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fg_DELL\Downloads\"/>
    </mc:Choice>
  </mc:AlternateContent>
  <xr:revisionPtr revIDLastSave="0" documentId="13_ncr:1_{A09AF8F3-813E-45A3-BE04-48CAE77C0F88}" xr6:coauthVersionLast="47" xr6:coauthVersionMax="47" xr10:uidLastSave="{00000000-0000-0000-0000-000000000000}"/>
  <bookViews>
    <workbookView xWindow="-108" yWindow="-108" windowWidth="23256" windowHeight="12576" tabRatio="650" firstSheet="1" activeTab="11" xr2:uid="{F195C3A9-ACA7-4549-BA76-56ECFB45BB97}"/>
  </bookViews>
  <sheets>
    <sheet name="p1" sheetId="4" r:id="rId1"/>
    <sheet name="p2" sheetId="5" r:id="rId2"/>
    <sheet name="p3" sheetId="6" r:id="rId3"/>
    <sheet name="p4" sheetId="7" r:id="rId4"/>
    <sheet name="p5" sheetId="8" r:id="rId5"/>
    <sheet name="p6" sheetId="9" r:id="rId6"/>
    <sheet name="p7" sheetId="10" r:id="rId7"/>
    <sheet name="p8" sheetId="11" r:id="rId8"/>
    <sheet name="P9" sheetId="12" r:id="rId9"/>
    <sheet name="p10" sheetId="14" r:id="rId10"/>
    <sheet name="Data" sheetId="1" r:id="rId11"/>
    <sheet name="Dashboard" sheetId="2" r:id="rId12"/>
  </sheets>
  <definedNames>
    <definedName name="_xlchart.v5.0" hidden="1">'p8'!$A$3</definedName>
    <definedName name="_xlchart.v5.1" hidden="1">'p8'!$A$4:$A$53</definedName>
    <definedName name="_xlchart.v5.10" hidden="1">'p8'!$A$3</definedName>
    <definedName name="_xlchart.v5.11" hidden="1">'p8'!$A$4:$A$53</definedName>
    <definedName name="_xlchart.v5.12" hidden="1">'p8'!$B$3</definedName>
    <definedName name="_xlchart.v5.13" hidden="1">'p8'!$B$4:$B$53</definedName>
    <definedName name="_xlchart.v5.2" hidden="1">'p8'!$B$2</definedName>
    <definedName name="_xlchart.v5.3" hidden="1">'p8'!$B$3</definedName>
    <definedName name="_xlchart.v5.4" hidden="1">'p8'!$B$4:$B$53</definedName>
    <definedName name="_xlchart.v5.5" hidden="1">'p8'!$A$3</definedName>
    <definedName name="_xlchart.v5.6" hidden="1">'p8'!$A$4:$A$53</definedName>
    <definedName name="_xlchart.v5.7" hidden="1">'p8'!$B$2</definedName>
    <definedName name="_xlchart.v5.8" hidden="1">'p8'!$B$3</definedName>
    <definedName name="_xlchart.v5.9" hidden="1">'p8'!$B$4:$B$53</definedName>
    <definedName name="Slicer_Month">#N/A</definedName>
    <definedName name="Slicer_Year">#N/A</definedName>
  </definedNames>
  <calcPr calcId="191029"/>
  <pivotCaches>
    <pivotCache cacheId="19"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4" i="7" l="1"/>
  <c r="E4" i="6"/>
  <c r="E4" i="5"/>
  <c r="E4" i="4"/>
  <c r="E4" i="14"/>
  <c r="F4" i="7"/>
  <c r="F4" i="6"/>
  <c r="F4" i="5"/>
  <c r="F4" i="4"/>
  <c r="S9800" i="1" l="1"/>
  <c r="R9800" i="1"/>
  <c r="E9800" i="1"/>
  <c r="D9800" i="1"/>
  <c r="R9799" i="1"/>
  <c r="S9799" i="1" s="1"/>
  <c r="E9799" i="1"/>
  <c r="D9799" i="1"/>
  <c r="R9798" i="1"/>
  <c r="S9798" i="1" s="1"/>
  <c r="E9798" i="1"/>
  <c r="D9798" i="1"/>
  <c r="R9797" i="1"/>
  <c r="S9797" i="1" s="1"/>
  <c r="E9797" i="1"/>
  <c r="D9797" i="1"/>
  <c r="R9796" i="1"/>
  <c r="S9796" i="1" s="1"/>
  <c r="E9796" i="1"/>
  <c r="D9796" i="1"/>
  <c r="S9795" i="1"/>
  <c r="R9795" i="1"/>
  <c r="E9795" i="1"/>
  <c r="D9795" i="1"/>
  <c r="R9794" i="1"/>
  <c r="S9794" i="1" s="1"/>
  <c r="E9794" i="1"/>
  <c r="D9794" i="1"/>
  <c r="S9793" i="1"/>
  <c r="R9793" i="1"/>
  <c r="E9793" i="1"/>
  <c r="D9793" i="1"/>
  <c r="R9792" i="1"/>
  <c r="S9792" i="1" s="1"/>
  <c r="E9792" i="1"/>
  <c r="D9792" i="1"/>
  <c r="R9791" i="1"/>
  <c r="S9791" i="1" s="1"/>
  <c r="E9791" i="1"/>
  <c r="D9791" i="1"/>
  <c r="S9790" i="1"/>
  <c r="R9790" i="1"/>
  <c r="E9790" i="1"/>
  <c r="D9790" i="1"/>
  <c r="R9789" i="1"/>
  <c r="S9789" i="1" s="1"/>
  <c r="E9789" i="1"/>
  <c r="D9789" i="1"/>
  <c r="R9788" i="1"/>
  <c r="S9788" i="1" s="1"/>
  <c r="E9788" i="1"/>
  <c r="D9788" i="1"/>
  <c r="S9787" i="1"/>
  <c r="R9787" i="1"/>
  <c r="E9787" i="1"/>
  <c r="D9787" i="1"/>
  <c r="R9786" i="1"/>
  <c r="S9786" i="1" s="1"/>
  <c r="E9786" i="1"/>
  <c r="D9786" i="1"/>
  <c r="S9785" i="1"/>
  <c r="R9785" i="1"/>
  <c r="E9785" i="1"/>
  <c r="D9785" i="1"/>
  <c r="R9784" i="1"/>
  <c r="S9784" i="1" s="1"/>
  <c r="E9784" i="1"/>
  <c r="D9784" i="1"/>
  <c r="S9783" i="1"/>
  <c r="R9783" i="1"/>
  <c r="E9783" i="1"/>
  <c r="D9783" i="1"/>
  <c r="R9782" i="1"/>
  <c r="S9782" i="1" s="1"/>
  <c r="E9782" i="1"/>
  <c r="D9782" i="1"/>
  <c r="R9781" i="1"/>
  <c r="S9781" i="1" s="1"/>
  <c r="E9781" i="1"/>
  <c r="D9781" i="1"/>
  <c r="S9780" i="1"/>
  <c r="R9780" i="1"/>
  <c r="E9780" i="1"/>
  <c r="D9780" i="1"/>
  <c r="R9779" i="1"/>
  <c r="S9779" i="1" s="1"/>
  <c r="E9779" i="1"/>
  <c r="D9779" i="1"/>
  <c r="R9778" i="1"/>
  <c r="S9778" i="1" s="1"/>
  <c r="E9778" i="1"/>
  <c r="D9778" i="1"/>
  <c r="Q9777" i="1"/>
  <c r="R9777" i="1" s="1"/>
  <c r="S9777" i="1" s="1"/>
  <c r="E9777" i="1"/>
  <c r="D9777" i="1"/>
  <c r="R9776" i="1"/>
  <c r="S9776" i="1" s="1"/>
  <c r="E9776" i="1"/>
  <c r="D9776" i="1"/>
  <c r="R9775" i="1"/>
  <c r="S9775" i="1" s="1"/>
  <c r="E9775" i="1"/>
  <c r="D9775" i="1"/>
  <c r="S9774" i="1"/>
  <c r="R9774" i="1"/>
  <c r="E9774" i="1"/>
  <c r="D9774" i="1"/>
  <c r="R9773" i="1"/>
  <c r="S9773" i="1" s="1"/>
  <c r="E9773" i="1"/>
  <c r="D9773" i="1"/>
  <c r="R9772" i="1"/>
  <c r="S9772" i="1" s="1"/>
  <c r="E9772" i="1"/>
  <c r="D9772" i="1"/>
  <c r="S9771" i="1"/>
  <c r="R9771" i="1"/>
  <c r="E9771" i="1"/>
  <c r="D9771" i="1"/>
  <c r="R9770" i="1"/>
  <c r="S9770" i="1" s="1"/>
  <c r="E9770" i="1"/>
  <c r="D9770" i="1"/>
  <c r="S9769" i="1"/>
  <c r="R9769" i="1"/>
  <c r="E9769" i="1"/>
  <c r="D9769" i="1"/>
  <c r="S9768" i="1"/>
  <c r="R9768" i="1"/>
  <c r="E9768" i="1"/>
  <c r="D9768" i="1"/>
  <c r="S9767" i="1"/>
  <c r="R9767" i="1"/>
  <c r="E9767" i="1"/>
  <c r="D9767" i="1"/>
  <c r="R9766" i="1"/>
  <c r="S9766" i="1" s="1"/>
  <c r="E9766" i="1"/>
  <c r="D9766" i="1"/>
  <c r="R9765" i="1"/>
  <c r="S9765" i="1" s="1"/>
  <c r="E9765" i="1"/>
  <c r="D9765" i="1"/>
  <c r="S9764" i="1"/>
  <c r="R9764" i="1"/>
  <c r="E9764" i="1"/>
  <c r="D9764" i="1"/>
  <c r="R9763" i="1"/>
  <c r="S9763" i="1" s="1"/>
  <c r="E9763" i="1"/>
  <c r="D9763" i="1"/>
  <c r="R9762" i="1"/>
  <c r="S9762" i="1" s="1"/>
  <c r="E9762" i="1"/>
  <c r="D9762" i="1"/>
  <c r="S9761" i="1"/>
  <c r="R9761" i="1"/>
  <c r="E9761" i="1"/>
  <c r="D9761" i="1"/>
  <c r="R9760" i="1"/>
  <c r="S9760" i="1" s="1"/>
  <c r="E9760" i="1"/>
  <c r="D9760" i="1"/>
  <c r="S9759" i="1"/>
  <c r="R9759" i="1"/>
  <c r="E9759" i="1"/>
  <c r="D9759" i="1"/>
  <c r="R9758" i="1"/>
  <c r="S9758" i="1" s="1"/>
  <c r="E9758" i="1"/>
  <c r="D9758" i="1"/>
  <c r="S9757" i="1"/>
  <c r="R9757" i="1"/>
  <c r="E9757" i="1"/>
  <c r="D9757" i="1"/>
  <c r="R9756" i="1"/>
  <c r="S9756" i="1" s="1"/>
  <c r="E9756" i="1"/>
  <c r="D9756" i="1"/>
  <c r="R9755" i="1"/>
  <c r="S9755" i="1" s="1"/>
  <c r="E9755" i="1"/>
  <c r="D9755" i="1"/>
  <c r="S9754" i="1"/>
  <c r="R9754" i="1"/>
  <c r="E9754" i="1"/>
  <c r="D9754" i="1"/>
  <c r="S9753" i="1"/>
  <c r="R9753" i="1"/>
  <c r="E9753" i="1"/>
  <c r="D9753" i="1"/>
  <c r="R9752" i="1"/>
  <c r="S9752" i="1" s="1"/>
  <c r="E9752" i="1"/>
  <c r="D9752" i="1"/>
  <c r="R9751" i="1"/>
  <c r="S9751" i="1" s="1"/>
  <c r="E9751" i="1"/>
  <c r="D9751" i="1"/>
  <c r="R9750" i="1"/>
  <c r="S9750" i="1" s="1"/>
  <c r="E9750" i="1"/>
  <c r="D9750" i="1"/>
  <c r="S9749" i="1"/>
  <c r="R9749" i="1"/>
  <c r="E9749" i="1"/>
  <c r="D9749" i="1"/>
  <c r="R9748" i="1"/>
  <c r="S9748" i="1" s="1"/>
  <c r="E9748" i="1"/>
  <c r="D9748" i="1"/>
  <c r="S9747" i="1"/>
  <c r="R9747" i="1"/>
  <c r="E9747" i="1"/>
  <c r="D9747" i="1"/>
  <c r="S9746" i="1"/>
  <c r="R9746" i="1"/>
  <c r="E9746" i="1"/>
  <c r="D9746" i="1"/>
  <c r="R9745" i="1"/>
  <c r="S9745" i="1" s="1"/>
  <c r="E9745" i="1"/>
  <c r="D9745" i="1"/>
  <c r="S9744" i="1"/>
  <c r="R9744" i="1"/>
  <c r="E9744" i="1"/>
  <c r="D9744" i="1"/>
  <c r="S9743" i="1"/>
  <c r="R9743" i="1"/>
  <c r="E9743" i="1"/>
  <c r="D9743" i="1"/>
  <c r="R9742" i="1"/>
  <c r="S9742" i="1" s="1"/>
  <c r="E9742" i="1"/>
  <c r="D9742" i="1"/>
  <c r="R9741" i="1"/>
  <c r="S9741" i="1" s="1"/>
  <c r="E9741" i="1"/>
  <c r="D9741" i="1"/>
  <c r="Q9740" i="1"/>
  <c r="R9740" i="1" s="1"/>
  <c r="S9740" i="1" s="1"/>
  <c r="E9740" i="1"/>
  <c r="D9740" i="1"/>
  <c r="S9739" i="1"/>
  <c r="R9739" i="1"/>
  <c r="E9739" i="1"/>
  <c r="D9739" i="1"/>
  <c r="S9738" i="1"/>
  <c r="R9738" i="1"/>
  <c r="E9738" i="1"/>
  <c r="D9738" i="1"/>
  <c r="R9737" i="1"/>
  <c r="S9737" i="1" s="1"/>
  <c r="E9737" i="1"/>
  <c r="D9737" i="1"/>
  <c r="S9736" i="1"/>
  <c r="R9736" i="1"/>
  <c r="E9736" i="1"/>
  <c r="D9736" i="1"/>
  <c r="R9735" i="1"/>
  <c r="S9735" i="1" s="1"/>
  <c r="E9735" i="1"/>
  <c r="D9735" i="1"/>
  <c r="Q9734" i="1"/>
  <c r="R9734" i="1" s="1"/>
  <c r="S9734" i="1" s="1"/>
  <c r="E9734" i="1"/>
  <c r="D9734" i="1"/>
  <c r="R9733" i="1"/>
  <c r="S9733" i="1" s="1"/>
  <c r="E9733" i="1"/>
  <c r="D9733" i="1"/>
  <c r="R9732" i="1"/>
  <c r="S9732" i="1" s="1"/>
  <c r="E9732" i="1"/>
  <c r="D9732" i="1"/>
  <c r="S9731" i="1"/>
  <c r="R9731" i="1"/>
  <c r="E9731" i="1"/>
  <c r="D9731" i="1"/>
  <c r="S9730" i="1"/>
  <c r="R9730" i="1"/>
  <c r="E9730" i="1"/>
  <c r="D9730" i="1"/>
  <c r="R9729" i="1"/>
  <c r="S9729" i="1" s="1"/>
  <c r="E9729" i="1"/>
  <c r="D9729" i="1"/>
  <c r="R9728" i="1"/>
  <c r="S9728" i="1" s="1"/>
  <c r="E9728" i="1"/>
  <c r="D9728" i="1"/>
  <c r="S9727" i="1"/>
  <c r="R9727" i="1"/>
  <c r="E9727" i="1"/>
  <c r="D9727" i="1"/>
  <c r="S9726" i="1"/>
  <c r="R9726" i="1"/>
  <c r="E9726" i="1"/>
  <c r="D9726" i="1"/>
  <c r="S9725" i="1"/>
  <c r="R9725" i="1"/>
  <c r="E9725" i="1"/>
  <c r="D9725" i="1"/>
  <c r="R9724" i="1"/>
  <c r="S9724" i="1" s="1"/>
  <c r="E9724" i="1"/>
  <c r="D9724" i="1"/>
  <c r="R9723" i="1"/>
  <c r="S9723" i="1" s="1"/>
  <c r="E9723" i="1"/>
  <c r="D9723" i="1"/>
  <c r="R9722" i="1"/>
  <c r="S9722" i="1" s="1"/>
  <c r="E9722" i="1"/>
  <c r="D9722" i="1"/>
  <c r="S9721" i="1"/>
  <c r="R9721" i="1"/>
  <c r="E9721" i="1"/>
  <c r="D9721" i="1"/>
  <c r="S9720" i="1"/>
  <c r="R9720" i="1"/>
  <c r="E9720" i="1"/>
  <c r="D9720" i="1"/>
  <c r="R9719" i="1"/>
  <c r="S9719" i="1" s="1"/>
  <c r="E9719" i="1"/>
  <c r="D9719" i="1"/>
  <c r="R9718" i="1"/>
  <c r="S9718" i="1" s="1"/>
  <c r="E9718" i="1"/>
  <c r="D9718" i="1"/>
  <c r="S9717" i="1"/>
  <c r="R9717" i="1"/>
  <c r="E9717" i="1"/>
  <c r="D9717" i="1"/>
  <c r="S9716" i="1"/>
  <c r="R9716" i="1"/>
  <c r="E9716" i="1"/>
  <c r="D9716" i="1"/>
  <c r="S9715" i="1"/>
  <c r="R9715" i="1"/>
  <c r="E9715" i="1"/>
  <c r="D9715" i="1"/>
  <c r="R9714" i="1"/>
  <c r="S9714" i="1" s="1"/>
  <c r="E9714" i="1"/>
  <c r="D9714" i="1"/>
  <c r="R9713" i="1"/>
  <c r="S9713" i="1" s="1"/>
  <c r="E9713" i="1"/>
  <c r="D9713" i="1"/>
  <c r="R9712" i="1"/>
  <c r="S9712" i="1" s="1"/>
  <c r="E9712" i="1"/>
  <c r="D9712" i="1"/>
  <c r="S9711" i="1"/>
  <c r="R9711" i="1"/>
  <c r="E9711" i="1"/>
  <c r="D9711" i="1"/>
  <c r="S9710" i="1"/>
  <c r="R9710" i="1"/>
  <c r="E9710" i="1"/>
  <c r="D9710" i="1"/>
  <c r="R9709" i="1"/>
  <c r="S9709" i="1" s="1"/>
  <c r="E9709" i="1"/>
  <c r="D9709" i="1"/>
  <c r="S9708" i="1"/>
  <c r="R9708" i="1"/>
  <c r="E9708" i="1"/>
  <c r="D9708" i="1"/>
  <c r="R9707" i="1"/>
  <c r="S9707" i="1" s="1"/>
  <c r="E9707" i="1"/>
  <c r="D9707" i="1"/>
  <c r="S9706" i="1"/>
  <c r="R9706" i="1"/>
  <c r="Q9706" i="1"/>
  <c r="E9706" i="1"/>
  <c r="D9706" i="1"/>
  <c r="R9705" i="1"/>
  <c r="S9705" i="1" s="1"/>
  <c r="E9705" i="1"/>
  <c r="D9705" i="1"/>
  <c r="R9704" i="1"/>
  <c r="S9704" i="1" s="1"/>
  <c r="E9704" i="1"/>
  <c r="D9704" i="1"/>
  <c r="S9703" i="1"/>
  <c r="R9703" i="1"/>
  <c r="E9703" i="1"/>
  <c r="D9703" i="1"/>
  <c r="R9702" i="1"/>
  <c r="S9702" i="1" s="1"/>
  <c r="E9702" i="1"/>
  <c r="D9702" i="1"/>
  <c r="S9701" i="1"/>
  <c r="R9701" i="1"/>
  <c r="E9701" i="1"/>
  <c r="D9701" i="1"/>
  <c r="R9700" i="1"/>
  <c r="S9700" i="1" s="1"/>
  <c r="E9700" i="1"/>
  <c r="D9700" i="1"/>
  <c r="S9699" i="1"/>
  <c r="R9699" i="1"/>
  <c r="E9699" i="1"/>
  <c r="D9699" i="1"/>
  <c r="R9698" i="1"/>
  <c r="S9698" i="1" s="1"/>
  <c r="E9698" i="1"/>
  <c r="D9698" i="1"/>
  <c r="R9697" i="1"/>
  <c r="S9697" i="1" s="1"/>
  <c r="E9697" i="1"/>
  <c r="D9697" i="1"/>
  <c r="Q9696" i="1"/>
  <c r="R9696" i="1" s="1"/>
  <c r="S9696" i="1" s="1"/>
  <c r="E9696" i="1"/>
  <c r="D9696" i="1"/>
  <c r="S9695" i="1"/>
  <c r="R9695" i="1"/>
  <c r="E9695" i="1"/>
  <c r="D9695" i="1"/>
  <c r="R9694" i="1"/>
  <c r="S9694" i="1" s="1"/>
  <c r="E9694" i="1"/>
  <c r="D9694" i="1"/>
  <c r="R9693" i="1"/>
  <c r="S9693" i="1" s="1"/>
  <c r="E9693" i="1"/>
  <c r="D9693" i="1"/>
  <c r="R9692" i="1"/>
  <c r="S9692" i="1" s="1"/>
  <c r="E9692" i="1"/>
  <c r="D9692" i="1"/>
  <c r="R9691" i="1"/>
  <c r="S9691" i="1" s="1"/>
  <c r="E9691" i="1"/>
  <c r="D9691" i="1"/>
  <c r="S9690" i="1"/>
  <c r="R9690" i="1"/>
  <c r="E9690" i="1"/>
  <c r="D9690" i="1"/>
  <c r="S9689" i="1"/>
  <c r="R9689" i="1"/>
  <c r="E9689" i="1"/>
  <c r="D9689" i="1"/>
  <c r="S9688" i="1"/>
  <c r="R9688" i="1"/>
  <c r="E9688" i="1"/>
  <c r="D9688" i="1"/>
  <c r="R9687" i="1"/>
  <c r="S9687" i="1" s="1"/>
  <c r="E9687" i="1"/>
  <c r="D9687" i="1"/>
  <c r="R9686" i="1"/>
  <c r="S9686" i="1" s="1"/>
  <c r="E9686" i="1"/>
  <c r="D9686" i="1"/>
  <c r="S9685" i="1"/>
  <c r="R9685" i="1"/>
  <c r="E9685" i="1"/>
  <c r="D9685" i="1"/>
  <c r="R9684" i="1"/>
  <c r="S9684" i="1" s="1"/>
  <c r="E9684" i="1"/>
  <c r="D9684" i="1"/>
  <c r="R9683" i="1"/>
  <c r="S9683" i="1" s="1"/>
  <c r="E9683" i="1"/>
  <c r="D9683" i="1"/>
  <c r="S9682" i="1"/>
  <c r="R9682" i="1"/>
  <c r="E9682" i="1"/>
  <c r="D9682" i="1"/>
  <c r="R9681" i="1"/>
  <c r="S9681" i="1" s="1"/>
  <c r="E9681" i="1"/>
  <c r="D9681" i="1"/>
  <c r="S9680" i="1"/>
  <c r="R9680" i="1"/>
  <c r="E9680" i="1"/>
  <c r="D9680" i="1"/>
  <c r="S9679" i="1"/>
  <c r="R9679" i="1"/>
  <c r="E9679" i="1"/>
  <c r="D9679" i="1"/>
  <c r="S9678" i="1"/>
  <c r="R9678" i="1"/>
  <c r="E9678" i="1"/>
  <c r="D9678" i="1"/>
  <c r="R9677" i="1"/>
  <c r="S9677" i="1" s="1"/>
  <c r="E9677" i="1"/>
  <c r="D9677" i="1"/>
  <c r="R9676" i="1"/>
  <c r="S9676" i="1" s="1"/>
  <c r="E9676" i="1"/>
  <c r="D9676" i="1"/>
  <c r="S9675" i="1"/>
  <c r="R9675" i="1"/>
  <c r="E9675" i="1"/>
  <c r="D9675" i="1"/>
  <c r="S9674" i="1"/>
  <c r="R9674" i="1"/>
  <c r="E9674" i="1"/>
  <c r="D9674" i="1"/>
  <c r="R9673" i="1"/>
  <c r="S9673" i="1" s="1"/>
  <c r="E9673" i="1"/>
  <c r="D9673" i="1"/>
  <c r="R9672" i="1"/>
  <c r="S9672" i="1" s="1"/>
  <c r="E9672" i="1"/>
  <c r="D9672" i="1"/>
  <c r="R9671" i="1"/>
  <c r="S9671" i="1" s="1"/>
  <c r="E9671" i="1"/>
  <c r="D9671" i="1"/>
  <c r="S9670" i="1"/>
  <c r="R9670" i="1"/>
  <c r="E9670" i="1"/>
  <c r="D9670" i="1"/>
  <c r="S9669" i="1"/>
  <c r="R9669" i="1"/>
  <c r="E9669" i="1"/>
  <c r="D9669" i="1"/>
  <c r="S9668" i="1"/>
  <c r="R9668" i="1"/>
  <c r="E9668" i="1"/>
  <c r="D9668" i="1"/>
  <c r="S9667" i="1"/>
  <c r="R9667" i="1"/>
  <c r="E9667" i="1"/>
  <c r="D9667" i="1"/>
  <c r="R9666" i="1"/>
  <c r="S9666" i="1" s="1"/>
  <c r="E9666" i="1"/>
  <c r="D9666" i="1"/>
  <c r="S9665" i="1"/>
  <c r="R9665" i="1"/>
  <c r="E9665" i="1"/>
  <c r="D9665" i="1"/>
  <c r="R9664" i="1"/>
  <c r="S9664" i="1" s="1"/>
  <c r="E9664" i="1"/>
  <c r="D9664" i="1"/>
  <c r="R9663" i="1"/>
  <c r="S9663" i="1" s="1"/>
  <c r="E9663" i="1"/>
  <c r="D9663" i="1"/>
  <c r="R9662" i="1"/>
  <c r="S9662" i="1" s="1"/>
  <c r="E9662" i="1"/>
  <c r="D9662" i="1"/>
  <c r="R9661" i="1"/>
  <c r="S9661" i="1" s="1"/>
  <c r="E9661" i="1"/>
  <c r="D9661" i="1"/>
  <c r="S9660" i="1"/>
  <c r="R9660" i="1"/>
  <c r="E9660" i="1"/>
  <c r="D9660" i="1"/>
  <c r="R9659" i="1"/>
  <c r="S9659" i="1" s="1"/>
  <c r="E9659" i="1"/>
  <c r="D9659" i="1"/>
  <c r="S9658" i="1"/>
  <c r="R9658" i="1"/>
  <c r="E9658" i="1"/>
  <c r="D9658" i="1"/>
  <c r="S9657" i="1"/>
  <c r="R9657" i="1"/>
  <c r="E9657" i="1"/>
  <c r="D9657" i="1"/>
  <c r="R9656" i="1"/>
  <c r="S9656" i="1" s="1"/>
  <c r="E9656" i="1"/>
  <c r="D9656" i="1"/>
  <c r="S9655" i="1"/>
  <c r="R9655" i="1"/>
  <c r="E9655" i="1"/>
  <c r="D9655" i="1"/>
  <c r="R9654" i="1"/>
  <c r="S9654" i="1" s="1"/>
  <c r="E9654" i="1"/>
  <c r="D9654" i="1"/>
  <c r="S9653" i="1"/>
  <c r="R9653" i="1"/>
  <c r="E9653" i="1"/>
  <c r="D9653" i="1"/>
  <c r="R9652" i="1"/>
  <c r="S9652" i="1" s="1"/>
  <c r="E9652" i="1"/>
  <c r="D9652" i="1"/>
  <c r="R9651" i="1"/>
  <c r="S9651" i="1" s="1"/>
  <c r="E9651" i="1"/>
  <c r="D9651" i="1"/>
  <c r="S9650" i="1"/>
  <c r="R9650" i="1"/>
  <c r="E9650" i="1"/>
  <c r="D9650" i="1"/>
  <c r="R9649" i="1"/>
  <c r="S9649" i="1" s="1"/>
  <c r="E9649" i="1"/>
  <c r="D9649" i="1"/>
  <c r="S9648" i="1"/>
  <c r="R9648" i="1"/>
  <c r="E9648" i="1"/>
  <c r="D9648" i="1"/>
  <c r="S9647" i="1"/>
  <c r="R9647" i="1"/>
  <c r="E9647" i="1"/>
  <c r="D9647" i="1"/>
  <c r="R9646" i="1"/>
  <c r="S9646" i="1" s="1"/>
  <c r="E9646" i="1"/>
  <c r="D9646" i="1"/>
  <c r="S9645" i="1"/>
  <c r="R9645" i="1"/>
  <c r="E9645" i="1"/>
  <c r="D9645" i="1"/>
  <c r="R9644" i="1"/>
  <c r="S9644" i="1" s="1"/>
  <c r="E9644" i="1"/>
  <c r="D9644" i="1"/>
  <c r="S9643" i="1"/>
  <c r="R9643" i="1"/>
  <c r="E9643" i="1"/>
  <c r="D9643" i="1"/>
  <c r="R9642" i="1"/>
  <c r="S9642" i="1" s="1"/>
  <c r="E9642" i="1"/>
  <c r="D9642" i="1"/>
  <c r="R9641" i="1"/>
  <c r="S9641" i="1" s="1"/>
  <c r="E9641" i="1"/>
  <c r="D9641" i="1"/>
  <c r="S9640" i="1"/>
  <c r="R9640" i="1"/>
  <c r="E9640" i="1"/>
  <c r="D9640" i="1"/>
  <c r="S9639" i="1"/>
  <c r="R9639" i="1"/>
  <c r="E9639" i="1"/>
  <c r="D9639" i="1"/>
  <c r="R9638" i="1"/>
  <c r="S9638" i="1" s="1"/>
  <c r="E9638" i="1"/>
  <c r="D9638" i="1"/>
  <c r="S9637" i="1"/>
  <c r="R9637" i="1"/>
  <c r="E9637" i="1"/>
  <c r="D9637" i="1"/>
  <c r="R9636" i="1"/>
  <c r="S9636" i="1" s="1"/>
  <c r="E9636" i="1"/>
  <c r="D9636" i="1"/>
  <c r="S9635" i="1"/>
  <c r="R9635" i="1"/>
  <c r="E9635" i="1"/>
  <c r="D9635" i="1"/>
  <c r="R9634" i="1"/>
  <c r="S9634" i="1" s="1"/>
  <c r="E9634" i="1"/>
  <c r="D9634" i="1"/>
  <c r="R9633" i="1"/>
  <c r="S9633" i="1" s="1"/>
  <c r="E9633" i="1"/>
  <c r="D9633" i="1"/>
  <c r="S9632" i="1"/>
  <c r="R9632" i="1"/>
  <c r="E9632" i="1"/>
  <c r="D9632" i="1"/>
  <c r="R9631" i="1"/>
  <c r="S9631" i="1" s="1"/>
  <c r="E9631" i="1"/>
  <c r="D9631" i="1"/>
  <c r="S9630" i="1"/>
  <c r="R9630" i="1"/>
  <c r="E9630" i="1"/>
  <c r="D9630" i="1"/>
  <c r="R9629" i="1"/>
  <c r="S9629" i="1" s="1"/>
  <c r="E9629" i="1"/>
  <c r="D9629" i="1"/>
  <c r="S9628" i="1"/>
  <c r="R9628" i="1"/>
  <c r="E9628" i="1"/>
  <c r="D9628" i="1"/>
  <c r="R9627" i="1"/>
  <c r="S9627" i="1" s="1"/>
  <c r="E9627" i="1"/>
  <c r="D9627" i="1"/>
  <c r="R9626" i="1"/>
  <c r="S9626" i="1" s="1"/>
  <c r="E9626" i="1"/>
  <c r="D9626" i="1"/>
  <c r="S9625" i="1"/>
  <c r="R9625" i="1"/>
  <c r="E9625" i="1"/>
  <c r="D9625" i="1"/>
  <c r="S9624" i="1"/>
  <c r="R9624" i="1"/>
  <c r="E9624" i="1"/>
  <c r="D9624" i="1"/>
  <c r="S9623" i="1"/>
  <c r="R9623" i="1"/>
  <c r="E9623" i="1"/>
  <c r="D9623" i="1"/>
  <c r="R9622" i="1"/>
  <c r="S9622" i="1" s="1"/>
  <c r="E9622" i="1"/>
  <c r="D9622" i="1"/>
  <c r="R9621" i="1"/>
  <c r="S9621" i="1" s="1"/>
  <c r="E9621" i="1"/>
  <c r="D9621" i="1"/>
  <c r="S9620" i="1"/>
  <c r="R9620" i="1"/>
  <c r="E9620" i="1"/>
  <c r="D9620" i="1"/>
  <c r="R9619" i="1"/>
  <c r="S9619" i="1" s="1"/>
  <c r="E9619" i="1"/>
  <c r="D9619" i="1"/>
  <c r="S9618" i="1"/>
  <c r="R9618" i="1"/>
  <c r="E9618" i="1"/>
  <c r="D9618" i="1"/>
  <c r="R9617" i="1"/>
  <c r="S9617" i="1" s="1"/>
  <c r="E9617" i="1"/>
  <c r="D9617" i="1"/>
  <c r="R9616" i="1"/>
  <c r="S9616" i="1" s="1"/>
  <c r="E9616" i="1"/>
  <c r="D9616" i="1"/>
  <c r="S9615" i="1"/>
  <c r="R9615" i="1"/>
  <c r="E9615" i="1"/>
  <c r="D9615" i="1"/>
  <c r="R9614" i="1"/>
  <c r="S9614" i="1" s="1"/>
  <c r="E9614" i="1"/>
  <c r="D9614" i="1"/>
  <c r="R9613" i="1"/>
  <c r="S9613" i="1" s="1"/>
  <c r="E9613" i="1"/>
  <c r="D9613" i="1"/>
  <c r="S9612" i="1"/>
  <c r="R9612" i="1"/>
  <c r="E9612" i="1"/>
  <c r="D9612" i="1"/>
  <c r="R9611" i="1"/>
  <c r="S9611" i="1" s="1"/>
  <c r="E9611" i="1"/>
  <c r="D9611" i="1"/>
  <c r="S9610" i="1"/>
  <c r="R9610" i="1"/>
  <c r="E9610" i="1"/>
  <c r="D9610" i="1"/>
  <c r="S9609" i="1"/>
  <c r="R9609" i="1"/>
  <c r="E9609" i="1"/>
  <c r="D9609" i="1"/>
  <c r="R9608" i="1"/>
  <c r="S9608" i="1" s="1"/>
  <c r="E9608" i="1"/>
  <c r="D9608" i="1"/>
  <c r="S9607" i="1"/>
  <c r="R9607" i="1"/>
  <c r="E9607" i="1"/>
  <c r="D9607" i="1"/>
  <c r="R9606" i="1"/>
  <c r="S9606" i="1" s="1"/>
  <c r="E9606" i="1"/>
  <c r="D9606" i="1"/>
  <c r="S9605" i="1"/>
  <c r="R9605" i="1"/>
  <c r="E9605" i="1"/>
  <c r="D9605" i="1"/>
  <c r="R9604" i="1"/>
  <c r="S9604" i="1" s="1"/>
  <c r="E9604" i="1"/>
  <c r="D9604" i="1"/>
  <c r="S9603" i="1"/>
  <c r="R9603" i="1"/>
  <c r="E9603" i="1"/>
  <c r="D9603" i="1"/>
  <c r="R9602" i="1"/>
  <c r="S9602" i="1" s="1"/>
  <c r="E9602" i="1"/>
  <c r="D9602" i="1"/>
  <c r="Q9601" i="1"/>
  <c r="R9601" i="1" s="1"/>
  <c r="S9601" i="1" s="1"/>
  <c r="E9601" i="1"/>
  <c r="D9601" i="1"/>
  <c r="S9600" i="1"/>
  <c r="R9600" i="1"/>
  <c r="E9600" i="1"/>
  <c r="D9600" i="1"/>
  <c r="S9599" i="1"/>
  <c r="R9599" i="1"/>
  <c r="E9599" i="1"/>
  <c r="D9599" i="1"/>
  <c r="R9598" i="1"/>
  <c r="S9598" i="1" s="1"/>
  <c r="E9598" i="1"/>
  <c r="D9598" i="1"/>
  <c r="S9597" i="1"/>
  <c r="R9597" i="1"/>
  <c r="E9597" i="1"/>
  <c r="D9597" i="1"/>
  <c r="R9596" i="1"/>
  <c r="S9596" i="1" s="1"/>
  <c r="E9596" i="1"/>
  <c r="D9596" i="1"/>
  <c r="S9595" i="1"/>
  <c r="R9595" i="1"/>
  <c r="E9595" i="1"/>
  <c r="D9595" i="1"/>
  <c r="R9594" i="1"/>
  <c r="S9594" i="1" s="1"/>
  <c r="E9594" i="1"/>
  <c r="D9594" i="1"/>
  <c r="R9593" i="1"/>
  <c r="S9593" i="1" s="1"/>
  <c r="E9593" i="1"/>
  <c r="D9593" i="1"/>
  <c r="R9592" i="1"/>
  <c r="S9592" i="1" s="1"/>
  <c r="E9592" i="1"/>
  <c r="D9592" i="1"/>
  <c r="R9591" i="1"/>
  <c r="S9591" i="1" s="1"/>
  <c r="E9591" i="1"/>
  <c r="D9591" i="1"/>
  <c r="S9590" i="1"/>
  <c r="R9590" i="1"/>
  <c r="E9590" i="1"/>
  <c r="D9590" i="1"/>
  <c r="S9589" i="1"/>
  <c r="R9589" i="1"/>
  <c r="E9589" i="1"/>
  <c r="D9589" i="1"/>
  <c r="S9588" i="1"/>
  <c r="R9588" i="1"/>
  <c r="E9588" i="1"/>
  <c r="D9588" i="1"/>
  <c r="R9587" i="1"/>
  <c r="S9587" i="1" s="1"/>
  <c r="E9587" i="1"/>
  <c r="D9587" i="1"/>
  <c r="R9586" i="1"/>
  <c r="S9586" i="1" s="1"/>
  <c r="E9586" i="1"/>
  <c r="D9586" i="1"/>
  <c r="S9585" i="1"/>
  <c r="R9585" i="1"/>
  <c r="E9585" i="1"/>
  <c r="D9585" i="1"/>
  <c r="R9584" i="1"/>
  <c r="S9584" i="1" s="1"/>
  <c r="E9584" i="1"/>
  <c r="D9584" i="1"/>
  <c r="R9583" i="1"/>
  <c r="S9583" i="1" s="1"/>
  <c r="E9583" i="1"/>
  <c r="D9583" i="1"/>
  <c r="S9582" i="1"/>
  <c r="R9582" i="1"/>
  <c r="E9582" i="1"/>
  <c r="D9582" i="1"/>
  <c r="R9581" i="1"/>
  <c r="S9581" i="1" s="1"/>
  <c r="E9581" i="1"/>
  <c r="D9581" i="1"/>
  <c r="S9580" i="1"/>
  <c r="R9580" i="1"/>
  <c r="E9580" i="1"/>
  <c r="D9580" i="1"/>
  <c r="S9579" i="1"/>
  <c r="R9579" i="1"/>
  <c r="E9579" i="1"/>
  <c r="D9579" i="1"/>
  <c r="S9578" i="1"/>
  <c r="R9578" i="1"/>
  <c r="E9578" i="1"/>
  <c r="D9578" i="1"/>
  <c r="S9577" i="1"/>
  <c r="R9577" i="1"/>
  <c r="E9577" i="1"/>
  <c r="D9577" i="1"/>
  <c r="R9576" i="1"/>
  <c r="S9576" i="1" s="1"/>
  <c r="E9576" i="1"/>
  <c r="D9576" i="1"/>
  <c r="S9575" i="1"/>
  <c r="R9575" i="1"/>
  <c r="E9575" i="1"/>
  <c r="D9575" i="1"/>
  <c r="S9574" i="1"/>
  <c r="R9574" i="1"/>
  <c r="E9574" i="1"/>
  <c r="D9574" i="1"/>
  <c r="R9573" i="1"/>
  <c r="S9573" i="1" s="1"/>
  <c r="E9573" i="1"/>
  <c r="D9573" i="1"/>
  <c r="R9572" i="1"/>
  <c r="S9572" i="1" s="1"/>
  <c r="E9572" i="1"/>
  <c r="D9572" i="1"/>
  <c r="R9571" i="1"/>
  <c r="S9571" i="1" s="1"/>
  <c r="E9571" i="1"/>
  <c r="D9571" i="1"/>
  <c r="S9570" i="1"/>
  <c r="R9570" i="1"/>
  <c r="E9570" i="1"/>
  <c r="D9570" i="1"/>
  <c r="R9569" i="1"/>
  <c r="S9569" i="1" s="1"/>
  <c r="E9569" i="1"/>
  <c r="D9569" i="1"/>
  <c r="S9568" i="1"/>
  <c r="R9568" i="1"/>
  <c r="E9568" i="1"/>
  <c r="D9568" i="1"/>
  <c r="S9567" i="1"/>
  <c r="R9567" i="1"/>
  <c r="E9567" i="1"/>
  <c r="D9567" i="1"/>
  <c r="R9566" i="1"/>
  <c r="S9566" i="1" s="1"/>
  <c r="E9566" i="1"/>
  <c r="D9566" i="1"/>
  <c r="S9565" i="1"/>
  <c r="R9565" i="1"/>
  <c r="E9565" i="1"/>
  <c r="D9565" i="1"/>
  <c r="S9564" i="1"/>
  <c r="R9564" i="1"/>
  <c r="E9564" i="1"/>
  <c r="D9564" i="1"/>
  <c r="R9563" i="1"/>
  <c r="S9563" i="1" s="1"/>
  <c r="E9563" i="1"/>
  <c r="D9563" i="1"/>
  <c r="R9562" i="1"/>
  <c r="S9562" i="1" s="1"/>
  <c r="E9562" i="1"/>
  <c r="D9562" i="1"/>
  <c r="R9561" i="1"/>
  <c r="S9561" i="1" s="1"/>
  <c r="E9561" i="1"/>
  <c r="D9561" i="1"/>
  <c r="S9560" i="1"/>
  <c r="R9560" i="1"/>
  <c r="E9560" i="1"/>
  <c r="D9560" i="1"/>
  <c r="R9559" i="1"/>
  <c r="S9559" i="1" s="1"/>
  <c r="E9559" i="1"/>
  <c r="D9559" i="1"/>
  <c r="S9558" i="1"/>
  <c r="R9558" i="1"/>
  <c r="E9558" i="1"/>
  <c r="D9558" i="1"/>
  <c r="S9557" i="1"/>
  <c r="R9557" i="1"/>
  <c r="E9557" i="1"/>
  <c r="D9557" i="1"/>
  <c r="R9556" i="1"/>
  <c r="S9556" i="1" s="1"/>
  <c r="E9556" i="1"/>
  <c r="D9556" i="1"/>
  <c r="S9555" i="1"/>
  <c r="R9555" i="1"/>
  <c r="E9555" i="1"/>
  <c r="D9555" i="1"/>
  <c r="R9554" i="1"/>
  <c r="S9554" i="1" s="1"/>
  <c r="E9554" i="1"/>
  <c r="D9554" i="1"/>
  <c r="S9553" i="1"/>
  <c r="R9553" i="1"/>
  <c r="Q9553" i="1"/>
  <c r="E9553" i="1"/>
  <c r="D9553" i="1"/>
  <c r="S9552" i="1"/>
  <c r="R9552" i="1"/>
  <c r="E9552" i="1"/>
  <c r="D9552" i="1"/>
  <c r="S9551" i="1"/>
  <c r="R9551" i="1"/>
  <c r="E9551" i="1"/>
  <c r="D9551" i="1"/>
  <c r="R9550" i="1"/>
  <c r="S9550" i="1" s="1"/>
  <c r="E9550" i="1"/>
  <c r="D9550" i="1"/>
  <c r="R9549" i="1"/>
  <c r="S9549" i="1" s="1"/>
  <c r="E9549" i="1"/>
  <c r="D9549" i="1"/>
  <c r="S9548" i="1"/>
  <c r="R9548" i="1"/>
  <c r="E9548" i="1"/>
  <c r="D9548" i="1"/>
  <c r="S9547" i="1"/>
  <c r="R9547" i="1"/>
  <c r="E9547" i="1"/>
  <c r="D9547" i="1"/>
  <c r="S9546" i="1"/>
  <c r="R9546" i="1"/>
  <c r="E9546" i="1"/>
  <c r="D9546" i="1"/>
  <c r="R9545" i="1"/>
  <c r="S9545" i="1" s="1"/>
  <c r="E9545" i="1"/>
  <c r="D9545" i="1"/>
  <c r="R9544" i="1"/>
  <c r="S9544" i="1" s="1"/>
  <c r="E9544" i="1"/>
  <c r="D9544" i="1"/>
  <c r="S9543" i="1"/>
  <c r="R9543" i="1"/>
  <c r="E9543" i="1"/>
  <c r="D9543" i="1"/>
  <c r="S9542" i="1"/>
  <c r="R9542" i="1"/>
  <c r="E9542" i="1"/>
  <c r="D9542" i="1"/>
  <c r="S9541" i="1"/>
  <c r="R9541" i="1"/>
  <c r="E9541" i="1"/>
  <c r="D9541" i="1"/>
  <c r="R9540" i="1"/>
  <c r="S9540" i="1" s="1"/>
  <c r="E9540" i="1"/>
  <c r="D9540" i="1"/>
  <c r="S9539" i="1"/>
  <c r="R9539" i="1"/>
  <c r="E9539" i="1"/>
  <c r="D9539" i="1"/>
  <c r="R9538" i="1"/>
  <c r="S9538" i="1" s="1"/>
  <c r="E9538" i="1"/>
  <c r="D9538" i="1"/>
  <c r="S9537" i="1"/>
  <c r="R9537" i="1"/>
  <c r="E9537" i="1"/>
  <c r="D9537" i="1"/>
  <c r="S9536" i="1"/>
  <c r="R9536" i="1"/>
  <c r="E9536" i="1"/>
  <c r="D9536" i="1"/>
  <c r="R9535" i="1"/>
  <c r="S9535" i="1" s="1"/>
  <c r="E9535" i="1"/>
  <c r="D9535" i="1"/>
  <c r="R9534" i="1"/>
  <c r="S9534" i="1" s="1"/>
  <c r="E9534" i="1"/>
  <c r="D9534" i="1"/>
  <c r="R9533" i="1"/>
  <c r="S9533" i="1" s="1"/>
  <c r="E9533" i="1"/>
  <c r="D9533" i="1"/>
  <c r="S9532" i="1"/>
  <c r="R9532" i="1"/>
  <c r="E9532" i="1"/>
  <c r="D9532" i="1"/>
  <c r="S9531" i="1"/>
  <c r="R9531" i="1"/>
  <c r="E9531" i="1"/>
  <c r="D9531" i="1"/>
  <c r="R9530" i="1"/>
  <c r="S9530" i="1" s="1"/>
  <c r="E9530" i="1"/>
  <c r="D9530" i="1"/>
  <c r="R9529" i="1"/>
  <c r="S9529" i="1" s="1"/>
  <c r="E9529" i="1"/>
  <c r="D9529" i="1"/>
  <c r="R9528" i="1"/>
  <c r="S9528" i="1" s="1"/>
  <c r="E9528" i="1"/>
  <c r="D9528" i="1"/>
  <c r="S9527" i="1"/>
  <c r="R9527" i="1"/>
  <c r="E9527" i="1"/>
  <c r="D9527" i="1"/>
  <c r="S9526" i="1"/>
  <c r="R9526" i="1"/>
  <c r="E9526" i="1"/>
  <c r="D9526" i="1"/>
  <c r="R9525" i="1"/>
  <c r="S9525" i="1" s="1"/>
  <c r="E9525" i="1"/>
  <c r="D9525" i="1"/>
  <c r="R9524" i="1"/>
  <c r="S9524" i="1" s="1"/>
  <c r="E9524" i="1"/>
  <c r="D9524" i="1"/>
  <c r="S9523" i="1"/>
  <c r="R9523" i="1"/>
  <c r="E9523" i="1"/>
  <c r="D9523" i="1"/>
  <c r="S9522" i="1"/>
  <c r="R9522" i="1"/>
  <c r="E9522" i="1"/>
  <c r="D9522" i="1"/>
  <c r="S9521" i="1"/>
  <c r="R9521" i="1"/>
  <c r="E9521" i="1"/>
  <c r="D9521" i="1"/>
  <c r="R9520" i="1"/>
  <c r="S9520" i="1" s="1"/>
  <c r="E9520" i="1"/>
  <c r="D9520" i="1"/>
  <c r="S9519" i="1"/>
  <c r="R9519" i="1"/>
  <c r="E9519" i="1"/>
  <c r="D9519" i="1"/>
  <c r="R9518" i="1"/>
  <c r="S9518" i="1" s="1"/>
  <c r="E9518" i="1"/>
  <c r="D9518" i="1"/>
  <c r="S9517" i="1"/>
  <c r="R9517" i="1"/>
  <c r="E9517" i="1"/>
  <c r="D9517" i="1"/>
  <c r="S9516" i="1"/>
  <c r="R9516" i="1"/>
  <c r="E9516" i="1"/>
  <c r="D9516" i="1"/>
  <c r="R9515" i="1"/>
  <c r="S9515" i="1" s="1"/>
  <c r="E9515" i="1"/>
  <c r="D9515" i="1"/>
  <c r="R9514" i="1"/>
  <c r="S9514" i="1" s="1"/>
  <c r="E9514" i="1"/>
  <c r="D9514" i="1"/>
  <c r="R9513" i="1"/>
  <c r="S9513" i="1" s="1"/>
  <c r="E9513" i="1"/>
  <c r="D9513" i="1"/>
  <c r="S9512" i="1"/>
  <c r="R9512" i="1"/>
  <c r="E9512" i="1"/>
  <c r="D9512" i="1"/>
  <c r="S9511" i="1"/>
  <c r="R9511" i="1"/>
  <c r="E9511" i="1"/>
  <c r="D9511" i="1"/>
  <c r="R9510" i="1"/>
  <c r="S9510" i="1" s="1"/>
  <c r="E9510" i="1"/>
  <c r="D9510" i="1"/>
  <c r="R9509" i="1"/>
  <c r="S9509" i="1" s="1"/>
  <c r="E9509" i="1"/>
  <c r="D9509" i="1"/>
  <c r="R9508" i="1"/>
  <c r="S9508" i="1" s="1"/>
  <c r="E9508" i="1"/>
  <c r="D9508" i="1"/>
  <c r="S9507" i="1"/>
  <c r="R9507" i="1"/>
  <c r="E9507" i="1"/>
  <c r="D9507" i="1"/>
  <c r="S9506" i="1"/>
  <c r="R9506" i="1"/>
  <c r="E9506" i="1"/>
  <c r="D9506" i="1"/>
  <c r="R9505" i="1"/>
  <c r="S9505" i="1" s="1"/>
  <c r="E9505" i="1"/>
  <c r="D9505" i="1"/>
  <c r="S9504" i="1"/>
  <c r="R9504" i="1"/>
  <c r="E9504" i="1"/>
  <c r="D9504" i="1"/>
  <c r="R9503" i="1"/>
  <c r="S9503" i="1" s="1"/>
  <c r="E9503" i="1"/>
  <c r="D9503" i="1"/>
  <c r="S9502" i="1"/>
  <c r="R9502" i="1"/>
  <c r="E9502" i="1"/>
  <c r="D9502" i="1"/>
  <c r="Q9501" i="1"/>
  <c r="R9501" i="1" s="1"/>
  <c r="S9501" i="1" s="1"/>
  <c r="E9501" i="1"/>
  <c r="D9501" i="1"/>
  <c r="R9500" i="1"/>
  <c r="S9500" i="1" s="1"/>
  <c r="E9500" i="1"/>
  <c r="D9500" i="1"/>
  <c r="R9499" i="1"/>
  <c r="S9499" i="1" s="1"/>
  <c r="E9499" i="1"/>
  <c r="D9499" i="1"/>
  <c r="S9498" i="1"/>
  <c r="R9498" i="1"/>
  <c r="E9498" i="1"/>
  <c r="D9498" i="1"/>
  <c r="S9497" i="1"/>
  <c r="R9497" i="1"/>
  <c r="E9497" i="1"/>
  <c r="D9497" i="1"/>
  <c r="R9496" i="1"/>
  <c r="S9496" i="1" s="1"/>
  <c r="E9496" i="1"/>
  <c r="D9496" i="1"/>
  <c r="R9495" i="1"/>
  <c r="S9495" i="1" s="1"/>
  <c r="E9495" i="1"/>
  <c r="D9495" i="1"/>
  <c r="S9494" i="1"/>
  <c r="R9494" i="1"/>
  <c r="E9494" i="1"/>
  <c r="D9494" i="1"/>
  <c r="R9493" i="1"/>
  <c r="S9493" i="1" s="1"/>
  <c r="E9493" i="1"/>
  <c r="D9493" i="1"/>
  <c r="S9492" i="1"/>
  <c r="R9492" i="1"/>
  <c r="E9492" i="1"/>
  <c r="D9492" i="1"/>
  <c r="R9491" i="1"/>
  <c r="S9491" i="1" s="1"/>
  <c r="Q9491" i="1"/>
  <c r="E9491" i="1"/>
  <c r="D9491" i="1"/>
  <c r="R9490" i="1"/>
  <c r="S9490" i="1" s="1"/>
  <c r="E9490" i="1"/>
  <c r="D9490" i="1"/>
  <c r="S9489" i="1"/>
  <c r="R9489" i="1"/>
  <c r="E9489" i="1"/>
  <c r="D9489" i="1"/>
  <c r="S9488" i="1"/>
  <c r="R9488" i="1"/>
  <c r="E9488" i="1"/>
  <c r="D9488" i="1"/>
  <c r="S9487" i="1"/>
  <c r="R9487" i="1"/>
  <c r="E9487" i="1"/>
  <c r="D9487" i="1"/>
  <c r="S9486" i="1"/>
  <c r="R9486" i="1"/>
  <c r="E9486" i="1"/>
  <c r="D9486" i="1"/>
  <c r="R9485" i="1"/>
  <c r="S9485" i="1" s="1"/>
  <c r="E9485" i="1"/>
  <c r="D9485" i="1"/>
  <c r="S9484" i="1"/>
  <c r="R9484" i="1"/>
  <c r="E9484" i="1"/>
  <c r="D9484" i="1"/>
  <c r="R9483" i="1"/>
  <c r="S9483" i="1" s="1"/>
  <c r="E9483" i="1"/>
  <c r="D9483" i="1"/>
  <c r="S9482" i="1"/>
  <c r="R9482" i="1"/>
  <c r="E9482" i="1"/>
  <c r="D9482" i="1"/>
  <c r="S9481" i="1"/>
  <c r="R9481" i="1"/>
  <c r="E9481" i="1"/>
  <c r="D9481" i="1"/>
  <c r="R9480" i="1"/>
  <c r="S9480" i="1" s="1"/>
  <c r="E9480" i="1"/>
  <c r="D9480" i="1"/>
  <c r="S9479" i="1"/>
  <c r="R9479" i="1"/>
  <c r="E9479" i="1"/>
  <c r="D9479" i="1"/>
  <c r="R9478" i="1"/>
  <c r="S9478" i="1" s="1"/>
  <c r="E9478" i="1"/>
  <c r="D9478" i="1"/>
  <c r="S9477" i="1"/>
  <c r="R9477" i="1"/>
  <c r="E9477" i="1"/>
  <c r="D9477" i="1"/>
  <c r="S9476" i="1"/>
  <c r="R9476" i="1"/>
  <c r="E9476" i="1"/>
  <c r="D9476" i="1"/>
  <c r="R9475" i="1"/>
  <c r="S9475" i="1" s="1"/>
  <c r="E9475" i="1"/>
  <c r="D9475" i="1"/>
  <c r="S9474" i="1"/>
  <c r="R9474" i="1"/>
  <c r="E9474" i="1"/>
  <c r="D9474" i="1"/>
  <c r="R9473" i="1"/>
  <c r="S9473" i="1" s="1"/>
  <c r="E9473" i="1"/>
  <c r="D9473" i="1"/>
  <c r="S9472" i="1"/>
  <c r="R9472" i="1"/>
  <c r="E9472" i="1"/>
  <c r="D9472" i="1"/>
  <c r="S9471" i="1"/>
  <c r="R9471" i="1"/>
  <c r="E9471" i="1"/>
  <c r="D9471" i="1"/>
  <c r="Q9470" i="1"/>
  <c r="R9470" i="1" s="1"/>
  <c r="S9470" i="1" s="1"/>
  <c r="E9470" i="1"/>
  <c r="D9470" i="1"/>
  <c r="R9469" i="1"/>
  <c r="S9469" i="1" s="1"/>
  <c r="E9469" i="1"/>
  <c r="D9469" i="1"/>
  <c r="S9468" i="1"/>
  <c r="R9468" i="1"/>
  <c r="Q9468" i="1"/>
  <c r="E9468" i="1"/>
  <c r="D9468" i="1"/>
  <c r="S9467" i="1"/>
  <c r="R9467" i="1"/>
  <c r="E9467" i="1"/>
  <c r="D9467" i="1"/>
  <c r="R9466" i="1"/>
  <c r="S9466" i="1" s="1"/>
  <c r="E9466" i="1"/>
  <c r="D9466" i="1"/>
  <c r="R9465" i="1"/>
  <c r="S9465" i="1" s="1"/>
  <c r="E9465" i="1"/>
  <c r="D9465" i="1"/>
  <c r="R9464" i="1"/>
  <c r="S9464" i="1" s="1"/>
  <c r="E9464" i="1"/>
  <c r="D9464" i="1"/>
  <c r="S9463" i="1"/>
  <c r="R9463" i="1"/>
  <c r="E9463" i="1"/>
  <c r="D9463" i="1"/>
  <c r="Q9462" i="1"/>
  <c r="R9462" i="1" s="1"/>
  <c r="S9462" i="1" s="1"/>
  <c r="E9462" i="1"/>
  <c r="D9462" i="1"/>
  <c r="S9461" i="1"/>
  <c r="R9461" i="1"/>
  <c r="E9461" i="1"/>
  <c r="D9461" i="1"/>
  <c r="S9460" i="1"/>
  <c r="R9460" i="1"/>
  <c r="E9460" i="1"/>
  <c r="D9460" i="1"/>
  <c r="S9459" i="1"/>
  <c r="R9459" i="1"/>
  <c r="E9459" i="1"/>
  <c r="D9459" i="1"/>
  <c r="S9458" i="1"/>
  <c r="R9458" i="1"/>
  <c r="Q9458" i="1"/>
  <c r="E9458" i="1"/>
  <c r="D9458" i="1"/>
  <c r="S9457" i="1"/>
  <c r="R9457" i="1"/>
  <c r="E9457" i="1"/>
  <c r="D9457" i="1"/>
  <c r="Q9456" i="1"/>
  <c r="R9456" i="1" s="1"/>
  <c r="S9456" i="1" s="1"/>
  <c r="E9456" i="1"/>
  <c r="D9456" i="1"/>
  <c r="S9455" i="1"/>
  <c r="R9455" i="1"/>
  <c r="Q9455" i="1"/>
  <c r="E9455" i="1"/>
  <c r="D9455" i="1"/>
  <c r="S9454" i="1"/>
  <c r="R9454" i="1"/>
  <c r="E9454" i="1"/>
  <c r="D9454" i="1"/>
  <c r="S9453" i="1"/>
  <c r="R9453" i="1"/>
  <c r="E9453" i="1"/>
  <c r="D9453" i="1"/>
  <c r="R9452" i="1"/>
  <c r="S9452" i="1" s="1"/>
  <c r="E9452" i="1"/>
  <c r="D9452" i="1"/>
  <c r="R9451" i="1"/>
  <c r="S9451" i="1" s="1"/>
  <c r="E9451" i="1"/>
  <c r="D9451" i="1"/>
  <c r="S9450" i="1"/>
  <c r="R9450" i="1"/>
  <c r="E9450" i="1"/>
  <c r="D9450" i="1"/>
  <c r="S9449" i="1"/>
  <c r="R9449" i="1"/>
  <c r="E9449" i="1"/>
  <c r="D9449" i="1"/>
  <c r="S9448" i="1"/>
  <c r="R9448" i="1"/>
  <c r="E9448" i="1"/>
  <c r="D9448" i="1"/>
  <c r="R9447" i="1"/>
  <c r="S9447" i="1" s="1"/>
  <c r="E9447" i="1"/>
  <c r="D9447" i="1"/>
  <c r="R9446" i="1"/>
  <c r="S9446" i="1" s="1"/>
  <c r="E9446" i="1"/>
  <c r="D9446" i="1"/>
  <c r="R9445" i="1"/>
  <c r="S9445" i="1" s="1"/>
  <c r="E9445" i="1"/>
  <c r="D9445" i="1"/>
  <c r="S9444" i="1"/>
  <c r="R9444" i="1"/>
  <c r="E9444" i="1"/>
  <c r="D9444" i="1"/>
  <c r="S9443" i="1"/>
  <c r="R9443" i="1"/>
  <c r="E9443" i="1"/>
  <c r="D9443" i="1"/>
  <c r="R9442" i="1"/>
  <c r="S9442" i="1" s="1"/>
  <c r="E9442" i="1"/>
  <c r="D9442" i="1"/>
  <c r="S9441" i="1"/>
  <c r="R9441" i="1"/>
  <c r="E9441" i="1"/>
  <c r="D9441" i="1"/>
  <c r="S9440" i="1"/>
  <c r="R9440" i="1"/>
  <c r="E9440" i="1"/>
  <c r="D9440" i="1"/>
  <c r="S9439" i="1"/>
  <c r="R9439" i="1"/>
  <c r="E9439" i="1"/>
  <c r="D9439" i="1"/>
  <c r="S9438" i="1"/>
  <c r="R9438" i="1"/>
  <c r="E9438" i="1"/>
  <c r="D9438" i="1"/>
  <c r="R9437" i="1"/>
  <c r="S9437" i="1" s="1"/>
  <c r="E9437" i="1"/>
  <c r="D9437" i="1"/>
  <c r="R9436" i="1"/>
  <c r="S9436" i="1" s="1"/>
  <c r="E9436" i="1"/>
  <c r="D9436" i="1"/>
  <c r="S9435" i="1"/>
  <c r="R9435" i="1"/>
  <c r="E9435" i="1"/>
  <c r="D9435" i="1"/>
  <c r="S9434" i="1"/>
  <c r="R9434" i="1"/>
  <c r="E9434" i="1"/>
  <c r="D9434" i="1"/>
  <c r="S9433" i="1"/>
  <c r="R9433" i="1"/>
  <c r="E9433" i="1"/>
  <c r="D9433" i="1"/>
  <c r="Q9432" i="1"/>
  <c r="R9432" i="1" s="1"/>
  <c r="S9432" i="1" s="1"/>
  <c r="E9432" i="1"/>
  <c r="D9432" i="1"/>
  <c r="S9431" i="1"/>
  <c r="R9431" i="1"/>
  <c r="E9431" i="1"/>
  <c r="D9431" i="1"/>
  <c r="S9430" i="1"/>
  <c r="R9430" i="1"/>
  <c r="E9430" i="1"/>
  <c r="D9430" i="1"/>
  <c r="R9429" i="1"/>
  <c r="S9429" i="1" s="1"/>
  <c r="E9429" i="1"/>
  <c r="D9429" i="1"/>
  <c r="R9428" i="1"/>
  <c r="S9428" i="1" s="1"/>
  <c r="E9428" i="1"/>
  <c r="D9428" i="1"/>
  <c r="S9427" i="1"/>
  <c r="Q9427" i="1"/>
  <c r="R9427" i="1" s="1"/>
  <c r="E9427" i="1"/>
  <c r="D9427" i="1"/>
  <c r="S9426" i="1"/>
  <c r="R9426" i="1"/>
  <c r="E9426" i="1"/>
  <c r="D9426" i="1"/>
  <c r="S9425" i="1"/>
  <c r="R9425" i="1"/>
  <c r="E9425" i="1"/>
  <c r="D9425" i="1"/>
  <c r="S9424" i="1"/>
  <c r="R9424" i="1"/>
  <c r="E9424" i="1"/>
  <c r="D9424" i="1"/>
  <c r="S9423" i="1"/>
  <c r="R9423" i="1"/>
  <c r="E9423" i="1"/>
  <c r="D9423" i="1"/>
  <c r="R9422" i="1"/>
  <c r="S9422" i="1" s="1"/>
  <c r="E9422" i="1"/>
  <c r="D9422" i="1"/>
  <c r="R9421" i="1"/>
  <c r="S9421" i="1" s="1"/>
  <c r="E9421" i="1"/>
  <c r="D9421" i="1"/>
  <c r="R9420" i="1"/>
  <c r="S9420" i="1" s="1"/>
  <c r="E9420" i="1"/>
  <c r="D9420" i="1"/>
  <c r="S9419" i="1"/>
  <c r="R9419" i="1"/>
  <c r="E9419" i="1"/>
  <c r="D9419" i="1"/>
  <c r="S9418" i="1"/>
  <c r="R9418" i="1"/>
  <c r="E9418" i="1"/>
  <c r="D9418" i="1"/>
  <c r="R9417" i="1"/>
  <c r="S9417" i="1" s="1"/>
  <c r="E9417" i="1"/>
  <c r="D9417" i="1"/>
  <c r="R9416" i="1"/>
  <c r="S9416" i="1" s="1"/>
  <c r="E9416" i="1"/>
  <c r="D9416" i="1"/>
  <c r="R9415" i="1"/>
  <c r="S9415" i="1" s="1"/>
  <c r="E9415" i="1"/>
  <c r="D9415" i="1"/>
  <c r="S9414" i="1"/>
  <c r="R9414" i="1"/>
  <c r="E9414" i="1"/>
  <c r="D9414" i="1"/>
  <c r="S9413" i="1"/>
  <c r="R9413" i="1"/>
  <c r="E9413" i="1"/>
  <c r="D9413" i="1"/>
  <c r="R9412" i="1"/>
  <c r="S9412" i="1" s="1"/>
  <c r="E9412" i="1"/>
  <c r="D9412" i="1"/>
  <c r="R9411" i="1"/>
  <c r="S9411" i="1" s="1"/>
  <c r="E9411" i="1"/>
  <c r="D9411" i="1"/>
  <c r="R9410" i="1"/>
  <c r="S9410" i="1" s="1"/>
  <c r="E9410" i="1"/>
  <c r="D9410" i="1"/>
  <c r="S9409" i="1"/>
  <c r="R9409" i="1"/>
  <c r="E9409" i="1"/>
  <c r="D9409" i="1"/>
  <c r="S9408" i="1"/>
  <c r="R9408" i="1"/>
  <c r="E9408" i="1"/>
  <c r="D9408" i="1"/>
  <c r="R9407" i="1"/>
  <c r="S9407" i="1" s="1"/>
  <c r="E9407" i="1"/>
  <c r="D9407" i="1"/>
  <c r="S9406" i="1"/>
  <c r="R9406" i="1"/>
  <c r="E9406" i="1"/>
  <c r="D9406" i="1"/>
  <c r="S9405" i="1"/>
  <c r="R9405" i="1"/>
  <c r="E9405" i="1"/>
  <c r="D9405" i="1"/>
  <c r="S9404" i="1"/>
  <c r="R9404" i="1"/>
  <c r="E9404" i="1"/>
  <c r="D9404" i="1"/>
  <c r="S9403" i="1"/>
  <c r="R9403" i="1"/>
  <c r="E9403" i="1"/>
  <c r="D9403" i="1"/>
  <c r="R9402" i="1"/>
  <c r="S9402" i="1" s="1"/>
  <c r="E9402" i="1"/>
  <c r="D9402" i="1"/>
  <c r="S9401" i="1"/>
  <c r="R9401" i="1"/>
  <c r="E9401" i="1"/>
  <c r="D9401" i="1"/>
  <c r="S9400" i="1"/>
  <c r="R9400" i="1"/>
  <c r="E9400" i="1"/>
  <c r="D9400" i="1"/>
  <c r="S9399" i="1"/>
  <c r="R9399" i="1"/>
  <c r="E9399" i="1"/>
  <c r="D9399" i="1"/>
  <c r="S9398" i="1"/>
  <c r="R9398" i="1"/>
  <c r="E9398" i="1"/>
  <c r="D9398" i="1"/>
  <c r="R9397" i="1"/>
  <c r="S9397" i="1" s="1"/>
  <c r="E9397" i="1"/>
  <c r="D9397" i="1"/>
  <c r="R9396" i="1"/>
  <c r="S9396" i="1" s="1"/>
  <c r="E9396" i="1"/>
  <c r="D9396" i="1"/>
  <c r="R9395" i="1"/>
  <c r="S9395" i="1" s="1"/>
  <c r="E9395" i="1"/>
  <c r="D9395" i="1"/>
  <c r="S9394" i="1"/>
  <c r="R9394" i="1"/>
  <c r="E9394" i="1"/>
  <c r="D9394" i="1"/>
  <c r="S9393" i="1"/>
  <c r="R9393" i="1"/>
  <c r="E9393" i="1"/>
  <c r="D9393" i="1"/>
  <c r="R9392" i="1"/>
  <c r="S9392" i="1" s="1"/>
  <c r="E9392" i="1"/>
  <c r="D9392" i="1"/>
  <c r="R9391" i="1"/>
  <c r="S9391" i="1" s="1"/>
  <c r="E9391" i="1"/>
  <c r="D9391" i="1"/>
  <c r="S9390" i="1"/>
  <c r="R9390" i="1"/>
  <c r="E9390" i="1"/>
  <c r="D9390" i="1"/>
  <c r="S9389" i="1"/>
  <c r="R9389" i="1"/>
  <c r="E9389" i="1"/>
  <c r="D9389" i="1"/>
  <c r="S9388" i="1"/>
  <c r="R9388" i="1"/>
  <c r="E9388" i="1"/>
  <c r="D9388" i="1"/>
  <c r="R9387" i="1"/>
  <c r="S9387" i="1" s="1"/>
  <c r="E9387" i="1"/>
  <c r="D9387" i="1"/>
  <c r="R9386" i="1"/>
  <c r="S9386" i="1" s="1"/>
  <c r="E9386" i="1"/>
  <c r="D9386" i="1"/>
  <c r="R9385" i="1"/>
  <c r="S9385" i="1" s="1"/>
  <c r="E9385" i="1"/>
  <c r="D9385" i="1"/>
  <c r="S9384" i="1"/>
  <c r="R9384" i="1"/>
  <c r="E9384" i="1"/>
  <c r="D9384" i="1"/>
  <c r="S9383" i="1"/>
  <c r="R9383" i="1"/>
  <c r="E9383" i="1"/>
  <c r="D9383" i="1"/>
  <c r="R9382" i="1"/>
  <c r="S9382" i="1" s="1"/>
  <c r="E9382" i="1"/>
  <c r="D9382" i="1"/>
  <c r="R9381" i="1"/>
  <c r="S9381" i="1" s="1"/>
  <c r="E9381" i="1"/>
  <c r="D9381" i="1"/>
  <c r="R9380" i="1"/>
  <c r="S9380" i="1" s="1"/>
  <c r="E9380" i="1"/>
  <c r="D9380" i="1"/>
  <c r="Q9379" i="1"/>
  <c r="R9379" i="1" s="1"/>
  <c r="S9379" i="1" s="1"/>
  <c r="E9379" i="1"/>
  <c r="D9379" i="1"/>
  <c r="S9378" i="1"/>
  <c r="R9378" i="1"/>
  <c r="E9378" i="1"/>
  <c r="D9378" i="1"/>
  <c r="S9377" i="1"/>
  <c r="R9377" i="1"/>
  <c r="E9377" i="1"/>
  <c r="D9377" i="1"/>
  <c r="R9376" i="1"/>
  <c r="S9376" i="1" s="1"/>
  <c r="E9376" i="1"/>
  <c r="D9376" i="1"/>
  <c r="R9375" i="1"/>
  <c r="S9375" i="1" s="1"/>
  <c r="E9375" i="1"/>
  <c r="D9375" i="1"/>
  <c r="R9374" i="1"/>
  <c r="S9374" i="1" s="1"/>
  <c r="E9374" i="1"/>
  <c r="D9374" i="1"/>
  <c r="S9373" i="1"/>
  <c r="R9373" i="1"/>
  <c r="E9373" i="1"/>
  <c r="D9373" i="1"/>
  <c r="S9372" i="1"/>
  <c r="R9372" i="1"/>
  <c r="E9372" i="1"/>
  <c r="D9372" i="1"/>
  <c r="S9371" i="1"/>
  <c r="R9371" i="1"/>
  <c r="E9371" i="1"/>
  <c r="D9371" i="1"/>
  <c r="R9370" i="1"/>
  <c r="S9370" i="1" s="1"/>
  <c r="E9370" i="1"/>
  <c r="D9370" i="1"/>
  <c r="R9369" i="1"/>
  <c r="S9369" i="1" s="1"/>
  <c r="E9369" i="1"/>
  <c r="D9369" i="1"/>
  <c r="S9368" i="1"/>
  <c r="R9368" i="1"/>
  <c r="E9368" i="1"/>
  <c r="D9368" i="1"/>
  <c r="R9367" i="1"/>
  <c r="S9367" i="1" s="1"/>
  <c r="E9367" i="1"/>
  <c r="D9367" i="1"/>
  <c r="S9366" i="1"/>
  <c r="R9366" i="1"/>
  <c r="E9366" i="1"/>
  <c r="D9366" i="1"/>
  <c r="R9365" i="1"/>
  <c r="S9365" i="1" s="1"/>
  <c r="E9365" i="1"/>
  <c r="D9365" i="1"/>
  <c r="R9364" i="1"/>
  <c r="S9364" i="1" s="1"/>
  <c r="Q9364" i="1"/>
  <c r="E9364" i="1"/>
  <c r="D9364" i="1"/>
  <c r="R9363" i="1"/>
  <c r="S9363" i="1" s="1"/>
  <c r="Q9363" i="1"/>
  <c r="E9363" i="1"/>
  <c r="D9363" i="1"/>
  <c r="R9362" i="1"/>
  <c r="S9362" i="1" s="1"/>
  <c r="E9362" i="1"/>
  <c r="D9362" i="1"/>
  <c r="R9361" i="1"/>
  <c r="S9361" i="1" s="1"/>
  <c r="E9361" i="1"/>
  <c r="D9361" i="1"/>
  <c r="S9360" i="1"/>
  <c r="R9360" i="1"/>
  <c r="E9360" i="1"/>
  <c r="D9360" i="1"/>
  <c r="R9359" i="1"/>
  <c r="S9359" i="1" s="1"/>
  <c r="E9359" i="1"/>
  <c r="D9359" i="1"/>
  <c r="S9358" i="1"/>
  <c r="R9358" i="1"/>
  <c r="E9358" i="1"/>
  <c r="D9358" i="1"/>
  <c r="S9357" i="1"/>
  <c r="R9357" i="1"/>
  <c r="E9357" i="1"/>
  <c r="D9357" i="1"/>
  <c r="R9356" i="1"/>
  <c r="S9356" i="1" s="1"/>
  <c r="E9356" i="1"/>
  <c r="D9356" i="1"/>
  <c r="S9355" i="1"/>
  <c r="R9355" i="1"/>
  <c r="E9355" i="1"/>
  <c r="D9355" i="1"/>
  <c r="R9354" i="1"/>
  <c r="S9354" i="1" s="1"/>
  <c r="E9354" i="1"/>
  <c r="D9354" i="1"/>
  <c r="R9353" i="1"/>
  <c r="S9353" i="1" s="1"/>
  <c r="E9353" i="1"/>
  <c r="D9353" i="1"/>
  <c r="R9352" i="1"/>
  <c r="S9352" i="1" s="1"/>
  <c r="E9352" i="1"/>
  <c r="D9352" i="1"/>
  <c r="S9351" i="1"/>
  <c r="R9351" i="1"/>
  <c r="E9351" i="1"/>
  <c r="D9351" i="1"/>
  <c r="S9350" i="1"/>
  <c r="R9350" i="1"/>
  <c r="E9350" i="1"/>
  <c r="D9350" i="1"/>
  <c r="R9349" i="1"/>
  <c r="S9349" i="1" s="1"/>
  <c r="E9349" i="1"/>
  <c r="D9349" i="1"/>
  <c r="S9348" i="1"/>
  <c r="R9348" i="1"/>
  <c r="E9348" i="1"/>
  <c r="D9348" i="1"/>
  <c r="S9347" i="1"/>
  <c r="R9347" i="1"/>
  <c r="E9347" i="1"/>
  <c r="D9347" i="1"/>
  <c r="R9346" i="1"/>
  <c r="S9346" i="1" s="1"/>
  <c r="E9346" i="1"/>
  <c r="D9346" i="1"/>
  <c r="S9345" i="1"/>
  <c r="R9345" i="1"/>
  <c r="E9345" i="1"/>
  <c r="D9345" i="1"/>
  <c r="R9344" i="1"/>
  <c r="S9344" i="1" s="1"/>
  <c r="E9344" i="1"/>
  <c r="D9344" i="1"/>
  <c r="S9343" i="1"/>
  <c r="R9343" i="1"/>
  <c r="E9343" i="1"/>
  <c r="D9343" i="1"/>
  <c r="S9342" i="1"/>
  <c r="R9342" i="1"/>
  <c r="E9342" i="1"/>
  <c r="D9342" i="1"/>
  <c r="R9341" i="1"/>
  <c r="S9341" i="1" s="1"/>
  <c r="E9341" i="1"/>
  <c r="D9341" i="1"/>
  <c r="S9340" i="1"/>
  <c r="R9340" i="1"/>
  <c r="E9340" i="1"/>
  <c r="D9340" i="1"/>
  <c r="R9339" i="1"/>
  <c r="S9339" i="1" s="1"/>
  <c r="E9339" i="1"/>
  <c r="D9339" i="1"/>
  <c r="S9338" i="1"/>
  <c r="R9338" i="1"/>
  <c r="E9338" i="1"/>
  <c r="D9338" i="1"/>
  <c r="S9337" i="1"/>
  <c r="R9337" i="1"/>
  <c r="E9337" i="1"/>
  <c r="D9337" i="1"/>
  <c r="S9336" i="1"/>
  <c r="R9336" i="1"/>
  <c r="E9336" i="1"/>
  <c r="D9336" i="1"/>
  <c r="S9335" i="1"/>
  <c r="R9335" i="1"/>
  <c r="E9335" i="1"/>
  <c r="D9335" i="1"/>
  <c r="R9334" i="1"/>
  <c r="S9334" i="1" s="1"/>
  <c r="E9334" i="1"/>
  <c r="D9334" i="1"/>
  <c r="R9333" i="1"/>
  <c r="S9333" i="1" s="1"/>
  <c r="E9333" i="1"/>
  <c r="D9333" i="1"/>
  <c r="R9332" i="1"/>
  <c r="S9332" i="1" s="1"/>
  <c r="E9332" i="1"/>
  <c r="D9332" i="1"/>
  <c r="R9331" i="1"/>
  <c r="S9331" i="1" s="1"/>
  <c r="E9331" i="1"/>
  <c r="D9331" i="1"/>
  <c r="S9330" i="1"/>
  <c r="R9330" i="1"/>
  <c r="E9330" i="1"/>
  <c r="D9330" i="1"/>
  <c r="R9329" i="1"/>
  <c r="S9329" i="1" s="1"/>
  <c r="E9329" i="1"/>
  <c r="D9329" i="1"/>
  <c r="S9328" i="1"/>
  <c r="R9328" i="1"/>
  <c r="E9328" i="1"/>
  <c r="D9328" i="1"/>
  <c r="S9327" i="1"/>
  <c r="R9327" i="1"/>
  <c r="E9327" i="1"/>
  <c r="D9327" i="1"/>
  <c r="S9326" i="1"/>
  <c r="R9326" i="1"/>
  <c r="E9326" i="1"/>
  <c r="D9326" i="1"/>
  <c r="S9325" i="1"/>
  <c r="R9325" i="1"/>
  <c r="E9325" i="1"/>
  <c r="D9325" i="1"/>
  <c r="R9324" i="1"/>
  <c r="S9324" i="1" s="1"/>
  <c r="E9324" i="1"/>
  <c r="D9324" i="1"/>
  <c r="S9323" i="1"/>
  <c r="R9323" i="1"/>
  <c r="E9323" i="1"/>
  <c r="D9323" i="1"/>
  <c r="S9322" i="1"/>
  <c r="R9322" i="1"/>
  <c r="E9322" i="1"/>
  <c r="D9322" i="1"/>
  <c r="S9321" i="1"/>
  <c r="R9321" i="1"/>
  <c r="E9321" i="1"/>
  <c r="D9321" i="1"/>
  <c r="S9320" i="1"/>
  <c r="R9320" i="1"/>
  <c r="E9320" i="1"/>
  <c r="D9320" i="1"/>
  <c r="R9319" i="1"/>
  <c r="S9319" i="1" s="1"/>
  <c r="Q9319" i="1"/>
  <c r="E9319" i="1"/>
  <c r="D9319" i="1"/>
  <c r="S9318" i="1"/>
  <c r="R9318" i="1"/>
  <c r="E9318" i="1"/>
  <c r="D9318" i="1"/>
  <c r="S9317" i="1"/>
  <c r="R9317" i="1"/>
  <c r="E9317" i="1"/>
  <c r="D9317" i="1"/>
  <c r="S9316" i="1"/>
  <c r="R9316" i="1"/>
  <c r="E9316" i="1"/>
  <c r="D9316" i="1"/>
  <c r="R9315" i="1"/>
  <c r="S9315" i="1" s="1"/>
  <c r="E9315" i="1"/>
  <c r="D9315" i="1"/>
  <c r="S9314" i="1"/>
  <c r="R9314" i="1"/>
  <c r="E9314" i="1"/>
  <c r="D9314" i="1"/>
  <c r="S9313" i="1"/>
  <c r="R9313" i="1"/>
  <c r="Q9313" i="1"/>
  <c r="E9313" i="1"/>
  <c r="D9313" i="1"/>
  <c r="S9312" i="1"/>
  <c r="R9312" i="1"/>
  <c r="Q9312" i="1"/>
  <c r="E9312" i="1"/>
  <c r="D9312" i="1"/>
  <c r="S9311" i="1"/>
  <c r="R9311" i="1"/>
  <c r="E9311" i="1"/>
  <c r="D9311" i="1"/>
  <c r="S9310" i="1"/>
  <c r="R9310" i="1"/>
  <c r="E9310" i="1"/>
  <c r="D9310" i="1"/>
  <c r="R9309" i="1"/>
  <c r="S9309" i="1" s="1"/>
  <c r="E9309" i="1"/>
  <c r="D9309" i="1"/>
  <c r="S9308" i="1"/>
  <c r="R9308" i="1"/>
  <c r="E9308" i="1"/>
  <c r="D9308" i="1"/>
  <c r="S9307" i="1"/>
  <c r="R9307" i="1"/>
  <c r="E9307" i="1"/>
  <c r="D9307" i="1"/>
  <c r="S9306" i="1"/>
  <c r="R9306" i="1"/>
  <c r="E9306" i="1"/>
  <c r="D9306" i="1"/>
  <c r="S9305" i="1"/>
  <c r="R9305" i="1"/>
  <c r="E9305" i="1"/>
  <c r="D9305" i="1"/>
  <c r="R9304" i="1"/>
  <c r="S9304" i="1" s="1"/>
  <c r="E9304" i="1"/>
  <c r="D9304" i="1"/>
  <c r="S9303" i="1"/>
  <c r="R9303" i="1"/>
  <c r="E9303" i="1"/>
  <c r="D9303" i="1"/>
  <c r="S9302" i="1"/>
  <c r="R9302" i="1"/>
  <c r="E9302" i="1"/>
  <c r="D9302" i="1"/>
  <c r="S9301" i="1"/>
  <c r="R9301" i="1"/>
  <c r="E9301" i="1"/>
  <c r="D9301" i="1"/>
  <c r="S9300" i="1"/>
  <c r="R9300" i="1"/>
  <c r="E9300" i="1"/>
  <c r="D9300" i="1"/>
  <c r="R9299" i="1"/>
  <c r="S9299" i="1" s="1"/>
  <c r="E9299" i="1"/>
  <c r="D9299" i="1"/>
  <c r="R9298" i="1"/>
  <c r="S9298" i="1" s="1"/>
  <c r="E9298" i="1"/>
  <c r="D9298" i="1"/>
  <c r="S9297" i="1"/>
  <c r="R9297" i="1"/>
  <c r="E9297" i="1"/>
  <c r="D9297" i="1"/>
  <c r="S9296" i="1"/>
  <c r="R9296" i="1"/>
  <c r="E9296" i="1"/>
  <c r="D9296" i="1"/>
  <c r="S9295" i="1"/>
  <c r="R9295" i="1"/>
  <c r="E9295" i="1"/>
  <c r="D9295" i="1"/>
  <c r="R9294" i="1"/>
  <c r="S9294" i="1" s="1"/>
  <c r="E9294" i="1"/>
  <c r="D9294" i="1"/>
  <c r="R9293" i="1"/>
  <c r="S9293" i="1" s="1"/>
  <c r="E9293" i="1"/>
  <c r="D9293" i="1"/>
  <c r="R9292" i="1"/>
  <c r="S9292" i="1" s="1"/>
  <c r="E9292" i="1"/>
  <c r="D9292" i="1"/>
  <c r="S9291" i="1"/>
  <c r="R9291" i="1"/>
  <c r="E9291" i="1"/>
  <c r="D9291" i="1"/>
  <c r="S9290" i="1"/>
  <c r="R9290" i="1"/>
  <c r="E9290" i="1"/>
  <c r="D9290" i="1"/>
  <c r="R9289" i="1"/>
  <c r="S9289" i="1" s="1"/>
  <c r="E9289" i="1"/>
  <c r="D9289" i="1"/>
  <c r="S9288" i="1"/>
  <c r="R9288" i="1"/>
  <c r="E9288" i="1"/>
  <c r="D9288" i="1"/>
  <c r="S9287" i="1"/>
  <c r="R9287" i="1"/>
  <c r="E9287" i="1"/>
  <c r="D9287" i="1"/>
  <c r="S9286" i="1"/>
  <c r="R9286" i="1"/>
  <c r="E9286" i="1"/>
  <c r="D9286" i="1"/>
  <c r="S9285" i="1"/>
  <c r="R9285" i="1"/>
  <c r="E9285" i="1"/>
  <c r="D9285" i="1"/>
  <c r="R9284" i="1"/>
  <c r="S9284" i="1" s="1"/>
  <c r="E9284" i="1"/>
  <c r="D9284" i="1"/>
  <c r="R9283" i="1"/>
  <c r="S9283" i="1" s="1"/>
  <c r="E9283" i="1"/>
  <c r="D9283" i="1"/>
  <c r="Q9282" i="1"/>
  <c r="R9282" i="1" s="1"/>
  <c r="S9282" i="1" s="1"/>
  <c r="E9282" i="1"/>
  <c r="D9282" i="1"/>
  <c r="R9281" i="1"/>
  <c r="S9281" i="1" s="1"/>
  <c r="E9281" i="1"/>
  <c r="D9281" i="1"/>
  <c r="R9280" i="1"/>
  <c r="S9280" i="1" s="1"/>
  <c r="E9280" i="1"/>
  <c r="D9280" i="1"/>
  <c r="R9279" i="1"/>
  <c r="S9279" i="1" s="1"/>
  <c r="E9279" i="1"/>
  <c r="D9279" i="1"/>
  <c r="S9278" i="1"/>
  <c r="R9278" i="1"/>
  <c r="E9278" i="1"/>
  <c r="D9278" i="1"/>
  <c r="S9277" i="1"/>
  <c r="R9277" i="1"/>
  <c r="E9277" i="1"/>
  <c r="D9277" i="1"/>
  <c r="R9276" i="1"/>
  <c r="S9276" i="1" s="1"/>
  <c r="E9276" i="1"/>
  <c r="D9276" i="1"/>
  <c r="R9275" i="1"/>
  <c r="S9275" i="1" s="1"/>
  <c r="E9275" i="1"/>
  <c r="D9275" i="1"/>
  <c r="S9274" i="1"/>
  <c r="R9274" i="1"/>
  <c r="E9274" i="1"/>
  <c r="D9274" i="1"/>
  <c r="R9273" i="1"/>
  <c r="S9273" i="1" s="1"/>
  <c r="E9273" i="1"/>
  <c r="D9273" i="1"/>
  <c r="R9272" i="1"/>
  <c r="S9272" i="1" s="1"/>
  <c r="E9272" i="1"/>
  <c r="D9272" i="1"/>
  <c r="R9271" i="1"/>
  <c r="S9271" i="1" s="1"/>
  <c r="E9271" i="1"/>
  <c r="D9271" i="1"/>
  <c r="R9270" i="1"/>
  <c r="S9270" i="1" s="1"/>
  <c r="E9270" i="1"/>
  <c r="D9270" i="1"/>
  <c r="R9269" i="1"/>
  <c r="S9269" i="1" s="1"/>
  <c r="E9269" i="1"/>
  <c r="D9269" i="1"/>
  <c r="R9268" i="1"/>
  <c r="S9268" i="1" s="1"/>
  <c r="E9268" i="1"/>
  <c r="D9268" i="1"/>
  <c r="S9267" i="1"/>
  <c r="R9267" i="1"/>
  <c r="E9267" i="1"/>
  <c r="D9267" i="1"/>
  <c r="R9266" i="1"/>
  <c r="S9266" i="1" s="1"/>
  <c r="E9266" i="1"/>
  <c r="D9266" i="1"/>
  <c r="R9265" i="1"/>
  <c r="S9265" i="1" s="1"/>
  <c r="E9265" i="1"/>
  <c r="D9265" i="1"/>
  <c r="S9264" i="1"/>
  <c r="R9264" i="1"/>
  <c r="E9264" i="1"/>
  <c r="D9264" i="1"/>
  <c r="S9263" i="1"/>
  <c r="R9263" i="1"/>
  <c r="E9263" i="1"/>
  <c r="D9263" i="1"/>
  <c r="R9262" i="1"/>
  <c r="S9262" i="1" s="1"/>
  <c r="E9262" i="1"/>
  <c r="D9262" i="1"/>
  <c r="R9261" i="1"/>
  <c r="S9261" i="1" s="1"/>
  <c r="E9261" i="1"/>
  <c r="D9261" i="1"/>
  <c r="R9260" i="1"/>
  <c r="S9260" i="1" s="1"/>
  <c r="E9260" i="1"/>
  <c r="D9260" i="1"/>
  <c r="S9259" i="1"/>
  <c r="R9259" i="1"/>
  <c r="E9259" i="1"/>
  <c r="D9259" i="1"/>
  <c r="R9258" i="1"/>
  <c r="S9258" i="1" s="1"/>
  <c r="E9258" i="1"/>
  <c r="D9258" i="1"/>
  <c r="R9257" i="1"/>
  <c r="S9257" i="1" s="1"/>
  <c r="E9257" i="1"/>
  <c r="D9257" i="1"/>
  <c r="R9256" i="1"/>
  <c r="S9256" i="1" s="1"/>
  <c r="E9256" i="1"/>
  <c r="D9256" i="1"/>
  <c r="R9255" i="1"/>
  <c r="S9255" i="1" s="1"/>
  <c r="E9255" i="1"/>
  <c r="D9255" i="1"/>
  <c r="R9254" i="1"/>
  <c r="S9254" i="1" s="1"/>
  <c r="E9254" i="1"/>
  <c r="D9254" i="1"/>
  <c r="S9253" i="1"/>
  <c r="R9253" i="1"/>
  <c r="E9253" i="1"/>
  <c r="D9253" i="1"/>
  <c r="S9252" i="1"/>
  <c r="R9252" i="1"/>
  <c r="E9252" i="1"/>
  <c r="D9252" i="1"/>
  <c r="R9251" i="1"/>
  <c r="S9251" i="1" s="1"/>
  <c r="E9251" i="1"/>
  <c r="D9251" i="1"/>
  <c r="R9250" i="1"/>
  <c r="S9250" i="1" s="1"/>
  <c r="E9250" i="1"/>
  <c r="D9250" i="1"/>
  <c r="R9249" i="1"/>
  <c r="S9249" i="1" s="1"/>
  <c r="E9249" i="1"/>
  <c r="D9249" i="1"/>
  <c r="S9248" i="1"/>
  <c r="R9248" i="1"/>
  <c r="E9248" i="1"/>
  <c r="D9248" i="1"/>
  <c r="R9247" i="1"/>
  <c r="S9247" i="1" s="1"/>
  <c r="E9247" i="1"/>
  <c r="D9247" i="1"/>
  <c r="R9246" i="1"/>
  <c r="S9246" i="1" s="1"/>
  <c r="E9246" i="1"/>
  <c r="D9246" i="1"/>
  <c r="R9245" i="1"/>
  <c r="S9245" i="1" s="1"/>
  <c r="E9245" i="1"/>
  <c r="D9245" i="1"/>
  <c r="R9244" i="1"/>
  <c r="S9244" i="1" s="1"/>
  <c r="E9244" i="1"/>
  <c r="D9244" i="1"/>
  <c r="R9243" i="1"/>
  <c r="S9243" i="1" s="1"/>
  <c r="E9243" i="1"/>
  <c r="D9243" i="1"/>
  <c r="S9242" i="1"/>
  <c r="R9242" i="1"/>
  <c r="E9242" i="1"/>
  <c r="D9242" i="1"/>
  <c r="R9241" i="1"/>
  <c r="S9241" i="1" s="1"/>
  <c r="E9241" i="1"/>
  <c r="D9241" i="1"/>
  <c r="R9240" i="1"/>
  <c r="S9240" i="1" s="1"/>
  <c r="E9240" i="1"/>
  <c r="D9240" i="1"/>
  <c r="S9239" i="1"/>
  <c r="R9239" i="1"/>
  <c r="E9239" i="1"/>
  <c r="D9239" i="1"/>
  <c r="R9238" i="1"/>
  <c r="S9238" i="1" s="1"/>
  <c r="E9238" i="1"/>
  <c r="D9238" i="1"/>
  <c r="R9237" i="1"/>
  <c r="S9237" i="1" s="1"/>
  <c r="E9237" i="1"/>
  <c r="D9237" i="1"/>
  <c r="R9236" i="1"/>
  <c r="S9236" i="1" s="1"/>
  <c r="E9236" i="1"/>
  <c r="D9236" i="1"/>
  <c r="R9235" i="1"/>
  <c r="S9235" i="1" s="1"/>
  <c r="E9235" i="1"/>
  <c r="D9235" i="1"/>
  <c r="R9234" i="1"/>
  <c r="S9234" i="1" s="1"/>
  <c r="E9234" i="1"/>
  <c r="D9234" i="1"/>
  <c r="R9233" i="1"/>
  <c r="S9233" i="1" s="1"/>
  <c r="E9233" i="1"/>
  <c r="D9233" i="1"/>
  <c r="R9232" i="1"/>
  <c r="S9232" i="1" s="1"/>
  <c r="E9232" i="1"/>
  <c r="D9232" i="1"/>
  <c r="R9231" i="1"/>
  <c r="S9231" i="1" s="1"/>
  <c r="E9231" i="1"/>
  <c r="D9231" i="1"/>
  <c r="R9230" i="1"/>
  <c r="S9230" i="1" s="1"/>
  <c r="E9230" i="1"/>
  <c r="D9230" i="1"/>
  <c r="R9229" i="1"/>
  <c r="S9229" i="1" s="1"/>
  <c r="E9229" i="1"/>
  <c r="D9229" i="1"/>
  <c r="S9228" i="1"/>
  <c r="R9228" i="1"/>
  <c r="E9228" i="1"/>
  <c r="D9228" i="1"/>
  <c r="Q9227" i="1"/>
  <c r="R9227" i="1" s="1"/>
  <c r="S9227" i="1" s="1"/>
  <c r="E9227" i="1"/>
  <c r="D9227" i="1"/>
  <c r="R9226" i="1"/>
  <c r="S9226" i="1" s="1"/>
  <c r="E9226" i="1"/>
  <c r="D9226" i="1"/>
  <c r="S9225" i="1"/>
  <c r="R9225" i="1"/>
  <c r="Q9225" i="1"/>
  <c r="E9225" i="1"/>
  <c r="D9225" i="1"/>
  <c r="S9224" i="1"/>
  <c r="R9224" i="1"/>
  <c r="E9224" i="1"/>
  <c r="D9224" i="1"/>
  <c r="R9223" i="1"/>
  <c r="S9223" i="1" s="1"/>
  <c r="E9223" i="1"/>
  <c r="D9223" i="1"/>
  <c r="R9222" i="1"/>
  <c r="S9222" i="1" s="1"/>
  <c r="E9222" i="1"/>
  <c r="D9222" i="1"/>
  <c r="R9221" i="1"/>
  <c r="S9221" i="1" s="1"/>
  <c r="E9221" i="1"/>
  <c r="D9221" i="1"/>
  <c r="S9220" i="1"/>
  <c r="R9220" i="1"/>
  <c r="E9220" i="1"/>
  <c r="D9220" i="1"/>
  <c r="R9219" i="1"/>
  <c r="S9219" i="1" s="1"/>
  <c r="E9219" i="1"/>
  <c r="D9219" i="1"/>
  <c r="S9218" i="1"/>
  <c r="R9218" i="1"/>
  <c r="E9218" i="1"/>
  <c r="D9218" i="1"/>
  <c r="S9217" i="1"/>
  <c r="R9217" i="1"/>
  <c r="E9217" i="1"/>
  <c r="D9217" i="1"/>
  <c r="R9216" i="1"/>
  <c r="S9216" i="1" s="1"/>
  <c r="E9216" i="1"/>
  <c r="D9216" i="1"/>
  <c r="S9215" i="1"/>
  <c r="R9215" i="1"/>
  <c r="E9215" i="1"/>
  <c r="D9215" i="1"/>
  <c r="S9214" i="1"/>
  <c r="R9214" i="1"/>
  <c r="E9214" i="1"/>
  <c r="D9214" i="1"/>
  <c r="S9213" i="1"/>
  <c r="R9213" i="1"/>
  <c r="E9213" i="1"/>
  <c r="D9213" i="1"/>
  <c r="R9212" i="1"/>
  <c r="S9212" i="1" s="1"/>
  <c r="E9212" i="1"/>
  <c r="D9212" i="1"/>
  <c r="R9211" i="1"/>
  <c r="S9211" i="1" s="1"/>
  <c r="E9211" i="1"/>
  <c r="D9211" i="1"/>
  <c r="S9210" i="1"/>
  <c r="R9210" i="1"/>
  <c r="E9210" i="1"/>
  <c r="D9210" i="1"/>
  <c r="S9209" i="1"/>
  <c r="R9209" i="1"/>
  <c r="E9209" i="1"/>
  <c r="D9209" i="1"/>
  <c r="R9208" i="1"/>
  <c r="S9208" i="1" s="1"/>
  <c r="E9208" i="1"/>
  <c r="D9208" i="1"/>
  <c r="S9207" i="1"/>
  <c r="R9207" i="1"/>
  <c r="E9207" i="1"/>
  <c r="D9207" i="1"/>
  <c r="R9206" i="1"/>
  <c r="S9206" i="1" s="1"/>
  <c r="E9206" i="1"/>
  <c r="D9206" i="1"/>
  <c r="S9205" i="1"/>
  <c r="R9205" i="1"/>
  <c r="E9205" i="1"/>
  <c r="D9205" i="1"/>
  <c r="S9204" i="1"/>
  <c r="R9204" i="1"/>
  <c r="E9204" i="1"/>
  <c r="D9204" i="1"/>
  <c r="S9203" i="1"/>
  <c r="R9203" i="1"/>
  <c r="E9203" i="1"/>
  <c r="D9203" i="1"/>
  <c r="R9202" i="1"/>
  <c r="S9202" i="1" s="1"/>
  <c r="E9202" i="1"/>
  <c r="D9202" i="1"/>
  <c r="R9201" i="1"/>
  <c r="S9201" i="1" s="1"/>
  <c r="E9201" i="1"/>
  <c r="D9201" i="1"/>
  <c r="S9200" i="1"/>
  <c r="R9200" i="1"/>
  <c r="E9200" i="1"/>
  <c r="D9200" i="1"/>
  <c r="R9199" i="1"/>
  <c r="S9199" i="1" s="1"/>
  <c r="Q9199" i="1"/>
  <c r="E9199" i="1"/>
  <c r="D9199" i="1"/>
  <c r="S9198" i="1"/>
  <c r="R9198" i="1"/>
  <c r="E9198" i="1"/>
  <c r="D9198" i="1"/>
  <c r="S9197" i="1"/>
  <c r="R9197" i="1"/>
  <c r="E9197" i="1"/>
  <c r="D9197" i="1"/>
  <c r="S9196" i="1"/>
  <c r="R9196" i="1"/>
  <c r="E9196" i="1"/>
  <c r="D9196" i="1"/>
  <c r="R9195" i="1"/>
  <c r="S9195" i="1" s="1"/>
  <c r="E9195" i="1"/>
  <c r="D9195" i="1"/>
  <c r="R9194" i="1"/>
  <c r="S9194" i="1" s="1"/>
  <c r="E9194" i="1"/>
  <c r="D9194" i="1"/>
  <c r="R9193" i="1"/>
  <c r="S9193" i="1" s="1"/>
  <c r="E9193" i="1"/>
  <c r="D9193" i="1"/>
  <c r="S9192" i="1"/>
  <c r="R9192" i="1"/>
  <c r="E9192" i="1"/>
  <c r="D9192" i="1"/>
  <c r="S9191" i="1"/>
  <c r="R9191" i="1"/>
  <c r="E9191" i="1"/>
  <c r="D9191" i="1"/>
  <c r="R9190" i="1"/>
  <c r="S9190" i="1" s="1"/>
  <c r="E9190" i="1"/>
  <c r="D9190" i="1"/>
  <c r="S9189" i="1"/>
  <c r="R9189" i="1"/>
  <c r="E9189" i="1"/>
  <c r="D9189" i="1"/>
  <c r="S9188" i="1"/>
  <c r="R9188" i="1"/>
  <c r="E9188" i="1"/>
  <c r="D9188" i="1"/>
  <c r="S9187" i="1"/>
  <c r="R9187" i="1"/>
  <c r="E9187" i="1"/>
  <c r="D9187" i="1"/>
  <c r="S9186" i="1"/>
  <c r="R9186" i="1"/>
  <c r="E9186" i="1"/>
  <c r="D9186" i="1"/>
  <c r="R9185" i="1"/>
  <c r="S9185" i="1" s="1"/>
  <c r="E9185" i="1"/>
  <c r="D9185" i="1"/>
  <c r="S9184" i="1"/>
  <c r="R9184" i="1"/>
  <c r="Q9184" i="1"/>
  <c r="E9184" i="1"/>
  <c r="D9184" i="1"/>
  <c r="S9183" i="1"/>
  <c r="R9183" i="1"/>
  <c r="E9183" i="1"/>
  <c r="D9183" i="1"/>
  <c r="R9182" i="1"/>
  <c r="S9182" i="1" s="1"/>
  <c r="E9182" i="1"/>
  <c r="D9182" i="1"/>
  <c r="R9181" i="1"/>
  <c r="S9181" i="1" s="1"/>
  <c r="E9181" i="1"/>
  <c r="D9181" i="1"/>
  <c r="R9180" i="1"/>
  <c r="S9180" i="1" s="1"/>
  <c r="Q9180" i="1"/>
  <c r="E9180" i="1"/>
  <c r="D9180" i="1"/>
  <c r="S9179" i="1"/>
  <c r="R9179" i="1"/>
  <c r="E9179" i="1"/>
  <c r="D9179" i="1"/>
  <c r="S9178" i="1"/>
  <c r="R9178" i="1"/>
  <c r="E9178" i="1"/>
  <c r="D9178" i="1"/>
  <c r="R9177" i="1"/>
  <c r="S9177" i="1" s="1"/>
  <c r="E9177" i="1"/>
  <c r="D9177" i="1"/>
  <c r="S9176" i="1"/>
  <c r="R9176" i="1"/>
  <c r="E9176" i="1"/>
  <c r="D9176" i="1"/>
  <c r="R9175" i="1"/>
  <c r="S9175" i="1" s="1"/>
  <c r="E9175" i="1"/>
  <c r="D9175" i="1"/>
  <c r="S9174" i="1"/>
  <c r="R9174" i="1"/>
  <c r="E9174" i="1"/>
  <c r="D9174" i="1"/>
  <c r="S9173" i="1"/>
  <c r="R9173" i="1"/>
  <c r="E9173" i="1"/>
  <c r="D9173" i="1"/>
  <c r="R9172" i="1"/>
  <c r="S9172" i="1" s="1"/>
  <c r="E9172" i="1"/>
  <c r="D9172" i="1"/>
  <c r="S9171" i="1"/>
  <c r="R9171" i="1"/>
  <c r="E9171" i="1"/>
  <c r="D9171" i="1"/>
  <c r="S9170" i="1"/>
  <c r="R9170" i="1"/>
  <c r="E9170" i="1"/>
  <c r="D9170" i="1"/>
  <c r="R9169" i="1"/>
  <c r="S9169" i="1" s="1"/>
  <c r="E9169" i="1"/>
  <c r="D9169" i="1"/>
  <c r="R9168" i="1"/>
  <c r="S9168" i="1" s="1"/>
  <c r="E9168" i="1"/>
  <c r="D9168" i="1"/>
  <c r="R9167" i="1"/>
  <c r="S9167" i="1" s="1"/>
  <c r="E9167" i="1"/>
  <c r="D9167" i="1"/>
  <c r="S9166" i="1"/>
  <c r="R9166" i="1"/>
  <c r="E9166" i="1"/>
  <c r="D9166" i="1"/>
  <c r="R9165" i="1"/>
  <c r="S9165" i="1" s="1"/>
  <c r="E9165" i="1"/>
  <c r="D9165" i="1"/>
  <c r="S9164" i="1"/>
  <c r="R9164" i="1"/>
  <c r="E9164" i="1"/>
  <c r="D9164" i="1"/>
  <c r="S9163" i="1"/>
  <c r="R9163" i="1"/>
  <c r="E9163" i="1"/>
  <c r="D9163" i="1"/>
  <c r="R9162" i="1"/>
  <c r="S9162" i="1" s="1"/>
  <c r="E9162" i="1"/>
  <c r="D9162" i="1"/>
  <c r="S9161" i="1"/>
  <c r="R9161" i="1"/>
  <c r="E9161" i="1"/>
  <c r="D9161" i="1"/>
  <c r="R9160" i="1"/>
  <c r="S9160" i="1" s="1"/>
  <c r="E9160" i="1"/>
  <c r="D9160" i="1"/>
  <c r="R9159" i="1"/>
  <c r="S9159" i="1" s="1"/>
  <c r="Q9159" i="1"/>
  <c r="E9159" i="1"/>
  <c r="D9159" i="1"/>
  <c r="S9158" i="1"/>
  <c r="R9158" i="1"/>
  <c r="Q9158" i="1"/>
  <c r="E9158" i="1"/>
  <c r="D9158" i="1"/>
  <c r="S9157" i="1"/>
  <c r="R9157" i="1"/>
  <c r="E9157" i="1"/>
  <c r="D9157" i="1"/>
  <c r="R9156" i="1"/>
  <c r="S9156" i="1" s="1"/>
  <c r="E9156" i="1"/>
  <c r="D9156" i="1"/>
  <c r="R9155" i="1"/>
  <c r="S9155" i="1" s="1"/>
  <c r="E9155" i="1"/>
  <c r="D9155" i="1"/>
  <c r="S9154" i="1"/>
  <c r="R9154" i="1"/>
  <c r="E9154" i="1"/>
  <c r="D9154" i="1"/>
  <c r="S9153" i="1"/>
  <c r="R9153" i="1"/>
  <c r="E9153" i="1"/>
  <c r="D9153" i="1"/>
  <c r="S9152" i="1"/>
  <c r="R9152" i="1"/>
  <c r="E9152" i="1"/>
  <c r="D9152" i="1"/>
  <c r="R9151" i="1"/>
  <c r="S9151" i="1" s="1"/>
  <c r="E9151" i="1"/>
  <c r="D9151" i="1"/>
  <c r="R9150" i="1"/>
  <c r="S9150" i="1" s="1"/>
  <c r="E9150" i="1"/>
  <c r="D9150" i="1"/>
  <c r="R9149" i="1"/>
  <c r="S9149" i="1" s="1"/>
  <c r="E9149" i="1"/>
  <c r="D9149" i="1"/>
  <c r="S9148" i="1"/>
  <c r="R9148" i="1"/>
  <c r="E9148" i="1"/>
  <c r="D9148" i="1"/>
  <c r="S9147" i="1"/>
  <c r="R9147" i="1"/>
  <c r="E9147" i="1"/>
  <c r="D9147" i="1"/>
  <c r="R9146" i="1"/>
  <c r="S9146" i="1" s="1"/>
  <c r="E9146" i="1"/>
  <c r="D9146" i="1"/>
  <c r="R9145" i="1"/>
  <c r="S9145" i="1" s="1"/>
  <c r="E9145" i="1"/>
  <c r="D9145" i="1"/>
  <c r="R9144" i="1"/>
  <c r="S9144" i="1" s="1"/>
  <c r="E9144" i="1"/>
  <c r="D9144" i="1"/>
  <c r="S9143" i="1"/>
  <c r="R9143" i="1"/>
  <c r="E9143" i="1"/>
  <c r="D9143" i="1"/>
  <c r="S9142" i="1"/>
  <c r="R9142" i="1"/>
  <c r="E9142" i="1"/>
  <c r="D9142" i="1"/>
  <c r="R9141" i="1"/>
  <c r="S9141" i="1" s="1"/>
  <c r="E9141" i="1"/>
  <c r="D9141" i="1"/>
  <c r="S9140" i="1"/>
  <c r="R9140" i="1"/>
  <c r="E9140" i="1"/>
  <c r="D9140" i="1"/>
  <c r="Q9139" i="1"/>
  <c r="R9139" i="1" s="1"/>
  <c r="S9139" i="1" s="1"/>
  <c r="E9139" i="1"/>
  <c r="D9139" i="1"/>
  <c r="Q9138" i="1"/>
  <c r="R9138" i="1" s="1"/>
  <c r="S9138" i="1" s="1"/>
  <c r="E9138" i="1"/>
  <c r="D9138" i="1"/>
  <c r="S9137" i="1"/>
  <c r="R9137" i="1"/>
  <c r="E9137" i="1"/>
  <c r="D9137" i="1"/>
  <c r="R9136" i="1"/>
  <c r="S9136" i="1" s="1"/>
  <c r="Q9136" i="1"/>
  <c r="E9136" i="1"/>
  <c r="D9136" i="1"/>
  <c r="R9135" i="1"/>
  <c r="S9135" i="1" s="1"/>
  <c r="E9135" i="1"/>
  <c r="D9135" i="1"/>
  <c r="R9134" i="1"/>
  <c r="S9134" i="1" s="1"/>
  <c r="E9134" i="1"/>
  <c r="D9134" i="1"/>
  <c r="R9133" i="1"/>
  <c r="S9133" i="1" s="1"/>
  <c r="E9133" i="1"/>
  <c r="D9133" i="1"/>
  <c r="S9132" i="1"/>
  <c r="R9132" i="1"/>
  <c r="E9132" i="1"/>
  <c r="D9132" i="1"/>
  <c r="R9131" i="1"/>
  <c r="S9131" i="1" s="1"/>
  <c r="E9131" i="1"/>
  <c r="D9131" i="1"/>
  <c r="S9130" i="1"/>
  <c r="R9130" i="1"/>
  <c r="E9130" i="1"/>
  <c r="D9130" i="1"/>
  <c r="R9129" i="1"/>
  <c r="S9129" i="1" s="1"/>
  <c r="E9129" i="1"/>
  <c r="D9129" i="1"/>
  <c r="R9128" i="1"/>
  <c r="S9128" i="1" s="1"/>
  <c r="E9128" i="1"/>
  <c r="D9128" i="1"/>
  <c r="S9127" i="1"/>
  <c r="R9127" i="1"/>
  <c r="E9127" i="1"/>
  <c r="D9127" i="1"/>
  <c r="S9126" i="1"/>
  <c r="R9126" i="1"/>
  <c r="E9126" i="1"/>
  <c r="D9126" i="1"/>
  <c r="S9125" i="1"/>
  <c r="R9125" i="1"/>
  <c r="E9125" i="1"/>
  <c r="D9125" i="1"/>
  <c r="R9124" i="1"/>
  <c r="S9124" i="1" s="1"/>
  <c r="E9124" i="1"/>
  <c r="D9124" i="1"/>
  <c r="R9123" i="1"/>
  <c r="S9123" i="1" s="1"/>
  <c r="E9123" i="1"/>
  <c r="D9123" i="1"/>
  <c r="Q9122" i="1"/>
  <c r="R9122" i="1" s="1"/>
  <c r="S9122" i="1" s="1"/>
  <c r="E9122" i="1"/>
  <c r="D9122" i="1"/>
  <c r="S9121" i="1"/>
  <c r="R9121" i="1"/>
  <c r="Q9121" i="1"/>
  <c r="E9121" i="1"/>
  <c r="D9121" i="1"/>
  <c r="R9120" i="1"/>
  <c r="S9120" i="1" s="1"/>
  <c r="E9120" i="1"/>
  <c r="D9120" i="1"/>
  <c r="Q9119" i="1"/>
  <c r="R9119" i="1" s="1"/>
  <c r="S9119" i="1" s="1"/>
  <c r="E9119" i="1"/>
  <c r="D9119" i="1"/>
  <c r="S9118" i="1"/>
  <c r="R9118" i="1"/>
  <c r="E9118" i="1"/>
  <c r="D9118" i="1"/>
  <c r="R9117" i="1"/>
  <c r="S9117" i="1" s="1"/>
  <c r="E9117" i="1"/>
  <c r="D9117" i="1"/>
  <c r="S9116" i="1"/>
  <c r="R9116" i="1"/>
  <c r="E9116" i="1"/>
  <c r="D9116" i="1"/>
  <c r="S9115" i="1"/>
  <c r="R9115" i="1"/>
  <c r="E9115" i="1"/>
  <c r="D9115" i="1"/>
  <c r="R9114" i="1"/>
  <c r="S9114" i="1" s="1"/>
  <c r="E9114" i="1"/>
  <c r="D9114" i="1"/>
  <c r="S9113" i="1"/>
  <c r="R9113" i="1"/>
  <c r="E9113" i="1"/>
  <c r="D9113" i="1"/>
  <c r="R9112" i="1"/>
  <c r="S9112" i="1" s="1"/>
  <c r="E9112" i="1"/>
  <c r="D9112" i="1"/>
  <c r="R9111" i="1"/>
  <c r="S9111" i="1" s="1"/>
  <c r="E9111" i="1"/>
  <c r="D9111" i="1"/>
  <c r="R9110" i="1"/>
  <c r="S9110" i="1" s="1"/>
  <c r="E9110" i="1"/>
  <c r="D9110" i="1"/>
  <c r="R9109" i="1"/>
  <c r="S9109" i="1" s="1"/>
  <c r="E9109" i="1"/>
  <c r="D9109" i="1"/>
  <c r="S9108" i="1"/>
  <c r="R9108" i="1"/>
  <c r="E9108" i="1"/>
  <c r="D9108" i="1"/>
  <c r="R9107" i="1"/>
  <c r="S9107" i="1" s="1"/>
  <c r="E9107" i="1"/>
  <c r="D9107" i="1"/>
  <c r="S9106" i="1"/>
  <c r="R9106" i="1"/>
  <c r="E9106" i="1"/>
  <c r="D9106" i="1"/>
  <c r="S9105" i="1"/>
  <c r="R9105" i="1"/>
  <c r="E9105" i="1"/>
  <c r="D9105" i="1"/>
  <c r="R9104" i="1"/>
  <c r="S9104" i="1" s="1"/>
  <c r="E9104" i="1"/>
  <c r="D9104" i="1"/>
  <c r="S9103" i="1"/>
  <c r="R9103" i="1"/>
  <c r="E9103" i="1"/>
  <c r="D9103" i="1"/>
  <c r="R9102" i="1"/>
  <c r="S9102" i="1" s="1"/>
  <c r="E9102" i="1"/>
  <c r="D9102" i="1"/>
  <c r="S9101" i="1"/>
  <c r="R9101" i="1"/>
  <c r="E9101" i="1"/>
  <c r="D9101" i="1"/>
  <c r="S9100" i="1"/>
  <c r="R9100" i="1"/>
  <c r="E9100" i="1"/>
  <c r="D9100" i="1"/>
  <c r="Q9099" i="1"/>
  <c r="R9099" i="1" s="1"/>
  <c r="S9099" i="1" s="1"/>
  <c r="E9099" i="1"/>
  <c r="D9099" i="1"/>
  <c r="S9098" i="1"/>
  <c r="R9098" i="1"/>
  <c r="E9098" i="1"/>
  <c r="D9098" i="1"/>
  <c r="S9097" i="1"/>
  <c r="R9097" i="1"/>
  <c r="E9097" i="1"/>
  <c r="D9097" i="1"/>
  <c r="S9096" i="1"/>
  <c r="R9096" i="1"/>
  <c r="E9096" i="1"/>
  <c r="D9096" i="1"/>
  <c r="S9095" i="1"/>
  <c r="R9095" i="1"/>
  <c r="E9095" i="1"/>
  <c r="D9095" i="1"/>
  <c r="R9094" i="1"/>
  <c r="S9094" i="1" s="1"/>
  <c r="E9094" i="1"/>
  <c r="D9094" i="1"/>
  <c r="S9093" i="1"/>
  <c r="R9093" i="1"/>
  <c r="E9093" i="1"/>
  <c r="D9093" i="1"/>
  <c r="S9092" i="1"/>
  <c r="R9092" i="1"/>
  <c r="E9092" i="1"/>
  <c r="D9092" i="1"/>
  <c r="R9091" i="1"/>
  <c r="S9091" i="1" s="1"/>
  <c r="E9091" i="1"/>
  <c r="D9091" i="1"/>
  <c r="R9090" i="1"/>
  <c r="S9090" i="1" s="1"/>
  <c r="E9090" i="1"/>
  <c r="D9090" i="1"/>
  <c r="R9089" i="1"/>
  <c r="S9089" i="1" s="1"/>
  <c r="E9089" i="1"/>
  <c r="D9089" i="1"/>
  <c r="S9088" i="1"/>
  <c r="R9088" i="1"/>
  <c r="E9088" i="1"/>
  <c r="D9088" i="1"/>
  <c r="S9087" i="1"/>
  <c r="R9087" i="1"/>
  <c r="E9087" i="1"/>
  <c r="D9087" i="1"/>
  <c r="R9086" i="1"/>
  <c r="S9086" i="1" s="1"/>
  <c r="E9086" i="1"/>
  <c r="D9086" i="1"/>
  <c r="S9085" i="1"/>
  <c r="R9085" i="1"/>
  <c r="E9085" i="1"/>
  <c r="D9085" i="1"/>
  <c r="R9084" i="1"/>
  <c r="S9084" i="1" s="1"/>
  <c r="E9084" i="1"/>
  <c r="D9084" i="1"/>
  <c r="Q9083" i="1"/>
  <c r="R9083" i="1" s="1"/>
  <c r="S9083" i="1" s="1"/>
  <c r="E9083" i="1"/>
  <c r="D9083" i="1"/>
  <c r="R9082" i="1"/>
  <c r="S9082" i="1" s="1"/>
  <c r="E9082" i="1"/>
  <c r="D9082" i="1"/>
  <c r="R9081" i="1"/>
  <c r="S9081" i="1" s="1"/>
  <c r="E9081" i="1"/>
  <c r="D9081" i="1"/>
  <c r="S9080" i="1"/>
  <c r="R9080" i="1"/>
  <c r="Q9080" i="1"/>
  <c r="E9080" i="1"/>
  <c r="D9080" i="1"/>
  <c r="R9079" i="1"/>
  <c r="S9079" i="1" s="1"/>
  <c r="E9079" i="1"/>
  <c r="D9079" i="1"/>
  <c r="S9078" i="1"/>
  <c r="R9078" i="1"/>
  <c r="E9078" i="1"/>
  <c r="D9078" i="1"/>
  <c r="R9077" i="1"/>
  <c r="S9077" i="1" s="1"/>
  <c r="E9077" i="1"/>
  <c r="D9077" i="1"/>
  <c r="S9076" i="1"/>
  <c r="R9076" i="1"/>
  <c r="E9076" i="1"/>
  <c r="D9076" i="1"/>
  <c r="S9075" i="1"/>
  <c r="R9075" i="1"/>
  <c r="E9075" i="1"/>
  <c r="D9075" i="1"/>
  <c r="R9074" i="1"/>
  <c r="S9074" i="1" s="1"/>
  <c r="E9074" i="1"/>
  <c r="D9074" i="1"/>
  <c r="R9073" i="1"/>
  <c r="S9073" i="1" s="1"/>
  <c r="E9073" i="1"/>
  <c r="D9073" i="1"/>
  <c r="S9072" i="1"/>
  <c r="R9072" i="1"/>
  <c r="E9072" i="1"/>
  <c r="D9072" i="1"/>
  <c r="R9071" i="1"/>
  <c r="S9071" i="1" s="1"/>
  <c r="E9071" i="1"/>
  <c r="D9071" i="1"/>
  <c r="S9070" i="1"/>
  <c r="R9070" i="1"/>
  <c r="E9070" i="1"/>
  <c r="D9070" i="1"/>
  <c r="R9069" i="1"/>
  <c r="S9069" i="1" s="1"/>
  <c r="E9069" i="1"/>
  <c r="D9069" i="1"/>
  <c r="S9068" i="1"/>
  <c r="R9068" i="1"/>
  <c r="E9068" i="1"/>
  <c r="D9068" i="1"/>
  <c r="R9067" i="1"/>
  <c r="S9067" i="1" s="1"/>
  <c r="E9067" i="1"/>
  <c r="D9067" i="1"/>
  <c r="R9066" i="1"/>
  <c r="S9066" i="1" s="1"/>
  <c r="E9066" i="1"/>
  <c r="D9066" i="1"/>
  <c r="S9065" i="1"/>
  <c r="R9065" i="1"/>
  <c r="E9065" i="1"/>
  <c r="D9065" i="1"/>
  <c r="R9064" i="1"/>
  <c r="S9064" i="1" s="1"/>
  <c r="E9064" i="1"/>
  <c r="D9064" i="1"/>
  <c r="S9063" i="1"/>
  <c r="R9063" i="1"/>
  <c r="E9063" i="1"/>
  <c r="D9063" i="1"/>
  <c r="R9062" i="1"/>
  <c r="S9062" i="1" s="1"/>
  <c r="E9062" i="1"/>
  <c r="D9062" i="1"/>
  <c r="S9061" i="1"/>
  <c r="R9061" i="1"/>
  <c r="E9061" i="1"/>
  <c r="D9061" i="1"/>
  <c r="S9060" i="1"/>
  <c r="R9060" i="1"/>
  <c r="E9060" i="1"/>
  <c r="D9060" i="1"/>
  <c r="R9059" i="1"/>
  <c r="S9059" i="1" s="1"/>
  <c r="E9059" i="1"/>
  <c r="D9059" i="1"/>
  <c r="S9058" i="1"/>
  <c r="R9058" i="1"/>
  <c r="E9058" i="1"/>
  <c r="D9058" i="1"/>
  <c r="S9057" i="1"/>
  <c r="R9057" i="1"/>
  <c r="E9057" i="1"/>
  <c r="D9057" i="1"/>
  <c r="R9056" i="1"/>
  <c r="S9056" i="1" s="1"/>
  <c r="E9056" i="1"/>
  <c r="D9056" i="1"/>
  <c r="S9055" i="1"/>
  <c r="R9055" i="1"/>
  <c r="E9055" i="1"/>
  <c r="D9055" i="1"/>
  <c r="R9054" i="1"/>
  <c r="S9054" i="1" s="1"/>
  <c r="E9054" i="1"/>
  <c r="D9054" i="1"/>
  <c r="R9053" i="1"/>
  <c r="S9053" i="1" s="1"/>
  <c r="E9053" i="1"/>
  <c r="D9053" i="1"/>
  <c r="R9052" i="1"/>
  <c r="S9052" i="1" s="1"/>
  <c r="Q9052" i="1"/>
  <c r="E9052" i="1"/>
  <c r="D9052" i="1"/>
  <c r="R9051" i="1"/>
  <c r="S9051" i="1" s="1"/>
  <c r="E9051" i="1"/>
  <c r="D9051" i="1"/>
  <c r="R9050" i="1"/>
  <c r="S9050" i="1" s="1"/>
  <c r="E9050" i="1"/>
  <c r="D9050" i="1"/>
  <c r="S9049" i="1"/>
  <c r="R9049" i="1"/>
  <c r="E9049" i="1"/>
  <c r="D9049" i="1"/>
  <c r="R9048" i="1"/>
  <c r="S9048" i="1" s="1"/>
  <c r="E9048" i="1"/>
  <c r="D9048" i="1"/>
  <c r="R9047" i="1"/>
  <c r="S9047" i="1" s="1"/>
  <c r="E9047" i="1"/>
  <c r="D9047" i="1"/>
  <c r="S9046" i="1"/>
  <c r="R9046" i="1"/>
  <c r="E9046" i="1"/>
  <c r="D9046" i="1"/>
  <c r="R9045" i="1"/>
  <c r="S9045" i="1" s="1"/>
  <c r="E9045" i="1"/>
  <c r="D9045" i="1"/>
  <c r="S9044" i="1"/>
  <c r="R9044" i="1"/>
  <c r="Q9044" i="1"/>
  <c r="E9044" i="1"/>
  <c r="D9044" i="1"/>
  <c r="R9043" i="1"/>
  <c r="S9043" i="1" s="1"/>
  <c r="E9043" i="1"/>
  <c r="D9043" i="1"/>
  <c r="R9042" i="1"/>
  <c r="S9042" i="1" s="1"/>
  <c r="E9042" i="1"/>
  <c r="D9042" i="1"/>
  <c r="S9041" i="1"/>
  <c r="R9041" i="1"/>
  <c r="E9041" i="1"/>
  <c r="D9041" i="1"/>
  <c r="R9040" i="1"/>
  <c r="S9040" i="1" s="1"/>
  <c r="E9040" i="1"/>
  <c r="D9040" i="1"/>
  <c r="S9039" i="1"/>
  <c r="R9039" i="1"/>
  <c r="E9039" i="1"/>
  <c r="D9039" i="1"/>
  <c r="S9038" i="1"/>
  <c r="R9038" i="1"/>
  <c r="E9038" i="1"/>
  <c r="D9038" i="1"/>
  <c r="S9037" i="1"/>
  <c r="R9037" i="1"/>
  <c r="E9037" i="1"/>
  <c r="D9037" i="1"/>
  <c r="R9036" i="1"/>
  <c r="S9036" i="1" s="1"/>
  <c r="E9036" i="1"/>
  <c r="D9036" i="1"/>
  <c r="R9035" i="1"/>
  <c r="S9035" i="1" s="1"/>
  <c r="E9035" i="1"/>
  <c r="D9035" i="1"/>
  <c r="S9034" i="1"/>
  <c r="R9034" i="1"/>
  <c r="E9034" i="1"/>
  <c r="D9034" i="1"/>
  <c r="S9033" i="1"/>
  <c r="R9033" i="1"/>
  <c r="E9033" i="1"/>
  <c r="D9033" i="1"/>
  <c r="S9032" i="1"/>
  <c r="R9032" i="1"/>
  <c r="E9032" i="1"/>
  <c r="D9032" i="1"/>
  <c r="R9031" i="1"/>
  <c r="S9031" i="1" s="1"/>
  <c r="E9031" i="1"/>
  <c r="D9031" i="1"/>
  <c r="R9030" i="1"/>
  <c r="S9030" i="1" s="1"/>
  <c r="E9030" i="1"/>
  <c r="D9030" i="1"/>
  <c r="S9029" i="1"/>
  <c r="R9029" i="1"/>
  <c r="E9029" i="1"/>
  <c r="D9029" i="1"/>
  <c r="S9028" i="1"/>
  <c r="R9028" i="1"/>
  <c r="E9028" i="1"/>
  <c r="D9028" i="1"/>
  <c r="S9027" i="1"/>
  <c r="R9027" i="1"/>
  <c r="E9027" i="1"/>
  <c r="D9027" i="1"/>
  <c r="S9026" i="1"/>
  <c r="R9026" i="1"/>
  <c r="E9026" i="1"/>
  <c r="D9026" i="1"/>
  <c r="R9025" i="1"/>
  <c r="S9025" i="1" s="1"/>
  <c r="E9025" i="1"/>
  <c r="D9025" i="1"/>
  <c r="S9024" i="1"/>
  <c r="R9024" i="1"/>
  <c r="E9024" i="1"/>
  <c r="D9024" i="1"/>
  <c r="R9023" i="1"/>
  <c r="S9023" i="1" s="1"/>
  <c r="E9023" i="1"/>
  <c r="D9023" i="1"/>
  <c r="R9022" i="1"/>
  <c r="S9022" i="1" s="1"/>
  <c r="E9022" i="1"/>
  <c r="D9022" i="1"/>
  <c r="R9021" i="1"/>
  <c r="S9021" i="1" s="1"/>
  <c r="E9021" i="1"/>
  <c r="D9021" i="1"/>
  <c r="R9020" i="1"/>
  <c r="S9020" i="1" s="1"/>
  <c r="E9020" i="1"/>
  <c r="D9020" i="1"/>
  <c r="S9019" i="1"/>
  <c r="R9019" i="1"/>
  <c r="E9019" i="1"/>
  <c r="D9019" i="1"/>
  <c r="R9018" i="1"/>
  <c r="S9018" i="1" s="1"/>
  <c r="E9018" i="1"/>
  <c r="D9018" i="1"/>
  <c r="S9017" i="1"/>
  <c r="R9017" i="1"/>
  <c r="E9017" i="1"/>
  <c r="D9017" i="1"/>
  <c r="S9016" i="1"/>
  <c r="R9016" i="1"/>
  <c r="Q9016" i="1"/>
  <c r="E9016" i="1"/>
  <c r="D9016" i="1"/>
  <c r="Q9015" i="1"/>
  <c r="R9015" i="1" s="1"/>
  <c r="S9015" i="1" s="1"/>
  <c r="E9015" i="1"/>
  <c r="D9015" i="1"/>
  <c r="R9014" i="1"/>
  <c r="S9014" i="1" s="1"/>
  <c r="E9014" i="1"/>
  <c r="D9014" i="1"/>
  <c r="R9013" i="1"/>
  <c r="S9013" i="1" s="1"/>
  <c r="E9013" i="1"/>
  <c r="D9013" i="1"/>
  <c r="S9012" i="1"/>
  <c r="R9012" i="1"/>
  <c r="E9012" i="1"/>
  <c r="D9012" i="1"/>
  <c r="S9011" i="1"/>
  <c r="R9011" i="1"/>
  <c r="E9011" i="1"/>
  <c r="D9011" i="1"/>
  <c r="R9010" i="1"/>
  <c r="S9010" i="1" s="1"/>
  <c r="E9010" i="1"/>
  <c r="D9010" i="1"/>
  <c r="S9009" i="1"/>
  <c r="R9009" i="1"/>
  <c r="E9009" i="1"/>
  <c r="D9009" i="1"/>
  <c r="R9008" i="1"/>
  <c r="S9008" i="1" s="1"/>
  <c r="E9008" i="1"/>
  <c r="D9008" i="1"/>
  <c r="S9007" i="1"/>
  <c r="R9007" i="1"/>
  <c r="E9007" i="1"/>
  <c r="D9007" i="1"/>
  <c r="S9006" i="1"/>
  <c r="R9006" i="1"/>
  <c r="E9006" i="1"/>
  <c r="D9006" i="1"/>
  <c r="R9005" i="1"/>
  <c r="S9005" i="1" s="1"/>
  <c r="E9005" i="1"/>
  <c r="D9005" i="1"/>
  <c r="R9004" i="1"/>
  <c r="S9004" i="1" s="1"/>
  <c r="E9004" i="1"/>
  <c r="D9004" i="1"/>
  <c r="S9003" i="1"/>
  <c r="R9003" i="1"/>
  <c r="Q9003" i="1"/>
  <c r="E9003" i="1"/>
  <c r="D9003" i="1"/>
  <c r="S9002" i="1"/>
  <c r="R9002" i="1"/>
  <c r="Q9002" i="1"/>
  <c r="E9002" i="1"/>
  <c r="D9002" i="1"/>
  <c r="R9001" i="1"/>
  <c r="S9001" i="1" s="1"/>
  <c r="E9001" i="1"/>
  <c r="D9001" i="1"/>
  <c r="S9000" i="1"/>
  <c r="R9000" i="1"/>
  <c r="E9000" i="1"/>
  <c r="D9000" i="1"/>
  <c r="R8999" i="1"/>
  <c r="S8999" i="1" s="1"/>
  <c r="E8999" i="1"/>
  <c r="D8999" i="1"/>
  <c r="Q8998" i="1"/>
  <c r="R8998" i="1" s="1"/>
  <c r="S8998" i="1" s="1"/>
  <c r="E8998" i="1"/>
  <c r="D8998" i="1"/>
  <c r="S8997" i="1"/>
  <c r="R8997" i="1"/>
  <c r="E8997" i="1"/>
  <c r="D8997" i="1"/>
  <c r="S8996" i="1"/>
  <c r="R8996" i="1"/>
  <c r="E8996" i="1"/>
  <c r="D8996" i="1"/>
  <c r="R8995" i="1"/>
  <c r="S8995" i="1" s="1"/>
  <c r="E8995" i="1"/>
  <c r="D8995" i="1"/>
  <c r="R8994" i="1"/>
  <c r="S8994" i="1" s="1"/>
  <c r="E8994" i="1"/>
  <c r="D8994" i="1"/>
  <c r="S8993" i="1"/>
  <c r="R8993" i="1"/>
  <c r="E8993" i="1"/>
  <c r="D8993" i="1"/>
  <c r="S8992" i="1"/>
  <c r="R8992" i="1"/>
  <c r="E8992" i="1"/>
  <c r="D8992" i="1"/>
  <c r="S8991" i="1"/>
  <c r="R8991" i="1"/>
  <c r="E8991" i="1"/>
  <c r="D8991" i="1"/>
  <c r="R8990" i="1"/>
  <c r="S8990" i="1" s="1"/>
  <c r="E8990" i="1"/>
  <c r="D8990" i="1"/>
  <c r="R8989" i="1"/>
  <c r="S8989" i="1" s="1"/>
  <c r="E8989" i="1"/>
  <c r="D8989" i="1"/>
  <c r="R8988" i="1"/>
  <c r="S8988" i="1" s="1"/>
  <c r="E8988" i="1"/>
  <c r="D8988" i="1"/>
  <c r="S8987" i="1"/>
  <c r="R8987" i="1"/>
  <c r="E8987" i="1"/>
  <c r="D8987" i="1"/>
  <c r="S8986" i="1"/>
  <c r="R8986" i="1"/>
  <c r="E8986" i="1"/>
  <c r="D8986" i="1"/>
  <c r="R8985" i="1"/>
  <c r="S8985" i="1" s="1"/>
  <c r="E8985" i="1"/>
  <c r="D8985" i="1"/>
  <c r="S8984" i="1"/>
  <c r="R8984" i="1"/>
  <c r="E8984" i="1"/>
  <c r="D8984" i="1"/>
  <c r="S8983" i="1"/>
  <c r="R8983" i="1"/>
  <c r="E8983" i="1"/>
  <c r="D8983" i="1"/>
  <c r="S8982" i="1"/>
  <c r="R8982" i="1"/>
  <c r="E8982" i="1"/>
  <c r="D8982" i="1"/>
  <c r="S8981" i="1"/>
  <c r="R8981" i="1"/>
  <c r="E8981" i="1"/>
  <c r="D8981" i="1"/>
  <c r="R8980" i="1"/>
  <c r="S8980" i="1" s="1"/>
  <c r="E8980" i="1"/>
  <c r="D8980" i="1"/>
  <c r="R8979" i="1"/>
  <c r="S8979" i="1" s="1"/>
  <c r="E8979" i="1"/>
  <c r="D8979" i="1"/>
  <c r="S8978" i="1"/>
  <c r="R8978" i="1"/>
  <c r="E8978" i="1"/>
  <c r="D8978" i="1"/>
  <c r="S8977" i="1"/>
  <c r="R8977" i="1"/>
  <c r="E8977" i="1"/>
  <c r="D8977" i="1"/>
  <c r="S8976" i="1"/>
  <c r="R8976" i="1"/>
  <c r="E8976" i="1"/>
  <c r="D8976" i="1"/>
  <c r="R8975" i="1"/>
  <c r="S8975" i="1" s="1"/>
  <c r="E8975" i="1"/>
  <c r="D8975" i="1"/>
  <c r="R8974" i="1"/>
  <c r="S8974" i="1" s="1"/>
  <c r="E8974" i="1"/>
  <c r="D8974" i="1"/>
  <c r="S8973" i="1"/>
  <c r="R8973" i="1"/>
  <c r="E8973" i="1"/>
  <c r="D8973" i="1"/>
  <c r="S8972" i="1"/>
  <c r="R8972" i="1"/>
  <c r="E8972" i="1"/>
  <c r="D8972" i="1"/>
  <c r="S8971" i="1"/>
  <c r="R8971" i="1"/>
  <c r="E8971" i="1"/>
  <c r="D8971" i="1"/>
  <c r="R8970" i="1"/>
  <c r="S8970" i="1" s="1"/>
  <c r="E8970" i="1"/>
  <c r="D8970" i="1"/>
  <c r="S8969" i="1"/>
  <c r="R8969" i="1"/>
  <c r="E8969" i="1"/>
  <c r="D8969" i="1"/>
  <c r="R8968" i="1"/>
  <c r="S8968" i="1" s="1"/>
  <c r="E8968" i="1"/>
  <c r="D8968" i="1"/>
  <c r="S8967" i="1"/>
  <c r="R8967" i="1"/>
  <c r="E8967" i="1"/>
  <c r="D8967" i="1"/>
  <c r="S8966" i="1"/>
  <c r="R8966" i="1"/>
  <c r="E8966" i="1"/>
  <c r="D8966" i="1"/>
  <c r="R8965" i="1"/>
  <c r="S8965" i="1" s="1"/>
  <c r="E8965" i="1"/>
  <c r="D8965" i="1"/>
  <c r="R8964" i="1"/>
  <c r="S8964" i="1" s="1"/>
  <c r="E8964" i="1"/>
  <c r="D8964" i="1"/>
  <c r="S8963" i="1"/>
  <c r="R8963" i="1"/>
  <c r="E8963" i="1"/>
  <c r="D8963" i="1"/>
  <c r="S8962" i="1"/>
  <c r="R8962" i="1"/>
  <c r="E8962" i="1"/>
  <c r="D8962" i="1"/>
  <c r="S8961" i="1"/>
  <c r="R8961" i="1"/>
  <c r="E8961" i="1"/>
  <c r="D8961" i="1"/>
  <c r="R8960" i="1"/>
  <c r="S8960" i="1" s="1"/>
  <c r="E8960" i="1"/>
  <c r="D8960" i="1"/>
  <c r="S8959" i="1"/>
  <c r="R8959" i="1"/>
  <c r="E8959" i="1"/>
  <c r="D8959" i="1"/>
  <c r="R8958" i="1"/>
  <c r="S8958" i="1" s="1"/>
  <c r="E8958" i="1"/>
  <c r="D8958" i="1"/>
  <c r="S8957" i="1"/>
  <c r="R8957" i="1"/>
  <c r="E8957" i="1"/>
  <c r="D8957" i="1"/>
  <c r="S8956" i="1"/>
  <c r="R8956" i="1"/>
  <c r="E8956" i="1"/>
  <c r="D8956" i="1"/>
  <c r="R8955" i="1"/>
  <c r="S8955" i="1" s="1"/>
  <c r="E8955" i="1"/>
  <c r="D8955" i="1"/>
  <c r="S8954" i="1"/>
  <c r="R8954" i="1"/>
  <c r="E8954" i="1"/>
  <c r="D8954" i="1"/>
  <c r="R8953" i="1"/>
  <c r="S8953" i="1" s="1"/>
  <c r="E8953" i="1"/>
  <c r="D8953" i="1"/>
  <c r="S8952" i="1"/>
  <c r="R8952" i="1"/>
  <c r="E8952" i="1"/>
  <c r="D8952" i="1"/>
  <c r="S8951" i="1"/>
  <c r="R8951" i="1"/>
  <c r="E8951" i="1"/>
  <c r="D8951" i="1"/>
  <c r="R8950" i="1"/>
  <c r="S8950" i="1" s="1"/>
  <c r="E8950" i="1"/>
  <c r="D8950" i="1"/>
  <c r="S8949" i="1"/>
  <c r="R8949" i="1"/>
  <c r="E8949" i="1"/>
  <c r="D8949" i="1"/>
  <c r="S8948" i="1"/>
  <c r="R8948" i="1"/>
  <c r="E8948" i="1"/>
  <c r="D8948" i="1"/>
  <c r="S8947" i="1"/>
  <c r="R8947" i="1"/>
  <c r="E8947" i="1"/>
  <c r="D8947" i="1"/>
  <c r="S8946" i="1"/>
  <c r="R8946" i="1"/>
  <c r="E8946" i="1"/>
  <c r="D8946" i="1"/>
  <c r="R8945" i="1"/>
  <c r="S8945" i="1" s="1"/>
  <c r="E8945" i="1"/>
  <c r="D8945" i="1"/>
  <c r="R8944" i="1"/>
  <c r="S8944" i="1" s="1"/>
  <c r="E8944" i="1"/>
  <c r="D8944" i="1"/>
  <c r="R8943" i="1"/>
  <c r="S8943" i="1" s="1"/>
  <c r="E8943" i="1"/>
  <c r="D8943" i="1"/>
  <c r="S8942" i="1"/>
  <c r="R8942" i="1"/>
  <c r="E8942" i="1"/>
  <c r="D8942" i="1"/>
  <c r="S8941" i="1"/>
  <c r="R8941" i="1"/>
  <c r="E8941" i="1"/>
  <c r="D8941" i="1"/>
  <c r="R8940" i="1"/>
  <c r="S8940" i="1" s="1"/>
  <c r="E8940" i="1"/>
  <c r="D8940" i="1"/>
  <c r="S8939" i="1"/>
  <c r="R8939" i="1"/>
  <c r="E8939" i="1"/>
  <c r="D8939" i="1"/>
  <c r="S8938" i="1"/>
  <c r="R8938" i="1"/>
  <c r="E8938" i="1"/>
  <c r="D8938" i="1"/>
  <c r="S8937" i="1"/>
  <c r="R8937" i="1"/>
  <c r="E8937" i="1"/>
  <c r="D8937" i="1"/>
  <c r="S8936" i="1"/>
  <c r="R8936" i="1"/>
  <c r="E8936" i="1"/>
  <c r="D8936" i="1"/>
  <c r="R8935" i="1"/>
  <c r="S8935" i="1" s="1"/>
  <c r="E8935" i="1"/>
  <c r="D8935" i="1"/>
  <c r="S8934" i="1"/>
  <c r="R8934" i="1"/>
  <c r="E8934" i="1"/>
  <c r="D8934" i="1"/>
  <c r="S8933" i="1"/>
  <c r="R8933" i="1"/>
  <c r="E8933" i="1"/>
  <c r="D8933" i="1"/>
  <c r="S8932" i="1"/>
  <c r="R8932" i="1"/>
  <c r="E8932" i="1"/>
  <c r="D8932" i="1"/>
  <c r="S8931" i="1"/>
  <c r="R8931" i="1"/>
  <c r="E8931" i="1"/>
  <c r="D8931" i="1"/>
  <c r="R8930" i="1"/>
  <c r="S8930" i="1" s="1"/>
  <c r="E8930" i="1"/>
  <c r="D8930" i="1"/>
  <c r="R8929" i="1"/>
  <c r="S8929" i="1" s="1"/>
  <c r="E8929" i="1"/>
  <c r="D8929" i="1"/>
  <c r="S8928" i="1"/>
  <c r="R8928" i="1"/>
  <c r="E8928" i="1"/>
  <c r="D8928" i="1"/>
  <c r="S8927" i="1"/>
  <c r="R8927" i="1"/>
  <c r="E8927" i="1"/>
  <c r="D8927" i="1"/>
  <c r="S8926" i="1"/>
  <c r="R8926" i="1"/>
  <c r="E8926" i="1"/>
  <c r="D8926" i="1"/>
  <c r="R8925" i="1"/>
  <c r="S8925" i="1" s="1"/>
  <c r="E8925" i="1"/>
  <c r="D8925" i="1"/>
  <c r="S8924" i="1"/>
  <c r="R8924" i="1"/>
  <c r="E8924" i="1"/>
  <c r="D8924" i="1"/>
  <c r="R8923" i="1"/>
  <c r="S8923" i="1" s="1"/>
  <c r="E8923" i="1"/>
  <c r="D8923" i="1"/>
  <c r="S8922" i="1"/>
  <c r="R8922" i="1"/>
  <c r="E8922" i="1"/>
  <c r="D8922" i="1"/>
  <c r="S8921" i="1"/>
  <c r="R8921" i="1"/>
  <c r="E8921" i="1"/>
  <c r="D8921" i="1"/>
  <c r="R8920" i="1"/>
  <c r="S8920" i="1" s="1"/>
  <c r="E8920" i="1"/>
  <c r="D8920" i="1"/>
  <c r="S8919" i="1"/>
  <c r="R8919" i="1"/>
  <c r="E8919" i="1"/>
  <c r="D8919" i="1"/>
  <c r="S8918" i="1"/>
  <c r="R8918" i="1"/>
  <c r="E8918" i="1"/>
  <c r="D8918" i="1"/>
  <c r="S8917" i="1"/>
  <c r="R8917" i="1"/>
  <c r="E8917" i="1"/>
  <c r="D8917" i="1"/>
  <c r="S8916" i="1"/>
  <c r="R8916" i="1"/>
  <c r="E8916" i="1"/>
  <c r="D8916" i="1"/>
  <c r="R8915" i="1"/>
  <c r="S8915" i="1" s="1"/>
  <c r="E8915" i="1"/>
  <c r="D8915" i="1"/>
  <c r="R8914" i="1"/>
  <c r="S8914" i="1" s="1"/>
  <c r="E8914" i="1"/>
  <c r="D8914" i="1"/>
  <c r="S8913" i="1"/>
  <c r="R8913" i="1"/>
  <c r="E8913" i="1"/>
  <c r="D8913" i="1"/>
  <c r="S8912" i="1"/>
  <c r="R8912" i="1"/>
  <c r="E8912" i="1"/>
  <c r="D8912" i="1"/>
  <c r="Q8911" i="1"/>
  <c r="R8911" i="1" s="1"/>
  <c r="S8911" i="1" s="1"/>
  <c r="E8911" i="1"/>
  <c r="D8911" i="1"/>
  <c r="R8910" i="1"/>
  <c r="S8910" i="1" s="1"/>
  <c r="E8910" i="1"/>
  <c r="D8910" i="1"/>
  <c r="R8909" i="1"/>
  <c r="S8909" i="1" s="1"/>
  <c r="E8909" i="1"/>
  <c r="D8909" i="1"/>
  <c r="R8908" i="1"/>
  <c r="S8908" i="1" s="1"/>
  <c r="Q8908" i="1"/>
  <c r="E8908" i="1"/>
  <c r="D8908" i="1"/>
  <c r="Q8907" i="1"/>
  <c r="R8907" i="1" s="1"/>
  <c r="S8907" i="1" s="1"/>
  <c r="E8907" i="1"/>
  <c r="D8907" i="1"/>
  <c r="Q8906" i="1"/>
  <c r="R8906" i="1" s="1"/>
  <c r="S8906" i="1" s="1"/>
  <c r="E8906" i="1"/>
  <c r="D8906" i="1"/>
  <c r="S8905" i="1"/>
  <c r="Q8905" i="1"/>
  <c r="R8905" i="1" s="1"/>
  <c r="E8905" i="1"/>
  <c r="D8905" i="1"/>
  <c r="Q8904" i="1"/>
  <c r="R8904" i="1" s="1"/>
  <c r="S8904" i="1" s="1"/>
  <c r="E8904" i="1"/>
  <c r="D8904" i="1"/>
  <c r="Q8903" i="1"/>
  <c r="R8903" i="1" s="1"/>
  <c r="S8903" i="1" s="1"/>
  <c r="E8903" i="1"/>
  <c r="D8903" i="1"/>
  <c r="S8902" i="1"/>
  <c r="R8902" i="1"/>
  <c r="E8902" i="1"/>
  <c r="D8902" i="1"/>
  <c r="S8901" i="1"/>
  <c r="R8901" i="1"/>
  <c r="E8901" i="1"/>
  <c r="D8901" i="1"/>
  <c r="R8900" i="1"/>
  <c r="S8900" i="1" s="1"/>
  <c r="E8900" i="1"/>
  <c r="D8900" i="1"/>
  <c r="S8899" i="1"/>
  <c r="R8899" i="1"/>
  <c r="E8899" i="1"/>
  <c r="D8899" i="1"/>
  <c r="R8898" i="1"/>
  <c r="S8898" i="1" s="1"/>
  <c r="E8898" i="1"/>
  <c r="D8898" i="1"/>
  <c r="S8897" i="1"/>
  <c r="R8897" i="1"/>
  <c r="E8897" i="1"/>
  <c r="D8897" i="1"/>
  <c r="R8896" i="1"/>
  <c r="S8896" i="1" s="1"/>
  <c r="Q8896" i="1"/>
  <c r="E8896" i="1"/>
  <c r="D8896" i="1"/>
  <c r="R8895" i="1"/>
  <c r="S8895" i="1" s="1"/>
  <c r="E8895" i="1"/>
  <c r="D8895" i="1"/>
  <c r="S8894" i="1"/>
  <c r="R8894" i="1"/>
  <c r="E8894" i="1"/>
  <c r="D8894" i="1"/>
  <c r="S8893" i="1"/>
  <c r="R8893" i="1"/>
  <c r="E8893" i="1"/>
  <c r="D8893" i="1"/>
  <c r="R8892" i="1"/>
  <c r="S8892" i="1" s="1"/>
  <c r="E8892" i="1"/>
  <c r="D8892" i="1"/>
  <c r="R8891" i="1"/>
  <c r="S8891" i="1" s="1"/>
  <c r="E8891" i="1"/>
  <c r="D8891" i="1"/>
  <c r="S8890" i="1"/>
  <c r="R8890" i="1"/>
  <c r="E8890" i="1"/>
  <c r="D8890" i="1"/>
  <c r="S8889" i="1"/>
  <c r="R8889" i="1"/>
  <c r="E8889" i="1"/>
  <c r="D8889" i="1"/>
  <c r="S8888" i="1"/>
  <c r="R8888" i="1"/>
  <c r="E8888" i="1"/>
  <c r="D8888" i="1"/>
  <c r="R8887" i="1"/>
  <c r="S8887" i="1" s="1"/>
  <c r="E8887" i="1"/>
  <c r="D8887" i="1"/>
  <c r="S8886" i="1"/>
  <c r="R8886" i="1"/>
  <c r="E8886" i="1"/>
  <c r="D8886" i="1"/>
  <c r="S8885" i="1"/>
  <c r="R8885" i="1"/>
  <c r="E8885" i="1"/>
  <c r="D8885" i="1"/>
  <c r="S8884" i="1"/>
  <c r="R8884" i="1"/>
  <c r="E8884" i="1"/>
  <c r="D8884" i="1"/>
  <c r="S8883" i="1"/>
  <c r="R8883" i="1"/>
  <c r="E8883" i="1"/>
  <c r="D8883" i="1"/>
  <c r="R8882" i="1"/>
  <c r="S8882" i="1" s="1"/>
  <c r="E8882" i="1"/>
  <c r="D8882" i="1"/>
  <c r="S8881" i="1"/>
  <c r="R8881" i="1"/>
  <c r="E8881" i="1"/>
  <c r="D8881" i="1"/>
  <c r="R8880" i="1"/>
  <c r="S8880" i="1" s="1"/>
  <c r="E8880" i="1"/>
  <c r="D8880" i="1"/>
  <c r="S8879" i="1"/>
  <c r="R8879" i="1"/>
  <c r="E8879" i="1"/>
  <c r="D8879" i="1"/>
  <c r="Q8878" i="1"/>
  <c r="R8878" i="1" s="1"/>
  <c r="S8878" i="1" s="1"/>
  <c r="E8878" i="1"/>
  <c r="D8878" i="1"/>
  <c r="S8877" i="1"/>
  <c r="R8877" i="1"/>
  <c r="E8877" i="1"/>
  <c r="D8877" i="1"/>
  <c r="S8876" i="1"/>
  <c r="R8876" i="1"/>
  <c r="E8876" i="1"/>
  <c r="D8876" i="1"/>
  <c r="S8875" i="1"/>
  <c r="R8875" i="1"/>
  <c r="E8875" i="1"/>
  <c r="D8875" i="1"/>
  <c r="R8874" i="1"/>
  <c r="S8874" i="1" s="1"/>
  <c r="E8874" i="1"/>
  <c r="D8874" i="1"/>
  <c r="R8873" i="1"/>
  <c r="S8873" i="1" s="1"/>
  <c r="E8873" i="1"/>
  <c r="D8873" i="1"/>
  <c r="R8872" i="1"/>
  <c r="S8872" i="1" s="1"/>
  <c r="E8872" i="1"/>
  <c r="D8872" i="1"/>
  <c r="Q8871" i="1"/>
  <c r="R8871" i="1" s="1"/>
  <c r="S8871" i="1" s="1"/>
  <c r="E8871" i="1"/>
  <c r="D8871" i="1"/>
  <c r="R8870" i="1"/>
  <c r="S8870" i="1" s="1"/>
  <c r="E8870" i="1"/>
  <c r="D8870" i="1"/>
  <c r="S8869" i="1"/>
  <c r="R8869" i="1"/>
  <c r="E8869" i="1"/>
  <c r="D8869" i="1"/>
  <c r="S8868" i="1"/>
  <c r="R8868" i="1"/>
  <c r="E8868" i="1"/>
  <c r="D8868" i="1"/>
  <c r="R8867" i="1"/>
  <c r="S8867" i="1" s="1"/>
  <c r="E8867" i="1"/>
  <c r="D8867" i="1"/>
  <c r="R8866" i="1"/>
  <c r="S8866" i="1" s="1"/>
  <c r="E8866" i="1"/>
  <c r="D8866" i="1"/>
  <c r="R8865" i="1"/>
  <c r="S8865" i="1" s="1"/>
  <c r="E8865" i="1"/>
  <c r="D8865" i="1"/>
  <c r="S8864" i="1"/>
  <c r="R8864" i="1"/>
  <c r="E8864" i="1"/>
  <c r="D8864" i="1"/>
  <c r="S8863" i="1"/>
  <c r="R8863" i="1"/>
  <c r="E8863" i="1"/>
  <c r="D8863" i="1"/>
  <c r="R8862" i="1"/>
  <c r="S8862" i="1" s="1"/>
  <c r="Q8862" i="1"/>
  <c r="E8862" i="1"/>
  <c r="D8862" i="1"/>
  <c r="R8861" i="1"/>
  <c r="S8861" i="1" s="1"/>
  <c r="E8861" i="1"/>
  <c r="D8861" i="1"/>
  <c r="S8860" i="1"/>
  <c r="R8860" i="1"/>
  <c r="Q8860" i="1"/>
  <c r="E8860" i="1"/>
  <c r="D8860" i="1"/>
  <c r="Q8859" i="1"/>
  <c r="R8859" i="1" s="1"/>
  <c r="S8859" i="1" s="1"/>
  <c r="E8859" i="1"/>
  <c r="D8859" i="1"/>
  <c r="R8858" i="1"/>
  <c r="S8858" i="1" s="1"/>
  <c r="E8858" i="1"/>
  <c r="D8858" i="1"/>
  <c r="R8857" i="1"/>
  <c r="S8857" i="1" s="1"/>
  <c r="E8857" i="1"/>
  <c r="D8857" i="1"/>
  <c r="R8856" i="1"/>
  <c r="S8856" i="1" s="1"/>
  <c r="E8856" i="1"/>
  <c r="D8856" i="1"/>
  <c r="R8855" i="1"/>
  <c r="S8855" i="1" s="1"/>
  <c r="E8855" i="1"/>
  <c r="D8855" i="1"/>
  <c r="R8854" i="1"/>
  <c r="S8854" i="1" s="1"/>
  <c r="E8854" i="1"/>
  <c r="D8854" i="1"/>
  <c r="S8853" i="1"/>
  <c r="R8853" i="1"/>
  <c r="E8853" i="1"/>
  <c r="D8853" i="1"/>
  <c r="R8852" i="1"/>
  <c r="S8852" i="1" s="1"/>
  <c r="E8852" i="1"/>
  <c r="D8852" i="1"/>
  <c r="S8851" i="1"/>
  <c r="R8851" i="1"/>
  <c r="E8851" i="1"/>
  <c r="D8851" i="1"/>
  <c r="R8850" i="1"/>
  <c r="S8850" i="1" s="1"/>
  <c r="E8850" i="1"/>
  <c r="D8850" i="1"/>
  <c r="R8849" i="1"/>
  <c r="S8849" i="1" s="1"/>
  <c r="E8849" i="1"/>
  <c r="D8849" i="1"/>
  <c r="R8848" i="1"/>
  <c r="S8848" i="1" s="1"/>
  <c r="E8848" i="1"/>
  <c r="D8848" i="1"/>
  <c r="S8847" i="1"/>
  <c r="R8847" i="1"/>
  <c r="E8847" i="1"/>
  <c r="D8847" i="1"/>
  <c r="S8846" i="1"/>
  <c r="R8846" i="1"/>
  <c r="Q8846" i="1"/>
  <c r="E8846" i="1"/>
  <c r="D8846" i="1"/>
  <c r="Q8845" i="1"/>
  <c r="R8845" i="1" s="1"/>
  <c r="S8845" i="1" s="1"/>
  <c r="E8845" i="1"/>
  <c r="D8845" i="1"/>
  <c r="Q8844" i="1"/>
  <c r="R8844" i="1" s="1"/>
  <c r="S8844" i="1" s="1"/>
  <c r="E8844" i="1"/>
  <c r="D8844" i="1"/>
  <c r="Q8843" i="1"/>
  <c r="R8843" i="1" s="1"/>
  <c r="S8843" i="1" s="1"/>
  <c r="E8843" i="1"/>
  <c r="D8843" i="1"/>
  <c r="Q8842" i="1"/>
  <c r="R8842" i="1" s="1"/>
  <c r="S8842" i="1" s="1"/>
  <c r="E8842" i="1"/>
  <c r="D8842" i="1"/>
  <c r="S8841" i="1"/>
  <c r="R8841" i="1"/>
  <c r="E8841" i="1"/>
  <c r="D8841" i="1"/>
  <c r="S8840" i="1"/>
  <c r="R8840" i="1"/>
  <c r="E8840" i="1"/>
  <c r="D8840" i="1"/>
  <c r="R8839" i="1"/>
  <c r="S8839" i="1" s="1"/>
  <c r="E8839" i="1"/>
  <c r="D8839" i="1"/>
  <c r="Q8838" i="1"/>
  <c r="R8838" i="1" s="1"/>
  <c r="S8838" i="1" s="1"/>
  <c r="E8838" i="1"/>
  <c r="D8838" i="1"/>
  <c r="R8837" i="1"/>
  <c r="S8837" i="1" s="1"/>
  <c r="Q8837" i="1"/>
  <c r="E8837" i="1"/>
  <c r="D8837" i="1"/>
  <c r="S8836" i="1"/>
  <c r="R8836" i="1"/>
  <c r="E8836" i="1"/>
  <c r="D8836" i="1"/>
  <c r="R8835" i="1"/>
  <c r="S8835" i="1" s="1"/>
  <c r="E8835" i="1"/>
  <c r="D8835" i="1"/>
  <c r="S8834" i="1"/>
  <c r="R8834" i="1"/>
  <c r="Q8834" i="1"/>
  <c r="E8834" i="1"/>
  <c r="D8834" i="1"/>
  <c r="Q8833" i="1"/>
  <c r="R8833" i="1" s="1"/>
  <c r="S8833" i="1" s="1"/>
  <c r="E8833" i="1"/>
  <c r="D8833" i="1"/>
  <c r="Q8832" i="1"/>
  <c r="R8832" i="1" s="1"/>
  <c r="S8832" i="1" s="1"/>
  <c r="E8832" i="1"/>
  <c r="D8832" i="1"/>
  <c r="Q8831" i="1"/>
  <c r="R8831" i="1" s="1"/>
  <c r="S8831" i="1" s="1"/>
  <c r="E8831" i="1"/>
  <c r="D8831" i="1"/>
  <c r="Q8830" i="1"/>
  <c r="R8830" i="1" s="1"/>
  <c r="S8830" i="1" s="1"/>
  <c r="E8830" i="1"/>
  <c r="D8830" i="1"/>
  <c r="S8829" i="1"/>
  <c r="R8829" i="1"/>
  <c r="E8829" i="1"/>
  <c r="D8829" i="1"/>
  <c r="R8828" i="1"/>
  <c r="S8828" i="1" s="1"/>
  <c r="E8828" i="1"/>
  <c r="D8828" i="1"/>
  <c r="R8827" i="1"/>
  <c r="S8827" i="1" s="1"/>
  <c r="E8827" i="1"/>
  <c r="D8827" i="1"/>
  <c r="S8826" i="1"/>
  <c r="R8826" i="1"/>
  <c r="E8826" i="1"/>
  <c r="D8826" i="1"/>
  <c r="S8825" i="1"/>
  <c r="R8825" i="1"/>
  <c r="E8825" i="1"/>
  <c r="D8825" i="1"/>
  <c r="Q8824" i="1"/>
  <c r="R8824" i="1" s="1"/>
  <c r="S8824" i="1" s="1"/>
  <c r="E8824" i="1"/>
  <c r="D8824" i="1"/>
  <c r="S8823" i="1"/>
  <c r="R8823" i="1"/>
  <c r="E8823" i="1"/>
  <c r="D8823" i="1"/>
  <c r="S8822" i="1"/>
  <c r="R8822" i="1"/>
  <c r="E8822" i="1"/>
  <c r="D8822" i="1"/>
  <c r="S8821" i="1"/>
  <c r="R8821" i="1"/>
  <c r="E8821" i="1"/>
  <c r="D8821" i="1"/>
  <c r="S8820" i="1"/>
  <c r="R8820" i="1"/>
  <c r="E8820" i="1"/>
  <c r="D8820" i="1"/>
  <c r="R8819" i="1"/>
  <c r="S8819" i="1" s="1"/>
  <c r="E8819" i="1"/>
  <c r="D8819" i="1"/>
  <c r="Q8818" i="1"/>
  <c r="R8818" i="1" s="1"/>
  <c r="S8818" i="1" s="1"/>
  <c r="E8818" i="1"/>
  <c r="D8818" i="1"/>
  <c r="S8817" i="1"/>
  <c r="R8817" i="1"/>
  <c r="E8817" i="1"/>
  <c r="D8817" i="1"/>
  <c r="S8816" i="1"/>
  <c r="R8816" i="1"/>
  <c r="Q8816" i="1"/>
  <c r="E8816" i="1"/>
  <c r="D8816" i="1"/>
  <c r="S8815" i="1"/>
  <c r="R8815" i="1"/>
  <c r="E8815" i="1"/>
  <c r="D8815" i="1"/>
  <c r="Q8814" i="1"/>
  <c r="R8814" i="1" s="1"/>
  <c r="S8814" i="1" s="1"/>
  <c r="E8814" i="1"/>
  <c r="D8814" i="1"/>
  <c r="R8813" i="1"/>
  <c r="S8813" i="1" s="1"/>
  <c r="Q8813" i="1"/>
  <c r="E8813" i="1"/>
  <c r="D8813" i="1"/>
  <c r="S8812" i="1"/>
  <c r="R8812" i="1"/>
  <c r="E8812" i="1"/>
  <c r="D8812" i="1"/>
  <c r="S8811" i="1"/>
  <c r="R8811" i="1"/>
  <c r="E8811" i="1"/>
  <c r="D8811" i="1"/>
  <c r="S8810" i="1"/>
  <c r="R8810" i="1"/>
  <c r="E8810" i="1"/>
  <c r="D8810" i="1"/>
  <c r="S8809" i="1"/>
  <c r="R8809" i="1"/>
  <c r="E8809" i="1"/>
  <c r="D8809" i="1"/>
  <c r="S8808" i="1"/>
  <c r="R8808" i="1"/>
  <c r="Q8808" i="1"/>
  <c r="E8808" i="1"/>
  <c r="D8808" i="1"/>
  <c r="Q8807" i="1"/>
  <c r="R8807" i="1" s="1"/>
  <c r="S8807" i="1" s="1"/>
  <c r="E8807" i="1"/>
  <c r="D8807" i="1"/>
  <c r="S8806" i="1"/>
  <c r="R8806" i="1"/>
  <c r="Q8806" i="1"/>
  <c r="E8806" i="1"/>
  <c r="D8806" i="1"/>
  <c r="R8805" i="1"/>
  <c r="S8805" i="1" s="1"/>
  <c r="E8805" i="1"/>
  <c r="D8805" i="1"/>
  <c r="R8804" i="1"/>
  <c r="S8804" i="1" s="1"/>
  <c r="Q8804" i="1"/>
  <c r="E8804" i="1"/>
  <c r="D8804" i="1"/>
  <c r="Q8803" i="1"/>
  <c r="R8803" i="1" s="1"/>
  <c r="S8803" i="1" s="1"/>
  <c r="E8803" i="1"/>
  <c r="D8803" i="1"/>
  <c r="S8802" i="1"/>
  <c r="R8802" i="1"/>
  <c r="E8802" i="1"/>
  <c r="D8802" i="1"/>
  <c r="S8801" i="1"/>
  <c r="R8801" i="1"/>
  <c r="E8801" i="1"/>
  <c r="D8801" i="1"/>
  <c r="R8800" i="1"/>
  <c r="S8800" i="1" s="1"/>
  <c r="E8800" i="1"/>
  <c r="D8800" i="1"/>
  <c r="S8799" i="1"/>
  <c r="R8799" i="1"/>
  <c r="E8799" i="1"/>
  <c r="D8799" i="1"/>
  <c r="R8798" i="1"/>
  <c r="S8798" i="1" s="1"/>
  <c r="E8798" i="1"/>
  <c r="D8798" i="1"/>
  <c r="R8797" i="1"/>
  <c r="S8797" i="1" s="1"/>
  <c r="E8797" i="1"/>
  <c r="D8797" i="1"/>
  <c r="S8796" i="1"/>
  <c r="R8796" i="1"/>
  <c r="Q8796" i="1"/>
  <c r="E8796" i="1"/>
  <c r="D8796" i="1"/>
  <c r="S8795" i="1"/>
  <c r="R8795" i="1"/>
  <c r="E8795" i="1"/>
  <c r="D8795" i="1"/>
  <c r="R8794" i="1"/>
  <c r="S8794" i="1" s="1"/>
  <c r="E8794" i="1"/>
  <c r="D8794" i="1"/>
  <c r="Q8793" i="1"/>
  <c r="R8793" i="1" s="1"/>
  <c r="S8793" i="1" s="1"/>
  <c r="E8793" i="1"/>
  <c r="D8793" i="1"/>
  <c r="S8792" i="1"/>
  <c r="R8792" i="1"/>
  <c r="Q8792" i="1"/>
  <c r="E8792" i="1"/>
  <c r="D8792" i="1"/>
  <c r="Q8791" i="1"/>
  <c r="R8791" i="1" s="1"/>
  <c r="S8791" i="1" s="1"/>
  <c r="E8791" i="1"/>
  <c r="D8791" i="1"/>
  <c r="S8790" i="1"/>
  <c r="R8790" i="1"/>
  <c r="E8790" i="1"/>
  <c r="D8790" i="1"/>
  <c r="S8789" i="1"/>
  <c r="R8789" i="1"/>
  <c r="Q8789" i="1"/>
  <c r="E8789" i="1"/>
  <c r="D8789" i="1"/>
  <c r="R8788" i="1"/>
  <c r="S8788" i="1" s="1"/>
  <c r="E8788" i="1"/>
  <c r="D8788" i="1"/>
  <c r="S8787" i="1"/>
  <c r="Q8787" i="1"/>
  <c r="R8787" i="1" s="1"/>
  <c r="E8787" i="1"/>
  <c r="D8787" i="1"/>
  <c r="R8786" i="1"/>
  <c r="S8786" i="1" s="1"/>
  <c r="E8786" i="1"/>
  <c r="D8786" i="1"/>
  <c r="R8785" i="1"/>
  <c r="S8785" i="1" s="1"/>
  <c r="E8785" i="1"/>
  <c r="D8785" i="1"/>
  <c r="R8784" i="1"/>
  <c r="S8784" i="1" s="1"/>
  <c r="E8784" i="1"/>
  <c r="D8784" i="1"/>
  <c r="R8783" i="1"/>
  <c r="S8783" i="1" s="1"/>
  <c r="E8783" i="1"/>
  <c r="D8783" i="1"/>
  <c r="R8782" i="1"/>
  <c r="S8782" i="1" s="1"/>
  <c r="E8782" i="1"/>
  <c r="D8782" i="1"/>
  <c r="R8781" i="1"/>
  <c r="S8781" i="1" s="1"/>
  <c r="E8781" i="1"/>
  <c r="D8781" i="1"/>
  <c r="R8780" i="1"/>
  <c r="S8780" i="1" s="1"/>
  <c r="E8780" i="1"/>
  <c r="D8780" i="1"/>
  <c r="S8779" i="1"/>
  <c r="R8779" i="1"/>
  <c r="E8779" i="1"/>
  <c r="D8779" i="1"/>
  <c r="S8778" i="1"/>
  <c r="R8778" i="1"/>
  <c r="E8778" i="1"/>
  <c r="D8778" i="1"/>
  <c r="R8777" i="1"/>
  <c r="S8777" i="1" s="1"/>
  <c r="E8777" i="1"/>
  <c r="D8777" i="1"/>
  <c r="R8776" i="1"/>
  <c r="S8776" i="1" s="1"/>
  <c r="E8776" i="1"/>
  <c r="D8776" i="1"/>
  <c r="S8775" i="1"/>
  <c r="R8775" i="1"/>
  <c r="Q8775" i="1"/>
  <c r="E8775" i="1"/>
  <c r="D8775" i="1"/>
  <c r="S8774" i="1"/>
  <c r="R8774" i="1"/>
  <c r="E8774" i="1"/>
  <c r="D8774" i="1"/>
  <c r="R8773" i="1"/>
  <c r="S8773" i="1" s="1"/>
  <c r="E8773" i="1"/>
  <c r="D8773" i="1"/>
  <c r="R8772" i="1"/>
  <c r="S8772" i="1" s="1"/>
  <c r="E8772" i="1"/>
  <c r="D8772" i="1"/>
  <c r="S8771" i="1"/>
  <c r="R8771" i="1"/>
  <c r="Q8771" i="1"/>
  <c r="E8771" i="1"/>
  <c r="D8771" i="1"/>
  <c r="Q8770" i="1"/>
  <c r="R8770" i="1" s="1"/>
  <c r="S8770" i="1" s="1"/>
  <c r="E8770" i="1"/>
  <c r="D8770" i="1"/>
  <c r="S8769" i="1"/>
  <c r="R8769" i="1"/>
  <c r="E8769" i="1"/>
  <c r="D8769" i="1"/>
  <c r="S8768" i="1"/>
  <c r="R8768" i="1"/>
  <c r="E8768" i="1"/>
  <c r="D8768" i="1"/>
  <c r="S8767" i="1"/>
  <c r="R8767" i="1"/>
  <c r="E8767" i="1"/>
  <c r="D8767" i="1"/>
  <c r="R8766" i="1"/>
  <c r="S8766" i="1" s="1"/>
  <c r="E8766" i="1"/>
  <c r="D8766" i="1"/>
  <c r="S8765" i="1"/>
  <c r="R8765" i="1"/>
  <c r="E8765" i="1"/>
  <c r="D8765" i="1"/>
  <c r="S8764" i="1"/>
  <c r="R8764" i="1"/>
  <c r="E8764" i="1"/>
  <c r="D8764" i="1"/>
  <c r="S8763" i="1"/>
  <c r="R8763" i="1"/>
  <c r="E8763" i="1"/>
  <c r="D8763" i="1"/>
  <c r="S8762" i="1"/>
  <c r="R8762" i="1"/>
  <c r="E8762" i="1"/>
  <c r="D8762" i="1"/>
  <c r="R8761" i="1"/>
  <c r="S8761" i="1" s="1"/>
  <c r="Q8761" i="1"/>
  <c r="E8761" i="1"/>
  <c r="D8761" i="1"/>
  <c r="S8760" i="1"/>
  <c r="R8760" i="1"/>
  <c r="E8760" i="1"/>
  <c r="D8760" i="1"/>
  <c r="S8759" i="1"/>
  <c r="R8759" i="1"/>
  <c r="E8759" i="1"/>
  <c r="D8759" i="1"/>
  <c r="R8758" i="1"/>
  <c r="S8758" i="1" s="1"/>
  <c r="Q8758" i="1"/>
  <c r="E8758" i="1"/>
  <c r="D8758" i="1"/>
  <c r="S8757" i="1"/>
  <c r="R8757" i="1"/>
  <c r="Q8757" i="1"/>
  <c r="E8757" i="1"/>
  <c r="D8757" i="1"/>
  <c r="R8756" i="1"/>
  <c r="S8756" i="1" s="1"/>
  <c r="E8756" i="1"/>
  <c r="D8756" i="1"/>
  <c r="R8755" i="1"/>
  <c r="S8755" i="1" s="1"/>
  <c r="E8755" i="1"/>
  <c r="D8755" i="1"/>
  <c r="S8754" i="1"/>
  <c r="R8754" i="1"/>
  <c r="Q8754" i="1"/>
  <c r="E8754" i="1"/>
  <c r="D8754" i="1"/>
  <c r="S8753" i="1"/>
  <c r="R8753" i="1"/>
  <c r="E8753" i="1"/>
  <c r="D8753" i="1"/>
  <c r="R8752" i="1"/>
  <c r="S8752" i="1" s="1"/>
  <c r="E8752" i="1"/>
  <c r="D8752" i="1"/>
  <c r="R8751" i="1"/>
  <c r="S8751" i="1" s="1"/>
  <c r="E8751" i="1"/>
  <c r="D8751" i="1"/>
  <c r="R8750" i="1"/>
  <c r="S8750" i="1" s="1"/>
  <c r="Q8750" i="1"/>
  <c r="E8750" i="1"/>
  <c r="D8750" i="1"/>
  <c r="R8749" i="1"/>
  <c r="S8749" i="1" s="1"/>
  <c r="E8749" i="1"/>
  <c r="D8749" i="1"/>
  <c r="R8748" i="1"/>
  <c r="S8748" i="1" s="1"/>
  <c r="E8748" i="1"/>
  <c r="D8748" i="1"/>
  <c r="R8747" i="1"/>
  <c r="S8747" i="1" s="1"/>
  <c r="E8747" i="1"/>
  <c r="D8747" i="1"/>
  <c r="S8746" i="1"/>
  <c r="R8746" i="1"/>
  <c r="E8746" i="1"/>
  <c r="D8746" i="1"/>
  <c r="S8745" i="1"/>
  <c r="R8745" i="1"/>
  <c r="E8745" i="1"/>
  <c r="D8745" i="1"/>
  <c r="R8744" i="1"/>
  <c r="S8744" i="1" s="1"/>
  <c r="E8744" i="1"/>
  <c r="D8744" i="1"/>
  <c r="R8743" i="1"/>
  <c r="S8743" i="1" s="1"/>
  <c r="E8743" i="1"/>
  <c r="D8743" i="1"/>
  <c r="S8742" i="1"/>
  <c r="R8742" i="1"/>
  <c r="E8742" i="1"/>
  <c r="D8742" i="1"/>
  <c r="R8741" i="1"/>
  <c r="S8741" i="1" s="1"/>
  <c r="E8741" i="1"/>
  <c r="D8741" i="1"/>
  <c r="S8740" i="1"/>
  <c r="R8740" i="1"/>
  <c r="E8740" i="1"/>
  <c r="D8740" i="1"/>
  <c r="R8739" i="1"/>
  <c r="S8739" i="1" s="1"/>
  <c r="E8739" i="1"/>
  <c r="D8739" i="1"/>
  <c r="R8738" i="1"/>
  <c r="S8738" i="1" s="1"/>
  <c r="E8738" i="1"/>
  <c r="D8738" i="1"/>
  <c r="S8737" i="1"/>
  <c r="R8737" i="1"/>
  <c r="E8737" i="1"/>
  <c r="D8737" i="1"/>
  <c r="R8736" i="1"/>
  <c r="S8736" i="1" s="1"/>
  <c r="E8736" i="1"/>
  <c r="D8736" i="1"/>
  <c r="S8735" i="1"/>
  <c r="R8735" i="1"/>
  <c r="E8735" i="1"/>
  <c r="D8735" i="1"/>
  <c r="R8734" i="1"/>
  <c r="S8734" i="1" s="1"/>
  <c r="E8734" i="1"/>
  <c r="D8734" i="1"/>
  <c r="R8733" i="1"/>
  <c r="S8733" i="1" s="1"/>
  <c r="E8733" i="1"/>
  <c r="D8733" i="1"/>
  <c r="R8732" i="1"/>
  <c r="S8732" i="1" s="1"/>
  <c r="E8732" i="1"/>
  <c r="D8732" i="1"/>
  <c r="S8731" i="1"/>
  <c r="R8731" i="1"/>
  <c r="E8731" i="1"/>
  <c r="D8731" i="1"/>
  <c r="S8730" i="1"/>
  <c r="R8730" i="1"/>
  <c r="E8730" i="1"/>
  <c r="D8730" i="1"/>
  <c r="R8729" i="1"/>
  <c r="S8729" i="1" s="1"/>
  <c r="E8729" i="1"/>
  <c r="D8729" i="1"/>
  <c r="R8728" i="1"/>
  <c r="S8728" i="1" s="1"/>
  <c r="E8728" i="1"/>
  <c r="D8728" i="1"/>
  <c r="R8727" i="1"/>
  <c r="S8727" i="1" s="1"/>
  <c r="E8727" i="1"/>
  <c r="D8727" i="1"/>
  <c r="S8726" i="1"/>
  <c r="R8726" i="1"/>
  <c r="E8726" i="1"/>
  <c r="D8726" i="1"/>
  <c r="S8725" i="1"/>
  <c r="R8725" i="1"/>
  <c r="E8725" i="1"/>
  <c r="D8725" i="1"/>
  <c r="R8724" i="1"/>
  <c r="S8724" i="1" s="1"/>
  <c r="E8724" i="1"/>
  <c r="D8724" i="1"/>
  <c r="R8723" i="1"/>
  <c r="S8723" i="1" s="1"/>
  <c r="E8723" i="1"/>
  <c r="D8723" i="1"/>
  <c r="S8722" i="1"/>
  <c r="R8722" i="1"/>
  <c r="E8722" i="1"/>
  <c r="D8722" i="1"/>
  <c r="R8721" i="1"/>
  <c r="S8721" i="1" s="1"/>
  <c r="E8721" i="1"/>
  <c r="D8721" i="1"/>
  <c r="R8720" i="1"/>
  <c r="S8720" i="1" s="1"/>
  <c r="E8720" i="1"/>
  <c r="D8720" i="1"/>
  <c r="R8719" i="1"/>
  <c r="S8719" i="1" s="1"/>
  <c r="E8719" i="1"/>
  <c r="D8719" i="1"/>
  <c r="R8718" i="1"/>
  <c r="S8718" i="1" s="1"/>
  <c r="E8718" i="1"/>
  <c r="D8718" i="1"/>
  <c r="S8717" i="1"/>
  <c r="R8717" i="1"/>
  <c r="E8717" i="1"/>
  <c r="D8717" i="1"/>
  <c r="R8716" i="1"/>
  <c r="S8716" i="1" s="1"/>
  <c r="Q8716" i="1"/>
  <c r="E8716" i="1"/>
  <c r="D8716" i="1"/>
  <c r="S8715" i="1"/>
  <c r="R8715" i="1"/>
  <c r="E8715" i="1"/>
  <c r="D8715" i="1"/>
  <c r="R8714" i="1"/>
  <c r="S8714" i="1" s="1"/>
  <c r="E8714" i="1"/>
  <c r="D8714" i="1"/>
  <c r="S8713" i="1"/>
  <c r="R8713" i="1"/>
  <c r="E8713" i="1"/>
  <c r="D8713" i="1"/>
  <c r="S8712" i="1"/>
  <c r="R8712" i="1"/>
  <c r="E8712" i="1"/>
  <c r="D8712" i="1"/>
  <c r="R8711" i="1"/>
  <c r="S8711" i="1" s="1"/>
  <c r="Q8711" i="1"/>
  <c r="E8711" i="1"/>
  <c r="D8711" i="1"/>
  <c r="S8710" i="1"/>
  <c r="R8710" i="1"/>
  <c r="E8710" i="1"/>
  <c r="D8710" i="1"/>
  <c r="S8709" i="1"/>
  <c r="R8709" i="1"/>
  <c r="E8709" i="1"/>
  <c r="D8709" i="1"/>
  <c r="S8708" i="1"/>
  <c r="R8708" i="1"/>
  <c r="E8708" i="1"/>
  <c r="D8708" i="1"/>
  <c r="R8707" i="1"/>
  <c r="S8707" i="1" s="1"/>
  <c r="E8707" i="1"/>
  <c r="D8707" i="1"/>
  <c r="S8706" i="1"/>
  <c r="R8706" i="1"/>
  <c r="E8706" i="1"/>
  <c r="D8706" i="1"/>
  <c r="R8705" i="1"/>
  <c r="S8705" i="1" s="1"/>
  <c r="E8705" i="1"/>
  <c r="D8705" i="1"/>
  <c r="S8704" i="1"/>
  <c r="R8704" i="1"/>
  <c r="E8704" i="1"/>
  <c r="D8704" i="1"/>
  <c r="S8703" i="1"/>
  <c r="R8703" i="1"/>
  <c r="E8703" i="1"/>
  <c r="D8703" i="1"/>
  <c r="R8702" i="1"/>
  <c r="S8702" i="1" s="1"/>
  <c r="E8702" i="1"/>
  <c r="D8702" i="1"/>
  <c r="S8701" i="1"/>
  <c r="R8701" i="1"/>
  <c r="E8701" i="1"/>
  <c r="D8701" i="1"/>
  <c r="S8700" i="1"/>
  <c r="R8700" i="1"/>
  <c r="E8700" i="1"/>
  <c r="D8700" i="1"/>
  <c r="S8699" i="1"/>
  <c r="R8699" i="1"/>
  <c r="E8699" i="1"/>
  <c r="D8699" i="1"/>
  <c r="S8698" i="1"/>
  <c r="R8698" i="1"/>
  <c r="E8698" i="1"/>
  <c r="D8698" i="1"/>
  <c r="R8697" i="1"/>
  <c r="S8697" i="1" s="1"/>
  <c r="E8697" i="1"/>
  <c r="D8697" i="1"/>
  <c r="S8696" i="1"/>
  <c r="R8696" i="1"/>
  <c r="E8696" i="1"/>
  <c r="D8696" i="1"/>
  <c r="R8695" i="1"/>
  <c r="S8695" i="1" s="1"/>
  <c r="E8695" i="1"/>
  <c r="D8695" i="1"/>
  <c r="S8694" i="1"/>
  <c r="R8694" i="1"/>
  <c r="E8694" i="1"/>
  <c r="D8694" i="1"/>
  <c r="S8693" i="1"/>
  <c r="R8693" i="1"/>
  <c r="E8693" i="1"/>
  <c r="D8693" i="1"/>
  <c r="R8692" i="1"/>
  <c r="S8692" i="1" s="1"/>
  <c r="E8692" i="1"/>
  <c r="D8692" i="1"/>
  <c r="S8691" i="1"/>
  <c r="R8691" i="1"/>
  <c r="E8691" i="1"/>
  <c r="D8691" i="1"/>
  <c r="R8690" i="1"/>
  <c r="S8690" i="1" s="1"/>
  <c r="E8690" i="1"/>
  <c r="D8690" i="1"/>
  <c r="S8689" i="1"/>
  <c r="R8689" i="1"/>
  <c r="E8689" i="1"/>
  <c r="D8689" i="1"/>
  <c r="S8688" i="1"/>
  <c r="R8688" i="1"/>
  <c r="E8688" i="1"/>
  <c r="D8688" i="1"/>
  <c r="R8687" i="1"/>
  <c r="S8687" i="1" s="1"/>
  <c r="E8687" i="1"/>
  <c r="D8687" i="1"/>
  <c r="S8686" i="1"/>
  <c r="R8686" i="1"/>
  <c r="E8686" i="1"/>
  <c r="D8686" i="1"/>
  <c r="S8685" i="1"/>
  <c r="R8685" i="1"/>
  <c r="E8685" i="1"/>
  <c r="D8685" i="1"/>
  <c r="S8684" i="1"/>
  <c r="R8684" i="1"/>
  <c r="E8684" i="1"/>
  <c r="D8684" i="1"/>
  <c r="S8683" i="1"/>
  <c r="R8683" i="1"/>
  <c r="E8683" i="1"/>
  <c r="D8683" i="1"/>
  <c r="R8682" i="1"/>
  <c r="S8682" i="1" s="1"/>
  <c r="E8682" i="1"/>
  <c r="D8682" i="1"/>
  <c r="S8681" i="1"/>
  <c r="R8681" i="1"/>
  <c r="E8681" i="1"/>
  <c r="D8681" i="1"/>
  <c r="R8680" i="1"/>
  <c r="S8680" i="1" s="1"/>
  <c r="E8680" i="1"/>
  <c r="D8680" i="1"/>
  <c r="S8679" i="1"/>
  <c r="R8679" i="1"/>
  <c r="E8679" i="1"/>
  <c r="D8679" i="1"/>
  <c r="S8678" i="1"/>
  <c r="R8678" i="1"/>
  <c r="E8678" i="1"/>
  <c r="D8678" i="1"/>
  <c r="R8677" i="1"/>
  <c r="S8677" i="1" s="1"/>
  <c r="E8677" i="1"/>
  <c r="D8677" i="1"/>
  <c r="S8676" i="1"/>
  <c r="R8676" i="1"/>
  <c r="E8676" i="1"/>
  <c r="D8676" i="1"/>
  <c r="R8675" i="1"/>
  <c r="S8675" i="1" s="1"/>
  <c r="E8675" i="1"/>
  <c r="D8675" i="1"/>
  <c r="S8674" i="1"/>
  <c r="R8674" i="1"/>
  <c r="E8674" i="1"/>
  <c r="D8674" i="1"/>
  <c r="S8673" i="1"/>
  <c r="R8673" i="1"/>
  <c r="E8673" i="1"/>
  <c r="D8673" i="1"/>
  <c r="R8672" i="1"/>
  <c r="S8672" i="1" s="1"/>
  <c r="E8672" i="1"/>
  <c r="D8672" i="1"/>
  <c r="S8671" i="1"/>
  <c r="R8671" i="1"/>
  <c r="E8671" i="1"/>
  <c r="D8671" i="1"/>
  <c r="R8670" i="1"/>
  <c r="S8670" i="1" s="1"/>
  <c r="E8670" i="1"/>
  <c r="D8670" i="1"/>
  <c r="S8669" i="1"/>
  <c r="R8669" i="1"/>
  <c r="E8669" i="1"/>
  <c r="D8669" i="1"/>
  <c r="S8668" i="1"/>
  <c r="R8668" i="1"/>
  <c r="E8668" i="1"/>
  <c r="D8668" i="1"/>
  <c r="R8667" i="1"/>
  <c r="S8667" i="1" s="1"/>
  <c r="E8667" i="1"/>
  <c r="D8667" i="1"/>
  <c r="S8666" i="1"/>
  <c r="R8666" i="1"/>
  <c r="E8666" i="1"/>
  <c r="D8666" i="1"/>
  <c r="R8665" i="1"/>
  <c r="S8665" i="1" s="1"/>
  <c r="E8665" i="1"/>
  <c r="D8665" i="1"/>
  <c r="S8664" i="1"/>
  <c r="R8664" i="1"/>
  <c r="E8664" i="1"/>
  <c r="D8664" i="1"/>
  <c r="S8663" i="1"/>
  <c r="R8663" i="1"/>
  <c r="E8663" i="1"/>
  <c r="D8663" i="1"/>
  <c r="R8662" i="1"/>
  <c r="S8662" i="1" s="1"/>
  <c r="E8662" i="1"/>
  <c r="D8662" i="1"/>
  <c r="S8661" i="1"/>
  <c r="R8661" i="1"/>
  <c r="E8661" i="1"/>
  <c r="D8661" i="1"/>
  <c r="S8660" i="1"/>
  <c r="R8660" i="1"/>
  <c r="E8660" i="1"/>
  <c r="D8660" i="1"/>
  <c r="S8659" i="1"/>
  <c r="R8659" i="1"/>
  <c r="E8659" i="1"/>
  <c r="D8659" i="1"/>
  <c r="S8658" i="1"/>
  <c r="R8658" i="1"/>
  <c r="E8658" i="1"/>
  <c r="D8658" i="1"/>
  <c r="R8657" i="1"/>
  <c r="S8657" i="1" s="1"/>
  <c r="E8657" i="1"/>
  <c r="D8657" i="1"/>
  <c r="S8656" i="1"/>
  <c r="R8656" i="1"/>
  <c r="E8656" i="1"/>
  <c r="D8656" i="1"/>
  <c r="S8655" i="1"/>
  <c r="R8655" i="1"/>
  <c r="E8655" i="1"/>
  <c r="D8655" i="1"/>
  <c r="S8654" i="1"/>
  <c r="R8654" i="1"/>
  <c r="E8654" i="1"/>
  <c r="D8654" i="1"/>
  <c r="S8653" i="1"/>
  <c r="R8653" i="1"/>
  <c r="E8653" i="1"/>
  <c r="D8653" i="1"/>
  <c r="R8652" i="1"/>
  <c r="S8652" i="1" s="1"/>
  <c r="E8652" i="1"/>
  <c r="D8652" i="1"/>
  <c r="S8651" i="1"/>
  <c r="R8651" i="1"/>
  <c r="E8651" i="1"/>
  <c r="D8651" i="1"/>
  <c r="S8650" i="1"/>
  <c r="R8650" i="1"/>
  <c r="E8650" i="1"/>
  <c r="D8650" i="1"/>
  <c r="S8649" i="1"/>
  <c r="R8649" i="1"/>
  <c r="E8649" i="1"/>
  <c r="D8649" i="1"/>
  <c r="S8648" i="1"/>
  <c r="R8648" i="1"/>
  <c r="E8648" i="1"/>
  <c r="D8648" i="1"/>
  <c r="R8647" i="1"/>
  <c r="S8647" i="1" s="1"/>
  <c r="E8647" i="1"/>
  <c r="D8647" i="1"/>
  <c r="S8646" i="1"/>
  <c r="R8646" i="1"/>
  <c r="E8646" i="1"/>
  <c r="D8646" i="1"/>
  <c r="R8645" i="1"/>
  <c r="S8645" i="1" s="1"/>
  <c r="E8645" i="1"/>
  <c r="D8645" i="1"/>
  <c r="S8644" i="1"/>
  <c r="R8644" i="1"/>
  <c r="E8644" i="1"/>
  <c r="D8644" i="1"/>
  <c r="S8643" i="1"/>
  <c r="R8643" i="1"/>
  <c r="E8643" i="1"/>
  <c r="D8643" i="1"/>
  <c r="R8642" i="1"/>
  <c r="S8642" i="1" s="1"/>
  <c r="E8642" i="1"/>
  <c r="D8642" i="1"/>
  <c r="S8641" i="1"/>
  <c r="R8641" i="1"/>
  <c r="E8641" i="1"/>
  <c r="D8641" i="1"/>
  <c r="S8640" i="1"/>
  <c r="R8640" i="1"/>
  <c r="E8640" i="1"/>
  <c r="D8640" i="1"/>
  <c r="S8639" i="1"/>
  <c r="R8639" i="1"/>
  <c r="E8639" i="1"/>
  <c r="D8639" i="1"/>
  <c r="S8638" i="1"/>
  <c r="R8638" i="1"/>
  <c r="E8638" i="1"/>
  <c r="D8638" i="1"/>
  <c r="R8637" i="1"/>
  <c r="S8637" i="1" s="1"/>
  <c r="E8637" i="1"/>
  <c r="D8637" i="1"/>
  <c r="S8636" i="1"/>
  <c r="R8636" i="1"/>
  <c r="E8636" i="1"/>
  <c r="D8636" i="1"/>
  <c r="R8635" i="1"/>
  <c r="S8635" i="1" s="1"/>
  <c r="E8635" i="1"/>
  <c r="D8635" i="1"/>
  <c r="S8634" i="1"/>
  <c r="R8634" i="1"/>
  <c r="E8634" i="1"/>
  <c r="D8634" i="1"/>
  <c r="S8633" i="1"/>
  <c r="R8633" i="1"/>
  <c r="E8633" i="1"/>
  <c r="D8633" i="1"/>
  <c r="R8632" i="1"/>
  <c r="S8632" i="1" s="1"/>
  <c r="E8632" i="1"/>
  <c r="D8632" i="1"/>
  <c r="S8631" i="1"/>
  <c r="R8631" i="1"/>
  <c r="E8631" i="1"/>
  <c r="D8631" i="1"/>
  <c r="S8630" i="1"/>
  <c r="R8630" i="1"/>
  <c r="E8630" i="1"/>
  <c r="D8630" i="1"/>
  <c r="S8629" i="1"/>
  <c r="R8629" i="1"/>
  <c r="E8629" i="1"/>
  <c r="D8629" i="1"/>
  <c r="S8628" i="1"/>
  <c r="R8628" i="1"/>
  <c r="E8628" i="1"/>
  <c r="D8628" i="1"/>
  <c r="R8627" i="1"/>
  <c r="S8627" i="1" s="1"/>
  <c r="E8627" i="1"/>
  <c r="D8627" i="1"/>
  <c r="S8626" i="1"/>
  <c r="R8626" i="1"/>
  <c r="E8626" i="1"/>
  <c r="D8626" i="1"/>
  <c r="S8625" i="1"/>
  <c r="R8625" i="1"/>
  <c r="E8625" i="1"/>
  <c r="D8625" i="1"/>
  <c r="S8624" i="1"/>
  <c r="R8624" i="1"/>
  <c r="E8624" i="1"/>
  <c r="D8624" i="1"/>
  <c r="S8623" i="1"/>
  <c r="R8623" i="1"/>
  <c r="E8623" i="1"/>
  <c r="D8623" i="1"/>
  <c r="R8622" i="1"/>
  <c r="S8622" i="1" s="1"/>
  <c r="E8622" i="1"/>
  <c r="D8622" i="1"/>
  <c r="S8621" i="1"/>
  <c r="R8621" i="1"/>
  <c r="E8621" i="1"/>
  <c r="D8621" i="1"/>
  <c r="S8620" i="1"/>
  <c r="R8620" i="1"/>
  <c r="E8620" i="1"/>
  <c r="D8620" i="1"/>
  <c r="S8619" i="1"/>
  <c r="R8619" i="1"/>
  <c r="E8619" i="1"/>
  <c r="D8619" i="1"/>
  <c r="S8618" i="1"/>
  <c r="R8618" i="1"/>
  <c r="E8618" i="1"/>
  <c r="D8618" i="1"/>
  <c r="R8617" i="1"/>
  <c r="S8617" i="1" s="1"/>
  <c r="E8617" i="1"/>
  <c r="D8617" i="1"/>
  <c r="S8616" i="1"/>
  <c r="R8616" i="1"/>
  <c r="E8616" i="1"/>
  <c r="D8616" i="1"/>
  <c r="S8615" i="1"/>
  <c r="R8615" i="1"/>
  <c r="E8615" i="1"/>
  <c r="D8615" i="1"/>
  <c r="Q8614" i="1"/>
  <c r="R8614" i="1" s="1"/>
  <c r="S8614" i="1" s="1"/>
  <c r="E8614" i="1"/>
  <c r="D8614" i="1"/>
  <c r="R8613" i="1"/>
  <c r="S8613" i="1" s="1"/>
  <c r="E8613" i="1"/>
  <c r="D8613" i="1"/>
  <c r="S8612" i="1"/>
  <c r="R8612" i="1"/>
  <c r="E8612" i="1"/>
  <c r="D8612" i="1"/>
  <c r="R8611" i="1"/>
  <c r="S8611" i="1" s="1"/>
  <c r="E8611" i="1"/>
  <c r="D8611" i="1"/>
  <c r="S8610" i="1"/>
  <c r="R8610" i="1"/>
  <c r="E8610" i="1"/>
  <c r="D8610" i="1"/>
  <c r="R8609" i="1"/>
  <c r="S8609" i="1" s="1"/>
  <c r="E8609" i="1"/>
  <c r="D8609" i="1"/>
  <c r="R8608" i="1"/>
  <c r="S8608" i="1" s="1"/>
  <c r="E8608" i="1"/>
  <c r="D8608" i="1"/>
  <c r="R8607" i="1"/>
  <c r="S8607" i="1" s="1"/>
  <c r="E8607" i="1"/>
  <c r="D8607" i="1"/>
  <c r="R8606" i="1"/>
  <c r="S8606" i="1" s="1"/>
  <c r="E8606" i="1"/>
  <c r="D8606" i="1"/>
  <c r="S8605" i="1"/>
  <c r="R8605" i="1"/>
  <c r="E8605" i="1"/>
  <c r="D8605" i="1"/>
  <c r="R8604" i="1"/>
  <c r="S8604" i="1" s="1"/>
  <c r="E8604" i="1"/>
  <c r="D8604" i="1"/>
  <c r="R8603" i="1"/>
  <c r="S8603" i="1" s="1"/>
  <c r="E8603" i="1"/>
  <c r="D8603" i="1"/>
  <c r="S8602" i="1"/>
  <c r="R8602" i="1"/>
  <c r="E8602" i="1"/>
  <c r="D8602" i="1"/>
  <c r="S8601" i="1"/>
  <c r="R8601" i="1"/>
  <c r="E8601" i="1"/>
  <c r="D8601" i="1"/>
  <c r="Q8600" i="1"/>
  <c r="R8600" i="1" s="1"/>
  <c r="S8600" i="1" s="1"/>
  <c r="E8600" i="1"/>
  <c r="D8600" i="1"/>
  <c r="R8599" i="1"/>
  <c r="S8599" i="1" s="1"/>
  <c r="E8599" i="1"/>
  <c r="D8599" i="1"/>
  <c r="R8598" i="1"/>
  <c r="S8598" i="1" s="1"/>
  <c r="E8598" i="1"/>
  <c r="D8598" i="1"/>
  <c r="S8597" i="1"/>
  <c r="R8597" i="1"/>
  <c r="E8597" i="1"/>
  <c r="D8597" i="1"/>
  <c r="R8596" i="1"/>
  <c r="S8596" i="1" s="1"/>
  <c r="E8596" i="1"/>
  <c r="D8596" i="1"/>
  <c r="R8595" i="1"/>
  <c r="S8595" i="1" s="1"/>
  <c r="E8595" i="1"/>
  <c r="D8595" i="1"/>
  <c r="R8594" i="1"/>
  <c r="S8594" i="1" s="1"/>
  <c r="E8594" i="1"/>
  <c r="D8594" i="1"/>
  <c r="Q8593" i="1"/>
  <c r="R8593" i="1" s="1"/>
  <c r="S8593" i="1" s="1"/>
  <c r="E8593" i="1"/>
  <c r="D8593" i="1"/>
  <c r="R8592" i="1"/>
  <c r="S8592" i="1" s="1"/>
  <c r="Q8592" i="1"/>
  <c r="E8592" i="1"/>
  <c r="D8592" i="1"/>
  <c r="R8591" i="1"/>
  <c r="S8591" i="1" s="1"/>
  <c r="Q8591" i="1"/>
  <c r="E8591" i="1"/>
  <c r="D8591" i="1"/>
  <c r="R8590" i="1"/>
  <c r="S8590" i="1" s="1"/>
  <c r="E8590" i="1"/>
  <c r="D8590" i="1"/>
  <c r="Q8589" i="1"/>
  <c r="R8589" i="1" s="1"/>
  <c r="S8589" i="1" s="1"/>
  <c r="E8589" i="1"/>
  <c r="D8589" i="1"/>
  <c r="S8588" i="1"/>
  <c r="R8588" i="1"/>
  <c r="E8588" i="1"/>
  <c r="D8588" i="1"/>
  <c r="S8587" i="1"/>
  <c r="R8587" i="1"/>
  <c r="E8587" i="1"/>
  <c r="D8587" i="1"/>
  <c r="R8586" i="1"/>
  <c r="S8586" i="1" s="1"/>
  <c r="Q8586" i="1"/>
  <c r="E8586" i="1"/>
  <c r="D8586" i="1"/>
  <c r="S8585" i="1"/>
  <c r="R8585" i="1"/>
  <c r="E8585" i="1"/>
  <c r="D8585" i="1"/>
  <c r="R8584" i="1"/>
  <c r="S8584" i="1" s="1"/>
  <c r="E8584" i="1"/>
  <c r="D8584" i="1"/>
  <c r="R8583" i="1"/>
  <c r="S8583" i="1" s="1"/>
  <c r="E8583" i="1"/>
  <c r="D8583" i="1"/>
  <c r="R8582" i="1"/>
  <c r="S8582" i="1" s="1"/>
  <c r="E8582" i="1"/>
  <c r="D8582" i="1"/>
  <c r="S8581" i="1"/>
  <c r="R8581" i="1"/>
  <c r="E8581" i="1"/>
  <c r="D8581" i="1"/>
  <c r="S8580" i="1"/>
  <c r="R8580" i="1"/>
  <c r="E8580" i="1"/>
  <c r="D8580" i="1"/>
  <c r="R8579" i="1"/>
  <c r="S8579" i="1" s="1"/>
  <c r="E8579" i="1"/>
  <c r="D8579" i="1"/>
  <c r="S8578" i="1"/>
  <c r="R8578" i="1"/>
  <c r="E8578" i="1"/>
  <c r="D8578" i="1"/>
  <c r="R8577" i="1"/>
  <c r="S8577" i="1" s="1"/>
  <c r="E8577" i="1"/>
  <c r="D8577" i="1"/>
  <c r="S8576" i="1"/>
  <c r="R8576" i="1"/>
  <c r="E8576" i="1"/>
  <c r="D8576" i="1"/>
  <c r="S8575" i="1"/>
  <c r="R8575" i="1"/>
  <c r="E8575" i="1"/>
  <c r="D8575" i="1"/>
  <c r="R8574" i="1"/>
  <c r="S8574" i="1" s="1"/>
  <c r="E8574" i="1"/>
  <c r="D8574" i="1"/>
  <c r="R8573" i="1"/>
  <c r="S8573" i="1" s="1"/>
  <c r="E8573" i="1"/>
  <c r="D8573" i="1"/>
  <c r="S8572" i="1"/>
  <c r="R8572" i="1"/>
  <c r="E8572" i="1"/>
  <c r="D8572" i="1"/>
  <c r="S8571" i="1"/>
  <c r="R8571" i="1"/>
  <c r="E8571" i="1"/>
  <c r="D8571" i="1"/>
  <c r="S8570" i="1"/>
  <c r="R8570" i="1"/>
  <c r="E8570" i="1"/>
  <c r="D8570" i="1"/>
  <c r="R8569" i="1"/>
  <c r="S8569" i="1" s="1"/>
  <c r="E8569" i="1"/>
  <c r="D8569" i="1"/>
  <c r="R8568" i="1"/>
  <c r="S8568" i="1" s="1"/>
  <c r="E8568" i="1"/>
  <c r="D8568" i="1"/>
  <c r="S8567" i="1"/>
  <c r="R8567" i="1"/>
  <c r="E8567" i="1"/>
  <c r="D8567" i="1"/>
  <c r="S8566" i="1"/>
  <c r="R8566" i="1"/>
  <c r="E8566" i="1"/>
  <c r="D8566" i="1"/>
  <c r="S8565" i="1"/>
  <c r="R8565" i="1"/>
  <c r="E8565" i="1"/>
  <c r="D8565" i="1"/>
  <c r="R8564" i="1"/>
  <c r="S8564" i="1" s="1"/>
  <c r="E8564" i="1"/>
  <c r="D8564" i="1"/>
  <c r="S8563" i="1"/>
  <c r="R8563" i="1"/>
  <c r="E8563" i="1"/>
  <c r="D8563" i="1"/>
  <c r="R8562" i="1"/>
  <c r="S8562" i="1" s="1"/>
  <c r="E8562" i="1"/>
  <c r="D8562" i="1"/>
  <c r="S8561" i="1"/>
  <c r="R8561" i="1"/>
  <c r="E8561" i="1"/>
  <c r="D8561" i="1"/>
  <c r="S8560" i="1"/>
  <c r="R8560" i="1"/>
  <c r="E8560" i="1"/>
  <c r="D8560" i="1"/>
  <c r="R8559" i="1"/>
  <c r="S8559" i="1" s="1"/>
  <c r="E8559" i="1"/>
  <c r="D8559" i="1"/>
  <c r="S8558" i="1"/>
  <c r="R8558" i="1"/>
  <c r="E8558" i="1"/>
  <c r="D8558" i="1"/>
  <c r="R8557" i="1"/>
  <c r="S8557" i="1" s="1"/>
  <c r="E8557" i="1"/>
  <c r="D8557" i="1"/>
  <c r="S8556" i="1"/>
  <c r="R8556" i="1"/>
  <c r="E8556" i="1"/>
  <c r="D8556" i="1"/>
  <c r="S8555" i="1"/>
  <c r="R8555" i="1"/>
  <c r="E8555" i="1"/>
  <c r="D8555" i="1"/>
  <c r="R8554" i="1"/>
  <c r="S8554" i="1" s="1"/>
  <c r="E8554" i="1"/>
  <c r="D8554" i="1"/>
  <c r="S8553" i="1"/>
  <c r="R8553" i="1"/>
  <c r="E8553" i="1"/>
  <c r="D8553" i="1"/>
  <c r="R8552" i="1"/>
  <c r="S8552" i="1" s="1"/>
  <c r="E8552" i="1"/>
  <c r="D8552" i="1"/>
  <c r="S8551" i="1"/>
  <c r="R8551" i="1"/>
  <c r="E8551" i="1"/>
  <c r="D8551" i="1"/>
  <c r="S8550" i="1"/>
  <c r="R8550" i="1"/>
  <c r="E8550" i="1"/>
  <c r="D8550" i="1"/>
  <c r="R8549" i="1"/>
  <c r="S8549" i="1" s="1"/>
  <c r="E8549" i="1"/>
  <c r="D8549" i="1"/>
  <c r="R8548" i="1"/>
  <c r="S8548" i="1" s="1"/>
  <c r="E8548" i="1"/>
  <c r="D8548" i="1"/>
  <c r="R8547" i="1"/>
  <c r="S8547" i="1" s="1"/>
  <c r="E8547" i="1"/>
  <c r="D8547" i="1"/>
  <c r="S8546" i="1"/>
  <c r="R8546" i="1"/>
  <c r="E8546" i="1"/>
  <c r="D8546" i="1"/>
  <c r="S8545" i="1"/>
  <c r="R8545" i="1"/>
  <c r="E8545" i="1"/>
  <c r="D8545" i="1"/>
  <c r="R8544" i="1"/>
  <c r="S8544" i="1" s="1"/>
  <c r="E8544" i="1"/>
  <c r="D8544" i="1"/>
  <c r="S8543" i="1"/>
  <c r="R8543" i="1"/>
  <c r="E8543" i="1"/>
  <c r="D8543" i="1"/>
  <c r="S8542" i="1"/>
  <c r="R8542" i="1"/>
  <c r="E8542" i="1"/>
  <c r="D8542" i="1"/>
  <c r="S8541" i="1"/>
  <c r="R8541" i="1"/>
  <c r="E8541" i="1"/>
  <c r="D8541" i="1"/>
  <c r="S8540" i="1"/>
  <c r="R8540" i="1"/>
  <c r="E8540" i="1"/>
  <c r="D8540" i="1"/>
  <c r="R8539" i="1"/>
  <c r="S8539" i="1" s="1"/>
  <c r="E8539" i="1"/>
  <c r="D8539" i="1"/>
  <c r="R8538" i="1"/>
  <c r="S8538" i="1" s="1"/>
  <c r="E8538" i="1"/>
  <c r="D8538" i="1"/>
  <c r="S8537" i="1"/>
  <c r="R8537" i="1"/>
  <c r="E8537" i="1"/>
  <c r="D8537" i="1"/>
  <c r="S8536" i="1"/>
  <c r="R8536" i="1"/>
  <c r="E8536" i="1"/>
  <c r="D8536" i="1"/>
  <c r="S8535" i="1"/>
  <c r="R8535" i="1"/>
  <c r="E8535" i="1"/>
  <c r="D8535" i="1"/>
  <c r="R8534" i="1"/>
  <c r="S8534" i="1" s="1"/>
  <c r="E8534" i="1"/>
  <c r="D8534" i="1"/>
  <c r="R8533" i="1"/>
  <c r="S8533" i="1" s="1"/>
  <c r="E8533" i="1"/>
  <c r="D8533" i="1"/>
  <c r="S8532" i="1"/>
  <c r="R8532" i="1"/>
  <c r="E8532" i="1"/>
  <c r="D8532" i="1"/>
  <c r="S8531" i="1"/>
  <c r="R8531" i="1"/>
  <c r="E8531" i="1"/>
  <c r="D8531" i="1"/>
  <c r="S8530" i="1"/>
  <c r="R8530" i="1"/>
  <c r="E8530" i="1"/>
  <c r="D8530" i="1"/>
  <c r="R8529" i="1"/>
  <c r="S8529" i="1" s="1"/>
  <c r="E8529" i="1"/>
  <c r="D8529" i="1"/>
  <c r="S8528" i="1"/>
  <c r="R8528" i="1"/>
  <c r="E8528" i="1"/>
  <c r="D8528" i="1"/>
  <c r="R8527" i="1"/>
  <c r="S8527" i="1" s="1"/>
  <c r="E8527" i="1"/>
  <c r="D8527" i="1"/>
  <c r="S8526" i="1"/>
  <c r="R8526" i="1"/>
  <c r="E8526" i="1"/>
  <c r="D8526" i="1"/>
  <c r="S8525" i="1"/>
  <c r="R8525" i="1"/>
  <c r="E8525" i="1"/>
  <c r="D8525" i="1"/>
  <c r="R8524" i="1"/>
  <c r="S8524" i="1" s="1"/>
  <c r="E8524" i="1"/>
  <c r="D8524" i="1"/>
  <c r="S8523" i="1"/>
  <c r="R8523" i="1"/>
  <c r="E8523" i="1"/>
  <c r="D8523" i="1"/>
  <c r="S8522" i="1"/>
  <c r="R8522" i="1"/>
  <c r="E8522" i="1"/>
  <c r="D8522" i="1"/>
  <c r="S8521" i="1"/>
  <c r="R8521" i="1"/>
  <c r="E8521" i="1"/>
  <c r="D8521" i="1"/>
  <c r="S8520" i="1"/>
  <c r="R8520" i="1"/>
  <c r="E8520" i="1"/>
  <c r="D8520" i="1"/>
  <c r="R8519" i="1"/>
  <c r="S8519" i="1" s="1"/>
  <c r="E8519" i="1"/>
  <c r="D8519" i="1"/>
  <c r="R8518" i="1"/>
  <c r="S8518" i="1" s="1"/>
  <c r="E8518" i="1"/>
  <c r="D8518" i="1"/>
  <c r="R8517" i="1"/>
  <c r="S8517" i="1" s="1"/>
  <c r="E8517" i="1"/>
  <c r="D8517" i="1"/>
  <c r="S8516" i="1"/>
  <c r="R8516" i="1"/>
  <c r="E8516" i="1"/>
  <c r="D8516" i="1"/>
  <c r="S8515" i="1"/>
  <c r="R8515" i="1"/>
  <c r="E8515" i="1"/>
  <c r="D8515" i="1"/>
  <c r="R8514" i="1"/>
  <c r="S8514" i="1" s="1"/>
  <c r="E8514" i="1"/>
  <c r="D8514" i="1"/>
  <c r="R8513" i="1"/>
  <c r="S8513" i="1" s="1"/>
  <c r="E8513" i="1"/>
  <c r="D8513" i="1"/>
  <c r="R8512" i="1"/>
  <c r="S8512" i="1" s="1"/>
  <c r="E8512" i="1"/>
  <c r="D8512" i="1"/>
  <c r="S8511" i="1"/>
  <c r="R8511" i="1"/>
  <c r="E8511" i="1"/>
  <c r="D8511" i="1"/>
  <c r="S8510" i="1"/>
  <c r="R8510" i="1"/>
  <c r="E8510" i="1"/>
  <c r="D8510" i="1"/>
  <c r="R8509" i="1"/>
  <c r="S8509" i="1" s="1"/>
  <c r="E8509" i="1"/>
  <c r="D8509" i="1"/>
  <c r="S8508" i="1"/>
  <c r="R8508" i="1"/>
  <c r="E8508" i="1"/>
  <c r="D8508" i="1"/>
  <c r="S8507" i="1"/>
  <c r="R8507" i="1"/>
  <c r="E8507" i="1"/>
  <c r="D8507" i="1"/>
  <c r="S8506" i="1"/>
  <c r="R8506" i="1"/>
  <c r="E8506" i="1"/>
  <c r="D8506" i="1"/>
  <c r="S8505" i="1"/>
  <c r="R8505" i="1"/>
  <c r="E8505" i="1"/>
  <c r="D8505" i="1"/>
  <c r="R8504" i="1"/>
  <c r="S8504" i="1" s="1"/>
  <c r="E8504" i="1"/>
  <c r="D8504" i="1"/>
  <c r="S8503" i="1"/>
  <c r="R8503" i="1"/>
  <c r="E8503" i="1"/>
  <c r="D8503" i="1"/>
  <c r="R8502" i="1"/>
  <c r="S8502" i="1" s="1"/>
  <c r="E8502" i="1"/>
  <c r="D8502" i="1"/>
  <c r="S8501" i="1"/>
  <c r="R8501" i="1"/>
  <c r="E8501" i="1"/>
  <c r="D8501" i="1"/>
  <c r="S8500" i="1"/>
  <c r="R8500" i="1"/>
  <c r="E8500" i="1"/>
  <c r="D8500" i="1"/>
  <c r="R8499" i="1"/>
  <c r="S8499" i="1" s="1"/>
  <c r="E8499" i="1"/>
  <c r="D8499" i="1"/>
  <c r="R8498" i="1"/>
  <c r="S8498" i="1" s="1"/>
  <c r="E8498" i="1"/>
  <c r="D8498" i="1"/>
  <c r="R8497" i="1"/>
  <c r="S8497" i="1" s="1"/>
  <c r="E8497" i="1"/>
  <c r="D8497" i="1"/>
  <c r="S8496" i="1"/>
  <c r="R8496" i="1"/>
  <c r="E8496" i="1"/>
  <c r="D8496" i="1"/>
  <c r="S8495" i="1"/>
  <c r="R8495" i="1"/>
  <c r="E8495" i="1"/>
  <c r="D8495" i="1"/>
  <c r="R8494" i="1"/>
  <c r="S8494" i="1" s="1"/>
  <c r="E8494" i="1"/>
  <c r="D8494" i="1"/>
  <c r="S8493" i="1"/>
  <c r="R8493" i="1"/>
  <c r="E8493" i="1"/>
  <c r="D8493" i="1"/>
  <c r="R8492" i="1"/>
  <c r="S8492" i="1" s="1"/>
  <c r="E8492" i="1"/>
  <c r="D8492" i="1"/>
  <c r="S8491" i="1"/>
  <c r="R8491" i="1"/>
  <c r="E8491" i="1"/>
  <c r="D8491" i="1"/>
  <c r="S8490" i="1"/>
  <c r="R8490" i="1"/>
  <c r="E8490" i="1"/>
  <c r="D8490" i="1"/>
  <c r="R8489" i="1"/>
  <c r="S8489" i="1" s="1"/>
  <c r="E8489" i="1"/>
  <c r="D8489" i="1"/>
  <c r="R8488" i="1"/>
  <c r="S8488" i="1" s="1"/>
  <c r="E8488" i="1"/>
  <c r="D8488" i="1"/>
  <c r="S8487" i="1"/>
  <c r="R8487" i="1"/>
  <c r="E8487" i="1"/>
  <c r="D8487" i="1"/>
  <c r="S8486" i="1"/>
  <c r="R8486" i="1"/>
  <c r="E8486" i="1"/>
  <c r="D8486" i="1"/>
  <c r="S8485" i="1"/>
  <c r="R8485" i="1"/>
  <c r="E8485" i="1"/>
  <c r="D8485" i="1"/>
  <c r="R8484" i="1"/>
  <c r="S8484" i="1" s="1"/>
  <c r="E8484" i="1"/>
  <c r="D8484" i="1"/>
  <c r="S8483" i="1"/>
  <c r="R8483" i="1"/>
  <c r="E8483" i="1"/>
  <c r="D8483" i="1"/>
  <c r="S8482" i="1"/>
  <c r="R8482" i="1"/>
  <c r="E8482" i="1"/>
  <c r="D8482" i="1"/>
  <c r="S8481" i="1"/>
  <c r="R8481" i="1"/>
  <c r="E8481" i="1"/>
  <c r="D8481" i="1"/>
  <c r="S8480" i="1"/>
  <c r="R8480" i="1"/>
  <c r="E8480" i="1"/>
  <c r="D8480" i="1"/>
  <c r="R8479" i="1"/>
  <c r="S8479" i="1" s="1"/>
  <c r="E8479" i="1"/>
  <c r="D8479" i="1"/>
  <c r="R8478" i="1"/>
  <c r="S8478" i="1" s="1"/>
  <c r="E8478" i="1"/>
  <c r="D8478" i="1"/>
  <c r="R8477" i="1"/>
  <c r="S8477" i="1" s="1"/>
  <c r="E8477" i="1"/>
  <c r="D8477" i="1"/>
  <c r="S8476" i="1"/>
  <c r="R8476" i="1"/>
  <c r="E8476" i="1"/>
  <c r="D8476" i="1"/>
  <c r="S8475" i="1"/>
  <c r="R8475" i="1"/>
  <c r="E8475" i="1"/>
  <c r="D8475" i="1"/>
  <c r="R8474" i="1"/>
  <c r="S8474" i="1" s="1"/>
  <c r="E8474" i="1"/>
  <c r="D8474" i="1"/>
  <c r="R8473" i="1"/>
  <c r="S8473" i="1" s="1"/>
  <c r="E8473" i="1"/>
  <c r="D8473" i="1"/>
  <c r="R8472" i="1"/>
  <c r="S8472" i="1" s="1"/>
  <c r="E8472" i="1"/>
  <c r="D8472" i="1"/>
  <c r="S8471" i="1"/>
  <c r="R8471" i="1"/>
  <c r="E8471" i="1"/>
  <c r="D8471" i="1"/>
  <c r="S8470" i="1"/>
  <c r="R8470" i="1"/>
  <c r="E8470" i="1"/>
  <c r="D8470" i="1"/>
  <c r="R8469" i="1"/>
  <c r="S8469" i="1" s="1"/>
  <c r="E8469" i="1"/>
  <c r="D8469" i="1"/>
  <c r="R8468" i="1"/>
  <c r="S8468" i="1" s="1"/>
  <c r="E8468" i="1"/>
  <c r="D8468" i="1"/>
  <c r="R8467" i="1"/>
  <c r="S8467" i="1" s="1"/>
  <c r="E8467" i="1"/>
  <c r="D8467" i="1"/>
  <c r="S8466" i="1"/>
  <c r="R8466" i="1"/>
  <c r="E8466" i="1"/>
  <c r="D8466" i="1"/>
  <c r="S8465" i="1"/>
  <c r="R8465" i="1"/>
  <c r="E8465" i="1"/>
  <c r="D8465" i="1"/>
  <c r="R8464" i="1"/>
  <c r="S8464" i="1" s="1"/>
  <c r="E8464" i="1"/>
  <c r="D8464" i="1"/>
  <c r="S8463" i="1"/>
  <c r="R8463" i="1"/>
  <c r="E8463" i="1"/>
  <c r="D8463" i="1"/>
  <c r="S8462" i="1"/>
  <c r="R8462" i="1"/>
  <c r="E8462" i="1"/>
  <c r="D8462" i="1"/>
  <c r="S8461" i="1"/>
  <c r="R8461" i="1"/>
  <c r="E8461" i="1"/>
  <c r="D8461" i="1"/>
  <c r="S8460" i="1"/>
  <c r="R8460" i="1"/>
  <c r="E8460" i="1"/>
  <c r="D8460" i="1"/>
  <c r="R8459" i="1"/>
  <c r="S8459" i="1" s="1"/>
  <c r="E8459" i="1"/>
  <c r="D8459" i="1"/>
  <c r="S8458" i="1"/>
  <c r="R8458" i="1"/>
  <c r="E8458" i="1"/>
  <c r="D8458" i="1"/>
  <c r="R8457" i="1"/>
  <c r="S8457" i="1" s="1"/>
  <c r="Q8457" i="1"/>
  <c r="E8457" i="1"/>
  <c r="D8457" i="1"/>
  <c r="R8456" i="1"/>
  <c r="S8456" i="1" s="1"/>
  <c r="E8456" i="1"/>
  <c r="D8456" i="1"/>
  <c r="S8455" i="1"/>
  <c r="R8455" i="1"/>
  <c r="E8455" i="1"/>
  <c r="D8455" i="1"/>
  <c r="R8454" i="1"/>
  <c r="S8454" i="1" s="1"/>
  <c r="E8454" i="1"/>
  <c r="D8454" i="1"/>
  <c r="S8453" i="1"/>
  <c r="R8453" i="1"/>
  <c r="E8453" i="1"/>
  <c r="D8453" i="1"/>
  <c r="R8452" i="1"/>
  <c r="S8452" i="1" s="1"/>
  <c r="E8452" i="1"/>
  <c r="D8452" i="1"/>
  <c r="R8451" i="1"/>
  <c r="S8451" i="1" s="1"/>
  <c r="E8451" i="1"/>
  <c r="D8451" i="1"/>
  <c r="S8450" i="1"/>
  <c r="R8450" i="1"/>
  <c r="E8450" i="1"/>
  <c r="D8450" i="1"/>
  <c r="S8449" i="1"/>
  <c r="R8449" i="1"/>
  <c r="E8449" i="1"/>
  <c r="D8449" i="1"/>
  <c r="R8448" i="1"/>
  <c r="S8448" i="1" s="1"/>
  <c r="E8448" i="1"/>
  <c r="D8448" i="1"/>
  <c r="R8447" i="1"/>
  <c r="S8447" i="1" s="1"/>
  <c r="E8447" i="1"/>
  <c r="D8447" i="1"/>
  <c r="R8446" i="1"/>
  <c r="S8446" i="1" s="1"/>
  <c r="E8446" i="1"/>
  <c r="D8446" i="1"/>
  <c r="S8445" i="1"/>
  <c r="R8445" i="1"/>
  <c r="E8445" i="1"/>
  <c r="D8445" i="1"/>
  <c r="R8444" i="1"/>
  <c r="S8444" i="1" s="1"/>
  <c r="E8444" i="1"/>
  <c r="D8444" i="1"/>
  <c r="S8443" i="1"/>
  <c r="R8443" i="1"/>
  <c r="E8443" i="1"/>
  <c r="D8443" i="1"/>
  <c r="S8442" i="1"/>
  <c r="R8442" i="1"/>
  <c r="E8442" i="1"/>
  <c r="D8442" i="1"/>
  <c r="R8441" i="1"/>
  <c r="S8441" i="1" s="1"/>
  <c r="E8441" i="1"/>
  <c r="D8441" i="1"/>
  <c r="S8440" i="1"/>
  <c r="R8440" i="1"/>
  <c r="E8440" i="1"/>
  <c r="D8440" i="1"/>
  <c r="R8439" i="1"/>
  <c r="S8439" i="1" s="1"/>
  <c r="E8439" i="1"/>
  <c r="D8439" i="1"/>
  <c r="R8438" i="1"/>
  <c r="S8438" i="1" s="1"/>
  <c r="E8438" i="1"/>
  <c r="D8438" i="1"/>
  <c r="S8437" i="1"/>
  <c r="R8437" i="1"/>
  <c r="E8437" i="1"/>
  <c r="D8437" i="1"/>
  <c r="R8436" i="1"/>
  <c r="S8436" i="1" s="1"/>
  <c r="E8436" i="1"/>
  <c r="D8436" i="1"/>
  <c r="S8435" i="1"/>
  <c r="R8435" i="1"/>
  <c r="E8435" i="1"/>
  <c r="D8435" i="1"/>
  <c r="Q8434" i="1"/>
  <c r="R8434" i="1" s="1"/>
  <c r="S8434" i="1" s="1"/>
  <c r="E8434" i="1"/>
  <c r="D8434" i="1"/>
  <c r="S8433" i="1"/>
  <c r="R8433" i="1"/>
  <c r="E8433" i="1"/>
  <c r="D8433" i="1"/>
  <c r="S8432" i="1"/>
  <c r="R8432" i="1"/>
  <c r="E8432" i="1"/>
  <c r="D8432" i="1"/>
  <c r="S8431" i="1"/>
  <c r="R8431" i="1"/>
  <c r="E8431" i="1"/>
  <c r="D8431" i="1"/>
  <c r="R8430" i="1"/>
  <c r="S8430" i="1" s="1"/>
  <c r="E8430" i="1"/>
  <c r="D8430" i="1"/>
  <c r="S8429" i="1"/>
  <c r="R8429" i="1"/>
  <c r="E8429" i="1"/>
  <c r="D8429" i="1"/>
  <c r="R8428" i="1"/>
  <c r="S8428" i="1" s="1"/>
  <c r="E8428" i="1"/>
  <c r="D8428" i="1"/>
  <c r="S8427" i="1"/>
  <c r="R8427" i="1"/>
  <c r="E8427" i="1"/>
  <c r="D8427" i="1"/>
  <c r="S8426" i="1"/>
  <c r="R8426" i="1"/>
  <c r="E8426" i="1"/>
  <c r="D8426" i="1"/>
  <c r="R8425" i="1"/>
  <c r="S8425" i="1" s="1"/>
  <c r="E8425" i="1"/>
  <c r="D8425" i="1"/>
  <c r="R8424" i="1"/>
  <c r="S8424" i="1" s="1"/>
  <c r="E8424" i="1"/>
  <c r="D8424" i="1"/>
  <c r="R8423" i="1"/>
  <c r="S8423" i="1" s="1"/>
  <c r="E8423" i="1"/>
  <c r="D8423" i="1"/>
  <c r="S8422" i="1"/>
  <c r="R8422" i="1"/>
  <c r="E8422" i="1"/>
  <c r="D8422" i="1"/>
  <c r="Q8421" i="1"/>
  <c r="R8421" i="1" s="1"/>
  <c r="S8421" i="1" s="1"/>
  <c r="E8421" i="1"/>
  <c r="D8421" i="1"/>
  <c r="S8420" i="1"/>
  <c r="R8420" i="1"/>
  <c r="E8420" i="1"/>
  <c r="D8420" i="1"/>
  <c r="S8419" i="1"/>
  <c r="R8419" i="1"/>
  <c r="E8419" i="1"/>
  <c r="D8419" i="1"/>
  <c r="S8418" i="1"/>
  <c r="R8418" i="1"/>
  <c r="E8418" i="1"/>
  <c r="D8418" i="1"/>
  <c r="S8417" i="1"/>
  <c r="R8417" i="1"/>
  <c r="Q8417" i="1"/>
  <c r="E8417" i="1"/>
  <c r="D8417" i="1"/>
  <c r="S8416" i="1"/>
  <c r="R8416" i="1"/>
  <c r="Q8416" i="1"/>
  <c r="E8416" i="1"/>
  <c r="D8416" i="1"/>
  <c r="R8415" i="1"/>
  <c r="S8415" i="1" s="1"/>
  <c r="E8415" i="1"/>
  <c r="D8415" i="1"/>
  <c r="S8414" i="1"/>
  <c r="R8414" i="1"/>
  <c r="E8414" i="1"/>
  <c r="D8414" i="1"/>
  <c r="R8413" i="1"/>
  <c r="S8413" i="1" s="1"/>
  <c r="E8413" i="1"/>
  <c r="D8413" i="1"/>
  <c r="R8412" i="1"/>
  <c r="S8412" i="1" s="1"/>
  <c r="E8412" i="1"/>
  <c r="D8412" i="1"/>
  <c r="S8411" i="1"/>
  <c r="R8411" i="1"/>
  <c r="E8411" i="1"/>
  <c r="D8411" i="1"/>
  <c r="R8410" i="1"/>
  <c r="S8410" i="1" s="1"/>
  <c r="E8410" i="1"/>
  <c r="D8410" i="1"/>
  <c r="R8409" i="1"/>
  <c r="S8409" i="1" s="1"/>
  <c r="E8409" i="1"/>
  <c r="D8409" i="1"/>
  <c r="S8408" i="1"/>
  <c r="R8408" i="1"/>
  <c r="E8408" i="1"/>
  <c r="D8408" i="1"/>
  <c r="R8407" i="1"/>
  <c r="S8407" i="1" s="1"/>
  <c r="E8407" i="1"/>
  <c r="D8407" i="1"/>
  <c r="S8406" i="1"/>
  <c r="R8406" i="1"/>
  <c r="E8406" i="1"/>
  <c r="D8406" i="1"/>
  <c r="S8405" i="1"/>
  <c r="R8405" i="1"/>
  <c r="E8405" i="1"/>
  <c r="D8405" i="1"/>
  <c r="S8404" i="1"/>
  <c r="R8404" i="1"/>
  <c r="E8404" i="1"/>
  <c r="D8404" i="1"/>
  <c r="R8403" i="1"/>
  <c r="S8403" i="1" s="1"/>
  <c r="E8403" i="1"/>
  <c r="D8403" i="1"/>
  <c r="R8402" i="1"/>
  <c r="S8402" i="1" s="1"/>
  <c r="E8402" i="1"/>
  <c r="D8402" i="1"/>
  <c r="S8401" i="1"/>
  <c r="R8401" i="1"/>
  <c r="E8401" i="1"/>
  <c r="D8401" i="1"/>
  <c r="R8400" i="1"/>
  <c r="S8400" i="1" s="1"/>
  <c r="E8400" i="1"/>
  <c r="D8400" i="1"/>
  <c r="S8399" i="1"/>
  <c r="R8399" i="1"/>
  <c r="E8399" i="1"/>
  <c r="D8399" i="1"/>
  <c r="R8398" i="1"/>
  <c r="S8398" i="1" s="1"/>
  <c r="E8398" i="1"/>
  <c r="D8398" i="1"/>
  <c r="R8397" i="1"/>
  <c r="S8397" i="1" s="1"/>
  <c r="E8397" i="1"/>
  <c r="D8397" i="1"/>
  <c r="Q8396" i="1"/>
  <c r="R8396" i="1" s="1"/>
  <c r="S8396" i="1" s="1"/>
  <c r="E8396" i="1"/>
  <c r="D8396" i="1"/>
  <c r="R8395" i="1"/>
  <c r="S8395" i="1" s="1"/>
  <c r="E8395" i="1"/>
  <c r="D8395" i="1"/>
  <c r="R8394" i="1"/>
  <c r="S8394" i="1" s="1"/>
  <c r="E8394" i="1"/>
  <c r="D8394" i="1"/>
  <c r="S8393" i="1"/>
  <c r="R8393" i="1"/>
  <c r="E8393" i="1"/>
  <c r="D8393" i="1"/>
  <c r="S8392" i="1"/>
  <c r="R8392" i="1"/>
  <c r="E8392" i="1"/>
  <c r="D8392" i="1"/>
  <c r="R8391" i="1"/>
  <c r="S8391" i="1" s="1"/>
  <c r="E8391" i="1"/>
  <c r="D8391" i="1"/>
  <c r="R8390" i="1"/>
  <c r="S8390" i="1" s="1"/>
  <c r="E8390" i="1"/>
  <c r="D8390" i="1"/>
  <c r="S8389" i="1"/>
  <c r="R8389" i="1"/>
  <c r="E8389" i="1"/>
  <c r="D8389" i="1"/>
  <c r="S8388" i="1"/>
  <c r="R8388" i="1"/>
  <c r="E8388" i="1"/>
  <c r="D8388" i="1"/>
  <c r="S8387" i="1"/>
  <c r="R8387" i="1"/>
  <c r="E8387" i="1"/>
  <c r="D8387" i="1"/>
  <c r="Q8386" i="1"/>
  <c r="R8386" i="1" s="1"/>
  <c r="S8386" i="1" s="1"/>
  <c r="E8386" i="1"/>
  <c r="D8386" i="1"/>
  <c r="R8385" i="1"/>
  <c r="S8385" i="1" s="1"/>
  <c r="E8385" i="1"/>
  <c r="D8385" i="1"/>
  <c r="S8384" i="1"/>
  <c r="R8384" i="1"/>
  <c r="E8384" i="1"/>
  <c r="D8384" i="1"/>
  <c r="S8383" i="1"/>
  <c r="R8383" i="1"/>
  <c r="E8383" i="1"/>
  <c r="D8383" i="1"/>
  <c r="S8382" i="1"/>
  <c r="R8382" i="1"/>
  <c r="E8382" i="1"/>
  <c r="D8382" i="1"/>
  <c r="S8381" i="1"/>
  <c r="R8381" i="1"/>
  <c r="E8381" i="1"/>
  <c r="D8381" i="1"/>
  <c r="R8380" i="1"/>
  <c r="S8380" i="1" s="1"/>
  <c r="E8380" i="1"/>
  <c r="D8380" i="1"/>
  <c r="S8379" i="1"/>
  <c r="R8379" i="1"/>
  <c r="E8379" i="1"/>
  <c r="D8379" i="1"/>
  <c r="S8378" i="1"/>
  <c r="R8378" i="1"/>
  <c r="E8378" i="1"/>
  <c r="D8378" i="1"/>
  <c r="S8377" i="1"/>
  <c r="R8377" i="1"/>
  <c r="E8377" i="1"/>
  <c r="D8377" i="1"/>
  <c r="R8376" i="1"/>
  <c r="S8376" i="1" s="1"/>
  <c r="E8376" i="1"/>
  <c r="D8376" i="1"/>
  <c r="R8375" i="1"/>
  <c r="S8375" i="1" s="1"/>
  <c r="E8375" i="1"/>
  <c r="D8375" i="1"/>
  <c r="S8374" i="1"/>
  <c r="R8374" i="1"/>
  <c r="E8374" i="1"/>
  <c r="D8374" i="1"/>
  <c r="S8373" i="1"/>
  <c r="R8373" i="1"/>
  <c r="E8373" i="1"/>
  <c r="D8373" i="1"/>
  <c r="S8372" i="1"/>
  <c r="R8372" i="1"/>
  <c r="E8372" i="1"/>
  <c r="D8372" i="1"/>
  <c r="R8371" i="1"/>
  <c r="S8371" i="1" s="1"/>
  <c r="E8371" i="1"/>
  <c r="D8371" i="1"/>
  <c r="R8370" i="1"/>
  <c r="S8370" i="1" s="1"/>
  <c r="E8370" i="1"/>
  <c r="D8370" i="1"/>
  <c r="S8369" i="1"/>
  <c r="R8369" i="1"/>
  <c r="E8369" i="1"/>
  <c r="D8369" i="1"/>
  <c r="S8368" i="1"/>
  <c r="R8368" i="1"/>
  <c r="E8368" i="1"/>
  <c r="D8368" i="1"/>
  <c r="S8367" i="1"/>
  <c r="R8367" i="1"/>
  <c r="E8367" i="1"/>
  <c r="D8367" i="1"/>
  <c r="R8366" i="1"/>
  <c r="S8366" i="1" s="1"/>
  <c r="E8366" i="1"/>
  <c r="D8366" i="1"/>
  <c r="R8365" i="1"/>
  <c r="S8365" i="1" s="1"/>
  <c r="E8365" i="1"/>
  <c r="D8365" i="1"/>
  <c r="S8364" i="1"/>
  <c r="R8364" i="1"/>
  <c r="E8364" i="1"/>
  <c r="D8364" i="1"/>
  <c r="S8363" i="1"/>
  <c r="R8363" i="1"/>
  <c r="E8363" i="1"/>
  <c r="D8363" i="1"/>
  <c r="S8362" i="1"/>
  <c r="R8362" i="1"/>
  <c r="E8362" i="1"/>
  <c r="D8362" i="1"/>
  <c r="S8361" i="1"/>
  <c r="R8361" i="1"/>
  <c r="E8361" i="1"/>
  <c r="D8361" i="1"/>
  <c r="R8360" i="1"/>
  <c r="S8360" i="1" s="1"/>
  <c r="Q8360" i="1"/>
  <c r="E8360" i="1"/>
  <c r="D8360" i="1"/>
  <c r="R8359" i="1"/>
  <c r="S8359" i="1" s="1"/>
  <c r="E8359" i="1"/>
  <c r="D8359" i="1"/>
  <c r="S8358" i="1"/>
  <c r="R8358" i="1"/>
  <c r="E8358" i="1"/>
  <c r="D8358" i="1"/>
  <c r="S8357" i="1"/>
  <c r="R8357" i="1"/>
  <c r="E8357" i="1"/>
  <c r="D8357" i="1"/>
  <c r="R8356" i="1"/>
  <c r="S8356" i="1" s="1"/>
  <c r="E8356" i="1"/>
  <c r="D8356" i="1"/>
  <c r="R8355" i="1"/>
  <c r="S8355" i="1" s="1"/>
  <c r="E8355" i="1"/>
  <c r="D8355" i="1"/>
  <c r="R8354" i="1"/>
  <c r="S8354" i="1" s="1"/>
  <c r="E8354" i="1"/>
  <c r="D8354" i="1"/>
  <c r="S8353" i="1"/>
  <c r="R8353" i="1"/>
  <c r="E8353" i="1"/>
  <c r="D8353" i="1"/>
  <c r="S8352" i="1"/>
  <c r="R8352" i="1"/>
  <c r="E8352" i="1"/>
  <c r="D8352" i="1"/>
  <c r="R8351" i="1"/>
  <c r="S8351" i="1" s="1"/>
  <c r="E8351" i="1"/>
  <c r="D8351" i="1"/>
  <c r="S8350" i="1"/>
  <c r="R8350" i="1"/>
  <c r="E8350" i="1"/>
  <c r="D8350" i="1"/>
  <c r="R8349" i="1"/>
  <c r="S8349" i="1" s="1"/>
  <c r="E8349" i="1"/>
  <c r="D8349" i="1"/>
  <c r="S8348" i="1"/>
  <c r="R8348" i="1"/>
  <c r="E8348" i="1"/>
  <c r="D8348" i="1"/>
  <c r="S8347" i="1"/>
  <c r="R8347" i="1"/>
  <c r="E8347" i="1"/>
  <c r="D8347" i="1"/>
  <c r="S8346" i="1"/>
  <c r="R8346" i="1"/>
  <c r="E8346" i="1"/>
  <c r="D8346" i="1"/>
  <c r="S8345" i="1"/>
  <c r="R8345" i="1"/>
  <c r="E8345" i="1"/>
  <c r="D8345" i="1"/>
  <c r="R8344" i="1"/>
  <c r="S8344" i="1" s="1"/>
  <c r="E8344" i="1"/>
  <c r="D8344" i="1"/>
  <c r="S8343" i="1"/>
  <c r="R8343" i="1"/>
  <c r="E8343" i="1"/>
  <c r="D8343" i="1"/>
  <c r="S8342" i="1"/>
  <c r="R8342" i="1"/>
  <c r="E8342" i="1"/>
  <c r="D8342" i="1"/>
  <c r="R8341" i="1"/>
  <c r="S8341" i="1" s="1"/>
  <c r="E8341" i="1"/>
  <c r="D8341" i="1"/>
  <c r="R8340" i="1"/>
  <c r="S8340" i="1" s="1"/>
  <c r="E8340" i="1"/>
  <c r="D8340" i="1"/>
  <c r="R8339" i="1"/>
  <c r="S8339" i="1" s="1"/>
  <c r="E8339" i="1"/>
  <c r="D8339" i="1"/>
  <c r="S8338" i="1"/>
  <c r="R8338" i="1"/>
  <c r="E8338" i="1"/>
  <c r="D8338" i="1"/>
  <c r="S8337" i="1"/>
  <c r="R8337" i="1"/>
  <c r="E8337" i="1"/>
  <c r="D8337" i="1"/>
  <c r="S8336" i="1"/>
  <c r="R8336" i="1"/>
  <c r="E8336" i="1"/>
  <c r="D8336" i="1"/>
  <c r="R8335" i="1"/>
  <c r="S8335" i="1" s="1"/>
  <c r="E8335" i="1"/>
  <c r="D8335" i="1"/>
  <c r="R8334" i="1"/>
  <c r="S8334" i="1" s="1"/>
  <c r="E8334" i="1"/>
  <c r="D8334" i="1"/>
  <c r="S8333" i="1"/>
  <c r="R8333" i="1"/>
  <c r="E8333" i="1"/>
  <c r="D8333" i="1"/>
  <c r="S8332" i="1"/>
  <c r="R8332" i="1"/>
  <c r="E8332" i="1"/>
  <c r="D8332" i="1"/>
  <c r="S8331" i="1"/>
  <c r="R8331" i="1"/>
  <c r="E8331" i="1"/>
  <c r="D8331" i="1"/>
  <c r="S8330" i="1"/>
  <c r="R8330" i="1"/>
  <c r="E8330" i="1"/>
  <c r="D8330" i="1"/>
  <c r="R8329" i="1"/>
  <c r="S8329" i="1" s="1"/>
  <c r="E8329" i="1"/>
  <c r="D8329" i="1"/>
  <c r="S8328" i="1"/>
  <c r="R8328" i="1"/>
  <c r="E8328" i="1"/>
  <c r="D8328" i="1"/>
  <c r="S8327" i="1"/>
  <c r="R8327" i="1"/>
  <c r="E8327" i="1"/>
  <c r="D8327" i="1"/>
  <c r="R8326" i="1"/>
  <c r="S8326" i="1" s="1"/>
  <c r="E8326" i="1"/>
  <c r="D8326" i="1"/>
  <c r="R8325" i="1"/>
  <c r="S8325" i="1" s="1"/>
  <c r="E8325" i="1"/>
  <c r="D8325" i="1"/>
  <c r="R8324" i="1"/>
  <c r="S8324" i="1" s="1"/>
  <c r="E8324" i="1"/>
  <c r="D8324" i="1"/>
  <c r="S8323" i="1"/>
  <c r="R8323" i="1"/>
  <c r="E8323" i="1"/>
  <c r="D8323" i="1"/>
  <c r="S8322" i="1"/>
  <c r="R8322" i="1"/>
  <c r="E8322" i="1"/>
  <c r="D8322" i="1"/>
  <c r="R8321" i="1"/>
  <c r="S8321" i="1" s="1"/>
  <c r="E8321" i="1"/>
  <c r="D8321" i="1"/>
  <c r="S8320" i="1"/>
  <c r="R8320" i="1"/>
  <c r="E8320" i="1"/>
  <c r="D8320" i="1"/>
  <c r="R8319" i="1"/>
  <c r="S8319" i="1" s="1"/>
  <c r="E8319" i="1"/>
  <c r="D8319" i="1"/>
  <c r="S8318" i="1"/>
  <c r="R8318" i="1"/>
  <c r="E8318" i="1"/>
  <c r="D8318" i="1"/>
  <c r="S8317" i="1"/>
  <c r="R8317" i="1"/>
  <c r="E8317" i="1"/>
  <c r="D8317" i="1"/>
  <c r="S8316" i="1"/>
  <c r="R8316" i="1"/>
  <c r="E8316" i="1"/>
  <c r="D8316" i="1"/>
  <c r="R8315" i="1"/>
  <c r="S8315" i="1" s="1"/>
  <c r="E8315" i="1"/>
  <c r="D8315" i="1"/>
  <c r="R8314" i="1"/>
  <c r="S8314" i="1" s="1"/>
  <c r="E8314" i="1"/>
  <c r="D8314" i="1"/>
  <c r="S8313" i="1"/>
  <c r="R8313" i="1"/>
  <c r="E8313" i="1"/>
  <c r="D8313" i="1"/>
  <c r="S8312" i="1"/>
  <c r="R8312" i="1"/>
  <c r="E8312" i="1"/>
  <c r="D8312" i="1"/>
  <c r="S8311" i="1"/>
  <c r="R8311" i="1"/>
  <c r="E8311" i="1"/>
  <c r="D8311" i="1"/>
  <c r="R8310" i="1"/>
  <c r="S8310" i="1" s="1"/>
  <c r="E8310" i="1"/>
  <c r="D8310" i="1"/>
  <c r="R8309" i="1"/>
  <c r="S8309" i="1" s="1"/>
  <c r="E8309" i="1"/>
  <c r="D8309" i="1"/>
  <c r="S8308" i="1"/>
  <c r="R8308" i="1"/>
  <c r="E8308" i="1"/>
  <c r="D8308" i="1"/>
  <c r="S8307" i="1"/>
  <c r="R8307" i="1"/>
  <c r="E8307" i="1"/>
  <c r="D8307" i="1"/>
  <c r="S8306" i="1"/>
  <c r="R8306" i="1"/>
  <c r="E8306" i="1"/>
  <c r="D8306" i="1"/>
  <c r="R8305" i="1"/>
  <c r="S8305" i="1" s="1"/>
  <c r="E8305" i="1"/>
  <c r="D8305" i="1"/>
  <c r="R8304" i="1"/>
  <c r="S8304" i="1" s="1"/>
  <c r="E8304" i="1"/>
  <c r="D8304" i="1"/>
  <c r="S8303" i="1"/>
  <c r="R8303" i="1"/>
  <c r="E8303" i="1"/>
  <c r="D8303" i="1"/>
  <c r="S8302" i="1"/>
  <c r="R8302" i="1"/>
  <c r="E8302" i="1"/>
  <c r="D8302" i="1"/>
  <c r="R8301" i="1"/>
  <c r="S8301" i="1" s="1"/>
  <c r="E8301" i="1"/>
  <c r="D8301" i="1"/>
  <c r="R8300" i="1"/>
  <c r="S8300" i="1" s="1"/>
  <c r="E8300" i="1"/>
  <c r="D8300" i="1"/>
  <c r="R8299" i="1"/>
  <c r="S8299" i="1" s="1"/>
  <c r="E8299" i="1"/>
  <c r="D8299" i="1"/>
  <c r="S8298" i="1"/>
  <c r="R8298" i="1"/>
  <c r="E8298" i="1"/>
  <c r="D8298" i="1"/>
  <c r="S8297" i="1"/>
  <c r="R8297" i="1"/>
  <c r="E8297" i="1"/>
  <c r="D8297" i="1"/>
  <c r="S8296" i="1"/>
  <c r="R8296" i="1"/>
  <c r="E8296" i="1"/>
  <c r="D8296" i="1"/>
  <c r="S8295" i="1"/>
  <c r="R8295" i="1"/>
  <c r="E8295" i="1"/>
  <c r="D8295" i="1"/>
  <c r="R8294" i="1"/>
  <c r="S8294" i="1" s="1"/>
  <c r="E8294" i="1"/>
  <c r="D8294" i="1"/>
  <c r="S8293" i="1"/>
  <c r="R8293" i="1"/>
  <c r="E8293" i="1"/>
  <c r="D8293" i="1"/>
  <c r="S8292" i="1"/>
  <c r="R8292" i="1"/>
  <c r="E8292" i="1"/>
  <c r="D8292" i="1"/>
  <c r="S8291" i="1"/>
  <c r="R8291" i="1"/>
  <c r="E8291" i="1"/>
  <c r="D8291" i="1"/>
  <c r="S8290" i="1"/>
  <c r="R8290" i="1"/>
  <c r="E8290" i="1"/>
  <c r="D8290" i="1"/>
  <c r="R8289" i="1"/>
  <c r="S8289" i="1" s="1"/>
  <c r="E8289" i="1"/>
  <c r="D8289" i="1"/>
  <c r="S8288" i="1"/>
  <c r="R8288" i="1"/>
  <c r="E8288" i="1"/>
  <c r="D8288" i="1"/>
  <c r="S8287" i="1"/>
  <c r="R8287" i="1"/>
  <c r="E8287" i="1"/>
  <c r="D8287" i="1"/>
  <c r="S8286" i="1"/>
  <c r="R8286" i="1"/>
  <c r="E8286" i="1"/>
  <c r="D8286" i="1"/>
  <c r="S8285" i="1"/>
  <c r="R8285" i="1"/>
  <c r="E8285" i="1"/>
  <c r="D8285" i="1"/>
  <c r="R8284" i="1"/>
  <c r="S8284" i="1" s="1"/>
  <c r="E8284" i="1"/>
  <c r="D8284" i="1"/>
  <c r="Q8283" i="1"/>
  <c r="R8283" i="1" s="1"/>
  <c r="S8283" i="1" s="1"/>
  <c r="E8283" i="1"/>
  <c r="D8283" i="1"/>
  <c r="Q8282" i="1"/>
  <c r="R8282" i="1" s="1"/>
  <c r="S8282" i="1" s="1"/>
  <c r="E8282" i="1"/>
  <c r="D8282" i="1"/>
  <c r="S8281" i="1"/>
  <c r="R8281" i="1"/>
  <c r="E8281" i="1"/>
  <c r="D8281" i="1"/>
  <c r="S8280" i="1"/>
  <c r="R8280" i="1"/>
  <c r="E8280" i="1"/>
  <c r="D8280" i="1"/>
  <c r="S8279" i="1"/>
  <c r="R8279" i="1"/>
  <c r="E8279" i="1"/>
  <c r="D8279" i="1"/>
  <c r="S8278" i="1"/>
  <c r="R8278" i="1"/>
  <c r="E8278" i="1"/>
  <c r="D8278" i="1"/>
  <c r="R8277" i="1"/>
  <c r="S8277" i="1" s="1"/>
  <c r="E8277" i="1"/>
  <c r="D8277" i="1"/>
  <c r="S8276" i="1"/>
  <c r="R8276" i="1"/>
  <c r="Q8276" i="1"/>
  <c r="E8276" i="1"/>
  <c r="D8276" i="1"/>
  <c r="S8275" i="1"/>
  <c r="R8275" i="1"/>
  <c r="E8275" i="1"/>
  <c r="D8275" i="1"/>
  <c r="S8274" i="1"/>
  <c r="R8274" i="1"/>
  <c r="E8274" i="1"/>
  <c r="D8274" i="1"/>
  <c r="S8273" i="1"/>
  <c r="R8273" i="1"/>
  <c r="E8273" i="1"/>
  <c r="D8273" i="1"/>
  <c r="Q8272" i="1"/>
  <c r="R8272" i="1" s="1"/>
  <c r="S8272" i="1" s="1"/>
  <c r="E8272" i="1"/>
  <c r="D8272" i="1"/>
  <c r="S8271" i="1"/>
  <c r="R8271" i="1"/>
  <c r="E8271" i="1"/>
  <c r="D8271" i="1"/>
  <c r="S8270" i="1"/>
  <c r="R8270" i="1"/>
  <c r="E8270" i="1"/>
  <c r="D8270" i="1"/>
  <c r="S8269" i="1"/>
  <c r="R8269" i="1"/>
  <c r="E8269" i="1"/>
  <c r="D8269" i="1"/>
  <c r="S8268" i="1"/>
  <c r="R8268" i="1"/>
  <c r="E8268" i="1"/>
  <c r="D8268" i="1"/>
  <c r="R8267" i="1"/>
  <c r="S8267" i="1" s="1"/>
  <c r="E8267" i="1"/>
  <c r="D8267" i="1"/>
  <c r="S8266" i="1"/>
  <c r="R8266" i="1"/>
  <c r="E8266" i="1"/>
  <c r="D8266" i="1"/>
  <c r="S8265" i="1"/>
  <c r="R8265" i="1"/>
  <c r="E8265" i="1"/>
  <c r="D8265" i="1"/>
  <c r="S8264" i="1"/>
  <c r="R8264" i="1"/>
  <c r="E8264" i="1"/>
  <c r="D8264" i="1"/>
  <c r="S8263" i="1"/>
  <c r="R8263" i="1"/>
  <c r="E8263" i="1"/>
  <c r="D8263" i="1"/>
  <c r="R8262" i="1"/>
  <c r="S8262" i="1" s="1"/>
  <c r="E8262" i="1"/>
  <c r="D8262" i="1"/>
  <c r="S8261" i="1"/>
  <c r="R8261" i="1"/>
  <c r="E8261" i="1"/>
  <c r="D8261" i="1"/>
  <c r="S8260" i="1"/>
  <c r="R8260" i="1"/>
  <c r="E8260" i="1"/>
  <c r="D8260" i="1"/>
  <c r="S8259" i="1"/>
  <c r="R8259" i="1"/>
  <c r="E8259" i="1"/>
  <c r="D8259" i="1"/>
  <c r="S8258" i="1"/>
  <c r="R8258" i="1"/>
  <c r="E8258" i="1"/>
  <c r="D8258" i="1"/>
  <c r="R8257" i="1"/>
  <c r="S8257" i="1" s="1"/>
  <c r="E8257" i="1"/>
  <c r="D8257" i="1"/>
  <c r="S8256" i="1"/>
  <c r="R8256" i="1"/>
  <c r="E8256" i="1"/>
  <c r="D8256" i="1"/>
  <c r="S8255" i="1"/>
  <c r="R8255" i="1"/>
  <c r="E8255" i="1"/>
  <c r="D8255" i="1"/>
  <c r="S8254" i="1"/>
  <c r="R8254" i="1"/>
  <c r="E8254" i="1"/>
  <c r="D8254" i="1"/>
  <c r="S8253" i="1"/>
  <c r="R8253" i="1"/>
  <c r="E8253" i="1"/>
  <c r="D8253" i="1"/>
  <c r="R8252" i="1"/>
  <c r="S8252" i="1" s="1"/>
  <c r="E8252" i="1"/>
  <c r="D8252" i="1"/>
  <c r="S8251" i="1"/>
  <c r="R8251" i="1"/>
  <c r="E8251" i="1"/>
  <c r="D8251" i="1"/>
  <c r="S8250" i="1"/>
  <c r="R8250" i="1"/>
  <c r="E8250" i="1"/>
  <c r="D8250" i="1"/>
  <c r="S8249" i="1"/>
  <c r="R8249" i="1"/>
  <c r="E8249" i="1"/>
  <c r="D8249" i="1"/>
  <c r="S8248" i="1"/>
  <c r="R8248" i="1"/>
  <c r="E8248" i="1"/>
  <c r="D8248" i="1"/>
  <c r="Q8247" i="1"/>
  <c r="R8247" i="1" s="1"/>
  <c r="S8247" i="1" s="1"/>
  <c r="E8247" i="1"/>
  <c r="D8247" i="1"/>
  <c r="R8246" i="1"/>
  <c r="S8246" i="1" s="1"/>
  <c r="E8246" i="1"/>
  <c r="D8246" i="1"/>
  <c r="S8245" i="1"/>
  <c r="R8245" i="1"/>
  <c r="E8245" i="1"/>
  <c r="D8245" i="1"/>
  <c r="R8244" i="1"/>
  <c r="S8244" i="1" s="1"/>
  <c r="E8244" i="1"/>
  <c r="D8244" i="1"/>
  <c r="S8243" i="1"/>
  <c r="R8243" i="1"/>
  <c r="E8243" i="1"/>
  <c r="D8243" i="1"/>
  <c r="R8242" i="1"/>
  <c r="S8242" i="1" s="1"/>
  <c r="E8242" i="1"/>
  <c r="D8242" i="1"/>
  <c r="S8241" i="1"/>
  <c r="R8241" i="1"/>
  <c r="E8241" i="1"/>
  <c r="D8241" i="1"/>
  <c r="Q8240" i="1"/>
  <c r="R8240" i="1" s="1"/>
  <c r="S8240" i="1" s="1"/>
  <c r="E8240" i="1"/>
  <c r="D8240" i="1"/>
  <c r="S8239" i="1"/>
  <c r="R8239" i="1"/>
  <c r="E8239" i="1"/>
  <c r="D8239" i="1"/>
  <c r="R8238" i="1"/>
  <c r="S8238" i="1" s="1"/>
  <c r="E8238" i="1"/>
  <c r="D8238" i="1"/>
  <c r="R8237" i="1"/>
  <c r="S8237" i="1" s="1"/>
  <c r="E8237" i="1"/>
  <c r="D8237" i="1"/>
  <c r="S8236" i="1"/>
  <c r="R8236" i="1"/>
  <c r="E8236" i="1"/>
  <c r="D8236" i="1"/>
  <c r="S8235" i="1"/>
  <c r="R8235" i="1"/>
  <c r="E8235" i="1"/>
  <c r="D8235" i="1"/>
  <c r="R8234" i="1"/>
  <c r="S8234" i="1" s="1"/>
  <c r="E8234" i="1"/>
  <c r="D8234" i="1"/>
  <c r="R8233" i="1"/>
  <c r="S8233" i="1" s="1"/>
  <c r="E8233" i="1"/>
  <c r="D8233" i="1"/>
  <c r="R8232" i="1"/>
  <c r="S8232" i="1" s="1"/>
  <c r="E8232" i="1"/>
  <c r="D8232" i="1"/>
  <c r="S8231" i="1"/>
  <c r="R8231" i="1"/>
  <c r="Q8231" i="1"/>
  <c r="E8231" i="1"/>
  <c r="D8231" i="1"/>
  <c r="S8230" i="1"/>
  <c r="R8230" i="1"/>
  <c r="E8230" i="1"/>
  <c r="D8230" i="1"/>
  <c r="R8229" i="1"/>
  <c r="S8229" i="1" s="1"/>
  <c r="E8229" i="1"/>
  <c r="D8229" i="1"/>
  <c r="S8228" i="1"/>
  <c r="R8228" i="1"/>
  <c r="E8228" i="1"/>
  <c r="D8228" i="1"/>
  <c r="R8227" i="1"/>
  <c r="S8227" i="1" s="1"/>
  <c r="E8227" i="1"/>
  <c r="D8227" i="1"/>
  <c r="S8226" i="1"/>
  <c r="R8226" i="1"/>
  <c r="E8226" i="1"/>
  <c r="D8226" i="1"/>
  <c r="S8225" i="1"/>
  <c r="R8225" i="1"/>
  <c r="E8225" i="1"/>
  <c r="D8225" i="1"/>
  <c r="R8224" i="1"/>
  <c r="S8224" i="1" s="1"/>
  <c r="E8224" i="1"/>
  <c r="D8224" i="1"/>
  <c r="S8223" i="1"/>
  <c r="R8223" i="1"/>
  <c r="E8223" i="1"/>
  <c r="D8223" i="1"/>
  <c r="S8222" i="1"/>
  <c r="R8222" i="1"/>
  <c r="E8222" i="1"/>
  <c r="D8222" i="1"/>
  <c r="S8221" i="1"/>
  <c r="R8221" i="1"/>
  <c r="E8221" i="1"/>
  <c r="D8221" i="1"/>
  <c r="S8220" i="1"/>
  <c r="R8220" i="1"/>
  <c r="E8220" i="1"/>
  <c r="D8220" i="1"/>
  <c r="R8219" i="1"/>
  <c r="S8219" i="1" s="1"/>
  <c r="E8219" i="1"/>
  <c r="D8219" i="1"/>
  <c r="S8218" i="1"/>
  <c r="R8218" i="1"/>
  <c r="E8218" i="1"/>
  <c r="D8218" i="1"/>
  <c r="S8217" i="1"/>
  <c r="R8217" i="1"/>
  <c r="E8217" i="1"/>
  <c r="D8217" i="1"/>
  <c r="S8216" i="1"/>
  <c r="R8216" i="1"/>
  <c r="E8216" i="1"/>
  <c r="D8216" i="1"/>
  <c r="S8215" i="1"/>
  <c r="R8215" i="1"/>
  <c r="E8215" i="1"/>
  <c r="D8215" i="1"/>
  <c r="R8214" i="1"/>
  <c r="S8214" i="1" s="1"/>
  <c r="E8214" i="1"/>
  <c r="D8214" i="1"/>
  <c r="S8213" i="1"/>
  <c r="R8213" i="1"/>
  <c r="E8213" i="1"/>
  <c r="D8213" i="1"/>
  <c r="R8212" i="1"/>
  <c r="S8212" i="1" s="1"/>
  <c r="Q8212" i="1"/>
  <c r="E8212" i="1"/>
  <c r="D8212" i="1"/>
  <c r="R8211" i="1"/>
  <c r="S8211" i="1" s="1"/>
  <c r="E8211" i="1"/>
  <c r="D8211" i="1"/>
  <c r="R8210" i="1"/>
  <c r="S8210" i="1" s="1"/>
  <c r="E8210" i="1"/>
  <c r="D8210" i="1"/>
  <c r="R8209" i="1"/>
  <c r="S8209" i="1" s="1"/>
  <c r="E8209" i="1"/>
  <c r="D8209" i="1"/>
  <c r="S8208" i="1"/>
  <c r="R8208" i="1"/>
  <c r="E8208" i="1"/>
  <c r="D8208" i="1"/>
  <c r="R8207" i="1"/>
  <c r="S8207" i="1" s="1"/>
  <c r="E8207" i="1"/>
  <c r="D8207" i="1"/>
  <c r="S8206" i="1"/>
  <c r="R8206" i="1"/>
  <c r="E8206" i="1"/>
  <c r="D8206" i="1"/>
  <c r="R8205" i="1"/>
  <c r="S8205" i="1" s="1"/>
  <c r="E8205" i="1"/>
  <c r="D8205" i="1"/>
  <c r="S8204" i="1"/>
  <c r="R8204" i="1"/>
  <c r="E8204" i="1"/>
  <c r="D8204" i="1"/>
  <c r="S8203" i="1"/>
  <c r="R8203" i="1"/>
  <c r="E8203" i="1"/>
  <c r="D8203" i="1"/>
  <c r="R8202" i="1"/>
  <c r="S8202" i="1" s="1"/>
  <c r="E8202" i="1"/>
  <c r="D8202" i="1"/>
  <c r="R8201" i="1"/>
  <c r="S8201" i="1" s="1"/>
  <c r="E8201" i="1"/>
  <c r="D8201" i="1"/>
  <c r="R8200" i="1"/>
  <c r="S8200" i="1" s="1"/>
  <c r="E8200" i="1"/>
  <c r="D8200" i="1"/>
  <c r="S8199" i="1"/>
  <c r="R8199" i="1"/>
  <c r="E8199" i="1"/>
  <c r="D8199" i="1"/>
  <c r="R8198" i="1"/>
  <c r="S8198" i="1" s="1"/>
  <c r="E8198" i="1"/>
  <c r="D8198" i="1"/>
  <c r="S8197" i="1"/>
  <c r="R8197" i="1"/>
  <c r="E8197" i="1"/>
  <c r="D8197" i="1"/>
  <c r="R8196" i="1"/>
  <c r="S8196" i="1" s="1"/>
  <c r="E8196" i="1"/>
  <c r="D8196" i="1"/>
  <c r="R8195" i="1"/>
  <c r="S8195" i="1" s="1"/>
  <c r="E8195" i="1"/>
  <c r="D8195" i="1"/>
  <c r="R8194" i="1"/>
  <c r="S8194" i="1" s="1"/>
  <c r="E8194" i="1"/>
  <c r="D8194" i="1"/>
  <c r="R8193" i="1"/>
  <c r="S8193" i="1" s="1"/>
  <c r="E8193" i="1"/>
  <c r="D8193" i="1"/>
  <c r="R8192" i="1"/>
  <c r="S8192" i="1" s="1"/>
  <c r="E8192" i="1"/>
  <c r="D8192" i="1"/>
  <c r="R8191" i="1"/>
  <c r="S8191" i="1" s="1"/>
  <c r="E8191" i="1"/>
  <c r="D8191" i="1"/>
  <c r="R8190" i="1"/>
  <c r="S8190" i="1" s="1"/>
  <c r="E8190" i="1"/>
  <c r="D8190" i="1"/>
  <c r="R8189" i="1"/>
  <c r="S8189" i="1" s="1"/>
  <c r="E8189" i="1"/>
  <c r="D8189" i="1"/>
  <c r="R8188" i="1"/>
  <c r="S8188" i="1" s="1"/>
  <c r="E8188" i="1"/>
  <c r="D8188" i="1"/>
  <c r="S8187" i="1"/>
  <c r="R8187" i="1"/>
  <c r="E8187" i="1"/>
  <c r="D8187" i="1"/>
  <c r="S8186" i="1"/>
  <c r="R8186" i="1"/>
  <c r="E8186" i="1"/>
  <c r="D8186" i="1"/>
  <c r="R8185" i="1"/>
  <c r="S8185" i="1" s="1"/>
  <c r="E8185" i="1"/>
  <c r="D8185" i="1"/>
  <c r="R8184" i="1"/>
  <c r="S8184" i="1" s="1"/>
  <c r="E8184" i="1"/>
  <c r="D8184" i="1"/>
  <c r="S8183" i="1"/>
  <c r="R8183" i="1"/>
  <c r="E8183" i="1"/>
  <c r="D8183" i="1"/>
  <c r="R8182" i="1"/>
  <c r="S8182" i="1" s="1"/>
  <c r="E8182" i="1"/>
  <c r="D8182" i="1"/>
  <c r="R8181" i="1"/>
  <c r="S8181" i="1" s="1"/>
  <c r="E8181" i="1"/>
  <c r="D8181" i="1"/>
  <c r="R8180" i="1"/>
  <c r="S8180" i="1" s="1"/>
  <c r="E8180" i="1"/>
  <c r="D8180" i="1"/>
  <c r="R8179" i="1"/>
  <c r="S8179" i="1" s="1"/>
  <c r="E8179" i="1"/>
  <c r="D8179" i="1"/>
  <c r="S8178" i="1"/>
  <c r="R8178" i="1"/>
  <c r="E8178" i="1"/>
  <c r="D8178" i="1"/>
  <c r="S8177" i="1"/>
  <c r="R8177" i="1"/>
  <c r="E8177" i="1"/>
  <c r="D8177" i="1"/>
  <c r="S8176" i="1"/>
  <c r="R8176" i="1"/>
  <c r="E8176" i="1"/>
  <c r="D8176" i="1"/>
  <c r="R8175" i="1"/>
  <c r="S8175" i="1" s="1"/>
  <c r="E8175" i="1"/>
  <c r="D8175" i="1"/>
  <c r="R8174" i="1"/>
  <c r="S8174" i="1" s="1"/>
  <c r="E8174" i="1"/>
  <c r="D8174" i="1"/>
  <c r="R8173" i="1"/>
  <c r="S8173" i="1" s="1"/>
  <c r="E8173" i="1"/>
  <c r="D8173" i="1"/>
  <c r="R8172" i="1"/>
  <c r="S8172" i="1" s="1"/>
  <c r="E8172" i="1"/>
  <c r="D8172" i="1"/>
  <c r="R8171" i="1"/>
  <c r="S8171" i="1" s="1"/>
  <c r="E8171" i="1"/>
  <c r="D8171" i="1"/>
  <c r="R8170" i="1"/>
  <c r="S8170" i="1" s="1"/>
  <c r="E8170" i="1"/>
  <c r="D8170" i="1"/>
  <c r="R8169" i="1"/>
  <c r="S8169" i="1" s="1"/>
  <c r="E8169" i="1"/>
  <c r="D8169" i="1"/>
  <c r="S8168" i="1"/>
  <c r="R8168" i="1"/>
  <c r="E8168" i="1"/>
  <c r="D8168" i="1"/>
  <c r="R8167" i="1"/>
  <c r="S8167" i="1" s="1"/>
  <c r="E8167" i="1"/>
  <c r="D8167" i="1"/>
  <c r="S8166" i="1"/>
  <c r="R8166" i="1"/>
  <c r="E8166" i="1"/>
  <c r="D8166" i="1"/>
  <c r="R8165" i="1"/>
  <c r="S8165" i="1" s="1"/>
  <c r="E8165" i="1"/>
  <c r="D8165" i="1"/>
  <c r="R8164" i="1"/>
  <c r="S8164" i="1" s="1"/>
  <c r="E8164" i="1"/>
  <c r="D8164" i="1"/>
  <c r="R8163" i="1"/>
  <c r="S8163" i="1" s="1"/>
  <c r="E8163" i="1"/>
  <c r="D8163" i="1"/>
  <c r="S8162" i="1"/>
  <c r="R8162" i="1"/>
  <c r="E8162" i="1"/>
  <c r="D8162" i="1"/>
  <c r="S8161" i="1"/>
  <c r="R8161" i="1"/>
  <c r="E8161" i="1"/>
  <c r="D8161" i="1"/>
  <c r="R8160" i="1"/>
  <c r="S8160" i="1" s="1"/>
  <c r="E8160" i="1"/>
  <c r="D8160" i="1"/>
  <c r="R8159" i="1"/>
  <c r="S8159" i="1" s="1"/>
  <c r="E8159" i="1"/>
  <c r="D8159" i="1"/>
  <c r="S8158" i="1"/>
  <c r="R8158" i="1"/>
  <c r="E8158" i="1"/>
  <c r="D8158" i="1"/>
  <c r="R8157" i="1"/>
  <c r="S8157" i="1" s="1"/>
  <c r="E8157" i="1"/>
  <c r="D8157" i="1"/>
  <c r="R8156" i="1"/>
  <c r="S8156" i="1" s="1"/>
  <c r="E8156" i="1"/>
  <c r="D8156" i="1"/>
  <c r="R8155" i="1"/>
  <c r="S8155" i="1" s="1"/>
  <c r="E8155" i="1"/>
  <c r="D8155" i="1"/>
  <c r="R8154" i="1"/>
  <c r="S8154" i="1" s="1"/>
  <c r="E8154" i="1"/>
  <c r="D8154" i="1"/>
  <c r="R8153" i="1"/>
  <c r="S8153" i="1" s="1"/>
  <c r="E8153" i="1"/>
  <c r="D8153" i="1"/>
  <c r="R8152" i="1"/>
  <c r="S8152" i="1" s="1"/>
  <c r="E8152" i="1"/>
  <c r="D8152" i="1"/>
  <c r="S8151" i="1"/>
  <c r="R8151" i="1"/>
  <c r="E8151" i="1"/>
  <c r="D8151" i="1"/>
  <c r="R8150" i="1"/>
  <c r="S8150" i="1" s="1"/>
  <c r="E8150" i="1"/>
  <c r="D8150" i="1"/>
  <c r="R8149" i="1"/>
  <c r="S8149" i="1" s="1"/>
  <c r="E8149" i="1"/>
  <c r="D8149" i="1"/>
  <c r="R8148" i="1"/>
  <c r="S8148" i="1" s="1"/>
  <c r="E8148" i="1"/>
  <c r="D8148" i="1"/>
  <c r="S8147" i="1"/>
  <c r="R8147" i="1"/>
  <c r="E8147" i="1"/>
  <c r="D8147" i="1"/>
  <c r="R8146" i="1"/>
  <c r="S8146" i="1" s="1"/>
  <c r="E8146" i="1"/>
  <c r="D8146" i="1"/>
  <c r="R8145" i="1"/>
  <c r="S8145" i="1" s="1"/>
  <c r="E8145" i="1"/>
  <c r="D8145" i="1"/>
  <c r="R8144" i="1"/>
  <c r="S8144" i="1" s="1"/>
  <c r="E8144" i="1"/>
  <c r="D8144" i="1"/>
  <c r="S8143" i="1"/>
  <c r="R8143" i="1"/>
  <c r="E8143" i="1"/>
  <c r="D8143" i="1"/>
  <c r="S8142" i="1"/>
  <c r="R8142" i="1"/>
  <c r="E8142" i="1"/>
  <c r="D8142" i="1"/>
  <c r="R8141" i="1"/>
  <c r="S8141" i="1" s="1"/>
  <c r="E8141" i="1"/>
  <c r="D8141" i="1"/>
  <c r="R8140" i="1"/>
  <c r="S8140" i="1" s="1"/>
  <c r="E8140" i="1"/>
  <c r="D8140" i="1"/>
  <c r="S8139" i="1"/>
  <c r="R8139" i="1"/>
  <c r="E8139" i="1"/>
  <c r="D8139" i="1"/>
  <c r="R8138" i="1"/>
  <c r="S8138" i="1" s="1"/>
  <c r="E8138" i="1"/>
  <c r="D8138" i="1"/>
  <c r="R8137" i="1"/>
  <c r="S8137" i="1" s="1"/>
  <c r="E8137" i="1"/>
  <c r="D8137" i="1"/>
  <c r="R8136" i="1"/>
  <c r="S8136" i="1" s="1"/>
  <c r="E8136" i="1"/>
  <c r="D8136" i="1"/>
  <c r="R8135" i="1"/>
  <c r="S8135" i="1" s="1"/>
  <c r="E8135" i="1"/>
  <c r="D8135" i="1"/>
  <c r="R8134" i="1"/>
  <c r="S8134" i="1" s="1"/>
  <c r="E8134" i="1"/>
  <c r="D8134" i="1"/>
  <c r="S8133" i="1"/>
  <c r="R8133" i="1"/>
  <c r="E8133" i="1"/>
  <c r="D8133" i="1"/>
  <c r="S8132" i="1"/>
  <c r="R8132" i="1"/>
  <c r="E8132" i="1"/>
  <c r="D8132" i="1"/>
  <c r="S8131" i="1"/>
  <c r="R8131" i="1"/>
  <c r="E8131" i="1"/>
  <c r="D8131" i="1"/>
  <c r="R8130" i="1"/>
  <c r="S8130" i="1" s="1"/>
  <c r="E8130" i="1"/>
  <c r="D8130" i="1"/>
  <c r="S8129" i="1"/>
  <c r="R8129" i="1"/>
  <c r="E8129" i="1"/>
  <c r="D8129" i="1"/>
  <c r="R8128" i="1"/>
  <c r="S8128" i="1" s="1"/>
  <c r="E8128" i="1"/>
  <c r="D8128" i="1"/>
  <c r="S8127" i="1"/>
  <c r="R8127" i="1"/>
  <c r="E8127" i="1"/>
  <c r="D8127" i="1"/>
  <c r="R8126" i="1"/>
  <c r="S8126" i="1" s="1"/>
  <c r="E8126" i="1"/>
  <c r="D8126" i="1"/>
  <c r="R8125" i="1"/>
  <c r="S8125" i="1" s="1"/>
  <c r="E8125" i="1"/>
  <c r="D8125" i="1"/>
  <c r="S8124" i="1"/>
  <c r="R8124" i="1"/>
  <c r="E8124" i="1"/>
  <c r="D8124" i="1"/>
  <c r="R8123" i="1"/>
  <c r="S8123" i="1" s="1"/>
  <c r="E8123" i="1"/>
  <c r="D8123" i="1"/>
  <c r="R8122" i="1"/>
  <c r="S8122" i="1" s="1"/>
  <c r="E8122" i="1"/>
  <c r="D8122" i="1"/>
  <c r="S8121" i="1"/>
  <c r="R8121" i="1"/>
  <c r="E8121" i="1"/>
  <c r="D8121" i="1"/>
  <c r="R8120" i="1"/>
  <c r="S8120" i="1" s="1"/>
  <c r="E8120" i="1"/>
  <c r="D8120" i="1"/>
  <c r="S8119" i="1"/>
  <c r="R8119" i="1"/>
  <c r="E8119" i="1"/>
  <c r="D8119" i="1"/>
  <c r="S8118" i="1"/>
  <c r="R8118" i="1"/>
  <c r="E8118" i="1"/>
  <c r="D8118" i="1"/>
  <c r="S8117" i="1"/>
  <c r="R8117" i="1"/>
  <c r="E8117" i="1"/>
  <c r="D8117" i="1"/>
  <c r="S8116" i="1"/>
  <c r="R8116" i="1"/>
  <c r="E8116" i="1"/>
  <c r="D8116" i="1"/>
  <c r="R8115" i="1"/>
  <c r="S8115" i="1" s="1"/>
  <c r="E8115" i="1"/>
  <c r="D8115" i="1"/>
  <c r="R8114" i="1"/>
  <c r="S8114" i="1" s="1"/>
  <c r="E8114" i="1"/>
  <c r="D8114" i="1"/>
  <c r="R8113" i="1"/>
  <c r="S8113" i="1" s="1"/>
  <c r="E8113" i="1"/>
  <c r="D8113" i="1"/>
  <c r="R8112" i="1"/>
  <c r="S8112" i="1" s="1"/>
  <c r="E8112" i="1"/>
  <c r="D8112" i="1"/>
  <c r="S8111" i="1"/>
  <c r="R8111" i="1"/>
  <c r="E8111" i="1"/>
  <c r="D8111" i="1"/>
  <c r="R8110" i="1"/>
  <c r="S8110" i="1" s="1"/>
  <c r="E8110" i="1"/>
  <c r="D8110" i="1"/>
  <c r="S8109" i="1"/>
  <c r="R8109" i="1"/>
  <c r="E8109" i="1"/>
  <c r="D8109" i="1"/>
  <c r="S8108" i="1"/>
  <c r="R8108" i="1"/>
  <c r="E8108" i="1"/>
  <c r="D8108" i="1"/>
  <c r="R8107" i="1"/>
  <c r="S8107" i="1" s="1"/>
  <c r="E8107" i="1"/>
  <c r="D8107" i="1"/>
  <c r="S8106" i="1"/>
  <c r="R8106" i="1"/>
  <c r="E8106" i="1"/>
  <c r="D8106" i="1"/>
  <c r="R8105" i="1"/>
  <c r="S8105" i="1" s="1"/>
  <c r="E8105" i="1"/>
  <c r="D8105" i="1"/>
  <c r="S8104" i="1"/>
  <c r="R8104" i="1"/>
  <c r="E8104" i="1"/>
  <c r="D8104" i="1"/>
  <c r="S8103" i="1"/>
  <c r="R8103" i="1"/>
  <c r="E8103" i="1"/>
  <c r="D8103" i="1"/>
  <c r="R8102" i="1"/>
  <c r="S8102" i="1" s="1"/>
  <c r="E8102" i="1"/>
  <c r="D8102" i="1"/>
  <c r="R8101" i="1"/>
  <c r="S8101" i="1" s="1"/>
  <c r="E8101" i="1"/>
  <c r="D8101" i="1"/>
  <c r="R8100" i="1"/>
  <c r="S8100" i="1" s="1"/>
  <c r="E8100" i="1"/>
  <c r="D8100" i="1"/>
  <c r="S8099" i="1"/>
  <c r="R8099" i="1"/>
  <c r="E8099" i="1"/>
  <c r="D8099" i="1"/>
  <c r="R8098" i="1"/>
  <c r="S8098" i="1" s="1"/>
  <c r="E8098" i="1"/>
  <c r="D8098" i="1"/>
  <c r="S8097" i="1"/>
  <c r="R8097" i="1"/>
  <c r="E8097" i="1"/>
  <c r="D8097" i="1"/>
  <c r="R8096" i="1"/>
  <c r="S8096" i="1" s="1"/>
  <c r="E8096" i="1"/>
  <c r="D8096" i="1"/>
  <c r="R8095" i="1"/>
  <c r="S8095" i="1" s="1"/>
  <c r="E8095" i="1"/>
  <c r="D8095" i="1"/>
  <c r="S8094" i="1"/>
  <c r="R8094" i="1"/>
  <c r="E8094" i="1"/>
  <c r="D8094" i="1"/>
  <c r="S8093" i="1"/>
  <c r="R8093" i="1"/>
  <c r="E8093" i="1"/>
  <c r="D8093" i="1"/>
  <c r="R8092" i="1"/>
  <c r="S8092" i="1" s="1"/>
  <c r="E8092" i="1"/>
  <c r="D8092" i="1"/>
  <c r="S8091" i="1"/>
  <c r="R8091" i="1"/>
  <c r="E8091" i="1"/>
  <c r="D8091" i="1"/>
  <c r="R8090" i="1"/>
  <c r="S8090" i="1" s="1"/>
  <c r="E8090" i="1"/>
  <c r="D8090" i="1"/>
  <c r="S8089" i="1"/>
  <c r="R8089" i="1"/>
  <c r="E8089" i="1"/>
  <c r="D8089" i="1"/>
  <c r="R8088" i="1"/>
  <c r="S8088" i="1" s="1"/>
  <c r="E8088" i="1"/>
  <c r="D8088" i="1"/>
  <c r="S8087" i="1"/>
  <c r="R8087" i="1"/>
  <c r="E8087" i="1"/>
  <c r="D8087" i="1"/>
  <c r="S8086" i="1"/>
  <c r="R8086" i="1"/>
  <c r="E8086" i="1"/>
  <c r="D8086" i="1"/>
  <c r="R8085" i="1"/>
  <c r="S8085" i="1" s="1"/>
  <c r="E8085" i="1"/>
  <c r="D8085" i="1"/>
  <c r="R8084" i="1"/>
  <c r="S8084" i="1" s="1"/>
  <c r="E8084" i="1"/>
  <c r="D8084" i="1"/>
  <c r="R8083" i="1"/>
  <c r="S8083" i="1" s="1"/>
  <c r="E8083" i="1"/>
  <c r="D8083" i="1"/>
  <c r="R8082" i="1"/>
  <c r="S8082" i="1" s="1"/>
  <c r="E8082" i="1"/>
  <c r="D8082" i="1"/>
  <c r="R8081" i="1"/>
  <c r="S8081" i="1" s="1"/>
  <c r="E8081" i="1"/>
  <c r="D8081" i="1"/>
  <c r="R8080" i="1"/>
  <c r="S8080" i="1" s="1"/>
  <c r="E8080" i="1"/>
  <c r="D8080" i="1"/>
  <c r="S8079" i="1"/>
  <c r="R8079" i="1"/>
  <c r="E8079" i="1"/>
  <c r="D8079" i="1"/>
  <c r="S8078" i="1"/>
  <c r="R8078" i="1"/>
  <c r="E8078" i="1"/>
  <c r="D8078" i="1"/>
  <c r="R8077" i="1"/>
  <c r="S8077" i="1" s="1"/>
  <c r="E8077" i="1"/>
  <c r="D8077" i="1"/>
  <c r="S8076" i="1"/>
  <c r="R8076" i="1"/>
  <c r="E8076" i="1"/>
  <c r="D8076" i="1"/>
  <c r="R8075" i="1"/>
  <c r="S8075" i="1" s="1"/>
  <c r="E8075" i="1"/>
  <c r="D8075" i="1"/>
  <c r="S8074" i="1"/>
  <c r="R8074" i="1"/>
  <c r="E8074" i="1"/>
  <c r="D8074" i="1"/>
  <c r="S8073" i="1"/>
  <c r="R8073" i="1"/>
  <c r="E8073" i="1"/>
  <c r="D8073" i="1"/>
  <c r="R8072" i="1"/>
  <c r="S8072" i="1" s="1"/>
  <c r="E8072" i="1"/>
  <c r="D8072" i="1"/>
  <c r="R8071" i="1"/>
  <c r="S8071" i="1" s="1"/>
  <c r="E8071" i="1"/>
  <c r="D8071" i="1"/>
  <c r="R8070" i="1"/>
  <c r="S8070" i="1" s="1"/>
  <c r="E8070" i="1"/>
  <c r="D8070" i="1"/>
  <c r="R8069" i="1"/>
  <c r="S8069" i="1" s="1"/>
  <c r="E8069" i="1"/>
  <c r="D8069" i="1"/>
  <c r="S8068" i="1"/>
  <c r="R8068" i="1"/>
  <c r="E8068" i="1"/>
  <c r="D8068" i="1"/>
  <c r="S8067" i="1"/>
  <c r="R8067" i="1"/>
  <c r="E8067" i="1"/>
  <c r="D8067" i="1"/>
  <c r="S8066" i="1"/>
  <c r="R8066" i="1"/>
  <c r="E8066" i="1"/>
  <c r="D8066" i="1"/>
  <c r="R8065" i="1"/>
  <c r="S8065" i="1" s="1"/>
  <c r="E8065" i="1"/>
  <c r="D8065" i="1"/>
  <c r="S8064" i="1"/>
  <c r="R8064" i="1"/>
  <c r="E8064" i="1"/>
  <c r="D8064" i="1"/>
  <c r="S8063" i="1"/>
  <c r="R8063" i="1"/>
  <c r="E8063" i="1"/>
  <c r="D8063" i="1"/>
  <c r="S8062" i="1"/>
  <c r="R8062" i="1"/>
  <c r="E8062" i="1"/>
  <c r="D8062" i="1"/>
  <c r="R8061" i="1"/>
  <c r="S8061" i="1" s="1"/>
  <c r="E8061" i="1"/>
  <c r="D8061" i="1"/>
  <c r="R8060" i="1"/>
  <c r="S8060" i="1" s="1"/>
  <c r="E8060" i="1"/>
  <c r="D8060" i="1"/>
  <c r="S8059" i="1"/>
  <c r="R8059" i="1"/>
  <c r="E8059" i="1"/>
  <c r="D8059" i="1"/>
  <c r="R8058" i="1"/>
  <c r="S8058" i="1" s="1"/>
  <c r="E8058" i="1"/>
  <c r="D8058" i="1"/>
  <c r="S8057" i="1"/>
  <c r="R8057" i="1"/>
  <c r="E8057" i="1"/>
  <c r="D8057" i="1"/>
  <c r="S8056" i="1"/>
  <c r="R8056" i="1"/>
  <c r="E8056" i="1"/>
  <c r="D8056" i="1"/>
  <c r="R8055" i="1"/>
  <c r="S8055" i="1" s="1"/>
  <c r="E8055" i="1"/>
  <c r="D8055" i="1"/>
  <c r="S8054" i="1"/>
  <c r="R8054" i="1"/>
  <c r="E8054" i="1"/>
  <c r="D8054" i="1"/>
  <c r="R8053" i="1"/>
  <c r="S8053" i="1" s="1"/>
  <c r="E8053" i="1"/>
  <c r="D8053" i="1"/>
  <c r="S8052" i="1"/>
  <c r="R8052" i="1"/>
  <c r="E8052" i="1"/>
  <c r="D8052" i="1"/>
  <c r="S8051" i="1"/>
  <c r="R8051" i="1"/>
  <c r="E8051" i="1"/>
  <c r="D8051" i="1"/>
  <c r="R8050" i="1"/>
  <c r="S8050" i="1" s="1"/>
  <c r="E8050" i="1"/>
  <c r="D8050" i="1"/>
  <c r="S8049" i="1"/>
  <c r="R8049" i="1"/>
  <c r="Q8049" i="1"/>
  <c r="E8049" i="1"/>
  <c r="D8049" i="1"/>
  <c r="R8048" i="1"/>
  <c r="S8048" i="1" s="1"/>
  <c r="E8048" i="1"/>
  <c r="D8048" i="1"/>
  <c r="R8047" i="1"/>
  <c r="S8047" i="1" s="1"/>
  <c r="E8047" i="1"/>
  <c r="D8047" i="1"/>
  <c r="S8046" i="1"/>
  <c r="R8046" i="1"/>
  <c r="E8046" i="1"/>
  <c r="D8046" i="1"/>
  <c r="R8045" i="1"/>
  <c r="S8045" i="1" s="1"/>
  <c r="E8045" i="1"/>
  <c r="D8045" i="1"/>
  <c r="S8044" i="1"/>
  <c r="R8044" i="1"/>
  <c r="E8044" i="1"/>
  <c r="D8044" i="1"/>
  <c r="R8043" i="1"/>
  <c r="S8043" i="1" s="1"/>
  <c r="E8043" i="1"/>
  <c r="D8043" i="1"/>
  <c r="R8042" i="1"/>
  <c r="S8042" i="1" s="1"/>
  <c r="E8042" i="1"/>
  <c r="D8042" i="1"/>
  <c r="S8041" i="1"/>
  <c r="R8041" i="1"/>
  <c r="E8041" i="1"/>
  <c r="D8041" i="1"/>
  <c r="R8040" i="1"/>
  <c r="S8040" i="1" s="1"/>
  <c r="E8040" i="1"/>
  <c r="D8040" i="1"/>
  <c r="Q8039" i="1"/>
  <c r="R8039" i="1" s="1"/>
  <c r="S8039" i="1" s="1"/>
  <c r="E8039" i="1"/>
  <c r="D8039" i="1"/>
  <c r="S8038" i="1"/>
  <c r="R8038" i="1"/>
  <c r="E8038" i="1"/>
  <c r="D8038" i="1"/>
  <c r="S8037" i="1"/>
  <c r="R8037" i="1"/>
  <c r="E8037" i="1"/>
  <c r="D8037" i="1"/>
  <c r="S8036" i="1"/>
  <c r="R8036" i="1"/>
  <c r="E8036" i="1"/>
  <c r="D8036" i="1"/>
  <c r="R8035" i="1"/>
  <c r="S8035" i="1" s="1"/>
  <c r="E8035" i="1"/>
  <c r="D8035" i="1"/>
  <c r="R8034" i="1"/>
  <c r="S8034" i="1" s="1"/>
  <c r="E8034" i="1"/>
  <c r="D8034" i="1"/>
  <c r="S8033" i="1"/>
  <c r="R8033" i="1"/>
  <c r="E8033" i="1"/>
  <c r="D8033" i="1"/>
  <c r="R8032" i="1"/>
  <c r="S8032" i="1" s="1"/>
  <c r="Q8032" i="1"/>
  <c r="E8032" i="1"/>
  <c r="D8032" i="1"/>
  <c r="R8031" i="1"/>
  <c r="S8031" i="1" s="1"/>
  <c r="E8031" i="1"/>
  <c r="D8031" i="1"/>
  <c r="R8030" i="1"/>
  <c r="S8030" i="1" s="1"/>
  <c r="E8030" i="1"/>
  <c r="D8030" i="1"/>
  <c r="R8029" i="1"/>
  <c r="S8029" i="1" s="1"/>
  <c r="E8029" i="1"/>
  <c r="D8029" i="1"/>
  <c r="S8028" i="1"/>
  <c r="R8028" i="1"/>
  <c r="E8028" i="1"/>
  <c r="D8028" i="1"/>
  <c r="R8027" i="1"/>
  <c r="S8027" i="1" s="1"/>
  <c r="E8027" i="1"/>
  <c r="D8027" i="1"/>
  <c r="S8026" i="1"/>
  <c r="R8026" i="1"/>
  <c r="E8026" i="1"/>
  <c r="D8026" i="1"/>
  <c r="R8025" i="1"/>
  <c r="S8025" i="1" s="1"/>
  <c r="E8025" i="1"/>
  <c r="D8025" i="1"/>
  <c r="S8024" i="1"/>
  <c r="R8024" i="1"/>
  <c r="E8024" i="1"/>
  <c r="D8024" i="1"/>
  <c r="S8023" i="1"/>
  <c r="R8023" i="1"/>
  <c r="E8023" i="1"/>
  <c r="D8023" i="1"/>
  <c r="R8022" i="1"/>
  <c r="S8022" i="1" s="1"/>
  <c r="E8022" i="1"/>
  <c r="D8022" i="1"/>
  <c r="R8021" i="1"/>
  <c r="S8021" i="1" s="1"/>
  <c r="E8021" i="1"/>
  <c r="D8021" i="1"/>
  <c r="R8020" i="1"/>
  <c r="S8020" i="1" s="1"/>
  <c r="E8020" i="1"/>
  <c r="D8020" i="1"/>
  <c r="R8019" i="1"/>
  <c r="S8019" i="1" s="1"/>
  <c r="E8019" i="1"/>
  <c r="D8019" i="1"/>
  <c r="R8018" i="1"/>
  <c r="S8018" i="1" s="1"/>
  <c r="E8018" i="1"/>
  <c r="D8018" i="1"/>
  <c r="S8017" i="1"/>
  <c r="R8017" i="1"/>
  <c r="E8017" i="1"/>
  <c r="D8017" i="1"/>
  <c r="R8016" i="1"/>
  <c r="S8016" i="1" s="1"/>
  <c r="E8016" i="1"/>
  <c r="D8016" i="1"/>
  <c r="R8015" i="1"/>
  <c r="S8015" i="1" s="1"/>
  <c r="E8015" i="1"/>
  <c r="D8015" i="1"/>
  <c r="R8014" i="1"/>
  <c r="S8014" i="1" s="1"/>
  <c r="E8014" i="1"/>
  <c r="D8014" i="1"/>
  <c r="R8013" i="1"/>
  <c r="S8013" i="1" s="1"/>
  <c r="E8013" i="1"/>
  <c r="D8013" i="1"/>
  <c r="S8012" i="1"/>
  <c r="R8012" i="1"/>
  <c r="E8012" i="1"/>
  <c r="D8012" i="1"/>
  <c r="S8011" i="1"/>
  <c r="R8011" i="1"/>
  <c r="E8011" i="1"/>
  <c r="D8011" i="1"/>
  <c r="R8010" i="1"/>
  <c r="S8010" i="1" s="1"/>
  <c r="E8010" i="1"/>
  <c r="D8010" i="1"/>
  <c r="S8009" i="1"/>
  <c r="R8009" i="1"/>
  <c r="E8009" i="1"/>
  <c r="D8009" i="1"/>
  <c r="R8008" i="1"/>
  <c r="S8008" i="1" s="1"/>
  <c r="E8008" i="1"/>
  <c r="D8008" i="1"/>
  <c r="S8007" i="1"/>
  <c r="R8007" i="1"/>
  <c r="E8007" i="1"/>
  <c r="D8007" i="1"/>
  <c r="R8006" i="1"/>
  <c r="S8006" i="1" s="1"/>
  <c r="E8006" i="1"/>
  <c r="D8006" i="1"/>
  <c r="R8005" i="1"/>
  <c r="S8005" i="1" s="1"/>
  <c r="E8005" i="1"/>
  <c r="D8005" i="1"/>
  <c r="R8004" i="1"/>
  <c r="S8004" i="1" s="1"/>
  <c r="E8004" i="1"/>
  <c r="D8004" i="1"/>
  <c r="S8003" i="1"/>
  <c r="R8003" i="1"/>
  <c r="E8003" i="1"/>
  <c r="D8003" i="1"/>
  <c r="S8002" i="1"/>
  <c r="R8002" i="1"/>
  <c r="E8002" i="1"/>
  <c r="D8002" i="1"/>
  <c r="R8001" i="1"/>
  <c r="S8001" i="1" s="1"/>
  <c r="E8001" i="1"/>
  <c r="D8001" i="1"/>
  <c r="R8000" i="1"/>
  <c r="S8000" i="1" s="1"/>
  <c r="E8000" i="1"/>
  <c r="D8000" i="1"/>
  <c r="S7999" i="1"/>
  <c r="R7999" i="1"/>
  <c r="E7999" i="1"/>
  <c r="D7999" i="1"/>
  <c r="S7998" i="1"/>
  <c r="R7998" i="1"/>
  <c r="E7998" i="1"/>
  <c r="D7998" i="1"/>
  <c r="R7997" i="1"/>
  <c r="S7997" i="1" s="1"/>
  <c r="E7997" i="1"/>
  <c r="D7997" i="1"/>
  <c r="S7996" i="1"/>
  <c r="R7996" i="1"/>
  <c r="E7996" i="1"/>
  <c r="D7996" i="1"/>
  <c r="R7995" i="1"/>
  <c r="S7995" i="1" s="1"/>
  <c r="E7995" i="1"/>
  <c r="D7995" i="1"/>
  <c r="S7994" i="1"/>
  <c r="R7994" i="1"/>
  <c r="E7994" i="1"/>
  <c r="D7994" i="1"/>
  <c r="R7993" i="1"/>
  <c r="S7993" i="1" s="1"/>
  <c r="E7993" i="1"/>
  <c r="D7993" i="1"/>
  <c r="R7992" i="1"/>
  <c r="S7992" i="1" s="1"/>
  <c r="E7992" i="1"/>
  <c r="D7992" i="1"/>
  <c r="S7991" i="1"/>
  <c r="R7991" i="1"/>
  <c r="E7991" i="1"/>
  <c r="D7991" i="1"/>
  <c r="R7990" i="1"/>
  <c r="S7990" i="1" s="1"/>
  <c r="E7990" i="1"/>
  <c r="D7990" i="1"/>
  <c r="S7989" i="1"/>
  <c r="R7989" i="1"/>
  <c r="E7989" i="1"/>
  <c r="D7989" i="1"/>
  <c r="R7988" i="1"/>
  <c r="S7988" i="1" s="1"/>
  <c r="E7988" i="1"/>
  <c r="D7988" i="1"/>
  <c r="R7987" i="1"/>
  <c r="S7987" i="1" s="1"/>
  <c r="E7987" i="1"/>
  <c r="D7987" i="1"/>
  <c r="S7986" i="1"/>
  <c r="R7986" i="1"/>
  <c r="E7986" i="1"/>
  <c r="D7986" i="1"/>
  <c r="R7985" i="1"/>
  <c r="S7985" i="1" s="1"/>
  <c r="E7985" i="1"/>
  <c r="D7985" i="1"/>
  <c r="S7984" i="1"/>
  <c r="R7984" i="1"/>
  <c r="E7984" i="1"/>
  <c r="D7984" i="1"/>
  <c r="S7983" i="1"/>
  <c r="R7983" i="1"/>
  <c r="E7983" i="1"/>
  <c r="D7983" i="1"/>
  <c r="S7982" i="1"/>
  <c r="R7982" i="1"/>
  <c r="E7982" i="1"/>
  <c r="D7982" i="1"/>
  <c r="S7981" i="1"/>
  <c r="R7981" i="1"/>
  <c r="E7981" i="1"/>
  <c r="D7981" i="1"/>
  <c r="R7980" i="1"/>
  <c r="S7980" i="1" s="1"/>
  <c r="E7980" i="1"/>
  <c r="D7980" i="1"/>
  <c r="S7979" i="1"/>
  <c r="R7979" i="1"/>
  <c r="E7979" i="1"/>
  <c r="D7979" i="1"/>
  <c r="R7978" i="1"/>
  <c r="S7978" i="1" s="1"/>
  <c r="E7978" i="1"/>
  <c r="D7978" i="1"/>
  <c r="S7977" i="1"/>
  <c r="R7977" i="1"/>
  <c r="E7977" i="1"/>
  <c r="D7977" i="1"/>
  <c r="R7976" i="1"/>
  <c r="S7976" i="1" s="1"/>
  <c r="E7976" i="1"/>
  <c r="D7976" i="1"/>
  <c r="R7975" i="1"/>
  <c r="S7975" i="1" s="1"/>
  <c r="E7975" i="1"/>
  <c r="D7975" i="1"/>
  <c r="R7974" i="1"/>
  <c r="S7974" i="1" s="1"/>
  <c r="E7974" i="1"/>
  <c r="D7974" i="1"/>
  <c r="R7973" i="1"/>
  <c r="S7973" i="1" s="1"/>
  <c r="E7973" i="1"/>
  <c r="D7973" i="1"/>
  <c r="S7972" i="1"/>
  <c r="R7972" i="1"/>
  <c r="E7972" i="1"/>
  <c r="D7972" i="1"/>
  <c r="R7971" i="1"/>
  <c r="S7971" i="1" s="1"/>
  <c r="E7971" i="1"/>
  <c r="D7971" i="1"/>
  <c r="R7970" i="1"/>
  <c r="S7970" i="1" s="1"/>
  <c r="E7970" i="1"/>
  <c r="D7970" i="1"/>
  <c r="R7969" i="1"/>
  <c r="S7969" i="1" s="1"/>
  <c r="E7969" i="1"/>
  <c r="D7969" i="1"/>
  <c r="R7968" i="1"/>
  <c r="S7968" i="1" s="1"/>
  <c r="E7968" i="1"/>
  <c r="D7968" i="1"/>
  <c r="S7967" i="1"/>
  <c r="R7967" i="1"/>
  <c r="E7967" i="1"/>
  <c r="D7967" i="1"/>
  <c r="R7966" i="1"/>
  <c r="S7966" i="1" s="1"/>
  <c r="E7966" i="1"/>
  <c r="D7966" i="1"/>
  <c r="R7965" i="1"/>
  <c r="S7965" i="1" s="1"/>
  <c r="E7965" i="1"/>
  <c r="D7965" i="1"/>
  <c r="R7964" i="1"/>
  <c r="S7964" i="1" s="1"/>
  <c r="E7964" i="1"/>
  <c r="D7964" i="1"/>
  <c r="S7963" i="1"/>
  <c r="R7963" i="1"/>
  <c r="E7963" i="1"/>
  <c r="D7963" i="1"/>
  <c r="R7962" i="1"/>
  <c r="S7962" i="1" s="1"/>
  <c r="E7962" i="1"/>
  <c r="D7962" i="1"/>
  <c r="S7961" i="1"/>
  <c r="R7961" i="1"/>
  <c r="E7961" i="1"/>
  <c r="D7961" i="1"/>
  <c r="R7960" i="1"/>
  <c r="S7960" i="1" s="1"/>
  <c r="E7960" i="1"/>
  <c r="D7960" i="1"/>
  <c r="S7959" i="1"/>
  <c r="R7959" i="1"/>
  <c r="E7959" i="1"/>
  <c r="D7959" i="1"/>
  <c r="S7958" i="1"/>
  <c r="R7958" i="1"/>
  <c r="E7958" i="1"/>
  <c r="D7958" i="1"/>
  <c r="R7957" i="1"/>
  <c r="S7957" i="1" s="1"/>
  <c r="E7957" i="1"/>
  <c r="D7957" i="1"/>
  <c r="S7956" i="1"/>
  <c r="R7956" i="1"/>
  <c r="E7956" i="1"/>
  <c r="D7956" i="1"/>
  <c r="R7955" i="1"/>
  <c r="S7955" i="1" s="1"/>
  <c r="E7955" i="1"/>
  <c r="D7955" i="1"/>
  <c r="S7954" i="1"/>
  <c r="R7954" i="1"/>
  <c r="E7954" i="1"/>
  <c r="D7954" i="1"/>
  <c r="S7953" i="1"/>
  <c r="R7953" i="1"/>
  <c r="E7953" i="1"/>
  <c r="D7953" i="1"/>
  <c r="R7952" i="1"/>
  <c r="S7952" i="1" s="1"/>
  <c r="E7952" i="1"/>
  <c r="D7952" i="1"/>
  <c r="R7951" i="1"/>
  <c r="S7951" i="1" s="1"/>
  <c r="E7951" i="1"/>
  <c r="D7951" i="1"/>
  <c r="R7950" i="1"/>
  <c r="S7950" i="1" s="1"/>
  <c r="E7950" i="1"/>
  <c r="D7950" i="1"/>
  <c r="S7949" i="1"/>
  <c r="R7949" i="1"/>
  <c r="E7949" i="1"/>
  <c r="D7949" i="1"/>
  <c r="R7948" i="1"/>
  <c r="S7948" i="1" s="1"/>
  <c r="E7948" i="1"/>
  <c r="D7948" i="1"/>
  <c r="S7947" i="1"/>
  <c r="R7947" i="1"/>
  <c r="E7947" i="1"/>
  <c r="D7947" i="1"/>
  <c r="S7946" i="1"/>
  <c r="R7946" i="1"/>
  <c r="E7946" i="1"/>
  <c r="D7946" i="1"/>
  <c r="R7945" i="1"/>
  <c r="S7945" i="1" s="1"/>
  <c r="E7945" i="1"/>
  <c r="D7945" i="1"/>
  <c r="S7944" i="1"/>
  <c r="R7944" i="1"/>
  <c r="E7944" i="1"/>
  <c r="D7944" i="1"/>
  <c r="R7943" i="1"/>
  <c r="S7943" i="1" s="1"/>
  <c r="E7943" i="1"/>
  <c r="D7943" i="1"/>
  <c r="S7942" i="1"/>
  <c r="R7942" i="1"/>
  <c r="E7942" i="1"/>
  <c r="D7942" i="1"/>
  <c r="R7941" i="1"/>
  <c r="S7941" i="1" s="1"/>
  <c r="E7941" i="1"/>
  <c r="D7941" i="1"/>
  <c r="R7940" i="1"/>
  <c r="S7940" i="1" s="1"/>
  <c r="E7940" i="1"/>
  <c r="D7940" i="1"/>
  <c r="S7939" i="1"/>
  <c r="R7939" i="1"/>
  <c r="E7939" i="1"/>
  <c r="D7939" i="1"/>
  <c r="S7938" i="1"/>
  <c r="R7938" i="1"/>
  <c r="E7938" i="1"/>
  <c r="D7938" i="1"/>
  <c r="S7937" i="1"/>
  <c r="R7937" i="1"/>
  <c r="E7937" i="1"/>
  <c r="D7937" i="1"/>
  <c r="R7936" i="1"/>
  <c r="S7936" i="1" s="1"/>
  <c r="E7936" i="1"/>
  <c r="D7936" i="1"/>
  <c r="R7935" i="1"/>
  <c r="S7935" i="1" s="1"/>
  <c r="E7935" i="1"/>
  <c r="D7935" i="1"/>
  <c r="S7934" i="1"/>
  <c r="R7934" i="1"/>
  <c r="E7934" i="1"/>
  <c r="D7934" i="1"/>
  <c r="R7933" i="1"/>
  <c r="S7933" i="1" s="1"/>
  <c r="E7933" i="1"/>
  <c r="D7933" i="1"/>
  <c r="R7932" i="1"/>
  <c r="S7932" i="1" s="1"/>
  <c r="E7932" i="1"/>
  <c r="D7932" i="1"/>
  <c r="S7931" i="1"/>
  <c r="R7931" i="1"/>
  <c r="Q7931" i="1"/>
  <c r="E7931" i="1"/>
  <c r="D7931" i="1"/>
  <c r="S7930" i="1"/>
  <c r="R7930" i="1"/>
  <c r="E7930" i="1"/>
  <c r="D7930" i="1"/>
  <c r="R7929" i="1"/>
  <c r="S7929" i="1" s="1"/>
  <c r="E7929" i="1"/>
  <c r="D7929" i="1"/>
  <c r="R7928" i="1"/>
  <c r="S7928" i="1" s="1"/>
  <c r="E7928" i="1"/>
  <c r="D7928" i="1"/>
  <c r="R7927" i="1"/>
  <c r="S7927" i="1" s="1"/>
  <c r="E7927" i="1"/>
  <c r="D7927" i="1"/>
  <c r="S7926" i="1"/>
  <c r="R7926" i="1"/>
  <c r="E7926" i="1"/>
  <c r="D7926" i="1"/>
  <c r="S7925" i="1"/>
  <c r="R7925" i="1"/>
  <c r="E7925" i="1"/>
  <c r="D7925" i="1"/>
  <c r="R7924" i="1"/>
  <c r="S7924" i="1" s="1"/>
  <c r="E7924" i="1"/>
  <c r="D7924" i="1"/>
  <c r="Q7923" i="1"/>
  <c r="R7923" i="1" s="1"/>
  <c r="S7923" i="1" s="1"/>
  <c r="E7923" i="1"/>
  <c r="D7923" i="1"/>
  <c r="R7922" i="1"/>
  <c r="S7922" i="1" s="1"/>
  <c r="Q7922" i="1"/>
  <c r="E7922" i="1"/>
  <c r="D7922" i="1"/>
  <c r="R7921" i="1"/>
  <c r="S7921" i="1" s="1"/>
  <c r="E7921" i="1"/>
  <c r="D7921" i="1"/>
  <c r="R7920" i="1"/>
  <c r="S7920" i="1" s="1"/>
  <c r="E7920" i="1"/>
  <c r="D7920" i="1"/>
  <c r="R7919" i="1"/>
  <c r="S7919" i="1" s="1"/>
  <c r="Q7919" i="1"/>
  <c r="E7919" i="1"/>
  <c r="D7919" i="1"/>
  <c r="R7918" i="1"/>
  <c r="S7918" i="1" s="1"/>
  <c r="E7918" i="1"/>
  <c r="D7918" i="1"/>
  <c r="S7917" i="1"/>
  <c r="R7917" i="1"/>
  <c r="E7917" i="1"/>
  <c r="D7917" i="1"/>
  <c r="R7916" i="1"/>
  <c r="S7916" i="1" s="1"/>
  <c r="E7916" i="1"/>
  <c r="D7916" i="1"/>
  <c r="R7915" i="1"/>
  <c r="S7915" i="1" s="1"/>
  <c r="E7915" i="1"/>
  <c r="D7915" i="1"/>
  <c r="S7914" i="1"/>
  <c r="R7914" i="1"/>
  <c r="E7914" i="1"/>
  <c r="D7914" i="1"/>
  <c r="R7913" i="1"/>
  <c r="S7913" i="1" s="1"/>
  <c r="E7913" i="1"/>
  <c r="D7913" i="1"/>
  <c r="S7912" i="1"/>
  <c r="R7912" i="1"/>
  <c r="E7912" i="1"/>
  <c r="D7912" i="1"/>
  <c r="R7911" i="1"/>
  <c r="S7911" i="1" s="1"/>
  <c r="E7911" i="1"/>
  <c r="D7911" i="1"/>
  <c r="R7910" i="1"/>
  <c r="S7910" i="1" s="1"/>
  <c r="E7910" i="1"/>
  <c r="D7910" i="1"/>
  <c r="S7909" i="1"/>
  <c r="R7909" i="1"/>
  <c r="E7909" i="1"/>
  <c r="D7909" i="1"/>
  <c r="R7908" i="1"/>
  <c r="S7908" i="1" s="1"/>
  <c r="E7908" i="1"/>
  <c r="D7908" i="1"/>
  <c r="R7907" i="1"/>
  <c r="S7907" i="1" s="1"/>
  <c r="E7907" i="1"/>
  <c r="D7907" i="1"/>
  <c r="R7906" i="1"/>
  <c r="S7906" i="1" s="1"/>
  <c r="E7906" i="1"/>
  <c r="D7906" i="1"/>
  <c r="R7905" i="1"/>
  <c r="S7905" i="1" s="1"/>
  <c r="E7905" i="1"/>
  <c r="D7905" i="1"/>
  <c r="S7904" i="1"/>
  <c r="R7904" i="1"/>
  <c r="E7904" i="1"/>
  <c r="D7904" i="1"/>
  <c r="S7903" i="1"/>
  <c r="R7903" i="1"/>
  <c r="E7903" i="1"/>
  <c r="D7903" i="1"/>
  <c r="S7902" i="1"/>
  <c r="R7902" i="1"/>
  <c r="E7902" i="1"/>
  <c r="D7902" i="1"/>
  <c r="R7901" i="1"/>
  <c r="S7901" i="1" s="1"/>
  <c r="E7901" i="1"/>
  <c r="D7901" i="1"/>
  <c r="R7900" i="1"/>
  <c r="S7900" i="1" s="1"/>
  <c r="E7900" i="1"/>
  <c r="D7900" i="1"/>
  <c r="R7899" i="1"/>
  <c r="S7899" i="1" s="1"/>
  <c r="E7899" i="1"/>
  <c r="D7899" i="1"/>
  <c r="S7898" i="1"/>
  <c r="R7898" i="1"/>
  <c r="E7898" i="1"/>
  <c r="D7898" i="1"/>
  <c r="R7897" i="1"/>
  <c r="S7897" i="1" s="1"/>
  <c r="E7897" i="1"/>
  <c r="D7897" i="1"/>
  <c r="R7896" i="1"/>
  <c r="S7896" i="1" s="1"/>
  <c r="E7896" i="1"/>
  <c r="D7896" i="1"/>
  <c r="R7895" i="1"/>
  <c r="S7895" i="1" s="1"/>
  <c r="E7895" i="1"/>
  <c r="D7895" i="1"/>
  <c r="R7894" i="1"/>
  <c r="S7894" i="1" s="1"/>
  <c r="E7894" i="1"/>
  <c r="D7894" i="1"/>
  <c r="R7893" i="1"/>
  <c r="S7893" i="1" s="1"/>
  <c r="E7893" i="1"/>
  <c r="D7893" i="1"/>
  <c r="S7892" i="1"/>
  <c r="R7892" i="1"/>
  <c r="E7892" i="1"/>
  <c r="D7892" i="1"/>
  <c r="R7891" i="1"/>
  <c r="S7891" i="1" s="1"/>
  <c r="E7891" i="1"/>
  <c r="D7891" i="1"/>
  <c r="R7890" i="1"/>
  <c r="S7890" i="1" s="1"/>
  <c r="E7890" i="1"/>
  <c r="D7890" i="1"/>
  <c r="S7889" i="1"/>
  <c r="R7889" i="1"/>
  <c r="E7889" i="1"/>
  <c r="D7889" i="1"/>
  <c r="S7888" i="1"/>
  <c r="R7888" i="1"/>
  <c r="E7888" i="1"/>
  <c r="D7888" i="1"/>
  <c r="S7887" i="1"/>
  <c r="R7887" i="1"/>
  <c r="E7887" i="1"/>
  <c r="D7887" i="1"/>
  <c r="R7886" i="1"/>
  <c r="S7886" i="1" s="1"/>
  <c r="E7886" i="1"/>
  <c r="D7886" i="1"/>
  <c r="R7885" i="1"/>
  <c r="S7885" i="1" s="1"/>
  <c r="E7885" i="1"/>
  <c r="D7885" i="1"/>
  <c r="R7884" i="1"/>
  <c r="S7884" i="1" s="1"/>
  <c r="E7884" i="1"/>
  <c r="D7884" i="1"/>
  <c r="R7883" i="1"/>
  <c r="S7883" i="1" s="1"/>
  <c r="E7883" i="1"/>
  <c r="D7883" i="1"/>
  <c r="S7882" i="1"/>
  <c r="R7882" i="1"/>
  <c r="E7882" i="1"/>
  <c r="D7882" i="1"/>
  <c r="R7881" i="1"/>
  <c r="S7881" i="1" s="1"/>
  <c r="E7881" i="1"/>
  <c r="D7881" i="1"/>
  <c r="R7880" i="1"/>
  <c r="S7880" i="1" s="1"/>
  <c r="E7880" i="1"/>
  <c r="D7880" i="1"/>
  <c r="R7879" i="1"/>
  <c r="S7879" i="1" s="1"/>
  <c r="E7879" i="1"/>
  <c r="D7879" i="1"/>
  <c r="R7878" i="1"/>
  <c r="S7878" i="1" s="1"/>
  <c r="E7878" i="1"/>
  <c r="D7878" i="1"/>
  <c r="R7877" i="1"/>
  <c r="S7877" i="1" s="1"/>
  <c r="E7877" i="1"/>
  <c r="D7877" i="1"/>
  <c r="R7876" i="1"/>
  <c r="S7876" i="1" s="1"/>
  <c r="E7876" i="1"/>
  <c r="D7876" i="1"/>
  <c r="R7875" i="1"/>
  <c r="S7875" i="1" s="1"/>
  <c r="E7875" i="1"/>
  <c r="D7875" i="1"/>
  <c r="R7874" i="1"/>
  <c r="S7874" i="1" s="1"/>
  <c r="E7874" i="1"/>
  <c r="D7874" i="1"/>
  <c r="S7873" i="1"/>
  <c r="R7873" i="1"/>
  <c r="E7873" i="1"/>
  <c r="D7873" i="1"/>
  <c r="S7872" i="1"/>
  <c r="R7872" i="1"/>
  <c r="E7872" i="1"/>
  <c r="D7872" i="1"/>
  <c r="R7871" i="1"/>
  <c r="S7871" i="1" s="1"/>
  <c r="E7871" i="1"/>
  <c r="D7871" i="1"/>
  <c r="R7870" i="1"/>
  <c r="S7870" i="1" s="1"/>
  <c r="E7870" i="1"/>
  <c r="D7870" i="1"/>
  <c r="R7869" i="1"/>
  <c r="S7869" i="1" s="1"/>
  <c r="E7869" i="1"/>
  <c r="D7869" i="1"/>
  <c r="R7868" i="1"/>
  <c r="S7868" i="1" s="1"/>
  <c r="E7868" i="1"/>
  <c r="D7868" i="1"/>
  <c r="R7867" i="1"/>
  <c r="S7867" i="1" s="1"/>
  <c r="E7867" i="1"/>
  <c r="D7867" i="1"/>
  <c r="R7866" i="1"/>
  <c r="S7866" i="1" s="1"/>
  <c r="E7866" i="1"/>
  <c r="D7866" i="1"/>
  <c r="R7865" i="1"/>
  <c r="S7865" i="1" s="1"/>
  <c r="E7865" i="1"/>
  <c r="D7865" i="1"/>
  <c r="S7864" i="1"/>
  <c r="R7864" i="1"/>
  <c r="E7864" i="1"/>
  <c r="D7864" i="1"/>
  <c r="R7863" i="1"/>
  <c r="S7863" i="1" s="1"/>
  <c r="E7863" i="1"/>
  <c r="D7863" i="1"/>
  <c r="R7862" i="1"/>
  <c r="S7862" i="1" s="1"/>
  <c r="E7862" i="1"/>
  <c r="D7862" i="1"/>
  <c r="R7861" i="1"/>
  <c r="S7861" i="1" s="1"/>
  <c r="E7861" i="1"/>
  <c r="D7861" i="1"/>
  <c r="R7860" i="1"/>
  <c r="S7860" i="1" s="1"/>
  <c r="E7860" i="1"/>
  <c r="D7860" i="1"/>
  <c r="S7859" i="1"/>
  <c r="R7859" i="1"/>
  <c r="E7859" i="1"/>
  <c r="D7859" i="1"/>
  <c r="R7858" i="1"/>
  <c r="S7858" i="1" s="1"/>
  <c r="E7858" i="1"/>
  <c r="D7858" i="1"/>
  <c r="R7857" i="1"/>
  <c r="S7857" i="1" s="1"/>
  <c r="E7857" i="1"/>
  <c r="D7857" i="1"/>
  <c r="R7856" i="1"/>
  <c r="S7856" i="1" s="1"/>
  <c r="E7856" i="1"/>
  <c r="D7856" i="1"/>
  <c r="R7855" i="1"/>
  <c r="S7855" i="1" s="1"/>
  <c r="E7855" i="1"/>
  <c r="D7855" i="1"/>
  <c r="R7854" i="1"/>
  <c r="S7854" i="1" s="1"/>
  <c r="E7854" i="1"/>
  <c r="D7854" i="1"/>
  <c r="S7853" i="1"/>
  <c r="R7853" i="1"/>
  <c r="E7853" i="1"/>
  <c r="D7853" i="1"/>
  <c r="R7852" i="1"/>
  <c r="S7852" i="1" s="1"/>
  <c r="E7852" i="1"/>
  <c r="D7852" i="1"/>
  <c r="R7851" i="1"/>
  <c r="S7851" i="1" s="1"/>
  <c r="E7851" i="1"/>
  <c r="D7851" i="1"/>
  <c r="R7850" i="1"/>
  <c r="S7850" i="1" s="1"/>
  <c r="E7850" i="1"/>
  <c r="D7850" i="1"/>
  <c r="S7849" i="1"/>
  <c r="R7849" i="1"/>
  <c r="E7849" i="1"/>
  <c r="D7849" i="1"/>
  <c r="S7848" i="1"/>
  <c r="R7848" i="1"/>
  <c r="E7848" i="1"/>
  <c r="D7848" i="1"/>
  <c r="R7847" i="1"/>
  <c r="S7847" i="1" s="1"/>
  <c r="E7847" i="1"/>
  <c r="D7847" i="1"/>
  <c r="R7846" i="1"/>
  <c r="S7846" i="1" s="1"/>
  <c r="E7846" i="1"/>
  <c r="D7846" i="1"/>
  <c r="R7845" i="1"/>
  <c r="S7845" i="1" s="1"/>
  <c r="E7845" i="1"/>
  <c r="D7845" i="1"/>
  <c r="R7844" i="1"/>
  <c r="S7844" i="1" s="1"/>
  <c r="E7844" i="1"/>
  <c r="D7844" i="1"/>
  <c r="R7843" i="1"/>
  <c r="S7843" i="1" s="1"/>
  <c r="E7843" i="1"/>
  <c r="D7843" i="1"/>
  <c r="S7842" i="1"/>
  <c r="R7842" i="1"/>
  <c r="E7842" i="1"/>
  <c r="D7842" i="1"/>
  <c r="R7841" i="1"/>
  <c r="S7841" i="1" s="1"/>
  <c r="E7841" i="1"/>
  <c r="D7841" i="1"/>
  <c r="R7840" i="1"/>
  <c r="S7840" i="1" s="1"/>
  <c r="E7840" i="1"/>
  <c r="D7840" i="1"/>
  <c r="S7839" i="1"/>
  <c r="R7839" i="1"/>
  <c r="E7839" i="1"/>
  <c r="D7839" i="1"/>
  <c r="S7838" i="1"/>
  <c r="R7838" i="1"/>
  <c r="E7838" i="1"/>
  <c r="D7838" i="1"/>
  <c r="S7837" i="1"/>
  <c r="R7837" i="1"/>
  <c r="E7837" i="1"/>
  <c r="D7837" i="1"/>
  <c r="R7836" i="1"/>
  <c r="S7836" i="1" s="1"/>
  <c r="E7836" i="1"/>
  <c r="D7836" i="1"/>
  <c r="R7835" i="1"/>
  <c r="S7835" i="1" s="1"/>
  <c r="E7835" i="1"/>
  <c r="D7835" i="1"/>
  <c r="S7834" i="1"/>
  <c r="R7834" i="1"/>
  <c r="E7834" i="1"/>
  <c r="D7834" i="1"/>
  <c r="R7833" i="1"/>
  <c r="S7833" i="1" s="1"/>
  <c r="E7833" i="1"/>
  <c r="D7833" i="1"/>
  <c r="R7832" i="1"/>
  <c r="S7832" i="1" s="1"/>
  <c r="E7832" i="1"/>
  <c r="D7832" i="1"/>
  <c r="R7831" i="1"/>
  <c r="S7831" i="1" s="1"/>
  <c r="E7831" i="1"/>
  <c r="D7831" i="1"/>
  <c r="R7830" i="1"/>
  <c r="S7830" i="1" s="1"/>
  <c r="E7830" i="1"/>
  <c r="D7830" i="1"/>
  <c r="Q7829" i="1"/>
  <c r="R7829" i="1" s="1"/>
  <c r="S7829" i="1" s="1"/>
  <c r="E7829" i="1"/>
  <c r="D7829" i="1"/>
  <c r="S7828" i="1"/>
  <c r="R7828" i="1"/>
  <c r="E7828" i="1"/>
  <c r="D7828" i="1"/>
  <c r="S7827" i="1"/>
  <c r="R7827" i="1"/>
  <c r="E7827" i="1"/>
  <c r="D7827" i="1"/>
  <c r="R7826" i="1"/>
  <c r="S7826" i="1" s="1"/>
  <c r="E7826" i="1"/>
  <c r="D7826" i="1"/>
  <c r="S7825" i="1"/>
  <c r="R7825" i="1"/>
  <c r="E7825" i="1"/>
  <c r="D7825" i="1"/>
  <c r="R7824" i="1"/>
  <c r="S7824" i="1" s="1"/>
  <c r="E7824" i="1"/>
  <c r="D7824" i="1"/>
  <c r="R7823" i="1"/>
  <c r="S7823" i="1" s="1"/>
  <c r="E7823" i="1"/>
  <c r="D7823" i="1"/>
  <c r="R7822" i="1"/>
  <c r="S7822" i="1" s="1"/>
  <c r="E7822" i="1"/>
  <c r="D7822" i="1"/>
  <c r="R7821" i="1"/>
  <c r="S7821" i="1" s="1"/>
  <c r="E7821" i="1"/>
  <c r="D7821" i="1"/>
  <c r="S7820" i="1"/>
  <c r="R7820" i="1"/>
  <c r="E7820" i="1"/>
  <c r="D7820" i="1"/>
  <c r="S7819" i="1"/>
  <c r="R7819" i="1"/>
  <c r="E7819" i="1"/>
  <c r="D7819" i="1"/>
  <c r="R7818" i="1"/>
  <c r="S7818" i="1" s="1"/>
  <c r="E7818" i="1"/>
  <c r="D7818" i="1"/>
  <c r="R7817" i="1"/>
  <c r="S7817" i="1" s="1"/>
  <c r="E7817" i="1"/>
  <c r="D7817" i="1"/>
  <c r="R7816" i="1"/>
  <c r="S7816" i="1" s="1"/>
  <c r="E7816" i="1"/>
  <c r="D7816" i="1"/>
  <c r="S7815" i="1"/>
  <c r="R7815" i="1"/>
  <c r="E7815" i="1"/>
  <c r="D7815" i="1"/>
  <c r="R7814" i="1"/>
  <c r="S7814" i="1" s="1"/>
  <c r="E7814" i="1"/>
  <c r="D7814" i="1"/>
  <c r="R7813" i="1"/>
  <c r="S7813" i="1" s="1"/>
  <c r="E7813" i="1"/>
  <c r="D7813" i="1"/>
  <c r="S7812" i="1"/>
  <c r="R7812" i="1"/>
  <c r="E7812" i="1"/>
  <c r="D7812" i="1"/>
  <c r="R7811" i="1"/>
  <c r="S7811" i="1" s="1"/>
  <c r="E7811" i="1"/>
  <c r="D7811" i="1"/>
  <c r="S7810" i="1"/>
  <c r="R7810" i="1"/>
  <c r="E7810" i="1"/>
  <c r="D7810" i="1"/>
  <c r="S7809" i="1"/>
  <c r="R7809" i="1"/>
  <c r="E7809" i="1"/>
  <c r="D7809" i="1"/>
  <c r="S7808" i="1"/>
  <c r="R7808" i="1"/>
  <c r="E7808" i="1"/>
  <c r="D7808" i="1"/>
  <c r="R7807" i="1"/>
  <c r="S7807" i="1" s="1"/>
  <c r="E7807" i="1"/>
  <c r="D7807" i="1"/>
  <c r="R7806" i="1"/>
  <c r="S7806" i="1" s="1"/>
  <c r="Q7806" i="1"/>
  <c r="E7806" i="1"/>
  <c r="D7806" i="1"/>
  <c r="Q7805" i="1"/>
  <c r="R7805" i="1" s="1"/>
  <c r="S7805" i="1" s="1"/>
  <c r="E7805" i="1"/>
  <c r="D7805" i="1"/>
  <c r="S7804" i="1"/>
  <c r="R7804" i="1"/>
  <c r="Q7804" i="1"/>
  <c r="E7804" i="1"/>
  <c r="D7804" i="1"/>
  <c r="S7803" i="1"/>
  <c r="R7803" i="1"/>
  <c r="E7803" i="1"/>
  <c r="D7803" i="1"/>
  <c r="R7802" i="1"/>
  <c r="S7802" i="1" s="1"/>
  <c r="E7802" i="1"/>
  <c r="D7802" i="1"/>
  <c r="S7801" i="1"/>
  <c r="R7801" i="1"/>
  <c r="E7801" i="1"/>
  <c r="D7801" i="1"/>
  <c r="S7800" i="1"/>
  <c r="R7800" i="1"/>
  <c r="E7800" i="1"/>
  <c r="D7800" i="1"/>
  <c r="S7799" i="1"/>
  <c r="R7799" i="1"/>
  <c r="E7799" i="1"/>
  <c r="D7799" i="1"/>
  <c r="R7798" i="1"/>
  <c r="S7798" i="1" s="1"/>
  <c r="E7798" i="1"/>
  <c r="D7798" i="1"/>
  <c r="R7797" i="1"/>
  <c r="S7797" i="1" s="1"/>
  <c r="E7797" i="1"/>
  <c r="D7797" i="1"/>
  <c r="S7796" i="1"/>
  <c r="R7796" i="1"/>
  <c r="E7796" i="1"/>
  <c r="D7796" i="1"/>
  <c r="S7795" i="1"/>
  <c r="R7795" i="1"/>
  <c r="E7795" i="1"/>
  <c r="D7795" i="1"/>
  <c r="R7794" i="1"/>
  <c r="S7794" i="1" s="1"/>
  <c r="E7794" i="1"/>
  <c r="D7794" i="1"/>
  <c r="S7793" i="1"/>
  <c r="R7793" i="1"/>
  <c r="E7793" i="1"/>
  <c r="D7793" i="1"/>
  <c r="R7792" i="1"/>
  <c r="S7792" i="1" s="1"/>
  <c r="E7792" i="1"/>
  <c r="D7792" i="1"/>
  <c r="S7791" i="1"/>
  <c r="R7791" i="1"/>
  <c r="E7791" i="1"/>
  <c r="D7791" i="1"/>
  <c r="R7790" i="1"/>
  <c r="S7790" i="1" s="1"/>
  <c r="E7790" i="1"/>
  <c r="D7790" i="1"/>
  <c r="S7789" i="1"/>
  <c r="R7789" i="1"/>
  <c r="E7789" i="1"/>
  <c r="D7789" i="1"/>
  <c r="S7788" i="1"/>
  <c r="R7788" i="1"/>
  <c r="E7788" i="1"/>
  <c r="D7788" i="1"/>
  <c r="R7787" i="1"/>
  <c r="S7787" i="1" s="1"/>
  <c r="E7787" i="1"/>
  <c r="D7787" i="1"/>
  <c r="S7786" i="1"/>
  <c r="R7786" i="1"/>
  <c r="E7786" i="1"/>
  <c r="D7786" i="1"/>
  <c r="S7785" i="1"/>
  <c r="R7785" i="1"/>
  <c r="E7785" i="1"/>
  <c r="D7785" i="1"/>
  <c r="R7784" i="1"/>
  <c r="S7784" i="1" s="1"/>
  <c r="E7784" i="1"/>
  <c r="D7784" i="1"/>
  <c r="R7783" i="1"/>
  <c r="S7783" i="1" s="1"/>
  <c r="E7783" i="1"/>
  <c r="D7783" i="1"/>
  <c r="R7782" i="1"/>
  <c r="S7782" i="1" s="1"/>
  <c r="E7782" i="1"/>
  <c r="D7782" i="1"/>
  <c r="S7781" i="1"/>
  <c r="R7781" i="1"/>
  <c r="E7781" i="1"/>
  <c r="D7781" i="1"/>
  <c r="S7780" i="1"/>
  <c r="R7780" i="1"/>
  <c r="E7780" i="1"/>
  <c r="D7780" i="1"/>
  <c r="S7779" i="1"/>
  <c r="R7779" i="1"/>
  <c r="E7779" i="1"/>
  <c r="D7779" i="1"/>
  <c r="R7778" i="1"/>
  <c r="S7778" i="1" s="1"/>
  <c r="E7778" i="1"/>
  <c r="D7778" i="1"/>
  <c r="R7777" i="1"/>
  <c r="S7777" i="1" s="1"/>
  <c r="E7777" i="1"/>
  <c r="D7777" i="1"/>
  <c r="S7776" i="1"/>
  <c r="R7776" i="1"/>
  <c r="E7776" i="1"/>
  <c r="D7776" i="1"/>
  <c r="S7775" i="1"/>
  <c r="R7775" i="1"/>
  <c r="E7775" i="1"/>
  <c r="D7775" i="1"/>
  <c r="R7774" i="1"/>
  <c r="S7774" i="1" s="1"/>
  <c r="E7774" i="1"/>
  <c r="D7774" i="1"/>
  <c r="R7773" i="1"/>
  <c r="S7773" i="1" s="1"/>
  <c r="E7773" i="1"/>
  <c r="D7773" i="1"/>
  <c r="R7772" i="1"/>
  <c r="S7772" i="1" s="1"/>
  <c r="E7772" i="1"/>
  <c r="D7772" i="1"/>
  <c r="S7771" i="1"/>
  <c r="R7771" i="1"/>
  <c r="E7771" i="1"/>
  <c r="D7771" i="1"/>
  <c r="R7770" i="1"/>
  <c r="S7770" i="1" s="1"/>
  <c r="E7770" i="1"/>
  <c r="D7770" i="1"/>
  <c r="R7769" i="1"/>
  <c r="S7769" i="1" s="1"/>
  <c r="E7769" i="1"/>
  <c r="D7769" i="1"/>
  <c r="S7768" i="1"/>
  <c r="R7768" i="1"/>
  <c r="E7768" i="1"/>
  <c r="D7768" i="1"/>
  <c r="R7767" i="1"/>
  <c r="S7767" i="1" s="1"/>
  <c r="E7767" i="1"/>
  <c r="D7767" i="1"/>
  <c r="S7766" i="1"/>
  <c r="R7766" i="1"/>
  <c r="E7766" i="1"/>
  <c r="D7766" i="1"/>
  <c r="S7765" i="1"/>
  <c r="R7765" i="1"/>
  <c r="E7765" i="1"/>
  <c r="D7765" i="1"/>
  <c r="S7764" i="1"/>
  <c r="R7764" i="1"/>
  <c r="E7764" i="1"/>
  <c r="D7764" i="1"/>
  <c r="R7763" i="1"/>
  <c r="S7763" i="1" s="1"/>
  <c r="E7763" i="1"/>
  <c r="D7763" i="1"/>
  <c r="R7762" i="1"/>
  <c r="S7762" i="1" s="1"/>
  <c r="E7762" i="1"/>
  <c r="D7762" i="1"/>
  <c r="S7761" i="1"/>
  <c r="R7761" i="1"/>
  <c r="E7761" i="1"/>
  <c r="D7761" i="1"/>
  <c r="R7760" i="1"/>
  <c r="S7760" i="1" s="1"/>
  <c r="E7760" i="1"/>
  <c r="D7760" i="1"/>
  <c r="S7759" i="1"/>
  <c r="R7759" i="1"/>
  <c r="E7759" i="1"/>
  <c r="D7759" i="1"/>
  <c r="S7758" i="1"/>
  <c r="R7758" i="1"/>
  <c r="E7758" i="1"/>
  <c r="D7758" i="1"/>
  <c r="R7757" i="1"/>
  <c r="S7757" i="1" s="1"/>
  <c r="E7757" i="1"/>
  <c r="D7757" i="1"/>
  <c r="S7756" i="1"/>
  <c r="R7756" i="1"/>
  <c r="E7756" i="1"/>
  <c r="D7756" i="1"/>
  <c r="R7755" i="1"/>
  <c r="S7755" i="1" s="1"/>
  <c r="E7755" i="1"/>
  <c r="D7755" i="1"/>
  <c r="R7754" i="1"/>
  <c r="S7754" i="1" s="1"/>
  <c r="E7754" i="1"/>
  <c r="D7754" i="1"/>
  <c r="S7753" i="1"/>
  <c r="R7753" i="1"/>
  <c r="Q7753" i="1"/>
  <c r="E7753" i="1"/>
  <c r="D7753" i="1"/>
  <c r="R7752" i="1"/>
  <c r="S7752" i="1" s="1"/>
  <c r="Q7752" i="1"/>
  <c r="E7752" i="1"/>
  <c r="D7752" i="1"/>
  <c r="Q7751" i="1"/>
  <c r="R7751" i="1" s="1"/>
  <c r="S7751" i="1" s="1"/>
  <c r="E7751" i="1"/>
  <c r="D7751" i="1"/>
  <c r="Q7750" i="1"/>
  <c r="R7750" i="1" s="1"/>
  <c r="S7750" i="1" s="1"/>
  <c r="E7750" i="1"/>
  <c r="D7750" i="1"/>
  <c r="S7749" i="1"/>
  <c r="R7749" i="1"/>
  <c r="E7749" i="1"/>
  <c r="D7749" i="1"/>
  <c r="Q7748" i="1"/>
  <c r="R7748" i="1" s="1"/>
  <c r="S7748" i="1" s="1"/>
  <c r="E7748" i="1"/>
  <c r="D7748" i="1"/>
  <c r="S7747" i="1"/>
  <c r="R7747" i="1"/>
  <c r="E7747" i="1"/>
  <c r="D7747" i="1"/>
  <c r="S7746" i="1"/>
  <c r="R7746" i="1"/>
  <c r="E7746" i="1"/>
  <c r="D7746" i="1"/>
  <c r="Q7745" i="1"/>
  <c r="R7745" i="1" s="1"/>
  <c r="S7745" i="1" s="1"/>
  <c r="E7745" i="1"/>
  <c r="D7745" i="1"/>
  <c r="S7744" i="1"/>
  <c r="R7744" i="1"/>
  <c r="E7744" i="1"/>
  <c r="D7744" i="1"/>
  <c r="S7743" i="1"/>
  <c r="R7743" i="1"/>
  <c r="E7743" i="1"/>
  <c r="D7743" i="1"/>
  <c r="Q7742" i="1"/>
  <c r="R7742" i="1" s="1"/>
  <c r="S7742" i="1" s="1"/>
  <c r="E7742" i="1"/>
  <c r="D7742" i="1"/>
  <c r="S7741" i="1"/>
  <c r="R7741" i="1"/>
  <c r="E7741" i="1"/>
  <c r="D7741" i="1"/>
  <c r="R7740" i="1"/>
  <c r="S7740" i="1" s="1"/>
  <c r="E7740" i="1"/>
  <c r="D7740" i="1"/>
  <c r="S7739" i="1"/>
  <c r="R7739" i="1"/>
  <c r="E7739" i="1"/>
  <c r="D7739" i="1"/>
  <c r="R7738" i="1"/>
  <c r="S7738" i="1" s="1"/>
  <c r="E7738" i="1"/>
  <c r="D7738" i="1"/>
  <c r="R7737" i="1"/>
  <c r="S7737" i="1" s="1"/>
  <c r="E7737" i="1"/>
  <c r="D7737" i="1"/>
  <c r="S7736" i="1"/>
  <c r="R7736" i="1"/>
  <c r="E7736" i="1"/>
  <c r="D7736" i="1"/>
  <c r="S7735" i="1"/>
  <c r="R7735" i="1"/>
  <c r="E7735" i="1"/>
  <c r="D7735" i="1"/>
  <c r="S7734" i="1"/>
  <c r="R7734" i="1"/>
  <c r="E7734" i="1"/>
  <c r="D7734" i="1"/>
  <c r="R7733" i="1"/>
  <c r="S7733" i="1" s="1"/>
  <c r="E7733" i="1"/>
  <c r="D7733" i="1"/>
  <c r="S7732" i="1"/>
  <c r="R7732" i="1"/>
  <c r="E7732" i="1"/>
  <c r="D7732" i="1"/>
  <c r="R7731" i="1"/>
  <c r="S7731" i="1" s="1"/>
  <c r="E7731" i="1"/>
  <c r="D7731" i="1"/>
  <c r="R7730" i="1"/>
  <c r="S7730" i="1" s="1"/>
  <c r="E7730" i="1"/>
  <c r="D7730" i="1"/>
  <c r="R7729" i="1"/>
  <c r="S7729" i="1" s="1"/>
  <c r="E7729" i="1"/>
  <c r="D7729" i="1"/>
  <c r="R7728" i="1"/>
  <c r="S7728" i="1" s="1"/>
  <c r="E7728" i="1"/>
  <c r="D7728" i="1"/>
  <c r="S7727" i="1"/>
  <c r="R7727" i="1"/>
  <c r="E7727" i="1"/>
  <c r="D7727" i="1"/>
  <c r="R7726" i="1"/>
  <c r="S7726" i="1" s="1"/>
  <c r="E7726" i="1"/>
  <c r="D7726" i="1"/>
  <c r="S7725" i="1"/>
  <c r="R7725" i="1"/>
  <c r="E7725" i="1"/>
  <c r="D7725" i="1"/>
  <c r="S7724" i="1"/>
  <c r="R7724" i="1"/>
  <c r="Q7724" i="1"/>
  <c r="E7724" i="1"/>
  <c r="D7724" i="1"/>
  <c r="R7723" i="1"/>
  <c r="S7723" i="1" s="1"/>
  <c r="E7723" i="1"/>
  <c r="D7723" i="1"/>
  <c r="S7722" i="1"/>
  <c r="R7722" i="1"/>
  <c r="E7722" i="1"/>
  <c r="D7722" i="1"/>
  <c r="R7721" i="1"/>
  <c r="S7721" i="1" s="1"/>
  <c r="E7721" i="1"/>
  <c r="D7721" i="1"/>
  <c r="S7720" i="1"/>
  <c r="R7720" i="1"/>
  <c r="E7720" i="1"/>
  <c r="D7720" i="1"/>
  <c r="R7719" i="1"/>
  <c r="S7719" i="1" s="1"/>
  <c r="E7719" i="1"/>
  <c r="D7719" i="1"/>
  <c r="R7718" i="1"/>
  <c r="S7718" i="1" s="1"/>
  <c r="E7718" i="1"/>
  <c r="D7718" i="1"/>
  <c r="S7717" i="1"/>
  <c r="R7717" i="1"/>
  <c r="E7717" i="1"/>
  <c r="D7717" i="1"/>
  <c r="S7716" i="1"/>
  <c r="R7716" i="1"/>
  <c r="E7716" i="1"/>
  <c r="D7716" i="1"/>
  <c r="S7715" i="1"/>
  <c r="R7715" i="1"/>
  <c r="E7715" i="1"/>
  <c r="D7715" i="1"/>
  <c r="S7714" i="1"/>
  <c r="R7714" i="1"/>
  <c r="E7714" i="1"/>
  <c r="D7714" i="1"/>
  <c r="R7713" i="1"/>
  <c r="S7713" i="1" s="1"/>
  <c r="E7713" i="1"/>
  <c r="D7713" i="1"/>
  <c r="S7712" i="1"/>
  <c r="R7712" i="1"/>
  <c r="E7712" i="1"/>
  <c r="D7712" i="1"/>
  <c r="R7711" i="1"/>
  <c r="S7711" i="1" s="1"/>
  <c r="E7711" i="1"/>
  <c r="D7711" i="1"/>
  <c r="R7710" i="1"/>
  <c r="S7710" i="1" s="1"/>
  <c r="E7710" i="1"/>
  <c r="D7710" i="1"/>
  <c r="S7709" i="1"/>
  <c r="R7709" i="1"/>
  <c r="E7709" i="1"/>
  <c r="D7709" i="1"/>
  <c r="R7708" i="1"/>
  <c r="S7708" i="1" s="1"/>
  <c r="E7708" i="1"/>
  <c r="D7708" i="1"/>
  <c r="S7707" i="1"/>
  <c r="R7707" i="1"/>
  <c r="E7707" i="1"/>
  <c r="D7707" i="1"/>
  <c r="S7706" i="1"/>
  <c r="R7706" i="1"/>
  <c r="E7706" i="1"/>
  <c r="D7706" i="1"/>
  <c r="S7705" i="1"/>
  <c r="R7705" i="1"/>
  <c r="E7705" i="1"/>
  <c r="D7705" i="1"/>
  <c r="R7704" i="1"/>
  <c r="S7704" i="1" s="1"/>
  <c r="E7704" i="1"/>
  <c r="D7704" i="1"/>
  <c r="R7703" i="1"/>
  <c r="S7703" i="1" s="1"/>
  <c r="E7703" i="1"/>
  <c r="D7703" i="1"/>
  <c r="S7702" i="1"/>
  <c r="R7702" i="1"/>
  <c r="E7702" i="1"/>
  <c r="D7702" i="1"/>
  <c r="S7701" i="1"/>
  <c r="R7701" i="1"/>
  <c r="E7701" i="1"/>
  <c r="D7701" i="1"/>
  <c r="R7700" i="1"/>
  <c r="S7700" i="1" s="1"/>
  <c r="E7700" i="1"/>
  <c r="D7700" i="1"/>
  <c r="S7699" i="1"/>
  <c r="R7699" i="1"/>
  <c r="E7699" i="1"/>
  <c r="D7699" i="1"/>
  <c r="R7698" i="1"/>
  <c r="S7698" i="1" s="1"/>
  <c r="E7698" i="1"/>
  <c r="D7698" i="1"/>
  <c r="S7697" i="1"/>
  <c r="R7697" i="1"/>
  <c r="E7697" i="1"/>
  <c r="D7697" i="1"/>
  <c r="R7696" i="1"/>
  <c r="S7696" i="1" s="1"/>
  <c r="E7696" i="1"/>
  <c r="D7696" i="1"/>
  <c r="S7695" i="1"/>
  <c r="R7695" i="1"/>
  <c r="E7695" i="1"/>
  <c r="D7695" i="1"/>
  <c r="R7694" i="1"/>
  <c r="S7694" i="1" s="1"/>
  <c r="E7694" i="1"/>
  <c r="D7694" i="1"/>
  <c r="R7693" i="1"/>
  <c r="S7693" i="1" s="1"/>
  <c r="E7693" i="1"/>
  <c r="D7693" i="1"/>
  <c r="S7692" i="1"/>
  <c r="R7692" i="1"/>
  <c r="E7692" i="1"/>
  <c r="D7692" i="1"/>
  <c r="R7691" i="1"/>
  <c r="S7691" i="1" s="1"/>
  <c r="E7691" i="1"/>
  <c r="D7691" i="1"/>
  <c r="R7690" i="1"/>
  <c r="S7690" i="1" s="1"/>
  <c r="E7690" i="1"/>
  <c r="D7690" i="1"/>
  <c r="R7689" i="1"/>
  <c r="S7689" i="1" s="1"/>
  <c r="E7689" i="1"/>
  <c r="D7689" i="1"/>
  <c r="R7688" i="1"/>
  <c r="S7688" i="1" s="1"/>
  <c r="E7688" i="1"/>
  <c r="D7688" i="1"/>
  <c r="S7687" i="1"/>
  <c r="R7687" i="1"/>
  <c r="E7687" i="1"/>
  <c r="D7687" i="1"/>
  <c r="S7686" i="1"/>
  <c r="R7686" i="1"/>
  <c r="E7686" i="1"/>
  <c r="D7686" i="1"/>
  <c r="S7685" i="1"/>
  <c r="R7685" i="1"/>
  <c r="E7685" i="1"/>
  <c r="D7685" i="1"/>
  <c r="R7684" i="1"/>
  <c r="S7684" i="1" s="1"/>
  <c r="E7684" i="1"/>
  <c r="D7684" i="1"/>
  <c r="R7683" i="1"/>
  <c r="S7683" i="1" s="1"/>
  <c r="E7683" i="1"/>
  <c r="D7683" i="1"/>
  <c r="S7682" i="1"/>
  <c r="R7682" i="1"/>
  <c r="E7682" i="1"/>
  <c r="D7682" i="1"/>
  <c r="R7681" i="1"/>
  <c r="S7681" i="1" s="1"/>
  <c r="E7681" i="1"/>
  <c r="D7681" i="1"/>
  <c r="R7680" i="1"/>
  <c r="S7680" i="1" s="1"/>
  <c r="Q7680" i="1"/>
  <c r="E7680" i="1"/>
  <c r="D7680" i="1"/>
  <c r="S7679" i="1"/>
  <c r="R7679" i="1"/>
  <c r="Q7679" i="1"/>
  <c r="E7679" i="1"/>
  <c r="D7679" i="1"/>
  <c r="S7678" i="1"/>
  <c r="R7678" i="1"/>
  <c r="E7678" i="1"/>
  <c r="D7678" i="1"/>
  <c r="R7677" i="1"/>
  <c r="S7677" i="1" s="1"/>
  <c r="E7677" i="1"/>
  <c r="D7677" i="1"/>
  <c r="S7676" i="1"/>
  <c r="R7676" i="1"/>
  <c r="E7676" i="1"/>
  <c r="D7676" i="1"/>
  <c r="S7675" i="1"/>
  <c r="R7675" i="1"/>
  <c r="E7675" i="1"/>
  <c r="D7675" i="1"/>
  <c r="S7674" i="1"/>
  <c r="Q7674" i="1"/>
  <c r="R7674" i="1" s="1"/>
  <c r="E7674" i="1"/>
  <c r="D7674" i="1"/>
  <c r="S7673" i="1"/>
  <c r="R7673" i="1"/>
  <c r="E7673" i="1"/>
  <c r="D7673" i="1"/>
  <c r="Q7672" i="1"/>
  <c r="R7672" i="1" s="1"/>
  <c r="S7672" i="1" s="1"/>
  <c r="E7672" i="1"/>
  <c r="D7672" i="1"/>
  <c r="S7671" i="1"/>
  <c r="R7671" i="1"/>
  <c r="E7671" i="1"/>
  <c r="D7671" i="1"/>
  <c r="S7670" i="1"/>
  <c r="R7670" i="1"/>
  <c r="E7670" i="1"/>
  <c r="D7670" i="1"/>
  <c r="R7669" i="1"/>
  <c r="S7669" i="1" s="1"/>
  <c r="E7669" i="1"/>
  <c r="D7669" i="1"/>
  <c r="S7668" i="1"/>
  <c r="R7668" i="1"/>
  <c r="E7668" i="1"/>
  <c r="D7668" i="1"/>
  <c r="R7667" i="1"/>
  <c r="S7667" i="1" s="1"/>
  <c r="E7667" i="1"/>
  <c r="D7667" i="1"/>
  <c r="S7666" i="1"/>
  <c r="R7666" i="1"/>
  <c r="E7666" i="1"/>
  <c r="D7666" i="1"/>
  <c r="R7665" i="1"/>
  <c r="S7665" i="1" s="1"/>
  <c r="E7665" i="1"/>
  <c r="D7665" i="1"/>
  <c r="R7664" i="1"/>
  <c r="S7664" i="1" s="1"/>
  <c r="E7664" i="1"/>
  <c r="D7664" i="1"/>
  <c r="S7663" i="1"/>
  <c r="R7663" i="1"/>
  <c r="E7663" i="1"/>
  <c r="D7663" i="1"/>
  <c r="S7662" i="1"/>
  <c r="R7662" i="1"/>
  <c r="E7662" i="1"/>
  <c r="D7662" i="1"/>
  <c r="R7661" i="1"/>
  <c r="S7661" i="1" s="1"/>
  <c r="E7661" i="1"/>
  <c r="D7661" i="1"/>
  <c r="R7660" i="1"/>
  <c r="S7660" i="1" s="1"/>
  <c r="E7660" i="1"/>
  <c r="D7660" i="1"/>
  <c r="R7659" i="1"/>
  <c r="S7659" i="1" s="1"/>
  <c r="E7659" i="1"/>
  <c r="D7659" i="1"/>
  <c r="S7658" i="1"/>
  <c r="R7658" i="1"/>
  <c r="E7658" i="1"/>
  <c r="D7658" i="1"/>
  <c r="R7657" i="1"/>
  <c r="S7657" i="1" s="1"/>
  <c r="E7657" i="1"/>
  <c r="D7657" i="1"/>
  <c r="R7656" i="1"/>
  <c r="S7656" i="1" s="1"/>
  <c r="E7656" i="1"/>
  <c r="D7656" i="1"/>
  <c r="S7655" i="1"/>
  <c r="R7655" i="1"/>
  <c r="E7655" i="1"/>
  <c r="D7655" i="1"/>
  <c r="R7654" i="1"/>
  <c r="S7654" i="1" s="1"/>
  <c r="E7654" i="1"/>
  <c r="D7654" i="1"/>
  <c r="S7653" i="1"/>
  <c r="R7653" i="1"/>
  <c r="E7653" i="1"/>
  <c r="D7653" i="1"/>
  <c r="R7652" i="1"/>
  <c r="S7652" i="1" s="1"/>
  <c r="E7652" i="1"/>
  <c r="D7652" i="1"/>
  <c r="R7651" i="1"/>
  <c r="S7651" i="1" s="1"/>
  <c r="E7651" i="1"/>
  <c r="D7651" i="1"/>
  <c r="R7650" i="1"/>
  <c r="S7650" i="1" s="1"/>
  <c r="E7650" i="1"/>
  <c r="D7650" i="1"/>
  <c r="R7649" i="1"/>
  <c r="S7649" i="1" s="1"/>
  <c r="E7649" i="1"/>
  <c r="D7649" i="1"/>
  <c r="S7648" i="1"/>
  <c r="R7648" i="1"/>
  <c r="E7648" i="1"/>
  <c r="D7648" i="1"/>
  <c r="S7647" i="1"/>
  <c r="R7647" i="1"/>
  <c r="E7647" i="1"/>
  <c r="D7647" i="1"/>
  <c r="S7646" i="1"/>
  <c r="R7646" i="1"/>
  <c r="E7646" i="1"/>
  <c r="D7646" i="1"/>
  <c r="R7645" i="1"/>
  <c r="S7645" i="1" s="1"/>
  <c r="E7645" i="1"/>
  <c r="D7645" i="1"/>
  <c r="R7644" i="1"/>
  <c r="S7644" i="1" s="1"/>
  <c r="E7644" i="1"/>
  <c r="D7644" i="1"/>
  <c r="S7643" i="1"/>
  <c r="R7643" i="1"/>
  <c r="Q7643" i="1"/>
  <c r="E7643" i="1"/>
  <c r="D7643" i="1"/>
  <c r="S7642" i="1"/>
  <c r="R7642" i="1"/>
  <c r="E7642" i="1"/>
  <c r="D7642" i="1"/>
  <c r="Q7641" i="1"/>
  <c r="R7641" i="1" s="1"/>
  <c r="S7641" i="1" s="1"/>
  <c r="E7641" i="1"/>
  <c r="D7641" i="1"/>
  <c r="S7640" i="1"/>
  <c r="R7640" i="1"/>
  <c r="E7640" i="1"/>
  <c r="D7640" i="1"/>
  <c r="S7639" i="1"/>
  <c r="R7639" i="1"/>
  <c r="Q7639" i="1"/>
  <c r="E7639" i="1"/>
  <c r="D7639" i="1"/>
  <c r="R7638" i="1"/>
  <c r="S7638" i="1" s="1"/>
  <c r="Q7638" i="1"/>
  <c r="E7638" i="1"/>
  <c r="D7638" i="1"/>
  <c r="R7637" i="1"/>
  <c r="S7637" i="1" s="1"/>
  <c r="E7637" i="1"/>
  <c r="D7637" i="1"/>
  <c r="S7636" i="1"/>
  <c r="R7636" i="1"/>
  <c r="E7636" i="1"/>
  <c r="D7636" i="1"/>
  <c r="R7635" i="1"/>
  <c r="S7635" i="1" s="1"/>
  <c r="E7635" i="1"/>
  <c r="D7635" i="1"/>
  <c r="S7634" i="1"/>
  <c r="R7634" i="1"/>
  <c r="E7634" i="1"/>
  <c r="D7634" i="1"/>
  <c r="R7633" i="1"/>
  <c r="S7633" i="1" s="1"/>
  <c r="E7633" i="1"/>
  <c r="D7633" i="1"/>
  <c r="R7632" i="1"/>
  <c r="S7632" i="1" s="1"/>
  <c r="E7632" i="1"/>
  <c r="D7632" i="1"/>
  <c r="S7631" i="1"/>
  <c r="R7631" i="1"/>
  <c r="E7631" i="1"/>
  <c r="D7631" i="1"/>
  <c r="R7630" i="1"/>
  <c r="S7630" i="1" s="1"/>
  <c r="E7630" i="1"/>
  <c r="D7630" i="1"/>
  <c r="S7629" i="1"/>
  <c r="R7629" i="1"/>
  <c r="E7629" i="1"/>
  <c r="D7629" i="1"/>
  <c r="R7628" i="1"/>
  <c r="S7628" i="1" s="1"/>
  <c r="E7628" i="1"/>
  <c r="D7628" i="1"/>
  <c r="S7627" i="1"/>
  <c r="R7627" i="1"/>
  <c r="E7627" i="1"/>
  <c r="D7627" i="1"/>
  <c r="R7626" i="1"/>
  <c r="S7626" i="1" s="1"/>
  <c r="E7626" i="1"/>
  <c r="D7626" i="1"/>
  <c r="R7625" i="1"/>
  <c r="S7625" i="1" s="1"/>
  <c r="E7625" i="1"/>
  <c r="D7625" i="1"/>
  <c r="S7624" i="1"/>
  <c r="R7624" i="1"/>
  <c r="E7624" i="1"/>
  <c r="D7624" i="1"/>
  <c r="S7623" i="1"/>
  <c r="R7623" i="1"/>
  <c r="E7623" i="1"/>
  <c r="D7623" i="1"/>
  <c r="S7622" i="1"/>
  <c r="R7622" i="1"/>
  <c r="E7622" i="1"/>
  <c r="D7622" i="1"/>
  <c r="S7621" i="1"/>
  <c r="R7621" i="1"/>
  <c r="E7621" i="1"/>
  <c r="D7621" i="1"/>
  <c r="R7620" i="1"/>
  <c r="S7620" i="1" s="1"/>
  <c r="E7620" i="1"/>
  <c r="D7620" i="1"/>
  <c r="S7619" i="1"/>
  <c r="R7619" i="1"/>
  <c r="E7619" i="1"/>
  <c r="D7619" i="1"/>
  <c r="R7618" i="1"/>
  <c r="S7618" i="1" s="1"/>
  <c r="E7618" i="1"/>
  <c r="D7618" i="1"/>
  <c r="S7617" i="1"/>
  <c r="R7617" i="1"/>
  <c r="E7617" i="1"/>
  <c r="D7617" i="1"/>
  <c r="R7616" i="1"/>
  <c r="S7616" i="1" s="1"/>
  <c r="E7616" i="1"/>
  <c r="D7616" i="1"/>
  <c r="R7615" i="1"/>
  <c r="S7615" i="1" s="1"/>
  <c r="E7615" i="1"/>
  <c r="D7615" i="1"/>
  <c r="S7614" i="1"/>
  <c r="R7614" i="1"/>
  <c r="E7614" i="1"/>
  <c r="D7614" i="1"/>
  <c r="S7613" i="1"/>
  <c r="R7613" i="1"/>
  <c r="E7613" i="1"/>
  <c r="D7613" i="1"/>
  <c r="R7612" i="1"/>
  <c r="S7612" i="1" s="1"/>
  <c r="E7612" i="1"/>
  <c r="D7612" i="1"/>
  <c r="R7611" i="1"/>
  <c r="S7611" i="1" s="1"/>
  <c r="E7611" i="1"/>
  <c r="D7611" i="1"/>
  <c r="R7610" i="1"/>
  <c r="S7610" i="1" s="1"/>
  <c r="E7610" i="1"/>
  <c r="D7610" i="1"/>
  <c r="S7609" i="1"/>
  <c r="R7609" i="1"/>
  <c r="E7609" i="1"/>
  <c r="D7609" i="1"/>
  <c r="S7608" i="1"/>
  <c r="R7608" i="1"/>
  <c r="E7608" i="1"/>
  <c r="D7608" i="1"/>
  <c r="R7607" i="1"/>
  <c r="S7607" i="1" s="1"/>
  <c r="E7607" i="1"/>
  <c r="D7607" i="1"/>
  <c r="S7606" i="1"/>
  <c r="R7606" i="1"/>
  <c r="E7606" i="1"/>
  <c r="D7606" i="1"/>
  <c r="R7605" i="1"/>
  <c r="S7605" i="1" s="1"/>
  <c r="E7605" i="1"/>
  <c r="D7605" i="1"/>
  <c r="S7604" i="1"/>
  <c r="R7604" i="1"/>
  <c r="E7604" i="1"/>
  <c r="D7604" i="1"/>
  <c r="S7603" i="1"/>
  <c r="R7603" i="1"/>
  <c r="E7603" i="1"/>
  <c r="D7603" i="1"/>
  <c r="S7602" i="1"/>
  <c r="R7602" i="1"/>
  <c r="E7602" i="1"/>
  <c r="D7602" i="1"/>
  <c r="R7601" i="1"/>
  <c r="S7601" i="1" s="1"/>
  <c r="E7601" i="1"/>
  <c r="D7601" i="1"/>
  <c r="R7600" i="1"/>
  <c r="S7600" i="1" s="1"/>
  <c r="E7600" i="1"/>
  <c r="D7600" i="1"/>
  <c r="S7599" i="1"/>
  <c r="R7599" i="1"/>
  <c r="E7599" i="1"/>
  <c r="D7599" i="1"/>
  <c r="R7598" i="1"/>
  <c r="S7598" i="1" s="1"/>
  <c r="E7598" i="1"/>
  <c r="D7598" i="1"/>
  <c r="R7597" i="1"/>
  <c r="S7597" i="1" s="1"/>
  <c r="E7597" i="1"/>
  <c r="D7597" i="1"/>
  <c r="R7596" i="1"/>
  <c r="S7596" i="1" s="1"/>
  <c r="E7596" i="1"/>
  <c r="D7596" i="1"/>
  <c r="R7595" i="1"/>
  <c r="S7595" i="1" s="1"/>
  <c r="E7595" i="1"/>
  <c r="D7595" i="1"/>
  <c r="S7594" i="1"/>
  <c r="R7594" i="1"/>
  <c r="E7594" i="1"/>
  <c r="D7594" i="1"/>
  <c r="S7593" i="1"/>
  <c r="R7593" i="1"/>
  <c r="E7593" i="1"/>
  <c r="D7593" i="1"/>
  <c r="S7592" i="1"/>
  <c r="R7592" i="1"/>
  <c r="E7592" i="1"/>
  <c r="D7592" i="1"/>
  <c r="S7591" i="1"/>
  <c r="R7591" i="1"/>
  <c r="E7591" i="1"/>
  <c r="D7591" i="1"/>
  <c r="R7590" i="1"/>
  <c r="S7590" i="1" s="1"/>
  <c r="E7590" i="1"/>
  <c r="D7590" i="1"/>
  <c r="S7589" i="1"/>
  <c r="R7589" i="1"/>
  <c r="E7589" i="1"/>
  <c r="D7589" i="1"/>
  <c r="R7588" i="1"/>
  <c r="S7588" i="1" s="1"/>
  <c r="E7588" i="1"/>
  <c r="D7588" i="1"/>
  <c r="R7587" i="1"/>
  <c r="S7587" i="1" s="1"/>
  <c r="E7587" i="1"/>
  <c r="D7587" i="1"/>
  <c r="S7586" i="1"/>
  <c r="R7586" i="1"/>
  <c r="E7586" i="1"/>
  <c r="D7586" i="1"/>
  <c r="R7585" i="1"/>
  <c r="S7585" i="1" s="1"/>
  <c r="E7585" i="1"/>
  <c r="D7585" i="1"/>
  <c r="S7584" i="1"/>
  <c r="R7584" i="1"/>
  <c r="E7584" i="1"/>
  <c r="D7584" i="1"/>
  <c r="R7583" i="1"/>
  <c r="S7583" i="1" s="1"/>
  <c r="E7583" i="1"/>
  <c r="D7583" i="1"/>
  <c r="R7582" i="1"/>
  <c r="S7582" i="1" s="1"/>
  <c r="E7582" i="1"/>
  <c r="D7582" i="1"/>
  <c r="S7581" i="1"/>
  <c r="R7581" i="1"/>
  <c r="E7581" i="1"/>
  <c r="D7581" i="1"/>
  <c r="R7580" i="1"/>
  <c r="S7580" i="1" s="1"/>
  <c r="E7580" i="1"/>
  <c r="D7580" i="1"/>
  <c r="S7579" i="1"/>
  <c r="R7579" i="1"/>
  <c r="E7579" i="1"/>
  <c r="D7579" i="1"/>
  <c r="R7578" i="1"/>
  <c r="S7578" i="1" s="1"/>
  <c r="E7578" i="1"/>
  <c r="D7578" i="1"/>
  <c r="S7577" i="1"/>
  <c r="R7577" i="1"/>
  <c r="E7577" i="1"/>
  <c r="D7577" i="1"/>
  <c r="R7576" i="1"/>
  <c r="S7576" i="1" s="1"/>
  <c r="E7576" i="1"/>
  <c r="D7576" i="1"/>
  <c r="R7575" i="1"/>
  <c r="S7575" i="1" s="1"/>
  <c r="E7575" i="1"/>
  <c r="D7575" i="1"/>
  <c r="S7574" i="1"/>
  <c r="R7574" i="1"/>
  <c r="E7574" i="1"/>
  <c r="D7574" i="1"/>
  <c r="R7573" i="1"/>
  <c r="S7573" i="1" s="1"/>
  <c r="E7573" i="1"/>
  <c r="D7573" i="1"/>
  <c r="R7572" i="1"/>
  <c r="S7572" i="1" s="1"/>
  <c r="E7572" i="1"/>
  <c r="D7572" i="1"/>
  <c r="S7571" i="1"/>
  <c r="Q7571" i="1"/>
  <c r="R7571" i="1" s="1"/>
  <c r="E7571" i="1"/>
  <c r="D7571" i="1"/>
  <c r="S7570" i="1"/>
  <c r="R7570" i="1"/>
  <c r="E7570" i="1"/>
  <c r="D7570" i="1"/>
  <c r="S7569" i="1"/>
  <c r="R7569" i="1"/>
  <c r="E7569" i="1"/>
  <c r="D7569" i="1"/>
  <c r="R7568" i="1"/>
  <c r="S7568" i="1" s="1"/>
  <c r="E7568" i="1"/>
  <c r="D7568" i="1"/>
  <c r="R7567" i="1"/>
  <c r="S7567" i="1" s="1"/>
  <c r="E7567" i="1"/>
  <c r="D7567" i="1"/>
  <c r="R7566" i="1"/>
  <c r="S7566" i="1" s="1"/>
  <c r="E7566" i="1"/>
  <c r="D7566" i="1"/>
  <c r="S7565" i="1"/>
  <c r="R7565" i="1"/>
  <c r="E7565" i="1"/>
  <c r="D7565" i="1"/>
  <c r="S7564" i="1"/>
  <c r="R7564" i="1"/>
  <c r="E7564" i="1"/>
  <c r="D7564" i="1"/>
  <c r="R7563" i="1"/>
  <c r="S7563" i="1" s="1"/>
  <c r="E7563" i="1"/>
  <c r="D7563" i="1"/>
  <c r="S7562" i="1"/>
  <c r="R7562" i="1"/>
  <c r="E7562" i="1"/>
  <c r="D7562" i="1"/>
  <c r="R7561" i="1"/>
  <c r="S7561" i="1" s="1"/>
  <c r="E7561" i="1"/>
  <c r="D7561" i="1"/>
  <c r="R7560" i="1"/>
  <c r="S7560" i="1" s="1"/>
  <c r="E7560" i="1"/>
  <c r="D7560" i="1"/>
  <c r="S7559" i="1"/>
  <c r="R7559" i="1"/>
  <c r="E7559" i="1"/>
  <c r="D7559" i="1"/>
  <c r="R7558" i="1"/>
  <c r="S7558" i="1" s="1"/>
  <c r="E7558" i="1"/>
  <c r="D7558" i="1"/>
  <c r="S7557" i="1"/>
  <c r="R7557" i="1"/>
  <c r="E7557" i="1"/>
  <c r="D7557" i="1"/>
  <c r="R7556" i="1"/>
  <c r="S7556" i="1" s="1"/>
  <c r="E7556" i="1"/>
  <c r="D7556" i="1"/>
  <c r="R7555" i="1"/>
  <c r="S7555" i="1" s="1"/>
  <c r="E7555" i="1"/>
  <c r="D7555" i="1"/>
  <c r="Q7554" i="1"/>
  <c r="R7554" i="1" s="1"/>
  <c r="S7554" i="1" s="1"/>
  <c r="E7554" i="1"/>
  <c r="D7554" i="1"/>
  <c r="R7553" i="1"/>
  <c r="S7553" i="1" s="1"/>
  <c r="E7553" i="1"/>
  <c r="D7553" i="1"/>
  <c r="S7552" i="1"/>
  <c r="R7552" i="1"/>
  <c r="E7552" i="1"/>
  <c r="D7552" i="1"/>
  <c r="S7551" i="1"/>
  <c r="R7551" i="1"/>
  <c r="E7551" i="1"/>
  <c r="D7551" i="1"/>
  <c r="S7550" i="1"/>
  <c r="R7550" i="1"/>
  <c r="E7550" i="1"/>
  <c r="D7550" i="1"/>
  <c r="R7549" i="1"/>
  <c r="S7549" i="1" s="1"/>
  <c r="E7549" i="1"/>
  <c r="D7549" i="1"/>
  <c r="R7548" i="1"/>
  <c r="S7548" i="1" s="1"/>
  <c r="E7548" i="1"/>
  <c r="D7548" i="1"/>
  <c r="R7547" i="1"/>
  <c r="S7547" i="1" s="1"/>
  <c r="E7547" i="1"/>
  <c r="D7547" i="1"/>
  <c r="S7546" i="1"/>
  <c r="R7546" i="1"/>
  <c r="E7546" i="1"/>
  <c r="D7546" i="1"/>
  <c r="R7545" i="1"/>
  <c r="S7545" i="1" s="1"/>
  <c r="E7545" i="1"/>
  <c r="D7545" i="1"/>
  <c r="R7544" i="1"/>
  <c r="S7544" i="1" s="1"/>
  <c r="E7544" i="1"/>
  <c r="D7544" i="1"/>
  <c r="R7543" i="1"/>
  <c r="S7543" i="1" s="1"/>
  <c r="E7543" i="1"/>
  <c r="D7543" i="1"/>
  <c r="S7542" i="1"/>
  <c r="R7542" i="1"/>
  <c r="E7542" i="1"/>
  <c r="D7542" i="1"/>
  <c r="S7541" i="1"/>
  <c r="R7541" i="1"/>
  <c r="E7541" i="1"/>
  <c r="D7541" i="1"/>
  <c r="S7540" i="1"/>
  <c r="R7540" i="1"/>
  <c r="E7540" i="1"/>
  <c r="D7540" i="1"/>
  <c r="Q7539" i="1"/>
  <c r="R7539" i="1" s="1"/>
  <c r="S7539" i="1" s="1"/>
  <c r="E7539" i="1"/>
  <c r="D7539" i="1"/>
  <c r="Q7538" i="1"/>
  <c r="R7538" i="1" s="1"/>
  <c r="S7538" i="1" s="1"/>
  <c r="E7538" i="1"/>
  <c r="D7538" i="1"/>
  <c r="S7537" i="1"/>
  <c r="R7537" i="1"/>
  <c r="E7537" i="1"/>
  <c r="D7537" i="1"/>
  <c r="R7536" i="1"/>
  <c r="S7536" i="1" s="1"/>
  <c r="E7536" i="1"/>
  <c r="D7536" i="1"/>
  <c r="S7535" i="1"/>
  <c r="R7535" i="1"/>
  <c r="E7535" i="1"/>
  <c r="D7535" i="1"/>
  <c r="R7534" i="1"/>
  <c r="S7534" i="1" s="1"/>
  <c r="E7534" i="1"/>
  <c r="D7534" i="1"/>
  <c r="Q7533" i="1"/>
  <c r="R7533" i="1" s="1"/>
  <c r="S7533" i="1" s="1"/>
  <c r="E7533" i="1"/>
  <c r="D7533" i="1"/>
  <c r="S7532" i="1"/>
  <c r="R7532" i="1"/>
  <c r="E7532" i="1"/>
  <c r="D7532" i="1"/>
  <c r="R7531" i="1"/>
  <c r="S7531" i="1" s="1"/>
  <c r="E7531" i="1"/>
  <c r="D7531" i="1"/>
  <c r="S7530" i="1"/>
  <c r="R7530" i="1"/>
  <c r="E7530" i="1"/>
  <c r="D7530" i="1"/>
  <c r="S7529" i="1"/>
  <c r="R7529" i="1"/>
  <c r="E7529" i="1"/>
  <c r="D7529" i="1"/>
  <c r="R7528" i="1"/>
  <c r="S7528" i="1" s="1"/>
  <c r="E7528" i="1"/>
  <c r="D7528" i="1"/>
  <c r="R7527" i="1"/>
  <c r="S7527" i="1" s="1"/>
  <c r="E7527" i="1"/>
  <c r="D7527" i="1"/>
  <c r="S7526" i="1"/>
  <c r="R7526" i="1"/>
  <c r="E7526" i="1"/>
  <c r="D7526" i="1"/>
  <c r="S7525" i="1"/>
  <c r="R7525" i="1"/>
  <c r="E7525" i="1"/>
  <c r="D7525" i="1"/>
  <c r="S7524" i="1"/>
  <c r="R7524" i="1"/>
  <c r="E7524" i="1"/>
  <c r="D7524" i="1"/>
  <c r="R7523" i="1"/>
  <c r="S7523" i="1" s="1"/>
  <c r="E7523" i="1"/>
  <c r="D7523" i="1"/>
  <c r="R7522" i="1"/>
  <c r="S7522" i="1" s="1"/>
  <c r="E7522" i="1"/>
  <c r="D7522" i="1"/>
  <c r="S7521" i="1"/>
  <c r="R7521" i="1"/>
  <c r="E7521" i="1"/>
  <c r="D7521" i="1"/>
  <c r="S7520" i="1"/>
  <c r="R7520" i="1"/>
  <c r="E7520" i="1"/>
  <c r="D7520" i="1"/>
  <c r="R7519" i="1"/>
  <c r="S7519" i="1" s="1"/>
  <c r="E7519" i="1"/>
  <c r="D7519" i="1"/>
  <c r="R7518" i="1"/>
  <c r="S7518" i="1" s="1"/>
  <c r="E7518" i="1"/>
  <c r="D7518" i="1"/>
  <c r="S7517" i="1"/>
  <c r="R7517" i="1"/>
  <c r="E7517" i="1"/>
  <c r="D7517" i="1"/>
  <c r="R7516" i="1"/>
  <c r="S7516" i="1" s="1"/>
  <c r="E7516" i="1"/>
  <c r="D7516" i="1"/>
  <c r="S7515" i="1"/>
  <c r="R7515" i="1"/>
  <c r="E7515" i="1"/>
  <c r="D7515" i="1"/>
  <c r="R7514" i="1"/>
  <c r="S7514" i="1" s="1"/>
  <c r="E7514" i="1"/>
  <c r="D7514" i="1"/>
  <c r="R7513" i="1"/>
  <c r="S7513" i="1" s="1"/>
  <c r="E7513" i="1"/>
  <c r="D7513" i="1"/>
  <c r="R7512" i="1"/>
  <c r="S7512" i="1" s="1"/>
  <c r="E7512" i="1"/>
  <c r="D7512" i="1"/>
  <c r="S7511" i="1"/>
  <c r="R7511" i="1"/>
  <c r="E7511" i="1"/>
  <c r="D7511" i="1"/>
  <c r="S7510" i="1"/>
  <c r="R7510" i="1"/>
  <c r="E7510" i="1"/>
  <c r="D7510" i="1"/>
  <c r="R7509" i="1"/>
  <c r="S7509" i="1" s="1"/>
  <c r="E7509" i="1"/>
  <c r="D7509" i="1"/>
  <c r="R7508" i="1"/>
  <c r="S7508" i="1" s="1"/>
  <c r="E7508" i="1"/>
  <c r="D7508" i="1"/>
  <c r="S7507" i="1"/>
  <c r="R7507" i="1"/>
  <c r="E7507" i="1"/>
  <c r="D7507" i="1"/>
  <c r="R7506" i="1"/>
  <c r="S7506" i="1" s="1"/>
  <c r="E7506" i="1"/>
  <c r="D7506" i="1"/>
  <c r="S7505" i="1"/>
  <c r="R7505" i="1"/>
  <c r="E7505" i="1"/>
  <c r="D7505" i="1"/>
  <c r="R7504" i="1"/>
  <c r="S7504" i="1" s="1"/>
  <c r="E7504" i="1"/>
  <c r="D7504" i="1"/>
  <c r="R7503" i="1"/>
  <c r="S7503" i="1" s="1"/>
  <c r="E7503" i="1"/>
  <c r="D7503" i="1"/>
  <c r="R7502" i="1"/>
  <c r="S7502" i="1" s="1"/>
  <c r="E7502" i="1"/>
  <c r="D7502" i="1"/>
  <c r="R7501" i="1"/>
  <c r="S7501" i="1" s="1"/>
  <c r="E7501" i="1"/>
  <c r="D7501" i="1"/>
  <c r="S7500" i="1"/>
  <c r="R7500" i="1"/>
  <c r="E7500" i="1"/>
  <c r="D7500" i="1"/>
  <c r="S7499" i="1"/>
  <c r="R7499" i="1"/>
  <c r="E7499" i="1"/>
  <c r="D7499" i="1"/>
  <c r="R7498" i="1"/>
  <c r="S7498" i="1" s="1"/>
  <c r="E7498" i="1"/>
  <c r="D7498" i="1"/>
  <c r="R7497" i="1"/>
  <c r="S7497" i="1" s="1"/>
  <c r="E7497" i="1"/>
  <c r="D7497" i="1"/>
  <c r="S7496" i="1"/>
  <c r="R7496" i="1"/>
  <c r="E7496" i="1"/>
  <c r="D7496" i="1"/>
  <c r="S7495" i="1"/>
  <c r="R7495" i="1"/>
  <c r="E7495" i="1"/>
  <c r="D7495" i="1"/>
  <c r="R7494" i="1"/>
  <c r="S7494" i="1" s="1"/>
  <c r="E7494" i="1"/>
  <c r="D7494" i="1"/>
  <c r="R7493" i="1"/>
  <c r="S7493" i="1" s="1"/>
  <c r="E7493" i="1"/>
  <c r="D7493" i="1"/>
  <c r="S7492" i="1"/>
  <c r="R7492" i="1"/>
  <c r="E7492" i="1"/>
  <c r="D7492" i="1"/>
  <c r="R7491" i="1"/>
  <c r="S7491" i="1" s="1"/>
  <c r="E7491" i="1"/>
  <c r="D7491" i="1"/>
  <c r="S7490" i="1"/>
  <c r="R7490" i="1"/>
  <c r="E7490" i="1"/>
  <c r="D7490" i="1"/>
  <c r="R7489" i="1"/>
  <c r="S7489" i="1" s="1"/>
  <c r="E7489" i="1"/>
  <c r="D7489" i="1"/>
  <c r="R7488" i="1"/>
  <c r="S7488" i="1" s="1"/>
  <c r="E7488" i="1"/>
  <c r="D7488" i="1"/>
  <c r="R7487" i="1"/>
  <c r="S7487" i="1" s="1"/>
  <c r="E7487" i="1"/>
  <c r="D7487" i="1"/>
  <c r="S7486" i="1"/>
  <c r="R7486" i="1"/>
  <c r="E7486" i="1"/>
  <c r="D7486" i="1"/>
  <c r="S7485" i="1"/>
  <c r="R7485" i="1"/>
  <c r="E7485" i="1"/>
  <c r="D7485" i="1"/>
  <c r="R7484" i="1"/>
  <c r="S7484" i="1" s="1"/>
  <c r="E7484" i="1"/>
  <c r="D7484" i="1"/>
  <c r="R7483" i="1"/>
  <c r="S7483" i="1" s="1"/>
  <c r="E7483" i="1"/>
  <c r="D7483" i="1"/>
  <c r="R7482" i="1"/>
  <c r="S7482" i="1" s="1"/>
  <c r="E7482" i="1"/>
  <c r="D7482" i="1"/>
  <c r="R7481" i="1"/>
  <c r="S7481" i="1" s="1"/>
  <c r="E7481" i="1"/>
  <c r="D7481" i="1"/>
  <c r="S7480" i="1"/>
  <c r="R7480" i="1"/>
  <c r="E7480" i="1"/>
  <c r="D7480" i="1"/>
  <c r="R7479" i="1"/>
  <c r="S7479" i="1" s="1"/>
  <c r="E7479" i="1"/>
  <c r="D7479" i="1"/>
  <c r="R7478" i="1"/>
  <c r="S7478" i="1" s="1"/>
  <c r="E7478" i="1"/>
  <c r="D7478" i="1"/>
  <c r="S7477" i="1"/>
  <c r="R7477" i="1"/>
  <c r="E7477" i="1"/>
  <c r="D7477" i="1"/>
  <c r="R7476" i="1"/>
  <c r="S7476" i="1" s="1"/>
  <c r="E7476" i="1"/>
  <c r="D7476" i="1"/>
  <c r="S7475" i="1"/>
  <c r="R7475" i="1"/>
  <c r="E7475" i="1"/>
  <c r="D7475" i="1"/>
  <c r="R7474" i="1"/>
  <c r="S7474" i="1" s="1"/>
  <c r="E7474" i="1"/>
  <c r="D7474" i="1"/>
  <c r="R7473" i="1"/>
  <c r="S7473" i="1" s="1"/>
  <c r="E7473" i="1"/>
  <c r="D7473" i="1"/>
  <c r="R7472" i="1"/>
  <c r="S7472" i="1" s="1"/>
  <c r="E7472" i="1"/>
  <c r="D7472" i="1"/>
  <c r="S7471" i="1"/>
  <c r="R7471" i="1"/>
  <c r="E7471" i="1"/>
  <c r="D7471" i="1"/>
  <c r="S7470" i="1"/>
  <c r="R7470" i="1"/>
  <c r="E7470" i="1"/>
  <c r="D7470" i="1"/>
  <c r="S7469" i="1"/>
  <c r="R7469" i="1"/>
  <c r="E7469" i="1"/>
  <c r="D7469" i="1"/>
  <c r="R7468" i="1"/>
  <c r="S7468" i="1" s="1"/>
  <c r="E7468" i="1"/>
  <c r="D7468" i="1"/>
  <c r="R7467" i="1"/>
  <c r="S7467" i="1" s="1"/>
  <c r="E7467" i="1"/>
  <c r="D7467" i="1"/>
  <c r="S7466" i="1"/>
  <c r="R7466" i="1"/>
  <c r="E7466" i="1"/>
  <c r="D7466" i="1"/>
  <c r="S7465" i="1"/>
  <c r="R7465" i="1"/>
  <c r="E7465" i="1"/>
  <c r="D7465" i="1"/>
  <c r="R7464" i="1"/>
  <c r="S7464" i="1" s="1"/>
  <c r="E7464" i="1"/>
  <c r="D7464" i="1"/>
  <c r="R7463" i="1"/>
  <c r="S7463" i="1" s="1"/>
  <c r="E7463" i="1"/>
  <c r="D7463" i="1"/>
  <c r="R7462" i="1"/>
  <c r="S7462" i="1" s="1"/>
  <c r="E7462" i="1"/>
  <c r="D7462" i="1"/>
  <c r="S7461" i="1"/>
  <c r="R7461" i="1"/>
  <c r="E7461" i="1"/>
  <c r="D7461" i="1"/>
  <c r="S7460" i="1"/>
  <c r="R7460" i="1"/>
  <c r="E7460" i="1"/>
  <c r="D7460" i="1"/>
  <c r="R7459" i="1"/>
  <c r="S7459" i="1" s="1"/>
  <c r="E7459" i="1"/>
  <c r="D7459" i="1"/>
  <c r="R7458" i="1"/>
  <c r="S7458" i="1" s="1"/>
  <c r="E7458" i="1"/>
  <c r="D7458" i="1"/>
  <c r="R7457" i="1"/>
  <c r="S7457" i="1" s="1"/>
  <c r="E7457" i="1"/>
  <c r="D7457" i="1"/>
  <c r="S7456" i="1"/>
  <c r="R7456" i="1"/>
  <c r="E7456" i="1"/>
  <c r="D7456" i="1"/>
  <c r="S7455" i="1"/>
  <c r="R7455" i="1"/>
  <c r="E7455" i="1"/>
  <c r="D7455" i="1"/>
  <c r="S7454" i="1"/>
  <c r="R7454" i="1"/>
  <c r="E7454" i="1"/>
  <c r="D7454" i="1"/>
  <c r="R7453" i="1"/>
  <c r="S7453" i="1" s="1"/>
  <c r="E7453" i="1"/>
  <c r="D7453" i="1"/>
  <c r="S7452" i="1"/>
  <c r="R7452" i="1"/>
  <c r="E7452" i="1"/>
  <c r="D7452" i="1"/>
  <c r="R7451" i="1"/>
  <c r="S7451" i="1" s="1"/>
  <c r="E7451" i="1"/>
  <c r="D7451" i="1"/>
  <c r="S7450" i="1"/>
  <c r="R7450" i="1"/>
  <c r="E7450" i="1"/>
  <c r="D7450" i="1"/>
  <c r="R7449" i="1"/>
  <c r="S7449" i="1" s="1"/>
  <c r="E7449" i="1"/>
  <c r="D7449" i="1"/>
  <c r="R7448" i="1"/>
  <c r="S7448" i="1" s="1"/>
  <c r="E7448" i="1"/>
  <c r="D7448" i="1"/>
  <c r="R7447" i="1"/>
  <c r="S7447" i="1" s="1"/>
  <c r="E7447" i="1"/>
  <c r="D7447" i="1"/>
  <c r="R7446" i="1"/>
  <c r="S7446" i="1" s="1"/>
  <c r="E7446" i="1"/>
  <c r="D7446" i="1"/>
  <c r="S7445" i="1"/>
  <c r="R7445" i="1"/>
  <c r="E7445" i="1"/>
  <c r="D7445" i="1"/>
  <c r="S7444" i="1"/>
  <c r="R7444" i="1"/>
  <c r="E7444" i="1"/>
  <c r="D7444" i="1"/>
  <c r="R7443" i="1"/>
  <c r="S7443" i="1" s="1"/>
  <c r="E7443" i="1"/>
  <c r="D7443" i="1"/>
  <c r="S7442" i="1"/>
  <c r="R7442" i="1"/>
  <c r="E7442" i="1"/>
  <c r="D7442" i="1"/>
  <c r="R7441" i="1"/>
  <c r="S7441" i="1" s="1"/>
  <c r="E7441" i="1"/>
  <c r="D7441" i="1"/>
  <c r="S7440" i="1"/>
  <c r="R7440" i="1"/>
  <c r="E7440" i="1"/>
  <c r="D7440" i="1"/>
  <c r="R7439" i="1"/>
  <c r="S7439" i="1" s="1"/>
  <c r="E7439" i="1"/>
  <c r="D7439" i="1"/>
  <c r="R7438" i="1"/>
  <c r="S7438" i="1" s="1"/>
  <c r="E7438" i="1"/>
  <c r="D7438" i="1"/>
  <c r="R7437" i="1"/>
  <c r="S7437" i="1" s="1"/>
  <c r="E7437" i="1"/>
  <c r="D7437" i="1"/>
  <c r="R7436" i="1"/>
  <c r="S7436" i="1" s="1"/>
  <c r="E7436" i="1"/>
  <c r="D7436" i="1"/>
  <c r="S7435" i="1"/>
  <c r="R7435" i="1"/>
  <c r="E7435" i="1"/>
  <c r="D7435" i="1"/>
  <c r="R7434" i="1"/>
  <c r="S7434" i="1" s="1"/>
  <c r="E7434" i="1"/>
  <c r="D7434" i="1"/>
  <c r="R7433" i="1"/>
  <c r="S7433" i="1" s="1"/>
  <c r="E7433" i="1"/>
  <c r="D7433" i="1"/>
  <c r="S7432" i="1"/>
  <c r="R7432" i="1"/>
  <c r="E7432" i="1"/>
  <c r="D7432" i="1"/>
  <c r="R7431" i="1"/>
  <c r="S7431" i="1" s="1"/>
  <c r="E7431" i="1"/>
  <c r="D7431" i="1"/>
  <c r="S7430" i="1"/>
  <c r="R7430" i="1"/>
  <c r="E7430" i="1"/>
  <c r="D7430" i="1"/>
  <c r="S7429" i="1"/>
  <c r="R7429" i="1"/>
  <c r="E7429" i="1"/>
  <c r="D7429" i="1"/>
  <c r="R7428" i="1"/>
  <c r="S7428" i="1" s="1"/>
  <c r="E7428" i="1"/>
  <c r="D7428" i="1"/>
  <c r="R7427" i="1"/>
  <c r="S7427" i="1" s="1"/>
  <c r="E7427" i="1"/>
  <c r="D7427" i="1"/>
  <c r="R7426" i="1"/>
  <c r="S7426" i="1" s="1"/>
  <c r="E7426" i="1"/>
  <c r="D7426" i="1"/>
  <c r="S7425" i="1"/>
  <c r="R7425" i="1"/>
  <c r="E7425" i="1"/>
  <c r="D7425" i="1"/>
  <c r="R7424" i="1"/>
  <c r="S7424" i="1" s="1"/>
  <c r="E7424" i="1"/>
  <c r="D7424" i="1"/>
  <c r="R7423" i="1"/>
  <c r="S7423" i="1" s="1"/>
  <c r="E7423" i="1"/>
  <c r="D7423" i="1"/>
  <c r="R7422" i="1"/>
  <c r="S7422" i="1" s="1"/>
  <c r="E7422" i="1"/>
  <c r="D7422" i="1"/>
  <c r="S7421" i="1"/>
  <c r="R7421" i="1"/>
  <c r="E7421" i="1"/>
  <c r="D7421" i="1"/>
  <c r="S7420" i="1"/>
  <c r="R7420" i="1"/>
  <c r="E7420" i="1"/>
  <c r="D7420" i="1"/>
  <c r="S7419" i="1"/>
  <c r="R7419" i="1"/>
  <c r="E7419" i="1"/>
  <c r="D7419" i="1"/>
  <c r="R7418" i="1"/>
  <c r="S7418" i="1" s="1"/>
  <c r="E7418" i="1"/>
  <c r="D7418" i="1"/>
  <c r="S7417" i="1"/>
  <c r="R7417" i="1"/>
  <c r="E7417" i="1"/>
  <c r="D7417" i="1"/>
  <c r="Q7416" i="1"/>
  <c r="R7416" i="1" s="1"/>
  <c r="S7416" i="1" s="1"/>
  <c r="E7416" i="1"/>
  <c r="D7416" i="1"/>
  <c r="S7415" i="1"/>
  <c r="R7415" i="1"/>
  <c r="E7415" i="1"/>
  <c r="D7415" i="1"/>
  <c r="Q7414" i="1"/>
  <c r="R7414" i="1" s="1"/>
  <c r="S7414" i="1" s="1"/>
  <c r="E7414" i="1"/>
  <c r="D7414" i="1"/>
  <c r="R7413" i="1"/>
  <c r="S7413" i="1" s="1"/>
  <c r="E7413" i="1"/>
  <c r="D7413" i="1"/>
  <c r="S7412" i="1"/>
  <c r="R7412" i="1"/>
  <c r="E7412" i="1"/>
  <c r="D7412" i="1"/>
  <c r="S7411" i="1"/>
  <c r="R7411" i="1"/>
  <c r="E7411" i="1"/>
  <c r="D7411" i="1"/>
  <c r="R7410" i="1"/>
  <c r="S7410" i="1" s="1"/>
  <c r="E7410" i="1"/>
  <c r="D7410" i="1"/>
  <c r="S7409" i="1"/>
  <c r="R7409" i="1"/>
  <c r="E7409" i="1"/>
  <c r="D7409" i="1"/>
  <c r="R7408" i="1"/>
  <c r="S7408" i="1" s="1"/>
  <c r="E7408" i="1"/>
  <c r="D7408" i="1"/>
  <c r="S7407" i="1"/>
  <c r="R7407" i="1"/>
  <c r="E7407" i="1"/>
  <c r="D7407" i="1"/>
  <c r="S7406" i="1"/>
  <c r="R7406" i="1"/>
  <c r="E7406" i="1"/>
  <c r="D7406" i="1"/>
  <c r="R7405" i="1"/>
  <c r="S7405" i="1" s="1"/>
  <c r="E7405" i="1"/>
  <c r="D7405" i="1"/>
  <c r="S7404" i="1"/>
  <c r="R7404" i="1"/>
  <c r="E7404" i="1"/>
  <c r="D7404" i="1"/>
  <c r="S7403" i="1"/>
  <c r="R7403" i="1"/>
  <c r="E7403" i="1"/>
  <c r="D7403" i="1"/>
  <c r="R7402" i="1"/>
  <c r="S7402" i="1" s="1"/>
  <c r="E7402" i="1"/>
  <c r="D7402" i="1"/>
  <c r="S7401" i="1"/>
  <c r="R7401" i="1"/>
  <c r="Q7401" i="1"/>
  <c r="E7401" i="1"/>
  <c r="D7401" i="1"/>
  <c r="S7400" i="1"/>
  <c r="R7400" i="1"/>
  <c r="E7400" i="1"/>
  <c r="D7400" i="1"/>
  <c r="S7399" i="1"/>
  <c r="R7399" i="1"/>
  <c r="E7399" i="1"/>
  <c r="D7399" i="1"/>
  <c r="R7398" i="1"/>
  <c r="S7398" i="1" s="1"/>
  <c r="E7398" i="1"/>
  <c r="D7398" i="1"/>
  <c r="R7397" i="1"/>
  <c r="S7397" i="1" s="1"/>
  <c r="E7397" i="1"/>
  <c r="D7397" i="1"/>
  <c r="S7396" i="1"/>
  <c r="R7396" i="1"/>
  <c r="E7396" i="1"/>
  <c r="D7396" i="1"/>
  <c r="R7395" i="1"/>
  <c r="S7395" i="1" s="1"/>
  <c r="E7395" i="1"/>
  <c r="D7395" i="1"/>
  <c r="S7394" i="1"/>
  <c r="R7394" i="1"/>
  <c r="E7394" i="1"/>
  <c r="D7394" i="1"/>
  <c r="R7393" i="1"/>
  <c r="S7393" i="1" s="1"/>
  <c r="E7393" i="1"/>
  <c r="D7393" i="1"/>
  <c r="R7392" i="1"/>
  <c r="S7392" i="1" s="1"/>
  <c r="E7392" i="1"/>
  <c r="D7392" i="1"/>
  <c r="S7391" i="1"/>
  <c r="R7391" i="1"/>
  <c r="E7391" i="1"/>
  <c r="D7391" i="1"/>
  <c r="R7390" i="1"/>
  <c r="S7390" i="1" s="1"/>
  <c r="E7390" i="1"/>
  <c r="D7390" i="1"/>
  <c r="S7389" i="1"/>
  <c r="R7389" i="1"/>
  <c r="E7389" i="1"/>
  <c r="D7389" i="1"/>
  <c r="R7388" i="1"/>
  <c r="S7388" i="1" s="1"/>
  <c r="E7388" i="1"/>
  <c r="D7388" i="1"/>
  <c r="S7387" i="1"/>
  <c r="R7387" i="1"/>
  <c r="E7387" i="1"/>
  <c r="D7387" i="1"/>
  <c r="S7386" i="1"/>
  <c r="R7386" i="1"/>
  <c r="E7386" i="1"/>
  <c r="D7386" i="1"/>
  <c r="S7385" i="1"/>
  <c r="R7385" i="1"/>
  <c r="E7385" i="1"/>
  <c r="D7385" i="1"/>
  <c r="S7384" i="1"/>
  <c r="R7384" i="1"/>
  <c r="E7384" i="1"/>
  <c r="D7384" i="1"/>
  <c r="R7383" i="1"/>
  <c r="S7383" i="1" s="1"/>
  <c r="E7383" i="1"/>
  <c r="D7383" i="1"/>
  <c r="R7382" i="1"/>
  <c r="S7382" i="1" s="1"/>
  <c r="Q7382" i="1"/>
  <c r="E7382" i="1"/>
  <c r="D7382" i="1"/>
  <c r="S7381" i="1"/>
  <c r="R7381" i="1"/>
  <c r="Q7381" i="1"/>
  <c r="E7381" i="1"/>
  <c r="D7381" i="1"/>
  <c r="R7380" i="1"/>
  <c r="S7380" i="1" s="1"/>
  <c r="E7380" i="1"/>
  <c r="D7380" i="1"/>
  <c r="S7379" i="1"/>
  <c r="R7379" i="1"/>
  <c r="E7379" i="1"/>
  <c r="D7379" i="1"/>
  <c r="S7378" i="1"/>
  <c r="R7378" i="1"/>
  <c r="E7378" i="1"/>
  <c r="D7378" i="1"/>
  <c r="R7377" i="1"/>
  <c r="S7377" i="1" s="1"/>
  <c r="E7377" i="1"/>
  <c r="D7377" i="1"/>
  <c r="S7376" i="1"/>
  <c r="R7376" i="1"/>
  <c r="E7376" i="1"/>
  <c r="D7376" i="1"/>
  <c r="R7375" i="1"/>
  <c r="S7375" i="1" s="1"/>
  <c r="E7375" i="1"/>
  <c r="D7375" i="1"/>
  <c r="S7374" i="1"/>
  <c r="R7374" i="1"/>
  <c r="E7374" i="1"/>
  <c r="D7374" i="1"/>
  <c r="S7373" i="1"/>
  <c r="R7373" i="1"/>
  <c r="E7373" i="1"/>
  <c r="D7373" i="1"/>
  <c r="R7372" i="1"/>
  <c r="S7372" i="1" s="1"/>
  <c r="E7372" i="1"/>
  <c r="D7372" i="1"/>
  <c r="S7371" i="1"/>
  <c r="R7371" i="1"/>
  <c r="E7371" i="1"/>
  <c r="D7371" i="1"/>
  <c r="R7370" i="1"/>
  <c r="S7370" i="1" s="1"/>
  <c r="E7370" i="1"/>
  <c r="D7370" i="1"/>
  <c r="R7369" i="1"/>
  <c r="S7369" i="1" s="1"/>
  <c r="E7369" i="1"/>
  <c r="D7369" i="1"/>
  <c r="S7368" i="1"/>
  <c r="R7368" i="1"/>
  <c r="E7368" i="1"/>
  <c r="D7368" i="1"/>
  <c r="R7367" i="1"/>
  <c r="S7367" i="1" s="1"/>
  <c r="E7367" i="1"/>
  <c r="D7367" i="1"/>
  <c r="S7366" i="1"/>
  <c r="R7366" i="1"/>
  <c r="E7366" i="1"/>
  <c r="D7366" i="1"/>
  <c r="R7365" i="1"/>
  <c r="S7365" i="1" s="1"/>
  <c r="E7365" i="1"/>
  <c r="D7365" i="1"/>
  <c r="R7364" i="1"/>
  <c r="S7364" i="1" s="1"/>
  <c r="E7364" i="1"/>
  <c r="D7364" i="1"/>
  <c r="R7363" i="1"/>
  <c r="S7363" i="1" s="1"/>
  <c r="E7363" i="1"/>
  <c r="D7363" i="1"/>
  <c r="R7362" i="1"/>
  <c r="S7362" i="1" s="1"/>
  <c r="E7362" i="1"/>
  <c r="D7362" i="1"/>
  <c r="S7361" i="1"/>
  <c r="R7361" i="1"/>
  <c r="E7361" i="1"/>
  <c r="D7361" i="1"/>
  <c r="R7360" i="1"/>
  <c r="S7360" i="1" s="1"/>
  <c r="E7360" i="1"/>
  <c r="D7360" i="1"/>
  <c r="R7359" i="1"/>
  <c r="S7359" i="1" s="1"/>
  <c r="E7359" i="1"/>
  <c r="D7359" i="1"/>
  <c r="R7358" i="1"/>
  <c r="S7358" i="1" s="1"/>
  <c r="E7358" i="1"/>
  <c r="D7358" i="1"/>
  <c r="R7357" i="1"/>
  <c r="S7357" i="1" s="1"/>
  <c r="E7357" i="1"/>
  <c r="D7357" i="1"/>
  <c r="S7356" i="1"/>
  <c r="R7356" i="1"/>
  <c r="E7356" i="1"/>
  <c r="D7356" i="1"/>
  <c r="R7355" i="1"/>
  <c r="S7355" i="1" s="1"/>
  <c r="E7355" i="1"/>
  <c r="D7355" i="1"/>
  <c r="R7354" i="1"/>
  <c r="S7354" i="1" s="1"/>
  <c r="E7354" i="1"/>
  <c r="D7354" i="1"/>
  <c r="R7353" i="1"/>
  <c r="S7353" i="1" s="1"/>
  <c r="E7353" i="1"/>
  <c r="D7353" i="1"/>
  <c r="R7352" i="1"/>
  <c r="S7352" i="1" s="1"/>
  <c r="E7352" i="1"/>
  <c r="D7352" i="1"/>
  <c r="S7351" i="1"/>
  <c r="R7351" i="1"/>
  <c r="E7351" i="1"/>
  <c r="D7351" i="1"/>
  <c r="R7350" i="1"/>
  <c r="S7350" i="1" s="1"/>
  <c r="E7350" i="1"/>
  <c r="D7350" i="1"/>
  <c r="S7349" i="1"/>
  <c r="R7349" i="1"/>
  <c r="E7349" i="1"/>
  <c r="D7349" i="1"/>
  <c r="Q7348" i="1"/>
  <c r="R7348" i="1" s="1"/>
  <c r="S7348" i="1" s="1"/>
  <c r="E7348" i="1"/>
  <c r="D7348" i="1"/>
  <c r="R7347" i="1"/>
  <c r="S7347" i="1" s="1"/>
  <c r="E7347" i="1"/>
  <c r="D7347" i="1"/>
  <c r="R7346" i="1"/>
  <c r="S7346" i="1" s="1"/>
  <c r="E7346" i="1"/>
  <c r="D7346" i="1"/>
  <c r="R7345" i="1"/>
  <c r="S7345" i="1" s="1"/>
  <c r="E7345" i="1"/>
  <c r="D7345" i="1"/>
  <c r="S7344" i="1"/>
  <c r="R7344" i="1"/>
  <c r="E7344" i="1"/>
  <c r="D7344" i="1"/>
  <c r="R7343" i="1"/>
  <c r="S7343" i="1" s="1"/>
  <c r="E7343" i="1"/>
  <c r="D7343" i="1"/>
  <c r="R7342" i="1"/>
  <c r="S7342" i="1" s="1"/>
  <c r="E7342" i="1"/>
  <c r="D7342" i="1"/>
  <c r="R7341" i="1"/>
  <c r="S7341" i="1" s="1"/>
  <c r="E7341" i="1"/>
  <c r="D7341" i="1"/>
  <c r="S7340" i="1"/>
  <c r="R7340" i="1"/>
  <c r="E7340" i="1"/>
  <c r="D7340" i="1"/>
  <c r="R7339" i="1"/>
  <c r="S7339" i="1" s="1"/>
  <c r="E7339" i="1"/>
  <c r="D7339" i="1"/>
  <c r="R7338" i="1"/>
  <c r="S7338" i="1" s="1"/>
  <c r="E7338" i="1"/>
  <c r="D7338" i="1"/>
  <c r="R7337" i="1"/>
  <c r="S7337" i="1" s="1"/>
  <c r="E7337" i="1"/>
  <c r="D7337" i="1"/>
  <c r="R7336" i="1"/>
  <c r="S7336" i="1" s="1"/>
  <c r="E7336" i="1"/>
  <c r="D7336" i="1"/>
  <c r="S7335" i="1"/>
  <c r="R7335" i="1"/>
  <c r="E7335" i="1"/>
  <c r="D7335" i="1"/>
  <c r="S7334" i="1"/>
  <c r="R7334" i="1"/>
  <c r="E7334" i="1"/>
  <c r="D7334" i="1"/>
  <c r="S7333" i="1"/>
  <c r="R7333" i="1"/>
  <c r="E7333" i="1"/>
  <c r="D7333" i="1"/>
  <c r="R7332" i="1"/>
  <c r="S7332" i="1" s="1"/>
  <c r="E7332" i="1"/>
  <c r="D7332" i="1"/>
  <c r="R7331" i="1"/>
  <c r="S7331" i="1" s="1"/>
  <c r="E7331" i="1"/>
  <c r="D7331" i="1"/>
  <c r="R7330" i="1"/>
  <c r="S7330" i="1" s="1"/>
  <c r="Q7330" i="1"/>
  <c r="E7330" i="1"/>
  <c r="D7330" i="1"/>
  <c r="S7329" i="1"/>
  <c r="R7329" i="1"/>
  <c r="E7329" i="1"/>
  <c r="D7329" i="1"/>
  <c r="S7328" i="1"/>
  <c r="R7328" i="1"/>
  <c r="E7328" i="1"/>
  <c r="D7328" i="1"/>
  <c r="S7327" i="1"/>
  <c r="R7327" i="1"/>
  <c r="E7327" i="1"/>
  <c r="D7327" i="1"/>
  <c r="R7326" i="1"/>
  <c r="S7326" i="1" s="1"/>
  <c r="E7326" i="1"/>
  <c r="D7326" i="1"/>
  <c r="S7325" i="1"/>
  <c r="R7325" i="1"/>
  <c r="E7325" i="1"/>
  <c r="D7325" i="1"/>
  <c r="S7324" i="1"/>
  <c r="R7324" i="1"/>
  <c r="E7324" i="1"/>
  <c r="D7324" i="1"/>
  <c r="S7323" i="1"/>
  <c r="R7323" i="1"/>
  <c r="E7323" i="1"/>
  <c r="D7323" i="1"/>
  <c r="S7322" i="1"/>
  <c r="R7322" i="1"/>
  <c r="E7322" i="1"/>
  <c r="D7322" i="1"/>
  <c r="R7321" i="1"/>
  <c r="S7321" i="1" s="1"/>
  <c r="E7321" i="1"/>
  <c r="D7321" i="1"/>
  <c r="S7320" i="1"/>
  <c r="R7320" i="1"/>
  <c r="E7320" i="1"/>
  <c r="D7320" i="1"/>
  <c r="S7319" i="1"/>
  <c r="R7319" i="1"/>
  <c r="E7319" i="1"/>
  <c r="D7319" i="1"/>
  <c r="S7318" i="1"/>
  <c r="R7318" i="1"/>
  <c r="E7318" i="1"/>
  <c r="D7318" i="1"/>
  <c r="S7317" i="1"/>
  <c r="R7317" i="1"/>
  <c r="E7317" i="1"/>
  <c r="D7317" i="1"/>
  <c r="R7316" i="1"/>
  <c r="S7316" i="1" s="1"/>
  <c r="E7316" i="1"/>
  <c r="D7316" i="1"/>
  <c r="Q7315" i="1"/>
  <c r="R7315" i="1" s="1"/>
  <c r="S7315" i="1" s="1"/>
  <c r="E7315" i="1"/>
  <c r="D7315" i="1"/>
  <c r="R7314" i="1"/>
  <c r="S7314" i="1" s="1"/>
  <c r="E7314" i="1"/>
  <c r="D7314" i="1"/>
  <c r="S7313" i="1"/>
  <c r="R7313" i="1"/>
  <c r="E7313" i="1"/>
  <c r="D7313" i="1"/>
  <c r="S7312" i="1"/>
  <c r="R7312" i="1"/>
  <c r="E7312" i="1"/>
  <c r="D7312" i="1"/>
  <c r="S7311" i="1"/>
  <c r="R7311" i="1"/>
  <c r="E7311" i="1"/>
  <c r="D7311" i="1"/>
  <c r="S7310" i="1"/>
  <c r="R7310" i="1"/>
  <c r="E7310" i="1"/>
  <c r="D7310" i="1"/>
  <c r="R7309" i="1"/>
  <c r="S7309" i="1" s="1"/>
  <c r="E7309" i="1"/>
  <c r="D7309" i="1"/>
  <c r="S7308" i="1"/>
  <c r="R7308" i="1"/>
  <c r="E7308" i="1"/>
  <c r="D7308" i="1"/>
  <c r="S7307" i="1"/>
  <c r="R7307" i="1"/>
  <c r="E7307" i="1"/>
  <c r="D7307" i="1"/>
  <c r="S7306" i="1"/>
  <c r="R7306" i="1"/>
  <c r="E7306" i="1"/>
  <c r="D7306" i="1"/>
  <c r="R7305" i="1"/>
  <c r="S7305" i="1" s="1"/>
  <c r="E7305" i="1"/>
  <c r="D7305" i="1"/>
  <c r="R7304" i="1"/>
  <c r="S7304" i="1" s="1"/>
  <c r="E7304" i="1"/>
  <c r="D7304" i="1"/>
  <c r="R7303" i="1"/>
  <c r="S7303" i="1" s="1"/>
  <c r="E7303" i="1"/>
  <c r="D7303" i="1"/>
  <c r="S7302" i="1"/>
  <c r="R7302" i="1"/>
  <c r="E7302" i="1"/>
  <c r="D7302" i="1"/>
  <c r="S7301" i="1"/>
  <c r="R7301" i="1"/>
  <c r="E7301" i="1"/>
  <c r="D7301" i="1"/>
  <c r="Q7300" i="1"/>
  <c r="R7300" i="1" s="1"/>
  <c r="S7300" i="1" s="1"/>
  <c r="E7300" i="1"/>
  <c r="D7300" i="1"/>
  <c r="S7299" i="1"/>
  <c r="R7299" i="1"/>
  <c r="E7299" i="1"/>
  <c r="D7299" i="1"/>
  <c r="R7298" i="1"/>
  <c r="S7298" i="1" s="1"/>
  <c r="E7298" i="1"/>
  <c r="D7298" i="1"/>
  <c r="S7297" i="1"/>
  <c r="R7297" i="1"/>
  <c r="E7297" i="1"/>
  <c r="D7297" i="1"/>
  <c r="R7296" i="1"/>
  <c r="S7296" i="1" s="1"/>
  <c r="E7296" i="1"/>
  <c r="D7296" i="1"/>
  <c r="S7295" i="1"/>
  <c r="R7295" i="1"/>
  <c r="E7295" i="1"/>
  <c r="D7295" i="1"/>
  <c r="R7294" i="1"/>
  <c r="S7294" i="1" s="1"/>
  <c r="E7294" i="1"/>
  <c r="D7294" i="1"/>
  <c r="R7293" i="1"/>
  <c r="S7293" i="1" s="1"/>
  <c r="E7293" i="1"/>
  <c r="D7293" i="1"/>
  <c r="S7292" i="1"/>
  <c r="R7292" i="1"/>
  <c r="E7292" i="1"/>
  <c r="D7292" i="1"/>
  <c r="R7291" i="1"/>
  <c r="S7291" i="1" s="1"/>
  <c r="E7291" i="1"/>
  <c r="D7291" i="1"/>
  <c r="R7290" i="1"/>
  <c r="S7290" i="1" s="1"/>
  <c r="E7290" i="1"/>
  <c r="D7290" i="1"/>
  <c r="R7289" i="1"/>
  <c r="S7289" i="1" s="1"/>
  <c r="E7289" i="1"/>
  <c r="D7289" i="1"/>
  <c r="R7288" i="1"/>
  <c r="S7288" i="1" s="1"/>
  <c r="E7288" i="1"/>
  <c r="D7288" i="1"/>
  <c r="S7287" i="1"/>
  <c r="R7287" i="1"/>
  <c r="E7287" i="1"/>
  <c r="D7287" i="1"/>
  <c r="R7286" i="1"/>
  <c r="S7286" i="1" s="1"/>
  <c r="E7286" i="1"/>
  <c r="D7286" i="1"/>
  <c r="Q7285" i="1"/>
  <c r="R7285" i="1" s="1"/>
  <c r="S7285" i="1" s="1"/>
  <c r="E7285" i="1"/>
  <c r="D7285" i="1"/>
  <c r="R7284" i="1"/>
  <c r="S7284" i="1" s="1"/>
  <c r="E7284" i="1"/>
  <c r="D7284" i="1"/>
  <c r="R7283" i="1"/>
  <c r="S7283" i="1" s="1"/>
  <c r="E7283" i="1"/>
  <c r="D7283" i="1"/>
  <c r="R7282" i="1"/>
  <c r="S7282" i="1" s="1"/>
  <c r="E7282" i="1"/>
  <c r="D7282" i="1"/>
  <c r="R7281" i="1"/>
  <c r="S7281" i="1" s="1"/>
  <c r="E7281" i="1"/>
  <c r="D7281" i="1"/>
  <c r="S7280" i="1"/>
  <c r="R7280" i="1"/>
  <c r="E7280" i="1"/>
  <c r="D7280" i="1"/>
  <c r="R7279" i="1"/>
  <c r="S7279" i="1" s="1"/>
  <c r="E7279" i="1"/>
  <c r="D7279" i="1"/>
  <c r="S7278" i="1"/>
  <c r="R7278" i="1"/>
  <c r="E7278" i="1"/>
  <c r="D7278" i="1"/>
  <c r="R7277" i="1"/>
  <c r="S7277" i="1" s="1"/>
  <c r="E7277" i="1"/>
  <c r="D7277" i="1"/>
  <c r="S7276" i="1"/>
  <c r="R7276" i="1"/>
  <c r="E7276" i="1"/>
  <c r="D7276" i="1"/>
  <c r="S7275" i="1"/>
  <c r="R7275" i="1"/>
  <c r="E7275" i="1"/>
  <c r="D7275" i="1"/>
  <c r="R7274" i="1"/>
  <c r="S7274" i="1" s="1"/>
  <c r="E7274" i="1"/>
  <c r="D7274" i="1"/>
  <c r="R7273" i="1"/>
  <c r="S7273" i="1" s="1"/>
  <c r="E7273" i="1"/>
  <c r="D7273" i="1"/>
  <c r="R7272" i="1"/>
  <c r="S7272" i="1" s="1"/>
  <c r="E7272" i="1"/>
  <c r="D7272" i="1"/>
  <c r="S7271" i="1"/>
  <c r="R7271" i="1"/>
  <c r="E7271" i="1"/>
  <c r="D7271" i="1"/>
  <c r="R7270" i="1"/>
  <c r="S7270" i="1" s="1"/>
  <c r="E7270" i="1"/>
  <c r="D7270" i="1"/>
  <c r="S7269" i="1"/>
  <c r="R7269" i="1"/>
  <c r="E7269" i="1"/>
  <c r="D7269" i="1"/>
  <c r="S7268" i="1"/>
  <c r="R7268" i="1"/>
  <c r="E7268" i="1"/>
  <c r="D7268" i="1"/>
  <c r="R7267" i="1"/>
  <c r="S7267" i="1" s="1"/>
  <c r="E7267" i="1"/>
  <c r="D7267" i="1"/>
  <c r="R7266" i="1"/>
  <c r="S7266" i="1" s="1"/>
  <c r="E7266" i="1"/>
  <c r="D7266" i="1"/>
  <c r="S7265" i="1"/>
  <c r="R7265" i="1"/>
  <c r="E7265" i="1"/>
  <c r="D7265" i="1"/>
  <c r="S7264" i="1"/>
  <c r="R7264" i="1"/>
  <c r="E7264" i="1"/>
  <c r="D7264" i="1"/>
  <c r="R7263" i="1"/>
  <c r="S7263" i="1" s="1"/>
  <c r="E7263" i="1"/>
  <c r="D7263" i="1"/>
  <c r="R7262" i="1"/>
  <c r="S7262" i="1" s="1"/>
  <c r="E7262" i="1"/>
  <c r="D7262" i="1"/>
  <c r="R7261" i="1"/>
  <c r="S7261" i="1" s="1"/>
  <c r="E7261" i="1"/>
  <c r="D7261" i="1"/>
  <c r="R7260" i="1"/>
  <c r="S7260" i="1" s="1"/>
  <c r="E7260" i="1"/>
  <c r="D7260" i="1"/>
  <c r="R7259" i="1"/>
  <c r="S7259" i="1" s="1"/>
  <c r="E7259" i="1"/>
  <c r="D7259" i="1"/>
  <c r="R7258" i="1"/>
  <c r="S7258" i="1" s="1"/>
  <c r="E7258" i="1"/>
  <c r="D7258" i="1"/>
  <c r="R7257" i="1"/>
  <c r="S7257" i="1" s="1"/>
  <c r="E7257" i="1"/>
  <c r="D7257" i="1"/>
  <c r="R7256" i="1"/>
  <c r="S7256" i="1" s="1"/>
  <c r="E7256" i="1"/>
  <c r="D7256" i="1"/>
  <c r="S7255" i="1"/>
  <c r="R7255" i="1"/>
  <c r="E7255" i="1"/>
  <c r="D7255" i="1"/>
  <c r="R7254" i="1"/>
  <c r="S7254" i="1" s="1"/>
  <c r="E7254" i="1"/>
  <c r="D7254" i="1"/>
  <c r="R7253" i="1"/>
  <c r="S7253" i="1" s="1"/>
  <c r="E7253" i="1"/>
  <c r="D7253" i="1"/>
  <c r="R7252" i="1"/>
  <c r="S7252" i="1" s="1"/>
  <c r="E7252" i="1"/>
  <c r="D7252" i="1"/>
  <c r="R7251" i="1"/>
  <c r="S7251" i="1" s="1"/>
  <c r="E7251" i="1"/>
  <c r="D7251" i="1"/>
  <c r="S7250" i="1"/>
  <c r="R7250" i="1"/>
  <c r="E7250" i="1"/>
  <c r="D7250" i="1"/>
  <c r="R7249" i="1"/>
  <c r="S7249" i="1" s="1"/>
  <c r="E7249" i="1"/>
  <c r="D7249" i="1"/>
  <c r="S7248" i="1"/>
  <c r="R7248" i="1"/>
  <c r="E7248" i="1"/>
  <c r="D7248" i="1"/>
  <c r="R7247" i="1"/>
  <c r="S7247" i="1" s="1"/>
  <c r="E7247" i="1"/>
  <c r="D7247" i="1"/>
  <c r="S7246" i="1"/>
  <c r="R7246" i="1"/>
  <c r="E7246" i="1"/>
  <c r="D7246" i="1"/>
  <c r="R7245" i="1"/>
  <c r="S7245" i="1" s="1"/>
  <c r="E7245" i="1"/>
  <c r="D7245" i="1"/>
  <c r="R7244" i="1"/>
  <c r="S7244" i="1" s="1"/>
  <c r="E7244" i="1"/>
  <c r="D7244" i="1"/>
  <c r="S7243" i="1"/>
  <c r="R7243" i="1"/>
  <c r="E7243" i="1"/>
  <c r="D7243" i="1"/>
  <c r="R7242" i="1"/>
  <c r="S7242" i="1" s="1"/>
  <c r="E7242" i="1"/>
  <c r="D7242" i="1"/>
  <c r="S7241" i="1"/>
  <c r="R7241" i="1"/>
  <c r="E7241" i="1"/>
  <c r="D7241" i="1"/>
  <c r="R7240" i="1"/>
  <c r="S7240" i="1" s="1"/>
  <c r="E7240" i="1"/>
  <c r="D7240" i="1"/>
  <c r="R7239" i="1"/>
  <c r="S7239" i="1" s="1"/>
  <c r="E7239" i="1"/>
  <c r="D7239" i="1"/>
  <c r="R7238" i="1"/>
  <c r="S7238" i="1" s="1"/>
  <c r="E7238" i="1"/>
  <c r="D7238" i="1"/>
  <c r="R7237" i="1"/>
  <c r="S7237" i="1" s="1"/>
  <c r="E7237" i="1"/>
  <c r="D7237" i="1"/>
  <c r="R7236" i="1"/>
  <c r="S7236" i="1" s="1"/>
  <c r="E7236" i="1"/>
  <c r="D7236" i="1"/>
  <c r="S7235" i="1"/>
  <c r="R7235" i="1"/>
  <c r="E7235" i="1"/>
  <c r="D7235" i="1"/>
  <c r="S7234" i="1"/>
  <c r="R7234" i="1"/>
  <c r="E7234" i="1"/>
  <c r="D7234" i="1"/>
  <c r="Q7233" i="1"/>
  <c r="R7233" i="1" s="1"/>
  <c r="S7233" i="1" s="1"/>
  <c r="E7233" i="1"/>
  <c r="D7233" i="1"/>
  <c r="R7232" i="1"/>
  <c r="S7232" i="1" s="1"/>
  <c r="E7232" i="1"/>
  <c r="D7232" i="1"/>
  <c r="R7231" i="1"/>
  <c r="S7231" i="1" s="1"/>
  <c r="E7231" i="1"/>
  <c r="D7231" i="1"/>
  <c r="S7230" i="1"/>
  <c r="R7230" i="1"/>
  <c r="E7230" i="1"/>
  <c r="D7230" i="1"/>
  <c r="R7229" i="1"/>
  <c r="S7229" i="1" s="1"/>
  <c r="E7229" i="1"/>
  <c r="D7229" i="1"/>
  <c r="R7228" i="1"/>
  <c r="S7228" i="1" s="1"/>
  <c r="E7228" i="1"/>
  <c r="D7228" i="1"/>
  <c r="R7227" i="1"/>
  <c r="S7227" i="1" s="1"/>
  <c r="E7227" i="1"/>
  <c r="D7227" i="1"/>
  <c r="S7226" i="1"/>
  <c r="R7226" i="1"/>
  <c r="E7226" i="1"/>
  <c r="D7226" i="1"/>
  <c r="S7225" i="1"/>
  <c r="R7225" i="1"/>
  <c r="E7225" i="1"/>
  <c r="D7225" i="1"/>
  <c r="R7224" i="1"/>
  <c r="S7224" i="1" s="1"/>
  <c r="E7224" i="1"/>
  <c r="D7224" i="1"/>
  <c r="R7223" i="1"/>
  <c r="S7223" i="1" s="1"/>
  <c r="E7223" i="1"/>
  <c r="D7223" i="1"/>
  <c r="R7222" i="1"/>
  <c r="S7222" i="1" s="1"/>
  <c r="E7222" i="1"/>
  <c r="D7222" i="1"/>
  <c r="S7221" i="1"/>
  <c r="R7221" i="1"/>
  <c r="E7221" i="1"/>
  <c r="D7221" i="1"/>
  <c r="R7220" i="1"/>
  <c r="S7220" i="1" s="1"/>
  <c r="E7220" i="1"/>
  <c r="D7220" i="1"/>
  <c r="R7219" i="1"/>
  <c r="S7219" i="1" s="1"/>
  <c r="E7219" i="1"/>
  <c r="D7219" i="1"/>
  <c r="S7218" i="1"/>
  <c r="R7218" i="1"/>
  <c r="E7218" i="1"/>
  <c r="D7218" i="1"/>
  <c r="R7217" i="1"/>
  <c r="S7217" i="1" s="1"/>
  <c r="E7217" i="1"/>
  <c r="D7217" i="1"/>
  <c r="R7216" i="1"/>
  <c r="S7216" i="1" s="1"/>
  <c r="E7216" i="1"/>
  <c r="D7216" i="1"/>
  <c r="S7215" i="1"/>
  <c r="R7215" i="1"/>
  <c r="E7215" i="1"/>
  <c r="D7215" i="1"/>
  <c r="R7214" i="1"/>
  <c r="S7214" i="1" s="1"/>
  <c r="E7214" i="1"/>
  <c r="D7214" i="1"/>
  <c r="R7213" i="1"/>
  <c r="S7213" i="1" s="1"/>
  <c r="E7213" i="1"/>
  <c r="D7213" i="1"/>
  <c r="R7212" i="1"/>
  <c r="S7212" i="1" s="1"/>
  <c r="E7212" i="1"/>
  <c r="D7212" i="1"/>
  <c r="R7211" i="1"/>
  <c r="S7211" i="1" s="1"/>
  <c r="E7211" i="1"/>
  <c r="D7211" i="1"/>
  <c r="S7210" i="1"/>
  <c r="R7210" i="1"/>
  <c r="E7210" i="1"/>
  <c r="D7210" i="1"/>
  <c r="R7209" i="1"/>
  <c r="S7209" i="1" s="1"/>
  <c r="E7209" i="1"/>
  <c r="D7209" i="1"/>
  <c r="R7208" i="1"/>
  <c r="S7208" i="1" s="1"/>
  <c r="E7208" i="1"/>
  <c r="D7208" i="1"/>
  <c r="R7207" i="1"/>
  <c r="S7207" i="1" s="1"/>
  <c r="E7207" i="1"/>
  <c r="D7207" i="1"/>
  <c r="S7206" i="1"/>
  <c r="R7206" i="1"/>
  <c r="E7206" i="1"/>
  <c r="D7206" i="1"/>
  <c r="S7205" i="1"/>
  <c r="R7205" i="1"/>
  <c r="E7205" i="1"/>
  <c r="D7205" i="1"/>
  <c r="R7204" i="1"/>
  <c r="S7204" i="1" s="1"/>
  <c r="E7204" i="1"/>
  <c r="D7204" i="1"/>
  <c r="R7203" i="1"/>
  <c r="S7203" i="1" s="1"/>
  <c r="E7203" i="1"/>
  <c r="D7203" i="1"/>
  <c r="R7202" i="1"/>
  <c r="S7202" i="1" s="1"/>
  <c r="E7202" i="1"/>
  <c r="D7202" i="1"/>
  <c r="S7201" i="1"/>
  <c r="R7201" i="1"/>
  <c r="E7201" i="1"/>
  <c r="D7201" i="1"/>
  <c r="R7200" i="1"/>
  <c r="S7200" i="1" s="1"/>
  <c r="E7200" i="1"/>
  <c r="D7200" i="1"/>
  <c r="R7199" i="1"/>
  <c r="S7199" i="1" s="1"/>
  <c r="E7199" i="1"/>
  <c r="D7199" i="1"/>
  <c r="R7198" i="1"/>
  <c r="S7198" i="1" s="1"/>
  <c r="E7198" i="1"/>
  <c r="D7198" i="1"/>
  <c r="Q7197" i="1"/>
  <c r="R7197" i="1" s="1"/>
  <c r="S7197" i="1" s="1"/>
  <c r="E7197" i="1"/>
  <c r="D7197" i="1"/>
  <c r="S7196" i="1"/>
  <c r="R7196" i="1"/>
  <c r="E7196" i="1"/>
  <c r="D7196" i="1"/>
  <c r="Q7195" i="1"/>
  <c r="R7195" i="1" s="1"/>
  <c r="S7195" i="1" s="1"/>
  <c r="E7195" i="1"/>
  <c r="D7195" i="1"/>
  <c r="R7194" i="1"/>
  <c r="S7194" i="1" s="1"/>
  <c r="Q7194" i="1"/>
  <c r="E7194" i="1"/>
  <c r="D7194" i="1"/>
  <c r="Q7193" i="1"/>
  <c r="R7193" i="1" s="1"/>
  <c r="S7193" i="1" s="1"/>
  <c r="E7193" i="1"/>
  <c r="D7193" i="1"/>
  <c r="R7192" i="1"/>
  <c r="S7192" i="1" s="1"/>
  <c r="E7192" i="1"/>
  <c r="D7192" i="1"/>
  <c r="S7191" i="1"/>
  <c r="R7191" i="1"/>
  <c r="E7191" i="1"/>
  <c r="D7191" i="1"/>
  <c r="S7190" i="1"/>
  <c r="R7190" i="1"/>
  <c r="E7190" i="1"/>
  <c r="D7190" i="1"/>
  <c r="R7189" i="1"/>
  <c r="S7189" i="1" s="1"/>
  <c r="E7189" i="1"/>
  <c r="D7189" i="1"/>
  <c r="R7188" i="1"/>
  <c r="S7188" i="1" s="1"/>
  <c r="E7188" i="1"/>
  <c r="D7188" i="1"/>
  <c r="R7187" i="1"/>
  <c r="S7187" i="1" s="1"/>
  <c r="E7187" i="1"/>
  <c r="D7187" i="1"/>
  <c r="S7186" i="1"/>
  <c r="R7186" i="1"/>
  <c r="E7186" i="1"/>
  <c r="D7186" i="1"/>
  <c r="S7185" i="1"/>
  <c r="R7185" i="1"/>
  <c r="E7185" i="1"/>
  <c r="D7185" i="1"/>
  <c r="S7184" i="1"/>
  <c r="R7184" i="1"/>
  <c r="E7184" i="1"/>
  <c r="D7184" i="1"/>
  <c r="R7183" i="1"/>
  <c r="S7183" i="1" s="1"/>
  <c r="E7183" i="1"/>
  <c r="D7183" i="1"/>
  <c r="S7182" i="1"/>
  <c r="R7182" i="1"/>
  <c r="E7182" i="1"/>
  <c r="D7182" i="1"/>
  <c r="R7181" i="1"/>
  <c r="S7181" i="1" s="1"/>
  <c r="E7181" i="1"/>
  <c r="D7181" i="1"/>
  <c r="S7180" i="1"/>
  <c r="R7180" i="1"/>
  <c r="E7180" i="1"/>
  <c r="D7180" i="1"/>
  <c r="R7179" i="1"/>
  <c r="S7179" i="1" s="1"/>
  <c r="E7179" i="1"/>
  <c r="D7179" i="1"/>
  <c r="R7178" i="1"/>
  <c r="S7178" i="1" s="1"/>
  <c r="E7178" i="1"/>
  <c r="D7178" i="1"/>
  <c r="R7177" i="1"/>
  <c r="S7177" i="1" s="1"/>
  <c r="E7177" i="1"/>
  <c r="D7177" i="1"/>
  <c r="R7176" i="1"/>
  <c r="S7176" i="1" s="1"/>
  <c r="E7176" i="1"/>
  <c r="D7176" i="1"/>
  <c r="S7175" i="1"/>
  <c r="R7175" i="1"/>
  <c r="E7175" i="1"/>
  <c r="D7175" i="1"/>
  <c r="R7174" i="1"/>
  <c r="S7174" i="1" s="1"/>
  <c r="E7174" i="1"/>
  <c r="D7174" i="1"/>
  <c r="R7173" i="1"/>
  <c r="S7173" i="1" s="1"/>
  <c r="E7173" i="1"/>
  <c r="D7173" i="1"/>
  <c r="R7172" i="1"/>
  <c r="S7172" i="1" s="1"/>
  <c r="E7172" i="1"/>
  <c r="D7172" i="1"/>
  <c r="R7171" i="1"/>
  <c r="S7171" i="1" s="1"/>
  <c r="E7171" i="1"/>
  <c r="D7171" i="1"/>
  <c r="S7170" i="1"/>
  <c r="R7170" i="1"/>
  <c r="E7170" i="1"/>
  <c r="D7170" i="1"/>
  <c r="R7169" i="1"/>
  <c r="S7169" i="1" s="1"/>
  <c r="E7169" i="1"/>
  <c r="D7169" i="1"/>
  <c r="R7168" i="1"/>
  <c r="S7168" i="1" s="1"/>
  <c r="E7168" i="1"/>
  <c r="D7168" i="1"/>
  <c r="S7167" i="1"/>
  <c r="R7167" i="1"/>
  <c r="E7167" i="1"/>
  <c r="D7167" i="1"/>
  <c r="R7166" i="1"/>
  <c r="S7166" i="1" s="1"/>
  <c r="E7166" i="1"/>
  <c r="D7166" i="1"/>
  <c r="S7165" i="1"/>
  <c r="R7165" i="1"/>
  <c r="E7165" i="1"/>
  <c r="D7165" i="1"/>
  <c r="R7164" i="1"/>
  <c r="S7164" i="1" s="1"/>
  <c r="E7164" i="1"/>
  <c r="D7164" i="1"/>
  <c r="R7163" i="1"/>
  <c r="S7163" i="1" s="1"/>
  <c r="E7163" i="1"/>
  <c r="D7163" i="1"/>
  <c r="R7162" i="1"/>
  <c r="S7162" i="1" s="1"/>
  <c r="E7162" i="1"/>
  <c r="D7162" i="1"/>
  <c r="S7161" i="1"/>
  <c r="R7161" i="1"/>
  <c r="E7161" i="1"/>
  <c r="D7161" i="1"/>
  <c r="S7160" i="1"/>
  <c r="R7160" i="1"/>
  <c r="E7160" i="1"/>
  <c r="D7160" i="1"/>
  <c r="R7159" i="1"/>
  <c r="S7159" i="1" s="1"/>
  <c r="E7159" i="1"/>
  <c r="D7159" i="1"/>
  <c r="R7158" i="1"/>
  <c r="S7158" i="1" s="1"/>
  <c r="E7158" i="1"/>
  <c r="D7158" i="1"/>
  <c r="R7157" i="1"/>
  <c r="S7157" i="1" s="1"/>
  <c r="E7157" i="1"/>
  <c r="D7157" i="1"/>
  <c r="S7156" i="1"/>
  <c r="R7156" i="1"/>
  <c r="E7156" i="1"/>
  <c r="D7156" i="1"/>
  <c r="S7155" i="1"/>
  <c r="R7155" i="1"/>
  <c r="E7155" i="1"/>
  <c r="D7155" i="1"/>
  <c r="S7154" i="1"/>
  <c r="R7154" i="1"/>
  <c r="E7154" i="1"/>
  <c r="D7154" i="1"/>
  <c r="R7153" i="1"/>
  <c r="S7153" i="1" s="1"/>
  <c r="E7153" i="1"/>
  <c r="D7153" i="1"/>
  <c r="S7152" i="1"/>
  <c r="R7152" i="1"/>
  <c r="E7152" i="1"/>
  <c r="D7152" i="1"/>
  <c r="R7151" i="1"/>
  <c r="S7151" i="1" s="1"/>
  <c r="E7151" i="1"/>
  <c r="D7151" i="1"/>
  <c r="S7150" i="1"/>
  <c r="R7150" i="1"/>
  <c r="E7150" i="1"/>
  <c r="D7150" i="1"/>
  <c r="R7149" i="1"/>
  <c r="S7149" i="1" s="1"/>
  <c r="E7149" i="1"/>
  <c r="D7149" i="1"/>
  <c r="R7148" i="1"/>
  <c r="S7148" i="1" s="1"/>
  <c r="E7148" i="1"/>
  <c r="D7148" i="1"/>
  <c r="R7147" i="1"/>
  <c r="S7147" i="1" s="1"/>
  <c r="E7147" i="1"/>
  <c r="D7147" i="1"/>
  <c r="R7146" i="1"/>
  <c r="S7146" i="1" s="1"/>
  <c r="E7146" i="1"/>
  <c r="D7146" i="1"/>
  <c r="S7145" i="1"/>
  <c r="R7145" i="1"/>
  <c r="E7145" i="1"/>
  <c r="D7145" i="1"/>
  <c r="R7144" i="1"/>
  <c r="S7144" i="1" s="1"/>
  <c r="E7144" i="1"/>
  <c r="D7144" i="1"/>
  <c r="R7143" i="1"/>
  <c r="S7143" i="1" s="1"/>
  <c r="E7143" i="1"/>
  <c r="D7143" i="1"/>
  <c r="R7142" i="1"/>
  <c r="S7142" i="1" s="1"/>
  <c r="E7142" i="1"/>
  <c r="D7142" i="1"/>
  <c r="S7141" i="1"/>
  <c r="R7141" i="1"/>
  <c r="E7141" i="1"/>
  <c r="D7141" i="1"/>
  <c r="S7140" i="1"/>
  <c r="R7140" i="1"/>
  <c r="E7140" i="1"/>
  <c r="D7140" i="1"/>
  <c r="S7139" i="1"/>
  <c r="R7139" i="1"/>
  <c r="E7139" i="1"/>
  <c r="D7139" i="1"/>
  <c r="R7138" i="1"/>
  <c r="S7138" i="1" s="1"/>
  <c r="E7138" i="1"/>
  <c r="D7138" i="1"/>
  <c r="S7137" i="1"/>
  <c r="R7137" i="1"/>
  <c r="E7137" i="1"/>
  <c r="D7137" i="1"/>
  <c r="R7136" i="1"/>
  <c r="S7136" i="1" s="1"/>
  <c r="E7136" i="1"/>
  <c r="D7136" i="1"/>
  <c r="S7135" i="1"/>
  <c r="R7135" i="1"/>
  <c r="E7135" i="1"/>
  <c r="D7135" i="1"/>
  <c r="R7134" i="1"/>
  <c r="S7134" i="1" s="1"/>
  <c r="E7134" i="1"/>
  <c r="D7134" i="1"/>
  <c r="R7133" i="1"/>
  <c r="S7133" i="1" s="1"/>
  <c r="E7133" i="1"/>
  <c r="D7133" i="1"/>
  <c r="S7132" i="1"/>
  <c r="R7132" i="1"/>
  <c r="E7132" i="1"/>
  <c r="D7132" i="1"/>
  <c r="S7131" i="1"/>
  <c r="R7131" i="1"/>
  <c r="E7131" i="1"/>
  <c r="D7131" i="1"/>
  <c r="S7130" i="1"/>
  <c r="R7130" i="1"/>
  <c r="E7130" i="1"/>
  <c r="D7130" i="1"/>
  <c r="R7129" i="1"/>
  <c r="S7129" i="1" s="1"/>
  <c r="E7129" i="1"/>
  <c r="D7129" i="1"/>
  <c r="R7128" i="1"/>
  <c r="S7128" i="1" s="1"/>
  <c r="E7128" i="1"/>
  <c r="D7128" i="1"/>
  <c r="R7127" i="1"/>
  <c r="S7127" i="1" s="1"/>
  <c r="E7127" i="1"/>
  <c r="D7127" i="1"/>
  <c r="R7126" i="1"/>
  <c r="S7126" i="1" s="1"/>
  <c r="E7126" i="1"/>
  <c r="D7126" i="1"/>
  <c r="S7125" i="1"/>
  <c r="R7125" i="1"/>
  <c r="E7125" i="1"/>
  <c r="D7125" i="1"/>
  <c r="R7124" i="1"/>
  <c r="S7124" i="1" s="1"/>
  <c r="E7124" i="1"/>
  <c r="D7124" i="1"/>
  <c r="R7123" i="1"/>
  <c r="S7123" i="1" s="1"/>
  <c r="E7123" i="1"/>
  <c r="D7123" i="1"/>
  <c r="R7122" i="1"/>
  <c r="S7122" i="1" s="1"/>
  <c r="E7122" i="1"/>
  <c r="D7122" i="1"/>
  <c r="R7121" i="1"/>
  <c r="S7121" i="1" s="1"/>
  <c r="E7121" i="1"/>
  <c r="D7121" i="1"/>
  <c r="S7120" i="1"/>
  <c r="R7120" i="1"/>
  <c r="E7120" i="1"/>
  <c r="D7120" i="1"/>
  <c r="S7119" i="1"/>
  <c r="R7119" i="1"/>
  <c r="E7119" i="1"/>
  <c r="D7119" i="1"/>
  <c r="R7118" i="1"/>
  <c r="S7118" i="1" s="1"/>
  <c r="E7118" i="1"/>
  <c r="D7118" i="1"/>
  <c r="R7117" i="1"/>
  <c r="S7117" i="1" s="1"/>
  <c r="E7117" i="1"/>
  <c r="D7117" i="1"/>
  <c r="R7116" i="1"/>
  <c r="S7116" i="1" s="1"/>
  <c r="E7116" i="1"/>
  <c r="D7116" i="1"/>
  <c r="S7115" i="1"/>
  <c r="R7115" i="1"/>
  <c r="E7115" i="1"/>
  <c r="D7115" i="1"/>
  <c r="S7114" i="1"/>
  <c r="R7114" i="1"/>
  <c r="E7114" i="1"/>
  <c r="D7114" i="1"/>
  <c r="R7113" i="1"/>
  <c r="S7113" i="1" s="1"/>
  <c r="E7113" i="1"/>
  <c r="D7113" i="1"/>
  <c r="S7112" i="1"/>
  <c r="R7112" i="1"/>
  <c r="E7112" i="1"/>
  <c r="D7112" i="1"/>
  <c r="R7111" i="1"/>
  <c r="S7111" i="1" s="1"/>
  <c r="E7111" i="1"/>
  <c r="D7111" i="1"/>
  <c r="S7110" i="1"/>
  <c r="R7110" i="1"/>
  <c r="E7110" i="1"/>
  <c r="D7110" i="1"/>
  <c r="S7109" i="1"/>
  <c r="R7109" i="1"/>
  <c r="E7109" i="1"/>
  <c r="D7109" i="1"/>
  <c r="R7108" i="1"/>
  <c r="S7108" i="1" s="1"/>
  <c r="E7108" i="1"/>
  <c r="D7108" i="1"/>
  <c r="R7107" i="1"/>
  <c r="S7107" i="1" s="1"/>
  <c r="E7107" i="1"/>
  <c r="D7107" i="1"/>
  <c r="S7106" i="1"/>
  <c r="R7106" i="1"/>
  <c r="E7106" i="1"/>
  <c r="D7106" i="1"/>
  <c r="S7105" i="1"/>
  <c r="R7105" i="1"/>
  <c r="E7105" i="1"/>
  <c r="D7105" i="1"/>
  <c r="S7104" i="1"/>
  <c r="R7104" i="1"/>
  <c r="E7104" i="1"/>
  <c r="D7104" i="1"/>
  <c r="R7103" i="1"/>
  <c r="S7103" i="1" s="1"/>
  <c r="E7103" i="1"/>
  <c r="D7103" i="1"/>
  <c r="S7102" i="1"/>
  <c r="R7102" i="1"/>
  <c r="E7102" i="1"/>
  <c r="D7102" i="1"/>
  <c r="R7101" i="1"/>
  <c r="S7101" i="1" s="1"/>
  <c r="E7101" i="1"/>
  <c r="D7101" i="1"/>
  <c r="S7100" i="1"/>
  <c r="R7100" i="1"/>
  <c r="E7100" i="1"/>
  <c r="D7100" i="1"/>
  <c r="R7099" i="1"/>
  <c r="S7099" i="1" s="1"/>
  <c r="E7099" i="1"/>
  <c r="D7099" i="1"/>
  <c r="R7098" i="1"/>
  <c r="S7098" i="1" s="1"/>
  <c r="E7098" i="1"/>
  <c r="D7098" i="1"/>
  <c r="R7097" i="1"/>
  <c r="S7097" i="1" s="1"/>
  <c r="E7097" i="1"/>
  <c r="D7097" i="1"/>
  <c r="R7096" i="1"/>
  <c r="S7096" i="1" s="1"/>
  <c r="E7096" i="1"/>
  <c r="D7096" i="1"/>
  <c r="S7095" i="1"/>
  <c r="R7095" i="1"/>
  <c r="E7095" i="1"/>
  <c r="D7095" i="1"/>
  <c r="R7094" i="1"/>
  <c r="S7094" i="1" s="1"/>
  <c r="E7094" i="1"/>
  <c r="D7094" i="1"/>
  <c r="R7093" i="1"/>
  <c r="S7093" i="1" s="1"/>
  <c r="E7093" i="1"/>
  <c r="D7093" i="1"/>
  <c r="R7092" i="1"/>
  <c r="S7092" i="1" s="1"/>
  <c r="E7092" i="1"/>
  <c r="D7092" i="1"/>
  <c r="R7091" i="1"/>
  <c r="S7091" i="1" s="1"/>
  <c r="E7091" i="1"/>
  <c r="D7091" i="1"/>
  <c r="S7090" i="1"/>
  <c r="R7090" i="1"/>
  <c r="E7090" i="1"/>
  <c r="D7090" i="1"/>
  <c r="S7089" i="1"/>
  <c r="R7089" i="1"/>
  <c r="E7089" i="1"/>
  <c r="D7089" i="1"/>
  <c r="R7088" i="1"/>
  <c r="S7088" i="1" s="1"/>
  <c r="E7088" i="1"/>
  <c r="D7088" i="1"/>
  <c r="R7087" i="1"/>
  <c r="S7087" i="1" s="1"/>
  <c r="E7087" i="1"/>
  <c r="D7087" i="1"/>
  <c r="R7086" i="1"/>
  <c r="S7086" i="1" s="1"/>
  <c r="E7086" i="1"/>
  <c r="D7086" i="1"/>
  <c r="S7085" i="1"/>
  <c r="R7085" i="1"/>
  <c r="E7085" i="1"/>
  <c r="D7085" i="1"/>
  <c r="R7084" i="1"/>
  <c r="S7084" i="1" s="1"/>
  <c r="E7084" i="1"/>
  <c r="D7084" i="1"/>
  <c r="R7083" i="1"/>
  <c r="S7083" i="1" s="1"/>
  <c r="E7083" i="1"/>
  <c r="D7083" i="1"/>
  <c r="S7082" i="1"/>
  <c r="R7082" i="1"/>
  <c r="E7082" i="1"/>
  <c r="D7082" i="1"/>
  <c r="Q7081" i="1"/>
  <c r="R7081" i="1" s="1"/>
  <c r="S7081" i="1" s="1"/>
  <c r="E7081" i="1"/>
  <c r="D7081" i="1"/>
  <c r="R7080" i="1"/>
  <c r="S7080" i="1" s="1"/>
  <c r="E7080" i="1"/>
  <c r="D7080" i="1"/>
  <c r="S7079" i="1"/>
  <c r="R7079" i="1"/>
  <c r="E7079" i="1"/>
  <c r="D7079" i="1"/>
  <c r="S7078" i="1"/>
  <c r="R7078" i="1"/>
  <c r="E7078" i="1"/>
  <c r="D7078" i="1"/>
  <c r="S7077" i="1"/>
  <c r="R7077" i="1"/>
  <c r="E7077" i="1"/>
  <c r="D7077" i="1"/>
  <c r="R7076" i="1"/>
  <c r="S7076" i="1" s="1"/>
  <c r="E7076" i="1"/>
  <c r="D7076" i="1"/>
  <c r="R7075" i="1"/>
  <c r="S7075" i="1" s="1"/>
  <c r="E7075" i="1"/>
  <c r="D7075" i="1"/>
  <c r="S7074" i="1"/>
  <c r="R7074" i="1"/>
  <c r="E7074" i="1"/>
  <c r="D7074" i="1"/>
  <c r="R7073" i="1"/>
  <c r="S7073" i="1" s="1"/>
  <c r="E7073" i="1"/>
  <c r="D7073" i="1"/>
  <c r="R7072" i="1"/>
  <c r="S7072" i="1" s="1"/>
  <c r="E7072" i="1"/>
  <c r="D7072" i="1"/>
  <c r="S7071" i="1"/>
  <c r="R7071" i="1"/>
  <c r="E7071" i="1"/>
  <c r="D7071" i="1"/>
  <c r="R7070" i="1"/>
  <c r="S7070" i="1" s="1"/>
  <c r="E7070" i="1"/>
  <c r="D7070" i="1"/>
  <c r="S7069" i="1"/>
  <c r="R7069" i="1"/>
  <c r="E7069" i="1"/>
  <c r="D7069" i="1"/>
  <c r="S7068" i="1"/>
  <c r="R7068" i="1"/>
  <c r="E7068" i="1"/>
  <c r="D7068" i="1"/>
  <c r="S7067" i="1"/>
  <c r="R7067" i="1"/>
  <c r="E7067" i="1"/>
  <c r="D7067" i="1"/>
  <c r="R7066" i="1"/>
  <c r="S7066" i="1" s="1"/>
  <c r="E7066" i="1"/>
  <c r="D7066" i="1"/>
  <c r="Q7065" i="1"/>
  <c r="R7065" i="1" s="1"/>
  <c r="S7065" i="1" s="1"/>
  <c r="E7065" i="1"/>
  <c r="D7065" i="1"/>
  <c r="S7064" i="1"/>
  <c r="R7064" i="1"/>
  <c r="E7064" i="1"/>
  <c r="D7064" i="1"/>
  <c r="R7063" i="1"/>
  <c r="S7063" i="1" s="1"/>
  <c r="E7063" i="1"/>
  <c r="D7063" i="1"/>
  <c r="R7062" i="1"/>
  <c r="S7062" i="1" s="1"/>
  <c r="Q7062" i="1"/>
  <c r="E7062" i="1"/>
  <c r="D7062" i="1"/>
  <c r="R7061" i="1"/>
  <c r="S7061" i="1" s="1"/>
  <c r="E7061" i="1"/>
  <c r="D7061" i="1"/>
  <c r="S7060" i="1"/>
  <c r="R7060" i="1"/>
  <c r="E7060" i="1"/>
  <c r="D7060" i="1"/>
  <c r="R7059" i="1"/>
  <c r="S7059" i="1" s="1"/>
  <c r="E7059" i="1"/>
  <c r="D7059" i="1"/>
  <c r="R7058" i="1"/>
  <c r="S7058" i="1" s="1"/>
  <c r="E7058" i="1"/>
  <c r="D7058" i="1"/>
  <c r="R7057" i="1"/>
  <c r="S7057" i="1" s="1"/>
  <c r="E7057" i="1"/>
  <c r="D7057" i="1"/>
  <c r="R7056" i="1"/>
  <c r="S7056" i="1" s="1"/>
  <c r="E7056" i="1"/>
  <c r="D7056" i="1"/>
  <c r="R7055" i="1"/>
  <c r="S7055" i="1" s="1"/>
  <c r="E7055" i="1"/>
  <c r="D7055" i="1"/>
  <c r="R7054" i="1"/>
  <c r="S7054" i="1" s="1"/>
  <c r="E7054" i="1"/>
  <c r="D7054" i="1"/>
  <c r="S7053" i="1"/>
  <c r="R7053" i="1"/>
  <c r="E7053" i="1"/>
  <c r="D7053" i="1"/>
  <c r="R7052" i="1"/>
  <c r="S7052" i="1" s="1"/>
  <c r="E7052" i="1"/>
  <c r="D7052" i="1"/>
  <c r="R7051" i="1"/>
  <c r="S7051" i="1" s="1"/>
  <c r="E7051" i="1"/>
  <c r="D7051" i="1"/>
  <c r="R7050" i="1"/>
  <c r="S7050" i="1" s="1"/>
  <c r="E7050" i="1"/>
  <c r="D7050" i="1"/>
  <c r="R7049" i="1"/>
  <c r="S7049" i="1" s="1"/>
  <c r="E7049" i="1"/>
  <c r="D7049" i="1"/>
  <c r="R7048" i="1"/>
  <c r="S7048" i="1" s="1"/>
  <c r="E7048" i="1"/>
  <c r="D7048" i="1"/>
  <c r="S7047" i="1"/>
  <c r="R7047" i="1"/>
  <c r="E7047" i="1"/>
  <c r="D7047" i="1"/>
  <c r="R7046" i="1"/>
  <c r="S7046" i="1" s="1"/>
  <c r="E7046" i="1"/>
  <c r="D7046" i="1"/>
  <c r="S7045" i="1"/>
  <c r="R7045" i="1"/>
  <c r="E7045" i="1"/>
  <c r="D7045" i="1"/>
  <c r="R7044" i="1"/>
  <c r="S7044" i="1" s="1"/>
  <c r="E7044" i="1"/>
  <c r="D7044" i="1"/>
  <c r="S7043" i="1"/>
  <c r="R7043" i="1"/>
  <c r="E7043" i="1"/>
  <c r="D7043" i="1"/>
  <c r="R7042" i="1"/>
  <c r="S7042" i="1" s="1"/>
  <c r="E7042" i="1"/>
  <c r="D7042" i="1"/>
  <c r="S7041" i="1"/>
  <c r="R7041" i="1"/>
  <c r="E7041" i="1"/>
  <c r="D7041" i="1"/>
  <c r="R7040" i="1"/>
  <c r="S7040" i="1" s="1"/>
  <c r="E7040" i="1"/>
  <c r="D7040" i="1"/>
  <c r="R7039" i="1"/>
  <c r="S7039" i="1" s="1"/>
  <c r="E7039" i="1"/>
  <c r="D7039" i="1"/>
  <c r="R7038" i="1"/>
  <c r="S7038" i="1" s="1"/>
  <c r="E7038" i="1"/>
  <c r="D7038" i="1"/>
  <c r="S7037" i="1"/>
  <c r="R7037" i="1"/>
  <c r="E7037" i="1"/>
  <c r="D7037" i="1"/>
  <c r="R7036" i="1"/>
  <c r="S7036" i="1" s="1"/>
  <c r="E7036" i="1"/>
  <c r="D7036" i="1"/>
  <c r="S7035" i="1"/>
  <c r="R7035" i="1"/>
  <c r="E7035" i="1"/>
  <c r="D7035" i="1"/>
  <c r="R7034" i="1"/>
  <c r="S7034" i="1" s="1"/>
  <c r="E7034" i="1"/>
  <c r="D7034" i="1"/>
  <c r="S7033" i="1"/>
  <c r="R7033" i="1"/>
  <c r="E7033" i="1"/>
  <c r="D7033" i="1"/>
  <c r="R7032" i="1"/>
  <c r="S7032" i="1" s="1"/>
  <c r="E7032" i="1"/>
  <c r="D7032" i="1"/>
  <c r="S7031" i="1"/>
  <c r="R7031" i="1"/>
  <c r="E7031" i="1"/>
  <c r="D7031" i="1"/>
  <c r="S7030" i="1"/>
  <c r="R7030" i="1"/>
  <c r="E7030" i="1"/>
  <c r="D7030" i="1"/>
  <c r="R7029" i="1"/>
  <c r="S7029" i="1" s="1"/>
  <c r="E7029" i="1"/>
  <c r="D7029" i="1"/>
  <c r="R7028" i="1"/>
  <c r="S7028" i="1" s="1"/>
  <c r="E7028" i="1"/>
  <c r="D7028" i="1"/>
  <c r="R7027" i="1"/>
  <c r="S7027" i="1" s="1"/>
  <c r="E7027" i="1"/>
  <c r="D7027" i="1"/>
  <c r="R7026" i="1"/>
  <c r="S7026" i="1" s="1"/>
  <c r="E7026" i="1"/>
  <c r="D7026" i="1"/>
  <c r="R7025" i="1"/>
  <c r="S7025" i="1" s="1"/>
  <c r="E7025" i="1"/>
  <c r="D7025" i="1"/>
  <c r="R7024" i="1"/>
  <c r="S7024" i="1" s="1"/>
  <c r="E7024" i="1"/>
  <c r="D7024" i="1"/>
  <c r="R7023" i="1"/>
  <c r="S7023" i="1" s="1"/>
  <c r="E7023" i="1"/>
  <c r="D7023" i="1"/>
  <c r="S7022" i="1"/>
  <c r="R7022" i="1"/>
  <c r="E7022" i="1"/>
  <c r="D7022" i="1"/>
  <c r="S7021" i="1"/>
  <c r="R7021" i="1"/>
  <c r="E7021" i="1"/>
  <c r="D7021" i="1"/>
  <c r="R7020" i="1"/>
  <c r="S7020" i="1" s="1"/>
  <c r="E7020" i="1"/>
  <c r="D7020" i="1"/>
  <c r="R7019" i="1"/>
  <c r="S7019" i="1" s="1"/>
  <c r="E7019" i="1"/>
  <c r="D7019" i="1"/>
  <c r="S7018" i="1"/>
  <c r="R7018" i="1"/>
  <c r="E7018" i="1"/>
  <c r="D7018" i="1"/>
  <c r="S7017" i="1"/>
  <c r="R7017" i="1"/>
  <c r="E7017" i="1"/>
  <c r="D7017" i="1"/>
  <c r="R7016" i="1"/>
  <c r="S7016" i="1" s="1"/>
  <c r="E7016" i="1"/>
  <c r="D7016" i="1"/>
  <c r="S7015" i="1"/>
  <c r="R7015" i="1"/>
  <c r="E7015" i="1"/>
  <c r="D7015" i="1"/>
  <c r="R7014" i="1"/>
  <c r="S7014" i="1" s="1"/>
  <c r="E7014" i="1"/>
  <c r="D7014" i="1"/>
  <c r="R7013" i="1"/>
  <c r="S7013" i="1" s="1"/>
  <c r="E7013" i="1"/>
  <c r="D7013" i="1"/>
  <c r="R7012" i="1"/>
  <c r="S7012" i="1" s="1"/>
  <c r="E7012" i="1"/>
  <c r="D7012" i="1"/>
  <c r="R7011" i="1"/>
  <c r="S7011" i="1" s="1"/>
  <c r="E7011" i="1"/>
  <c r="D7011" i="1"/>
  <c r="R7010" i="1"/>
  <c r="S7010" i="1" s="1"/>
  <c r="E7010" i="1"/>
  <c r="D7010" i="1"/>
  <c r="R7009" i="1"/>
  <c r="S7009" i="1" s="1"/>
  <c r="E7009" i="1"/>
  <c r="D7009" i="1"/>
  <c r="S7008" i="1"/>
  <c r="R7008" i="1"/>
  <c r="E7008" i="1"/>
  <c r="D7008" i="1"/>
  <c r="S7007" i="1"/>
  <c r="R7007" i="1"/>
  <c r="E7007" i="1"/>
  <c r="D7007" i="1"/>
  <c r="R7006" i="1"/>
  <c r="S7006" i="1" s="1"/>
  <c r="E7006" i="1"/>
  <c r="D7006" i="1"/>
  <c r="R7005" i="1"/>
  <c r="S7005" i="1" s="1"/>
  <c r="E7005" i="1"/>
  <c r="D7005" i="1"/>
  <c r="R7004" i="1"/>
  <c r="S7004" i="1" s="1"/>
  <c r="E7004" i="1"/>
  <c r="D7004" i="1"/>
  <c r="R7003" i="1"/>
  <c r="S7003" i="1" s="1"/>
  <c r="E7003" i="1"/>
  <c r="D7003" i="1"/>
  <c r="R7002" i="1"/>
  <c r="S7002" i="1" s="1"/>
  <c r="E7002" i="1"/>
  <c r="D7002" i="1"/>
  <c r="S7001" i="1"/>
  <c r="R7001" i="1"/>
  <c r="E7001" i="1"/>
  <c r="D7001" i="1"/>
  <c r="R7000" i="1"/>
  <c r="S7000" i="1" s="1"/>
  <c r="E7000" i="1"/>
  <c r="D7000" i="1"/>
  <c r="R6999" i="1"/>
  <c r="S6999" i="1" s="1"/>
  <c r="E6999" i="1"/>
  <c r="D6999" i="1"/>
  <c r="R6998" i="1"/>
  <c r="S6998" i="1" s="1"/>
  <c r="E6998" i="1"/>
  <c r="D6998" i="1"/>
  <c r="R6997" i="1"/>
  <c r="S6997" i="1" s="1"/>
  <c r="E6997" i="1"/>
  <c r="D6997" i="1"/>
  <c r="R6996" i="1"/>
  <c r="S6996" i="1" s="1"/>
  <c r="E6996" i="1"/>
  <c r="D6996" i="1"/>
  <c r="S6995" i="1"/>
  <c r="R6995" i="1"/>
  <c r="E6995" i="1"/>
  <c r="D6995" i="1"/>
  <c r="R6994" i="1"/>
  <c r="S6994" i="1" s="1"/>
  <c r="E6994" i="1"/>
  <c r="D6994" i="1"/>
  <c r="R6993" i="1"/>
  <c r="S6993" i="1" s="1"/>
  <c r="E6993" i="1"/>
  <c r="D6993" i="1"/>
  <c r="R6992" i="1"/>
  <c r="S6992" i="1" s="1"/>
  <c r="E6992" i="1"/>
  <c r="D6992" i="1"/>
  <c r="R6991" i="1"/>
  <c r="S6991" i="1" s="1"/>
  <c r="E6991" i="1"/>
  <c r="D6991" i="1"/>
  <c r="S6990" i="1"/>
  <c r="R6990" i="1"/>
  <c r="E6990" i="1"/>
  <c r="D6990" i="1"/>
  <c r="R6989" i="1"/>
  <c r="S6989" i="1" s="1"/>
  <c r="E6989" i="1"/>
  <c r="D6989" i="1"/>
  <c r="S6988" i="1"/>
  <c r="R6988" i="1"/>
  <c r="E6988" i="1"/>
  <c r="D6988" i="1"/>
  <c r="S6987" i="1"/>
  <c r="R6987" i="1"/>
  <c r="E6987" i="1"/>
  <c r="D6987" i="1"/>
  <c r="R6986" i="1"/>
  <c r="S6986" i="1" s="1"/>
  <c r="E6986" i="1"/>
  <c r="D6986" i="1"/>
  <c r="S6985" i="1"/>
  <c r="R6985" i="1"/>
  <c r="E6985" i="1"/>
  <c r="D6985" i="1"/>
  <c r="R6984" i="1"/>
  <c r="S6984" i="1" s="1"/>
  <c r="E6984" i="1"/>
  <c r="D6984" i="1"/>
  <c r="S6983" i="1"/>
  <c r="R6983" i="1"/>
  <c r="E6983" i="1"/>
  <c r="D6983" i="1"/>
  <c r="R6982" i="1"/>
  <c r="S6982" i="1" s="1"/>
  <c r="E6982" i="1"/>
  <c r="D6982" i="1"/>
  <c r="R6981" i="1"/>
  <c r="S6981" i="1" s="1"/>
  <c r="E6981" i="1"/>
  <c r="D6981" i="1"/>
  <c r="S6980" i="1"/>
  <c r="R6980" i="1"/>
  <c r="E6980" i="1"/>
  <c r="D6980" i="1"/>
  <c r="R6979" i="1"/>
  <c r="S6979" i="1" s="1"/>
  <c r="E6979" i="1"/>
  <c r="D6979" i="1"/>
  <c r="R6978" i="1"/>
  <c r="S6978" i="1" s="1"/>
  <c r="E6978" i="1"/>
  <c r="D6978" i="1"/>
  <c r="Q6977" i="1"/>
  <c r="R6977" i="1" s="1"/>
  <c r="S6977" i="1" s="1"/>
  <c r="E6977" i="1"/>
  <c r="D6977" i="1"/>
  <c r="R6976" i="1"/>
  <c r="S6976" i="1" s="1"/>
  <c r="E6976" i="1"/>
  <c r="D6976" i="1"/>
  <c r="R6975" i="1"/>
  <c r="S6975" i="1" s="1"/>
  <c r="E6975" i="1"/>
  <c r="D6975" i="1"/>
  <c r="S6974" i="1"/>
  <c r="R6974" i="1"/>
  <c r="E6974" i="1"/>
  <c r="D6974" i="1"/>
  <c r="R6973" i="1"/>
  <c r="S6973" i="1" s="1"/>
  <c r="E6973" i="1"/>
  <c r="D6973" i="1"/>
  <c r="S6972" i="1"/>
  <c r="R6972" i="1"/>
  <c r="E6972" i="1"/>
  <c r="D6972" i="1"/>
  <c r="R6971" i="1"/>
  <c r="S6971" i="1" s="1"/>
  <c r="E6971" i="1"/>
  <c r="D6971" i="1"/>
  <c r="R6970" i="1"/>
  <c r="S6970" i="1" s="1"/>
  <c r="E6970" i="1"/>
  <c r="D6970" i="1"/>
  <c r="R6969" i="1"/>
  <c r="S6969" i="1" s="1"/>
  <c r="E6969" i="1"/>
  <c r="D6969" i="1"/>
  <c r="S6968" i="1"/>
  <c r="R6968" i="1"/>
  <c r="E6968" i="1"/>
  <c r="D6968" i="1"/>
  <c r="R6967" i="1"/>
  <c r="S6967" i="1" s="1"/>
  <c r="E6967" i="1"/>
  <c r="D6967" i="1"/>
  <c r="R6966" i="1"/>
  <c r="S6966" i="1" s="1"/>
  <c r="E6966" i="1"/>
  <c r="D6966" i="1"/>
  <c r="R6965" i="1"/>
  <c r="S6965" i="1" s="1"/>
  <c r="E6965" i="1"/>
  <c r="D6965" i="1"/>
  <c r="R6964" i="1"/>
  <c r="S6964" i="1" s="1"/>
  <c r="E6964" i="1"/>
  <c r="D6964" i="1"/>
  <c r="R6963" i="1"/>
  <c r="S6963" i="1" s="1"/>
  <c r="E6963" i="1"/>
  <c r="D6963" i="1"/>
  <c r="S6962" i="1"/>
  <c r="R6962" i="1"/>
  <c r="E6962" i="1"/>
  <c r="D6962" i="1"/>
  <c r="R6961" i="1"/>
  <c r="S6961" i="1" s="1"/>
  <c r="E6961" i="1"/>
  <c r="D6961" i="1"/>
  <c r="R6960" i="1"/>
  <c r="S6960" i="1" s="1"/>
  <c r="E6960" i="1"/>
  <c r="D6960" i="1"/>
  <c r="R6959" i="1"/>
  <c r="S6959" i="1" s="1"/>
  <c r="E6959" i="1"/>
  <c r="D6959" i="1"/>
  <c r="S6958" i="1"/>
  <c r="R6958" i="1"/>
  <c r="E6958" i="1"/>
  <c r="D6958" i="1"/>
  <c r="R6957" i="1"/>
  <c r="S6957" i="1" s="1"/>
  <c r="E6957" i="1"/>
  <c r="D6957" i="1"/>
  <c r="R6956" i="1"/>
  <c r="S6956" i="1" s="1"/>
  <c r="E6956" i="1"/>
  <c r="D6956" i="1"/>
  <c r="R6955" i="1"/>
  <c r="S6955" i="1" s="1"/>
  <c r="E6955" i="1"/>
  <c r="D6955" i="1"/>
  <c r="R6954" i="1"/>
  <c r="S6954" i="1" s="1"/>
  <c r="E6954" i="1"/>
  <c r="D6954" i="1"/>
  <c r="R6953" i="1"/>
  <c r="S6953" i="1" s="1"/>
  <c r="E6953" i="1"/>
  <c r="D6953" i="1"/>
  <c r="R6952" i="1"/>
  <c r="S6952" i="1" s="1"/>
  <c r="E6952" i="1"/>
  <c r="D6952" i="1"/>
  <c r="R6951" i="1"/>
  <c r="S6951" i="1" s="1"/>
  <c r="E6951" i="1"/>
  <c r="D6951" i="1"/>
  <c r="S6950" i="1"/>
  <c r="R6950" i="1"/>
  <c r="E6950" i="1"/>
  <c r="D6950" i="1"/>
  <c r="S6949" i="1"/>
  <c r="R6949" i="1"/>
  <c r="E6949" i="1"/>
  <c r="D6949" i="1"/>
  <c r="R6948" i="1"/>
  <c r="S6948" i="1" s="1"/>
  <c r="E6948" i="1"/>
  <c r="D6948" i="1"/>
  <c r="S6947" i="1"/>
  <c r="R6947" i="1"/>
  <c r="E6947" i="1"/>
  <c r="D6947" i="1"/>
  <c r="R6946" i="1"/>
  <c r="S6946" i="1" s="1"/>
  <c r="E6946" i="1"/>
  <c r="D6946" i="1"/>
  <c r="R6945" i="1"/>
  <c r="S6945" i="1" s="1"/>
  <c r="E6945" i="1"/>
  <c r="D6945" i="1"/>
  <c r="S6944" i="1"/>
  <c r="R6944" i="1"/>
  <c r="E6944" i="1"/>
  <c r="D6944" i="1"/>
  <c r="R6943" i="1"/>
  <c r="S6943" i="1" s="1"/>
  <c r="E6943" i="1"/>
  <c r="D6943" i="1"/>
  <c r="S6942" i="1"/>
  <c r="R6942" i="1"/>
  <c r="E6942" i="1"/>
  <c r="D6942" i="1"/>
  <c r="R6941" i="1"/>
  <c r="S6941" i="1" s="1"/>
  <c r="E6941" i="1"/>
  <c r="D6941" i="1"/>
  <c r="R6940" i="1"/>
  <c r="S6940" i="1" s="1"/>
  <c r="E6940" i="1"/>
  <c r="D6940" i="1"/>
  <c r="S6939" i="1"/>
  <c r="R6939" i="1"/>
  <c r="E6939" i="1"/>
  <c r="D6939" i="1"/>
  <c r="S6938" i="1"/>
  <c r="R6938" i="1"/>
  <c r="E6938" i="1"/>
  <c r="D6938" i="1"/>
  <c r="R6937" i="1"/>
  <c r="S6937" i="1" s="1"/>
  <c r="E6937" i="1"/>
  <c r="D6937" i="1"/>
  <c r="R6936" i="1"/>
  <c r="S6936" i="1" s="1"/>
  <c r="E6936" i="1"/>
  <c r="D6936" i="1"/>
  <c r="S6935" i="1"/>
  <c r="R6935" i="1"/>
  <c r="E6935" i="1"/>
  <c r="D6935" i="1"/>
  <c r="R6934" i="1"/>
  <c r="S6934" i="1" s="1"/>
  <c r="E6934" i="1"/>
  <c r="D6934" i="1"/>
  <c r="S6933" i="1"/>
  <c r="R6933" i="1"/>
  <c r="E6933" i="1"/>
  <c r="D6933" i="1"/>
  <c r="R6932" i="1"/>
  <c r="S6932" i="1" s="1"/>
  <c r="E6932" i="1"/>
  <c r="D6932" i="1"/>
  <c r="R6931" i="1"/>
  <c r="S6931" i="1" s="1"/>
  <c r="E6931" i="1"/>
  <c r="D6931" i="1"/>
  <c r="R6930" i="1"/>
  <c r="S6930" i="1" s="1"/>
  <c r="E6930" i="1"/>
  <c r="D6930" i="1"/>
  <c r="S6929" i="1"/>
  <c r="R6929" i="1"/>
  <c r="E6929" i="1"/>
  <c r="D6929" i="1"/>
  <c r="S6928" i="1"/>
  <c r="R6928" i="1"/>
  <c r="E6928" i="1"/>
  <c r="D6928" i="1"/>
  <c r="S6927" i="1"/>
  <c r="R6927" i="1"/>
  <c r="E6927" i="1"/>
  <c r="D6927" i="1"/>
  <c r="R6926" i="1"/>
  <c r="S6926" i="1" s="1"/>
  <c r="E6926" i="1"/>
  <c r="D6926" i="1"/>
  <c r="S6925" i="1"/>
  <c r="R6925" i="1"/>
  <c r="E6925" i="1"/>
  <c r="D6925" i="1"/>
  <c r="R6924" i="1"/>
  <c r="S6924" i="1" s="1"/>
  <c r="E6924" i="1"/>
  <c r="D6924" i="1"/>
  <c r="R6923" i="1"/>
  <c r="S6923" i="1" s="1"/>
  <c r="E6923" i="1"/>
  <c r="D6923" i="1"/>
  <c r="S6922" i="1"/>
  <c r="R6922" i="1"/>
  <c r="E6922" i="1"/>
  <c r="D6922" i="1"/>
  <c r="R6921" i="1"/>
  <c r="S6921" i="1" s="1"/>
  <c r="E6921" i="1"/>
  <c r="D6921" i="1"/>
  <c r="R6920" i="1"/>
  <c r="S6920" i="1" s="1"/>
  <c r="E6920" i="1"/>
  <c r="D6920" i="1"/>
  <c r="R6919" i="1"/>
  <c r="S6919" i="1" s="1"/>
  <c r="E6919" i="1"/>
  <c r="D6919" i="1"/>
  <c r="R6918" i="1"/>
  <c r="S6918" i="1" s="1"/>
  <c r="E6918" i="1"/>
  <c r="D6918" i="1"/>
  <c r="S6917" i="1"/>
  <c r="R6917" i="1"/>
  <c r="E6917" i="1"/>
  <c r="D6917" i="1"/>
  <c r="R6916" i="1"/>
  <c r="S6916" i="1" s="1"/>
  <c r="E6916" i="1"/>
  <c r="D6916" i="1"/>
  <c r="R6915" i="1"/>
  <c r="S6915" i="1" s="1"/>
  <c r="E6915" i="1"/>
  <c r="D6915" i="1"/>
  <c r="S6914" i="1"/>
  <c r="R6914" i="1"/>
  <c r="E6914" i="1"/>
  <c r="D6914" i="1"/>
  <c r="R6913" i="1"/>
  <c r="S6913" i="1" s="1"/>
  <c r="E6913" i="1"/>
  <c r="D6913" i="1"/>
  <c r="R6912" i="1"/>
  <c r="S6912" i="1" s="1"/>
  <c r="E6912" i="1"/>
  <c r="D6912" i="1"/>
  <c r="R6911" i="1"/>
  <c r="S6911" i="1" s="1"/>
  <c r="E6911" i="1"/>
  <c r="D6911" i="1"/>
  <c r="S6910" i="1"/>
  <c r="R6910" i="1"/>
  <c r="E6910" i="1"/>
  <c r="D6910" i="1"/>
  <c r="R6909" i="1"/>
  <c r="S6909" i="1" s="1"/>
  <c r="E6909" i="1"/>
  <c r="D6909" i="1"/>
  <c r="S6908" i="1"/>
  <c r="R6908" i="1"/>
  <c r="E6908" i="1"/>
  <c r="D6908" i="1"/>
  <c r="R6907" i="1"/>
  <c r="S6907" i="1" s="1"/>
  <c r="E6907" i="1"/>
  <c r="D6907" i="1"/>
  <c r="R6906" i="1"/>
  <c r="S6906" i="1" s="1"/>
  <c r="E6906" i="1"/>
  <c r="D6906" i="1"/>
  <c r="R6905" i="1"/>
  <c r="S6905" i="1" s="1"/>
  <c r="E6905" i="1"/>
  <c r="D6905" i="1"/>
  <c r="S6904" i="1"/>
  <c r="R6904" i="1"/>
  <c r="E6904" i="1"/>
  <c r="D6904" i="1"/>
  <c r="R6903" i="1"/>
  <c r="S6903" i="1" s="1"/>
  <c r="E6903" i="1"/>
  <c r="D6903" i="1"/>
  <c r="S6902" i="1"/>
  <c r="R6902" i="1"/>
  <c r="E6902" i="1"/>
  <c r="D6902" i="1"/>
  <c r="R6901" i="1"/>
  <c r="S6901" i="1" s="1"/>
  <c r="E6901" i="1"/>
  <c r="D6901" i="1"/>
  <c r="S6900" i="1"/>
  <c r="R6900" i="1"/>
  <c r="E6900" i="1"/>
  <c r="D6900" i="1"/>
  <c r="R6899" i="1"/>
  <c r="S6899" i="1" s="1"/>
  <c r="E6899" i="1"/>
  <c r="D6899" i="1"/>
  <c r="R6898" i="1"/>
  <c r="S6898" i="1" s="1"/>
  <c r="E6898" i="1"/>
  <c r="D6898" i="1"/>
  <c r="R6897" i="1"/>
  <c r="S6897" i="1" s="1"/>
  <c r="E6897" i="1"/>
  <c r="D6897" i="1"/>
  <c r="R6896" i="1"/>
  <c r="S6896" i="1" s="1"/>
  <c r="E6896" i="1"/>
  <c r="D6896" i="1"/>
  <c r="R6895" i="1"/>
  <c r="S6895" i="1" s="1"/>
  <c r="E6895" i="1"/>
  <c r="D6895" i="1"/>
  <c r="R6894" i="1"/>
  <c r="S6894" i="1" s="1"/>
  <c r="E6894" i="1"/>
  <c r="D6894" i="1"/>
  <c r="S6893" i="1"/>
  <c r="R6893" i="1"/>
  <c r="E6893" i="1"/>
  <c r="D6893" i="1"/>
  <c r="R6892" i="1"/>
  <c r="S6892" i="1" s="1"/>
  <c r="E6892" i="1"/>
  <c r="D6892" i="1"/>
  <c r="R6891" i="1"/>
  <c r="S6891" i="1" s="1"/>
  <c r="E6891" i="1"/>
  <c r="D6891" i="1"/>
  <c r="S6890" i="1"/>
  <c r="R6890" i="1"/>
  <c r="E6890" i="1"/>
  <c r="D6890" i="1"/>
  <c r="S6889" i="1"/>
  <c r="R6889" i="1"/>
  <c r="E6889" i="1"/>
  <c r="D6889" i="1"/>
  <c r="R6888" i="1"/>
  <c r="S6888" i="1" s="1"/>
  <c r="E6888" i="1"/>
  <c r="D6888" i="1"/>
  <c r="S6887" i="1"/>
  <c r="R6887" i="1"/>
  <c r="E6887" i="1"/>
  <c r="D6887" i="1"/>
  <c r="R6886" i="1"/>
  <c r="S6886" i="1" s="1"/>
  <c r="E6886" i="1"/>
  <c r="D6886" i="1"/>
  <c r="S6885" i="1"/>
  <c r="R6885" i="1"/>
  <c r="E6885" i="1"/>
  <c r="D6885" i="1"/>
  <c r="R6884" i="1"/>
  <c r="S6884" i="1" s="1"/>
  <c r="E6884" i="1"/>
  <c r="D6884" i="1"/>
  <c r="S6883" i="1"/>
  <c r="R6883" i="1"/>
  <c r="E6883" i="1"/>
  <c r="D6883" i="1"/>
  <c r="R6882" i="1"/>
  <c r="S6882" i="1" s="1"/>
  <c r="E6882" i="1"/>
  <c r="D6882" i="1"/>
  <c r="R6881" i="1"/>
  <c r="S6881" i="1" s="1"/>
  <c r="E6881" i="1"/>
  <c r="D6881" i="1"/>
  <c r="R6880" i="1"/>
  <c r="S6880" i="1" s="1"/>
  <c r="E6880" i="1"/>
  <c r="D6880" i="1"/>
  <c r="S6879" i="1"/>
  <c r="R6879" i="1"/>
  <c r="E6879" i="1"/>
  <c r="D6879" i="1"/>
  <c r="R6878" i="1"/>
  <c r="S6878" i="1" s="1"/>
  <c r="E6878" i="1"/>
  <c r="D6878" i="1"/>
  <c r="R6877" i="1"/>
  <c r="S6877" i="1" s="1"/>
  <c r="E6877" i="1"/>
  <c r="D6877" i="1"/>
  <c r="R6876" i="1"/>
  <c r="S6876" i="1" s="1"/>
  <c r="E6876" i="1"/>
  <c r="D6876" i="1"/>
  <c r="S6875" i="1"/>
  <c r="R6875" i="1"/>
  <c r="E6875" i="1"/>
  <c r="D6875" i="1"/>
  <c r="R6874" i="1"/>
  <c r="S6874" i="1" s="1"/>
  <c r="E6874" i="1"/>
  <c r="D6874" i="1"/>
  <c r="R6873" i="1"/>
  <c r="S6873" i="1" s="1"/>
  <c r="E6873" i="1"/>
  <c r="D6873" i="1"/>
  <c r="R6872" i="1"/>
  <c r="S6872" i="1" s="1"/>
  <c r="E6872" i="1"/>
  <c r="D6872" i="1"/>
  <c r="R6871" i="1"/>
  <c r="S6871" i="1" s="1"/>
  <c r="E6871" i="1"/>
  <c r="D6871" i="1"/>
  <c r="R6870" i="1"/>
  <c r="S6870" i="1" s="1"/>
  <c r="E6870" i="1"/>
  <c r="D6870" i="1"/>
  <c r="R6869" i="1"/>
  <c r="S6869" i="1" s="1"/>
  <c r="E6869" i="1"/>
  <c r="D6869" i="1"/>
  <c r="R6868" i="1"/>
  <c r="S6868" i="1" s="1"/>
  <c r="E6868" i="1"/>
  <c r="D6868" i="1"/>
  <c r="R6867" i="1"/>
  <c r="S6867" i="1" s="1"/>
  <c r="E6867" i="1"/>
  <c r="D6867" i="1"/>
  <c r="S6866" i="1"/>
  <c r="R6866" i="1"/>
  <c r="E6866" i="1"/>
  <c r="D6866" i="1"/>
  <c r="R6865" i="1"/>
  <c r="S6865" i="1" s="1"/>
  <c r="E6865" i="1"/>
  <c r="D6865" i="1"/>
  <c r="S6864" i="1"/>
  <c r="R6864" i="1"/>
  <c r="E6864" i="1"/>
  <c r="D6864" i="1"/>
  <c r="R6863" i="1"/>
  <c r="S6863" i="1" s="1"/>
  <c r="E6863" i="1"/>
  <c r="D6863" i="1"/>
  <c r="R6862" i="1"/>
  <c r="S6862" i="1" s="1"/>
  <c r="E6862" i="1"/>
  <c r="D6862" i="1"/>
  <c r="S6861" i="1"/>
  <c r="R6861" i="1"/>
  <c r="E6861" i="1"/>
  <c r="D6861" i="1"/>
  <c r="R6860" i="1"/>
  <c r="S6860" i="1" s="1"/>
  <c r="E6860" i="1"/>
  <c r="D6860" i="1"/>
  <c r="R6859" i="1"/>
  <c r="S6859" i="1" s="1"/>
  <c r="E6859" i="1"/>
  <c r="D6859" i="1"/>
  <c r="R6858" i="1"/>
  <c r="S6858" i="1" s="1"/>
  <c r="E6858" i="1"/>
  <c r="D6858" i="1"/>
  <c r="R6857" i="1"/>
  <c r="S6857" i="1" s="1"/>
  <c r="E6857" i="1"/>
  <c r="D6857" i="1"/>
  <c r="R6856" i="1"/>
  <c r="S6856" i="1" s="1"/>
  <c r="E6856" i="1"/>
  <c r="D6856" i="1"/>
  <c r="S6855" i="1"/>
  <c r="R6855" i="1"/>
  <c r="E6855" i="1"/>
  <c r="D6855" i="1"/>
  <c r="R6854" i="1"/>
  <c r="S6854" i="1" s="1"/>
  <c r="E6854" i="1"/>
  <c r="D6854" i="1"/>
  <c r="R6853" i="1"/>
  <c r="S6853" i="1" s="1"/>
  <c r="E6853" i="1"/>
  <c r="D6853" i="1"/>
  <c r="R6852" i="1"/>
  <c r="S6852" i="1" s="1"/>
  <c r="E6852" i="1"/>
  <c r="D6852" i="1"/>
  <c r="R6851" i="1"/>
  <c r="S6851" i="1" s="1"/>
  <c r="E6851" i="1"/>
  <c r="D6851" i="1"/>
  <c r="S6850" i="1"/>
  <c r="R6850" i="1"/>
  <c r="E6850" i="1"/>
  <c r="D6850" i="1"/>
  <c r="S6849" i="1"/>
  <c r="R6849" i="1"/>
  <c r="E6849" i="1"/>
  <c r="D6849" i="1"/>
  <c r="R6848" i="1"/>
  <c r="S6848" i="1" s="1"/>
  <c r="E6848" i="1"/>
  <c r="D6848" i="1"/>
  <c r="R6847" i="1"/>
  <c r="S6847" i="1" s="1"/>
  <c r="E6847" i="1"/>
  <c r="D6847" i="1"/>
  <c r="R6846" i="1"/>
  <c r="S6846" i="1" s="1"/>
  <c r="E6846" i="1"/>
  <c r="D6846" i="1"/>
  <c r="R6845" i="1"/>
  <c r="S6845" i="1" s="1"/>
  <c r="E6845" i="1"/>
  <c r="D6845" i="1"/>
  <c r="S6844" i="1"/>
  <c r="R6844" i="1"/>
  <c r="E6844" i="1"/>
  <c r="D6844" i="1"/>
  <c r="R6843" i="1"/>
  <c r="S6843" i="1" s="1"/>
  <c r="E6843" i="1"/>
  <c r="D6843" i="1"/>
  <c r="R6842" i="1"/>
  <c r="S6842" i="1" s="1"/>
  <c r="E6842" i="1"/>
  <c r="D6842" i="1"/>
  <c r="R6841" i="1"/>
  <c r="S6841" i="1" s="1"/>
  <c r="E6841" i="1"/>
  <c r="D6841" i="1"/>
  <c r="Q6840" i="1"/>
  <c r="R6840" i="1" s="1"/>
  <c r="S6840" i="1" s="1"/>
  <c r="E6840" i="1"/>
  <c r="D6840" i="1"/>
  <c r="S6839" i="1"/>
  <c r="R6839" i="1"/>
  <c r="E6839" i="1"/>
  <c r="D6839" i="1"/>
  <c r="S6838" i="1"/>
  <c r="R6838" i="1"/>
  <c r="E6838" i="1"/>
  <c r="D6838" i="1"/>
  <c r="S6837" i="1"/>
  <c r="R6837" i="1"/>
  <c r="E6837" i="1"/>
  <c r="D6837" i="1"/>
  <c r="S6836" i="1"/>
  <c r="R6836" i="1"/>
  <c r="E6836" i="1"/>
  <c r="D6836" i="1"/>
  <c r="R6835" i="1"/>
  <c r="S6835" i="1" s="1"/>
  <c r="E6835" i="1"/>
  <c r="D6835" i="1"/>
  <c r="S6834" i="1"/>
  <c r="R6834" i="1"/>
  <c r="E6834" i="1"/>
  <c r="D6834" i="1"/>
  <c r="S6833" i="1"/>
  <c r="R6833" i="1"/>
  <c r="E6833" i="1"/>
  <c r="D6833" i="1"/>
  <c r="S6832" i="1"/>
  <c r="R6832" i="1"/>
  <c r="E6832" i="1"/>
  <c r="D6832" i="1"/>
  <c r="S6831" i="1"/>
  <c r="R6831" i="1"/>
  <c r="E6831" i="1"/>
  <c r="D6831" i="1"/>
  <c r="R6830" i="1"/>
  <c r="S6830" i="1" s="1"/>
  <c r="E6830" i="1"/>
  <c r="D6830" i="1"/>
  <c r="S6829" i="1"/>
  <c r="R6829" i="1"/>
  <c r="E6829" i="1"/>
  <c r="D6829" i="1"/>
  <c r="S6828" i="1"/>
  <c r="R6828" i="1"/>
  <c r="E6828" i="1"/>
  <c r="D6828" i="1"/>
  <c r="S6827" i="1"/>
  <c r="R6827" i="1"/>
  <c r="E6827" i="1"/>
  <c r="D6827" i="1"/>
  <c r="S6826" i="1"/>
  <c r="R6826" i="1"/>
  <c r="E6826" i="1"/>
  <c r="D6826" i="1"/>
  <c r="R6825" i="1"/>
  <c r="S6825" i="1" s="1"/>
  <c r="E6825" i="1"/>
  <c r="D6825" i="1"/>
  <c r="S6824" i="1"/>
  <c r="R6824" i="1"/>
  <c r="Q6824" i="1"/>
  <c r="E6824" i="1"/>
  <c r="D6824" i="1"/>
  <c r="R6823" i="1"/>
  <c r="S6823" i="1" s="1"/>
  <c r="E6823" i="1"/>
  <c r="D6823" i="1"/>
  <c r="R6822" i="1"/>
  <c r="S6822" i="1" s="1"/>
  <c r="E6822" i="1"/>
  <c r="D6822" i="1"/>
  <c r="R6821" i="1"/>
  <c r="S6821" i="1" s="1"/>
  <c r="E6821" i="1"/>
  <c r="D6821" i="1"/>
  <c r="S6820" i="1"/>
  <c r="R6820" i="1"/>
  <c r="E6820" i="1"/>
  <c r="D6820" i="1"/>
  <c r="R6819" i="1"/>
  <c r="S6819" i="1" s="1"/>
  <c r="E6819" i="1"/>
  <c r="D6819" i="1"/>
  <c r="S6818" i="1"/>
  <c r="R6818" i="1"/>
  <c r="E6818" i="1"/>
  <c r="D6818" i="1"/>
  <c r="R6817" i="1"/>
  <c r="S6817" i="1" s="1"/>
  <c r="E6817" i="1"/>
  <c r="D6817" i="1"/>
  <c r="R6816" i="1"/>
  <c r="S6816" i="1" s="1"/>
  <c r="E6816" i="1"/>
  <c r="D6816" i="1"/>
  <c r="S6815" i="1"/>
  <c r="R6815" i="1"/>
  <c r="E6815" i="1"/>
  <c r="D6815" i="1"/>
  <c r="R6814" i="1"/>
  <c r="S6814" i="1" s="1"/>
  <c r="E6814" i="1"/>
  <c r="D6814" i="1"/>
  <c r="R6813" i="1"/>
  <c r="S6813" i="1" s="1"/>
  <c r="E6813" i="1"/>
  <c r="D6813" i="1"/>
  <c r="R6812" i="1"/>
  <c r="S6812" i="1" s="1"/>
  <c r="E6812" i="1"/>
  <c r="D6812" i="1"/>
  <c r="R6811" i="1"/>
  <c r="S6811" i="1" s="1"/>
  <c r="E6811" i="1"/>
  <c r="D6811" i="1"/>
  <c r="S6810" i="1"/>
  <c r="R6810" i="1"/>
  <c r="E6810" i="1"/>
  <c r="D6810" i="1"/>
  <c r="R6809" i="1"/>
  <c r="S6809" i="1" s="1"/>
  <c r="E6809" i="1"/>
  <c r="D6809" i="1"/>
  <c r="R6808" i="1"/>
  <c r="S6808" i="1" s="1"/>
  <c r="E6808" i="1"/>
  <c r="D6808" i="1"/>
  <c r="R6807" i="1"/>
  <c r="S6807" i="1" s="1"/>
  <c r="E6807" i="1"/>
  <c r="D6807" i="1"/>
  <c r="S6806" i="1"/>
  <c r="R6806" i="1"/>
  <c r="E6806" i="1"/>
  <c r="D6806" i="1"/>
  <c r="S6805" i="1"/>
  <c r="R6805" i="1"/>
  <c r="E6805" i="1"/>
  <c r="D6805" i="1"/>
  <c r="R6804" i="1"/>
  <c r="S6804" i="1" s="1"/>
  <c r="E6804" i="1"/>
  <c r="D6804" i="1"/>
  <c r="S6803" i="1"/>
  <c r="R6803" i="1"/>
  <c r="E6803" i="1"/>
  <c r="D6803" i="1"/>
  <c r="R6802" i="1"/>
  <c r="S6802" i="1" s="1"/>
  <c r="E6802" i="1"/>
  <c r="D6802" i="1"/>
  <c r="R6801" i="1"/>
  <c r="S6801" i="1" s="1"/>
  <c r="E6801" i="1"/>
  <c r="D6801" i="1"/>
  <c r="S6800" i="1"/>
  <c r="R6800" i="1"/>
  <c r="E6800" i="1"/>
  <c r="D6800" i="1"/>
  <c r="R6799" i="1"/>
  <c r="S6799" i="1" s="1"/>
  <c r="E6799" i="1"/>
  <c r="D6799" i="1"/>
  <c r="R6798" i="1"/>
  <c r="S6798" i="1" s="1"/>
  <c r="E6798" i="1"/>
  <c r="D6798" i="1"/>
  <c r="R6797" i="1"/>
  <c r="S6797" i="1" s="1"/>
  <c r="E6797" i="1"/>
  <c r="D6797" i="1"/>
  <c r="R6796" i="1"/>
  <c r="S6796" i="1" s="1"/>
  <c r="E6796" i="1"/>
  <c r="D6796" i="1"/>
  <c r="S6795" i="1"/>
  <c r="R6795" i="1"/>
  <c r="E6795" i="1"/>
  <c r="D6795" i="1"/>
  <c r="S6794" i="1"/>
  <c r="R6794" i="1"/>
  <c r="E6794" i="1"/>
  <c r="D6794" i="1"/>
  <c r="S6793" i="1"/>
  <c r="R6793" i="1"/>
  <c r="E6793" i="1"/>
  <c r="D6793" i="1"/>
  <c r="R6792" i="1"/>
  <c r="S6792" i="1" s="1"/>
  <c r="E6792" i="1"/>
  <c r="D6792" i="1"/>
  <c r="S6791" i="1"/>
  <c r="R6791" i="1"/>
  <c r="E6791" i="1"/>
  <c r="D6791" i="1"/>
  <c r="S6790" i="1"/>
  <c r="R6790" i="1"/>
  <c r="E6790" i="1"/>
  <c r="D6790" i="1"/>
  <c r="R6789" i="1"/>
  <c r="S6789" i="1" s="1"/>
  <c r="E6789" i="1"/>
  <c r="D6789" i="1"/>
  <c r="R6788" i="1"/>
  <c r="S6788" i="1" s="1"/>
  <c r="E6788" i="1"/>
  <c r="D6788" i="1"/>
  <c r="R6787" i="1"/>
  <c r="S6787" i="1" s="1"/>
  <c r="E6787" i="1"/>
  <c r="D6787" i="1"/>
  <c r="R6786" i="1"/>
  <c r="S6786" i="1" s="1"/>
  <c r="E6786" i="1"/>
  <c r="D6786" i="1"/>
  <c r="S6785" i="1"/>
  <c r="R6785" i="1"/>
  <c r="E6785" i="1"/>
  <c r="D6785" i="1"/>
  <c r="S6784" i="1"/>
  <c r="R6784" i="1"/>
  <c r="E6784" i="1"/>
  <c r="D6784" i="1"/>
  <c r="R6783" i="1"/>
  <c r="S6783" i="1" s="1"/>
  <c r="E6783" i="1"/>
  <c r="D6783" i="1"/>
  <c r="R6782" i="1"/>
  <c r="S6782" i="1" s="1"/>
  <c r="E6782" i="1"/>
  <c r="D6782" i="1"/>
  <c r="S6781" i="1"/>
  <c r="R6781" i="1"/>
  <c r="E6781" i="1"/>
  <c r="D6781" i="1"/>
  <c r="S6780" i="1"/>
  <c r="R6780" i="1"/>
  <c r="E6780" i="1"/>
  <c r="D6780" i="1"/>
  <c r="R6779" i="1"/>
  <c r="S6779" i="1" s="1"/>
  <c r="E6779" i="1"/>
  <c r="D6779" i="1"/>
  <c r="S6778" i="1"/>
  <c r="R6778" i="1"/>
  <c r="E6778" i="1"/>
  <c r="D6778" i="1"/>
  <c r="R6777" i="1"/>
  <c r="S6777" i="1" s="1"/>
  <c r="E6777" i="1"/>
  <c r="D6777" i="1"/>
  <c r="R6776" i="1"/>
  <c r="S6776" i="1" s="1"/>
  <c r="E6776" i="1"/>
  <c r="D6776" i="1"/>
  <c r="S6775" i="1"/>
  <c r="R6775" i="1"/>
  <c r="E6775" i="1"/>
  <c r="D6775" i="1"/>
  <c r="R6774" i="1"/>
  <c r="S6774" i="1" s="1"/>
  <c r="E6774" i="1"/>
  <c r="D6774" i="1"/>
  <c r="R6773" i="1"/>
  <c r="S6773" i="1" s="1"/>
  <c r="E6773" i="1"/>
  <c r="D6773" i="1"/>
  <c r="R6772" i="1"/>
  <c r="S6772" i="1" s="1"/>
  <c r="E6772" i="1"/>
  <c r="D6772" i="1"/>
  <c r="R6771" i="1"/>
  <c r="S6771" i="1" s="1"/>
  <c r="E6771" i="1"/>
  <c r="D6771" i="1"/>
  <c r="S6770" i="1"/>
  <c r="R6770" i="1"/>
  <c r="E6770" i="1"/>
  <c r="D6770" i="1"/>
  <c r="R6769" i="1"/>
  <c r="S6769" i="1" s="1"/>
  <c r="E6769" i="1"/>
  <c r="D6769" i="1"/>
  <c r="S6768" i="1"/>
  <c r="R6768" i="1"/>
  <c r="E6768" i="1"/>
  <c r="D6768" i="1"/>
  <c r="R6767" i="1"/>
  <c r="S6767" i="1" s="1"/>
  <c r="E6767" i="1"/>
  <c r="D6767" i="1"/>
  <c r="S6766" i="1"/>
  <c r="R6766" i="1"/>
  <c r="E6766" i="1"/>
  <c r="D6766" i="1"/>
  <c r="S6765" i="1"/>
  <c r="R6765" i="1"/>
  <c r="E6765" i="1"/>
  <c r="D6765" i="1"/>
  <c r="S6764" i="1"/>
  <c r="R6764" i="1"/>
  <c r="E6764" i="1"/>
  <c r="D6764" i="1"/>
  <c r="S6763" i="1"/>
  <c r="R6763" i="1"/>
  <c r="E6763" i="1"/>
  <c r="D6763" i="1"/>
  <c r="R6762" i="1"/>
  <c r="S6762" i="1" s="1"/>
  <c r="E6762" i="1"/>
  <c r="D6762" i="1"/>
  <c r="R6761" i="1"/>
  <c r="S6761" i="1" s="1"/>
  <c r="E6761" i="1"/>
  <c r="D6761" i="1"/>
  <c r="S6760" i="1"/>
  <c r="R6760" i="1"/>
  <c r="E6760" i="1"/>
  <c r="D6760" i="1"/>
  <c r="R6759" i="1"/>
  <c r="S6759" i="1" s="1"/>
  <c r="E6759" i="1"/>
  <c r="D6759" i="1"/>
  <c r="R6758" i="1"/>
  <c r="S6758" i="1" s="1"/>
  <c r="E6758" i="1"/>
  <c r="D6758" i="1"/>
  <c r="R6757" i="1"/>
  <c r="S6757" i="1" s="1"/>
  <c r="E6757" i="1"/>
  <c r="D6757" i="1"/>
  <c r="R6756" i="1"/>
  <c r="S6756" i="1" s="1"/>
  <c r="E6756" i="1"/>
  <c r="D6756" i="1"/>
  <c r="S6755" i="1"/>
  <c r="R6755" i="1"/>
  <c r="E6755" i="1"/>
  <c r="D6755" i="1"/>
  <c r="R6754" i="1"/>
  <c r="S6754" i="1" s="1"/>
  <c r="E6754" i="1"/>
  <c r="D6754" i="1"/>
  <c r="R6753" i="1"/>
  <c r="S6753" i="1" s="1"/>
  <c r="E6753" i="1"/>
  <c r="D6753" i="1"/>
  <c r="R6752" i="1"/>
  <c r="S6752" i="1" s="1"/>
  <c r="E6752" i="1"/>
  <c r="D6752" i="1"/>
  <c r="S6751" i="1"/>
  <c r="R6751" i="1"/>
  <c r="E6751" i="1"/>
  <c r="D6751" i="1"/>
  <c r="S6750" i="1"/>
  <c r="R6750" i="1"/>
  <c r="E6750" i="1"/>
  <c r="D6750" i="1"/>
  <c r="S6749" i="1"/>
  <c r="R6749" i="1"/>
  <c r="E6749" i="1"/>
  <c r="D6749" i="1"/>
  <c r="R6748" i="1"/>
  <c r="S6748" i="1" s="1"/>
  <c r="E6748" i="1"/>
  <c r="D6748" i="1"/>
  <c r="R6747" i="1"/>
  <c r="S6747" i="1" s="1"/>
  <c r="E6747" i="1"/>
  <c r="D6747" i="1"/>
  <c r="S6746" i="1"/>
  <c r="R6746" i="1"/>
  <c r="E6746" i="1"/>
  <c r="D6746" i="1"/>
  <c r="S6745" i="1"/>
  <c r="R6745" i="1"/>
  <c r="E6745" i="1"/>
  <c r="D6745" i="1"/>
  <c r="R6744" i="1"/>
  <c r="S6744" i="1" s="1"/>
  <c r="E6744" i="1"/>
  <c r="D6744" i="1"/>
  <c r="S6743" i="1"/>
  <c r="R6743" i="1"/>
  <c r="E6743" i="1"/>
  <c r="D6743" i="1"/>
  <c r="R6742" i="1"/>
  <c r="S6742" i="1" s="1"/>
  <c r="E6742" i="1"/>
  <c r="D6742" i="1"/>
  <c r="S6741" i="1"/>
  <c r="R6741" i="1"/>
  <c r="E6741" i="1"/>
  <c r="D6741" i="1"/>
  <c r="S6740" i="1"/>
  <c r="R6740" i="1"/>
  <c r="E6740" i="1"/>
  <c r="D6740" i="1"/>
  <c r="S6739" i="1"/>
  <c r="R6739" i="1"/>
  <c r="E6739" i="1"/>
  <c r="D6739" i="1"/>
  <c r="R6738" i="1"/>
  <c r="S6738" i="1" s="1"/>
  <c r="E6738" i="1"/>
  <c r="D6738" i="1"/>
  <c r="R6737" i="1"/>
  <c r="S6737" i="1" s="1"/>
  <c r="E6737" i="1"/>
  <c r="D6737" i="1"/>
  <c r="R6736" i="1"/>
  <c r="S6736" i="1" s="1"/>
  <c r="E6736" i="1"/>
  <c r="D6736" i="1"/>
  <c r="S6735" i="1"/>
  <c r="R6735" i="1"/>
  <c r="E6735" i="1"/>
  <c r="D6735" i="1"/>
  <c r="R6734" i="1"/>
  <c r="S6734" i="1" s="1"/>
  <c r="E6734" i="1"/>
  <c r="D6734" i="1"/>
  <c r="R6733" i="1"/>
  <c r="S6733" i="1" s="1"/>
  <c r="E6733" i="1"/>
  <c r="D6733" i="1"/>
  <c r="R6732" i="1"/>
  <c r="S6732" i="1" s="1"/>
  <c r="E6732" i="1"/>
  <c r="D6732" i="1"/>
  <c r="R6731" i="1"/>
  <c r="S6731" i="1" s="1"/>
  <c r="E6731" i="1"/>
  <c r="D6731" i="1"/>
  <c r="S6730" i="1"/>
  <c r="R6730" i="1"/>
  <c r="E6730" i="1"/>
  <c r="D6730" i="1"/>
  <c r="R6729" i="1"/>
  <c r="S6729" i="1" s="1"/>
  <c r="E6729" i="1"/>
  <c r="D6729" i="1"/>
  <c r="S6728" i="1"/>
  <c r="R6728" i="1"/>
  <c r="E6728" i="1"/>
  <c r="D6728" i="1"/>
  <c r="R6727" i="1"/>
  <c r="S6727" i="1" s="1"/>
  <c r="E6727" i="1"/>
  <c r="D6727" i="1"/>
  <c r="S6726" i="1"/>
  <c r="R6726" i="1"/>
  <c r="E6726" i="1"/>
  <c r="D6726" i="1"/>
  <c r="S6725" i="1"/>
  <c r="R6725" i="1"/>
  <c r="E6725" i="1"/>
  <c r="D6725" i="1"/>
  <c r="S6724" i="1"/>
  <c r="R6724" i="1"/>
  <c r="E6724" i="1"/>
  <c r="D6724" i="1"/>
  <c r="R6723" i="1"/>
  <c r="S6723" i="1" s="1"/>
  <c r="E6723" i="1"/>
  <c r="D6723" i="1"/>
  <c r="R6722" i="1"/>
  <c r="S6722" i="1" s="1"/>
  <c r="E6722" i="1"/>
  <c r="D6722" i="1"/>
  <c r="S6721" i="1"/>
  <c r="R6721" i="1"/>
  <c r="E6721" i="1"/>
  <c r="D6721" i="1"/>
  <c r="S6720" i="1"/>
  <c r="R6720" i="1"/>
  <c r="E6720" i="1"/>
  <c r="D6720" i="1"/>
  <c r="R6719" i="1"/>
  <c r="S6719" i="1" s="1"/>
  <c r="E6719" i="1"/>
  <c r="D6719" i="1"/>
  <c r="S6718" i="1"/>
  <c r="R6718" i="1"/>
  <c r="E6718" i="1"/>
  <c r="D6718" i="1"/>
  <c r="R6717" i="1"/>
  <c r="S6717" i="1" s="1"/>
  <c r="E6717" i="1"/>
  <c r="D6717" i="1"/>
  <c r="S6716" i="1"/>
  <c r="R6716" i="1"/>
  <c r="E6716" i="1"/>
  <c r="D6716" i="1"/>
  <c r="S6715" i="1"/>
  <c r="R6715" i="1"/>
  <c r="E6715" i="1"/>
  <c r="D6715" i="1"/>
  <c r="R6714" i="1"/>
  <c r="S6714" i="1" s="1"/>
  <c r="E6714" i="1"/>
  <c r="D6714" i="1"/>
  <c r="R6713" i="1"/>
  <c r="S6713" i="1" s="1"/>
  <c r="E6713" i="1"/>
  <c r="D6713" i="1"/>
  <c r="R6712" i="1"/>
  <c r="S6712" i="1" s="1"/>
  <c r="E6712" i="1"/>
  <c r="D6712" i="1"/>
  <c r="R6711" i="1"/>
  <c r="S6711" i="1" s="1"/>
  <c r="E6711" i="1"/>
  <c r="D6711" i="1"/>
  <c r="S6710" i="1"/>
  <c r="R6710" i="1"/>
  <c r="E6710" i="1"/>
  <c r="D6710" i="1"/>
  <c r="R6709" i="1"/>
  <c r="S6709" i="1" s="1"/>
  <c r="E6709" i="1"/>
  <c r="D6709" i="1"/>
  <c r="R6708" i="1"/>
  <c r="S6708" i="1" s="1"/>
  <c r="E6708" i="1"/>
  <c r="D6708" i="1"/>
  <c r="R6707" i="1"/>
  <c r="S6707" i="1" s="1"/>
  <c r="E6707" i="1"/>
  <c r="D6707" i="1"/>
  <c r="S6706" i="1"/>
  <c r="R6706" i="1"/>
  <c r="E6706" i="1"/>
  <c r="D6706" i="1"/>
  <c r="S6705" i="1"/>
  <c r="R6705" i="1"/>
  <c r="E6705" i="1"/>
  <c r="D6705" i="1"/>
  <c r="S6704" i="1"/>
  <c r="R6704" i="1"/>
  <c r="E6704" i="1"/>
  <c r="D6704" i="1"/>
  <c r="S6703" i="1"/>
  <c r="R6703" i="1"/>
  <c r="E6703" i="1"/>
  <c r="D6703" i="1"/>
  <c r="R6702" i="1"/>
  <c r="S6702" i="1" s="1"/>
  <c r="E6702" i="1"/>
  <c r="D6702" i="1"/>
  <c r="R6701" i="1"/>
  <c r="S6701" i="1" s="1"/>
  <c r="E6701" i="1"/>
  <c r="D6701" i="1"/>
  <c r="S6700" i="1"/>
  <c r="R6700" i="1"/>
  <c r="E6700" i="1"/>
  <c r="D6700" i="1"/>
  <c r="S6699" i="1"/>
  <c r="R6699" i="1"/>
  <c r="E6699" i="1"/>
  <c r="D6699" i="1"/>
  <c r="R6698" i="1"/>
  <c r="S6698" i="1" s="1"/>
  <c r="E6698" i="1"/>
  <c r="D6698" i="1"/>
  <c r="R6697" i="1"/>
  <c r="S6697" i="1" s="1"/>
  <c r="E6697" i="1"/>
  <c r="D6697" i="1"/>
  <c r="R6696" i="1"/>
  <c r="S6696" i="1" s="1"/>
  <c r="E6696" i="1"/>
  <c r="D6696" i="1"/>
  <c r="S6695" i="1"/>
  <c r="R6695" i="1"/>
  <c r="E6695" i="1"/>
  <c r="D6695" i="1"/>
  <c r="R6694" i="1"/>
  <c r="S6694" i="1" s="1"/>
  <c r="E6694" i="1"/>
  <c r="D6694" i="1"/>
  <c r="R6693" i="1"/>
  <c r="S6693" i="1" s="1"/>
  <c r="E6693" i="1"/>
  <c r="D6693" i="1"/>
  <c r="R6692" i="1"/>
  <c r="S6692" i="1" s="1"/>
  <c r="E6692" i="1"/>
  <c r="D6692" i="1"/>
  <c r="S6691" i="1"/>
  <c r="R6691" i="1"/>
  <c r="E6691" i="1"/>
  <c r="D6691" i="1"/>
  <c r="S6690" i="1"/>
  <c r="R6690" i="1"/>
  <c r="E6690" i="1"/>
  <c r="D6690" i="1"/>
  <c r="R6689" i="1"/>
  <c r="S6689" i="1" s="1"/>
  <c r="E6689" i="1"/>
  <c r="D6689" i="1"/>
  <c r="R6688" i="1"/>
  <c r="S6688" i="1" s="1"/>
  <c r="E6688" i="1"/>
  <c r="D6688" i="1"/>
  <c r="R6687" i="1"/>
  <c r="S6687" i="1" s="1"/>
  <c r="E6687" i="1"/>
  <c r="D6687" i="1"/>
  <c r="R6686" i="1"/>
  <c r="S6686" i="1" s="1"/>
  <c r="E6686" i="1"/>
  <c r="D6686" i="1"/>
  <c r="S6685" i="1"/>
  <c r="R6685" i="1"/>
  <c r="E6685" i="1"/>
  <c r="D6685" i="1"/>
  <c r="R6684" i="1"/>
  <c r="S6684" i="1" s="1"/>
  <c r="E6684" i="1"/>
  <c r="D6684" i="1"/>
  <c r="S6683" i="1"/>
  <c r="R6683" i="1"/>
  <c r="E6683" i="1"/>
  <c r="D6683" i="1"/>
  <c r="R6682" i="1"/>
  <c r="S6682" i="1" s="1"/>
  <c r="E6682" i="1"/>
  <c r="D6682" i="1"/>
  <c r="S6681" i="1"/>
  <c r="R6681" i="1"/>
  <c r="E6681" i="1"/>
  <c r="D6681" i="1"/>
  <c r="S6680" i="1"/>
  <c r="R6680" i="1"/>
  <c r="E6680" i="1"/>
  <c r="D6680" i="1"/>
  <c r="R6679" i="1"/>
  <c r="S6679" i="1" s="1"/>
  <c r="E6679" i="1"/>
  <c r="D6679" i="1"/>
  <c r="R6678" i="1"/>
  <c r="S6678" i="1" s="1"/>
  <c r="E6678" i="1"/>
  <c r="D6678" i="1"/>
  <c r="R6677" i="1"/>
  <c r="S6677" i="1" s="1"/>
  <c r="E6677" i="1"/>
  <c r="D6677" i="1"/>
  <c r="R6676" i="1"/>
  <c r="S6676" i="1" s="1"/>
  <c r="E6676" i="1"/>
  <c r="D6676" i="1"/>
  <c r="S6675" i="1"/>
  <c r="R6675" i="1"/>
  <c r="E6675" i="1"/>
  <c r="D6675" i="1"/>
  <c r="R6674" i="1"/>
  <c r="S6674" i="1" s="1"/>
  <c r="E6674" i="1"/>
  <c r="D6674" i="1"/>
  <c r="S6673" i="1"/>
  <c r="R6673" i="1"/>
  <c r="E6673" i="1"/>
  <c r="D6673" i="1"/>
  <c r="R6672" i="1"/>
  <c r="S6672" i="1" s="1"/>
  <c r="E6672" i="1"/>
  <c r="D6672" i="1"/>
  <c r="R6671" i="1"/>
  <c r="S6671" i="1" s="1"/>
  <c r="E6671" i="1"/>
  <c r="D6671" i="1"/>
  <c r="S6670" i="1"/>
  <c r="R6670" i="1"/>
  <c r="E6670" i="1"/>
  <c r="D6670" i="1"/>
  <c r="R6669" i="1"/>
  <c r="S6669" i="1" s="1"/>
  <c r="E6669" i="1"/>
  <c r="D6669" i="1"/>
  <c r="S6668" i="1"/>
  <c r="R6668" i="1"/>
  <c r="E6668" i="1"/>
  <c r="D6668" i="1"/>
  <c r="R6667" i="1"/>
  <c r="S6667" i="1" s="1"/>
  <c r="E6667" i="1"/>
  <c r="D6667" i="1"/>
  <c r="S6666" i="1"/>
  <c r="R6666" i="1"/>
  <c r="E6666" i="1"/>
  <c r="D6666" i="1"/>
  <c r="S6665" i="1"/>
  <c r="R6665" i="1"/>
  <c r="E6665" i="1"/>
  <c r="D6665" i="1"/>
  <c r="S6664" i="1"/>
  <c r="R6664" i="1"/>
  <c r="E6664" i="1"/>
  <c r="D6664" i="1"/>
  <c r="R6663" i="1"/>
  <c r="S6663" i="1" s="1"/>
  <c r="E6663" i="1"/>
  <c r="D6663" i="1"/>
  <c r="S6662" i="1"/>
  <c r="R6662" i="1"/>
  <c r="E6662" i="1"/>
  <c r="D6662" i="1"/>
  <c r="S6661" i="1"/>
  <c r="R6661" i="1"/>
  <c r="E6661" i="1"/>
  <c r="D6661" i="1"/>
  <c r="S6660" i="1"/>
  <c r="R6660" i="1"/>
  <c r="E6660" i="1"/>
  <c r="D6660" i="1"/>
  <c r="S6659" i="1"/>
  <c r="R6659" i="1"/>
  <c r="E6659" i="1"/>
  <c r="D6659" i="1"/>
  <c r="R6658" i="1"/>
  <c r="S6658" i="1" s="1"/>
  <c r="E6658" i="1"/>
  <c r="D6658" i="1"/>
  <c r="S6657" i="1"/>
  <c r="R6657" i="1"/>
  <c r="E6657" i="1"/>
  <c r="D6657" i="1"/>
  <c r="S6656" i="1"/>
  <c r="R6656" i="1"/>
  <c r="E6656" i="1"/>
  <c r="D6656" i="1"/>
  <c r="S6655" i="1"/>
  <c r="R6655" i="1"/>
  <c r="E6655" i="1"/>
  <c r="D6655" i="1"/>
  <c r="S6654" i="1"/>
  <c r="R6654" i="1"/>
  <c r="E6654" i="1"/>
  <c r="D6654" i="1"/>
  <c r="R6653" i="1"/>
  <c r="S6653" i="1" s="1"/>
  <c r="E6653" i="1"/>
  <c r="D6653" i="1"/>
  <c r="S6652" i="1"/>
  <c r="R6652" i="1"/>
  <c r="E6652" i="1"/>
  <c r="D6652" i="1"/>
  <c r="S6651" i="1"/>
  <c r="R6651" i="1"/>
  <c r="E6651" i="1"/>
  <c r="D6651" i="1"/>
  <c r="S6650" i="1"/>
  <c r="R6650" i="1"/>
  <c r="E6650" i="1"/>
  <c r="D6650" i="1"/>
  <c r="S6649" i="1"/>
  <c r="R6649" i="1"/>
  <c r="E6649" i="1"/>
  <c r="D6649" i="1"/>
  <c r="R6648" i="1"/>
  <c r="S6648" i="1" s="1"/>
  <c r="E6648" i="1"/>
  <c r="D6648" i="1"/>
  <c r="S6647" i="1"/>
  <c r="R6647" i="1"/>
  <c r="E6647" i="1"/>
  <c r="D6647" i="1"/>
  <c r="S6646" i="1"/>
  <c r="R6646" i="1"/>
  <c r="E6646" i="1"/>
  <c r="D6646" i="1"/>
  <c r="S6645" i="1"/>
  <c r="R6645" i="1"/>
  <c r="E6645" i="1"/>
  <c r="D6645" i="1"/>
  <c r="S6644" i="1"/>
  <c r="R6644" i="1"/>
  <c r="E6644" i="1"/>
  <c r="D6644" i="1"/>
  <c r="R6643" i="1"/>
  <c r="S6643" i="1" s="1"/>
  <c r="E6643" i="1"/>
  <c r="D6643" i="1"/>
  <c r="S6642" i="1"/>
  <c r="R6642" i="1"/>
  <c r="E6642" i="1"/>
  <c r="D6642" i="1"/>
  <c r="S6641" i="1"/>
  <c r="R6641" i="1"/>
  <c r="E6641" i="1"/>
  <c r="D6641" i="1"/>
  <c r="S6640" i="1"/>
  <c r="R6640" i="1"/>
  <c r="E6640" i="1"/>
  <c r="D6640" i="1"/>
  <c r="S6639" i="1"/>
  <c r="R6639" i="1"/>
  <c r="E6639" i="1"/>
  <c r="D6639" i="1"/>
  <c r="R6638" i="1"/>
  <c r="S6638" i="1" s="1"/>
  <c r="E6638" i="1"/>
  <c r="D6638" i="1"/>
  <c r="S6637" i="1"/>
  <c r="R6637" i="1"/>
  <c r="E6637" i="1"/>
  <c r="D6637" i="1"/>
  <c r="S6636" i="1"/>
  <c r="R6636" i="1"/>
  <c r="E6636" i="1"/>
  <c r="D6636" i="1"/>
  <c r="S6635" i="1"/>
  <c r="R6635" i="1"/>
  <c r="E6635" i="1"/>
  <c r="D6635" i="1"/>
  <c r="S6634" i="1"/>
  <c r="R6634" i="1"/>
  <c r="E6634" i="1"/>
  <c r="D6634" i="1"/>
  <c r="R6633" i="1"/>
  <c r="S6633" i="1" s="1"/>
  <c r="E6633" i="1"/>
  <c r="D6633" i="1"/>
  <c r="S6632" i="1"/>
  <c r="R6632" i="1"/>
  <c r="E6632" i="1"/>
  <c r="D6632" i="1"/>
  <c r="S6631" i="1"/>
  <c r="R6631" i="1"/>
  <c r="E6631" i="1"/>
  <c r="D6631" i="1"/>
  <c r="S6630" i="1"/>
  <c r="R6630" i="1"/>
  <c r="E6630" i="1"/>
  <c r="D6630" i="1"/>
  <c r="S6629" i="1"/>
  <c r="R6629" i="1"/>
  <c r="E6629" i="1"/>
  <c r="D6629" i="1"/>
  <c r="R6628" i="1"/>
  <c r="S6628" i="1" s="1"/>
  <c r="E6628" i="1"/>
  <c r="D6628" i="1"/>
  <c r="S6627" i="1"/>
  <c r="R6627" i="1"/>
  <c r="E6627" i="1"/>
  <c r="D6627" i="1"/>
  <c r="S6626" i="1"/>
  <c r="R6626" i="1"/>
  <c r="E6626" i="1"/>
  <c r="D6626" i="1"/>
  <c r="S6625" i="1"/>
  <c r="R6625" i="1"/>
  <c r="E6625" i="1"/>
  <c r="D6625" i="1"/>
  <c r="S6624" i="1"/>
  <c r="R6624" i="1"/>
  <c r="E6624" i="1"/>
  <c r="D6624" i="1"/>
  <c r="R6623" i="1"/>
  <c r="S6623" i="1" s="1"/>
  <c r="E6623" i="1"/>
  <c r="D6623" i="1"/>
  <c r="S6622" i="1"/>
  <c r="R6622" i="1"/>
  <c r="E6622" i="1"/>
  <c r="D6622" i="1"/>
  <c r="S6621" i="1"/>
  <c r="R6621" i="1"/>
  <c r="E6621" i="1"/>
  <c r="D6621" i="1"/>
  <c r="S6620" i="1"/>
  <c r="R6620" i="1"/>
  <c r="E6620" i="1"/>
  <c r="D6620" i="1"/>
  <c r="S6619" i="1"/>
  <c r="R6619" i="1"/>
  <c r="E6619" i="1"/>
  <c r="D6619" i="1"/>
  <c r="R6618" i="1"/>
  <c r="S6618" i="1" s="1"/>
  <c r="E6618" i="1"/>
  <c r="D6618" i="1"/>
  <c r="S6617" i="1"/>
  <c r="R6617" i="1"/>
  <c r="E6617" i="1"/>
  <c r="D6617" i="1"/>
  <c r="S6616" i="1"/>
  <c r="R6616" i="1"/>
  <c r="E6616" i="1"/>
  <c r="D6616" i="1"/>
  <c r="S6615" i="1"/>
  <c r="R6615" i="1"/>
  <c r="E6615" i="1"/>
  <c r="D6615" i="1"/>
  <c r="S6614" i="1"/>
  <c r="R6614" i="1"/>
  <c r="E6614" i="1"/>
  <c r="D6614" i="1"/>
  <c r="R6613" i="1"/>
  <c r="S6613" i="1" s="1"/>
  <c r="E6613" i="1"/>
  <c r="D6613" i="1"/>
  <c r="S6612" i="1"/>
  <c r="R6612" i="1"/>
  <c r="E6612" i="1"/>
  <c r="D6612" i="1"/>
  <c r="S6611" i="1"/>
  <c r="R6611" i="1"/>
  <c r="E6611" i="1"/>
  <c r="D6611" i="1"/>
  <c r="S6610" i="1"/>
  <c r="R6610" i="1"/>
  <c r="E6610" i="1"/>
  <c r="D6610" i="1"/>
  <c r="S6609" i="1"/>
  <c r="R6609" i="1"/>
  <c r="E6609" i="1"/>
  <c r="D6609" i="1"/>
  <c r="R6608" i="1"/>
  <c r="S6608" i="1" s="1"/>
  <c r="E6608" i="1"/>
  <c r="D6608" i="1"/>
  <c r="S6607" i="1"/>
  <c r="R6607" i="1"/>
  <c r="E6607" i="1"/>
  <c r="D6607" i="1"/>
  <c r="S6606" i="1"/>
  <c r="R6606" i="1"/>
  <c r="E6606" i="1"/>
  <c r="D6606" i="1"/>
  <c r="S6605" i="1"/>
  <c r="R6605" i="1"/>
  <c r="E6605" i="1"/>
  <c r="D6605" i="1"/>
  <c r="S6604" i="1"/>
  <c r="R6604" i="1"/>
  <c r="E6604" i="1"/>
  <c r="D6604" i="1"/>
  <c r="R6603" i="1"/>
  <c r="S6603" i="1" s="1"/>
  <c r="E6603" i="1"/>
  <c r="D6603" i="1"/>
  <c r="S6602" i="1"/>
  <c r="R6602" i="1"/>
  <c r="E6602" i="1"/>
  <c r="D6602" i="1"/>
  <c r="S6601" i="1"/>
  <c r="R6601" i="1"/>
  <c r="E6601" i="1"/>
  <c r="D6601" i="1"/>
  <c r="S6600" i="1"/>
  <c r="R6600" i="1"/>
  <c r="E6600" i="1"/>
  <c r="D6600" i="1"/>
  <c r="S6599" i="1"/>
  <c r="R6599" i="1"/>
  <c r="E6599" i="1"/>
  <c r="D6599" i="1"/>
  <c r="R6598" i="1"/>
  <c r="S6598" i="1" s="1"/>
  <c r="E6598" i="1"/>
  <c r="D6598" i="1"/>
  <c r="S6597" i="1"/>
  <c r="R6597" i="1"/>
  <c r="E6597" i="1"/>
  <c r="D6597" i="1"/>
  <c r="S6596" i="1"/>
  <c r="R6596" i="1"/>
  <c r="E6596" i="1"/>
  <c r="D6596" i="1"/>
  <c r="S6595" i="1"/>
  <c r="R6595" i="1"/>
  <c r="E6595" i="1"/>
  <c r="D6595" i="1"/>
  <c r="S6594" i="1"/>
  <c r="R6594" i="1"/>
  <c r="E6594" i="1"/>
  <c r="D6594" i="1"/>
  <c r="R6593" i="1"/>
  <c r="S6593" i="1" s="1"/>
  <c r="E6593" i="1"/>
  <c r="D6593" i="1"/>
  <c r="S6592" i="1"/>
  <c r="R6592" i="1"/>
  <c r="E6592" i="1"/>
  <c r="D6592" i="1"/>
  <c r="S6591" i="1"/>
  <c r="R6591" i="1"/>
  <c r="E6591" i="1"/>
  <c r="D6591" i="1"/>
  <c r="S6590" i="1"/>
  <c r="R6590" i="1"/>
  <c r="E6590" i="1"/>
  <c r="D6590" i="1"/>
  <c r="S6589" i="1"/>
  <c r="R6589" i="1"/>
  <c r="E6589" i="1"/>
  <c r="D6589" i="1"/>
  <c r="R6588" i="1"/>
  <c r="S6588" i="1" s="1"/>
  <c r="E6588" i="1"/>
  <c r="D6588" i="1"/>
  <c r="S6587" i="1"/>
  <c r="R6587" i="1"/>
  <c r="E6587" i="1"/>
  <c r="D6587" i="1"/>
  <c r="S6586" i="1"/>
  <c r="R6586" i="1"/>
  <c r="E6586" i="1"/>
  <c r="D6586" i="1"/>
  <c r="S6585" i="1"/>
  <c r="R6585" i="1"/>
  <c r="E6585" i="1"/>
  <c r="D6585" i="1"/>
  <c r="S6584" i="1"/>
  <c r="R6584" i="1"/>
  <c r="E6584" i="1"/>
  <c r="D6584" i="1"/>
  <c r="R6583" i="1"/>
  <c r="S6583" i="1" s="1"/>
  <c r="E6583" i="1"/>
  <c r="D6583" i="1"/>
  <c r="S6582" i="1"/>
  <c r="R6582" i="1"/>
  <c r="E6582" i="1"/>
  <c r="D6582" i="1"/>
  <c r="S6581" i="1"/>
  <c r="R6581" i="1"/>
  <c r="E6581" i="1"/>
  <c r="D6581" i="1"/>
  <c r="S6580" i="1"/>
  <c r="R6580" i="1"/>
  <c r="E6580" i="1"/>
  <c r="D6580" i="1"/>
  <c r="S6579" i="1"/>
  <c r="R6579" i="1"/>
  <c r="E6579" i="1"/>
  <c r="D6579" i="1"/>
  <c r="R6578" i="1"/>
  <c r="S6578" i="1" s="1"/>
  <c r="E6578" i="1"/>
  <c r="D6578" i="1"/>
  <c r="S6577" i="1"/>
  <c r="R6577" i="1"/>
  <c r="E6577" i="1"/>
  <c r="D6577" i="1"/>
  <c r="S6576" i="1"/>
  <c r="R6576" i="1"/>
  <c r="E6576" i="1"/>
  <c r="D6576" i="1"/>
  <c r="S6575" i="1"/>
  <c r="R6575" i="1"/>
  <c r="E6575" i="1"/>
  <c r="D6575" i="1"/>
  <c r="Q6574" i="1"/>
  <c r="R6574" i="1" s="1"/>
  <c r="S6574" i="1" s="1"/>
  <c r="E6574" i="1"/>
  <c r="D6574" i="1"/>
  <c r="S6573" i="1"/>
  <c r="R6573" i="1"/>
  <c r="E6573" i="1"/>
  <c r="D6573" i="1"/>
  <c r="R6572" i="1"/>
  <c r="S6572" i="1" s="1"/>
  <c r="E6572" i="1"/>
  <c r="D6572" i="1"/>
  <c r="R6571" i="1"/>
  <c r="S6571" i="1" s="1"/>
  <c r="E6571" i="1"/>
  <c r="D6571" i="1"/>
  <c r="R6570" i="1"/>
  <c r="S6570" i="1" s="1"/>
  <c r="E6570" i="1"/>
  <c r="D6570" i="1"/>
  <c r="S6569" i="1"/>
  <c r="R6569" i="1"/>
  <c r="E6569" i="1"/>
  <c r="D6569" i="1"/>
  <c r="R6568" i="1"/>
  <c r="S6568" i="1" s="1"/>
  <c r="E6568" i="1"/>
  <c r="D6568" i="1"/>
  <c r="S6567" i="1"/>
  <c r="R6567" i="1"/>
  <c r="E6567" i="1"/>
  <c r="D6567" i="1"/>
  <c r="S6566" i="1"/>
  <c r="R6566" i="1"/>
  <c r="E6566" i="1"/>
  <c r="D6566" i="1"/>
  <c r="R6565" i="1"/>
  <c r="S6565" i="1" s="1"/>
  <c r="E6565" i="1"/>
  <c r="D6565" i="1"/>
  <c r="S6564" i="1"/>
  <c r="R6564" i="1"/>
  <c r="E6564" i="1"/>
  <c r="D6564" i="1"/>
  <c r="S6563" i="1"/>
  <c r="R6563" i="1"/>
  <c r="E6563" i="1"/>
  <c r="D6563" i="1"/>
  <c r="R6562" i="1"/>
  <c r="S6562" i="1" s="1"/>
  <c r="E6562" i="1"/>
  <c r="D6562" i="1"/>
  <c r="S6561" i="1"/>
  <c r="R6561" i="1"/>
  <c r="E6561" i="1"/>
  <c r="D6561" i="1"/>
  <c r="R6560" i="1"/>
  <c r="S6560" i="1" s="1"/>
  <c r="E6560" i="1"/>
  <c r="D6560" i="1"/>
  <c r="R6559" i="1"/>
  <c r="S6559" i="1" s="1"/>
  <c r="E6559" i="1"/>
  <c r="D6559" i="1"/>
  <c r="R6558" i="1"/>
  <c r="S6558" i="1" s="1"/>
  <c r="E6558" i="1"/>
  <c r="D6558" i="1"/>
  <c r="S6557" i="1"/>
  <c r="R6557" i="1"/>
  <c r="E6557" i="1"/>
  <c r="D6557" i="1"/>
  <c r="R6556" i="1"/>
  <c r="S6556" i="1" s="1"/>
  <c r="E6556" i="1"/>
  <c r="D6556" i="1"/>
  <c r="R6555" i="1"/>
  <c r="S6555" i="1" s="1"/>
  <c r="E6555" i="1"/>
  <c r="D6555" i="1"/>
  <c r="R6554" i="1"/>
  <c r="S6554" i="1" s="1"/>
  <c r="E6554" i="1"/>
  <c r="D6554" i="1"/>
  <c r="R6553" i="1"/>
  <c r="S6553" i="1" s="1"/>
  <c r="E6553" i="1"/>
  <c r="D6553" i="1"/>
  <c r="R6552" i="1"/>
  <c r="S6552" i="1" s="1"/>
  <c r="E6552" i="1"/>
  <c r="D6552" i="1"/>
  <c r="S6551" i="1"/>
  <c r="R6551" i="1"/>
  <c r="E6551" i="1"/>
  <c r="D6551" i="1"/>
  <c r="R6550" i="1"/>
  <c r="S6550" i="1" s="1"/>
  <c r="E6550" i="1"/>
  <c r="D6550" i="1"/>
  <c r="R6549" i="1"/>
  <c r="S6549" i="1" s="1"/>
  <c r="E6549" i="1"/>
  <c r="D6549" i="1"/>
  <c r="S6548" i="1"/>
  <c r="R6548" i="1"/>
  <c r="E6548" i="1"/>
  <c r="D6548" i="1"/>
  <c r="S6547" i="1"/>
  <c r="R6547" i="1"/>
  <c r="E6547" i="1"/>
  <c r="D6547" i="1"/>
  <c r="S6546" i="1"/>
  <c r="R6546" i="1"/>
  <c r="E6546" i="1"/>
  <c r="D6546" i="1"/>
  <c r="R6545" i="1"/>
  <c r="S6545" i="1" s="1"/>
  <c r="E6545" i="1"/>
  <c r="D6545" i="1"/>
  <c r="S6544" i="1"/>
  <c r="R6544" i="1"/>
  <c r="E6544" i="1"/>
  <c r="D6544" i="1"/>
  <c r="S6543" i="1"/>
  <c r="R6543" i="1"/>
  <c r="E6543" i="1"/>
  <c r="D6543" i="1"/>
  <c r="R6542" i="1"/>
  <c r="S6542" i="1" s="1"/>
  <c r="E6542" i="1"/>
  <c r="D6542" i="1"/>
  <c r="S6541" i="1"/>
  <c r="R6541" i="1"/>
  <c r="E6541" i="1"/>
  <c r="D6541" i="1"/>
  <c r="R6540" i="1"/>
  <c r="S6540" i="1" s="1"/>
  <c r="E6540" i="1"/>
  <c r="D6540" i="1"/>
  <c r="S6539" i="1"/>
  <c r="R6539" i="1"/>
  <c r="E6539" i="1"/>
  <c r="D6539" i="1"/>
  <c r="R6538" i="1"/>
  <c r="S6538" i="1" s="1"/>
  <c r="E6538" i="1"/>
  <c r="D6538" i="1"/>
  <c r="R6537" i="1"/>
  <c r="S6537" i="1" s="1"/>
  <c r="E6537" i="1"/>
  <c r="D6537" i="1"/>
  <c r="R6536" i="1"/>
  <c r="S6536" i="1" s="1"/>
  <c r="E6536" i="1"/>
  <c r="D6536" i="1"/>
  <c r="R6535" i="1"/>
  <c r="S6535" i="1" s="1"/>
  <c r="E6535" i="1"/>
  <c r="D6535" i="1"/>
  <c r="R6534" i="1"/>
  <c r="S6534" i="1" s="1"/>
  <c r="E6534" i="1"/>
  <c r="D6534" i="1"/>
  <c r="R6533" i="1"/>
  <c r="S6533" i="1" s="1"/>
  <c r="E6533" i="1"/>
  <c r="D6533" i="1"/>
  <c r="R6532" i="1"/>
  <c r="S6532" i="1" s="1"/>
  <c r="E6532" i="1"/>
  <c r="D6532" i="1"/>
  <c r="R6531" i="1"/>
  <c r="S6531" i="1" s="1"/>
  <c r="E6531" i="1"/>
  <c r="D6531" i="1"/>
  <c r="R6530" i="1"/>
  <c r="S6530" i="1" s="1"/>
  <c r="E6530" i="1"/>
  <c r="D6530" i="1"/>
  <c r="S6529" i="1"/>
  <c r="R6529" i="1"/>
  <c r="E6529" i="1"/>
  <c r="D6529" i="1"/>
  <c r="R6528" i="1"/>
  <c r="S6528" i="1" s="1"/>
  <c r="E6528" i="1"/>
  <c r="D6528" i="1"/>
  <c r="S6527" i="1"/>
  <c r="R6527" i="1"/>
  <c r="E6527" i="1"/>
  <c r="D6527" i="1"/>
  <c r="S6526" i="1"/>
  <c r="R6526" i="1"/>
  <c r="E6526" i="1"/>
  <c r="D6526" i="1"/>
  <c r="R6525" i="1"/>
  <c r="S6525" i="1" s="1"/>
  <c r="E6525" i="1"/>
  <c r="D6525" i="1"/>
  <c r="R6524" i="1"/>
  <c r="S6524" i="1" s="1"/>
  <c r="E6524" i="1"/>
  <c r="D6524" i="1"/>
  <c r="S6523" i="1"/>
  <c r="R6523" i="1"/>
  <c r="E6523" i="1"/>
  <c r="D6523" i="1"/>
  <c r="S6522" i="1"/>
  <c r="R6522" i="1"/>
  <c r="E6522" i="1"/>
  <c r="D6522" i="1"/>
  <c r="R6521" i="1"/>
  <c r="S6521" i="1" s="1"/>
  <c r="E6521" i="1"/>
  <c r="D6521" i="1"/>
  <c r="R6520" i="1"/>
  <c r="S6520" i="1" s="1"/>
  <c r="E6520" i="1"/>
  <c r="D6520" i="1"/>
  <c r="S6519" i="1"/>
  <c r="R6519" i="1"/>
  <c r="E6519" i="1"/>
  <c r="D6519" i="1"/>
  <c r="S6518" i="1"/>
  <c r="R6518" i="1"/>
  <c r="E6518" i="1"/>
  <c r="D6518" i="1"/>
  <c r="R6517" i="1"/>
  <c r="S6517" i="1" s="1"/>
  <c r="E6517" i="1"/>
  <c r="D6517" i="1"/>
  <c r="R6516" i="1"/>
  <c r="S6516" i="1" s="1"/>
  <c r="E6516" i="1"/>
  <c r="D6516" i="1"/>
  <c r="R6515" i="1"/>
  <c r="S6515" i="1" s="1"/>
  <c r="E6515" i="1"/>
  <c r="D6515" i="1"/>
  <c r="S6514" i="1"/>
  <c r="R6514" i="1"/>
  <c r="E6514" i="1"/>
  <c r="D6514" i="1"/>
  <c r="R6513" i="1"/>
  <c r="S6513" i="1" s="1"/>
  <c r="E6513" i="1"/>
  <c r="D6513" i="1"/>
  <c r="R6512" i="1"/>
  <c r="S6512" i="1" s="1"/>
  <c r="E6512" i="1"/>
  <c r="D6512" i="1"/>
  <c r="R6511" i="1"/>
  <c r="S6511" i="1" s="1"/>
  <c r="E6511" i="1"/>
  <c r="D6511" i="1"/>
  <c r="R6510" i="1"/>
  <c r="S6510" i="1" s="1"/>
  <c r="E6510" i="1"/>
  <c r="D6510" i="1"/>
  <c r="R6509" i="1"/>
  <c r="S6509" i="1" s="1"/>
  <c r="E6509" i="1"/>
  <c r="D6509" i="1"/>
  <c r="S6508" i="1"/>
  <c r="R6508" i="1"/>
  <c r="E6508" i="1"/>
  <c r="D6508" i="1"/>
  <c r="R6507" i="1"/>
  <c r="S6507" i="1" s="1"/>
  <c r="E6507" i="1"/>
  <c r="D6507" i="1"/>
  <c r="S6506" i="1"/>
  <c r="R6506" i="1"/>
  <c r="E6506" i="1"/>
  <c r="D6506" i="1"/>
  <c r="R6505" i="1"/>
  <c r="S6505" i="1" s="1"/>
  <c r="E6505" i="1"/>
  <c r="D6505" i="1"/>
  <c r="R6504" i="1"/>
  <c r="S6504" i="1" s="1"/>
  <c r="E6504" i="1"/>
  <c r="D6504" i="1"/>
  <c r="R6503" i="1"/>
  <c r="S6503" i="1" s="1"/>
  <c r="E6503" i="1"/>
  <c r="D6503" i="1"/>
  <c r="S6502" i="1"/>
  <c r="R6502" i="1"/>
  <c r="E6502" i="1"/>
  <c r="D6502" i="1"/>
  <c r="S6501" i="1"/>
  <c r="R6501" i="1"/>
  <c r="E6501" i="1"/>
  <c r="D6501" i="1"/>
  <c r="R6500" i="1"/>
  <c r="S6500" i="1" s="1"/>
  <c r="E6500" i="1"/>
  <c r="D6500" i="1"/>
  <c r="R6499" i="1"/>
  <c r="S6499" i="1" s="1"/>
  <c r="E6499" i="1"/>
  <c r="D6499" i="1"/>
  <c r="S6498" i="1"/>
  <c r="R6498" i="1"/>
  <c r="E6498" i="1"/>
  <c r="D6498" i="1"/>
  <c r="S6497" i="1"/>
  <c r="R6497" i="1"/>
  <c r="E6497" i="1"/>
  <c r="D6497" i="1"/>
  <c r="S6496" i="1"/>
  <c r="R6496" i="1"/>
  <c r="E6496" i="1"/>
  <c r="D6496" i="1"/>
  <c r="R6495" i="1"/>
  <c r="S6495" i="1" s="1"/>
  <c r="E6495" i="1"/>
  <c r="D6495" i="1"/>
  <c r="S6494" i="1"/>
  <c r="R6494" i="1"/>
  <c r="E6494" i="1"/>
  <c r="D6494" i="1"/>
  <c r="R6493" i="1"/>
  <c r="S6493" i="1" s="1"/>
  <c r="E6493" i="1"/>
  <c r="D6493" i="1"/>
  <c r="S6492" i="1"/>
  <c r="R6492" i="1"/>
  <c r="E6492" i="1"/>
  <c r="D6492" i="1"/>
  <c r="S6491" i="1"/>
  <c r="R6491" i="1"/>
  <c r="E6491" i="1"/>
  <c r="D6491" i="1"/>
  <c r="R6490" i="1"/>
  <c r="S6490" i="1" s="1"/>
  <c r="E6490" i="1"/>
  <c r="D6490" i="1"/>
  <c r="R6489" i="1"/>
  <c r="S6489" i="1" s="1"/>
  <c r="E6489" i="1"/>
  <c r="D6489" i="1"/>
  <c r="R6488" i="1"/>
  <c r="S6488" i="1" s="1"/>
  <c r="E6488" i="1"/>
  <c r="D6488" i="1"/>
  <c r="S6487" i="1"/>
  <c r="R6487" i="1"/>
  <c r="E6487" i="1"/>
  <c r="D6487" i="1"/>
  <c r="S6486" i="1"/>
  <c r="R6486" i="1"/>
  <c r="E6486" i="1"/>
  <c r="D6486" i="1"/>
  <c r="R6485" i="1"/>
  <c r="S6485" i="1" s="1"/>
  <c r="E6485" i="1"/>
  <c r="D6485" i="1"/>
  <c r="R6484" i="1"/>
  <c r="S6484" i="1" s="1"/>
  <c r="E6484" i="1"/>
  <c r="D6484" i="1"/>
  <c r="R6483" i="1"/>
  <c r="S6483" i="1" s="1"/>
  <c r="E6483" i="1"/>
  <c r="D6483" i="1"/>
  <c r="S6482" i="1"/>
  <c r="R6482" i="1"/>
  <c r="E6482" i="1"/>
  <c r="D6482" i="1"/>
  <c r="S6481" i="1"/>
  <c r="R6481" i="1"/>
  <c r="E6481" i="1"/>
  <c r="D6481" i="1"/>
  <c r="R6480" i="1"/>
  <c r="S6480" i="1" s="1"/>
  <c r="E6480" i="1"/>
  <c r="D6480" i="1"/>
  <c r="R6479" i="1"/>
  <c r="S6479" i="1" s="1"/>
  <c r="E6479" i="1"/>
  <c r="D6479" i="1"/>
  <c r="S6478" i="1"/>
  <c r="R6478" i="1"/>
  <c r="E6478" i="1"/>
  <c r="D6478" i="1"/>
  <c r="S6477" i="1"/>
  <c r="R6477" i="1"/>
  <c r="E6477" i="1"/>
  <c r="D6477" i="1"/>
  <c r="S6476" i="1"/>
  <c r="R6476" i="1"/>
  <c r="E6476" i="1"/>
  <c r="D6476" i="1"/>
  <c r="R6475" i="1"/>
  <c r="S6475" i="1" s="1"/>
  <c r="E6475" i="1"/>
  <c r="D6475" i="1"/>
  <c r="R6474" i="1"/>
  <c r="S6474" i="1" s="1"/>
  <c r="E6474" i="1"/>
  <c r="D6474" i="1"/>
  <c r="R6473" i="1"/>
  <c r="S6473" i="1" s="1"/>
  <c r="E6473" i="1"/>
  <c r="D6473" i="1"/>
  <c r="S6472" i="1"/>
  <c r="R6472" i="1"/>
  <c r="E6472" i="1"/>
  <c r="D6472" i="1"/>
  <c r="S6471" i="1"/>
  <c r="R6471" i="1"/>
  <c r="E6471" i="1"/>
  <c r="D6471" i="1"/>
  <c r="R6470" i="1"/>
  <c r="S6470" i="1" s="1"/>
  <c r="E6470" i="1"/>
  <c r="D6470" i="1"/>
  <c r="S6469" i="1"/>
  <c r="R6469" i="1"/>
  <c r="E6469" i="1"/>
  <c r="D6469" i="1"/>
  <c r="S6468" i="1"/>
  <c r="R6468" i="1"/>
  <c r="E6468" i="1"/>
  <c r="D6468" i="1"/>
  <c r="S6467" i="1"/>
  <c r="R6467" i="1"/>
  <c r="E6467" i="1"/>
  <c r="D6467" i="1"/>
  <c r="S6466" i="1"/>
  <c r="R6466" i="1"/>
  <c r="E6466" i="1"/>
  <c r="D6466" i="1"/>
  <c r="R6465" i="1"/>
  <c r="S6465" i="1" s="1"/>
  <c r="E6465" i="1"/>
  <c r="D6465" i="1"/>
  <c r="S6464" i="1"/>
  <c r="R6464" i="1"/>
  <c r="E6464" i="1"/>
  <c r="D6464" i="1"/>
  <c r="S6463" i="1"/>
  <c r="R6463" i="1"/>
  <c r="E6463" i="1"/>
  <c r="D6463" i="1"/>
  <c r="S6462" i="1"/>
  <c r="R6462" i="1"/>
  <c r="E6462" i="1"/>
  <c r="D6462" i="1"/>
  <c r="S6461" i="1"/>
  <c r="R6461" i="1"/>
  <c r="E6461" i="1"/>
  <c r="D6461" i="1"/>
  <c r="R6460" i="1"/>
  <c r="S6460" i="1" s="1"/>
  <c r="E6460" i="1"/>
  <c r="D6460" i="1"/>
  <c r="R6459" i="1"/>
  <c r="S6459" i="1" s="1"/>
  <c r="E6459" i="1"/>
  <c r="D6459" i="1"/>
  <c r="R6458" i="1"/>
  <c r="S6458" i="1" s="1"/>
  <c r="E6458" i="1"/>
  <c r="D6458" i="1"/>
  <c r="S6457" i="1"/>
  <c r="R6457" i="1"/>
  <c r="E6457" i="1"/>
  <c r="D6457" i="1"/>
  <c r="S6456" i="1"/>
  <c r="R6456" i="1"/>
  <c r="E6456" i="1"/>
  <c r="D6456" i="1"/>
  <c r="R6455" i="1"/>
  <c r="S6455" i="1" s="1"/>
  <c r="E6455" i="1"/>
  <c r="D6455" i="1"/>
  <c r="S6454" i="1"/>
  <c r="R6454" i="1"/>
  <c r="E6454" i="1"/>
  <c r="D6454" i="1"/>
  <c r="R6453" i="1"/>
  <c r="S6453" i="1" s="1"/>
  <c r="E6453" i="1"/>
  <c r="D6453" i="1"/>
  <c r="S6452" i="1"/>
  <c r="R6452" i="1"/>
  <c r="E6452" i="1"/>
  <c r="D6452" i="1"/>
  <c r="S6451" i="1"/>
  <c r="R6451" i="1"/>
  <c r="E6451" i="1"/>
  <c r="D6451" i="1"/>
  <c r="R6450" i="1"/>
  <c r="S6450" i="1" s="1"/>
  <c r="E6450" i="1"/>
  <c r="D6450" i="1"/>
  <c r="S6449" i="1"/>
  <c r="R6449" i="1"/>
  <c r="E6449" i="1"/>
  <c r="D6449" i="1"/>
  <c r="S6448" i="1"/>
  <c r="R6448" i="1"/>
  <c r="E6448" i="1"/>
  <c r="D6448" i="1"/>
  <c r="S6447" i="1"/>
  <c r="R6447" i="1"/>
  <c r="E6447" i="1"/>
  <c r="D6447" i="1"/>
  <c r="S6446" i="1"/>
  <c r="R6446" i="1"/>
  <c r="E6446" i="1"/>
  <c r="D6446" i="1"/>
  <c r="R6445" i="1"/>
  <c r="S6445" i="1" s="1"/>
  <c r="E6445" i="1"/>
  <c r="D6445" i="1"/>
  <c r="R6444" i="1"/>
  <c r="S6444" i="1" s="1"/>
  <c r="E6444" i="1"/>
  <c r="D6444" i="1"/>
  <c r="S6443" i="1"/>
  <c r="R6443" i="1"/>
  <c r="E6443" i="1"/>
  <c r="D6443" i="1"/>
  <c r="S6442" i="1"/>
  <c r="R6442" i="1"/>
  <c r="E6442" i="1"/>
  <c r="D6442" i="1"/>
  <c r="S6441" i="1"/>
  <c r="R6441" i="1"/>
  <c r="E6441" i="1"/>
  <c r="D6441" i="1"/>
  <c r="R6440" i="1"/>
  <c r="S6440" i="1" s="1"/>
  <c r="E6440" i="1"/>
  <c r="D6440" i="1"/>
  <c r="S6439" i="1"/>
  <c r="R6439" i="1"/>
  <c r="E6439" i="1"/>
  <c r="D6439" i="1"/>
  <c r="R6438" i="1"/>
  <c r="S6438" i="1" s="1"/>
  <c r="E6438" i="1"/>
  <c r="D6438" i="1"/>
  <c r="S6437" i="1"/>
  <c r="R6437" i="1"/>
  <c r="E6437" i="1"/>
  <c r="D6437" i="1"/>
  <c r="S6436" i="1"/>
  <c r="R6436" i="1"/>
  <c r="E6436" i="1"/>
  <c r="D6436" i="1"/>
  <c r="R6435" i="1"/>
  <c r="S6435" i="1" s="1"/>
  <c r="E6435" i="1"/>
  <c r="D6435" i="1"/>
  <c r="R6434" i="1"/>
  <c r="S6434" i="1" s="1"/>
  <c r="E6434" i="1"/>
  <c r="D6434" i="1"/>
  <c r="R6433" i="1"/>
  <c r="S6433" i="1" s="1"/>
  <c r="E6433" i="1"/>
  <c r="D6433" i="1"/>
  <c r="S6432" i="1"/>
  <c r="R6432" i="1"/>
  <c r="E6432" i="1"/>
  <c r="D6432" i="1"/>
  <c r="S6431" i="1"/>
  <c r="R6431" i="1"/>
  <c r="E6431" i="1"/>
  <c r="D6431" i="1"/>
  <c r="R6430" i="1"/>
  <c r="S6430" i="1" s="1"/>
  <c r="E6430" i="1"/>
  <c r="D6430" i="1"/>
  <c r="R6429" i="1"/>
  <c r="S6429" i="1" s="1"/>
  <c r="E6429" i="1"/>
  <c r="D6429" i="1"/>
  <c r="S6428" i="1"/>
  <c r="R6428" i="1"/>
  <c r="E6428" i="1"/>
  <c r="D6428" i="1"/>
  <c r="S6427" i="1"/>
  <c r="R6427" i="1"/>
  <c r="E6427" i="1"/>
  <c r="D6427" i="1"/>
  <c r="S6426" i="1"/>
  <c r="R6426" i="1"/>
  <c r="E6426" i="1"/>
  <c r="D6426" i="1"/>
  <c r="R6425" i="1"/>
  <c r="S6425" i="1" s="1"/>
  <c r="E6425" i="1"/>
  <c r="D6425" i="1"/>
  <c r="R6424" i="1"/>
  <c r="S6424" i="1" s="1"/>
  <c r="E6424" i="1"/>
  <c r="D6424" i="1"/>
  <c r="R6423" i="1"/>
  <c r="S6423" i="1" s="1"/>
  <c r="E6423" i="1"/>
  <c r="D6423" i="1"/>
  <c r="S6422" i="1"/>
  <c r="R6422" i="1"/>
  <c r="E6422" i="1"/>
  <c r="D6422" i="1"/>
  <c r="S6421" i="1"/>
  <c r="R6421" i="1"/>
  <c r="E6421" i="1"/>
  <c r="D6421" i="1"/>
  <c r="R6420" i="1"/>
  <c r="S6420" i="1" s="1"/>
  <c r="E6420" i="1"/>
  <c r="D6420" i="1"/>
  <c r="R6419" i="1"/>
  <c r="S6419" i="1" s="1"/>
  <c r="E6419" i="1"/>
  <c r="D6419" i="1"/>
  <c r="S6418" i="1"/>
  <c r="R6418" i="1"/>
  <c r="E6418" i="1"/>
  <c r="D6418" i="1"/>
  <c r="S6417" i="1"/>
  <c r="R6417" i="1"/>
  <c r="E6417" i="1"/>
  <c r="D6417" i="1"/>
  <c r="S6416" i="1"/>
  <c r="R6416" i="1"/>
  <c r="E6416" i="1"/>
  <c r="D6416" i="1"/>
  <c r="R6415" i="1"/>
  <c r="S6415" i="1" s="1"/>
  <c r="E6415" i="1"/>
  <c r="D6415" i="1"/>
  <c r="S6414" i="1"/>
  <c r="R6414" i="1"/>
  <c r="E6414" i="1"/>
  <c r="D6414" i="1"/>
  <c r="R6413" i="1"/>
  <c r="S6413" i="1" s="1"/>
  <c r="E6413" i="1"/>
  <c r="D6413" i="1"/>
  <c r="S6412" i="1"/>
  <c r="R6412" i="1"/>
  <c r="E6412" i="1"/>
  <c r="D6412" i="1"/>
  <c r="S6411" i="1"/>
  <c r="R6411" i="1"/>
  <c r="E6411" i="1"/>
  <c r="D6411" i="1"/>
  <c r="R6410" i="1"/>
  <c r="S6410" i="1" s="1"/>
  <c r="E6410" i="1"/>
  <c r="D6410" i="1"/>
  <c r="R6409" i="1"/>
  <c r="S6409" i="1" s="1"/>
  <c r="E6409" i="1"/>
  <c r="D6409" i="1"/>
  <c r="R6408" i="1"/>
  <c r="S6408" i="1" s="1"/>
  <c r="E6408" i="1"/>
  <c r="D6408" i="1"/>
  <c r="S6407" i="1"/>
  <c r="R6407" i="1"/>
  <c r="E6407" i="1"/>
  <c r="D6407" i="1"/>
  <c r="S6406" i="1"/>
  <c r="R6406" i="1"/>
  <c r="E6406" i="1"/>
  <c r="D6406" i="1"/>
  <c r="R6405" i="1"/>
  <c r="S6405" i="1" s="1"/>
  <c r="E6405" i="1"/>
  <c r="D6405" i="1"/>
  <c r="R6404" i="1"/>
  <c r="S6404" i="1" s="1"/>
  <c r="E6404" i="1"/>
  <c r="D6404" i="1"/>
  <c r="R6403" i="1"/>
  <c r="S6403" i="1" s="1"/>
  <c r="E6403" i="1"/>
  <c r="D6403" i="1"/>
  <c r="S6402" i="1"/>
  <c r="R6402" i="1"/>
  <c r="E6402" i="1"/>
  <c r="D6402" i="1"/>
  <c r="S6401" i="1"/>
  <c r="R6401" i="1"/>
  <c r="E6401" i="1"/>
  <c r="D6401" i="1"/>
  <c r="R6400" i="1"/>
  <c r="S6400" i="1" s="1"/>
  <c r="E6400" i="1"/>
  <c r="D6400" i="1"/>
  <c r="S6399" i="1"/>
  <c r="R6399" i="1"/>
  <c r="E6399" i="1"/>
  <c r="D6399" i="1"/>
  <c r="R6398" i="1"/>
  <c r="S6398" i="1" s="1"/>
  <c r="E6398" i="1"/>
  <c r="D6398" i="1"/>
  <c r="S6397" i="1"/>
  <c r="R6397" i="1"/>
  <c r="E6397" i="1"/>
  <c r="D6397" i="1"/>
  <c r="S6396" i="1"/>
  <c r="R6396" i="1"/>
  <c r="E6396" i="1"/>
  <c r="D6396" i="1"/>
  <c r="R6395" i="1"/>
  <c r="S6395" i="1" s="1"/>
  <c r="E6395" i="1"/>
  <c r="D6395" i="1"/>
  <c r="S6394" i="1"/>
  <c r="R6394" i="1"/>
  <c r="E6394" i="1"/>
  <c r="D6394" i="1"/>
  <c r="S6393" i="1"/>
  <c r="R6393" i="1"/>
  <c r="E6393" i="1"/>
  <c r="D6393" i="1"/>
  <c r="S6392" i="1"/>
  <c r="R6392" i="1"/>
  <c r="E6392" i="1"/>
  <c r="D6392" i="1"/>
  <c r="S6391" i="1"/>
  <c r="R6391" i="1"/>
  <c r="E6391" i="1"/>
  <c r="D6391" i="1"/>
  <c r="R6390" i="1"/>
  <c r="S6390" i="1" s="1"/>
  <c r="E6390" i="1"/>
  <c r="D6390" i="1"/>
  <c r="R6389" i="1"/>
  <c r="S6389" i="1" s="1"/>
  <c r="E6389" i="1"/>
  <c r="D6389" i="1"/>
  <c r="R6388" i="1"/>
  <c r="S6388" i="1" s="1"/>
  <c r="E6388" i="1"/>
  <c r="D6388" i="1"/>
  <c r="S6387" i="1"/>
  <c r="R6387" i="1"/>
  <c r="E6387" i="1"/>
  <c r="D6387" i="1"/>
  <c r="S6386" i="1"/>
  <c r="R6386" i="1"/>
  <c r="E6386" i="1"/>
  <c r="D6386" i="1"/>
  <c r="R6385" i="1"/>
  <c r="S6385" i="1" s="1"/>
  <c r="E6385" i="1"/>
  <c r="D6385" i="1"/>
  <c r="S6384" i="1"/>
  <c r="R6384" i="1"/>
  <c r="E6384" i="1"/>
  <c r="D6384" i="1"/>
  <c r="R6383" i="1"/>
  <c r="S6383" i="1" s="1"/>
  <c r="E6383" i="1"/>
  <c r="D6383" i="1"/>
  <c r="S6382" i="1"/>
  <c r="R6382" i="1"/>
  <c r="E6382" i="1"/>
  <c r="D6382" i="1"/>
  <c r="S6381" i="1"/>
  <c r="R6381" i="1"/>
  <c r="E6381" i="1"/>
  <c r="D6381" i="1"/>
  <c r="R6380" i="1"/>
  <c r="S6380" i="1" s="1"/>
  <c r="E6380" i="1"/>
  <c r="D6380" i="1"/>
  <c r="R6379" i="1"/>
  <c r="S6379" i="1" s="1"/>
  <c r="E6379" i="1"/>
  <c r="D6379" i="1"/>
  <c r="R6378" i="1"/>
  <c r="S6378" i="1" s="1"/>
  <c r="E6378" i="1"/>
  <c r="D6378" i="1"/>
  <c r="S6377" i="1"/>
  <c r="R6377" i="1"/>
  <c r="E6377" i="1"/>
  <c r="D6377" i="1"/>
  <c r="S6376" i="1"/>
  <c r="R6376" i="1"/>
  <c r="E6376" i="1"/>
  <c r="D6376" i="1"/>
  <c r="R6375" i="1"/>
  <c r="S6375" i="1" s="1"/>
  <c r="E6375" i="1"/>
  <c r="D6375" i="1"/>
  <c r="R6374" i="1"/>
  <c r="S6374" i="1" s="1"/>
  <c r="E6374" i="1"/>
  <c r="D6374" i="1"/>
  <c r="S6373" i="1"/>
  <c r="R6373" i="1"/>
  <c r="E6373" i="1"/>
  <c r="D6373" i="1"/>
  <c r="S6372" i="1"/>
  <c r="R6372" i="1"/>
  <c r="E6372" i="1"/>
  <c r="D6372" i="1"/>
  <c r="S6371" i="1"/>
  <c r="R6371" i="1"/>
  <c r="E6371" i="1"/>
  <c r="D6371" i="1"/>
  <c r="R6370" i="1"/>
  <c r="S6370" i="1" s="1"/>
  <c r="E6370" i="1"/>
  <c r="D6370" i="1"/>
  <c r="S6369" i="1"/>
  <c r="R6369" i="1"/>
  <c r="E6369" i="1"/>
  <c r="D6369" i="1"/>
  <c r="R6368" i="1"/>
  <c r="S6368" i="1" s="1"/>
  <c r="E6368" i="1"/>
  <c r="D6368" i="1"/>
  <c r="S6367" i="1"/>
  <c r="R6367" i="1"/>
  <c r="E6367" i="1"/>
  <c r="D6367" i="1"/>
  <c r="S6366" i="1"/>
  <c r="R6366" i="1"/>
  <c r="E6366" i="1"/>
  <c r="D6366" i="1"/>
  <c r="R6365" i="1"/>
  <c r="S6365" i="1" s="1"/>
  <c r="E6365" i="1"/>
  <c r="D6365" i="1"/>
  <c r="R6364" i="1"/>
  <c r="S6364" i="1" s="1"/>
  <c r="E6364" i="1"/>
  <c r="D6364" i="1"/>
  <c r="S6363" i="1"/>
  <c r="R6363" i="1"/>
  <c r="E6363" i="1"/>
  <c r="D6363" i="1"/>
  <c r="S6362" i="1"/>
  <c r="R6362" i="1"/>
  <c r="E6362" i="1"/>
  <c r="D6362" i="1"/>
  <c r="S6361" i="1"/>
  <c r="R6361" i="1"/>
  <c r="E6361" i="1"/>
  <c r="D6361" i="1"/>
  <c r="R6360" i="1"/>
  <c r="S6360" i="1" s="1"/>
  <c r="E6360" i="1"/>
  <c r="D6360" i="1"/>
  <c r="S6359" i="1"/>
  <c r="R6359" i="1"/>
  <c r="E6359" i="1"/>
  <c r="D6359" i="1"/>
  <c r="R6358" i="1"/>
  <c r="S6358" i="1" s="1"/>
  <c r="E6358" i="1"/>
  <c r="D6358" i="1"/>
  <c r="S6357" i="1"/>
  <c r="R6357" i="1"/>
  <c r="E6357" i="1"/>
  <c r="D6357" i="1"/>
  <c r="S6356" i="1"/>
  <c r="R6356" i="1"/>
  <c r="E6356" i="1"/>
  <c r="D6356" i="1"/>
  <c r="R6355" i="1"/>
  <c r="S6355" i="1" s="1"/>
  <c r="E6355" i="1"/>
  <c r="D6355" i="1"/>
  <c r="S6354" i="1"/>
  <c r="R6354" i="1"/>
  <c r="E6354" i="1"/>
  <c r="D6354" i="1"/>
  <c r="R6353" i="1"/>
  <c r="S6353" i="1" s="1"/>
  <c r="E6353" i="1"/>
  <c r="D6353" i="1"/>
  <c r="S6352" i="1"/>
  <c r="R6352" i="1"/>
  <c r="E6352" i="1"/>
  <c r="D6352" i="1"/>
  <c r="S6351" i="1"/>
  <c r="R6351" i="1"/>
  <c r="E6351" i="1"/>
  <c r="D6351" i="1"/>
  <c r="R6350" i="1"/>
  <c r="S6350" i="1" s="1"/>
  <c r="E6350" i="1"/>
  <c r="D6350" i="1"/>
  <c r="R6349" i="1"/>
  <c r="S6349" i="1" s="1"/>
  <c r="E6349" i="1"/>
  <c r="D6349" i="1"/>
  <c r="S6348" i="1"/>
  <c r="R6348" i="1"/>
  <c r="E6348" i="1"/>
  <c r="D6348" i="1"/>
  <c r="S6347" i="1"/>
  <c r="R6347" i="1"/>
  <c r="E6347" i="1"/>
  <c r="D6347" i="1"/>
  <c r="S6346" i="1"/>
  <c r="R6346" i="1"/>
  <c r="E6346" i="1"/>
  <c r="D6346" i="1"/>
  <c r="R6345" i="1"/>
  <c r="S6345" i="1" s="1"/>
  <c r="E6345" i="1"/>
  <c r="D6345" i="1"/>
  <c r="R6344" i="1"/>
  <c r="S6344" i="1" s="1"/>
  <c r="E6344" i="1"/>
  <c r="D6344" i="1"/>
  <c r="R6343" i="1"/>
  <c r="S6343" i="1" s="1"/>
  <c r="E6343" i="1"/>
  <c r="D6343" i="1"/>
  <c r="S6342" i="1"/>
  <c r="R6342" i="1"/>
  <c r="E6342" i="1"/>
  <c r="D6342" i="1"/>
  <c r="S6341" i="1"/>
  <c r="R6341" i="1"/>
  <c r="E6341" i="1"/>
  <c r="D6341" i="1"/>
  <c r="R6340" i="1"/>
  <c r="S6340" i="1" s="1"/>
  <c r="E6340" i="1"/>
  <c r="D6340" i="1"/>
  <c r="R6339" i="1"/>
  <c r="S6339" i="1" s="1"/>
  <c r="E6339" i="1"/>
  <c r="D6339" i="1"/>
  <c r="S6338" i="1"/>
  <c r="R6338" i="1"/>
  <c r="E6338" i="1"/>
  <c r="D6338" i="1"/>
  <c r="S6337" i="1"/>
  <c r="R6337" i="1"/>
  <c r="E6337" i="1"/>
  <c r="D6337" i="1"/>
  <c r="S6336" i="1"/>
  <c r="R6336" i="1"/>
  <c r="E6336" i="1"/>
  <c r="D6336" i="1"/>
  <c r="R6335" i="1"/>
  <c r="S6335" i="1" s="1"/>
  <c r="E6335" i="1"/>
  <c r="D6335" i="1"/>
  <c r="S6334" i="1"/>
  <c r="R6334" i="1"/>
  <c r="E6334" i="1"/>
  <c r="D6334" i="1"/>
  <c r="R6333" i="1"/>
  <c r="S6333" i="1" s="1"/>
  <c r="E6333" i="1"/>
  <c r="D6333" i="1"/>
  <c r="S6332" i="1"/>
  <c r="R6332" i="1"/>
  <c r="E6332" i="1"/>
  <c r="D6332" i="1"/>
  <c r="S6331" i="1"/>
  <c r="R6331" i="1"/>
  <c r="E6331" i="1"/>
  <c r="D6331" i="1"/>
  <c r="R6330" i="1"/>
  <c r="S6330" i="1" s="1"/>
  <c r="E6330" i="1"/>
  <c r="D6330" i="1"/>
  <c r="R6329" i="1"/>
  <c r="S6329" i="1" s="1"/>
  <c r="E6329" i="1"/>
  <c r="D6329" i="1"/>
  <c r="R6328" i="1"/>
  <c r="S6328" i="1" s="1"/>
  <c r="E6328" i="1"/>
  <c r="D6328" i="1"/>
  <c r="S6327" i="1"/>
  <c r="R6327" i="1"/>
  <c r="E6327" i="1"/>
  <c r="D6327" i="1"/>
  <c r="S6326" i="1"/>
  <c r="R6326" i="1"/>
  <c r="E6326" i="1"/>
  <c r="D6326" i="1"/>
  <c r="R6325" i="1"/>
  <c r="S6325" i="1" s="1"/>
  <c r="E6325" i="1"/>
  <c r="D6325" i="1"/>
  <c r="R6324" i="1"/>
  <c r="S6324" i="1" s="1"/>
  <c r="E6324" i="1"/>
  <c r="D6324" i="1"/>
  <c r="R6323" i="1"/>
  <c r="S6323" i="1" s="1"/>
  <c r="E6323" i="1"/>
  <c r="D6323" i="1"/>
  <c r="S6322" i="1"/>
  <c r="R6322" i="1"/>
  <c r="E6322" i="1"/>
  <c r="D6322" i="1"/>
  <c r="S6321" i="1"/>
  <c r="R6321" i="1"/>
  <c r="E6321" i="1"/>
  <c r="D6321" i="1"/>
  <c r="R6320" i="1"/>
  <c r="S6320" i="1" s="1"/>
  <c r="E6320" i="1"/>
  <c r="D6320" i="1"/>
  <c r="S6319" i="1"/>
  <c r="R6319" i="1"/>
  <c r="E6319" i="1"/>
  <c r="D6319" i="1"/>
  <c r="R6318" i="1"/>
  <c r="S6318" i="1" s="1"/>
  <c r="E6318" i="1"/>
  <c r="D6318" i="1"/>
  <c r="S6317" i="1"/>
  <c r="R6317" i="1"/>
  <c r="E6317" i="1"/>
  <c r="D6317" i="1"/>
  <c r="R6316" i="1"/>
  <c r="S6316" i="1" s="1"/>
  <c r="E6316" i="1"/>
  <c r="D6316" i="1"/>
  <c r="S6315" i="1"/>
  <c r="R6315" i="1"/>
  <c r="E6315" i="1"/>
  <c r="D6315" i="1"/>
  <c r="R6314" i="1"/>
  <c r="S6314" i="1" s="1"/>
  <c r="E6314" i="1"/>
  <c r="D6314" i="1"/>
  <c r="R6313" i="1"/>
  <c r="S6313" i="1" s="1"/>
  <c r="E6313" i="1"/>
  <c r="D6313" i="1"/>
  <c r="S6312" i="1"/>
  <c r="R6312" i="1"/>
  <c r="E6312" i="1"/>
  <c r="D6312" i="1"/>
  <c r="R6311" i="1"/>
  <c r="S6311" i="1" s="1"/>
  <c r="E6311" i="1"/>
  <c r="D6311" i="1"/>
  <c r="R6310" i="1"/>
  <c r="S6310" i="1" s="1"/>
  <c r="E6310" i="1"/>
  <c r="D6310" i="1"/>
  <c r="S6309" i="1"/>
  <c r="R6309" i="1"/>
  <c r="E6309" i="1"/>
  <c r="D6309" i="1"/>
  <c r="S6308" i="1"/>
  <c r="R6308" i="1"/>
  <c r="E6308" i="1"/>
  <c r="D6308" i="1"/>
  <c r="S6307" i="1"/>
  <c r="R6307" i="1"/>
  <c r="E6307" i="1"/>
  <c r="D6307" i="1"/>
  <c r="R6306" i="1"/>
  <c r="S6306" i="1" s="1"/>
  <c r="E6306" i="1"/>
  <c r="D6306" i="1"/>
  <c r="S6305" i="1"/>
  <c r="R6305" i="1"/>
  <c r="E6305" i="1"/>
  <c r="D6305" i="1"/>
  <c r="R6304" i="1"/>
  <c r="S6304" i="1" s="1"/>
  <c r="E6304" i="1"/>
  <c r="D6304" i="1"/>
  <c r="R6303" i="1"/>
  <c r="S6303" i="1" s="1"/>
  <c r="E6303" i="1"/>
  <c r="D6303" i="1"/>
  <c r="S6302" i="1"/>
  <c r="R6302" i="1"/>
  <c r="E6302" i="1"/>
  <c r="D6302" i="1"/>
  <c r="R6301" i="1"/>
  <c r="S6301" i="1" s="1"/>
  <c r="E6301" i="1"/>
  <c r="D6301" i="1"/>
  <c r="S6300" i="1"/>
  <c r="R6300" i="1"/>
  <c r="E6300" i="1"/>
  <c r="D6300" i="1"/>
  <c r="R6299" i="1"/>
  <c r="S6299" i="1" s="1"/>
  <c r="E6299" i="1"/>
  <c r="D6299" i="1"/>
  <c r="R6298" i="1"/>
  <c r="S6298" i="1" s="1"/>
  <c r="E6298" i="1"/>
  <c r="D6298" i="1"/>
  <c r="S6297" i="1"/>
  <c r="R6297" i="1"/>
  <c r="E6297" i="1"/>
  <c r="D6297" i="1"/>
  <c r="R6296" i="1"/>
  <c r="S6296" i="1" s="1"/>
  <c r="E6296" i="1"/>
  <c r="D6296" i="1"/>
  <c r="R6295" i="1"/>
  <c r="S6295" i="1" s="1"/>
  <c r="E6295" i="1"/>
  <c r="D6295" i="1"/>
  <c r="S6294" i="1"/>
  <c r="R6294" i="1"/>
  <c r="E6294" i="1"/>
  <c r="D6294" i="1"/>
  <c r="R6293" i="1"/>
  <c r="S6293" i="1" s="1"/>
  <c r="E6293" i="1"/>
  <c r="D6293" i="1"/>
  <c r="S6292" i="1"/>
  <c r="R6292" i="1"/>
  <c r="E6292" i="1"/>
  <c r="D6292" i="1"/>
  <c r="R6291" i="1"/>
  <c r="S6291" i="1" s="1"/>
  <c r="E6291" i="1"/>
  <c r="D6291" i="1"/>
  <c r="R6290" i="1"/>
  <c r="S6290" i="1" s="1"/>
  <c r="E6290" i="1"/>
  <c r="D6290" i="1"/>
  <c r="R6289" i="1"/>
  <c r="S6289" i="1" s="1"/>
  <c r="E6289" i="1"/>
  <c r="D6289" i="1"/>
  <c r="S6288" i="1"/>
  <c r="R6288" i="1"/>
  <c r="E6288" i="1"/>
  <c r="D6288" i="1"/>
  <c r="S6287" i="1"/>
  <c r="R6287" i="1"/>
  <c r="E6287" i="1"/>
  <c r="D6287" i="1"/>
  <c r="R6286" i="1"/>
  <c r="S6286" i="1" s="1"/>
  <c r="E6286" i="1"/>
  <c r="D6286" i="1"/>
  <c r="S6285" i="1"/>
  <c r="R6285" i="1"/>
  <c r="E6285" i="1"/>
  <c r="D6285" i="1"/>
  <c r="S6284" i="1"/>
  <c r="R6284" i="1"/>
  <c r="E6284" i="1"/>
  <c r="D6284" i="1"/>
  <c r="R6283" i="1"/>
  <c r="S6283" i="1" s="1"/>
  <c r="E6283" i="1"/>
  <c r="D6283" i="1"/>
  <c r="S6282" i="1"/>
  <c r="R6282" i="1"/>
  <c r="E6282" i="1"/>
  <c r="D6282" i="1"/>
  <c r="R6281" i="1"/>
  <c r="S6281" i="1" s="1"/>
  <c r="E6281" i="1"/>
  <c r="D6281" i="1"/>
  <c r="R6280" i="1"/>
  <c r="S6280" i="1" s="1"/>
  <c r="E6280" i="1"/>
  <c r="D6280" i="1"/>
  <c r="R6279" i="1"/>
  <c r="S6279" i="1" s="1"/>
  <c r="E6279" i="1"/>
  <c r="D6279" i="1"/>
  <c r="R6278" i="1"/>
  <c r="S6278" i="1" s="1"/>
  <c r="E6278" i="1"/>
  <c r="D6278" i="1"/>
  <c r="S6277" i="1"/>
  <c r="R6277" i="1"/>
  <c r="E6277" i="1"/>
  <c r="D6277" i="1"/>
  <c r="R6276" i="1"/>
  <c r="S6276" i="1" s="1"/>
  <c r="E6276" i="1"/>
  <c r="D6276" i="1"/>
  <c r="S6275" i="1"/>
  <c r="R6275" i="1"/>
  <c r="E6275" i="1"/>
  <c r="D6275" i="1"/>
  <c r="S6274" i="1"/>
  <c r="R6274" i="1"/>
  <c r="E6274" i="1"/>
  <c r="D6274" i="1"/>
  <c r="S6273" i="1"/>
  <c r="R6273" i="1"/>
  <c r="E6273" i="1"/>
  <c r="D6273" i="1"/>
  <c r="S6272" i="1"/>
  <c r="R6272" i="1"/>
  <c r="E6272" i="1"/>
  <c r="D6272" i="1"/>
  <c r="R6271" i="1"/>
  <c r="S6271" i="1" s="1"/>
  <c r="E6271" i="1"/>
  <c r="D6271" i="1"/>
  <c r="R6270" i="1"/>
  <c r="S6270" i="1" s="1"/>
  <c r="E6270" i="1"/>
  <c r="D6270" i="1"/>
  <c r="R6269" i="1"/>
  <c r="S6269" i="1" s="1"/>
  <c r="E6269" i="1"/>
  <c r="D6269" i="1"/>
  <c r="R6268" i="1"/>
  <c r="S6268" i="1" s="1"/>
  <c r="E6268" i="1"/>
  <c r="D6268" i="1"/>
  <c r="S6267" i="1"/>
  <c r="R6267" i="1"/>
  <c r="E6267" i="1"/>
  <c r="D6267" i="1"/>
  <c r="R6266" i="1"/>
  <c r="S6266" i="1" s="1"/>
  <c r="E6266" i="1"/>
  <c r="D6266" i="1"/>
  <c r="R6265" i="1"/>
  <c r="S6265" i="1" s="1"/>
  <c r="E6265" i="1"/>
  <c r="D6265" i="1"/>
  <c r="S6264" i="1"/>
  <c r="R6264" i="1"/>
  <c r="E6264" i="1"/>
  <c r="D6264" i="1"/>
  <c r="S6263" i="1"/>
  <c r="R6263" i="1"/>
  <c r="E6263" i="1"/>
  <c r="D6263" i="1"/>
  <c r="S6262" i="1"/>
  <c r="R6262" i="1"/>
  <c r="E6262" i="1"/>
  <c r="D6262" i="1"/>
  <c r="R6261" i="1"/>
  <c r="S6261" i="1" s="1"/>
  <c r="E6261" i="1"/>
  <c r="D6261" i="1"/>
  <c r="R6260" i="1"/>
  <c r="S6260" i="1" s="1"/>
  <c r="E6260" i="1"/>
  <c r="D6260" i="1"/>
  <c r="R6259" i="1"/>
  <c r="S6259" i="1" s="1"/>
  <c r="E6259" i="1"/>
  <c r="D6259" i="1"/>
  <c r="S6258" i="1"/>
  <c r="R6258" i="1"/>
  <c r="E6258" i="1"/>
  <c r="D6258" i="1"/>
  <c r="S6257" i="1"/>
  <c r="R6257" i="1"/>
  <c r="E6257" i="1"/>
  <c r="D6257" i="1"/>
  <c r="R6256" i="1"/>
  <c r="S6256" i="1" s="1"/>
  <c r="E6256" i="1"/>
  <c r="D6256" i="1"/>
  <c r="S6255" i="1"/>
  <c r="R6255" i="1"/>
  <c r="E6255" i="1"/>
  <c r="D6255" i="1"/>
  <c r="R6254" i="1"/>
  <c r="S6254" i="1" s="1"/>
  <c r="E6254" i="1"/>
  <c r="D6254" i="1"/>
  <c r="R6253" i="1"/>
  <c r="S6253" i="1" s="1"/>
  <c r="E6253" i="1"/>
  <c r="D6253" i="1"/>
  <c r="S6252" i="1"/>
  <c r="R6252" i="1"/>
  <c r="E6252" i="1"/>
  <c r="D6252" i="1"/>
  <c r="R6251" i="1"/>
  <c r="S6251" i="1" s="1"/>
  <c r="E6251" i="1"/>
  <c r="D6251" i="1"/>
  <c r="R6250" i="1"/>
  <c r="S6250" i="1" s="1"/>
  <c r="E6250" i="1"/>
  <c r="D6250" i="1"/>
  <c r="R6249" i="1"/>
  <c r="S6249" i="1" s="1"/>
  <c r="E6249" i="1"/>
  <c r="D6249" i="1"/>
  <c r="R6248" i="1"/>
  <c r="S6248" i="1" s="1"/>
  <c r="E6248" i="1"/>
  <c r="D6248" i="1"/>
  <c r="S6247" i="1"/>
  <c r="R6247" i="1"/>
  <c r="E6247" i="1"/>
  <c r="D6247" i="1"/>
  <c r="R6246" i="1"/>
  <c r="S6246" i="1" s="1"/>
  <c r="E6246" i="1"/>
  <c r="D6246" i="1"/>
  <c r="R6245" i="1"/>
  <c r="S6245" i="1" s="1"/>
  <c r="E6245" i="1"/>
  <c r="D6245" i="1"/>
  <c r="R6244" i="1"/>
  <c r="S6244" i="1" s="1"/>
  <c r="E6244" i="1"/>
  <c r="D6244" i="1"/>
  <c r="S6243" i="1"/>
  <c r="R6243" i="1"/>
  <c r="E6243" i="1"/>
  <c r="D6243" i="1"/>
  <c r="S6242" i="1"/>
  <c r="R6242" i="1"/>
  <c r="E6242" i="1"/>
  <c r="D6242" i="1"/>
  <c r="R6241" i="1"/>
  <c r="S6241" i="1" s="1"/>
  <c r="E6241" i="1"/>
  <c r="D6241" i="1"/>
  <c r="R6240" i="1"/>
  <c r="S6240" i="1" s="1"/>
  <c r="E6240" i="1"/>
  <c r="D6240" i="1"/>
  <c r="S6239" i="1"/>
  <c r="R6239" i="1"/>
  <c r="E6239" i="1"/>
  <c r="D6239" i="1"/>
  <c r="R6238" i="1"/>
  <c r="S6238" i="1" s="1"/>
  <c r="E6238" i="1"/>
  <c r="D6238" i="1"/>
  <c r="S6237" i="1"/>
  <c r="R6237" i="1"/>
  <c r="E6237" i="1"/>
  <c r="D6237" i="1"/>
  <c r="R6236" i="1"/>
  <c r="S6236" i="1" s="1"/>
  <c r="E6236" i="1"/>
  <c r="D6236" i="1"/>
  <c r="R6235" i="1"/>
  <c r="S6235" i="1" s="1"/>
  <c r="E6235" i="1"/>
  <c r="D6235" i="1"/>
  <c r="S6234" i="1"/>
  <c r="R6234" i="1"/>
  <c r="E6234" i="1"/>
  <c r="D6234" i="1"/>
  <c r="R6233" i="1"/>
  <c r="S6233" i="1" s="1"/>
  <c r="E6233" i="1"/>
  <c r="D6233" i="1"/>
  <c r="S6232" i="1"/>
  <c r="R6232" i="1"/>
  <c r="E6232" i="1"/>
  <c r="D6232" i="1"/>
  <c r="R6231" i="1"/>
  <c r="S6231" i="1" s="1"/>
  <c r="E6231" i="1"/>
  <c r="D6231" i="1"/>
  <c r="S6230" i="1"/>
  <c r="R6230" i="1"/>
  <c r="E6230" i="1"/>
  <c r="D6230" i="1"/>
  <c r="R6229" i="1"/>
  <c r="S6229" i="1" s="1"/>
  <c r="E6229" i="1"/>
  <c r="D6229" i="1"/>
  <c r="R6228" i="1"/>
  <c r="S6228" i="1" s="1"/>
  <c r="E6228" i="1"/>
  <c r="D6228" i="1"/>
  <c r="S6227" i="1"/>
  <c r="R6227" i="1"/>
  <c r="E6227" i="1"/>
  <c r="D6227" i="1"/>
  <c r="R6226" i="1"/>
  <c r="S6226" i="1" s="1"/>
  <c r="E6226" i="1"/>
  <c r="D6226" i="1"/>
  <c r="R6225" i="1"/>
  <c r="S6225" i="1" s="1"/>
  <c r="E6225" i="1"/>
  <c r="D6225" i="1"/>
  <c r="S6224" i="1"/>
  <c r="R6224" i="1"/>
  <c r="E6224" i="1"/>
  <c r="D6224" i="1"/>
  <c r="S6223" i="1"/>
  <c r="R6223" i="1"/>
  <c r="E6223" i="1"/>
  <c r="D6223" i="1"/>
  <c r="S6222" i="1"/>
  <c r="R6222" i="1"/>
  <c r="E6222" i="1"/>
  <c r="D6222" i="1"/>
  <c r="R6221" i="1"/>
  <c r="S6221" i="1" s="1"/>
  <c r="E6221" i="1"/>
  <c r="D6221" i="1"/>
  <c r="R6220" i="1"/>
  <c r="S6220" i="1" s="1"/>
  <c r="E6220" i="1"/>
  <c r="D6220" i="1"/>
  <c r="R6219" i="1"/>
  <c r="S6219" i="1" s="1"/>
  <c r="E6219" i="1"/>
  <c r="D6219" i="1"/>
  <c r="R6218" i="1"/>
  <c r="S6218" i="1" s="1"/>
  <c r="E6218" i="1"/>
  <c r="D6218" i="1"/>
  <c r="S6217" i="1"/>
  <c r="R6217" i="1"/>
  <c r="E6217" i="1"/>
  <c r="D6217" i="1"/>
  <c r="R6216" i="1"/>
  <c r="S6216" i="1" s="1"/>
  <c r="E6216" i="1"/>
  <c r="D6216" i="1"/>
  <c r="S6215" i="1"/>
  <c r="R6215" i="1"/>
  <c r="E6215" i="1"/>
  <c r="D6215" i="1"/>
  <c r="R6214" i="1"/>
  <c r="S6214" i="1" s="1"/>
  <c r="E6214" i="1"/>
  <c r="D6214" i="1"/>
  <c r="S6213" i="1"/>
  <c r="R6213" i="1"/>
  <c r="E6213" i="1"/>
  <c r="D6213" i="1"/>
  <c r="S6212" i="1"/>
  <c r="R6212" i="1"/>
  <c r="E6212" i="1"/>
  <c r="D6212" i="1"/>
  <c r="R6211" i="1"/>
  <c r="S6211" i="1" s="1"/>
  <c r="E6211" i="1"/>
  <c r="D6211" i="1"/>
  <c r="R6210" i="1"/>
  <c r="S6210" i="1" s="1"/>
  <c r="E6210" i="1"/>
  <c r="D6210" i="1"/>
  <c r="S6209" i="1"/>
  <c r="R6209" i="1"/>
  <c r="E6209" i="1"/>
  <c r="D6209" i="1"/>
  <c r="R6208" i="1"/>
  <c r="S6208" i="1" s="1"/>
  <c r="E6208" i="1"/>
  <c r="D6208" i="1"/>
  <c r="S6207" i="1"/>
  <c r="R6207" i="1"/>
  <c r="E6207" i="1"/>
  <c r="D6207" i="1"/>
  <c r="R6206" i="1"/>
  <c r="S6206" i="1" s="1"/>
  <c r="E6206" i="1"/>
  <c r="D6206" i="1"/>
  <c r="S6205" i="1"/>
  <c r="R6205" i="1"/>
  <c r="E6205" i="1"/>
  <c r="D6205" i="1"/>
  <c r="R6204" i="1"/>
  <c r="S6204" i="1" s="1"/>
  <c r="E6204" i="1"/>
  <c r="D6204" i="1"/>
  <c r="R6203" i="1"/>
  <c r="S6203" i="1" s="1"/>
  <c r="E6203" i="1"/>
  <c r="D6203" i="1"/>
  <c r="S6202" i="1"/>
  <c r="R6202" i="1"/>
  <c r="E6202" i="1"/>
  <c r="D6202" i="1"/>
  <c r="R6201" i="1"/>
  <c r="S6201" i="1" s="1"/>
  <c r="E6201" i="1"/>
  <c r="D6201" i="1"/>
  <c r="R6200" i="1"/>
  <c r="S6200" i="1" s="1"/>
  <c r="E6200" i="1"/>
  <c r="D6200" i="1"/>
  <c r="R6199" i="1"/>
  <c r="S6199" i="1" s="1"/>
  <c r="E6199" i="1"/>
  <c r="D6199" i="1"/>
  <c r="S6198" i="1"/>
  <c r="R6198" i="1"/>
  <c r="E6198" i="1"/>
  <c r="D6198" i="1"/>
  <c r="S6197" i="1"/>
  <c r="R6197" i="1"/>
  <c r="E6197" i="1"/>
  <c r="D6197" i="1"/>
  <c r="R6196" i="1"/>
  <c r="S6196" i="1" s="1"/>
  <c r="E6196" i="1"/>
  <c r="D6196" i="1"/>
  <c r="S6195" i="1"/>
  <c r="R6195" i="1"/>
  <c r="E6195" i="1"/>
  <c r="D6195" i="1"/>
  <c r="S6194" i="1"/>
  <c r="R6194" i="1"/>
  <c r="E6194" i="1"/>
  <c r="D6194" i="1"/>
  <c r="R6193" i="1"/>
  <c r="S6193" i="1" s="1"/>
  <c r="E6193" i="1"/>
  <c r="D6193" i="1"/>
  <c r="S6192" i="1"/>
  <c r="R6192" i="1"/>
  <c r="E6192" i="1"/>
  <c r="D6192" i="1"/>
  <c r="R6191" i="1"/>
  <c r="S6191" i="1" s="1"/>
  <c r="E6191" i="1"/>
  <c r="D6191" i="1"/>
  <c r="R6190" i="1"/>
  <c r="S6190" i="1" s="1"/>
  <c r="E6190" i="1"/>
  <c r="D6190" i="1"/>
  <c r="R6189" i="1"/>
  <c r="S6189" i="1" s="1"/>
  <c r="E6189" i="1"/>
  <c r="D6189" i="1"/>
  <c r="S6188" i="1"/>
  <c r="R6188" i="1"/>
  <c r="E6188" i="1"/>
  <c r="D6188" i="1"/>
  <c r="S6187" i="1"/>
  <c r="R6187" i="1"/>
  <c r="E6187" i="1"/>
  <c r="D6187" i="1"/>
  <c r="R6186" i="1"/>
  <c r="S6186" i="1" s="1"/>
  <c r="E6186" i="1"/>
  <c r="D6186" i="1"/>
  <c r="R6185" i="1"/>
  <c r="S6185" i="1" s="1"/>
  <c r="E6185" i="1"/>
  <c r="D6185" i="1"/>
  <c r="S6184" i="1"/>
  <c r="R6184" i="1"/>
  <c r="E6184" i="1"/>
  <c r="D6184" i="1"/>
  <c r="R6183" i="1"/>
  <c r="S6183" i="1" s="1"/>
  <c r="E6183" i="1"/>
  <c r="D6183" i="1"/>
  <c r="S6182" i="1"/>
  <c r="R6182" i="1"/>
  <c r="E6182" i="1"/>
  <c r="D6182" i="1"/>
  <c r="R6181" i="1"/>
  <c r="S6181" i="1" s="1"/>
  <c r="Q6181" i="1"/>
  <c r="E6181" i="1"/>
  <c r="D6181" i="1"/>
  <c r="S6180" i="1"/>
  <c r="R6180" i="1"/>
  <c r="E6180" i="1"/>
  <c r="D6180" i="1"/>
  <c r="Q6179" i="1"/>
  <c r="R6179" i="1" s="1"/>
  <c r="S6179" i="1" s="1"/>
  <c r="E6179" i="1"/>
  <c r="D6179" i="1"/>
  <c r="R6178" i="1"/>
  <c r="S6178" i="1" s="1"/>
  <c r="E6178" i="1"/>
  <c r="D6178" i="1"/>
  <c r="S6177" i="1"/>
  <c r="R6177" i="1"/>
  <c r="E6177" i="1"/>
  <c r="D6177" i="1"/>
  <c r="R6176" i="1"/>
  <c r="S6176" i="1" s="1"/>
  <c r="E6176" i="1"/>
  <c r="D6176" i="1"/>
  <c r="S6175" i="1"/>
  <c r="R6175" i="1"/>
  <c r="E6175" i="1"/>
  <c r="D6175" i="1"/>
  <c r="R6174" i="1"/>
  <c r="S6174" i="1" s="1"/>
  <c r="E6174" i="1"/>
  <c r="D6174" i="1"/>
  <c r="R6173" i="1"/>
  <c r="S6173" i="1" s="1"/>
  <c r="E6173" i="1"/>
  <c r="D6173" i="1"/>
  <c r="S6172" i="1"/>
  <c r="R6172" i="1"/>
  <c r="E6172" i="1"/>
  <c r="D6172" i="1"/>
  <c r="R6171" i="1"/>
  <c r="S6171" i="1" s="1"/>
  <c r="E6171" i="1"/>
  <c r="D6171" i="1"/>
  <c r="S6170" i="1"/>
  <c r="R6170" i="1"/>
  <c r="E6170" i="1"/>
  <c r="D6170" i="1"/>
  <c r="S6169" i="1"/>
  <c r="R6169" i="1"/>
  <c r="E6169" i="1"/>
  <c r="D6169" i="1"/>
  <c r="R6168" i="1"/>
  <c r="S6168" i="1" s="1"/>
  <c r="E6168" i="1"/>
  <c r="D6168" i="1"/>
  <c r="S6167" i="1"/>
  <c r="R6167" i="1"/>
  <c r="E6167" i="1"/>
  <c r="D6167" i="1"/>
  <c r="R6166" i="1"/>
  <c r="S6166" i="1" s="1"/>
  <c r="E6166" i="1"/>
  <c r="D6166" i="1"/>
  <c r="R6165" i="1"/>
  <c r="S6165" i="1" s="1"/>
  <c r="E6165" i="1"/>
  <c r="D6165" i="1"/>
  <c r="R6164" i="1"/>
  <c r="S6164" i="1" s="1"/>
  <c r="E6164" i="1"/>
  <c r="D6164" i="1"/>
  <c r="R6163" i="1"/>
  <c r="S6163" i="1" s="1"/>
  <c r="E6163" i="1"/>
  <c r="D6163" i="1"/>
  <c r="S6162" i="1"/>
  <c r="R6162" i="1"/>
  <c r="E6162" i="1"/>
  <c r="D6162" i="1"/>
  <c r="R6161" i="1"/>
  <c r="S6161" i="1" s="1"/>
  <c r="E6161" i="1"/>
  <c r="D6161" i="1"/>
  <c r="R6160" i="1"/>
  <c r="S6160" i="1" s="1"/>
  <c r="E6160" i="1"/>
  <c r="D6160" i="1"/>
  <c r="S6159" i="1"/>
  <c r="R6159" i="1"/>
  <c r="E6159" i="1"/>
  <c r="D6159" i="1"/>
  <c r="R6158" i="1"/>
  <c r="S6158" i="1" s="1"/>
  <c r="E6158" i="1"/>
  <c r="D6158" i="1"/>
  <c r="S6157" i="1"/>
  <c r="R6157" i="1"/>
  <c r="E6157" i="1"/>
  <c r="D6157" i="1"/>
  <c r="R6156" i="1"/>
  <c r="S6156" i="1" s="1"/>
  <c r="E6156" i="1"/>
  <c r="D6156" i="1"/>
  <c r="S6155" i="1"/>
  <c r="R6155" i="1"/>
  <c r="Q6155" i="1"/>
  <c r="E6155" i="1"/>
  <c r="D6155" i="1"/>
  <c r="R6154" i="1"/>
  <c r="S6154" i="1" s="1"/>
  <c r="E6154" i="1"/>
  <c r="D6154" i="1"/>
  <c r="S6153" i="1"/>
  <c r="R6153" i="1"/>
  <c r="E6153" i="1"/>
  <c r="D6153" i="1"/>
  <c r="S6152" i="1"/>
  <c r="R6152" i="1"/>
  <c r="E6152" i="1"/>
  <c r="D6152" i="1"/>
  <c r="R6151" i="1"/>
  <c r="S6151" i="1" s="1"/>
  <c r="E6151" i="1"/>
  <c r="D6151" i="1"/>
  <c r="S6150" i="1"/>
  <c r="R6150" i="1"/>
  <c r="E6150" i="1"/>
  <c r="D6150" i="1"/>
  <c r="S6149" i="1"/>
  <c r="R6149" i="1"/>
  <c r="E6149" i="1"/>
  <c r="D6149" i="1"/>
  <c r="S6148" i="1"/>
  <c r="R6148" i="1"/>
  <c r="E6148" i="1"/>
  <c r="D6148" i="1"/>
  <c r="S6147" i="1"/>
  <c r="R6147" i="1"/>
  <c r="E6147" i="1"/>
  <c r="D6147" i="1"/>
  <c r="R6146" i="1"/>
  <c r="S6146" i="1" s="1"/>
  <c r="E6146" i="1"/>
  <c r="D6146" i="1"/>
  <c r="R6145" i="1"/>
  <c r="S6145" i="1" s="1"/>
  <c r="E6145" i="1"/>
  <c r="D6145" i="1"/>
  <c r="S6144" i="1"/>
  <c r="R6144" i="1"/>
  <c r="E6144" i="1"/>
  <c r="D6144" i="1"/>
  <c r="S6143" i="1"/>
  <c r="R6143" i="1"/>
  <c r="E6143" i="1"/>
  <c r="D6143" i="1"/>
  <c r="S6142" i="1"/>
  <c r="R6142" i="1"/>
  <c r="E6142" i="1"/>
  <c r="D6142" i="1"/>
  <c r="R6141" i="1"/>
  <c r="S6141" i="1" s="1"/>
  <c r="E6141" i="1"/>
  <c r="D6141" i="1"/>
  <c r="S6140" i="1"/>
  <c r="R6140" i="1"/>
  <c r="E6140" i="1"/>
  <c r="D6140" i="1"/>
  <c r="R6139" i="1"/>
  <c r="S6139" i="1" s="1"/>
  <c r="E6139" i="1"/>
  <c r="D6139" i="1"/>
  <c r="S6138" i="1"/>
  <c r="R6138" i="1"/>
  <c r="E6138" i="1"/>
  <c r="D6138" i="1"/>
  <c r="S6137" i="1"/>
  <c r="R6137" i="1"/>
  <c r="E6137" i="1"/>
  <c r="D6137" i="1"/>
  <c r="R6136" i="1"/>
  <c r="S6136" i="1" s="1"/>
  <c r="E6136" i="1"/>
  <c r="D6136" i="1"/>
  <c r="R6135" i="1"/>
  <c r="S6135" i="1" s="1"/>
  <c r="E6135" i="1"/>
  <c r="D6135" i="1"/>
  <c r="S6134" i="1"/>
  <c r="R6134" i="1"/>
  <c r="E6134" i="1"/>
  <c r="D6134" i="1"/>
  <c r="S6133" i="1"/>
  <c r="R6133" i="1"/>
  <c r="E6133" i="1"/>
  <c r="D6133" i="1"/>
  <c r="S6132" i="1"/>
  <c r="R6132" i="1"/>
  <c r="E6132" i="1"/>
  <c r="D6132" i="1"/>
  <c r="R6131" i="1"/>
  <c r="S6131" i="1" s="1"/>
  <c r="E6131" i="1"/>
  <c r="D6131" i="1"/>
  <c r="S6130" i="1"/>
  <c r="R6130" i="1"/>
  <c r="E6130" i="1"/>
  <c r="D6130" i="1"/>
  <c r="R6129" i="1"/>
  <c r="S6129" i="1" s="1"/>
  <c r="E6129" i="1"/>
  <c r="D6129" i="1"/>
  <c r="S6128" i="1"/>
  <c r="R6128" i="1"/>
  <c r="E6128" i="1"/>
  <c r="D6128" i="1"/>
  <c r="S6127" i="1"/>
  <c r="R6127" i="1"/>
  <c r="E6127" i="1"/>
  <c r="D6127" i="1"/>
  <c r="R6126" i="1"/>
  <c r="S6126" i="1" s="1"/>
  <c r="E6126" i="1"/>
  <c r="D6126" i="1"/>
  <c r="R6125" i="1"/>
  <c r="S6125" i="1" s="1"/>
  <c r="E6125" i="1"/>
  <c r="D6125" i="1"/>
  <c r="R6124" i="1"/>
  <c r="S6124" i="1" s="1"/>
  <c r="E6124" i="1"/>
  <c r="D6124" i="1"/>
  <c r="S6123" i="1"/>
  <c r="R6123" i="1"/>
  <c r="E6123" i="1"/>
  <c r="D6123" i="1"/>
  <c r="S6122" i="1"/>
  <c r="R6122" i="1"/>
  <c r="E6122" i="1"/>
  <c r="D6122" i="1"/>
  <c r="R6121" i="1"/>
  <c r="S6121" i="1" s="1"/>
  <c r="E6121" i="1"/>
  <c r="D6121" i="1"/>
  <c r="S6120" i="1"/>
  <c r="R6120" i="1"/>
  <c r="E6120" i="1"/>
  <c r="D6120" i="1"/>
  <c r="R6119" i="1"/>
  <c r="S6119" i="1" s="1"/>
  <c r="E6119" i="1"/>
  <c r="D6119" i="1"/>
  <c r="S6118" i="1"/>
  <c r="R6118" i="1"/>
  <c r="E6118" i="1"/>
  <c r="D6118" i="1"/>
  <c r="S6117" i="1"/>
  <c r="R6117" i="1"/>
  <c r="E6117" i="1"/>
  <c r="D6117" i="1"/>
  <c r="R6116" i="1"/>
  <c r="S6116" i="1" s="1"/>
  <c r="E6116" i="1"/>
  <c r="D6116" i="1"/>
  <c r="R6115" i="1"/>
  <c r="S6115" i="1" s="1"/>
  <c r="E6115" i="1"/>
  <c r="D6115" i="1"/>
  <c r="R6114" i="1"/>
  <c r="S6114" i="1" s="1"/>
  <c r="E6114" i="1"/>
  <c r="D6114" i="1"/>
  <c r="S6113" i="1"/>
  <c r="R6113" i="1"/>
  <c r="E6113" i="1"/>
  <c r="D6113" i="1"/>
  <c r="S6112" i="1"/>
  <c r="R6112" i="1"/>
  <c r="E6112" i="1"/>
  <c r="D6112" i="1"/>
  <c r="R6111" i="1"/>
  <c r="S6111" i="1" s="1"/>
  <c r="E6111" i="1"/>
  <c r="D6111" i="1"/>
  <c r="R6110" i="1"/>
  <c r="S6110" i="1" s="1"/>
  <c r="E6110" i="1"/>
  <c r="D6110" i="1"/>
  <c r="R6109" i="1"/>
  <c r="S6109" i="1" s="1"/>
  <c r="E6109" i="1"/>
  <c r="D6109" i="1"/>
  <c r="S6108" i="1"/>
  <c r="R6108" i="1"/>
  <c r="E6108" i="1"/>
  <c r="D6108" i="1"/>
  <c r="S6107" i="1"/>
  <c r="R6107" i="1"/>
  <c r="E6107" i="1"/>
  <c r="D6107" i="1"/>
  <c r="R6106" i="1"/>
  <c r="S6106" i="1" s="1"/>
  <c r="E6106" i="1"/>
  <c r="D6106" i="1"/>
  <c r="R6105" i="1"/>
  <c r="S6105" i="1" s="1"/>
  <c r="E6105" i="1"/>
  <c r="D6105" i="1"/>
  <c r="R6104" i="1"/>
  <c r="S6104" i="1" s="1"/>
  <c r="E6104" i="1"/>
  <c r="D6104" i="1"/>
  <c r="S6103" i="1"/>
  <c r="R6103" i="1"/>
  <c r="E6103" i="1"/>
  <c r="D6103" i="1"/>
  <c r="S6102" i="1"/>
  <c r="R6102" i="1"/>
  <c r="E6102" i="1"/>
  <c r="D6102" i="1"/>
  <c r="R6101" i="1"/>
  <c r="S6101" i="1" s="1"/>
  <c r="E6101" i="1"/>
  <c r="D6101" i="1"/>
  <c r="S6100" i="1"/>
  <c r="R6100" i="1"/>
  <c r="E6100" i="1"/>
  <c r="D6100" i="1"/>
  <c r="R6099" i="1"/>
  <c r="S6099" i="1" s="1"/>
  <c r="E6099" i="1"/>
  <c r="D6099" i="1"/>
  <c r="S6098" i="1"/>
  <c r="R6098" i="1"/>
  <c r="E6098" i="1"/>
  <c r="D6098" i="1"/>
  <c r="S6097" i="1"/>
  <c r="R6097" i="1"/>
  <c r="E6097" i="1"/>
  <c r="D6097" i="1"/>
  <c r="R6096" i="1"/>
  <c r="S6096" i="1" s="1"/>
  <c r="E6096" i="1"/>
  <c r="D6096" i="1"/>
  <c r="R6095" i="1"/>
  <c r="S6095" i="1" s="1"/>
  <c r="E6095" i="1"/>
  <c r="D6095" i="1"/>
  <c r="S6094" i="1"/>
  <c r="R6094" i="1"/>
  <c r="E6094" i="1"/>
  <c r="D6094" i="1"/>
  <c r="S6093" i="1"/>
  <c r="R6093" i="1"/>
  <c r="E6093" i="1"/>
  <c r="D6093" i="1"/>
  <c r="S6092" i="1"/>
  <c r="R6092" i="1"/>
  <c r="E6092" i="1"/>
  <c r="D6092" i="1"/>
  <c r="R6091" i="1"/>
  <c r="S6091" i="1" s="1"/>
  <c r="E6091" i="1"/>
  <c r="D6091" i="1"/>
  <c r="S6090" i="1"/>
  <c r="R6090" i="1"/>
  <c r="E6090" i="1"/>
  <c r="D6090" i="1"/>
  <c r="R6089" i="1"/>
  <c r="S6089" i="1" s="1"/>
  <c r="E6089" i="1"/>
  <c r="D6089" i="1"/>
  <c r="S6088" i="1"/>
  <c r="R6088" i="1"/>
  <c r="E6088" i="1"/>
  <c r="D6088" i="1"/>
  <c r="S6087" i="1"/>
  <c r="R6087" i="1"/>
  <c r="E6087" i="1"/>
  <c r="D6087" i="1"/>
  <c r="R6086" i="1"/>
  <c r="S6086" i="1" s="1"/>
  <c r="E6086" i="1"/>
  <c r="D6086" i="1"/>
  <c r="S6085" i="1"/>
  <c r="R6085" i="1"/>
  <c r="E6085" i="1"/>
  <c r="D6085" i="1"/>
  <c r="R6084" i="1"/>
  <c r="S6084" i="1" s="1"/>
  <c r="E6084" i="1"/>
  <c r="D6084" i="1"/>
  <c r="S6083" i="1"/>
  <c r="R6083" i="1"/>
  <c r="E6083" i="1"/>
  <c r="D6083" i="1"/>
  <c r="S6082" i="1"/>
  <c r="R6082" i="1"/>
  <c r="E6082" i="1"/>
  <c r="D6082" i="1"/>
  <c r="R6081" i="1"/>
  <c r="S6081" i="1" s="1"/>
  <c r="E6081" i="1"/>
  <c r="D6081" i="1"/>
  <c r="S6080" i="1"/>
  <c r="R6080" i="1"/>
  <c r="E6080" i="1"/>
  <c r="D6080" i="1"/>
  <c r="S6079" i="1"/>
  <c r="R6079" i="1"/>
  <c r="E6079" i="1"/>
  <c r="D6079" i="1"/>
  <c r="S6078" i="1"/>
  <c r="R6078" i="1"/>
  <c r="E6078" i="1"/>
  <c r="D6078" i="1"/>
  <c r="S6077" i="1"/>
  <c r="R6077" i="1"/>
  <c r="E6077" i="1"/>
  <c r="D6077" i="1"/>
  <c r="R6076" i="1"/>
  <c r="S6076" i="1" s="1"/>
  <c r="E6076" i="1"/>
  <c r="D6076" i="1"/>
  <c r="R6075" i="1"/>
  <c r="S6075" i="1" s="1"/>
  <c r="E6075" i="1"/>
  <c r="D6075" i="1"/>
  <c r="S6074" i="1"/>
  <c r="R6074" i="1"/>
  <c r="E6074" i="1"/>
  <c r="D6074" i="1"/>
  <c r="S6073" i="1"/>
  <c r="R6073" i="1"/>
  <c r="E6073" i="1"/>
  <c r="D6073" i="1"/>
  <c r="S6072" i="1"/>
  <c r="R6072" i="1"/>
  <c r="E6072" i="1"/>
  <c r="D6072" i="1"/>
  <c r="R6071" i="1"/>
  <c r="S6071" i="1" s="1"/>
  <c r="E6071" i="1"/>
  <c r="D6071" i="1"/>
  <c r="S6070" i="1"/>
  <c r="R6070" i="1"/>
  <c r="E6070" i="1"/>
  <c r="D6070" i="1"/>
  <c r="R6069" i="1"/>
  <c r="S6069" i="1" s="1"/>
  <c r="E6069" i="1"/>
  <c r="D6069" i="1"/>
  <c r="S6068" i="1"/>
  <c r="R6068" i="1"/>
  <c r="E6068" i="1"/>
  <c r="D6068" i="1"/>
  <c r="S6067" i="1"/>
  <c r="R6067" i="1"/>
  <c r="E6067" i="1"/>
  <c r="D6067" i="1"/>
  <c r="R6066" i="1"/>
  <c r="S6066" i="1" s="1"/>
  <c r="E6066" i="1"/>
  <c r="D6066" i="1"/>
  <c r="R6065" i="1"/>
  <c r="S6065" i="1" s="1"/>
  <c r="E6065" i="1"/>
  <c r="D6065" i="1"/>
  <c r="R6064" i="1"/>
  <c r="S6064" i="1" s="1"/>
  <c r="E6064" i="1"/>
  <c r="D6064" i="1"/>
  <c r="S6063" i="1"/>
  <c r="R6063" i="1"/>
  <c r="E6063" i="1"/>
  <c r="D6063" i="1"/>
  <c r="S6062" i="1"/>
  <c r="R6062" i="1"/>
  <c r="E6062" i="1"/>
  <c r="D6062" i="1"/>
  <c r="R6061" i="1"/>
  <c r="S6061" i="1" s="1"/>
  <c r="E6061" i="1"/>
  <c r="D6061" i="1"/>
  <c r="R6060" i="1"/>
  <c r="S6060" i="1" s="1"/>
  <c r="E6060" i="1"/>
  <c r="D6060" i="1"/>
  <c r="S6059" i="1"/>
  <c r="R6059" i="1"/>
  <c r="E6059" i="1"/>
  <c r="D6059" i="1"/>
  <c r="S6058" i="1"/>
  <c r="R6058" i="1"/>
  <c r="E6058" i="1"/>
  <c r="D6058" i="1"/>
  <c r="S6057" i="1"/>
  <c r="R6057" i="1"/>
  <c r="E6057" i="1"/>
  <c r="D6057" i="1"/>
  <c r="R6056" i="1"/>
  <c r="S6056" i="1" s="1"/>
  <c r="E6056" i="1"/>
  <c r="D6056" i="1"/>
  <c r="S6055" i="1"/>
  <c r="R6055" i="1"/>
  <c r="E6055" i="1"/>
  <c r="D6055" i="1"/>
  <c r="R6054" i="1"/>
  <c r="S6054" i="1" s="1"/>
  <c r="E6054" i="1"/>
  <c r="D6054" i="1"/>
  <c r="S6053" i="1"/>
  <c r="R6053" i="1"/>
  <c r="E6053" i="1"/>
  <c r="D6053" i="1"/>
  <c r="S6052" i="1"/>
  <c r="R6052" i="1"/>
  <c r="E6052" i="1"/>
  <c r="D6052" i="1"/>
  <c r="R6051" i="1"/>
  <c r="S6051" i="1" s="1"/>
  <c r="E6051" i="1"/>
  <c r="D6051" i="1"/>
  <c r="R6050" i="1"/>
  <c r="S6050" i="1" s="1"/>
  <c r="E6050" i="1"/>
  <c r="D6050" i="1"/>
  <c r="S6049" i="1"/>
  <c r="R6049" i="1"/>
  <c r="E6049" i="1"/>
  <c r="D6049" i="1"/>
  <c r="S6048" i="1"/>
  <c r="R6048" i="1"/>
  <c r="E6048" i="1"/>
  <c r="D6048" i="1"/>
  <c r="S6047" i="1"/>
  <c r="R6047" i="1"/>
  <c r="E6047" i="1"/>
  <c r="D6047" i="1"/>
  <c r="R6046" i="1"/>
  <c r="S6046" i="1" s="1"/>
  <c r="E6046" i="1"/>
  <c r="D6046" i="1"/>
  <c r="R6045" i="1"/>
  <c r="S6045" i="1" s="1"/>
  <c r="E6045" i="1"/>
  <c r="D6045" i="1"/>
  <c r="R6044" i="1"/>
  <c r="S6044" i="1" s="1"/>
  <c r="E6044" i="1"/>
  <c r="D6044" i="1"/>
  <c r="S6043" i="1"/>
  <c r="R6043" i="1"/>
  <c r="E6043" i="1"/>
  <c r="D6043" i="1"/>
  <c r="S6042" i="1"/>
  <c r="R6042" i="1"/>
  <c r="E6042" i="1"/>
  <c r="D6042" i="1"/>
  <c r="R6041" i="1"/>
  <c r="S6041" i="1" s="1"/>
  <c r="E6041" i="1"/>
  <c r="D6041" i="1"/>
  <c r="S6040" i="1"/>
  <c r="R6040" i="1"/>
  <c r="E6040" i="1"/>
  <c r="D6040" i="1"/>
  <c r="S6039" i="1"/>
  <c r="R6039" i="1"/>
  <c r="E6039" i="1"/>
  <c r="D6039" i="1"/>
  <c r="S6038" i="1"/>
  <c r="R6038" i="1"/>
  <c r="E6038" i="1"/>
  <c r="D6038" i="1"/>
  <c r="S6037" i="1"/>
  <c r="R6037" i="1"/>
  <c r="E6037" i="1"/>
  <c r="D6037" i="1"/>
  <c r="R6036" i="1"/>
  <c r="S6036" i="1" s="1"/>
  <c r="E6036" i="1"/>
  <c r="D6036" i="1"/>
  <c r="R6035" i="1"/>
  <c r="S6035" i="1" s="1"/>
  <c r="E6035" i="1"/>
  <c r="D6035" i="1"/>
  <c r="R6034" i="1"/>
  <c r="S6034" i="1" s="1"/>
  <c r="E6034" i="1"/>
  <c r="D6034" i="1"/>
  <c r="S6033" i="1"/>
  <c r="R6033" i="1"/>
  <c r="E6033" i="1"/>
  <c r="D6033" i="1"/>
  <c r="S6032" i="1"/>
  <c r="R6032" i="1"/>
  <c r="E6032" i="1"/>
  <c r="D6032" i="1"/>
  <c r="R6031" i="1"/>
  <c r="S6031" i="1" s="1"/>
  <c r="E6031" i="1"/>
  <c r="D6031" i="1"/>
  <c r="R6030" i="1"/>
  <c r="S6030" i="1" s="1"/>
  <c r="E6030" i="1"/>
  <c r="D6030" i="1"/>
  <c r="S6029" i="1"/>
  <c r="R6029" i="1"/>
  <c r="E6029" i="1"/>
  <c r="D6029" i="1"/>
  <c r="S6028" i="1"/>
  <c r="R6028" i="1"/>
  <c r="E6028" i="1"/>
  <c r="D6028" i="1"/>
  <c r="S6027" i="1"/>
  <c r="R6027" i="1"/>
  <c r="E6027" i="1"/>
  <c r="D6027" i="1"/>
  <c r="R6026" i="1"/>
  <c r="S6026" i="1" s="1"/>
  <c r="E6026" i="1"/>
  <c r="D6026" i="1"/>
  <c r="S6025" i="1"/>
  <c r="R6025" i="1"/>
  <c r="E6025" i="1"/>
  <c r="D6025" i="1"/>
  <c r="R6024" i="1"/>
  <c r="S6024" i="1" s="1"/>
  <c r="E6024" i="1"/>
  <c r="D6024" i="1"/>
  <c r="S6023" i="1"/>
  <c r="R6023" i="1"/>
  <c r="E6023" i="1"/>
  <c r="D6023" i="1"/>
  <c r="Q6022" i="1"/>
  <c r="R6022" i="1" s="1"/>
  <c r="S6022" i="1" s="1"/>
  <c r="E6022" i="1"/>
  <c r="D6022" i="1"/>
  <c r="R6021" i="1"/>
  <c r="S6021" i="1" s="1"/>
  <c r="E6021" i="1"/>
  <c r="D6021" i="1"/>
  <c r="S6020" i="1"/>
  <c r="R6020" i="1"/>
  <c r="E6020" i="1"/>
  <c r="D6020" i="1"/>
  <c r="R6019" i="1"/>
  <c r="S6019" i="1" s="1"/>
  <c r="Q6019" i="1"/>
  <c r="E6019" i="1"/>
  <c r="D6019" i="1"/>
  <c r="R6018" i="1"/>
  <c r="S6018" i="1" s="1"/>
  <c r="E6018" i="1"/>
  <c r="D6018" i="1"/>
  <c r="S6017" i="1"/>
  <c r="R6017" i="1"/>
  <c r="E6017" i="1"/>
  <c r="D6017" i="1"/>
  <c r="R6016" i="1"/>
  <c r="S6016" i="1" s="1"/>
  <c r="E6016" i="1"/>
  <c r="D6016" i="1"/>
  <c r="R6015" i="1"/>
  <c r="S6015" i="1" s="1"/>
  <c r="E6015" i="1"/>
  <c r="D6015" i="1"/>
  <c r="S6014" i="1"/>
  <c r="R6014" i="1"/>
  <c r="E6014" i="1"/>
  <c r="D6014" i="1"/>
  <c r="R6013" i="1"/>
  <c r="S6013" i="1" s="1"/>
  <c r="E6013" i="1"/>
  <c r="D6013" i="1"/>
  <c r="S6012" i="1"/>
  <c r="R6012" i="1"/>
  <c r="E6012" i="1"/>
  <c r="D6012" i="1"/>
  <c r="S6011" i="1"/>
  <c r="R6011" i="1"/>
  <c r="E6011" i="1"/>
  <c r="D6011" i="1"/>
  <c r="R6010" i="1"/>
  <c r="S6010" i="1" s="1"/>
  <c r="E6010" i="1"/>
  <c r="D6010" i="1"/>
  <c r="S6009" i="1"/>
  <c r="R6009" i="1"/>
  <c r="E6009" i="1"/>
  <c r="D6009" i="1"/>
  <c r="R6008" i="1"/>
  <c r="S6008" i="1" s="1"/>
  <c r="E6008" i="1"/>
  <c r="D6008" i="1"/>
  <c r="S6007" i="1"/>
  <c r="R6007" i="1"/>
  <c r="E6007" i="1"/>
  <c r="D6007" i="1"/>
  <c r="R6006" i="1"/>
  <c r="S6006" i="1" s="1"/>
  <c r="E6006" i="1"/>
  <c r="D6006" i="1"/>
  <c r="S6005" i="1"/>
  <c r="R6005" i="1"/>
  <c r="E6005" i="1"/>
  <c r="D6005" i="1"/>
  <c r="S6004" i="1"/>
  <c r="R6004" i="1"/>
  <c r="E6004" i="1"/>
  <c r="D6004" i="1"/>
  <c r="R6003" i="1"/>
  <c r="S6003" i="1" s="1"/>
  <c r="E6003" i="1"/>
  <c r="D6003" i="1"/>
  <c r="S6002" i="1"/>
  <c r="R6002" i="1"/>
  <c r="E6002" i="1"/>
  <c r="D6002" i="1"/>
  <c r="S6001" i="1"/>
  <c r="R6001" i="1"/>
  <c r="E6001" i="1"/>
  <c r="D6001" i="1"/>
  <c r="R6000" i="1"/>
  <c r="S6000" i="1" s="1"/>
  <c r="E6000" i="1"/>
  <c r="D6000" i="1"/>
  <c r="S5999" i="1"/>
  <c r="R5999" i="1"/>
  <c r="E5999" i="1"/>
  <c r="D5999" i="1"/>
  <c r="R5998" i="1"/>
  <c r="S5998" i="1" s="1"/>
  <c r="E5998" i="1"/>
  <c r="D5998" i="1"/>
  <c r="S5997" i="1"/>
  <c r="R5997" i="1"/>
  <c r="E5997" i="1"/>
  <c r="D5997" i="1"/>
  <c r="R5996" i="1"/>
  <c r="S5996" i="1" s="1"/>
  <c r="E5996" i="1"/>
  <c r="D5996" i="1"/>
  <c r="R5995" i="1"/>
  <c r="S5995" i="1" s="1"/>
  <c r="E5995" i="1"/>
  <c r="D5995" i="1"/>
  <c r="S5994" i="1"/>
  <c r="R5994" i="1"/>
  <c r="E5994" i="1"/>
  <c r="D5994" i="1"/>
  <c r="R5993" i="1"/>
  <c r="S5993" i="1" s="1"/>
  <c r="E5993" i="1"/>
  <c r="D5993" i="1"/>
  <c r="S5992" i="1"/>
  <c r="R5992" i="1"/>
  <c r="E5992" i="1"/>
  <c r="D5992" i="1"/>
  <c r="S5991" i="1"/>
  <c r="R5991" i="1"/>
  <c r="E5991" i="1"/>
  <c r="D5991" i="1"/>
  <c r="S5990" i="1"/>
  <c r="R5990" i="1"/>
  <c r="E5990" i="1"/>
  <c r="D5990" i="1"/>
  <c r="S5989" i="1"/>
  <c r="R5989" i="1"/>
  <c r="E5989" i="1"/>
  <c r="D5989" i="1"/>
  <c r="R5988" i="1"/>
  <c r="S5988" i="1" s="1"/>
  <c r="E5988" i="1"/>
  <c r="D5988" i="1"/>
  <c r="S5987" i="1"/>
  <c r="R5987" i="1"/>
  <c r="E5987" i="1"/>
  <c r="D5987" i="1"/>
  <c r="R5986" i="1"/>
  <c r="S5986" i="1" s="1"/>
  <c r="E5986" i="1"/>
  <c r="D5986" i="1"/>
  <c r="R5985" i="1"/>
  <c r="S5985" i="1" s="1"/>
  <c r="E5985" i="1"/>
  <c r="D5985" i="1"/>
  <c r="S5984" i="1"/>
  <c r="R5984" i="1"/>
  <c r="E5984" i="1"/>
  <c r="D5984" i="1"/>
  <c r="R5983" i="1"/>
  <c r="S5983" i="1" s="1"/>
  <c r="Q5983" i="1"/>
  <c r="E5983" i="1"/>
  <c r="D5983" i="1"/>
  <c r="R5982" i="1"/>
  <c r="S5982" i="1" s="1"/>
  <c r="E5982" i="1"/>
  <c r="D5982" i="1"/>
  <c r="S5981" i="1"/>
  <c r="R5981" i="1"/>
  <c r="E5981" i="1"/>
  <c r="D5981" i="1"/>
  <c r="S5980" i="1"/>
  <c r="R5980" i="1"/>
  <c r="E5980" i="1"/>
  <c r="D5980" i="1"/>
  <c r="R5979" i="1"/>
  <c r="S5979" i="1" s="1"/>
  <c r="E5979" i="1"/>
  <c r="D5979" i="1"/>
  <c r="S5978" i="1"/>
  <c r="R5978" i="1"/>
  <c r="E5978" i="1"/>
  <c r="D5978" i="1"/>
  <c r="R5977" i="1"/>
  <c r="S5977" i="1" s="1"/>
  <c r="E5977" i="1"/>
  <c r="D5977" i="1"/>
  <c r="S5976" i="1"/>
  <c r="R5976" i="1"/>
  <c r="E5976" i="1"/>
  <c r="D5976" i="1"/>
  <c r="R5975" i="1"/>
  <c r="S5975" i="1" s="1"/>
  <c r="E5975" i="1"/>
  <c r="D5975" i="1"/>
  <c r="R5974" i="1"/>
  <c r="S5974" i="1" s="1"/>
  <c r="E5974" i="1"/>
  <c r="D5974" i="1"/>
  <c r="S5973" i="1"/>
  <c r="R5973" i="1"/>
  <c r="E5973" i="1"/>
  <c r="D5973" i="1"/>
  <c r="R5972" i="1"/>
  <c r="S5972" i="1" s="1"/>
  <c r="E5972" i="1"/>
  <c r="D5972" i="1"/>
  <c r="R5971" i="1"/>
  <c r="S5971" i="1" s="1"/>
  <c r="E5971" i="1"/>
  <c r="D5971" i="1"/>
  <c r="R5970" i="1"/>
  <c r="S5970" i="1" s="1"/>
  <c r="E5970" i="1"/>
  <c r="D5970" i="1"/>
  <c r="R5969" i="1"/>
  <c r="S5969" i="1" s="1"/>
  <c r="E5969" i="1"/>
  <c r="D5969" i="1"/>
  <c r="S5968" i="1"/>
  <c r="R5968" i="1"/>
  <c r="E5968" i="1"/>
  <c r="D5968" i="1"/>
  <c r="R5967" i="1"/>
  <c r="S5967" i="1" s="1"/>
  <c r="E5967" i="1"/>
  <c r="D5967" i="1"/>
  <c r="S5966" i="1"/>
  <c r="R5966" i="1"/>
  <c r="E5966" i="1"/>
  <c r="D5966" i="1"/>
  <c r="R5965" i="1"/>
  <c r="S5965" i="1" s="1"/>
  <c r="E5965" i="1"/>
  <c r="D5965" i="1"/>
  <c r="R5964" i="1"/>
  <c r="S5964" i="1" s="1"/>
  <c r="E5964" i="1"/>
  <c r="D5964" i="1"/>
  <c r="S5963" i="1"/>
  <c r="R5963" i="1"/>
  <c r="E5963" i="1"/>
  <c r="D5963" i="1"/>
  <c r="R5962" i="1"/>
  <c r="S5962" i="1" s="1"/>
  <c r="E5962" i="1"/>
  <c r="D5962" i="1"/>
  <c r="S5961" i="1"/>
  <c r="R5961" i="1"/>
  <c r="E5961" i="1"/>
  <c r="D5961" i="1"/>
  <c r="R5960" i="1"/>
  <c r="S5960" i="1" s="1"/>
  <c r="E5960" i="1"/>
  <c r="D5960" i="1"/>
  <c r="R5959" i="1"/>
  <c r="S5959" i="1" s="1"/>
  <c r="E5959" i="1"/>
  <c r="D5959" i="1"/>
  <c r="S5958" i="1"/>
  <c r="R5958" i="1"/>
  <c r="E5958" i="1"/>
  <c r="D5958" i="1"/>
  <c r="R5957" i="1"/>
  <c r="S5957" i="1" s="1"/>
  <c r="E5957" i="1"/>
  <c r="D5957" i="1"/>
  <c r="R5956" i="1"/>
  <c r="S5956" i="1" s="1"/>
  <c r="E5956" i="1"/>
  <c r="D5956" i="1"/>
  <c r="S5955" i="1"/>
  <c r="R5955" i="1"/>
  <c r="E5955" i="1"/>
  <c r="D5955" i="1"/>
  <c r="R5954" i="1"/>
  <c r="S5954" i="1" s="1"/>
  <c r="Q5954" i="1"/>
  <c r="E5954" i="1"/>
  <c r="D5954" i="1"/>
  <c r="S5953" i="1"/>
  <c r="R5953" i="1"/>
  <c r="E5953" i="1"/>
  <c r="D5953" i="1"/>
  <c r="S5952" i="1"/>
  <c r="R5952" i="1"/>
  <c r="E5952" i="1"/>
  <c r="D5952" i="1"/>
  <c r="R5951" i="1"/>
  <c r="S5951" i="1" s="1"/>
  <c r="E5951" i="1"/>
  <c r="D5951" i="1"/>
  <c r="R5950" i="1"/>
  <c r="S5950" i="1" s="1"/>
  <c r="E5950" i="1"/>
  <c r="D5950" i="1"/>
  <c r="S5949" i="1"/>
  <c r="R5949" i="1"/>
  <c r="E5949" i="1"/>
  <c r="D5949" i="1"/>
  <c r="S5948" i="1"/>
  <c r="R5948" i="1"/>
  <c r="E5948" i="1"/>
  <c r="D5948" i="1"/>
  <c r="S5947" i="1"/>
  <c r="R5947" i="1"/>
  <c r="E5947" i="1"/>
  <c r="D5947" i="1"/>
  <c r="R5946" i="1"/>
  <c r="S5946" i="1" s="1"/>
  <c r="E5946" i="1"/>
  <c r="D5946" i="1"/>
  <c r="S5945" i="1"/>
  <c r="R5945" i="1"/>
  <c r="E5945" i="1"/>
  <c r="D5945" i="1"/>
  <c r="S5944" i="1"/>
  <c r="R5944" i="1"/>
  <c r="E5944" i="1"/>
  <c r="D5944" i="1"/>
  <c r="S5943" i="1"/>
  <c r="R5943" i="1"/>
  <c r="E5943" i="1"/>
  <c r="D5943" i="1"/>
  <c r="S5942" i="1"/>
  <c r="R5942" i="1"/>
  <c r="E5942" i="1"/>
  <c r="D5942" i="1"/>
  <c r="R5941" i="1"/>
  <c r="S5941" i="1" s="1"/>
  <c r="E5941" i="1"/>
  <c r="D5941" i="1"/>
  <c r="R5940" i="1"/>
  <c r="S5940" i="1" s="1"/>
  <c r="E5940" i="1"/>
  <c r="D5940" i="1"/>
  <c r="S5939" i="1"/>
  <c r="R5939" i="1"/>
  <c r="E5939" i="1"/>
  <c r="D5939" i="1"/>
  <c r="S5938" i="1"/>
  <c r="R5938" i="1"/>
  <c r="E5938" i="1"/>
  <c r="D5938" i="1"/>
  <c r="S5937" i="1"/>
  <c r="R5937" i="1"/>
  <c r="E5937" i="1"/>
  <c r="D5937" i="1"/>
  <c r="R5936" i="1"/>
  <c r="S5936" i="1" s="1"/>
  <c r="E5936" i="1"/>
  <c r="D5936" i="1"/>
  <c r="R5935" i="1"/>
  <c r="S5935" i="1" s="1"/>
  <c r="E5935" i="1"/>
  <c r="D5935" i="1"/>
  <c r="S5934" i="1"/>
  <c r="R5934" i="1"/>
  <c r="E5934" i="1"/>
  <c r="D5934" i="1"/>
  <c r="S5933" i="1"/>
  <c r="R5933" i="1"/>
  <c r="E5933" i="1"/>
  <c r="D5933" i="1"/>
  <c r="S5932" i="1"/>
  <c r="R5932" i="1"/>
  <c r="E5932" i="1"/>
  <c r="D5932" i="1"/>
  <c r="R5931" i="1"/>
  <c r="S5931" i="1" s="1"/>
  <c r="E5931" i="1"/>
  <c r="D5931" i="1"/>
  <c r="S5930" i="1"/>
  <c r="R5930" i="1"/>
  <c r="E5930" i="1"/>
  <c r="D5930" i="1"/>
  <c r="S5929" i="1"/>
  <c r="R5929" i="1"/>
  <c r="E5929" i="1"/>
  <c r="D5929" i="1"/>
  <c r="S5928" i="1"/>
  <c r="R5928" i="1"/>
  <c r="E5928" i="1"/>
  <c r="D5928" i="1"/>
  <c r="S5927" i="1"/>
  <c r="R5927" i="1"/>
  <c r="E5927" i="1"/>
  <c r="D5927" i="1"/>
  <c r="R5926" i="1"/>
  <c r="S5926" i="1" s="1"/>
  <c r="E5926" i="1"/>
  <c r="D5926" i="1"/>
  <c r="R5925" i="1"/>
  <c r="S5925" i="1" s="1"/>
  <c r="E5925" i="1"/>
  <c r="D5925" i="1"/>
  <c r="S5924" i="1"/>
  <c r="R5924" i="1"/>
  <c r="E5924" i="1"/>
  <c r="D5924" i="1"/>
  <c r="S5923" i="1"/>
  <c r="R5923" i="1"/>
  <c r="E5923" i="1"/>
  <c r="D5923" i="1"/>
  <c r="S5922" i="1"/>
  <c r="R5922" i="1"/>
  <c r="E5922" i="1"/>
  <c r="D5922" i="1"/>
  <c r="R5921" i="1"/>
  <c r="S5921" i="1" s="1"/>
  <c r="E5921" i="1"/>
  <c r="D5921" i="1"/>
  <c r="R5920" i="1"/>
  <c r="S5920" i="1" s="1"/>
  <c r="E5920" i="1"/>
  <c r="D5920" i="1"/>
  <c r="S5919" i="1"/>
  <c r="R5919" i="1"/>
  <c r="E5919" i="1"/>
  <c r="D5919" i="1"/>
  <c r="S5918" i="1"/>
  <c r="R5918" i="1"/>
  <c r="E5918" i="1"/>
  <c r="D5918" i="1"/>
  <c r="S5917" i="1"/>
  <c r="R5917" i="1"/>
  <c r="E5917" i="1"/>
  <c r="D5917" i="1"/>
  <c r="R5916" i="1"/>
  <c r="S5916" i="1" s="1"/>
  <c r="E5916" i="1"/>
  <c r="D5916" i="1"/>
  <c r="S5915" i="1"/>
  <c r="R5915" i="1"/>
  <c r="E5915" i="1"/>
  <c r="D5915" i="1"/>
  <c r="S5914" i="1"/>
  <c r="R5914" i="1"/>
  <c r="E5914" i="1"/>
  <c r="D5914" i="1"/>
  <c r="S5913" i="1"/>
  <c r="R5913" i="1"/>
  <c r="E5913" i="1"/>
  <c r="D5913" i="1"/>
  <c r="S5912" i="1"/>
  <c r="R5912" i="1"/>
  <c r="E5912" i="1"/>
  <c r="D5912" i="1"/>
  <c r="R5911" i="1"/>
  <c r="S5911" i="1" s="1"/>
  <c r="E5911" i="1"/>
  <c r="D5911" i="1"/>
  <c r="R5910" i="1"/>
  <c r="S5910" i="1" s="1"/>
  <c r="E5910" i="1"/>
  <c r="D5910" i="1"/>
  <c r="S5909" i="1"/>
  <c r="R5909" i="1"/>
  <c r="E5909" i="1"/>
  <c r="D5909" i="1"/>
  <c r="S5908" i="1"/>
  <c r="R5908" i="1"/>
  <c r="E5908" i="1"/>
  <c r="D5908" i="1"/>
  <c r="S5907" i="1"/>
  <c r="R5907" i="1"/>
  <c r="E5907" i="1"/>
  <c r="D5907" i="1"/>
  <c r="R5906" i="1"/>
  <c r="S5906" i="1" s="1"/>
  <c r="E5906" i="1"/>
  <c r="D5906" i="1"/>
  <c r="R5905" i="1"/>
  <c r="S5905" i="1" s="1"/>
  <c r="E5905" i="1"/>
  <c r="D5905" i="1"/>
  <c r="S5904" i="1"/>
  <c r="R5904" i="1"/>
  <c r="E5904" i="1"/>
  <c r="D5904" i="1"/>
  <c r="S5903" i="1"/>
  <c r="R5903" i="1"/>
  <c r="E5903" i="1"/>
  <c r="D5903" i="1"/>
  <c r="S5902" i="1"/>
  <c r="R5902" i="1"/>
  <c r="E5902" i="1"/>
  <c r="D5902" i="1"/>
  <c r="R5901" i="1"/>
  <c r="S5901" i="1" s="1"/>
  <c r="E5901" i="1"/>
  <c r="D5901" i="1"/>
  <c r="S5900" i="1"/>
  <c r="R5900" i="1"/>
  <c r="E5900" i="1"/>
  <c r="D5900" i="1"/>
  <c r="S5899" i="1"/>
  <c r="R5899" i="1"/>
  <c r="E5899" i="1"/>
  <c r="D5899" i="1"/>
  <c r="S5898" i="1"/>
  <c r="R5898" i="1"/>
  <c r="E5898" i="1"/>
  <c r="D5898" i="1"/>
  <c r="S5897" i="1"/>
  <c r="R5897" i="1"/>
  <c r="E5897" i="1"/>
  <c r="D5897" i="1"/>
  <c r="R5896" i="1"/>
  <c r="S5896" i="1" s="1"/>
  <c r="E5896" i="1"/>
  <c r="D5896" i="1"/>
  <c r="R5895" i="1"/>
  <c r="S5895" i="1" s="1"/>
  <c r="E5895" i="1"/>
  <c r="D5895" i="1"/>
  <c r="S5894" i="1"/>
  <c r="R5894" i="1"/>
  <c r="E5894" i="1"/>
  <c r="D5894" i="1"/>
  <c r="S5893" i="1"/>
  <c r="R5893" i="1"/>
  <c r="E5893" i="1"/>
  <c r="D5893" i="1"/>
  <c r="S5892" i="1"/>
  <c r="R5892" i="1"/>
  <c r="E5892" i="1"/>
  <c r="D5892" i="1"/>
  <c r="R5891" i="1"/>
  <c r="S5891" i="1" s="1"/>
  <c r="E5891" i="1"/>
  <c r="D5891" i="1"/>
  <c r="S5890" i="1"/>
  <c r="R5890" i="1"/>
  <c r="E5890" i="1"/>
  <c r="D5890" i="1"/>
  <c r="S5889" i="1"/>
  <c r="R5889" i="1"/>
  <c r="E5889" i="1"/>
  <c r="D5889" i="1"/>
  <c r="S5888" i="1"/>
  <c r="R5888" i="1"/>
  <c r="E5888" i="1"/>
  <c r="D5888" i="1"/>
  <c r="S5887" i="1"/>
  <c r="R5887" i="1"/>
  <c r="E5887" i="1"/>
  <c r="D5887" i="1"/>
  <c r="R5886" i="1"/>
  <c r="S5886" i="1" s="1"/>
  <c r="E5886" i="1"/>
  <c r="D5886" i="1"/>
  <c r="R5885" i="1"/>
  <c r="S5885" i="1" s="1"/>
  <c r="E5885" i="1"/>
  <c r="D5885" i="1"/>
  <c r="S5884" i="1"/>
  <c r="R5884" i="1"/>
  <c r="E5884" i="1"/>
  <c r="D5884" i="1"/>
  <c r="S5883" i="1"/>
  <c r="R5883" i="1"/>
  <c r="E5883" i="1"/>
  <c r="D5883" i="1"/>
  <c r="S5882" i="1"/>
  <c r="R5882" i="1"/>
  <c r="E5882" i="1"/>
  <c r="D5882" i="1"/>
  <c r="R5881" i="1"/>
  <c r="S5881" i="1" s="1"/>
  <c r="E5881" i="1"/>
  <c r="D5881" i="1"/>
  <c r="R5880" i="1"/>
  <c r="S5880" i="1" s="1"/>
  <c r="E5880" i="1"/>
  <c r="D5880" i="1"/>
  <c r="S5879" i="1"/>
  <c r="R5879" i="1"/>
  <c r="E5879" i="1"/>
  <c r="D5879" i="1"/>
  <c r="S5878" i="1"/>
  <c r="R5878" i="1"/>
  <c r="E5878" i="1"/>
  <c r="D5878" i="1"/>
  <c r="S5877" i="1"/>
  <c r="R5877" i="1"/>
  <c r="E5877" i="1"/>
  <c r="D5877" i="1"/>
  <c r="R5876" i="1"/>
  <c r="S5876" i="1" s="1"/>
  <c r="E5876" i="1"/>
  <c r="D5876" i="1"/>
  <c r="S5875" i="1"/>
  <c r="R5875" i="1"/>
  <c r="E5875" i="1"/>
  <c r="D5875" i="1"/>
  <c r="S5874" i="1"/>
  <c r="R5874" i="1"/>
  <c r="E5874" i="1"/>
  <c r="D5874" i="1"/>
  <c r="S5873" i="1"/>
  <c r="R5873" i="1"/>
  <c r="E5873" i="1"/>
  <c r="D5873" i="1"/>
  <c r="S5872" i="1"/>
  <c r="R5872" i="1"/>
  <c r="E5872" i="1"/>
  <c r="D5872" i="1"/>
  <c r="R5871" i="1"/>
  <c r="S5871" i="1" s="1"/>
  <c r="E5871" i="1"/>
  <c r="D5871" i="1"/>
  <c r="R5870" i="1"/>
  <c r="S5870" i="1" s="1"/>
  <c r="E5870" i="1"/>
  <c r="D5870" i="1"/>
  <c r="S5869" i="1"/>
  <c r="R5869" i="1"/>
  <c r="E5869" i="1"/>
  <c r="D5869" i="1"/>
  <c r="S5868" i="1"/>
  <c r="R5868" i="1"/>
  <c r="E5868" i="1"/>
  <c r="D5868" i="1"/>
  <c r="S5867" i="1"/>
  <c r="R5867" i="1"/>
  <c r="E5867" i="1"/>
  <c r="D5867" i="1"/>
  <c r="R5866" i="1"/>
  <c r="S5866" i="1" s="1"/>
  <c r="E5866" i="1"/>
  <c r="D5866" i="1"/>
  <c r="R5865" i="1"/>
  <c r="S5865" i="1" s="1"/>
  <c r="E5865" i="1"/>
  <c r="D5865" i="1"/>
  <c r="S5864" i="1"/>
  <c r="R5864" i="1"/>
  <c r="E5864" i="1"/>
  <c r="D5864" i="1"/>
  <c r="S5863" i="1"/>
  <c r="R5863" i="1"/>
  <c r="E5863" i="1"/>
  <c r="D5863" i="1"/>
  <c r="S5862" i="1"/>
  <c r="R5862" i="1"/>
  <c r="E5862" i="1"/>
  <c r="D5862" i="1"/>
  <c r="R5861" i="1"/>
  <c r="S5861" i="1" s="1"/>
  <c r="E5861" i="1"/>
  <c r="D5861" i="1"/>
  <c r="S5860" i="1"/>
  <c r="R5860" i="1"/>
  <c r="E5860" i="1"/>
  <c r="D5860" i="1"/>
  <c r="S5859" i="1"/>
  <c r="R5859" i="1"/>
  <c r="E5859" i="1"/>
  <c r="D5859" i="1"/>
  <c r="S5858" i="1"/>
  <c r="R5858" i="1"/>
  <c r="E5858" i="1"/>
  <c r="D5858" i="1"/>
  <c r="S5857" i="1"/>
  <c r="R5857" i="1"/>
  <c r="E5857" i="1"/>
  <c r="D5857" i="1"/>
  <c r="R5856" i="1"/>
  <c r="S5856" i="1" s="1"/>
  <c r="E5856" i="1"/>
  <c r="D5856" i="1"/>
  <c r="R5855" i="1"/>
  <c r="S5855" i="1" s="1"/>
  <c r="E5855" i="1"/>
  <c r="D5855" i="1"/>
  <c r="S5854" i="1"/>
  <c r="R5854" i="1"/>
  <c r="E5854" i="1"/>
  <c r="D5854" i="1"/>
  <c r="S5853" i="1"/>
  <c r="R5853" i="1"/>
  <c r="E5853" i="1"/>
  <c r="D5853" i="1"/>
  <c r="S5852" i="1"/>
  <c r="R5852" i="1"/>
  <c r="E5852" i="1"/>
  <c r="D5852" i="1"/>
  <c r="R5851" i="1"/>
  <c r="S5851" i="1" s="1"/>
  <c r="E5851" i="1"/>
  <c r="D5851" i="1"/>
  <c r="R5850" i="1"/>
  <c r="S5850" i="1" s="1"/>
  <c r="E5850" i="1"/>
  <c r="D5850" i="1"/>
  <c r="S5849" i="1"/>
  <c r="R5849" i="1"/>
  <c r="E5849" i="1"/>
  <c r="D5849" i="1"/>
  <c r="S5848" i="1"/>
  <c r="R5848" i="1"/>
  <c r="E5848" i="1"/>
  <c r="D5848" i="1"/>
  <c r="S5847" i="1"/>
  <c r="R5847" i="1"/>
  <c r="E5847" i="1"/>
  <c r="D5847" i="1"/>
  <c r="R5846" i="1"/>
  <c r="S5846" i="1" s="1"/>
  <c r="E5846" i="1"/>
  <c r="D5846" i="1"/>
  <c r="R5845" i="1"/>
  <c r="S5845" i="1" s="1"/>
  <c r="E5845" i="1"/>
  <c r="D5845" i="1"/>
  <c r="S5844" i="1"/>
  <c r="R5844" i="1"/>
  <c r="E5844" i="1"/>
  <c r="D5844" i="1"/>
  <c r="S5843" i="1"/>
  <c r="R5843" i="1"/>
  <c r="E5843" i="1"/>
  <c r="D5843" i="1"/>
  <c r="S5842" i="1"/>
  <c r="R5842" i="1"/>
  <c r="E5842" i="1"/>
  <c r="D5842" i="1"/>
  <c r="R5841" i="1"/>
  <c r="S5841" i="1" s="1"/>
  <c r="E5841" i="1"/>
  <c r="D5841" i="1"/>
  <c r="S5840" i="1"/>
  <c r="R5840" i="1"/>
  <c r="E5840" i="1"/>
  <c r="D5840" i="1"/>
  <c r="S5839" i="1"/>
  <c r="R5839" i="1"/>
  <c r="E5839" i="1"/>
  <c r="D5839" i="1"/>
  <c r="S5838" i="1"/>
  <c r="R5838" i="1"/>
  <c r="E5838" i="1"/>
  <c r="D5838" i="1"/>
  <c r="S5837" i="1"/>
  <c r="R5837" i="1"/>
  <c r="E5837" i="1"/>
  <c r="D5837" i="1"/>
  <c r="R5836" i="1"/>
  <c r="S5836" i="1" s="1"/>
  <c r="E5836" i="1"/>
  <c r="D5836" i="1"/>
  <c r="R5835" i="1"/>
  <c r="S5835" i="1" s="1"/>
  <c r="E5835" i="1"/>
  <c r="D5835" i="1"/>
  <c r="S5834" i="1"/>
  <c r="R5834" i="1"/>
  <c r="E5834" i="1"/>
  <c r="D5834" i="1"/>
  <c r="Q5833" i="1"/>
  <c r="R5833" i="1" s="1"/>
  <c r="S5833" i="1" s="1"/>
  <c r="E5833" i="1"/>
  <c r="D5833" i="1"/>
  <c r="R5832" i="1"/>
  <c r="S5832" i="1" s="1"/>
  <c r="E5832" i="1"/>
  <c r="D5832" i="1"/>
  <c r="S5831" i="1"/>
  <c r="R5831" i="1"/>
  <c r="E5831" i="1"/>
  <c r="D5831" i="1"/>
  <c r="S5830" i="1"/>
  <c r="R5830" i="1"/>
  <c r="E5830" i="1"/>
  <c r="D5830" i="1"/>
  <c r="R5829" i="1"/>
  <c r="S5829" i="1" s="1"/>
  <c r="E5829" i="1"/>
  <c r="D5829" i="1"/>
  <c r="R5828" i="1"/>
  <c r="S5828" i="1" s="1"/>
  <c r="Q5828" i="1"/>
  <c r="E5828" i="1"/>
  <c r="D5828" i="1"/>
  <c r="S5827" i="1"/>
  <c r="Q5827" i="1"/>
  <c r="R5827" i="1" s="1"/>
  <c r="E5827" i="1"/>
  <c r="D5827" i="1"/>
  <c r="S5826" i="1"/>
  <c r="R5826" i="1"/>
  <c r="E5826" i="1"/>
  <c r="D5826" i="1"/>
  <c r="R5825" i="1"/>
  <c r="S5825" i="1" s="1"/>
  <c r="Q5825" i="1"/>
  <c r="E5825" i="1"/>
  <c r="D5825" i="1"/>
  <c r="S5824" i="1"/>
  <c r="R5824" i="1"/>
  <c r="E5824" i="1"/>
  <c r="D5824" i="1"/>
  <c r="S5823" i="1"/>
  <c r="R5823" i="1"/>
  <c r="E5823" i="1"/>
  <c r="D5823" i="1"/>
  <c r="R5822" i="1"/>
  <c r="S5822" i="1" s="1"/>
  <c r="E5822" i="1"/>
  <c r="D5822" i="1"/>
  <c r="S5821" i="1"/>
  <c r="R5821" i="1"/>
  <c r="E5821" i="1"/>
  <c r="D5821" i="1"/>
  <c r="S5820" i="1"/>
  <c r="R5820" i="1"/>
  <c r="E5820" i="1"/>
  <c r="D5820" i="1"/>
  <c r="S5819" i="1"/>
  <c r="R5819" i="1"/>
  <c r="E5819" i="1"/>
  <c r="D5819" i="1"/>
  <c r="R5818" i="1"/>
  <c r="S5818" i="1" s="1"/>
  <c r="E5818" i="1"/>
  <c r="D5818" i="1"/>
  <c r="R5817" i="1"/>
  <c r="S5817" i="1" s="1"/>
  <c r="E5817" i="1"/>
  <c r="D5817" i="1"/>
  <c r="S5816" i="1"/>
  <c r="R5816" i="1"/>
  <c r="E5816" i="1"/>
  <c r="D5816" i="1"/>
  <c r="S5815" i="1"/>
  <c r="R5815" i="1"/>
  <c r="E5815" i="1"/>
  <c r="D5815" i="1"/>
  <c r="S5814" i="1"/>
  <c r="R5814" i="1"/>
  <c r="E5814" i="1"/>
  <c r="D5814" i="1"/>
  <c r="R5813" i="1"/>
  <c r="S5813" i="1" s="1"/>
  <c r="E5813" i="1"/>
  <c r="D5813" i="1"/>
  <c r="R5812" i="1"/>
  <c r="S5812" i="1" s="1"/>
  <c r="E5812" i="1"/>
  <c r="D5812" i="1"/>
  <c r="S5811" i="1"/>
  <c r="R5811" i="1"/>
  <c r="E5811" i="1"/>
  <c r="D5811" i="1"/>
  <c r="S5810" i="1"/>
  <c r="R5810" i="1"/>
  <c r="E5810" i="1"/>
  <c r="D5810" i="1"/>
  <c r="S5809" i="1"/>
  <c r="R5809" i="1"/>
  <c r="E5809" i="1"/>
  <c r="D5809" i="1"/>
  <c r="R5808" i="1"/>
  <c r="S5808" i="1" s="1"/>
  <c r="E5808" i="1"/>
  <c r="D5808" i="1"/>
  <c r="R5807" i="1"/>
  <c r="S5807" i="1" s="1"/>
  <c r="E5807" i="1"/>
  <c r="D5807" i="1"/>
  <c r="S5806" i="1"/>
  <c r="R5806" i="1"/>
  <c r="E5806" i="1"/>
  <c r="D5806" i="1"/>
  <c r="S5805" i="1"/>
  <c r="R5805" i="1"/>
  <c r="E5805" i="1"/>
  <c r="D5805" i="1"/>
  <c r="S5804" i="1"/>
  <c r="R5804" i="1"/>
  <c r="E5804" i="1"/>
  <c r="D5804" i="1"/>
  <c r="S5803" i="1"/>
  <c r="R5803" i="1"/>
  <c r="E5803" i="1"/>
  <c r="D5803" i="1"/>
  <c r="R5802" i="1"/>
  <c r="S5802" i="1" s="1"/>
  <c r="E5802" i="1"/>
  <c r="D5802" i="1"/>
  <c r="S5801" i="1"/>
  <c r="R5801" i="1"/>
  <c r="E5801" i="1"/>
  <c r="D5801" i="1"/>
  <c r="S5800" i="1"/>
  <c r="R5800" i="1"/>
  <c r="E5800" i="1"/>
  <c r="D5800" i="1"/>
  <c r="S5799" i="1"/>
  <c r="R5799" i="1"/>
  <c r="E5799" i="1"/>
  <c r="D5799" i="1"/>
  <c r="R5798" i="1"/>
  <c r="S5798" i="1" s="1"/>
  <c r="E5798" i="1"/>
  <c r="D5798" i="1"/>
  <c r="R5797" i="1"/>
  <c r="S5797" i="1" s="1"/>
  <c r="E5797" i="1"/>
  <c r="D5797" i="1"/>
  <c r="S5796" i="1"/>
  <c r="R5796" i="1"/>
  <c r="E5796" i="1"/>
  <c r="D5796" i="1"/>
  <c r="S5795" i="1"/>
  <c r="R5795" i="1"/>
  <c r="E5795" i="1"/>
  <c r="D5795" i="1"/>
  <c r="S5794" i="1"/>
  <c r="R5794" i="1"/>
  <c r="E5794" i="1"/>
  <c r="D5794" i="1"/>
  <c r="R5793" i="1"/>
  <c r="S5793" i="1" s="1"/>
  <c r="E5793" i="1"/>
  <c r="D5793" i="1"/>
  <c r="R5792" i="1"/>
  <c r="S5792" i="1" s="1"/>
  <c r="E5792" i="1"/>
  <c r="D5792" i="1"/>
  <c r="S5791" i="1"/>
  <c r="R5791" i="1"/>
  <c r="E5791" i="1"/>
  <c r="D5791" i="1"/>
  <c r="S5790" i="1"/>
  <c r="R5790" i="1"/>
  <c r="E5790" i="1"/>
  <c r="D5790" i="1"/>
  <c r="S5789" i="1"/>
  <c r="R5789" i="1"/>
  <c r="E5789" i="1"/>
  <c r="D5789" i="1"/>
  <c r="S5788" i="1"/>
  <c r="R5788" i="1"/>
  <c r="E5788" i="1"/>
  <c r="D5788" i="1"/>
  <c r="R5787" i="1"/>
  <c r="S5787" i="1" s="1"/>
  <c r="E5787" i="1"/>
  <c r="D5787" i="1"/>
  <c r="S5786" i="1"/>
  <c r="R5786" i="1"/>
  <c r="E5786" i="1"/>
  <c r="D5786" i="1"/>
  <c r="S5785" i="1"/>
  <c r="R5785" i="1"/>
  <c r="E5785" i="1"/>
  <c r="D5785" i="1"/>
  <c r="S5784" i="1"/>
  <c r="R5784" i="1"/>
  <c r="E5784" i="1"/>
  <c r="D5784" i="1"/>
  <c r="R5783" i="1"/>
  <c r="S5783" i="1" s="1"/>
  <c r="E5783" i="1"/>
  <c r="D5783" i="1"/>
  <c r="R5782" i="1"/>
  <c r="S5782" i="1" s="1"/>
  <c r="E5782" i="1"/>
  <c r="D5782" i="1"/>
  <c r="S5781" i="1"/>
  <c r="R5781" i="1"/>
  <c r="E5781" i="1"/>
  <c r="D5781" i="1"/>
  <c r="S5780" i="1"/>
  <c r="R5780" i="1"/>
  <c r="E5780" i="1"/>
  <c r="D5780" i="1"/>
  <c r="S5779" i="1"/>
  <c r="R5779" i="1"/>
  <c r="E5779" i="1"/>
  <c r="D5779" i="1"/>
  <c r="R5778" i="1"/>
  <c r="S5778" i="1" s="1"/>
  <c r="E5778" i="1"/>
  <c r="D5778" i="1"/>
  <c r="R5777" i="1"/>
  <c r="S5777" i="1" s="1"/>
  <c r="E5777" i="1"/>
  <c r="D5777" i="1"/>
  <c r="S5776" i="1"/>
  <c r="R5776" i="1"/>
  <c r="E5776" i="1"/>
  <c r="D5776" i="1"/>
  <c r="S5775" i="1"/>
  <c r="R5775" i="1"/>
  <c r="E5775" i="1"/>
  <c r="D5775" i="1"/>
  <c r="S5774" i="1"/>
  <c r="R5774" i="1"/>
  <c r="E5774" i="1"/>
  <c r="D5774" i="1"/>
  <c r="S5773" i="1"/>
  <c r="R5773" i="1"/>
  <c r="E5773" i="1"/>
  <c r="D5773" i="1"/>
  <c r="R5772" i="1"/>
  <c r="S5772" i="1" s="1"/>
  <c r="E5772" i="1"/>
  <c r="D5772" i="1"/>
  <c r="S5771" i="1"/>
  <c r="R5771" i="1"/>
  <c r="E5771" i="1"/>
  <c r="D5771" i="1"/>
  <c r="S5770" i="1"/>
  <c r="R5770" i="1"/>
  <c r="E5770" i="1"/>
  <c r="D5770" i="1"/>
  <c r="S5769" i="1"/>
  <c r="R5769" i="1"/>
  <c r="E5769" i="1"/>
  <c r="D5769" i="1"/>
  <c r="R5768" i="1"/>
  <c r="S5768" i="1" s="1"/>
  <c r="E5768" i="1"/>
  <c r="D5768" i="1"/>
  <c r="R5767" i="1"/>
  <c r="S5767" i="1" s="1"/>
  <c r="E5767" i="1"/>
  <c r="D5767" i="1"/>
  <c r="S5766" i="1"/>
  <c r="R5766" i="1"/>
  <c r="E5766" i="1"/>
  <c r="D5766" i="1"/>
  <c r="S5765" i="1"/>
  <c r="R5765" i="1"/>
  <c r="E5765" i="1"/>
  <c r="D5765" i="1"/>
  <c r="S5764" i="1"/>
  <c r="R5764" i="1"/>
  <c r="E5764" i="1"/>
  <c r="D5764" i="1"/>
  <c r="S5763" i="1"/>
  <c r="R5763" i="1"/>
  <c r="E5763" i="1"/>
  <c r="D5763" i="1"/>
  <c r="R5762" i="1"/>
  <c r="S5762" i="1" s="1"/>
  <c r="E5762" i="1"/>
  <c r="D5762" i="1"/>
  <c r="S5761" i="1"/>
  <c r="R5761" i="1"/>
  <c r="E5761" i="1"/>
  <c r="D5761" i="1"/>
  <c r="S5760" i="1"/>
  <c r="R5760" i="1"/>
  <c r="E5760" i="1"/>
  <c r="D5760" i="1"/>
  <c r="S5759" i="1"/>
  <c r="R5759" i="1"/>
  <c r="E5759" i="1"/>
  <c r="D5759" i="1"/>
  <c r="R5758" i="1"/>
  <c r="S5758" i="1" s="1"/>
  <c r="E5758" i="1"/>
  <c r="D5758" i="1"/>
  <c r="R5757" i="1"/>
  <c r="S5757" i="1" s="1"/>
  <c r="E5757" i="1"/>
  <c r="D5757" i="1"/>
  <c r="S5756" i="1"/>
  <c r="R5756" i="1"/>
  <c r="E5756" i="1"/>
  <c r="D5756" i="1"/>
  <c r="S5755" i="1"/>
  <c r="R5755" i="1"/>
  <c r="E5755" i="1"/>
  <c r="D5755" i="1"/>
  <c r="S5754" i="1"/>
  <c r="R5754" i="1"/>
  <c r="E5754" i="1"/>
  <c r="D5754" i="1"/>
  <c r="R5753" i="1"/>
  <c r="S5753" i="1" s="1"/>
  <c r="E5753" i="1"/>
  <c r="D5753" i="1"/>
  <c r="R5752" i="1"/>
  <c r="S5752" i="1" s="1"/>
  <c r="E5752" i="1"/>
  <c r="D5752" i="1"/>
  <c r="S5751" i="1"/>
  <c r="R5751" i="1"/>
  <c r="E5751" i="1"/>
  <c r="D5751" i="1"/>
  <c r="S5750" i="1"/>
  <c r="R5750" i="1"/>
  <c r="E5750" i="1"/>
  <c r="D5750" i="1"/>
  <c r="S5749" i="1"/>
  <c r="R5749" i="1"/>
  <c r="E5749" i="1"/>
  <c r="D5749" i="1"/>
  <c r="S5748" i="1"/>
  <c r="R5748" i="1"/>
  <c r="E5748" i="1"/>
  <c r="D5748" i="1"/>
  <c r="R5747" i="1"/>
  <c r="S5747" i="1" s="1"/>
  <c r="E5747" i="1"/>
  <c r="D5747" i="1"/>
  <c r="S5746" i="1"/>
  <c r="R5746" i="1"/>
  <c r="E5746" i="1"/>
  <c r="D5746" i="1"/>
  <c r="S5745" i="1"/>
  <c r="R5745" i="1"/>
  <c r="E5745" i="1"/>
  <c r="D5745" i="1"/>
  <c r="S5744" i="1"/>
  <c r="R5744" i="1"/>
  <c r="E5744" i="1"/>
  <c r="D5744" i="1"/>
  <c r="R5743" i="1"/>
  <c r="S5743" i="1" s="1"/>
  <c r="E5743" i="1"/>
  <c r="D5743" i="1"/>
  <c r="R5742" i="1"/>
  <c r="S5742" i="1" s="1"/>
  <c r="E5742" i="1"/>
  <c r="D5742" i="1"/>
  <c r="S5741" i="1"/>
  <c r="R5741" i="1"/>
  <c r="E5741" i="1"/>
  <c r="D5741" i="1"/>
  <c r="S5740" i="1"/>
  <c r="R5740" i="1"/>
  <c r="E5740" i="1"/>
  <c r="D5740" i="1"/>
  <c r="S5739" i="1"/>
  <c r="R5739" i="1"/>
  <c r="E5739" i="1"/>
  <c r="D5739" i="1"/>
  <c r="R5738" i="1"/>
  <c r="S5738" i="1" s="1"/>
  <c r="E5738" i="1"/>
  <c r="D5738" i="1"/>
  <c r="R5737" i="1"/>
  <c r="S5737" i="1" s="1"/>
  <c r="E5737" i="1"/>
  <c r="D5737" i="1"/>
  <c r="S5736" i="1"/>
  <c r="R5736" i="1"/>
  <c r="E5736" i="1"/>
  <c r="D5736" i="1"/>
  <c r="S5735" i="1"/>
  <c r="R5735" i="1"/>
  <c r="E5735" i="1"/>
  <c r="D5735" i="1"/>
  <c r="S5734" i="1"/>
  <c r="R5734" i="1"/>
  <c r="E5734" i="1"/>
  <c r="D5734" i="1"/>
  <c r="R5733" i="1"/>
  <c r="S5733" i="1" s="1"/>
  <c r="E5733" i="1"/>
  <c r="D5733" i="1"/>
  <c r="R5732" i="1"/>
  <c r="S5732" i="1" s="1"/>
  <c r="E5732" i="1"/>
  <c r="D5732" i="1"/>
  <c r="S5731" i="1"/>
  <c r="R5731" i="1"/>
  <c r="E5731" i="1"/>
  <c r="D5731" i="1"/>
  <c r="S5730" i="1"/>
  <c r="R5730" i="1"/>
  <c r="E5730" i="1"/>
  <c r="D5730" i="1"/>
  <c r="S5729" i="1"/>
  <c r="R5729" i="1"/>
  <c r="E5729" i="1"/>
  <c r="D5729" i="1"/>
  <c r="R5728" i="1"/>
  <c r="S5728" i="1" s="1"/>
  <c r="E5728" i="1"/>
  <c r="D5728" i="1"/>
  <c r="R5727" i="1"/>
  <c r="S5727" i="1" s="1"/>
  <c r="E5727" i="1"/>
  <c r="D5727" i="1"/>
  <c r="S5726" i="1"/>
  <c r="R5726" i="1"/>
  <c r="E5726" i="1"/>
  <c r="D5726" i="1"/>
  <c r="S5725" i="1"/>
  <c r="R5725" i="1"/>
  <c r="E5725" i="1"/>
  <c r="D5725" i="1"/>
  <c r="S5724" i="1"/>
  <c r="R5724" i="1"/>
  <c r="E5724" i="1"/>
  <c r="D5724" i="1"/>
  <c r="S5723" i="1"/>
  <c r="R5723" i="1"/>
  <c r="E5723" i="1"/>
  <c r="D5723" i="1"/>
  <c r="R5722" i="1"/>
  <c r="S5722" i="1" s="1"/>
  <c r="E5722" i="1"/>
  <c r="D5722" i="1"/>
  <c r="S5721" i="1"/>
  <c r="R5721" i="1"/>
  <c r="E5721" i="1"/>
  <c r="D5721" i="1"/>
  <c r="S5720" i="1"/>
  <c r="R5720" i="1"/>
  <c r="E5720" i="1"/>
  <c r="D5720" i="1"/>
  <c r="S5719" i="1"/>
  <c r="R5719" i="1"/>
  <c r="E5719" i="1"/>
  <c r="D5719" i="1"/>
  <c r="S5718" i="1"/>
  <c r="R5718" i="1"/>
  <c r="E5718" i="1"/>
  <c r="D5718" i="1"/>
  <c r="R5717" i="1"/>
  <c r="S5717" i="1" s="1"/>
  <c r="E5717" i="1"/>
  <c r="D5717" i="1"/>
  <c r="S5716" i="1"/>
  <c r="R5716" i="1"/>
  <c r="E5716" i="1"/>
  <c r="D5716" i="1"/>
  <c r="S5715" i="1"/>
  <c r="R5715" i="1"/>
  <c r="E5715" i="1"/>
  <c r="D5715" i="1"/>
  <c r="S5714" i="1"/>
  <c r="R5714" i="1"/>
  <c r="E5714" i="1"/>
  <c r="D5714" i="1"/>
  <c r="R5713" i="1"/>
  <c r="S5713" i="1" s="1"/>
  <c r="E5713" i="1"/>
  <c r="D5713" i="1"/>
  <c r="R5712" i="1"/>
  <c r="S5712" i="1" s="1"/>
  <c r="E5712" i="1"/>
  <c r="D5712" i="1"/>
  <c r="S5711" i="1"/>
  <c r="R5711" i="1"/>
  <c r="E5711" i="1"/>
  <c r="D5711" i="1"/>
  <c r="S5710" i="1"/>
  <c r="R5710" i="1"/>
  <c r="E5710" i="1"/>
  <c r="D5710" i="1"/>
  <c r="S5709" i="1"/>
  <c r="R5709" i="1"/>
  <c r="E5709" i="1"/>
  <c r="D5709" i="1"/>
  <c r="S5708" i="1"/>
  <c r="R5708" i="1"/>
  <c r="E5708" i="1"/>
  <c r="D5708" i="1"/>
  <c r="R5707" i="1"/>
  <c r="S5707" i="1" s="1"/>
  <c r="E5707" i="1"/>
  <c r="D5707" i="1"/>
  <c r="S5706" i="1"/>
  <c r="R5706" i="1"/>
  <c r="E5706" i="1"/>
  <c r="D5706" i="1"/>
  <c r="S5705" i="1"/>
  <c r="R5705" i="1"/>
  <c r="E5705" i="1"/>
  <c r="D5705" i="1"/>
  <c r="S5704" i="1"/>
  <c r="R5704" i="1"/>
  <c r="E5704" i="1"/>
  <c r="D5704" i="1"/>
  <c r="R5703" i="1"/>
  <c r="S5703" i="1" s="1"/>
  <c r="E5703" i="1"/>
  <c r="D5703" i="1"/>
  <c r="R5702" i="1"/>
  <c r="S5702" i="1" s="1"/>
  <c r="E5702" i="1"/>
  <c r="D5702" i="1"/>
  <c r="S5701" i="1"/>
  <c r="R5701" i="1"/>
  <c r="E5701" i="1"/>
  <c r="D5701" i="1"/>
  <c r="S5700" i="1"/>
  <c r="R5700" i="1"/>
  <c r="E5700" i="1"/>
  <c r="D5700" i="1"/>
  <c r="S5699" i="1"/>
  <c r="R5699" i="1"/>
  <c r="E5699" i="1"/>
  <c r="D5699" i="1"/>
  <c r="S5698" i="1"/>
  <c r="R5698" i="1"/>
  <c r="E5698" i="1"/>
  <c r="D5698" i="1"/>
  <c r="R5697" i="1"/>
  <c r="S5697" i="1" s="1"/>
  <c r="E5697" i="1"/>
  <c r="D5697" i="1"/>
  <c r="S5696" i="1"/>
  <c r="R5696" i="1"/>
  <c r="E5696" i="1"/>
  <c r="D5696" i="1"/>
  <c r="S5695" i="1"/>
  <c r="R5695" i="1"/>
  <c r="E5695" i="1"/>
  <c r="D5695" i="1"/>
  <c r="S5694" i="1"/>
  <c r="R5694" i="1"/>
  <c r="E5694" i="1"/>
  <c r="D5694" i="1"/>
  <c r="R5693" i="1"/>
  <c r="S5693" i="1" s="1"/>
  <c r="E5693" i="1"/>
  <c r="D5693" i="1"/>
  <c r="R5692" i="1"/>
  <c r="S5692" i="1" s="1"/>
  <c r="E5692" i="1"/>
  <c r="D5692" i="1"/>
  <c r="S5691" i="1"/>
  <c r="R5691" i="1"/>
  <c r="E5691" i="1"/>
  <c r="D5691" i="1"/>
  <c r="S5690" i="1"/>
  <c r="R5690" i="1"/>
  <c r="E5690" i="1"/>
  <c r="D5690" i="1"/>
  <c r="S5689" i="1"/>
  <c r="R5689" i="1"/>
  <c r="E5689" i="1"/>
  <c r="D5689" i="1"/>
  <c r="R5688" i="1"/>
  <c r="S5688" i="1" s="1"/>
  <c r="E5688" i="1"/>
  <c r="D5688" i="1"/>
  <c r="R5687" i="1"/>
  <c r="S5687" i="1" s="1"/>
  <c r="E5687" i="1"/>
  <c r="D5687" i="1"/>
  <c r="S5686" i="1"/>
  <c r="R5686" i="1"/>
  <c r="E5686" i="1"/>
  <c r="D5686" i="1"/>
  <c r="S5685" i="1"/>
  <c r="R5685" i="1"/>
  <c r="E5685" i="1"/>
  <c r="D5685" i="1"/>
  <c r="S5684" i="1"/>
  <c r="R5684" i="1"/>
  <c r="E5684" i="1"/>
  <c r="D5684" i="1"/>
  <c r="S5683" i="1"/>
  <c r="R5683" i="1"/>
  <c r="E5683" i="1"/>
  <c r="D5683" i="1"/>
  <c r="R5682" i="1"/>
  <c r="S5682" i="1" s="1"/>
  <c r="E5682" i="1"/>
  <c r="D5682" i="1"/>
  <c r="S5681" i="1"/>
  <c r="R5681" i="1"/>
  <c r="E5681" i="1"/>
  <c r="D5681" i="1"/>
  <c r="S5680" i="1"/>
  <c r="R5680" i="1"/>
  <c r="E5680" i="1"/>
  <c r="D5680" i="1"/>
  <c r="S5679" i="1"/>
  <c r="R5679" i="1"/>
  <c r="E5679" i="1"/>
  <c r="D5679" i="1"/>
  <c r="R5678" i="1"/>
  <c r="S5678" i="1" s="1"/>
  <c r="E5678" i="1"/>
  <c r="D5678" i="1"/>
  <c r="R5677" i="1"/>
  <c r="S5677" i="1" s="1"/>
  <c r="E5677" i="1"/>
  <c r="D5677" i="1"/>
  <c r="S5676" i="1"/>
  <c r="R5676" i="1"/>
  <c r="E5676" i="1"/>
  <c r="D5676" i="1"/>
  <c r="S5675" i="1"/>
  <c r="R5675" i="1"/>
  <c r="E5675" i="1"/>
  <c r="D5675" i="1"/>
  <c r="S5674" i="1"/>
  <c r="R5674" i="1"/>
  <c r="E5674" i="1"/>
  <c r="D5674" i="1"/>
  <c r="S5673" i="1"/>
  <c r="R5673" i="1"/>
  <c r="E5673" i="1"/>
  <c r="D5673" i="1"/>
  <c r="R5672" i="1"/>
  <c r="S5672" i="1" s="1"/>
  <c r="E5672" i="1"/>
  <c r="D5672" i="1"/>
  <c r="S5671" i="1"/>
  <c r="R5671" i="1"/>
  <c r="E5671" i="1"/>
  <c r="D5671" i="1"/>
  <c r="S5670" i="1"/>
  <c r="R5670" i="1"/>
  <c r="E5670" i="1"/>
  <c r="D5670" i="1"/>
  <c r="S5669" i="1"/>
  <c r="R5669" i="1"/>
  <c r="E5669" i="1"/>
  <c r="D5669" i="1"/>
  <c r="R5668" i="1"/>
  <c r="S5668" i="1" s="1"/>
  <c r="E5668" i="1"/>
  <c r="D5668" i="1"/>
  <c r="R5667" i="1"/>
  <c r="S5667" i="1" s="1"/>
  <c r="E5667" i="1"/>
  <c r="D5667" i="1"/>
  <c r="S5666" i="1"/>
  <c r="R5666" i="1"/>
  <c r="E5666" i="1"/>
  <c r="D5666" i="1"/>
  <c r="S5665" i="1"/>
  <c r="R5665" i="1"/>
  <c r="E5665" i="1"/>
  <c r="D5665" i="1"/>
  <c r="S5664" i="1"/>
  <c r="R5664" i="1"/>
  <c r="E5664" i="1"/>
  <c r="D5664" i="1"/>
  <c r="R5663" i="1"/>
  <c r="S5663" i="1" s="1"/>
  <c r="E5663" i="1"/>
  <c r="D5663" i="1"/>
  <c r="R5662" i="1"/>
  <c r="S5662" i="1" s="1"/>
  <c r="E5662" i="1"/>
  <c r="D5662" i="1"/>
  <c r="S5661" i="1"/>
  <c r="R5661" i="1"/>
  <c r="E5661" i="1"/>
  <c r="D5661" i="1"/>
  <c r="S5660" i="1"/>
  <c r="R5660" i="1"/>
  <c r="E5660" i="1"/>
  <c r="D5660" i="1"/>
  <c r="S5659" i="1"/>
  <c r="R5659" i="1"/>
  <c r="E5659" i="1"/>
  <c r="D5659" i="1"/>
  <c r="S5658" i="1"/>
  <c r="R5658" i="1"/>
  <c r="E5658" i="1"/>
  <c r="D5658" i="1"/>
  <c r="R5657" i="1"/>
  <c r="S5657" i="1" s="1"/>
  <c r="E5657" i="1"/>
  <c r="D5657" i="1"/>
  <c r="S5656" i="1"/>
  <c r="R5656" i="1"/>
  <c r="E5656" i="1"/>
  <c r="D5656" i="1"/>
  <c r="S5655" i="1"/>
  <c r="R5655" i="1"/>
  <c r="E5655" i="1"/>
  <c r="D5655" i="1"/>
  <c r="S5654" i="1"/>
  <c r="R5654" i="1"/>
  <c r="E5654" i="1"/>
  <c r="D5654" i="1"/>
  <c r="R5653" i="1"/>
  <c r="S5653" i="1" s="1"/>
  <c r="E5653" i="1"/>
  <c r="D5653" i="1"/>
  <c r="R5652" i="1"/>
  <c r="S5652" i="1" s="1"/>
  <c r="E5652" i="1"/>
  <c r="D5652" i="1"/>
  <c r="S5651" i="1"/>
  <c r="R5651" i="1"/>
  <c r="E5651" i="1"/>
  <c r="D5651" i="1"/>
  <c r="S5650" i="1"/>
  <c r="R5650" i="1"/>
  <c r="E5650" i="1"/>
  <c r="D5650" i="1"/>
  <c r="S5649" i="1"/>
  <c r="R5649" i="1"/>
  <c r="E5649" i="1"/>
  <c r="D5649" i="1"/>
  <c r="S5648" i="1"/>
  <c r="R5648" i="1"/>
  <c r="E5648" i="1"/>
  <c r="D5648" i="1"/>
  <c r="R5647" i="1"/>
  <c r="S5647" i="1" s="1"/>
  <c r="E5647" i="1"/>
  <c r="D5647" i="1"/>
  <c r="S5646" i="1"/>
  <c r="R5646" i="1"/>
  <c r="E5646" i="1"/>
  <c r="D5646" i="1"/>
  <c r="S5645" i="1"/>
  <c r="R5645" i="1"/>
  <c r="E5645" i="1"/>
  <c r="D5645" i="1"/>
  <c r="S5644" i="1"/>
  <c r="R5644" i="1"/>
  <c r="E5644" i="1"/>
  <c r="D5644" i="1"/>
  <c r="R5643" i="1"/>
  <c r="S5643" i="1" s="1"/>
  <c r="E5643" i="1"/>
  <c r="D5643" i="1"/>
  <c r="R5642" i="1"/>
  <c r="S5642" i="1" s="1"/>
  <c r="E5642" i="1"/>
  <c r="D5642" i="1"/>
  <c r="S5641" i="1"/>
  <c r="R5641" i="1"/>
  <c r="E5641" i="1"/>
  <c r="D5641" i="1"/>
  <c r="S5640" i="1"/>
  <c r="R5640" i="1"/>
  <c r="E5640" i="1"/>
  <c r="D5640" i="1"/>
  <c r="S5639" i="1"/>
  <c r="R5639" i="1"/>
  <c r="E5639" i="1"/>
  <c r="D5639" i="1"/>
  <c r="S5638" i="1"/>
  <c r="R5638" i="1"/>
  <c r="E5638" i="1"/>
  <c r="D5638" i="1"/>
  <c r="R5637" i="1"/>
  <c r="S5637" i="1" s="1"/>
  <c r="E5637" i="1"/>
  <c r="D5637" i="1"/>
  <c r="S5636" i="1"/>
  <c r="R5636" i="1"/>
  <c r="E5636" i="1"/>
  <c r="D5636" i="1"/>
  <c r="S5635" i="1"/>
  <c r="R5635" i="1"/>
  <c r="E5635" i="1"/>
  <c r="D5635" i="1"/>
  <c r="S5634" i="1"/>
  <c r="R5634" i="1"/>
  <c r="E5634" i="1"/>
  <c r="D5634" i="1"/>
  <c r="R5633" i="1"/>
  <c r="S5633" i="1" s="1"/>
  <c r="E5633" i="1"/>
  <c r="D5633" i="1"/>
  <c r="R5632" i="1"/>
  <c r="S5632" i="1" s="1"/>
  <c r="E5632" i="1"/>
  <c r="D5632" i="1"/>
  <c r="S5631" i="1"/>
  <c r="R5631" i="1"/>
  <c r="E5631" i="1"/>
  <c r="D5631" i="1"/>
  <c r="S5630" i="1"/>
  <c r="R5630" i="1"/>
  <c r="E5630" i="1"/>
  <c r="D5630" i="1"/>
  <c r="S5629" i="1"/>
  <c r="R5629" i="1"/>
  <c r="E5629" i="1"/>
  <c r="D5629" i="1"/>
  <c r="R5628" i="1"/>
  <c r="S5628" i="1" s="1"/>
  <c r="E5628" i="1"/>
  <c r="D5628" i="1"/>
  <c r="S5627" i="1"/>
  <c r="R5627" i="1"/>
  <c r="E5627" i="1"/>
  <c r="D5627" i="1"/>
  <c r="S5626" i="1"/>
  <c r="R5626" i="1"/>
  <c r="E5626" i="1"/>
  <c r="D5626" i="1"/>
  <c r="S5625" i="1"/>
  <c r="R5625" i="1"/>
  <c r="E5625" i="1"/>
  <c r="D5625" i="1"/>
  <c r="S5624" i="1"/>
  <c r="R5624" i="1"/>
  <c r="E5624" i="1"/>
  <c r="D5624" i="1"/>
  <c r="R5623" i="1"/>
  <c r="S5623" i="1" s="1"/>
  <c r="E5623" i="1"/>
  <c r="D5623" i="1"/>
  <c r="S5622" i="1"/>
  <c r="R5622" i="1"/>
  <c r="E5622" i="1"/>
  <c r="D5622" i="1"/>
  <c r="S5621" i="1"/>
  <c r="R5621" i="1"/>
  <c r="E5621" i="1"/>
  <c r="D5621" i="1"/>
  <c r="S5620" i="1"/>
  <c r="R5620" i="1"/>
  <c r="E5620" i="1"/>
  <c r="D5620" i="1"/>
  <c r="S5619" i="1"/>
  <c r="R5619" i="1"/>
  <c r="E5619" i="1"/>
  <c r="D5619" i="1"/>
  <c r="R5618" i="1"/>
  <c r="S5618" i="1" s="1"/>
  <c r="E5618" i="1"/>
  <c r="D5618" i="1"/>
  <c r="S5617" i="1"/>
  <c r="R5617" i="1"/>
  <c r="E5617" i="1"/>
  <c r="D5617" i="1"/>
  <c r="S5616" i="1"/>
  <c r="R5616" i="1"/>
  <c r="E5616" i="1"/>
  <c r="D5616" i="1"/>
  <c r="S5615" i="1"/>
  <c r="R5615" i="1"/>
  <c r="E5615" i="1"/>
  <c r="D5615" i="1"/>
  <c r="S5614" i="1"/>
  <c r="R5614" i="1"/>
  <c r="E5614" i="1"/>
  <c r="D5614" i="1"/>
  <c r="R5613" i="1"/>
  <c r="S5613" i="1" s="1"/>
  <c r="E5613" i="1"/>
  <c r="D5613" i="1"/>
  <c r="R5612" i="1"/>
  <c r="S5612" i="1" s="1"/>
  <c r="E5612" i="1"/>
  <c r="D5612" i="1"/>
  <c r="S5611" i="1"/>
  <c r="R5611" i="1"/>
  <c r="E5611" i="1"/>
  <c r="D5611" i="1"/>
  <c r="S5610" i="1"/>
  <c r="R5610" i="1"/>
  <c r="E5610" i="1"/>
  <c r="D5610" i="1"/>
  <c r="S5609" i="1"/>
  <c r="R5609" i="1"/>
  <c r="E5609" i="1"/>
  <c r="D5609" i="1"/>
  <c r="R5608" i="1"/>
  <c r="S5608" i="1" s="1"/>
  <c r="E5608" i="1"/>
  <c r="D5608" i="1"/>
  <c r="R5607" i="1"/>
  <c r="S5607" i="1" s="1"/>
  <c r="E5607" i="1"/>
  <c r="D5607" i="1"/>
  <c r="S5606" i="1"/>
  <c r="R5606" i="1"/>
  <c r="E5606" i="1"/>
  <c r="D5606" i="1"/>
  <c r="S5605" i="1"/>
  <c r="R5605" i="1"/>
  <c r="E5605" i="1"/>
  <c r="D5605" i="1"/>
  <c r="S5604" i="1"/>
  <c r="R5604" i="1"/>
  <c r="E5604" i="1"/>
  <c r="D5604" i="1"/>
  <c r="R5603" i="1"/>
  <c r="S5603" i="1" s="1"/>
  <c r="E5603" i="1"/>
  <c r="D5603" i="1"/>
  <c r="R5602" i="1"/>
  <c r="S5602" i="1" s="1"/>
  <c r="E5602" i="1"/>
  <c r="D5602" i="1"/>
  <c r="S5601" i="1"/>
  <c r="R5601" i="1"/>
  <c r="E5601" i="1"/>
  <c r="D5601" i="1"/>
  <c r="S5600" i="1"/>
  <c r="R5600" i="1"/>
  <c r="E5600" i="1"/>
  <c r="D5600" i="1"/>
  <c r="S5599" i="1"/>
  <c r="R5599" i="1"/>
  <c r="E5599" i="1"/>
  <c r="D5599" i="1"/>
  <c r="R5598" i="1"/>
  <c r="S5598" i="1" s="1"/>
  <c r="E5598" i="1"/>
  <c r="D5598" i="1"/>
  <c r="S5597" i="1"/>
  <c r="R5597" i="1"/>
  <c r="E5597" i="1"/>
  <c r="D5597" i="1"/>
  <c r="S5596" i="1"/>
  <c r="R5596" i="1"/>
  <c r="E5596" i="1"/>
  <c r="D5596" i="1"/>
  <c r="S5595" i="1"/>
  <c r="R5595" i="1"/>
  <c r="E5595" i="1"/>
  <c r="D5595" i="1"/>
  <c r="S5594" i="1"/>
  <c r="R5594" i="1"/>
  <c r="E5594" i="1"/>
  <c r="D5594" i="1"/>
  <c r="R5593" i="1"/>
  <c r="S5593" i="1" s="1"/>
  <c r="E5593" i="1"/>
  <c r="D5593" i="1"/>
  <c r="R5592" i="1"/>
  <c r="S5592" i="1" s="1"/>
  <c r="E5592" i="1"/>
  <c r="D5592" i="1"/>
  <c r="S5591" i="1"/>
  <c r="R5591" i="1"/>
  <c r="E5591" i="1"/>
  <c r="D5591" i="1"/>
  <c r="S5590" i="1"/>
  <c r="R5590" i="1"/>
  <c r="E5590" i="1"/>
  <c r="D5590" i="1"/>
  <c r="S5589" i="1"/>
  <c r="R5589" i="1"/>
  <c r="E5589" i="1"/>
  <c r="D5589" i="1"/>
  <c r="R5588" i="1"/>
  <c r="S5588" i="1" s="1"/>
  <c r="E5588" i="1"/>
  <c r="D5588" i="1"/>
  <c r="S5587" i="1"/>
  <c r="R5587" i="1"/>
  <c r="E5587" i="1"/>
  <c r="D5587" i="1"/>
  <c r="S5586" i="1"/>
  <c r="R5586" i="1"/>
  <c r="E5586" i="1"/>
  <c r="D5586" i="1"/>
  <c r="S5585" i="1"/>
  <c r="R5585" i="1"/>
  <c r="E5585" i="1"/>
  <c r="D5585" i="1"/>
  <c r="S5584" i="1"/>
  <c r="R5584" i="1"/>
  <c r="E5584" i="1"/>
  <c r="D5584" i="1"/>
  <c r="R5583" i="1"/>
  <c r="S5583" i="1" s="1"/>
  <c r="E5583" i="1"/>
  <c r="D5583" i="1"/>
  <c r="R5582" i="1"/>
  <c r="S5582" i="1" s="1"/>
  <c r="E5582" i="1"/>
  <c r="D5582" i="1"/>
  <c r="S5581" i="1"/>
  <c r="R5581" i="1"/>
  <c r="E5581" i="1"/>
  <c r="D5581" i="1"/>
  <c r="S5580" i="1"/>
  <c r="R5580" i="1"/>
  <c r="E5580" i="1"/>
  <c r="D5580" i="1"/>
  <c r="S5579" i="1"/>
  <c r="R5579" i="1"/>
  <c r="E5579" i="1"/>
  <c r="D5579" i="1"/>
  <c r="R5578" i="1"/>
  <c r="S5578" i="1" s="1"/>
  <c r="E5578" i="1"/>
  <c r="D5578" i="1"/>
  <c r="R5577" i="1"/>
  <c r="S5577" i="1" s="1"/>
  <c r="E5577" i="1"/>
  <c r="D5577" i="1"/>
  <c r="S5576" i="1"/>
  <c r="R5576" i="1"/>
  <c r="E5576" i="1"/>
  <c r="D5576" i="1"/>
  <c r="S5575" i="1"/>
  <c r="R5575" i="1"/>
  <c r="E5575" i="1"/>
  <c r="D5575" i="1"/>
  <c r="S5574" i="1"/>
  <c r="R5574" i="1"/>
  <c r="E5574" i="1"/>
  <c r="D5574" i="1"/>
  <c r="R5573" i="1"/>
  <c r="S5573" i="1" s="1"/>
  <c r="E5573" i="1"/>
  <c r="D5573" i="1"/>
  <c r="S5572" i="1"/>
  <c r="R5572" i="1"/>
  <c r="E5572" i="1"/>
  <c r="D5572" i="1"/>
  <c r="S5571" i="1"/>
  <c r="R5571" i="1"/>
  <c r="E5571" i="1"/>
  <c r="D5571" i="1"/>
  <c r="S5570" i="1"/>
  <c r="R5570" i="1"/>
  <c r="E5570" i="1"/>
  <c r="D5570" i="1"/>
  <c r="S5569" i="1"/>
  <c r="R5569" i="1"/>
  <c r="E5569" i="1"/>
  <c r="D5569" i="1"/>
  <c r="R5568" i="1"/>
  <c r="S5568" i="1" s="1"/>
  <c r="E5568" i="1"/>
  <c r="D5568" i="1"/>
  <c r="R5567" i="1"/>
  <c r="S5567" i="1" s="1"/>
  <c r="E5567" i="1"/>
  <c r="D5567" i="1"/>
  <c r="S5566" i="1"/>
  <c r="R5566" i="1"/>
  <c r="E5566" i="1"/>
  <c r="D5566" i="1"/>
  <c r="S5565" i="1"/>
  <c r="R5565" i="1"/>
  <c r="E5565" i="1"/>
  <c r="D5565" i="1"/>
  <c r="S5564" i="1"/>
  <c r="R5564" i="1"/>
  <c r="E5564" i="1"/>
  <c r="D5564" i="1"/>
  <c r="R5563" i="1"/>
  <c r="S5563" i="1" s="1"/>
  <c r="E5563" i="1"/>
  <c r="D5563" i="1"/>
  <c r="S5562" i="1"/>
  <c r="R5562" i="1"/>
  <c r="E5562" i="1"/>
  <c r="D5562" i="1"/>
  <c r="S5561" i="1"/>
  <c r="R5561" i="1"/>
  <c r="E5561" i="1"/>
  <c r="D5561" i="1"/>
  <c r="S5560" i="1"/>
  <c r="R5560" i="1"/>
  <c r="E5560" i="1"/>
  <c r="D5560" i="1"/>
  <c r="S5559" i="1"/>
  <c r="R5559" i="1"/>
  <c r="E5559" i="1"/>
  <c r="D5559" i="1"/>
  <c r="R5558" i="1"/>
  <c r="S5558" i="1" s="1"/>
  <c r="E5558" i="1"/>
  <c r="D5558" i="1"/>
  <c r="R5557" i="1"/>
  <c r="S5557" i="1" s="1"/>
  <c r="E5557" i="1"/>
  <c r="D5557" i="1"/>
  <c r="S5556" i="1"/>
  <c r="R5556" i="1"/>
  <c r="E5556" i="1"/>
  <c r="D5556" i="1"/>
  <c r="S5555" i="1"/>
  <c r="R5555" i="1"/>
  <c r="E5555" i="1"/>
  <c r="D5555" i="1"/>
  <c r="S5554" i="1"/>
  <c r="R5554" i="1"/>
  <c r="E5554" i="1"/>
  <c r="D5554" i="1"/>
  <c r="R5553" i="1"/>
  <c r="S5553" i="1" s="1"/>
  <c r="E5553" i="1"/>
  <c r="D5553" i="1"/>
  <c r="R5552" i="1"/>
  <c r="S5552" i="1" s="1"/>
  <c r="E5552" i="1"/>
  <c r="D5552" i="1"/>
  <c r="S5551" i="1"/>
  <c r="R5551" i="1"/>
  <c r="E5551" i="1"/>
  <c r="D5551" i="1"/>
  <c r="S5550" i="1"/>
  <c r="R5550" i="1"/>
  <c r="E5550" i="1"/>
  <c r="D5550" i="1"/>
  <c r="S5549" i="1"/>
  <c r="R5549" i="1"/>
  <c r="E5549" i="1"/>
  <c r="D5549" i="1"/>
  <c r="R5548" i="1"/>
  <c r="S5548" i="1" s="1"/>
  <c r="E5548" i="1"/>
  <c r="D5548" i="1"/>
  <c r="S5547" i="1"/>
  <c r="R5547" i="1"/>
  <c r="E5547" i="1"/>
  <c r="D5547" i="1"/>
  <c r="S5546" i="1"/>
  <c r="R5546" i="1"/>
  <c r="E5546" i="1"/>
  <c r="D5546" i="1"/>
  <c r="S5545" i="1"/>
  <c r="R5545" i="1"/>
  <c r="E5545" i="1"/>
  <c r="D5545" i="1"/>
  <c r="S5544" i="1"/>
  <c r="R5544" i="1"/>
  <c r="E5544" i="1"/>
  <c r="D5544" i="1"/>
  <c r="R5543" i="1"/>
  <c r="S5543" i="1" s="1"/>
  <c r="E5543" i="1"/>
  <c r="D5543" i="1"/>
  <c r="R5542" i="1"/>
  <c r="S5542" i="1" s="1"/>
  <c r="E5542" i="1"/>
  <c r="D5542" i="1"/>
  <c r="S5541" i="1"/>
  <c r="R5541" i="1"/>
  <c r="E5541" i="1"/>
  <c r="D5541" i="1"/>
  <c r="S5540" i="1"/>
  <c r="R5540" i="1"/>
  <c r="E5540" i="1"/>
  <c r="D5540" i="1"/>
  <c r="S5539" i="1"/>
  <c r="R5539" i="1"/>
  <c r="E5539" i="1"/>
  <c r="D5539" i="1"/>
  <c r="R5538" i="1"/>
  <c r="S5538" i="1" s="1"/>
  <c r="E5538" i="1"/>
  <c r="D5538" i="1"/>
  <c r="S5537" i="1"/>
  <c r="R5537" i="1"/>
  <c r="E5537" i="1"/>
  <c r="D5537" i="1"/>
  <c r="S5536" i="1"/>
  <c r="R5536" i="1"/>
  <c r="E5536" i="1"/>
  <c r="D5536" i="1"/>
  <c r="S5535" i="1"/>
  <c r="R5535" i="1"/>
  <c r="E5535" i="1"/>
  <c r="D5535" i="1"/>
  <c r="S5534" i="1"/>
  <c r="R5534" i="1"/>
  <c r="E5534" i="1"/>
  <c r="D5534" i="1"/>
  <c r="R5533" i="1"/>
  <c r="S5533" i="1" s="1"/>
  <c r="E5533" i="1"/>
  <c r="D5533" i="1"/>
  <c r="R5532" i="1"/>
  <c r="S5532" i="1" s="1"/>
  <c r="E5532" i="1"/>
  <c r="D5532" i="1"/>
  <c r="S5531" i="1"/>
  <c r="R5531" i="1"/>
  <c r="E5531" i="1"/>
  <c r="D5531" i="1"/>
  <c r="S5530" i="1"/>
  <c r="R5530" i="1"/>
  <c r="E5530" i="1"/>
  <c r="D5530" i="1"/>
  <c r="S5529" i="1"/>
  <c r="R5529" i="1"/>
  <c r="E5529" i="1"/>
  <c r="D5529" i="1"/>
  <c r="R5528" i="1"/>
  <c r="S5528" i="1" s="1"/>
  <c r="E5528" i="1"/>
  <c r="D5528" i="1"/>
  <c r="S5527" i="1"/>
  <c r="R5527" i="1"/>
  <c r="E5527" i="1"/>
  <c r="D5527" i="1"/>
  <c r="S5526" i="1"/>
  <c r="R5526" i="1"/>
  <c r="E5526" i="1"/>
  <c r="D5526" i="1"/>
  <c r="S5525" i="1"/>
  <c r="R5525" i="1"/>
  <c r="E5525" i="1"/>
  <c r="D5525" i="1"/>
  <c r="S5524" i="1"/>
  <c r="R5524" i="1"/>
  <c r="E5524" i="1"/>
  <c r="D5524" i="1"/>
  <c r="R5523" i="1"/>
  <c r="S5523" i="1" s="1"/>
  <c r="E5523" i="1"/>
  <c r="D5523" i="1"/>
  <c r="R5522" i="1"/>
  <c r="S5522" i="1" s="1"/>
  <c r="E5522" i="1"/>
  <c r="D5522" i="1"/>
  <c r="S5521" i="1"/>
  <c r="R5521" i="1"/>
  <c r="E5521" i="1"/>
  <c r="D5521" i="1"/>
  <c r="S5520" i="1"/>
  <c r="R5520" i="1"/>
  <c r="E5520" i="1"/>
  <c r="D5520" i="1"/>
  <c r="S5519" i="1"/>
  <c r="R5519" i="1"/>
  <c r="E5519" i="1"/>
  <c r="D5519" i="1"/>
  <c r="R5518" i="1"/>
  <c r="S5518" i="1" s="1"/>
  <c r="E5518" i="1"/>
  <c r="D5518" i="1"/>
  <c r="R5517" i="1"/>
  <c r="S5517" i="1" s="1"/>
  <c r="E5517" i="1"/>
  <c r="D5517" i="1"/>
  <c r="S5516" i="1"/>
  <c r="R5516" i="1"/>
  <c r="E5516" i="1"/>
  <c r="D5516" i="1"/>
  <c r="S5515" i="1"/>
  <c r="R5515" i="1"/>
  <c r="E5515" i="1"/>
  <c r="D5515" i="1"/>
  <c r="S5514" i="1"/>
  <c r="R5514" i="1"/>
  <c r="E5514" i="1"/>
  <c r="D5514" i="1"/>
  <c r="R5513" i="1"/>
  <c r="S5513" i="1" s="1"/>
  <c r="E5513" i="1"/>
  <c r="D5513" i="1"/>
  <c r="R5512" i="1"/>
  <c r="S5512" i="1" s="1"/>
  <c r="E5512" i="1"/>
  <c r="D5512" i="1"/>
  <c r="S5511" i="1"/>
  <c r="R5511" i="1"/>
  <c r="E5511" i="1"/>
  <c r="D5511" i="1"/>
  <c r="S5510" i="1"/>
  <c r="R5510" i="1"/>
  <c r="E5510" i="1"/>
  <c r="D5510" i="1"/>
  <c r="S5509" i="1"/>
  <c r="R5509" i="1"/>
  <c r="E5509" i="1"/>
  <c r="D5509" i="1"/>
  <c r="R5508" i="1"/>
  <c r="S5508" i="1" s="1"/>
  <c r="E5508" i="1"/>
  <c r="D5508" i="1"/>
  <c r="S5507" i="1"/>
  <c r="R5507" i="1"/>
  <c r="E5507" i="1"/>
  <c r="D5507" i="1"/>
  <c r="S5506" i="1"/>
  <c r="R5506" i="1"/>
  <c r="E5506" i="1"/>
  <c r="D5506" i="1"/>
  <c r="S5505" i="1"/>
  <c r="R5505" i="1"/>
  <c r="E5505" i="1"/>
  <c r="D5505" i="1"/>
  <c r="S5504" i="1"/>
  <c r="R5504" i="1"/>
  <c r="E5504" i="1"/>
  <c r="D5504" i="1"/>
  <c r="R5503" i="1"/>
  <c r="S5503" i="1" s="1"/>
  <c r="E5503" i="1"/>
  <c r="D5503" i="1"/>
  <c r="R5502" i="1"/>
  <c r="S5502" i="1" s="1"/>
  <c r="E5502" i="1"/>
  <c r="D5502" i="1"/>
  <c r="S5501" i="1"/>
  <c r="R5501" i="1"/>
  <c r="E5501" i="1"/>
  <c r="D5501" i="1"/>
  <c r="S5500" i="1"/>
  <c r="R5500" i="1"/>
  <c r="E5500" i="1"/>
  <c r="D5500" i="1"/>
  <c r="S5499" i="1"/>
  <c r="R5499" i="1"/>
  <c r="E5499" i="1"/>
  <c r="D5499" i="1"/>
  <c r="R5498" i="1"/>
  <c r="S5498" i="1" s="1"/>
  <c r="E5498" i="1"/>
  <c r="D5498" i="1"/>
  <c r="R5497" i="1"/>
  <c r="S5497" i="1" s="1"/>
  <c r="E5497" i="1"/>
  <c r="D5497" i="1"/>
  <c r="S5496" i="1"/>
  <c r="R5496" i="1"/>
  <c r="E5496" i="1"/>
  <c r="D5496" i="1"/>
  <c r="S5495" i="1"/>
  <c r="R5495" i="1"/>
  <c r="E5495" i="1"/>
  <c r="D5495" i="1"/>
  <c r="S5494" i="1"/>
  <c r="R5494" i="1"/>
  <c r="E5494" i="1"/>
  <c r="D5494" i="1"/>
  <c r="R5493" i="1"/>
  <c r="S5493" i="1" s="1"/>
  <c r="E5493" i="1"/>
  <c r="D5493" i="1"/>
  <c r="R5492" i="1"/>
  <c r="S5492" i="1" s="1"/>
  <c r="E5492" i="1"/>
  <c r="D5492" i="1"/>
  <c r="S5491" i="1"/>
  <c r="R5491" i="1"/>
  <c r="E5491" i="1"/>
  <c r="D5491" i="1"/>
  <c r="S5490" i="1"/>
  <c r="R5490" i="1"/>
  <c r="E5490" i="1"/>
  <c r="D5490" i="1"/>
  <c r="S5489" i="1"/>
  <c r="R5489" i="1"/>
  <c r="E5489" i="1"/>
  <c r="D5489" i="1"/>
  <c r="R5488" i="1"/>
  <c r="S5488" i="1" s="1"/>
  <c r="E5488" i="1"/>
  <c r="D5488" i="1"/>
  <c r="S5487" i="1"/>
  <c r="R5487" i="1"/>
  <c r="E5487" i="1"/>
  <c r="D5487" i="1"/>
  <c r="S5486" i="1"/>
  <c r="R5486" i="1"/>
  <c r="E5486" i="1"/>
  <c r="D5486" i="1"/>
  <c r="S5485" i="1"/>
  <c r="R5485" i="1"/>
  <c r="E5485" i="1"/>
  <c r="D5485" i="1"/>
  <c r="S5484" i="1"/>
  <c r="R5484" i="1"/>
  <c r="E5484" i="1"/>
  <c r="D5484" i="1"/>
  <c r="R5483" i="1"/>
  <c r="S5483" i="1" s="1"/>
  <c r="E5483" i="1"/>
  <c r="D5483" i="1"/>
  <c r="R5482" i="1"/>
  <c r="S5482" i="1" s="1"/>
  <c r="E5482" i="1"/>
  <c r="D5482" i="1"/>
  <c r="S5481" i="1"/>
  <c r="R5481" i="1"/>
  <c r="E5481" i="1"/>
  <c r="D5481" i="1"/>
  <c r="S5480" i="1"/>
  <c r="R5480" i="1"/>
  <c r="E5480" i="1"/>
  <c r="D5480" i="1"/>
  <c r="S5479" i="1"/>
  <c r="R5479" i="1"/>
  <c r="E5479" i="1"/>
  <c r="D5479" i="1"/>
  <c r="R5478" i="1"/>
  <c r="S5478" i="1" s="1"/>
  <c r="E5478" i="1"/>
  <c r="D5478" i="1"/>
  <c r="R5477" i="1"/>
  <c r="S5477" i="1" s="1"/>
  <c r="E5477" i="1"/>
  <c r="D5477" i="1"/>
  <c r="S5476" i="1"/>
  <c r="R5476" i="1"/>
  <c r="E5476" i="1"/>
  <c r="D5476" i="1"/>
  <c r="S5475" i="1"/>
  <c r="R5475" i="1"/>
  <c r="E5475" i="1"/>
  <c r="D5475" i="1"/>
  <c r="S5474" i="1"/>
  <c r="R5474" i="1"/>
  <c r="E5474" i="1"/>
  <c r="D5474" i="1"/>
  <c r="R5473" i="1"/>
  <c r="S5473" i="1" s="1"/>
  <c r="E5473" i="1"/>
  <c r="D5473" i="1"/>
  <c r="S5472" i="1"/>
  <c r="R5472" i="1"/>
  <c r="E5472" i="1"/>
  <c r="D5472" i="1"/>
  <c r="S5471" i="1"/>
  <c r="R5471" i="1"/>
  <c r="E5471" i="1"/>
  <c r="D5471" i="1"/>
  <c r="S5470" i="1"/>
  <c r="R5470" i="1"/>
  <c r="E5470" i="1"/>
  <c r="D5470" i="1"/>
  <c r="S5469" i="1"/>
  <c r="R5469" i="1"/>
  <c r="E5469" i="1"/>
  <c r="D5469" i="1"/>
  <c r="R5468" i="1"/>
  <c r="S5468" i="1" s="1"/>
  <c r="E5468" i="1"/>
  <c r="D5468" i="1"/>
  <c r="R5467" i="1"/>
  <c r="S5467" i="1" s="1"/>
  <c r="E5467" i="1"/>
  <c r="D5467" i="1"/>
  <c r="S5466" i="1"/>
  <c r="R5466" i="1"/>
  <c r="E5466" i="1"/>
  <c r="D5466" i="1"/>
  <c r="S5465" i="1"/>
  <c r="R5465" i="1"/>
  <c r="E5465" i="1"/>
  <c r="D5465" i="1"/>
  <c r="S5464" i="1"/>
  <c r="R5464" i="1"/>
  <c r="E5464" i="1"/>
  <c r="D5464" i="1"/>
  <c r="R5463" i="1"/>
  <c r="S5463" i="1" s="1"/>
  <c r="E5463" i="1"/>
  <c r="D5463" i="1"/>
  <c r="S5462" i="1"/>
  <c r="R5462" i="1"/>
  <c r="E5462" i="1"/>
  <c r="D5462" i="1"/>
  <c r="S5461" i="1"/>
  <c r="R5461" i="1"/>
  <c r="E5461" i="1"/>
  <c r="D5461" i="1"/>
  <c r="S5460" i="1"/>
  <c r="R5460" i="1"/>
  <c r="E5460" i="1"/>
  <c r="D5460" i="1"/>
  <c r="S5459" i="1"/>
  <c r="R5459" i="1"/>
  <c r="E5459" i="1"/>
  <c r="D5459" i="1"/>
  <c r="R5458" i="1"/>
  <c r="S5458" i="1" s="1"/>
  <c r="E5458" i="1"/>
  <c r="D5458" i="1"/>
  <c r="R5457" i="1"/>
  <c r="S5457" i="1" s="1"/>
  <c r="E5457" i="1"/>
  <c r="D5457" i="1"/>
  <c r="S5456" i="1"/>
  <c r="R5456" i="1"/>
  <c r="E5456" i="1"/>
  <c r="D5456" i="1"/>
  <c r="S5455" i="1"/>
  <c r="R5455" i="1"/>
  <c r="E5455" i="1"/>
  <c r="D5455" i="1"/>
  <c r="S5454" i="1"/>
  <c r="R5454" i="1"/>
  <c r="E5454" i="1"/>
  <c r="D5454" i="1"/>
  <c r="R5453" i="1"/>
  <c r="S5453" i="1" s="1"/>
  <c r="E5453" i="1"/>
  <c r="D5453" i="1"/>
  <c r="R5452" i="1"/>
  <c r="S5452" i="1" s="1"/>
  <c r="E5452" i="1"/>
  <c r="D5452" i="1"/>
  <c r="S5451" i="1"/>
  <c r="R5451" i="1"/>
  <c r="E5451" i="1"/>
  <c r="D5451" i="1"/>
  <c r="S5450" i="1"/>
  <c r="R5450" i="1"/>
  <c r="E5450" i="1"/>
  <c r="D5450" i="1"/>
  <c r="S5449" i="1"/>
  <c r="R5449" i="1"/>
  <c r="E5449" i="1"/>
  <c r="D5449" i="1"/>
  <c r="R5448" i="1"/>
  <c r="S5448" i="1" s="1"/>
  <c r="E5448" i="1"/>
  <c r="D5448" i="1"/>
  <c r="S5447" i="1"/>
  <c r="R5447" i="1"/>
  <c r="E5447" i="1"/>
  <c r="D5447" i="1"/>
  <c r="S5446" i="1"/>
  <c r="R5446" i="1"/>
  <c r="E5446" i="1"/>
  <c r="D5446" i="1"/>
  <c r="S5445" i="1"/>
  <c r="R5445" i="1"/>
  <c r="E5445" i="1"/>
  <c r="D5445" i="1"/>
  <c r="S5444" i="1"/>
  <c r="R5444" i="1"/>
  <c r="E5444" i="1"/>
  <c r="D5444" i="1"/>
  <c r="R5443" i="1"/>
  <c r="S5443" i="1" s="1"/>
  <c r="E5443" i="1"/>
  <c r="D5443" i="1"/>
  <c r="S5442" i="1"/>
  <c r="R5442" i="1"/>
  <c r="E5442" i="1"/>
  <c r="D5442" i="1"/>
  <c r="S5441" i="1"/>
  <c r="R5441" i="1"/>
  <c r="E5441" i="1"/>
  <c r="D5441" i="1"/>
  <c r="S5440" i="1"/>
  <c r="R5440" i="1"/>
  <c r="E5440" i="1"/>
  <c r="D5440" i="1"/>
  <c r="S5439" i="1"/>
  <c r="R5439" i="1"/>
  <c r="E5439" i="1"/>
  <c r="D5439" i="1"/>
  <c r="R5438" i="1"/>
  <c r="S5438" i="1" s="1"/>
  <c r="E5438" i="1"/>
  <c r="D5438" i="1"/>
  <c r="R5437" i="1"/>
  <c r="S5437" i="1" s="1"/>
  <c r="E5437" i="1"/>
  <c r="D5437" i="1"/>
  <c r="S5436" i="1"/>
  <c r="R5436" i="1"/>
  <c r="E5436" i="1"/>
  <c r="D5436" i="1"/>
  <c r="S5435" i="1"/>
  <c r="R5435" i="1"/>
  <c r="E5435" i="1"/>
  <c r="D5435" i="1"/>
  <c r="S5434" i="1"/>
  <c r="R5434" i="1"/>
  <c r="E5434" i="1"/>
  <c r="D5434" i="1"/>
  <c r="R5433" i="1"/>
  <c r="S5433" i="1" s="1"/>
  <c r="E5433" i="1"/>
  <c r="D5433" i="1"/>
  <c r="S5432" i="1"/>
  <c r="R5432" i="1"/>
  <c r="E5432" i="1"/>
  <c r="D5432" i="1"/>
  <c r="S5431" i="1"/>
  <c r="R5431" i="1"/>
  <c r="E5431" i="1"/>
  <c r="D5431" i="1"/>
  <c r="S5430" i="1"/>
  <c r="R5430" i="1"/>
  <c r="E5430" i="1"/>
  <c r="D5430" i="1"/>
  <c r="S5429" i="1"/>
  <c r="R5429" i="1"/>
  <c r="E5429" i="1"/>
  <c r="D5429" i="1"/>
  <c r="R5428" i="1"/>
  <c r="S5428" i="1" s="1"/>
  <c r="E5428" i="1"/>
  <c r="D5428" i="1"/>
  <c r="R5427" i="1"/>
  <c r="S5427" i="1" s="1"/>
  <c r="E5427" i="1"/>
  <c r="D5427" i="1"/>
  <c r="S5426" i="1"/>
  <c r="R5426" i="1"/>
  <c r="E5426" i="1"/>
  <c r="D5426" i="1"/>
  <c r="S5425" i="1"/>
  <c r="R5425" i="1"/>
  <c r="E5425" i="1"/>
  <c r="D5425" i="1"/>
  <c r="S5424" i="1"/>
  <c r="R5424" i="1"/>
  <c r="E5424" i="1"/>
  <c r="D5424" i="1"/>
  <c r="R5423" i="1"/>
  <c r="S5423" i="1" s="1"/>
  <c r="E5423" i="1"/>
  <c r="D5423" i="1"/>
  <c r="S5422" i="1"/>
  <c r="R5422" i="1"/>
  <c r="E5422" i="1"/>
  <c r="D5422" i="1"/>
  <c r="S5421" i="1"/>
  <c r="R5421" i="1"/>
  <c r="E5421" i="1"/>
  <c r="D5421" i="1"/>
  <c r="S5420" i="1"/>
  <c r="R5420" i="1"/>
  <c r="E5420" i="1"/>
  <c r="D5420" i="1"/>
  <c r="S5419" i="1"/>
  <c r="R5419" i="1"/>
  <c r="E5419" i="1"/>
  <c r="D5419" i="1"/>
  <c r="R5418" i="1"/>
  <c r="S5418" i="1" s="1"/>
  <c r="E5418" i="1"/>
  <c r="D5418" i="1"/>
  <c r="R5417" i="1"/>
  <c r="S5417" i="1" s="1"/>
  <c r="E5417" i="1"/>
  <c r="D5417" i="1"/>
  <c r="S5416" i="1"/>
  <c r="R5416" i="1"/>
  <c r="E5416" i="1"/>
  <c r="D5416" i="1"/>
  <c r="S5415" i="1"/>
  <c r="R5415" i="1"/>
  <c r="E5415" i="1"/>
  <c r="D5415" i="1"/>
  <c r="S5414" i="1"/>
  <c r="R5414" i="1"/>
  <c r="E5414" i="1"/>
  <c r="D5414" i="1"/>
  <c r="R5413" i="1"/>
  <c r="S5413" i="1" s="1"/>
  <c r="E5413" i="1"/>
  <c r="D5413" i="1"/>
  <c r="S5412" i="1"/>
  <c r="R5412" i="1"/>
  <c r="E5412" i="1"/>
  <c r="D5412" i="1"/>
  <c r="S5411" i="1"/>
  <c r="R5411" i="1"/>
  <c r="E5411" i="1"/>
  <c r="D5411" i="1"/>
  <c r="S5410" i="1"/>
  <c r="R5410" i="1"/>
  <c r="E5410" i="1"/>
  <c r="D5410" i="1"/>
  <c r="S5409" i="1"/>
  <c r="R5409" i="1"/>
  <c r="E5409" i="1"/>
  <c r="D5409" i="1"/>
  <c r="R5408" i="1"/>
  <c r="S5408" i="1" s="1"/>
  <c r="E5408" i="1"/>
  <c r="D5408" i="1"/>
  <c r="R5407" i="1"/>
  <c r="S5407" i="1" s="1"/>
  <c r="E5407" i="1"/>
  <c r="D5407" i="1"/>
  <c r="S5406" i="1"/>
  <c r="R5406" i="1"/>
  <c r="E5406" i="1"/>
  <c r="D5406" i="1"/>
  <c r="S5405" i="1"/>
  <c r="R5405" i="1"/>
  <c r="E5405" i="1"/>
  <c r="D5405" i="1"/>
  <c r="S5404" i="1"/>
  <c r="R5404" i="1"/>
  <c r="E5404" i="1"/>
  <c r="D5404" i="1"/>
  <c r="R5403" i="1"/>
  <c r="S5403" i="1" s="1"/>
  <c r="E5403" i="1"/>
  <c r="D5403" i="1"/>
  <c r="R5402" i="1"/>
  <c r="S5402" i="1" s="1"/>
  <c r="E5402" i="1"/>
  <c r="D5402" i="1"/>
  <c r="S5401" i="1"/>
  <c r="R5401" i="1"/>
  <c r="E5401" i="1"/>
  <c r="D5401" i="1"/>
  <c r="S5400" i="1"/>
  <c r="R5400" i="1"/>
  <c r="E5400" i="1"/>
  <c r="D5400" i="1"/>
  <c r="S5399" i="1"/>
  <c r="R5399" i="1"/>
  <c r="E5399" i="1"/>
  <c r="D5399" i="1"/>
  <c r="R5398" i="1"/>
  <c r="S5398" i="1" s="1"/>
  <c r="E5398" i="1"/>
  <c r="D5398" i="1"/>
  <c r="S5397" i="1"/>
  <c r="R5397" i="1"/>
  <c r="E5397" i="1"/>
  <c r="D5397" i="1"/>
  <c r="S5396" i="1"/>
  <c r="R5396" i="1"/>
  <c r="E5396" i="1"/>
  <c r="D5396" i="1"/>
  <c r="S5395" i="1"/>
  <c r="R5395" i="1"/>
  <c r="E5395" i="1"/>
  <c r="D5395" i="1"/>
  <c r="S5394" i="1"/>
  <c r="R5394" i="1"/>
  <c r="E5394" i="1"/>
  <c r="D5394" i="1"/>
  <c r="R5393" i="1"/>
  <c r="S5393" i="1" s="1"/>
  <c r="E5393" i="1"/>
  <c r="D5393" i="1"/>
  <c r="R5392" i="1"/>
  <c r="S5392" i="1" s="1"/>
  <c r="E5392" i="1"/>
  <c r="D5392" i="1"/>
  <c r="S5391" i="1"/>
  <c r="R5391" i="1"/>
  <c r="E5391" i="1"/>
  <c r="D5391" i="1"/>
  <c r="S5390" i="1"/>
  <c r="R5390" i="1"/>
  <c r="E5390" i="1"/>
  <c r="D5390" i="1"/>
  <c r="S5389" i="1"/>
  <c r="R5389" i="1"/>
  <c r="E5389" i="1"/>
  <c r="D5389" i="1"/>
  <c r="R5388" i="1"/>
  <c r="S5388" i="1" s="1"/>
  <c r="E5388" i="1"/>
  <c r="D5388" i="1"/>
  <c r="S5387" i="1"/>
  <c r="R5387" i="1"/>
  <c r="E5387" i="1"/>
  <c r="D5387" i="1"/>
  <c r="S5386" i="1"/>
  <c r="R5386" i="1"/>
  <c r="E5386" i="1"/>
  <c r="D5386" i="1"/>
  <c r="S5385" i="1"/>
  <c r="R5385" i="1"/>
  <c r="E5385" i="1"/>
  <c r="D5385" i="1"/>
  <c r="S5384" i="1"/>
  <c r="R5384" i="1"/>
  <c r="E5384" i="1"/>
  <c r="D5384" i="1"/>
  <c r="R5383" i="1"/>
  <c r="S5383" i="1" s="1"/>
  <c r="E5383" i="1"/>
  <c r="D5383" i="1"/>
  <c r="R5382" i="1"/>
  <c r="S5382" i="1" s="1"/>
  <c r="E5382" i="1"/>
  <c r="D5382" i="1"/>
  <c r="S5381" i="1"/>
  <c r="R5381" i="1"/>
  <c r="E5381" i="1"/>
  <c r="D5381" i="1"/>
  <c r="S5380" i="1"/>
  <c r="R5380" i="1"/>
  <c r="E5380" i="1"/>
  <c r="D5380" i="1"/>
  <c r="S5379" i="1"/>
  <c r="R5379" i="1"/>
  <c r="E5379" i="1"/>
  <c r="D5379" i="1"/>
  <c r="R5378" i="1"/>
  <c r="S5378" i="1" s="1"/>
  <c r="E5378" i="1"/>
  <c r="D5378" i="1"/>
  <c r="R5377" i="1"/>
  <c r="S5377" i="1" s="1"/>
  <c r="E5377" i="1"/>
  <c r="D5377" i="1"/>
  <c r="S5376" i="1"/>
  <c r="R5376" i="1"/>
  <c r="E5376" i="1"/>
  <c r="D5376" i="1"/>
  <c r="S5375" i="1"/>
  <c r="R5375" i="1"/>
  <c r="E5375" i="1"/>
  <c r="D5375" i="1"/>
  <c r="S5374" i="1"/>
  <c r="R5374" i="1"/>
  <c r="E5374" i="1"/>
  <c r="D5374" i="1"/>
  <c r="R5373" i="1"/>
  <c r="S5373" i="1" s="1"/>
  <c r="E5373" i="1"/>
  <c r="D5373" i="1"/>
  <c r="S5372" i="1"/>
  <c r="R5372" i="1"/>
  <c r="E5372" i="1"/>
  <c r="D5372" i="1"/>
  <c r="S5371" i="1"/>
  <c r="R5371" i="1"/>
  <c r="E5371" i="1"/>
  <c r="D5371" i="1"/>
  <c r="S5370" i="1"/>
  <c r="R5370" i="1"/>
  <c r="E5370" i="1"/>
  <c r="D5370" i="1"/>
  <c r="S5369" i="1"/>
  <c r="R5369" i="1"/>
  <c r="E5369" i="1"/>
  <c r="D5369" i="1"/>
  <c r="R5368" i="1"/>
  <c r="S5368" i="1" s="1"/>
  <c r="E5368" i="1"/>
  <c r="D5368" i="1"/>
  <c r="R5367" i="1"/>
  <c r="S5367" i="1" s="1"/>
  <c r="E5367" i="1"/>
  <c r="D5367" i="1"/>
  <c r="S5366" i="1"/>
  <c r="R5366" i="1"/>
  <c r="E5366" i="1"/>
  <c r="D5366" i="1"/>
  <c r="S5365" i="1"/>
  <c r="R5365" i="1"/>
  <c r="E5365" i="1"/>
  <c r="D5365" i="1"/>
  <c r="S5364" i="1"/>
  <c r="R5364" i="1"/>
  <c r="E5364" i="1"/>
  <c r="D5364" i="1"/>
  <c r="R5363" i="1"/>
  <c r="S5363" i="1" s="1"/>
  <c r="E5363" i="1"/>
  <c r="D5363" i="1"/>
  <c r="S5362" i="1"/>
  <c r="R5362" i="1"/>
  <c r="E5362" i="1"/>
  <c r="D5362" i="1"/>
  <c r="S5361" i="1"/>
  <c r="R5361" i="1"/>
  <c r="E5361" i="1"/>
  <c r="D5361" i="1"/>
  <c r="S5360" i="1"/>
  <c r="R5360" i="1"/>
  <c r="E5360" i="1"/>
  <c r="D5360" i="1"/>
  <c r="S5359" i="1"/>
  <c r="R5359" i="1"/>
  <c r="E5359" i="1"/>
  <c r="D5359" i="1"/>
  <c r="R5358" i="1"/>
  <c r="S5358" i="1" s="1"/>
  <c r="E5358" i="1"/>
  <c r="D5358" i="1"/>
  <c r="R5357" i="1"/>
  <c r="S5357" i="1" s="1"/>
  <c r="E5357" i="1"/>
  <c r="D5357" i="1"/>
  <c r="S5356" i="1"/>
  <c r="R5356" i="1"/>
  <c r="E5356" i="1"/>
  <c r="D5356" i="1"/>
  <c r="S5355" i="1"/>
  <c r="R5355" i="1"/>
  <c r="E5355" i="1"/>
  <c r="D5355" i="1"/>
  <c r="S5354" i="1"/>
  <c r="R5354" i="1"/>
  <c r="E5354" i="1"/>
  <c r="D5354" i="1"/>
  <c r="R5353" i="1"/>
  <c r="S5353" i="1" s="1"/>
  <c r="E5353" i="1"/>
  <c r="D5353" i="1"/>
  <c r="R5352" i="1"/>
  <c r="S5352" i="1" s="1"/>
  <c r="E5352" i="1"/>
  <c r="D5352" i="1"/>
  <c r="S5351" i="1"/>
  <c r="R5351" i="1"/>
  <c r="E5351" i="1"/>
  <c r="D5351" i="1"/>
  <c r="S5350" i="1"/>
  <c r="R5350" i="1"/>
  <c r="E5350" i="1"/>
  <c r="D5350" i="1"/>
  <c r="S5349" i="1"/>
  <c r="R5349" i="1"/>
  <c r="E5349" i="1"/>
  <c r="D5349" i="1"/>
  <c r="R5348" i="1"/>
  <c r="S5348" i="1" s="1"/>
  <c r="E5348" i="1"/>
  <c r="D5348" i="1"/>
  <c r="S5347" i="1"/>
  <c r="R5347" i="1"/>
  <c r="E5347" i="1"/>
  <c r="D5347" i="1"/>
  <c r="S5346" i="1"/>
  <c r="R5346" i="1"/>
  <c r="E5346" i="1"/>
  <c r="D5346" i="1"/>
  <c r="S5345" i="1"/>
  <c r="R5345" i="1"/>
  <c r="E5345" i="1"/>
  <c r="D5345" i="1"/>
  <c r="S5344" i="1"/>
  <c r="R5344" i="1"/>
  <c r="E5344" i="1"/>
  <c r="D5344" i="1"/>
  <c r="R5343" i="1"/>
  <c r="S5343" i="1" s="1"/>
  <c r="E5343" i="1"/>
  <c r="D5343" i="1"/>
  <c r="S5342" i="1"/>
  <c r="R5342" i="1"/>
  <c r="E5342" i="1"/>
  <c r="D5342" i="1"/>
  <c r="S5341" i="1"/>
  <c r="R5341" i="1"/>
  <c r="E5341" i="1"/>
  <c r="D5341" i="1"/>
  <c r="S5340" i="1"/>
  <c r="R5340" i="1"/>
  <c r="E5340" i="1"/>
  <c r="D5340" i="1"/>
  <c r="S5339" i="1"/>
  <c r="R5339" i="1"/>
  <c r="E5339" i="1"/>
  <c r="D5339" i="1"/>
  <c r="R5338" i="1"/>
  <c r="S5338" i="1" s="1"/>
  <c r="E5338" i="1"/>
  <c r="D5338" i="1"/>
  <c r="R5337" i="1"/>
  <c r="S5337" i="1" s="1"/>
  <c r="E5337" i="1"/>
  <c r="D5337" i="1"/>
  <c r="S5336" i="1"/>
  <c r="R5336" i="1"/>
  <c r="E5336" i="1"/>
  <c r="D5336" i="1"/>
  <c r="S5335" i="1"/>
  <c r="R5335" i="1"/>
  <c r="E5335" i="1"/>
  <c r="D5335" i="1"/>
  <c r="S5334" i="1"/>
  <c r="R5334" i="1"/>
  <c r="E5334" i="1"/>
  <c r="D5334" i="1"/>
  <c r="R5333" i="1"/>
  <c r="S5333" i="1" s="1"/>
  <c r="E5333" i="1"/>
  <c r="D5333" i="1"/>
  <c r="R5332" i="1"/>
  <c r="S5332" i="1" s="1"/>
  <c r="E5332" i="1"/>
  <c r="D5332" i="1"/>
  <c r="S5331" i="1"/>
  <c r="R5331" i="1"/>
  <c r="E5331" i="1"/>
  <c r="D5331" i="1"/>
  <c r="S5330" i="1"/>
  <c r="R5330" i="1"/>
  <c r="E5330" i="1"/>
  <c r="D5330" i="1"/>
  <c r="S5329" i="1"/>
  <c r="R5329" i="1"/>
  <c r="E5329" i="1"/>
  <c r="D5329" i="1"/>
  <c r="R5328" i="1"/>
  <c r="S5328" i="1" s="1"/>
  <c r="E5328" i="1"/>
  <c r="D5328" i="1"/>
  <c r="S5327" i="1"/>
  <c r="R5327" i="1"/>
  <c r="E5327" i="1"/>
  <c r="D5327" i="1"/>
  <c r="S5326" i="1"/>
  <c r="R5326" i="1"/>
  <c r="E5326" i="1"/>
  <c r="D5326" i="1"/>
  <c r="S5325" i="1"/>
  <c r="R5325" i="1"/>
  <c r="E5325" i="1"/>
  <c r="D5325" i="1"/>
  <c r="S5324" i="1"/>
  <c r="R5324" i="1"/>
  <c r="E5324" i="1"/>
  <c r="D5324" i="1"/>
  <c r="R5323" i="1"/>
  <c r="S5323" i="1" s="1"/>
  <c r="E5323" i="1"/>
  <c r="D5323" i="1"/>
  <c r="R5322" i="1"/>
  <c r="S5322" i="1" s="1"/>
  <c r="E5322" i="1"/>
  <c r="D5322" i="1"/>
  <c r="S5321" i="1"/>
  <c r="R5321" i="1"/>
  <c r="E5321" i="1"/>
  <c r="D5321" i="1"/>
  <c r="S5320" i="1"/>
  <c r="R5320" i="1"/>
  <c r="E5320" i="1"/>
  <c r="D5320" i="1"/>
  <c r="S5319" i="1"/>
  <c r="R5319" i="1"/>
  <c r="E5319" i="1"/>
  <c r="D5319" i="1"/>
  <c r="R5318" i="1"/>
  <c r="S5318" i="1" s="1"/>
  <c r="E5318" i="1"/>
  <c r="D5318" i="1"/>
  <c r="S5317" i="1"/>
  <c r="R5317" i="1"/>
  <c r="E5317" i="1"/>
  <c r="D5317" i="1"/>
  <c r="S5316" i="1"/>
  <c r="R5316" i="1"/>
  <c r="E5316" i="1"/>
  <c r="D5316" i="1"/>
  <c r="S5315" i="1"/>
  <c r="R5315" i="1"/>
  <c r="E5315" i="1"/>
  <c r="D5315" i="1"/>
  <c r="S5314" i="1"/>
  <c r="R5314" i="1"/>
  <c r="E5314" i="1"/>
  <c r="D5314" i="1"/>
  <c r="R5313" i="1"/>
  <c r="S5313" i="1" s="1"/>
  <c r="E5313" i="1"/>
  <c r="D5313" i="1"/>
  <c r="S5312" i="1"/>
  <c r="R5312" i="1"/>
  <c r="E5312" i="1"/>
  <c r="D5312" i="1"/>
  <c r="S5311" i="1"/>
  <c r="R5311" i="1"/>
  <c r="E5311" i="1"/>
  <c r="D5311" i="1"/>
  <c r="S5310" i="1"/>
  <c r="R5310" i="1"/>
  <c r="E5310" i="1"/>
  <c r="D5310" i="1"/>
  <c r="S5309" i="1"/>
  <c r="R5309" i="1"/>
  <c r="E5309" i="1"/>
  <c r="D5309" i="1"/>
  <c r="R5308" i="1"/>
  <c r="S5308" i="1" s="1"/>
  <c r="E5308" i="1"/>
  <c r="D5308" i="1"/>
  <c r="S5307" i="1"/>
  <c r="R5307" i="1"/>
  <c r="E5307" i="1"/>
  <c r="D5307" i="1"/>
  <c r="S5306" i="1"/>
  <c r="R5306" i="1"/>
  <c r="E5306" i="1"/>
  <c r="D5306" i="1"/>
  <c r="S5305" i="1"/>
  <c r="R5305" i="1"/>
  <c r="E5305" i="1"/>
  <c r="D5305" i="1"/>
  <c r="S5304" i="1"/>
  <c r="R5304" i="1"/>
  <c r="E5304" i="1"/>
  <c r="D5304" i="1"/>
  <c r="R5303" i="1"/>
  <c r="S5303" i="1" s="1"/>
  <c r="E5303" i="1"/>
  <c r="D5303" i="1"/>
  <c r="R5302" i="1"/>
  <c r="S5302" i="1" s="1"/>
  <c r="E5302" i="1"/>
  <c r="D5302" i="1"/>
  <c r="S5301" i="1"/>
  <c r="R5301" i="1"/>
  <c r="E5301" i="1"/>
  <c r="D5301" i="1"/>
  <c r="S5300" i="1"/>
  <c r="R5300" i="1"/>
  <c r="E5300" i="1"/>
  <c r="D5300" i="1"/>
  <c r="S5299" i="1"/>
  <c r="R5299" i="1"/>
  <c r="E5299" i="1"/>
  <c r="D5299" i="1"/>
  <c r="R5298" i="1"/>
  <c r="S5298" i="1" s="1"/>
  <c r="E5298" i="1"/>
  <c r="D5298" i="1"/>
  <c r="S5297" i="1"/>
  <c r="R5297" i="1"/>
  <c r="E5297" i="1"/>
  <c r="D5297" i="1"/>
  <c r="S5296" i="1"/>
  <c r="R5296" i="1"/>
  <c r="E5296" i="1"/>
  <c r="D5296" i="1"/>
  <c r="S5295" i="1"/>
  <c r="R5295" i="1"/>
  <c r="E5295" i="1"/>
  <c r="D5295" i="1"/>
  <c r="S5294" i="1"/>
  <c r="R5294" i="1"/>
  <c r="E5294" i="1"/>
  <c r="D5294" i="1"/>
  <c r="R5293" i="1"/>
  <c r="S5293" i="1" s="1"/>
  <c r="E5293" i="1"/>
  <c r="D5293" i="1"/>
  <c r="R5292" i="1"/>
  <c r="S5292" i="1" s="1"/>
  <c r="E5292" i="1"/>
  <c r="D5292" i="1"/>
  <c r="S5291" i="1"/>
  <c r="R5291" i="1"/>
  <c r="E5291" i="1"/>
  <c r="D5291" i="1"/>
  <c r="S5290" i="1"/>
  <c r="R5290" i="1"/>
  <c r="E5290" i="1"/>
  <c r="D5290" i="1"/>
  <c r="S5289" i="1"/>
  <c r="R5289" i="1"/>
  <c r="E5289" i="1"/>
  <c r="D5289" i="1"/>
  <c r="S5288" i="1"/>
  <c r="R5288" i="1"/>
  <c r="E5288" i="1"/>
  <c r="D5288" i="1"/>
  <c r="R5287" i="1"/>
  <c r="S5287" i="1" s="1"/>
  <c r="E5287" i="1"/>
  <c r="D5287" i="1"/>
  <c r="S5286" i="1"/>
  <c r="R5286" i="1"/>
  <c r="E5286" i="1"/>
  <c r="D5286" i="1"/>
  <c r="S5285" i="1"/>
  <c r="R5285" i="1"/>
  <c r="E5285" i="1"/>
  <c r="D5285" i="1"/>
  <c r="S5284" i="1"/>
  <c r="R5284" i="1"/>
  <c r="E5284" i="1"/>
  <c r="D5284" i="1"/>
  <c r="S5283" i="1"/>
  <c r="R5283" i="1"/>
  <c r="E5283" i="1"/>
  <c r="D5283" i="1"/>
  <c r="R5282" i="1"/>
  <c r="S5282" i="1" s="1"/>
  <c r="E5282" i="1"/>
  <c r="D5282" i="1"/>
  <c r="S5281" i="1"/>
  <c r="R5281" i="1"/>
  <c r="E5281" i="1"/>
  <c r="D5281" i="1"/>
  <c r="S5280" i="1"/>
  <c r="R5280" i="1"/>
  <c r="E5280" i="1"/>
  <c r="D5280" i="1"/>
  <c r="S5279" i="1"/>
  <c r="R5279" i="1"/>
  <c r="E5279" i="1"/>
  <c r="D5279" i="1"/>
  <c r="S5278" i="1"/>
  <c r="R5278" i="1"/>
  <c r="E5278" i="1"/>
  <c r="D5278" i="1"/>
  <c r="R5277" i="1"/>
  <c r="S5277" i="1" s="1"/>
  <c r="E5277" i="1"/>
  <c r="D5277" i="1"/>
  <c r="S5276" i="1"/>
  <c r="R5276" i="1"/>
  <c r="E5276" i="1"/>
  <c r="D5276" i="1"/>
  <c r="S5275" i="1"/>
  <c r="R5275" i="1"/>
  <c r="E5275" i="1"/>
  <c r="D5275" i="1"/>
  <c r="S5274" i="1"/>
  <c r="R5274" i="1"/>
  <c r="E5274" i="1"/>
  <c r="D5274" i="1"/>
  <c r="S5273" i="1"/>
  <c r="R5273" i="1"/>
  <c r="E5273" i="1"/>
  <c r="D5273" i="1"/>
  <c r="R5272" i="1"/>
  <c r="S5272" i="1" s="1"/>
  <c r="E5272" i="1"/>
  <c r="D5272" i="1"/>
  <c r="S5271" i="1"/>
  <c r="R5271" i="1"/>
  <c r="E5271" i="1"/>
  <c r="D5271" i="1"/>
  <c r="S5270" i="1"/>
  <c r="R5270" i="1"/>
  <c r="E5270" i="1"/>
  <c r="D5270" i="1"/>
  <c r="S5269" i="1"/>
  <c r="R5269" i="1"/>
  <c r="E5269" i="1"/>
  <c r="D5269" i="1"/>
  <c r="S5268" i="1"/>
  <c r="R5268" i="1"/>
  <c r="E5268" i="1"/>
  <c r="D5268" i="1"/>
  <c r="R5267" i="1"/>
  <c r="S5267" i="1" s="1"/>
  <c r="E5267" i="1"/>
  <c r="D5267" i="1"/>
  <c r="S5266" i="1"/>
  <c r="R5266" i="1"/>
  <c r="E5266" i="1"/>
  <c r="D5266" i="1"/>
  <c r="S5265" i="1"/>
  <c r="R5265" i="1"/>
  <c r="E5265" i="1"/>
  <c r="D5265" i="1"/>
  <c r="S5264" i="1"/>
  <c r="R5264" i="1"/>
  <c r="E5264" i="1"/>
  <c r="D5264" i="1"/>
  <c r="S5263" i="1"/>
  <c r="R5263" i="1"/>
  <c r="E5263" i="1"/>
  <c r="D5263" i="1"/>
  <c r="R5262" i="1"/>
  <c r="S5262" i="1" s="1"/>
  <c r="E5262" i="1"/>
  <c r="D5262" i="1"/>
  <c r="S5261" i="1"/>
  <c r="R5261" i="1"/>
  <c r="E5261" i="1"/>
  <c r="D5261" i="1"/>
  <c r="S5260" i="1"/>
  <c r="R5260" i="1"/>
  <c r="E5260" i="1"/>
  <c r="D5260" i="1"/>
  <c r="S5259" i="1"/>
  <c r="R5259" i="1"/>
  <c r="E5259" i="1"/>
  <c r="D5259" i="1"/>
  <c r="S5258" i="1"/>
  <c r="R5258" i="1"/>
  <c r="E5258" i="1"/>
  <c r="D5258" i="1"/>
  <c r="R5257" i="1"/>
  <c r="S5257" i="1" s="1"/>
  <c r="E5257" i="1"/>
  <c r="D5257" i="1"/>
  <c r="S5256" i="1"/>
  <c r="R5256" i="1"/>
  <c r="E5256" i="1"/>
  <c r="D5256" i="1"/>
  <c r="S5255" i="1"/>
  <c r="R5255" i="1"/>
  <c r="E5255" i="1"/>
  <c r="D5255" i="1"/>
  <c r="S5254" i="1"/>
  <c r="R5254" i="1"/>
  <c r="E5254" i="1"/>
  <c r="D5254" i="1"/>
  <c r="S5253" i="1"/>
  <c r="R5253" i="1"/>
  <c r="E5253" i="1"/>
  <c r="D5253" i="1"/>
  <c r="R5252" i="1"/>
  <c r="S5252" i="1" s="1"/>
  <c r="E5252" i="1"/>
  <c r="D5252" i="1"/>
  <c r="S5251" i="1"/>
  <c r="R5251" i="1"/>
  <c r="E5251" i="1"/>
  <c r="D5251" i="1"/>
  <c r="S5250" i="1"/>
  <c r="R5250" i="1"/>
  <c r="E5250" i="1"/>
  <c r="D5250" i="1"/>
  <c r="S5249" i="1"/>
  <c r="R5249" i="1"/>
  <c r="E5249" i="1"/>
  <c r="D5249" i="1"/>
  <c r="S5248" i="1"/>
  <c r="R5248" i="1"/>
  <c r="E5248" i="1"/>
  <c r="D5248" i="1"/>
  <c r="R5247" i="1"/>
  <c r="S5247" i="1" s="1"/>
  <c r="E5247" i="1"/>
  <c r="D5247" i="1"/>
  <c r="S5246" i="1"/>
  <c r="R5246" i="1"/>
  <c r="E5246" i="1"/>
  <c r="D5246" i="1"/>
  <c r="S5245" i="1"/>
  <c r="R5245" i="1"/>
  <c r="E5245" i="1"/>
  <c r="D5245" i="1"/>
  <c r="S5244" i="1"/>
  <c r="R5244" i="1"/>
  <c r="E5244" i="1"/>
  <c r="D5244" i="1"/>
  <c r="S5243" i="1"/>
  <c r="R5243" i="1"/>
  <c r="E5243" i="1"/>
  <c r="D5243" i="1"/>
  <c r="R5242" i="1"/>
  <c r="S5242" i="1" s="1"/>
  <c r="E5242" i="1"/>
  <c r="D5242" i="1"/>
  <c r="S5241" i="1"/>
  <c r="R5241" i="1"/>
  <c r="E5241" i="1"/>
  <c r="D5241" i="1"/>
  <c r="S5240" i="1"/>
  <c r="R5240" i="1"/>
  <c r="E5240" i="1"/>
  <c r="D5240" i="1"/>
  <c r="S5239" i="1"/>
  <c r="R5239" i="1"/>
  <c r="E5239" i="1"/>
  <c r="D5239" i="1"/>
  <c r="S5238" i="1"/>
  <c r="R5238" i="1"/>
  <c r="E5238" i="1"/>
  <c r="D5238" i="1"/>
  <c r="R5237" i="1"/>
  <c r="S5237" i="1" s="1"/>
  <c r="E5237" i="1"/>
  <c r="D5237" i="1"/>
  <c r="S5236" i="1"/>
  <c r="R5236" i="1"/>
  <c r="E5236" i="1"/>
  <c r="D5236" i="1"/>
  <c r="S5235" i="1"/>
  <c r="R5235" i="1"/>
  <c r="E5235" i="1"/>
  <c r="D5235" i="1"/>
  <c r="S5234" i="1"/>
  <c r="R5234" i="1"/>
  <c r="E5234" i="1"/>
  <c r="D5234" i="1"/>
  <c r="S5233" i="1"/>
  <c r="R5233" i="1"/>
  <c r="E5233" i="1"/>
  <c r="D5233" i="1"/>
  <c r="R5232" i="1"/>
  <c r="S5232" i="1" s="1"/>
  <c r="E5232" i="1"/>
  <c r="D5232" i="1"/>
  <c r="S5231" i="1"/>
  <c r="R5231" i="1"/>
  <c r="E5231" i="1"/>
  <c r="D5231" i="1"/>
  <c r="S5230" i="1"/>
  <c r="R5230" i="1"/>
  <c r="E5230" i="1"/>
  <c r="D5230" i="1"/>
  <c r="S5229" i="1"/>
  <c r="R5229" i="1"/>
  <c r="E5229" i="1"/>
  <c r="D5229" i="1"/>
  <c r="S5228" i="1"/>
  <c r="R5228" i="1"/>
  <c r="E5228" i="1"/>
  <c r="D5228" i="1"/>
  <c r="R5227" i="1"/>
  <c r="S5227" i="1" s="1"/>
  <c r="E5227" i="1"/>
  <c r="D5227" i="1"/>
  <c r="S5226" i="1"/>
  <c r="R5226" i="1"/>
  <c r="E5226" i="1"/>
  <c r="D5226" i="1"/>
  <c r="S5225" i="1"/>
  <c r="R5225" i="1"/>
  <c r="E5225" i="1"/>
  <c r="D5225" i="1"/>
  <c r="S5224" i="1"/>
  <c r="R5224" i="1"/>
  <c r="E5224" i="1"/>
  <c r="D5224" i="1"/>
  <c r="S5223" i="1"/>
  <c r="R5223" i="1"/>
  <c r="E5223" i="1"/>
  <c r="D5223" i="1"/>
  <c r="R5222" i="1"/>
  <c r="S5222" i="1" s="1"/>
  <c r="E5222" i="1"/>
  <c r="D5222" i="1"/>
  <c r="S5221" i="1"/>
  <c r="R5221" i="1"/>
  <c r="E5221" i="1"/>
  <c r="D5221" i="1"/>
  <c r="S5220" i="1"/>
  <c r="R5220" i="1"/>
  <c r="E5220" i="1"/>
  <c r="D5220" i="1"/>
  <c r="S5219" i="1"/>
  <c r="R5219" i="1"/>
  <c r="E5219" i="1"/>
  <c r="D5219" i="1"/>
  <c r="S5218" i="1"/>
  <c r="R5218" i="1"/>
  <c r="E5218" i="1"/>
  <c r="D5218" i="1"/>
  <c r="R5217" i="1"/>
  <c r="S5217" i="1" s="1"/>
  <c r="E5217" i="1"/>
  <c r="D5217" i="1"/>
  <c r="S5216" i="1"/>
  <c r="R5216" i="1"/>
  <c r="E5216" i="1"/>
  <c r="D5216" i="1"/>
  <c r="S5215" i="1"/>
  <c r="R5215" i="1"/>
  <c r="E5215" i="1"/>
  <c r="D5215" i="1"/>
  <c r="S5214" i="1"/>
  <c r="R5214" i="1"/>
  <c r="E5214" i="1"/>
  <c r="D5214" i="1"/>
  <c r="S5213" i="1"/>
  <c r="R5213" i="1"/>
  <c r="E5213" i="1"/>
  <c r="D5213" i="1"/>
  <c r="R5212" i="1"/>
  <c r="S5212" i="1" s="1"/>
  <c r="E5212" i="1"/>
  <c r="D5212" i="1"/>
  <c r="S5211" i="1"/>
  <c r="R5211" i="1"/>
  <c r="E5211" i="1"/>
  <c r="D5211" i="1"/>
  <c r="S5210" i="1"/>
  <c r="R5210" i="1"/>
  <c r="E5210" i="1"/>
  <c r="D5210" i="1"/>
  <c r="S5209" i="1"/>
  <c r="R5209" i="1"/>
  <c r="E5209" i="1"/>
  <c r="D5209" i="1"/>
  <c r="S5208" i="1"/>
  <c r="R5208" i="1"/>
  <c r="E5208" i="1"/>
  <c r="D5208" i="1"/>
  <c r="R5207" i="1"/>
  <c r="S5207" i="1" s="1"/>
  <c r="E5207" i="1"/>
  <c r="D5207" i="1"/>
  <c r="S5206" i="1"/>
  <c r="R5206" i="1"/>
  <c r="E5206" i="1"/>
  <c r="D5206" i="1"/>
  <c r="S5205" i="1"/>
  <c r="R5205" i="1"/>
  <c r="E5205" i="1"/>
  <c r="D5205" i="1"/>
  <c r="S5204" i="1"/>
  <c r="R5204" i="1"/>
  <c r="E5204" i="1"/>
  <c r="D5204" i="1"/>
  <c r="S5203" i="1"/>
  <c r="R5203" i="1"/>
  <c r="E5203" i="1"/>
  <c r="D5203" i="1"/>
  <c r="R5202" i="1"/>
  <c r="S5202" i="1" s="1"/>
  <c r="E5202" i="1"/>
  <c r="D5202" i="1"/>
  <c r="S5201" i="1"/>
  <c r="R5201" i="1"/>
  <c r="E5201" i="1"/>
  <c r="D5201" i="1"/>
  <c r="S5200" i="1"/>
  <c r="R5200" i="1"/>
  <c r="E5200" i="1"/>
  <c r="D5200" i="1"/>
  <c r="S5199" i="1"/>
  <c r="R5199" i="1"/>
  <c r="E5199" i="1"/>
  <c r="D5199" i="1"/>
  <c r="S5198" i="1"/>
  <c r="R5198" i="1"/>
  <c r="E5198" i="1"/>
  <c r="D5198" i="1"/>
  <c r="R5197" i="1"/>
  <c r="S5197" i="1" s="1"/>
  <c r="E5197" i="1"/>
  <c r="D5197" i="1"/>
  <c r="S5196" i="1"/>
  <c r="R5196" i="1"/>
  <c r="E5196" i="1"/>
  <c r="D5196" i="1"/>
  <c r="S5195" i="1"/>
  <c r="R5195" i="1"/>
  <c r="E5195" i="1"/>
  <c r="D5195" i="1"/>
  <c r="S5194" i="1"/>
  <c r="R5194" i="1"/>
  <c r="E5194" i="1"/>
  <c r="D5194" i="1"/>
  <c r="S5193" i="1"/>
  <c r="R5193" i="1"/>
  <c r="E5193" i="1"/>
  <c r="D5193" i="1"/>
  <c r="R5192" i="1"/>
  <c r="S5192" i="1" s="1"/>
  <c r="E5192" i="1"/>
  <c r="D5192" i="1"/>
  <c r="S5191" i="1"/>
  <c r="R5191" i="1"/>
  <c r="E5191" i="1"/>
  <c r="D5191" i="1"/>
  <c r="S5190" i="1"/>
  <c r="R5190" i="1"/>
  <c r="E5190" i="1"/>
  <c r="D5190" i="1"/>
  <c r="S5189" i="1"/>
  <c r="R5189" i="1"/>
  <c r="E5189" i="1"/>
  <c r="D5189" i="1"/>
  <c r="S5188" i="1"/>
  <c r="R5188" i="1"/>
  <c r="E5188" i="1"/>
  <c r="D5188" i="1"/>
  <c r="R5187" i="1"/>
  <c r="S5187" i="1" s="1"/>
  <c r="E5187" i="1"/>
  <c r="D5187" i="1"/>
  <c r="S5186" i="1"/>
  <c r="R5186" i="1"/>
  <c r="E5186" i="1"/>
  <c r="D5186" i="1"/>
  <c r="S5185" i="1"/>
  <c r="R5185" i="1"/>
  <c r="E5185" i="1"/>
  <c r="D5185" i="1"/>
  <c r="S5184" i="1"/>
  <c r="R5184" i="1"/>
  <c r="E5184" i="1"/>
  <c r="D5184" i="1"/>
  <c r="S5183" i="1"/>
  <c r="R5183" i="1"/>
  <c r="E5183" i="1"/>
  <c r="D5183" i="1"/>
  <c r="R5182" i="1"/>
  <c r="S5182" i="1" s="1"/>
  <c r="E5182" i="1"/>
  <c r="D5182" i="1"/>
  <c r="S5181" i="1"/>
  <c r="R5181" i="1"/>
  <c r="E5181" i="1"/>
  <c r="D5181" i="1"/>
  <c r="S5180" i="1"/>
  <c r="R5180" i="1"/>
  <c r="E5180" i="1"/>
  <c r="D5180" i="1"/>
  <c r="S5179" i="1"/>
  <c r="R5179" i="1"/>
  <c r="E5179" i="1"/>
  <c r="D5179" i="1"/>
  <c r="S5178" i="1"/>
  <c r="R5178" i="1"/>
  <c r="E5178" i="1"/>
  <c r="D5178" i="1"/>
  <c r="R5177" i="1"/>
  <c r="S5177" i="1" s="1"/>
  <c r="E5177" i="1"/>
  <c r="D5177" i="1"/>
  <c r="S5176" i="1"/>
  <c r="R5176" i="1"/>
  <c r="E5176" i="1"/>
  <c r="D5176" i="1"/>
  <c r="S5175" i="1"/>
  <c r="R5175" i="1"/>
  <c r="E5175" i="1"/>
  <c r="D5175" i="1"/>
  <c r="S5174" i="1"/>
  <c r="R5174" i="1"/>
  <c r="E5174" i="1"/>
  <c r="D5174" i="1"/>
  <c r="S5173" i="1"/>
  <c r="R5173" i="1"/>
  <c r="E5173" i="1"/>
  <c r="D5173" i="1"/>
  <c r="R5172" i="1"/>
  <c r="S5172" i="1" s="1"/>
  <c r="E5172" i="1"/>
  <c r="D5172" i="1"/>
  <c r="S5171" i="1"/>
  <c r="R5171" i="1"/>
  <c r="E5171" i="1"/>
  <c r="D5171" i="1"/>
  <c r="S5170" i="1"/>
  <c r="R5170" i="1"/>
  <c r="E5170" i="1"/>
  <c r="D5170" i="1"/>
  <c r="S5169" i="1"/>
  <c r="R5169" i="1"/>
  <c r="E5169" i="1"/>
  <c r="D5169" i="1"/>
  <c r="S5168" i="1"/>
  <c r="R5168" i="1"/>
  <c r="E5168" i="1"/>
  <c r="D5168" i="1"/>
  <c r="R5167" i="1"/>
  <c r="S5167" i="1" s="1"/>
  <c r="E5167" i="1"/>
  <c r="D5167" i="1"/>
  <c r="S5166" i="1"/>
  <c r="R5166" i="1"/>
  <c r="E5166" i="1"/>
  <c r="D5166" i="1"/>
  <c r="S5165" i="1"/>
  <c r="R5165" i="1"/>
  <c r="E5165" i="1"/>
  <c r="D5165" i="1"/>
  <c r="S5164" i="1"/>
  <c r="R5164" i="1"/>
  <c r="E5164" i="1"/>
  <c r="D5164" i="1"/>
  <c r="S5163" i="1"/>
  <c r="R5163" i="1"/>
  <c r="E5163" i="1"/>
  <c r="D5163" i="1"/>
  <c r="R5162" i="1"/>
  <c r="S5162" i="1" s="1"/>
  <c r="E5162" i="1"/>
  <c r="D5162" i="1"/>
  <c r="S5161" i="1"/>
  <c r="R5161" i="1"/>
  <c r="E5161" i="1"/>
  <c r="D5161" i="1"/>
  <c r="S5160" i="1"/>
  <c r="R5160" i="1"/>
  <c r="E5160" i="1"/>
  <c r="D5160" i="1"/>
  <c r="S5159" i="1"/>
  <c r="R5159" i="1"/>
  <c r="E5159" i="1"/>
  <c r="D5159" i="1"/>
  <c r="S5158" i="1"/>
  <c r="R5158" i="1"/>
  <c r="E5158" i="1"/>
  <c r="D5158" i="1"/>
  <c r="R5157" i="1"/>
  <c r="S5157" i="1" s="1"/>
  <c r="E5157" i="1"/>
  <c r="D5157" i="1"/>
  <c r="S5156" i="1"/>
  <c r="R5156" i="1"/>
  <c r="E5156" i="1"/>
  <c r="D5156" i="1"/>
  <c r="S5155" i="1"/>
  <c r="R5155" i="1"/>
  <c r="E5155" i="1"/>
  <c r="D5155" i="1"/>
  <c r="S5154" i="1"/>
  <c r="R5154" i="1"/>
  <c r="E5154" i="1"/>
  <c r="D5154" i="1"/>
  <c r="S5153" i="1"/>
  <c r="R5153" i="1"/>
  <c r="E5153" i="1"/>
  <c r="D5153" i="1"/>
  <c r="R5152" i="1"/>
  <c r="S5152" i="1" s="1"/>
  <c r="E5152" i="1"/>
  <c r="D5152" i="1"/>
  <c r="S5151" i="1"/>
  <c r="R5151" i="1"/>
  <c r="E5151" i="1"/>
  <c r="D5151" i="1"/>
  <c r="S5150" i="1"/>
  <c r="R5150" i="1"/>
  <c r="E5150" i="1"/>
  <c r="D5150" i="1"/>
  <c r="S5149" i="1"/>
  <c r="R5149" i="1"/>
  <c r="E5149" i="1"/>
  <c r="D5149" i="1"/>
  <c r="S5148" i="1"/>
  <c r="R5148" i="1"/>
  <c r="E5148" i="1"/>
  <c r="D5148" i="1"/>
  <c r="R5147" i="1"/>
  <c r="S5147" i="1" s="1"/>
  <c r="E5147" i="1"/>
  <c r="D5147" i="1"/>
  <c r="S5146" i="1"/>
  <c r="R5146" i="1"/>
  <c r="E5146" i="1"/>
  <c r="D5146" i="1"/>
  <c r="S5145" i="1"/>
  <c r="R5145" i="1"/>
  <c r="E5145" i="1"/>
  <c r="D5145" i="1"/>
  <c r="S5144" i="1"/>
  <c r="R5144" i="1"/>
  <c r="E5144" i="1"/>
  <c r="D5144" i="1"/>
  <c r="S5143" i="1"/>
  <c r="R5143" i="1"/>
  <c r="E5143" i="1"/>
  <c r="D5143" i="1"/>
  <c r="R5142" i="1"/>
  <c r="S5142" i="1" s="1"/>
  <c r="E5142" i="1"/>
  <c r="D5142" i="1"/>
  <c r="S5141" i="1"/>
  <c r="R5141" i="1"/>
  <c r="E5141" i="1"/>
  <c r="D5141" i="1"/>
  <c r="S5140" i="1"/>
  <c r="R5140" i="1"/>
  <c r="E5140" i="1"/>
  <c r="D5140" i="1"/>
  <c r="S5139" i="1"/>
  <c r="R5139" i="1"/>
  <c r="E5139" i="1"/>
  <c r="D5139" i="1"/>
  <c r="S5138" i="1"/>
  <c r="R5138" i="1"/>
  <c r="E5138" i="1"/>
  <c r="D5138" i="1"/>
  <c r="R5137" i="1"/>
  <c r="S5137" i="1" s="1"/>
  <c r="E5137" i="1"/>
  <c r="D5137" i="1"/>
  <c r="S5136" i="1"/>
  <c r="R5136" i="1"/>
  <c r="E5136" i="1"/>
  <c r="D5136" i="1"/>
  <c r="S5135" i="1"/>
  <c r="R5135" i="1"/>
  <c r="E5135" i="1"/>
  <c r="D5135" i="1"/>
  <c r="R5134" i="1"/>
  <c r="S5134" i="1" s="1"/>
  <c r="E5134" i="1"/>
  <c r="D5134" i="1"/>
  <c r="R5133" i="1"/>
  <c r="S5133" i="1" s="1"/>
  <c r="E5133" i="1"/>
  <c r="D5133" i="1"/>
  <c r="S5132" i="1"/>
  <c r="R5132" i="1"/>
  <c r="E5132" i="1"/>
  <c r="D5132" i="1"/>
  <c r="S5131" i="1"/>
  <c r="R5131" i="1"/>
  <c r="E5131" i="1"/>
  <c r="D5131" i="1"/>
  <c r="S5130" i="1"/>
  <c r="R5130" i="1"/>
  <c r="E5130" i="1"/>
  <c r="D5130" i="1"/>
  <c r="R5129" i="1"/>
  <c r="S5129" i="1" s="1"/>
  <c r="E5129" i="1"/>
  <c r="D5129" i="1"/>
  <c r="S5128" i="1"/>
  <c r="R5128" i="1"/>
  <c r="E5128" i="1"/>
  <c r="D5128" i="1"/>
  <c r="S5127" i="1"/>
  <c r="R5127" i="1"/>
  <c r="E5127" i="1"/>
  <c r="D5127" i="1"/>
  <c r="R5126" i="1"/>
  <c r="S5126" i="1" s="1"/>
  <c r="E5126" i="1"/>
  <c r="D5126" i="1"/>
  <c r="S5125" i="1"/>
  <c r="R5125" i="1"/>
  <c r="E5125" i="1"/>
  <c r="D5125" i="1"/>
  <c r="R5124" i="1"/>
  <c r="S5124" i="1" s="1"/>
  <c r="E5124" i="1"/>
  <c r="D5124" i="1"/>
  <c r="R5123" i="1"/>
  <c r="S5123" i="1" s="1"/>
  <c r="E5123" i="1"/>
  <c r="D5123" i="1"/>
  <c r="R5122" i="1"/>
  <c r="S5122" i="1" s="1"/>
  <c r="E5122" i="1"/>
  <c r="D5122" i="1"/>
  <c r="R5121" i="1"/>
  <c r="S5121" i="1" s="1"/>
  <c r="E5121" i="1"/>
  <c r="D5121" i="1"/>
  <c r="S5120" i="1"/>
  <c r="R5120" i="1"/>
  <c r="E5120" i="1"/>
  <c r="D5120" i="1"/>
  <c r="R5119" i="1"/>
  <c r="S5119" i="1" s="1"/>
  <c r="E5119" i="1"/>
  <c r="D5119" i="1"/>
  <c r="R5118" i="1"/>
  <c r="S5118" i="1" s="1"/>
  <c r="E5118" i="1"/>
  <c r="D5118" i="1"/>
  <c r="S5117" i="1"/>
  <c r="R5117" i="1"/>
  <c r="E5117" i="1"/>
  <c r="D5117" i="1"/>
  <c r="R5116" i="1"/>
  <c r="S5116" i="1" s="1"/>
  <c r="E5116" i="1"/>
  <c r="D5116" i="1"/>
  <c r="S5115" i="1"/>
  <c r="R5115" i="1"/>
  <c r="E5115" i="1"/>
  <c r="D5115" i="1"/>
  <c r="R5114" i="1"/>
  <c r="S5114" i="1" s="1"/>
  <c r="E5114" i="1"/>
  <c r="D5114" i="1"/>
  <c r="S5113" i="1"/>
  <c r="R5113" i="1"/>
  <c r="E5113" i="1"/>
  <c r="D5113" i="1"/>
  <c r="R5112" i="1"/>
  <c r="S5112" i="1" s="1"/>
  <c r="E5112" i="1"/>
  <c r="D5112" i="1"/>
  <c r="S5111" i="1"/>
  <c r="R5111" i="1"/>
  <c r="E5111" i="1"/>
  <c r="D5111" i="1"/>
  <c r="S5110" i="1"/>
  <c r="R5110" i="1"/>
  <c r="E5110" i="1"/>
  <c r="D5110" i="1"/>
  <c r="R5109" i="1"/>
  <c r="S5109" i="1" s="1"/>
  <c r="E5109" i="1"/>
  <c r="D5109" i="1"/>
  <c r="S5108" i="1"/>
  <c r="R5108" i="1"/>
  <c r="E5108" i="1"/>
  <c r="D5108" i="1"/>
  <c r="S5107" i="1"/>
  <c r="R5107" i="1"/>
  <c r="E5107" i="1"/>
  <c r="D5107" i="1"/>
  <c r="R5106" i="1"/>
  <c r="S5106" i="1" s="1"/>
  <c r="E5106" i="1"/>
  <c r="D5106" i="1"/>
  <c r="S5105" i="1"/>
  <c r="R5105" i="1"/>
  <c r="E5105" i="1"/>
  <c r="D5105" i="1"/>
  <c r="R5104" i="1"/>
  <c r="S5104" i="1" s="1"/>
  <c r="E5104" i="1"/>
  <c r="D5104" i="1"/>
  <c r="R5103" i="1"/>
  <c r="S5103" i="1" s="1"/>
  <c r="E5103" i="1"/>
  <c r="D5103" i="1"/>
  <c r="R5102" i="1"/>
  <c r="S5102" i="1" s="1"/>
  <c r="E5102" i="1"/>
  <c r="D5102" i="1"/>
  <c r="R5101" i="1"/>
  <c r="S5101" i="1" s="1"/>
  <c r="E5101" i="1"/>
  <c r="D5101" i="1"/>
  <c r="S5100" i="1"/>
  <c r="R5100" i="1"/>
  <c r="E5100" i="1"/>
  <c r="D5100" i="1"/>
  <c r="R5099" i="1"/>
  <c r="S5099" i="1" s="1"/>
  <c r="E5099" i="1"/>
  <c r="D5099" i="1"/>
  <c r="R5098" i="1"/>
  <c r="S5098" i="1" s="1"/>
  <c r="E5098" i="1"/>
  <c r="D5098" i="1"/>
  <c r="R5097" i="1"/>
  <c r="S5097" i="1" s="1"/>
  <c r="E5097" i="1"/>
  <c r="D5097" i="1"/>
  <c r="S5096" i="1"/>
  <c r="R5096" i="1"/>
  <c r="E5096" i="1"/>
  <c r="D5096" i="1"/>
  <c r="S5095" i="1"/>
  <c r="R5095" i="1"/>
  <c r="E5095" i="1"/>
  <c r="D5095" i="1"/>
  <c r="R5094" i="1"/>
  <c r="S5094" i="1" s="1"/>
  <c r="E5094" i="1"/>
  <c r="D5094" i="1"/>
  <c r="R5093" i="1"/>
  <c r="S5093" i="1" s="1"/>
  <c r="E5093" i="1"/>
  <c r="D5093" i="1"/>
  <c r="S5092" i="1"/>
  <c r="R5092" i="1"/>
  <c r="E5092" i="1"/>
  <c r="D5092" i="1"/>
  <c r="R5091" i="1"/>
  <c r="S5091" i="1" s="1"/>
  <c r="E5091" i="1"/>
  <c r="D5091" i="1"/>
  <c r="S5090" i="1"/>
  <c r="R5090" i="1"/>
  <c r="E5090" i="1"/>
  <c r="D5090" i="1"/>
  <c r="S5089" i="1"/>
  <c r="R5089" i="1"/>
  <c r="E5089" i="1"/>
  <c r="D5089" i="1"/>
  <c r="S5088" i="1"/>
  <c r="R5088" i="1"/>
  <c r="E5088" i="1"/>
  <c r="D5088" i="1"/>
  <c r="S5087" i="1"/>
  <c r="R5087" i="1"/>
  <c r="E5087" i="1"/>
  <c r="D5087" i="1"/>
  <c r="R5086" i="1"/>
  <c r="S5086" i="1" s="1"/>
  <c r="E5086" i="1"/>
  <c r="D5086" i="1"/>
  <c r="S5085" i="1"/>
  <c r="R5085" i="1"/>
  <c r="E5085" i="1"/>
  <c r="D5085" i="1"/>
  <c r="S5084" i="1"/>
  <c r="R5084" i="1"/>
  <c r="E5084" i="1"/>
  <c r="D5084" i="1"/>
  <c r="S5083" i="1"/>
  <c r="R5083" i="1"/>
  <c r="E5083" i="1"/>
  <c r="D5083" i="1"/>
  <c r="S5082" i="1"/>
  <c r="R5082" i="1"/>
  <c r="E5082" i="1"/>
  <c r="D5082" i="1"/>
  <c r="R5081" i="1"/>
  <c r="S5081" i="1" s="1"/>
  <c r="E5081" i="1"/>
  <c r="D5081" i="1"/>
  <c r="S5080" i="1"/>
  <c r="R5080" i="1"/>
  <c r="E5080" i="1"/>
  <c r="D5080" i="1"/>
  <c r="S5079" i="1"/>
  <c r="R5079" i="1"/>
  <c r="E5079" i="1"/>
  <c r="D5079" i="1"/>
  <c r="R5078" i="1"/>
  <c r="S5078" i="1" s="1"/>
  <c r="E5078" i="1"/>
  <c r="D5078" i="1"/>
  <c r="S5077" i="1"/>
  <c r="R5077" i="1"/>
  <c r="E5077" i="1"/>
  <c r="D5077" i="1"/>
  <c r="R5076" i="1"/>
  <c r="S5076" i="1" s="1"/>
  <c r="E5076" i="1"/>
  <c r="D5076" i="1"/>
  <c r="S5075" i="1"/>
  <c r="R5075" i="1"/>
  <c r="E5075" i="1"/>
  <c r="D5075" i="1"/>
  <c r="S5074" i="1"/>
  <c r="R5074" i="1"/>
  <c r="E5074" i="1"/>
  <c r="D5074" i="1"/>
  <c r="R5073" i="1"/>
  <c r="S5073" i="1" s="1"/>
  <c r="E5073" i="1"/>
  <c r="D5073" i="1"/>
  <c r="S5072" i="1"/>
  <c r="R5072" i="1"/>
  <c r="E5072" i="1"/>
  <c r="D5072" i="1"/>
  <c r="R5071" i="1"/>
  <c r="S5071" i="1" s="1"/>
  <c r="E5071" i="1"/>
  <c r="D5071" i="1"/>
  <c r="S5070" i="1"/>
  <c r="R5070" i="1"/>
  <c r="E5070" i="1"/>
  <c r="D5070" i="1"/>
  <c r="R5069" i="1"/>
  <c r="S5069" i="1" s="1"/>
  <c r="E5069" i="1"/>
  <c r="D5069" i="1"/>
  <c r="R5068" i="1"/>
  <c r="S5068" i="1" s="1"/>
  <c r="E5068" i="1"/>
  <c r="D5068" i="1"/>
  <c r="S5067" i="1"/>
  <c r="R5067" i="1"/>
  <c r="E5067" i="1"/>
  <c r="D5067" i="1"/>
  <c r="S5066" i="1"/>
  <c r="R5066" i="1"/>
  <c r="E5066" i="1"/>
  <c r="D5066" i="1"/>
  <c r="S5065" i="1"/>
  <c r="R5065" i="1"/>
  <c r="E5065" i="1"/>
  <c r="D5065" i="1"/>
  <c r="R5064" i="1"/>
  <c r="S5064" i="1" s="1"/>
  <c r="E5064" i="1"/>
  <c r="D5064" i="1"/>
  <c r="R5063" i="1"/>
  <c r="S5063" i="1" s="1"/>
  <c r="E5063" i="1"/>
  <c r="D5063" i="1"/>
  <c r="R5062" i="1"/>
  <c r="S5062" i="1" s="1"/>
  <c r="E5062" i="1"/>
  <c r="D5062" i="1"/>
  <c r="R5061" i="1"/>
  <c r="S5061" i="1" s="1"/>
  <c r="E5061" i="1"/>
  <c r="D5061" i="1"/>
  <c r="S5060" i="1"/>
  <c r="R5060" i="1"/>
  <c r="E5060" i="1"/>
  <c r="D5060" i="1"/>
  <c r="R5059" i="1"/>
  <c r="S5059" i="1" s="1"/>
  <c r="E5059" i="1"/>
  <c r="D5059" i="1"/>
  <c r="S5058" i="1"/>
  <c r="R5058" i="1"/>
  <c r="E5058" i="1"/>
  <c r="D5058" i="1"/>
  <c r="R5057" i="1"/>
  <c r="S5057" i="1" s="1"/>
  <c r="E5057" i="1"/>
  <c r="D5057" i="1"/>
  <c r="S5056" i="1"/>
  <c r="R5056" i="1"/>
  <c r="E5056" i="1"/>
  <c r="D5056" i="1"/>
  <c r="S5055" i="1"/>
  <c r="R5055" i="1"/>
  <c r="E5055" i="1"/>
  <c r="D5055" i="1"/>
  <c r="R5054" i="1"/>
  <c r="S5054" i="1" s="1"/>
  <c r="E5054" i="1"/>
  <c r="D5054" i="1"/>
  <c r="R5053" i="1"/>
  <c r="S5053" i="1" s="1"/>
  <c r="E5053" i="1"/>
  <c r="D5053" i="1"/>
  <c r="R5052" i="1"/>
  <c r="S5052" i="1" s="1"/>
  <c r="E5052" i="1"/>
  <c r="D5052" i="1"/>
  <c r="S5051" i="1"/>
  <c r="R5051" i="1"/>
  <c r="E5051" i="1"/>
  <c r="D5051" i="1"/>
  <c r="S5050" i="1"/>
  <c r="R5050" i="1"/>
  <c r="E5050" i="1"/>
  <c r="D5050" i="1"/>
  <c r="R5049" i="1"/>
  <c r="S5049" i="1" s="1"/>
  <c r="E5049" i="1"/>
  <c r="D5049" i="1"/>
  <c r="S5048" i="1"/>
  <c r="R5048" i="1"/>
  <c r="E5048" i="1"/>
  <c r="D5048" i="1"/>
  <c r="R5047" i="1"/>
  <c r="S5047" i="1" s="1"/>
  <c r="E5047" i="1"/>
  <c r="D5047" i="1"/>
  <c r="R5046" i="1"/>
  <c r="S5046" i="1" s="1"/>
  <c r="E5046" i="1"/>
  <c r="D5046" i="1"/>
  <c r="S5045" i="1"/>
  <c r="R5045" i="1"/>
  <c r="E5045" i="1"/>
  <c r="D5045" i="1"/>
  <c r="S5044" i="1"/>
  <c r="R5044" i="1"/>
  <c r="E5044" i="1"/>
  <c r="D5044" i="1"/>
  <c r="S5043" i="1"/>
  <c r="R5043" i="1"/>
  <c r="E5043" i="1"/>
  <c r="D5043" i="1"/>
  <c r="R5042" i="1"/>
  <c r="S5042" i="1" s="1"/>
  <c r="E5042" i="1"/>
  <c r="D5042" i="1"/>
  <c r="R5041" i="1"/>
  <c r="S5041" i="1" s="1"/>
  <c r="E5041" i="1"/>
  <c r="D5041" i="1"/>
  <c r="S5040" i="1"/>
  <c r="R5040" i="1"/>
  <c r="E5040" i="1"/>
  <c r="D5040" i="1"/>
  <c r="S5039" i="1"/>
  <c r="R5039" i="1"/>
  <c r="E5039" i="1"/>
  <c r="D5039" i="1"/>
  <c r="S5038" i="1"/>
  <c r="R5038" i="1"/>
  <c r="E5038" i="1"/>
  <c r="D5038" i="1"/>
  <c r="R5037" i="1"/>
  <c r="S5037" i="1" s="1"/>
  <c r="E5037" i="1"/>
  <c r="D5037" i="1"/>
  <c r="R5036" i="1"/>
  <c r="S5036" i="1" s="1"/>
  <c r="E5036" i="1"/>
  <c r="D5036" i="1"/>
  <c r="S5035" i="1"/>
  <c r="R5035" i="1"/>
  <c r="E5035" i="1"/>
  <c r="D5035" i="1"/>
  <c r="S5034" i="1"/>
  <c r="R5034" i="1"/>
  <c r="E5034" i="1"/>
  <c r="D5034" i="1"/>
  <c r="S5033" i="1"/>
  <c r="R5033" i="1"/>
  <c r="E5033" i="1"/>
  <c r="D5033" i="1"/>
  <c r="R5032" i="1"/>
  <c r="S5032" i="1" s="1"/>
  <c r="E5032" i="1"/>
  <c r="D5032" i="1"/>
  <c r="R5031" i="1"/>
  <c r="S5031" i="1" s="1"/>
  <c r="E5031" i="1"/>
  <c r="D5031" i="1"/>
  <c r="S5030" i="1"/>
  <c r="R5030" i="1"/>
  <c r="E5030" i="1"/>
  <c r="D5030" i="1"/>
  <c r="S5029" i="1"/>
  <c r="R5029" i="1"/>
  <c r="E5029" i="1"/>
  <c r="D5029" i="1"/>
  <c r="S5028" i="1"/>
  <c r="R5028" i="1"/>
  <c r="E5028" i="1"/>
  <c r="D5028" i="1"/>
  <c r="R5027" i="1"/>
  <c r="S5027" i="1" s="1"/>
  <c r="E5027" i="1"/>
  <c r="D5027" i="1"/>
  <c r="R5026" i="1"/>
  <c r="S5026" i="1" s="1"/>
  <c r="E5026" i="1"/>
  <c r="D5026" i="1"/>
  <c r="S5025" i="1"/>
  <c r="R5025" i="1"/>
  <c r="E5025" i="1"/>
  <c r="D5025" i="1"/>
  <c r="R5024" i="1"/>
  <c r="S5024" i="1" s="1"/>
  <c r="E5024" i="1"/>
  <c r="D5024" i="1"/>
  <c r="R5023" i="1"/>
  <c r="S5023" i="1" s="1"/>
  <c r="E5023" i="1"/>
  <c r="D5023" i="1"/>
  <c r="R5022" i="1"/>
  <c r="S5022" i="1" s="1"/>
  <c r="E5022" i="1"/>
  <c r="D5022" i="1"/>
  <c r="R5021" i="1"/>
  <c r="S5021" i="1" s="1"/>
  <c r="E5021" i="1"/>
  <c r="D5021" i="1"/>
  <c r="S5020" i="1"/>
  <c r="R5020" i="1"/>
  <c r="E5020" i="1"/>
  <c r="D5020" i="1"/>
  <c r="R5019" i="1"/>
  <c r="S5019" i="1" s="1"/>
  <c r="E5019" i="1"/>
  <c r="D5019" i="1"/>
  <c r="S5018" i="1"/>
  <c r="R5018" i="1"/>
  <c r="E5018" i="1"/>
  <c r="D5018" i="1"/>
  <c r="S5017" i="1"/>
  <c r="R5017" i="1"/>
  <c r="E5017" i="1"/>
  <c r="D5017" i="1"/>
  <c r="R5016" i="1"/>
  <c r="S5016" i="1" s="1"/>
  <c r="E5016" i="1"/>
  <c r="D5016" i="1"/>
  <c r="S5015" i="1"/>
  <c r="R5015" i="1"/>
  <c r="E5015" i="1"/>
  <c r="D5015" i="1"/>
  <c r="R5014" i="1"/>
  <c r="S5014" i="1" s="1"/>
  <c r="E5014" i="1"/>
  <c r="D5014" i="1"/>
  <c r="R5013" i="1"/>
  <c r="S5013" i="1" s="1"/>
  <c r="E5013" i="1"/>
  <c r="D5013" i="1"/>
  <c r="S5012" i="1"/>
  <c r="R5012" i="1"/>
  <c r="E5012" i="1"/>
  <c r="D5012" i="1"/>
  <c r="S5011" i="1"/>
  <c r="R5011" i="1"/>
  <c r="E5011" i="1"/>
  <c r="D5011" i="1"/>
  <c r="S5010" i="1"/>
  <c r="R5010" i="1"/>
  <c r="E5010" i="1"/>
  <c r="D5010" i="1"/>
  <c r="R5009" i="1"/>
  <c r="S5009" i="1" s="1"/>
  <c r="E5009" i="1"/>
  <c r="D5009" i="1"/>
  <c r="S5008" i="1"/>
  <c r="R5008" i="1"/>
  <c r="E5008" i="1"/>
  <c r="D5008" i="1"/>
  <c r="R5007" i="1"/>
  <c r="S5007" i="1" s="1"/>
  <c r="E5007" i="1"/>
  <c r="D5007" i="1"/>
  <c r="S5006" i="1"/>
  <c r="R5006" i="1"/>
  <c r="E5006" i="1"/>
  <c r="D5006" i="1"/>
  <c r="S5005" i="1"/>
  <c r="R5005" i="1"/>
  <c r="E5005" i="1"/>
  <c r="D5005" i="1"/>
  <c r="Q5004" i="1"/>
  <c r="R5004" i="1" s="1"/>
  <c r="S5004" i="1" s="1"/>
  <c r="E5004" i="1"/>
  <c r="D5004" i="1"/>
  <c r="R5003" i="1"/>
  <c r="S5003" i="1" s="1"/>
  <c r="Q5003" i="1"/>
  <c r="E5003" i="1"/>
  <c r="D5003" i="1"/>
  <c r="R5002" i="1"/>
  <c r="S5002" i="1" s="1"/>
  <c r="E5002" i="1"/>
  <c r="D5002" i="1"/>
  <c r="S5001" i="1"/>
  <c r="R5001" i="1"/>
  <c r="E5001" i="1"/>
  <c r="D5001" i="1"/>
  <c r="S5000" i="1"/>
  <c r="R5000" i="1"/>
  <c r="E5000" i="1"/>
  <c r="D5000" i="1"/>
  <c r="S4999" i="1"/>
  <c r="R4999" i="1"/>
  <c r="E4999" i="1"/>
  <c r="D4999" i="1"/>
  <c r="S4998" i="1"/>
  <c r="R4998" i="1"/>
  <c r="E4998" i="1"/>
  <c r="D4998" i="1"/>
  <c r="R4997" i="1"/>
  <c r="S4997" i="1" s="1"/>
  <c r="E4997" i="1"/>
  <c r="D4997" i="1"/>
  <c r="S4996" i="1"/>
  <c r="R4996" i="1"/>
  <c r="E4996" i="1"/>
  <c r="D4996" i="1"/>
  <c r="R4995" i="1"/>
  <c r="S4995" i="1" s="1"/>
  <c r="E4995" i="1"/>
  <c r="D4995" i="1"/>
  <c r="S4994" i="1"/>
  <c r="R4994" i="1"/>
  <c r="E4994" i="1"/>
  <c r="D4994" i="1"/>
  <c r="S4993" i="1"/>
  <c r="R4993" i="1"/>
  <c r="E4993" i="1"/>
  <c r="D4993" i="1"/>
  <c r="R4992" i="1"/>
  <c r="S4992" i="1" s="1"/>
  <c r="E4992" i="1"/>
  <c r="D4992" i="1"/>
  <c r="S4991" i="1"/>
  <c r="R4991" i="1"/>
  <c r="E4991" i="1"/>
  <c r="D4991" i="1"/>
  <c r="S4990" i="1"/>
  <c r="R4990" i="1"/>
  <c r="E4990" i="1"/>
  <c r="D4990" i="1"/>
  <c r="S4989" i="1"/>
  <c r="R4989" i="1"/>
  <c r="E4989" i="1"/>
  <c r="D4989" i="1"/>
  <c r="S4988" i="1"/>
  <c r="R4988" i="1"/>
  <c r="E4988" i="1"/>
  <c r="D4988" i="1"/>
  <c r="R4987" i="1"/>
  <c r="S4987" i="1" s="1"/>
  <c r="E4987" i="1"/>
  <c r="D4987" i="1"/>
  <c r="S4986" i="1"/>
  <c r="R4986" i="1"/>
  <c r="E4986" i="1"/>
  <c r="D4986" i="1"/>
  <c r="R4985" i="1"/>
  <c r="S4985" i="1" s="1"/>
  <c r="E4985" i="1"/>
  <c r="D4985" i="1"/>
  <c r="S4984" i="1"/>
  <c r="R4984" i="1"/>
  <c r="E4984" i="1"/>
  <c r="D4984" i="1"/>
  <c r="S4983" i="1"/>
  <c r="R4983" i="1"/>
  <c r="E4983" i="1"/>
  <c r="D4983" i="1"/>
  <c r="R4982" i="1"/>
  <c r="S4982" i="1" s="1"/>
  <c r="E4982" i="1"/>
  <c r="D4982" i="1"/>
  <c r="S4981" i="1"/>
  <c r="R4981" i="1"/>
  <c r="E4981" i="1"/>
  <c r="D4981" i="1"/>
  <c r="S4980" i="1"/>
  <c r="R4980" i="1"/>
  <c r="E4980" i="1"/>
  <c r="D4980" i="1"/>
  <c r="S4979" i="1"/>
  <c r="R4979" i="1"/>
  <c r="E4979" i="1"/>
  <c r="D4979" i="1"/>
  <c r="S4978" i="1"/>
  <c r="R4978" i="1"/>
  <c r="E4978" i="1"/>
  <c r="D4978" i="1"/>
  <c r="R4977" i="1"/>
  <c r="S4977" i="1" s="1"/>
  <c r="E4977" i="1"/>
  <c r="D4977" i="1"/>
  <c r="S4976" i="1"/>
  <c r="R4976" i="1"/>
  <c r="E4976" i="1"/>
  <c r="D4976" i="1"/>
  <c r="R4975" i="1"/>
  <c r="S4975" i="1" s="1"/>
  <c r="E4975" i="1"/>
  <c r="D4975" i="1"/>
  <c r="S4974" i="1"/>
  <c r="R4974" i="1"/>
  <c r="E4974" i="1"/>
  <c r="D4974" i="1"/>
  <c r="S4973" i="1"/>
  <c r="R4973" i="1"/>
  <c r="E4973" i="1"/>
  <c r="D4973" i="1"/>
  <c r="R4972" i="1"/>
  <c r="S4972" i="1" s="1"/>
  <c r="E4972" i="1"/>
  <c r="D4972" i="1"/>
  <c r="S4971" i="1"/>
  <c r="R4971" i="1"/>
  <c r="E4971" i="1"/>
  <c r="D4971" i="1"/>
  <c r="S4970" i="1"/>
  <c r="R4970" i="1"/>
  <c r="E4970" i="1"/>
  <c r="D4970" i="1"/>
  <c r="S4969" i="1"/>
  <c r="R4969" i="1"/>
  <c r="E4969" i="1"/>
  <c r="D4969" i="1"/>
  <c r="S4968" i="1"/>
  <c r="R4968" i="1"/>
  <c r="E4968" i="1"/>
  <c r="D4968" i="1"/>
  <c r="R4967" i="1"/>
  <c r="S4967" i="1" s="1"/>
  <c r="E4967" i="1"/>
  <c r="D4967" i="1"/>
  <c r="S4966" i="1"/>
  <c r="R4966" i="1"/>
  <c r="E4966" i="1"/>
  <c r="D4966" i="1"/>
  <c r="R4965" i="1"/>
  <c r="S4965" i="1" s="1"/>
  <c r="E4965" i="1"/>
  <c r="D4965" i="1"/>
  <c r="S4964" i="1"/>
  <c r="R4964" i="1"/>
  <c r="E4964" i="1"/>
  <c r="D4964" i="1"/>
  <c r="S4963" i="1"/>
  <c r="R4963" i="1"/>
  <c r="E4963" i="1"/>
  <c r="D4963" i="1"/>
  <c r="R4962" i="1"/>
  <c r="S4962" i="1" s="1"/>
  <c r="E4962" i="1"/>
  <c r="D4962" i="1"/>
  <c r="S4961" i="1"/>
  <c r="R4961" i="1"/>
  <c r="E4961" i="1"/>
  <c r="D4961" i="1"/>
  <c r="R4960" i="1"/>
  <c r="S4960" i="1" s="1"/>
  <c r="E4960" i="1"/>
  <c r="D4960" i="1"/>
  <c r="S4959" i="1"/>
  <c r="R4959" i="1"/>
  <c r="E4959" i="1"/>
  <c r="D4959" i="1"/>
  <c r="S4958" i="1"/>
  <c r="R4958" i="1"/>
  <c r="E4958" i="1"/>
  <c r="D4958" i="1"/>
  <c r="R4957" i="1"/>
  <c r="S4957" i="1" s="1"/>
  <c r="E4957" i="1"/>
  <c r="D4957" i="1"/>
  <c r="S4956" i="1"/>
  <c r="R4956" i="1"/>
  <c r="E4956" i="1"/>
  <c r="D4956" i="1"/>
  <c r="S4955" i="1"/>
  <c r="R4955" i="1"/>
  <c r="E4955" i="1"/>
  <c r="D4955" i="1"/>
  <c r="S4954" i="1"/>
  <c r="R4954" i="1"/>
  <c r="E4954" i="1"/>
  <c r="D4954" i="1"/>
  <c r="R4953" i="1"/>
  <c r="S4953" i="1" s="1"/>
  <c r="E4953" i="1"/>
  <c r="D4953" i="1"/>
  <c r="R4952" i="1"/>
  <c r="S4952" i="1" s="1"/>
  <c r="E4952" i="1"/>
  <c r="D4952" i="1"/>
  <c r="S4951" i="1"/>
  <c r="R4951" i="1"/>
  <c r="E4951" i="1"/>
  <c r="D4951" i="1"/>
  <c r="R4950" i="1"/>
  <c r="S4950" i="1" s="1"/>
  <c r="E4950" i="1"/>
  <c r="D4950" i="1"/>
  <c r="S4949" i="1"/>
  <c r="R4949" i="1"/>
  <c r="E4949" i="1"/>
  <c r="D4949" i="1"/>
  <c r="S4948" i="1"/>
  <c r="R4948" i="1"/>
  <c r="E4948" i="1"/>
  <c r="D4948" i="1"/>
  <c r="R4947" i="1"/>
  <c r="S4947" i="1" s="1"/>
  <c r="E4947" i="1"/>
  <c r="D4947" i="1"/>
  <c r="S4946" i="1"/>
  <c r="R4946" i="1"/>
  <c r="E4946" i="1"/>
  <c r="D4946" i="1"/>
  <c r="S4945" i="1"/>
  <c r="R4945" i="1"/>
  <c r="E4945" i="1"/>
  <c r="D4945" i="1"/>
  <c r="S4944" i="1"/>
  <c r="R4944" i="1"/>
  <c r="E4944" i="1"/>
  <c r="D4944" i="1"/>
  <c r="R4943" i="1"/>
  <c r="S4943" i="1" s="1"/>
  <c r="E4943" i="1"/>
  <c r="D4943" i="1"/>
  <c r="R4942" i="1"/>
  <c r="S4942" i="1" s="1"/>
  <c r="E4942" i="1"/>
  <c r="D4942" i="1"/>
  <c r="S4941" i="1"/>
  <c r="R4941" i="1"/>
  <c r="E4941" i="1"/>
  <c r="D4941" i="1"/>
  <c r="S4940" i="1"/>
  <c r="R4940" i="1"/>
  <c r="E4940" i="1"/>
  <c r="D4940" i="1"/>
  <c r="S4939" i="1"/>
  <c r="R4939" i="1"/>
  <c r="E4939" i="1"/>
  <c r="D4939" i="1"/>
  <c r="S4938" i="1"/>
  <c r="R4938" i="1"/>
  <c r="E4938" i="1"/>
  <c r="D4938" i="1"/>
  <c r="R4937" i="1"/>
  <c r="S4937" i="1" s="1"/>
  <c r="E4937" i="1"/>
  <c r="D4937" i="1"/>
  <c r="S4936" i="1"/>
  <c r="R4936" i="1"/>
  <c r="E4936" i="1"/>
  <c r="D4936" i="1"/>
  <c r="S4935" i="1"/>
  <c r="R4935" i="1"/>
  <c r="E4935" i="1"/>
  <c r="D4935" i="1"/>
  <c r="S4934" i="1"/>
  <c r="R4934" i="1"/>
  <c r="E4934" i="1"/>
  <c r="D4934" i="1"/>
  <c r="R4933" i="1"/>
  <c r="S4933" i="1" s="1"/>
  <c r="E4933" i="1"/>
  <c r="D4933" i="1"/>
  <c r="R4932" i="1"/>
  <c r="S4932" i="1" s="1"/>
  <c r="E4932" i="1"/>
  <c r="D4932" i="1"/>
  <c r="S4931" i="1"/>
  <c r="R4931" i="1"/>
  <c r="E4931" i="1"/>
  <c r="D4931" i="1"/>
  <c r="S4930" i="1"/>
  <c r="R4930" i="1"/>
  <c r="E4930" i="1"/>
  <c r="D4930" i="1"/>
  <c r="S4929" i="1"/>
  <c r="R4929" i="1"/>
  <c r="E4929" i="1"/>
  <c r="D4929" i="1"/>
  <c r="S4928" i="1"/>
  <c r="R4928" i="1"/>
  <c r="E4928" i="1"/>
  <c r="D4928" i="1"/>
  <c r="R4927" i="1"/>
  <c r="S4927" i="1" s="1"/>
  <c r="E4927" i="1"/>
  <c r="D4927" i="1"/>
  <c r="S4926" i="1"/>
  <c r="R4926" i="1"/>
  <c r="E4926" i="1"/>
  <c r="D4926" i="1"/>
  <c r="R4925" i="1"/>
  <c r="S4925" i="1" s="1"/>
  <c r="E4925" i="1"/>
  <c r="D4925" i="1"/>
  <c r="S4924" i="1"/>
  <c r="R4924" i="1"/>
  <c r="E4924" i="1"/>
  <c r="D4924" i="1"/>
  <c r="R4923" i="1"/>
  <c r="S4923" i="1" s="1"/>
  <c r="E4923" i="1"/>
  <c r="D4923" i="1"/>
  <c r="R4922" i="1"/>
  <c r="S4922" i="1" s="1"/>
  <c r="E4922" i="1"/>
  <c r="D4922" i="1"/>
  <c r="S4921" i="1"/>
  <c r="R4921" i="1"/>
  <c r="E4921" i="1"/>
  <c r="D4921" i="1"/>
  <c r="S4920" i="1"/>
  <c r="R4920" i="1"/>
  <c r="E4920" i="1"/>
  <c r="D4920" i="1"/>
  <c r="S4919" i="1"/>
  <c r="R4919" i="1"/>
  <c r="E4919" i="1"/>
  <c r="D4919" i="1"/>
  <c r="R4918" i="1"/>
  <c r="S4918" i="1" s="1"/>
  <c r="E4918" i="1"/>
  <c r="D4918" i="1"/>
  <c r="R4917" i="1"/>
  <c r="S4917" i="1" s="1"/>
  <c r="E4917" i="1"/>
  <c r="D4917" i="1"/>
  <c r="S4916" i="1"/>
  <c r="R4916" i="1"/>
  <c r="E4916" i="1"/>
  <c r="D4916" i="1"/>
  <c r="R4915" i="1"/>
  <c r="S4915" i="1" s="1"/>
  <c r="E4915" i="1"/>
  <c r="D4915" i="1"/>
  <c r="S4914" i="1"/>
  <c r="R4914" i="1"/>
  <c r="E4914" i="1"/>
  <c r="D4914" i="1"/>
  <c r="S4913" i="1"/>
  <c r="R4913" i="1"/>
  <c r="E4913" i="1"/>
  <c r="D4913" i="1"/>
  <c r="R4912" i="1"/>
  <c r="S4912" i="1" s="1"/>
  <c r="E4912" i="1"/>
  <c r="D4912" i="1"/>
  <c r="S4911" i="1"/>
  <c r="R4911" i="1"/>
  <c r="E4911" i="1"/>
  <c r="D4911" i="1"/>
  <c r="S4910" i="1"/>
  <c r="R4910" i="1"/>
  <c r="E4910" i="1"/>
  <c r="D4910" i="1"/>
  <c r="S4909" i="1"/>
  <c r="R4909" i="1"/>
  <c r="E4909" i="1"/>
  <c r="D4909" i="1"/>
  <c r="R4908" i="1"/>
  <c r="S4908" i="1" s="1"/>
  <c r="E4908" i="1"/>
  <c r="D4908" i="1"/>
  <c r="R4907" i="1"/>
  <c r="S4907" i="1" s="1"/>
  <c r="E4907" i="1"/>
  <c r="D4907" i="1"/>
  <c r="S4906" i="1"/>
  <c r="R4906" i="1"/>
  <c r="E4906" i="1"/>
  <c r="D4906" i="1"/>
  <c r="R4905" i="1"/>
  <c r="S4905" i="1" s="1"/>
  <c r="E4905" i="1"/>
  <c r="D4905" i="1"/>
  <c r="S4904" i="1"/>
  <c r="R4904" i="1"/>
  <c r="E4904" i="1"/>
  <c r="D4904" i="1"/>
  <c r="S4903" i="1"/>
  <c r="R4903" i="1"/>
  <c r="E4903" i="1"/>
  <c r="D4903" i="1"/>
  <c r="R4902" i="1"/>
  <c r="S4902" i="1" s="1"/>
  <c r="E4902" i="1"/>
  <c r="D4902" i="1"/>
  <c r="S4901" i="1"/>
  <c r="R4901" i="1"/>
  <c r="E4901" i="1"/>
  <c r="D4901" i="1"/>
  <c r="S4900" i="1"/>
  <c r="R4900" i="1"/>
  <c r="E4900" i="1"/>
  <c r="D4900" i="1"/>
  <c r="S4899" i="1"/>
  <c r="R4899" i="1"/>
  <c r="E4899" i="1"/>
  <c r="D4899" i="1"/>
  <c r="S4898" i="1"/>
  <c r="R4898" i="1"/>
  <c r="E4898" i="1"/>
  <c r="D4898" i="1"/>
  <c r="R4897" i="1"/>
  <c r="S4897" i="1" s="1"/>
  <c r="E4897" i="1"/>
  <c r="D4897" i="1"/>
  <c r="S4896" i="1"/>
  <c r="R4896" i="1"/>
  <c r="E4896" i="1"/>
  <c r="D4896" i="1"/>
  <c r="R4895" i="1"/>
  <c r="S4895" i="1" s="1"/>
  <c r="E4895" i="1"/>
  <c r="D4895" i="1"/>
  <c r="S4894" i="1"/>
  <c r="R4894" i="1"/>
  <c r="E4894" i="1"/>
  <c r="D4894" i="1"/>
  <c r="R4893" i="1"/>
  <c r="S4893" i="1" s="1"/>
  <c r="E4893" i="1"/>
  <c r="D4893" i="1"/>
  <c r="R4892" i="1"/>
  <c r="S4892" i="1" s="1"/>
  <c r="E4892" i="1"/>
  <c r="D4892" i="1"/>
  <c r="S4891" i="1"/>
  <c r="R4891" i="1"/>
  <c r="E4891" i="1"/>
  <c r="D4891" i="1"/>
  <c r="S4890" i="1"/>
  <c r="R4890" i="1"/>
  <c r="E4890" i="1"/>
  <c r="D4890" i="1"/>
  <c r="S4889" i="1"/>
  <c r="R4889" i="1"/>
  <c r="E4889" i="1"/>
  <c r="D4889" i="1"/>
  <c r="S4888" i="1"/>
  <c r="R4888" i="1"/>
  <c r="E4888" i="1"/>
  <c r="D4888" i="1"/>
  <c r="R4887" i="1"/>
  <c r="S4887" i="1" s="1"/>
  <c r="E4887" i="1"/>
  <c r="D4887" i="1"/>
  <c r="S4886" i="1"/>
  <c r="R4886" i="1"/>
  <c r="E4886" i="1"/>
  <c r="D4886" i="1"/>
  <c r="R4885" i="1"/>
  <c r="S4885" i="1" s="1"/>
  <c r="E4885" i="1"/>
  <c r="D4885" i="1"/>
  <c r="S4884" i="1"/>
  <c r="R4884" i="1"/>
  <c r="E4884" i="1"/>
  <c r="D4884" i="1"/>
  <c r="R4883" i="1"/>
  <c r="S4883" i="1" s="1"/>
  <c r="E4883" i="1"/>
  <c r="D4883" i="1"/>
  <c r="R4882" i="1"/>
  <c r="S4882" i="1" s="1"/>
  <c r="E4882" i="1"/>
  <c r="D4882" i="1"/>
  <c r="S4881" i="1"/>
  <c r="R4881" i="1"/>
  <c r="E4881" i="1"/>
  <c r="D4881" i="1"/>
  <c r="S4880" i="1"/>
  <c r="R4880" i="1"/>
  <c r="E4880" i="1"/>
  <c r="D4880" i="1"/>
  <c r="S4879" i="1"/>
  <c r="R4879" i="1"/>
  <c r="E4879" i="1"/>
  <c r="D4879" i="1"/>
  <c r="S4878" i="1"/>
  <c r="R4878" i="1"/>
  <c r="E4878" i="1"/>
  <c r="D4878" i="1"/>
  <c r="R4877" i="1"/>
  <c r="S4877" i="1" s="1"/>
  <c r="E4877" i="1"/>
  <c r="D4877" i="1"/>
  <c r="S4876" i="1"/>
  <c r="R4876" i="1"/>
  <c r="E4876" i="1"/>
  <c r="D4876" i="1"/>
  <c r="R4875" i="1"/>
  <c r="S4875" i="1" s="1"/>
  <c r="E4875" i="1"/>
  <c r="D4875" i="1"/>
  <c r="S4874" i="1"/>
  <c r="R4874" i="1"/>
  <c r="E4874" i="1"/>
  <c r="D4874" i="1"/>
  <c r="R4873" i="1"/>
  <c r="S4873" i="1" s="1"/>
  <c r="E4873" i="1"/>
  <c r="D4873" i="1"/>
  <c r="R4872" i="1"/>
  <c r="S4872" i="1" s="1"/>
  <c r="E4872" i="1"/>
  <c r="D4872" i="1"/>
  <c r="S4871" i="1"/>
  <c r="R4871" i="1"/>
  <c r="E4871" i="1"/>
  <c r="D4871" i="1"/>
  <c r="S4870" i="1"/>
  <c r="R4870" i="1"/>
  <c r="E4870" i="1"/>
  <c r="D4870" i="1"/>
  <c r="S4869" i="1"/>
  <c r="R4869" i="1"/>
  <c r="E4869" i="1"/>
  <c r="D4869" i="1"/>
  <c r="S4868" i="1"/>
  <c r="R4868" i="1"/>
  <c r="E4868" i="1"/>
  <c r="D4868" i="1"/>
  <c r="R4867" i="1"/>
  <c r="S4867" i="1" s="1"/>
  <c r="E4867" i="1"/>
  <c r="D4867" i="1"/>
  <c r="S4866" i="1"/>
  <c r="R4866" i="1"/>
  <c r="E4866" i="1"/>
  <c r="D4866" i="1"/>
  <c r="R4865" i="1"/>
  <c r="S4865" i="1" s="1"/>
  <c r="E4865" i="1"/>
  <c r="D4865" i="1"/>
  <c r="S4864" i="1"/>
  <c r="R4864" i="1"/>
  <c r="E4864" i="1"/>
  <c r="D4864" i="1"/>
  <c r="S4863" i="1"/>
  <c r="R4863" i="1"/>
  <c r="E4863" i="1"/>
  <c r="D4863" i="1"/>
  <c r="R4862" i="1"/>
  <c r="S4862" i="1" s="1"/>
  <c r="E4862" i="1"/>
  <c r="D4862" i="1"/>
  <c r="S4861" i="1"/>
  <c r="R4861" i="1"/>
  <c r="E4861" i="1"/>
  <c r="D4861" i="1"/>
  <c r="R4860" i="1"/>
  <c r="S4860" i="1" s="1"/>
  <c r="E4860" i="1"/>
  <c r="D4860" i="1"/>
  <c r="S4859" i="1"/>
  <c r="R4859" i="1"/>
  <c r="E4859" i="1"/>
  <c r="D4859" i="1"/>
  <c r="R4858" i="1"/>
  <c r="S4858" i="1" s="1"/>
  <c r="E4858" i="1"/>
  <c r="D4858" i="1"/>
  <c r="R4857" i="1"/>
  <c r="S4857" i="1" s="1"/>
  <c r="E4857" i="1"/>
  <c r="D4857" i="1"/>
  <c r="S4856" i="1"/>
  <c r="R4856" i="1"/>
  <c r="E4856" i="1"/>
  <c r="D4856" i="1"/>
  <c r="S4855" i="1"/>
  <c r="R4855" i="1"/>
  <c r="E4855" i="1"/>
  <c r="D4855" i="1"/>
  <c r="S4854" i="1"/>
  <c r="R4854" i="1"/>
  <c r="E4854" i="1"/>
  <c r="D4854" i="1"/>
  <c r="S4853" i="1"/>
  <c r="R4853" i="1"/>
  <c r="E4853" i="1"/>
  <c r="D4853" i="1"/>
  <c r="R4852" i="1"/>
  <c r="S4852" i="1" s="1"/>
  <c r="E4852" i="1"/>
  <c r="D4852" i="1"/>
  <c r="S4851" i="1"/>
  <c r="R4851" i="1"/>
  <c r="E4851" i="1"/>
  <c r="D4851" i="1"/>
  <c r="R4850" i="1"/>
  <c r="S4850" i="1" s="1"/>
  <c r="E4850" i="1"/>
  <c r="D4850" i="1"/>
  <c r="S4849" i="1"/>
  <c r="R4849" i="1"/>
  <c r="E4849" i="1"/>
  <c r="D4849" i="1"/>
  <c r="R4848" i="1"/>
  <c r="S4848" i="1" s="1"/>
  <c r="E4848" i="1"/>
  <c r="D4848" i="1"/>
  <c r="R4847" i="1"/>
  <c r="S4847" i="1" s="1"/>
  <c r="E4847" i="1"/>
  <c r="D4847" i="1"/>
  <c r="S4846" i="1"/>
  <c r="R4846" i="1"/>
  <c r="E4846" i="1"/>
  <c r="D4846" i="1"/>
  <c r="S4845" i="1"/>
  <c r="R4845" i="1"/>
  <c r="E4845" i="1"/>
  <c r="D4845" i="1"/>
  <c r="S4844" i="1"/>
  <c r="R4844" i="1"/>
  <c r="E4844" i="1"/>
  <c r="D4844" i="1"/>
  <c r="R4843" i="1"/>
  <c r="S4843" i="1" s="1"/>
  <c r="E4843" i="1"/>
  <c r="D4843" i="1"/>
  <c r="R4842" i="1"/>
  <c r="S4842" i="1" s="1"/>
  <c r="E4842" i="1"/>
  <c r="D4842" i="1"/>
  <c r="S4841" i="1"/>
  <c r="R4841" i="1"/>
  <c r="E4841" i="1"/>
  <c r="D4841" i="1"/>
  <c r="S4840" i="1"/>
  <c r="R4840" i="1"/>
  <c r="E4840" i="1"/>
  <c r="D4840" i="1"/>
  <c r="S4839" i="1"/>
  <c r="R4839" i="1"/>
  <c r="E4839" i="1"/>
  <c r="D4839" i="1"/>
  <c r="S4838" i="1"/>
  <c r="R4838" i="1"/>
  <c r="E4838" i="1"/>
  <c r="D4838" i="1"/>
  <c r="R4837" i="1"/>
  <c r="S4837" i="1" s="1"/>
  <c r="E4837" i="1"/>
  <c r="D4837" i="1"/>
  <c r="S4836" i="1"/>
  <c r="R4836" i="1"/>
  <c r="E4836" i="1"/>
  <c r="D4836" i="1"/>
  <c r="R4835" i="1"/>
  <c r="S4835" i="1" s="1"/>
  <c r="E4835" i="1"/>
  <c r="D4835" i="1"/>
  <c r="S4834" i="1"/>
  <c r="R4834" i="1"/>
  <c r="E4834" i="1"/>
  <c r="D4834" i="1"/>
  <c r="R4833" i="1"/>
  <c r="S4833" i="1" s="1"/>
  <c r="E4833" i="1"/>
  <c r="D4833" i="1"/>
  <c r="R4832" i="1"/>
  <c r="S4832" i="1" s="1"/>
  <c r="E4832" i="1"/>
  <c r="D4832" i="1"/>
  <c r="S4831" i="1"/>
  <c r="R4831" i="1"/>
  <c r="E4831" i="1"/>
  <c r="D4831" i="1"/>
  <c r="R4830" i="1"/>
  <c r="S4830" i="1" s="1"/>
  <c r="E4830" i="1"/>
  <c r="D4830" i="1"/>
  <c r="S4829" i="1"/>
  <c r="R4829" i="1"/>
  <c r="E4829" i="1"/>
  <c r="D4829" i="1"/>
  <c r="S4828" i="1"/>
  <c r="R4828" i="1"/>
  <c r="E4828" i="1"/>
  <c r="D4828" i="1"/>
  <c r="R4827" i="1"/>
  <c r="S4827" i="1" s="1"/>
  <c r="E4827" i="1"/>
  <c r="D4827" i="1"/>
  <c r="S4826" i="1"/>
  <c r="R4826" i="1"/>
  <c r="E4826" i="1"/>
  <c r="D4826" i="1"/>
  <c r="S4825" i="1"/>
  <c r="R4825" i="1"/>
  <c r="E4825" i="1"/>
  <c r="D4825" i="1"/>
  <c r="S4824" i="1"/>
  <c r="R4824" i="1"/>
  <c r="E4824" i="1"/>
  <c r="D4824" i="1"/>
  <c r="R4823" i="1"/>
  <c r="S4823" i="1" s="1"/>
  <c r="E4823" i="1"/>
  <c r="D4823" i="1"/>
  <c r="R4822" i="1"/>
  <c r="S4822" i="1" s="1"/>
  <c r="E4822" i="1"/>
  <c r="D4822" i="1"/>
  <c r="S4821" i="1"/>
  <c r="R4821" i="1"/>
  <c r="E4821" i="1"/>
  <c r="D4821" i="1"/>
  <c r="R4820" i="1"/>
  <c r="S4820" i="1" s="1"/>
  <c r="E4820" i="1"/>
  <c r="D4820" i="1"/>
  <c r="S4819" i="1"/>
  <c r="Q4819" i="1"/>
  <c r="R4819" i="1" s="1"/>
  <c r="E4819" i="1"/>
  <c r="D4819" i="1"/>
  <c r="R4818" i="1"/>
  <c r="S4818" i="1" s="1"/>
  <c r="E4818" i="1"/>
  <c r="D4818" i="1"/>
  <c r="R4817" i="1"/>
  <c r="S4817" i="1" s="1"/>
  <c r="E4817" i="1"/>
  <c r="D4817" i="1"/>
  <c r="R4816" i="1"/>
  <c r="S4816" i="1" s="1"/>
  <c r="E4816" i="1"/>
  <c r="D4816" i="1"/>
  <c r="R4815" i="1"/>
  <c r="S4815" i="1" s="1"/>
  <c r="E4815" i="1"/>
  <c r="D4815" i="1"/>
  <c r="R4814" i="1"/>
  <c r="S4814" i="1" s="1"/>
  <c r="Q4814" i="1"/>
  <c r="E4814" i="1"/>
  <c r="D4814" i="1"/>
  <c r="R4813" i="1"/>
  <c r="S4813" i="1" s="1"/>
  <c r="E4813" i="1"/>
  <c r="D4813" i="1"/>
  <c r="Q4812" i="1"/>
  <c r="R4812" i="1" s="1"/>
  <c r="S4812" i="1" s="1"/>
  <c r="E4812" i="1"/>
  <c r="D4812" i="1"/>
  <c r="R4811" i="1"/>
  <c r="S4811" i="1" s="1"/>
  <c r="E4811" i="1"/>
  <c r="D4811" i="1"/>
  <c r="R4810" i="1"/>
  <c r="S4810" i="1" s="1"/>
  <c r="E4810" i="1"/>
  <c r="D4810" i="1"/>
  <c r="Q4809" i="1"/>
  <c r="R4809" i="1" s="1"/>
  <c r="S4809" i="1" s="1"/>
  <c r="E4809" i="1"/>
  <c r="D4809" i="1"/>
  <c r="R4808" i="1"/>
  <c r="S4808" i="1" s="1"/>
  <c r="E4808" i="1"/>
  <c r="D4808" i="1"/>
  <c r="S4807" i="1"/>
  <c r="R4807" i="1"/>
  <c r="E4807" i="1"/>
  <c r="D4807" i="1"/>
  <c r="R4806" i="1"/>
  <c r="S4806" i="1" s="1"/>
  <c r="E4806" i="1"/>
  <c r="D4806" i="1"/>
  <c r="S4805" i="1"/>
  <c r="R4805" i="1"/>
  <c r="E4805" i="1"/>
  <c r="D4805" i="1"/>
  <c r="S4804" i="1"/>
  <c r="R4804" i="1"/>
  <c r="E4804" i="1"/>
  <c r="D4804" i="1"/>
  <c r="S4803" i="1"/>
  <c r="R4803" i="1"/>
  <c r="E4803" i="1"/>
  <c r="D4803" i="1"/>
  <c r="S4802" i="1"/>
  <c r="R4802" i="1"/>
  <c r="E4802" i="1"/>
  <c r="D4802" i="1"/>
  <c r="R4801" i="1"/>
  <c r="S4801" i="1" s="1"/>
  <c r="E4801" i="1"/>
  <c r="D4801" i="1"/>
  <c r="S4800" i="1"/>
  <c r="R4800" i="1"/>
  <c r="E4800" i="1"/>
  <c r="D4800" i="1"/>
  <c r="R4799" i="1"/>
  <c r="S4799" i="1" s="1"/>
  <c r="E4799" i="1"/>
  <c r="D4799" i="1"/>
  <c r="R4798" i="1"/>
  <c r="S4798" i="1" s="1"/>
  <c r="E4798" i="1"/>
  <c r="D4798" i="1"/>
  <c r="S4797" i="1"/>
  <c r="R4797" i="1"/>
  <c r="E4797" i="1"/>
  <c r="D4797" i="1"/>
  <c r="R4796" i="1"/>
  <c r="S4796" i="1" s="1"/>
  <c r="E4796" i="1"/>
  <c r="D4796" i="1"/>
  <c r="S4795" i="1"/>
  <c r="R4795" i="1"/>
  <c r="E4795" i="1"/>
  <c r="D4795" i="1"/>
  <c r="S4794" i="1"/>
  <c r="R4794" i="1"/>
  <c r="E4794" i="1"/>
  <c r="D4794" i="1"/>
  <c r="R4793" i="1"/>
  <c r="S4793" i="1" s="1"/>
  <c r="E4793" i="1"/>
  <c r="D4793" i="1"/>
  <c r="S4792" i="1"/>
  <c r="R4792" i="1"/>
  <c r="E4792" i="1"/>
  <c r="D4792" i="1"/>
  <c r="R4791" i="1"/>
  <c r="S4791" i="1" s="1"/>
  <c r="E4791" i="1"/>
  <c r="D4791" i="1"/>
  <c r="S4790" i="1"/>
  <c r="R4790" i="1"/>
  <c r="E4790" i="1"/>
  <c r="D4790" i="1"/>
  <c r="S4789" i="1"/>
  <c r="R4789" i="1"/>
  <c r="E4789" i="1"/>
  <c r="D4789" i="1"/>
  <c r="R4788" i="1"/>
  <c r="S4788" i="1" s="1"/>
  <c r="E4788" i="1"/>
  <c r="D4788" i="1"/>
  <c r="S4787" i="1"/>
  <c r="R4787" i="1"/>
  <c r="E4787" i="1"/>
  <c r="D4787" i="1"/>
  <c r="R4786" i="1"/>
  <c r="S4786" i="1" s="1"/>
  <c r="E4786" i="1"/>
  <c r="D4786" i="1"/>
  <c r="S4785" i="1"/>
  <c r="R4785" i="1"/>
  <c r="E4785" i="1"/>
  <c r="D4785" i="1"/>
  <c r="S4784" i="1"/>
  <c r="R4784" i="1"/>
  <c r="E4784" i="1"/>
  <c r="D4784" i="1"/>
  <c r="S4783" i="1"/>
  <c r="R4783" i="1"/>
  <c r="E4783" i="1"/>
  <c r="D4783" i="1"/>
  <c r="S4782" i="1"/>
  <c r="R4782" i="1"/>
  <c r="E4782" i="1"/>
  <c r="D4782" i="1"/>
  <c r="R4781" i="1"/>
  <c r="S4781" i="1" s="1"/>
  <c r="E4781" i="1"/>
  <c r="D4781" i="1"/>
  <c r="S4780" i="1"/>
  <c r="R4780" i="1"/>
  <c r="E4780" i="1"/>
  <c r="D4780" i="1"/>
  <c r="R4779" i="1"/>
  <c r="S4779" i="1" s="1"/>
  <c r="E4779" i="1"/>
  <c r="D4779" i="1"/>
  <c r="S4778" i="1"/>
  <c r="R4778" i="1"/>
  <c r="E4778" i="1"/>
  <c r="D4778" i="1"/>
  <c r="S4777" i="1"/>
  <c r="R4777" i="1"/>
  <c r="E4777" i="1"/>
  <c r="D4777" i="1"/>
  <c r="R4776" i="1"/>
  <c r="S4776" i="1" s="1"/>
  <c r="E4776" i="1"/>
  <c r="D4776" i="1"/>
  <c r="S4775" i="1"/>
  <c r="R4775" i="1"/>
  <c r="E4775" i="1"/>
  <c r="D4775" i="1"/>
  <c r="S4774" i="1"/>
  <c r="R4774" i="1"/>
  <c r="E4774" i="1"/>
  <c r="D4774" i="1"/>
  <c r="R4773" i="1"/>
  <c r="S4773" i="1" s="1"/>
  <c r="E4773" i="1"/>
  <c r="D4773" i="1"/>
  <c r="S4772" i="1"/>
  <c r="R4772" i="1"/>
  <c r="E4772" i="1"/>
  <c r="D4772" i="1"/>
  <c r="R4771" i="1"/>
  <c r="S4771" i="1" s="1"/>
  <c r="E4771" i="1"/>
  <c r="D4771" i="1"/>
  <c r="S4770" i="1"/>
  <c r="R4770" i="1"/>
  <c r="E4770" i="1"/>
  <c r="D4770" i="1"/>
  <c r="R4769" i="1"/>
  <c r="S4769" i="1" s="1"/>
  <c r="E4769" i="1"/>
  <c r="D4769" i="1"/>
  <c r="R4768" i="1"/>
  <c r="S4768" i="1" s="1"/>
  <c r="E4768" i="1"/>
  <c r="D4768" i="1"/>
  <c r="S4767" i="1"/>
  <c r="R4767" i="1"/>
  <c r="E4767" i="1"/>
  <c r="D4767" i="1"/>
  <c r="R4766" i="1"/>
  <c r="S4766" i="1" s="1"/>
  <c r="E4766" i="1"/>
  <c r="D4766" i="1"/>
  <c r="S4765" i="1"/>
  <c r="R4765" i="1"/>
  <c r="E4765" i="1"/>
  <c r="D4765" i="1"/>
  <c r="S4764" i="1"/>
  <c r="R4764" i="1"/>
  <c r="E4764" i="1"/>
  <c r="D4764" i="1"/>
  <c r="S4763" i="1"/>
  <c r="R4763" i="1"/>
  <c r="E4763" i="1"/>
  <c r="D4763" i="1"/>
  <c r="S4762" i="1"/>
  <c r="R4762" i="1"/>
  <c r="E4762" i="1"/>
  <c r="D4762" i="1"/>
  <c r="R4761" i="1"/>
  <c r="S4761" i="1" s="1"/>
  <c r="E4761" i="1"/>
  <c r="D4761" i="1"/>
  <c r="S4760" i="1"/>
  <c r="R4760" i="1"/>
  <c r="E4760" i="1"/>
  <c r="D4760" i="1"/>
  <c r="R4759" i="1"/>
  <c r="S4759" i="1" s="1"/>
  <c r="E4759" i="1"/>
  <c r="D4759" i="1"/>
  <c r="R4758" i="1"/>
  <c r="S4758" i="1" s="1"/>
  <c r="E4758" i="1"/>
  <c r="D4758" i="1"/>
  <c r="S4757" i="1"/>
  <c r="R4757" i="1"/>
  <c r="E4757" i="1"/>
  <c r="D4757" i="1"/>
  <c r="R4756" i="1"/>
  <c r="S4756" i="1" s="1"/>
  <c r="E4756" i="1"/>
  <c r="D4756" i="1"/>
  <c r="S4755" i="1"/>
  <c r="R4755" i="1"/>
  <c r="E4755" i="1"/>
  <c r="D4755" i="1"/>
  <c r="R4754" i="1"/>
  <c r="S4754" i="1" s="1"/>
  <c r="E4754" i="1"/>
  <c r="D4754" i="1"/>
  <c r="R4753" i="1"/>
  <c r="S4753" i="1" s="1"/>
  <c r="E4753" i="1"/>
  <c r="D4753" i="1"/>
  <c r="S4752" i="1"/>
  <c r="R4752" i="1"/>
  <c r="E4752" i="1"/>
  <c r="D4752" i="1"/>
  <c r="R4751" i="1"/>
  <c r="S4751" i="1" s="1"/>
  <c r="E4751" i="1"/>
  <c r="D4751" i="1"/>
  <c r="S4750" i="1"/>
  <c r="R4750" i="1"/>
  <c r="E4750" i="1"/>
  <c r="D4750" i="1"/>
  <c r="S4749" i="1"/>
  <c r="R4749" i="1"/>
  <c r="E4749" i="1"/>
  <c r="D4749" i="1"/>
  <c r="S4748" i="1"/>
  <c r="R4748" i="1"/>
  <c r="E4748" i="1"/>
  <c r="D4748" i="1"/>
  <c r="S4747" i="1"/>
  <c r="R4747" i="1"/>
  <c r="E4747" i="1"/>
  <c r="D4747" i="1"/>
  <c r="R4746" i="1"/>
  <c r="S4746" i="1" s="1"/>
  <c r="E4746" i="1"/>
  <c r="D4746" i="1"/>
  <c r="S4745" i="1"/>
  <c r="R4745" i="1"/>
  <c r="E4745" i="1"/>
  <c r="D4745" i="1"/>
  <c r="S4744" i="1"/>
  <c r="R4744" i="1"/>
  <c r="E4744" i="1"/>
  <c r="D4744" i="1"/>
  <c r="R4743" i="1"/>
  <c r="S4743" i="1" s="1"/>
  <c r="E4743" i="1"/>
  <c r="D4743" i="1"/>
  <c r="S4742" i="1"/>
  <c r="R4742" i="1"/>
  <c r="E4742" i="1"/>
  <c r="D4742" i="1"/>
  <c r="R4741" i="1"/>
  <c r="S4741" i="1" s="1"/>
  <c r="E4741" i="1"/>
  <c r="D4741" i="1"/>
  <c r="S4740" i="1"/>
  <c r="R4740" i="1"/>
  <c r="E4740" i="1"/>
  <c r="D4740" i="1"/>
  <c r="S4739" i="1"/>
  <c r="R4739" i="1"/>
  <c r="E4739" i="1"/>
  <c r="D4739" i="1"/>
  <c r="R4738" i="1"/>
  <c r="S4738" i="1" s="1"/>
  <c r="E4738" i="1"/>
  <c r="D4738" i="1"/>
  <c r="S4737" i="1"/>
  <c r="R4737" i="1"/>
  <c r="E4737" i="1"/>
  <c r="D4737" i="1"/>
  <c r="R4736" i="1"/>
  <c r="S4736" i="1" s="1"/>
  <c r="E4736" i="1"/>
  <c r="D4736" i="1"/>
  <c r="S4735" i="1"/>
  <c r="R4735" i="1"/>
  <c r="E4735" i="1"/>
  <c r="D4735" i="1"/>
  <c r="R4734" i="1"/>
  <c r="S4734" i="1" s="1"/>
  <c r="E4734" i="1"/>
  <c r="D4734" i="1"/>
  <c r="R4733" i="1"/>
  <c r="S4733" i="1" s="1"/>
  <c r="E4733" i="1"/>
  <c r="D4733" i="1"/>
  <c r="S4732" i="1"/>
  <c r="R4732" i="1"/>
  <c r="E4732" i="1"/>
  <c r="D4732" i="1"/>
  <c r="R4731" i="1"/>
  <c r="S4731" i="1" s="1"/>
  <c r="E4731" i="1"/>
  <c r="D4731" i="1"/>
  <c r="S4730" i="1"/>
  <c r="R4730" i="1"/>
  <c r="E4730" i="1"/>
  <c r="D4730" i="1"/>
  <c r="R4729" i="1"/>
  <c r="S4729" i="1" s="1"/>
  <c r="E4729" i="1"/>
  <c r="D4729" i="1"/>
  <c r="S4728" i="1"/>
  <c r="R4728" i="1"/>
  <c r="E4728" i="1"/>
  <c r="D4728" i="1"/>
  <c r="S4727" i="1"/>
  <c r="R4727" i="1"/>
  <c r="E4727" i="1"/>
  <c r="D4727" i="1"/>
  <c r="R4726" i="1"/>
  <c r="S4726" i="1" s="1"/>
  <c r="E4726" i="1"/>
  <c r="D4726" i="1"/>
  <c r="S4725" i="1"/>
  <c r="R4725" i="1"/>
  <c r="E4725" i="1"/>
  <c r="D4725" i="1"/>
  <c r="S4724" i="1"/>
  <c r="R4724" i="1"/>
  <c r="E4724" i="1"/>
  <c r="D4724" i="1"/>
  <c r="R4723" i="1"/>
  <c r="S4723" i="1" s="1"/>
  <c r="E4723" i="1"/>
  <c r="D4723" i="1"/>
  <c r="S4722" i="1"/>
  <c r="R4722" i="1"/>
  <c r="E4722" i="1"/>
  <c r="D4722" i="1"/>
  <c r="R4721" i="1"/>
  <c r="S4721" i="1" s="1"/>
  <c r="E4721" i="1"/>
  <c r="D4721" i="1"/>
  <c r="S4720" i="1"/>
  <c r="R4720" i="1"/>
  <c r="E4720" i="1"/>
  <c r="D4720" i="1"/>
  <c r="R4719" i="1"/>
  <c r="S4719" i="1" s="1"/>
  <c r="E4719" i="1"/>
  <c r="D4719" i="1"/>
  <c r="S4718" i="1"/>
  <c r="R4718" i="1"/>
  <c r="E4718" i="1"/>
  <c r="D4718" i="1"/>
  <c r="S4717" i="1"/>
  <c r="R4717" i="1"/>
  <c r="E4717" i="1"/>
  <c r="D4717" i="1"/>
  <c r="R4716" i="1"/>
  <c r="S4716" i="1" s="1"/>
  <c r="E4716" i="1"/>
  <c r="D4716" i="1"/>
  <c r="S4715" i="1"/>
  <c r="R4715" i="1"/>
  <c r="E4715" i="1"/>
  <c r="D4715" i="1"/>
  <c r="R4714" i="1"/>
  <c r="S4714" i="1" s="1"/>
  <c r="E4714" i="1"/>
  <c r="D4714" i="1"/>
  <c r="R4713" i="1"/>
  <c r="S4713" i="1" s="1"/>
  <c r="E4713" i="1"/>
  <c r="D4713" i="1"/>
  <c r="S4712" i="1"/>
  <c r="R4712" i="1"/>
  <c r="E4712" i="1"/>
  <c r="D4712" i="1"/>
  <c r="R4711" i="1"/>
  <c r="S4711" i="1" s="1"/>
  <c r="E4711" i="1"/>
  <c r="D4711" i="1"/>
  <c r="S4710" i="1"/>
  <c r="R4710" i="1"/>
  <c r="E4710" i="1"/>
  <c r="D4710" i="1"/>
  <c r="S4709" i="1"/>
  <c r="R4709" i="1"/>
  <c r="E4709" i="1"/>
  <c r="D4709" i="1"/>
  <c r="R4708" i="1"/>
  <c r="S4708" i="1" s="1"/>
  <c r="E4708" i="1"/>
  <c r="D4708" i="1"/>
  <c r="S4707" i="1"/>
  <c r="R4707" i="1"/>
  <c r="E4707" i="1"/>
  <c r="D4707" i="1"/>
  <c r="R4706" i="1"/>
  <c r="S4706" i="1" s="1"/>
  <c r="E4706" i="1"/>
  <c r="D4706" i="1"/>
  <c r="S4705" i="1"/>
  <c r="R4705" i="1"/>
  <c r="E4705" i="1"/>
  <c r="D4705" i="1"/>
  <c r="R4704" i="1"/>
  <c r="S4704" i="1" s="1"/>
  <c r="E4704" i="1"/>
  <c r="D4704" i="1"/>
  <c r="S4703" i="1"/>
  <c r="R4703" i="1"/>
  <c r="E4703" i="1"/>
  <c r="D4703" i="1"/>
  <c r="S4702" i="1"/>
  <c r="R4702" i="1"/>
  <c r="E4702" i="1"/>
  <c r="D4702" i="1"/>
  <c r="R4701" i="1"/>
  <c r="S4701" i="1" s="1"/>
  <c r="E4701" i="1"/>
  <c r="D4701" i="1"/>
  <c r="S4700" i="1"/>
  <c r="R4700" i="1"/>
  <c r="E4700" i="1"/>
  <c r="D4700" i="1"/>
  <c r="R4699" i="1"/>
  <c r="S4699" i="1" s="1"/>
  <c r="E4699" i="1"/>
  <c r="D4699" i="1"/>
  <c r="S4698" i="1"/>
  <c r="R4698" i="1"/>
  <c r="E4698" i="1"/>
  <c r="D4698" i="1"/>
  <c r="Q4697" i="1"/>
  <c r="R4697" i="1" s="1"/>
  <c r="S4697" i="1" s="1"/>
  <c r="E4697" i="1"/>
  <c r="D4697" i="1"/>
  <c r="R4696" i="1"/>
  <c r="S4696" i="1" s="1"/>
  <c r="E4696" i="1"/>
  <c r="D4696" i="1"/>
  <c r="R4695" i="1"/>
  <c r="S4695" i="1" s="1"/>
  <c r="E4695" i="1"/>
  <c r="D4695" i="1"/>
  <c r="R4694" i="1"/>
  <c r="S4694" i="1" s="1"/>
  <c r="E4694" i="1"/>
  <c r="D4694" i="1"/>
  <c r="S4693" i="1"/>
  <c r="R4693" i="1"/>
  <c r="Q4693" i="1"/>
  <c r="E4693" i="1"/>
  <c r="D4693" i="1"/>
  <c r="R4692" i="1"/>
  <c r="S4692" i="1" s="1"/>
  <c r="E4692" i="1"/>
  <c r="D4692" i="1"/>
  <c r="R4691" i="1"/>
  <c r="S4691" i="1" s="1"/>
  <c r="E4691" i="1"/>
  <c r="D4691" i="1"/>
  <c r="S4690" i="1"/>
  <c r="R4690" i="1"/>
  <c r="E4690" i="1"/>
  <c r="D4690" i="1"/>
  <c r="R4689" i="1"/>
  <c r="S4689" i="1" s="1"/>
  <c r="E4689" i="1"/>
  <c r="D4689" i="1"/>
  <c r="R4688" i="1"/>
  <c r="S4688" i="1" s="1"/>
  <c r="E4688" i="1"/>
  <c r="D4688" i="1"/>
  <c r="R4687" i="1"/>
  <c r="S4687" i="1" s="1"/>
  <c r="E4687" i="1"/>
  <c r="D4687" i="1"/>
  <c r="R4686" i="1"/>
  <c r="S4686" i="1" s="1"/>
  <c r="Q4686" i="1"/>
  <c r="E4686" i="1"/>
  <c r="D4686" i="1"/>
  <c r="R4685" i="1"/>
  <c r="S4685" i="1" s="1"/>
  <c r="E4685" i="1"/>
  <c r="D4685" i="1"/>
  <c r="S4684" i="1"/>
  <c r="R4684" i="1"/>
  <c r="E4684" i="1"/>
  <c r="D4684" i="1"/>
  <c r="R4683" i="1"/>
  <c r="S4683" i="1" s="1"/>
  <c r="E4683" i="1"/>
  <c r="D4683" i="1"/>
  <c r="R4682" i="1"/>
  <c r="S4682" i="1" s="1"/>
  <c r="E4682" i="1"/>
  <c r="D4682" i="1"/>
  <c r="S4681" i="1"/>
  <c r="R4681" i="1"/>
  <c r="E4681" i="1"/>
  <c r="D4681" i="1"/>
  <c r="S4680" i="1"/>
  <c r="R4680" i="1"/>
  <c r="E4680" i="1"/>
  <c r="D4680" i="1"/>
  <c r="R4679" i="1"/>
  <c r="S4679" i="1" s="1"/>
  <c r="E4679" i="1"/>
  <c r="D4679" i="1"/>
  <c r="R4678" i="1"/>
  <c r="S4678" i="1" s="1"/>
  <c r="E4678" i="1"/>
  <c r="D4678" i="1"/>
  <c r="R4677" i="1"/>
  <c r="S4677" i="1" s="1"/>
  <c r="E4677" i="1"/>
  <c r="D4677" i="1"/>
  <c r="S4676" i="1"/>
  <c r="R4676" i="1"/>
  <c r="E4676" i="1"/>
  <c r="D4676" i="1"/>
  <c r="S4675" i="1"/>
  <c r="R4675" i="1"/>
  <c r="E4675" i="1"/>
  <c r="D4675" i="1"/>
  <c r="R4674" i="1"/>
  <c r="S4674" i="1" s="1"/>
  <c r="E4674" i="1"/>
  <c r="D4674" i="1"/>
  <c r="S4673" i="1"/>
  <c r="R4673" i="1"/>
  <c r="E4673" i="1"/>
  <c r="D4673" i="1"/>
  <c r="R4672" i="1"/>
  <c r="S4672" i="1" s="1"/>
  <c r="E4672" i="1"/>
  <c r="D4672" i="1"/>
  <c r="S4671" i="1"/>
  <c r="R4671" i="1"/>
  <c r="E4671" i="1"/>
  <c r="D4671" i="1"/>
  <c r="S4670" i="1"/>
  <c r="R4670" i="1"/>
  <c r="E4670" i="1"/>
  <c r="D4670" i="1"/>
  <c r="S4669" i="1"/>
  <c r="R4669" i="1"/>
  <c r="E4669" i="1"/>
  <c r="D4669" i="1"/>
  <c r="R4668" i="1"/>
  <c r="S4668" i="1" s="1"/>
  <c r="E4668" i="1"/>
  <c r="D4668" i="1"/>
  <c r="R4667" i="1"/>
  <c r="S4667" i="1" s="1"/>
  <c r="E4667" i="1"/>
  <c r="D4667" i="1"/>
  <c r="S4666" i="1"/>
  <c r="R4666" i="1"/>
  <c r="E4666" i="1"/>
  <c r="D4666" i="1"/>
  <c r="S4665" i="1"/>
  <c r="R4665" i="1"/>
  <c r="E4665" i="1"/>
  <c r="D4665" i="1"/>
  <c r="R4664" i="1"/>
  <c r="S4664" i="1" s="1"/>
  <c r="E4664" i="1"/>
  <c r="D4664" i="1"/>
  <c r="S4663" i="1"/>
  <c r="R4663" i="1"/>
  <c r="E4663" i="1"/>
  <c r="D4663" i="1"/>
  <c r="R4662" i="1"/>
  <c r="S4662" i="1" s="1"/>
  <c r="E4662" i="1"/>
  <c r="D4662" i="1"/>
  <c r="S4661" i="1"/>
  <c r="R4661" i="1"/>
  <c r="E4661" i="1"/>
  <c r="D4661" i="1"/>
  <c r="R4660" i="1"/>
  <c r="S4660" i="1" s="1"/>
  <c r="E4660" i="1"/>
  <c r="D4660" i="1"/>
  <c r="S4659" i="1"/>
  <c r="R4659" i="1"/>
  <c r="E4659" i="1"/>
  <c r="D4659" i="1"/>
  <c r="R4658" i="1"/>
  <c r="S4658" i="1" s="1"/>
  <c r="E4658" i="1"/>
  <c r="D4658" i="1"/>
  <c r="R4657" i="1"/>
  <c r="S4657" i="1" s="1"/>
  <c r="E4657" i="1"/>
  <c r="D4657" i="1"/>
  <c r="S4656" i="1"/>
  <c r="R4656" i="1"/>
  <c r="E4656" i="1"/>
  <c r="D4656" i="1"/>
  <c r="R4655" i="1"/>
  <c r="S4655" i="1" s="1"/>
  <c r="E4655" i="1"/>
  <c r="D4655" i="1"/>
  <c r="S4654" i="1"/>
  <c r="R4654" i="1"/>
  <c r="E4654" i="1"/>
  <c r="D4654" i="1"/>
  <c r="R4653" i="1"/>
  <c r="S4653" i="1" s="1"/>
  <c r="E4653" i="1"/>
  <c r="D4653" i="1"/>
  <c r="R4652" i="1"/>
  <c r="S4652" i="1" s="1"/>
  <c r="E4652" i="1"/>
  <c r="D4652" i="1"/>
  <c r="S4651" i="1"/>
  <c r="R4651" i="1"/>
  <c r="E4651" i="1"/>
  <c r="D4651" i="1"/>
  <c r="S4650" i="1"/>
  <c r="R4650" i="1"/>
  <c r="E4650" i="1"/>
  <c r="D4650" i="1"/>
  <c r="R4649" i="1"/>
  <c r="S4649" i="1" s="1"/>
  <c r="Q4649" i="1"/>
  <c r="E4649" i="1"/>
  <c r="D4649" i="1"/>
  <c r="S4648" i="1"/>
  <c r="R4648" i="1"/>
  <c r="E4648" i="1"/>
  <c r="D4648" i="1"/>
  <c r="S4647" i="1"/>
  <c r="R4647" i="1"/>
  <c r="E4647" i="1"/>
  <c r="D4647" i="1"/>
  <c r="S4646" i="1"/>
  <c r="R4646" i="1"/>
  <c r="E4646" i="1"/>
  <c r="D4646" i="1"/>
  <c r="S4645" i="1"/>
  <c r="R4645" i="1"/>
  <c r="E4645" i="1"/>
  <c r="D4645" i="1"/>
  <c r="S4644" i="1"/>
  <c r="R4644" i="1"/>
  <c r="E4644" i="1"/>
  <c r="D4644" i="1"/>
  <c r="S4643" i="1"/>
  <c r="R4643" i="1"/>
  <c r="E4643" i="1"/>
  <c r="D4643" i="1"/>
  <c r="S4642" i="1"/>
  <c r="R4642" i="1"/>
  <c r="E4642" i="1"/>
  <c r="D4642" i="1"/>
  <c r="S4641" i="1"/>
  <c r="R4641" i="1"/>
  <c r="E4641" i="1"/>
  <c r="D4641" i="1"/>
  <c r="S4640" i="1"/>
  <c r="R4640" i="1"/>
  <c r="E4640" i="1"/>
  <c r="D4640" i="1"/>
  <c r="S4639" i="1"/>
  <c r="R4639" i="1"/>
  <c r="E4639" i="1"/>
  <c r="D4639" i="1"/>
  <c r="S4638" i="1"/>
  <c r="R4638" i="1"/>
  <c r="E4638" i="1"/>
  <c r="D4638" i="1"/>
  <c r="S4637" i="1"/>
  <c r="R4637" i="1"/>
  <c r="E4637" i="1"/>
  <c r="D4637" i="1"/>
  <c r="S4636" i="1"/>
  <c r="R4636" i="1"/>
  <c r="E4636" i="1"/>
  <c r="D4636" i="1"/>
  <c r="S4635" i="1"/>
  <c r="R4635" i="1"/>
  <c r="E4635" i="1"/>
  <c r="D4635" i="1"/>
  <c r="S4634" i="1"/>
  <c r="R4634" i="1"/>
  <c r="E4634" i="1"/>
  <c r="D4634" i="1"/>
  <c r="S4633" i="1"/>
  <c r="R4633" i="1"/>
  <c r="E4633" i="1"/>
  <c r="D4633" i="1"/>
  <c r="S4632" i="1"/>
  <c r="R4632" i="1"/>
  <c r="E4632" i="1"/>
  <c r="D4632" i="1"/>
  <c r="S4631" i="1"/>
  <c r="R4631" i="1"/>
  <c r="E4631" i="1"/>
  <c r="D4631" i="1"/>
  <c r="S4630" i="1"/>
  <c r="R4630" i="1"/>
  <c r="E4630" i="1"/>
  <c r="D4630" i="1"/>
  <c r="S4629" i="1"/>
  <c r="R4629" i="1"/>
  <c r="E4629" i="1"/>
  <c r="D4629" i="1"/>
  <c r="S4628" i="1"/>
  <c r="R4628" i="1"/>
  <c r="E4628" i="1"/>
  <c r="D4628" i="1"/>
  <c r="S4627" i="1"/>
  <c r="R4627" i="1"/>
  <c r="E4627" i="1"/>
  <c r="D4627" i="1"/>
  <c r="S4626" i="1"/>
  <c r="R4626" i="1"/>
  <c r="E4626" i="1"/>
  <c r="D4626" i="1"/>
  <c r="S4625" i="1"/>
  <c r="R4625" i="1"/>
  <c r="E4625" i="1"/>
  <c r="D4625" i="1"/>
  <c r="S4624" i="1"/>
  <c r="R4624" i="1"/>
  <c r="E4624" i="1"/>
  <c r="D4624" i="1"/>
  <c r="S4623" i="1"/>
  <c r="R4623" i="1"/>
  <c r="E4623" i="1"/>
  <c r="D4623" i="1"/>
  <c r="S4622" i="1"/>
  <c r="R4622" i="1"/>
  <c r="E4622" i="1"/>
  <c r="D4622" i="1"/>
  <c r="S4621" i="1"/>
  <c r="R4621" i="1"/>
  <c r="E4621" i="1"/>
  <c r="D4621" i="1"/>
  <c r="S4620" i="1"/>
  <c r="R4620" i="1"/>
  <c r="E4620" i="1"/>
  <c r="D4620" i="1"/>
  <c r="S4619" i="1"/>
  <c r="R4619" i="1"/>
  <c r="E4619" i="1"/>
  <c r="D4619" i="1"/>
  <c r="S4618" i="1"/>
  <c r="R4618" i="1"/>
  <c r="E4618" i="1"/>
  <c r="D4618" i="1"/>
  <c r="S4617" i="1"/>
  <c r="R4617" i="1"/>
  <c r="E4617" i="1"/>
  <c r="D4617" i="1"/>
  <c r="S4616" i="1"/>
  <c r="R4616" i="1"/>
  <c r="E4616" i="1"/>
  <c r="D4616" i="1"/>
  <c r="S4615" i="1"/>
  <c r="R4615" i="1"/>
  <c r="E4615" i="1"/>
  <c r="D4615" i="1"/>
  <c r="S4614" i="1"/>
  <c r="R4614" i="1"/>
  <c r="E4614" i="1"/>
  <c r="D4614" i="1"/>
  <c r="S4613" i="1"/>
  <c r="R4613" i="1"/>
  <c r="E4613" i="1"/>
  <c r="D4613" i="1"/>
  <c r="S4612" i="1"/>
  <c r="R4612" i="1"/>
  <c r="E4612" i="1"/>
  <c r="D4612" i="1"/>
  <c r="S4611" i="1"/>
  <c r="R4611" i="1"/>
  <c r="E4611" i="1"/>
  <c r="D4611" i="1"/>
  <c r="S4610" i="1"/>
  <c r="R4610" i="1"/>
  <c r="E4610" i="1"/>
  <c r="D4610" i="1"/>
  <c r="S4609" i="1"/>
  <c r="R4609" i="1"/>
  <c r="E4609" i="1"/>
  <c r="D4609" i="1"/>
  <c r="S4608" i="1"/>
  <c r="R4608" i="1"/>
  <c r="E4608" i="1"/>
  <c r="D4608" i="1"/>
  <c r="S4607" i="1"/>
  <c r="R4607" i="1"/>
  <c r="E4607" i="1"/>
  <c r="D4607" i="1"/>
  <c r="S4606" i="1"/>
  <c r="R4606" i="1"/>
  <c r="E4606" i="1"/>
  <c r="D4606" i="1"/>
  <c r="S4605" i="1"/>
  <c r="R4605" i="1"/>
  <c r="E4605" i="1"/>
  <c r="D4605" i="1"/>
  <c r="S4604" i="1"/>
  <c r="R4604" i="1"/>
  <c r="E4604" i="1"/>
  <c r="D4604" i="1"/>
  <c r="S4603" i="1"/>
  <c r="R4603" i="1"/>
  <c r="E4603" i="1"/>
  <c r="D4603" i="1"/>
  <c r="S4602" i="1"/>
  <c r="R4602" i="1"/>
  <c r="E4602" i="1"/>
  <c r="D4602" i="1"/>
  <c r="S4601" i="1"/>
  <c r="R4601" i="1"/>
  <c r="E4601" i="1"/>
  <c r="D4601" i="1"/>
  <c r="S4600" i="1"/>
  <c r="R4600" i="1"/>
  <c r="E4600" i="1"/>
  <c r="D4600" i="1"/>
  <c r="S4599" i="1"/>
  <c r="R4599" i="1"/>
  <c r="E4599" i="1"/>
  <c r="D4599" i="1"/>
  <c r="S4598" i="1"/>
  <c r="R4598" i="1"/>
  <c r="E4598" i="1"/>
  <c r="D4598" i="1"/>
  <c r="S4597" i="1"/>
  <c r="R4597" i="1"/>
  <c r="E4597" i="1"/>
  <c r="D4597" i="1"/>
  <c r="S4596" i="1"/>
  <c r="R4596" i="1"/>
  <c r="E4596" i="1"/>
  <c r="D4596" i="1"/>
  <c r="S4595" i="1"/>
  <c r="R4595" i="1"/>
  <c r="E4595" i="1"/>
  <c r="D4595" i="1"/>
  <c r="S4594" i="1"/>
  <c r="R4594" i="1"/>
  <c r="E4594" i="1"/>
  <c r="D4594" i="1"/>
  <c r="S4593" i="1"/>
  <c r="R4593" i="1"/>
  <c r="E4593" i="1"/>
  <c r="D4593" i="1"/>
  <c r="S4592" i="1"/>
  <c r="R4592" i="1"/>
  <c r="E4592" i="1"/>
  <c r="D4592" i="1"/>
  <c r="S4591" i="1"/>
  <c r="R4591" i="1"/>
  <c r="E4591" i="1"/>
  <c r="D4591" i="1"/>
  <c r="S4590" i="1"/>
  <c r="R4590" i="1"/>
  <c r="E4590" i="1"/>
  <c r="D4590" i="1"/>
  <c r="S4589" i="1"/>
  <c r="R4589" i="1"/>
  <c r="E4589" i="1"/>
  <c r="D4589" i="1"/>
  <c r="S4588" i="1"/>
  <c r="R4588" i="1"/>
  <c r="E4588" i="1"/>
  <c r="D4588" i="1"/>
  <c r="S4587" i="1"/>
  <c r="R4587" i="1"/>
  <c r="E4587" i="1"/>
  <c r="D4587" i="1"/>
  <c r="S4586" i="1"/>
  <c r="R4586" i="1"/>
  <c r="E4586" i="1"/>
  <c r="D4586" i="1"/>
  <c r="S4585" i="1"/>
  <c r="R4585" i="1"/>
  <c r="E4585" i="1"/>
  <c r="D4585" i="1"/>
  <c r="S4584" i="1"/>
  <c r="R4584" i="1"/>
  <c r="E4584" i="1"/>
  <c r="D4584" i="1"/>
  <c r="S4583" i="1"/>
  <c r="R4583" i="1"/>
  <c r="E4583" i="1"/>
  <c r="D4583" i="1"/>
  <c r="S4582" i="1"/>
  <c r="R4582" i="1"/>
  <c r="E4582" i="1"/>
  <c r="D4582" i="1"/>
  <c r="S4581" i="1"/>
  <c r="R4581" i="1"/>
  <c r="E4581" i="1"/>
  <c r="D4581" i="1"/>
  <c r="S4580" i="1"/>
  <c r="R4580" i="1"/>
  <c r="E4580" i="1"/>
  <c r="D4580" i="1"/>
  <c r="S4579" i="1"/>
  <c r="R4579" i="1"/>
  <c r="E4579" i="1"/>
  <c r="D4579" i="1"/>
  <c r="S4578" i="1"/>
  <c r="R4578" i="1"/>
  <c r="E4578" i="1"/>
  <c r="D4578" i="1"/>
  <c r="S4577" i="1"/>
  <c r="R4577" i="1"/>
  <c r="E4577" i="1"/>
  <c r="D4577" i="1"/>
  <c r="S4576" i="1"/>
  <c r="R4576" i="1"/>
  <c r="E4576" i="1"/>
  <c r="D4576" i="1"/>
  <c r="S4575" i="1"/>
  <c r="R4575" i="1"/>
  <c r="E4575" i="1"/>
  <c r="D4575" i="1"/>
  <c r="S4574" i="1"/>
  <c r="R4574" i="1"/>
  <c r="E4574" i="1"/>
  <c r="D4574" i="1"/>
  <c r="S4573" i="1"/>
  <c r="R4573" i="1"/>
  <c r="E4573" i="1"/>
  <c r="D4573" i="1"/>
  <c r="S4572" i="1"/>
  <c r="R4572" i="1"/>
  <c r="E4572" i="1"/>
  <c r="D4572" i="1"/>
  <c r="S4571" i="1"/>
  <c r="R4571" i="1"/>
  <c r="E4571" i="1"/>
  <c r="D4571" i="1"/>
  <c r="S4570" i="1"/>
  <c r="R4570" i="1"/>
  <c r="E4570" i="1"/>
  <c r="D4570" i="1"/>
  <c r="S4569" i="1"/>
  <c r="R4569" i="1"/>
  <c r="E4569" i="1"/>
  <c r="D4569" i="1"/>
  <c r="S4568" i="1"/>
  <c r="R4568" i="1"/>
  <c r="E4568" i="1"/>
  <c r="D4568" i="1"/>
  <c r="S4567" i="1"/>
  <c r="R4567" i="1"/>
  <c r="E4567" i="1"/>
  <c r="D4567" i="1"/>
  <c r="S4566" i="1"/>
  <c r="R4566" i="1"/>
  <c r="E4566" i="1"/>
  <c r="D4566" i="1"/>
  <c r="S4565" i="1"/>
  <c r="R4565" i="1"/>
  <c r="E4565" i="1"/>
  <c r="D4565" i="1"/>
  <c r="S4564" i="1"/>
  <c r="R4564" i="1"/>
  <c r="E4564" i="1"/>
  <c r="D4564" i="1"/>
  <c r="S4563" i="1"/>
  <c r="R4563" i="1"/>
  <c r="E4563" i="1"/>
  <c r="D4563" i="1"/>
  <c r="S4562" i="1"/>
  <c r="R4562" i="1"/>
  <c r="E4562" i="1"/>
  <c r="D4562" i="1"/>
  <c r="S4561" i="1"/>
  <c r="R4561" i="1"/>
  <c r="E4561" i="1"/>
  <c r="D4561" i="1"/>
  <c r="S4560" i="1"/>
  <c r="R4560" i="1"/>
  <c r="E4560" i="1"/>
  <c r="D4560" i="1"/>
  <c r="S4559" i="1"/>
  <c r="R4559" i="1"/>
  <c r="E4559" i="1"/>
  <c r="D4559" i="1"/>
  <c r="S4558" i="1"/>
  <c r="R4558" i="1"/>
  <c r="E4558" i="1"/>
  <c r="D4558" i="1"/>
  <c r="S4557" i="1"/>
  <c r="R4557" i="1"/>
  <c r="E4557" i="1"/>
  <c r="D4557" i="1"/>
  <c r="S4556" i="1"/>
  <c r="R4556" i="1"/>
  <c r="E4556" i="1"/>
  <c r="D4556" i="1"/>
  <c r="S4555" i="1"/>
  <c r="R4555" i="1"/>
  <c r="E4555" i="1"/>
  <c r="D4555" i="1"/>
  <c r="S4554" i="1"/>
  <c r="R4554" i="1"/>
  <c r="E4554" i="1"/>
  <c r="D4554" i="1"/>
  <c r="S4553" i="1"/>
  <c r="R4553" i="1"/>
  <c r="E4553" i="1"/>
  <c r="D4553" i="1"/>
  <c r="S4552" i="1"/>
  <c r="R4552" i="1"/>
  <c r="E4552" i="1"/>
  <c r="D4552" i="1"/>
  <c r="S4551" i="1"/>
  <c r="R4551" i="1"/>
  <c r="E4551" i="1"/>
  <c r="D4551" i="1"/>
  <c r="S4550" i="1"/>
  <c r="R4550" i="1"/>
  <c r="E4550" i="1"/>
  <c r="D4550" i="1"/>
  <c r="S4549" i="1"/>
  <c r="R4549" i="1"/>
  <c r="E4549" i="1"/>
  <c r="D4549" i="1"/>
  <c r="S4548" i="1"/>
  <c r="R4548" i="1"/>
  <c r="E4548" i="1"/>
  <c r="D4548" i="1"/>
  <c r="S4547" i="1"/>
  <c r="R4547" i="1"/>
  <c r="E4547" i="1"/>
  <c r="D4547" i="1"/>
  <c r="S4546" i="1"/>
  <c r="R4546" i="1"/>
  <c r="E4546" i="1"/>
  <c r="D4546" i="1"/>
  <c r="S4545" i="1"/>
  <c r="R4545" i="1"/>
  <c r="E4545" i="1"/>
  <c r="D4545" i="1"/>
  <c r="S4544" i="1"/>
  <c r="R4544" i="1"/>
  <c r="E4544" i="1"/>
  <c r="D4544" i="1"/>
  <c r="S4543" i="1"/>
  <c r="R4543" i="1"/>
  <c r="E4543" i="1"/>
  <c r="D4543" i="1"/>
  <c r="S4542" i="1"/>
  <c r="R4542" i="1"/>
  <c r="E4542" i="1"/>
  <c r="D4542" i="1"/>
  <c r="S4541" i="1"/>
  <c r="R4541" i="1"/>
  <c r="E4541" i="1"/>
  <c r="D4541" i="1"/>
  <c r="S4540" i="1"/>
  <c r="R4540" i="1"/>
  <c r="E4540" i="1"/>
  <c r="D4540" i="1"/>
  <c r="S4539" i="1"/>
  <c r="R4539" i="1"/>
  <c r="E4539" i="1"/>
  <c r="D4539" i="1"/>
  <c r="S4538" i="1"/>
  <c r="R4538" i="1"/>
  <c r="E4538" i="1"/>
  <c r="D4538" i="1"/>
  <c r="S4537" i="1"/>
  <c r="R4537" i="1"/>
  <c r="E4537" i="1"/>
  <c r="D4537" i="1"/>
  <c r="S4536" i="1"/>
  <c r="R4536" i="1"/>
  <c r="E4536" i="1"/>
  <c r="D4536" i="1"/>
  <c r="S4535" i="1"/>
  <c r="R4535" i="1"/>
  <c r="E4535" i="1"/>
  <c r="D4535" i="1"/>
  <c r="S4534" i="1"/>
  <c r="R4534" i="1"/>
  <c r="E4534" i="1"/>
  <c r="D4534" i="1"/>
  <c r="S4533" i="1"/>
  <c r="R4533" i="1"/>
  <c r="E4533" i="1"/>
  <c r="D4533" i="1"/>
  <c r="S4532" i="1"/>
  <c r="R4532" i="1"/>
  <c r="E4532" i="1"/>
  <c r="D4532" i="1"/>
  <c r="S4531" i="1"/>
  <c r="R4531" i="1"/>
  <c r="E4531" i="1"/>
  <c r="D4531" i="1"/>
  <c r="S4530" i="1"/>
  <c r="R4530" i="1"/>
  <c r="E4530" i="1"/>
  <c r="D4530" i="1"/>
  <c r="S4529" i="1"/>
  <c r="R4529" i="1"/>
  <c r="E4529" i="1"/>
  <c r="D4529" i="1"/>
  <c r="S4528" i="1"/>
  <c r="R4528" i="1"/>
  <c r="E4528" i="1"/>
  <c r="D4528" i="1"/>
  <c r="S4527" i="1"/>
  <c r="R4527" i="1"/>
  <c r="E4527" i="1"/>
  <c r="D4527" i="1"/>
  <c r="S4526" i="1"/>
  <c r="R4526" i="1"/>
  <c r="E4526" i="1"/>
  <c r="D4526" i="1"/>
  <c r="S4525" i="1"/>
  <c r="R4525" i="1"/>
  <c r="E4525" i="1"/>
  <c r="D4525" i="1"/>
  <c r="S4524" i="1"/>
  <c r="R4524" i="1"/>
  <c r="E4524" i="1"/>
  <c r="D4524" i="1"/>
  <c r="S4523" i="1"/>
  <c r="R4523" i="1"/>
  <c r="E4523" i="1"/>
  <c r="D4523" i="1"/>
  <c r="S4522" i="1"/>
  <c r="R4522" i="1"/>
  <c r="E4522" i="1"/>
  <c r="D4522" i="1"/>
  <c r="S4521" i="1"/>
  <c r="R4521" i="1"/>
  <c r="E4521" i="1"/>
  <c r="D4521" i="1"/>
  <c r="S4520" i="1"/>
  <c r="R4520" i="1"/>
  <c r="E4520" i="1"/>
  <c r="D4520" i="1"/>
  <c r="S4519" i="1"/>
  <c r="R4519" i="1"/>
  <c r="E4519" i="1"/>
  <c r="D4519" i="1"/>
  <c r="S4518" i="1"/>
  <c r="R4518" i="1"/>
  <c r="E4518" i="1"/>
  <c r="D4518" i="1"/>
  <c r="S4517" i="1"/>
  <c r="R4517" i="1"/>
  <c r="E4517" i="1"/>
  <c r="D4517" i="1"/>
  <c r="S4516" i="1"/>
  <c r="R4516" i="1"/>
  <c r="E4516" i="1"/>
  <c r="D4516" i="1"/>
  <c r="S4515" i="1"/>
  <c r="R4515" i="1"/>
  <c r="E4515" i="1"/>
  <c r="D4515" i="1"/>
  <c r="S4514" i="1"/>
  <c r="R4514" i="1"/>
  <c r="E4514" i="1"/>
  <c r="D4514" i="1"/>
  <c r="S4513" i="1"/>
  <c r="R4513" i="1"/>
  <c r="E4513" i="1"/>
  <c r="D4513" i="1"/>
  <c r="S4512" i="1"/>
  <c r="R4512" i="1"/>
  <c r="E4512" i="1"/>
  <c r="D4512" i="1"/>
  <c r="S4511" i="1"/>
  <c r="R4511" i="1"/>
  <c r="E4511" i="1"/>
  <c r="D4511" i="1"/>
  <c r="S4510" i="1"/>
  <c r="R4510" i="1"/>
  <c r="E4510" i="1"/>
  <c r="D4510" i="1"/>
  <c r="S4509" i="1"/>
  <c r="R4509" i="1"/>
  <c r="E4509" i="1"/>
  <c r="D4509" i="1"/>
  <c r="S4508" i="1"/>
  <c r="R4508" i="1"/>
  <c r="E4508" i="1"/>
  <c r="D4508" i="1"/>
  <c r="S4507" i="1"/>
  <c r="R4507" i="1"/>
  <c r="E4507" i="1"/>
  <c r="D4507" i="1"/>
  <c r="S4506" i="1"/>
  <c r="R4506" i="1"/>
  <c r="E4506" i="1"/>
  <c r="D4506" i="1"/>
  <c r="S4505" i="1"/>
  <c r="R4505" i="1"/>
  <c r="E4505" i="1"/>
  <c r="D4505" i="1"/>
  <c r="S4504" i="1"/>
  <c r="R4504" i="1"/>
  <c r="E4504" i="1"/>
  <c r="D4504" i="1"/>
  <c r="S4503" i="1"/>
  <c r="R4503" i="1"/>
  <c r="E4503" i="1"/>
  <c r="D4503" i="1"/>
  <c r="S4502" i="1"/>
  <c r="R4502" i="1"/>
  <c r="E4502" i="1"/>
  <c r="D4502" i="1"/>
  <c r="S4501" i="1"/>
  <c r="R4501" i="1"/>
  <c r="E4501" i="1"/>
  <c r="D4501" i="1"/>
  <c r="S4500" i="1"/>
  <c r="R4500" i="1"/>
  <c r="E4500" i="1"/>
  <c r="D4500" i="1"/>
  <c r="S4499" i="1"/>
  <c r="R4499" i="1"/>
  <c r="E4499" i="1"/>
  <c r="D4499" i="1"/>
  <c r="S4498" i="1"/>
  <c r="R4498" i="1"/>
  <c r="E4498" i="1"/>
  <c r="D4498" i="1"/>
  <c r="S4497" i="1"/>
  <c r="R4497" i="1"/>
  <c r="E4497" i="1"/>
  <c r="D4497" i="1"/>
  <c r="S4496" i="1"/>
  <c r="R4496" i="1"/>
  <c r="E4496" i="1"/>
  <c r="D4496" i="1"/>
  <c r="S4495" i="1"/>
  <c r="R4495" i="1"/>
  <c r="E4495" i="1"/>
  <c r="D4495" i="1"/>
  <c r="S4494" i="1"/>
  <c r="R4494" i="1"/>
  <c r="E4494" i="1"/>
  <c r="D4494" i="1"/>
  <c r="S4493" i="1"/>
  <c r="R4493" i="1"/>
  <c r="E4493" i="1"/>
  <c r="D4493" i="1"/>
  <c r="S4492" i="1"/>
  <c r="R4492" i="1"/>
  <c r="E4492" i="1"/>
  <c r="D4492" i="1"/>
  <c r="S4491" i="1"/>
  <c r="R4491" i="1"/>
  <c r="E4491" i="1"/>
  <c r="D4491" i="1"/>
  <c r="S4490" i="1"/>
  <c r="R4490" i="1"/>
  <c r="E4490" i="1"/>
  <c r="D4490" i="1"/>
  <c r="S4489" i="1"/>
  <c r="R4489" i="1"/>
  <c r="E4489" i="1"/>
  <c r="D4489" i="1"/>
  <c r="S4488" i="1"/>
  <c r="R4488" i="1"/>
  <c r="E4488" i="1"/>
  <c r="D4488" i="1"/>
  <c r="S4487" i="1"/>
  <c r="R4487" i="1"/>
  <c r="E4487" i="1"/>
  <c r="D4487" i="1"/>
  <c r="S4486" i="1"/>
  <c r="R4486" i="1"/>
  <c r="E4486" i="1"/>
  <c r="D4486" i="1"/>
  <c r="S4485" i="1"/>
  <c r="R4485" i="1"/>
  <c r="E4485" i="1"/>
  <c r="D4485" i="1"/>
  <c r="S4484" i="1"/>
  <c r="R4484" i="1"/>
  <c r="E4484" i="1"/>
  <c r="D4484" i="1"/>
  <c r="S4483" i="1"/>
  <c r="R4483" i="1"/>
  <c r="E4483" i="1"/>
  <c r="D4483" i="1"/>
  <c r="S4482" i="1"/>
  <c r="R4482" i="1"/>
  <c r="E4482" i="1"/>
  <c r="D4482" i="1"/>
  <c r="S4481" i="1"/>
  <c r="R4481" i="1"/>
  <c r="E4481" i="1"/>
  <c r="D4481" i="1"/>
  <c r="S4480" i="1"/>
  <c r="R4480" i="1"/>
  <c r="E4480" i="1"/>
  <c r="D4480" i="1"/>
  <c r="S4479" i="1"/>
  <c r="R4479" i="1"/>
  <c r="E4479" i="1"/>
  <c r="D4479" i="1"/>
  <c r="Q4478" i="1"/>
  <c r="R4478" i="1" s="1"/>
  <c r="S4478" i="1" s="1"/>
  <c r="E4478" i="1"/>
  <c r="D4478" i="1"/>
  <c r="S4477" i="1"/>
  <c r="R4477" i="1"/>
  <c r="E4477" i="1"/>
  <c r="D4477" i="1"/>
  <c r="Q4476" i="1"/>
  <c r="R4476" i="1" s="1"/>
  <c r="S4476" i="1" s="1"/>
  <c r="E4476" i="1"/>
  <c r="D4476" i="1"/>
  <c r="R4475" i="1"/>
  <c r="S4475" i="1" s="1"/>
  <c r="E4475" i="1"/>
  <c r="D4475" i="1"/>
  <c r="S4474" i="1"/>
  <c r="R4474" i="1"/>
  <c r="E4474" i="1"/>
  <c r="D4474" i="1"/>
  <c r="S4473" i="1"/>
  <c r="R4473" i="1"/>
  <c r="E4473" i="1"/>
  <c r="D4473" i="1"/>
  <c r="R4472" i="1"/>
  <c r="S4472" i="1" s="1"/>
  <c r="E4472" i="1"/>
  <c r="D4472" i="1"/>
  <c r="R4471" i="1"/>
  <c r="S4471" i="1" s="1"/>
  <c r="E4471" i="1"/>
  <c r="D4471" i="1"/>
  <c r="R4470" i="1"/>
  <c r="S4470" i="1" s="1"/>
  <c r="E4470" i="1"/>
  <c r="D4470" i="1"/>
  <c r="S4469" i="1"/>
  <c r="R4469" i="1"/>
  <c r="E4469" i="1"/>
  <c r="D4469" i="1"/>
  <c r="S4468" i="1"/>
  <c r="R4468" i="1"/>
  <c r="E4468" i="1"/>
  <c r="D4468" i="1"/>
  <c r="S4467" i="1"/>
  <c r="R4467" i="1"/>
  <c r="E4467" i="1"/>
  <c r="D4467" i="1"/>
  <c r="R4466" i="1"/>
  <c r="S4466" i="1" s="1"/>
  <c r="E4466" i="1"/>
  <c r="D4466" i="1"/>
  <c r="R4465" i="1"/>
  <c r="S4465" i="1" s="1"/>
  <c r="E4465" i="1"/>
  <c r="D4465" i="1"/>
  <c r="R4464" i="1"/>
  <c r="S4464" i="1" s="1"/>
  <c r="E4464" i="1"/>
  <c r="D4464" i="1"/>
  <c r="R4463" i="1"/>
  <c r="S4463" i="1" s="1"/>
  <c r="E4463" i="1"/>
  <c r="D4463" i="1"/>
  <c r="R4462" i="1"/>
  <c r="S4462" i="1" s="1"/>
  <c r="E4462" i="1"/>
  <c r="D4462" i="1"/>
  <c r="R4461" i="1"/>
  <c r="S4461" i="1" s="1"/>
  <c r="E4461" i="1"/>
  <c r="D4461" i="1"/>
  <c r="S4460" i="1"/>
  <c r="R4460" i="1"/>
  <c r="E4460" i="1"/>
  <c r="D4460" i="1"/>
  <c r="R4459" i="1"/>
  <c r="S4459" i="1" s="1"/>
  <c r="E4459" i="1"/>
  <c r="D4459" i="1"/>
  <c r="S4458" i="1"/>
  <c r="R4458" i="1"/>
  <c r="E4458" i="1"/>
  <c r="D4458" i="1"/>
  <c r="R4457" i="1"/>
  <c r="S4457" i="1" s="1"/>
  <c r="E4457" i="1"/>
  <c r="D4457" i="1"/>
  <c r="R4456" i="1"/>
  <c r="S4456" i="1" s="1"/>
  <c r="E4456" i="1"/>
  <c r="D4456" i="1"/>
  <c r="S4455" i="1"/>
  <c r="R4455" i="1"/>
  <c r="E4455" i="1"/>
  <c r="D4455" i="1"/>
  <c r="R4454" i="1"/>
  <c r="S4454" i="1" s="1"/>
  <c r="E4454" i="1"/>
  <c r="D4454" i="1"/>
  <c r="R4453" i="1"/>
  <c r="S4453" i="1" s="1"/>
  <c r="E4453" i="1"/>
  <c r="D4453" i="1"/>
  <c r="S4452" i="1"/>
  <c r="R4452" i="1"/>
  <c r="E4452" i="1"/>
  <c r="D4452" i="1"/>
  <c r="R4451" i="1"/>
  <c r="S4451" i="1" s="1"/>
  <c r="E4451" i="1"/>
  <c r="D4451" i="1"/>
  <c r="R4450" i="1"/>
  <c r="S4450" i="1" s="1"/>
  <c r="E4450" i="1"/>
  <c r="D4450" i="1"/>
  <c r="S4449" i="1"/>
  <c r="R4449" i="1"/>
  <c r="E4449" i="1"/>
  <c r="D4449" i="1"/>
  <c r="R4448" i="1"/>
  <c r="S4448" i="1" s="1"/>
  <c r="E4448" i="1"/>
  <c r="D4448" i="1"/>
  <c r="R4447" i="1"/>
  <c r="S4447" i="1" s="1"/>
  <c r="E4447" i="1"/>
  <c r="D4447" i="1"/>
  <c r="R4446" i="1"/>
  <c r="S4446" i="1" s="1"/>
  <c r="E4446" i="1"/>
  <c r="D4446" i="1"/>
  <c r="R4445" i="1"/>
  <c r="S4445" i="1" s="1"/>
  <c r="E4445" i="1"/>
  <c r="D4445" i="1"/>
  <c r="S4444" i="1"/>
  <c r="R4444" i="1"/>
  <c r="E4444" i="1"/>
  <c r="D4444" i="1"/>
  <c r="R4443" i="1"/>
  <c r="S4443" i="1" s="1"/>
  <c r="E4443" i="1"/>
  <c r="D4443" i="1"/>
  <c r="R4442" i="1"/>
  <c r="S4442" i="1" s="1"/>
  <c r="E4442" i="1"/>
  <c r="D4442" i="1"/>
  <c r="R4441" i="1"/>
  <c r="S4441" i="1" s="1"/>
  <c r="E4441" i="1"/>
  <c r="D4441" i="1"/>
  <c r="S4440" i="1"/>
  <c r="R4440" i="1"/>
  <c r="E4440" i="1"/>
  <c r="D4440" i="1"/>
  <c r="S4439" i="1"/>
  <c r="R4439" i="1"/>
  <c r="E4439" i="1"/>
  <c r="D4439" i="1"/>
  <c r="S4438" i="1"/>
  <c r="R4438" i="1"/>
  <c r="E4438" i="1"/>
  <c r="D4438" i="1"/>
  <c r="S4437" i="1"/>
  <c r="R4437" i="1"/>
  <c r="E4437" i="1"/>
  <c r="D4437" i="1"/>
  <c r="R4436" i="1"/>
  <c r="S4436" i="1" s="1"/>
  <c r="E4436" i="1"/>
  <c r="D4436" i="1"/>
  <c r="R4435" i="1"/>
  <c r="S4435" i="1" s="1"/>
  <c r="E4435" i="1"/>
  <c r="D4435" i="1"/>
  <c r="S4434" i="1"/>
  <c r="R4434" i="1"/>
  <c r="E4434" i="1"/>
  <c r="D4434" i="1"/>
  <c r="S4433" i="1"/>
  <c r="R4433" i="1"/>
  <c r="E4433" i="1"/>
  <c r="D4433" i="1"/>
  <c r="R4432" i="1"/>
  <c r="S4432" i="1" s="1"/>
  <c r="E4432" i="1"/>
  <c r="D4432" i="1"/>
  <c r="R4431" i="1"/>
  <c r="S4431" i="1" s="1"/>
  <c r="E4431" i="1"/>
  <c r="D4431" i="1"/>
  <c r="S4430" i="1"/>
  <c r="R4430" i="1"/>
  <c r="E4430" i="1"/>
  <c r="D4430" i="1"/>
  <c r="S4429" i="1"/>
  <c r="R4429" i="1"/>
  <c r="E4429" i="1"/>
  <c r="D4429" i="1"/>
  <c r="R4428" i="1"/>
  <c r="S4428" i="1" s="1"/>
  <c r="E4428" i="1"/>
  <c r="D4428" i="1"/>
  <c r="S4427" i="1"/>
  <c r="R4427" i="1"/>
  <c r="E4427" i="1"/>
  <c r="D4427" i="1"/>
  <c r="R4426" i="1"/>
  <c r="S4426" i="1" s="1"/>
  <c r="E4426" i="1"/>
  <c r="D4426" i="1"/>
  <c r="R4425" i="1"/>
  <c r="S4425" i="1" s="1"/>
  <c r="E4425" i="1"/>
  <c r="D4425" i="1"/>
  <c r="R4424" i="1"/>
  <c r="S4424" i="1" s="1"/>
  <c r="E4424" i="1"/>
  <c r="D4424" i="1"/>
  <c r="R4423" i="1"/>
  <c r="S4423" i="1" s="1"/>
  <c r="E4423" i="1"/>
  <c r="D4423" i="1"/>
  <c r="S4422" i="1"/>
  <c r="R4422" i="1"/>
  <c r="E4422" i="1"/>
  <c r="D4422" i="1"/>
  <c r="R4421" i="1"/>
  <c r="S4421" i="1" s="1"/>
  <c r="E4421" i="1"/>
  <c r="D4421" i="1"/>
  <c r="R4420" i="1"/>
  <c r="S4420" i="1" s="1"/>
  <c r="E4420" i="1"/>
  <c r="D4420" i="1"/>
  <c r="R4419" i="1"/>
  <c r="S4419" i="1" s="1"/>
  <c r="E4419" i="1"/>
  <c r="D4419" i="1"/>
  <c r="S4418" i="1"/>
  <c r="R4418" i="1"/>
  <c r="E4418" i="1"/>
  <c r="D4418" i="1"/>
  <c r="R4417" i="1"/>
  <c r="S4417" i="1" s="1"/>
  <c r="E4417" i="1"/>
  <c r="D4417" i="1"/>
  <c r="R4416" i="1"/>
  <c r="S4416" i="1" s="1"/>
  <c r="E4416" i="1"/>
  <c r="D4416" i="1"/>
  <c r="S4415" i="1"/>
  <c r="R4415" i="1"/>
  <c r="E4415" i="1"/>
  <c r="D4415" i="1"/>
  <c r="R4414" i="1"/>
  <c r="S4414" i="1" s="1"/>
  <c r="E4414" i="1"/>
  <c r="D4414" i="1"/>
  <c r="R4413" i="1"/>
  <c r="S4413" i="1" s="1"/>
  <c r="E4413" i="1"/>
  <c r="D4413" i="1"/>
  <c r="R4412" i="1"/>
  <c r="S4412" i="1" s="1"/>
  <c r="E4412" i="1"/>
  <c r="D4412" i="1"/>
  <c r="R4411" i="1"/>
  <c r="S4411" i="1" s="1"/>
  <c r="E4411" i="1"/>
  <c r="D4411" i="1"/>
  <c r="R4410" i="1"/>
  <c r="S4410" i="1" s="1"/>
  <c r="E4410" i="1"/>
  <c r="D4410" i="1"/>
  <c r="S4409" i="1"/>
  <c r="R4409" i="1"/>
  <c r="E4409" i="1"/>
  <c r="D4409" i="1"/>
  <c r="S4408" i="1"/>
  <c r="R4408" i="1"/>
  <c r="E4408" i="1"/>
  <c r="D4408" i="1"/>
  <c r="R4407" i="1"/>
  <c r="S4407" i="1" s="1"/>
  <c r="E4407" i="1"/>
  <c r="D4407" i="1"/>
  <c r="R4406" i="1"/>
  <c r="S4406" i="1" s="1"/>
  <c r="E4406" i="1"/>
  <c r="D4406" i="1"/>
  <c r="R4405" i="1"/>
  <c r="S4405" i="1" s="1"/>
  <c r="E4405" i="1"/>
  <c r="D4405" i="1"/>
  <c r="R4404" i="1"/>
  <c r="S4404" i="1" s="1"/>
  <c r="E4404" i="1"/>
  <c r="D4404" i="1"/>
  <c r="R4403" i="1"/>
  <c r="S4403" i="1" s="1"/>
  <c r="E4403" i="1"/>
  <c r="D4403" i="1"/>
  <c r="R4402" i="1"/>
  <c r="S4402" i="1" s="1"/>
  <c r="E4402" i="1"/>
  <c r="D4402" i="1"/>
  <c r="R4401" i="1"/>
  <c r="S4401" i="1" s="1"/>
  <c r="E4401" i="1"/>
  <c r="D4401" i="1"/>
  <c r="S4400" i="1"/>
  <c r="R4400" i="1"/>
  <c r="E4400" i="1"/>
  <c r="D4400" i="1"/>
  <c r="R4399" i="1"/>
  <c r="S4399" i="1" s="1"/>
  <c r="E4399" i="1"/>
  <c r="D4399" i="1"/>
  <c r="S4398" i="1"/>
  <c r="R4398" i="1"/>
  <c r="E4398" i="1"/>
  <c r="D4398" i="1"/>
  <c r="R4397" i="1"/>
  <c r="S4397" i="1" s="1"/>
  <c r="E4397" i="1"/>
  <c r="D4397" i="1"/>
  <c r="R4396" i="1"/>
  <c r="S4396" i="1" s="1"/>
  <c r="E4396" i="1"/>
  <c r="D4396" i="1"/>
  <c r="S4395" i="1"/>
  <c r="R4395" i="1"/>
  <c r="E4395" i="1"/>
  <c r="D4395" i="1"/>
  <c r="S4394" i="1"/>
  <c r="R4394" i="1"/>
  <c r="E4394" i="1"/>
  <c r="D4394" i="1"/>
  <c r="R4393" i="1"/>
  <c r="S4393" i="1" s="1"/>
  <c r="E4393" i="1"/>
  <c r="D4393" i="1"/>
  <c r="R4392" i="1"/>
  <c r="S4392" i="1" s="1"/>
  <c r="E4392" i="1"/>
  <c r="D4392" i="1"/>
  <c r="R4391" i="1"/>
  <c r="S4391" i="1" s="1"/>
  <c r="E4391" i="1"/>
  <c r="D4391" i="1"/>
  <c r="R4390" i="1"/>
  <c r="S4390" i="1" s="1"/>
  <c r="E4390" i="1"/>
  <c r="D4390" i="1"/>
  <c r="R4389" i="1"/>
  <c r="S4389" i="1" s="1"/>
  <c r="E4389" i="1"/>
  <c r="D4389" i="1"/>
  <c r="S4388" i="1"/>
  <c r="R4388" i="1"/>
  <c r="E4388" i="1"/>
  <c r="D4388" i="1"/>
  <c r="R4387" i="1"/>
  <c r="S4387" i="1" s="1"/>
  <c r="E4387" i="1"/>
  <c r="D4387" i="1"/>
  <c r="R4386" i="1"/>
  <c r="S4386" i="1" s="1"/>
  <c r="E4386" i="1"/>
  <c r="D4386" i="1"/>
  <c r="S4385" i="1"/>
  <c r="R4385" i="1"/>
  <c r="E4385" i="1"/>
  <c r="D4385" i="1"/>
  <c r="R4384" i="1"/>
  <c r="S4384" i="1" s="1"/>
  <c r="E4384" i="1"/>
  <c r="D4384" i="1"/>
  <c r="R4383" i="1"/>
  <c r="S4383" i="1" s="1"/>
  <c r="E4383" i="1"/>
  <c r="D4383" i="1"/>
  <c r="R4382" i="1"/>
  <c r="S4382" i="1" s="1"/>
  <c r="E4382" i="1"/>
  <c r="D4382" i="1"/>
  <c r="R4381" i="1"/>
  <c r="S4381" i="1" s="1"/>
  <c r="E4381" i="1"/>
  <c r="D4381" i="1"/>
  <c r="S4380" i="1"/>
  <c r="R4380" i="1"/>
  <c r="E4380" i="1"/>
  <c r="D4380" i="1"/>
  <c r="S4379" i="1"/>
  <c r="R4379" i="1"/>
  <c r="E4379" i="1"/>
  <c r="D4379" i="1"/>
  <c r="R4378" i="1"/>
  <c r="S4378" i="1" s="1"/>
  <c r="E4378" i="1"/>
  <c r="D4378" i="1"/>
  <c r="R4377" i="1"/>
  <c r="S4377" i="1" s="1"/>
  <c r="E4377" i="1"/>
  <c r="D4377" i="1"/>
  <c r="R4376" i="1"/>
  <c r="S4376" i="1" s="1"/>
  <c r="E4376" i="1"/>
  <c r="D4376" i="1"/>
  <c r="S4375" i="1"/>
  <c r="R4375" i="1"/>
  <c r="E4375" i="1"/>
  <c r="D4375" i="1"/>
  <c r="S4374" i="1"/>
  <c r="R4374" i="1"/>
  <c r="E4374" i="1"/>
  <c r="D4374" i="1"/>
  <c r="S4373" i="1"/>
  <c r="R4373" i="1"/>
  <c r="E4373" i="1"/>
  <c r="D4373" i="1"/>
  <c r="R4372" i="1"/>
  <c r="S4372" i="1" s="1"/>
  <c r="E4372" i="1"/>
  <c r="D4372" i="1"/>
  <c r="R4371" i="1"/>
  <c r="S4371" i="1" s="1"/>
  <c r="E4371" i="1"/>
  <c r="D4371" i="1"/>
  <c r="R4370" i="1"/>
  <c r="S4370" i="1" s="1"/>
  <c r="E4370" i="1"/>
  <c r="D4370" i="1"/>
  <c r="Q4369" i="1"/>
  <c r="R4369" i="1" s="1"/>
  <c r="S4369" i="1" s="1"/>
  <c r="E4369" i="1"/>
  <c r="D4369" i="1"/>
  <c r="S4368" i="1"/>
  <c r="R4368" i="1"/>
  <c r="E4368" i="1"/>
  <c r="D4368" i="1"/>
  <c r="R4367" i="1"/>
  <c r="S4367" i="1" s="1"/>
  <c r="E4367" i="1"/>
  <c r="D4367" i="1"/>
  <c r="R4366" i="1"/>
  <c r="S4366" i="1" s="1"/>
  <c r="E4366" i="1"/>
  <c r="D4366" i="1"/>
  <c r="S4365" i="1"/>
  <c r="R4365" i="1"/>
  <c r="Q4365" i="1"/>
  <c r="E4365" i="1"/>
  <c r="D4365" i="1"/>
  <c r="S4364" i="1"/>
  <c r="R4364" i="1"/>
  <c r="E4364" i="1"/>
  <c r="D4364" i="1"/>
  <c r="S4363" i="1"/>
  <c r="R4363" i="1"/>
  <c r="E4363" i="1"/>
  <c r="D4363" i="1"/>
  <c r="S4362" i="1"/>
  <c r="R4362" i="1"/>
  <c r="E4362" i="1"/>
  <c r="D4362" i="1"/>
  <c r="R4361" i="1"/>
  <c r="S4361" i="1" s="1"/>
  <c r="E4361" i="1"/>
  <c r="D4361" i="1"/>
  <c r="S4360" i="1"/>
  <c r="R4360" i="1"/>
  <c r="E4360" i="1"/>
  <c r="D4360" i="1"/>
  <c r="S4359" i="1"/>
  <c r="R4359" i="1"/>
  <c r="E4359" i="1"/>
  <c r="D4359" i="1"/>
  <c r="S4358" i="1"/>
  <c r="R4358" i="1"/>
  <c r="E4358" i="1"/>
  <c r="D4358" i="1"/>
  <c r="S4357" i="1"/>
  <c r="R4357" i="1"/>
  <c r="E4357" i="1"/>
  <c r="D4357" i="1"/>
  <c r="R4356" i="1"/>
  <c r="S4356" i="1" s="1"/>
  <c r="E4356" i="1"/>
  <c r="D4356" i="1"/>
  <c r="S4355" i="1"/>
  <c r="R4355" i="1"/>
  <c r="E4355" i="1"/>
  <c r="D4355" i="1"/>
  <c r="S4354" i="1"/>
  <c r="R4354" i="1"/>
  <c r="E4354" i="1"/>
  <c r="D4354" i="1"/>
  <c r="S4353" i="1"/>
  <c r="R4353" i="1"/>
  <c r="E4353" i="1"/>
  <c r="D4353" i="1"/>
  <c r="S4352" i="1"/>
  <c r="R4352" i="1"/>
  <c r="E4352" i="1"/>
  <c r="D4352" i="1"/>
  <c r="R4351" i="1"/>
  <c r="S4351" i="1" s="1"/>
  <c r="E4351" i="1"/>
  <c r="D4351" i="1"/>
  <c r="S4350" i="1"/>
  <c r="R4350" i="1"/>
  <c r="E4350" i="1"/>
  <c r="D4350" i="1"/>
  <c r="S4349" i="1"/>
  <c r="R4349" i="1"/>
  <c r="E4349" i="1"/>
  <c r="D4349" i="1"/>
  <c r="S4348" i="1"/>
  <c r="R4348" i="1"/>
  <c r="E4348" i="1"/>
  <c r="D4348" i="1"/>
  <c r="S4347" i="1"/>
  <c r="R4347" i="1"/>
  <c r="E4347" i="1"/>
  <c r="D4347" i="1"/>
  <c r="Q4346" i="1"/>
  <c r="R4346" i="1" s="1"/>
  <c r="S4346" i="1" s="1"/>
  <c r="E4346" i="1"/>
  <c r="D4346" i="1"/>
  <c r="Q4345" i="1"/>
  <c r="R4345" i="1" s="1"/>
  <c r="S4345" i="1" s="1"/>
  <c r="E4345" i="1"/>
  <c r="D4345" i="1"/>
  <c r="S4344" i="1"/>
  <c r="R4344" i="1"/>
  <c r="Q4344" i="1"/>
  <c r="E4344" i="1"/>
  <c r="D4344" i="1"/>
  <c r="R4343" i="1"/>
  <c r="S4343" i="1" s="1"/>
  <c r="E4343" i="1"/>
  <c r="D4343" i="1"/>
  <c r="Q4342" i="1"/>
  <c r="R4342" i="1" s="1"/>
  <c r="S4342" i="1" s="1"/>
  <c r="E4342" i="1"/>
  <c r="D4342" i="1"/>
  <c r="S4341" i="1"/>
  <c r="R4341" i="1"/>
  <c r="Q4341" i="1"/>
  <c r="E4341" i="1"/>
  <c r="D4341" i="1"/>
  <c r="R4340" i="1"/>
  <c r="S4340" i="1" s="1"/>
  <c r="E4340" i="1"/>
  <c r="D4340" i="1"/>
  <c r="S4339" i="1"/>
  <c r="R4339" i="1"/>
  <c r="E4339" i="1"/>
  <c r="D4339" i="1"/>
  <c r="R4338" i="1"/>
  <c r="S4338" i="1" s="1"/>
  <c r="E4338" i="1"/>
  <c r="D4338" i="1"/>
  <c r="R4337" i="1"/>
  <c r="S4337" i="1" s="1"/>
  <c r="E4337" i="1"/>
  <c r="D4337" i="1"/>
  <c r="R4336" i="1"/>
  <c r="S4336" i="1" s="1"/>
  <c r="E4336" i="1"/>
  <c r="D4336" i="1"/>
  <c r="R4335" i="1"/>
  <c r="S4335" i="1" s="1"/>
  <c r="E4335" i="1"/>
  <c r="D4335" i="1"/>
  <c r="S4334" i="1"/>
  <c r="R4334" i="1"/>
  <c r="E4334" i="1"/>
  <c r="D4334" i="1"/>
  <c r="R4333" i="1"/>
  <c r="S4333" i="1" s="1"/>
  <c r="E4333" i="1"/>
  <c r="D4333" i="1"/>
  <c r="S4332" i="1"/>
  <c r="R4332" i="1"/>
  <c r="E4332" i="1"/>
  <c r="D4332" i="1"/>
  <c r="R4331" i="1"/>
  <c r="S4331" i="1" s="1"/>
  <c r="E4331" i="1"/>
  <c r="D4331" i="1"/>
  <c r="R4330" i="1"/>
  <c r="S4330" i="1" s="1"/>
  <c r="E4330" i="1"/>
  <c r="D4330" i="1"/>
  <c r="R4329" i="1"/>
  <c r="S4329" i="1" s="1"/>
  <c r="E4329" i="1"/>
  <c r="D4329" i="1"/>
  <c r="R4328" i="1"/>
  <c r="S4328" i="1" s="1"/>
  <c r="E4328" i="1"/>
  <c r="D4328" i="1"/>
  <c r="R4327" i="1"/>
  <c r="S4327" i="1" s="1"/>
  <c r="E4327" i="1"/>
  <c r="D4327" i="1"/>
  <c r="R4326" i="1"/>
  <c r="S4326" i="1" s="1"/>
  <c r="E4326" i="1"/>
  <c r="D4326" i="1"/>
  <c r="R4325" i="1"/>
  <c r="S4325" i="1" s="1"/>
  <c r="E4325" i="1"/>
  <c r="D4325" i="1"/>
  <c r="R4324" i="1"/>
  <c r="S4324" i="1" s="1"/>
  <c r="E4324" i="1"/>
  <c r="D4324" i="1"/>
  <c r="R4323" i="1"/>
  <c r="S4323" i="1" s="1"/>
  <c r="E4323" i="1"/>
  <c r="D4323" i="1"/>
  <c r="R4322" i="1"/>
  <c r="S4322" i="1" s="1"/>
  <c r="E4322" i="1"/>
  <c r="D4322" i="1"/>
  <c r="S4321" i="1"/>
  <c r="R4321" i="1"/>
  <c r="E4321" i="1"/>
  <c r="D4321" i="1"/>
  <c r="R4320" i="1"/>
  <c r="S4320" i="1" s="1"/>
  <c r="E4320" i="1"/>
  <c r="D4320" i="1"/>
  <c r="R4319" i="1"/>
  <c r="S4319" i="1" s="1"/>
  <c r="E4319" i="1"/>
  <c r="D4319" i="1"/>
  <c r="R4318" i="1"/>
  <c r="S4318" i="1" s="1"/>
  <c r="E4318" i="1"/>
  <c r="D4318" i="1"/>
  <c r="S4317" i="1"/>
  <c r="R4317" i="1"/>
  <c r="E4317" i="1"/>
  <c r="D4317" i="1"/>
  <c r="R4316" i="1"/>
  <c r="S4316" i="1" s="1"/>
  <c r="E4316" i="1"/>
  <c r="D4316" i="1"/>
  <c r="R4315" i="1"/>
  <c r="S4315" i="1" s="1"/>
  <c r="E4315" i="1"/>
  <c r="D4315" i="1"/>
  <c r="R4314" i="1"/>
  <c r="S4314" i="1" s="1"/>
  <c r="E4314" i="1"/>
  <c r="D4314" i="1"/>
  <c r="R4313" i="1"/>
  <c r="S4313" i="1" s="1"/>
  <c r="E4313" i="1"/>
  <c r="D4313" i="1"/>
  <c r="R4312" i="1"/>
  <c r="S4312" i="1" s="1"/>
  <c r="E4312" i="1"/>
  <c r="D4312" i="1"/>
  <c r="R4311" i="1"/>
  <c r="S4311" i="1" s="1"/>
  <c r="E4311" i="1"/>
  <c r="D4311" i="1"/>
  <c r="R4310" i="1"/>
  <c r="S4310" i="1" s="1"/>
  <c r="E4310" i="1"/>
  <c r="D4310" i="1"/>
  <c r="R4309" i="1"/>
  <c r="S4309" i="1" s="1"/>
  <c r="E4309" i="1"/>
  <c r="D4309" i="1"/>
  <c r="R4308" i="1"/>
  <c r="S4308" i="1" s="1"/>
  <c r="E4308" i="1"/>
  <c r="D4308" i="1"/>
  <c r="S4307" i="1"/>
  <c r="R4307" i="1"/>
  <c r="E4307" i="1"/>
  <c r="D4307" i="1"/>
  <c r="R4306" i="1"/>
  <c r="S4306" i="1" s="1"/>
  <c r="E4306" i="1"/>
  <c r="D4306" i="1"/>
  <c r="R4305" i="1"/>
  <c r="S4305" i="1" s="1"/>
  <c r="E4305" i="1"/>
  <c r="D4305" i="1"/>
  <c r="R4304" i="1"/>
  <c r="S4304" i="1" s="1"/>
  <c r="E4304" i="1"/>
  <c r="D4304" i="1"/>
  <c r="R4303" i="1"/>
  <c r="S4303" i="1" s="1"/>
  <c r="E4303" i="1"/>
  <c r="D4303" i="1"/>
  <c r="R4302" i="1"/>
  <c r="S4302" i="1" s="1"/>
  <c r="E4302" i="1"/>
  <c r="D4302" i="1"/>
  <c r="R4301" i="1"/>
  <c r="S4301" i="1" s="1"/>
  <c r="E4301" i="1"/>
  <c r="D4301" i="1"/>
  <c r="R4300" i="1"/>
  <c r="S4300" i="1" s="1"/>
  <c r="E4300" i="1"/>
  <c r="D4300" i="1"/>
  <c r="R4299" i="1"/>
  <c r="S4299" i="1" s="1"/>
  <c r="E4299" i="1"/>
  <c r="D4299" i="1"/>
  <c r="R4298" i="1"/>
  <c r="S4298" i="1" s="1"/>
  <c r="E4298" i="1"/>
  <c r="D4298" i="1"/>
  <c r="R4297" i="1"/>
  <c r="S4297" i="1" s="1"/>
  <c r="E4297" i="1"/>
  <c r="D4297" i="1"/>
  <c r="S4296" i="1"/>
  <c r="R4296" i="1"/>
  <c r="E4296" i="1"/>
  <c r="D4296" i="1"/>
  <c r="R4295" i="1"/>
  <c r="S4295" i="1" s="1"/>
  <c r="E4295" i="1"/>
  <c r="D4295" i="1"/>
  <c r="S4294" i="1"/>
  <c r="R4294" i="1"/>
  <c r="E4294" i="1"/>
  <c r="D4294" i="1"/>
  <c r="R4293" i="1"/>
  <c r="S4293" i="1" s="1"/>
  <c r="E4293" i="1"/>
  <c r="D4293" i="1"/>
  <c r="S4292" i="1"/>
  <c r="R4292" i="1"/>
  <c r="E4292" i="1"/>
  <c r="D4292" i="1"/>
  <c r="S4291" i="1"/>
  <c r="R4291" i="1"/>
  <c r="E4291" i="1"/>
  <c r="D4291" i="1"/>
  <c r="R4290" i="1"/>
  <c r="S4290" i="1" s="1"/>
  <c r="E4290" i="1"/>
  <c r="D4290" i="1"/>
  <c r="S4289" i="1"/>
  <c r="R4289" i="1"/>
  <c r="E4289" i="1"/>
  <c r="D4289" i="1"/>
  <c r="R4288" i="1"/>
  <c r="S4288" i="1" s="1"/>
  <c r="E4288" i="1"/>
  <c r="D4288" i="1"/>
  <c r="S4287" i="1"/>
  <c r="R4287" i="1"/>
  <c r="E4287" i="1"/>
  <c r="D4287" i="1"/>
  <c r="R4286" i="1"/>
  <c r="S4286" i="1" s="1"/>
  <c r="E4286" i="1"/>
  <c r="D4286" i="1"/>
  <c r="R4285" i="1"/>
  <c r="S4285" i="1" s="1"/>
  <c r="E4285" i="1"/>
  <c r="D4285" i="1"/>
  <c r="R4284" i="1"/>
  <c r="S4284" i="1" s="1"/>
  <c r="E4284" i="1"/>
  <c r="D4284" i="1"/>
  <c r="R4283" i="1"/>
  <c r="S4283" i="1" s="1"/>
  <c r="E4283" i="1"/>
  <c r="D4283" i="1"/>
  <c r="S4282" i="1"/>
  <c r="R4282" i="1"/>
  <c r="E4282" i="1"/>
  <c r="D4282" i="1"/>
  <c r="R4281" i="1"/>
  <c r="S4281" i="1" s="1"/>
  <c r="E4281" i="1"/>
  <c r="D4281" i="1"/>
  <c r="R4280" i="1"/>
  <c r="S4280" i="1" s="1"/>
  <c r="E4280" i="1"/>
  <c r="D4280" i="1"/>
  <c r="S4279" i="1"/>
  <c r="R4279" i="1"/>
  <c r="E4279" i="1"/>
  <c r="D4279" i="1"/>
  <c r="R4278" i="1"/>
  <c r="S4278" i="1" s="1"/>
  <c r="E4278" i="1"/>
  <c r="D4278" i="1"/>
  <c r="R4277" i="1"/>
  <c r="S4277" i="1" s="1"/>
  <c r="E4277" i="1"/>
  <c r="D4277" i="1"/>
  <c r="R4276" i="1"/>
  <c r="S4276" i="1" s="1"/>
  <c r="E4276" i="1"/>
  <c r="D4276" i="1"/>
  <c r="R4275" i="1"/>
  <c r="S4275" i="1" s="1"/>
  <c r="E4275" i="1"/>
  <c r="D4275" i="1"/>
  <c r="R4274" i="1"/>
  <c r="S4274" i="1" s="1"/>
  <c r="E4274" i="1"/>
  <c r="D4274" i="1"/>
  <c r="R4273" i="1"/>
  <c r="S4273" i="1" s="1"/>
  <c r="E4273" i="1"/>
  <c r="D4273" i="1"/>
  <c r="R4272" i="1"/>
  <c r="S4272" i="1" s="1"/>
  <c r="E4272" i="1"/>
  <c r="D4272" i="1"/>
  <c r="S4271" i="1"/>
  <c r="R4271" i="1"/>
  <c r="E4271" i="1"/>
  <c r="D4271" i="1"/>
  <c r="R4270" i="1"/>
  <c r="S4270" i="1" s="1"/>
  <c r="E4270" i="1"/>
  <c r="D4270" i="1"/>
  <c r="R4269" i="1"/>
  <c r="S4269" i="1" s="1"/>
  <c r="E4269" i="1"/>
  <c r="D4269" i="1"/>
  <c r="R4268" i="1"/>
  <c r="S4268" i="1" s="1"/>
  <c r="E4268" i="1"/>
  <c r="D4268" i="1"/>
  <c r="S4267" i="1"/>
  <c r="R4267" i="1"/>
  <c r="E4267" i="1"/>
  <c r="D4267" i="1"/>
  <c r="S4266" i="1"/>
  <c r="R4266" i="1"/>
  <c r="E4266" i="1"/>
  <c r="D4266" i="1"/>
  <c r="R4265" i="1"/>
  <c r="S4265" i="1" s="1"/>
  <c r="E4265" i="1"/>
  <c r="D4265" i="1"/>
  <c r="R4264" i="1"/>
  <c r="S4264" i="1" s="1"/>
  <c r="E4264" i="1"/>
  <c r="D4264" i="1"/>
  <c r="R4263" i="1"/>
  <c r="S4263" i="1" s="1"/>
  <c r="E4263" i="1"/>
  <c r="D4263" i="1"/>
  <c r="R4262" i="1"/>
  <c r="S4262" i="1" s="1"/>
  <c r="E4262" i="1"/>
  <c r="D4262" i="1"/>
  <c r="R4261" i="1"/>
  <c r="S4261" i="1" s="1"/>
  <c r="E4261" i="1"/>
  <c r="D4261" i="1"/>
  <c r="R4260" i="1"/>
  <c r="S4260" i="1" s="1"/>
  <c r="E4260" i="1"/>
  <c r="D4260" i="1"/>
  <c r="S4259" i="1"/>
  <c r="R4259" i="1"/>
  <c r="E4259" i="1"/>
  <c r="D4259" i="1"/>
  <c r="R4258" i="1"/>
  <c r="S4258" i="1" s="1"/>
  <c r="E4258" i="1"/>
  <c r="D4258" i="1"/>
  <c r="R4257" i="1"/>
  <c r="S4257" i="1" s="1"/>
  <c r="E4257" i="1"/>
  <c r="D4257" i="1"/>
  <c r="R4256" i="1"/>
  <c r="S4256" i="1" s="1"/>
  <c r="E4256" i="1"/>
  <c r="D4256" i="1"/>
  <c r="R4255" i="1"/>
  <c r="S4255" i="1" s="1"/>
  <c r="E4255" i="1"/>
  <c r="D4255" i="1"/>
  <c r="R4254" i="1"/>
  <c r="S4254" i="1" s="1"/>
  <c r="E4254" i="1"/>
  <c r="D4254" i="1"/>
  <c r="R4253" i="1"/>
  <c r="S4253" i="1" s="1"/>
  <c r="E4253" i="1"/>
  <c r="D4253" i="1"/>
  <c r="S4252" i="1"/>
  <c r="R4252" i="1"/>
  <c r="E4252" i="1"/>
  <c r="D4252" i="1"/>
  <c r="R4251" i="1"/>
  <c r="S4251" i="1" s="1"/>
  <c r="E4251" i="1"/>
  <c r="D4251" i="1"/>
  <c r="R4250" i="1"/>
  <c r="S4250" i="1" s="1"/>
  <c r="E4250" i="1"/>
  <c r="D4250" i="1"/>
  <c r="R4249" i="1"/>
  <c r="S4249" i="1" s="1"/>
  <c r="E4249" i="1"/>
  <c r="D4249" i="1"/>
  <c r="R4248" i="1"/>
  <c r="S4248" i="1" s="1"/>
  <c r="E4248" i="1"/>
  <c r="D4248" i="1"/>
  <c r="R4247" i="1"/>
  <c r="S4247" i="1" s="1"/>
  <c r="E4247" i="1"/>
  <c r="D4247" i="1"/>
  <c r="R4246" i="1"/>
  <c r="S4246" i="1" s="1"/>
  <c r="E4246" i="1"/>
  <c r="D4246" i="1"/>
  <c r="R4245" i="1"/>
  <c r="S4245" i="1" s="1"/>
  <c r="E4245" i="1"/>
  <c r="D4245" i="1"/>
  <c r="R4244" i="1"/>
  <c r="S4244" i="1" s="1"/>
  <c r="E4244" i="1"/>
  <c r="D4244" i="1"/>
  <c r="R4243" i="1"/>
  <c r="S4243" i="1" s="1"/>
  <c r="E4243" i="1"/>
  <c r="D4243" i="1"/>
  <c r="S4242" i="1"/>
  <c r="R4242" i="1"/>
  <c r="E4242" i="1"/>
  <c r="D4242" i="1"/>
  <c r="S4241" i="1"/>
  <c r="R4241" i="1"/>
  <c r="E4241" i="1"/>
  <c r="D4241" i="1"/>
  <c r="R4240" i="1"/>
  <c r="S4240" i="1" s="1"/>
  <c r="E4240" i="1"/>
  <c r="D4240" i="1"/>
  <c r="S4239" i="1"/>
  <c r="R4239" i="1"/>
  <c r="E4239" i="1"/>
  <c r="D4239" i="1"/>
  <c r="R4238" i="1"/>
  <c r="S4238" i="1" s="1"/>
  <c r="E4238" i="1"/>
  <c r="D4238" i="1"/>
  <c r="R4237" i="1"/>
  <c r="S4237" i="1" s="1"/>
  <c r="E4237" i="1"/>
  <c r="D4237" i="1"/>
  <c r="R4236" i="1"/>
  <c r="S4236" i="1" s="1"/>
  <c r="E4236" i="1"/>
  <c r="D4236" i="1"/>
  <c r="R4235" i="1"/>
  <c r="S4235" i="1" s="1"/>
  <c r="E4235" i="1"/>
  <c r="D4235" i="1"/>
  <c r="R4234" i="1"/>
  <c r="S4234" i="1" s="1"/>
  <c r="E4234" i="1"/>
  <c r="D4234" i="1"/>
  <c r="R4233" i="1"/>
  <c r="S4233" i="1" s="1"/>
  <c r="E4233" i="1"/>
  <c r="D4233" i="1"/>
  <c r="S4232" i="1"/>
  <c r="R4232" i="1"/>
  <c r="E4232" i="1"/>
  <c r="D4232" i="1"/>
  <c r="R4231" i="1"/>
  <c r="S4231" i="1" s="1"/>
  <c r="E4231" i="1"/>
  <c r="D4231" i="1"/>
  <c r="R4230" i="1"/>
  <c r="S4230" i="1" s="1"/>
  <c r="E4230" i="1"/>
  <c r="D4230" i="1"/>
  <c r="S4229" i="1"/>
  <c r="R4229" i="1"/>
  <c r="E4229" i="1"/>
  <c r="D4229" i="1"/>
  <c r="R4228" i="1"/>
  <c r="S4228" i="1" s="1"/>
  <c r="E4228" i="1"/>
  <c r="D4228" i="1"/>
  <c r="R4227" i="1"/>
  <c r="S4227" i="1" s="1"/>
  <c r="E4227" i="1"/>
  <c r="D4227" i="1"/>
  <c r="R4226" i="1"/>
  <c r="S4226" i="1" s="1"/>
  <c r="E4226" i="1"/>
  <c r="D4226" i="1"/>
  <c r="R4225" i="1"/>
  <c r="S4225" i="1" s="1"/>
  <c r="E4225" i="1"/>
  <c r="D4225" i="1"/>
  <c r="R4224" i="1"/>
  <c r="S4224" i="1" s="1"/>
  <c r="E4224" i="1"/>
  <c r="D4224" i="1"/>
  <c r="R4223" i="1"/>
  <c r="S4223" i="1" s="1"/>
  <c r="E4223" i="1"/>
  <c r="D4223" i="1"/>
  <c r="R4222" i="1"/>
  <c r="S4222" i="1" s="1"/>
  <c r="E4222" i="1"/>
  <c r="D4222" i="1"/>
  <c r="S4221" i="1"/>
  <c r="R4221" i="1"/>
  <c r="E4221" i="1"/>
  <c r="D4221" i="1"/>
  <c r="R4220" i="1"/>
  <c r="S4220" i="1" s="1"/>
  <c r="E4220" i="1"/>
  <c r="D4220" i="1"/>
  <c r="S4219" i="1"/>
  <c r="R4219" i="1"/>
  <c r="E4219" i="1"/>
  <c r="D4219" i="1"/>
  <c r="R4218" i="1"/>
  <c r="S4218" i="1" s="1"/>
  <c r="E4218" i="1"/>
  <c r="D4218" i="1"/>
  <c r="S4217" i="1"/>
  <c r="R4217" i="1"/>
  <c r="E4217" i="1"/>
  <c r="D4217" i="1"/>
  <c r="S4216" i="1"/>
  <c r="R4216" i="1"/>
  <c r="E4216" i="1"/>
  <c r="D4216" i="1"/>
  <c r="R4215" i="1"/>
  <c r="S4215" i="1" s="1"/>
  <c r="E4215" i="1"/>
  <c r="D4215" i="1"/>
  <c r="S4214" i="1"/>
  <c r="R4214" i="1"/>
  <c r="E4214" i="1"/>
  <c r="D4214" i="1"/>
  <c r="R4213" i="1"/>
  <c r="S4213" i="1" s="1"/>
  <c r="E4213" i="1"/>
  <c r="D4213" i="1"/>
  <c r="S4212" i="1"/>
  <c r="R4212" i="1"/>
  <c r="E4212" i="1"/>
  <c r="D4212" i="1"/>
  <c r="R4211" i="1"/>
  <c r="S4211" i="1" s="1"/>
  <c r="E4211" i="1"/>
  <c r="D4211" i="1"/>
  <c r="R4210" i="1"/>
  <c r="S4210" i="1" s="1"/>
  <c r="E4210" i="1"/>
  <c r="D4210" i="1"/>
  <c r="R4209" i="1"/>
  <c r="S4209" i="1" s="1"/>
  <c r="E4209" i="1"/>
  <c r="D4209" i="1"/>
  <c r="R4208" i="1"/>
  <c r="S4208" i="1" s="1"/>
  <c r="E4208" i="1"/>
  <c r="D4208" i="1"/>
  <c r="R4207" i="1"/>
  <c r="S4207" i="1" s="1"/>
  <c r="E4207" i="1"/>
  <c r="D4207" i="1"/>
  <c r="S4206" i="1"/>
  <c r="R4206" i="1"/>
  <c r="E4206" i="1"/>
  <c r="D4206" i="1"/>
  <c r="R4205" i="1"/>
  <c r="S4205" i="1" s="1"/>
  <c r="E4205" i="1"/>
  <c r="D4205" i="1"/>
  <c r="R4204" i="1"/>
  <c r="S4204" i="1" s="1"/>
  <c r="E4204" i="1"/>
  <c r="D4204" i="1"/>
  <c r="R4203" i="1"/>
  <c r="S4203" i="1" s="1"/>
  <c r="E4203" i="1"/>
  <c r="D4203" i="1"/>
  <c r="R4202" i="1"/>
  <c r="S4202" i="1" s="1"/>
  <c r="E4202" i="1"/>
  <c r="D4202" i="1"/>
  <c r="R4201" i="1"/>
  <c r="S4201" i="1" s="1"/>
  <c r="E4201" i="1"/>
  <c r="D4201" i="1"/>
  <c r="R4200" i="1"/>
  <c r="S4200" i="1" s="1"/>
  <c r="E4200" i="1"/>
  <c r="D4200" i="1"/>
  <c r="S4199" i="1"/>
  <c r="R4199" i="1"/>
  <c r="E4199" i="1"/>
  <c r="D4199" i="1"/>
  <c r="R4198" i="1"/>
  <c r="S4198" i="1" s="1"/>
  <c r="E4198" i="1"/>
  <c r="D4198" i="1"/>
  <c r="R4197" i="1"/>
  <c r="S4197" i="1" s="1"/>
  <c r="E4197" i="1"/>
  <c r="D4197" i="1"/>
  <c r="S4196" i="1"/>
  <c r="R4196" i="1"/>
  <c r="E4196" i="1"/>
  <c r="D4196" i="1"/>
  <c r="R4195" i="1"/>
  <c r="S4195" i="1" s="1"/>
  <c r="E4195" i="1"/>
  <c r="D4195" i="1"/>
  <c r="S4194" i="1"/>
  <c r="R4194" i="1"/>
  <c r="E4194" i="1"/>
  <c r="D4194" i="1"/>
  <c r="R4193" i="1"/>
  <c r="S4193" i="1" s="1"/>
  <c r="E4193" i="1"/>
  <c r="D4193" i="1"/>
  <c r="R4192" i="1"/>
  <c r="S4192" i="1" s="1"/>
  <c r="E4192" i="1"/>
  <c r="D4192" i="1"/>
  <c r="S4191" i="1"/>
  <c r="R4191" i="1"/>
  <c r="E4191" i="1"/>
  <c r="D4191" i="1"/>
  <c r="R4190" i="1"/>
  <c r="S4190" i="1" s="1"/>
  <c r="E4190" i="1"/>
  <c r="D4190" i="1"/>
  <c r="S4189" i="1"/>
  <c r="R4189" i="1"/>
  <c r="E4189" i="1"/>
  <c r="D4189" i="1"/>
  <c r="R4188" i="1"/>
  <c r="S4188" i="1" s="1"/>
  <c r="E4188" i="1"/>
  <c r="D4188" i="1"/>
  <c r="R4187" i="1"/>
  <c r="S4187" i="1" s="1"/>
  <c r="E4187" i="1"/>
  <c r="D4187" i="1"/>
  <c r="R4186" i="1"/>
  <c r="S4186" i="1" s="1"/>
  <c r="E4186" i="1"/>
  <c r="D4186" i="1"/>
  <c r="R4185" i="1"/>
  <c r="S4185" i="1" s="1"/>
  <c r="E4185" i="1"/>
  <c r="D4185" i="1"/>
  <c r="R4184" i="1"/>
  <c r="S4184" i="1" s="1"/>
  <c r="E4184" i="1"/>
  <c r="D4184" i="1"/>
  <c r="R4183" i="1"/>
  <c r="S4183" i="1" s="1"/>
  <c r="E4183" i="1"/>
  <c r="D4183" i="1"/>
  <c r="S4182" i="1"/>
  <c r="R4182" i="1"/>
  <c r="E4182" i="1"/>
  <c r="D4182" i="1"/>
  <c r="R4181" i="1"/>
  <c r="S4181" i="1" s="1"/>
  <c r="E4181" i="1"/>
  <c r="D4181" i="1"/>
  <c r="R4180" i="1"/>
  <c r="S4180" i="1" s="1"/>
  <c r="E4180" i="1"/>
  <c r="D4180" i="1"/>
  <c r="R4179" i="1"/>
  <c r="S4179" i="1" s="1"/>
  <c r="E4179" i="1"/>
  <c r="D4179" i="1"/>
  <c r="R4178" i="1"/>
  <c r="S4178" i="1" s="1"/>
  <c r="E4178" i="1"/>
  <c r="D4178" i="1"/>
  <c r="R4177" i="1"/>
  <c r="S4177" i="1" s="1"/>
  <c r="E4177" i="1"/>
  <c r="D4177" i="1"/>
  <c r="S4176" i="1"/>
  <c r="R4176" i="1"/>
  <c r="E4176" i="1"/>
  <c r="D4176" i="1"/>
  <c r="R4175" i="1"/>
  <c r="S4175" i="1" s="1"/>
  <c r="E4175" i="1"/>
  <c r="D4175" i="1"/>
  <c r="S4174" i="1"/>
  <c r="R4174" i="1"/>
  <c r="E4174" i="1"/>
  <c r="D4174" i="1"/>
  <c r="R4173" i="1"/>
  <c r="S4173" i="1" s="1"/>
  <c r="E4173" i="1"/>
  <c r="D4173" i="1"/>
  <c r="R4172" i="1"/>
  <c r="S4172" i="1" s="1"/>
  <c r="E4172" i="1"/>
  <c r="D4172" i="1"/>
  <c r="S4171" i="1"/>
  <c r="R4171" i="1"/>
  <c r="E4171" i="1"/>
  <c r="D4171" i="1"/>
  <c r="R4170" i="1"/>
  <c r="S4170" i="1" s="1"/>
  <c r="E4170" i="1"/>
  <c r="D4170" i="1"/>
  <c r="S4169" i="1"/>
  <c r="R4169" i="1"/>
  <c r="E4169" i="1"/>
  <c r="D4169" i="1"/>
  <c r="R4168" i="1"/>
  <c r="S4168" i="1" s="1"/>
  <c r="E4168" i="1"/>
  <c r="D4168" i="1"/>
  <c r="R4167" i="1"/>
  <c r="S4167" i="1" s="1"/>
  <c r="E4167" i="1"/>
  <c r="D4167" i="1"/>
  <c r="R4166" i="1"/>
  <c r="S4166" i="1" s="1"/>
  <c r="E4166" i="1"/>
  <c r="D4166" i="1"/>
  <c r="R4165" i="1"/>
  <c r="S4165" i="1" s="1"/>
  <c r="E4165" i="1"/>
  <c r="D4165" i="1"/>
  <c r="R4164" i="1"/>
  <c r="S4164" i="1" s="1"/>
  <c r="E4164" i="1"/>
  <c r="D4164" i="1"/>
  <c r="R4163" i="1"/>
  <c r="S4163" i="1" s="1"/>
  <c r="E4163" i="1"/>
  <c r="D4163" i="1"/>
  <c r="R4162" i="1"/>
  <c r="S4162" i="1" s="1"/>
  <c r="E4162" i="1"/>
  <c r="D4162" i="1"/>
  <c r="R4161" i="1"/>
  <c r="S4161" i="1" s="1"/>
  <c r="E4161" i="1"/>
  <c r="D4161" i="1"/>
  <c r="R4160" i="1"/>
  <c r="S4160" i="1" s="1"/>
  <c r="E4160" i="1"/>
  <c r="D4160" i="1"/>
  <c r="R4159" i="1"/>
  <c r="S4159" i="1" s="1"/>
  <c r="E4159" i="1"/>
  <c r="D4159" i="1"/>
  <c r="R4158" i="1"/>
  <c r="S4158" i="1" s="1"/>
  <c r="E4158" i="1"/>
  <c r="D4158" i="1"/>
  <c r="R4157" i="1"/>
  <c r="S4157" i="1" s="1"/>
  <c r="E4157" i="1"/>
  <c r="D4157" i="1"/>
  <c r="R4156" i="1"/>
  <c r="S4156" i="1" s="1"/>
  <c r="E4156" i="1"/>
  <c r="D4156" i="1"/>
  <c r="R4155" i="1"/>
  <c r="S4155" i="1" s="1"/>
  <c r="E4155" i="1"/>
  <c r="D4155" i="1"/>
  <c r="R4154" i="1"/>
  <c r="S4154" i="1" s="1"/>
  <c r="E4154" i="1"/>
  <c r="D4154" i="1"/>
  <c r="R4153" i="1"/>
  <c r="S4153" i="1" s="1"/>
  <c r="E4153" i="1"/>
  <c r="D4153" i="1"/>
  <c r="R4152" i="1"/>
  <c r="S4152" i="1" s="1"/>
  <c r="E4152" i="1"/>
  <c r="D4152" i="1"/>
  <c r="R4151" i="1"/>
  <c r="S4151" i="1" s="1"/>
  <c r="E4151" i="1"/>
  <c r="D4151" i="1"/>
  <c r="R4150" i="1"/>
  <c r="S4150" i="1" s="1"/>
  <c r="E4150" i="1"/>
  <c r="D4150" i="1"/>
  <c r="R4149" i="1"/>
  <c r="S4149" i="1" s="1"/>
  <c r="E4149" i="1"/>
  <c r="D4149" i="1"/>
  <c r="R4148" i="1"/>
  <c r="S4148" i="1" s="1"/>
  <c r="E4148" i="1"/>
  <c r="D4148" i="1"/>
  <c r="S4147" i="1"/>
  <c r="R4147" i="1"/>
  <c r="E4147" i="1"/>
  <c r="D4147" i="1"/>
  <c r="R4146" i="1"/>
  <c r="S4146" i="1" s="1"/>
  <c r="E4146" i="1"/>
  <c r="D4146" i="1"/>
  <c r="R4145" i="1"/>
  <c r="S4145" i="1" s="1"/>
  <c r="E4145" i="1"/>
  <c r="D4145" i="1"/>
  <c r="S4144" i="1"/>
  <c r="R4144" i="1"/>
  <c r="E4144" i="1"/>
  <c r="D4144" i="1"/>
  <c r="R4143" i="1"/>
  <c r="S4143" i="1" s="1"/>
  <c r="E4143" i="1"/>
  <c r="D4143" i="1"/>
  <c r="R4142" i="1"/>
  <c r="S4142" i="1" s="1"/>
  <c r="E4142" i="1"/>
  <c r="D4142" i="1"/>
  <c r="R4141" i="1"/>
  <c r="S4141" i="1" s="1"/>
  <c r="E4141" i="1"/>
  <c r="D4141" i="1"/>
  <c r="R4140" i="1"/>
  <c r="S4140" i="1" s="1"/>
  <c r="E4140" i="1"/>
  <c r="D4140" i="1"/>
  <c r="S4139" i="1"/>
  <c r="R4139" i="1"/>
  <c r="E4139" i="1"/>
  <c r="D4139" i="1"/>
  <c r="R4138" i="1"/>
  <c r="S4138" i="1" s="1"/>
  <c r="E4138" i="1"/>
  <c r="D4138" i="1"/>
  <c r="R4137" i="1"/>
  <c r="S4137" i="1" s="1"/>
  <c r="E4137" i="1"/>
  <c r="D4137" i="1"/>
  <c r="S4136" i="1"/>
  <c r="R4136" i="1"/>
  <c r="E4136" i="1"/>
  <c r="D4136" i="1"/>
  <c r="R4135" i="1"/>
  <c r="S4135" i="1" s="1"/>
  <c r="E4135" i="1"/>
  <c r="D4135" i="1"/>
  <c r="R4134" i="1"/>
  <c r="S4134" i="1" s="1"/>
  <c r="E4134" i="1"/>
  <c r="D4134" i="1"/>
  <c r="R4133" i="1"/>
  <c r="S4133" i="1" s="1"/>
  <c r="E4133" i="1"/>
  <c r="D4133" i="1"/>
  <c r="S4132" i="1"/>
  <c r="R4132" i="1"/>
  <c r="E4132" i="1"/>
  <c r="D4132" i="1"/>
  <c r="R4131" i="1"/>
  <c r="S4131" i="1" s="1"/>
  <c r="E4131" i="1"/>
  <c r="D4131" i="1"/>
  <c r="R4130" i="1"/>
  <c r="S4130" i="1" s="1"/>
  <c r="E4130" i="1"/>
  <c r="D4130" i="1"/>
  <c r="R4129" i="1"/>
  <c r="S4129" i="1" s="1"/>
  <c r="E4129" i="1"/>
  <c r="D4129" i="1"/>
  <c r="R4128" i="1"/>
  <c r="S4128" i="1" s="1"/>
  <c r="E4128" i="1"/>
  <c r="D4128" i="1"/>
  <c r="S4127" i="1"/>
  <c r="R4127" i="1"/>
  <c r="E4127" i="1"/>
  <c r="D4127" i="1"/>
  <c r="S4126" i="1"/>
  <c r="R4126" i="1"/>
  <c r="E4126" i="1"/>
  <c r="D4126" i="1"/>
  <c r="R4125" i="1"/>
  <c r="S4125" i="1" s="1"/>
  <c r="E4125" i="1"/>
  <c r="D4125" i="1"/>
  <c r="R4124" i="1"/>
  <c r="S4124" i="1" s="1"/>
  <c r="E4124" i="1"/>
  <c r="D4124" i="1"/>
  <c r="R4123" i="1"/>
  <c r="S4123" i="1" s="1"/>
  <c r="E4123" i="1"/>
  <c r="D4123" i="1"/>
  <c r="Q4122" i="1"/>
  <c r="R4122" i="1" s="1"/>
  <c r="S4122" i="1" s="1"/>
  <c r="E4122" i="1"/>
  <c r="D4122" i="1"/>
  <c r="R4121" i="1"/>
  <c r="S4121" i="1" s="1"/>
  <c r="E4121" i="1"/>
  <c r="D4121" i="1"/>
  <c r="S4120" i="1"/>
  <c r="R4120" i="1"/>
  <c r="E4120" i="1"/>
  <c r="D4120" i="1"/>
  <c r="R4119" i="1"/>
  <c r="S4119" i="1" s="1"/>
  <c r="E4119" i="1"/>
  <c r="D4119" i="1"/>
  <c r="S4118" i="1"/>
  <c r="R4118" i="1"/>
  <c r="E4118" i="1"/>
  <c r="D4118" i="1"/>
  <c r="R4117" i="1"/>
  <c r="S4117" i="1" s="1"/>
  <c r="E4117" i="1"/>
  <c r="D4117" i="1"/>
  <c r="R4116" i="1"/>
  <c r="S4116" i="1" s="1"/>
  <c r="E4116" i="1"/>
  <c r="D4116" i="1"/>
  <c r="R4115" i="1"/>
  <c r="S4115" i="1" s="1"/>
  <c r="E4115" i="1"/>
  <c r="D4115" i="1"/>
  <c r="S4114" i="1"/>
  <c r="R4114" i="1"/>
  <c r="E4114" i="1"/>
  <c r="D4114" i="1"/>
  <c r="R4113" i="1"/>
  <c r="S4113" i="1" s="1"/>
  <c r="E4113" i="1"/>
  <c r="D4113" i="1"/>
  <c r="R4112" i="1"/>
  <c r="S4112" i="1" s="1"/>
  <c r="E4112" i="1"/>
  <c r="D4112" i="1"/>
  <c r="R4111" i="1"/>
  <c r="S4111" i="1" s="1"/>
  <c r="E4111" i="1"/>
  <c r="D4111" i="1"/>
  <c r="R4110" i="1"/>
  <c r="S4110" i="1" s="1"/>
  <c r="E4110" i="1"/>
  <c r="D4110" i="1"/>
  <c r="R4109" i="1"/>
  <c r="S4109" i="1" s="1"/>
  <c r="E4109" i="1"/>
  <c r="D4109" i="1"/>
  <c r="R4108" i="1"/>
  <c r="S4108" i="1" s="1"/>
  <c r="E4108" i="1"/>
  <c r="D4108" i="1"/>
  <c r="S4107" i="1"/>
  <c r="R4107" i="1"/>
  <c r="E4107" i="1"/>
  <c r="D4107" i="1"/>
  <c r="R4106" i="1"/>
  <c r="S4106" i="1" s="1"/>
  <c r="E4106" i="1"/>
  <c r="D4106" i="1"/>
  <c r="R4105" i="1"/>
  <c r="S4105" i="1" s="1"/>
  <c r="E4105" i="1"/>
  <c r="D4105" i="1"/>
  <c r="R4104" i="1"/>
  <c r="S4104" i="1" s="1"/>
  <c r="E4104" i="1"/>
  <c r="D4104" i="1"/>
  <c r="R4103" i="1"/>
  <c r="S4103" i="1" s="1"/>
  <c r="E4103" i="1"/>
  <c r="D4103" i="1"/>
  <c r="S4102" i="1"/>
  <c r="R4102" i="1"/>
  <c r="E4102" i="1"/>
  <c r="D4102" i="1"/>
  <c r="R4101" i="1"/>
  <c r="S4101" i="1" s="1"/>
  <c r="E4101" i="1"/>
  <c r="D4101" i="1"/>
  <c r="R4100" i="1"/>
  <c r="S4100" i="1" s="1"/>
  <c r="E4100" i="1"/>
  <c r="D4100" i="1"/>
  <c r="S4099" i="1"/>
  <c r="R4099" i="1"/>
  <c r="E4099" i="1"/>
  <c r="D4099" i="1"/>
  <c r="R4098" i="1"/>
  <c r="S4098" i="1" s="1"/>
  <c r="E4098" i="1"/>
  <c r="D4098" i="1"/>
  <c r="R4097" i="1"/>
  <c r="S4097" i="1" s="1"/>
  <c r="E4097" i="1"/>
  <c r="D4097" i="1"/>
  <c r="R4096" i="1"/>
  <c r="S4096" i="1" s="1"/>
  <c r="E4096" i="1"/>
  <c r="D4096" i="1"/>
  <c r="S4095" i="1"/>
  <c r="R4095" i="1"/>
  <c r="E4095" i="1"/>
  <c r="D4095" i="1"/>
  <c r="R4094" i="1"/>
  <c r="S4094" i="1" s="1"/>
  <c r="E4094" i="1"/>
  <c r="D4094" i="1"/>
  <c r="S4093" i="1"/>
  <c r="R4093" i="1"/>
  <c r="E4093" i="1"/>
  <c r="D4093" i="1"/>
  <c r="R4092" i="1"/>
  <c r="S4092" i="1" s="1"/>
  <c r="E4092" i="1"/>
  <c r="D4092" i="1"/>
  <c r="R4091" i="1"/>
  <c r="S4091" i="1" s="1"/>
  <c r="E4091" i="1"/>
  <c r="D4091" i="1"/>
  <c r="R4090" i="1"/>
  <c r="S4090" i="1" s="1"/>
  <c r="E4090" i="1"/>
  <c r="D4090" i="1"/>
  <c r="S4089" i="1"/>
  <c r="R4089" i="1"/>
  <c r="E4089" i="1"/>
  <c r="D4089" i="1"/>
  <c r="S4088" i="1"/>
  <c r="R4088" i="1"/>
  <c r="E4088" i="1"/>
  <c r="D4088" i="1"/>
  <c r="R4087" i="1"/>
  <c r="S4087" i="1" s="1"/>
  <c r="E4087" i="1"/>
  <c r="D4087" i="1"/>
  <c r="R4086" i="1"/>
  <c r="S4086" i="1" s="1"/>
  <c r="E4086" i="1"/>
  <c r="D4086" i="1"/>
  <c r="R4085" i="1"/>
  <c r="S4085" i="1" s="1"/>
  <c r="E4085" i="1"/>
  <c r="D4085" i="1"/>
  <c r="R4084" i="1"/>
  <c r="S4084" i="1" s="1"/>
  <c r="E4084" i="1"/>
  <c r="D4084" i="1"/>
  <c r="R4083" i="1"/>
  <c r="S4083" i="1" s="1"/>
  <c r="E4083" i="1"/>
  <c r="D4083" i="1"/>
  <c r="R4082" i="1"/>
  <c r="S4082" i="1" s="1"/>
  <c r="E4082" i="1"/>
  <c r="D4082" i="1"/>
  <c r="R4081" i="1"/>
  <c r="S4081" i="1" s="1"/>
  <c r="E4081" i="1"/>
  <c r="D4081" i="1"/>
  <c r="R4080" i="1"/>
  <c r="S4080" i="1" s="1"/>
  <c r="E4080" i="1"/>
  <c r="D4080" i="1"/>
  <c r="S4079" i="1"/>
  <c r="R4079" i="1"/>
  <c r="E4079" i="1"/>
  <c r="D4079" i="1"/>
  <c r="R4078" i="1"/>
  <c r="S4078" i="1" s="1"/>
  <c r="E4078" i="1"/>
  <c r="D4078" i="1"/>
  <c r="R4077" i="1"/>
  <c r="S4077" i="1" s="1"/>
  <c r="E4077" i="1"/>
  <c r="D4077" i="1"/>
  <c r="R4076" i="1"/>
  <c r="S4076" i="1" s="1"/>
  <c r="E4076" i="1"/>
  <c r="D4076" i="1"/>
  <c r="S4075" i="1"/>
  <c r="R4075" i="1"/>
  <c r="E4075" i="1"/>
  <c r="D4075" i="1"/>
  <c r="R4074" i="1"/>
  <c r="S4074" i="1" s="1"/>
  <c r="E4074" i="1"/>
  <c r="D4074" i="1"/>
  <c r="R4073" i="1"/>
  <c r="S4073" i="1" s="1"/>
  <c r="E4073" i="1"/>
  <c r="D4073" i="1"/>
  <c r="S4072" i="1"/>
  <c r="R4072" i="1"/>
  <c r="E4072" i="1"/>
  <c r="D4072" i="1"/>
  <c r="R4071" i="1"/>
  <c r="S4071" i="1" s="1"/>
  <c r="E4071" i="1"/>
  <c r="D4071" i="1"/>
  <c r="S4070" i="1"/>
  <c r="R4070" i="1"/>
  <c r="E4070" i="1"/>
  <c r="D4070" i="1"/>
  <c r="S4069" i="1"/>
  <c r="R4069" i="1"/>
  <c r="E4069" i="1"/>
  <c r="D4069" i="1"/>
  <c r="R4068" i="1"/>
  <c r="S4068" i="1" s="1"/>
  <c r="E4068" i="1"/>
  <c r="D4068" i="1"/>
  <c r="R4067" i="1"/>
  <c r="S4067" i="1" s="1"/>
  <c r="E4067" i="1"/>
  <c r="D4067" i="1"/>
  <c r="R4066" i="1"/>
  <c r="S4066" i="1" s="1"/>
  <c r="E4066" i="1"/>
  <c r="D4066" i="1"/>
  <c r="R4065" i="1"/>
  <c r="S4065" i="1" s="1"/>
  <c r="E4065" i="1"/>
  <c r="D4065" i="1"/>
  <c r="R4064" i="1"/>
  <c r="S4064" i="1" s="1"/>
  <c r="E4064" i="1"/>
  <c r="D4064" i="1"/>
  <c r="S4063" i="1"/>
  <c r="R4063" i="1"/>
  <c r="E4063" i="1"/>
  <c r="D4063" i="1"/>
  <c r="R4062" i="1"/>
  <c r="S4062" i="1" s="1"/>
  <c r="E4062" i="1"/>
  <c r="D4062" i="1"/>
  <c r="R4061" i="1"/>
  <c r="S4061" i="1" s="1"/>
  <c r="E4061" i="1"/>
  <c r="D4061" i="1"/>
  <c r="S4060" i="1"/>
  <c r="R4060" i="1"/>
  <c r="E4060" i="1"/>
  <c r="D4060" i="1"/>
  <c r="S4059" i="1"/>
  <c r="R4059" i="1"/>
  <c r="E4059" i="1"/>
  <c r="D4059" i="1"/>
  <c r="R4058" i="1"/>
  <c r="S4058" i="1" s="1"/>
  <c r="E4058" i="1"/>
  <c r="D4058" i="1"/>
  <c r="S4057" i="1"/>
  <c r="R4057" i="1"/>
  <c r="E4057" i="1"/>
  <c r="D4057" i="1"/>
  <c r="R4056" i="1"/>
  <c r="S4056" i="1" s="1"/>
  <c r="E4056" i="1"/>
  <c r="D4056" i="1"/>
  <c r="S4055" i="1"/>
  <c r="R4055" i="1"/>
  <c r="E4055" i="1"/>
  <c r="D4055" i="1"/>
  <c r="R4054" i="1"/>
  <c r="S4054" i="1" s="1"/>
  <c r="E4054" i="1"/>
  <c r="D4054" i="1"/>
  <c r="R4053" i="1"/>
  <c r="S4053" i="1" s="1"/>
  <c r="E4053" i="1"/>
  <c r="D4053" i="1"/>
  <c r="R4052" i="1"/>
  <c r="S4052" i="1" s="1"/>
  <c r="E4052" i="1"/>
  <c r="D4052" i="1"/>
  <c r="R4051" i="1"/>
  <c r="S4051" i="1" s="1"/>
  <c r="E4051" i="1"/>
  <c r="D4051" i="1"/>
  <c r="R4050" i="1"/>
  <c r="S4050" i="1" s="1"/>
  <c r="E4050" i="1"/>
  <c r="D4050" i="1"/>
  <c r="S4049" i="1"/>
  <c r="R4049" i="1"/>
  <c r="E4049" i="1"/>
  <c r="D4049" i="1"/>
  <c r="S4048" i="1"/>
  <c r="R4048" i="1"/>
  <c r="E4048" i="1"/>
  <c r="D4048" i="1"/>
  <c r="R4047" i="1"/>
  <c r="S4047" i="1" s="1"/>
  <c r="E4047" i="1"/>
  <c r="D4047" i="1"/>
  <c r="R4046" i="1"/>
  <c r="S4046" i="1" s="1"/>
  <c r="E4046" i="1"/>
  <c r="D4046" i="1"/>
  <c r="R4045" i="1"/>
  <c r="S4045" i="1" s="1"/>
  <c r="E4045" i="1"/>
  <c r="D4045" i="1"/>
  <c r="S4044" i="1"/>
  <c r="R4044" i="1"/>
  <c r="E4044" i="1"/>
  <c r="D4044" i="1"/>
  <c r="S4043" i="1"/>
  <c r="R4043" i="1"/>
  <c r="E4043" i="1"/>
  <c r="D4043" i="1"/>
  <c r="R4042" i="1"/>
  <c r="S4042" i="1" s="1"/>
  <c r="E4042" i="1"/>
  <c r="D4042" i="1"/>
  <c r="R4041" i="1"/>
  <c r="S4041" i="1" s="1"/>
  <c r="E4041" i="1"/>
  <c r="D4041" i="1"/>
  <c r="R4040" i="1"/>
  <c r="S4040" i="1" s="1"/>
  <c r="E4040" i="1"/>
  <c r="D4040" i="1"/>
  <c r="R4039" i="1"/>
  <c r="S4039" i="1" s="1"/>
  <c r="E4039" i="1"/>
  <c r="D4039" i="1"/>
  <c r="S4038" i="1"/>
  <c r="R4038" i="1"/>
  <c r="E4038" i="1"/>
  <c r="D4038" i="1"/>
  <c r="S4037" i="1"/>
  <c r="R4037" i="1"/>
  <c r="E4037" i="1"/>
  <c r="D4037" i="1"/>
  <c r="R4036" i="1"/>
  <c r="S4036" i="1" s="1"/>
  <c r="E4036" i="1"/>
  <c r="D4036" i="1"/>
  <c r="S4035" i="1"/>
  <c r="R4035" i="1"/>
  <c r="E4035" i="1"/>
  <c r="D4035" i="1"/>
  <c r="S4034" i="1"/>
  <c r="R4034" i="1"/>
  <c r="E4034" i="1"/>
  <c r="D4034" i="1"/>
  <c r="R4033" i="1"/>
  <c r="S4033" i="1" s="1"/>
  <c r="E4033" i="1"/>
  <c r="D4033" i="1"/>
  <c r="R4032" i="1"/>
  <c r="S4032" i="1" s="1"/>
  <c r="E4032" i="1"/>
  <c r="D4032" i="1"/>
  <c r="R4031" i="1"/>
  <c r="S4031" i="1" s="1"/>
  <c r="E4031" i="1"/>
  <c r="D4031" i="1"/>
  <c r="S4030" i="1"/>
  <c r="R4030" i="1"/>
  <c r="E4030" i="1"/>
  <c r="D4030" i="1"/>
  <c r="S4029" i="1"/>
  <c r="R4029" i="1"/>
  <c r="E4029" i="1"/>
  <c r="D4029" i="1"/>
  <c r="R4028" i="1"/>
  <c r="S4028" i="1" s="1"/>
  <c r="E4028" i="1"/>
  <c r="D4028" i="1"/>
  <c r="S4027" i="1"/>
  <c r="R4027" i="1"/>
  <c r="E4027" i="1"/>
  <c r="D4027" i="1"/>
  <c r="R4026" i="1"/>
  <c r="S4026" i="1" s="1"/>
  <c r="E4026" i="1"/>
  <c r="D4026" i="1"/>
  <c r="R4025" i="1"/>
  <c r="S4025" i="1" s="1"/>
  <c r="E4025" i="1"/>
  <c r="D4025" i="1"/>
  <c r="R4024" i="1"/>
  <c r="S4024" i="1" s="1"/>
  <c r="E4024" i="1"/>
  <c r="D4024" i="1"/>
  <c r="R4023" i="1"/>
  <c r="S4023" i="1" s="1"/>
  <c r="E4023" i="1"/>
  <c r="D4023" i="1"/>
  <c r="R4022" i="1"/>
  <c r="S4022" i="1" s="1"/>
  <c r="E4022" i="1"/>
  <c r="D4022" i="1"/>
  <c r="R4021" i="1"/>
  <c r="S4021" i="1" s="1"/>
  <c r="E4021" i="1"/>
  <c r="D4021" i="1"/>
  <c r="S4020" i="1"/>
  <c r="R4020" i="1"/>
  <c r="E4020" i="1"/>
  <c r="D4020" i="1"/>
  <c r="R4019" i="1"/>
  <c r="S4019" i="1" s="1"/>
  <c r="E4019" i="1"/>
  <c r="D4019" i="1"/>
  <c r="R4018" i="1"/>
  <c r="S4018" i="1" s="1"/>
  <c r="E4018" i="1"/>
  <c r="D4018" i="1"/>
  <c r="R4017" i="1"/>
  <c r="S4017" i="1" s="1"/>
  <c r="E4017" i="1"/>
  <c r="D4017" i="1"/>
  <c r="R4016" i="1"/>
  <c r="S4016" i="1" s="1"/>
  <c r="E4016" i="1"/>
  <c r="D4016" i="1"/>
  <c r="R4015" i="1"/>
  <c r="S4015" i="1" s="1"/>
  <c r="E4015" i="1"/>
  <c r="D4015" i="1"/>
  <c r="S4014" i="1"/>
  <c r="R4014" i="1"/>
  <c r="E4014" i="1"/>
  <c r="D4014" i="1"/>
  <c r="R4013" i="1"/>
  <c r="S4013" i="1" s="1"/>
  <c r="E4013" i="1"/>
  <c r="D4013" i="1"/>
  <c r="R4012" i="1"/>
  <c r="S4012" i="1" s="1"/>
  <c r="E4012" i="1"/>
  <c r="D4012" i="1"/>
  <c r="R4011" i="1"/>
  <c r="S4011" i="1" s="1"/>
  <c r="E4011" i="1"/>
  <c r="D4011" i="1"/>
  <c r="S4010" i="1"/>
  <c r="R4010" i="1"/>
  <c r="E4010" i="1"/>
  <c r="D4010" i="1"/>
  <c r="R4009" i="1"/>
  <c r="S4009" i="1" s="1"/>
  <c r="E4009" i="1"/>
  <c r="D4009" i="1"/>
  <c r="S4008" i="1"/>
  <c r="R4008" i="1"/>
  <c r="E4008" i="1"/>
  <c r="D4008" i="1"/>
  <c r="R4007" i="1"/>
  <c r="S4007" i="1" s="1"/>
  <c r="E4007" i="1"/>
  <c r="D4007" i="1"/>
  <c r="R4006" i="1"/>
  <c r="S4006" i="1" s="1"/>
  <c r="E4006" i="1"/>
  <c r="D4006" i="1"/>
  <c r="R4005" i="1"/>
  <c r="S4005" i="1" s="1"/>
  <c r="E4005" i="1"/>
  <c r="D4005" i="1"/>
  <c r="S4004" i="1"/>
  <c r="R4004" i="1"/>
  <c r="E4004" i="1"/>
  <c r="D4004" i="1"/>
  <c r="R4003" i="1"/>
  <c r="S4003" i="1" s="1"/>
  <c r="E4003" i="1"/>
  <c r="D4003" i="1"/>
  <c r="R4002" i="1"/>
  <c r="S4002" i="1" s="1"/>
  <c r="E4002" i="1"/>
  <c r="D4002" i="1"/>
  <c r="R4001" i="1"/>
  <c r="S4001" i="1" s="1"/>
  <c r="E4001" i="1"/>
  <c r="D4001" i="1"/>
  <c r="R4000" i="1"/>
  <c r="S4000" i="1" s="1"/>
  <c r="E4000" i="1"/>
  <c r="D4000" i="1"/>
  <c r="R3999" i="1"/>
  <c r="S3999" i="1" s="1"/>
  <c r="E3999" i="1"/>
  <c r="D3999" i="1"/>
  <c r="R3998" i="1"/>
  <c r="S3998" i="1" s="1"/>
  <c r="E3998" i="1"/>
  <c r="D3998" i="1"/>
  <c r="R3997" i="1"/>
  <c r="S3997" i="1" s="1"/>
  <c r="E3997" i="1"/>
  <c r="D3997" i="1"/>
  <c r="R3996" i="1"/>
  <c r="S3996" i="1" s="1"/>
  <c r="E3996" i="1"/>
  <c r="D3996" i="1"/>
  <c r="S3995" i="1"/>
  <c r="R3995" i="1"/>
  <c r="E3995" i="1"/>
  <c r="D3995" i="1"/>
  <c r="R3994" i="1"/>
  <c r="S3994" i="1" s="1"/>
  <c r="E3994" i="1"/>
  <c r="D3994" i="1"/>
  <c r="S3993" i="1"/>
  <c r="R3993" i="1"/>
  <c r="E3993" i="1"/>
  <c r="D3993" i="1"/>
  <c r="R3992" i="1"/>
  <c r="S3992" i="1" s="1"/>
  <c r="E3992" i="1"/>
  <c r="D3992" i="1"/>
  <c r="R3991" i="1"/>
  <c r="S3991" i="1" s="1"/>
  <c r="E3991" i="1"/>
  <c r="D3991" i="1"/>
  <c r="R3990" i="1"/>
  <c r="S3990" i="1" s="1"/>
  <c r="E3990" i="1"/>
  <c r="D3990" i="1"/>
  <c r="S3989" i="1"/>
  <c r="R3989" i="1"/>
  <c r="E3989" i="1"/>
  <c r="D3989" i="1"/>
  <c r="R3988" i="1"/>
  <c r="S3988" i="1" s="1"/>
  <c r="E3988" i="1"/>
  <c r="D3988" i="1"/>
  <c r="S3987" i="1"/>
  <c r="R3987" i="1"/>
  <c r="E3987" i="1"/>
  <c r="D3987" i="1"/>
  <c r="R3986" i="1"/>
  <c r="S3986" i="1" s="1"/>
  <c r="E3986" i="1"/>
  <c r="D3986" i="1"/>
  <c r="S3985" i="1"/>
  <c r="R3985" i="1"/>
  <c r="E3985" i="1"/>
  <c r="D3985" i="1"/>
  <c r="R3984" i="1"/>
  <c r="S3984" i="1" s="1"/>
  <c r="E3984" i="1"/>
  <c r="D3984" i="1"/>
  <c r="R3983" i="1"/>
  <c r="S3983" i="1" s="1"/>
  <c r="E3983" i="1"/>
  <c r="D3983" i="1"/>
  <c r="R3982" i="1"/>
  <c r="S3982" i="1" s="1"/>
  <c r="E3982" i="1"/>
  <c r="D3982" i="1"/>
  <c r="R3981" i="1"/>
  <c r="S3981" i="1" s="1"/>
  <c r="E3981" i="1"/>
  <c r="D3981" i="1"/>
  <c r="R3980" i="1"/>
  <c r="S3980" i="1" s="1"/>
  <c r="E3980" i="1"/>
  <c r="D3980" i="1"/>
  <c r="R3979" i="1"/>
  <c r="S3979" i="1" s="1"/>
  <c r="E3979" i="1"/>
  <c r="D3979" i="1"/>
  <c r="R3978" i="1"/>
  <c r="S3978" i="1" s="1"/>
  <c r="E3978" i="1"/>
  <c r="D3978" i="1"/>
  <c r="R3977" i="1"/>
  <c r="S3977" i="1" s="1"/>
  <c r="E3977" i="1"/>
  <c r="D3977" i="1"/>
  <c r="R3976" i="1"/>
  <c r="S3976" i="1" s="1"/>
  <c r="E3976" i="1"/>
  <c r="D3976" i="1"/>
  <c r="R3975" i="1"/>
  <c r="S3975" i="1" s="1"/>
  <c r="E3975" i="1"/>
  <c r="D3975" i="1"/>
  <c r="R3974" i="1"/>
  <c r="S3974" i="1" s="1"/>
  <c r="E3974" i="1"/>
  <c r="D3974" i="1"/>
  <c r="R3973" i="1"/>
  <c r="S3973" i="1" s="1"/>
  <c r="E3973" i="1"/>
  <c r="D3973" i="1"/>
  <c r="S3972" i="1"/>
  <c r="R3972" i="1"/>
  <c r="E3972" i="1"/>
  <c r="D3972" i="1"/>
  <c r="R3971" i="1"/>
  <c r="S3971" i="1" s="1"/>
  <c r="E3971" i="1"/>
  <c r="D3971" i="1"/>
  <c r="R3970" i="1"/>
  <c r="S3970" i="1" s="1"/>
  <c r="E3970" i="1"/>
  <c r="D3970" i="1"/>
  <c r="R3969" i="1"/>
  <c r="S3969" i="1" s="1"/>
  <c r="E3969" i="1"/>
  <c r="D3969" i="1"/>
  <c r="R3968" i="1"/>
  <c r="S3968" i="1" s="1"/>
  <c r="E3968" i="1"/>
  <c r="D3968" i="1"/>
  <c r="S3967" i="1"/>
  <c r="R3967" i="1"/>
  <c r="E3967" i="1"/>
  <c r="D3967" i="1"/>
  <c r="R3966" i="1"/>
  <c r="S3966" i="1" s="1"/>
  <c r="E3966" i="1"/>
  <c r="D3966" i="1"/>
  <c r="R3965" i="1"/>
  <c r="S3965" i="1" s="1"/>
  <c r="E3965" i="1"/>
  <c r="D3965" i="1"/>
  <c r="R3964" i="1"/>
  <c r="S3964" i="1" s="1"/>
  <c r="E3964" i="1"/>
  <c r="D3964" i="1"/>
  <c r="R3963" i="1"/>
  <c r="S3963" i="1" s="1"/>
  <c r="E3963" i="1"/>
  <c r="D3963" i="1"/>
  <c r="R3962" i="1"/>
  <c r="S3962" i="1" s="1"/>
  <c r="E3962" i="1"/>
  <c r="D3962" i="1"/>
  <c r="R3961" i="1"/>
  <c r="S3961" i="1" s="1"/>
  <c r="E3961" i="1"/>
  <c r="D3961" i="1"/>
  <c r="S3960" i="1"/>
  <c r="R3960" i="1"/>
  <c r="E3960" i="1"/>
  <c r="D3960" i="1"/>
  <c r="R3959" i="1"/>
  <c r="S3959" i="1" s="1"/>
  <c r="E3959" i="1"/>
  <c r="D3959" i="1"/>
  <c r="R3958" i="1"/>
  <c r="S3958" i="1" s="1"/>
  <c r="E3958" i="1"/>
  <c r="D3958" i="1"/>
  <c r="S3957" i="1"/>
  <c r="R3957" i="1"/>
  <c r="E3957" i="1"/>
  <c r="D3957" i="1"/>
  <c r="R3956" i="1"/>
  <c r="S3956" i="1" s="1"/>
  <c r="E3956" i="1"/>
  <c r="D3956" i="1"/>
  <c r="R3955" i="1"/>
  <c r="S3955" i="1" s="1"/>
  <c r="E3955" i="1"/>
  <c r="D3955" i="1"/>
  <c r="R3954" i="1"/>
  <c r="S3954" i="1" s="1"/>
  <c r="Q3954" i="1"/>
  <c r="E3954" i="1"/>
  <c r="D3954" i="1"/>
  <c r="R3953" i="1"/>
  <c r="S3953" i="1" s="1"/>
  <c r="E3953" i="1"/>
  <c r="D3953" i="1"/>
  <c r="S3952" i="1"/>
  <c r="R3952" i="1"/>
  <c r="E3952" i="1"/>
  <c r="D3952" i="1"/>
  <c r="R3951" i="1"/>
  <c r="S3951" i="1" s="1"/>
  <c r="E3951" i="1"/>
  <c r="D3951" i="1"/>
  <c r="R3950" i="1"/>
  <c r="S3950" i="1" s="1"/>
  <c r="E3950" i="1"/>
  <c r="D3950" i="1"/>
  <c r="R3949" i="1"/>
  <c r="S3949" i="1" s="1"/>
  <c r="E3949" i="1"/>
  <c r="D3949" i="1"/>
  <c r="R3948" i="1"/>
  <c r="S3948" i="1" s="1"/>
  <c r="E3948" i="1"/>
  <c r="D3948" i="1"/>
  <c r="R3947" i="1"/>
  <c r="S3947" i="1" s="1"/>
  <c r="E3947" i="1"/>
  <c r="D3947" i="1"/>
  <c r="R3946" i="1"/>
  <c r="S3946" i="1" s="1"/>
  <c r="E3946" i="1"/>
  <c r="D3946" i="1"/>
  <c r="R3945" i="1"/>
  <c r="S3945" i="1" s="1"/>
  <c r="E3945" i="1"/>
  <c r="D3945" i="1"/>
  <c r="R3944" i="1"/>
  <c r="S3944" i="1" s="1"/>
  <c r="E3944" i="1"/>
  <c r="D3944" i="1"/>
  <c r="S3943" i="1"/>
  <c r="R3943" i="1"/>
  <c r="E3943" i="1"/>
  <c r="D3943" i="1"/>
  <c r="R3942" i="1"/>
  <c r="S3942" i="1" s="1"/>
  <c r="E3942" i="1"/>
  <c r="D3942" i="1"/>
  <c r="R3941" i="1"/>
  <c r="S3941" i="1" s="1"/>
  <c r="E3941" i="1"/>
  <c r="D3941" i="1"/>
  <c r="S3940" i="1"/>
  <c r="R3940" i="1"/>
  <c r="E3940" i="1"/>
  <c r="D3940" i="1"/>
  <c r="R3939" i="1"/>
  <c r="S3939" i="1" s="1"/>
  <c r="E3939" i="1"/>
  <c r="D3939" i="1"/>
  <c r="R3938" i="1"/>
  <c r="S3938" i="1" s="1"/>
  <c r="E3938" i="1"/>
  <c r="D3938" i="1"/>
  <c r="R3937" i="1"/>
  <c r="S3937" i="1" s="1"/>
  <c r="E3937" i="1"/>
  <c r="D3937" i="1"/>
  <c r="R3936" i="1"/>
  <c r="S3936" i="1" s="1"/>
  <c r="E3936" i="1"/>
  <c r="D3936" i="1"/>
  <c r="R3935" i="1"/>
  <c r="S3935" i="1" s="1"/>
  <c r="E3935" i="1"/>
  <c r="D3935" i="1"/>
  <c r="S3934" i="1"/>
  <c r="R3934" i="1"/>
  <c r="E3934" i="1"/>
  <c r="D3934" i="1"/>
  <c r="R3933" i="1"/>
  <c r="S3933" i="1" s="1"/>
  <c r="E3933" i="1"/>
  <c r="D3933" i="1"/>
  <c r="R3932" i="1"/>
  <c r="S3932" i="1" s="1"/>
  <c r="E3932" i="1"/>
  <c r="D3932" i="1"/>
  <c r="R3931" i="1"/>
  <c r="S3931" i="1" s="1"/>
  <c r="E3931" i="1"/>
  <c r="D3931" i="1"/>
  <c r="S3930" i="1"/>
  <c r="R3930" i="1"/>
  <c r="E3930" i="1"/>
  <c r="D3930" i="1"/>
  <c r="R3929" i="1"/>
  <c r="S3929" i="1" s="1"/>
  <c r="E3929" i="1"/>
  <c r="D3929" i="1"/>
  <c r="R3928" i="1"/>
  <c r="S3928" i="1" s="1"/>
  <c r="E3928" i="1"/>
  <c r="D3928" i="1"/>
  <c r="R3927" i="1"/>
  <c r="S3927" i="1" s="1"/>
  <c r="E3927" i="1"/>
  <c r="D3927" i="1"/>
  <c r="R3926" i="1"/>
  <c r="S3926" i="1" s="1"/>
  <c r="E3926" i="1"/>
  <c r="D3926" i="1"/>
  <c r="S3925" i="1"/>
  <c r="R3925" i="1"/>
  <c r="E3925" i="1"/>
  <c r="D3925" i="1"/>
  <c r="R3924" i="1"/>
  <c r="S3924" i="1" s="1"/>
  <c r="E3924" i="1"/>
  <c r="D3924" i="1"/>
  <c r="R3923" i="1"/>
  <c r="S3923" i="1" s="1"/>
  <c r="E3923" i="1"/>
  <c r="D3923" i="1"/>
  <c r="R3922" i="1"/>
  <c r="S3922" i="1" s="1"/>
  <c r="E3922" i="1"/>
  <c r="D3922" i="1"/>
  <c r="R3921" i="1"/>
  <c r="S3921" i="1" s="1"/>
  <c r="E3921" i="1"/>
  <c r="D3921" i="1"/>
  <c r="R3920" i="1"/>
  <c r="S3920" i="1" s="1"/>
  <c r="E3920" i="1"/>
  <c r="D3920" i="1"/>
  <c r="S3919" i="1"/>
  <c r="R3919" i="1"/>
  <c r="E3919" i="1"/>
  <c r="D3919" i="1"/>
  <c r="R3918" i="1"/>
  <c r="S3918" i="1" s="1"/>
  <c r="E3918" i="1"/>
  <c r="D3918" i="1"/>
  <c r="S3917" i="1"/>
  <c r="R3917" i="1"/>
  <c r="E3917" i="1"/>
  <c r="D3917" i="1"/>
  <c r="R3916" i="1"/>
  <c r="S3916" i="1" s="1"/>
  <c r="E3916" i="1"/>
  <c r="D3916" i="1"/>
  <c r="S3915" i="1"/>
  <c r="R3915" i="1"/>
  <c r="E3915" i="1"/>
  <c r="D3915" i="1"/>
  <c r="R3914" i="1"/>
  <c r="S3914" i="1" s="1"/>
  <c r="E3914" i="1"/>
  <c r="D3914" i="1"/>
  <c r="S3913" i="1"/>
  <c r="R3913" i="1"/>
  <c r="E3913" i="1"/>
  <c r="D3913" i="1"/>
  <c r="S3912" i="1"/>
  <c r="R3912" i="1"/>
  <c r="E3912" i="1"/>
  <c r="D3912" i="1"/>
  <c r="R3911" i="1"/>
  <c r="S3911" i="1" s="1"/>
  <c r="E3911" i="1"/>
  <c r="D3911" i="1"/>
  <c r="R3910" i="1"/>
  <c r="S3910" i="1" s="1"/>
  <c r="E3910" i="1"/>
  <c r="D3910" i="1"/>
  <c r="S3909" i="1"/>
  <c r="R3909" i="1"/>
  <c r="E3909" i="1"/>
  <c r="D3909" i="1"/>
  <c r="R3908" i="1"/>
  <c r="S3908" i="1" s="1"/>
  <c r="E3908" i="1"/>
  <c r="D3908" i="1"/>
  <c r="R3907" i="1"/>
  <c r="S3907" i="1" s="1"/>
  <c r="E3907" i="1"/>
  <c r="D3907" i="1"/>
  <c r="R3906" i="1"/>
  <c r="S3906" i="1" s="1"/>
  <c r="E3906" i="1"/>
  <c r="D3906" i="1"/>
  <c r="R3905" i="1"/>
  <c r="S3905" i="1" s="1"/>
  <c r="E3905" i="1"/>
  <c r="D3905" i="1"/>
  <c r="S3904" i="1"/>
  <c r="R3904" i="1"/>
  <c r="E3904" i="1"/>
  <c r="D3904" i="1"/>
  <c r="R3903" i="1"/>
  <c r="S3903" i="1" s="1"/>
  <c r="E3903" i="1"/>
  <c r="D3903" i="1"/>
  <c r="R3902" i="1"/>
  <c r="S3902" i="1" s="1"/>
  <c r="E3902" i="1"/>
  <c r="D3902" i="1"/>
  <c r="R3901" i="1"/>
  <c r="S3901" i="1" s="1"/>
  <c r="E3901" i="1"/>
  <c r="D3901" i="1"/>
  <c r="R3900" i="1"/>
  <c r="S3900" i="1" s="1"/>
  <c r="E3900" i="1"/>
  <c r="D3900" i="1"/>
  <c r="R3899" i="1"/>
  <c r="S3899" i="1" s="1"/>
  <c r="E3899" i="1"/>
  <c r="D3899" i="1"/>
  <c r="S3898" i="1"/>
  <c r="R3898" i="1"/>
  <c r="E3898" i="1"/>
  <c r="D3898" i="1"/>
  <c r="R3897" i="1"/>
  <c r="S3897" i="1" s="1"/>
  <c r="E3897" i="1"/>
  <c r="D3897" i="1"/>
  <c r="R3896" i="1"/>
  <c r="S3896" i="1" s="1"/>
  <c r="E3896" i="1"/>
  <c r="D3896" i="1"/>
  <c r="S3895" i="1"/>
  <c r="R3895" i="1"/>
  <c r="E3895" i="1"/>
  <c r="D3895" i="1"/>
  <c r="S3894" i="1"/>
  <c r="R3894" i="1"/>
  <c r="E3894" i="1"/>
  <c r="D3894" i="1"/>
  <c r="R3893" i="1"/>
  <c r="S3893" i="1" s="1"/>
  <c r="E3893" i="1"/>
  <c r="D3893" i="1"/>
  <c r="S3892" i="1"/>
  <c r="R3892" i="1"/>
  <c r="E3892" i="1"/>
  <c r="D3892" i="1"/>
  <c r="R3891" i="1"/>
  <c r="S3891" i="1" s="1"/>
  <c r="E3891" i="1"/>
  <c r="D3891" i="1"/>
  <c r="S3890" i="1"/>
  <c r="R3890" i="1"/>
  <c r="E3890" i="1"/>
  <c r="D3890" i="1"/>
  <c r="S3889" i="1"/>
  <c r="R3889" i="1"/>
  <c r="E3889" i="1"/>
  <c r="D3889" i="1"/>
  <c r="S3888" i="1"/>
  <c r="R3888" i="1"/>
  <c r="E3888" i="1"/>
  <c r="D3888" i="1"/>
  <c r="R3887" i="1"/>
  <c r="S3887" i="1" s="1"/>
  <c r="E3887" i="1"/>
  <c r="D3887" i="1"/>
  <c r="R3886" i="1"/>
  <c r="S3886" i="1" s="1"/>
  <c r="E3886" i="1"/>
  <c r="D3886" i="1"/>
  <c r="S3885" i="1"/>
  <c r="R3885" i="1"/>
  <c r="E3885" i="1"/>
  <c r="D3885" i="1"/>
  <c r="S3884" i="1"/>
  <c r="R3884" i="1"/>
  <c r="E3884" i="1"/>
  <c r="D3884" i="1"/>
  <c r="S3883" i="1"/>
  <c r="R3883" i="1"/>
  <c r="E3883" i="1"/>
  <c r="D3883" i="1"/>
  <c r="R3882" i="1"/>
  <c r="S3882" i="1" s="1"/>
  <c r="E3882" i="1"/>
  <c r="D3882" i="1"/>
  <c r="R3881" i="1"/>
  <c r="S3881" i="1" s="1"/>
  <c r="E3881" i="1"/>
  <c r="D3881" i="1"/>
  <c r="R3880" i="1"/>
  <c r="S3880" i="1" s="1"/>
  <c r="E3880" i="1"/>
  <c r="D3880" i="1"/>
  <c r="S3879" i="1"/>
  <c r="R3879" i="1"/>
  <c r="E3879" i="1"/>
  <c r="D3879" i="1"/>
  <c r="R3878" i="1"/>
  <c r="S3878" i="1" s="1"/>
  <c r="E3878" i="1"/>
  <c r="D3878" i="1"/>
  <c r="S3877" i="1"/>
  <c r="R3877" i="1"/>
  <c r="E3877" i="1"/>
  <c r="D3877" i="1"/>
  <c r="R3876" i="1"/>
  <c r="S3876" i="1" s="1"/>
  <c r="E3876" i="1"/>
  <c r="D3876" i="1"/>
  <c r="R3875" i="1"/>
  <c r="S3875" i="1" s="1"/>
  <c r="E3875" i="1"/>
  <c r="D3875" i="1"/>
  <c r="S3874" i="1"/>
  <c r="R3874" i="1"/>
  <c r="E3874" i="1"/>
  <c r="D3874" i="1"/>
  <c r="S3873" i="1"/>
  <c r="R3873" i="1"/>
  <c r="E3873" i="1"/>
  <c r="D3873" i="1"/>
  <c r="R3872" i="1"/>
  <c r="S3872" i="1" s="1"/>
  <c r="E3872" i="1"/>
  <c r="D3872" i="1"/>
  <c r="R3871" i="1"/>
  <c r="S3871" i="1" s="1"/>
  <c r="E3871" i="1"/>
  <c r="D3871" i="1"/>
  <c r="R3870" i="1"/>
  <c r="S3870" i="1" s="1"/>
  <c r="E3870" i="1"/>
  <c r="D3870" i="1"/>
  <c r="R3869" i="1"/>
  <c r="S3869" i="1" s="1"/>
  <c r="E3869" i="1"/>
  <c r="D3869" i="1"/>
  <c r="S3868" i="1"/>
  <c r="R3868" i="1"/>
  <c r="E3868" i="1"/>
  <c r="D3868" i="1"/>
  <c r="S3867" i="1"/>
  <c r="R3867" i="1"/>
  <c r="E3867" i="1"/>
  <c r="D3867" i="1"/>
  <c r="R3866" i="1"/>
  <c r="S3866" i="1" s="1"/>
  <c r="E3866" i="1"/>
  <c r="D3866" i="1"/>
  <c r="R3865" i="1"/>
  <c r="S3865" i="1" s="1"/>
  <c r="E3865" i="1"/>
  <c r="D3865" i="1"/>
  <c r="S3864" i="1"/>
  <c r="R3864" i="1"/>
  <c r="E3864" i="1"/>
  <c r="D3864" i="1"/>
  <c r="S3863" i="1"/>
  <c r="R3863" i="1"/>
  <c r="E3863" i="1"/>
  <c r="D3863" i="1"/>
  <c r="S3862" i="1"/>
  <c r="R3862" i="1"/>
  <c r="E3862" i="1"/>
  <c r="D3862" i="1"/>
  <c r="R3861" i="1"/>
  <c r="S3861" i="1" s="1"/>
  <c r="E3861" i="1"/>
  <c r="D3861" i="1"/>
  <c r="R3860" i="1"/>
  <c r="S3860" i="1" s="1"/>
  <c r="E3860" i="1"/>
  <c r="D3860" i="1"/>
  <c r="R3859" i="1"/>
  <c r="S3859" i="1" s="1"/>
  <c r="E3859" i="1"/>
  <c r="D3859" i="1"/>
  <c r="R3858" i="1"/>
  <c r="S3858" i="1" s="1"/>
  <c r="E3858" i="1"/>
  <c r="D3858" i="1"/>
  <c r="R3857" i="1"/>
  <c r="S3857" i="1" s="1"/>
  <c r="E3857" i="1"/>
  <c r="D3857" i="1"/>
  <c r="R3856" i="1"/>
  <c r="S3856" i="1" s="1"/>
  <c r="E3856" i="1"/>
  <c r="D3856" i="1"/>
  <c r="S3855" i="1"/>
  <c r="R3855" i="1"/>
  <c r="E3855" i="1"/>
  <c r="D3855" i="1"/>
  <c r="R3854" i="1"/>
  <c r="S3854" i="1" s="1"/>
  <c r="E3854" i="1"/>
  <c r="D3854" i="1"/>
  <c r="S3853" i="1"/>
  <c r="R3853" i="1"/>
  <c r="E3853" i="1"/>
  <c r="D3853" i="1"/>
  <c r="S3852" i="1"/>
  <c r="R3852" i="1"/>
  <c r="E3852" i="1"/>
  <c r="D3852" i="1"/>
  <c r="R3851" i="1"/>
  <c r="S3851" i="1" s="1"/>
  <c r="E3851" i="1"/>
  <c r="D3851" i="1"/>
  <c r="R3850" i="1"/>
  <c r="S3850" i="1" s="1"/>
  <c r="E3850" i="1"/>
  <c r="D3850" i="1"/>
  <c r="R3849" i="1"/>
  <c r="S3849" i="1" s="1"/>
  <c r="E3849" i="1"/>
  <c r="D3849" i="1"/>
  <c r="R3848" i="1"/>
  <c r="S3848" i="1" s="1"/>
  <c r="E3848" i="1"/>
  <c r="D3848" i="1"/>
  <c r="R3847" i="1"/>
  <c r="S3847" i="1" s="1"/>
  <c r="E3847" i="1"/>
  <c r="D3847" i="1"/>
  <c r="R3846" i="1"/>
  <c r="S3846" i="1" s="1"/>
  <c r="E3846" i="1"/>
  <c r="D3846" i="1"/>
  <c r="R3845" i="1"/>
  <c r="S3845" i="1" s="1"/>
  <c r="E3845" i="1"/>
  <c r="D3845" i="1"/>
  <c r="R3844" i="1"/>
  <c r="S3844" i="1" s="1"/>
  <c r="E3844" i="1"/>
  <c r="D3844" i="1"/>
  <c r="R3843" i="1"/>
  <c r="S3843" i="1" s="1"/>
  <c r="E3843" i="1"/>
  <c r="D3843" i="1"/>
  <c r="R3842" i="1"/>
  <c r="S3842" i="1" s="1"/>
  <c r="E3842" i="1"/>
  <c r="D3842" i="1"/>
  <c r="R3841" i="1"/>
  <c r="S3841" i="1" s="1"/>
  <c r="E3841" i="1"/>
  <c r="D3841" i="1"/>
  <c r="S3840" i="1"/>
  <c r="R3840" i="1"/>
  <c r="E3840" i="1"/>
  <c r="D3840" i="1"/>
  <c r="R3839" i="1"/>
  <c r="S3839" i="1" s="1"/>
  <c r="E3839" i="1"/>
  <c r="D3839" i="1"/>
  <c r="R3838" i="1"/>
  <c r="S3838" i="1" s="1"/>
  <c r="E3838" i="1"/>
  <c r="D3838" i="1"/>
  <c r="R3837" i="1"/>
  <c r="S3837" i="1" s="1"/>
  <c r="E3837" i="1"/>
  <c r="D3837" i="1"/>
  <c r="R3836" i="1"/>
  <c r="S3836" i="1" s="1"/>
  <c r="E3836" i="1"/>
  <c r="D3836" i="1"/>
  <c r="R3835" i="1"/>
  <c r="S3835" i="1" s="1"/>
  <c r="E3835" i="1"/>
  <c r="D3835" i="1"/>
  <c r="S3834" i="1"/>
  <c r="R3834" i="1"/>
  <c r="E3834" i="1"/>
  <c r="D3834" i="1"/>
  <c r="R3833" i="1"/>
  <c r="S3833" i="1" s="1"/>
  <c r="Q3833" i="1"/>
  <c r="E3833" i="1"/>
  <c r="D3833" i="1"/>
  <c r="R3832" i="1"/>
  <c r="S3832" i="1" s="1"/>
  <c r="E3832" i="1"/>
  <c r="D3832" i="1"/>
  <c r="S3831" i="1"/>
  <c r="R3831" i="1"/>
  <c r="E3831" i="1"/>
  <c r="D3831" i="1"/>
  <c r="S3830" i="1"/>
  <c r="R3830" i="1"/>
  <c r="E3830" i="1"/>
  <c r="D3830" i="1"/>
  <c r="S3829" i="1"/>
  <c r="R3829" i="1"/>
  <c r="E3829" i="1"/>
  <c r="D3829" i="1"/>
  <c r="S3828" i="1"/>
  <c r="R3828" i="1"/>
  <c r="E3828" i="1"/>
  <c r="D3828" i="1"/>
  <c r="R3827" i="1"/>
  <c r="S3827" i="1" s="1"/>
  <c r="E3827" i="1"/>
  <c r="D3827" i="1"/>
  <c r="S3826" i="1"/>
  <c r="R3826" i="1"/>
  <c r="E3826" i="1"/>
  <c r="D3826" i="1"/>
  <c r="S3825" i="1"/>
  <c r="R3825" i="1"/>
  <c r="E3825" i="1"/>
  <c r="D3825" i="1"/>
  <c r="S3824" i="1"/>
  <c r="R3824" i="1"/>
  <c r="E3824" i="1"/>
  <c r="D3824" i="1"/>
  <c r="S3823" i="1"/>
  <c r="R3823" i="1"/>
  <c r="E3823" i="1"/>
  <c r="D3823" i="1"/>
  <c r="R3822" i="1"/>
  <c r="S3822" i="1" s="1"/>
  <c r="E3822" i="1"/>
  <c r="D3822" i="1"/>
  <c r="S3821" i="1"/>
  <c r="R3821" i="1"/>
  <c r="E3821" i="1"/>
  <c r="D3821" i="1"/>
  <c r="S3820" i="1"/>
  <c r="R3820" i="1"/>
  <c r="E3820" i="1"/>
  <c r="D3820" i="1"/>
  <c r="S3819" i="1"/>
  <c r="R3819" i="1"/>
  <c r="E3819" i="1"/>
  <c r="D3819" i="1"/>
  <c r="S3818" i="1"/>
  <c r="R3818" i="1"/>
  <c r="E3818" i="1"/>
  <c r="D3818" i="1"/>
  <c r="R3817" i="1"/>
  <c r="S3817" i="1" s="1"/>
  <c r="E3817" i="1"/>
  <c r="D3817" i="1"/>
  <c r="S3816" i="1"/>
  <c r="R3816" i="1"/>
  <c r="E3816" i="1"/>
  <c r="D3816" i="1"/>
  <c r="S3815" i="1"/>
  <c r="R3815" i="1"/>
  <c r="E3815" i="1"/>
  <c r="D3815" i="1"/>
  <c r="S3814" i="1"/>
  <c r="R3814" i="1"/>
  <c r="E3814" i="1"/>
  <c r="D3814" i="1"/>
  <c r="S3813" i="1"/>
  <c r="R3813" i="1"/>
  <c r="E3813" i="1"/>
  <c r="D3813" i="1"/>
  <c r="R3812" i="1"/>
  <c r="S3812" i="1" s="1"/>
  <c r="E3812" i="1"/>
  <c r="D3812" i="1"/>
  <c r="S3811" i="1"/>
  <c r="R3811" i="1"/>
  <c r="E3811" i="1"/>
  <c r="D3811" i="1"/>
  <c r="S3810" i="1"/>
  <c r="R3810" i="1"/>
  <c r="E3810" i="1"/>
  <c r="D3810" i="1"/>
  <c r="S3809" i="1"/>
  <c r="R3809" i="1"/>
  <c r="E3809" i="1"/>
  <c r="D3809" i="1"/>
  <c r="S3808" i="1"/>
  <c r="R3808" i="1"/>
  <c r="E3808" i="1"/>
  <c r="D3808" i="1"/>
  <c r="R3807" i="1"/>
  <c r="S3807" i="1" s="1"/>
  <c r="E3807" i="1"/>
  <c r="D3807" i="1"/>
  <c r="S3806" i="1"/>
  <c r="R3806" i="1"/>
  <c r="E3806" i="1"/>
  <c r="D3806" i="1"/>
  <c r="S3805" i="1"/>
  <c r="R3805" i="1"/>
  <c r="E3805" i="1"/>
  <c r="D3805" i="1"/>
  <c r="S3804" i="1"/>
  <c r="R3804" i="1"/>
  <c r="E3804" i="1"/>
  <c r="D3804" i="1"/>
  <c r="S3803" i="1"/>
  <c r="R3803" i="1"/>
  <c r="E3803" i="1"/>
  <c r="D3803" i="1"/>
  <c r="R3802" i="1"/>
  <c r="S3802" i="1" s="1"/>
  <c r="E3802" i="1"/>
  <c r="D3802" i="1"/>
  <c r="S3801" i="1"/>
  <c r="R3801" i="1"/>
  <c r="E3801" i="1"/>
  <c r="D3801" i="1"/>
  <c r="S3800" i="1"/>
  <c r="R3800" i="1"/>
  <c r="E3800" i="1"/>
  <c r="D3800" i="1"/>
  <c r="S3799" i="1"/>
  <c r="R3799" i="1"/>
  <c r="E3799" i="1"/>
  <c r="D3799" i="1"/>
  <c r="S3798" i="1"/>
  <c r="R3798" i="1"/>
  <c r="E3798" i="1"/>
  <c r="D3798" i="1"/>
  <c r="R3797" i="1"/>
  <c r="S3797" i="1" s="1"/>
  <c r="E3797" i="1"/>
  <c r="D3797" i="1"/>
  <c r="S3796" i="1"/>
  <c r="R3796" i="1"/>
  <c r="E3796" i="1"/>
  <c r="D3796" i="1"/>
  <c r="S3795" i="1"/>
  <c r="R3795" i="1"/>
  <c r="E3795" i="1"/>
  <c r="D3795" i="1"/>
  <c r="S3794" i="1"/>
  <c r="R3794" i="1"/>
  <c r="E3794" i="1"/>
  <c r="D3794" i="1"/>
  <c r="S3793" i="1"/>
  <c r="R3793" i="1"/>
  <c r="E3793" i="1"/>
  <c r="D3793" i="1"/>
  <c r="R3792" i="1"/>
  <c r="S3792" i="1" s="1"/>
  <c r="E3792" i="1"/>
  <c r="D3792" i="1"/>
  <c r="S3791" i="1"/>
  <c r="R3791" i="1"/>
  <c r="E3791" i="1"/>
  <c r="D3791" i="1"/>
  <c r="S3790" i="1"/>
  <c r="R3790" i="1"/>
  <c r="E3790" i="1"/>
  <c r="D3790" i="1"/>
  <c r="S3789" i="1"/>
  <c r="R3789" i="1"/>
  <c r="E3789" i="1"/>
  <c r="D3789" i="1"/>
  <c r="S3788" i="1"/>
  <c r="R3788" i="1"/>
  <c r="E3788" i="1"/>
  <c r="D3788" i="1"/>
  <c r="R3787" i="1"/>
  <c r="S3787" i="1" s="1"/>
  <c r="E3787" i="1"/>
  <c r="D3787" i="1"/>
  <c r="S3786" i="1"/>
  <c r="R3786" i="1"/>
  <c r="E3786" i="1"/>
  <c r="D3786" i="1"/>
  <c r="S3785" i="1"/>
  <c r="R3785" i="1"/>
  <c r="E3785" i="1"/>
  <c r="D3785" i="1"/>
  <c r="S3784" i="1"/>
  <c r="R3784" i="1"/>
  <c r="E3784" i="1"/>
  <c r="D3784" i="1"/>
  <c r="S3783" i="1"/>
  <c r="R3783" i="1"/>
  <c r="E3783" i="1"/>
  <c r="D3783" i="1"/>
  <c r="R3782" i="1"/>
  <c r="S3782" i="1" s="1"/>
  <c r="E3782" i="1"/>
  <c r="D3782" i="1"/>
  <c r="S3781" i="1"/>
  <c r="R3781" i="1"/>
  <c r="E3781" i="1"/>
  <c r="D3781" i="1"/>
  <c r="S3780" i="1"/>
  <c r="R3780" i="1"/>
  <c r="E3780" i="1"/>
  <c r="D3780" i="1"/>
  <c r="S3779" i="1"/>
  <c r="R3779" i="1"/>
  <c r="E3779" i="1"/>
  <c r="D3779" i="1"/>
  <c r="S3778" i="1"/>
  <c r="R3778" i="1"/>
  <c r="E3778" i="1"/>
  <c r="D3778" i="1"/>
  <c r="R3777" i="1"/>
  <c r="S3777" i="1" s="1"/>
  <c r="E3777" i="1"/>
  <c r="D3777" i="1"/>
  <c r="S3776" i="1"/>
  <c r="R3776" i="1"/>
  <c r="E3776" i="1"/>
  <c r="D3776" i="1"/>
  <c r="S3775" i="1"/>
  <c r="R3775" i="1"/>
  <c r="E3775" i="1"/>
  <c r="D3775" i="1"/>
  <c r="S3774" i="1"/>
  <c r="R3774" i="1"/>
  <c r="E3774" i="1"/>
  <c r="D3774" i="1"/>
  <c r="S3773" i="1"/>
  <c r="R3773" i="1"/>
  <c r="E3773" i="1"/>
  <c r="D3773" i="1"/>
  <c r="R3772" i="1"/>
  <c r="S3772" i="1" s="1"/>
  <c r="E3772" i="1"/>
  <c r="D3772" i="1"/>
  <c r="S3771" i="1"/>
  <c r="R3771" i="1"/>
  <c r="E3771" i="1"/>
  <c r="D3771" i="1"/>
  <c r="S3770" i="1"/>
  <c r="R3770" i="1"/>
  <c r="E3770" i="1"/>
  <c r="D3770" i="1"/>
  <c r="S3769" i="1"/>
  <c r="R3769" i="1"/>
  <c r="E3769" i="1"/>
  <c r="D3769" i="1"/>
  <c r="S3768" i="1"/>
  <c r="R3768" i="1"/>
  <c r="E3768" i="1"/>
  <c r="D3768" i="1"/>
  <c r="R3767" i="1"/>
  <c r="S3767" i="1" s="1"/>
  <c r="E3767" i="1"/>
  <c r="D3767" i="1"/>
  <c r="S3766" i="1"/>
  <c r="R3766" i="1"/>
  <c r="E3766" i="1"/>
  <c r="D3766" i="1"/>
  <c r="S3765" i="1"/>
  <c r="R3765" i="1"/>
  <c r="E3765" i="1"/>
  <c r="D3765" i="1"/>
  <c r="S3764" i="1"/>
  <c r="R3764" i="1"/>
  <c r="E3764" i="1"/>
  <c r="D3764" i="1"/>
  <c r="S3763" i="1"/>
  <c r="R3763" i="1"/>
  <c r="E3763" i="1"/>
  <c r="D3763" i="1"/>
  <c r="R3762" i="1"/>
  <c r="S3762" i="1" s="1"/>
  <c r="Q3762" i="1"/>
  <c r="E3762" i="1"/>
  <c r="D3762" i="1"/>
  <c r="R3761" i="1"/>
  <c r="S3761" i="1" s="1"/>
  <c r="E3761" i="1"/>
  <c r="D3761" i="1"/>
  <c r="S3760" i="1"/>
  <c r="R3760" i="1"/>
  <c r="E3760" i="1"/>
  <c r="D3760" i="1"/>
  <c r="R3759" i="1"/>
  <c r="S3759" i="1" s="1"/>
  <c r="E3759" i="1"/>
  <c r="D3759" i="1"/>
  <c r="R3758" i="1"/>
  <c r="S3758" i="1" s="1"/>
  <c r="E3758" i="1"/>
  <c r="D3758" i="1"/>
  <c r="R3757" i="1"/>
  <c r="S3757" i="1" s="1"/>
  <c r="E3757" i="1"/>
  <c r="D3757" i="1"/>
  <c r="R3756" i="1"/>
  <c r="S3756" i="1" s="1"/>
  <c r="E3756" i="1"/>
  <c r="D3756" i="1"/>
  <c r="S3755" i="1"/>
  <c r="R3755" i="1"/>
  <c r="E3755" i="1"/>
  <c r="D3755" i="1"/>
  <c r="R3754" i="1"/>
  <c r="S3754" i="1" s="1"/>
  <c r="E3754" i="1"/>
  <c r="D3754" i="1"/>
  <c r="R3753" i="1"/>
  <c r="S3753" i="1" s="1"/>
  <c r="E3753" i="1"/>
  <c r="D3753" i="1"/>
  <c r="R3752" i="1"/>
  <c r="S3752" i="1" s="1"/>
  <c r="E3752" i="1"/>
  <c r="D3752" i="1"/>
  <c r="R3751" i="1"/>
  <c r="S3751" i="1" s="1"/>
  <c r="E3751" i="1"/>
  <c r="D3751" i="1"/>
  <c r="R3750" i="1"/>
  <c r="S3750" i="1" s="1"/>
  <c r="E3750" i="1"/>
  <c r="D3750" i="1"/>
  <c r="R3749" i="1"/>
  <c r="S3749" i="1" s="1"/>
  <c r="E3749" i="1"/>
  <c r="D3749" i="1"/>
  <c r="R3748" i="1"/>
  <c r="S3748" i="1" s="1"/>
  <c r="E3748" i="1"/>
  <c r="D3748" i="1"/>
  <c r="S3747" i="1"/>
  <c r="R3747" i="1"/>
  <c r="E3747" i="1"/>
  <c r="D3747" i="1"/>
  <c r="R3746" i="1"/>
  <c r="S3746" i="1" s="1"/>
  <c r="E3746" i="1"/>
  <c r="D3746" i="1"/>
  <c r="R3745" i="1"/>
  <c r="S3745" i="1" s="1"/>
  <c r="E3745" i="1"/>
  <c r="D3745" i="1"/>
  <c r="R3744" i="1"/>
  <c r="S3744" i="1" s="1"/>
  <c r="E3744" i="1"/>
  <c r="D3744" i="1"/>
  <c r="S3743" i="1"/>
  <c r="R3743" i="1"/>
  <c r="E3743" i="1"/>
  <c r="D3743" i="1"/>
  <c r="R3742" i="1"/>
  <c r="S3742" i="1" s="1"/>
  <c r="E3742" i="1"/>
  <c r="D3742" i="1"/>
  <c r="R3741" i="1"/>
  <c r="S3741" i="1" s="1"/>
  <c r="E3741" i="1"/>
  <c r="D3741" i="1"/>
  <c r="R3740" i="1"/>
  <c r="S3740" i="1" s="1"/>
  <c r="E3740" i="1"/>
  <c r="D3740" i="1"/>
  <c r="R3739" i="1"/>
  <c r="S3739" i="1" s="1"/>
  <c r="E3739" i="1"/>
  <c r="D3739" i="1"/>
  <c r="R3738" i="1"/>
  <c r="S3738" i="1" s="1"/>
  <c r="E3738" i="1"/>
  <c r="D3738" i="1"/>
  <c r="S3737" i="1"/>
  <c r="R3737" i="1"/>
  <c r="E3737" i="1"/>
  <c r="D3737" i="1"/>
  <c r="R3736" i="1"/>
  <c r="S3736" i="1" s="1"/>
  <c r="E3736" i="1"/>
  <c r="D3736" i="1"/>
  <c r="S3735" i="1"/>
  <c r="R3735" i="1"/>
  <c r="E3735" i="1"/>
  <c r="D3735" i="1"/>
  <c r="R3734" i="1"/>
  <c r="S3734" i="1" s="1"/>
  <c r="E3734" i="1"/>
  <c r="D3734" i="1"/>
  <c r="R3733" i="1"/>
  <c r="S3733" i="1" s="1"/>
  <c r="E3733" i="1"/>
  <c r="D3733" i="1"/>
  <c r="S3732" i="1"/>
  <c r="R3732" i="1"/>
  <c r="E3732" i="1"/>
  <c r="D3732" i="1"/>
  <c r="R3731" i="1"/>
  <c r="S3731" i="1" s="1"/>
  <c r="E3731" i="1"/>
  <c r="D3731" i="1"/>
  <c r="S3730" i="1"/>
  <c r="R3730" i="1"/>
  <c r="E3730" i="1"/>
  <c r="D3730" i="1"/>
  <c r="R3729" i="1"/>
  <c r="S3729" i="1" s="1"/>
  <c r="E3729" i="1"/>
  <c r="D3729" i="1"/>
  <c r="R3728" i="1"/>
  <c r="S3728" i="1" s="1"/>
  <c r="E3728" i="1"/>
  <c r="D3728" i="1"/>
  <c r="S3727" i="1"/>
  <c r="R3727" i="1"/>
  <c r="E3727" i="1"/>
  <c r="D3727" i="1"/>
  <c r="R3726" i="1"/>
  <c r="S3726" i="1" s="1"/>
  <c r="E3726" i="1"/>
  <c r="D3726" i="1"/>
  <c r="R3725" i="1"/>
  <c r="S3725" i="1" s="1"/>
  <c r="E3725" i="1"/>
  <c r="D3725" i="1"/>
  <c r="R3724" i="1"/>
  <c r="S3724" i="1" s="1"/>
  <c r="E3724" i="1"/>
  <c r="D3724" i="1"/>
  <c r="Q3723" i="1"/>
  <c r="R3723" i="1" s="1"/>
  <c r="S3723" i="1" s="1"/>
  <c r="E3723" i="1"/>
  <c r="D3723" i="1"/>
  <c r="R3722" i="1"/>
  <c r="S3722" i="1" s="1"/>
  <c r="E3722" i="1"/>
  <c r="D3722" i="1"/>
  <c r="R3721" i="1"/>
  <c r="S3721" i="1" s="1"/>
  <c r="E3721" i="1"/>
  <c r="D3721" i="1"/>
  <c r="Q3720" i="1"/>
  <c r="R3720" i="1" s="1"/>
  <c r="S3720" i="1" s="1"/>
  <c r="E3720" i="1"/>
  <c r="D3720" i="1"/>
  <c r="R3719" i="1"/>
  <c r="S3719" i="1" s="1"/>
  <c r="Q3719" i="1"/>
  <c r="E3719" i="1"/>
  <c r="D3719" i="1"/>
  <c r="R3718" i="1"/>
  <c r="S3718" i="1" s="1"/>
  <c r="E3718" i="1"/>
  <c r="D3718" i="1"/>
  <c r="Q3717" i="1"/>
  <c r="R3717" i="1" s="1"/>
  <c r="S3717" i="1" s="1"/>
  <c r="E3717" i="1"/>
  <c r="D3717" i="1"/>
  <c r="Q3716" i="1"/>
  <c r="R3716" i="1" s="1"/>
  <c r="S3716" i="1" s="1"/>
  <c r="E3716" i="1"/>
  <c r="D3716" i="1"/>
  <c r="R3715" i="1"/>
  <c r="S3715" i="1" s="1"/>
  <c r="E3715" i="1"/>
  <c r="D3715" i="1"/>
  <c r="Q3714" i="1"/>
  <c r="R3714" i="1" s="1"/>
  <c r="S3714" i="1" s="1"/>
  <c r="E3714" i="1"/>
  <c r="D3714" i="1"/>
  <c r="R3713" i="1"/>
  <c r="S3713" i="1" s="1"/>
  <c r="E3713" i="1"/>
  <c r="D3713" i="1"/>
  <c r="R3712" i="1"/>
  <c r="S3712" i="1" s="1"/>
  <c r="E3712" i="1"/>
  <c r="D3712" i="1"/>
  <c r="S3711" i="1"/>
  <c r="R3711" i="1"/>
  <c r="E3711" i="1"/>
  <c r="D3711" i="1"/>
  <c r="R3710" i="1"/>
  <c r="S3710" i="1" s="1"/>
  <c r="E3710" i="1"/>
  <c r="D3710" i="1"/>
  <c r="R3709" i="1"/>
  <c r="S3709" i="1" s="1"/>
  <c r="E3709" i="1"/>
  <c r="D3709" i="1"/>
  <c r="S3708" i="1"/>
  <c r="R3708" i="1"/>
  <c r="E3708" i="1"/>
  <c r="D3708" i="1"/>
  <c r="R3707" i="1"/>
  <c r="S3707" i="1" s="1"/>
  <c r="E3707" i="1"/>
  <c r="D3707" i="1"/>
  <c r="R3706" i="1"/>
  <c r="S3706" i="1" s="1"/>
  <c r="E3706" i="1"/>
  <c r="D3706" i="1"/>
  <c r="S3705" i="1"/>
  <c r="R3705" i="1"/>
  <c r="E3705" i="1"/>
  <c r="D3705" i="1"/>
  <c r="R3704" i="1"/>
  <c r="S3704" i="1" s="1"/>
  <c r="E3704" i="1"/>
  <c r="D3704" i="1"/>
  <c r="S3703" i="1"/>
  <c r="R3703" i="1"/>
  <c r="E3703" i="1"/>
  <c r="D3703" i="1"/>
  <c r="R3702" i="1"/>
  <c r="S3702" i="1" s="1"/>
  <c r="E3702" i="1"/>
  <c r="D3702" i="1"/>
  <c r="R3701" i="1"/>
  <c r="S3701" i="1" s="1"/>
  <c r="E3701" i="1"/>
  <c r="D3701" i="1"/>
  <c r="S3700" i="1"/>
  <c r="R3700" i="1"/>
  <c r="E3700" i="1"/>
  <c r="D3700" i="1"/>
  <c r="R3699" i="1"/>
  <c r="S3699" i="1" s="1"/>
  <c r="E3699" i="1"/>
  <c r="D3699" i="1"/>
  <c r="S3698" i="1"/>
  <c r="R3698" i="1"/>
  <c r="E3698" i="1"/>
  <c r="D3698" i="1"/>
  <c r="S3697" i="1"/>
  <c r="R3697" i="1"/>
  <c r="E3697" i="1"/>
  <c r="D3697" i="1"/>
  <c r="S3696" i="1"/>
  <c r="R3696" i="1"/>
  <c r="E3696" i="1"/>
  <c r="D3696" i="1"/>
  <c r="S3695" i="1"/>
  <c r="R3695" i="1"/>
  <c r="E3695" i="1"/>
  <c r="D3695" i="1"/>
  <c r="R3694" i="1"/>
  <c r="S3694" i="1" s="1"/>
  <c r="E3694" i="1"/>
  <c r="D3694" i="1"/>
  <c r="R3693" i="1"/>
  <c r="S3693" i="1" s="1"/>
  <c r="E3693" i="1"/>
  <c r="D3693" i="1"/>
  <c r="R3692" i="1"/>
  <c r="S3692" i="1" s="1"/>
  <c r="E3692" i="1"/>
  <c r="D3692" i="1"/>
  <c r="R3691" i="1"/>
  <c r="S3691" i="1" s="1"/>
  <c r="E3691" i="1"/>
  <c r="D3691" i="1"/>
  <c r="R3690" i="1"/>
  <c r="S3690" i="1" s="1"/>
  <c r="E3690" i="1"/>
  <c r="D3690" i="1"/>
  <c r="R3689" i="1"/>
  <c r="S3689" i="1" s="1"/>
  <c r="E3689" i="1"/>
  <c r="D3689" i="1"/>
  <c r="S3688" i="1"/>
  <c r="R3688" i="1"/>
  <c r="E3688" i="1"/>
  <c r="D3688" i="1"/>
  <c r="R3687" i="1"/>
  <c r="S3687" i="1" s="1"/>
  <c r="E3687" i="1"/>
  <c r="D3687" i="1"/>
  <c r="R3686" i="1"/>
  <c r="S3686" i="1" s="1"/>
  <c r="E3686" i="1"/>
  <c r="D3686" i="1"/>
  <c r="R3685" i="1"/>
  <c r="S3685" i="1" s="1"/>
  <c r="E3685" i="1"/>
  <c r="D3685" i="1"/>
  <c r="R3684" i="1"/>
  <c r="S3684" i="1" s="1"/>
  <c r="E3684" i="1"/>
  <c r="D3684" i="1"/>
  <c r="R3683" i="1"/>
  <c r="S3683" i="1" s="1"/>
  <c r="E3683" i="1"/>
  <c r="D3683" i="1"/>
  <c r="S3682" i="1"/>
  <c r="R3682" i="1"/>
  <c r="E3682" i="1"/>
  <c r="D3682" i="1"/>
  <c r="R3681" i="1"/>
  <c r="S3681" i="1" s="1"/>
  <c r="E3681" i="1"/>
  <c r="D3681" i="1"/>
  <c r="R3680" i="1"/>
  <c r="S3680" i="1" s="1"/>
  <c r="E3680" i="1"/>
  <c r="D3680" i="1"/>
  <c r="R3679" i="1"/>
  <c r="S3679" i="1" s="1"/>
  <c r="E3679" i="1"/>
  <c r="D3679" i="1"/>
  <c r="R3678" i="1"/>
  <c r="S3678" i="1" s="1"/>
  <c r="E3678" i="1"/>
  <c r="D3678" i="1"/>
  <c r="S3677" i="1"/>
  <c r="R3677" i="1"/>
  <c r="E3677" i="1"/>
  <c r="D3677" i="1"/>
  <c r="S3676" i="1"/>
  <c r="R3676" i="1"/>
  <c r="E3676" i="1"/>
  <c r="D3676" i="1"/>
  <c r="S3675" i="1"/>
  <c r="R3675" i="1"/>
  <c r="E3675" i="1"/>
  <c r="D3675" i="1"/>
  <c r="R3674" i="1"/>
  <c r="S3674" i="1" s="1"/>
  <c r="E3674" i="1"/>
  <c r="D3674" i="1"/>
  <c r="S3673" i="1"/>
  <c r="R3673" i="1"/>
  <c r="E3673" i="1"/>
  <c r="D3673" i="1"/>
  <c r="R3672" i="1"/>
  <c r="S3672" i="1" s="1"/>
  <c r="E3672" i="1"/>
  <c r="D3672" i="1"/>
  <c r="R3671" i="1"/>
  <c r="S3671" i="1" s="1"/>
  <c r="E3671" i="1"/>
  <c r="D3671" i="1"/>
  <c r="S3670" i="1"/>
  <c r="R3670" i="1"/>
  <c r="E3670" i="1"/>
  <c r="D3670" i="1"/>
  <c r="R3669" i="1"/>
  <c r="S3669" i="1" s="1"/>
  <c r="E3669" i="1"/>
  <c r="D3669" i="1"/>
  <c r="S3668" i="1"/>
  <c r="R3668" i="1"/>
  <c r="E3668" i="1"/>
  <c r="D3668" i="1"/>
  <c r="Q3667" i="1"/>
  <c r="R3667" i="1" s="1"/>
  <c r="S3667" i="1" s="1"/>
  <c r="E3667" i="1"/>
  <c r="D3667" i="1"/>
  <c r="Q3666" i="1"/>
  <c r="R3666" i="1" s="1"/>
  <c r="S3666" i="1" s="1"/>
  <c r="E3666" i="1"/>
  <c r="D3666" i="1"/>
  <c r="S3665" i="1"/>
  <c r="R3665" i="1"/>
  <c r="E3665" i="1"/>
  <c r="D3665" i="1"/>
  <c r="R3664" i="1"/>
  <c r="S3664" i="1" s="1"/>
  <c r="E3664" i="1"/>
  <c r="D3664" i="1"/>
  <c r="R3663" i="1"/>
  <c r="S3663" i="1" s="1"/>
  <c r="E3663" i="1"/>
  <c r="D3663" i="1"/>
  <c r="R3662" i="1"/>
  <c r="S3662" i="1" s="1"/>
  <c r="E3662" i="1"/>
  <c r="D3662" i="1"/>
  <c r="R3661" i="1"/>
  <c r="S3661" i="1" s="1"/>
  <c r="E3661" i="1"/>
  <c r="D3661" i="1"/>
  <c r="R3660" i="1"/>
  <c r="S3660" i="1" s="1"/>
  <c r="E3660" i="1"/>
  <c r="D3660" i="1"/>
  <c r="S3659" i="1"/>
  <c r="R3659" i="1"/>
  <c r="E3659" i="1"/>
  <c r="D3659" i="1"/>
  <c r="R3658" i="1"/>
  <c r="S3658" i="1" s="1"/>
  <c r="E3658" i="1"/>
  <c r="D3658" i="1"/>
  <c r="S3657" i="1"/>
  <c r="R3657" i="1"/>
  <c r="E3657" i="1"/>
  <c r="D3657" i="1"/>
  <c r="R3656" i="1"/>
  <c r="S3656" i="1" s="1"/>
  <c r="E3656" i="1"/>
  <c r="D3656" i="1"/>
  <c r="S3655" i="1"/>
  <c r="R3655" i="1"/>
  <c r="E3655" i="1"/>
  <c r="D3655" i="1"/>
  <c r="R3654" i="1"/>
  <c r="S3654" i="1" s="1"/>
  <c r="E3654" i="1"/>
  <c r="D3654" i="1"/>
  <c r="R3653" i="1"/>
  <c r="S3653" i="1" s="1"/>
  <c r="E3653" i="1"/>
  <c r="D3653" i="1"/>
  <c r="S3652" i="1"/>
  <c r="R3652" i="1"/>
  <c r="E3652" i="1"/>
  <c r="D3652" i="1"/>
  <c r="R3651" i="1"/>
  <c r="S3651" i="1" s="1"/>
  <c r="E3651" i="1"/>
  <c r="D3651" i="1"/>
  <c r="R3650" i="1"/>
  <c r="S3650" i="1" s="1"/>
  <c r="E3650" i="1"/>
  <c r="D3650" i="1"/>
  <c r="R3649" i="1"/>
  <c r="S3649" i="1" s="1"/>
  <c r="E3649" i="1"/>
  <c r="D3649" i="1"/>
  <c r="R3648" i="1"/>
  <c r="S3648" i="1" s="1"/>
  <c r="E3648" i="1"/>
  <c r="D3648" i="1"/>
  <c r="S3647" i="1"/>
  <c r="R3647" i="1"/>
  <c r="E3647" i="1"/>
  <c r="D3647" i="1"/>
  <c r="R3646" i="1"/>
  <c r="S3646" i="1" s="1"/>
  <c r="E3646" i="1"/>
  <c r="D3646" i="1"/>
  <c r="R3645" i="1"/>
  <c r="S3645" i="1" s="1"/>
  <c r="E3645" i="1"/>
  <c r="D3645" i="1"/>
  <c r="S3644" i="1"/>
  <c r="R3644" i="1"/>
  <c r="E3644" i="1"/>
  <c r="D3644" i="1"/>
  <c r="R3643" i="1"/>
  <c r="S3643" i="1" s="1"/>
  <c r="E3643" i="1"/>
  <c r="D3643" i="1"/>
  <c r="R3642" i="1"/>
  <c r="S3642" i="1" s="1"/>
  <c r="E3642" i="1"/>
  <c r="D3642" i="1"/>
  <c r="R3641" i="1"/>
  <c r="S3641" i="1" s="1"/>
  <c r="E3641" i="1"/>
  <c r="D3641" i="1"/>
  <c r="R3640" i="1"/>
  <c r="S3640" i="1" s="1"/>
  <c r="E3640" i="1"/>
  <c r="D3640" i="1"/>
  <c r="S3639" i="1"/>
  <c r="R3639" i="1"/>
  <c r="E3639" i="1"/>
  <c r="D3639" i="1"/>
  <c r="R3638" i="1"/>
  <c r="S3638" i="1" s="1"/>
  <c r="E3638" i="1"/>
  <c r="D3638" i="1"/>
  <c r="R3637" i="1"/>
  <c r="S3637" i="1" s="1"/>
  <c r="E3637" i="1"/>
  <c r="D3637" i="1"/>
  <c r="R3636" i="1"/>
  <c r="S3636" i="1" s="1"/>
  <c r="E3636" i="1"/>
  <c r="D3636" i="1"/>
  <c r="R3635" i="1"/>
  <c r="S3635" i="1" s="1"/>
  <c r="E3635" i="1"/>
  <c r="D3635" i="1"/>
  <c r="S3634" i="1"/>
  <c r="R3634" i="1"/>
  <c r="E3634" i="1"/>
  <c r="D3634" i="1"/>
  <c r="R3633" i="1"/>
  <c r="S3633" i="1" s="1"/>
  <c r="E3633" i="1"/>
  <c r="D3633" i="1"/>
  <c r="R3632" i="1"/>
  <c r="S3632" i="1" s="1"/>
  <c r="E3632" i="1"/>
  <c r="D3632" i="1"/>
  <c r="R3631" i="1"/>
  <c r="S3631" i="1" s="1"/>
  <c r="E3631" i="1"/>
  <c r="D3631" i="1"/>
  <c r="R3630" i="1"/>
  <c r="S3630" i="1" s="1"/>
  <c r="E3630" i="1"/>
  <c r="D3630" i="1"/>
  <c r="S3629" i="1"/>
  <c r="R3629" i="1"/>
  <c r="E3629" i="1"/>
  <c r="D3629" i="1"/>
  <c r="R3628" i="1"/>
  <c r="S3628" i="1" s="1"/>
  <c r="E3628" i="1"/>
  <c r="D3628" i="1"/>
  <c r="S3627" i="1"/>
  <c r="R3627" i="1"/>
  <c r="E3627" i="1"/>
  <c r="D3627" i="1"/>
  <c r="R3626" i="1"/>
  <c r="S3626" i="1" s="1"/>
  <c r="E3626" i="1"/>
  <c r="D3626" i="1"/>
  <c r="S3625" i="1"/>
  <c r="R3625" i="1"/>
  <c r="E3625" i="1"/>
  <c r="D3625" i="1"/>
  <c r="R3624" i="1"/>
  <c r="S3624" i="1" s="1"/>
  <c r="E3624" i="1"/>
  <c r="D3624" i="1"/>
  <c r="R3623" i="1"/>
  <c r="S3623" i="1" s="1"/>
  <c r="E3623" i="1"/>
  <c r="D3623" i="1"/>
  <c r="S3622" i="1"/>
  <c r="R3622" i="1"/>
  <c r="E3622" i="1"/>
  <c r="D3622" i="1"/>
  <c r="R3621" i="1"/>
  <c r="S3621" i="1" s="1"/>
  <c r="E3621" i="1"/>
  <c r="D3621" i="1"/>
  <c r="S3620" i="1"/>
  <c r="R3620" i="1"/>
  <c r="E3620" i="1"/>
  <c r="D3620" i="1"/>
  <c r="R3619" i="1"/>
  <c r="S3619" i="1" s="1"/>
  <c r="E3619" i="1"/>
  <c r="D3619" i="1"/>
  <c r="R3618" i="1"/>
  <c r="S3618" i="1" s="1"/>
  <c r="E3618" i="1"/>
  <c r="D3618" i="1"/>
  <c r="S3617" i="1"/>
  <c r="R3617" i="1"/>
  <c r="E3617" i="1"/>
  <c r="D3617" i="1"/>
  <c r="R3616" i="1"/>
  <c r="S3616" i="1" s="1"/>
  <c r="E3616" i="1"/>
  <c r="D3616" i="1"/>
  <c r="S3615" i="1"/>
  <c r="R3615" i="1"/>
  <c r="E3615" i="1"/>
  <c r="D3615" i="1"/>
  <c r="S3614" i="1"/>
  <c r="R3614" i="1"/>
  <c r="E3614" i="1"/>
  <c r="D3614" i="1"/>
  <c r="R3613" i="1"/>
  <c r="S3613" i="1" s="1"/>
  <c r="E3613" i="1"/>
  <c r="D3613" i="1"/>
  <c r="R3612" i="1"/>
  <c r="S3612" i="1" s="1"/>
  <c r="E3612" i="1"/>
  <c r="D3612" i="1"/>
  <c r="R3611" i="1"/>
  <c r="S3611" i="1" s="1"/>
  <c r="E3611" i="1"/>
  <c r="D3611" i="1"/>
  <c r="R3610" i="1"/>
  <c r="S3610" i="1" s="1"/>
  <c r="E3610" i="1"/>
  <c r="D3610" i="1"/>
  <c r="S3609" i="1"/>
  <c r="R3609" i="1"/>
  <c r="E3609" i="1"/>
  <c r="D3609" i="1"/>
  <c r="R3608" i="1"/>
  <c r="S3608" i="1" s="1"/>
  <c r="E3608" i="1"/>
  <c r="D3608" i="1"/>
  <c r="R3607" i="1"/>
  <c r="S3607" i="1" s="1"/>
  <c r="E3607" i="1"/>
  <c r="D3607" i="1"/>
  <c r="R3606" i="1"/>
  <c r="S3606" i="1" s="1"/>
  <c r="E3606" i="1"/>
  <c r="D3606" i="1"/>
  <c r="S3605" i="1"/>
  <c r="R3605" i="1"/>
  <c r="E3605" i="1"/>
  <c r="D3605" i="1"/>
  <c r="R3604" i="1"/>
  <c r="S3604" i="1" s="1"/>
  <c r="E3604" i="1"/>
  <c r="D3604" i="1"/>
  <c r="R3603" i="1"/>
  <c r="S3603" i="1" s="1"/>
  <c r="E3603" i="1"/>
  <c r="D3603" i="1"/>
  <c r="S3602" i="1"/>
  <c r="R3602" i="1"/>
  <c r="E3602" i="1"/>
  <c r="D3602" i="1"/>
  <c r="R3601" i="1"/>
  <c r="S3601" i="1" s="1"/>
  <c r="E3601" i="1"/>
  <c r="D3601" i="1"/>
  <c r="S3600" i="1"/>
  <c r="R3600" i="1"/>
  <c r="E3600" i="1"/>
  <c r="D3600" i="1"/>
  <c r="R3599" i="1"/>
  <c r="S3599" i="1" s="1"/>
  <c r="E3599" i="1"/>
  <c r="D3599" i="1"/>
  <c r="R3598" i="1"/>
  <c r="S3598" i="1" s="1"/>
  <c r="E3598" i="1"/>
  <c r="D3598" i="1"/>
  <c r="R3597" i="1"/>
  <c r="S3597" i="1" s="1"/>
  <c r="E3597" i="1"/>
  <c r="D3597" i="1"/>
  <c r="R3596" i="1"/>
  <c r="S3596" i="1" s="1"/>
  <c r="E3596" i="1"/>
  <c r="D3596" i="1"/>
  <c r="S3595" i="1"/>
  <c r="R3595" i="1"/>
  <c r="E3595" i="1"/>
  <c r="D3595" i="1"/>
  <c r="R3594" i="1"/>
  <c r="S3594" i="1" s="1"/>
  <c r="E3594" i="1"/>
  <c r="D3594" i="1"/>
  <c r="R3593" i="1"/>
  <c r="S3593" i="1" s="1"/>
  <c r="E3593" i="1"/>
  <c r="D3593" i="1"/>
  <c r="R3592" i="1"/>
  <c r="S3592" i="1" s="1"/>
  <c r="E3592" i="1"/>
  <c r="D3592" i="1"/>
  <c r="R3591" i="1"/>
  <c r="S3591" i="1" s="1"/>
  <c r="E3591" i="1"/>
  <c r="D3591" i="1"/>
  <c r="S3590" i="1"/>
  <c r="R3590" i="1"/>
  <c r="E3590" i="1"/>
  <c r="D3590" i="1"/>
  <c r="R3589" i="1"/>
  <c r="S3589" i="1" s="1"/>
  <c r="E3589" i="1"/>
  <c r="D3589" i="1"/>
  <c r="R3588" i="1"/>
  <c r="S3588" i="1" s="1"/>
  <c r="E3588" i="1"/>
  <c r="D3588" i="1"/>
  <c r="S3587" i="1"/>
  <c r="R3587" i="1"/>
  <c r="E3587" i="1"/>
  <c r="D3587" i="1"/>
  <c r="R3586" i="1"/>
  <c r="S3586" i="1" s="1"/>
  <c r="E3586" i="1"/>
  <c r="D3586" i="1"/>
  <c r="R3585" i="1"/>
  <c r="S3585" i="1" s="1"/>
  <c r="E3585" i="1"/>
  <c r="D3585" i="1"/>
  <c r="R3584" i="1"/>
  <c r="S3584" i="1" s="1"/>
  <c r="E3584" i="1"/>
  <c r="D3584" i="1"/>
  <c r="R3583" i="1"/>
  <c r="S3583" i="1" s="1"/>
  <c r="E3583" i="1"/>
  <c r="D3583" i="1"/>
  <c r="R3582" i="1"/>
  <c r="S3582" i="1" s="1"/>
  <c r="E3582" i="1"/>
  <c r="D3582" i="1"/>
  <c r="R3581" i="1"/>
  <c r="S3581" i="1" s="1"/>
  <c r="E3581" i="1"/>
  <c r="D3581" i="1"/>
  <c r="R3580" i="1"/>
  <c r="S3580" i="1" s="1"/>
  <c r="E3580" i="1"/>
  <c r="D3580" i="1"/>
  <c r="S3579" i="1"/>
  <c r="R3579" i="1"/>
  <c r="E3579" i="1"/>
  <c r="D3579" i="1"/>
  <c r="R3578" i="1"/>
  <c r="S3578" i="1" s="1"/>
  <c r="E3578" i="1"/>
  <c r="D3578" i="1"/>
  <c r="S3577" i="1"/>
  <c r="R3577" i="1"/>
  <c r="E3577" i="1"/>
  <c r="D3577" i="1"/>
  <c r="R3576" i="1"/>
  <c r="S3576" i="1" s="1"/>
  <c r="E3576" i="1"/>
  <c r="D3576" i="1"/>
  <c r="R3575" i="1"/>
  <c r="S3575" i="1" s="1"/>
  <c r="E3575" i="1"/>
  <c r="D3575" i="1"/>
  <c r="R3574" i="1"/>
  <c r="S3574" i="1" s="1"/>
  <c r="E3574" i="1"/>
  <c r="D3574" i="1"/>
  <c r="R3573" i="1"/>
  <c r="S3573" i="1" s="1"/>
  <c r="E3573" i="1"/>
  <c r="D3573" i="1"/>
  <c r="R3572" i="1"/>
  <c r="S3572" i="1" s="1"/>
  <c r="E3572" i="1"/>
  <c r="D3572" i="1"/>
  <c r="R3571" i="1"/>
  <c r="S3571" i="1" s="1"/>
  <c r="E3571" i="1"/>
  <c r="D3571" i="1"/>
  <c r="S3570" i="1"/>
  <c r="R3570" i="1"/>
  <c r="E3570" i="1"/>
  <c r="D3570" i="1"/>
  <c r="R3569" i="1"/>
  <c r="S3569" i="1" s="1"/>
  <c r="E3569" i="1"/>
  <c r="D3569" i="1"/>
  <c r="R3568" i="1"/>
  <c r="S3568" i="1" s="1"/>
  <c r="E3568" i="1"/>
  <c r="D3568" i="1"/>
  <c r="R3567" i="1"/>
  <c r="S3567" i="1" s="1"/>
  <c r="E3567" i="1"/>
  <c r="D3567" i="1"/>
  <c r="R3566" i="1"/>
  <c r="S3566" i="1" s="1"/>
  <c r="E3566" i="1"/>
  <c r="D3566" i="1"/>
  <c r="R3565" i="1"/>
  <c r="S3565" i="1" s="1"/>
  <c r="E3565" i="1"/>
  <c r="D3565" i="1"/>
  <c r="R3564" i="1"/>
  <c r="S3564" i="1" s="1"/>
  <c r="E3564" i="1"/>
  <c r="D3564" i="1"/>
  <c r="R3563" i="1"/>
  <c r="S3563" i="1" s="1"/>
  <c r="E3563" i="1"/>
  <c r="D3563" i="1"/>
  <c r="R3562" i="1"/>
  <c r="S3562" i="1" s="1"/>
  <c r="E3562" i="1"/>
  <c r="D3562" i="1"/>
  <c r="R3561" i="1"/>
  <c r="S3561" i="1" s="1"/>
  <c r="E3561" i="1"/>
  <c r="D3561" i="1"/>
  <c r="R3560" i="1"/>
  <c r="S3560" i="1" s="1"/>
  <c r="E3560" i="1"/>
  <c r="D3560" i="1"/>
  <c r="S3559" i="1"/>
  <c r="R3559" i="1"/>
  <c r="E3559" i="1"/>
  <c r="D3559" i="1"/>
  <c r="R3558" i="1"/>
  <c r="S3558" i="1" s="1"/>
  <c r="E3558" i="1"/>
  <c r="D3558" i="1"/>
  <c r="R3557" i="1"/>
  <c r="S3557" i="1" s="1"/>
  <c r="E3557" i="1"/>
  <c r="D3557" i="1"/>
  <c r="R3556" i="1"/>
  <c r="S3556" i="1" s="1"/>
  <c r="E3556" i="1"/>
  <c r="D3556" i="1"/>
  <c r="S3555" i="1"/>
  <c r="R3555" i="1"/>
  <c r="E3555" i="1"/>
  <c r="D3555" i="1"/>
  <c r="R3554" i="1"/>
  <c r="S3554" i="1" s="1"/>
  <c r="E3554" i="1"/>
  <c r="D3554" i="1"/>
  <c r="R3553" i="1"/>
  <c r="S3553" i="1" s="1"/>
  <c r="E3553" i="1"/>
  <c r="D3553" i="1"/>
  <c r="R3552" i="1"/>
  <c r="S3552" i="1" s="1"/>
  <c r="E3552" i="1"/>
  <c r="D3552" i="1"/>
  <c r="R3551" i="1"/>
  <c r="S3551" i="1" s="1"/>
  <c r="E3551" i="1"/>
  <c r="D3551" i="1"/>
  <c r="S3550" i="1"/>
  <c r="R3550" i="1"/>
  <c r="E3550" i="1"/>
  <c r="D3550" i="1"/>
  <c r="R3549" i="1"/>
  <c r="S3549" i="1" s="1"/>
  <c r="E3549" i="1"/>
  <c r="D3549" i="1"/>
  <c r="R3548" i="1"/>
  <c r="S3548" i="1" s="1"/>
  <c r="E3548" i="1"/>
  <c r="D3548" i="1"/>
  <c r="S3547" i="1"/>
  <c r="R3547" i="1"/>
  <c r="E3547" i="1"/>
  <c r="D3547" i="1"/>
  <c r="R3546" i="1"/>
  <c r="S3546" i="1" s="1"/>
  <c r="E3546" i="1"/>
  <c r="D3546" i="1"/>
  <c r="S3545" i="1"/>
  <c r="R3545" i="1"/>
  <c r="E3545" i="1"/>
  <c r="D3545" i="1"/>
  <c r="R3544" i="1"/>
  <c r="S3544" i="1" s="1"/>
  <c r="E3544" i="1"/>
  <c r="D3544" i="1"/>
  <c r="R3543" i="1"/>
  <c r="S3543" i="1" s="1"/>
  <c r="E3543" i="1"/>
  <c r="D3543" i="1"/>
  <c r="R3542" i="1"/>
  <c r="S3542" i="1" s="1"/>
  <c r="E3542" i="1"/>
  <c r="D3542" i="1"/>
  <c r="R3541" i="1"/>
  <c r="S3541" i="1" s="1"/>
  <c r="E3541" i="1"/>
  <c r="D3541" i="1"/>
  <c r="R3540" i="1"/>
  <c r="S3540" i="1" s="1"/>
  <c r="E3540" i="1"/>
  <c r="D3540" i="1"/>
  <c r="S3539" i="1"/>
  <c r="R3539" i="1"/>
  <c r="E3539" i="1"/>
  <c r="D3539" i="1"/>
  <c r="R3538" i="1"/>
  <c r="S3538" i="1" s="1"/>
  <c r="E3538" i="1"/>
  <c r="D3538" i="1"/>
  <c r="S3537" i="1"/>
  <c r="R3537" i="1"/>
  <c r="E3537" i="1"/>
  <c r="D3537" i="1"/>
  <c r="R3536" i="1"/>
  <c r="S3536" i="1" s="1"/>
  <c r="E3536" i="1"/>
  <c r="D3536" i="1"/>
  <c r="R3535" i="1"/>
  <c r="S3535" i="1" s="1"/>
  <c r="E3535" i="1"/>
  <c r="D3535" i="1"/>
  <c r="R3534" i="1"/>
  <c r="S3534" i="1" s="1"/>
  <c r="E3534" i="1"/>
  <c r="D3534" i="1"/>
  <c r="R3533" i="1"/>
  <c r="S3533" i="1" s="1"/>
  <c r="E3533" i="1"/>
  <c r="D3533" i="1"/>
  <c r="S3532" i="1"/>
  <c r="R3532" i="1"/>
  <c r="E3532" i="1"/>
  <c r="D3532" i="1"/>
  <c r="R3531" i="1"/>
  <c r="S3531" i="1" s="1"/>
  <c r="E3531" i="1"/>
  <c r="D3531" i="1"/>
  <c r="S3530" i="1"/>
  <c r="R3530" i="1"/>
  <c r="E3530" i="1"/>
  <c r="D3530" i="1"/>
  <c r="R3529" i="1"/>
  <c r="S3529" i="1" s="1"/>
  <c r="E3529" i="1"/>
  <c r="D3529" i="1"/>
  <c r="R3528" i="1"/>
  <c r="S3528" i="1" s="1"/>
  <c r="E3528" i="1"/>
  <c r="D3528" i="1"/>
  <c r="S3527" i="1"/>
  <c r="R3527" i="1"/>
  <c r="E3527" i="1"/>
  <c r="D3527" i="1"/>
  <c r="R3526" i="1"/>
  <c r="S3526" i="1" s="1"/>
  <c r="E3526" i="1"/>
  <c r="D3526" i="1"/>
  <c r="S3525" i="1"/>
  <c r="R3525" i="1"/>
  <c r="E3525" i="1"/>
  <c r="D3525" i="1"/>
  <c r="R3524" i="1"/>
  <c r="S3524" i="1" s="1"/>
  <c r="E3524" i="1"/>
  <c r="D3524" i="1"/>
  <c r="R3523" i="1"/>
  <c r="S3523" i="1" s="1"/>
  <c r="E3523" i="1"/>
  <c r="D3523" i="1"/>
  <c r="S3522" i="1"/>
  <c r="R3522" i="1"/>
  <c r="E3522" i="1"/>
  <c r="D3522" i="1"/>
  <c r="R3521" i="1"/>
  <c r="S3521" i="1" s="1"/>
  <c r="E3521" i="1"/>
  <c r="D3521" i="1"/>
  <c r="S3520" i="1"/>
  <c r="R3520" i="1"/>
  <c r="E3520" i="1"/>
  <c r="D3520" i="1"/>
  <c r="S3519" i="1"/>
  <c r="R3519" i="1"/>
  <c r="E3519" i="1"/>
  <c r="D3519" i="1"/>
  <c r="R3518" i="1"/>
  <c r="S3518" i="1" s="1"/>
  <c r="E3518" i="1"/>
  <c r="D3518" i="1"/>
  <c r="R3517" i="1"/>
  <c r="S3517" i="1" s="1"/>
  <c r="E3517" i="1"/>
  <c r="D3517" i="1"/>
  <c r="R3516" i="1"/>
  <c r="S3516" i="1" s="1"/>
  <c r="E3516" i="1"/>
  <c r="D3516" i="1"/>
  <c r="S3515" i="1"/>
  <c r="R3515" i="1"/>
  <c r="E3515" i="1"/>
  <c r="D3515" i="1"/>
  <c r="R3514" i="1"/>
  <c r="S3514" i="1" s="1"/>
  <c r="E3514" i="1"/>
  <c r="D3514" i="1"/>
  <c r="R3513" i="1"/>
  <c r="S3513" i="1" s="1"/>
  <c r="E3513" i="1"/>
  <c r="D3513" i="1"/>
  <c r="R3512" i="1"/>
  <c r="S3512" i="1" s="1"/>
  <c r="E3512" i="1"/>
  <c r="D3512" i="1"/>
  <c r="R3511" i="1"/>
  <c r="S3511" i="1" s="1"/>
  <c r="E3511" i="1"/>
  <c r="D3511" i="1"/>
  <c r="R3510" i="1"/>
  <c r="S3510" i="1" s="1"/>
  <c r="E3510" i="1"/>
  <c r="D3510" i="1"/>
  <c r="R3509" i="1"/>
  <c r="S3509" i="1" s="1"/>
  <c r="E3509" i="1"/>
  <c r="D3509" i="1"/>
  <c r="R3508" i="1"/>
  <c r="S3508" i="1" s="1"/>
  <c r="E3508" i="1"/>
  <c r="D3508" i="1"/>
  <c r="R3507" i="1"/>
  <c r="S3507" i="1" s="1"/>
  <c r="E3507" i="1"/>
  <c r="D3507" i="1"/>
  <c r="R3506" i="1"/>
  <c r="S3506" i="1" s="1"/>
  <c r="E3506" i="1"/>
  <c r="D3506" i="1"/>
  <c r="R3505" i="1"/>
  <c r="S3505" i="1" s="1"/>
  <c r="E3505" i="1"/>
  <c r="D3505" i="1"/>
  <c r="S3504" i="1"/>
  <c r="R3504" i="1"/>
  <c r="E3504" i="1"/>
  <c r="D3504" i="1"/>
  <c r="R3503" i="1"/>
  <c r="S3503" i="1" s="1"/>
  <c r="E3503" i="1"/>
  <c r="D3503" i="1"/>
  <c r="S3502" i="1"/>
  <c r="R3502" i="1"/>
  <c r="E3502" i="1"/>
  <c r="D3502" i="1"/>
  <c r="R3501" i="1"/>
  <c r="S3501" i="1" s="1"/>
  <c r="E3501" i="1"/>
  <c r="D3501" i="1"/>
  <c r="R3500" i="1"/>
  <c r="S3500" i="1" s="1"/>
  <c r="E3500" i="1"/>
  <c r="D3500" i="1"/>
  <c r="R3499" i="1"/>
  <c r="S3499" i="1" s="1"/>
  <c r="E3499" i="1"/>
  <c r="D3499" i="1"/>
  <c r="R3498" i="1"/>
  <c r="S3498" i="1" s="1"/>
  <c r="E3498" i="1"/>
  <c r="D3498" i="1"/>
  <c r="S3497" i="1"/>
  <c r="R3497" i="1"/>
  <c r="E3497" i="1"/>
  <c r="D3497" i="1"/>
  <c r="R3496" i="1"/>
  <c r="S3496" i="1" s="1"/>
  <c r="E3496" i="1"/>
  <c r="D3496" i="1"/>
  <c r="R3495" i="1"/>
  <c r="S3495" i="1" s="1"/>
  <c r="E3495" i="1"/>
  <c r="D3495" i="1"/>
  <c r="R3494" i="1"/>
  <c r="S3494" i="1" s="1"/>
  <c r="E3494" i="1"/>
  <c r="D3494" i="1"/>
  <c r="R3493" i="1"/>
  <c r="S3493" i="1" s="1"/>
  <c r="E3493" i="1"/>
  <c r="D3493" i="1"/>
  <c r="S3492" i="1"/>
  <c r="R3492" i="1"/>
  <c r="E3492" i="1"/>
  <c r="D3492" i="1"/>
  <c r="R3491" i="1"/>
  <c r="S3491" i="1" s="1"/>
  <c r="E3491" i="1"/>
  <c r="D3491" i="1"/>
  <c r="R3490" i="1"/>
  <c r="S3490" i="1" s="1"/>
  <c r="E3490" i="1"/>
  <c r="D3490" i="1"/>
  <c r="S3489" i="1"/>
  <c r="R3489" i="1"/>
  <c r="E3489" i="1"/>
  <c r="D3489" i="1"/>
  <c r="R3488" i="1"/>
  <c r="S3488" i="1" s="1"/>
  <c r="E3488" i="1"/>
  <c r="D3488" i="1"/>
  <c r="R3487" i="1"/>
  <c r="S3487" i="1" s="1"/>
  <c r="E3487" i="1"/>
  <c r="D3487" i="1"/>
  <c r="R3486" i="1"/>
  <c r="S3486" i="1" s="1"/>
  <c r="E3486" i="1"/>
  <c r="D3486" i="1"/>
  <c r="S3485" i="1"/>
  <c r="R3485" i="1"/>
  <c r="E3485" i="1"/>
  <c r="D3485" i="1"/>
  <c r="S3484" i="1"/>
  <c r="R3484" i="1"/>
  <c r="E3484" i="1"/>
  <c r="D3484" i="1"/>
  <c r="R3483" i="1"/>
  <c r="S3483" i="1" s="1"/>
  <c r="E3483" i="1"/>
  <c r="D3483" i="1"/>
  <c r="R3482" i="1"/>
  <c r="S3482" i="1" s="1"/>
  <c r="E3482" i="1"/>
  <c r="D3482" i="1"/>
  <c r="R3481" i="1"/>
  <c r="S3481" i="1" s="1"/>
  <c r="E3481" i="1"/>
  <c r="D3481" i="1"/>
  <c r="S3480" i="1"/>
  <c r="R3480" i="1"/>
  <c r="E3480" i="1"/>
  <c r="D3480" i="1"/>
  <c r="R3479" i="1"/>
  <c r="S3479" i="1" s="1"/>
  <c r="E3479" i="1"/>
  <c r="D3479" i="1"/>
  <c r="R3478" i="1"/>
  <c r="S3478" i="1" s="1"/>
  <c r="E3478" i="1"/>
  <c r="D3478" i="1"/>
  <c r="S3477" i="1"/>
  <c r="R3477" i="1"/>
  <c r="E3477" i="1"/>
  <c r="D3477" i="1"/>
  <c r="R3476" i="1"/>
  <c r="S3476" i="1" s="1"/>
  <c r="E3476" i="1"/>
  <c r="D3476" i="1"/>
  <c r="S3475" i="1"/>
  <c r="R3475" i="1"/>
  <c r="E3475" i="1"/>
  <c r="D3475" i="1"/>
  <c r="S3474" i="1"/>
  <c r="R3474" i="1"/>
  <c r="E3474" i="1"/>
  <c r="D3474" i="1"/>
  <c r="R3473" i="1"/>
  <c r="S3473" i="1" s="1"/>
  <c r="E3473" i="1"/>
  <c r="D3473" i="1"/>
  <c r="S3472" i="1"/>
  <c r="R3472" i="1"/>
  <c r="E3472" i="1"/>
  <c r="D3472" i="1"/>
  <c r="R3471" i="1"/>
  <c r="S3471" i="1" s="1"/>
  <c r="E3471" i="1"/>
  <c r="D3471" i="1"/>
  <c r="R3470" i="1"/>
  <c r="S3470" i="1" s="1"/>
  <c r="E3470" i="1"/>
  <c r="D3470" i="1"/>
  <c r="R3469" i="1"/>
  <c r="S3469" i="1" s="1"/>
  <c r="E3469" i="1"/>
  <c r="D3469" i="1"/>
  <c r="R3468" i="1"/>
  <c r="S3468" i="1" s="1"/>
  <c r="E3468" i="1"/>
  <c r="D3468" i="1"/>
  <c r="S3467" i="1"/>
  <c r="R3467" i="1"/>
  <c r="E3467" i="1"/>
  <c r="D3467" i="1"/>
  <c r="R3466" i="1"/>
  <c r="S3466" i="1" s="1"/>
  <c r="E3466" i="1"/>
  <c r="D3466" i="1"/>
  <c r="R3465" i="1"/>
  <c r="S3465" i="1" s="1"/>
  <c r="E3465" i="1"/>
  <c r="D3465" i="1"/>
  <c r="S3464" i="1"/>
  <c r="R3464" i="1"/>
  <c r="E3464" i="1"/>
  <c r="D3464" i="1"/>
  <c r="R3463" i="1"/>
  <c r="S3463" i="1" s="1"/>
  <c r="E3463" i="1"/>
  <c r="D3463" i="1"/>
  <c r="R3462" i="1"/>
  <c r="S3462" i="1" s="1"/>
  <c r="E3462" i="1"/>
  <c r="D3462" i="1"/>
  <c r="R3461" i="1"/>
  <c r="S3461" i="1" s="1"/>
  <c r="E3461" i="1"/>
  <c r="D3461" i="1"/>
  <c r="R3460" i="1"/>
  <c r="S3460" i="1" s="1"/>
  <c r="E3460" i="1"/>
  <c r="D3460" i="1"/>
  <c r="R3459" i="1"/>
  <c r="S3459" i="1" s="1"/>
  <c r="E3459" i="1"/>
  <c r="D3459" i="1"/>
  <c r="R3458" i="1"/>
  <c r="S3458" i="1" s="1"/>
  <c r="E3458" i="1"/>
  <c r="D3458" i="1"/>
  <c r="S3457" i="1"/>
  <c r="R3457" i="1"/>
  <c r="E3457" i="1"/>
  <c r="D3457" i="1"/>
  <c r="R3456" i="1"/>
  <c r="S3456" i="1" s="1"/>
  <c r="E3456" i="1"/>
  <c r="D3456" i="1"/>
  <c r="R3455" i="1"/>
  <c r="S3455" i="1" s="1"/>
  <c r="E3455" i="1"/>
  <c r="D3455" i="1"/>
  <c r="R3454" i="1"/>
  <c r="S3454" i="1" s="1"/>
  <c r="E3454" i="1"/>
  <c r="D3454" i="1"/>
  <c r="R3453" i="1"/>
  <c r="S3453" i="1" s="1"/>
  <c r="E3453" i="1"/>
  <c r="D3453" i="1"/>
  <c r="R3452" i="1"/>
  <c r="S3452" i="1" s="1"/>
  <c r="E3452" i="1"/>
  <c r="D3452" i="1"/>
  <c r="R3451" i="1"/>
  <c r="S3451" i="1" s="1"/>
  <c r="E3451" i="1"/>
  <c r="D3451" i="1"/>
  <c r="S3450" i="1"/>
  <c r="R3450" i="1"/>
  <c r="E3450" i="1"/>
  <c r="D3450" i="1"/>
  <c r="R3449" i="1"/>
  <c r="S3449" i="1" s="1"/>
  <c r="E3449" i="1"/>
  <c r="D3449" i="1"/>
  <c r="R3448" i="1"/>
  <c r="S3448" i="1" s="1"/>
  <c r="E3448" i="1"/>
  <c r="D3448" i="1"/>
  <c r="R3447" i="1"/>
  <c r="S3447" i="1" s="1"/>
  <c r="E3447" i="1"/>
  <c r="D3447" i="1"/>
  <c r="R3446" i="1"/>
  <c r="S3446" i="1" s="1"/>
  <c r="E3446" i="1"/>
  <c r="D3446" i="1"/>
  <c r="R3445" i="1"/>
  <c r="S3445" i="1" s="1"/>
  <c r="E3445" i="1"/>
  <c r="D3445" i="1"/>
  <c r="S3444" i="1"/>
  <c r="R3444" i="1"/>
  <c r="E3444" i="1"/>
  <c r="D3444" i="1"/>
  <c r="R3443" i="1"/>
  <c r="S3443" i="1" s="1"/>
  <c r="E3443" i="1"/>
  <c r="D3443" i="1"/>
  <c r="R3442" i="1"/>
  <c r="S3442" i="1" s="1"/>
  <c r="E3442" i="1"/>
  <c r="D3442" i="1"/>
  <c r="R3441" i="1"/>
  <c r="S3441" i="1" s="1"/>
  <c r="E3441" i="1"/>
  <c r="D3441" i="1"/>
  <c r="S3440" i="1"/>
  <c r="R3440" i="1"/>
  <c r="E3440" i="1"/>
  <c r="D3440" i="1"/>
  <c r="R3439" i="1"/>
  <c r="S3439" i="1" s="1"/>
  <c r="E3439" i="1"/>
  <c r="D3439" i="1"/>
  <c r="R3438" i="1"/>
  <c r="S3438" i="1" s="1"/>
  <c r="E3438" i="1"/>
  <c r="D3438" i="1"/>
  <c r="R3437" i="1"/>
  <c r="S3437" i="1" s="1"/>
  <c r="E3437" i="1"/>
  <c r="D3437" i="1"/>
  <c r="R3436" i="1"/>
  <c r="S3436" i="1" s="1"/>
  <c r="E3436" i="1"/>
  <c r="D3436" i="1"/>
  <c r="S3435" i="1"/>
  <c r="R3435" i="1"/>
  <c r="E3435" i="1"/>
  <c r="D3435" i="1"/>
  <c r="R3434" i="1"/>
  <c r="S3434" i="1" s="1"/>
  <c r="E3434" i="1"/>
  <c r="D3434" i="1"/>
  <c r="R3433" i="1"/>
  <c r="S3433" i="1" s="1"/>
  <c r="E3433" i="1"/>
  <c r="D3433" i="1"/>
  <c r="R3432" i="1"/>
  <c r="S3432" i="1" s="1"/>
  <c r="E3432" i="1"/>
  <c r="D3432" i="1"/>
  <c r="R3431" i="1"/>
  <c r="S3431" i="1" s="1"/>
  <c r="E3431" i="1"/>
  <c r="D3431" i="1"/>
  <c r="R3430" i="1"/>
  <c r="S3430" i="1" s="1"/>
  <c r="E3430" i="1"/>
  <c r="D3430" i="1"/>
  <c r="S3429" i="1"/>
  <c r="R3429" i="1"/>
  <c r="E3429" i="1"/>
  <c r="D3429" i="1"/>
  <c r="R3428" i="1"/>
  <c r="S3428" i="1" s="1"/>
  <c r="E3428" i="1"/>
  <c r="D3428" i="1"/>
  <c r="S3427" i="1"/>
  <c r="R3427" i="1"/>
  <c r="E3427" i="1"/>
  <c r="D3427" i="1"/>
  <c r="R3426" i="1"/>
  <c r="S3426" i="1" s="1"/>
  <c r="E3426" i="1"/>
  <c r="D3426" i="1"/>
  <c r="R3425" i="1"/>
  <c r="S3425" i="1" s="1"/>
  <c r="E3425" i="1"/>
  <c r="D3425" i="1"/>
  <c r="R3424" i="1"/>
  <c r="S3424" i="1" s="1"/>
  <c r="E3424" i="1"/>
  <c r="D3424" i="1"/>
  <c r="R3423" i="1"/>
  <c r="S3423" i="1" s="1"/>
  <c r="E3423" i="1"/>
  <c r="D3423" i="1"/>
  <c r="R3422" i="1"/>
  <c r="S3422" i="1" s="1"/>
  <c r="E3422" i="1"/>
  <c r="D3422" i="1"/>
  <c r="R3421" i="1"/>
  <c r="S3421" i="1" s="1"/>
  <c r="E3421" i="1"/>
  <c r="D3421" i="1"/>
  <c r="R3420" i="1"/>
  <c r="S3420" i="1" s="1"/>
  <c r="E3420" i="1"/>
  <c r="D3420" i="1"/>
  <c r="R3419" i="1"/>
  <c r="S3419" i="1" s="1"/>
  <c r="E3419" i="1"/>
  <c r="D3419" i="1"/>
  <c r="R3418" i="1"/>
  <c r="S3418" i="1" s="1"/>
  <c r="E3418" i="1"/>
  <c r="D3418" i="1"/>
  <c r="R3417" i="1"/>
  <c r="S3417" i="1" s="1"/>
  <c r="E3417" i="1"/>
  <c r="D3417" i="1"/>
  <c r="R3416" i="1"/>
  <c r="S3416" i="1" s="1"/>
  <c r="E3416" i="1"/>
  <c r="D3416" i="1"/>
  <c r="S3415" i="1"/>
  <c r="R3415" i="1"/>
  <c r="E3415" i="1"/>
  <c r="D3415" i="1"/>
  <c r="R3414" i="1"/>
  <c r="S3414" i="1" s="1"/>
  <c r="E3414" i="1"/>
  <c r="D3414" i="1"/>
  <c r="R3413" i="1"/>
  <c r="S3413" i="1" s="1"/>
  <c r="E3413" i="1"/>
  <c r="D3413" i="1"/>
  <c r="R3412" i="1"/>
  <c r="S3412" i="1" s="1"/>
  <c r="E3412" i="1"/>
  <c r="D3412" i="1"/>
  <c r="R3411" i="1"/>
  <c r="S3411" i="1" s="1"/>
  <c r="E3411" i="1"/>
  <c r="D3411" i="1"/>
  <c r="R3410" i="1"/>
  <c r="S3410" i="1" s="1"/>
  <c r="E3410" i="1"/>
  <c r="D3410" i="1"/>
  <c r="S3409" i="1"/>
  <c r="R3409" i="1"/>
  <c r="E3409" i="1"/>
  <c r="D3409" i="1"/>
  <c r="R3408" i="1"/>
  <c r="S3408" i="1" s="1"/>
  <c r="E3408" i="1"/>
  <c r="D3408" i="1"/>
  <c r="R3407" i="1"/>
  <c r="S3407" i="1" s="1"/>
  <c r="E3407" i="1"/>
  <c r="D3407" i="1"/>
  <c r="R3406" i="1"/>
  <c r="S3406" i="1" s="1"/>
  <c r="E3406" i="1"/>
  <c r="D3406" i="1"/>
  <c r="S3405" i="1"/>
  <c r="R3405" i="1"/>
  <c r="E3405" i="1"/>
  <c r="D3405" i="1"/>
  <c r="R3404" i="1"/>
  <c r="S3404" i="1" s="1"/>
  <c r="E3404" i="1"/>
  <c r="D3404" i="1"/>
  <c r="R3403" i="1"/>
  <c r="S3403" i="1" s="1"/>
  <c r="E3403" i="1"/>
  <c r="D3403" i="1"/>
  <c r="R3402" i="1"/>
  <c r="S3402" i="1" s="1"/>
  <c r="E3402" i="1"/>
  <c r="D3402" i="1"/>
  <c r="R3401" i="1"/>
  <c r="S3401" i="1" s="1"/>
  <c r="E3401" i="1"/>
  <c r="D3401" i="1"/>
  <c r="S3400" i="1"/>
  <c r="R3400" i="1"/>
  <c r="E3400" i="1"/>
  <c r="D3400" i="1"/>
  <c r="R3399" i="1"/>
  <c r="S3399" i="1" s="1"/>
  <c r="E3399" i="1"/>
  <c r="D3399" i="1"/>
  <c r="R3398" i="1"/>
  <c r="S3398" i="1" s="1"/>
  <c r="E3398" i="1"/>
  <c r="D3398" i="1"/>
  <c r="R3397" i="1"/>
  <c r="S3397" i="1" s="1"/>
  <c r="E3397" i="1"/>
  <c r="D3397" i="1"/>
  <c r="R3396" i="1"/>
  <c r="S3396" i="1" s="1"/>
  <c r="E3396" i="1"/>
  <c r="D3396" i="1"/>
  <c r="S3395" i="1"/>
  <c r="R3395" i="1"/>
  <c r="E3395" i="1"/>
  <c r="D3395" i="1"/>
  <c r="R3394" i="1"/>
  <c r="S3394" i="1" s="1"/>
  <c r="E3394" i="1"/>
  <c r="D3394" i="1"/>
  <c r="S3393" i="1"/>
  <c r="R3393" i="1"/>
  <c r="E3393" i="1"/>
  <c r="D3393" i="1"/>
  <c r="R3392" i="1"/>
  <c r="S3392" i="1" s="1"/>
  <c r="E3392" i="1"/>
  <c r="D3392" i="1"/>
  <c r="R3391" i="1"/>
  <c r="S3391" i="1" s="1"/>
  <c r="E3391" i="1"/>
  <c r="D3391" i="1"/>
  <c r="R3390" i="1"/>
  <c r="S3390" i="1" s="1"/>
  <c r="E3390" i="1"/>
  <c r="D3390" i="1"/>
  <c r="S3389" i="1"/>
  <c r="R3389" i="1"/>
  <c r="E3389" i="1"/>
  <c r="D3389" i="1"/>
  <c r="R3388" i="1"/>
  <c r="S3388" i="1" s="1"/>
  <c r="E3388" i="1"/>
  <c r="D3388" i="1"/>
  <c r="R3387" i="1"/>
  <c r="S3387" i="1" s="1"/>
  <c r="E3387" i="1"/>
  <c r="D3387" i="1"/>
  <c r="R3386" i="1"/>
  <c r="S3386" i="1" s="1"/>
  <c r="E3386" i="1"/>
  <c r="D3386" i="1"/>
  <c r="R3385" i="1"/>
  <c r="S3385" i="1" s="1"/>
  <c r="E3385" i="1"/>
  <c r="D3385" i="1"/>
  <c r="S3384" i="1"/>
  <c r="R3384" i="1"/>
  <c r="E3384" i="1"/>
  <c r="D3384" i="1"/>
  <c r="R3383" i="1"/>
  <c r="S3383" i="1" s="1"/>
  <c r="E3383" i="1"/>
  <c r="D3383" i="1"/>
  <c r="S3382" i="1"/>
  <c r="R3382" i="1"/>
  <c r="E3382" i="1"/>
  <c r="D3382" i="1"/>
  <c r="S3381" i="1"/>
  <c r="R3381" i="1"/>
  <c r="E3381" i="1"/>
  <c r="D3381" i="1"/>
  <c r="S3380" i="1"/>
  <c r="R3380" i="1"/>
  <c r="E3380" i="1"/>
  <c r="D3380" i="1"/>
  <c r="S3379" i="1"/>
  <c r="R3379" i="1"/>
  <c r="E3379" i="1"/>
  <c r="D3379" i="1"/>
  <c r="R3378" i="1"/>
  <c r="S3378" i="1" s="1"/>
  <c r="E3378" i="1"/>
  <c r="D3378" i="1"/>
  <c r="R3377" i="1"/>
  <c r="S3377" i="1" s="1"/>
  <c r="E3377" i="1"/>
  <c r="D3377" i="1"/>
  <c r="R3376" i="1"/>
  <c r="S3376" i="1" s="1"/>
  <c r="E3376" i="1"/>
  <c r="D3376" i="1"/>
  <c r="R3375" i="1"/>
  <c r="S3375" i="1" s="1"/>
  <c r="E3375" i="1"/>
  <c r="D3375" i="1"/>
  <c r="S3374" i="1"/>
  <c r="R3374" i="1"/>
  <c r="E3374" i="1"/>
  <c r="D3374" i="1"/>
  <c r="R3373" i="1"/>
  <c r="S3373" i="1" s="1"/>
  <c r="E3373" i="1"/>
  <c r="D3373" i="1"/>
  <c r="S3372" i="1"/>
  <c r="R3372" i="1"/>
  <c r="E3372" i="1"/>
  <c r="D3372" i="1"/>
  <c r="S3371" i="1"/>
  <c r="R3371" i="1"/>
  <c r="E3371" i="1"/>
  <c r="D3371" i="1"/>
  <c r="R3370" i="1"/>
  <c r="S3370" i="1" s="1"/>
  <c r="E3370" i="1"/>
  <c r="D3370" i="1"/>
  <c r="S3369" i="1"/>
  <c r="R3369" i="1"/>
  <c r="E3369" i="1"/>
  <c r="D3369" i="1"/>
  <c r="R3368" i="1"/>
  <c r="S3368" i="1" s="1"/>
  <c r="E3368" i="1"/>
  <c r="D3368" i="1"/>
  <c r="S3367" i="1"/>
  <c r="R3367" i="1"/>
  <c r="E3367" i="1"/>
  <c r="D3367" i="1"/>
  <c r="R3366" i="1"/>
  <c r="S3366" i="1" s="1"/>
  <c r="E3366" i="1"/>
  <c r="D3366" i="1"/>
  <c r="R3365" i="1"/>
  <c r="S3365" i="1" s="1"/>
  <c r="E3365" i="1"/>
  <c r="D3365" i="1"/>
  <c r="S3364" i="1"/>
  <c r="R3364" i="1"/>
  <c r="E3364" i="1"/>
  <c r="D3364" i="1"/>
  <c r="R3363" i="1"/>
  <c r="S3363" i="1" s="1"/>
  <c r="E3363" i="1"/>
  <c r="D3363" i="1"/>
  <c r="R3362" i="1"/>
  <c r="S3362" i="1" s="1"/>
  <c r="E3362" i="1"/>
  <c r="D3362" i="1"/>
  <c r="S3361" i="1"/>
  <c r="R3361" i="1"/>
  <c r="E3361" i="1"/>
  <c r="D3361" i="1"/>
  <c r="S3360" i="1"/>
  <c r="R3360" i="1"/>
  <c r="E3360" i="1"/>
  <c r="D3360" i="1"/>
  <c r="S3359" i="1"/>
  <c r="R3359" i="1"/>
  <c r="E3359" i="1"/>
  <c r="D3359" i="1"/>
  <c r="R3358" i="1"/>
  <c r="S3358" i="1" s="1"/>
  <c r="E3358" i="1"/>
  <c r="D3358" i="1"/>
  <c r="R3357" i="1"/>
  <c r="S3357" i="1" s="1"/>
  <c r="E3357" i="1"/>
  <c r="D3357" i="1"/>
  <c r="R3356" i="1"/>
  <c r="S3356" i="1" s="1"/>
  <c r="E3356" i="1"/>
  <c r="D3356" i="1"/>
  <c r="R3355" i="1"/>
  <c r="S3355" i="1" s="1"/>
  <c r="E3355" i="1"/>
  <c r="D3355" i="1"/>
  <c r="S3354" i="1"/>
  <c r="R3354" i="1"/>
  <c r="E3354" i="1"/>
  <c r="D3354" i="1"/>
  <c r="R3353" i="1"/>
  <c r="S3353" i="1" s="1"/>
  <c r="E3353" i="1"/>
  <c r="D3353" i="1"/>
  <c r="R3352" i="1"/>
  <c r="S3352" i="1" s="1"/>
  <c r="E3352" i="1"/>
  <c r="D3352" i="1"/>
  <c r="S3351" i="1"/>
  <c r="R3351" i="1"/>
  <c r="E3351" i="1"/>
  <c r="D3351" i="1"/>
  <c r="S3350" i="1"/>
  <c r="R3350" i="1"/>
  <c r="E3350" i="1"/>
  <c r="D3350" i="1"/>
  <c r="S3349" i="1"/>
  <c r="R3349" i="1"/>
  <c r="E3349" i="1"/>
  <c r="D3349" i="1"/>
  <c r="R3348" i="1"/>
  <c r="S3348" i="1" s="1"/>
  <c r="E3348" i="1"/>
  <c r="D3348" i="1"/>
  <c r="R3347" i="1"/>
  <c r="S3347" i="1" s="1"/>
  <c r="E3347" i="1"/>
  <c r="D3347" i="1"/>
  <c r="S3346" i="1"/>
  <c r="R3346" i="1"/>
  <c r="E3346" i="1"/>
  <c r="D3346" i="1"/>
  <c r="R3345" i="1"/>
  <c r="S3345" i="1" s="1"/>
  <c r="E3345" i="1"/>
  <c r="D3345" i="1"/>
  <c r="S3344" i="1"/>
  <c r="R3344" i="1"/>
  <c r="E3344" i="1"/>
  <c r="D3344" i="1"/>
  <c r="R3343" i="1"/>
  <c r="S3343" i="1" s="1"/>
  <c r="E3343" i="1"/>
  <c r="D3343" i="1"/>
  <c r="R3342" i="1"/>
  <c r="S3342" i="1" s="1"/>
  <c r="E3342" i="1"/>
  <c r="D3342" i="1"/>
  <c r="R3341" i="1"/>
  <c r="S3341" i="1" s="1"/>
  <c r="E3341" i="1"/>
  <c r="D3341" i="1"/>
  <c r="S3340" i="1"/>
  <c r="R3340" i="1"/>
  <c r="E3340" i="1"/>
  <c r="D3340" i="1"/>
  <c r="S3339" i="1"/>
  <c r="R3339" i="1"/>
  <c r="E3339" i="1"/>
  <c r="D3339" i="1"/>
  <c r="R3338" i="1"/>
  <c r="S3338" i="1" s="1"/>
  <c r="E3338" i="1"/>
  <c r="D3338" i="1"/>
  <c r="R3337" i="1"/>
  <c r="S3337" i="1" s="1"/>
  <c r="E3337" i="1"/>
  <c r="D3337" i="1"/>
  <c r="R3336" i="1"/>
  <c r="S3336" i="1" s="1"/>
  <c r="E3336" i="1"/>
  <c r="D3336" i="1"/>
  <c r="R3335" i="1"/>
  <c r="S3335" i="1" s="1"/>
  <c r="E3335" i="1"/>
  <c r="D3335" i="1"/>
  <c r="S3334" i="1"/>
  <c r="R3334" i="1"/>
  <c r="E3334" i="1"/>
  <c r="D3334" i="1"/>
  <c r="R3333" i="1"/>
  <c r="S3333" i="1" s="1"/>
  <c r="E3333" i="1"/>
  <c r="D3333" i="1"/>
  <c r="R3332" i="1"/>
  <c r="S3332" i="1" s="1"/>
  <c r="E3332" i="1"/>
  <c r="D3332" i="1"/>
  <c r="R3331" i="1"/>
  <c r="S3331" i="1" s="1"/>
  <c r="E3331" i="1"/>
  <c r="D3331" i="1"/>
  <c r="S3330" i="1"/>
  <c r="R3330" i="1"/>
  <c r="E3330" i="1"/>
  <c r="D3330" i="1"/>
  <c r="S3329" i="1"/>
  <c r="R3329" i="1"/>
  <c r="E3329" i="1"/>
  <c r="D3329" i="1"/>
  <c r="R3328" i="1"/>
  <c r="S3328" i="1" s="1"/>
  <c r="E3328" i="1"/>
  <c r="D3328" i="1"/>
  <c r="R3327" i="1"/>
  <c r="S3327" i="1" s="1"/>
  <c r="E3327" i="1"/>
  <c r="D3327" i="1"/>
  <c r="R3326" i="1"/>
  <c r="S3326" i="1" s="1"/>
  <c r="E3326" i="1"/>
  <c r="D3326" i="1"/>
  <c r="S3325" i="1"/>
  <c r="R3325" i="1"/>
  <c r="E3325" i="1"/>
  <c r="D3325" i="1"/>
  <c r="S3324" i="1"/>
  <c r="R3324" i="1"/>
  <c r="E3324" i="1"/>
  <c r="D3324" i="1"/>
  <c r="R3323" i="1"/>
  <c r="S3323" i="1" s="1"/>
  <c r="E3323" i="1"/>
  <c r="D3323" i="1"/>
  <c r="R3322" i="1"/>
  <c r="S3322" i="1" s="1"/>
  <c r="E3322" i="1"/>
  <c r="D3322" i="1"/>
  <c r="R3321" i="1"/>
  <c r="S3321" i="1" s="1"/>
  <c r="E3321" i="1"/>
  <c r="D3321" i="1"/>
  <c r="R3320" i="1"/>
  <c r="S3320" i="1" s="1"/>
  <c r="E3320" i="1"/>
  <c r="D3320" i="1"/>
  <c r="S3319" i="1"/>
  <c r="R3319" i="1"/>
  <c r="E3319" i="1"/>
  <c r="D3319" i="1"/>
  <c r="R3318" i="1"/>
  <c r="S3318" i="1" s="1"/>
  <c r="E3318" i="1"/>
  <c r="D3318" i="1"/>
  <c r="R3317" i="1"/>
  <c r="S3317" i="1" s="1"/>
  <c r="E3317" i="1"/>
  <c r="D3317" i="1"/>
  <c r="R3316" i="1"/>
  <c r="S3316" i="1" s="1"/>
  <c r="E3316" i="1"/>
  <c r="D3316" i="1"/>
  <c r="R3315" i="1"/>
  <c r="S3315" i="1" s="1"/>
  <c r="E3315" i="1"/>
  <c r="D3315" i="1"/>
  <c r="S3314" i="1"/>
  <c r="R3314" i="1"/>
  <c r="E3314" i="1"/>
  <c r="D3314" i="1"/>
  <c r="R3313" i="1"/>
  <c r="S3313" i="1" s="1"/>
  <c r="E3313" i="1"/>
  <c r="D3313" i="1"/>
  <c r="R3312" i="1"/>
  <c r="S3312" i="1" s="1"/>
  <c r="E3312" i="1"/>
  <c r="D3312" i="1"/>
  <c r="R3311" i="1"/>
  <c r="S3311" i="1" s="1"/>
  <c r="E3311" i="1"/>
  <c r="D3311" i="1"/>
  <c r="R3310" i="1"/>
  <c r="S3310" i="1" s="1"/>
  <c r="E3310" i="1"/>
  <c r="D3310" i="1"/>
  <c r="S3309" i="1"/>
  <c r="R3309" i="1"/>
  <c r="E3309" i="1"/>
  <c r="D3309" i="1"/>
  <c r="R3308" i="1"/>
  <c r="S3308" i="1" s="1"/>
  <c r="E3308" i="1"/>
  <c r="D3308" i="1"/>
  <c r="R3307" i="1"/>
  <c r="S3307" i="1" s="1"/>
  <c r="E3307" i="1"/>
  <c r="D3307" i="1"/>
  <c r="S3306" i="1"/>
  <c r="R3306" i="1"/>
  <c r="E3306" i="1"/>
  <c r="D3306" i="1"/>
  <c r="R3305" i="1"/>
  <c r="S3305" i="1" s="1"/>
  <c r="E3305" i="1"/>
  <c r="D3305" i="1"/>
  <c r="S3304" i="1"/>
  <c r="R3304" i="1"/>
  <c r="E3304" i="1"/>
  <c r="D3304" i="1"/>
  <c r="R3303" i="1"/>
  <c r="S3303" i="1" s="1"/>
  <c r="E3303" i="1"/>
  <c r="D3303" i="1"/>
  <c r="S3302" i="1"/>
  <c r="R3302" i="1"/>
  <c r="E3302" i="1"/>
  <c r="D3302" i="1"/>
  <c r="R3301" i="1"/>
  <c r="S3301" i="1" s="1"/>
  <c r="E3301" i="1"/>
  <c r="D3301" i="1"/>
  <c r="R3300" i="1"/>
  <c r="S3300" i="1" s="1"/>
  <c r="E3300" i="1"/>
  <c r="D3300" i="1"/>
  <c r="S3299" i="1"/>
  <c r="R3299" i="1"/>
  <c r="E3299" i="1"/>
  <c r="D3299" i="1"/>
  <c r="R3298" i="1"/>
  <c r="S3298" i="1" s="1"/>
  <c r="E3298" i="1"/>
  <c r="D3298" i="1"/>
  <c r="R3297" i="1"/>
  <c r="S3297" i="1" s="1"/>
  <c r="E3297" i="1"/>
  <c r="D3297" i="1"/>
  <c r="R3296" i="1"/>
  <c r="S3296" i="1" s="1"/>
  <c r="E3296" i="1"/>
  <c r="D3296" i="1"/>
  <c r="S3295" i="1"/>
  <c r="R3295" i="1"/>
  <c r="E3295" i="1"/>
  <c r="D3295" i="1"/>
  <c r="S3294" i="1"/>
  <c r="R3294" i="1"/>
  <c r="E3294" i="1"/>
  <c r="D3294" i="1"/>
  <c r="R3293" i="1"/>
  <c r="S3293" i="1" s="1"/>
  <c r="E3293" i="1"/>
  <c r="D3293" i="1"/>
  <c r="S3292" i="1"/>
  <c r="R3292" i="1"/>
  <c r="E3292" i="1"/>
  <c r="D3292" i="1"/>
  <c r="R3291" i="1"/>
  <c r="S3291" i="1" s="1"/>
  <c r="E3291" i="1"/>
  <c r="D3291" i="1"/>
  <c r="S3290" i="1"/>
  <c r="R3290" i="1"/>
  <c r="E3290" i="1"/>
  <c r="D3290" i="1"/>
  <c r="S3289" i="1"/>
  <c r="R3289" i="1"/>
  <c r="E3289" i="1"/>
  <c r="D3289" i="1"/>
  <c r="R3288" i="1"/>
  <c r="S3288" i="1" s="1"/>
  <c r="E3288" i="1"/>
  <c r="D3288" i="1"/>
  <c r="R3287" i="1"/>
  <c r="S3287" i="1" s="1"/>
  <c r="E3287" i="1"/>
  <c r="D3287" i="1"/>
  <c r="R3286" i="1"/>
  <c r="S3286" i="1" s="1"/>
  <c r="E3286" i="1"/>
  <c r="D3286" i="1"/>
  <c r="S3285" i="1"/>
  <c r="R3285" i="1"/>
  <c r="E3285" i="1"/>
  <c r="D3285" i="1"/>
  <c r="S3284" i="1"/>
  <c r="R3284" i="1"/>
  <c r="E3284" i="1"/>
  <c r="D3284" i="1"/>
  <c r="R3283" i="1"/>
  <c r="S3283" i="1" s="1"/>
  <c r="E3283" i="1"/>
  <c r="D3283" i="1"/>
  <c r="S3282" i="1"/>
  <c r="R3282" i="1"/>
  <c r="E3282" i="1"/>
  <c r="D3282" i="1"/>
  <c r="S3281" i="1"/>
  <c r="R3281" i="1"/>
  <c r="E3281" i="1"/>
  <c r="D3281" i="1"/>
  <c r="R3280" i="1"/>
  <c r="S3280" i="1" s="1"/>
  <c r="E3280" i="1"/>
  <c r="D3280" i="1"/>
  <c r="S3279" i="1"/>
  <c r="R3279" i="1"/>
  <c r="E3279" i="1"/>
  <c r="D3279" i="1"/>
  <c r="R3278" i="1"/>
  <c r="S3278" i="1" s="1"/>
  <c r="E3278" i="1"/>
  <c r="D3278" i="1"/>
  <c r="R3277" i="1"/>
  <c r="S3277" i="1" s="1"/>
  <c r="E3277" i="1"/>
  <c r="D3277" i="1"/>
  <c r="R3276" i="1"/>
  <c r="S3276" i="1" s="1"/>
  <c r="Q3276" i="1"/>
  <c r="E3276" i="1"/>
  <c r="D3276" i="1"/>
  <c r="S3275" i="1"/>
  <c r="R3275" i="1"/>
  <c r="E3275" i="1"/>
  <c r="D3275" i="1"/>
  <c r="R3274" i="1"/>
  <c r="S3274" i="1" s="1"/>
  <c r="E3274" i="1"/>
  <c r="D3274" i="1"/>
  <c r="S3273" i="1"/>
  <c r="R3273" i="1"/>
  <c r="E3273" i="1"/>
  <c r="D3273" i="1"/>
  <c r="R3272" i="1"/>
  <c r="S3272" i="1" s="1"/>
  <c r="E3272" i="1"/>
  <c r="D3272" i="1"/>
  <c r="R3271" i="1"/>
  <c r="S3271" i="1" s="1"/>
  <c r="E3271" i="1"/>
  <c r="D3271" i="1"/>
  <c r="S3270" i="1"/>
  <c r="R3270" i="1"/>
  <c r="E3270" i="1"/>
  <c r="D3270" i="1"/>
  <c r="R3269" i="1"/>
  <c r="S3269" i="1" s="1"/>
  <c r="E3269" i="1"/>
  <c r="D3269" i="1"/>
  <c r="S3268" i="1"/>
  <c r="R3268" i="1"/>
  <c r="E3268" i="1"/>
  <c r="D3268" i="1"/>
  <c r="S3267" i="1"/>
  <c r="R3267" i="1"/>
  <c r="E3267" i="1"/>
  <c r="D3267" i="1"/>
  <c r="S3266" i="1"/>
  <c r="R3266" i="1"/>
  <c r="E3266" i="1"/>
  <c r="D3266" i="1"/>
  <c r="S3265" i="1"/>
  <c r="R3265" i="1"/>
  <c r="E3265" i="1"/>
  <c r="D3265" i="1"/>
  <c r="R3264" i="1"/>
  <c r="S3264" i="1" s="1"/>
  <c r="E3264" i="1"/>
  <c r="D3264" i="1"/>
  <c r="S3263" i="1"/>
  <c r="R3263" i="1"/>
  <c r="E3263" i="1"/>
  <c r="D3263" i="1"/>
  <c r="S3262" i="1"/>
  <c r="R3262" i="1"/>
  <c r="E3262" i="1"/>
  <c r="D3262" i="1"/>
  <c r="R3261" i="1"/>
  <c r="S3261" i="1" s="1"/>
  <c r="E3261" i="1"/>
  <c r="D3261" i="1"/>
  <c r="S3260" i="1"/>
  <c r="R3260" i="1"/>
  <c r="E3260" i="1"/>
  <c r="D3260" i="1"/>
  <c r="R3259" i="1"/>
  <c r="S3259" i="1" s="1"/>
  <c r="E3259" i="1"/>
  <c r="D3259" i="1"/>
  <c r="S3258" i="1"/>
  <c r="R3258" i="1"/>
  <c r="E3258" i="1"/>
  <c r="D3258" i="1"/>
  <c r="S3257" i="1"/>
  <c r="R3257" i="1"/>
  <c r="E3257" i="1"/>
  <c r="D3257" i="1"/>
  <c r="S3256" i="1"/>
  <c r="R3256" i="1"/>
  <c r="E3256" i="1"/>
  <c r="D3256" i="1"/>
  <c r="S3255" i="1"/>
  <c r="R3255" i="1"/>
  <c r="E3255" i="1"/>
  <c r="D3255" i="1"/>
  <c r="R3254" i="1"/>
  <c r="S3254" i="1" s="1"/>
  <c r="E3254" i="1"/>
  <c r="D3254" i="1"/>
  <c r="S3253" i="1"/>
  <c r="R3253" i="1"/>
  <c r="E3253" i="1"/>
  <c r="D3253" i="1"/>
  <c r="R3252" i="1"/>
  <c r="S3252" i="1" s="1"/>
  <c r="E3252" i="1"/>
  <c r="D3252" i="1"/>
  <c r="R3251" i="1"/>
  <c r="S3251" i="1" s="1"/>
  <c r="E3251" i="1"/>
  <c r="D3251" i="1"/>
  <c r="S3250" i="1"/>
  <c r="R3250" i="1"/>
  <c r="E3250" i="1"/>
  <c r="D3250" i="1"/>
  <c r="R3249" i="1"/>
  <c r="S3249" i="1" s="1"/>
  <c r="E3249" i="1"/>
  <c r="D3249" i="1"/>
  <c r="S3248" i="1"/>
  <c r="R3248" i="1"/>
  <c r="E3248" i="1"/>
  <c r="D3248" i="1"/>
  <c r="R3247" i="1"/>
  <c r="S3247" i="1" s="1"/>
  <c r="E3247" i="1"/>
  <c r="D3247" i="1"/>
  <c r="S3246" i="1"/>
  <c r="R3246" i="1"/>
  <c r="E3246" i="1"/>
  <c r="D3246" i="1"/>
  <c r="S3245" i="1"/>
  <c r="R3245" i="1"/>
  <c r="E3245" i="1"/>
  <c r="D3245" i="1"/>
  <c r="R3244" i="1"/>
  <c r="S3244" i="1" s="1"/>
  <c r="E3244" i="1"/>
  <c r="D3244" i="1"/>
  <c r="S3243" i="1"/>
  <c r="R3243" i="1"/>
  <c r="E3243" i="1"/>
  <c r="D3243" i="1"/>
  <c r="R3242" i="1"/>
  <c r="S3242" i="1" s="1"/>
  <c r="E3242" i="1"/>
  <c r="D3242" i="1"/>
  <c r="S3241" i="1"/>
  <c r="R3241" i="1"/>
  <c r="E3241" i="1"/>
  <c r="D3241" i="1"/>
  <c r="S3240" i="1"/>
  <c r="R3240" i="1"/>
  <c r="E3240" i="1"/>
  <c r="D3240" i="1"/>
  <c r="R3239" i="1"/>
  <c r="S3239" i="1" s="1"/>
  <c r="E3239" i="1"/>
  <c r="D3239" i="1"/>
  <c r="S3238" i="1"/>
  <c r="R3238" i="1"/>
  <c r="E3238" i="1"/>
  <c r="D3238" i="1"/>
  <c r="S3237" i="1"/>
  <c r="R3237" i="1"/>
  <c r="E3237" i="1"/>
  <c r="D3237" i="1"/>
  <c r="R3236" i="1"/>
  <c r="S3236" i="1" s="1"/>
  <c r="E3236" i="1"/>
  <c r="D3236" i="1"/>
  <c r="S3235" i="1"/>
  <c r="Q3235" i="1"/>
  <c r="R3235" i="1" s="1"/>
  <c r="E3235" i="1"/>
  <c r="D3235" i="1"/>
  <c r="Q3234" i="1"/>
  <c r="R3234" i="1" s="1"/>
  <c r="S3234" i="1" s="1"/>
  <c r="E3234" i="1"/>
  <c r="D3234" i="1"/>
  <c r="S3233" i="1"/>
  <c r="R3233" i="1"/>
  <c r="E3233" i="1"/>
  <c r="D3233" i="1"/>
  <c r="R3232" i="1"/>
  <c r="S3232" i="1" s="1"/>
  <c r="E3232" i="1"/>
  <c r="D3232" i="1"/>
  <c r="S3231" i="1"/>
  <c r="R3231" i="1"/>
  <c r="E3231" i="1"/>
  <c r="D3231" i="1"/>
  <c r="R3230" i="1"/>
  <c r="S3230" i="1" s="1"/>
  <c r="E3230" i="1"/>
  <c r="D3230" i="1"/>
  <c r="R3229" i="1"/>
  <c r="S3229" i="1" s="1"/>
  <c r="E3229" i="1"/>
  <c r="D3229" i="1"/>
  <c r="R3228" i="1"/>
  <c r="S3228" i="1" s="1"/>
  <c r="E3228" i="1"/>
  <c r="D3228" i="1"/>
  <c r="R3227" i="1"/>
  <c r="S3227" i="1" s="1"/>
  <c r="E3227" i="1"/>
  <c r="D3227" i="1"/>
  <c r="S3226" i="1"/>
  <c r="R3226" i="1"/>
  <c r="E3226" i="1"/>
  <c r="D3226" i="1"/>
  <c r="S3225" i="1"/>
  <c r="R3225" i="1"/>
  <c r="E3225" i="1"/>
  <c r="D3225" i="1"/>
  <c r="R3224" i="1"/>
  <c r="S3224" i="1" s="1"/>
  <c r="E3224" i="1"/>
  <c r="D3224" i="1"/>
  <c r="S3223" i="1"/>
  <c r="R3223" i="1"/>
  <c r="E3223" i="1"/>
  <c r="D3223" i="1"/>
  <c r="R3222" i="1"/>
  <c r="S3222" i="1" s="1"/>
  <c r="E3222" i="1"/>
  <c r="D3222" i="1"/>
  <c r="R3221" i="1"/>
  <c r="S3221" i="1" s="1"/>
  <c r="E3221" i="1"/>
  <c r="D3221" i="1"/>
  <c r="R3220" i="1"/>
  <c r="S3220" i="1" s="1"/>
  <c r="E3220" i="1"/>
  <c r="D3220" i="1"/>
  <c r="R3219" i="1"/>
  <c r="S3219" i="1" s="1"/>
  <c r="E3219" i="1"/>
  <c r="D3219" i="1"/>
  <c r="R3218" i="1"/>
  <c r="S3218" i="1" s="1"/>
  <c r="E3218" i="1"/>
  <c r="D3218" i="1"/>
  <c r="S3217" i="1"/>
  <c r="R3217" i="1"/>
  <c r="E3217" i="1"/>
  <c r="D3217" i="1"/>
  <c r="R3216" i="1"/>
  <c r="S3216" i="1" s="1"/>
  <c r="E3216" i="1"/>
  <c r="D3216" i="1"/>
  <c r="S3215" i="1"/>
  <c r="R3215" i="1"/>
  <c r="E3215" i="1"/>
  <c r="D3215" i="1"/>
  <c r="R3214" i="1"/>
  <c r="S3214" i="1" s="1"/>
  <c r="E3214" i="1"/>
  <c r="D3214" i="1"/>
  <c r="S3213" i="1"/>
  <c r="R3213" i="1"/>
  <c r="E3213" i="1"/>
  <c r="D3213" i="1"/>
  <c r="R3212" i="1"/>
  <c r="S3212" i="1" s="1"/>
  <c r="E3212" i="1"/>
  <c r="D3212" i="1"/>
  <c r="R3211" i="1"/>
  <c r="S3211" i="1" s="1"/>
  <c r="E3211" i="1"/>
  <c r="D3211" i="1"/>
  <c r="R3210" i="1"/>
  <c r="S3210" i="1" s="1"/>
  <c r="E3210" i="1"/>
  <c r="D3210" i="1"/>
  <c r="R3209" i="1"/>
  <c r="S3209" i="1" s="1"/>
  <c r="E3209" i="1"/>
  <c r="D3209" i="1"/>
  <c r="S3208" i="1"/>
  <c r="R3208" i="1"/>
  <c r="E3208" i="1"/>
  <c r="D3208" i="1"/>
  <c r="R3207" i="1"/>
  <c r="S3207" i="1" s="1"/>
  <c r="E3207" i="1"/>
  <c r="D3207" i="1"/>
  <c r="S3206" i="1"/>
  <c r="R3206" i="1"/>
  <c r="E3206" i="1"/>
  <c r="D3206" i="1"/>
  <c r="R3205" i="1"/>
  <c r="S3205" i="1" s="1"/>
  <c r="E3205" i="1"/>
  <c r="D3205" i="1"/>
  <c r="R3204" i="1"/>
  <c r="S3204" i="1" s="1"/>
  <c r="E3204" i="1"/>
  <c r="D3204" i="1"/>
  <c r="R3203" i="1"/>
  <c r="S3203" i="1" s="1"/>
  <c r="E3203" i="1"/>
  <c r="D3203" i="1"/>
  <c r="Q3202" i="1"/>
  <c r="R3202" i="1" s="1"/>
  <c r="S3202" i="1" s="1"/>
  <c r="E3202" i="1"/>
  <c r="D3202" i="1"/>
  <c r="R3201" i="1"/>
  <c r="S3201" i="1" s="1"/>
  <c r="E3201" i="1"/>
  <c r="D3201" i="1"/>
  <c r="R3200" i="1"/>
  <c r="S3200" i="1" s="1"/>
  <c r="E3200" i="1"/>
  <c r="D3200" i="1"/>
  <c r="Q3199" i="1"/>
  <c r="R3199" i="1" s="1"/>
  <c r="S3199" i="1" s="1"/>
  <c r="E3199" i="1"/>
  <c r="D3199" i="1"/>
  <c r="S3198" i="1"/>
  <c r="R3198" i="1"/>
  <c r="E3198" i="1"/>
  <c r="D3198" i="1"/>
  <c r="R3197" i="1"/>
  <c r="S3197" i="1" s="1"/>
  <c r="E3197" i="1"/>
  <c r="D3197" i="1"/>
  <c r="Q3196" i="1"/>
  <c r="R3196" i="1" s="1"/>
  <c r="S3196" i="1" s="1"/>
  <c r="E3196" i="1"/>
  <c r="D3196" i="1"/>
  <c r="S3195" i="1"/>
  <c r="R3195" i="1"/>
  <c r="E3195" i="1"/>
  <c r="D3195" i="1"/>
  <c r="R3194" i="1"/>
  <c r="S3194" i="1" s="1"/>
  <c r="E3194" i="1"/>
  <c r="D3194" i="1"/>
  <c r="S3193" i="1"/>
  <c r="R3193" i="1"/>
  <c r="E3193" i="1"/>
  <c r="D3193" i="1"/>
  <c r="R3192" i="1"/>
  <c r="S3192" i="1" s="1"/>
  <c r="E3192" i="1"/>
  <c r="D3192" i="1"/>
  <c r="R3191" i="1"/>
  <c r="S3191" i="1" s="1"/>
  <c r="E3191" i="1"/>
  <c r="D3191" i="1"/>
  <c r="S3190" i="1"/>
  <c r="R3190" i="1"/>
  <c r="E3190" i="1"/>
  <c r="D3190" i="1"/>
  <c r="R3189" i="1"/>
  <c r="S3189" i="1" s="1"/>
  <c r="E3189" i="1"/>
  <c r="D3189" i="1"/>
  <c r="R3188" i="1"/>
  <c r="S3188" i="1" s="1"/>
  <c r="E3188" i="1"/>
  <c r="D3188" i="1"/>
  <c r="S3187" i="1"/>
  <c r="R3187" i="1"/>
  <c r="E3187" i="1"/>
  <c r="D3187" i="1"/>
  <c r="R3186" i="1"/>
  <c r="S3186" i="1" s="1"/>
  <c r="E3186" i="1"/>
  <c r="D3186" i="1"/>
  <c r="S3185" i="1"/>
  <c r="R3185" i="1"/>
  <c r="E3185" i="1"/>
  <c r="D3185" i="1"/>
  <c r="S3184" i="1"/>
  <c r="R3184" i="1"/>
  <c r="E3184" i="1"/>
  <c r="D3184" i="1"/>
  <c r="R3183" i="1"/>
  <c r="S3183" i="1" s="1"/>
  <c r="E3183" i="1"/>
  <c r="D3183" i="1"/>
  <c r="S3182" i="1"/>
  <c r="R3182" i="1"/>
  <c r="E3182" i="1"/>
  <c r="D3182" i="1"/>
  <c r="R3181" i="1"/>
  <c r="S3181" i="1" s="1"/>
  <c r="E3181" i="1"/>
  <c r="D3181" i="1"/>
  <c r="S3180" i="1"/>
  <c r="R3180" i="1"/>
  <c r="E3180" i="1"/>
  <c r="D3180" i="1"/>
  <c r="S3179" i="1"/>
  <c r="R3179" i="1"/>
  <c r="E3179" i="1"/>
  <c r="D3179" i="1"/>
  <c r="R3178" i="1"/>
  <c r="S3178" i="1" s="1"/>
  <c r="E3178" i="1"/>
  <c r="D3178" i="1"/>
  <c r="S3177" i="1"/>
  <c r="R3177" i="1"/>
  <c r="E3177" i="1"/>
  <c r="D3177" i="1"/>
  <c r="R3176" i="1"/>
  <c r="S3176" i="1" s="1"/>
  <c r="E3176" i="1"/>
  <c r="D3176" i="1"/>
  <c r="S3175" i="1"/>
  <c r="R3175" i="1"/>
  <c r="E3175" i="1"/>
  <c r="D3175" i="1"/>
  <c r="S3174" i="1"/>
  <c r="R3174" i="1"/>
  <c r="E3174" i="1"/>
  <c r="D3174" i="1"/>
  <c r="R3173" i="1"/>
  <c r="S3173" i="1" s="1"/>
  <c r="E3173" i="1"/>
  <c r="D3173" i="1"/>
  <c r="S3172" i="1"/>
  <c r="R3172" i="1"/>
  <c r="E3172" i="1"/>
  <c r="D3172" i="1"/>
  <c r="R3171" i="1"/>
  <c r="S3171" i="1" s="1"/>
  <c r="E3171" i="1"/>
  <c r="D3171" i="1"/>
  <c r="S3170" i="1"/>
  <c r="R3170" i="1"/>
  <c r="E3170" i="1"/>
  <c r="D3170" i="1"/>
  <c r="S3169" i="1"/>
  <c r="R3169" i="1"/>
  <c r="E3169" i="1"/>
  <c r="D3169" i="1"/>
  <c r="R3168" i="1"/>
  <c r="S3168" i="1" s="1"/>
  <c r="E3168" i="1"/>
  <c r="D3168" i="1"/>
  <c r="S3167" i="1"/>
  <c r="R3167" i="1"/>
  <c r="E3167" i="1"/>
  <c r="D3167" i="1"/>
  <c r="R3166" i="1"/>
  <c r="S3166" i="1" s="1"/>
  <c r="E3166" i="1"/>
  <c r="D3166" i="1"/>
  <c r="S3165" i="1"/>
  <c r="R3165" i="1"/>
  <c r="E3165" i="1"/>
  <c r="D3165" i="1"/>
  <c r="R3164" i="1"/>
  <c r="S3164" i="1" s="1"/>
  <c r="E3164" i="1"/>
  <c r="D3164" i="1"/>
  <c r="R3163" i="1"/>
  <c r="S3163" i="1" s="1"/>
  <c r="E3163" i="1"/>
  <c r="D3163" i="1"/>
  <c r="S3162" i="1"/>
  <c r="R3162" i="1"/>
  <c r="E3162" i="1"/>
  <c r="D3162" i="1"/>
  <c r="R3161" i="1"/>
  <c r="S3161" i="1" s="1"/>
  <c r="E3161" i="1"/>
  <c r="D3161" i="1"/>
  <c r="S3160" i="1"/>
  <c r="R3160" i="1"/>
  <c r="E3160" i="1"/>
  <c r="D3160" i="1"/>
  <c r="R3159" i="1"/>
  <c r="S3159" i="1" s="1"/>
  <c r="E3159" i="1"/>
  <c r="D3159" i="1"/>
  <c r="R3158" i="1"/>
  <c r="S3158" i="1" s="1"/>
  <c r="E3158" i="1"/>
  <c r="D3158" i="1"/>
  <c r="S3157" i="1"/>
  <c r="R3157" i="1"/>
  <c r="E3157" i="1"/>
  <c r="D3157" i="1"/>
  <c r="R3156" i="1"/>
  <c r="S3156" i="1" s="1"/>
  <c r="E3156" i="1"/>
  <c r="D3156" i="1"/>
  <c r="S3155" i="1"/>
  <c r="R3155" i="1"/>
  <c r="E3155" i="1"/>
  <c r="D3155" i="1"/>
  <c r="R3154" i="1"/>
  <c r="S3154" i="1" s="1"/>
  <c r="E3154" i="1"/>
  <c r="D3154" i="1"/>
  <c r="R3153" i="1"/>
  <c r="S3153" i="1" s="1"/>
  <c r="E3153" i="1"/>
  <c r="D3153" i="1"/>
  <c r="S3152" i="1"/>
  <c r="R3152" i="1"/>
  <c r="E3152" i="1"/>
  <c r="D3152" i="1"/>
  <c r="R3151" i="1"/>
  <c r="S3151" i="1" s="1"/>
  <c r="E3151" i="1"/>
  <c r="D3151" i="1"/>
  <c r="S3150" i="1"/>
  <c r="R3150" i="1"/>
  <c r="E3150" i="1"/>
  <c r="D3150" i="1"/>
  <c r="R3149" i="1"/>
  <c r="S3149" i="1" s="1"/>
  <c r="E3149" i="1"/>
  <c r="D3149" i="1"/>
  <c r="R3148" i="1"/>
  <c r="S3148" i="1" s="1"/>
  <c r="E3148" i="1"/>
  <c r="D3148" i="1"/>
  <c r="S3147" i="1"/>
  <c r="R3147" i="1"/>
  <c r="E3147" i="1"/>
  <c r="D3147" i="1"/>
  <c r="R3146" i="1"/>
  <c r="S3146" i="1" s="1"/>
  <c r="E3146" i="1"/>
  <c r="D3146" i="1"/>
  <c r="S3145" i="1"/>
  <c r="R3145" i="1"/>
  <c r="E3145" i="1"/>
  <c r="D3145" i="1"/>
  <c r="R3144" i="1"/>
  <c r="S3144" i="1" s="1"/>
  <c r="E3144" i="1"/>
  <c r="D3144" i="1"/>
  <c r="R3143" i="1"/>
  <c r="S3143" i="1" s="1"/>
  <c r="E3143" i="1"/>
  <c r="D3143" i="1"/>
  <c r="S3142" i="1"/>
  <c r="R3142" i="1"/>
  <c r="E3142" i="1"/>
  <c r="D3142" i="1"/>
  <c r="R3141" i="1"/>
  <c r="S3141" i="1" s="1"/>
  <c r="E3141" i="1"/>
  <c r="D3141" i="1"/>
  <c r="S3140" i="1"/>
  <c r="R3140" i="1"/>
  <c r="E3140" i="1"/>
  <c r="D3140" i="1"/>
  <c r="R3139" i="1"/>
  <c r="S3139" i="1" s="1"/>
  <c r="E3139" i="1"/>
  <c r="D3139" i="1"/>
  <c r="R3138" i="1"/>
  <c r="S3138" i="1" s="1"/>
  <c r="E3138" i="1"/>
  <c r="D3138" i="1"/>
  <c r="S3137" i="1"/>
  <c r="R3137" i="1"/>
  <c r="E3137" i="1"/>
  <c r="D3137" i="1"/>
  <c r="R3136" i="1"/>
  <c r="S3136" i="1" s="1"/>
  <c r="E3136" i="1"/>
  <c r="D3136" i="1"/>
  <c r="S3135" i="1"/>
  <c r="R3135" i="1"/>
  <c r="E3135" i="1"/>
  <c r="D3135" i="1"/>
  <c r="S3134" i="1"/>
  <c r="R3134" i="1"/>
  <c r="E3134" i="1"/>
  <c r="D3134" i="1"/>
  <c r="R3133" i="1"/>
  <c r="S3133" i="1" s="1"/>
  <c r="E3133" i="1"/>
  <c r="D3133" i="1"/>
  <c r="S3132" i="1"/>
  <c r="R3132" i="1"/>
  <c r="E3132" i="1"/>
  <c r="D3132" i="1"/>
  <c r="R3131" i="1"/>
  <c r="S3131" i="1" s="1"/>
  <c r="E3131" i="1"/>
  <c r="D3131" i="1"/>
  <c r="S3130" i="1"/>
  <c r="R3130" i="1"/>
  <c r="E3130" i="1"/>
  <c r="D3130" i="1"/>
  <c r="S3129" i="1"/>
  <c r="R3129" i="1"/>
  <c r="E3129" i="1"/>
  <c r="D3129" i="1"/>
  <c r="R3128" i="1"/>
  <c r="S3128" i="1" s="1"/>
  <c r="E3128" i="1"/>
  <c r="D3128" i="1"/>
  <c r="S3127" i="1"/>
  <c r="R3127" i="1"/>
  <c r="E3127" i="1"/>
  <c r="D3127" i="1"/>
  <c r="R3126" i="1"/>
  <c r="S3126" i="1" s="1"/>
  <c r="E3126" i="1"/>
  <c r="D3126" i="1"/>
  <c r="S3125" i="1"/>
  <c r="R3125" i="1"/>
  <c r="E3125" i="1"/>
  <c r="D3125" i="1"/>
  <c r="S3124" i="1"/>
  <c r="R3124" i="1"/>
  <c r="E3124" i="1"/>
  <c r="D3124" i="1"/>
  <c r="R3123" i="1"/>
  <c r="S3123" i="1" s="1"/>
  <c r="E3123" i="1"/>
  <c r="D3123" i="1"/>
  <c r="S3122" i="1"/>
  <c r="R3122" i="1"/>
  <c r="E3122" i="1"/>
  <c r="D3122" i="1"/>
  <c r="R3121" i="1"/>
  <c r="S3121" i="1" s="1"/>
  <c r="E3121" i="1"/>
  <c r="D3121" i="1"/>
  <c r="S3120" i="1"/>
  <c r="R3120" i="1"/>
  <c r="E3120" i="1"/>
  <c r="D3120" i="1"/>
  <c r="S3119" i="1"/>
  <c r="R3119" i="1"/>
  <c r="E3119" i="1"/>
  <c r="D3119" i="1"/>
  <c r="R3118" i="1"/>
  <c r="S3118" i="1" s="1"/>
  <c r="E3118" i="1"/>
  <c r="D3118" i="1"/>
  <c r="S3117" i="1"/>
  <c r="R3117" i="1"/>
  <c r="E3117" i="1"/>
  <c r="D3117" i="1"/>
  <c r="R3116" i="1"/>
  <c r="S3116" i="1" s="1"/>
  <c r="E3116" i="1"/>
  <c r="D3116" i="1"/>
  <c r="S3115" i="1"/>
  <c r="R3115" i="1"/>
  <c r="E3115" i="1"/>
  <c r="D3115" i="1"/>
  <c r="R3114" i="1"/>
  <c r="S3114" i="1" s="1"/>
  <c r="E3114" i="1"/>
  <c r="D3114" i="1"/>
  <c r="R3113" i="1"/>
  <c r="S3113" i="1" s="1"/>
  <c r="E3113" i="1"/>
  <c r="D3113" i="1"/>
  <c r="S3112" i="1"/>
  <c r="R3112" i="1"/>
  <c r="E3112" i="1"/>
  <c r="D3112" i="1"/>
  <c r="R3111" i="1"/>
  <c r="S3111" i="1" s="1"/>
  <c r="E3111" i="1"/>
  <c r="D3111" i="1"/>
  <c r="S3110" i="1"/>
  <c r="R3110" i="1"/>
  <c r="E3110" i="1"/>
  <c r="D3110" i="1"/>
  <c r="R3109" i="1"/>
  <c r="S3109" i="1" s="1"/>
  <c r="E3109" i="1"/>
  <c r="D3109" i="1"/>
  <c r="R3108" i="1"/>
  <c r="S3108" i="1" s="1"/>
  <c r="E3108" i="1"/>
  <c r="D3108" i="1"/>
  <c r="S3107" i="1"/>
  <c r="R3107" i="1"/>
  <c r="E3107" i="1"/>
  <c r="D3107" i="1"/>
  <c r="R3106" i="1"/>
  <c r="S3106" i="1" s="1"/>
  <c r="E3106" i="1"/>
  <c r="D3106" i="1"/>
  <c r="S3105" i="1"/>
  <c r="R3105" i="1"/>
  <c r="E3105" i="1"/>
  <c r="D3105" i="1"/>
  <c r="R3104" i="1"/>
  <c r="S3104" i="1" s="1"/>
  <c r="E3104" i="1"/>
  <c r="D3104" i="1"/>
  <c r="R3103" i="1"/>
  <c r="S3103" i="1" s="1"/>
  <c r="E3103" i="1"/>
  <c r="D3103" i="1"/>
  <c r="S3102" i="1"/>
  <c r="R3102" i="1"/>
  <c r="E3102" i="1"/>
  <c r="D3102" i="1"/>
  <c r="R3101" i="1"/>
  <c r="S3101" i="1" s="1"/>
  <c r="E3101" i="1"/>
  <c r="D3101" i="1"/>
  <c r="S3100" i="1"/>
  <c r="R3100" i="1"/>
  <c r="E3100" i="1"/>
  <c r="D3100" i="1"/>
  <c r="R3099" i="1"/>
  <c r="S3099" i="1" s="1"/>
  <c r="E3099" i="1"/>
  <c r="D3099" i="1"/>
  <c r="R3098" i="1"/>
  <c r="S3098" i="1" s="1"/>
  <c r="E3098" i="1"/>
  <c r="D3098" i="1"/>
  <c r="S3097" i="1"/>
  <c r="R3097" i="1"/>
  <c r="E3097" i="1"/>
  <c r="D3097" i="1"/>
  <c r="R3096" i="1"/>
  <c r="S3096" i="1" s="1"/>
  <c r="E3096" i="1"/>
  <c r="D3096" i="1"/>
  <c r="S3095" i="1"/>
  <c r="R3095" i="1"/>
  <c r="E3095" i="1"/>
  <c r="D3095" i="1"/>
  <c r="R3094" i="1"/>
  <c r="S3094" i="1" s="1"/>
  <c r="E3094" i="1"/>
  <c r="D3094" i="1"/>
  <c r="R3093" i="1"/>
  <c r="S3093" i="1" s="1"/>
  <c r="E3093" i="1"/>
  <c r="D3093" i="1"/>
  <c r="S3092" i="1"/>
  <c r="R3092" i="1"/>
  <c r="E3092" i="1"/>
  <c r="D3092" i="1"/>
  <c r="R3091" i="1"/>
  <c r="S3091" i="1" s="1"/>
  <c r="E3091" i="1"/>
  <c r="D3091" i="1"/>
  <c r="S3090" i="1"/>
  <c r="R3090" i="1"/>
  <c r="E3090" i="1"/>
  <c r="D3090" i="1"/>
  <c r="R3089" i="1"/>
  <c r="S3089" i="1" s="1"/>
  <c r="E3089" i="1"/>
  <c r="D3089" i="1"/>
  <c r="R3088" i="1"/>
  <c r="S3088" i="1" s="1"/>
  <c r="E3088" i="1"/>
  <c r="D3088" i="1"/>
  <c r="S3087" i="1"/>
  <c r="R3087" i="1"/>
  <c r="E3087" i="1"/>
  <c r="D3087" i="1"/>
  <c r="R3086" i="1"/>
  <c r="S3086" i="1" s="1"/>
  <c r="E3086" i="1"/>
  <c r="D3086" i="1"/>
  <c r="S3085" i="1"/>
  <c r="R3085" i="1"/>
  <c r="E3085" i="1"/>
  <c r="D3085" i="1"/>
  <c r="S3084" i="1"/>
  <c r="R3084" i="1"/>
  <c r="E3084" i="1"/>
  <c r="D3084" i="1"/>
  <c r="R3083" i="1"/>
  <c r="S3083" i="1" s="1"/>
  <c r="E3083" i="1"/>
  <c r="D3083" i="1"/>
  <c r="S3082" i="1"/>
  <c r="R3082" i="1"/>
  <c r="E3082" i="1"/>
  <c r="D3082" i="1"/>
  <c r="R3081" i="1"/>
  <c r="S3081" i="1" s="1"/>
  <c r="E3081" i="1"/>
  <c r="D3081" i="1"/>
  <c r="S3080" i="1"/>
  <c r="R3080" i="1"/>
  <c r="E3080" i="1"/>
  <c r="D3080" i="1"/>
  <c r="S3079" i="1"/>
  <c r="R3079" i="1"/>
  <c r="E3079" i="1"/>
  <c r="D3079" i="1"/>
  <c r="R3078" i="1"/>
  <c r="S3078" i="1" s="1"/>
  <c r="E3078" i="1"/>
  <c r="D3078" i="1"/>
  <c r="S3077" i="1"/>
  <c r="R3077" i="1"/>
  <c r="E3077" i="1"/>
  <c r="D3077" i="1"/>
  <c r="R3076" i="1"/>
  <c r="S3076" i="1" s="1"/>
  <c r="E3076" i="1"/>
  <c r="D3076" i="1"/>
  <c r="S3075" i="1"/>
  <c r="R3075" i="1"/>
  <c r="E3075" i="1"/>
  <c r="D3075" i="1"/>
  <c r="S3074" i="1"/>
  <c r="R3074" i="1"/>
  <c r="E3074" i="1"/>
  <c r="D3074" i="1"/>
  <c r="R3073" i="1"/>
  <c r="S3073" i="1" s="1"/>
  <c r="E3073" i="1"/>
  <c r="D3073" i="1"/>
  <c r="S3072" i="1"/>
  <c r="R3072" i="1"/>
  <c r="E3072" i="1"/>
  <c r="D3072" i="1"/>
  <c r="R3071" i="1"/>
  <c r="S3071" i="1" s="1"/>
  <c r="E3071" i="1"/>
  <c r="D3071" i="1"/>
  <c r="S3070" i="1"/>
  <c r="R3070" i="1"/>
  <c r="E3070" i="1"/>
  <c r="D3070" i="1"/>
  <c r="S3069" i="1"/>
  <c r="R3069" i="1"/>
  <c r="E3069" i="1"/>
  <c r="D3069" i="1"/>
  <c r="R3068" i="1"/>
  <c r="S3068" i="1" s="1"/>
  <c r="E3068" i="1"/>
  <c r="D3068" i="1"/>
  <c r="S3067" i="1"/>
  <c r="R3067" i="1"/>
  <c r="E3067" i="1"/>
  <c r="D3067" i="1"/>
  <c r="R3066" i="1"/>
  <c r="S3066" i="1" s="1"/>
  <c r="E3066" i="1"/>
  <c r="D3066" i="1"/>
  <c r="S3065" i="1"/>
  <c r="R3065" i="1"/>
  <c r="E3065" i="1"/>
  <c r="D3065" i="1"/>
  <c r="R3064" i="1"/>
  <c r="S3064" i="1" s="1"/>
  <c r="E3064" i="1"/>
  <c r="D3064" i="1"/>
  <c r="R3063" i="1"/>
  <c r="S3063" i="1" s="1"/>
  <c r="E3063" i="1"/>
  <c r="D3063" i="1"/>
  <c r="S3062" i="1"/>
  <c r="R3062" i="1"/>
  <c r="E3062" i="1"/>
  <c r="D3062" i="1"/>
  <c r="R3061" i="1"/>
  <c r="S3061" i="1" s="1"/>
  <c r="E3061" i="1"/>
  <c r="D3061" i="1"/>
  <c r="S3060" i="1"/>
  <c r="R3060" i="1"/>
  <c r="E3060" i="1"/>
  <c r="D3060" i="1"/>
  <c r="R3059" i="1"/>
  <c r="S3059" i="1" s="1"/>
  <c r="E3059" i="1"/>
  <c r="D3059" i="1"/>
  <c r="R3058" i="1"/>
  <c r="S3058" i="1" s="1"/>
  <c r="E3058" i="1"/>
  <c r="D3058" i="1"/>
  <c r="S3057" i="1"/>
  <c r="R3057" i="1"/>
  <c r="E3057" i="1"/>
  <c r="D3057" i="1"/>
  <c r="R3056" i="1"/>
  <c r="S3056" i="1" s="1"/>
  <c r="E3056" i="1"/>
  <c r="D3056" i="1"/>
  <c r="S3055" i="1"/>
  <c r="R3055" i="1"/>
  <c r="E3055" i="1"/>
  <c r="D3055" i="1"/>
  <c r="R3054" i="1"/>
  <c r="S3054" i="1" s="1"/>
  <c r="E3054" i="1"/>
  <c r="D3054" i="1"/>
  <c r="R3053" i="1"/>
  <c r="S3053" i="1" s="1"/>
  <c r="E3053" i="1"/>
  <c r="D3053" i="1"/>
  <c r="S3052" i="1"/>
  <c r="R3052" i="1"/>
  <c r="E3052" i="1"/>
  <c r="D3052" i="1"/>
  <c r="R3051" i="1"/>
  <c r="S3051" i="1" s="1"/>
  <c r="E3051" i="1"/>
  <c r="D3051" i="1"/>
  <c r="S3050" i="1"/>
  <c r="R3050" i="1"/>
  <c r="E3050" i="1"/>
  <c r="D3050" i="1"/>
  <c r="R3049" i="1"/>
  <c r="S3049" i="1" s="1"/>
  <c r="E3049" i="1"/>
  <c r="D3049" i="1"/>
  <c r="R3048" i="1"/>
  <c r="S3048" i="1" s="1"/>
  <c r="E3048" i="1"/>
  <c r="D3048" i="1"/>
  <c r="S3047" i="1"/>
  <c r="R3047" i="1"/>
  <c r="E3047" i="1"/>
  <c r="D3047" i="1"/>
  <c r="R3046" i="1"/>
  <c r="S3046" i="1" s="1"/>
  <c r="E3046" i="1"/>
  <c r="D3046" i="1"/>
  <c r="S3045" i="1"/>
  <c r="R3045" i="1"/>
  <c r="E3045" i="1"/>
  <c r="D3045" i="1"/>
  <c r="S3044" i="1"/>
  <c r="R3044" i="1"/>
  <c r="E3044" i="1"/>
  <c r="D3044" i="1"/>
  <c r="R3043" i="1"/>
  <c r="S3043" i="1" s="1"/>
  <c r="E3043" i="1"/>
  <c r="D3043" i="1"/>
  <c r="S3042" i="1"/>
  <c r="R3042" i="1"/>
  <c r="E3042" i="1"/>
  <c r="D3042" i="1"/>
  <c r="R3041" i="1"/>
  <c r="S3041" i="1" s="1"/>
  <c r="E3041" i="1"/>
  <c r="D3041" i="1"/>
  <c r="S3040" i="1"/>
  <c r="R3040" i="1"/>
  <c r="E3040" i="1"/>
  <c r="D3040" i="1"/>
  <c r="R3039" i="1"/>
  <c r="S3039" i="1" s="1"/>
  <c r="E3039" i="1"/>
  <c r="D3039" i="1"/>
  <c r="R3038" i="1"/>
  <c r="S3038" i="1" s="1"/>
  <c r="E3038" i="1"/>
  <c r="D3038" i="1"/>
  <c r="S3037" i="1"/>
  <c r="R3037" i="1"/>
  <c r="E3037" i="1"/>
  <c r="D3037" i="1"/>
  <c r="R3036" i="1"/>
  <c r="S3036" i="1" s="1"/>
  <c r="E3036" i="1"/>
  <c r="D3036" i="1"/>
  <c r="S3035" i="1"/>
  <c r="R3035" i="1"/>
  <c r="E3035" i="1"/>
  <c r="D3035" i="1"/>
  <c r="S3034" i="1"/>
  <c r="R3034" i="1"/>
  <c r="E3034" i="1"/>
  <c r="D3034" i="1"/>
  <c r="R3033" i="1"/>
  <c r="S3033" i="1" s="1"/>
  <c r="E3033" i="1"/>
  <c r="D3033" i="1"/>
  <c r="S3032" i="1"/>
  <c r="R3032" i="1"/>
  <c r="E3032" i="1"/>
  <c r="D3032" i="1"/>
  <c r="R3031" i="1"/>
  <c r="S3031" i="1" s="1"/>
  <c r="E3031" i="1"/>
  <c r="D3031" i="1"/>
  <c r="S3030" i="1"/>
  <c r="R3030" i="1"/>
  <c r="E3030" i="1"/>
  <c r="D3030" i="1"/>
  <c r="S3029" i="1"/>
  <c r="R3029" i="1"/>
  <c r="E3029" i="1"/>
  <c r="D3029" i="1"/>
  <c r="R3028" i="1"/>
  <c r="S3028" i="1" s="1"/>
  <c r="E3028" i="1"/>
  <c r="D3028" i="1"/>
  <c r="S3027" i="1"/>
  <c r="R3027" i="1"/>
  <c r="E3027" i="1"/>
  <c r="D3027" i="1"/>
  <c r="R3026" i="1"/>
  <c r="S3026" i="1" s="1"/>
  <c r="E3026" i="1"/>
  <c r="D3026" i="1"/>
  <c r="S3025" i="1"/>
  <c r="R3025" i="1"/>
  <c r="E3025" i="1"/>
  <c r="D3025" i="1"/>
  <c r="S3024" i="1"/>
  <c r="R3024" i="1"/>
  <c r="E3024" i="1"/>
  <c r="D3024" i="1"/>
  <c r="R3023" i="1"/>
  <c r="S3023" i="1" s="1"/>
  <c r="E3023" i="1"/>
  <c r="D3023" i="1"/>
  <c r="S3022" i="1"/>
  <c r="R3022" i="1"/>
  <c r="E3022" i="1"/>
  <c r="D3022" i="1"/>
  <c r="R3021" i="1"/>
  <c r="S3021" i="1" s="1"/>
  <c r="E3021" i="1"/>
  <c r="D3021" i="1"/>
  <c r="S3020" i="1"/>
  <c r="R3020" i="1"/>
  <c r="E3020" i="1"/>
  <c r="D3020" i="1"/>
  <c r="S3019" i="1"/>
  <c r="R3019" i="1"/>
  <c r="E3019" i="1"/>
  <c r="D3019" i="1"/>
  <c r="R3018" i="1"/>
  <c r="S3018" i="1" s="1"/>
  <c r="E3018" i="1"/>
  <c r="D3018" i="1"/>
  <c r="S3017" i="1"/>
  <c r="R3017" i="1"/>
  <c r="E3017" i="1"/>
  <c r="D3017" i="1"/>
  <c r="R3016" i="1"/>
  <c r="S3016" i="1" s="1"/>
  <c r="E3016" i="1"/>
  <c r="D3016" i="1"/>
  <c r="S3015" i="1"/>
  <c r="R3015" i="1"/>
  <c r="E3015" i="1"/>
  <c r="D3015" i="1"/>
  <c r="R3014" i="1"/>
  <c r="S3014" i="1" s="1"/>
  <c r="E3014" i="1"/>
  <c r="D3014" i="1"/>
  <c r="R3013" i="1"/>
  <c r="S3013" i="1" s="1"/>
  <c r="E3013" i="1"/>
  <c r="D3013" i="1"/>
  <c r="S3012" i="1"/>
  <c r="R3012" i="1"/>
  <c r="E3012" i="1"/>
  <c r="D3012" i="1"/>
  <c r="R3011" i="1"/>
  <c r="S3011" i="1" s="1"/>
  <c r="E3011" i="1"/>
  <c r="D3011" i="1"/>
  <c r="S3010" i="1"/>
  <c r="R3010" i="1"/>
  <c r="E3010" i="1"/>
  <c r="D3010" i="1"/>
  <c r="R3009" i="1"/>
  <c r="S3009" i="1" s="1"/>
  <c r="E3009" i="1"/>
  <c r="D3009" i="1"/>
  <c r="R3008" i="1"/>
  <c r="S3008" i="1" s="1"/>
  <c r="E3008" i="1"/>
  <c r="D3008" i="1"/>
  <c r="S3007" i="1"/>
  <c r="R3007" i="1"/>
  <c r="E3007" i="1"/>
  <c r="D3007" i="1"/>
  <c r="R3006" i="1"/>
  <c r="S3006" i="1" s="1"/>
  <c r="E3006" i="1"/>
  <c r="D3006" i="1"/>
  <c r="S3005" i="1"/>
  <c r="R3005" i="1"/>
  <c r="E3005" i="1"/>
  <c r="D3005" i="1"/>
  <c r="R3004" i="1"/>
  <c r="S3004" i="1" s="1"/>
  <c r="E3004" i="1"/>
  <c r="D3004" i="1"/>
  <c r="R3003" i="1"/>
  <c r="S3003" i="1" s="1"/>
  <c r="E3003" i="1"/>
  <c r="D3003" i="1"/>
  <c r="S3002" i="1"/>
  <c r="R3002" i="1"/>
  <c r="E3002" i="1"/>
  <c r="D3002" i="1"/>
  <c r="R3001" i="1"/>
  <c r="S3001" i="1" s="1"/>
  <c r="E3001" i="1"/>
  <c r="D3001" i="1"/>
  <c r="S3000" i="1"/>
  <c r="R3000" i="1"/>
  <c r="E3000" i="1"/>
  <c r="D3000" i="1"/>
  <c r="R2999" i="1"/>
  <c r="S2999" i="1" s="1"/>
  <c r="E2999" i="1"/>
  <c r="D2999" i="1"/>
  <c r="R2998" i="1"/>
  <c r="S2998" i="1" s="1"/>
  <c r="E2998" i="1"/>
  <c r="D2998" i="1"/>
  <c r="S2997" i="1"/>
  <c r="R2997" i="1"/>
  <c r="E2997" i="1"/>
  <c r="D2997" i="1"/>
  <c r="R2996" i="1"/>
  <c r="S2996" i="1" s="1"/>
  <c r="E2996" i="1"/>
  <c r="D2996" i="1"/>
  <c r="S2995" i="1"/>
  <c r="R2995" i="1"/>
  <c r="E2995" i="1"/>
  <c r="D2995" i="1"/>
  <c r="R2994" i="1"/>
  <c r="S2994" i="1" s="1"/>
  <c r="E2994" i="1"/>
  <c r="D2994" i="1"/>
  <c r="R2993" i="1"/>
  <c r="S2993" i="1" s="1"/>
  <c r="E2993" i="1"/>
  <c r="D2993" i="1"/>
  <c r="S2992" i="1"/>
  <c r="R2992" i="1"/>
  <c r="E2992" i="1"/>
  <c r="D2992" i="1"/>
  <c r="R2991" i="1"/>
  <c r="S2991" i="1" s="1"/>
  <c r="E2991" i="1"/>
  <c r="D2991" i="1"/>
  <c r="S2990" i="1"/>
  <c r="R2990" i="1"/>
  <c r="E2990" i="1"/>
  <c r="D2990" i="1"/>
  <c r="R2989" i="1"/>
  <c r="S2989" i="1" s="1"/>
  <c r="E2989" i="1"/>
  <c r="D2989" i="1"/>
  <c r="R2988" i="1"/>
  <c r="S2988" i="1" s="1"/>
  <c r="E2988" i="1"/>
  <c r="D2988" i="1"/>
  <c r="S2987" i="1"/>
  <c r="R2987" i="1"/>
  <c r="E2987" i="1"/>
  <c r="D2987" i="1"/>
  <c r="R2986" i="1"/>
  <c r="S2986" i="1" s="1"/>
  <c r="E2986" i="1"/>
  <c r="D2986" i="1"/>
  <c r="S2985" i="1"/>
  <c r="R2985" i="1"/>
  <c r="E2985" i="1"/>
  <c r="D2985" i="1"/>
  <c r="S2984" i="1"/>
  <c r="R2984" i="1"/>
  <c r="E2984" i="1"/>
  <c r="D2984" i="1"/>
  <c r="R2983" i="1"/>
  <c r="S2983" i="1" s="1"/>
  <c r="E2983" i="1"/>
  <c r="D2983" i="1"/>
  <c r="S2982" i="1"/>
  <c r="R2982" i="1"/>
  <c r="E2982" i="1"/>
  <c r="D2982" i="1"/>
  <c r="R2981" i="1"/>
  <c r="S2981" i="1" s="1"/>
  <c r="E2981" i="1"/>
  <c r="D2981" i="1"/>
  <c r="S2980" i="1"/>
  <c r="R2980" i="1"/>
  <c r="E2980" i="1"/>
  <c r="D2980" i="1"/>
  <c r="S2979" i="1"/>
  <c r="R2979" i="1"/>
  <c r="E2979" i="1"/>
  <c r="D2979" i="1"/>
  <c r="R2978" i="1"/>
  <c r="S2978" i="1" s="1"/>
  <c r="E2978" i="1"/>
  <c r="D2978" i="1"/>
  <c r="S2977" i="1"/>
  <c r="R2977" i="1"/>
  <c r="E2977" i="1"/>
  <c r="D2977" i="1"/>
  <c r="R2976" i="1"/>
  <c r="S2976" i="1" s="1"/>
  <c r="E2976" i="1"/>
  <c r="D2976" i="1"/>
  <c r="R2975" i="1"/>
  <c r="S2975" i="1" s="1"/>
  <c r="E2975" i="1"/>
  <c r="D2975" i="1"/>
  <c r="S2974" i="1"/>
  <c r="R2974" i="1"/>
  <c r="E2974" i="1"/>
  <c r="D2974" i="1"/>
  <c r="R2973" i="1"/>
  <c r="S2973" i="1" s="1"/>
  <c r="E2973" i="1"/>
  <c r="D2973" i="1"/>
  <c r="S2972" i="1"/>
  <c r="R2972" i="1"/>
  <c r="E2972" i="1"/>
  <c r="D2972" i="1"/>
  <c r="R2971" i="1"/>
  <c r="S2971" i="1" s="1"/>
  <c r="E2971" i="1"/>
  <c r="D2971" i="1"/>
  <c r="R2970" i="1"/>
  <c r="S2970" i="1" s="1"/>
  <c r="E2970" i="1"/>
  <c r="D2970" i="1"/>
  <c r="S2969" i="1"/>
  <c r="R2969" i="1"/>
  <c r="E2969" i="1"/>
  <c r="D2969" i="1"/>
  <c r="R2968" i="1"/>
  <c r="S2968" i="1" s="1"/>
  <c r="E2968" i="1"/>
  <c r="D2968" i="1"/>
  <c r="S2967" i="1"/>
  <c r="R2967" i="1"/>
  <c r="E2967" i="1"/>
  <c r="D2967" i="1"/>
  <c r="R2966" i="1"/>
  <c r="S2966" i="1" s="1"/>
  <c r="E2966" i="1"/>
  <c r="D2966" i="1"/>
  <c r="R2965" i="1"/>
  <c r="S2965" i="1" s="1"/>
  <c r="E2965" i="1"/>
  <c r="D2965" i="1"/>
  <c r="R2964" i="1"/>
  <c r="S2964" i="1" s="1"/>
  <c r="E2964" i="1"/>
  <c r="D2964" i="1"/>
  <c r="R2963" i="1"/>
  <c r="S2963" i="1" s="1"/>
  <c r="E2963" i="1"/>
  <c r="D2963" i="1"/>
  <c r="S2962" i="1"/>
  <c r="R2962" i="1"/>
  <c r="E2962" i="1"/>
  <c r="D2962" i="1"/>
  <c r="R2961" i="1"/>
  <c r="S2961" i="1" s="1"/>
  <c r="E2961" i="1"/>
  <c r="D2961" i="1"/>
  <c r="S2960" i="1"/>
  <c r="R2960" i="1"/>
  <c r="E2960" i="1"/>
  <c r="D2960" i="1"/>
  <c r="R2959" i="1"/>
  <c r="S2959" i="1" s="1"/>
  <c r="E2959" i="1"/>
  <c r="D2959" i="1"/>
  <c r="R2958" i="1"/>
  <c r="S2958" i="1" s="1"/>
  <c r="E2958" i="1"/>
  <c r="D2958" i="1"/>
  <c r="S2957" i="1"/>
  <c r="R2957" i="1"/>
  <c r="E2957" i="1"/>
  <c r="D2957" i="1"/>
  <c r="R2956" i="1"/>
  <c r="S2956" i="1" s="1"/>
  <c r="E2956" i="1"/>
  <c r="D2956" i="1"/>
  <c r="S2955" i="1"/>
  <c r="R2955" i="1"/>
  <c r="E2955" i="1"/>
  <c r="D2955" i="1"/>
  <c r="R2954" i="1"/>
  <c r="S2954" i="1" s="1"/>
  <c r="E2954" i="1"/>
  <c r="D2954" i="1"/>
  <c r="R2953" i="1"/>
  <c r="S2953" i="1" s="1"/>
  <c r="E2953" i="1"/>
  <c r="D2953" i="1"/>
  <c r="S2952" i="1"/>
  <c r="R2952" i="1"/>
  <c r="E2952" i="1"/>
  <c r="D2952" i="1"/>
  <c r="R2951" i="1"/>
  <c r="S2951" i="1" s="1"/>
  <c r="E2951" i="1"/>
  <c r="D2951" i="1"/>
  <c r="R2950" i="1"/>
  <c r="S2950" i="1" s="1"/>
  <c r="E2950" i="1"/>
  <c r="D2950" i="1"/>
  <c r="R2949" i="1"/>
  <c r="S2949" i="1" s="1"/>
  <c r="E2949" i="1"/>
  <c r="D2949" i="1"/>
  <c r="R2948" i="1"/>
  <c r="S2948" i="1" s="1"/>
  <c r="E2948" i="1"/>
  <c r="D2948" i="1"/>
  <c r="S2947" i="1"/>
  <c r="R2947" i="1"/>
  <c r="E2947" i="1"/>
  <c r="D2947" i="1"/>
  <c r="R2946" i="1"/>
  <c r="S2946" i="1" s="1"/>
  <c r="E2946" i="1"/>
  <c r="D2946" i="1"/>
  <c r="S2945" i="1"/>
  <c r="R2945" i="1"/>
  <c r="E2945" i="1"/>
  <c r="D2945" i="1"/>
  <c r="S2944" i="1"/>
  <c r="R2944" i="1"/>
  <c r="E2944" i="1"/>
  <c r="D2944" i="1"/>
  <c r="R2943" i="1"/>
  <c r="S2943" i="1" s="1"/>
  <c r="E2943" i="1"/>
  <c r="D2943" i="1"/>
  <c r="S2942" i="1"/>
  <c r="R2942" i="1"/>
  <c r="E2942" i="1"/>
  <c r="D2942" i="1"/>
  <c r="R2941" i="1"/>
  <c r="S2941" i="1" s="1"/>
  <c r="E2941" i="1"/>
  <c r="D2941" i="1"/>
  <c r="S2940" i="1"/>
  <c r="R2940" i="1"/>
  <c r="E2940" i="1"/>
  <c r="D2940" i="1"/>
  <c r="R2939" i="1"/>
  <c r="S2939" i="1" s="1"/>
  <c r="E2939" i="1"/>
  <c r="D2939" i="1"/>
  <c r="R2938" i="1"/>
  <c r="S2938" i="1" s="1"/>
  <c r="E2938" i="1"/>
  <c r="D2938" i="1"/>
  <c r="S2937" i="1"/>
  <c r="R2937" i="1"/>
  <c r="E2937" i="1"/>
  <c r="D2937" i="1"/>
  <c r="R2936" i="1"/>
  <c r="S2936" i="1" s="1"/>
  <c r="E2936" i="1"/>
  <c r="D2936" i="1"/>
  <c r="S2935" i="1"/>
  <c r="R2935" i="1"/>
  <c r="E2935" i="1"/>
  <c r="D2935" i="1"/>
  <c r="S2934" i="1"/>
  <c r="R2934" i="1"/>
  <c r="E2934" i="1"/>
  <c r="D2934" i="1"/>
  <c r="R2933" i="1"/>
  <c r="S2933" i="1" s="1"/>
  <c r="E2933" i="1"/>
  <c r="D2933" i="1"/>
  <c r="S2932" i="1"/>
  <c r="R2932" i="1"/>
  <c r="E2932" i="1"/>
  <c r="D2932" i="1"/>
  <c r="R2931" i="1"/>
  <c r="S2931" i="1" s="1"/>
  <c r="E2931" i="1"/>
  <c r="D2931" i="1"/>
  <c r="S2930" i="1"/>
  <c r="R2930" i="1"/>
  <c r="E2930" i="1"/>
  <c r="D2930" i="1"/>
  <c r="S2929" i="1"/>
  <c r="R2929" i="1"/>
  <c r="E2929" i="1"/>
  <c r="D2929" i="1"/>
  <c r="R2928" i="1"/>
  <c r="S2928" i="1" s="1"/>
  <c r="E2928" i="1"/>
  <c r="D2928" i="1"/>
  <c r="S2927" i="1"/>
  <c r="R2927" i="1"/>
  <c r="E2927" i="1"/>
  <c r="D2927" i="1"/>
  <c r="R2926" i="1"/>
  <c r="S2926" i="1" s="1"/>
  <c r="E2926" i="1"/>
  <c r="D2926" i="1"/>
  <c r="R2925" i="1"/>
  <c r="S2925" i="1" s="1"/>
  <c r="E2925" i="1"/>
  <c r="D2925" i="1"/>
  <c r="S2924" i="1"/>
  <c r="R2924" i="1"/>
  <c r="E2924" i="1"/>
  <c r="D2924" i="1"/>
  <c r="R2923" i="1"/>
  <c r="S2923" i="1" s="1"/>
  <c r="E2923" i="1"/>
  <c r="D2923" i="1"/>
  <c r="S2922" i="1"/>
  <c r="R2922" i="1"/>
  <c r="E2922" i="1"/>
  <c r="D2922" i="1"/>
  <c r="R2921" i="1"/>
  <c r="S2921" i="1" s="1"/>
  <c r="E2921" i="1"/>
  <c r="D2921" i="1"/>
  <c r="R2920" i="1"/>
  <c r="S2920" i="1" s="1"/>
  <c r="E2920" i="1"/>
  <c r="D2920" i="1"/>
  <c r="S2919" i="1"/>
  <c r="R2919" i="1"/>
  <c r="E2919" i="1"/>
  <c r="D2919" i="1"/>
  <c r="R2918" i="1"/>
  <c r="S2918" i="1" s="1"/>
  <c r="E2918" i="1"/>
  <c r="D2918" i="1"/>
  <c r="S2917" i="1"/>
  <c r="R2917" i="1"/>
  <c r="E2917" i="1"/>
  <c r="D2917" i="1"/>
  <c r="R2916" i="1"/>
  <c r="S2916" i="1" s="1"/>
  <c r="E2916" i="1"/>
  <c r="D2916" i="1"/>
  <c r="S2915" i="1"/>
  <c r="R2915" i="1"/>
  <c r="E2915" i="1"/>
  <c r="D2915" i="1"/>
  <c r="R2914" i="1"/>
  <c r="S2914" i="1" s="1"/>
  <c r="E2914" i="1"/>
  <c r="D2914" i="1"/>
  <c r="R2913" i="1"/>
  <c r="S2913" i="1" s="1"/>
  <c r="E2913" i="1"/>
  <c r="D2913" i="1"/>
  <c r="S2912" i="1"/>
  <c r="R2912" i="1"/>
  <c r="E2912" i="1"/>
  <c r="D2912" i="1"/>
  <c r="R2911" i="1"/>
  <c r="S2911" i="1" s="1"/>
  <c r="E2911" i="1"/>
  <c r="D2911" i="1"/>
  <c r="S2910" i="1"/>
  <c r="R2910" i="1"/>
  <c r="E2910" i="1"/>
  <c r="D2910" i="1"/>
  <c r="R2909" i="1"/>
  <c r="S2909" i="1" s="1"/>
  <c r="E2909" i="1"/>
  <c r="D2909" i="1"/>
  <c r="R2908" i="1"/>
  <c r="S2908" i="1" s="1"/>
  <c r="E2908" i="1"/>
  <c r="D2908" i="1"/>
  <c r="S2907" i="1"/>
  <c r="R2907" i="1"/>
  <c r="E2907" i="1"/>
  <c r="D2907" i="1"/>
  <c r="R2906" i="1"/>
  <c r="S2906" i="1" s="1"/>
  <c r="E2906" i="1"/>
  <c r="D2906" i="1"/>
  <c r="R2905" i="1"/>
  <c r="S2905" i="1" s="1"/>
  <c r="E2905" i="1"/>
  <c r="D2905" i="1"/>
  <c r="S2904" i="1"/>
  <c r="R2904" i="1"/>
  <c r="E2904" i="1"/>
  <c r="D2904" i="1"/>
  <c r="R2903" i="1"/>
  <c r="S2903" i="1" s="1"/>
  <c r="E2903" i="1"/>
  <c r="D2903" i="1"/>
  <c r="S2902" i="1"/>
  <c r="R2902" i="1"/>
  <c r="E2902" i="1"/>
  <c r="D2902" i="1"/>
  <c r="R2901" i="1"/>
  <c r="S2901" i="1" s="1"/>
  <c r="E2901" i="1"/>
  <c r="D2901" i="1"/>
  <c r="R2900" i="1"/>
  <c r="S2900" i="1" s="1"/>
  <c r="E2900" i="1"/>
  <c r="D2900" i="1"/>
  <c r="S2899" i="1"/>
  <c r="R2899" i="1"/>
  <c r="E2899" i="1"/>
  <c r="D2899" i="1"/>
  <c r="R2898" i="1"/>
  <c r="S2898" i="1" s="1"/>
  <c r="E2898" i="1"/>
  <c r="D2898" i="1"/>
  <c r="S2897" i="1"/>
  <c r="R2897" i="1"/>
  <c r="E2897" i="1"/>
  <c r="D2897" i="1"/>
  <c r="R2896" i="1"/>
  <c r="S2896" i="1" s="1"/>
  <c r="E2896" i="1"/>
  <c r="D2896" i="1"/>
  <c r="S2895" i="1"/>
  <c r="R2895" i="1"/>
  <c r="E2895" i="1"/>
  <c r="D2895" i="1"/>
  <c r="S2894" i="1"/>
  <c r="R2894" i="1"/>
  <c r="E2894" i="1"/>
  <c r="D2894" i="1"/>
  <c r="R2893" i="1"/>
  <c r="S2893" i="1" s="1"/>
  <c r="E2893" i="1"/>
  <c r="D2893" i="1"/>
  <c r="S2892" i="1"/>
  <c r="R2892" i="1"/>
  <c r="E2892" i="1"/>
  <c r="D2892" i="1"/>
  <c r="R2891" i="1"/>
  <c r="S2891" i="1" s="1"/>
  <c r="E2891" i="1"/>
  <c r="D2891" i="1"/>
  <c r="S2890" i="1"/>
  <c r="R2890" i="1"/>
  <c r="E2890" i="1"/>
  <c r="D2890" i="1"/>
  <c r="R2889" i="1"/>
  <c r="S2889" i="1" s="1"/>
  <c r="E2889" i="1"/>
  <c r="D2889" i="1"/>
  <c r="R2888" i="1"/>
  <c r="S2888" i="1" s="1"/>
  <c r="E2888" i="1"/>
  <c r="D2888" i="1"/>
  <c r="S2887" i="1"/>
  <c r="R2887" i="1"/>
  <c r="E2887" i="1"/>
  <c r="D2887" i="1"/>
  <c r="R2886" i="1"/>
  <c r="S2886" i="1" s="1"/>
  <c r="E2886" i="1"/>
  <c r="D2886" i="1"/>
  <c r="S2885" i="1"/>
  <c r="R2885" i="1"/>
  <c r="E2885" i="1"/>
  <c r="D2885" i="1"/>
  <c r="S2884" i="1"/>
  <c r="R2884" i="1"/>
  <c r="E2884" i="1"/>
  <c r="D2884" i="1"/>
  <c r="R2883" i="1"/>
  <c r="S2883" i="1" s="1"/>
  <c r="E2883" i="1"/>
  <c r="D2883" i="1"/>
  <c r="S2882" i="1"/>
  <c r="R2882" i="1"/>
  <c r="E2882" i="1"/>
  <c r="D2882" i="1"/>
  <c r="R2881" i="1"/>
  <c r="S2881" i="1" s="1"/>
  <c r="E2881" i="1"/>
  <c r="D2881" i="1"/>
  <c r="S2880" i="1"/>
  <c r="R2880" i="1"/>
  <c r="E2880" i="1"/>
  <c r="D2880" i="1"/>
  <c r="S2879" i="1"/>
  <c r="R2879" i="1"/>
  <c r="E2879" i="1"/>
  <c r="D2879" i="1"/>
  <c r="R2878" i="1"/>
  <c r="S2878" i="1" s="1"/>
  <c r="E2878" i="1"/>
  <c r="D2878" i="1"/>
  <c r="S2877" i="1"/>
  <c r="R2877" i="1"/>
  <c r="E2877" i="1"/>
  <c r="D2877" i="1"/>
  <c r="R2876" i="1"/>
  <c r="S2876" i="1" s="1"/>
  <c r="E2876" i="1"/>
  <c r="D2876" i="1"/>
  <c r="R2875" i="1"/>
  <c r="S2875" i="1" s="1"/>
  <c r="E2875" i="1"/>
  <c r="D2875" i="1"/>
  <c r="S2874" i="1"/>
  <c r="R2874" i="1"/>
  <c r="E2874" i="1"/>
  <c r="D2874" i="1"/>
  <c r="R2873" i="1"/>
  <c r="S2873" i="1" s="1"/>
  <c r="E2873" i="1"/>
  <c r="D2873" i="1"/>
  <c r="S2872" i="1"/>
  <c r="R2872" i="1"/>
  <c r="E2872" i="1"/>
  <c r="D2872" i="1"/>
  <c r="R2871" i="1"/>
  <c r="S2871" i="1" s="1"/>
  <c r="E2871" i="1"/>
  <c r="D2871" i="1"/>
  <c r="S2870" i="1"/>
  <c r="R2870" i="1"/>
  <c r="E2870" i="1"/>
  <c r="D2870" i="1"/>
  <c r="S2869" i="1"/>
  <c r="R2869" i="1"/>
  <c r="E2869" i="1"/>
  <c r="D2869" i="1"/>
  <c r="R2868" i="1"/>
  <c r="S2868" i="1" s="1"/>
  <c r="E2868" i="1"/>
  <c r="D2868" i="1"/>
  <c r="S2867" i="1"/>
  <c r="R2867" i="1"/>
  <c r="E2867" i="1"/>
  <c r="D2867" i="1"/>
  <c r="R2866" i="1"/>
  <c r="S2866" i="1" s="1"/>
  <c r="E2866" i="1"/>
  <c r="D2866" i="1"/>
  <c r="S2865" i="1"/>
  <c r="R2865" i="1"/>
  <c r="E2865" i="1"/>
  <c r="D2865" i="1"/>
  <c r="R2864" i="1"/>
  <c r="S2864" i="1" s="1"/>
  <c r="E2864" i="1"/>
  <c r="D2864" i="1"/>
  <c r="R2863" i="1"/>
  <c r="S2863" i="1" s="1"/>
  <c r="E2863" i="1"/>
  <c r="D2863" i="1"/>
  <c r="S2862" i="1"/>
  <c r="R2862" i="1"/>
  <c r="E2862" i="1"/>
  <c r="D2862" i="1"/>
  <c r="R2861" i="1"/>
  <c r="S2861" i="1" s="1"/>
  <c r="E2861" i="1"/>
  <c r="D2861" i="1"/>
  <c r="R2860" i="1"/>
  <c r="S2860" i="1" s="1"/>
  <c r="E2860" i="1"/>
  <c r="D2860" i="1"/>
  <c r="S2859" i="1"/>
  <c r="R2859" i="1"/>
  <c r="E2859" i="1"/>
  <c r="D2859" i="1"/>
  <c r="R2858" i="1"/>
  <c r="S2858" i="1" s="1"/>
  <c r="E2858" i="1"/>
  <c r="D2858" i="1"/>
  <c r="S2857" i="1"/>
  <c r="R2857" i="1"/>
  <c r="E2857" i="1"/>
  <c r="D2857" i="1"/>
  <c r="R2856" i="1"/>
  <c r="S2856" i="1" s="1"/>
  <c r="E2856" i="1"/>
  <c r="D2856" i="1"/>
  <c r="R2855" i="1"/>
  <c r="S2855" i="1" s="1"/>
  <c r="E2855" i="1"/>
  <c r="D2855" i="1"/>
  <c r="S2854" i="1"/>
  <c r="R2854" i="1"/>
  <c r="E2854" i="1"/>
  <c r="D2854" i="1"/>
  <c r="R2853" i="1"/>
  <c r="S2853" i="1" s="1"/>
  <c r="E2853" i="1"/>
  <c r="D2853" i="1"/>
  <c r="S2852" i="1"/>
  <c r="R2852" i="1"/>
  <c r="E2852" i="1"/>
  <c r="D2852" i="1"/>
  <c r="R2851" i="1"/>
  <c r="S2851" i="1" s="1"/>
  <c r="E2851" i="1"/>
  <c r="D2851" i="1"/>
  <c r="R2850" i="1"/>
  <c r="S2850" i="1" s="1"/>
  <c r="E2850" i="1"/>
  <c r="D2850" i="1"/>
  <c r="S2849" i="1"/>
  <c r="R2849" i="1"/>
  <c r="E2849" i="1"/>
  <c r="D2849" i="1"/>
  <c r="R2848" i="1"/>
  <c r="S2848" i="1" s="1"/>
  <c r="E2848" i="1"/>
  <c r="D2848" i="1"/>
  <c r="S2847" i="1"/>
  <c r="R2847" i="1"/>
  <c r="E2847" i="1"/>
  <c r="D2847" i="1"/>
  <c r="R2846" i="1"/>
  <c r="S2846" i="1" s="1"/>
  <c r="E2846" i="1"/>
  <c r="D2846" i="1"/>
  <c r="S2845" i="1"/>
  <c r="R2845" i="1"/>
  <c r="E2845" i="1"/>
  <c r="D2845" i="1"/>
  <c r="R2844" i="1"/>
  <c r="S2844" i="1" s="1"/>
  <c r="E2844" i="1"/>
  <c r="D2844" i="1"/>
  <c r="R2843" i="1"/>
  <c r="S2843" i="1" s="1"/>
  <c r="E2843" i="1"/>
  <c r="D2843" i="1"/>
  <c r="S2842" i="1"/>
  <c r="R2842" i="1"/>
  <c r="E2842" i="1"/>
  <c r="D2842" i="1"/>
  <c r="R2841" i="1"/>
  <c r="S2841" i="1" s="1"/>
  <c r="E2841" i="1"/>
  <c r="D2841" i="1"/>
  <c r="S2840" i="1"/>
  <c r="R2840" i="1"/>
  <c r="E2840" i="1"/>
  <c r="D2840" i="1"/>
  <c r="R2839" i="1"/>
  <c r="S2839" i="1" s="1"/>
  <c r="E2839" i="1"/>
  <c r="D2839" i="1"/>
  <c r="R2838" i="1"/>
  <c r="S2838" i="1" s="1"/>
  <c r="E2838" i="1"/>
  <c r="D2838" i="1"/>
  <c r="S2837" i="1"/>
  <c r="R2837" i="1"/>
  <c r="E2837" i="1"/>
  <c r="D2837" i="1"/>
  <c r="R2836" i="1"/>
  <c r="S2836" i="1" s="1"/>
  <c r="E2836" i="1"/>
  <c r="D2836" i="1"/>
  <c r="S2835" i="1"/>
  <c r="R2835" i="1"/>
  <c r="E2835" i="1"/>
  <c r="D2835" i="1"/>
  <c r="S2834" i="1"/>
  <c r="R2834" i="1"/>
  <c r="E2834" i="1"/>
  <c r="D2834" i="1"/>
  <c r="R2833" i="1"/>
  <c r="S2833" i="1" s="1"/>
  <c r="E2833" i="1"/>
  <c r="D2833" i="1"/>
  <c r="S2832" i="1"/>
  <c r="R2832" i="1"/>
  <c r="E2832" i="1"/>
  <c r="D2832" i="1"/>
  <c r="R2831" i="1"/>
  <c r="S2831" i="1" s="1"/>
  <c r="E2831" i="1"/>
  <c r="D2831" i="1"/>
  <c r="S2830" i="1"/>
  <c r="R2830" i="1"/>
  <c r="E2830" i="1"/>
  <c r="D2830" i="1"/>
  <c r="S2829" i="1"/>
  <c r="R2829" i="1"/>
  <c r="E2829" i="1"/>
  <c r="D2829" i="1"/>
  <c r="R2828" i="1"/>
  <c r="S2828" i="1" s="1"/>
  <c r="E2828" i="1"/>
  <c r="D2828" i="1"/>
  <c r="S2827" i="1"/>
  <c r="R2827" i="1"/>
  <c r="E2827" i="1"/>
  <c r="D2827" i="1"/>
  <c r="R2826" i="1"/>
  <c r="S2826" i="1" s="1"/>
  <c r="E2826" i="1"/>
  <c r="D2826" i="1"/>
  <c r="S2825" i="1"/>
  <c r="R2825" i="1"/>
  <c r="E2825" i="1"/>
  <c r="D2825" i="1"/>
  <c r="S2824" i="1"/>
  <c r="R2824" i="1"/>
  <c r="E2824" i="1"/>
  <c r="D2824" i="1"/>
  <c r="R2823" i="1"/>
  <c r="S2823" i="1" s="1"/>
  <c r="E2823" i="1"/>
  <c r="D2823" i="1"/>
  <c r="S2822" i="1"/>
  <c r="R2822" i="1"/>
  <c r="E2822" i="1"/>
  <c r="D2822" i="1"/>
  <c r="R2821" i="1"/>
  <c r="S2821" i="1" s="1"/>
  <c r="E2821" i="1"/>
  <c r="D2821" i="1"/>
  <c r="S2820" i="1"/>
  <c r="R2820" i="1"/>
  <c r="E2820" i="1"/>
  <c r="D2820" i="1"/>
  <c r="S2819" i="1"/>
  <c r="R2819" i="1"/>
  <c r="E2819" i="1"/>
  <c r="D2819" i="1"/>
  <c r="R2818" i="1"/>
  <c r="S2818" i="1" s="1"/>
  <c r="E2818" i="1"/>
  <c r="D2818" i="1"/>
  <c r="S2817" i="1"/>
  <c r="R2817" i="1"/>
  <c r="E2817" i="1"/>
  <c r="D2817" i="1"/>
  <c r="R2816" i="1"/>
  <c r="S2816" i="1" s="1"/>
  <c r="E2816" i="1"/>
  <c r="D2816" i="1"/>
  <c r="R2815" i="1"/>
  <c r="S2815" i="1" s="1"/>
  <c r="E2815" i="1"/>
  <c r="D2815" i="1"/>
  <c r="S2814" i="1"/>
  <c r="R2814" i="1"/>
  <c r="E2814" i="1"/>
  <c r="D2814" i="1"/>
  <c r="R2813" i="1"/>
  <c r="S2813" i="1" s="1"/>
  <c r="E2813" i="1"/>
  <c r="D2813" i="1"/>
  <c r="S2812" i="1"/>
  <c r="R2812" i="1"/>
  <c r="E2812" i="1"/>
  <c r="D2812" i="1"/>
  <c r="R2811" i="1"/>
  <c r="S2811" i="1" s="1"/>
  <c r="E2811" i="1"/>
  <c r="D2811" i="1"/>
  <c r="R2810" i="1"/>
  <c r="S2810" i="1" s="1"/>
  <c r="E2810" i="1"/>
  <c r="D2810" i="1"/>
  <c r="S2809" i="1"/>
  <c r="R2809" i="1"/>
  <c r="E2809" i="1"/>
  <c r="D2809" i="1"/>
  <c r="R2808" i="1"/>
  <c r="S2808" i="1" s="1"/>
  <c r="E2808" i="1"/>
  <c r="D2808" i="1"/>
  <c r="S2807" i="1"/>
  <c r="R2807" i="1"/>
  <c r="E2807" i="1"/>
  <c r="D2807" i="1"/>
  <c r="R2806" i="1"/>
  <c r="S2806" i="1" s="1"/>
  <c r="E2806" i="1"/>
  <c r="D2806" i="1"/>
  <c r="S2805" i="1"/>
  <c r="R2805" i="1"/>
  <c r="E2805" i="1"/>
  <c r="D2805" i="1"/>
  <c r="R2804" i="1"/>
  <c r="S2804" i="1" s="1"/>
  <c r="E2804" i="1"/>
  <c r="D2804" i="1"/>
  <c r="R2803" i="1"/>
  <c r="S2803" i="1" s="1"/>
  <c r="E2803" i="1"/>
  <c r="D2803" i="1"/>
  <c r="S2802" i="1"/>
  <c r="R2802" i="1"/>
  <c r="E2802" i="1"/>
  <c r="D2802" i="1"/>
  <c r="R2801" i="1"/>
  <c r="S2801" i="1" s="1"/>
  <c r="E2801" i="1"/>
  <c r="D2801" i="1"/>
  <c r="R2800" i="1"/>
  <c r="S2800" i="1" s="1"/>
  <c r="E2800" i="1"/>
  <c r="D2800" i="1"/>
  <c r="R2799" i="1"/>
  <c r="S2799" i="1" s="1"/>
  <c r="E2799" i="1"/>
  <c r="D2799" i="1"/>
  <c r="R2798" i="1"/>
  <c r="S2798" i="1" s="1"/>
  <c r="E2798" i="1"/>
  <c r="D2798" i="1"/>
  <c r="S2797" i="1"/>
  <c r="R2797" i="1"/>
  <c r="E2797" i="1"/>
  <c r="D2797" i="1"/>
  <c r="R2796" i="1"/>
  <c r="S2796" i="1" s="1"/>
  <c r="E2796" i="1"/>
  <c r="D2796" i="1"/>
  <c r="S2795" i="1"/>
  <c r="R2795" i="1"/>
  <c r="E2795" i="1"/>
  <c r="D2795" i="1"/>
  <c r="R2794" i="1"/>
  <c r="S2794" i="1" s="1"/>
  <c r="E2794" i="1"/>
  <c r="D2794" i="1"/>
  <c r="R2793" i="1"/>
  <c r="S2793" i="1" s="1"/>
  <c r="E2793" i="1"/>
  <c r="D2793" i="1"/>
  <c r="S2792" i="1"/>
  <c r="R2792" i="1"/>
  <c r="E2792" i="1"/>
  <c r="D2792" i="1"/>
  <c r="R2791" i="1"/>
  <c r="S2791" i="1" s="1"/>
  <c r="E2791" i="1"/>
  <c r="D2791" i="1"/>
  <c r="S2790" i="1"/>
  <c r="R2790" i="1"/>
  <c r="E2790" i="1"/>
  <c r="D2790" i="1"/>
  <c r="R2789" i="1"/>
  <c r="S2789" i="1" s="1"/>
  <c r="E2789" i="1"/>
  <c r="D2789" i="1"/>
  <c r="R2788" i="1"/>
  <c r="S2788" i="1" s="1"/>
  <c r="E2788" i="1"/>
  <c r="D2788" i="1"/>
  <c r="S2787" i="1"/>
  <c r="R2787" i="1"/>
  <c r="E2787" i="1"/>
  <c r="D2787" i="1"/>
  <c r="R2786" i="1"/>
  <c r="S2786" i="1" s="1"/>
  <c r="E2786" i="1"/>
  <c r="D2786" i="1"/>
  <c r="S2785" i="1"/>
  <c r="R2785" i="1"/>
  <c r="E2785" i="1"/>
  <c r="D2785" i="1"/>
  <c r="S2784" i="1"/>
  <c r="R2784" i="1"/>
  <c r="E2784" i="1"/>
  <c r="D2784" i="1"/>
  <c r="R2783" i="1"/>
  <c r="S2783" i="1" s="1"/>
  <c r="E2783" i="1"/>
  <c r="D2783" i="1"/>
  <c r="S2782" i="1"/>
  <c r="R2782" i="1"/>
  <c r="E2782" i="1"/>
  <c r="D2782" i="1"/>
  <c r="R2781" i="1"/>
  <c r="S2781" i="1" s="1"/>
  <c r="E2781" i="1"/>
  <c r="D2781" i="1"/>
  <c r="S2780" i="1"/>
  <c r="R2780" i="1"/>
  <c r="E2780" i="1"/>
  <c r="D2780" i="1"/>
  <c r="S2779" i="1"/>
  <c r="R2779" i="1"/>
  <c r="E2779" i="1"/>
  <c r="D2779" i="1"/>
  <c r="R2778" i="1"/>
  <c r="S2778" i="1" s="1"/>
  <c r="E2778" i="1"/>
  <c r="D2778" i="1"/>
  <c r="S2777" i="1"/>
  <c r="R2777" i="1"/>
  <c r="E2777" i="1"/>
  <c r="D2777" i="1"/>
  <c r="R2776" i="1"/>
  <c r="S2776" i="1" s="1"/>
  <c r="E2776" i="1"/>
  <c r="D2776" i="1"/>
  <c r="S2775" i="1"/>
  <c r="R2775" i="1"/>
  <c r="E2775" i="1"/>
  <c r="D2775" i="1"/>
  <c r="S2774" i="1"/>
  <c r="R2774" i="1"/>
  <c r="E2774" i="1"/>
  <c r="D2774" i="1"/>
  <c r="R2773" i="1"/>
  <c r="S2773" i="1" s="1"/>
  <c r="E2773" i="1"/>
  <c r="D2773" i="1"/>
  <c r="S2772" i="1"/>
  <c r="R2772" i="1"/>
  <c r="E2772" i="1"/>
  <c r="D2772" i="1"/>
  <c r="R2771" i="1"/>
  <c r="S2771" i="1" s="1"/>
  <c r="E2771" i="1"/>
  <c r="D2771" i="1"/>
  <c r="R2770" i="1"/>
  <c r="S2770" i="1" s="1"/>
  <c r="E2770" i="1"/>
  <c r="D2770" i="1"/>
  <c r="S2769" i="1"/>
  <c r="R2769" i="1"/>
  <c r="E2769" i="1"/>
  <c r="D2769" i="1"/>
  <c r="R2768" i="1"/>
  <c r="S2768" i="1" s="1"/>
  <c r="E2768" i="1"/>
  <c r="D2768" i="1"/>
  <c r="S2767" i="1"/>
  <c r="R2767" i="1"/>
  <c r="E2767" i="1"/>
  <c r="D2767" i="1"/>
  <c r="R2766" i="1"/>
  <c r="S2766" i="1" s="1"/>
  <c r="E2766" i="1"/>
  <c r="D2766" i="1"/>
  <c r="R2765" i="1"/>
  <c r="S2765" i="1" s="1"/>
  <c r="E2765" i="1"/>
  <c r="D2765" i="1"/>
  <c r="S2764" i="1"/>
  <c r="R2764" i="1"/>
  <c r="E2764" i="1"/>
  <c r="D2764" i="1"/>
  <c r="R2763" i="1"/>
  <c r="S2763" i="1" s="1"/>
  <c r="E2763" i="1"/>
  <c r="D2763" i="1"/>
  <c r="S2762" i="1"/>
  <c r="R2762" i="1"/>
  <c r="E2762" i="1"/>
  <c r="D2762" i="1"/>
  <c r="R2761" i="1"/>
  <c r="S2761" i="1" s="1"/>
  <c r="E2761" i="1"/>
  <c r="D2761" i="1"/>
  <c r="S2760" i="1"/>
  <c r="R2760" i="1"/>
  <c r="E2760" i="1"/>
  <c r="D2760" i="1"/>
  <c r="R2759" i="1"/>
  <c r="S2759" i="1" s="1"/>
  <c r="E2759" i="1"/>
  <c r="D2759" i="1"/>
  <c r="R2758" i="1"/>
  <c r="S2758" i="1" s="1"/>
  <c r="E2758" i="1"/>
  <c r="D2758" i="1"/>
  <c r="S2757" i="1"/>
  <c r="R2757" i="1"/>
  <c r="E2757" i="1"/>
  <c r="D2757" i="1"/>
  <c r="R2756" i="1"/>
  <c r="S2756" i="1" s="1"/>
  <c r="E2756" i="1"/>
  <c r="D2756" i="1"/>
  <c r="R2755" i="1"/>
  <c r="S2755" i="1" s="1"/>
  <c r="E2755" i="1"/>
  <c r="D2755" i="1"/>
  <c r="R2754" i="1"/>
  <c r="S2754" i="1" s="1"/>
  <c r="E2754" i="1"/>
  <c r="D2754" i="1"/>
  <c r="R2753" i="1"/>
  <c r="S2753" i="1" s="1"/>
  <c r="E2753" i="1"/>
  <c r="D2753" i="1"/>
  <c r="S2752" i="1"/>
  <c r="R2752" i="1"/>
  <c r="E2752" i="1"/>
  <c r="D2752" i="1"/>
  <c r="R2751" i="1"/>
  <c r="S2751" i="1" s="1"/>
  <c r="E2751" i="1"/>
  <c r="D2751" i="1"/>
  <c r="R2750" i="1"/>
  <c r="S2750" i="1" s="1"/>
  <c r="E2750" i="1"/>
  <c r="D2750" i="1"/>
  <c r="R2749" i="1"/>
  <c r="S2749" i="1" s="1"/>
  <c r="E2749" i="1"/>
  <c r="D2749" i="1"/>
  <c r="R2748" i="1"/>
  <c r="S2748" i="1" s="1"/>
  <c r="E2748" i="1"/>
  <c r="D2748" i="1"/>
  <c r="S2747" i="1"/>
  <c r="R2747" i="1"/>
  <c r="E2747" i="1"/>
  <c r="D2747" i="1"/>
  <c r="R2746" i="1"/>
  <c r="S2746" i="1" s="1"/>
  <c r="E2746" i="1"/>
  <c r="D2746" i="1"/>
  <c r="S2745" i="1"/>
  <c r="R2745" i="1"/>
  <c r="E2745" i="1"/>
  <c r="D2745" i="1"/>
  <c r="R2744" i="1"/>
  <c r="S2744" i="1" s="1"/>
  <c r="E2744" i="1"/>
  <c r="D2744" i="1"/>
  <c r="R2743" i="1"/>
  <c r="S2743" i="1" s="1"/>
  <c r="E2743" i="1"/>
  <c r="D2743" i="1"/>
  <c r="S2742" i="1"/>
  <c r="R2742" i="1"/>
  <c r="E2742" i="1"/>
  <c r="D2742" i="1"/>
  <c r="R2741" i="1"/>
  <c r="S2741" i="1" s="1"/>
  <c r="E2741" i="1"/>
  <c r="D2741" i="1"/>
  <c r="S2740" i="1"/>
  <c r="R2740" i="1"/>
  <c r="E2740" i="1"/>
  <c r="D2740" i="1"/>
  <c r="R2739" i="1"/>
  <c r="S2739" i="1" s="1"/>
  <c r="E2739" i="1"/>
  <c r="D2739" i="1"/>
  <c r="R2738" i="1"/>
  <c r="S2738" i="1" s="1"/>
  <c r="E2738" i="1"/>
  <c r="D2738" i="1"/>
  <c r="S2737" i="1"/>
  <c r="R2737" i="1"/>
  <c r="E2737" i="1"/>
  <c r="D2737" i="1"/>
  <c r="R2736" i="1"/>
  <c r="S2736" i="1" s="1"/>
  <c r="E2736" i="1"/>
  <c r="D2736" i="1"/>
  <c r="S2735" i="1"/>
  <c r="R2735" i="1"/>
  <c r="E2735" i="1"/>
  <c r="D2735" i="1"/>
  <c r="S2734" i="1"/>
  <c r="R2734" i="1"/>
  <c r="E2734" i="1"/>
  <c r="D2734" i="1"/>
  <c r="R2733" i="1"/>
  <c r="S2733" i="1" s="1"/>
  <c r="E2733" i="1"/>
  <c r="D2733" i="1"/>
  <c r="S2732" i="1"/>
  <c r="R2732" i="1"/>
  <c r="E2732" i="1"/>
  <c r="D2732" i="1"/>
  <c r="R2731" i="1"/>
  <c r="S2731" i="1" s="1"/>
  <c r="E2731" i="1"/>
  <c r="D2731" i="1"/>
  <c r="S2730" i="1"/>
  <c r="R2730" i="1"/>
  <c r="E2730" i="1"/>
  <c r="D2730" i="1"/>
  <c r="S2729" i="1"/>
  <c r="R2729" i="1"/>
  <c r="E2729" i="1"/>
  <c r="D2729" i="1"/>
  <c r="R2728" i="1"/>
  <c r="S2728" i="1" s="1"/>
  <c r="E2728" i="1"/>
  <c r="D2728" i="1"/>
  <c r="S2727" i="1"/>
  <c r="R2727" i="1"/>
  <c r="E2727" i="1"/>
  <c r="D2727" i="1"/>
  <c r="R2726" i="1"/>
  <c r="S2726" i="1" s="1"/>
  <c r="E2726" i="1"/>
  <c r="D2726" i="1"/>
  <c r="R2725" i="1"/>
  <c r="S2725" i="1" s="1"/>
  <c r="E2725" i="1"/>
  <c r="D2725" i="1"/>
  <c r="S2724" i="1"/>
  <c r="R2724" i="1"/>
  <c r="E2724" i="1"/>
  <c r="D2724" i="1"/>
  <c r="R2723" i="1"/>
  <c r="S2723" i="1" s="1"/>
  <c r="E2723" i="1"/>
  <c r="D2723" i="1"/>
  <c r="S2722" i="1"/>
  <c r="R2722" i="1"/>
  <c r="E2722" i="1"/>
  <c r="D2722" i="1"/>
  <c r="R2721" i="1"/>
  <c r="S2721" i="1" s="1"/>
  <c r="E2721" i="1"/>
  <c r="D2721" i="1"/>
  <c r="S2720" i="1"/>
  <c r="R2720" i="1"/>
  <c r="E2720" i="1"/>
  <c r="D2720" i="1"/>
  <c r="S2719" i="1"/>
  <c r="R2719" i="1"/>
  <c r="E2719" i="1"/>
  <c r="D2719" i="1"/>
  <c r="R2718" i="1"/>
  <c r="S2718" i="1" s="1"/>
  <c r="E2718" i="1"/>
  <c r="D2718" i="1"/>
  <c r="S2717" i="1"/>
  <c r="R2717" i="1"/>
  <c r="E2717" i="1"/>
  <c r="D2717" i="1"/>
  <c r="R2716" i="1"/>
  <c r="S2716" i="1" s="1"/>
  <c r="E2716" i="1"/>
  <c r="D2716" i="1"/>
  <c r="S2715" i="1"/>
  <c r="R2715" i="1"/>
  <c r="E2715" i="1"/>
  <c r="D2715" i="1"/>
  <c r="R2714" i="1"/>
  <c r="S2714" i="1" s="1"/>
  <c r="E2714" i="1"/>
  <c r="D2714" i="1"/>
  <c r="R2713" i="1"/>
  <c r="S2713" i="1" s="1"/>
  <c r="E2713" i="1"/>
  <c r="D2713" i="1"/>
  <c r="S2712" i="1"/>
  <c r="R2712" i="1"/>
  <c r="E2712" i="1"/>
  <c r="D2712" i="1"/>
  <c r="R2711" i="1"/>
  <c r="S2711" i="1" s="1"/>
  <c r="E2711" i="1"/>
  <c r="D2711" i="1"/>
  <c r="R2710" i="1"/>
  <c r="S2710" i="1" s="1"/>
  <c r="E2710" i="1"/>
  <c r="D2710" i="1"/>
  <c r="S2709" i="1"/>
  <c r="R2709" i="1"/>
  <c r="E2709" i="1"/>
  <c r="D2709" i="1"/>
  <c r="R2708" i="1"/>
  <c r="S2708" i="1" s="1"/>
  <c r="E2708" i="1"/>
  <c r="D2708" i="1"/>
  <c r="S2707" i="1"/>
  <c r="R2707" i="1"/>
  <c r="E2707" i="1"/>
  <c r="D2707" i="1"/>
  <c r="R2706" i="1"/>
  <c r="S2706" i="1" s="1"/>
  <c r="E2706" i="1"/>
  <c r="D2706" i="1"/>
  <c r="R2705" i="1"/>
  <c r="S2705" i="1" s="1"/>
  <c r="E2705" i="1"/>
  <c r="D2705" i="1"/>
  <c r="S2704" i="1"/>
  <c r="R2704" i="1"/>
  <c r="E2704" i="1"/>
  <c r="D2704" i="1"/>
  <c r="R2703" i="1"/>
  <c r="S2703" i="1" s="1"/>
  <c r="E2703" i="1"/>
  <c r="D2703" i="1"/>
  <c r="S2702" i="1"/>
  <c r="R2702" i="1"/>
  <c r="E2702" i="1"/>
  <c r="D2702" i="1"/>
  <c r="R2701" i="1"/>
  <c r="S2701" i="1" s="1"/>
  <c r="E2701" i="1"/>
  <c r="D2701" i="1"/>
  <c r="R2700" i="1"/>
  <c r="S2700" i="1" s="1"/>
  <c r="E2700" i="1"/>
  <c r="D2700" i="1"/>
  <c r="R2699" i="1"/>
  <c r="S2699" i="1" s="1"/>
  <c r="E2699" i="1"/>
  <c r="D2699" i="1"/>
  <c r="R2698" i="1"/>
  <c r="S2698" i="1" s="1"/>
  <c r="E2698" i="1"/>
  <c r="D2698" i="1"/>
  <c r="S2697" i="1"/>
  <c r="R2697" i="1"/>
  <c r="E2697" i="1"/>
  <c r="D2697" i="1"/>
  <c r="R2696" i="1"/>
  <c r="S2696" i="1" s="1"/>
  <c r="E2696" i="1"/>
  <c r="D2696" i="1"/>
  <c r="S2695" i="1"/>
  <c r="R2695" i="1"/>
  <c r="E2695" i="1"/>
  <c r="D2695" i="1"/>
  <c r="R2694" i="1"/>
  <c r="S2694" i="1" s="1"/>
  <c r="E2694" i="1"/>
  <c r="D2694" i="1"/>
  <c r="R2693" i="1"/>
  <c r="S2693" i="1" s="1"/>
  <c r="E2693" i="1"/>
  <c r="D2693" i="1"/>
  <c r="S2692" i="1"/>
  <c r="R2692" i="1"/>
  <c r="E2692" i="1"/>
  <c r="D2692" i="1"/>
  <c r="R2691" i="1"/>
  <c r="S2691" i="1" s="1"/>
  <c r="E2691" i="1"/>
  <c r="D2691" i="1"/>
  <c r="S2690" i="1"/>
  <c r="R2690" i="1"/>
  <c r="E2690" i="1"/>
  <c r="D2690" i="1"/>
  <c r="R2689" i="1"/>
  <c r="S2689" i="1" s="1"/>
  <c r="E2689" i="1"/>
  <c r="D2689" i="1"/>
  <c r="R2688" i="1"/>
  <c r="S2688" i="1" s="1"/>
  <c r="E2688" i="1"/>
  <c r="D2688" i="1"/>
  <c r="S2687" i="1"/>
  <c r="R2687" i="1"/>
  <c r="E2687" i="1"/>
  <c r="D2687" i="1"/>
  <c r="R2686" i="1"/>
  <c r="S2686" i="1" s="1"/>
  <c r="E2686" i="1"/>
  <c r="D2686" i="1"/>
  <c r="S2685" i="1"/>
  <c r="R2685" i="1"/>
  <c r="E2685" i="1"/>
  <c r="D2685" i="1"/>
  <c r="S2684" i="1"/>
  <c r="R2684" i="1"/>
  <c r="E2684" i="1"/>
  <c r="D2684" i="1"/>
  <c r="R2683" i="1"/>
  <c r="S2683" i="1" s="1"/>
  <c r="E2683" i="1"/>
  <c r="D2683" i="1"/>
  <c r="S2682" i="1"/>
  <c r="R2682" i="1"/>
  <c r="E2682" i="1"/>
  <c r="D2682" i="1"/>
  <c r="R2681" i="1"/>
  <c r="S2681" i="1" s="1"/>
  <c r="E2681" i="1"/>
  <c r="D2681" i="1"/>
  <c r="S2680" i="1"/>
  <c r="R2680" i="1"/>
  <c r="E2680" i="1"/>
  <c r="D2680" i="1"/>
  <c r="S2679" i="1"/>
  <c r="R2679" i="1"/>
  <c r="E2679" i="1"/>
  <c r="D2679" i="1"/>
  <c r="R2678" i="1"/>
  <c r="S2678" i="1" s="1"/>
  <c r="E2678" i="1"/>
  <c r="D2678" i="1"/>
  <c r="S2677" i="1"/>
  <c r="R2677" i="1"/>
  <c r="E2677" i="1"/>
  <c r="D2677" i="1"/>
  <c r="R2676" i="1"/>
  <c r="S2676" i="1" s="1"/>
  <c r="E2676" i="1"/>
  <c r="D2676" i="1"/>
  <c r="S2675" i="1"/>
  <c r="R2675" i="1"/>
  <c r="E2675" i="1"/>
  <c r="D2675" i="1"/>
  <c r="S2674" i="1"/>
  <c r="R2674" i="1"/>
  <c r="E2674" i="1"/>
  <c r="D2674" i="1"/>
  <c r="R2673" i="1"/>
  <c r="S2673" i="1" s="1"/>
  <c r="E2673" i="1"/>
  <c r="D2673" i="1"/>
  <c r="S2672" i="1"/>
  <c r="R2672" i="1"/>
  <c r="E2672" i="1"/>
  <c r="D2672" i="1"/>
  <c r="R2671" i="1"/>
  <c r="S2671" i="1" s="1"/>
  <c r="E2671" i="1"/>
  <c r="D2671" i="1"/>
  <c r="S2670" i="1"/>
  <c r="R2670" i="1"/>
  <c r="E2670" i="1"/>
  <c r="D2670" i="1"/>
  <c r="S2669" i="1"/>
  <c r="R2669" i="1"/>
  <c r="E2669" i="1"/>
  <c r="D2669" i="1"/>
  <c r="R2668" i="1"/>
  <c r="S2668" i="1" s="1"/>
  <c r="E2668" i="1"/>
  <c r="D2668" i="1"/>
  <c r="S2667" i="1"/>
  <c r="R2667" i="1"/>
  <c r="E2667" i="1"/>
  <c r="D2667" i="1"/>
  <c r="R2666" i="1"/>
  <c r="S2666" i="1" s="1"/>
  <c r="E2666" i="1"/>
  <c r="D2666" i="1"/>
  <c r="R2665" i="1"/>
  <c r="S2665" i="1" s="1"/>
  <c r="E2665" i="1"/>
  <c r="D2665" i="1"/>
  <c r="S2664" i="1"/>
  <c r="R2664" i="1"/>
  <c r="E2664" i="1"/>
  <c r="D2664" i="1"/>
  <c r="R2663" i="1"/>
  <c r="S2663" i="1" s="1"/>
  <c r="E2663" i="1"/>
  <c r="D2663" i="1"/>
  <c r="S2662" i="1"/>
  <c r="R2662" i="1"/>
  <c r="E2662" i="1"/>
  <c r="D2662" i="1"/>
  <c r="Q2661" i="1"/>
  <c r="R2661" i="1" s="1"/>
  <c r="S2661" i="1" s="1"/>
  <c r="E2661" i="1"/>
  <c r="D2661" i="1"/>
  <c r="R2660" i="1"/>
  <c r="S2660" i="1" s="1"/>
  <c r="E2660" i="1"/>
  <c r="D2660" i="1"/>
  <c r="S2659" i="1"/>
  <c r="R2659" i="1"/>
  <c r="E2659" i="1"/>
  <c r="D2659" i="1"/>
  <c r="R2658" i="1"/>
  <c r="S2658" i="1" s="1"/>
  <c r="E2658" i="1"/>
  <c r="D2658" i="1"/>
  <c r="R2657" i="1"/>
  <c r="S2657" i="1" s="1"/>
  <c r="E2657" i="1"/>
  <c r="D2657" i="1"/>
  <c r="R2656" i="1"/>
  <c r="S2656" i="1" s="1"/>
  <c r="E2656" i="1"/>
  <c r="D2656" i="1"/>
  <c r="R2655" i="1"/>
  <c r="S2655" i="1" s="1"/>
  <c r="E2655" i="1"/>
  <c r="D2655" i="1"/>
  <c r="R2654" i="1"/>
  <c r="S2654" i="1" s="1"/>
  <c r="E2654" i="1"/>
  <c r="D2654" i="1"/>
  <c r="R2653" i="1"/>
  <c r="S2653" i="1" s="1"/>
  <c r="E2653" i="1"/>
  <c r="D2653" i="1"/>
  <c r="R2652" i="1"/>
  <c r="S2652" i="1" s="1"/>
  <c r="E2652" i="1"/>
  <c r="D2652" i="1"/>
  <c r="R2651" i="1"/>
  <c r="S2651" i="1" s="1"/>
  <c r="E2651" i="1"/>
  <c r="D2651" i="1"/>
  <c r="R2650" i="1"/>
  <c r="S2650" i="1" s="1"/>
  <c r="E2650" i="1"/>
  <c r="D2650" i="1"/>
  <c r="R2649" i="1"/>
  <c r="S2649" i="1" s="1"/>
  <c r="E2649" i="1"/>
  <c r="D2649" i="1"/>
  <c r="R2648" i="1"/>
  <c r="S2648" i="1" s="1"/>
  <c r="E2648" i="1"/>
  <c r="D2648" i="1"/>
  <c r="R2647" i="1"/>
  <c r="S2647" i="1" s="1"/>
  <c r="E2647" i="1"/>
  <c r="D2647" i="1"/>
  <c r="R2646" i="1"/>
  <c r="S2646" i="1" s="1"/>
  <c r="E2646" i="1"/>
  <c r="D2646" i="1"/>
  <c r="R2645" i="1"/>
  <c r="S2645" i="1" s="1"/>
  <c r="E2645" i="1"/>
  <c r="D2645" i="1"/>
  <c r="R2644" i="1"/>
  <c r="S2644" i="1" s="1"/>
  <c r="E2644" i="1"/>
  <c r="D2644" i="1"/>
  <c r="R2643" i="1"/>
  <c r="S2643" i="1" s="1"/>
  <c r="E2643" i="1"/>
  <c r="D2643" i="1"/>
  <c r="R2642" i="1"/>
  <c r="S2642" i="1" s="1"/>
  <c r="E2642" i="1"/>
  <c r="D2642" i="1"/>
  <c r="R2641" i="1"/>
  <c r="S2641" i="1" s="1"/>
  <c r="E2641" i="1"/>
  <c r="D2641" i="1"/>
  <c r="R2640" i="1"/>
  <c r="S2640" i="1" s="1"/>
  <c r="E2640" i="1"/>
  <c r="D2640" i="1"/>
  <c r="R2639" i="1"/>
  <c r="S2639" i="1" s="1"/>
  <c r="E2639" i="1"/>
  <c r="D2639" i="1"/>
  <c r="R2638" i="1"/>
  <c r="S2638" i="1" s="1"/>
  <c r="E2638" i="1"/>
  <c r="D2638" i="1"/>
  <c r="R2637" i="1"/>
  <c r="S2637" i="1" s="1"/>
  <c r="E2637" i="1"/>
  <c r="D2637" i="1"/>
  <c r="S2636" i="1"/>
  <c r="R2636" i="1"/>
  <c r="E2636" i="1"/>
  <c r="D2636" i="1"/>
  <c r="R2635" i="1"/>
  <c r="S2635" i="1" s="1"/>
  <c r="E2635" i="1"/>
  <c r="D2635" i="1"/>
  <c r="R2634" i="1"/>
  <c r="S2634" i="1" s="1"/>
  <c r="E2634" i="1"/>
  <c r="D2634" i="1"/>
  <c r="R2633" i="1"/>
  <c r="S2633" i="1" s="1"/>
  <c r="E2633" i="1"/>
  <c r="D2633" i="1"/>
  <c r="R2632" i="1"/>
  <c r="S2632" i="1" s="1"/>
  <c r="E2632" i="1"/>
  <c r="D2632" i="1"/>
  <c r="R2631" i="1"/>
  <c r="S2631" i="1" s="1"/>
  <c r="E2631" i="1"/>
  <c r="D2631" i="1"/>
  <c r="R2630" i="1"/>
  <c r="S2630" i="1" s="1"/>
  <c r="E2630" i="1"/>
  <c r="D2630" i="1"/>
  <c r="R2629" i="1"/>
  <c r="S2629" i="1" s="1"/>
  <c r="E2629" i="1"/>
  <c r="D2629" i="1"/>
  <c r="R2628" i="1"/>
  <c r="S2628" i="1" s="1"/>
  <c r="E2628" i="1"/>
  <c r="D2628" i="1"/>
  <c r="R2627" i="1"/>
  <c r="S2627" i="1" s="1"/>
  <c r="E2627" i="1"/>
  <c r="D2627" i="1"/>
  <c r="S2626" i="1"/>
  <c r="R2626" i="1"/>
  <c r="E2626" i="1"/>
  <c r="D2626" i="1"/>
  <c r="S2625" i="1"/>
  <c r="R2625" i="1"/>
  <c r="E2625" i="1"/>
  <c r="D2625" i="1"/>
  <c r="R2624" i="1"/>
  <c r="S2624" i="1" s="1"/>
  <c r="E2624" i="1"/>
  <c r="D2624" i="1"/>
  <c r="R2623" i="1"/>
  <c r="S2623" i="1" s="1"/>
  <c r="E2623" i="1"/>
  <c r="D2623" i="1"/>
  <c r="R2622" i="1"/>
  <c r="S2622" i="1" s="1"/>
  <c r="E2622" i="1"/>
  <c r="D2622" i="1"/>
  <c r="S2621" i="1"/>
  <c r="R2621" i="1"/>
  <c r="E2621" i="1"/>
  <c r="D2621" i="1"/>
  <c r="R2620" i="1"/>
  <c r="S2620" i="1" s="1"/>
  <c r="E2620" i="1"/>
  <c r="D2620" i="1"/>
  <c r="R2619" i="1"/>
  <c r="S2619" i="1" s="1"/>
  <c r="E2619" i="1"/>
  <c r="D2619" i="1"/>
  <c r="R2618" i="1"/>
  <c r="S2618" i="1" s="1"/>
  <c r="E2618" i="1"/>
  <c r="D2618" i="1"/>
  <c r="R2617" i="1"/>
  <c r="S2617" i="1" s="1"/>
  <c r="E2617" i="1"/>
  <c r="D2617" i="1"/>
  <c r="S2616" i="1"/>
  <c r="R2616" i="1"/>
  <c r="E2616" i="1"/>
  <c r="D2616" i="1"/>
  <c r="R2615" i="1"/>
  <c r="S2615" i="1" s="1"/>
  <c r="E2615" i="1"/>
  <c r="D2615" i="1"/>
  <c r="S2614" i="1"/>
  <c r="R2614" i="1"/>
  <c r="E2614" i="1"/>
  <c r="D2614" i="1"/>
  <c r="R2613" i="1"/>
  <c r="S2613" i="1" s="1"/>
  <c r="E2613" i="1"/>
  <c r="D2613" i="1"/>
  <c r="R2612" i="1"/>
  <c r="S2612" i="1" s="1"/>
  <c r="E2612" i="1"/>
  <c r="D2612" i="1"/>
  <c r="R2611" i="1"/>
  <c r="S2611" i="1" s="1"/>
  <c r="E2611" i="1"/>
  <c r="D2611" i="1"/>
  <c r="R2610" i="1"/>
  <c r="S2610" i="1" s="1"/>
  <c r="E2610" i="1"/>
  <c r="D2610" i="1"/>
  <c r="S2609" i="1"/>
  <c r="R2609" i="1"/>
  <c r="E2609" i="1"/>
  <c r="D2609" i="1"/>
  <c r="R2608" i="1"/>
  <c r="S2608" i="1" s="1"/>
  <c r="E2608" i="1"/>
  <c r="D2608" i="1"/>
  <c r="R2607" i="1"/>
  <c r="S2607" i="1" s="1"/>
  <c r="E2607" i="1"/>
  <c r="D2607" i="1"/>
  <c r="R2606" i="1"/>
  <c r="S2606" i="1" s="1"/>
  <c r="E2606" i="1"/>
  <c r="D2606" i="1"/>
  <c r="R2605" i="1"/>
  <c r="S2605" i="1" s="1"/>
  <c r="E2605" i="1"/>
  <c r="D2605" i="1"/>
  <c r="S2604" i="1"/>
  <c r="R2604" i="1"/>
  <c r="E2604" i="1"/>
  <c r="D2604" i="1"/>
  <c r="R2603" i="1"/>
  <c r="S2603" i="1" s="1"/>
  <c r="E2603" i="1"/>
  <c r="D2603" i="1"/>
  <c r="R2602" i="1"/>
  <c r="S2602" i="1" s="1"/>
  <c r="E2602" i="1"/>
  <c r="D2602" i="1"/>
  <c r="R2601" i="1"/>
  <c r="S2601" i="1" s="1"/>
  <c r="E2601" i="1"/>
  <c r="D2601" i="1"/>
  <c r="R2600" i="1"/>
  <c r="S2600" i="1" s="1"/>
  <c r="E2600" i="1"/>
  <c r="D2600" i="1"/>
  <c r="R2599" i="1"/>
  <c r="S2599" i="1" s="1"/>
  <c r="E2599" i="1"/>
  <c r="D2599" i="1"/>
  <c r="R2598" i="1"/>
  <c r="S2598" i="1" s="1"/>
  <c r="E2598" i="1"/>
  <c r="D2598" i="1"/>
  <c r="R2597" i="1"/>
  <c r="S2597" i="1" s="1"/>
  <c r="E2597" i="1"/>
  <c r="D2597" i="1"/>
  <c r="R2596" i="1"/>
  <c r="S2596" i="1" s="1"/>
  <c r="E2596" i="1"/>
  <c r="D2596" i="1"/>
  <c r="R2595" i="1"/>
  <c r="S2595" i="1" s="1"/>
  <c r="E2595" i="1"/>
  <c r="D2595" i="1"/>
  <c r="R2594" i="1"/>
  <c r="S2594" i="1" s="1"/>
  <c r="E2594" i="1"/>
  <c r="D2594" i="1"/>
  <c r="R2593" i="1"/>
  <c r="S2593" i="1" s="1"/>
  <c r="E2593" i="1"/>
  <c r="D2593" i="1"/>
  <c r="R2592" i="1"/>
  <c r="S2592" i="1" s="1"/>
  <c r="E2592" i="1"/>
  <c r="D2592" i="1"/>
  <c r="R2591" i="1"/>
  <c r="S2591" i="1" s="1"/>
  <c r="E2591" i="1"/>
  <c r="D2591" i="1"/>
  <c r="R2590" i="1"/>
  <c r="S2590" i="1" s="1"/>
  <c r="E2590" i="1"/>
  <c r="D2590" i="1"/>
  <c r="R2589" i="1"/>
  <c r="S2589" i="1" s="1"/>
  <c r="E2589" i="1"/>
  <c r="D2589" i="1"/>
  <c r="R2588" i="1"/>
  <c r="S2588" i="1" s="1"/>
  <c r="E2588" i="1"/>
  <c r="D2588" i="1"/>
  <c r="R2587" i="1"/>
  <c r="S2587" i="1" s="1"/>
  <c r="E2587" i="1"/>
  <c r="D2587" i="1"/>
  <c r="S2586" i="1"/>
  <c r="R2586" i="1"/>
  <c r="E2586" i="1"/>
  <c r="D2586" i="1"/>
  <c r="R2585" i="1"/>
  <c r="S2585" i="1" s="1"/>
  <c r="E2585" i="1"/>
  <c r="D2585" i="1"/>
  <c r="R2584" i="1"/>
  <c r="S2584" i="1" s="1"/>
  <c r="E2584" i="1"/>
  <c r="D2584" i="1"/>
  <c r="R2583" i="1"/>
  <c r="S2583" i="1" s="1"/>
  <c r="E2583" i="1"/>
  <c r="D2583" i="1"/>
  <c r="R2582" i="1"/>
  <c r="S2582" i="1" s="1"/>
  <c r="E2582" i="1"/>
  <c r="D2582" i="1"/>
  <c r="R2581" i="1"/>
  <c r="S2581" i="1" s="1"/>
  <c r="E2581" i="1"/>
  <c r="D2581" i="1"/>
  <c r="R2580" i="1"/>
  <c r="S2580" i="1" s="1"/>
  <c r="E2580" i="1"/>
  <c r="D2580" i="1"/>
  <c r="R2579" i="1"/>
  <c r="S2579" i="1" s="1"/>
  <c r="E2579" i="1"/>
  <c r="D2579" i="1"/>
  <c r="R2578" i="1"/>
  <c r="S2578" i="1" s="1"/>
  <c r="E2578" i="1"/>
  <c r="D2578" i="1"/>
  <c r="R2577" i="1"/>
  <c r="S2577" i="1" s="1"/>
  <c r="E2577" i="1"/>
  <c r="D2577" i="1"/>
  <c r="R2576" i="1"/>
  <c r="S2576" i="1" s="1"/>
  <c r="E2576" i="1"/>
  <c r="D2576" i="1"/>
  <c r="S2575" i="1"/>
  <c r="R2575" i="1"/>
  <c r="E2575" i="1"/>
  <c r="D2575" i="1"/>
  <c r="R2574" i="1"/>
  <c r="S2574" i="1" s="1"/>
  <c r="E2574" i="1"/>
  <c r="D2574" i="1"/>
  <c r="R2573" i="1"/>
  <c r="S2573" i="1" s="1"/>
  <c r="E2573" i="1"/>
  <c r="D2573" i="1"/>
  <c r="R2572" i="1"/>
  <c r="S2572" i="1" s="1"/>
  <c r="E2572" i="1"/>
  <c r="D2572" i="1"/>
  <c r="S2571" i="1"/>
  <c r="R2571" i="1"/>
  <c r="E2571" i="1"/>
  <c r="D2571" i="1"/>
  <c r="R2570" i="1"/>
  <c r="S2570" i="1" s="1"/>
  <c r="E2570" i="1"/>
  <c r="D2570" i="1"/>
  <c r="R2569" i="1"/>
  <c r="S2569" i="1" s="1"/>
  <c r="E2569" i="1"/>
  <c r="D2569" i="1"/>
  <c r="R2568" i="1"/>
  <c r="S2568" i="1" s="1"/>
  <c r="E2568" i="1"/>
  <c r="D2568" i="1"/>
  <c r="R2567" i="1"/>
  <c r="S2567" i="1" s="1"/>
  <c r="E2567" i="1"/>
  <c r="D2567" i="1"/>
  <c r="S2566" i="1"/>
  <c r="R2566" i="1"/>
  <c r="E2566" i="1"/>
  <c r="D2566" i="1"/>
  <c r="R2565" i="1"/>
  <c r="S2565" i="1" s="1"/>
  <c r="E2565" i="1"/>
  <c r="D2565" i="1"/>
  <c r="S2564" i="1"/>
  <c r="R2564" i="1"/>
  <c r="E2564" i="1"/>
  <c r="D2564" i="1"/>
  <c r="R2563" i="1"/>
  <c r="S2563" i="1" s="1"/>
  <c r="E2563" i="1"/>
  <c r="D2563" i="1"/>
  <c r="R2562" i="1"/>
  <c r="S2562" i="1" s="1"/>
  <c r="E2562" i="1"/>
  <c r="D2562" i="1"/>
  <c r="R2561" i="1"/>
  <c r="S2561" i="1" s="1"/>
  <c r="E2561" i="1"/>
  <c r="D2561" i="1"/>
  <c r="S2560" i="1"/>
  <c r="R2560" i="1"/>
  <c r="E2560" i="1"/>
  <c r="D2560" i="1"/>
  <c r="R2559" i="1"/>
  <c r="S2559" i="1" s="1"/>
  <c r="E2559" i="1"/>
  <c r="D2559" i="1"/>
  <c r="R2558" i="1"/>
  <c r="S2558" i="1" s="1"/>
  <c r="E2558" i="1"/>
  <c r="D2558" i="1"/>
  <c r="R2557" i="1"/>
  <c r="S2557" i="1" s="1"/>
  <c r="E2557" i="1"/>
  <c r="D2557" i="1"/>
  <c r="R2556" i="1"/>
  <c r="S2556" i="1" s="1"/>
  <c r="E2556" i="1"/>
  <c r="D2556" i="1"/>
  <c r="S2555" i="1"/>
  <c r="R2555" i="1"/>
  <c r="E2555" i="1"/>
  <c r="D2555" i="1"/>
  <c r="R2554" i="1"/>
  <c r="S2554" i="1" s="1"/>
  <c r="E2554" i="1"/>
  <c r="D2554" i="1"/>
  <c r="R2553" i="1"/>
  <c r="S2553" i="1" s="1"/>
  <c r="E2553" i="1"/>
  <c r="D2553" i="1"/>
  <c r="R2552" i="1"/>
  <c r="S2552" i="1" s="1"/>
  <c r="E2552" i="1"/>
  <c r="D2552" i="1"/>
  <c r="R2551" i="1"/>
  <c r="S2551" i="1" s="1"/>
  <c r="E2551" i="1"/>
  <c r="D2551" i="1"/>
  <c r="R2550" i="1"/>
  <c r="S2550" i="1" s="1"/>
  <c r="E2550" i="1"/>
  <c r="D2550" i="1"/>
  <c r="S2549" i="1"/>
  <c r="R2549" i="1"/>
  <c r="E2549" i="1"/>
  <c r="D2549" i="1"/>
  <c r="R2548" i="1"/>
  <c r="S2548" i="1" s="1"/>
  <c r="E2548" i="1"/>
  <c r="D2548" i="1"/>
  <c r="R2547" i="1"/>
  <c r="S2547" i="1" s="1"/>
  <c r="E2547" i="1"/>
  <c r="D2547" i="1"/>
  <c r="R2546" i="1"/>
  <c r="S2546" i="1" s="1"/>
  <c r="E2546" i="1"/>
  <c r="D2546" i="1"/>
  <c r="R2545" i="1"/>
  <c r="S2545" i="1" s="1"/>
  <c r="E2545" i="1"/>
  <c r="D2545" i="1"/>
  <c r="R2544" i="1"/>
  <c r="S2544" i="1" s="1"/>
  <c r="E2544" i="1"/>
  <c r="D2544" i="1"/>
  <c r="R2543" i="1"/>
  <c r="S2543" i="1" s="1"/>
  <c r="E2543" i="1"/>
  <c r="D2543" i="1"/>
  <c r="R2542" i="1"/>
  <c r="S2542" i="1" s="1"/>
  <c r="E2542" i="1"/>
  <c r="D2542" i="1"/>
  <c r="R2541" i="1"/>
  <c r="S2541" i="1" s="1"/>
  <c r="E2541" i="1"/>
  <c r="D2541" i="1"/>
  <c r="R2540" i="1"/>
  <c r="S2540" i="1" s="1"/>
  <c r="E2540" i="1"/>
  <c r="D2540" i="1"/>
  <c r="R2539" i="1"/>
  <c r="S2539" i="1" s="1"/>
  <c r="E2539" i="1"/>
  <c r="D2539" i="1"/>
  <c r="R2538" i="1"/>
  <c r="S2538" i="1" s="1"/>
  <c r="E2538" i="1"/>
  <c r="D2538" i="1"/>
  <c r="R2537" i="1"/>
  <c r="S2537" i="1" s="1"/>
  <c r="E2537" i="1"/>
  <c r="D2537" i="1"/>
  <c r="S2536" i="1"/>
  <c r="R2536" i="1"/>
  <c r="E2536" i="1"/>
  <c r="D2536" i="1"/>
  <c r="R2535" i="1"/>
  <c r="S2535" i="1" s="1"/>
  <c r="E2535" i="1"/>
  <c r="D2535" i="1"/>
  <c r="R2534" i="1"/>
  <c r="S2534" i="1" s="1"/>
  <c r="E2534" i="1"/>
  <c r="D2534" i="1"/>
  <c r="R2533" i="1"/>
  <c r="S2533" i="1" s="1"/>
  <c r="E2533" i="1"/>
  <c r="D2533" i="1"/>
  <c r="R2532" i="1"/>
  <c r="S2532" i="1" s="1"/>
  <c r="E2532" i="1"/>
  <c r="D2532" i="1"/>
  <c r="S2531" i="1"/>
  <c r="R2531" i="1"/>
  <c r="E2531" i="1"/>
  <c r="D2531" i="1"/>
  <c r="R2530" i="1"/>
  <c r="S2530" i="1" s="1"/>
  <c r="E2530" i="1"/>
  <c r="D2530" i="1"/>
  <c r="R2529" i="1"/>
  <c r="S2529" i="1" s="1"/>
  <c r="E2529" i="1"/>
  <c r="D2529" i="1"/>
  <c r="R2528" i="1"/>
  <c r="S2528" i="1" s="1"/>
  <c r="E2528" i="1"/>
  <c r="D2528" i="1"/>
  <c r="R2527" i="1"/>
  <c r="S2527" i="1" s="1"/>
  <c r="E2527" i="1"/>
  <c r="D2527" i="1"/>
  <c r="R2526" i="1"/>
  <c r="S2526" i="1" s="1"/>
  <c r="E2526" i="1"/>
  <c r="D2526" i="1"/>
  <c r="S2525" i="1"/>
  <c r="R2525" i="1"/>
  <c r="E2525" i="1"/>
  <c r="D2525" i="1"/>
  <c r="R2524" i="1"/>
  <c r="S2524" i="1" s="1"/>
  <c r="E2524" i="1"/>
  <c r="D2524" i="1"/>
  <c r="R2523" i="1"/>
  <c r="S2523" i="1" s="1"/>
  <c r="E2523" i="1"/>
  <c r="D2523" i="1"/>
  <c r="R2522" i="1"/>
  <c r="S2522" i="1" s="1"/>
  <c r="E2522" i="1"/>
  <c r="D2522" i="1"/>
  <c r="R2521" i="1"/>
  <c r="S2521" i="1" s="1"/>
  <c r="E2521" i="1"/>
  <c r="D2521" i="1"/>
  <c r="R2520" i="1"/>
  <c r="S2520" i="1" s="1"/>
  <c r="E2520" i="1"/>
  <c r="D2520" i="1"/>
  <c r="R2519" i="1"/>
  <c r="S2519" i="1" s="1"/>
  <c r="E2519" i="1"/>
  <c r="D2519" i="1"/>
  <c r="R2518" i="1"/>
  <c r="S2518" i="1" s="1"/>
  <c r="E2518" i="1"/>
  <c r="D2518" i="1"/>
  <c r="R2517" i="1"/>
  <c r="S2517" i="1" s="1"/>
  <c r="E2517" i="1"/>
  <c r="D2517" i="1"/>
  <c r="R2516" i="1"/>
  <c r="S2516" i="1" s="1"/>
  <c r="E2516" i="1"/>
  <c r="D2516" i="1"/>
  <c r="R2515" i="1"/>
  <c r="S2515" i="1" s="1"/>
  <c r="E2515" i="1"/>
  <c r="D2515" i="1"/>
  <c r="S2514" i="1"/>
  <c r="R2514" i="1"/>
  <c r="E2514" i="1"/>
  <c r="D2514" i="1"/>
  <c r="R2513" i="1"/>
  <c r="S2513" i="1" s="1"/>
  <c r="E2513" i="1"/>
  <c r="D2513" i="1"/>
  <c r="R2512" i="1"/>
  <c r="S2512" i="1" s="1"/>
  <c r="E2512" i="1"/>
  <c r="D2512" i="1"/>
  <c r="R2511" i="1"/>
  <c r="S2511" i="1" s="1"/>
  <c r="E2511" i="1"/>
  <c r="D2511" i="1"/>
  <c r="R2510" i="1"/>
  <c r="S2510" i="1" s="1"/>
  <c r="E2510" i="1"/>
  <c r="D2510" i="1"/>
  <c r="R2509" i="1"/>
  <c r="S2509" i="1" s="1"/>
  <c r="E2509" i="1"/>
  <c r="D2509" i="1"/>
  <c r="R2508" i="1"/>
  <c r="S2508" i="1" s="1"/>
  <c r="E2508" i="1"/>
  <c r="D2508" i="1"/>
  <c r="R2507" i="1"/>
  <c r="S2507" i="1" s="1"/>
  <c r="E2507" i="1"/>
  <c r="D2507" i="1"/>
  <c r="R2506" i="1"/>
  <c r="S2506" i="1" s="1"/>
  <c r="E2506" i="1"/>
  <c r="D2506" i="1"/>
  <c r="S2505" i="1"/>
  <c r="R2505" i="1"/>
  <c r="E2505" i="1"/>
  <c r="D2505" i="1"/>
  <c r="R2504" i="1"/>
  <c r="S2504" i="1" s="1"/>
  <c r="E2504" i="1"/>
  <c r="D2504" i="1"/>
  <c r="R2503" i="1"/>
  <c r="S2503" i="1" s="1"/>
  <c r="E2503" i="1"/>
  <c r="D2503" i="1"/>
  <c r="R2502" i="1"/>
  <c r="S2502" i="1" s="1"/>
  <c r="E2502" i="1"/>
  <c r="D2502" i="1"/>
  <c r="R2501" i="1"/>
  <c r="S2501" i="1" s="1"/>
  <c r="E2501" i="1"/>
  <c r="D2501" i="1"/>
  <c r="R2500" i="1"/>
  <c r="S2500" i="1" s="1"/>
  <c r="E2500" i="1"/>
  <c r="D2500" i="1"/>
  <c r="S2499" i="1"/>
  <c r="R2499" i="1"/>
  <c r="E2499" i="1"/>
  <c r="D2499" i="1"/>
  <c r="R2498" i="1"/>
  <c r="S2498" i="1" s="1"/>
  <c r="E2498" i="1"/>
  <c r="D2498" i="1"/>
  <c r="R2497" i="1"/>
  <c r="S2497" i="1" s="1"/>
  <c r="E2497" i="1"/>
  <c r="D2497" i="1"/>
  <c r="R2496" i="1"/>
  <c r="S2496" i="1" s="1"/>
  <c r="E2496" i="1"/>
  <c r="D2496" i="1"/>
  <c r="R2495" i="1"/>
  <c r="S2495" i="1" s="1"/>
  <c r="E2495" i="1"/>
  <c r="D2495" i="1"/>
  <c r="R2494" i="1"/>
  <c r="S2494" i="1" s="1"/>
  <c r="E2494" i="1"/>
  <c r="D2494" i="1"/>
  <c r="R2493" i="1"/>
  <c r="S2493" i="1" s="1"/>
  <c r="E2493" i="1"/>
  <c r="D2493" i="1"/>
  <c r="R2492" i="1"/>
  <c r="S2492" i="1" s="1"/>
  <c r="E2492" i="1"/>
  <c r="D2492" i="1"/>
  <c r="R2491" i="1"/>
  <c r="S2491" i="1" s="1"/>
  <c r="E2491" i="1"/>
  <c r="D2491" i="1"/>
  <c r="R2490" i="1"/>
  <c r="S2490" i="1" s="1"/>
  <c r="E2490" i="1"/>
  <c r="D2490" i="1"/>
  <c r="R2489" i="1"/>
  <c r="S2489" i="1" s="1"/>
  <c r="E2489" i="1"/>
  <c r="D2489" i="1"/>
  <c r="R2488" i="1"/>
  <c r="S2488" i="1" s="1"/>
  <c r="Q2488" i="1"/>
  <c r="E2488" i="1"/>
  <c r="D2488" i="1"/>
  <c r="R2487" i="1"/>
  <c r="S2487" i="1" s="1"/>
  <c r="E2487" i="1"/>
  <c r="D2487" i="1"/>
  <c r="R2486" i="1"/>
  <c r="S2486" i="1" s="1"/>
  <c r="E2486" i="1"/>
  <c r="D2486" i="1"/>
  <c r="S2485" i="1"/>
  <c r="R2485" i="1"/>
  <c r="E2485" i="1"/>
  <c r="D2485" i="1"/>
  <c r="R2484" i="1"/>
  <c r="S2484" i="1" s="1"/>
  <c r="E2484" i="1"/>
  <c r="D2484" i="1"/>
  <c r="S2483" i="1"/>
  <c r="R2483" i="1"/>
  <c r="E2483" i="1"/>
  <c r="D2483" i="1"/>
  <c r="S2482" i="1"/>
  <c r="R2482" i="1"/>
  <c r="E2482" i="1"/>
  <c r="D2482" i="1"/>
  <c r="R2481" i="1"/>
  <c r="S2481" i="1" s="1"/>
  <c r="E2481" i="1"/>
  <c r="D2481" i="1"/>
  <c r="S2480" i="1"/>
  <c r="R2480" i="1"/>
  <c r="E2480" i="1"/>
  <c r="D2480" i="1"/>
  <c r="R2479" i="1"/>
  <c r="S2479" i="1" s="1"/>
  <c r="E2479" i="1"/>
  <c r="D2479" i="1"/>
  <c r="S2478" i="1"/>
  <c r="R2478" i="1"/>
  <c r="E2478" i="1"/>
  <c r="D2478" i="1"/>
  <c r="S2477" i="1"/>
  <c r="R2477" i="1"/>
  <c r="E2477" i="1"/>
  <c r="D2477" i="1"/>
  <c r="R2476" i="1"/>
  <c r="S2476" i="1" s="1"/>
  <c r="E2476" i="1"/>
  <c r="D2476" i="1"/>
  <c r="S2475" i="1"/>
  <c r="R2475" i="1"/>
  <c r="E2475" i="1"/>
  <c r="D2475" i="1"/>
  <c r="R2474" i="1"/>
  <c r="S2474" i="1" s="1"/>
  <c r="E2474" i="1"/>
  <c r="D2474" i="1"/>
  <c r="S2473" i="1"/>
  <c r="R2473" i="1"/>
  <c r="E2473" i="1"/>
  <c r="D2473" i="1"/>
  <c r="R2472" i="1"/>
  <c r="S2472" i="1" s="1"/>
  <c r="E2472" i="1"/>
  <c r="D2472" i="1"/>
  <c r="R2471" i="1"/>
  <c r="S2471" i="1" s="1"/>
  <c r="E2471" i="1"/>
  <c r="D2471" i="1"/>
  <c r="S2470" i="1"/>
  <c r="R2470" i="1"/>
  <c r="E2470" i="1"/>
  <c r="D2470" i="1"/>
  <c r="R2469" i="1"/>
  <c r="S2469" i="1" s="1"/>
  <c r="E2469" i="1"/>
  <c r="D2469" i="1"/>
  <c r="S2468" i="1"/>
  <c r="R2468" i="1"/>
  <c r="E2468" i="1"/>
  <c r="D2468" i="1"/>
  <c r="R2467" i="1"/>
  <c r="S2467" i="1" s="1"/>
  <c r="E2467" i="1"/>
  <c r="D2467" i="1"/>
  <c r="R2466" i="1"/>
  <c r="S2466" i="1" s="1"/>
  <c r="E2466" i="1"/>
  <c r="D2466" i="1"/>
  <c r="S2465" i="1"/>
  <c r="R2465" i="1"/>
  <c r="E2465" i="1"/>
  <c r="D2465" i="1"/>
  <c r="R2464" i="1"/>
  <c r="S2464" i="1" s="1"/>
  <c r="E2464" i="1"/>
  <c r="D2464" i="1"/>
  <c r="S2463" i="1"/>
  <c r="R2463" i="1"/>
  <c r="E2463" i="1"/>
  <c r="D2463" i="1"/>
  <c r="R2462" i="1"/>
  <c r="S2462" i="1" s="1"/>
  <c r="E2462" i="1"/>
  <c r="D2462" i="1"/>
  <c r="R2461" i="1"/>
  <c r="S2461" i="1" s="1"/>
  <c r="E2461" i="1"/>
  <c r="D2461" i="1"/>
  <c r="S2460" i="1"/>
  <c r="R2460" i="1"/>
  <c r="E2460" i="1"/>
  <c r="D2460" i="1"/>
  <c r="R2459" i="1"/>
  <c r="S2459" i="1" s="1"/>
  <c r="E2459" i="1"/>
  <c r="D2459" i="1"/>
  <c r="S2458" i="1"/>
  <c r="R2458" i="1"/>
  <c r="E2458" i="1"/>
  <c r="D2458" i="1"/>
  <c r="R2457" i="1"/>
  <c r="S2457" i="1" s="1"/>
  <c r="Q2457" i="1"/>
  <c r="E2457" i="1"/>
  <c r="D2457" i="1"/>
  <c r="S2456" i="1"/>
  <c r="R2456" i="1"/>
  <c r="E2456" i="1"/>
  <c r="D2456" i="1"/>
  <c r="R2455" i="1"/>
  <c r="S2455" i="1" s="1"/>
  <c r="E2455" i="1"/>
  <c r="D2455" i="1"/>
  <c r="R2454" i="1"/>
  <c r="S2454" i="1" s="1"/>
  <c r="E2454" i="1"/>
  <c r="D2454" i="1"/>
  <c r="S2453" i="1"/>
  <c r="R2453" i="1"/>
  <c r="E2453" i="1"/>
  <c r="D2453" i="1"/>
  <c r="R2452" i="1"/>
  <c r="S2452" i="1" s="1"/>
  <c r="E2452" i="1"/>
  <c r="D2452" i="1"/>
  <c r="R2451" i="1"/>
  <c r="S2451" i="1" s="1"/>
  <c r="E2451" i="1"/>
  <c r="D2451" i="1"/>
  <c r="Q2450" i="1"/>
  <c r="R2450" i="1" s="1"/>
  <c r="S2450" i="1" s="1"/>
  <c r="E2450" i="1"/>
  <c r="D2450" i="1"/>
  <c r="R2449" i="1"/>
  <c r="S2449" i="1" s="1"/>
  <c r="E2449" i="1"/>
  <c r="D2449" i="1"/>
  <c r="S2448" i="1"/>
  <c r="R2448" i="1"/>
  <c r="E2448" i="1"/>
  <c r="D2448" i="1"/>
  <c r="R2447" i="1"/>
  <c r="S2447" i="1" s="1"/>
  <c r="E2447" i="1"/>
  <c r="D2447" i="1"/>
  <c r="R2446" i="1"/>
  <c r="S2446" i="1" s="1"/>
  <c r="E2446" i="1"/>
  <c r="D2446" i="1"/>
  <c r="R2445" i="1"/>
  <c r="S2445" i="1" s="1"/>
  <c r="E2445" i="1"/>
  <c r="D2445" i="1"/>
  <c r="R2444" i="1"/>
  <c r="S2444" i="1" s="1"/>
  <c r="E2444" i="1"/>
  <c r="D2444" i="1"/>
  <c r="S2443" i="1"/>
  <c r="R2443" i="1"/>
  <c r="E2443" i="1"/>
  <c r="D2443" i="1"/>
  <c r="S2442" i="1"/>
  <c r="R2442" i="1"/>
  <c r="E2442" i="1"/>
  <c r="D2442" i="1"/>
  <c r="R2441" i="1"/>
  <c r="S2441" i="1" s="1"/>
  <c r="E2441" i="1"/>
  <c r="D2441" i="1"/>
  <c r="R2440" i="1"/>
  <c r="S2440" i="1" s="1"/>
  <c r="E2440" i="1"/>
  <c r="D2440" i="1"/>
  <c r="R2439" i="1"/>
  <c r="S2439" i="1" s="1"/>
  <c r="E2439" i="1"/>
  <c r="D2439" i="1"/>
  <c r="S2438" i="1"/>
  <c r="R2438" i="1"/>
  <c r="E2438" i="1"/>
  <c r="D2438" i="1"/>
  <c r="S2437" i="1"/>
  <c r="R2437" i="1"/>
  <c r="E2437" i="1"/>
  <c r="D2437" i="1"/>
  <c r="R2436" i="1"/>
  <c r="S2436" i="1" s="1"/>
  <c r="E2436" i="1"/>
  <c r="D2436" i="1"/>
  <c r="R2435" i="1"/>
  <c r="S2435" i="1" s="1"/>
  <c r="E2435" i="1"/>
  <c r="D2435" i="1"/>
  <c r="R2434" i="1"/>
  <c r="S2434" i="1" s="1"/>
  <c r="E2434" i="1"/>
  <c r="D2434" i="1"/>
  <c r="S2433" i="1"/>
  <c r="R2433" i="1"/>
  <c r="E2433" i="1"/>
  <c r="D2433" i="1"/>
  <c r="S2432" i="1"/>
  <c r="R2432" i="1"/>
  <c r="E2432" i="1"/>
  <c r="D2432" i="1"/>
  <c r="R2431" i="1"/>
  <c r="S2431" i="1" s="1"/>
  <c r="E2431" i="1"/>
  <c r="D2431" i="1"/>
  <c r="R2430" i="1"/>
  <c r="S2430" i="1" s="1"/>
  <c r="E2430" i="1"/>
  <c r="D2430" i="1"/>
  <c r="R2429" i="1"/>
  <c r="S2429" i="1" s="1"/>
  <c r="E2429" i="1"/>
  <c r="D2429" i="1"/>
  <c r="S2428" i="1"/>
  <c r="R2428" i="1"/>
  <c r="E2428" i="1"/>
  <c r="D2428" i="1"/>
  <c r="S2427" i="1"/>
  <c r="R2427" i="1"/>
  <c r="E2427" i="1"/>
  <c r="D2427" i="1"/>
  <c r="R2426" i="1"/>
  <c r="S2426" i="1" s="1"/>
  <c r="Q2426" i="1"/>
  <c r="E2426" i="1"/>
  <c r="D2426" i="1"/>
  <c r="S2425" i="1"/>
  <c r="R2425" i="1"/>
  <c r="E2425" i="1"/>
  <c r="D2425" i="1"/>
  <c r="S2424" i="1"/>
  <c r="R2424" i="1"/>
  <c r="E2424" i="1"/>
  <c r="D2424" i="1"/>
  <c r="S2423" i="1"/>
  <c r="R2423" i="1"/>
  <c r="E2423" i="1"/>
  <c r="D2423" i="1"/>
  <c r="S2422" i="1"/>
  <c r="R2422" i="1"/>
  <c r="E2422" i="1"/>
  <c r="D2422" i="1"/>
  <c r="S2421" i="1"/>
  <c r="R2421" i="1"/>
  <c r="E2421" i="1"/>
  <c r="D2421" i="1"/>
  <c r="S2420" i="1"/>
  <c r="R2420" i="1"/>
  <c r="E2420" i="1"/>
  <c r="D2420" i="1"/>
  <c r="S2419" i="1"/>
  <c r="R2419" i="1"/>
  <c r="E2419" i="1"/>
  <c r="D2419" i="1"/>
  <c r="S2418" i="1"/>
  <c r="R2418" i="1"/>
  <c r="E2418" i="1"/>
  <c r="D2418" i="1"/>
  <c r="S2417" i="1"/>
  <c r="R2417" i="1"/>
  <c r="E2417" i="1"/>
  <c r="D2417" i="1"/>
  <c r="S2416" i="1"/>
  <c r="R2416" i="1"/>
  <c r="E2416" i="1"/>
  <c r="D2416" i="1"/>
  <c r="S2415" i="1"/>
  <c r="R2415" i="1"/>
  <c r="E2415" i="1"/>
  <c r="D2415" i="1"/>
  <c r="S2414" i="1"/>
  <c r="R2414" i="1"/>
  <c r="E2414" i="1"/>
  <c r="D2414" i="1"/>
  <c r="S2413" i="1"/>
  <c r="R2413" i="1"/>
  <c r="E2413" i="1"/>
  <c r="D2413" i="1"/>
  <c r="S2412" i="1"/>
  <c r="R2412" i="1"/>
  <c r="E2412" i="1"/>
  <c r="D2412" i="1"/>
  <c r="S2411" i="1"/>
  <c r="R2411" i="1"/>
  <c r="E2411" i="1"/>
  <c r="D2411" i="1"/>
  <c r="S2410" i="1"/>
  <c r="R2410" i="1"/>
  <c r="E2410" i="1"/>
  <c r="D2410" i="1"/>
  <c r="S2409" i="1"/>
  <c r="R2409" i="1"/>
  <c r="E2409" i="1"/>
  <c r="D2409" i="1"/>
  <c r="S2408" i="1"/>
  <c r="R2408" i="1"/>
  <c r="E2408" i="1"/>
  <c r="D2408" i="1"/>
  <c r="S2407" i="1"/>
  <c r="R2407" i="1"/>
  <c r="E2407" i="1"/>
  <c r="D2407" i="1"/>
  <c r="S2406" i="1"/>
  <c r="R2406" i="1"/>
  <c r="E2406" i="1"/>
  <c r="D2406" i="1"/>
  <c r="S2405" i="1"/>
  <c r="R2405" i="1"/>
  <c r="E2405" i="1"/>
  <c r="D2405" i="1"/>
  <c r="S2404" i="1"/>
  <c r="R2404" i="1"/>
  <c r="E2404" i="1"/>
  <c r="D2404" i="1"/>
  <c r="S2403" i="1"/>
  <c r="R2403" i="1"/>
  <c r="E2403" i="1"/>
  <c r="D2403" i="1"/>
  <c r="S2402" i="1"/>
  <c r="R2402" i="1"/>
  <c r="E2402" i="1"/>
  <c r="D2402" i="1"/>
  <c r="S2401" i="1"/>
  <c r="R2401" i="1"/>
  <c r="E2401" i="1"/>
  <c r="D2401" i="1"/>
  <c r="S2400" i="1"/>
  <c r="R2400" i="1"/>
  <c r="E2400" i="1"/>
  <c r="D2400" i="1"/>
  <c r="S2399" i="1"/>
  <c r="R2399" i="1"/>
  <c r="E2399" i="1"/>
  <c r="D2399" i="1"/>
  <c r="S2398" i="1"/>
  <c r="R2398" i="1"/>
  <c r="E2398" i="1"/>
  <c r="D2398" i="1"/>
  <c r="S2397" i="1"/>
  <c r="R2397" i="1"/>
  <c r="E2397" i="1"/>
  <c r="D2397" i="1"/>
  <c r="S2396" i="1"/>
  <c r="R2396" i="1"/>
  <c r="E2396" i="1"/>
  <c r="D2396" i="1"/>
  <c r="S2395" i="1"/>
  <c r="R2395" i="1"/>
  <c r="E2395" i="1"/>
  <c r="D2395" i="1"/>
  <c r="S2394" i="1"/>
  <c r="R2394" i="1"/>
  <c r="E2394" i="1"/>
  <c r="D2394" i="1"/>
  <c r="S2393" i="1"/>
  <c r="R2393" i="1"/>
  <c r="E2393" i="1"/>
  <c r="D2393" i="1"/>
  <c r="S2392" i="1"/>
  <c r="R2392" i="1"/>
  <c r="E2392" i="1"/>
  <c r="D2392" i="1"/>
  <c r="S2391" i="1"/>
  <c r="R2391" i="1"/>
  <c r="Q2391" i="1"/>
  <c r="E2391" i="1"/>
  <c r="D2391" i="1"/>
  <c r="R2390" i="1"/>
  <c r="S2390" i="1" s="1"/>
  <c r="E2390" i="1"/>
  <c r="D2390" i="1"/>
  <c r="R2389" i="1"/>
  <c r="S2389" i="1" s="1"/>
  <c r="E2389" i="1"/>
  <c r="D2389" i="1"/>
  <c r="S2388" i="1"/>
  <c r="R2388" i="1"/>
  <c r="E2388" i="1"/>
  <c r="D2388" i="1"/>
  <c r="R2387" i="1"/>
  <c r="S2387" i="1" s="1"/>
  <c r="E2387" i="1"/>
  <c r="D2387" i="1"/>
  <c r="S2386" i="1"/>
  <c r="R2386" i="1"/>
  <c r="E2386" i="1"/>
  <c r="D2386" i="1"/>
  <c r="R2385" i="1"/>
  <c r="S2385" i="1" s="1"/>
  <c r="E2385" i="1"/>
  <c r="D2385" i="1"/>
  <c r="R2384" i="1"/>
  <c r="S2384" i="1" s="1"/>
  <c r="E2384" i="1"/>
  <c r="D2384" i="1"/>
  <c r="S2383" i="1"/>
  <c r="R2383" i="1"/>
  <c r="E2383" i="1"/>
  <c r="D2383" i="1"/>
  <c r="R2382" i="1"/>
  <c r="S2382" i="1" s="1"/>
  <c r="E2382" i="1"/>
  <c r="D2382" i="1"/>
  <c r="S2381" i="1"/>
  <c r="R2381" i="1"/>
  <c r="E2381" i="1"/>
  <c r="D2381" i="1"/>
  <c r="R2380" i="1"/>
  <c r="S2380" i="1" s="1"/>
  <c r="E2380" i="1"/>
  <c r="D2380" i="1"/>
  <c r="R2379" i="1"/>
  <c r="S2379" i="1" s="1"/>
  <c r="E2379" i="1"/>
  <c r="D2379" i="1"/>
  <c r="Q2378" i="1"/>
  <c r="R2378" i="1" s="1"/>
  <c r="S2378" i="1" s="1"/>
  <c r="E2378" i="1"/>
  <c r="D2378" i="1"/>
  <c r="R2377" i="1"/>
  <c r="S2377" i="1" s="1"/>
  <c r="E2377" i="1"/>
  <c r="D2377" i="1"/>
  <c r="R2376" i="1"/>
  <c r="S2376" i="1" s="1"/>
  <c r="E2376" i="1"/>
  <c r="D2376" i="1"/>
  <c r="S2375" i="1"/>
  <c r="R2375" i="1"/>
  <c r="E2375" i="1"/>
  <c r="D2375" i="1"/>
  <c r="R2374" i="1"/>
  <c r="S2374" i="1" s="1"/>
  <c r="E2374" i="1"/>
  <c r="D2374" i="1"/>
  <c r="S2373" i="1"/>
  <c r="R2373" i="1"/>
  <c r="E2373" i="1"/>
  <c r="D2373" i="1"/>
  <c r="R2372" i="1"/>
  <c r="S2372" i="1" s="1"/>
  <c r="E2372" i="1"/>
  <c r="D2372" i="1"/>
  <c r="R2371" i="1"/>
  <c r="S2371" i="1" s="1"/>
  <c r="E2371" i="1"/>
  <c r="D2371" i="1"/>
  <c r="R2370" i="1"/>
  <c r="S2370" i="1" s="1"/>
  <c r="E2370" i="1"/>
  <c r="D2370" i="1"/>
  <c r="S2369" i="1"/>
  <c r="R2369" i="1"/>
  <c r="E2369" i="1"/>
  <c r="D2369" i="1"/>
  <c r="S2368" i="1"/>
  <c r="R2368" i="1"/>
  <c r="E2368" i="1"/>
  <c r="D2368" i="1"/>
  <c r="S2367" i="1"/>
  <c r="R2367" i="1"/>
  <c r="E2367" i="1"/>
  <c r="D2367" i="1"/>
  <c r="R2366" i="1"/>
  <c r="S2366" i="1" s="1"/>
  <c r="E2366" i="1"/>
  <c r="D2366" i="1"/>
  <c r="R2365" i="1"/>
  <c r="S2365" i="1" s="1"/>
  <c r="E2365" i="1"/>
  <c r="D2365" i="1"/>
  <c r="S2364" i="1"/>
  <c r="R2364" i="1"/>
  <c r="E2364" i="1"/>
  <c r="D2364" i="1"/>
  <c r="S2363" i="1"/>
  <c r="R2363" i="1"/>
  <c r="E2363" i="1"/>
  <c r="D2363" i="1"/>
  <c r="R2362" i="1"/>
  <c r="S2362" i="1" s="1"/>
  <c r="E2362" i="1"/>
  <c r="D2362" i="1"/>
  <c r="R2361" i="1"/>
  <c r="S2361" i="1" s="1"/>
  <c r="E2361" i="1"/>
  <c r="D2361" i="1"/>
  <c r="R2360" i="1"/>
  <c r="S2360" i="1" s="1"/>
  <c r="E2360" i="1"/>
  <c r="D2360" i="1"/>
  <c r="S2359" i="1"/>
  <c r="R2359" i="1"/>
  <c r="E2359" i="1"/>
  <c r="D2359" i="1"/>
  <c r="R2358" i="1"/>
  <c r="S2358" i="1" s="1"/>
  <c r="E2358" i="1"/>
  <c r="D2358" i="1"/>
  <c r="R2357" i="1"/>
  <c r="S2357" i="1" s="1"/>
  <c r="E2357" i="1"/>
  <c r="D2357" i="1"/>
  <c r="R2356" i="1"/>
  <c r="S2356" i="1" s="1"/>
  <c r="E2356" i="1"/>
  <c r="D2356" i="1"/>
  <c r="R2355" i="1"/>
  <c r="S2355" i="1" s="1"/>
  <c r="E2355" i="1"/>
  <c r="D2355" i="1"/>
  <c r="R2354" i="1"/>
  <c r="S2354" i="1" s="1"/>
  <c r="E2354" i="1"/>
  <c r="D2354" i="1"/>
  <c r="R2353" i="1"/>
  <c r="S2353" i="1" s="1"/>
  <c r="E2353" i="1"/>
  <c r="D2353" i="1"/>
  <c r="S2352" i="1"/>
  <c r="R2352" i="1"/>
  <c r="E2352" i="1"/>
  <c r="D2352" i="1"/>
  <c r="R2351" i="1"/>
  <c r="S2351" i="1" s="1"/>
  <c r="E2351" i="1"/>
  <c r="D2351" i="1"/>
  <c r="S2350" i="1"/>
  <c r="R2350" i="1"/>
  <c r="E2350" i="1"/>
  <c r="D2350" i="1"/>
  <c r="R2349" i="1"/>
  <c r="S2349" i="1" s="1"/>
  <c r="E2349" i="1"/>
  <c r="D2349" i="1"/>
  <c r="S2348" i="1"/>
  <c r="R2348" i="1"/>
  <c r="E2348" i="1"/>
  <c r="D2348" i="1"/>
  <c r="S2347" i="1"/>
  <c r="R2347" i="1"/>
  <c r="E2347" i="1"/>
  <c r="D2347" i="1"/>
  <c r="R2346" i="1"/>
  <c r="S2346" i="1" s="1"/>
  <c r="E2346" i="1"/>
  <c r="D2346" i="1"/>
  <c r="R2345" i="1"/>
  <c r="S2345" i="1" s="1"/>
  <c r="E2345" i="1"/>
  <c r="D2345" i="1"/>
  <c r="R2344" i="1"/>
  <c r="S2344" i="1" s="1"/>
  <c r="E2344" i="1"/>
  <c r="D2344" i="1"/>
  <c r="R2343" i="1"/>
  <c r="S2343" i="1" s="1"/>
  <c r="E2343" i="1"/>
  <c r="D2343" i="1"/>
  <c r="S2342" i="1"/>
  <c r="R2342" i="1"/>
  <c r="E2342" i="1"/>
  <c r="D2342" i="1"/>
  <c r="R2341" i="1"/>
  <c r="S2341" i="1" s="1"/>
  <c r="E2341" i="1"/>
  <c r="D2341" i="1"/>
  <c r="S2340" i="1"/>
  <c r="R2340" i="1"/>
  <c r="E2340" i="1"/>
  <c r="D2340" i="1"/>
  <c r="R2339" i="1"/>
  <c r="S2339" i="1" s="1"/>
  <c r="E2339" i="1"/>
  <c r="D2339" i="1"/>
  <c r="R2338" i="1"/>
  <c r="S2338" i="1" s="1"/>
  <c r="E2338" i="1"/>
  <c r="D2338" i="1"/>
  <c r="R2337" i="1"/>
  <c r="S2337" i="1" s="1"/>
  <c r="E2337" i="1"/>
  <c r="D2337" i="1"/>
  <c r="R2336" i="1"/>
  <c r="S2336" i="1" s="1"/>
  <c r="E2336" i="1"/>
  <c r="D2336" i="1"/>
  <c r="R2335" i="1"/>
  <c r="S2335" i="1" s="1"/>
  <c r="E2335" i="1"/>
  <c r="D2335" i="1"/>
  <c r="R2334" i="1"/>
  <c r="S2334" i="1" s="1"/>
  <c r="E2334" i="1"/>
  <c r="D2334" i="1"/>
  <c r="R2333" i="1"/>
  <c r="S2333" i="1" s="1"/>
  <c r="E2333" i="1"/>
  <c r="D2333" i="1"/>
  <c r="R2332" i="1"/>
  <c r="S2332" i="1" s="1"/>
  <c r="E2332" i="1"/>
  <c r="D2332" i="1"/>
  <c r="S2331" i="1"/>
  <c r="R2331" i="1"/>
  <c r="E2331" i="1"/>
  <c r="D2331" i="1"/>
  <c r="R2330" i="1"/>
  <c r="S2330" i="1" s="1"/>
  <c r="Q2330" i="1"/>
  <c r="E2330" i="1"/>
  <c r="D2330" i="1"/>
  <c r="S2329" i="1"/>
  <c r="R2329" i="1"/>
  <c r="E2329" i="1"/>
  <c r="D2329" i="1"/>
  <c r="Q2328" i="1"/>
  <c r="R2328" i="1" s="1"/>
  <c r="S2328" i="1" s="1"/>
  <c r="E2328" i="1"/>
  <c r="D2328" i="1"/>
  <c r="S2327" i="1"/>
  <c r="R2327" i="1"/>
  <c r="E2327" i="1"/>
  <c r="D2327" i="1"/>
  <c r="R2326" i="1"/>
  <c r="S2326" i="1" s="1"/>
  <c r="E2326" i="1"/>
  <c r="D2326" i="1"/>
  <c r="R2325" i="1"/>
  <c r="S2325" i="1" s="1"/>
  <c r="E2325" i="1"/>
  <c r="D2325" i="1"/>
  <c r="S2324" i="1"/>
  <c r="R2324" i="1"/>
  <c r="E2324" i="1"/>
  <c r="D2324" i="1"/>
  <c r="R2323" i="1"/>
  <c r="S2323" i="1" s="1"/>
  <c r="E2323" i="1"/>
  <c r="D2323" i="1"/>
  <c r="S2322" i="1"/>
  <c r="R2322" i="1"/>
  <c r="E2322" i="1"/>
  <c r="D2322" i="1"/>
  <c r="R2321" i="1"/>
  <c r="S2321" i="1" s="1"/>
  <c r="E2321" i="1"/>
  <c r="D2321" i="1"/>
  <c r="R2320" i="1"/>
  <c r="S2320" i="1" s="1"/>
  <c r="E2320" i="1"/>
  <c r="D2320" i="1"/>
  <c r="S2319" i="1"/>
  <c r="R2319" i="1"/>
  <c r="E2319" i="1"/>
  <c r="D2319" i="1"/>
  <c r="R2318" i="1"/>
  <c r="S2318" i="1" s="1"/>
  <c r="E2318" i="1"/>
  <c r="D2318" i="1"/>
  <c r="S2317" i="1"/>
  <c r="R2317" i="1"/>
  <c r="E2317" i="1"/>
  <c r="D2317" i="1"/>
  <c r="R2316" i="1"/>
  <c r="S2316" i="1" s="1"/>
  <c r="E2316" i="1"/>
  <c r="D2316" i="1"/>
  <c r="R2315" i="1"/>
  <c r="S2315" i="1" s="1"/>
  <c r="E2315" i="1"/>
  <c r="D2315" i="1"/>
  <c r="R2314" i="1"/>
  <c r="S2314" i="1" s="1"/>
  <c r="E2314" i="1"/>
  <c r="D2314" i="1"/>
  <c r="S2313" i="1"/>
  <c r="R2313" i="1"/>
  <c r="E2313" i="1"/>
  <c r="D2313" i="1"/>
  <c r="S2312" i="1"/>
  <c r="R2312" i="1"/>
  <c r="E2312" i="1"/>
  <c r="D2312" i="1"/>
  <c r="R2311" i="1"/>
  <c r="S2311" i="1" s="1"/>
  <c r="E2311" i="1"/>
  <c r="D2311" i="1"/>
  <c r="R2310" i="1"/>
  <c r="S2310" i="1" s="1"/>
  <c r="E2310" i="1"/>
  <c r="D2310" i="1"/>
  <c r="R2309" i="1"/>
  <c r="S2309" i="1" s="1"/>
  <c r="E2309" i="1"/>
  <c r="D2309" i="1"/>
  <c r="S2308" i="1"/>
  <c r="R2308" i="1"/>
  <c r="E2308" i="1"/>
  <c r="D2308" i="1"/>
  <c r="S2307" i="1"/>
  <c r="R2307" i="1"/>
  <c r="E2307" i="1"/>
  <c r="D2307" i="1"/>
  <c r="R2306" i="1"/>
  <c r="S2306" i="1" s="1"/>
  <c r="E2306" i="1"/>
  <c r="D2306" i="1"/>
  <c r="R2305" i="1"/>
  <c r="S2305" i="1" s="1"/>
  <c r="E2305" i="1"/>
  <c r="D2305" i="1"/>
  <c r="R2304" i="1"/>
  <c r="S2304" i="1" s="1"/>
  <c r="E2304" i="1"/>
  <c r="D2304" i="1"/>
  <c r="R2303" i="1"/>
  <c r="S2303" i="1" s="1"/>
  <c r="E2303" i="1"/>
  <c r="D2303" i="1"/>
  <c r="S2302" i="1"/>
  <c r="R2302" i="1"/>
  <c r="E2302" i="1"/>
  <c r="D2302" i="1"/>
  <c r="R2301" i="1"/>
  <c r="S2301" i="1" s="1"/>
  <c r="E2301" i="1"/>
  <c r="D2301" i="1"/>
  <c r="R2300" i="1"/>
  <c r="S2300" i="1" s="1"/>
  <c r="E2300" i="1"/>
  <c r="D2300" i="1"/>
  <c r="R2299" i="1"/>
  <c r="S2299" i="1" s="1"/>
  <c r="E2299" i="1"/>
  <c r="D2299" i="1"/>
  <c r="R2298" i="1"/>
  <c r="S2298" i="1" s="1"/>
  <c r="E2298" i="1"/>
  <c r="D2298" i="1"/>
  <c r="S2297" i="1"/>
  <c r="R2297" i="1"/>
  <c r="E2297" i="1"/>
  <c r="D2297" i="1"/>
  <c r="R2296" i="1"/>
  <c r="S2296" i="1" s="1"/>
  <c r="E2296" i="1"/>
  <c r="D2296" i="1"/>
  <c r="R2295" i="1"/>
  <c r="S2295" i="1" s="1"/>
  <c r="E2295" i="1"/>
  <c r="D2295" i="1"/>
  <c r="R2294" i="1"/>
  <c r="S2294" i="1" s="1"/>
  <c r="E2294" i="1"/>
  <c r="D2294" i="1"/>
  <c r="R2293" i="1"/>
  <c r="S2293" i="1" s="1"/>
  <c r="E2293" i="1"/>
  <c r="D2293" i="1"/>
  <c r="S2292" i="1"/>
  <c r="R2292" i="1"/>
  <c r="E2292" i="1"/>
  <c r="D2292" i="1"/>
  <c r="R2291" i="1"/>
  <c r="S2291" i="1" s="1"/>
  <c r="E2291" i="1"/>
  <c r="D2291" i="1"/>
  <c r="R2290" i="1"/>
  <c r="S2290" i="1" s="1"/>
  <c r="E2290" i="1"/>
  <c r="D2290" i="1"/>
  <c r="R2289" i="1"/>
  <c r="S2289" i="1" s="1"/>
  <c r="E2289" i="1"/>
  <c r="D2289" i="1"/>
  <c r="R2288" i="1"/>
  <c r="S2288" i="1" s="1"/>
  <c r="E2288" i="1"/>
  <c r="D2288" i="1"/>
  <c r="S2287" i="1"/>
  <c r="R2287" i="1"/>
  <c r="E2287" i="1"/>
  <c r="D2287" i="1"/>
  <c r="R2286" i="1"/>
  <c r="S2286" i="1" s="1"/>
  <c r="E2286" i="1"/>
  <c r="D2286" i="1"/>
  <c r="Q2285" i="1"/>
  <c r="R2285" i="1" s="1"/>
  <c r="S2285" i="1" s="1"/>
  <c r="E2285" i="1"/>
  <c r="D2285" i="1"/>
  <c r="R2284" i="1"/>
  <c r="S2284" i="1" s="1"/>
  <c r="E2284" i="1"/>
  <c r="D2284" i="1"/>
  <c r="S2283" i="1"/>
  <c r="R2283" i="1"/>
  <c r="E2283" i="1"/>
  <c r="D2283" i="1"/>
  <c r="S2282" i="1"/>
  <c r="R2282" i="1"/>
  <c r="E2282" i="1"/>
  <c r="D2282" i="1"/>
  <c r="S2281" i="1"/>
  <c r="R2281" i="1"/>
  <c r="E2281" i="1"/>
  <c r="D2281" i="1"/>
  <c r="R2280" i="1"/>
  <c r="S2280" i="1" s="1"/>
  <c r="E2280" i="1"/>
  <c r="D2280" i="1"/>
  <c r="S2279" i="1"/>
  <c r="R2279" i="1"/>
  <c r="E2279" i="1"/>
  <c r="D2279" i="1"/>
  <c r="S2278" i="1"/>
  <c r="R2278" i="1"/>
  <c r="E2278" i="1"/>
  <c r="D2278" i="1"/>
  <c r="S2277" i="1"/>
  <c r="R2277" i="1"/>
  <c r="E2277" i="1"/>
  <c r="D2277" i="1"/>
  <c r="S2276" i="1"/>
  <c r="R2276" i="1"/>
  <c r="E2276" i="1"/>
  <c r="D2276" i="1"/>
  <c r="R2275" i="1"/>
  <c r="S2275" i="1" s="1"/>
  <c r="E2275" i="1"/>
  <c r="D2275" i="1"/>
  <c r="R2274" i="1"/>
  <c r="S2274" i="1" s="1"/>
  <c r="E2274" i="1"/>
  <c r="D2274" i="1"/>
  <c r="S2273" i="1"/>
  <c r="R2273" i="1"/>
  <c r="E2273" i="1"/>
  <c r="D2273" i="1"/>
  <c r="S2272" i="1"/>
  <c r="R2272" i="1"/>
  <c r="E2272" i="1"/>
  <c r="D2272" i="1"/>
  <c r="S2271" i="1"/>
  <c r="R2271" i="1"/>
  <c r="E2271" i="1"/>
  <c r="D2271" i="1"/>
  <c r="R2270" i="1"/>
  <c r="S2270" i="1" s="1"/>
  <c r="E2270" i="1"/>
  <c r="D2270" i="1"/>
  <c r="S2269" i="1"/>
  <c r="R2269" i="1"/>
  <c r="E2269" i="1"/>
  <c r="D2269" i="1"/>
  <c r="S2268" i="1"/>
  <c r="R2268" i="1"/>
  <c r="E2268" i="1"/>
  <c r="D2268" i="1"/>
  <c r="S2267" i="1"/>
  <c r="R2267" i="1"/>
  <c r="E2267" i="1"/>
  <c r="D2267" i="1"/>
  <c r="S2266" i="1"/>
  <c r="R2266" i="1"/>
  <c r="E2266" i="1"/>
  <c r="D2266" i="1"/>
  <c r="R2265" i="1"/>
  <c r="S2265" i="1" s="1"/>
  <c r="E2265" i="1"/>
  <c r="D2265" i="1"/>
  <c r="S2264" i="1"/>
  <c r="R2264" i="1"/>
  <c r="E2264" i="1"/>
  <c r="D2264" i="1"/>
  <c r="S2263" i="1"/>
  <c r="R2263" i="1"/>
  <c r="E2263" i="1"/>
  <c r="D2263" i="1"/>
  <c r="S2262" i="1"/>
  <c r="R2262" i="1"/>
  <c r="E2262" i="1"/>
  <c r="D2262" i="1"/>
  <c r="S2261" i="1"/>
  <c r="R2261" i="1"/>
  <c r="E2261" i="1"/>
  <c r="D2261" i="1"/>
  <c r="R2260" i="1"/>
  <c r="S2260" i="1" s="1"/>
  <c r="E2260" i="1"/>
  <c r="D2260" i="1"/>
  <c r="R2259" i="1"/>
  <c r="S2259" i="1" s="1"/>
  <c r="E2259" i="1"/>
  <c r="D2259" i="1"/>
  <c r="S2258" i="1"/>
  <c r="R2258" i="1"/>
  <c r="E2258" i="1"/>
  <c r="D2258" i="1"/>
  <c r="S2257" i="1"/>
  <c r="R2257" i="1"/>
  <c r="E2257" i="1"/>
  <c r="D2257" i="1"/>
  <c r="S2256" i="1"/>
  <c r="R2256" i="1"/>
  <c r="E2256" i="1"/>
  <c r="D2256" i="1"/>
  <c r="R2255" i="1"/>
  <c r="S2255" i="1" s="1"/>
  <c r="E2255" i="1"/>
  <c r="D2255" i="1"/>
  <c r="S2254" i="1"/>
  <c r="R2254" i="1"/>
  <c r="E2254" i="1"/>
  <c r="D2254" i="1"/>
  <c r="S2253" i="1"/>
  <c r="R2253" i="1"/>
  <c r="E2253" i="1"/>
  <c r="D2253" i="1"/>
  <c r="S2252" i="1"/>
  <c r="R2252" i="1"/>
  <c r="E2252" i="1"/>
  <c r="D2252" i="1"/>
  <c r="S2251" i="1"/>
  <c r="R2251" i="1"/>
  <c r="E2251" i="1"/>
  <c r="D2251" i="1"/>
  <c r="R2250" i="1"/>
  <c r="S2250" i="1" s="1"/>
  <c r="E2250" i="1"/>
  <c r="D2250" i="1"/>
  <c r="S2249" i="1"/>
  <c r="R2249" i="1"/>
  <c r="E2249" i="1"/>
  <c r="D2249" i="1"/>
  <c r="S2248" i="1"/>
  <c r="R2248" i="1"/>
  <c r="E2248" i="1"/>
  <c r="D2248" i="1"/>
  <c r="S2247" i="1"/>
  <c r="R2247" i="1"/>
  <c r="E2247" i="1"/>
  <c r="D2247" i="1"/>
  <c r="S2246" i="1"/>
  <c r="R2246" i="1"/>
  <c r="E2246" i="1"/>
  <c r="D2246" i="1"/>
  <c r="R2245" i="1"/>
  <c r="S2245" i="1" s="1"/>
  <c r="E2245" i="1"/>
  <c r="D2245" i="1"/>
  <c r="R2244" i="1"/>
  <c r="S2244" i="1" s="1"/>
  <c r="E2244" i="1"/>
  <c r="D2244" i="1"/>
  <c r="S2243" i="1"/>
  <c r="R2243" i="1"/>
  <c r="E2243" i="1"/>
  <c r="D2243" i="1"/>
  <c r="S2242" i="1"/>
  <c r="R2242" i="1"/>
  <c r="E2242" i="1"/>
  <c r="D2242" i="1"/>
  <c r="S2241" i="1"/>
  <c r="R2241" i="1"/>
  <c r="E2241" i="1"/>
  <c r="D2241" i="1"/>
  <c r="R2240" i="1"/>
  <c r="S2240" i="1" s="1"/>
  <c r="E2240" i="1"/>
  <c r="D2240" i="1"/>
  <c r="S2239" i="1"/>
  <c r="R2239" i="1"/>
  <c r="E2239" i="1"/>
  <c r="D2239" i="1"/>
  <c r="S2238" i="1"/>
  <c r="R2238" i="1"/>
  <c r="E2238" i="1"/>
  <c r="D2238" i="1"/>
  <c r="S2237" i="1"/>
  <c r="R2237" i="1"/>
  <c r="E2237" i="1"/>
  <c r="D2237" i="1"/>
  <c r="S2236" i="1"/>
  <c r="R2236" i="1"/>
  <c r="E2236" i="1"/>
  <c r="D2236" i="1"/>
  <c r="R2235" i="1"/>
  <c r="S2235" i="1" s="1"/>
  <c r="E2235" i="1"/>
  <c r="D2235" i="1"/>
  <c r="R2234" i="1"/>
  <c r="S2234" i="1" s="1"/>
  <c r="E2234" i="1"/>
  <c r="D2234" i="1"/>
  <c r="S2233" i="1"/>
  <c r="R2233" i="1"/>
  <c r="E2233" i="1"/>
  <c r="D2233" i="1"/>
  <c r="S2232" i="1"/>
  <c r="R2232" i="1"/>
  <c r="E2232" i="1"/>
  <c r="D2232" i="1"/>
  <c r="S2231" i="1"/>
  <c r="R2231" i="1"/>
  <c r="E2231" i="1"/>
  <c r="D2231" i="1"/>
  <c r="Q2230" i="1"/>
  <c r="R2230" i="1" s="1"/>
  <c r="S2230" i="1" s="1"/>
  <c r="E2230" i="1"/>
  <c r="D2230" i="1"/>
  <c r="R2229" i="1"/>
  <c r="S2229" i="1" s="1"/>
  <c r="E2229" i="1"/>
  <c r="D2229" i="1"/>
  <c r="R2228" i="1"/>
  <c r="S2228" i="1" s="1"/>
  <c r="E2228" i="1"/>
  <c r="D2228" i="1"/>
  <c r="S2227" i="1"/>
  <c r="R2227" i="1"/>
  <c r="E2227" i="1"/>
  <c r="D2227" i="1"/>
  <c r="R2226" i="1"/>
  <c r="S2226" i="1" s="1"/>
  <c r="E2226" i="1"/>
  <c r="D2226" i="1"/>
  <c r="R2225" i="1"/>
  <c r="S2225" i="1" s="1"/>
  <c r="E2225" i="1"/>
  <c r="D2225" i="1"/>
  <c r="R2224" i="1"/>
  <c r="S2224" i="1" s="1"/>
  <c r="E2224" i="1"/>
  <c r="D2224" i="1"/>
  <c r="R2223" i="1"/>
  <c r="S2223" i="1" s="1"/>
  <c r="E2223" i="1"/>
  <c r="D2223" i="1"/>
  <c r="S2222" i="1"/>
  <c r="R2222" i="1"/>
  <c r="E2222" i="1"/>
  <c r="D2222" i="1"/>
  <c r="R2221" i="1"/>
  <c r="S2221" i="1" s="1"/>
  <c r="E2221" i="1"/>
  <c r="D2221" i="1"/>
  <c r="R2220" i="1"/>
  <c r="S2220" i="1" s="1"/>
  <c r="E2220" i="1"/>
  <c r="D2220" i="1"/>
  <c r="R2219" i="1"/>
  <c r="S2219" i="1" s="1"/>
  <c r="E2219" i="1"/>
  <c r="D2219" i="1"/>
  <c r="R2218" i="1"/>
  <c r="S2218" i="1" s="1"/>
  <c r="E2218" i="1"/>
  <c r="D2218" i="1"/>
  <c r="S2217" i="1"/>
  <c r="R2217" i="1"/>
  <c r="E2217" i="1"/>
  <c r="D2217" i="1"/>
  <c r="R2216" i="1"/>
  <c r="S2216" i="1" s="1"/>
  <c r="E2216" i="1"/>
  <c r="D2216" i="1"/>
  <c r="R2215" i="1"/>
  <c r="S2215" i="1" s="1"/>
  <c r="E2215" i="1"/>
  <c r="D2215" i="1"/>
  <c r="R2214" i="1"/>
  <c r="S2214" i="1" s="1"/>
  <c r="E2214" i="1"/>
  <c r="D2214" i="1"/>
  <c r="R2213" i="1"/>
  <c r="S2213" i="1" s="1"/>
  <c r="E2213" i="1"/>
  <c r="D2213" i="1"/>
  <c r="S2212" i="1"/>
  <c r="R2212" i="1"/>
  <c r="E2212" i="1"/>
  <c r="D2212" i="1"/>
  <c r="R2211" i="1"/>
  <c r="S2211" i="1" s="1"/>
  <c r="E2211" i="1"/>
  <c r="D2211" i="1"/>
  <c r="R2210" i="1"/>
  <c r="S2210" i="1" s="1"/>
  <c r="E2210" i="1"/>
  <c r="D2210" i="1"/>
  <c r="R2209" i="1"/>
  <c r="S2209" i="1" s="1"/>
  <c r="E2209" i="1"/>
  <c r="D2209" i="1"/>
  <c r="R2208" i="1"/>
  <c r="S2208" i="1" s="1"/>
  <c r="E2208" i="1"/>
  <c r="D2208" i="1"/>
  <c r="S2207" i="1"/>
  <c r="R2207" i="1"/>
  <c r="E2207" i="1"/>
  <c r="D2207" i="1"/>
  <c r="R2206" i="1"/>
  <c r="S2206" i="1" s="1"/>
  <c r="E2206" i="1"/>
  <c r="D2206" i="1"/>
  <c r="S2205" i="1"/>
  <c r="R2205" i="1"/>
  <c r="Q2205" i="1"/>
  <c r="E2205" i="1"/>
  <c r="D2205" i="1"/>
  <c r="S2204" i="1"/>
  <c r="R2204" i="1"/>
  <c r="E2204" i="1"/>
  <c r="D2204" i="1"/>
  <c r="R2203" i="1"/>
  <c r="S2203" i="1" s="1"/>
  <c r="E2203" i="1"/>
  <c r="D2203" i="1"/>
  <c r="R2202" i="1"/>
  <c r="S2202" i="1" s="1"/>
  <c r="E2202" i="1"/>
  <c r="D2202" i="1"/>
  <c r="R2201" i="1"/>
  <c r="S2201" i="1" s="1"/>
  <c r="E2201" i="1"/>
  <c r="D2201" i="1"/>
  <c r="S2200" i="1"/>
  <c r="R2200" i="1"/>
  <c r="E2200" i="1"/>
  <c r="D2200" i="1"/>
  <c r="R2199" i="1"/>
  <c r="S2199" i="1" s="1"/>
  <c r="E2199" i="1"/>
  <c r="D2199" i="1"/>
  <c r="R2198" i="1"/>
  <c r="S2198" i="1" s="1"/>
  <c r="E2198" i="1"/>
  <c r="D2198" i="1"/>
  <c r="R2197" i="1"/>
  <c r="S2197" i="1" s="1"/>
  <c r="E2197" i="1"/>
  <c r="D2197" i="1"/>
  <c r="R2196" i="1"/>
  <c r="S2196" i="1" s="1"/>
  <c r="E2196" i="1"/>
  <c r="D2196" i="1"/>
  <c r="R2195" i="1"/>
  <c r="S2195" i="1" s="1"/>
  <c r="E2195" i="1"/>
  <c r="D2195" i="1"/>
  <c r="S2194" i="1"/>
  <c r="R2194" i="1"/>
  <c r="E2194" i="1"/>
  <c r="D2194" i="1"/>
  <c r="S2193" i="1"/>
  <c r="R2193" i="1"/>
  <c r="E2193" i="1"/>
  <c r="D2193" i="1"/>
  <c r="R2192" i="1"/>
  <c r="S2192" i="1" s="1"/>
  <c r="E2192" i="1"/>
  <c r="D2192" i="1"/>
  <c r="R2191" i="1"/>
  <c r="S2191" i="1" s="1"/>
  <c r="E2191" i="1"/>
  <c r="D2191" i="1"/>
  <c r="R2190" i="1"/>
  <c r="S2190" i="1" s="1"/>
  <c r="E2190" i="1"/>
  <c r="D2190" i="1"/>
  <c r="R2189" i="1"/>
  <c r="S2189" i="1" s="1"/>
  <c r="E2189" i="1"/>
  <c r="D2189" i="1"/>
  <c r="R2188" i="1"/>
  <c r="S2188" i="1" s="1"/>
  <c r="E2188" i="1"/>
  <c r="D2188" i="1"/>
  <c r="R2187" i="1"/>
  <c r="S2187" i="1" s="1"/>
  <c r="E2187" i="1"/>
  <c r="D2187" i="1"/>
  <c r="R2186" i="1"/>
  <c r="S2186" i="1" s="1"/>
  <c r="E2186" i="1"/>
  <c r="D2186" i="1"/>
  <c r="R2185" i="1"/>
  <c r="S2185" i="1" s="1"/>
  <c r="E2185" i="1"/>
  <c r="D2185" i="1"/>
  <c r="S2184" i="1"/>
  <c r="R2184" i="1"/>
  <c r="E2184" i="1"/>
  <c r="D2184" i="1"/>
  <c r="S2183" i="1"/>
  <c r="R2183" i="1"/>
  <c r="E2183" i="1"/>
  <c r="D2183" i="1"/>
  <c r="R2182" i="1"/>
  <c r="S2182" i="1" s="1"/>
  <c r="E2182" i="1"/>
  <c r="D2182" i="1"/>
  <c r="S2181" i="1"/>
  <c r="R2181" i="1"/>
  <c r="E2181" i="1"/>
  <c r="D2181" i="1"/>
  <c r="R2180" i="1"/>
  <c r="S2180" i="1" s="1"/>
  <c r="E2180" i="1"/>
  <c r="D2180" i="1"/>
  <c r="S2179" i="1"/>
  <c r="R2179" i="1"/>
  <c r="E2179" i="1"/>
  <c r="D2179" i="1"/>
  <c r="R2178" i="1"/>
  <c r="S2178" i="1" s="1"/>
  <c r="E2178" i="1"/>
  <c r="D2178" i="1"/>
  <c r="Q2177" i="1"/>
  <c r="R2177" i="1" s="1"/>
  <c r="S2177" i="1" s="1"/>
  <c r="E2177" i="1"/>
  <c r="D2177" i="1"/>
  <c r="R2176" i="1"/>
  <c r="S2176" i="1" s="1"/>
  <c r="E2176" i="1"/>
  <c r="D2176" i="1"/>
  <c r="S2175" i="1"/>
  <c r="R2175" i="1"/>
  <c r="E2175" i="1"/>
  <c r="D2175" i="1"/>
  <c r="S2174" i="1"/>
  <c r="R2174" i="1"/>
  <c r="E2174" i="1"/>
  <c r="D2174" i="1"/>
  <c r="R2173" i="1"/>
  <c r="S2173" i="1" s="1"/>
  <c r="E2173" i="1"/>
  <c r="D2173" i="1"/>
  <c r="R2172" i="1"/>
  <c r="S2172" i="1" s="1"/>
  <c r="E2172" i="1"/>
  <c r="D2172" i="1"/>
  <c r="S2171" i="1"/>
  <c r="R2171" i="1"/>
  <c r="E2171" i="1"/>
  <c r="D2171" i="1"/>
  <c r="S2170" i="1"/>
  <c r="R2170" i="1"/>
  <c r="E2170" i="1"/>
  <c r="D2170" i="1"/>
  <c r="S2169" i="1"/>
  <c r="R2169" i="1"/>
  <c r="E2169" i="1"/>
  <c r="D2169" i="1"/>
  <c r="R2168" i="1"/>
  <c r="S2168" i="1" s="1"/>
  <c r="E2168" i="1"/>
  <c r="D2168" i="1"/>
  <c r="R2167" i="1"/>
  <c r="S2167" i="1" s="1"/>
  <c r="E2167" i="1"/>
  <c r="D2167" i="1"/>
  <c r="S2166" i="1"/>
  <c r="R2166" i="1"/>
  <c r="E2166" i="1"/>
  <c r="D2166" i="1"/>
  <c r="R2165" i="1"/>
  <c r="S2165" i="1" s="1"/>
  <c r="E2165" i="1"/>
  <c r="D2165" i="1"/>
  <c r="S2164" i="1"/>
  <c r="R2164" i="1"/>
  <c r="E2164" i="1"/>
  <c r="D2164" i="1"/>
  <c r="R2163" i="1"/>
  <c r="S2163" i="1" s="1"/>
  <c r="E2163" i="1"/>
  <c r="D2163" i="1"/>
  <c r="R2162" i="1"/>
  <c r="S2162" i="1" s="1"/>
  <c r="E2162" i="1"/>
  <c r="D2162" i="1"/>
  <c r="Q2161" i="1"/>
  <c r="R2161" i="1" s="1"/>
  <c r="S2161" i="1" s="1"/>
  <c r="E2161" i="1"/>
  <c r="D2161" i="1"/>
  <c r="S2160" i="1"/>
  <c r="R2160" i="1"/>
  <c r="E2160" i="1"/>
  <c r="D2160" i="1"/>
  <c r="S2159" i="1"/>
  <c r="R2159" i="1"/>
  <c r="E2159" i="1"/>
  <c r="D2159" i="1"/>
  <c r="S2158" i="1"/>
  <c r="R2158" i="1"/>
  <c r="E2158" i="1"/>
  <c r="D2158" i="1"/>
  <c r="S2157" i="1"/>
  <c r="R2157" i="1"/>
  <c r="E2157" i="1"/>
  <c r="D2157" i="1"/>
  <c r="R2156" i="1"/>
  <c r="S2156" i="1" s="1"/>
  <c r="E2156" i="1"/>
  <c r="D2156" i="1"/>
  <c r="S2155" i="1"/>
  <c r="R2155" i="1"/>
  <c r="E2155" i="1"/>
  <c r="D2155" i="1"/>
  <c r="S2154" i="1"/>
  <c r="R2154" i="1"/>
  <c r="E2154" i="1"/>
  <c r="D2154" i="1"/>
  <c r="S2153" i="1"/>
  <c r="R2153" i="1"/>
  <c r="E2153" i="1"/>
  <c r="D2153" i="1"/>
  <c r="S2152" i="1"/>
  <c r="R2152" i="1"/>
  <c r="E2152" i="1"/>
  <c r="D2152" i="1"/>
  <c r="R2151" i="1"/>
  <c r="S2151" i="1" s="1"/>
  <c r="E2151" i="1"/>
  <c r="D2151" i="1"/>
  <c r="S2150" i="1"/>
  <c r="R2150" i="1"/>
  <c r="E2150" i="1"/>
  <c r="D2150" i="1"/>
  <c r="S2149" i="1"/>
  <c r="R2149" i="1"/>
  <c r="E2149" i="1"/>
  <c r="D2149" i="1"/>
  <c r="S2148" i="1"/>
  <c r="R2148" i="1"/>
  <c r="E2148" i="1"/>
  <c r="D2148" i="1"/>
  <c r="S2147" i="1"/>
  <c r="R2147" i="1"/>
  <c r="E2147" i="1"/>
  <c r="D2147" i="1"/>
  <c r="R2146" i="1"/>
  <c r="S2146" i="1" s="1"/>
  <c r="E2146" i="1"/>
  <c r="D2146" i="1"/>
  <c r="S2145" i="1"/>
  <c r="R2145" i="1"/>
  <c r="E2145" i="1"/>
  <c r="D2145" i="1"/>
  <c r="S2144" i="1"/>
  <c r="R2144" i="1"/>
  <c r="E2144" i="1"/>
  <c r="D2144" i="1"/>
  <c r="S2143" i="1"/>
  <c r="R2143" i="1"/>
  <c r="E2143" i="1"/>
  <c r="D2143" i="1"/>
  <c r="S2142" i="1"/>
  <c r="R2142" i="1"/>
  <c r="E2142" i="1"/>
  <c r="D2142" i="1"/>
  <c r="R2141" i="1"/>
  <c r="S2141" i="1" s="1"/>
  <c r="E2141" i="1"/>
  <c r="D2141" i="1"/>
  <c r="S2140" i="1"/>
  <c r="R2140" i="1"/>
  <c r="E2140" i="1"/>
  <c r="D2140" i="1"/>
  <c r="S2139" i="1"/>
  <c r="R2139" i="1"/>
  <c r="E2139" i="1"/>
  <c r="D2139" i="1"/>
  <c r="S2138" i="1"/>
  <c r="R2138" i="1"/>
  <c r="E2138" i="1"/>
  <c r="D2138" i="1"/>
  <c r="S2137" i="1"/>
  <c r="R2137" i="1"/>
  <c r="E2137" i="1"/>
  <c r="D2137" i="1"/>
  <c r="R2136" i="1"/>
  <c r="S2136" i="1" s="1"/>
  <c r="E2136" i="1"/>
  <c r="D2136" i="1"/>
  <c r="S2135" i="1"/>
  <c r="R2135" i="1"/>
  <c r="E2135" i="1"/>
  <c r="D2135" i="1"/>
  <c r="S2134" i="1"/>
  <c r="R2134" i="1"/>
  <c r="E2134" i="1"/>
  <c r="D2134" i="1"/>
  <c r="S2133" i="1"/>
  <c r="R2133" i="1"/>
  <c r="E2133" i="1"/>
  <c r="D2133" i="1"/>
  <c r="S2132" i="1"/>
  <c r="R2132" i="1"/>
  <c r="E2132" i="1"/>
  <c r="D2132" i="1"/>
  <c r="R2131" i="1"/>
  <c r="S2131" i="1" s="1"/>
  <c r="E2131" i="1"/>
  <c r="D2131" i="1"/>
  <c r="S2130" i="1"/>
  <c r="R2130" i="1"/>
  <c r="E2130" i="1"/>
  <c r="D2130" i="1"/>
  <c r="S2129" i="1"/>
  <c r="R2129" i="1"/>
  <c r="E2129" i="1"/>
  <c r="D2129" i="1"/>
  <c r="S2128" i="1"/>
  <c r="R2128" i="1"/>
  <c r="E2128" i="1"/>
  <c r="D2128" i="1"/>
  <c r="S2127" i="1"/>
  <c r="R2127" i="1"/>
  <c r="E2127" i="1"/>
  <c r="D2127" i="1"/>
  <c r="R2126" i="1"/>
  <c r="S2126" i="1" s="1"/>
  <c r="E2126" i="1"/>
  <c r="D2126" i="1"/>
  <c r="S2125" i="1"/>
  <c r="R2125" i="1"/>
  <c r="E2125" i="1"/>
  <c r="D2125" i="1"/>
  <c r="S2124" i="1"/>
  <c r="R2124" i="1"/>
  <c r="E2124" i="1"/>
  <c r="D2124" i="1"/>
  <c r="S2123" i="1"/>
  <c r="R2123" i="1"/>
  <c r="E2123" i="1"/>
  <c r="D2123" i="1"/>
  <c r="S2122" i="1"/>
  <c r="R2122" i="1"/>
  <c r="E2122" i="1"/>
  <c r="D2122" i="1"/>
  <c r="R2121" i="1"/>
  <c r="S2121" i="1" s="1"/>
  <c r="E2121" i="1"/>
  <c r="D2121" i="1"/>
  <c r="S2120" i="1"/>
  <c r="R2120" i="1"/>
  <c r="E2120" i="1"/>
  <c r="D2120" i="1"/>
  <c r="S2119" i="1"/>
  <c r="R2119" i="1"/>
  <c r="E2119" i="1"/>
  <c r="D2119" i="1"/>
  <c r="S2118" i="1"/>
  <c r="R2118" i="1"/>
  <c r="E2118" i="1"/>
  <c r="D2118" i="1"/>
  <c r="S2117" i="1"/>
  <c r="R2117" i="1"/>
  <c r="E2117" i="1"/>
  <c r="D2117" i="1"/>
  <c r="R2116" i="1"/>
  <c r="S2116" i="1" s="1"/>
  <c r="E2116" i="1"/>
  <c r="D2116" i="1"/>
  <c r="S2115" i="1"/>
  <c r="R2115" i="1"/>
  <c r="E2115" i="1"/>
  <c r="D2115" i="1"/>
  <c r="S2114" i="1"/>
  <c r="R2114" i="1"/>
  <c r="E2114" i="1"/>
  <c r="D2114" i="1"/>
  <c r="S2113" i="1"/>
  <c r="R2113" i="1"/>
  <c r="Q2113" i="1"/>
  <c r="E2113" i="1"/>
  <c r="D2113" i="1"/>
  <c r="R2112" i="1"/>
  <c r="S2112" i="1" s="1"/>
  <c r="E2112" i="1"/>
  <c r="D2112" i="1"/>
  <c r="R2111" i="1"/>
  <c r="S2111" i="1" s="1"/>
  <c r="E2111" i="1"/>
  <c r="D2111" i="1"/>
  <c r="S2110" i="1"/>
  <c r="R2110" i="1"/>
  <c r="E2110" i="1"/>
  <c r="D2110" i="1"/>
  <c r="R2109" i="1"/>
  <c r="S2109" i="1" s="1"/>
  <c r="E2109" i="1"/>
  <c r="D2109" i="1"/>
  <c r="S2108" i="1"/>
  <c r="R2108" i="1"/>
  <c r="E2108" i="1"/>
  <c r="D2108" i="1"/>
  <c r="R2107" i="1"/>
  <c r="S2107" i="1" s="1"/>
  <c r="E2107" i="1"/>
  <c r="D2107" i="1"/>
  <c r="R2106" i="1"/>
  <c r="S2106" i="1" s="1"/>
  <c r="E2106" i="1"/>
  <c r="D2106" i="1"/>
  <c r="R2105" i="1"/>
  <c r="S2105" i="1" s="1"/>
  <c r="E2105" i="1"/>
  <c r="D2105" i="1"/>
  <c r="R2104" i="1"/>
  <c r="S2104" i="1" s="1"/>
  <c r="E2104" i="1"/>
  <c r="D2104" i="1"/>
  <c r="S2103" i="1"/>
  <c r="R2103" i="1"/>
  <c r="E2103" i="1"/>
  <c r="D2103" i="1"/>
  <c r="R2102" i="1"/>
  <c r="S2102" i="1" s="1"/>
  <c r="E2102" i="1"/>
  <c r="D2102" i="1"/>
  <c r="R2101" i="1"/>
  <c r="S2101" i="1" s="1"/>
  <c r="E2101" i="1"/>
  <c r="D2101" i="1"/>
  <c r="R2100" i="1"/>
  <c r="S2100" i="1" s="1"/>
  <c r="E2100" i="1"/>
  <c r="D2100" i="1"/>
  <c r="R2099" i="1"/>
  <c r="S2099" i="1" s="1"/>
  <c r="E2099" i="1"/>
  <c r="D2099" i="1"/>
  <c r="S2098" i="1"/>
  <c r="R2098" i="1"/>
  <c r="E2098" i="1"/>
  <c r="D2098" i="1"/>
  <c r="R2097" i="1"/>
  <c r="S2097" i="1" s="1"/>
  <c r="E2097" i="1"/>
  <c r="D2097" i="1"/>
  <c r="S2096" i="1"/>
  <c r="R2096" i="1"/>
  <c r="E2096" i="1"/>
  <c r="D2096" i="1"/>
  <c r="R2095" i="1"/>
  <c r="S2095" i="1" s="1"/>
  <c r="E2095" i="1"/>
  <c r="D2095" i="1"/>
  <c r="R2094" i="1"/>
  <c r="S2094" i="1" s="1"/>
  <c r="E2094" i="1"/>
  <c r="D2094" i="1"/>
  <c r="S2093" i="1"/>
  <c r="R2093" i="1"/>
  <c r="E2093" i="1"/>
  <c r="D2093" i="1"/>
  <c r="R2092" i="1"/>
  <c r="S2092" i="1" s="1"/>
  <c r="E2092" i="1"/>
  <c r="D2092" i="1"/>
  <c r="S2091" i="1"/>
  <c r="R2091" i="1"/>
  <c r="E2091" i="1"/>
  <c r="D2091" i="1"/>
  <c r="R2090" i="1"/>
  <c r="S2090" i="1" s="1"/>
  <c r="E2090" i="1"/>
  <c r="D2090" i="1"/>
  <c r="R2089" i="1"/>
  <c r="S2089" i="1" s="1"/>
  <c r="E2089" i="1"/>
  <c r="D2089" i="1"/>
  <c r="S2088" i="1"/>
  <c r="R2088" i="1"/>
  <c r="E2088" i="1"/>
  <c r="D2088" i="1"/>
  <c r="R2087" i="1"/>
  <c r="S2087" i="1" s="1"/>
  <c r="E2087" i="1"/>
  <c r="D2087" i="1"/>
  <c r="S2086" i="1"/>
  <c r="R2086" i="1"/>
  <c r="E2086" i="1"/>
  <c r="D2086" i="1"/>
  <c r="S2085" i="1"/>
  <c r="R2085" i="1"/>
  <c r="E2085" i="1"/>
  <c r="D2085" i="1"/>
  <c r="R2084" i="1"/>
  <c r="S2084" i="1" s="1"/>
  <c r="E2084" i="1"/>
  <c r="D2084" i="1"/>
  <c r="S2083" i="1"/>
  <c r="R2083" i="1"/>
  <c r="E2083" i="1"/>
  <c r="D2083" i="1"/>
  <c r="R2082" i="1"/>
  <c r="S2082" i="1" s="1"/>
  <c r="E2082" i="1"/>
  <c r="D2082" i="1"/>
  <c r="S2081" i="1"/>
  <c r="R2081" i="1"/>
  <c r="E2081" i="1"/>
  <c r="D2081" i="1"/>
  <c r="S2080" i="1"/>
  <c r="R2080" i="1"/>
  <c r="E2080" i="1"/>
  <c r="D2080" i="1"/>
  <c r="R2079" i="1"/>
  <c r="S2079" i="1" s="1"/>
  <c r="E2079" i="1"/>
  <c r="D2079" i="1"/>
  <c r="S2078" i="1"/>
  <c r="R2078" i="1"/>
  <c r="E2078" i="1"/>
  <c r="D2078" i="1"/>
  <c r="R2077" i="1"/>
  <c r="S2077" i="1" s="1"/>
  <c r="E2077" i="1"/>
  <c r="D2077" i="1"/>
  <c r="S2076" i="1"/>
  <c r="R2076" i="1"/>
  <c r="E2076" i="1"/>
  <c r="D2076" i="1"/>
  <c r="S2075" i="1"/>
  <c r="R2075" i="1"/>
  <c r="E2075" i="1"/>
  <c r="D2075" i="1"/>
  <c r="R2074" i="1"/>
  <c r="S2074" i="1" s="1"/>
  <c r="E2074" i="1"/>
  <c r="D2074" i="1"/>
  <c r="S2073" i="1"/>
  <c r="R2073" i="1"/>
  <c r="E2073" i="1"/>
  <c r="D2073" i="1"/>
  <c r="R2072" i="1"/>
  <c r="S2072" i="1" s="1"/>
  <c r="E2072" i="1"/>
  <c r="D2072" i="1"/>
  <c r="R2071" i="1"/>
  <c r="S2071" i="1" s="1"/>
  <c r="E2071" i="1"/>
  <c r="D2071" i="1"/>
  <c r="S2070" i="1"/>
  <c r="R2070" i="1"/>
  <c r="E2070" i="1"/>
  <c r="D2070" i="1"/>
  <c r="R2069" i="1"/>
  <c r="S2069" i="1" s="1"/>
  <c r="E2069" i="1"/>
  <c r="D2069" i="1"/>
  <c r="Q2068" i="1"/>
  <c r="R2068" i="1" s="1"/>
  <c r="S2068" i="1" s="1"/>
  <c r="E2068" i="1"/>
  <c r="D2068" i="1"/>
  <c r="R2067" i="1"/>
  <c r="S2067" i="1" s="1"/>
  <c r="E2067" i="1"/>
  <c r="D2067" i="1"/>
  <c r="R2066" i="1"/>
  <c r="S2066" i="1" s="1"/>
  <c r="E2066" i="1"/>
  <c r="D2066" i="1"/>
  <c r="S2065" i="1"/>
  <c r="R2065" i="1"/>
  <c r="E2065" i="1"/>
  <c r="D2065" i="1"/>
  <c r="S2064" i="1"/>
  <c r="R2064" i="1"/>
  <c r="E2064" i="1"/>
  <c r="D2064" i="1"/>
  <c r="R2063" i="1"/>
  <c r="S2063" i="1" s="1"/>
  <c r="E2063" i="1"/>
  <c r="D2063" i="1"/>
  <c r="R2062" i="1"/>
  <c r="S2062" i="1" s="1"/>
  <c r="E2062" i="1"/>
  <c r="D2062" i="1"/>
  <c r="R2061" i="1"/>
  <c r="S2061" i="1" s="1"/>
  <c r="E2061" i="1"/>
  <c r="D2061" i="1"/>
  <c r="S2060" i="1"/>
  <c r="R2060" i="1"/>
  <c r="E2060" i="1"/>
  <c r="D2060" i="1"/>
  <c r="R2059" i="1"/>
  <c r="S2059" i="1" s="1"/>
  <c r="E2059" i="1"/>
  <c r="D2059" i="1"/>
  <c r="R2058" i="1"/>
  <c r="S2058" i="1" s="1"/>
  <c r="E2058" i="1"/>
  <c r="D2058" i="1"/>
  <c r="Q2057" i="1"/>
  <c r="R2057" i="1" s="1"/>
  <c r="S2057" i="1" s="1"/>
  <c r="E2057" i="1"/>
  <c r="D2057" i="1"/>
  <c r="Q2056" i="1"/>
  <c r="R2056" i="1" s="1"/>
  <c r="S2056" i="1" s="1"/>
  <c r="E2056" i="1"/>
  <c r="D2056" i="1"/>
  <c r="S2055" i="1"/>
  <c r="R2055" i="1"/>
  <c r="E2055" i="1"/>
  <c r="D2055" i="1"/>
  <c r="S2054" i="1"/>
  <c r="R2054" i="1"/>
  <c r="E2054" i="1"/>
  <c r="D2054" i="1"/>
  <c r="S2053" i="1"/>
  <c r="R2053" i="1"/>
  <c r="E2053" i="1"/>
  <c r="D2053" i="1"/>
  <c r="R2052" i="1"/>
  <c r="S2052" i="1" s="1"/>
  <c r="E2052" i="1"/>
  <c r="D2052" i="1"/>
  <c r="R2051" i="1"/>
  <c r="S2051" i="1" s="1"/>
  <c r="E2051" i="1"/>
  <c r="D2051" i="1"/>
  <c r="S2050" i="1"/>
  <c r="R2050" i="1"/>
  <c r="E2050" i="1"/>
  <c r="D2050" i="1"/>
  <c r="S2049" i="1"/>
  <c r="R2049" i="1"/>
  <c r="E2049" i="1"/>
  <c r="D2049" i="1"/>
  <c r="S2048" i="1"/>
  <c r="R2048" i="1"/>
  <c r="E2048" i="1"/>
  <c r="D2048" i="1"/>
  <c r="R2047" i="1"/>
  <c r="S2047" i="1" s="1"/>
  <c r="E2047" i="1"/>
  <c r="D2047" i="1"/>
  <c r="R2046" i="1"/>
  <c r="S2046" i="1" s="1"/>
  <c r="E2046" i="1"/>
  <c r="D2046" i="1"/>
  <c r="S2045" i="1"/>
  <c r="R2045" i="1"/>
  <c r="E2045" i="1"/>
  <c r="D2045" i="1"/>
  <c r="S2044" i="1"/>
  <c r="R2044" i="1"/>
  <c r="Q2044" i="1"/>
  <c r="E2044" i="1"/>
  <c r="D2044" i="1"/>
  <c r="R2043" i="1"/>
  <c r="S2043" i="1" s="1"/>
  <c r="E2043" i="1"/>
  <c r="D2043" i="1"/>
  <c r="Q2042" i="1"/>
  <c r="R2042" i="1" s="1"/>
  <c r="S2042" i="1" s="1"/>
  <c r="E2042" i="1"/>
  <c r="D2042" i="1"/>
  <c r="R2041" i="1"/>
  <c r="S2041" i="1" s="1"/>
  <c r="E2041" i="1"/>
  <c r="D2041" i="1"/>
  <c r="S2040" i="1"/>
  <c r="R2040" i="1"/>
  <c r="E2040" i="1"/>
  <c r="D2040" i="1"/>
  <c r="R2039" i="1"/>
  <c r="S2039" i="1" s="1"/>
  <c r="E2039" i="1"/>
  <c r="D2039" i="1"/>
  <c r="S2038" i="1"/>
  <c r="R2038" i="1"/>
  <c r="E2038" i="1"/>
  <c r="D2038" i="1"/>
  <c r="R2037" i="1"/>
  <c r="S2037" i="1" s="1"/>
  <c r="E2037" i="1"/>
  <c r="D2037" i="1"/>
  <c r="R2036" i="1"/>
  <c r="S2036" i="1" s="1"/>
  <c r="E2036" i="1"/>
  <c r="D2036" i="1"/>
  <c r="R2035" i="1"/>
  <c r="S2035" i="1" s="1"/>
  <c r="E2035" i="1"/>
  <c r="D2035" i="1"/>
  <c r="R2034" i="1"/>
  <c r="S2034" i="1" s="1"/>
  <c r="E2034" i="1"/>
  <c r="D2034" i="1"/>
  <c r="R2033" i="1"/>
  <c r="S2033" i="1" s="1"/>
  <c r="E2033" i="1"/>
  <c r="D2033" i="1"/>
  <c r="R2032" i="1"/>
  <c r="S2032" i="1" s="1"/>
  <c r="E2032" i="1"/>
  <c r="D2032" i="1"/>
  <c r="R2031" i="1"/>
  <c r="S2031" i="1" s="1"/>
  <c r="E2031" i="1"/>
  <c r="D2031" i="1"/>
  <c r="R2030" i="1"/>
  <c r="S2030" i="1" s="1"/>
  <c r="E2030" i="1"/>
  <c r="D2030" i="1"/>
  <c r="R2029" i="1"/>
  <c r="S2029" i="1" s="1"/>
  <c r="E2029" i="1"/>
  <c r="D2029" i="1"/>
  <c r="S2028" i="1"/>
  <c r="R2028" i="1"/>
  <c r="E2028" i="1"/>
  <c r="D2028" i="1"/>
  <c r="R2027" i="1"/>
  <c r="S2027" i="1" s="1"/>
  <c r="E2027" i="1"/>
  <c r="D2027" i="1"/>
  <c r="R2026" i="1"/>
  <c r="S2026" i="1" s="1"/>
  <c r="E2026" i="1"/>
  <c r="D2026" i="1"/>
  <c r="R2025" i="1"/>
  <c r="S2025" i="1" s="1"/>
  <c r="E2025" i="1"/>
  <c r="D2025" i="1"/>
  <c r="R2024" i="1"/>
  <c r="S2024" i="1" s="1"/>
  <c r="E2024" i="1"/>
  <c r="D2024" i="1"/>
  <c r="R2023" i="1"/>
  <c r="S2023" i="1" s="1"/>
  <c r="E2023" i="1"/>
  <c r="D2023" i="1"/>
  <c r="R2022" i="1"/>
  <c r="S2022" i="1" s="1"/>
  <c r="E2022" i="1"/>
  <c r="D2022" i="1"/>
  <c r="R2021" i="1"/>
  <c r="S2021" i="1" s="1"/>
  <c r="E2021" i="1"/>
  <c r="D2021" i="1"/>
  <c r="R2020" i="1"/>
  <c r="S2020" i="1" s="1"/>
  <c r="E2020" i="1"/>
  <c r="D2020" i="1"/>
  <c r="R2019" i="1"/>
  <c r="S2019" i="1" s="1"/>
  <c r="E2019" i="1"/>
  <c r="D2019" i="1"/>
  <c r="S2018" i="1"/>
  <c r="R2018" i="1"/>
  <c r="E2018" i="1"/>
  <c r="D2018" i="1"/>
  <c r="S2017" i="1"/>
  <c r="R2017" i="1"/>
  <c r="E2017" i="1"/>
  <c r="D2017" i="1"/>
  <c r="R2016" i="1"/>
  <c r="S2016" i="1" s="1"/>
  <c r="E2016" i="1"/>
  <c r="D2016" i="1"/>
  <c r="R2015" i="1"/>
  <c r="S2015" i="1" s="1"/>
  <c r="E2015" i="1"/>
  <c r="D2015" i="1"/>
  <c r="R2014" i="1"/>
  <c r="S2014" i="1" s="1"/>
  <c r="E2014" i="1"/>
  <c r="D2014" i="1"/>
  <c r="R2013" i="1"/>
  <c r="S2013" i="1" s="1"/>
  <c r="E2013" i="1"/>
  <c r="D2013" i="1"/>
  <c r="R2012" i="1"/>
  <c r="S2012" i="1" s="1"/>
  <c r="E2012" i="1"/>
  <c r="D2012" i="1"/>
  <c r="S2011" i="1"/>
  <c r="R2011" i="1"/>
  <c r="E2011" i="1"/>
  <c r="D2011" i="1"/>
  <c r="Q2010" i="1"/>
  <c r="R2010" i="1" s="1"/>
  <c r="S2010" i="1" s="1"/>
  <c r="E2010" i="1"/>
  <c r="D2010" i="1"/>
  <c r="R2009" i="1"/>
  <c r="S2009" i="1" s="1"/>
  <c r="E2009" i="1"/>
  <c r="D2009" i="1"/>
  <c r="S2008" i="1"/>
  <c r="R2008" i="1"/>
  <c r="E2008" i="1"/>
  <c r="D2008" i="1"/>
  <c r="S2007" i="1"/>
  <c r="R2007" i="1"/>
  <c r="E2007" i="1"/>
  <c r="D2007" i="1"/>
  <c r="R2006" i="1"/>
  <c r="S2006" i="1" s="1"/>
  <c r="E2006" i="1"/>
  <c r="D2006" i="1"/>
  <c r="R2005" i="1"/>
  <c r="S2005" i="1" s="1"/>
  <c r="E2005" i="1"/>
  <c r="D2005" i="1"/>
  <c r="R2004" i="1"/>
  <c r="S2004" i="1" s="1"/>
  <c r="E2004" i="1"/>
  <c r="D2004" i="1"/>
  <c r="Q2003" i="1"/>
  <c r="R2003" i="1" s="1"/>
  <c r="S2003" i="1" s="1"/>
  <c r="E2003" i="1"/>
  <c r="D2003" i="1"/>
  <c r="Q2002" i="1"/>
  <c r="R2002" i="1" s="1"/>
  <c r="S2002" i="1" s="1"/>
  <c r="E2002" i="1"/>
  <c r="D2002" i="1"/>
  <c r="R2001" i="1"/>
  <c r="S2001" i="1" s="1"/>
  <c r="E2001" i="1"/>
  <c r="D2001" i="1"/>
  <c r="S2000" i="1"/>
  <c r="R2000" i="1"/>
  <c r="E2000" i="1"/>
  <c r="D2000" i="1"/>
  <c r="R1999" i="1"/>
  <c r="S1999" i="1" s="1"/>
  <c r="E1999" i="1"/>
  <c r="D1999" i="1"/>
  <c r="S1998" i="1"/>
  <c r="R1998" i="1"/>
  <c r="E1998" i="1"/>
  <c r="D1998" i="1"/>
  <c r="Q1997" i="1"/>
  <c r="R1997" i="1" s="1"/>
  <c r="S1997" i="1" s="1"/>
  <c r="E1997" i="1"/>
  <c r="D1997" i="1"/>
  <c r="S1996" i="1"/>
  <c r="R1996" i="1"/>
  <c r="E1996" i="1"/>
  <c r="D1996" i="1"/>
  <c r="R1995" i="1"/>
  <c r="S1995" i="1" s="1"/>
  <c r="E1995" i="1"/>
  <c r="D1995" i="1"/>
  <c r="R1994" i="1"/>
  <c r="S1994" i="1" s="1"/>
  <c r="E1994" i="1"/>
  <c r="D1994" i="1"/>
  <c r="S1993" i="1"/>
  <c r="R1993" i="1"/>
  <c r="E1993" i="1"/>
  <c r="D1993" i="1"/>
  <c r="S1992" i="1"/>
  <c r="R1992" i="1"/>
  <c r="E1992" i="1"/>
  <c r="D1992" i="1"/>
  <c r="R1991" i="1"/>
  <c r="S1991" i="1" s="1"/>
  <c r="E1991" i="1"/>
  <c r="D1991" i="1"/>
  <c r="R1990" i="1"/>
  <c r="S1990" i="1" s="1"/>
  <c r="E1990" i="1"/>
  <c r="D1990" i="1"/>
  <c r="S1989" i="1"/>
  <c r="R1989" i="1"/>
  <c r="E1989" i="1"/>
  <c r="D1989" i="1"/>
  <c r="R1988" i="1"/>
  <c r="S1988" i="1" s="1"/>
  <c r="Q1988" i="1"/>
  <c r="E1988" i="1"/>
  <c r="D1988" i="1"/>
  <c r="S1987" i="1"/>
  <c r="R1987" i="1"/>
  <c r="E1987" i="1"/>
  <c r="D1987" i="1"/>
  <c r="S1986" i="1"/>
  <c r="R1986" i="1"/>
  <c r="Q1986" i="1"/>
  <c r="E1986" i="1"/>
  <c r="D1986" i="1"/>
  <c r="S1985" i="1"/>
  <c r="Q1985" i="1"/>
  <c r="R1985" i="1" s="1"/>
  <c r="E1985" i="1"/>
  <c r="D1985" i="1"/>
  <c r="S1984" i="1"/>
  <c r="R1984" i="1"/>
  <c r="E1984" i="1"/>
  <c r="D1984" i="1"/>
  <c r="R1983" i="1"/>
  <c r="S1983" i="1" s="1"/>
  <c r="E1983" i="1"/>
  <c r="D1983" i="1"/>
  <c r="R1982" i="1"/>
  <c r="S1982" i="1" s="1"/>
  <c r="E1982" i="1"/>
  <c r="D1982" i="1"/>
  <c r="S1981" i="1"/>
  <c r="R1981" i="1"/>
  <c r="E1981" i="1"/>
  <c r="D1981" i="1"/>
  <c r="R1980" i="1"/>
  <c r="S1980" i="1" s="1"/>
  <c r="E1980" i="1"/>
  <c r="D1980" i="1"/>
  <c r="S1979" i="1"/>
  <c r="R1979" i="1"/>
  <c r="E1979" i="1"/>
  <c r="D1979" i="1"/>
  <c r="R1978" i="1"/>
  <c r="S1978" i="1" s="1"/>
  <c r="E1978" i="1"/>
  <c r="D1978" i="1"/>
  <c r="R1977" i="1"/>
  <c r="S1977" i="1" s="1"/>
  <c r="E1977" i="1"/>
  <c r="D1977" i="1"/>
  <c r="Q1976" i="1"/>
  <c r="R1976" i="1" s="1"/>
  <c r="S1976" i="1" s="1"/>
  <c r="E1976" i="1"/>
  <c r="D1976" i="1"/>
  <c r="R1975" i="1"/>
  <c r="S1975" i="1" s="1"/>
  <c r="E1975" i="1"/>
  <c r="D1975" i="1"/>
  <c r="S1974" i="1"/>
  <c r="R1974" i="1"/>
  <c r="E1974" i="1"/>
  <c r="D1974" i="1"/>
  <c r="S1973" i="1"/>
  <c r="R1973" i="1"/>
  <c r="E1973" i="1"/>
  <c r="D1973" i="1"/>
  <c r="R1972" i="1"/>
  <c r="S1972" i="1" s="1"/>
  <c r="E1972" i="1"/>
  <c r="D1972" i="1"/>
  <c r="R1971" i="1"/>
  <c r="S1971" i="1" s="1"/>
  <c r="E1971" i="1"/>
  <c r="D1971" i="1"/>
  <c r="R1970" i="1"/>
  <c r="S1970" i="1" s="1"/>
  <c r="E1970" i="1"/>
  <c r="D1970" i="1"/>
  <c r="R1969" i="1"/>
  <c r="S1969" i="1" s="1"/>
  <c r="E1969" i="1"/>
  <c r="D1969" i="1"/>
  <c r="S1968" i="1"/>
  <c r="R1968" i="1"/>
  <c r="E1968" i="1"/>
  <c r="D1968" i="1"/>
  <c r="S1967" i="1"/>
  <c r="R1967" i="1"/>
  <c r="E1967" i="1"/>
  <c r="D1967" i="1"/>
  <c r="R1966" i="1"/>
  <c r="S1966" i="1" s="1"/>
  <c r="E1966" i="1"/>
  <c r="D1966" i="1"/>
  <c r="R1965" i="1"/>
  <c r="S1965" i="1" s="1"/>
  <c r="E1965" i="1"/>
  <c r="D1965" i="1"/>
  <c r="S1964" i="1"/>
  <c r="R1964" i="1"/>
  <c r="E1964" i="1"/>
  <c r="D1964" i="1"/>
  <c r="R1963" i="1"/>
  <c r="S1963" i="1" s="1"/>
  <c r="E1963" i="1"/>
  <c r="D1963" i="1"/>
  <c r="R1962" i="1"/>
  <c r="S1962" i="1" s="1"/>
  <c r="E1962" i="1"/>
  <c r="D1962" i="1"/>
  <c r="R1961" i="1"/>
  <c r="S1961" i="1" s="1"/>
  <c r="E1961" i="1"/>
  <c r="D1961" i="1"/>
  <c r="R1960" i="1"/>
  <c r="S1960" i="1" s="1"/>
  <c r="E1960" i="1"/>
  <c r="D1960" i="1"/>
  <c r="R1959" i="1"/>
  <c r="S1959" i="1" s="1"/>
  <c r="E1959" i="1"/>
  <c r="D1959" i="1"/>
  <c r="R1958" i="1"/>
  <c r="S1958" i="1" s="1"/>
  <c r="E1958" i="1"/>
  <c r="D1958" i="1"/>
  <c r="S1957" i="1"/>
  <c r="R1957" i="1"/>
  <c r="E1957" i="1"/>
  <c r="D1957" i="1"/>
  <c r="R1956" i="1"/>
  <c r="S1956" i="1" s="1"/>
  <c r="E1956" i="1"/>
  <c r="D1956" i="1"/>
  <c r="R1955" i="1"/>
  <c r="S1955" i="1" s="1"/>
  <c r="E1955" i="1"/>
  <c r="D1955" i="1"/>
  <c r="R1954" i="1"/>
  <c r="S1954" i="1" s="1"/>
  <c r="E1954" i="1"/>
  <c r="D1954" i="1"/>
  <c r="R1953" i="1"/>
  <c r="S1953" i="1" s="1"/>
  <c r="E1953" i="1"/>
  <c r="D1953" i="1"/>
  <c r="S1952" i="1"/>
  <c r="R1952" i="1"/>
  <c r="E1952" i="1"/>
  <c r="D1952" i="1"/>
  <c r="R1951" i="1"/>
  <c r="S1951" i="1" s="1"/>
  <c r="E1951" i="1"/>
  <c r="D1951" i="1"/>
  <c r="S1950" i="1"/>
  <c r="R1950" i="1"/>
  <c r="E1950" i="1"/>
  <c r="D1950" i="1"/>
  <c r="R1949" i="1"/>
  <c r="S1949" i="1" s="1"/>
  <c r="E1949" i="1"/>
  <c r="D1949" i="1"/>
  <c r="R1948" i="1"/>
  <c r="S1948" i="1" s="1"/>
  <c r="E1948" i="1"/>
  <c r="D1948" i="1"/>
  <c r="S1947" i="1"/>
  <c r="R1947" i="1"/>
  <c r="E1947" i="1"/>
  <c r="D1947" i="1"/>
  <c r="R1946" i="1"/>
  <c r="S1946" i="1" s="1"/>
  <c r="Q1946" i="1"/>
  <c r="E1946" i="1"/>
  <c r="D1946" i="1"/>
  <c r="S1945" i="1"/>
  <c r="R1945" i="1"/>
  <c r="E1945" i="1"/>
  <c r="D1945" i="1"/>
  <c r="Q1944" i="1"/>
  <c r="R1944" i="1" s="1"/>
  <c r="S1944" i="1" s="1"/>
  <c r="E1944" i="1"/>
  <c r="D1944" i="1"/>
  <c r="S1943" i="1"/>
  <c r="R1943" i="1"/>
  <c r="E1943" i="1"/>
  <c r="D1943" i="1"/>
  <c r="S1942" i="1"/>
  <c r="R1942" i="1"/>
  <c r="E1942" i="1"/>
  <c r="D1942" i="1"/>
  <c r="Q1941" i="1"/>
  <c r="R1941" i="1" s="1"/>
  <c r="S1941" i="1" s="1"/>
  <c r="E1941" i="1"/>
  <c r="D1941" i="1"/>
  <c r="R1940" i="1"/>
  <c r="S1940" i="1" s="1"/>
  <c r="E1940" i="1"/>
  <c r="D1940" i="1"/>
  <c r="R1939" i="1"/>
  <c r="S1939" i="1" s="1"/>
  <c r="E1939" i="1"/>
  <c r="D1939" i="1"/>
  <c r="R1938" i="1"/>
  <c r="S1938" i="1" s="1"/>
  <c r="E1938" i="1"/>
  <c r="D1938" i="1"/>
  <c r="S1937" i="1"/>
  <c r="R1937" i="1"/>
  <c r="E1937" i="1"/>
  <c r="D1937" i="1"/>
  <c r="R1936" i="1"/>
  <c r="S1936" i="1" s="1"/>
  <c r="E1936" i="1"/>
  <c r="D1936" i="1"/>
  <c r="R1935" i="1"/>
  <c r="S1935" i="1" s="1"/>
  <c r="E1935" i="1"/>
  <c r="D1935" i="1"/>
  <c r="R1934" i="1"/>
  <c r="S1934" i="1" s="1"/>
  <c r="E1934" i="1"/>
  <c r="D1934" i="1"/>
  <c r="R1933" i="1"/>
  <c r="S1933" i="1" s="1"/>
  <c r="E1933" i="1"/>
  <c r="D1933" i="1"/>
  <c r="S1932" i="1"/>
  <c r="R1932" i="1"/>
  <c r="E1932" i="1"/>
  <c r="D1932" i="1"/>
  <c r="R1931" i="1"/>
  <c r="S1931" i="1" s="1"/>
  <c r="E1931" i="1"/>
  <c r="D1931" i="1"/>
  <c r="R1930" i="1"/>
  <c r="S1930" i="1" s="1"/>
  <c r="E1930" i="1"/>
  <c r="D1930" i="1"/>
  <c r="R1929" i="1"/>
  <c r="S1929" i="1" s="1"/>
  <c r="E1929" i="1"/>
  <c r="D1929" i="1"/>
  <c r="R1928" i="1"/>
  <c r="S1928" i="1" s="1"/>
  <c r="E1928" i="1"/>
  <c r="D1928" i="1"/>
  <c r="S1927" i="1"/>
  <c r="R1927" i="1"/>
  <c r="E1927" i="1"/>
  <c r="D1927" i="1"/>
  <c r="R1926" i="1"/>
  <c r="S1926" i="1" s="1"/>
  <c r="E1926" i="1"/>
  <c r="D1926" i="1"/>
  <c r="R1925" i="1"/>
  <c r="S1925" i="1" s="1"/>
  <c r="E1925" i="1"/>
  <c r="D1925" i="1"/>
  <c r="R1924" i="1"/>
  <c r="S1924" i="1" s="1"/>
  <c r="E1924" i="1"/>
  <c r="D1924" i="1"/>
  <c r="R1923" i="1"/>
  <c r="S1923" i="1" s="1"/>
  <c r="Q1923" i="1"/>
  <c r="E1923" i="1"/>
  <c r="D1923" i="1"/>
  <c r="R1922" i="1"/>
  <c r="S1922" i="1" s="1"/>
  <c r="E1922" i="1"/>
  <c r="D1922" i="1"/>
  <c r="R1921" i="1"/>
  <c r="S1921" i="1" s="1"/>
  <c r="E1921" i="1"/>
  <c r="D1921" i="1"/>
  <c r="S1920" i="1"/>
  <c r="R1920" i="1"/>
  <c r="E1920" i="1"/>
  <c r="D1920" i="1"/>
  <c r="S1919" i="1"/>
  <c r="R1919" i="1"/>
  <c r="E1919" i="1"/>
  <c r="D1919" i="1"/>
  <c r="R1918" i="1"/>
  <c r="S1918" i="1" s="1"/>
  <c r="E1918" i="1"/>
  <c r="D1918" i="1"/>
  <c r="R1917" i="1"/>
  <c r="S1917" i="1" s="1"/>
  <c r="E1917" i="1"/>
  <c r="D1917" i="1"/>
  <c r="R1916" i="1"/>
  <c r="S1916" i="1" s="1"/>
  <c r="E1916" i="1"/>
  <c r="D1916" i="1"/>
  <c r="S1915" i="1"/>
  <c r="R1915" i="1"/>
  <c r="E1915" i="1"/>
  <c r="D1915" i="1"/>
  <c r="R1914" i="1"/>
  <c r="S1914" i="1" s="1"/>
  <c r="E1914" i="1"/>
  <c r="D1914" i="1"/>
  <c r="R1913" i="1"/>
  <c r="S1913" i="1" s="1"/>
  <c r="E1913" i="1"/>
  <c r="D1913" i="1"/>
  <c r="R1912" i="1"/>
  <c r="S1912" i="1" s="1"/>
  <c r="E1912" i="1"/>
  <c r="D1912" i="1"/>
  <c r="S1911" i="1"/>
  <c r="R1911" i="1"/>
  <c r="E1911" i="1"/>
  <c r="D1911" i="1"/>
  <c r="R1910" i="1"/>
  <c r="S1910" i="1" s="1"/>
  <c r="E1910" i="1"/>
  <c r="D1910" i="1"/>
  <c r="S1909" i="1"/>
  <c r="R1909" i="1"/>
  <c r="E1909" i="1"/>
  <c r="D1909" i="1"/>
  <c r="Q1908" i="1"/>
  <c r="R1908" i="1" s="1"/>
  <c r="S1908" i="1" s="1"/>
  <c r="E1908" i="1"/>
  <c r="D1908" i="1"/>
  <c r="S1907" i="1"/>
  <c r="R1907" i="1"/>
  <c r="E1907" i="1"/>
  <c r="D1907" i="1"/>
  <c r="R1906" i="1"/>
  <c r="S1906" i="1" s="1"/>
  <c r="Q1906" i="1"/>
  <c r="E1906" i="1"/>
  <c r="D1906" i="1"/>
  <c r="S1905" i="1"/>
  <c r="R1905" i="1"/>
  <c r="E1905" i="1"/>
  <c r="D1905" i="1"/>
  <c r="S1904" i="1"/>
  <c r="R1904" i="1"/>
  <c r="E1904" i="1"/>
  <c r="D1904" i="1"/>
  <c r="R1903" i="1"/>
  <c r="S1903" i="1" s="1"/>
  <c r="E1903" i="1"/>
  <c r="D1903" i="1"/>
  <c r="S1902" i="1"/>
  <c r="R1902" i="1"/>
  <c r="E1902" i="1"/>
  <c r="D1902" i="1"/>
  <c r="R1901" i="1"/>
  <c r="S1901" i="1" s="1"/>
  <c r="E1901" i="1"/>
  <c r="D1901" i="1"/>
  <c r="S1900" i="1"/>
  <c r="R1900" i="1"/>
  <c r="E1900" i="1"/>
  <c r="D1900" i="1"/>
  <c r="S1899" i="1"/>
  <c r="R1899" i="1"/>
  <c r="E1899" i="1"/>
  <c r="D1899" i="1"/>
  <c r="R1898" i="1"/>
  <c r="S1898" i="1" s="1"/>
  <c r="E1898" i="1"/>
  <c r="D1898" i="1"/>
  <c r="S1897" i="1"/>
  <c r="R1897" i="1"/>
  <c r="E1897" i="1"/>
  <c r="D1897" i="1"/>
  <c r="S1896" i="1"/>
  <c r="R1896" i="1"/>
  <c r="E1896" i="1"/>
  <c r="D1896" i="1"/>
  <c r="S1895" i="1"/>
  <c r="R1895" i="1"/>
  <c r="E1895" i="1"/>
  <c r="D1895" i="1"/>
  <c r="S1894" i="1"/>
  <c r="R1894" i="1"/>
  <c r="E1894" i="1"/>
  <c r="D1894" i="1"/>
  <c r="R1893" i="1"/>
  <c r="S1893" i="1" s="1"/>
  <c r="E1893" i="1"/>
  <c r="D1893" i="1"/>
  <c r="S1892" i="1"/>
  <c r="R1892" i="1"/>
  <c r="E1892" i="1"/>
  <c r="D1892" i="1"/>
  <c r="S1891" i="1"/>
  <c r="R1891" i="1"/>
  <c r="E1891" i="1"/>
  <c r="D1891" i="1"/>
  <c r="S1890" i="1"/>
  <c r="R1890" i="1"/>
  <c r="E1890" i="1"/>
  <c r="D1890" i="1"/>
  <c r="S1889" i="1"/>
  <c r="Q1889" i="1"/>
  <c r="R1889" i="1" s="1"/>
  <c r="E1889" i="1"/>
  <c r="D1889" i="1"/>
  <c r="S1888" i="1"/>
  <c r="R1888" i="1"/>
  <c r="E1888" i="1"/>
  <c r="D1888" i="1"/>
  <c r="R1887" i="1"/>
  <c r="S1887" i="1" s="1"/>
  <c r="E1887" i="1"/>
  <c r="D1887" i="1"/>
  <c r="R1886" i="1"/>
  <c r="S1886" i="1" s="1"/>
  <c r="Q1886" i="1"/>
  <c r="E1886" i="1"/>
  <c r="D1886" i="1"/>
  <c r="S1885" i="1"/>
  <c r="R1885" i="1"/>
  <c r="E1885" i="1"/>
  <c r="D1885" i="1"/>
  <c r="S1884" i="1"/>
  <c r="R1884" i="1"/>
  <c r="E1884" i="1"/>
  <c r="D1884" i="1"/>
  <c r="R1883" i="1"/>
  <c r="S1883" i="1" s="1"/>
  <c r="E1883" i="1"/>
  <c r="D1883" i="1"/>
  <c r="S1882" i="1"/>
  <c r="R1882" i="1"/>
  <c r="E1882" i="1"/>
  <c r="D1882" i="1"/>
  <c r="R1881" i="1"/>
  <c r="S1881" i="1" s="1"/>
  <c r="E1881" i="1"/>
  <c r="D1881" i="1"/>
  <c r="S1880" i="1"/>
  <c r="R1880" i="1"/>
  <c r="E1880" i="1"/>
  <c r="D1880" i="1"/>
  <c r="R1879" i="1"/>
  <c r="S1879" i="1" s="1"/>
  <c r="Q1879" i="1"/>
  <c r="E1879" i="1"/>
  <c r="D1879" i="1"/>
  <c r="R1878" i="1"/>
  <c r="S1878" i="1" s="1"/>
  <c r="E1878" i="1"/>
  <c r="D1878" i="1"/>
  <c r="R1877" i="1"/>
  <c r="S1877" i="1" s="1"/>
  <c r="E1877" i="1"/>
  <c r="D1877" i="1"/>
  <c r="S1876" i="1"/>
  <c r="R1876" i="1"/>
  <c r="E1876" i="1"/>
  <c r="D1876" i="1"/>
  <c r="S1875" i="1"/>
  <c r="R1875" i="1"/>
  <c r="E1875" i="1"/>
  <c r="D1875" i="1"/>
  <c r="S1874" i="1"/>
  <c r="R1874" i="1"/>
  <c r="E1874" i="1"/>
  <c r="D1874" i="1"/>
  <c r="R1873" i="1"/>
  <c r="S1873" i="1" s="1"/>
  <c r="Q1873" i="1"/>
  <c r="E1873" i="1"/>
  <c r="D1873" i="1"/>
  <c r="R1872" i="1"/>
  <c r="S1872" i="1" s="1"/>
  <c r="E1872" i="1"/>
  <c r="D1872" i="1"/>
  <c r="S1871" i="1"/>
  <c r="R1871" i="1"/>
  <c r="E1871" i="1"/>
  <c r="D1871" i="1"/>
  <c r="Q1870" i="1"/>
  <c r="R1870" i="1" s="1"/>
  <c r="S1870" i="1" s="1"/>
  <c r="E1870" i="1"/>
  <c r="D1870" i="1"/>
  <c r="Q1869" i="1"/>
  <c r="R1869" i="1" s="1"/>
  <c r="S1869" i="1" s="1"/>
  <c r="E1869" i="1"/>
  <c r="D1869" i="1"/>
  <c r="R1868" i="1"/>
  <c r="S1868" i="1" s="1"/>
  <c r="E1868" i="1"/>
  <c r="D1868" i="1"/>
  <c r="R1867" i="1"/>
  <c r="S1867" i="1" s="1"/>
  <c r="E1867" i="1"/>
  <c r="D1867" i="1"/>
  <c r="R1866" i="1"/>
  <c r="S1866" i="1" s="1"/>
  <c r="E1866" i="1"/>
  <c r="D1866" i="1"/>
  <c r="R1865" i="1"/>
  <c r="S1865" i="1" s="1"/>
  <c r="E1865" i="1"/>
  <c r="D1865" i="1"/>
  <c r="Q1864" i="1"/>
  <c r="R1864" i="1" s="1"/>
  <c r="S1864" i="1" s="1"/>
  <c r="E1864" i="1"/>
  <c r="D1864" i="1"/>
  <c r="R1863" i="1"/>
  <c r="S1863" i="1" s="1"/>
  <c r="E1863" i="1"/>
  <c r="D1863" i="1"/>
  <c r="R1862" i="1"/>
  <c r="S1862" i="1" s="1"/>
  <c r="E1862" i="1"/>
  <c r="D1862" i="1"/>
  <c r="R1861" i="1"/>
  <c r="S1861" i="1" s="1"/>
  <c r="E1861" i="1"/>
  <c r="D1861" i="1"/>
  <c r="R1860" i="1"/>
  <c r="S1860" i="1" s="1"/>
  <c r="E1860" i="1"/>
  <c r="D1860" i="1"/>
  <c r="R1859" i="1"/>
  <c r="S1859" i="1" s="1"/>
  <c r="E1859" i="1"/>
  <c r="D1859" i="1"/>
  <c r="Q1858" i="1"/>
  <c r="R1858" i="1" s="1"/>
  <c r="S1858" i="1" s="1"/>
  <c r="E1858" i="1"/>
  <c r="D1858" i="1"/>
  <c r="R1857" i="1"/>
  <c r="S1857" i="1" s="1"/>
  <c r="E1857" i="1"/>
  <c r="D1857" i="1"/>
  <c r="S1856" i="1"/>
  <c r="R1856" i="1"/>
  <c r="E1856" i="1"/>
  <c r="D1856" i="1"/>
  <c r="S1855" i="1"/>
  <c r="R1855" i="1"/>
  <c r="E1855" i="1"/>
  <c r="D1855" i="1"/>
  <c r="S1854" i="1"/>
  <c r="R1854" i="1"/>
  <c r="E1854" i="1"/>
  <c r="D1854" i="1"/>
  <c r="R1853" i="1"/>
  <c r="S1853" i="1" s="1"/>
  <c r="E1853" i="1"/>
  <c r="D1853" i="1"/>
  <c r="R1852" i="1"/>
  <c r="S1852" i="1" s="1"/>
  <c r="E1852" i="1"/>
  <c r="D1852" i="1"/>
  <c r="S1851" i="1"/>
  <c r="R1851" i="1"/>
  <c r="E1851" i="1"/>
  <c r="D1851" i="1"/>
  <c r="S1850" i="1"/>
  <c r="R1850" i="1"/>
  <c r="E1850" i="1"/>
  <c r="D1850" i="1"/>
  <c r="S1849" i="1"/>
  <c r="R1849" i="1"/>
  <c r="E1849" i="1"/>
  <c r="D1849" i="1"/>
  <c r="R1848" i="1"/>
  <c r="S1848" i="1" s="1"/>
  <c r="E1848" i="1"/>
  <c r="D1848" i="1"/>
  <c r="R1847" i="1"/>
  <c r="S1847" i="1" s="1"/>
  <c r="E1847" i="1"/>
  <c r="D1847" i="1"/>
  <c r="S1846" i="1"/>
  <c r="R1846" i="1"/>
  <c r="E1846" i="1"/>
  <c r="D1846" i="1"/>
  <c r="S1845" i="1"/>
  <c r="R1845" i="1"/>
  <c r="E1845" i="1"/>
  <c r="D1845" i="1"/>
  <c r="S1844" i="1"/>
  <c r="R1844" i="1"/>
  <c r="E1844" i="1"/>
  <c r="D1844" i="1"/>
  <c r="R1843" i="1"/>
  <c r="S1843" i="1" s="1"/>
  <c r="E1843" i="1"/>
  <c r="D1843" i="1"/>
  <c r="R1842" i="1"/>
  <c r="S1842" i="1" s="1"/>
  <c r="E1842" i="1"/>
  <c r="D1842" i="1"/>
  <c r="S1841" i="1"/>
  <c r="R1841" i="1"/>
  <c r="E1841" i="1"/>
  <c r="D1841" i="1"/>
  <c r="S1840" i="1"/>
  <c r="R1840" i="1"/>
  <c r="Q1840" i="1"/>
  <c r="E1840" i="1"/>
  <c r="D1840" i="1"/>
  <c r="Q1839" i="1"/>
  <c r="R1839" i="1" s="1"/>
  <c r="S1839" i="1" s="1"/>
  <c r="E1839" i="1"/>
  <c r="D1839" i="1"/>
  <c r="R1838" i="1"/>
  <c r="S1838" i="1" s="1"/>
  <c r="E1838" i="1"/>
  <c r="D1838" i="1"/>
  <c r="R1837" i="1"/>
  <c r="S1837" i="1" s="1"/>
  <c r="E1837" i="1"/>
  <c r="D1837" i="1"/>
  <c r="S1836" i="1"/>
  <c r="R1836" i="1"/>
  <c r="E1836" i="1"/>
  <c r="D1836" i="1"/>
  <c r="R1835" i="1"/>
  <c r="S1835" i="1" s="1"/>
  <c r="E1835" i="1"/>
  <c r="D1835" i="1"/>
  <c r="S1834" i="1"/>
  <c r="R1834" i="1"/>
  <c r="E1834" i="1"/>
  <c r="D1834" i="1"/>
  <c r="R1833" i="1"/>
  <c r="S1833" i="1" s="1"/>
  <c r="E1833" i="1"/>
  <c r="D1833" i="1"/>
  <c r="R1832" i="1"/>
  <c r="S1832" i="1" s="1"/>
  <c r="E1832" i="1"/>
  <c r="D1832" i="1"/>
  <c r="R1831" i="1"/>
  <c r="S1831" i="1" s="1"/>
  <c r="E1831" i="1"/>
  <c r="D1831" i="1"/>
  <c r="R1830" i="1"/>
  <c r="S1830" i="1" s="1"/>
  <c r="Q1830" i="1"/>
  <c r="E1830" i="1"/>
  <c r="D1830" i="1"/>
  <c r="S1829" i="1"/>
  <c r="R1829" i="1"/>
  <c r="E1829" i="1"/>
  <c r="D1829" i="1"/>
  <c r="R1828" i="1"/>
  <c r="S1828" i="1" s="1"/>
  <c r="E1828" i="1"/>
  <c r="D1828" i="1"/>
  <c r="R1827" i="1"/>
  <c r="S1827" i="1" s="1"/>
  <c r="E1827" i="1"/>
  <c r="D1827" i="1"/>
  <c r="R1826" i="1"/>
  <c r="S1826" i="1" s="1"/>
  <c r="E1826" i="1"/>
  <c r="D1826" i="1"/>
  <c r="S1825" i="1"/>
  <c r="R1825" i="1"/>
  <c r="E1825" i="1"/>
  <c r="D1825" i="1"/>
  <c r="S1824" i="1"/>
  <c r="R1824" i="1"/>
  <c r="E1824" i="1"/>
  <c r="D1824" i="1"/>
  <c r="Q1823" i="1"/>
  <c r="R1823" i="1" s="1"/>
  <c r="S1823" i="1" s="1"/>
  <c r="E1823" i="1"/>
  <c r="D1823" i="1"/>
  <c r="S1822" i="1"/>
  <c r="R1822" i="1"/>
  <c r="E1822" i="1"/>
  <c r="D1822" i="1"/>
  <c r="S1821" i="1"/>
  <c r="R1821" i="1"/>
  <c r="Q1821" i="1"/>
  <c r="E1821" i="1"/>
  <c r="D1821" i="1"/>
  <c r="R1820" i="1"/>
  <c r="S1820" i="1" s="1"/>
  <c r="E1820" i="1"/>
  <c r="D1820" i="1"/>
  <c r="R1819" i="1"/>
  <c r="S1819" i="1" s="1"/>
  <c r="E1819" i="1"/>
  <c r="D1819" i="1"/>
  <c r="R1818" i="1"/>
  <c r="S1818" i="1" s="1"/>
  <c r="E1818" i="1"/>
  <c r="D1818" i="1"/>
  <c r="R1817" i="1"/>
  <c r="S1817" i="1" s="1"/>
  <c r="E1817" i="1"/>
  <c r="D1817" i="1"/>
  <c r="S1816" i="1"/>
  <c r="R1816" i="1"/>
  <c r="E1816" i="1"/>
  <c r="D1816" i="1"/>
  <c r="R1815" i="1"/>
  <c r="S1815" i="1" s="1"/>
  <c r="E1815" i="1"/>
  <c r="D1815" i="1"/>
  <c r="R1814" i="1"/>
  <c r="S1814" i="1" s="1"/>
  <c r="E1814" i="1"/>
  <c r="D1814" i="1"/>
  <c r="S1813" i="1"/>
  <c r="R1813" i="1"/>
  <c r="E1813" i="1"/>
  <c r="D1813" i="1"/>
  <c r="R1812" i="1"/>
  <c r="S1812" i="1" s="1"/>
  <c r="E1812" i="1"/>
  <c r="D1812" i="1"/>
  <c r="S1811" i="1"/>
  <c r="R1811" i="1"/>
  <c r="E1811" i="1"/>
  <c r="D1811" i="1"/>
  <c r="R1810" i="1"/>
  <c r="S1810" i="1" s="1"/>
  <c r="E1810" i="1"/>
  <c r="D1810" i="1"/>
  <c r="R1809" i="1"/>
  <c r="S1809" i="1" s="1"/>
  <c r="E1809" i="1"/>
  <c r="D1809" i="1"/>
  <c r="R1808" i="1"/>
  <c r="S1808" i="1" s="1"/>
  <c r="E1808" i="1"/>
  <c r="D1808" i="1"/>
  <c r="R1807" i="1"/>
  <c r="S1807" i="1" s="1"/>
  <c r="E1807" i="1"/>
  <c r="D1807" i="1"/>
  <c r="S1806" i="1"/>
  <c r="R1806" i="1"/>
  <c r="E1806" i="1"/>
  <c r="D1806" i="1"/>
  <c r="R1805" i="1"/>
  <c r="S1805" i="1" s="1"/>
  <c r="E1805" i="1"/>
  <c r="D1805" i="1"/>
  <c r="R1804" i="1"/>
  <c r="S1804" i="1" s="1"/>
  <c r="E1804" i="1"/>
  <c r="D1804" i="1"/>
  <c r="R1803" i="1"/>
  <c r="S1803" i="1" s="1"/>
  <c r="E1803" i="1"/>
  <c r="D1803" i="1"/>
  <c r="R1802" i="1"/>
  <c r="S1802" i="1" s="1"/>
  <c r="E1802" i="1"/>
  <c r="D1802" i="1"/>
  <c r="S1801" i="1"/>
  <c r="R1801" i="1"/>
  <c r="E1801" i="1"/>
  <c r="D1801" i="1"/>
  <c r="R1800" i="1"/>
  <c r="S1800" i="1" s="1"/>
  <c r="E1800" i="1"/>
  <c r="D1800" i="1"/>
  <c r="S1799" i="1"/>
  <c r="R1799" i="1"/>
  <c r="E1799" i="1"/>
  <c r="D1799" i="1"/>
  <c r="S1798" i="1"/>
  <c r="R1798" i="1"/>
  <c r="E1798" i="1"/>
  <c r="D1798" i="1"/>
  <c r="R1797" i="1"/>
  <c r="S1797" i="1" s="1"/>
  <c r="E1797" i="1"/>
  <c r="D1797" i="1"/>
  <c r="S1796" i="1"/>
  <c r="R1796" i="1"/>
  <c r="E1796" i="1"/>
  <c r="D1796" i="1"/>
  <c r="R1795" i="1"/>
  <c r="S1795" i="1" s="1"/>
  <c r="E1795" i="1"/>
  <c r="D1795" i="1"/>
  <c r="Q1794" i="1"/>
  <c r="R1794" i="1" s="1"/>
  <c r="S1794" i="1" s="1"/>
  <c r="E1794" i="1"/>
  <c r="D1794" i="1"/>
  <c r="S1793" i="1"/>
  <c r="R1793" i="1"/>
  <c r="E1793" i="1"/>
  <c r="D1793" i="1"/>
  <c r="S1792" i="1"/>
  <c r="R1792" i="1"/>
  <c r="E1792" i="1"/>
  <c r="D1792" i="1"/>
  <c r="R1791" i="1"/>
  <c r="S1791" i="1" s="1"/>
  <c r="E1791" i="1"/>
  <c r="D1791" i="1"/>
  <c r="S1790" i="1"/>
  <c r="R1790" i="1"/>
  <c r="E1790" i="1"/>
  <c r="D1790" i="1"/>
  <c r="R1789" i="1"/>
  <c r="S1789" i="1" s="1"/>
  <c r="E1789" i="1"/>
  <c r="D1789" i="1"/>
  <c r="R1788" i="1"/>
  <c r="S1788" i="1" s="1"/>
  <c r="E1788" i="1"/>
  <c r="D1788" i="1"/>
  <c r="R1787" i="1"/>
  <c r="S1787" i="1" s="1"/>
  <c r="E1787" i="1"/>
  <c r="D1787" i="1"/>
  <c r="R1786" i="1"/>
  <c r="S1786" i="1" s="1"/>
  <c r="E1786" i="1"/>
  <c r="D1786" i="1"/>
  <c r="S1785" i="1"/>
  <c r="R1785" i="1"/>
  <c r="E1785" i="1"/>
  <c r="D1785" i="1"/>
  <c r="R1784" i="1"/>
  <c r="S1784" i="1" s="1"/>
  <c r="E1784" i="1"/>
  <c r="D1784" i="1"/>
  <c r="S1783" i="1"/>
  <c r="R1783" i="1"/>
  <c r="E1783" i="1"/>
  <c r="D1783" i="1"/>
  <c r="S1782" i="1"/>
  <c r="R1782" i="1"/>
  <c r="E1782" i="1"/>
  <c r="D1782" i="1"/>
  <c r="Q1781" i="1"/>
  <c r="R1781" i="1" s="1"/>
  <c r="S1781" i="1" s="1"/>
  <c r="E1781" i="1"/>
  <c r="D1781" i="1"/>
  <c r="S1780" i="1"/>
  <c r="R1780" i="1"/>
  <c r="E1780" i="1"/>
  <c r="D1780" i="1"/>
  <c r="S1779" i="1"/>
  <c r="R1779" i="1"/>
  <c r="E1779" i="1"/>
  <c r="D1779" i="1"/>
  <c r="S1778" i="1"/>
  <c r="R1778" i="1"/>
  <c r="E1778" i="1"/>
  <c r="D1778" i="1"/>
  <c r="S1777" i="1"/>
  <c r="R1777" i="1"/>
  <c r="E1777" i="1"/>
  <c r="D1777" i="1"/>
  <c r="R1776" i="1"/>
  <c r="S1776" i="1" s="1"/>
  <c r="E1776" i="1"/>
  <c r="D1776" i="1"/>
  <c r="R1775" i="1"/>
  <c r="S1775" i="1" s="1"/>
  <c r="Q1775" i="1"/>
  <c r="E1775" i="1"/>
  <c r="D1775" i="1"/>
  <c r="S1774" i="1"/>
  <c r="R1774" i="1"/>
  <c r="E1774" i="1"/>
  <c r="D1774" i="1"/>
  <c r="Q1773" i="1"/>
  <c r="R1773" i="1" s="1"/>
  <c r="S1773" i="1" s="1"/>
  <c r="E1773" i="1"/>
  <c r="D1773" i="1"/>
  <c r="Q1772" i="1"/>
  <c r="R1772" i="1" s="1"/>
  <c r="S1772" i="1" s="1"/>
  <c r="E1772" i="1"/>
  <c r="D1772" i="1"/>
  <c r="R1771" i="1"/>
  <c r="S1771" i="1" s="1"/>
  <c r="E1771" i="1"/>
  <c r="D1771" i="1"/>
  <c r="Q1770" i="1"/>
  <c r="R1770" i="1" s="1"/>
  <c r="S1770" i="1" s="1"/>
  <c r="E1770" i="1"/>
  <c r="D1770" i="1"/>
  <c r="S1769" i="1"/>
  <c r="R1769" i="1"/>
  <c r="E1769" i="1"/>
  <c r="D1769" i="1"/>
  <c r="S1768" i="1"/>
  <c r="R1768" i="1"/>
  <c r="E1768" i="1"/>
  <c r="D1768" i="1"/>
  <c r="S1767" i="1"/>
  <c r="R1767" i="1"/>
  <c r="Q1767" i="1"/>
  <c r="E1767" i="1"/>
  <c r="D1767" i="1"/>
  <c r="R1766" i="1"/>
  <c r="S1766" i="1" s="1"/>
  <c r="E1766" i="1"/>
  <c r="D1766" i="1"/>
  <c r="S1765" i="1"/>
  <c r="R1765" i="1"/>
  <c r="E1765" i="1"/>
  <c r="D1765" i="1"/>
  <c r="S1764" i="1"/>
  <c r="R1764" i="1"/>
  <c r="E1764" i="1"/>
  <c r="D1764" i="1"/>
  <c r="S1763" i="1"/>
  <c r="R1763" i="1"/>
  <c r="E1763" i="1"/>
  <c r="D1763" i="1"/>
  <c r="S1762" i="1"/>
  <c r="R1762" i="1"/>
  <c r="E1762" i="1"/>
  <c r="D1762" i="1"/>
  <c r="R1761" i="1"/>
  <c r="S1761" i="1" s="1"/>
  <c r="E1761" i="1"/>
  <c r="D1761" i="1"/>
  <c r="S1760" i="1"/>
  <c r="R1760" i="1"/>
  <c r="E1760" i="1"/>
  <c r="D1760" i="1"/>
  <c r="S1759" i="1"/>
  <c r="R1759" i="1"/>
  <c r="E1759" i="1"/>
  <c r="D1759" i="1"/>
  <c r="S1758" i="1"/>
  <c r="R1758" i="1"/>
  <c r="E1758" i="1"/>
  <c r="D1758" i="1"/>
  <c r="S1757" i="1"/>
  <c r="R1757" i="1"/>
  <c r="E1757" i="1"/>
  <c r="D1757" i="1"/>
  <c r="R1756" i="1"/>
  <c r="S1756" i="1" s="1"/>
  <c r="E1756" i="1"/>
  <c r="D1756" i="1"/>
  <c r="S1755" i="1"/>
  <c r="R1755" i="1"/>
  <c r="E1755" i="1"/>
  <c r="D1755" i="1"/>
  <c r="S1754" i="1"/>
  <c r="R1754" i="1"/>
  <c r="E1754" i="1"/>
  <c r="D1754" i="1"/>
  <c r="S1753" i="1"/>
  <c r="R1753" i="1"/>
  <c r="E1753" i="1"/>
  <c r="D1753" i="1"/>
  <c r="S1752" i="1"/>
  <c r="R1752" i="1"/>
  <c r="E1752" i="1"/>
  <c r="D1752" i="1"/>
  <c r="R1751" i="1"/>
  <c r="S1751" i="1" s="1"/>
  <c r="E1751" i="1"/>
  <c r="D1751" i="1"/>
  <c r="S1750" i="1"/>
  <c r="R1750" i="1"/>
  <c r="E1750" i="1"/>
  <c r="D1750" i="1"/>
  <c r="S1749" i="1"/>
  <c r="R1749" i="1"/>
  <c r="E1749" i="1"/>
  <c r="D1749" i="1"/>
  <c r="S1748" i="1"/>
  <c r="R1748" i="1"/>
  <c r="E1748" i="1"/>
  <c r="D1748" i="1"/>
  <c r="Q1747" i="1"/>
  <c r="R1747" i="1" s="1"/>
  <c r="S1747" i="1" s="1"/>
  <c r="E1747" i="1"/>
  <c r="D1747" i="1"/>
  <c r="R1746" i="1"/>
  <c r="S1746" i="1" s="1"/>
  <c r="E1746" i="1"/>
  <c r="D1746" i="1"/>
  <c r="R1745" i="1"/>
  <c r="S1745" i="1" s="1"/>
  <c r="E1745" i="1"/>
  <c r="D1745" i="1"/>
  <c r="R1744" i="1"/>
  <c r="S1744" i="1" s="1"/>
  <c r="E1744" i="1"/>
  <c r="D1744" i="1"/>
  <c r="S1743" i="1"/>
  <c r="R1743" i="1"/>
  <c r="E1743" i="1"/>
  <c r="D1743" i="1"/>
  <c r="R1742" i="1"/>
  <c r="S1742" i="1" s="1"/>
  <c r="E1742" i="1"/>
  <c r="D1742" i="1"/>
  <c r="R1741" i="1"/>
  <c r="S1741" i="1" s="1"/>
  <c r="E1741" i="1"/>
  <c r="D1741" i="1"/>
  <c r="R1740" i="1"/>
  <c r="S1740" i="1" s="1"/>
  <c r="E1740" i="1"/>
  <c r="D1740" i="1"/>
  <c r="R1739" i="1"/>
  <c r="S1739" i="1" s="1"/>
  <c r="E1739" i="1"/>
  <c r="D1739" i="1"/>
  <c r="S1738" i="1"/>
  <c r="R1738" i="1"/>
  <c r="E1738" i="1"/>
  <c r="D1738" i="1"/>
  <c r="R1737" i="1"/>
  <c r="S1737" i="1" s="1"/>
  <c r="E1737" i="1"/>
  <c r="D1737" i="1"/>
  <c r="Q1736" i="1"/>
  <c r="R1736" i="1" s="1"/>
  <c r="S1736" i="1" s="1"/>
  <c r="E1736" i="1"/>
  <c r="D1736" i="1"/>
  <c r="R1735" i="1"/>
  <c r="S1735" i="1" s="1"/>
  <c r="E1735" i="1"/>
  <c r="D1735" i="1"/>
  <c r="S1734" i="1"/>
  <c r="R1734" i="1"/>
  <c r="E1734" i="1"/>
  <c r="D1734" i="1"/>
  <c r="R1733" i="1"/>
  <c r="S1733" i="1" s="1"/>
  <c r="E1733" i="1"/>
  <c r="D1733" i="1"/>
  <c r="R1732" i="1"/>
  <c r="S1732" i="1" s="1"/>
  <c r="E1732" i="1"/>
  <c r="D1732" i="1"/>
  <c r="Q1731" i="1"/>
  <c r="R1731" i="1" s="1"/>
  <c r="S1731" i="1" s="1"/>
  <c r="E1731" i="1"/>
  <c r="D1731" i="1"/>
  <c r="R1730" i="1"/>
  <c r="S1730" i="1" s="1"/>
  <c r="Q1730" i="1"/>
  <c r="E1730" i="1"/>
  <c r="D1730" i="1"/>
  <c r="R1729" i="1"/>
  <c r="S1729" i="1" s="1"/>
  <c r="E1729" i="1"/>
  <c r="D1729" i="1"/>
  <c r="S1728" i="1"/>
  <c r="R1728" i="1"/>
  <c r="E1728" i="1"/>
  <c r="D1728" i="1"/>
  <c r="R1727" i="1"/>
  <c r="S1727" i="1" s="1"/>
  <c r="E1727" i="1"/>
  <c r="D1727" i="1"/>
  <c r="R1726" i="1"/>
  <c r="S1726" i="1" s="1"/>
  <c r="E1726" i="1"/>
  <c r="D1726" i="1"/>
  <c r="S1725" i="1"/>
  <c r="R1725" i="1"/>
  <c r="E1725" i="1"/>
  <c r="D1725" i="1"/>
  <c r="R1724" i="1"/>
  <c r="S1724" i="1" s="1"/>
  <c r="E1724" i="1"/>
  <c r="D1724" i="1"/>
  <c r="S1723" i="1"/>
  <c r="R1723" i="1"/>
  <c r="E1723" i="1"/>
  <c r="D1723" i="1"/>
  <c r="R1722" i="1"/>
  <c r="S1722" i="1" s="1"/>
  <c r="E1722" i="1"/>
  <c r="D1722" i="1"/>
  <c r="S1721" i="1"/>
  <c r="R1721" i="1"/>
  <c r="E1721" i="1"/>
  <c r="D1721" i="1"/>
  <c r="S1720" i="1"/>
  <c r="R1720" i="1"/>
  <c r="E1720" i="1"/>
  <c r="D1720" i="1"/>
  <c r="R1719" i="1"/>
  <c r="S1719" i="1" s="1"/>
  <c r="E1719" i="1"/>
  <c r="D1719" i="1"/>
  <c r="S1718" i="1"/>
  <c r="R1718" i="1"/>
  <c r="E1718" i="1"/>
  <c r="D1718" i="1"/>
  <c r="R1717" i="1"/>
  <c r="S1717" i="1" s="1"/>
  <c r="E1717" i="1"/>
  <c r="D1717" i="1"/>
  <c r="R1716" i="1"/>
  <c r="S1716" i="1" s="1"/>
  <c r="E1716" i="1"/>
  <c r="D1716" i="1"/>
  <c r="S1715" i="1"/>
  <c r="R1715" i="1"/>
  <c r="E1715" i="1"/>
  <c r="D1715" i="1"/>
  <c r="R1714" i="1"/>
  <c r="S1714" i="1" s="1"/>
  <c r="E1714" i="1"/>
  <c r="D1714" i="1"/>
  <c r="S1713" i="1"/>
  <c r="R1713" i="1"/>
  <c r="E1713" i="1"/>
  <c r="D1713" i="1"/>
  <c r="R1712" i="1"/>
  <c r="S1712" i="1" s="1"/>
  <c r="E1712" i="1"/>
  <c r="D1712" i="1"/>
  <c r="S1711" i="1"/>
  <c r="R1711" i="1"/>
  <c r="E1711" i="1"/>
  <c r="D1711" i="1"/>
  <c r="S1710" i="1"/>
  <c r="R1710" i="1"/>
  <c r="E1710" i="1"/>
  <c r="D1710" i="1"/>
  <c r="R1709" i="1"/>
  <c r="S1709" i="1" s="1"/>
  <c r="E1709" i="1"/>
  <c r="D1709" i="1"/>
  <c r="S1708" i="1"/>
  <c r="R1708" i="1"/>
  <c r="E1708" i="1"/>
  <c r="D1708" i="1"/>
  <c r="R1707" i="1"/>
  <c r="S1707" i="1" s="1"/>
  <c r="E1707" i="1"/>
  <c r="D1707" i="1"/>
  <c r="S1706" i="1"/>
  <c r="R1706" i="1"/>
  <c r="Q1706" i="1"/>
  <c r="E1706" i="1"/>
  <c r="D1706" i="1"/>
  <c r="Q1705" i="1"/>
  <c r="R1705" i="1" s="1"/>
  <c r="S1705" i="1" s="1"/>
  <c r="E1705" i="1"/>
  <c r="D1705" i="1"/>
  <c r="R1704" i="1"/>
  <c r="S1704" i="1" s="1"/>
  <c r="E1704" i="1"/>
  <c r="D1704" i="1"/>
  <c r="R1703" i="1"/>
  <c r="S1703" i="1" s="1"/>
  <c r="E1703" i="1"/>
  <c r="D1703" i="1"/>
  <c r="R1702" i="1"/>
  <c r="S1702" i="1" s="1"/>
  <c r="E1702" i="1"/>
  <c r="D1702" i="1"/>
  <c r="S1701" i="1"/>
  <c r="R1701" i="1"/>
  <c r="E1701" i="1"/>
  <c r="D1701" i="1"/>
  <c r="R1700" i="1"/>
  <c r="S1700" i="1" s="1"/>
  <c r="E1700" i="1"/>
  <c r="D1700" i="1"/>
  <c r="R1699" i="1"/>
  <c r="S1699" i="1" s="1"/>
  <c r="E1699" i="1"/>
  <c r="D1699" i="1"/>
  <c r="S1698" i="1"/>
  <c r="R1698" i="1"/>
  <c r="E1698" i="1"/>
  <c r="D1698" i="1"/>
  <c r="S1697" i="1"/>
  <c r="R1697" i="1"/>
  <c r="E1697" i="1"/>
  <c r="D1697" i="1"/>
  <c r="R1696" i="1"/>
  <c r="S1696" i="1" s="1"/>
  <c r="E1696" i="1"/>
  <c r="D1696" i="1"/>
  <c r="S1695" i="1"/>
  <c r="R1695" i="1"/>
  <c r="E1695" i="1"/>
  <c r="D1695" i="1"/>
  <c r="R1694" i="1"/>
  <c r="S1694" i="1" s="1"/>
  <c r="E1694" i="1"/>
  <c r="D1694" i="1"/>
  <c r="S1693" i="1"/>
  <c r="R1693" i="1"/>
  <c r="E1693" i="1"/>
  <c r="D1693" i="1"/>
  <c r="S1692" i="1"/>
  <c r="R1692" i="1"/>
  <c r="E1692" i="1"/>
  <c r="D1692" i="1"/>
  <c r="R1691" i="1"/>
  <c r="S1691" i="1" s="1"/>
  <c r="E1691" i="1"/>
  <c r="D1691" i="1"/>
  <c r="S1690" i="1"/>
  <c r="R1690" i="1"/>
  <c r="E1690" i="1"/>
  <c r="D1690" i="1"/>
  <c r="R1689" i="1"/>
  <c r="S1689" i="1" s="1"/>
  <c r="E1689" i="1"/>
  <c r="D1689" i="1"/>
  <c r="R1688" i="1"/>
  <c r="S1688" i="1" s="1"/>
  <c r="E1688" i="1"/>
  <c r="D1688" i="1"/>
  <c r="S1687" i="1"/>
  <c r="R1687" i="1"/>
  <c r="E1687" i="1"/>
  <c r="D1687" i="1"/>
  <c r="S1686" i="1"/>
  <c r="R1686" i="1"/>
  <c r="E1686" i="1"/>
  <c r="D1686" i="1"/>
  <c r="S1685" i="1"/>
  <c r="R1685" i="1"/>
  <c r="E1685" i="1"/>
  <c r="D1685" i="1"/>
  <c r="R1684" i="1"/>
  <c r="S1684" i="1" s="1"/>
  <c r="E1684" i="1"/>
  <c r="D1684" i="1"/>
  <c r="R1683" i="1"/>
  <c r="S1683" i="1" s="1"/>
  <c r="E1683" i="1"/>
  <c r="D1683" i="1"/>
  <c r="R1682" i="1"/>
  <c r="S1682" i="1" s="1"/>
  <c r="E1682" i="1"/>
  <c r="D1682" i="1"/>
  <c r="R1681" i="1"/>
  <c r="S1681" i="1" s="1"/>
  <c r="E1681" i="1"/>
  <c r="D1681" i="1"/>
  <c r="R1680" i="1"/>
  <c r="S1680" i="1" s="1"/>
  <c r="E1680" i="1"/>
  <c r="D1680" i="1"/>
  <c r="R1679" i="1"/>
  <c r="S1679" i="1" s="1"/>
  <c r="E1679" i="1"/>
  <c r="D1679" i="1"/>
  <c r="S1678" i="1"/>
  <c r="R1678" i="1"/>
  <c r="E1678" i="1"/>
  <c r="D1678" i="1"/>
  <c r="S1677" i="1"/>
  <c r="R1677" i="1"/>
  <c r="E1677" i="1"/>
  <c r="D1677" i="1"/>
  <c r="S1676" i="1"/>
  <c r="R1676" i="1"/>
  <c r="E1676" i="1"/>
  <c r="D1676" i="1"/>
  <c r="R1675" i="1"/>
  <c r="S1675" i="1" s="1"/>
  <c r="E1675" i="1"/>
  <c r="D1675" i="1"/>
  <c r="R1674" i="1"/>
  <c r="S1674" i="1" s="1"/>
  <c r="E1674" i="1"/>
  <c r="D1674" i="1"/>
  <c r="R1673" i="1"/>
  <c r="S1673" i="1" s="1"/>
  <c r="E1673" i="1"/>
  <c r="D1673" i="1"/>
  <c r="S1672" i="1"/>
  <c r="R1672" i="1"/>
  <c r="E1672" i="1"/>
  <c r="D1672" i="1"/>
  <c r="S1671" i="1"/>
  <c r="R1671" i="1"/>
  <c r="E1671" i="1"/>
  <c r="D1671" i="1"/>
  <c r="R1670" i="1"/>
  <c r="S1670" i="1" s="1"/>
  <c r="E1670" i="1"/>
  <c r="D1670" i="1"/>
  <c r="R1669" i="1"/>
  <c r="S1669" i="1" s="1"/>
  <c r="E1669" i="1"/>
  <c r="D1669" i="1"/>
  <c r="S1668" i="1"/>
  <c r="R1668" i="1"/>
  <c r="E1668" i="1"/>
  <c r="D1668" i="1"/>
  <c r="S1667" i="1"/>
  <c r="R1667" i="1"/>
  <c r="E1667" i="1"/>
  <c r="D1667" i="1"/>
  <c r="S1666" i="1"/>
  <c r="R1666" i="1"/>
  <c r="E1666" i="1"/>
  <c r="D1666" i="1"/>
  <c r="S1665" i="1"/>
  <c r="R1665" i="1"/>
  <c r="E1665" i="1"/>
  <c r="D1665" i="1"/>
  <c r="R1664" i="1"/>
  <c r="S1664" i="1" s="1"/>
  <c r="E1664" i="1"/>
  <c r="D1664" i="1"/>
  <c r="R1663" i="1"/>
  <c r="S1663" i="1" s="1"/>
  <c r="E1663" i="1"/>
  <c r="D1663" i="1"/>
  <c r="S1662" i="1"/>
  <c r="R1662" i="1"/>
  <c r="E1662" i="1"/>
  <c r="D1662" i="1"/>
  <c r="R1661" i="1"/>
  <c r="S1661" i="1" s="1"/>
  <c r="E1661" i="1"/>
  <c r="D1661" i="1"/>
  <c r="R1660" i="1"/>
  <c r="S1660" i="1" s="1"/>
  <c r="E1660" i="1"/>
  <c r="D1660" i="1"/>
  <c r="R1659" i="1"/>
  <c r="S1659" i="1" s="1"/>
  <c r="E1659" i="1"/>
  <c r="D1659" i="1"/>
  <c r="R1658" i="1"/>
  <c r="S1658" i="1" s="1"/>
  <c r="E1658" i="1"/>
  <c r="D1658" i="1"/>
  <c r="S1657" i="1"/>
  <c r="R1657" i="1"/>
  <c r="E1657" i="1"/>
  <c r="D1657" i="1"/>
  <c r="S1656" i="1"/>
  <c r="R1656" i="1"/>
  <c r="E1656" i="1"/>
  <c r="D1656" i="1"/>
  <c r="S1655" i="1"/>
  <c r="R1655" i="1"/>
  <c r="E1655" i="1"/>
  <c r="D1655" i="1"/>
  <c r="R1654" i="1"/>
  <c r="S1654" i="1" s="1"/>
  <c r="E1654" i="1"/>
  <c r="D1654" i="1"/>
  <c r="R1653" i="1"/>
  <c r="S1653" i="1" s="1"/>
  <c r="E1653" i="1"/>
  <c r="D1653" i="1"/>
  <c r="R1652" i="1"/>
  <c r="S1652" i="1" s="1"/>
  <c r="E1652" i="1"/>
  <c r="D1652" i="1"/>
  <c r="S1651" i="1"/>
  <c r="R1651" i="1"/>
  <c r="E1651" i="1"/>
  <c r="D1651" i="1"/>
  <c r="S1650" i="1"/>
  <c r="R1650" i="1"/>
  <c r="E1650" i="1"/>
  <c r="D1650" i="1"/>
  <c r="R1649" i="1"/>
  <c r="S1649" i="1" s="1"/>
  <c r="E1649" i="1"/>
  <c r="D1649" i="1"/>
  <c r="R1648" i="1"/>
  <c r="S1648" i="1" s="1"/>
  <c r="E1648" i="1"/>
  <c r="D1648" i="1"/>
  <c r="S1647" i="1"/>
  <c r="R1647" i="1"/>
  <c r="E1647" i="1"/>
  <c r="D1647" i="1"/>
  <c r="R1646" i="1"/>
  <c r="S1646" i="1" s="1"/>
  <c r="E1646" i="1"/>
  <c r="D1646" i="1"/>
  <c r="S1645" i="1"/>
  <c r="R1645" i="1"/>
  <c r="E1645" i="1"/>
  <c r="D1645" i="1"/>
  <c r="R1644" i="1"/>
  <c r="S1644" i="1" s="1"/>
  <c r="E1644" i="1"/>
  <c r="D1644" i="1"/>
  <c r="R1643" i="1"/>
  <c r="S1643" i="1" s="1"/>
  <c r="E1643" i="1"/>
  <c r="D1643" i="1"/>
  <c r="R1642" i="1"/>
  <c r="S1642" i="1" s="1"/>
  <c r="E1642" i="1"/>
  <c r="D1642" i="1"/>
  <c r="S1641" i="1"/>
  <c r="R1641" i="1"/>
  <c r="E1641" i="1"/>
  <c r="D1641" i="1"/>
  <c r="R1640" i="1"/>
  <c r="S1640" i="1" s="1"/>
  <c r="E1640" i="1"/>
  <c r="D1640" i="1"/>
  <c r="R1639" i="1"/>
  <c r="S1639" i="1" s="1"/>
  <c r="E1639" i="1"/>
  <c r="D1639" i="1"/>
  <c r="R1638" i="1"/>
  <c r="S1638" i="1" s="1"/>
  <c r="E1638" i="1"/>
  <c r="D1638" i="1"/>
  <c r="R1637" i="1"/>
  <c r="S1637" i="1" s="1"/>
  <c r="E1637" i="1"/>
  <c r="D1637" i="1"/>
  <c r="S1636" i="1"/>
  <c r="R1636" i="1"/>
  <c r="E1636" i="1"/>
  <c r="D1636" i="1"/>
  <c r="S1635" i="1"/>
  <c r="R1635" i="1"/>
  <c r="E1635" i="1"/>
  <c r="D1635" i="1"/>
  <c r="R1634" i="1"/>
  <c r="S1634" i="1" s="1"/>
  <c r="E1634" i="1"/>
  <c r="D1634" i="1"/>
  <c r="R1633" i="1"/>
  <c r="S1633" i="1" s="1"/>
  <c r="E1633" i="1"/>
  <c r="D1633" i="1"/>
  <c r="R1632" i="1"/>
  <c r="S1632" i="1" s="1"/>
  <c r="E1632" i="1"/>
  <c r="D1632" i="1"/>
  <c r="R1631" i="1"/>
  <c r="S1631" i="1" s="1"/>
  <c r="E1631" i="1"/>
  <c r="D1631" i="1"/>
  <c r="S1630" i="1"/>
  <c r="R1630" i="1"/>
  <c r="E1630" i="1"/>
  <c r="D1630" i="1"/>
  <c r="R1629" i="1"/>
  <c r="S1629" i="1" s="1"/>
  <c r="E1629" i="1"/>
  <c r="D1629" i="1"/>
  <c r="S1628" i="1"/>
  <c r="R1628" i="1"/>
  <c r="E1628" i="1"/>
  <c r="D1628" i="1"/>
  <c r="R1627" i="1"/>
  <c r="S1627" i="1" s="1"/>
  <c r="E1627" i="1"/>
  <c r="D1627" i="1"/>
  <c r="R1626" i="1"/>
  <c r="S1626" i="1" s="1"/>
  <c r="E1626" i="1"/>
  <c r="D1626" i="1"/>
  <c r="R1625" i="1"/>
  <c r="S1625" i="1" s="1"/>
  <c r="E1625" i="1"/>
  <c r="D1625" i="1"/>
  <c r="R1624" i="1"/>
  <c r="S1624" i="1" s="1"/>
  <c r="E1624" i="1"/>
  <c r="D1624" i="1"/>
  <c r="R1623" i="1"/>
  <c r="S1623" i="1" s="1"/>
  <c r="E1623" i="1"/>
  <c r="D1623" i="1"/>
  <c r="R1622" i="1"/>
  <c r="S1622" i="1" s="1"/>
  <c r="E1622" i="1"/>
  <c r="D1622" i="1"/>
  <c r="R1621" i="1"/>
  <c r="S1621" i="1" s="1"/>
  <c r="E1621" i="1"/>
  <c r="D1621" i="1"/>
  <c r="R1620" i="1"/>
  <c r="S1620" i="1" s="1"/>
  <c r="E1620" i="1"/>
  <c r="D1620" i="1"/>
  <c r="R1619" i="1"/>
  <c r="S1619" i="1" s="1"/>
  <c r="E1619" i="1"/>
  <c r="D1619" i="1"/>
  <c r="S1618" i="1"/>
  <c r="R1618" i="1"/>
  <c r="E1618" i="1"/>
  <c r="D1618" i="1"/>
  <c r="R1617" i="1"/>
  <c r="S1617" i="1" s="1"/>
  <c r="E1617" i="1"/>
  <c r="D1617" i="1"/>
  <c r="R1616" i="1"/>
  <c r="S1616" i="1" s="1"/>
  <c r="E1616" i="1"/>
  <c r="D1616" i="1"/>
  <c r="R1615" i="1"/>
  <c r="S1615" i="1" s="1"/>
  <c r="E1615" i="1"/>
  <c r="D1615" i="1"/>
  <c r="R1614" i="1"/>
  <c r="S1614" i="1" s="1"/>
  <c r="E1614" i="1"/>
  <c r="D1614" i="1"/>
  <c r="S1613" i="1"/>
  <c r="R1613" i="1"/>
  <c r="E1613" i="1"/>
  <c r="D1613" i="1"/>
  <c r="R1612" i="1"/>
  <c r="S1612" i="1" s="1"/>
  <c r="E1612" i="1"/>
  <c r="D1612" i="1"/>
  <c r="R1611" i="1"/>
  <c r="S1611" i="1" s="1"/>
  <c r="E1611" i="1"/>
  <c r="D1611" i="1"/>
  <c r="R1610" i="1"/>
  <c r="S1610" i="1" s="1"/>
  <c r="E1610" i="1"/>
  <c r="D1610" i="1"/>
  <c r="R1609" i="1"/>
  <c r="S1609" i="1" s="1"/>
  <c r="E1609" i="1"/>
  <c r="D1609" i="1"/>
  <c r="S1608" i="1"/>
  <c r="R1608" i="1"/>
  <c r="E1608" i="1"/>
  <c r="D1608" i="1"/>
  <c r="S1607" i="1"/>
  <c r="R1607" i="1"/>
  <c r="E1607" i="1"/>
  <c r="D1607" i="1"/>
  <c r="R1606" i="1"/>
  <c r="S1606" i="1" s="1"/>
  <c r="E1606" i="1"/>
  <c r="D1606" i="1"/>
  <c r="R1605" i="1"/>
  <c r="S1605" i="1" s="1"/>
  <c r="E1605" i="1"/>
  <c r="D1605" i="1"/>
  <c r="R1604" i="1"/>
  <c r="S1604" i="1" s="1"/>
  <c r="E1604" i="1"/>
  <c r="D1604" i="1"/>
  <c r="R1603" i="1"/>
  <c r="S1603" i="1" s="1"/>
  <c r="E1603" i="1"/>
  <c r="D1603" i="1"/>
  <c r="R1602" i="1"/>
  <c r="S1602" i="1" s="1"/>
  <c r="E1602" i="1"/>
  <c r="D1602" i="1"/>
  <c r="R1601" i="1"/>
  <c r="S1601" i="1" s="1"/>
  <c r="E1601" i="1"/>
  <c r="D1601" i="1"/>
  <c r="R1600" i="1"/>
  <c r="S1600" i="1" s="1"/>
  <c r="E1600" i="1"/>
  <c r="D1600" i="1"/>
  <c r="R1599" i="1"/>
  <c r="S1599" i="1" s="1"/>
  <c r="E1599" i="1"/>
  <c r="D1599" i="1"/>
  <c r="S1598" i="1"/>
  <c r="R1598" i="1"/>
  <c r="E1598" i="1"/>
  <c r="D1598" i="1"/>
  <c r="S1597" i="1"/>
  <c r="R1597" i="1"/>
  <c r="E1597" i="1"/>
  <c r="D1597" i="1"/>
  <c r="R1596" i="1"/>
  <c r="S1596" i="1" s="1"/>
  <c r="E1596" i="1"/>
  <c r="D1596" i="1"/>
  <c r="R1595" i="1"/>
  <c r="S1595" i="1" s="1"/>
  <c r="E1595" i="1"/>
  <c r="D1595" i="1"/>
  <c r="R1594" i="1"/>
  <c r="S1594" i="1" s="1"/>
  <c r="E1594" i="1"/>
  <c r="D1594" i="1"/>
  <c r="S1593" i="1"/>
  <c r="R1593" i="1"/>
  <c r="E1593" i="1"/>
  <c r="D1593" i="1"/>
  <c r="S1592" i="1"/>
  <c r="R1592" i="1"/>
  <c r="E1592" i="1"/>
  <c r="D1592" i="1"/>
  <c r="R1591" i="1"/>
  <c r="S1591" i="1" s="1"/>
  <c r="E1591" i="1"/>
  <c r="D1591" i="1"/>
  <c r="R1590" i="1"/>
  <c r="S1590" i="1" s="1"/>
  <c r="E1590" i="1"/>
  <c r="D1590" i="1"/>
  <c r="R1589" i="1"/>
  <c r="S1589" i="1" s="1"/>
  <c r="E1589" i="1"/>
  <c r="D1589" i="1"/>
  <c r="R1588" i="1"/>
  <c r="S1588" i="1" s="1"/>
  <c r="E1588" i="1"/>
  <c r="D1588" i="1"/>
  <c r="S1587" i="1"/>
  <c r="R1587" i="1"/>
  <c r="E1587" i="1"/>
  <c r="D1587" i="1"/>
  <c r="S1586" i="1"/>
  <c r="R1586" i="1"/>
  <c r="E1586" i="1"/>
  <c r="D1586" i="1"/>
  <c r="S1585" i="1"/>
  <c r="R1585" i="1"/>
  <c r="E1585" i="1"/>
  <c r="D1585" i="1"/>
  <c r="R1584" i="1"/>
  <c r="S1584" i="1" s="1"/>
  <c r="E1584" i="1"/>
  <c r="D1584" i="1"/>
  <c r="R1583" i="1"/>
  <c r="S1583" i="1" s="1"/>
  <c r="E1583" i="1"/>
  <c r="D1583" i="1"/>
  <c r="R1582" i="1"/>
  <c r="S1582" i="1" s="1"/>
  <c r="E1582" i="1"/>
  <c r="D1582" i="1"/>
  <c r="R1581" i="1"/>
  <c r="S1581" i="1" s="1"/>
  <c r="E1581" i="1"/>
  <c r="D1581" i="1"/>
  <c r="S1580" i="1"/>
  <c r="R1580" i="1"/>
  <c r="E1580" i="1"/>
  <c r="D1580" i="1"/>
  <c r="R1579" i="1"/>
  <c r="S1579" i="1" s="1"/>
  <c r="E1579" i="1"/>
  <c r="D1579" i="1"/>
  <c r="R1578" i="1"/>
  <c r="S1578" i="1" s="1"/>
  <c r="E1578" i="1"/>
  <c r="D1578" i="1"/>
  <c r="S1577" i="1"/>
  <c r="R1577" i="1"/>
  <c r="E1577" i="1"/>
  <c r="D1577" i="1"/>
  <c r="S1576" i="1"/>
  <c r="R1576" i="1"/>
  <c r="E1576" i="1"/>
  <c r="D1576" i="1"/>
  <c r="R1575" i="1"/>
  <c r="S1575" i="1" s="1"/>
  <c r="E1575" i="1"/>
  <c r="D1575" i="1"/>
  <c r="R1574" i="1"/>
  <c r="S1574" i="1" s="1"/>
  <c r="E1574" i="1"/>
  <c r="D1574" i="1"/>
  <c r="S1573" i="1"/>
  <c r="R1573" i="1"/>
  <c r="E1573" i="1"/>
  <c r="D1573" i="1"/>
  <c r="S1572" i="1"/>
  <c r="R1572" i="1"/>
  <c r="E1572" i="1"/>
  <c r="D1572" i="1"/>
  <c r="S1571" i="1"/>
  <c r="R1571" i="1"/>
  <c r="E1571" i="1"/>
  <c r="D1571" i="1"/>
  <c r="R1570" i="1"/>
  <c r="S1570" i="1" s="1"/>
  <c r="E1570" i="1"/>
  <c r="D1570" i="1"/>
  <c r="R1569" i="1"/>
  <c r="S1569" i="1" s="1"/>
  <c r="E1569" i="1"/>
  <c r="D1569" i="1"/>
  <c r="S1568" i="1"/>
  <c r="R1568" i="1"/>
  <c r="E1568" i="1"/>
  <c r="D1568" i="1"/>
  <c r="R1567" i="1"/>
  <c r="S1567" i="1" s="1"/>
  <c r="Q1567" i="1"/>
  <c r="E1567" i="1"/>
  <c r="D1567" i="1"/>
  <c r="S1566" i="1"/>
  <c r="R1566" i="1"/>
  <c r="E1566" i="1"/>
  <c r="D1566" i="1"/>
  <c r="R1565" i="1"/>
  <c r="S1565" i="1" s="1"/>
  <c r="E1565" i="1"/>
  <c r="D1565" i="1"/>
  <c r="S1564" i="1"/>
  <c r="R1564" i="1"/>
  <c r="E1564" i="1"/>
  <c r="D1564" i="1"/>
  <c r="S1563" i="1"/>
  <c r="R1563" i="1"/>
  <c r="E1563" i="1"/>
  <c r="D1563" i="1"/>
  <c r="S1562" i="1"/>
  <c r="R1562" i="1"/>
  <c r="E1562" i="1"/>
  <c r="D1562" i="1"/>
  <c r="S1561" i="1"/>
  <c r="R1561" i="1"/>
  <c r="E1561" i="1"/>
  <c r="D1561" i="1"/>
  <c r="R1560" i="1"/>
  <c r="S1560" i="1" s="1"/>
  <c r="E1560" i="1"/>
  <c r="D1560" i="1"/>
  <c r="R1559" i="1"/>
  <c r="S1559" i="1" s="1"/>
  <c r="E1559" i="1"/>
  <c r="D1559" i="1"/>
  <c r="S1558" i="1"/>
  <c r="R1558" i="1"/>
  <c r="E1558" i="1"/>
  <c r="D1558" i="1"/>
  <c r="S1557" i="1"/>
  <c r="R1557" i="1"/>
  <c r="E1557" i="1"/>
  <c r="D1557" i="1"/>
  <c r="S1556" i="1"/>
  <c r="R1556" i="1"/>
  <c r="E1556" i="1"/>
  <c r="D1556" i="1"/>
  <c r="R1555" i="1"/>
  <c r="S1555" i="1" s="1"/>
  <c r="E1555" i="1"/>
  <c r="D1555" i="1"/>
  <c r="S1554" i="1"/>
  <c r="R1554" i="1"/>
  <c r="E1554" i="1"/>
  <c r="D1554" i="1"/>
  <c r="R1553" i="1"/>
  <c r="S1553" i="1" s="1"/>
  <c r="E1553" i="1"/>
  <c r="D1553" i="1"/>
  <c r="S1552" i="1"/>
  <c r="R1552" i="1"/>
  <c r="E1552" i="1"/>
  <c r="D1552" i="1"/>
  <c r="S1551" i="1"/>
  <c r="R1551" i="1"/>
  <c r="E1551" i="1"/>
  <c r="D1551" i="1"/>
  <c r="R1550" i="1"/>
  <c r="S1550" i="1" s="1"/>
  <c r="E1550" i="1"/>
  <c r="D1550" i="1"/>
  <c r="R1549" i="1"/>
  <c r="S1549" i="1" s="1"/>
  <c r="E1549" i="1"/>
  <c r="D1549" i="1"/>
  <c r="S1548" i="1"/>
  <c r="R1548" i="1"/>
  <c r="E1548" i="1"/>
  <c r="D1548" i="1"/>
  <c r="S1547" i="1"/>
  <c r="R1547" i="1"/>
  <c r="E1547" i="1"/>
  <c r="D1547" i="1"/>
  <c r="S1546" i="1"/>
  <c r="R1546" i="1"/>
  <c r="E1546" i="1"/>
  <c r="D1546" i="1"/>
  <c r="R1545" i="1"/>
  <c r="S1545" i="1" s="1"/>
  <c r="E1545" i="1"/>
  <c r="D1545" i="1"/>
  <c r="R1544" i="1"/>
  <c r="S1544" i="1" s="1"/>
  <c r="E1544" i="1"/>
  <c r="D1544" i="1"/>
  <c r="S1543" i="1"/>
  <c r="R1543" i="1"/>
  <c r="E1543" i="1"/>
  <c r="D1543" i="1"/>
  <c r="S1542" i="1"/>
  <c r="R1542" i="1"/>
  <c r="E1542" i="1"/>
  <c r="D1542" i="1"/>
  <c r="S1541" i="1"/>
  <c r="R1541" i="1"/>
  <c r="E1541" i="1"/>
  <c r="D1541" i="1"/>
  <c r="R1540" i="1"/>
  <c r="S1540" i="1" s="1"/>
  <c r="E1540" i="1"/>
  <c r="D1540" i="1"/>
  <c r="R1539" i="1"/>
  <c r="S1539" i="1" s="1"/>
  <c r="E1539" i="1"/>
  <c r="D1539" i="1"/>
  <c r="R1538" i="1"/>
  <c r="S1538" i="1" s="1"/>
  <c r="E1538" i="1"/>
  <c r="D1538" i="1"/>
  <c r="S1537" i="1"/>
  <c r="R1537" i="1"/>
  <c r="E1537" i="1"/>
  <c r="D1537" i="1"/>
  <c r="S1536" i="1"/>
  <c r="R1536" i="1"/>
  <c r="E1536" i="1"/>
  <c r="D1536" i="1"/>
  <c r="R1535" i="1"/>
  <c r="S1535" i="1" s="1"/>
  <c r="E1535" i="1"/>
  <c r="D1535" i="1"/>
  <c r="R1534" i="1"/>
  <c r="S1534" i="1" s="1"/>
  <c r="E1534" i="1"/>
  <c r="D1534" i="1"/>
  <c r="S1533" i="1"/>
  <c r="R1533" i="1"/>
  <c r="E1533" i="1"/>
  <c r="D1533" i="1"/>
  <c r="S1532" i="1"/>
  <c r="R1532" i="1"/>
  <c r="E1532" i="1"/>
  <c r="D1532" i="1"/>
  <c r="S1531" i="1"/>
  <c r="R1531" i="1"/>
  <c r="E1531" i="1"/>
  <c r="D1531" i="1"/>
  <c r="R1530" i="1"/>
  <c r="S1530" i="1" s="1"/>
  <c r="E1530" i="1"/>
  <c r="D1530" i="1"/>
  <c r="R1529" i="1"/>
  <c r="S1529" i="1" s="1"/>
  <c r="E1529" i="1"/>
  <c r="D1529" i="1"/>
  <c r="R1528" i="1"/>
  <c r="S1528" i="1" s="1"/>
  <c r="E1528" i="1"/>
  <c r="D1528" i="1"/>
  <c r="S1527" i="1"/>
  <c r="R1527" i="1"/>
  <c r="E1527" i="1"/>
  <c r="D1527" i="1"/>
  <c r="S1526" i="1"/>
  <c r="R1526" i="1"/>
  <c r="E1526" i="1"/>
  <c r="D1526" i="1"/>
  <c r="Q1525" i="1"/>
  <c r="R1525" i="1" s="1"/>
  <c r="S1525" i="1" s="1"/>
  <c r="E1525" i="1"/>
  <c r="D1525" i="1"/>
  <c r="S1524" i="1"/>
  <c r="R1524" i="1"/>
  <c r="E1524" i="1"/>
  <c r="D1524" i="1"/>
  <c r="R1523" i="1"/>
  <c r="S1523" i="1" s="1"/>
  <c r="E1523" i="1"/>
  <c r="D1523" i="1"/>
  <c r="S1522" i="1"/>
  <c r="R1522" i="1"/>
  <c r="E1522" i="1"/>
  <c r="D1522" i="1"/>
  <c r="S1521" i="1"/>
  <c r="R1521" i="1"/>
  <c r="E1521" i="1"/>
  <c r="D1521" i="1"/>
  <c r="R1520" i="1"/>
  <c r="S1520" i="1" s="1"/>
  <c r="E1520" i="1"/>
  <c r="D1520" i="1"/>
  <c r="S1519" i="1"/>
  <c r="R1519" i="1"/>
  <c r="E1519" i="1"/>
  <c r="D1519" i="1"/>
  <c r="R1518" i="1"/>
  <c r="S1518" i="1" s="1"/>
  <c r="E1518" i="1"/>
  <c r="D1518" i="1"/>
  <c r="S1517" i="1"/>
  <c r="R1517" i="1"/>
  <c r="E1517" i="1"/>
  <c r="D1517" i="1"/>
  <c r="S1516" i="1"/>
  <c r="R1516" i="1"/>
  <c r="E1516" i="1"/>
  <c r="D1516" i="1"/>
  <c r="R1515" i="1"/>
  <c r="S1515" i="1" s="1"/>
  <c r="E1515" i="1"/>
  <c r="D1515" i="1"/>
  <c r="S1514" i="1"/>
  <c r="R1514" i="1"/>
  <c r="E1514" i="1"/>
  <c r="D1514" i="1"/>
  <c r="R1513" i="1"/>
  <c r="S1513" i="1" s="1"/>
  <c r="E1513" i="1"/>
  <c r="D1513" i="1"/>
  <c r="S1512" i="1"/>
  <c r="R1512" i="1"/>
  <c r="E1512" i="1"/>
  <c r="D1512" i="1"/>
  <c r="S1511" i="1"/>
  <c r="R1511" i="1"/>
  <c r="E1511" i="1"/>
  <c r="D1511" i="1"/>
  <c r="R1510" i="1"/>
  <c r="S1510" i="1" s="1"/>
  <c r="E1510" i="1"/>
  <c r="D1510" i="1"/>
  <c r="S1509" i="1"/>
  <c r="R1509" i="1"/>
  <c r="E1509" i="1"/>
  <c r="D1509" i="1"/>
  <c r="R1508" i="1"/>
  <c r="S1508" i="1" s="1"/>
  <c r="E1508" i="1"/>
  <c r="D1508" i="1"/>
  <c r="S1507" i="1"/>
  <c r="R1507" i="1"/>
  <c r="E1507" i="1"/>
  <c r="D1507" i="1"/>
  <c r="S1506" i="1"/>
  <c r="R1506" i="1"/>
  <c r="E1506" i="1"/>
  <c r="D1506" i="1"/>
  <c r="R1505" i="1"/>
  <c r="S1505" i="1" s="1"/>
  <c r="Q1505" i="1"/>
  <c r="E1505" i="1"/>
  <c r="D1505" i="1"/>
  <c r="R1504" i="1"/>
  <c r="S1504" i="1" s="1"/>
  <c r="E1504" i="1"/>
  <c r="D1504" i="1"/>
  <c r="R1503" i="1"/>
  <c r="S1503" i="1" s="1"/>
  <c r="E1503" i="1"/>
  <c r="D1503" i="1"/>
  <c r="S1502" i="1"/>
  <c r="R1502" i="1"/>
  <c r="E1502" i="1"/>
  <c r="D1502" i="1"/>
  <c r="R1501" i="1"/>
  <c r="S1501" i="1" s="1"/>
  <c r="E1501" i="1"/>
  <c r="D1501" i="1"/>
  <c r="S1500" i="1"/>
  <c r="R1500" i="1"/>
  <c r="E1500" i="1"/>
  <c r="D1500" i="1"/>
  <c r="R1499" i="1"/>
  <c r="S1499" i="1" s="1"/>
  <c r="E1499" i="1"/>
  <c r="D1499" i="1"/>
  <c r="R1498" i="1"/>
  <c r="S1498" i="1" s="1"/>
  <c r="E1498" i="1"/>
  <c r="D1498" i="1"/>
  <c r="R1497" i="1"/>
  <c r="S1497" i="1" s="1"/>
  <c r="E1497" i="1"/>
  <c r="D1497" i="1"/>
  <c r="R1496" i="1"/>
  <c r="S1496" i="1" s="1"/>
  <c r="E1496" i="1"/>
  <c r="D1496" i="1"/>
  <c r="Q1495" i="1"/>
  <c r="R1495" i="1" s="1"/>
  <c r="S1495" i="1" s="1"/>
  <c r="E1495" i="1"/>
  <c r="D1495" i="1"/>
  <c r="S1494" i="1"/>
  <c r="R1494" i="1"/>
  <c r="E1494" i="1"/>
  <c r="D1494" i="1"/>
  <c r="R1493" i="1"/>
  <c r="S1493" i="1" s="1"/>
  <c r="E1493" i="1"/>
  <c r="D1493" i="1"/>
  <c r="R1492" i="1"/>
  <c r="S1492" i="1" s="1"/>
  <c r="E1492" i="1"/>
  <c r="D1492" i="1"/>
  <c r="R1491" i="1"/>
  <c r="S1491" i="1" s="1"/>
  <c r="E1491" i="1"/>
  <c r="D1491" i="1"/>
  <c r="R1490" i="1"/>
  <c r="S1490" i="1" s="1"/>
  <c r="E1490" i="1"/>
  <c r="D1490" i="1"/>
  <c r="R1489" i="1"/>
  <c r="S1489" i="1" s="1"/>
  <c r="E1489" i="1"/>
  <c r="D1489" i="1"/>
  <c r="R1488" i="1"/>
  <c r="S1488" i="1" s="1"/>
  <c r="E1488" i="1"/>
  <c r="D1488" i="1"/>
  <c r="R1487" i="1"/>
  <c r="S1487" i="1" s="1"/>
  <c r="E1487" i="1"/>
  <c r="D1487" i="1"/>
  <c r="S1486" i="1"/>
  <c r="R1486" i="1"/>
  <c r="E1486" i="1"/>
  <c r="D1486" i="1"/>
  <c r="R1485" i="1"/>
  <c r="S1485" i="1" s="1"/>
  <c r="E1485" i="1"/>
  <c r="D1485" i="1"/>
  <c r="R1484" i="1"/>
  <c r="S1484" i="1" s="1"/>
  <c r="E1484" i="1"/>
  <c r="D1484" i="1"/>
  <c r="S1483" i="1"/>
  <c r="R1483" i="1"/>
  <c r="E1483" i="1"/>
  <c r="D1483" i="1"/>
  <c r="R1482" i="1"/>
  <c r="S1482" i="1" s="1"/>
  <c r="E1482" i="1"/>
  <c r="D1482" i="1"/>
  <c r="S1481" i="1"/>
  <c r="R1481" i="1"/>
  <c r="E1481" i="1"/>
  <c r="D1481" i="1"/>
  <c r="R1480" i="1"/>
  <c r="S1480" i="1" s="1"/>
  <c r="E1480" i="1"/>
  <c r="D1480" i="1"/>
  <c r="S1479" i="1"/>
  <c r="R1479" i="1"/>
  <c r="E1479" i="1"/>
  <c r="D1479" i="1"/>
  <c r="R1478" i="1"/>
  <c r="S1478" i="1" s="1"/>
  <c r="E1478" i="1"/>
  <c r="D1478" i="1"/>
  <c r="S1477" i="1"/>
  <c r="R1477" i="1"/>
  <c r="E1477" i="1"/>
  <c r="D1477" i="1"/>
  <c r="R1476" i="1"/>
  <c r="S1476" i="1" s="1"/>
  <c r="E1476" i="1"/>
  <c r="D1476" i="1"/>
  <c r="R1475" i="1"/>
  <c r="S1475" i="1" s="1"/>
  <c r="E1475" i="1"/>
  <c r="D1475" i="1"/>
  <c r="R1474" i="1"/>
  <c r="S1474" i="1" s="1"/>
  <c r="E1474" i="1"/>
  <c r="D1474" i="1"/>
  <c r="S1473" i="1"/>
  <c r="R1473" i="1"/>
  <c r="E1473" i="1"/>
  <c r="D1473" i="1"/>
  <c r="S1472" i="1"/>
  <c r="R1472" i="1"/>
  <c r="E1472" i="1"/>
  <c r="D1472" i="1"/>
  <c r="R1471" i="1"/>
  <c r="S1471" i="1" s="1"/>
  <c r="E1471" i="1"/>
  <c r="D1471" i="1"/>
  <c r="R1470" i="1"/>
  <c r="S1470" i="1" s="1"/>
  <c r="E1470" i="1"/>
  <c r="D1470" i="1"/>
  <c r="S1469" i="1"/>
  <c r="R1469" i="1"/>
  <c r="E1469" i="1"/>
  <c r="D1469" i="1"/>
  <c r="R1468" i="1"/>
  <c r="S1468" i="1" s="1"/>
  <c r="E1468" i="1"/>
  <c r="D1468" i="1"/>
  <c r="R1467" i="1"/>
  <c r="S1467" i="1" s="1"/>
  <c r="E1467" i="1"/>
  <c r="D1467" i="1"/>
  <c r="S1466" i="1"/>
  <c r="R1466" i="1"/>
  <c r="E1466" i="1"/>
  <c r="D1466" i="1"/>
  <c r="R1465" i="1"/>
  <c r="S1465" i="1" s="1"/>
  <c r="E1465" i="1"/>
  <c r="D1465" i="1"/>
  <c r="S1464" i="1"/>
  <c r="R1464" i="1"/>
  <c r="E1464" i="1"/>
  <c r="D1464" i="1"/>
  <c r="R1463" i="1"/>
  <c r="S1463" i="1" s="1"/>
  <c r="E1463" i="1"/>
  <c r="D1463" i="1"/>
  <c r="S1462" i="1"/>
  <c r="R1462" i="1"/>
  <c r="E1462" i="1"/>
  <c r="D1462" i="1"/>
  <c r="S1461" i="1"/>
  <c r="R1461" i="1"/>
  <c r="E1461" i="1"/>
  <c r="D1461" i="1"/>
  <c r="R1460" i="1"/>
  <c r="S1460" i="1" s="1"/>
  <c r="E1460" i="1"/>
  <c r="D1460" i="1"/>
  <c r="S1459" i="1"/>
  <c r="R1459" i="1"/>
  <c r="E1459" i="1"/>
  <c r="D1459" i="1"/>
  <c r="S1458" i="1"/>
  <c r="R1458" i="1"/>
  <c r="E1458" i="1"/>
  <c r="D1458" i="1"/>
  <c r="R1457" i="1"/>
  <c r="S1457" i="1" s="1"/>
  <c r="E1457" i="1"/>
  <c r="D1457" i="1"/>
  <c r="S1456" i="1"/>
  <c r="R1456" i="1"/>
  <c r="E1456" i="1"/>
  <c r="D1456" i="1"/>
  <c r="R1455" i="1"/>
  <c r="S1455" i="1" s="1"/>
  <c r="E1455" i="1"/>
  <c r="D1455" i="1"/>
  <c r="R1454" i="1"/>
  <c r="S1454" i="1" s="1"/>
  <c r="E1454" i="1"/>
  <c r="D1454" i="1"/>
  <c r="R1453" i="1"/>
  <c r="S1453" i="1" s="1"/>
  <c r="E1453" i="1"/>
  <c r="D1453" i="1"/>
  <c r="R1452" i="1"/>
  <c r="S1452" i="1" s="1"/>
  <c r="E1452" i="1"/>
  <c r="D1452" i="1"/>
  <c r="S1451" i="1"/>
  <c r="R1451" i="1"/>
  <c r="E1451" i="1"/>
  <c r="D1451" i="1"/>
  <c r="R1450" i="1"/>
  <c r="S1450" i="1" s="1"/>
  <c r="E1450" i="1"/>
  <c r="D1450" i="1"/>
  <c r="S1449" i="1"/>
  <c r="R1449" i="1"/>
  <c r="E1449" i="1"/>
  <c r="D1449" i="1"/>
  <c r="S1448" i="1"/>
  <c r="R1448" i="1"/>
  <c r="E1448" i="1"/>
  <c r="D1448" i="1"/>
  <c r="R1447" i="1"/>
  <c r="S1447" i="1" s="1"/>
  <c r="E1447" i="1"/>
  <c r="D1447" i="1"/>
  <c r="S1446" i="1"/>
  <c r="R1446" i="1"/>
  <c r="E1446" i="1"/>
  <c r="D1446" i="1"/>
  <c r="R1445" i="1"/>
  <c r="S1445" i="1" s="1"/>
  <c r="E1445" i="1"/>
  <c r="D1445" i="1"/>
  <c r="S1444" i="1"/>
  <c r="R1444" i="1"/>
  <c r="E1444" i="1"/>
  <c r="D1444" i="1"/>
  <c r="S1443" i="1"/>
  <c r="R1443" i="1"/>
  <c r="E1443" i="1"/>
  <c r="D1443" i="1"/>
  <c r="R1442" i="1"/>
  <c r="S1442" i="1" s="1"/>
  <c r="E1442" i="1"/>
  <c r="D1442" i="1"/>
  <c r="R1441" i="1"/>
  <c r="S1441" i="1" s="1"/>
  <c r="E1441" i="1"/>
  <c r="D1441" i="1"/>
  <c r="R1440" i="1"/>
  <c r="S1440" i="1" s="1"/>
  <c r="E1440" i="1"/>
  <c r="D1440" i="1"/>
  <c r="S1439" i="1"/>
  <c r="R1439" i="1"/>
  <c r="E1439" i="1"/>
  <c r="D1439" i="1"/>
  <c r="S1438" i="1"/>
  <c r="R1438" i="1"/>
  <c r="E1438" i="1"/>
  <c r="D1438" i="1"/>
  <c r="S1437" i="1"/>
  <c r="R1437" i="1"/>
  <c r="E1437" i="1"/>
  <c r="D1437" i="1"/>
  <c r="R1436" i="1"/>
  <c r="S1436" i="1" s="1"/>
  <c r="E1436" i="1"/>
  <c r="D1436" i="1"/>
  <c r="R1435" i="1"/>
  <c r="S1435" i="1" s="1"/>
  <c r="E1435" i="1"/>
  <c r="D1435" i="1"/>
  <c r="R1434" i="1"/>
  <c r="S1434" i="1" s="1"/>
  <c r="E1434" i="1"/>
  <c r="D1434" i="1"/>
  <c r="R1433" i="1"/>
  <c r="S1433" i="1" s="1"/>
  <c r="E1433" i="1"/>
  <c r="D1433" i="1"/>
  <c r="R1432" i="1"/>
  <c r="S1432" i="1" s="1"/>
  <c r="E1432" i="1"/>
  <c r="D1432" i="1"/>
  <c r="R1431" i="1"/>
  <c r="S1431" i="1" s="1"/>
  <c r="E1431" i="1"/>
  <c r="D1431" i="1"/>
  <c r="R1430" i="1"/>
  <c r="S1430" i="1" s="1"/>
  <c r="E1430" i="1"/>
  <c r="D1430" i="1"/>
  <c r="R1429" i="1"/>
  <c r="S1429" i="1" s="1"/>
  <c r="E1429" i="1"/>
  <c r="D1429" i="1"/>
  <c r="S1428" i="1"/>
  <c r="R1428" i="1"/>
  <c r="E1428" i="1"/>
  <c r="D1428" i="1"/>
  <c r="S1427" i="1"/>
  <c r="R1427" i="1"/>
  <c r="E1427" i="1"/>
  <c r="D1427" i="1"/>
  <c r="R1426" i="1"/>
  <c r="S1426" i="1" s="1"/>
  <c r="E1426" i="1"/>
  <c r="D1426" i="1"/>
  <c r="R1425" i="1"/>
  <c r="S1425" i="1" s="1"/>
  <c r="E1425" i="1"/>
  <c r="D1425" i="1"/>
  <c r="R1424" i="1"/>
  <c r="S1424" i="1" s="1"/>
  <c r="E1424" i="1"/>
  <c r="D1424" i="1"/>
  <c r="S1423" i="1"/>
  <c r="R1423" i="1"/>
  <c r="E1423" i="1"/>
  <c r="D1423" i="1"/>
  <c r="S1422" i="1"/>
  <c r="R1422" i="1"/>
  <c r="E1422" i="1"/>
  <c r="D1422" i="1"/>
  <c r="R1421" i="1"/>
  <c r="S1421" i="1" s="1"/>
  <c r="E1421" i="1"/>
  <c r="D1421" i="1"/>
  <c r="R1420" i="1"/>
  <c r="S1420" i="1" s="1"/>
  <c r="E1420" i="1"/>
  <c r="D1420" i="1"/>
  <c r="R1419" i="1"/>
  <c r="S1419" i="1" s="1"/>
  <c r="E1419" i="1"/>
  <c r="D1419" i="1"/>
  <c r="R1418" i="1"/>
  <c r="S1418" i="1" s="1"/>
  <c r="E1418" i="1"/>
  <c r="D1418" i="1"/>
  <c r="S1417" i="1"/>
  <c r="R1417" i="1"/>
  <c r="E1417" i="1"/>
  <c r="D1417" i="1"/>
  <c r="S1416" i="1"/>
  <c r="R1416" i="1"/>
  <c r="E1416" i="1"/>
  <c r="D1416" i="1"/>
  <c r="R1415" i="1"/>
  <c r="S1415" i="1" s="1"/>
  <c r="E1415" i="1"/>
  <c r="D1415" i="1"/>
  <c r="R1414" i="1"/>
  <c r="S1414" i="1" s="1"/>
  <c r="E1414" i="1"/>
  <c r="D1414" i="1"/>
  <c r="S1413" i="1"/>
  <c r="R1413" i="1"/>
  <c r="E1413" i="1"/>
  <c r="D1413" i="1"/>
  <c r="R1412" i="1"/>
  <c r="S1412" i="1" s="1"/>
  <c r="E1412" i="1"/>
  <c r="D1412" i="1"/>
  <c r="R1411" i="1"/>
  <c r="S1411" i="1" s="1"/>
  <c r="E1411" i="1"/>
  <c r="D1411" i="1"/>
  <c r="R1410" i="1"/>
  <c r="S1410" i="1" s="1"/>
  <c r="E1410" i="1"/>
  <c r="D1410" i="1"/>
  <c r="R1409" i="1"/>
  <c r="S1409" i="1" s="1"/>
  <c r="E1409" i="1"/>
  <c r="D1409" i="1"/>
  <c r="R1408" i="1"/>
  <c r="S1408" i="1" s="1"/>
  <c r="E1408" i="1"/>
  <c r="D1408" i="1"/>
  <c r="S1407" i="1"/>
  <c r="R1407" i="1"/>
  <c r="E1407" i="1"/>
  <c r="D1407" i="1"/>
  <c r="S1406" i="1"/>
  <c r="R1406" i="1"/>
  <c r="E1406" i="1"/>
  <c r="D1406" i="1"/>
  <c r="R1405" i="1"/>
  <c r="S1405" i="1" s="1"/>
  <c r="E1405" i="1"/>
  <c r="D1405" i="1"/>
  <c r="R1404" i="1"/>
  <c r="S1404" i="1" s="1"/>
  <c r="E1404" i="1"/>
  <c r="D1404" i="1"/>
  <c r="R1403" i="1"/>
  <c r="S1403" i="1" s="1"/>
  <c r="E1403" i="1"/>
  <c r="D1403" i="1"/>
  <c r="S1402" i="1"/>
  <c r="R1402" i="1"/>
  <c r="E1402" i="1"/>
  <c r="D1402" i="1"/>
  <c r="S1401" i="1"/>
  <c r="R1401" i="1"/>
  <c r="E1401" i="1"/>
  <c r="D1401" i="1"/>
  <c r="R1400" i="1"/>
  <c r="S1400" i="1" s="1"/>
  <c r="E1400" i="1"/>
  <c r="D1400" i="1"/>
  <c r="R1399" i="1"/>
  <c r="S1399" i="1" s="1"/>
  <c r="E1399" i="1"/>
  <c r="D1399" i="1"/>
  <c r="R1398" i="1"/>
  <c r="S1398" i="1" s="1"/>
  <c r="E1398" i="1"/>
  <c r="D1398" i="1"/>
  <c r="R1397" i="1"/>
  <c r="S1397" i="1" s="1"/>
  <c r="E1397" i="1"/>
  <c r="D1397" i="1"/>
  <c r="S1396" i="1"/>
  <c r="R1396" i="1"/>
  <c r="E1396" i="1"/>
  <c r="D1396" i="1"/>
  <c r="R1395" i="1"/>
  <c r="S1395" i="1" s="1"/>
  <c r="E1395" i="1"/>
  <c r="D1395" i="1"/>
  <c r="R1394" i="1"/>
  <c r="S1394" i="1" s="1"/>
  <c r="E1394" i="1"/>
  <c r="D1394" i="1"/>
  <c r="R1393" i="1"/>
  <c r="S1393" i="1" s="1"/>
  <c r="E1393" i="1"/>
  <c r="D1393" i="1"/>
  <c r="R1392" i="1"/>
  <c r="S1392" i="1" s="1"/>
  <c r="E1392" i="1"/>
  <c r="D1392" i="1"/>
  <c r="R1391" i="1"/>
  <c r="S1391" i="1" s="1"/>
  <c r="E1391" i="1"/>
  <c r="D1391" i="1"/>
  <c r="R1390" i="1"/>
  <c r="S1390" i="1" s="1"/>
  <c r="E1390" i="1"/>
  <c r="D1390" i="1"/>
  <c r="R1389" i="1"/>
  <c r="S1389" i="1" s="1"/>
  <c r="E1389" i="1"/>
  <c r="D1389" i="1"/>
  <c r="R1388" i="1"/>
  <c r="S1388" i="1" s="1"/>
  <c r="E1388" i="1"/>
  <c r="D1388" i="1"/>
  <c r="R1387" i="1"/>
  <c r="S1387" i="1" s="1"/>
  <c r="E1387" i="1"/>
  <c r="D1387" i="1"/>
  <c r="Q1386" i="1"/>
  <c r="R1386" i="1" s="1"/>
  <c r="S1386" i="1" s="1"/>
  <c r="E1386" i="1"/>
  <c r="D1386" i="1"/>
  <c r="R1385" i="1"/>
  <c r="S1385" i="1" s="1"/>
  <c r="E1385" i="1"/>
  <c r="D1385" i="1"/>
  <c r="S1384" i="1"/>
  <c r="R1384" i="1"/>
  <c r="E1384" i="1"/>
  <c r="D1384" i="1"/>
  <c r="Q1383" i="1"/>
  <c r="R1383" i="1" s="1"/>
  <c r="S1383" i="1" s="1"/>
  <c r="E1383" i="1"/>
  <c r="D1383" i="1"/>
  <c r="S1382" i="1"/>
  <c r="R1382" i="1"/>
  <c r="E1382" i="1"/>
  <c r="D1382" i="1"/>
  <c r="S1381" i="1"/>
  <c r="R1381" i="1"/>
  <c r="E1381" i="1"/>
  <c r="D1381" i="1"/>
  <c r="S1380" i="1"/>
  <c r="R1380" i="1"/>
  <c r="E1380" i="1"/>
  <c r="D1380" i="1"/>
  <c r="S1379" i="1"/>
  <c r="R1379" i="1"/>
  <c r="E1379" i="1"/>
  <c r="D1379" i="1"/>
  <c r="Q1378" i="1"/>
  <c r="R1378" i="1" s="1"/>
  <c r="S1378" i="1" s="1"/>
  <c r="E1378" i="1"/>
  <c r="D1378" i="1"/>
  <c r="R1377" i="1"/>
  <c r="S1377" i="1" s="1"/>
  <c r="E1377" i="1"/>
  <c r="D1377" i="1"/>
  <c r="S1376" i="1"/>
  <c r="R1376" i="1"/>
  <c r="E1376" i="1"/>
  <c r="D1376" i="1"/>
  <c r="R1375" i="1"/>
  <c r="S1375" i="1" s="1"/>
  <c r="E1375" i="1"/>
  <c r="D1375" i="1"/>
  <c r="S1374" i="1"/>
  <c r="R1374" i="1"/>
  <c r="E1374" i="1"/>
  <c r="D1374" i="1"/>
  <c r="R1373" i="1"/>
  <c r="S1373" i="1" s="1"/>
  <c r="E1373" i="1"/>
  <c r="D1373" i="1"/>
  <c r="R1372" i="1"/>
  <c r="S1372" i="1" s="1"/>
  <c r="E1372" i="1"/>
  <c r="D1372" i="1"/>
  <c r="S1371" i="1"/>
  <c r="R1371" i="1"/>
  <c r="E1371" i="1"/>
  <c r="D1371" i="1"/>
  <c r="R1370" i="1"/>
  <c r="S1370" i="1" s="1"/>
  <c r="E1370" i="1"/>
  <c r="D1370" i="1"/>
  <c r="R1369" i="1"/>
  <c r="S1369" i="1" s="1"/>
  <c r="E1369" i="1"/>
  <c r="D1369" i="1"/>
  <c r="S1368" i="1"/>
  <c r="R1368" i="1"/>
  <c r="E1368" i="1"/>
  <c r="D1368" i="1"/>
  <c r="R1367" i="1"/>
  <c r="S1367" i="1" s="1"/>
  <c r="E1367" i="1"/>
  <c r="D1367" i="1"/>
  <c r="S1366" i="1"/>
  <c r="R1366" i="1"/>
  <c r="E1366" i="1"/>
  <c r="D1366" i="1"/>
  <c r="R1365" i="1"/>
  <c r="S1365" i="1" s="1"/>
  <c r="E1365" i="1"/>
  <c r="D1365" i="1"/>
  <c r="R1364" i="1"/>
  <c r="S1364" i="1" s="1"/>
  <c r="E1364" i="1"/>
  <c r="D1364" i="1"/>
  <c r="S1363" i="1"/>
  <c r="R1363" i="1"/>
  <c r="E1363" i="1"/>
  <c r="D1363" i="1"/>
  <c r="R1362" i="1"/>
  <c r="S1362" i="1" s="1"/>
  <c r="E1362" i="1"/>
  <c r="D1362" i="1"/>
  <c r="S1361" i="1"/>
  <c r="R1361" i="1"/>
  <c r="E1361" i="1"/>
  <c r="D1361" i="1"/>
  <c r="R1360" i="1"/>
  <c r="S1360" i="1" s="1"/>
  <c r="E1360" i="1"/>
  <c r="D1360" i="1"/>
  <c r="S1359" i="1"/>
  <c r="R1359" i="1"/>
  <c r="E1359" i="1"/>
  <c r="D1359" i="1"/>
  <c r="R1358" i="1"/>
  <c r="S1358" i="1" s="1"/>
  <c r="E1358" i="1"/>
  <c r="D1358" i="1"/>
  <c r="R1357" i="1"/>
  <c r="S1357" i="1" s="1"/>
  <c r="E1357" i="1"/>
  <c r="D1357" i="1"/>
  <c r="S1356" i="1"/>
  <c r="R1356" i="1"/>
  <c r="E1356" i="1"/>
  <c r="D1356" i="1"/>
  <c r="R1355" i="1"/>
  <c r="S1355" i="1" s="1"/>
  <c r="E1355" i="1"/>
  <c r="D1355" i="1"/>
  <c r="R1354" i="1"/>
  <c r="S1354" i="1" s="1"/>
  <c r="E1354" i="1"/>
  <c r="D1354" i="1"/>
  <c r="R1353" i="1"/>
  <c r="S1353" i="1" s="1"/>
  <c r="E1353" i="1"/>
  <c r="D1353" i="1"/>
  <c r="R1352" i="1"/>
  <c r="S1352" i="1" s="1"/>
  <c r="E1352" i="1"/>
  <c r="D1352" i="1"/>
  <c r="S1351" i="1"/>
  <c r="R1351" i="1"/>
  <c r="E1351" i="1"/>
  <c r="D1351" i="1"/>
  <c r="R1350" i="1"/>
  <c r="S1350" i="1" s="1"/>
  <c r="E1350" i="1"/>
  <c r="D1350" i="1"/>
  <c r="S1349" i="1"/>
  <c r="R1349" i="1"/>
  <c r="E1349" i="1"/>
  <c r="D1349" i="1"/>
  <c r="S1348" i="1"/>
  <c r="R1348" i="1"/>
  <c r="E1348" i="1"/>
  <c r="D1348" i="1"/>
  <c r="R1347" i="1"/>
  <c r="S1347" i="1" s="1"/>
  <c r="E1347" i="1"/>
  <c r="D1347" i="1"/>
  <c r="S1346" i="1"/>
  <c r="R1346" i="1"/>
  <c r="E1346" i="1"/>
  <c r="D1346" i="1"/>
  <c r="R1345" i="1"/>
  <c r="S1345" i="1" s="1"/>
  <c r="E1345" i="1"/>
  <c r="D1345" i="1"/>
  <c r="S1344" i="1"/>
  <c r="R1344" i="1"/>
  <c r="E1344" i="1"/>
  <c r="D1344" i="1"/>
  <c r="R1343" i="1"/>
  <c r="S1343" i="1" s="1"/>
  <c r="E1343" i="1"/>
  <c r="D1343" i="1"/>
  <c r="R1342" i="1"/>
  <c r="S1342" i="1" s="1"/>
  <c r="E1342" i="1"/>
  <c r="D1342" i="1"/>
  <c r="S1341" i="1"/>
  <c r="R1341" i="1"/>
  <c r="E1341" i="1"/>
  <c r="D1341" i="1"/>
  <c r="R1340" i="1"/>
  <c r="S1340" i="1" s="1"/>
  <c r="E1340" i="1"/>
  <c r="D1340" i="1"/>
  <c r="S1339" i="1"/>
  <c r="R1339" i="1"/>
  <c r="E1339" i="1"/>
  <c r="D1339" i="1"/>
  <c r="S1338" i="1"/>
  <c r="R1338" i="1"/>
  <c r="E1338" i="1"/>
  <c r="D1338" i="1"/>
  <c r="R1337" i="1"/>
  <c r="S1337" i="1" s="1"/>
  <c r="E1337" i="1"/>
  <c r="D1337" i="1"/>
  <c r="S1336" i="1"/>
  <c r="R1336" i="1"/>
  <c r="E1336" i="1"/>
  <c r="D1336" i="1"/>
  <c r="R1335" i="1"/>
  <c r="S1335" i="1" s="1"/>
  <c r="E1335" i="1"/>
  <c r="D1335" i="1"/>
  <c r="S1334" i="1"/>
  <c r="R1334" i="1"/>
  <c r="E1334" i="1"/>
  <c r="D1334" i="1"/>
  <c r="R1333" i="1"/>
  <c r="S1333" i="1" s="1"/>
  <c r="E1333" i="1"/>
  <c r="D1333" i="1"/>
  <c r="R1332" i="1"/>
  <c r="S1332" i="1" s="1"/>
  <c r="E1332" i="1"/>
  <c r="D1332" i="1"/>
  <c r="S1331" i="1"/>
  <c r="R1331" i="1"/>
  <c r="E1331" i="1"/>
  <c r="D1331" i="1"/>
  <c r="R1330" i="1"/>
  <c r="S1330" i="1" s="1"/>
  <c r="E1330" i="1"/>
  <c r="D1330" i="1"/>
  <c r="R1329" i="1"/>
  <c r="S1329" i="1" s="1"/>
  <c r="E1329" i="1"/>
  <c r="D1329" i="1"/>
  <c r="S1328" i="1"/>
  <c r="R1328" i="1"/>
  <c r="E1328" i="1"/>
  <c r="D1328" i="1"/>
  <c r="R1327" i="1"/>
  <c r="S1327" i="1" s="1"/>
  <c r="E1327" i="1"/>
  <c r="D1327" i="1"/>
  <c r="S1326" i="1"/>
  <c r="R1326" i="1"/>
  <c r="E1326" i="1"/>
  <c r="D1326" i="1"/>
  <c r="R1325" i="1"/>
  <c r="S1325" i="1" s="1"/>
  <c r="E1325" i="1"/>
  <c r="D1325" i="1"/>
  <c r="R1324" i="1"/>
  <c r="S1324" i="1" s="1"/>
  <c r="E1324" i="1"/>
  <c r="D1324" i="1"/>
  <c r="S1323" i="1"/>
  <c r="R1323" i="1"/>
  <c r="E1323" i="1"/>
  <c r="D1323" i="1"/>
  <c r="R1322" i="1"/>
  <c r="S1322" i="1" s="1"/>
  <c r="E1322" i="1"/>
  <c r="D1322" i="1"/>
  <c r="S1321" i="1"/>
  <c r="R1321" i="1"/>
  <c r="E1321" i="1"/>
  <c r="D1321" i="1"/>
  <c r="R1320" i="1"/>
  <c r="S1320" i="1" s="1"/>
  <c r="E1320" i="1"/>
  <c r="D1320" i="1"/>
  <c r="R1319" i="1"/>
  <c r="S1319" i="1" s="1"/>
  <c r="E1319" i="1"/>
  <c r="D1319" i="1"/>
  <c r="S1318" i="1"/>
  <c r="R1318" i="1"/>
  <c r="E1318" i="1"/>
  <c r="D1318" i="1"/>
  <c r="R1317" i="1"/>
  <c r="S1317" i="1" s="1"/>
  <c r="E1317" i="1"/>
  <c r="D1317" i="1"/>
  <c r="S1316" i="1"/>
  <c r="R1316" i="1"/>
  <c r="E1316" i="1"/>
  <c r="D1316" i="1"/>
  <c r="R1315" i="1"/>
  <c r="S1315" i="1" s="1"/>
  <c r="E1315" i="1"/>
  <c r="D1315" i="1"/>
  <c r="R1314" i="1"/>
  <c r="S1314" i="1" s="1"/>
  <c r="E1314" i="1"/>
  <c r="D1314" i="1"/>
  <c r="R1313" i="1"/>
  <c r="S1313" i="1" s="1"/>
  <c r="E1313" i="1"/>
  <c r="D1313" i="1"/>
  <c r="R1312" i="1"/>
  <c r="S1312" i="1" s="1"/>
  <c r="E1312" i="1"/>
  <c r="D1312" i="1"/>
  <c r="S1311" i="1"/>
  <c r="R1311" i="1"/>
  <c r="E1311" i="1"/>
  <c r="D1311" i="1"/>
  <c r="R1310" i="1"/>
  <c r="S1310" i="1" s="1"/>
  <c r="E1310" i="1"/>
  <c r="D1310" i="1"/>
  <c r="S1309" i="1"/>
  <c r="R1309" i="1"/>
  <c r="E1309" i="1"/>
  <c r="D1309" i="1"/>
  <c r="R1308" i="1"/>
  <c r="S1308" i="1" s="1"/>
  <c r="E1308" i="1"/>
  <c r="D1308" i="1"/>
  <c r="R1307" i="1"/>
  <c r="S1307" i="1" s="1"/>
  <c r="E1307" i="1"/>
  <c r="D1307" i="1"/>
  <c r="S1306" i="1"/>
  <c r="R1306" i="1"/>
  <c r="E1306" i="1"/>
  <c r="D1306" i="1"/>
  <c r="R1305" i="1"/>
  <c r="S1305" i="1" s="1"/>
  <c r="E1305" i="1"/>
  <c r="D1305" i="1"/>
  <c r="R1304" i="1"/>
  <c r="S1304" i="1" s="1"/>
  <c r="E1304" i="1"/>
  <c r="D1304" i="1"/>
  <c r="R1303" i="1"/>
  <c r="S1303" i="1" s="1"/>
  <c r="E1303" i="1"/>
  <c r="D1303" i="1"/>
  <c r="R1302" i="1"/>
  <c r="S1302" i="1" s="1"/>
  <c r="E1302" i="1"/>
  <c r="D1302" i="1"/>
  <c r="S1301" i="1"/>
  <c r="R1301" i="1"/>
  <c r="E1301" i="1"/>
  <c r="D1301" i="1"/>
  <c r="R1300" i="1"/>
  <c r="S1300" i="1" s="1"/>
  <c r="E1300" i="1"/>
  <c r="D1300" i="1"/>
  <c r="S1299" i="1"/>
  <c r="R1299" i="1"/>
  <c r="E1299" i="1"/>
  <c r="D1299" i="1"/>
  <c r="S1298" i="1"/>
  <c r="R1298" i="1"/>
  <c r="E1298" i="1"/>
  <c r="D1298" i="1"/>
  <c r="R1297" i="1"/>
  <c r="S1297" i="1" s="1"/>
  <c r="E1297" i="1"/>
  <c r="D1297" i="1"/>
  <c r="S1296" i="1"/>
  <c r="R1296" i="1"/>
  <c r="E1296" i="1"/>
  <c r="D1296" i="1"/>
  <c r="R1295" i="1"/>
  <c r="S1295" i="1" s="1"/>
  <c r="E1295" i="1"/>
  <c r="D1295" i="1"/>
  <c r="S1294" i="1"/>
  <c r="R1294" i="1"/>
  <c r="E1294" i="1"/>
  <c r="D1294" i="1"/>
  <c r="R1293" i="1"/>
  <c r="S1293" i="1" s="1"/>
  <c r="E1293" i="1"/>
  <c r="D1293" i="1"/>
  <c r="R1292" i="1"/>
  <c r="S1292" i="1" s="1"/>
  <c r="E1292" i="1"/>
  <c r="D1292" i="1"/>
  <c r="S1291" i="1"/>
  <c r="R1291" i="1"/>
  <c r="E1291" i="1"/>
  <c r="D1291" i="1"/>
  <c r="R1290" i="1"/>
  <c r="S1290" i="1" s="1"/>
  <c r="E1290" i="1"/>
  <c r="D1290" i="1"/>
  <c r="R1289" i="1"/>
  <c r="S1289" i="1" s="1"/>
  <c r="E1289" i="1"/>
  <c r="D1289" i="1"/>
  <c r="S1288" i="1"/>
  <c r="R1288" i="1"/>
  <c r="E1288" i="1"/>
  <c r="D1288" i="1"/>
  <c r="R1287" i="1"/>
  <c r="S1287" i="1" s="1"/>
  <c r="E1287" i="1"/>
  <c r="D1287" i="1"/>
  <c r="S1286" i="1"/>
  <c r="R1286" i="1"/>
  <c r="E1286" i="1"/>
  <c r="D1286" i="1"/>
  <c r="R1285" i="1"/>
  <c r="S1285" i="1" s="1"/>
  <c r="E1285" i="1"/>
  <c r="D1285" i="1"/>
  <c r="R1284" i="1"/>
  <c r="S1284" i="1" s="1"/>
  <c r="E1284" i="1"/>
  <c r="D1284" i="1"/>
  <c r="R1283" i="1"/>
  <c r="S1283" i="1" s="1"/>
  <c r="E1283" i="1"/>
  <c r="D1283" i="1"/>
  <c r="R1282" i="1"/>
  <c r="S1282" i="1" s="1"/>
  <c r="E1282" i="1"/>
  <c r="D1282" i="1"/>
  <c r="S1281" i="1"/>
  <c r="R1281" i="1"/>
  <c r="E1281" i="1"/>
  <c r="D1281" i="1"/>
  <c r="R1280" i="1"/>
  <c r="S1280" i="1" s="1"/>
  <c r="E1280" i="1"/>
  <c r="D1280" i="1"/>
  <c r="R1279" i="1"/>
  <c r="S1279" i="1" s="1"/>
  <c r="E1279" i="1"/>
  <c r="D1279" i="1"/>
  <c r="R1278" i="1"/>
  <c r="S1278" i="1" s="1"/>
  <c r="E1278" i="1"/>
  <c r="D1278" i="1"/>
  <c r="R1277" i="1"/>
  <c r="S1277" i="1" s="1"/>
  <c r="E1277" i="1"/>
  <c r="D1277" i="1"/>
  <c r="S1276" i="1"/>
  <c r="R1276" i="1"/>
  <c r="E1276" i="1"/>
  <c r="D1276" i="1"/>
  <c r="R1275" i="1"/>
  <c r="S1275" i="1" s="1"/>
  <c r="E1275" i="1"/>
  <c r="D1275" i="1"/>
  <c r="R1274" i="1"/>
  <c r="S1274" i="1" s="1"/>
  <c r="E1274" i="1"/>
  <c r="D1274" i="1"/>
  <c r="R1273" i="1"/>
  <c r="S1273" i="1" s="1"/>
  <c r="E1273" i="1"/>
  <c r="D1273" i="1"/>
  <c r="R1272" i="1"/>
  <c r="S1272" i="1" s="1"/>
  <c r="E1272" i="1"/>
  <c r="D1272" i="1"/>
  <c r="S1271" i="1"/>
  <c r="R1271" i="1"/>
  <c r="E1271" i="1"/>
  <c r="D1271" i="1"/>
  <c r="R1270" i="1"/>
  <c r="S1270" i="1" s="1"/>
  <c r="E1270" i="1"/>
  <c r="D1270" i="1"/>
  <c r="R1269" i="1"/>
  <c r="S1269" i="1" s="1"/>
  <c r="E1269" i="1"/>
  <c r="D1269" i="1"/>
  <c r="R1268" i="1"/>
  <c r="S1268" i="1" s="1"/>
  <c r="E1268" i="1"/>
  <c r="D1268" i="1"/>
  <c r="R1267" i="1"/>
  <c r="S1267" i="1" s="1"/>
  <c r="E1267" i="1"/>
  <c r="D1267" i="1"/>
  <c r="S1266" i="1"/>
  <c r="R1266" i="1"/>
  <c r="E1266" i="1"/>
  <c r="D1266" i="1"/>
  <c r="R1265" i="1"/>
  <c r="S1265" i="1" s="1"/>
  <c r="E1265" i="1"/>
  <c r="D1265" i="1"/>
  <c r="R1264" i="1"/>
  <c r="S1264" i="1" s="1"/>
  <c r="E1264" i="1"/>
  <c r="D1264" i="1"/>
  <c r="R1263" i="1"/>
  <c r="S1263" i="1" s="1"/>
  <c r="E1263" i="1"/>
  <c r="D1263" i="1"/>
  <c r="R1262" i="1"/>
  <c r="S1262" i="1" s="1"/>
  <c r="E1262" i="1"/>
  <c r="D1262" i="1"/>
  <c r="S1261" i="1"/>
  <c r="R1261" i="1"/>
  <c r="E1261" i="1"/>
  <c r="D1261" i="1"/>
  <c r="R1260" i="1"/>
  <c r="S1260" i="1" s="1"/>
  <c r="E1260" i="1"/>
  <c r="D1260" i="1"/>
  <c r="S1259" i="1"/>
  <c r="R1259" i="1"/>
  <c r="E1259" i="1"/>
  <c r="D1259" i="1"/>
  <c r="R1258" i="1"/>
  <c r="S1258" i="1" s="1"/>
  <c r="E1258" i="1"/>
  <c r="D1258" i="1"/>
  <c r="R1257" i="1"/>
  <c r="S1257" i="1" s="1"/>
  <c r="E1257" i="1"/>
  <c r="D1257" i="1"/>
  <c r="S1256" i="1"/>
  <c r="R1256" i="1"/>
  <c r="E1256" i="1"/>
  <c r="D1256" i="1"/>
  <c r="R1255" i="1"/>
  <c r="S1255" i="1" s="1"/>
  <c r="E1255" i="1"/>
  <c r="D1255" i="1"/>
  <c r="R1254" i="1"/>
  <c r="S1254" i="1" s="1"/>
  <c r="E1254" i="1"/>
  <c r="D1254" i="1"/>
  <c r="R1253" i="1"/>
  <c r="S1253" i="1" s="1"/>
  <c r="E1253" i="1"/>
  <c r="D1253" i="1"/>
  <c r="R1252" i="1"/>
  <c r="S1252" i="1" s="1"/>
  <c r="E1252" i="1"/>
  <c r="D1252" i="1"/>
  <c r="S1251" i="1"/>
  <c r="R1251" i="1"/>
  <c r="E1251" i="1"/>
  <c r="D1251" i="1"/>
  <c r="R1250" i="1"/>
  <c r="S1250" i="1" s="1"/>
  <c r="E1250" i="1"/>
  <c r="D1250" i="1"/>
  <c r="S1249" i="1"/>
  <c r="R1249" i="1"/>
  <c r="E1249" i="1"/>
  <c r="D1249" i="1"/>
  <c r="S1248" i="1"/>
  <c r="R1248" i="1"/>
  <c r="E1248" i="1"/>
  <c r="D1248" i="1"/>
  <c r="R1247" i="1"/>
  <c r="S1247" i="1" s="1"/>
  <c r="E1247" i="1"/>
  <c r="D1247" i="1"/>
  <c r="S1246" i="1"/>
  <c r="R1246" i="1"/>
  <c r="E1246" i="1"/>
  <c r="D1246" i="1"/>
  <c r="R1245" i="1"/>
  <c r="S1245" i="1" s="1"/>
  <c r="E1245" i="1"/>
  <c r="D1245" i="1"/>
  <c r="R1244" i="1"/>
  <c r="S1244" i="1" s="1"/>
  <c r="E1244" i="1"/>
  <c r="D1244" i="1"/>
  <c r="R1243" i="1"/>
  <c r="S1243" i="1" s="1"/>
  <c r="E1243" i="1"/>
  <c r="D1243" i="1"/>
  <c r="R1242" i="1"/>
  <c r="S1242" i="1" s="1"/>
  <c r="E1242" i="1"/>
  <c r="D1242" i="1"/>
  <c r="S1241" i="1"/>
  <c r="R1241" i="1"/>
  <c r="E1241" i="1"/>
  <c r="D1241" i="1"/>
  <c r="R1240" i="1"/>
  <c r="S1240" i="1" s="1"/>
  <c r="E1240" i="1"/>
  <c r="D1240" i="1"/>
  <c r="R1239" i="1"/>
  <c r="S1239" i="1" s="1"/>
  <c r="E1239" i="1"/>
  <c r="D1239" i="1"/>
  <c r="S1238" i="1"/>
  <c r="R1238" i="1"/>
  <c r="E1238" i="1"/>
  <c r="D1238" i="1"/>
  <c r="R1237" i="1"/>
  <c r="S1237" i="1" s="1"/>
  <c r="E1237" i="1"/>
  <c r="D1237" i="1"/>
  <c r="S1236" i="1"/>
  <c r="R1236" i="1"/>
  <c r="E1236" i="1"/>
  <c r="D1236" i="1"/>
  <c r="R1235" i="1"/>
  <c r="S1235" i="1" s="1"/>
  <c r="E1235" i="1"/>
  <c r="D1235" i="1"/>
  <c r="R1234" i="1"/>
  <c r="S1234" i="1" s="1"/>
  <c r="E1234" i="1"/>
  <c r="D1234" i="1"/>
  <c r="R1233" i="1"/>
  <c r="S1233" i="1" s="1"/>
  <c r="E1233" i="1"/>
  <c r="D1233" i="1"/>
  <c r="R1232" i="1"/>
  <c r="S1232" i="1" s="1"/>
  <c r="E1232" i="1"/>
  <c r="D1232" i="1"/>
  <c r="S1231" i="1"/>
  <c r="R1231" i="1"/>
  <c r="E1231" i="1"/>
  <c r="D1231" i="1"/>
  <c r="R1230" i="1"/>
  <c r="S1230" i="1" s="1"/>
  <c r="E1230" i="1"/>
  <c r="D1230" i="1"/>
  <c r="R1229" i="1"/>
  <c r="S1229" i="1" s="1"/>
  <c r="E1229" i="1"/>
  <c r="D1229" i="1"/>
  <c r="R1228" i="1"/>
  <c r="S1228" i="1" s="1"/>
  <c r="E1228" i="1"/>
  <c r="D1228" i="1"/>
  <c r="R1227" i="1"/>
  <c r="S1227" i="1" s="1"/>
  <c r="E1227" i="1"/>
  <c r="D1227" i="1"/>
  <c r="S1226" i="1"/>
  <c r="R1226" i="1"/>
  <c r="E1226" i="1"/>
  <c r="D1226" i="1"/>
  <c r="R1225" i="1"/>
  <c r="S1225" i="1" s="1"/>
  <c r="E1225" i="1"/>
  <c r="D1225" i="1"/>
  <c r="R1224" i="1"/>
  <c r="S1224" i="1" s="1"/>
  <c r="E1224" i="1"/>
  <c r="D1224" i="1"/>
  <c r="R1223" i="1"/>
  <c r="S1223" i="1" s="1"/>
  <c r="E1223" i="1"/>
  <c r="D1223" i="1"/>
  <c r="R1222" i="1"/>
  <c r="S1222" i="1" s="1"/>
  <c r="E1222" i="1"/>
  <c r="D1222" i="1"/>
  <c r="S1221" i="1"/>
  <c r="R1221" i="1"/>
  <c r="E1221" i="1"/>
  <c r="D1221" i="1"/>
  <c r="R1220" i="1"/>
  <c r="S1220" i="1" s="1"/>
  <c r="E1220" i="1"/>
  <c r="D1220" i="1"/>
  <c r="R1219" i="1"/>
  <c r="S1219" i="1" s="1"/>
  <c r="E1219" i="1"/>
  <c r="D1219" i="1"/>
  <c r="S1218" i="1"/>
  <c r="R1218" i="1"/>
  <c r="E1218" i="1"/>
  <c r="D1218" i="1"/>
  <c r="R1217" i="1"/>
  <c r="S1217" i="1" s="1"/>
  <c r="E1217" i="1"/>
  <c r="D1217" i="1"/>
  <c r="S1216" i="1"/>
  <c r="R1216" i="1"/>
  <c r="E1216" i="1"/>
  <c r="D1216" i="1"/>
  <c r="R1215" i="1"/>
  <c r="S1215" i="1" s="1"/>
  <c r="E1215" i="1"/>
  <c r="D1215" i="1"/>
  <c r="R1214" i="1"/>
  <c r="S1214" i="1" s="1"/>
  <c r="E1214" i="1"/>
  <c r="D1214" i="1"/>
  <c r="S1213" i="1"/>
  <c r="R1213" i="1"/>
  <c r="E1213" i="1"/>
  <c r="D1213" i="1"/>
  <c r="R1212" i="1"/>
  <c r="S1212" i="1" s="1"/>
  <c r="E1212" i="1"/>
  <c r="D1212" i="1"/>
  <c r="S1211" i="1"/>
  <c r="R1211" i="1"/>
  <c r="E1211" i="1"/>
  <c r="D1211" i="1"/>
  <c r="R1210" i="1"/>
  <c r="S1210" i="1" s="1"/>
  <c r="E1210" i="1"/>
  <c r="D1210" i="1"/>
  <c r="S1209" i="1"/>
  <c r="R1209" i="1"/>
  <c r="E1209" i="1"/>
  <c r="D1209" i="1"/>
  <c r="R1208" i="1"/>
  <c r="S1208" i="1" s="1"/>
  <c r="E1208" i="1"/>
  <c r="D1208" i="1"/>
  <c r="R1207" i="1"/>
  <c r="S1207" i="1" s="1"/>
  <c r="E1207" i="1"/>
  <c r="D1207" i="1"/>
  <c r="S1206" i="1"/>
  <c r="R1206" i="1"/>
  <c r="E1206" i="1"/>
  <c r="D1206" i="1"/>
  <c r="R1205" i="1"/>
  <c r="S1205" i="1" s="1"/>
  <c r="E1205" i="1"/>
  <c r="D1205" i="1"/>
  <c r="R1204" i="1"/>
  <c r="S1204" i="1" s="1"/>
  <c r="E1204" i="1"/>
  <c r="D1204" i="1"/>
  <c r="R1203" i="1"/>
  <c r="S1203" i="1" s="1"/>
  <c r="E1203" i="1"/>
  <c r="D1203" i="1"/>
  <c r="R1202" i="1"/>
  <c r="S1202" i="1" s="1"/>
  <c r="E1202" i="1"/>
  <c r="D1202" i="1"/>
  <c r="S1201" i="1"/>
  <c r="R1201" i="1"/>
  <c r="E1201" i="1"/>
  <c r="D1201" i="1"/>
  <c r="R1200" i="1"/>
  <c r="S1200" i="1" s="1"/>
  <c r="E1200" i="1"/>
  <c r="D1200" i="1"/>
  <c r="S1199" i="1"/>
  <c r="R1199" i="1"/>
  <c r="E1199" i="1"/>
  <c r="D1199" i="1"/>
  <c r="S1198" i="1"/>
  <c r="R1198" i="1"/>
  <c r="E1198" i="1"/>
  <c r="D1198" i="1"/>
  <c r="R1197" i="1"/>
  <c r="S1197" i="1" s="1"/>
  <c r="E1197" i="1"/>
  <c r="D1197" i="1"/>
  <c r="S1196" i="1"/>
  <c r="R1196" i="1"/>
  <c r="E1196" i="1"/>
  <c r="D1196" i="1"/>
  <c r="R1195" i="1"/>
  <c r="S1195" i="1" s="1"/>
  <c r="E1195" i="1"/>
  <c r="D1195" i="1"/>
  <c r="R1194" i="1"/>
  <c r="S1194" i="1" s="1"/>
  <c r="E1194" i="1"/>
  <c r="D1194" i="1"/>
  <c r="R1193" i="1"/>
  <c r="S1193" i="1" s="1"/>
  <c r="E1193" i="1"/>
  <c r="D1193" i="1"/>
  <c r="R1192" i="1"/>
  <c r="S1192" i="1" s="1"/>
  <c r="E1192" i="1"/>
  <c r="D1192" i="1"/>
  <c r="S1191" i="1"/>
  <c r="R1191" i="1"/>
  <c r="E1191" i="1"/>
  <c r="D1191" i="1"/>
  <c r="R1190" i="1"/>
  <c r="S1190" i="1" s="1"/>
  <c r="E1190" i="1"/>
  <c r="D1190" i="1"/>
  <c r="R1189" i="1"/>
  <c r="S1189" i="1" s="1"/>
  <c r="E1189" i="1"/>
  <c r="D1189" i="1"/>
  <c r="S1188" i="1"/>
  <c r="R1188" i="1"/>
  <c r="E1188" i="1"/>
  <c r="D1188" i="1"/>
  <c r="R1187" i="1"/>
  <c r="S1187" i="1" s="1"/>
  <c r="E1187" i="1"/>
  <c r="D1187" i="1"/>
  <c r="S1186" i="1"/>
  <c r="R1186" i="1"/>
  <c r="E1186" i="1"/>
  <c r="D1186" i="1"/>
  <c r="R1185" i="1"/>
  <c r="S1185" i="1" s="1"/>
  <c r="E1185" i="1"/>
  <c r="D1185" i="1"/>
  <c r="S1184" i="1"/>
  <c r="R1184" i="1"/>
  <c r="E1184" i="1"/>
  <c r="D1184" i="1"/>
  <c r="R1183" i="1"/>
  <c r="S1183" i="1" s="1"/>
  <c r="E1183" i="1"/>
  <c r="D1183" i="1"/>
  <c r="R1182" i="1"/>
  <c r="S1182" i="1" s="1"/>
  <c r="E1182" i="1"/>
  <c r="D1182" i="1"/>
  <c r="S1181" i="1"/>
  <c r="R1181" i="1"/>
  <c r="E1181" i="1"/>
  <c r="D1181" i="1"/>
  <c r="R1180" i="1"/>
  <c r="S1180" i="1" s="1"/>
  <c r="E1180" i="1"/>
  <c r="D1180" i="1"/>
  <c r="S1179" i="1"/>
  <c r="R1179" i="1"/>
  <c r="E1179" i="1"/>
  <c r="D1179" i="1"/>
  <c r="R1178" i="1"/>
  <c r="S1178" i="1" s="1"/>
  <c r="E1178" i="1"/>
  <c r="D1178" i="1"/>
  <c r="R1177" i="1"/>
  <c r="S1177" i="1" s="1"/>
  <c r="E1177" i="1"/>
  <c r="D1177" i="1"/>
  <c r="S1176" i="1"/>
  <c r="R1176" i="1"/>
  <c r="E1176" i="1"/>
  <c r="D1176" i="1"/>
  <c r="R1175" i="1"/>
  <c r="S1175" i="1" s="1"/>
  <c r="E1175" i="1"/>
  <c r="D1175" i="1"/>
  <c r="R1174" i="1"/>
  <c r="S1174" i="1" s="1"/>
  <c r="E1174" i="1"/>
  <c r="D1174" i="1"/>
  <c r="S1173" i="1"/>
  <c r="R1173" i="1"/>
  <c r="E1173" i="1"/>
  <c r="D1173" i="1"/>
  <c r="R1172" i="1"/>
  <c r="S1172" i="1" s="1"/>
  <c r="E1172" i="1"/>
  <c r="D1172" i="1"/>
  <c r="S1171" i="1"/>
  <c r="R1171" i="1"/>
  <c r="E1171" i="1"/>
  <c r="D1171" i="1"/>
  <c r="R1170" i="1"/>
  <c r="S1170" i="1" s="1"/>
  <c r="E1170" i="1"/>
  <c r="D1170" i="1"/>
  <c r="R1169" i="1"/>
  <c r="S1169" i="1" s="1"/>
  <c r="E1169" i="1"/>
  <c r="D1169" i="1"/>
  <c r="S1168" i="1"/>
  <c r="R1168" i="1"/>
  <c r="E1168" i="1"/>
  <c r="D1168" i="1"/>
  <c r="R1167" i="1"/>
  <c r="S1167" i="1" s="1"/>
  <c r="E1167" i="1"/>
  <c r="D1167" i="1"/>
  <c r="S1166" i="1"/>
  <c r="R1166" i="1"/>
  <c r="E1166" i="1"/>
  <c r="D1166" i="1"/>
  <c r="R1165" i="1"/>
  <c r="S1165" i="1" s="1"/>
  <c r="E1165" i="1"/>
  <c r="D1165" i="1"/>
  <c r="R1164" i="1"/>
  <c r="S1164" i="1" s="1"/>
  <c r="E1164" i="1"/>
  <c r="D1164" i="1"/>
  <c r="R1163" i="1"/>
  <c r="S1163" i="1" s="1"/>
  <c r="E1163" i="1"/>
  <c r="D1163" i="1"/>
  <c r="R1162" i="1"/>
  <c r="S1162" i="1" s="1"/>
  <c r="E1162" i="1"/>
  <c r="D1162" i="1"/>
  <c r="S1161" i="1"/>
  <c r="R1161" i="1"/>
  <c r="E1161" i="1"/>
  <c r="D1161" i="1"/>
  <c r="R1160" i="1"/>
  <c r="S1160" i="1" s="1"/>
  <c r="E1160" i="1"/>
  <c r="D1160" i="1"/>
  <c r="S1159" i="1"/>
  <c r="R1159" i="1"/>
  <c r="E1159" i="1"/>
  <c r="D1159" i="1"/>
  <c r="R1158" i="1"/>
  <c r="S1158" i="1" s="1"/>
  <c r="E1158" i="1"/>
  <c r="D1158" i="1"/>
  <c r="R1157" i="1"/>
  <c r="S1157" i="1" s="1"/>
  <c r="E1157" i="1"/>
  <c r="D1157" i="1"/>
  <c r="S1156" i="1"/>
  <c r="R1156" i="1"/>
  <c r="E1156" i="1"/>
  <c r="D1156" i="1"/>
  <c r="R1155" i="1"/>
  <c r="S1155" i="1" s="1"/>
  <c r="E1155" i="1"/>
  <c r="D1155" i="1"/>
  <c r="R1154" i="1"/>
  <c r="S1154" i="1" s="1"/>
  <c r="E1154" i="1"/>
  <c r="D1154" i="1"/>
  <c r="R1153" i="1"/>
  <c r="S1153" i="1" s="1"/>
  <c r="E1153" i="1"/>
  <c r="D1153" i="1"/>
  <c r="R1152" i="1"/>
  <c r="S1152" i="1" s="1"/>
  <c r="E1152" i="1"/>
  <c r="D1152" i="1"/>
  <c r="S1151" i="1"/>
  <c r="R1151" i="1"/>
  <c r="E1151" i="1"/>
  <c r="D1151" i="1"/>
  <c r="R1150" i="1"/>
  <c r="S1150" i="1" s="1"/>
  <c r="E1150" i="1"/>
  <c r="D1150" i="1"/>
  <c r="S1149" i="1"/>
  <c r="R1149" i="1"/>
  <c r="E1149" i="1"/>
  <c r="D1149" i="1"/>
  <c r="S1148" i="1"/>
  <c r="R1148" i="1"/>
  <c r="E1148" i="1"/>
  <c r="D1148" i="1"/>
  <c r="R1147" i="1"/>
  <c r="S1147" i="1" s="1"/>
  <c r="E1147" i="1"/>
  <c r="D1147" i="1"/>
  <c r="S1146" i="1"/>
  <c r="R1146" i="1"/>
  <c r="E1146" i="1"/>
  <c r="D1146" i="1"/>
  <c r="R1145" i="1"/>
  <c r="S1145" i="1" s="1"/>
  <c r="E1145" i="1"/>
  <c r="D1145" i="1"/>
  <c r="R1144" i="1"/>
  <c r="S1144" i="1" s="1"/>
  <c r="E1144" i="1"/>
  <c r="D1144" i="1"/>
  <c r="R1143" i="1"/>
  <c r="S1143" i="1" s="1"/>
  <c r="E1143" i="1"/>
  <c r="D1143" i="1"/>
  <c r="R1142" i="1"/>
  <c r="S1142" i="1" s="1"/>
  <c r="E1142" i="1"/>
  <c r="D1142" i="1"/>
  <c r="S1141" i="1"/>
  <c r="R1141" i="1"/>
  <c r="E1141" i="1"/>
  <c r="D1141" i="1"/>
  <c r="R1140" i="1"/>
  <c r="S1140" i="1" s="1"/>
  <c r="E1140" i="1"/>
  <c r="D1140" i="1"/>
  <c r="R1139" i="1"/>
  <c r="S1139" i="1" s="1"/>
  <c r="E1139" i="1"/>
  <c r="D1139" i="1"/>
  <c r="S1138" i="1"/>
  <c r="R1138" i="1"/>
  <c r="E1138" i="1"/>
  <c r="D1138" i="1"/>
  <c r="R1137" i="1"/>
  <c r="S1137" i="1" s="1"/>
  <c r="E1137" i="1"/>
  <c r="D1137" i="1"/>
  <c r="S1136" i="1"/>
  <c r="R1136" i="1"/>
  <c r="E1136" i="1"/>
  <c r="D1136" i="1"/>
  <c r="R1135" i="1"/>
  <c r="S1135" i="1" s="1"/>
  <c r="E1135" i="1"/>
  <c r="D1135" i="1"/>
  <c r="R1134" i="1"/>
  <c r="S1134" i="1" s="1"/>
  <c r="E1134" i="1"/>
  <c r="D1134" i="1"/>
  <c r="S1133" i="1"/>
  <c r="R1133" i="1"/>
  <c r="E1133" i="1"/>
  <c r="D1133" i="1"/>
  <c r="R1132" i="1"/>
  <c r="S1132" i="1" s="1"/>
  <c r="E1132" i="1"/>
  <c r="D1132" i="1"/>
  <c r="S1131" i="1"/>
  <c r="R1131" i="1"/>
  <c r="E1131" i="1"/>
  <c r="D1131" i="1"/>
  <c r="R1130" i="1"/>
  <c r="S1130" i="1" s="1"/>
  <c r="E1130" i="1"/>
  <c r="D1130" i="1"/>
  <c r="R1129" i="1"/>
  <c r="S1129" i="1" s="1"/>
  <c r="E1129" i="1"/>
  <c r="D1129" i="1"/>
  <c r="R1128" i="1"/>
  <c r="S1128" i="1" s="1"/>
  <c r="E1128" i="1"/>
  <c r="D1128" i="1"/>
  <c r="R1127" i="1"/>
  <c r="S1127" i="1" s="1"/>
  <c r="E1127" i="1"/>
  <c r="D1127" i="1"/>
  <c r="S1126" i="1"/>
  <c r="R1126" i="1"/>
  <c r="E1126" i="1"/>
  <c r="D1126" i="1"/>
  <c r="R1125" i="1"/>
  <c r="S1125" i="1" s="1"/>
  <c r="E1125" i="1"/>
  <c r="D1125" i="1"/>
  <c r="R1124" i="1"/>
  <c r="S1124" i="1" s="1"/>
  <c r="E1124" i="1"/>
  <c r="D1124" i="1"/>
  <c r="R1123" i="1"/>
  <c r="S1123" i="1" s="1"/>
  <c r="E1123" i="1"/>
  <c r="D1123" i="1"/>
  <c r="R1122" i="1"/>
  <c r="S1122" i="1" s="1"/>
  <c r="E1122" i="1"/>
  <c r="D1122" i="1"/>
  <c r="S1121" i="1"/>
  <c r="R1121" i="1"/>
  <c r="E1121" i="1"/>
  <c r="D1121" i="1"/>
  <c r="R1120" i="1"/>
  <c r="S1120" i="1" s="1"/>
  <c r="E1120" i="1"/>
  <c r="D1120" i="1"/>
  <c r="R1119" i="1"/>
  <c r="S1119" i="1" s="1"/>
  <c r="E1119" i="1"/>
  <c r="D1119" i="1"/>
  <c r="R1118" i="1"/>
  <c r="S1118" i="1" s="1"/>
  <c r="E1118" i="1"/>
  <c r="D1118" i="1"/>
  <c r="R1117" i="1"/>
  <c r="S1117" i="1" s="1"/>
  <c r="E1117" i="1"/>
  <c r="D1117" i="1"/>
  <c r="S1116" i="1"/>
  <c r="R1116" i="1"/>
  <c r="E1116" i="1"/>
  <c r="D1116" i="1"/>
  <c r="R1115" i="1"/>
  <c r="S1115" i="1" s="1"/>
  <c r="E1115" i="1"/>
  <c r="D1115" i="1"/>
  <c r="R1114" i="1"/>
  <c r="S1114" i="1" s="1"/>
  <c r="E1114" i="1"/>
  <c r="D1114" i="1"/>
  <c r="R1113" i="1"/>
  <c r="S1113" i="1" s="1"/>
  <c r="E1113" i="1"/>
  <c r="D1113" i="1"/>
  <c r="R1112" i="1"/>
  <c r="S1112" i="1" s="1"/>
  <c r="E1112" i="1"/>
  <c r="D1112" i="1"/>
  <c r="S1111" i="1"/>
  <c r="R1111" i="1"/>
  <c r="E1111" i="1"/>
  <c r="D1111" i="1"/>
  <c r="R1110" i="1"/>
  <c r="S1110" i="1" s="1"/>
  <c r="E1110" i="1"/>
  <c r="D1110" i="1"/>
  <c r="S1109" i="1"/>
  <c r="R1109" i="1"/>
  <c r="E1109" i="1"/>
  <c r="D1109" i="1"/>
  <c r="R1108" i="1"/>
  <c r="S1108" i="1" s="1"/>
  <c r="E1108" i="1"/>
  <c r="D1108" i="1"/>
  <c r="R1107" i="1"/>
  <c r="S1107" i="1" s="1"/>
  <c r="E1107" i="1"/>
  <c r="D1107" i="1"/>
  <c r="S1106" i="1"/>
  <c r="R1106" i="1"/>
  <c r="E1106" i="1"/>
  <c r="D1106" i="1"/>
  <c r="R1105" i="1"/>
  <c r="S1105" i="1" s="1"/>
  <c r="E1105" i="1"/>
  <c r="D1105" i="1"/>
  <c r="R1104" i="1"/>
  <c r="S1104" i="1" s="1"/>
  <c r="E1104" i="1"/>
  <c r="D1104" i="1"/>
  <c r="R1103" i="1"/>
  <c r="S1103" i="1" s="1"/>
  <c r="E1103" i="1"/>
  <c r="D1103" i="1"/>
  <c r="R1102" i="1"/>
  <c r="S1102" i="1" s="1"/>
  <c r="E1102" i="1"/>
  <c r="D1102" i="1"/>
  <c r="S1101" i="1"/>
  <c r="R1101" i="1"/>
  <c r="E1101" i="1"/>
  <c r="D1101" i="1"/>
  <c r="R1100" i="1"/>
  <c r="S1100" i="1" s="1"/>
  <c r="E1100" i="1"/>
  <c r="D1100" i="1"/>
  <c r="S1099" i="1"/>
  <c r="R1099" i="1"/>
  <c r="E1099" i="1"/>
  <c r="D1099" i="1"/>
  <c r="S1098" i="1"/>
  <c r="R1098" i="1"/>
  <c r="E1098" i="1"/>
  <c r="D1098" i="1"/>
  <c r="R1097" i="1"/>
  <c r="S1097" i="1" s="1"/>
  <c r="E1097" i="1"/>
  <c r="D1097" i="1"/>
  <c r="S1096" i="1"/>
  <c r="R1096" i="1"/>
  <c r="E1096" i="1"/>
  <c r="D1096" i="1"/>
  <c r="R1095" i="1"/>
  <c r="S1095" i="1" s="1"/>
  <c r="E1095" i="1"/>
  <c r="D1095" i="1"/>
  <c r="R1094" i="1"/>
  <c r="S1094" i="1" s="1"/>
  <c r="E1094" i="1"/>
  <c r="D1094" i="1"/>
  <c r="R1093" i="1"/>
  <c r="S1093" i="1" s="1"/>
  <c r="E1093" i="1"/>
  <c r="D1093" i="1"/>
  <c r="R1092" i="1"/>
  <c r="S1092" i="1" s="1"/>
  <c r="E1092" i="1"/>
  <c r="D1092" i="1"/>
  <c r="S1091" i="1"/>
  <c r="R1091" i="1"/>
  <c r="E1091" i="1"/>
  <c r="D1091" i="1"/>
  <c r="R1090" i="1"/>
  <c r="S1090" i="1" s="1"/>
  <c r="E1090" i="1"/>
  <c r="D1090" i="1"/>
  <c r="R1089" i="1"/>
  <c r="S1089" i="1" s="1"/>
  <c r="E1089" i="1"/>
  <c r="D1089" i="1"/>
  <c r="S1088" i="1"/>
  <c r="R1088" i="1"/>
  <c r="E1088" i="1"/>
  <c r="D1088" i="1"/>
  <c r="R1087" i="1"/>
  <c r="S1087" i="1" s="1"/>
  <c r="E1087" i="1"/>
  <c r="D1087" i="1"/>
  <c r="S1086" i="1"/>
  <c r="R1086" i="1"/>
  <c r="E1086" i="1"/>
  <c r="D1086" i="1"/>
  <c r="R1085" i="1"/>
  <c r="S1085" i="1" s="1"/>
  <c r="E1085" i="1"/>
  <c r="D1085" i="1"/>
  <c r="R1084" i="1"/>
  <c r="S1084" i="1" s="1"/>
  <c r="E1084" i="1"/>
  <c r="D1084" i="1"/>
  <c r="R1083" i="1"/>
  <c r="S1083" i="1" s="1"/>
  <c r="E1083" i="1"/>
  <c r="D1083" i="1"/>
  <c r="Q1082" i="1"/>
  <c r="R1082" i="1" s="1"/>
  <c r="S1082" i="1" s="1"/>
  <c r="E1082" i="1"/>
  <c r="D1082" i="1"/>
  <c r="R1081" i="1"/>
  <c r="S1081" i="1" s="1"/>
  <c r="E1081" i="1"/>
  <c r="D1081" i="1"/>
  <c r="R1080" i="1"/>
  <c r="S1080" i="1" s="1"/>
  <c r="E1080" i="1"/>
  <c r="D1080" i="1"/>
  <c r="R1079" i="1"/>
  <c r="S1079" i="1" s="1"/>
  <c r="E1079" i="1"/>
  <c r="D1079" i="1"/>
  <c r="R1078" i="1"/>
  <c r="S1078" i="1" s="1"/>
  <c r="E1078" i="1"/>
  <c r="D1078" i="1"/>
  <c r="S1077" i="1"/>
  <c r="R1077" i="1"/>
  <c r="E1077" i="1"/>
  <c r="D1077" i="1"/>
  <c r="R1076" i="1"/>
  <c r="S1076" i="1" s="1"/>
  <c r="E1076" i="1"/>
  <c r="D1076" i="1"/>
  <c r="R1075" i="1"/>
  <c r="S1075" i="1" s="1"/>
  <c r="E1075" i="1"/>
  <c r="D1075" i="1"/>
  <c r="S1074" i="1"/>
  <c r="R1074" i="1"/>
  <c r="E1074" i="1"/>
  <c r="D1074" i="1"/>
  <c r="R1073" i="1"/>
  <c r="S1073" i="1" s="1"/>
  <c r="E1073" i="1"/>
  <c r="D1073" i="1"/>
  <c r="S1072" i="1"/>
  <c r="R1072" i="1"/>
  <c r="E1072" i="1"/>
  <c r="D1072" i="1"/>
  <c r="R1071" i="1"/>
  <c r="S1071" i="1" s="1"/>
  <c r="E1071" i="1"/>
  <c r="D1071" i="1"/>
  <c r="S1070" i="1"/>
  <c r="R1070" i="1"/>
  <c r="E1070" i="1"/>
  <c r="D1070" i="1"/>
  <c r="R1069" i="1"/>
  <c r="S1069" i="1" s="1"/>
  <c r="E1069" i="1"/>
  <c r="D1069" i="1"/>
  <c r="R1068" i="1"/>
  <c r="S1068" i="1" s="1"/>
  <c r="E1068" i="1"/>
  <c r="D1068" i="1"/>
  <c r="R1067" i="1"/>
  <c r="S1067" i="1" s="1"/>
  <c r="E1067" i="1"/>
  <c r="D1067" i="1"/>
  <c r="R1066" i="1"/>
  <c r="S1066" i="1" s="1"/>
  <c r="E1066" i="1"/>
  <c r="D1066" i="1"/>
  <c r="R1065" i="1"/>
  <c r="S1065" i="1" s="1"/>
  <c r="E1065" i="1"/>
  <c r="D1065" i="1"/>
  <c r="S1064" i="1"/>
  <c r="R1064" i="1"/>
  <c r="E1064" i="1"/>
  <c r="D1064" i="1"/>
  <c r="R1063" i="1"/>
  <c r="S1063" i="1" s="1"/>
  <c r="E1063" i="1"/>
  <c r="D1063" i="1"/>
  <c r="R1062" i="1"/>
  <c r="S1062" i="1" s="1"/>
  <c r="E1062" i="1"/>
  <c r="D1062" i="1"/>
  <c r="R1061" i="1"/>
  <c r="S1061" i="1" s="1"/>
  <c r="E1061" i="1"/>
  <c r="D1061" i="1"/>
  <c r="S1060" i="1"/>
  <c r="R1060" i="1"/>
  <c r="E1060" i="1"/>
  <c r="D1060" i="1"/>
  <c r="R1059" i="1"/>
  <c r="S1059" i="1" s="1"/>
  <c r="E1059" i="1"/>
  <c r="D1059" i="1"/>
  <c r="R1058" i="1"/>
  <c r="S1058" i="1" s="1"/>
  <c r="E1058" i="1"/>
  <c r="D1058" i="1"/>
  <c r="R1057" i="1"/>
  <c r="S1057" i="1" s="1"/>
  <c r="E1057" i="1"/>
  <c r="D1057" i="1"/>
  <c r="R1056" i="1"/>
  <c r="S1056" i="1" s="1"/>
  <c r="E1056" i="1"/>
  <c r="D1056" i="1"/>
  <c r="S1055" i="1"/>
  <c r="R1055" i="1"/>
  <c r="E1055" i="1"/>
  <c r="D1055" i="1"/>
  <c r="R1054" i="1"/>
  <c r="S1054" i="1" s="1"/>
  <c r="E1054" i="1"/>
  <c r="D1054" i="1"/>
  <c r="S1053" i="1"/>
  <c r="R1053" i="1"/>
  <c r="E1053" i="1"/>
  <c r="D1053" i="1"/>
  <c r="R1052" i="1"/>
  <c r="S1052" i="1" s="1"/>
  <c r="E1052" i="1"/>
  <c r="D1052" i="1"/>
  <c r="R1051" i="1"/>
  <c r="S1051" i="1" s="1"/>
  <c r="E1051" i="1"/>
  <c r="D1051" i="1"/>
  <c r="S1050" i="1"/>
  <c r="R1050" i="1"/>
  <c r="E1050" i="1"/>
  <c r="D1050" i="1"/>
  <c r="S1049" i="1"/>
  <c r="R1049" i="1"/>
  <c r="E1049" i="1"/>
  <c r="D1049" i="1"/>
  <c r="R1048" i="1"/>
  <c r="S1048" i="1" s="1"/>
  <c r="E1048" i="1"/>
  <c r="D1048" i="1"/>
  <c r="S1047" i="1"/>
  <c r="R1047" i="1"/>
  <c r="E1047" i="1"/>
  <c r="D1047" i="1"/>
  <c r="R1046" i="1"/>
  <c r="S1046" i="1" s="1"/>
  <c r="E1046" i="1"/>
  <c r="D1046" i="1"/>
  <c r="R1045" i="1"/>
  <c r="S1045" i="1" s="1"/>
  <c r="E1045" i="1"/>
  <c r="D1045" i="1"/>
  <c r="R1044" i="1"/>
  <c r="S1044" i="1" s="1"/>
  <c r="E1044" i="1"/>
  <c r="D1044" i="1"/>
  <c r="R1043" i="1"/>
  <c r="S1043" i="1" s="1"/>
  <c r="E1043" i="1"/>
  <c r="D1043" i="1"/>
  <c r="S1042" i="1"/>
  <c r="R1042" i="1"/>
  <c r="E1042" i="1"/>
  <c r="D1042" i="1"/>
  <c r="R1041" i="1"/>
  <c r="S1041" i="1" s="1"/>
  <c r="E1041" i="1"/>
  <c r="D1041" i="1"/>
  <c r="S1040" i="1"/>
  <c r="R1040" i="1"/>
  <c r="E1040" i="1"/>
  <c r="D1040" i="1"/>
  <c r="S1039" i="1"/>
  <c r="R1039" i="1"/>
  <c r="E1039" i="1"/>
  <c r="D1039" i="1"/>
  <c r="R1038" i="1"/>
  <c r="S1038" i="1" s="1"/>
  <c r="E1038" i="1"/>
  <c r="D1038" i="1"/>
  <c r="S1037" i="1"/>
  <c r="R1037" i="1"/>
  <c r="E1037" i="1"/>
  <c r="D1037" i="1"/>
  <c r="R1036" i="1"/>
  <c r="S1036" i="1" s="1"/>
  <c r="E1036" i="1"/>
  <c r="D1036" i="1"/>
  <c r="S1035" i="1"/>
  <c r="R1035" i="1"/>
  <c r="E1035" i="1"/>
  <c r="D1035" i="1"/>
  <c r="S1034" i="1"/>
  <c r="R1034" i="1"/>
  <c r="E1034" i="1"/>
  <c r="D1034" i="1"/>
  <c r="R1033" i="1"/>
  <c r="S1033" i="1" s="1"/>
  <c r="E1033" i="1"/>
  <c r="D1033" i="1"/>
  <c r="S1032" i="1"/>
  <c r="R1032" i="1"/>
  <c r="E1032" i="1"/>
  <c r="D1032" i="1"/>
  <c r="S1031" i="1"/>
  <c r="R1031" i="1"/>
  <c r="E1031" i="1"/>
  <c r="D1031" i="1"/>
  <c r="S1030" i="1"/>
  <c r="R1030" i="1"/>
  <c r="E1030" i="1"/>
  <c r="D1030" i="1"/>
  <c r="S1029" i="1"/>
  <c r="R1029" i="1"/>
  <c r="E1029" i="1"/>
  <c r="D1029" i="1"/>
  <c r="R1028" i="1"/>
  <c r="S1028" i="1" s="1"/>
  <c r="E1028" i="1"/>
  <c r="D1028" i="1"/>
  <c r="R1027" i="1"/>
  <c r="S1027" i="1" s="1"/>
  <c r="E1027" i="1"/>
  <c r="D1027" i="1"/>
  <c r="S1026" i="1"/>
  <c r="R1026" i="1"/>
  <c r="E1026" i="1"/>
  <c r="D1026" i="1"/>
  <c r="S1025" i="1"/>
  <c r="R1025" i="1"/>
  <c r="E1025" i="1"/>
  <c r="D1025" i="1"/>
  <c r="S1024" i="1"/>
  <c r="R1024" i="1"/>
  <c r="E1024" i="1"/>
  <c r="D1024" i="1"/>
  <c r="R1023" i="1"/>
  <c r="S1023" i="1" s="1"/>
  <c r="E1023" i="1"/>
  <c r="D1023" i="1"/>
  <c r="S1022" i="1"/>
  <c r="R1022" i="1"/>
  <c r="E1022" i="1"/>
  <c r="D1022" i="1"/>
  <c r="R1021" i="1"/>
  <c r="S1021" i="1" s="1"/>
  <c r="E1021" i="1"/>
  <c r="D1021" i="1"/>
  <c r="S1020" i="1"/>
  <c r="R1020" i="1"/>
  <c r="E1020" i="1"/>
  <c r="D1020" i="1"/>
  <c r="S1019" i="1"/>
  <c r="R1019" i="1"/>
  <c r="E1019" i="1"/>
  <c r="D1019" i="1"/>
  <c r="R1018" i="1"/>
  <c r="S1018" i="1" s="1"/>
  <c r="E1018" i="1"/>
  <c r="D1018" i="1"/>
  <c r="R1017" i="1"/>
  <c r="S1017" i="1" s="1"/>
  <c r="E1017" i="1"/>
  <c r="D1017" i="1"/>
  <c r="S1016" i="1"/>
  <c r="R1016" i="1"/>
  <c r="E1016" i="1"/>
  <c r="D1016" i="1"/>
  <c r="S1015" i="1"/>
  <c r="R1015" i="1"/>
  <c r="E1015" i="1"/>
  <c r="D1015" i="1"/>
  <c r="S1014" i="1"/>
  <c r="R1014" i="1"/>
  <c r="E1014" i="1"/>
  <c r="D1014" i="1"/>
  <c r="R1013" i="1"/>
  <c r="S1013" i="1" s="1"/>
  <c r="E1013" i="1"/>
  <c r="D1013" i="1"/>
  <c r="R1012" i="1"/>
  <c r="S1012" i="1" s="1"/>
  <c r="E1012" i="1"/>
  <c r="D1012" i="1"/>
  <c r="S1011" i="1"/>
  <c r="R1011" i="1"/>
  <c r="E1011" i="1"/>
  <c r="D1011" i="1"/>
  <c r="S1010" i="1"/>
  <c r="R1010" i="1"/>
  <c r="E1010" i="1"/>
  <c r="D1010" i="1"/>
  <c r="S1009" i="1"/>
  <c r="R1009" i="1"/>
  <c r="E1009" i="1"/>
  <c r="D1009" i="1"/>
  <c r="R1008" i="1"/>
  <c r="S1008" i="1" s="1"/>
  <c r="E1008" i="1"/>
  <c r="D1008" i="1"/>
  <c r="R1007" i="1"/>
  <c r="S1007" i="1" s="1"/>
  <c r="E1007" i="1"/>
  <c r="D1007" i="1"/>
  <c r="R1006" i="1"/>
  <c r="S1006" i="1" s="1"/>
  <c r="E1006" i="1"/>
  <c r="D1006" i="1"/>
  <c r="S1005" i="1"/>
  <c r="R1005" i="1"/>
  <c r="E1005" i="1"/>
  <c r="D1005" i="1"/>
  <c r="S1004" i="1"/>
  <c r="R1004" i="1"/>
  <c r="E1004" i="1"/>
  <c r="D1004" i="1"/>
  <c r="R1003" i="1"/>
  <c r="S1003" i="1" s="1"/>
  <c r="E1003" i="1"/>
  <c r="D1003" i="1"/>
  <c r="R1002" i="1"/>
  <c r="S1002" i="1" s="1"/>
  <c r="E1002" i="1"/>
  <c r="D1002" i="1"/>
  <c r="S1001" i="1"/>
  <c r="R1001" i="1"/>
  <c r="E1001" i="1"/>
  <c r="D1001" i="1"/>
  <c r="S1000" i="1"/>
  <c r="R1000" i="1"/>
  <c r="E1000" i="1"/>
  <c r="D1000" i="1"/>
  <c r="S999" i="1"/>
  <c r="R999" i="1"/>
  <c r="E999" i="1"/>
  <c r="D999" i="1"/>
  <c r="R998" i="1"/>
  <c r="S998" i="1" s="1"/>
  <c r="E998" i="1"/>
  <c r="D998" i="1"/>
  <c r="R997" i="1"/>
  <c r="S997" i="1" s="1"/>
  <c r="E997" i="1"/>
  <c r="D997" i="1"/>
  <c r="R996" i="1"/>
  <c r="S996" i="1" s="1"/>
  <c r="Q996" i="1"/>
  <c r="E996" i="1"/>
  <c r="D996" i="1"/>
  <c r="R995" i="1"/>
  <c r="S995" i="1" s="1"/>
  <c r="E995" i="1"/>
  <c r="D995" i="1"/>
  <c r="R994" i="1"/>
  <c r="S994" i="1" s="1"/>
  <c r="E994" i="1"/>
  <c r="D994" i="1"/>
  <c r="R993" i="1"/>
  <c r="S993" i="1" s="1"/>
  <c r="E993" i="1"/>
  <c r="D993" i="1"/>
  <c r="R992" i="1"/>
  <c r="S992" i="1" s="1"/>
  <c r="E992" i="1"/>
  <c r="D992" i="1"/>
  <c r="R991" i="1"/>
  <c r="S991" i="1" s="1"/>
  <c r="E991" i="1"/>
  <c r="D991" i="1"/>
  <c r="R990" i="1"/>
  <c r="S990" i="1" s="1"/>
  <c r="E990" i="1"/>
  <c r="D990" i="1"/>
  <c r="R989" i="1"/>
  <c r="S989" i="1" s="1"/>
  <c r="E989" i="1"/>
  <c r="D989" i="1"/>
  <c r="S988" i="1"/>
  <c r="R988" i="1"/>
  <c r="E988" i="1"/>
  <c r="D988" i="1"/>
  <c r="R987" i="1"/>
  <c r="S987" i="1" s="1"/>
  <c r="E987" i="1"/>
  <c r="D987" i="1"/>
  <c r="R986" i="1"/>
  <c r="S986" i="1" s="1"/>
  <c r="E986" i="1"/>
  <c r="D986" i="1"/>
  <c r="R985" i="1"/>
  <c r="S985" i="1" s="1"/>
  <c r="E985" i="1"/>
  <c r="D985" i="1"/>
  <c r="R984" i="1"/>
  <c r="S984" i="1" s="1"/>
  <c r="E984" i="1"/>
  <c r="D984" i="1"/>
  <c r="S983" i="1"/>
  <c r="R983" i="1"/>
  <c r="E983" i="1"/>
  <c r="D983" i="1"/>
  <c r="R982" i="1"/>
  <c r="S982" i="1" s="1"/>
  <c r="E982" i="1"/>
  <c r="D982" i="1"/>
  <c r="R981" i="1"/>
  <c r="S981" i="1" s="1"/>
  <c r="E981" i="1"/>
  <c r="D981" i="1"/>
  <c r="R980" i="1"/>
  <c r="S980" i="1" s="1"/>
  <c r="E980" i="1"/>
  <c r="D980" i="1"/>
  <c r="R979" i="1"/>
  <c r="S979" i="1" s="1"/>
  <c r="E979" i="1"/>
  <c r="D979" i="1"/>
  <c r="R978" i="1"/>
  <c r="S978" i="1" s="1"/>
  <c r="E978" i="1"/>
  <c r="D978" i="1"/>
  <c r="S977" i="1"/>
  <c r="R977" i="1"/>
  <c r="E977" i="1"/>
  <c r="D977" i="1"/>
  <c r="R976" i="1"/>
  <c r="S976" i="1" s="1"/>
  <c r="E976" i="1"/>
  <c r="D976" i="1"/>
  <c r="R975" i="1"/>
  <c r="S975" i="1" s="1"/>
  <c r="E975" i="1"/>
  <c r="D975" i="1"/>
  <c r="R974" i="1"/>
  <c r="S974" i="1" s="1"/>
  <c r="E974" i="1"/>
  <c r="D974" i="1"/>
  <c r="S973" i="1"/>
  <c r="R973" i="1"/>
  <c r="E973" i="1"/>
  <c r="D973" i="1"/>
  <c r="S972" i="1"/>
  <c r="R972" i="1"/>
  <c r="E972" i="1"/>
  <c r="D972" i="1"/>
  <c r="R971" i="1"/>
  <c r="S971" i="1" s="1"/>
  <c r="E971" i="1"/>
  <c r="D971" i="1"/>
  <c r="R970" i="1"/>
  <c r="S970" i="1" s="1"/>
  <c r="E970" i="1"/>
  <c r="D970" i="1"/>
  <c r="R969" i="1"/>
  <c r="S969" i="1" s="1"/>
  <c r="E969" i="1"/>
  <c r="D969" i="1"/>
  <c r="S968" i="1"/>
  <c r="R968" i="1"/>
  <c r="E968" i="1"/>
  <c r="D968" i="1"/>
  <c r="R967" i="1"/>
  <c r="S967" i="1" s="1"/>
  <c r="E967" i="1"/>
  <c r="D967" i="1"/>
  <c r="S966" i="1"/>
  <c r="R966" i="1"/>
  <c r="E966" i="1"/>
  <c r="D966" i="1"/>
  <c r="R965" i="1"/>
  <c r="S965" i="1" s="1"/>
  <c r="E965" i="1"/>
  <c r="D965" i="1"/>
  <c r="R964" i="1"/>
  <c r="S964" i="1" s="1"/>
  <c r="E964" i="1"/>
  <c r="D964" i="1"/>
  <c r="R963" i="1"/>
  <c r="S963" i="1" s="1"/>
  <c r="E963" i="1"/>
  <c r="D963" i="1"/>
  <c r="S962" i="1"/>
  <c r="R962" i="1"/>
  <c r="E962" i="1"/>
  <c r="D962" i="1"/>
  <c r="S961" i="1"/>
  <c r="R961" i="1"/>
  <c r="E961" i="1"/>
  <c r="D961" i="1"/>
  <c r="R960" i="1"/>
  <c r="S960" i="1" s="1"/>
  <c r="E960" i="1"/>
  <c r="D960" i="1"/>
  <c r="R959" i="1"/>
  <c r="S959" i="1" s="1"/>
  <c r="E959" i="1"/>
  <c r="D959" i="1"/>
  <c r="R958" i="1"/>
  <c r="S958" i="1" s="1"/>
  <c r="E958" i="1"/>
  <c r="D958" i="1"/>
  <c r="S957" i="1"/>
  <c r="R957" i="1"/>
  <c r="E957" i="1"/>
  <c r="D957" i="1"/>
  <c r="R956" i="1"/>
  <c r="S956" i="1" s="1"/>
  <c r="E956" i="1"/>
  <c r="D956" i="1"/>
  <c r="R955" i="1"/>
  <c r="S955" i="1" s="1"/>
  <c r="E955" i="1"/>
  <c r="D955" i="1"/>
  <c r="R954" i="1"/>
  <c r="S954" i="1" s="1"/>
  <c r="E954" i="1"/>
  <c r="D954" i="1"/>
  <c r="R953" i="1"/>
  <c r="S953" i="1" s="1"/>
  <c r="E953" i="1"/>
  <c r="D953" i="1"/>
  <c r="R952" i="1"/>
  <c r="S952" i="1" s="1"/>
  <c r="E952" i="1"/>
  <c r="D952" i="1"/>
  <c r="S951" i="1"/>
  <c r="R951" i="1"/>
  <c r="E951" i="1"/>
  <c r="D951" i="1"/>
  <c r="R950" i="1"/>
  <c r="S950" i="1" s="1"/>
  <c r="E950" i="1"/>
  <c r="D950" i="1"/>
  <c r="R949" i="1"/>
  <c r="S949" i="1" s="1"/>
  <c r="E949" i="1"/>
  <c r="D949" i="1"/>
  <c r="R948" i="1"/>
  <c r="S948" i="1" s="1"/>
  <c r="E948" i="1"/>
  <c r="D948" i="1"/>
  <c r="R947" i="1"/>
  <c r="S947" i="1" s="1"/>
  <c r="E947" i="1"/>
  <c r="D947" i="1"/>
  <c r="S946" i="1"/>
  <c r="R946" i="1"/>
  <c r="E946" i="1"/>
  <c r="D946" i="1"/>
  <c r="R945" i="1"/>
  <c r="S945" i="1" s="1"/>
  <c r="E945" i="1"/>
  <c r="D945" i="1"/>
  <c r="R944" i="1"/>
  <c r="S944" i="1" s="1"/>
  <c r="E944" i="1"/>
  <c r="D944" i="1"/>
  <c r="R943" i="1"/>
  <c r="S943" i="1" s="1"/>
  <c r="E943" i="1"/>
  <c r="D943" i="1"/>
  <c r="R942" i="1"/>
  <c r="S942" i="1" s="1"/>
  <c r="E942" i="1"/>
  <c r="D942" i="1"/>
  <c r="R941" i="1"/>
  <c r="S941" i="1" s="1"/>
  <c r="E941" i="1"/>
  <c r="D941" i="1"/>
  <c r="R940" i="1"/>
  <c r="S940" i="1" s="1"/>
  <c r="E940" i="1"/>
  <c r="D940" i="1"/>
  <c r="R939" i="1"/>
  <c r="S939" i="1" s="1"/>
  <c r="E939" i="1"/>
  <c r="D939" i="1"/>
  <c r="S938" i="1"/>
  <c r="R938" i="1"/>
  <c r="E938" i="1"/>
  <c r="D938" i="1"/>
  <c r="R937" i="1"/>
  <c r="S937" i="1" s="1"/>
  <c r="E937" i="1"/>
  <c r="D937" i="1"/>
  <c r="R936" i="1"/>
  <c r="S936" i="1" s="1"/>
  <c r="E936" i="1"/>
  <c r="D936" i="1"/>
  <c r="R935" i="1"/>
  <c r="S935" i="1" s="1"/>
  <c r="E935" i="1"/>
  <c r="D935" i="1"/>
  <c r="R934" i="1"/>
  <c r="S934" i="1" s="1"/>
  <c r="E934" i="1"/>
  <c r="D934" i="1"/>
  <c r="S933" i="1"/>
  <c r="R933" i="1"/>
  <c r="E933" i="1"/>
  <c r="D933" i="1"/>
  <c r="R932" i="1"/>
  <c r="S932" i="1" s="1"/>
  <c r="E932" i="1"/>
  <c r="D932" i="1"/>
  <c r="R931" i="1"/>
  <c r="S931" i="1" s="1"/>
  <c r="E931" i="1"/>
  <c r="D931" i="1"/>
  <c r="R930" i="1"/>
  <c r="S930" i="1" s="1"/>
  <c r="E930" i="1"/>
  <c r="D930" i="1"/>
  <c r="R929" i="1"/>
  <c r="S929" i="1" s="1"/>
  <c r="E929" i="1"/>
  <c r="D929" i="1"/>
  <c r="R928" i="1"/>
  <c r="S928" i="1" s="1"/>
  <c r="E928" i="1"/>
  <c r="D928" i="1"/>
  <c r="S927" i="1"/>
  <c r="R927" i="1"/>
  <c r="E927" i="1"/>
  <c r="D927" i="1"/>
  <c r="R926" i="1"/>
  <c r="S926" i="1" s="1"/>
  <c r="E926" i="1"/>
  <c r="D926" i="1"/>
  <c r="R925" i="1"/>
  <c r="S925" i="1" s="1"/>
  <c r="Q925" i="1"/>
  <c r="E925" i="1"/>
  <c r="D925" i="1"/>
  <c r="S924" i="1"/>
  <c r="R924" i="1"/>
  <c r="E924" i="1"/>
  <c r="D924" i="1"/>
  <c r="S923" i="1"/>
  <c r="R923" i="1"/>
  <c r="E923" i="1"/>
  <c r="D923" i="1"/>
  <c r="S922" i="1"/>
  <c r="R922" i="1"/>
  <c r="E922" i="1"/>
  <c r="D922" i="1"/>
  <c r="S921" i="1"/>
  <c r="R921" i="1"/>
  <c r="E921" i="1"/>
  <c r="D921" i="1"/>
  <c r="S920" i="1"/>
  <c r="R920" i="1"/>
  <c r="E920" i="1"/>
  <c r="D920" i="1"/>
  <c r="S919" i="1"/>
  <c r="R919" i="1"/>
  <c r="E919" i="1"/>
  <c r="D919" i="1"/>
  <c r="S918" i="1"/>
  <c r="R918" i="1"/>
  <c r="E918" i="1"/>
  <c r="D918" i="1"/>
  <c r="S917" i="1"/>
  <c r="R917" i="1"/>
  <c r="E917" i="1"/>
  <c r="D917" i="1"/>
  <c r="S916" i="1"/>
  <c r="R916" i="1"/>
  <c r="E916" i="1"/>
  <c r="D916" i="1"/>
  <c r="S915" i="1"/>
  <c r="R915" i="1"/>
  <c r="E915" i="1"/>
  <c r="D915" i="1"/>
  <c r="S914" i="1"/>
  <c r="R914" i="1"/>
  <c r="E914" i="1"/>
  <c r="D914" i="1"/>
  <c r="S913" i="1"/>
  <c r="R913" i="1"/>
  <c r="E913" i="1"/>
  <c r="D913" i="1"/>
  <c r="S912" i="1"/>
  <c r="R912" i="1"/>
  <c r="E912" i="1"/>
  <c r="D912" i="1"/>
  <c r="S911" i="1"/>
  <c r="R911" i="1"/>
  <c r="E911" i="1"/>
  <c r="D911" i="1"/>
  <c r="S910" i="1"/>
  <c r="R910" i="1"/>
  <c r="E910" i="1"/>
  <c r="D910" i="1"/>
  <c r="S909" i="1"/>
  <c r="R909" i="1"/>
  <c r="E909" i="1"/>
  <c r="D909" i="1"/>
  <c r="S908" i="1"/>
  <c r="R908" i="1"/>
  <c r="E908" i="1"/>
  <c r="D908" i="1"/>
  <c r="S907" i="1"/>
  <c r="R907" i="1"/>
  <c r="E907" i="1"/>
  <c r="D907" i="1"/>
  <c r="S906" i="1"/>
  <c r="R906" i="1"/>
  <c r="E906" i="1"/>
  <c r="D906" i="1"/>
  <c r="S905" i="1"/>
  <c r="R905" i="1"/>
  <c r="E905" i="1"/>
  <c r="D905" i="1"/>
  <c r="S904" i="1"/>
  <c r="R904" i="1"/>
  <c r="E904" i="1"/>
  <c r="D904" i="1"/>
  <c r="S903" i="1"/>
  <c r="R903" i="1"/>
  <c r="E903" i="1"/>
  <c r="D903" i="1"/>
  <c r="S902" i="1"/>
  <c r="R902" i="1"/>
  <c r="E902" i="1"/>
  <c r="D902" i="1"/>
  <c r="S901" i="1"/>
  <c r="R901" i="1"/>
  <c r="E901" i="1"/>
  <c r="D901" i="1"/>
  <c r="S900" i="1"/>
  <c r="R900" i="1"/>
  <c r="E900" i="1"/>
  <c r="D900" i="1"/>
  <c r="S899" i="1"/>
  <c r="R899" i="1"/>
  <c r="E899" i="1"/>
  <c r="D899" i="1"/>
  <c r="S898" i="1"/>
  <c r="R898" i="1"/>
  <c r="E898" i="1"/>
  <c r="D898" i="1"/>
  <c r="S897" i="1"/>
  <c r="R897" i="1"/>
  <c r="E897" i="1"/>
  <c r="D897" i="1"/>
  <c r="S896" i="1"/>
  <c r="R896" i="1"/>
  <c r="E896" i="1"/>
  <c r="D896" i="1"/>
  <c r="S895" i="1"/>
  <c r="R895" i="1"/>
  <c r="E895" i="1"/>
  <c r="D895" i="1"/>
  <c r="S894" i="1"/>
  <c r="R894" i="1"/>
  <c r="E894" i="1"/>
  <c r="D894" i="1"/>
  <c r="S893" i="1"/>
  <c r="R893" i="1"/>
  <c r="E893" i="1"/>
  <c r="D893" i="1"/>
  <c r="S892" i="1"/>
  <c r="R892" i="1"/>
  <c r="E892" i="1"/>
  <c r="D892" i="1"/>
  <c r="S891" i="1"/>
  <c r="R891" i="1"/>
  <c r="E891" i="1"/>
  <c r="D891" i="1"/>
  <c r="S890" i="1"/>
  <c r="R890" i="1"/>
  <c r="E890" i="1"/>
  <c r="D890" i="1"/>
  <c r="S889" i="1"/>
  <c r="R889" i="1"/>
  <c r="E889" i="1"/>
  <c r="D889" i="1"/>
  <c r="S888" i="1"/>
  <c r="R888" i="1"/>
  <c r="E888" i="1"/>
  <c r="D888" i="1"/>
  <c r="S887" i="1"/>
  <c r="R887" i="1"/>
  <c r="E887" i="1"/>
  <c r="D887" i="1"/>
  <c r="S886" i="1"/>
  <c r="R886" i="1"/>
  <c r="E886" i="1"/>
  <c r="D886" i="1"/>
  <c r="S885" i="1"/>
  <c r="R885" i="1"/>
  <c r="E885" i="1"/>
  <c r="D885" i="1"/>
  <c r="S884" i="1"/>
  <c r="R884" i="1"/>
  <c r="E884" i="1"/>
  <c r="D884" i="1"/>
  <c r="S883" i="1"/>
  <c r="R883" i="1"/>
  <c r="E883" i="1"/>
  <c r="D883" i="1"/>
  <c r="S882" i="1"/>
  <c r="R882" i="1"/>
  <c r="E882" i="1"/>
  <c r="D882" i="1"/>
  <c r="S881" i="1"/>
  <c r="R881" i="1"/>
  <c r="E881" i="1"/>
  <c r="D881" i="1"/>
  <c r="S880" i="1"/>
  <c r="R880" i="1"/>
  <c r="E880" i="1"/>
  <c r="D880" i="1"/>
  <c r="S879" i="1"/>
  <c r="R879" i="1"/>
  <c r="E879" i="1"/>
  <c r="D879" i="1"/>
  <c r="S878" i="1"/>
  <c r="R878" i="1"/>
  <c r="E878" i="1"/>
  <c r="D878" i="1"/>
  <c r="S877" i="1"/>
  <c r="R877" i="1"/>
  <c r="E877" i="1"/>
  <c r="D877" i="1"/>
  <c r="S876" i="1"/>
  <c r="R876" i="1"/>
  <c r="E876" i="1"/>
  <c r="D876" i="1"/>
  <c r="S875" i="1"/>
  <c r="R875" i="1"/>
  <c r="E875" i="1"/>
  <c r="D875" i="1"/>
  <c r="S874" i="1"/>
  <c r="R874" i="1"/>
  <c r="E874" i="1"/>
  <c r="D874" i="1"/>
  <c r="S873" i="1"/>
  <c r="R873" i="1"/>
  <c r="E873" i="1"/>
  <c r="D873" i="1"/>
  <c r="S872" i="1"/>
  <c r="R872" i="1"/>
  <c r="E872" i="1"/>
  <c r="D872" i="1"/>
  <c r="S871" i="1"/>
  <c r="R871" i="1"/>
  <c r="E871" i="1"/>
  <c r="D871" i="1"/>
  <c r="S870" i="1"/>
  <c r="R870" i="1"/>
  <c r="E870" i="1"/>
  <c r="D870" i="1"/>
  <c r="S869" i="1"/>
  <c r="R869" i="1"/>
  <c r="E869" i="1"/>
  <c r="D869" i="1"/>
  <c r="S868" i="1"/>
  <c r="R868" i="1"/>
  <c r="E868" i="1"/>
  <c r="D868" i="1"/>
  <c r="S867" i="1"/>
  <c r="R867" i="1"/>
  <c r="E867" i="1"/>
  <c r="D867" i="1"/>
  <c r="S866" i="1"/>
  <c r="R866" i="1"/>
  <c r="E866" i="1"/>
  <c r="D866" i="1"/>
  <c r="S865" i="1"/>
  <c r="R865" i="1"/>
  <c r="E865" i="1"/>
  <c r="D865" i="1"/>
  <c r="S864" i="1"/>
  <c r="R864" i="1"/>
  <c r="E864" i="1"/>
  <c r="D864" i="1"/>
  <c r="S863" i="1"/>
  <c r="R863" i="1"/>
  <c r="E863" i="1"/>
  <c r="D863" i="1"/>
  <c r="S862" i="1"/>
  <c r="R862" i="1"/>
  <c r="E862" i="1"/>
  <c r="D862" i="1"/>
  <c r="S861" i="1"/>
  <c r="R861" i="1"/>
  <c r="E861" i="1"/>
  <c r="D861" i="1"/>
  <c r="S860" i="1"/>
  <c r="R860" i="1"/>
  <c r="E860" i="1"/>
  <c r="D860" i="1"/>
  <c r="S859" i="1"/>
  <c r="R859" i="1"/>
  <c r="E859" i="1"/>
  <c r="D859" i="1"/>
  <c r="S858" i="1"/>
  <c r="R858" i="1"/>
  <c r="E858" i="1"/>
  <c r="D858" i="1"/>
  <c r="S857" i="1"/>
  <c r="R857" i="1"/>
  <c r="E857" i="1"/>
  <c r="D857" i="1"/>
  <c r="S856" i="1"/>
  <c r="R856" i="1"/>
  <c r="E856" i="1"/>
  <c r="D856" i="1"/>
  <c r="S855" i="1"/>
  <c r="R855" i="1"/>
  <c r="E855" i="1"/>
  <c r="D855" i="1"/>
  <c r="S854" i="1"/>
  <c r="R854" i="1"/>
  <c r="E854" i="1"/>
  <c r="D854" i="1"/>
  <c r="S853" i="1"/>
  <c r="R853" i="1"/>
  <c r="E853" i="1"/>
  <c r="D853" i="1"/>
  <c r="S852" i="1"/>
  <c r="R852" i="1"/>
  <c r="E852" i="1"/>
  <c r="D852" i="1"/>
  <c r="S851" i="1"/>
  <c r="R851" i="1"/>
  <c r="E851" i="1"/>
  <c r="D851" i="1"/>
  <c r="S850" i="1"/>
  <c r="R850" i="1"/>
  <c r="E850" i="1"/>
  <c r="D850" i="1"/>
  <c r="S849" i="1"/>
  <c r="R849" i="1"/>
  <c r="E849" i="1"/>
  <c r="D849" i="1"/>
  <c r="S848" i="1"/>
  <c r="R848" i="1"/>
  <c r="E848" i="1"/>
  <c r="D848" i="1"/>
  <c r="S847" i="1"/>
  <c r="R847" i="1"/>
  <c r="E847" i="1"/>
  <c r="D847" i="1"/>
  <c r="S846" i="1"/>
  <c r="R846" i="1"/>
  <c r="E846" i="1"/>
  <c r="D846" i="1"/>
  <c r="S845" i="1"/>
  <c r="R845" i="1"/>
  <c r="E845" i="1"/>
  <c r="D845" i="1"/>
  <c r="S844" i="1"/>
  <c r="R844" i="1"/>
  <c r="E844" i="1"/>
  <c r="D844" i="1"/>
  <c r="S843" i="1"/>
  <c r="R843" i="1"/>
  <c r="E843" i="1"/>
  <c r="D843" i="1"/>
  <c r="S842" i="1"/>
  <c r="R842" i="1"/>
  <c r="E842" i="1"/>
  <c r="D842" i="1"/>
  <c r="S841" i="1"/>
  <c r="R841" i="1"/>
  <c r="E841" i="1"/>
  <c r="D841" i="1"/>
  <c r="S840" i="1"/>
  <c r="R840" i="1"/>
  <c r="E840" i="1"/>
  <c r="D840" i="1"/>
  <c r="S839" i="1"/>
  <c r="R839" i="1"/>
  <c r="E839" i="1"/>
  <c r="D839" i="1"/>
  <c r="S838" i="1"/>
  <c r="R838" i="1"/>
  <c r="E838" i="1"/>
  <c r="D838" i="1"/>
  <c r="S837" i="1"/>
  <c r="R837" i="1"/>
  <c r="E837" i="1"/>
  <c r="D837" i="1"/>
  <c r="S836" i="1"/>
  <c r="R836" i="1"/>
  <c r="E836" i="1"/>
  <c r="D836" i="1"/>
  <c r="S835" i="1"/>
  <c r="R835" i="1"/>
  <c r="E835" i="1"/>
  <c r="D835" i="1"/>
  <c r="S834" i="1"/>
  <c r="R834" i="1"/>
  <c r="E834" i="1"/>
  <c r="D834" i="1"/>
  <c r="S833" i="1"/>
  <c r="R833" i="1"/>
  <c r="E833" i="1"/>
  <c r="D833" i="1"/>
  <c r="S832" i="1"/>
  <c r="R832" i="1"/>
  <c r="E832" i="1"/>
  <c r="D832" i="1"/>
  <c r="S831" i="1"/>
  <c r="R831" i="1"/>
  <c r="E831" i="1"/>
  <c r="D831" i="1"/>
  <c r="S830" i="1"/>
  <c r="R830" i="1"/>
  <c r="E830" i="1"/>
  <c r="D830" i="1"/>
  <c r="S829" i="1"/>
  <c r="R829" i="1"/>
  <c r="E829" i="1"/>
  <c r="D829" i="1"/>
  <c r="S828" i="1"/>
  <c r="R828" i="1"/>
  <c r="E828" i="1"/>
  <c r="D828" i="1"/>
  <c r="S827" i="1"/>
  <c r="R827" i="1"/>
  <c r="E827" i="1"/>
  <c r="D827" i="1"/>
  <c r="S826" i="1"/>
  <c r="R826" i="1"/>
  <c r="E826" i="1"/>
  <c r="D826" i="1"/>
  <c r="S825" i="1"/>
  <c r="R825" i="1"/>
  <c r="E825" i="1"/>
  <c r="D825" i="1"/>
  <c r="S824" i="1"/>
  <c r="R824" i="1"/>
  <c r="E824" i="1"/>
  <c r="D824" i="1"/>
  <c r="S823" i="1"/>
  <c r="R823" i="1"/>
  <c r="E823" i="1"/>
  <c r="D823" i="1"/>
  <c r="S822" i="1"/>
  <c r="R822" i="1"/>
  <c r="E822" i="1"/>
  <c r="D822" i="1"/>
  <c r="S821" i="1"/>
  <c r="R821" i="1"/>
  <c r="E821" i="1"/>
  <c r="D821" i="1"/>
  <c r="S820" i="1"/>
  <c r="R820" i="1"/>
  <c r="E820" i="1"/>
  <c r="D820" i="1"/>
  <c r="S819" i="1"/>
  <c r="R819" i="1"/>
  <c r="E819" i="1"/>
  <c r="D819" i="1"/>
  <c r="S818" i="1"/>
  <c r="R818" i="1"/>
  <c r="E818" i="1"/>
  <c r="D818" i="1"/>
  <c r="S817" i="1"/>
  <c r="R817" i="1"/>
  <c r="E817" i="1"/>
  <c r="D817" i="1"/>
  <c r="S816" i="1"/>
  <c r="R816" i="1"/>
  <c r="E816" i="1"/>
  <c r="D816" i="1"/>
  <c r="S815" i="1"/>
  <c r="R815" i="1"/>
  <c r="E815" i="1"/>
  <c r="D815" i="1"/>
  <c r="S814" i="1"/>
  <c r="R814" i="1"/>
  <c r="E814" i="1"/>
  <c r="D814" i="1"/>
  <c r="S813" i="1"/>
  <c r="R813" i="1"/>
  <c r="E813" i="1"/>
  <c r="D813" i="1"/>
  <c r="S812" i="1"/>
  <c r="R812" i="1"/>
  <c r="E812" i="1"/>
  <c r="D812" i="1"/>
  <c r="S811" i="1"/>
  <c r="R811" i="1"/>
  <c r="E811" i="1"/>
  <c r="D811" i="1"/>
  <c r="S810" i="1"/>
  <c r="R810" i="1"/>
  <c r="E810" i="1"/>
  <c r="D810" i="1"/>
  <c r="Q809" i="1"/>
  <c r="R809" i="1" s="1"/>
  <c r="S809" i="1" s="1"/>
  <c r="E809" i="1"/>
  <c r="D809" i="1"/>
  <c r="R808" i="1"/>
  <c r="S808" i="1" s="1"/>
  <c r="E808" i="1"/>
  <c r="D808" i="1"/>
  <c r="S807" i="1"/>
  <c r="R807" i="1"/>
  <c r="E807" i="1"/>
  <c r="D807" i="1"/>
  <c r="R806" i="1"/>
  <c r="S806" i="1" s="1"/>
  <c r="E806" i="1"/>
  <c r="D806" i="1"/>
  <c r="R805" i="1"/>
  <c r="S805" i="1" s="1"/>
  <c r="E805" i="1"/>
  <c r="D805" i="1"/>
  <c r="R804" i="1"/>
  <c r="S804" i="1" s="1"/>
  <c r="E804" i="1"/>
  <c r="D804" i="1"/>
  <c r="Q803" i="1"/>
  <c r="R803" i="1" s="1"/>
  <c r="S803" i="1" s="1"/>
  <c r="E803" i="1"/>
  <c r="D803" i="1"/>
  <c r="S802" i="1"/>
  <c r="R802" i="1"/>
  <c r="E802" i="1"/>
  <c r="D802" i="1"/>
  <c r="R801" i="1"/>
  <c r="S801" i="1" s="1"/>
  <c r="E801" i="1"/>
  <c r="D801" i="1"/>
  <c r="R800" i="1"/>
  <c r="S800" i="1" s="1"/>
  <c r="E800" i="1"/>
  <c r="D800" i="1"/>
  <c r="R799" i="1"/>
  <c r="S799" i="1" s="1"/>
  <c r="E799" i="1"/>
  <c r="D799" i="1"/>
  <c r="R798" i="1"/>
  <c r="S798" i="1" s="1"/>
  <c r="E798" i="1"/>
  <c r="D798" i="1"/>
  <c r="R797" i="1"/>
  <c r="S797" i="1" s="1"/>
  <c r="E797" i="1"/>
  <c r="D797" i="1"/>
  <c r="S796" i="1"/>
  <c r="R796" i="1"/>
  <c r="E796" i="1"/>
  <c r="D796" i="1"/>
  <c r="R795" i="1"/>
  <c r="S795" i="1" s="1"/>
  <c r="E795" i="1"/>
  <c r="D795" i="1"/>
  <c r="R794" i="1"/>
  <c r="S794" i="1" s="1"/>
  <c r="E794" i="1"/>
  <c r="D794" i="1"/>
  <c r="R793" i="1"/>
  <c r="S793" i="1" s="1"/>
  <c r="E793" i="1"/>
  <c r="D793" i="1"/>
  <c r="R792" i="1"/>
  <c r="S792" i="1" s="1"/>
  <c r="E792" i="1"/>
  <c r="D792" i="1"/>
  <c r="S791" i="1"/>
  <c r="R791" i="1"/>
  <c r="E791" i="1"/>
  <c r="D791" i="1"/>
  <c r="R790" i="1"/>
  <c r="S790" i="1" s="1"/>
  <c r="E790" i="1"/>
  <c r="D790" i="1"/>
  <c r="R789" i="1"/>
  <c r="S789" i="1" s="1"/>
  <c r="E789" i="1"/>
  <c r="D789" i="1"/>
  <c r="R788" i="1"/>
  <c r="S788" i="1" s="1"/>
  <c r="E788" i="1"/>
  <c r="D788" i="1"/>
  <c r="R787" i="1"/>
  <c r="S787" i="1" s="1"/>
  <c r="E787" i="1"/>
  <c r="D787" i="1"/>
  <c r="R786" i="1"/>
  <c r="S786" i="1" s="1"/>
  <c r="E786" i="1"/>
  <c r="D786" i="1"/>
  <c r="R785" i="1"/>
  <c r="S785" i="1" s="1"/>
  <c r="E785" i="1"/>
  <c r="D785" i="1"/>
  <c r="R784" i="1"/>
  <c r="S784" i="1" s="1"/>
  <c r="E784" i="1"/>
  <c r="D784" i="1"/>
  <c r="R783" i="1"/>
  <c r="S783" i="1" s="1"/>
  <c r="E783" i="1"/>
  <c r="D783" i="1"/>
  <c r="R782" i="1"/>
  <c r="S782" i="1" s="1"/>
  <c r="E782" i="1"/>
  <c r="D782" i="1"/>
  <c r="R781" i="1"/>
  <c r="S781" i="1" s="1"/>
  <c r="E781" i="1"/>
  <c r="D781" i="1"/>
  <c r="R780" i="1"/>
  <c r="S780" i="1" s="1"/>
  <c r="E780" i="1"/>
  <c r="D780" i="1"/>
  <c r="R779" i="1"/>
  <c r="S779" i="1" s="1"/>
  <c r="E779" i="1"/>
  <c r="D779" i="1"/>
  <c r="R778" i="1"/>
  <c r="S778" i="1" s="1"/>
  <c r="E778" i="1"/>
  <c r="D778" i="1"/>
  <c r="R777" i="1"/>
  <c r="S777" i="1" s="1"/>
  <c r="E777" i="1"/>
  <c r="D777" i="1"/>
  <c r="R776" i="1"/>
  <c r="S776" i="1" s="1"/>
  <c r="E776" i="1"/>
  <c r="D776" i="1"/>
  <c r="R775" i="1"/>
  <c r="S775" i="1" s="1"/>
  <c r="E775" i="1"/>
  <c r="D775" i="1"/>
  <c r="R774" i="1"/>
  <c r="S774" i="1" s="1"/>
  <c r="E774" i="1"/>
  <c r="D774" i="1"/>
  <c r="R773" i="1"/>
  <c r="S773" i="1" s="1"/>
  <c r="E773" i="1"/>
  <c r="D773" i="1"/>
  <c r="R772" i="1"/>
  <c r="S772" i="1" s="1"/>
  <c r="E772" i="1"/>
  <c r="D772" i="1"/>
  <c r="Q771" i="1"/>
  <c r="R771" i="1" s="1"/>
  <c r="S771" i="1" s="1"/>
  <c r="E771" i="1"/>
  <c r="D771" i="1"/>
  <c r="S770" i="1"/>
  <c r="R770" i="1"/>
  <c r="Q770" i="1"/>
  <c r="E770" i="1"/>
  <c r="D770" i="1"/>
  <c r="S769" i="1"/>
  <c r="R769" i="1"/>
  <c r="E769" i="1"/>
  <c r="D769" i="1"/>
  <c r="R768" i="1"/>
  <c r="S768" i="1" s="1"/>
  <c r="E768" i="1"/>
  <c r="D768" i="1"/>
  <c r="S767" i="1"/>
  <c r="R767" i="1"/>
  <c r="E767" i="1"/>
  <c r="D767" i="1"/>
  <c r="S766" i="1"/>
  <c r="R766" i="1"/>
  <c r="E766" i="1"/>
  <c r="D766" i="1"/>
  <c r="S765" i="1"/>
  <c r="R765" i="1"/>
  <c r="E765" i="1"/>
  <c r="D765" i="1"/>
  <c r="S764" i="1"/>
  <c r="R764" i="1"/>
  <c r="E764" i="1"/>
  <c r="D764" i="1"/>
  <c r="R763" i="1"/>
  <c r="S763" i="1" s="1"/>
  <c r="E763" i="1"/>
  <c r="D763" i="1"/>
  <c r="S762" i="1"/>
  <c r="R762" i="1"/>
  <c r="E762" i="1"/>
  <c r="D762" i="1"/>
  <c r="S761" i="1"/>
  <c r="R761" i="1"/>
  <c r="E761" i="1"/>
  <c r="D761" i="1"/>
  <c r="S760" i="1"/>
  <c r="R760" i="1"/>
  <c r="Q760" i="1"/>
  <c r="E760" i="1"/>
  <c r="D760" i="1"/>
  <c r="R759" i="1"/>
  <c r="S759" i="1" s="1"/>
  <c r="E759" i="1"/>
  <c r="D759" i="1"/>
  <c r="Q758" i="1"/>
  <c r="R758" i="1" s="1"/>
  <c r="S758" i="1" s="1"/>
  <c r="E758" i="1"/>
  <c r="D758" i="1"/>
  <c r="R757" i="1"/>
  <c r="S757" i="1" s="1"/>
  <c r="E757" i="1"/>
  <c r="D757" i="1"/>
  <c r="S756" i="1"/>
  <c r="R756" i="1"/>
  <c r="E756" i="1"/>
  <c r="D756" i="1"/>
  <c r="S755" i="1"/>
  <c r="R755" i="1"/>
  <c r="E755" i="1"/>
  <c r="D755" i="1"/>
  <c r="R754" i="1"/>
  <c r="S754" i="1" s="1"/>
  <c r="E754" i="1"/>
  <c r="D754" i="1"/>
  <c r="R753" i="1"/>
  <c r="S753" i="1" s="1"/>
  <c r="E753" i="1"/>
  <c r="D753" i="1"/>
  <c r="Q752" i="1"/>
  <c r="R752" i="1" s="1"/>
  <c r="S752" i="1" s="1"/>
  <c r="E752" i="1"/>
  <c r="D752" i="1"/>
  <c r="R751" i="1"/>
  <c r="S751" i="1" s="1"/>
  <c r="E751" i="1"/>
  <c r="D751" i="1"/>
  <c r="R750" i="1"/>
  <c r="S750" i="1" s="1"/>
  <c r="E750" i="1"/>
  <c r="D750" i="1"/>
  <c r="R749" i="1"/>
  <c r="S749" i="1" s="1"/>
  <c r="E749" i="1"/>
  <c r="D749" i="1"/>
  <c r="S748" i="1"/>
  <c r="R748" i="1"/>
  <c r="E748" i="1"/>
  <c r="D748" i="1"/>
  <c r="R747" i="1"/>
  <c r="S747" i="1" s="1"/>
  <c r="E747" i="1"/>
  <c r="D747" i="1"/>
  <c r="R746" i="1"/>
  <c r="S746" i="1" s="1"/>
  <c r="E746" i="1"/>
  <c r="D746" i="1"/>
  <c r="R745" i="1"/>
  <c r="S745" i="1" s="1"/>
  <c r="E745" i="1"/>
  <c r="D745" i="1"/>
  <c r="R744" i="1"/>
  <c r="S744" i="1" s="1"/>
  <c r="E744" i="1"/>
  <c r="D744" i="1"/>
  <c r="S743" i="1"/>
  <c r="R743" i="1"/>
  <c r="E743" i="1"/>
  <c r="D743" i="1"/>
  <c r="R742" i="1"/>
  <c r="S742" i="1" s="1"/>
  <c r="E742" i="1"/>
  <c r="D742" i="1"/>
  <c r="R741" i="1"/>
  <c r="S741" i="1" s="1"/>
  <c r="E741" i="1"/>
  <c r="D741" i="1"/>
  <c r="R740" i="1"/>
  <c r="S740" i="1" s="1"/>
  <c r="Q740" i="1"/>
  <c r="E740" i="1"/>
  <c r="D740" i="1"/>
  <c r="R739" i="1"/>
  <c r="S739" i="1" s="1"/>
  <c r="E739" i="1"/>
  <c r="D739" i="1"/>
  <c r="S738" i="1"/>
  <c r="Q738" i="1"/>
  <c r="R738" i="1" s="1"/>
  <c r="E738" i="1"/>
  <c r="D738" i="1"/>
  <c r="R737" i="1"/>
  <c r="S737" i="1" s="1"/>
  <c r="E737" i="1"/>
  <c r="D737" i="1"/>
  <c r="S736" i="1"/>
  <c r="R736" i="1"/>
  <c r="E736" i="1"/>
  <c r="D736" i="1"/>
  <c r="R735" i="1"/>
  <c r="S735" i="1" s="1"/>
  <c r="E735" i="1"/>
  <c r="D735" i="1"/>
  <c r="S734" i="1"/>
  <c r="R734" i="1"/>
  <c r="E734" i="1"/>
  <c r="D734" i="1"/>
  <c r="R733" i="1"/>
  <c r="S733" i="1" s="1"/>
  <c r="E733" i="1"/>
  <c r="D733" i="1"/>
  <c r="R732" i="1"/>
  <c r="S732" i="1" s="1"/>
  <c r="E732" i="1"/>
  <c r="D732" i="1"/>
  <c r="S731" i="1"/>
  <c r="R731" i="1"/>
  <c r="E731" i="1"/>
  <c r="D731" i="1"/>
  <c r="R730" i="1"/>
  <c r="S730" i="1" s="1"/>
  <c r="E730" i="1"/>
  <c r="D730" i="1"/>
  <c r="R729" i="1"/>
  <c r="S729" i="1" s="1"/>
  <c r="E729" i="1"/>
  <c r="D729" i="1"/>
  <c r="R728" i="1"/>
  <c r="S728" i="1" s="1"/>
  <c r="E728" i="1"/>
  <c r="D728" i="1"/>
  <c r="R727" i="1"/>
  <c r="S727" i="1" s="1"/>
  <c r="E727" i="1"/>
  <c r="D727" i="1"/>
  <c r="S726" i="1"/>
  <c r="R726" i="1"/>
  <c r="E726" i="1"/>
  <c r="D726" i="1"/>
  <c r="R725" i="1"/>
  <c r="S725" i="1" s="1"/>
  <c r="E725" i="1"/>
  <c r="D725" i="1"/>
  <c r="R724" i="1"/>
  <c r="S724" i="1" s="1"/>
  <c r="E724" i="1"/>
  <c r="D724" i="1"/>
  <c r="R723" i="1"/>
  <c r="S723" i="1" s="1"/>
  <c r="E723" i="1"/>
  <c r="D723" i="1"/>
  <c r="R722" i="1"/>
  <c r="S722" i="1" s="1"/>
  <c r="E722" i="1"/>
  <c r="D722" i="1"/>
  <c r="S721" i="1"/>
  <c r="R721" i="1"/>
  <c r="E721" i="1"/>
  <c r="D721" i="1"/>
  <c r="R720" i="1"/>
  <c r="S720" i="1" s="1"/>
  <c r="E720" i="1"/>
  <c r="D720" i="1"/>
  <c r="S719" i="1"/>
  <c r="R719" i="1"/>
  <c r="E719" i="1"/>
  <c r="D719" i="1"/>
  <c r="R718" i="1"/>
  <c r="S718" i="1" s="1"/>
  <c r="E718" i="1"/>
  <c r="D718" i="1"/>
  <c r="R717" i="1"/>
  <c r="S717" i="1" s="1"/>
  <c r="E717" i="1"/>
  <c r="D717" i="1"/>
  <c r="S716" i="1"/>
  <c r="R716" i="1"/>
  <c r="E716" i="1"/>
  <c r="D716" i="1"/>
  <c r="R715" i="1"/>
  <c r="S715" i="1" s="1"/>
  <c r="E715" i="1"/>
  <c r="D715" i="1"/>
  <c r="R714" i="1"/>
  <c r="S714" i="1" s="1"/>
  <c r="E714" i="1"/>
  <c r="D714" i="1"/>
  <c r="R713" i="1"/>
  <c r="S713" i="1" s="1"/>
  <c r="E713" i="1"/>
  <c r="D713" i="1"/>
  <c r="R712" i="1"/>
  <c r="S712" i="1" s="1"/>
  <c r="E712" i="1"/>
  <c r="D712" i="1"/>
  <c r="R711" i="1"/>
  <c r="S711" i="1" s="1"/>
  <c r="E711" i="1"/>
  <c r="D711" i="1"/>
  <c r="R710" i="1"/>
  <c r="S710" i="1" s="1"/>
  <c r="Q710" i="1"/>
  <c r="E710" i="1"/>
  <c r="D710" i="1"/>
  <c r="S709" i="1"/>
  <c r="R709" i="1"/>
  <c r="E709" i="1"/>
  <c r="D709" i="1"/>
  <c r="S708" i="1"/>
  <c r="R708" i="1"/>
  <c r="E708" i="1"/>
  <c r="D708" i="1"/>
  <c r="R707" i="1"/>
  <c r="S707" i="1" s="1"/>
  <c r="E707" i="1"/>
  <c r="D707" i="1"/>
  <c r="R706" i="1"/>
  <c r="S706" i="1" s="1"/>
  <c r="E706" i="1"/>
  <c r="D706" i="1"/>
  <c r="R705" i="1"/>
  <c r="S705" i="1" s="1"/>
  <c r="E705" i="1"/>
  <c r="D705" i="1"/>
  <c r="S704" i="1"/>
  <c r="R704" i="1"/>
  <c r="E704" i="1"/>
  <c r="D704" i="1"/>
  <c r="S703" i="1"/>
  <c r="R703" i="1"/>
  <c r="E703" i="1"/>
  <c r="D703" i="1"/>
  <c r="R702" i="1"/>
  <c r="S702" i="1" s="1"/>
  <c r="E702" i="1"/>
  <c r="D702" i="1"/>
  <c r="Q701" i="1"/>
  <c r="R701" i="1" s="1"/>
  <c r="S701" i="1" s="1"/>
  <c r="E701" i="1"/>
  <c r="D701" i="1"/>
  <c r="R700" i="1"/>
  <c r="S700" i="1" s="1"/>
  <c r="E700" i="1"/>
  <c r="D700" i="1"/>
  <c r="R699" i="1"/>
  <c r="S699" i="1" s="1"/>
  <c r="E699" i="1"/>
  <c r="D699" i="1"/>
  <c r="R698" i="1"/>
  <c r="S698" i="1" s="1"/>
  <c r="E698" i="1"/>
  <c r="D698" i="1"/>
  <c r="R697" i="1"/>
  <c r="S697" i="1" s="1"/>
  <c r="E697" i="1"/>
  <c r="D697" i="1"/>
  <c r="R696" i="1"/>
  <c r="S696" i="1" s="1"/>
  <c r="E696" i="1"/>
  <c r="D696" i="1"/>
  <c r="S695" i="1"/>
  <c r="R695" i="1"/>
  <c r="E695" i="1"/>
  <c r="D695" i="1"/>
  <c r="R694" i="1"/>
  <c r="S694" i="1" s="1"/>
  <c r="E694" i="1"/>
  <c r="D694" i="1"/>
  <c r="R693" i="1"/>
  <c r="S693" i="1" s="1"/>
  <c r="E693" i="1"/>
  <c r="D693" i="1"/>
  <c r="R692" i="1"/>
  <c r="S692" i="1" s="1"/>
  <c r="E692" i="1"/>
  <c r="D692" i="1"/>
  <c r="R691" i="1"/>
  <c r="S691" i="1" s="1"/>
  <c r="E691" i="1"/>
  <c r="D691" i="1"/>
  <c r="R690" i="1"/>
  <c r="S690" i="1" s="1"/>
  <c r="E690" i="1"/>
  <c r="D690" i="1"/>
  <c r="R689" i="1"/>
  <c r="S689" i="1" s="1"/>
  <c r="E689" i="1"/>
  <c r="D689" i="1"/>
  <c r="R688" i="1"/>
  <c r="S688" i="1" s="1"/>
  <c r="Q688" i="1"/>
  <c r="E688" i="1"/>
  <c r="D688" i="1"/>
  <c r="R687" i="1"/>
  <c r="S687" i="1" s="1"/>
  <c r="E687" i="1"/>
  <c r="D687" i="1"/>
  <c r="Q686" i="1"/>
  <c r="R686" i="1" s="1"/>
  <c r="S686" i="1" s="1"/>
  <c r="E686" i="1"/>
  <c r="D686" i="1"/>
  <c r="R685" i="1"/>
  <c r="S685" i="1" s="1"/>
  <c r="E685" i="1"/>
  <c r="D685" i="1"/>
  <c r="R684" i="1"/>
  <c r="S684" i="1" s="1"/>
  <c r="E684" i="1"/>
  <c r="D684" i="1"/>
  <c r="R683" i="1"/>
  <c r="S683" i="1" s="1"/>
  <c r="E683" i="1"/>
  <c r="D683" i="1"/>
  <c r="R682" i="1"/>
  <c r="S682" i="1" s="1"/>
  <c r="E682" i="1"/>
  <c r="D682" i="1"/>
  <c r="R681" i="1"/>
  <c r="S681" i="1" s="1"/>
  <c r="E681" i="1"/>
  <c r="D681" i="1"/>
  <c r="R680" i="1"/>
  <c r="S680" i="1" s="1"/>
  <c r="E680" i="1"/>
  <c r="D680" i="1"/>
  <c r="R679" i="1"/>
  <c r="S679" i="1" s="1"/>
  <c r="E679" i="1"/>
  <c r="D679" i="1"/>
  <c r="S678" i="1"/>
  <c r="R678" i="1"/>
  <c r="E678" i="1"/>
  <c r="D678" i="1"/>
  <c r="R677" i="1"/>
  <c r="S677" i="1" s="1"/>
  <c r="E677" i="1"/>
  <c r="D677" i="1"/>
  <c r="R676" i="1"/>
  <c r="S676" i="1" s="1"/>
  <c r="E676" i="1"/>
  <c r="D676" i="1"/>
  <c r="R675" i="1"/>
  <c r="S675" i="1" s="1"/>
  <c r="E675" i="1"/>
  <c r="D675" i="1"/>
  <c r="R674" i="1"/>
  <c r="S674" i="1" s="1"/>
  <c r="E674" i="1"/>
  <c r="D674" i="1"/>
  <c r="R673" i="1"/>
  <c r="S673" i="1" s="1"/>
  <c r="E673" i="1"/>
  <c r="D673" i="1"/>
  <c r="R672" i="1"/>
  <c r="S672" i="1" s="1"/>
  <c r="E672" i="1"/>
  <c r="D672" i="1"/>
  <c r="R671" i="1"/>
  <c r="S671" i="1" s="1"/>
  <c r="E671" i="1"/>
  <c r="D671" i="1"/>
  <c r="R670" i="1"/>
  <c r="S670" i="1" s="1"/>
  <c r="E670" i="1"/>
  <c r="D670" i="1"/>
  <c r="R669" i="1"/>
  <c r="S669" i="1" s="1"/>
  <c r="E669" i="1"/>
  <c r="D669" i="1"/>
  <c r="S668" i="1"/>
  <c r="R668" i="1"/>
  <c r="E668" i="1"/>
  <c r="D668" i="1"/>
  <c r="S667" i="1"/>
  <c r="R667" i="1"/>
  <c r="E667" i="1"/>
  <c r="D667" i="1"/>
  <c r="R666" i="1"/>
  <c r="S666" i="1" s="1"/>
  <c r="E666" i="1"/>
  <c r="D666" i="1"/>
  <c r="S665" i="1"/>
  <c r="R665" i="1"/>
  <c r="E665" i="1"/>
  <c r="D665" i="1"/>
  <c r="R664" i="1"/>
  <c r="S664" i="1" s="1"/>
  <c r="E664" i="1"/>
  <c r="D664" i="1"/>
  <c r="R663" i="1"/>
  <c r="S663" i="1" s="1"/>
  <c r="E663" i="1"/>
  <c r="D663" i="1"/>
  <c r="R662" i="1"/>
  <c r="S662" i="1" s="1"/>
  <c r="E662" i="1"/>
  <c r="D662" i="1"/>
  <c r="R661" i="1"/>
  <c r="S661" i="1" s="1"/>
  <c r="E661" i="1"/>
  <c r="D661" i="1"/>
  <c r="R660" i="1"/>
  <c r="S660" i="1" s="1"/>
  <c r="E660" i="1"/>
  <c r="D660" i="1"/>
  <c r="R659" i="1"/>
  <c r="S659" i="1" s="1"/>
  <c r="E659" i="1"/>
  <c r="D659" i="1"/>
  <c r="S658" i="1"/>
  <c r="R658" i="1"/>
  <c r="E658" i="1"/>
  <c r="D658" i="1"/>
  <c r="S657" i="1"/>
  <c r="R657" i="1"/>
  <c r="Q657" i="1"/>
  <c r="E657" i="1"/>
  <c r="D657" i="1"/>
  <c r="S656" i="1"/>
  <c r="R656" i="1"/>
  <c r="E656" i="1"/>
  <c r="D656" i="1"/>
  <c r="R655" i="1"/>
  <c r="S655" i="1" s="1"/>
  <c r="E655" i="1"/>
  <c r="D655" i="1"/>
  <c r="R654" i="1"/>
  <c r="S654" i="1" s="1"/>
  <c r="E654" i="1"/>
  <c r="D654" i="1"/>
  <c r="S653" i="1"/>
  <c r="R653" i="1"/>
  <c r="E653" i="1"/>
  <c r="D653" i="1"/>
  <c r="S652" i="1"/>
  <c r="R652" i="1"/>
  <c r="E652" i="1"/>
  <c r="D652" i="1"/>
  <c r="S651" i="1"/>
  <c r="R651" i="1"/>
  <c r="E651" i="1"/>
  <c r="D651" i="1"/>
  <c r="R650" i="1"/>
  <c r="S650" i="1" s="1"/>
  <c r="Q650" i="1"/>
  <c r="E650" i="1"/>
  <c r="D650" i="1"/>
  <c r="R649" i="1"/>
  <c r="S649" i="1" s="1"/>
  <c r="E649" i="1"/>
  <c r="D649" i="1"/>
  <c r="S648" i="1"/>
  <c r="R648" i="1"/>
  <c r="E648" i="1"/>
  <c r="D648" i="1"/>
  <c r="R647" i="1"/>
  <c r="S647" i="1" s="1"/>
  <c r="E647" i="1"/>
  <c r="D647" i="1"/>
  <c r="R646" i="1"/>
  <c r="S646" i="1" s="1"/>
  <c r="E646" i="1"/>
  <c r="D646" i="1"/>
  <c r="R645" i="1"/>
  <c r="S645" i="1" s="1"/>
  <c r="E645" i="1"/>
  <c r="D645" i="1"/>
  <c r="R644" i="1"/>
  <c r="S644" i="1" s="1"/>
  <c r="E644" i="1"/>
  <c r="D644" i="1"/>
  <c r="S643" i="1"/>
  <c r="R643" i="1"/>
  <c r="E643" i="1"/>
  <c r="D643" i="1"/>
  <c r="R642" i="1"/>
  <c r="S642" i="1" s="1"/>
  <c r="E642" i="1"/>
  <c r="D642" i="1"/>
  <c r="R641" i="1"/>
  <c r="S641" i="1" s="1"/>
  <c r="E641" i="1"/>
  <c r="D641" i="1"/>
  <c r="R640" i="1"/>
  <c r="S640" i="1" s="1"/>
  <c r="E640" i="1"/>
  <c r="D640" i="1"/>
  <c r="S639" i="1"/>
  <c r="R639" i="1"/>
  <c r="E639" i="1"/>
  <c r="D639" i="1"/>
  <c r="R638" i="1"/>
  <c r="S638" i="1" s="1"/>
  <c r="E638" i="1"/>
  <c r="D638" i="1"/>
  <c r="R637" i="1"/>
  <c r="S637" i="1" s="1"/>
  <c r="E637" i="1"/>
  <c r="D637" i="1"/>
  <c r="R636" i="1"/>
  <c r="S636" i="1" s="1"/>
  <c r="E636" i="1"/>
  <c r="D636" i="1"/>
  <c r="R635" i="1"/>
  <c r="S635" i="1" s="1"/>
  <c r="E635" i="1"/>
  <c r="D635" i="1"/>
  <c r="R634" i="1"/>
  <c r="S634" i="1" s="1"/>
  <c r="E634" i="1"/>
  <c r="D634" i="1"/>
  <c r="R633" i="1"/>
  <c r="S633" i="1" s="1"/>
  <c r="E633" i="1"/>
  <c r="D633" i="1"/>
  <c r="R632" i="1"/>
  <c r="S632" i="1" s="1"/>
  <c r="E632" i="1"/>
  <c r="D632" i="1"/>
  <c r="R631" i="1"/>
  <c r="S631" i="1" s="1"/>
  <c r="E631" i="1"/>
  <c r="D631" i="1"/>
  <c r="R630" i="1"/>
  <c r="S630" i="1" s="1"/>
  <c r="E630" i="1"/>
  <c r="D630" i="1"/>
  <c r="Q629" i="1"/>
  <c r="R629" i="1" s="1"/>
  <c r="S629" i="1" s="1"/>
  <c r="E629" i="1"/>
  <c r="D629" i="1"/>
  <c r="R628" i="1"/>
  <c r="S628" i="1" s="1"/>
  <c r="E628" i="1"/>
  <c r="D628" i="1"/>
  <c r="S627" i="1"/>
  <c r="R627" i="1"/>
  <c r="E627" i="1"/>
  <c r="D627" i="1"/>
  <c r="S626" i="1"/>
  <c r="R626" i="1"/>
  <c r="E626" i="1"/>
  <c r="D626" i="1"/>
  <c r="S625" i="1"/>
  <c r="R625" i="1"/>
  <c r="E625" i="1"/>
  <c r="D625" i="1"/>
  <c r="R624" i="1"/>
  <c r="S624" i="1" s="1"/>
  <c r="E624" i="1"/>
  <c r="D624" i="1"/>
  <c r="R623" i="1"/>
  <c r="S623" i="1" s="1"/>
  <c r="E623" i="1"/>
  <c r="D623" i="1"/>
  <c r="S622" i="1"/>
  <c r="R622" i="1"/>
  <c r="E622" i="1"/>
  <c r="D622" i="1"/>
  <c r="S621" i="1"/>
  <c r="R621" i="1"/>
  <c r="E621" i="1"/>
  <c r="D621" i="1"/>
  <c r="S620" i="1"/>
  <c r="R620" i="1"/>
  <c r="E620" i="1"/>
  <c r="D620" i="1"/>
  <c r="R619" i="1"/>
  <c r="S619" i="1" s="1"/>
  <c r="E619" i="1"/>
  <c r="D619" i="1"/>
  <c r="R618" i="1"/>
  <c r="S618" i="1" s="1"/>
  <c r="E618" i="1"/>
  <c r="D618" i="1"/>
  <c r="S617" i="1"/>
  <c r="R617" i="1"/>
  <c r="E617" i="1"/>
  <c r="D617" i="1"/>
  <c r="S616" i="1"/>
  <c r="R616" i="1"/>
  <c r="E616" i="1"/>
  <c r="D616" i="1"/>
  <c r="S615" i="1"/>
  <c r="R615" i="1"/>
  <c r="E615" i="1"/>
  <c r="D615" i="1"/>
  <c r="R614" i="1"/>
  <c r="S614" i="1" s="1"/>
  <c r="E614" i="1"/>
  <c r="D614" i="1"/>
  <c r="R613" i="1"/>
  <c r="S613" i="1" s="1"/>
  <c r="E613" i="1"/>
  <c r="D613" i="1"/>
  <c r="S612" i="1"/>
  <c r="R612" i="1"/>
  <c r="E612" i="1"/>
  <c r="D612" i="1"/>
  <c r="S611" i="1"/>
  <c r="R611" i="1"/>
  <c r="E611" i="1"/>
  <c r="D611" i="1"/>
  <c r="S610" i="1"/>
  <c r="R610" i="1"/>
  <c r="E610" i="1"/>
  <c r="D610" i="1"/>
  <c r="R609" i="1"/>
  <c r="S609" i="1" s="1"/>
  <c r="E609" i="1"/>
  <c r="D609" i="1"/>
  <c r="R608" i="1"/>
  <c r="S608" i="1" s="1"/>
  <c r="E608" i="1"/>
  <c r="D608" i="1"/>
  <c r="S607" i="1"/>
  <c r="R607" i="1"/>
  <c r="E607" i="1"/>
  <c r="D607" i="1"/>
  <c r="S606" i="1"/>
  <c r="R606" i="1"/>
  <c r="E606" i="1"/>
  <c r="D606" i="1"/>
  <c r="S605" i="1"/>
  <c r="R605" i="1"/>
  <c r="E605" i="1"/>
  <c r="D605" i="1"/>
  <c r="R604" i="1"/>
  <c r="S604" i="1" s="1"/>
  <c r="E604" i="1"/>
  <c r="D604" i="1"/>
  <c r="R603" i="1"/>
  <c r="S603" i="1" s="1"/>
  <c r="E603" i="1"/>
  <c r="D603" i="1"/>
  <c r="S602" i="1"/>
  <c r="Q602" i="1"/>
  <c r="R602" i="1" s="1"/>
  <c r="E602" i="1"/>
  <c r="D602" i="1"/>
  <c r="Q601" i="1"/>
  <c r="R601" i="1" s="1"/>
  <c r="S601" i="1" s="1"/>
  <c r="E601" i="1"/>
  <c r="D601" i="1"/>
  <c r="R600" i="1"/>
  <c r="S600" i="1" s="1"/>
  <c r="E600" i="1"/>
  <c r="D600" i="1"/>
  <c r="R599" i="1"/>
  <c r="S599" i="1" s="1"/>
  <c r="E599" i="1"/>
  <c r="D599" i="1"/>
  <c r="S598" i="1"/>
  <c r="R598" i="1"/>
  <c r="E598" i="1"/>
  <c r="D598" i="1"/>
  <c r="R597" i="1"/>
  <c r="S597" i="1" s="1"/>
  <c r="E597" i="1"/>
  <c r="D597" i="1"/>
  <c r="R596" i="1"/>
  <c r="S596" i="1" s="1"/>
  <c r="E596" i="1"/>
  <c r="D596" i="1"/>
  <c r="R595" i="1"/>
  <c r="S595" i="1" s="1"/>
  <c r="E595" i="1"/>
  <c r="D595" i="1"/>
  <c r="R594" i="1"/>
  <c r="S594" i="1" s="1"/>
  <c r="E594" i="1"/>
  <c r="D594" i="1"/>
  <c r="S593" i="1"/>
  <c r="R593" i="1"/>
  <c r="E593" i="1"/>
  <c r="D593" i="1"/>
  <c r="R592" i="1"/>
  <c r="S592" i="1" s="1"/>
  <c r="Q592" i="1"/>
  <c r="E592" i="1"/>
  <c r="D592" i="1"/>
  <c r="R591" i="1"/>
  <c r="S591" i="1" s="1"/>
  <c r="Q591" i="1"/>
  <c r="E591" i="1"/>
  <c r="D591" i="1"/>
  <c r="R590" i="1"/>
  <c r="S590" i="1" s="1"/>
  <c r="E590" i="1"/>
  <c r="D590" i="1"/>
  <c r="R589" i="1"/>
  <c r="S589" i="1" s="1"/>
  <c r="E589" i="1"/>
  <c r="D589" i="1"/>
  <c r="S588" i="1"/>
  <c r="R588" i="1"/>
  <c r="E588" i="1"/>
  <c r="D588" i="1"/>
  <c r="R587" i="1"/>
  <c r="S587" i="1" s="1"/>
  <c r="E587" i="1"/>
  <c r="D587" i="1"/>
  <c r="S586" i="1"/>
  <c r="R586" i="1"/>
  <c r="E586" i="1"/>
  <c r="D586" i="1"/>
  <c r="Q585" i="1"/>
  <c r="R585" i="1" s="1"/>
  <c r="S585" i="1" s="1"/>
  <c r="E585" i="1"/>
  <c r="D585" i="1"/>
  <c r="R584" i="1"/>
  <c r="S584" i="1" s="1"/>
  <c r="E584" i="1"/>
  <c r="D584" i="1"/>
  <c r="R583" i="1"/>
  <c r="S583" i="1" s="1"/>
  <c r="E583" i="1"/>
  <c r="D583" i="1"/>
  <c r="R582" i="1"/>
  <c r="S582" i="1" s="1"/>
  <c r="Q582" i="1"/>
  <c r="E582" i="1"/>
  <c r="D582" i="1"/>
  <c r="S581" i="1"/>
  <c r="R581" i="1"/>
  <c r="E581" i="1"/>
  <c r="D581" i="1"/>
  <c r="R580" i="1"/>
  <c r="S580" i="1" s="1"/>
  <c r="E580" i="1"/>
  <c r="D580" i="1"/>
  <c r="R579" i="1"/>
  <c r="S579" i="1" s="1"/>
  <c r="E579" i="1"/>
  <c r="D579" i="1"/>
  <c r="S578" i="1"/>
  <c r="R578" i="1"/>
  <c r="E578" i="1"/>
  <c r="D578" i="1"/>
  <c r="S577" i="1"/>
  <c r="R577" i="1"/>
  <c r="E577" i="1"/>
  <c r="D577" i="1"/>
  <c r="S576" i="1"/>
  <c r="R576" i="1"/>
  <c r="E576" i="1"/>
  <c r="D576" i="1"/>
  <c r="R575" i="1"/>
  <c r="S575" i="1" s="1"/>
  <c r="E575" i="1"/>
  <c r="D575" i="1"/>
  <c r="R574" i="1"/>
  <c r="S574" i="1" s="1"/>
  <c r="E574" i="1"/>
  <c r="D574" i="1"/>
  <c r="S573" i="1"/>
  <c r="R573" i="1"/>
  <c r="E573" i="1"/>
  <c r="D573" i="1"/>
  <c r="S572" i="1"/>
  <c r="R572" i="1"/>
  <c r="E572" i="1"/>
  <c r="D572" i="1"/>
  <c r="S571" i="1"/>
  <c r="R571" i="1"/>
  <c r="E571" i="1"/>
  <c r="D571" i="1"/>
  <c r="R570" i="1"/>
  <c r="S570" i="1" s="1"/>
  <c r="E570" i="1"/>
  <c r="D570" i="1"/>
  <c r="R569" i="1"/>
  <c r="S569" i="1" s="1"/>
  <c r="E569" i="1"/>
  <c r="D569" i="1"/>
  <c r="S568" i="1"/>
  <c r="R568" i="1"/>
  <c r="E568" i="1"/>
  <c r="D568" i="1"/>
  <c r="S567" i="1"/>
  <c r="R567" i="1"/>
  <c r="E567" i="1"/>
  <c r="D567" i="1"/>
  <c r="S566" i="1"/>
  <c r="R566" i="1"/>
  <c r="E566" i="1"/>
  <c r="D566" i="1"/>
  <c r="R565" i="1"/>
  <c r="S565" i="1" s="1"/>
  <c r="E565" i="1"/>
  <c r="D565" i="1"/>
  <c r="R564" i="1"/>
  <c r="S564" i="1" s="1"/>
  <c r="E564" i="1"/>
  <c r="D564" i="1"/>
  <c r="S563" i="1"/>
  <c r="R563" i="1"/>
  <c r="E563" i="1"/>
  <c r="D563" i="1"/>
  <c r="S562" i="1"/>
  <c r="R562" i="1"/>
  <c r="E562" i="1"/>
  <c r="D562" i="1"/>
  <c r="S561" i="1"/>
  <c r="R561" i="1"/>
  <c r="E561" i="1"/>
  <c r="D561" i="1"/>
  <c r="R560" i="1"/>
  <c r="S560" i="1" s="1"/>
  <c r="E560" i="1"/>
  <c r="D560" i="1"/>
  <c r="R559" i="1"/>
  <c r="S559" i="1" s="1"/>
  <c r="E559" i="1"/>
  <c r="D559" i="1"/>
  <c r="S558" i="1"/>
  <c r="R558" i="1"/>
  <c r="E558" i="1"/>
  <c r="D558" i="1"/>
  <c r="S557" i="1"/>
  <c r="R557" i="1"/>
  <c r="E557" i="1"/>
  <c r="D557" i="1"/>
  <c r="S556" i="1"/>
  <c r="R556" i="1"/>
  <c r="E556" i="1"/>
  <c r="D556" i="1"/>
  <c r="R555" i="1"/>
  <c r="S555" i="1" s="1"/>
  <c r="E555" i="1"/>
  <c r="D555" i="1"/>
  <c r="R554" i="1"/>
  <c r="S554" i="1" s="1"/>
  <c r="E554" i="1"/>
  <c r="D554" i="1"/>
  <c r="S553" i="1"/>
  <c r="R553" i="1"/>
  <c r="E553" i="1"/>
  <c r="D553" i="1"/>
  <c r="S552" i="1"/>
  <c r="R552" i="1"/>
  <c r="E552" i="1"/>
  <c r="D552" i="1"/>
  <c r="S551" i="1"/>
  <c r="R551" i="1"/>
  <c r="E551" i="1"/>
  <c r="D551" i="1"/>
  <c r="R550" i="1"/>
  <c r="S550" i="1" s="1"/>
  <c r="E550" i="1"/>
  <c r="D550" i="1"/>
  <c r="R549" i="1"/>
  <c r="S549" i="1" s="1"/>
  <c r="E549" i="1"/>
  <c r="D549" i="1"/>
  <c r="S548" i="1"/>
  <c r="R548" i="1"/>
  <c r="E548" i="1"/>
  <c r="D548" i="1"/>
  <c r="S547" i="1"/>
  <c r="R547" i="1"/>
  <c r="E547" i="1"/>
  <c r="D547" i="1"/>
  <c r="S546" i="1"/>
  <c r="R546" i="1"/>
  <c r="E546" i="1"/>
  <c r="D546" i="1"/>
  <c r="Q545" i="1"/>
  <c r="R545" i="1" s="1"/>
  <c r="S545" i="1" s="1"/>
  <c r="E545" i="1"/>
  <c r="D545" i="1"/>
  <c r="S544" i="1"/>
  <c r="R544" i="1"/>
  <c r="E544" i="1"/>
  <c r="D544" i="1"/>
  <c r="R543" i="1"/>
  <c r="S543" i="1" s="1"/>
  <c r="E543" i="1"/>
  <c r="D543" i="1"/>
  <c r="R542" i="1"/>
  <c r="S542" i="1" s="1"/>
  <c r="E542" i="1"/>
  <c r="D542" i="1"/>
  <c r="R541" i="1"/>
  <c r="S541" i="1" s="1"/>
  <c r="E541" i="1"/>
  <c r="D541" i="1"/>
  <c r="S540" i="1"/>
  <c r="R540" i="1"/>
  <c r="E540" i="1"/>
  <c r="D540" i="1"/>
  <c r="S539" i="1"/>
  <c r="R539" i="1"/>
  <c r="E539" i="1"/>
  <c r="D539" i="1"/>
  <c r="R538" i="1"/>
  <c r="S538" i="1" s="1"/>
  <c r="E538" i="1"/>
  <c r="D538" i="1"/>
  <c r="R537" i="1"/>
  <c r="S537" i="1" s="1"/>
  <c r="E537" i="1"/>
  <c r="D537" i="1"/>
  <c r="R536" i="1"/>
  <c r="S536" i="1" s="1"/>
  <c r="E536" i="1"/>
  <c r="D536" i="1"/>
  <c r="S535" i="1"/>
  <c r="R535" i="1"/>
  <c r="E535" i="1"/>
  <c r="D535" i="1"/>
  <c r="S534" i="1"/>
  <c r="R534" i="1"/>
  <c r="E534" i="1"/>
  <c r="D534" i="1"/>
  <c r="R533" i="1"/>
  <c r="S533" i="1" s="1"/>
  <c r="Q533" i="1"/>
  <c r="E533" i="1"/>
  <c r="D533" i="1"/>
  <c r="S532" i="1"/>
  <c r="R532" i="1"/>
  <c r="E532" i="1"/>
  <c r="D532" i="1"/>
  <c r="R531" i="1"/>
  <c r="S531" i="1" s="1"/>
  <c r="E531" i="1"/>
  <c r="D531" i="1"/>
  <c r="S530" i="1"/>
  <c r="R530" i="1"/>
  <c r="E530" i="1"/>
  <c r="D530" i="1"/>
  <c r="S529" i="1"/>
  <c r="R529" i="1"/>
  <c r="E529" i="1"/>
  <c r="D529" i="1"/>
  <c r="S528" i="1"/>
  <c r="R528" i="1"/>
  <c r="E528" i="1"/>
  <c r="D528" i="1"/>
  <c r="Q527" i="1"/>
  <c r="R527" i="1" s="1"/>
  <c r="S527" i="1" s="1"/>
  <c r="E527" i="1"/>
  <c r="D527" i="1"/>
  <c r="R526" i="1"/>
  <c r="S526" i="1" s="1"/>
  <c r="E526" i="1"/>
  <c r="D526" i="1"/>
  <c r="S525" i="1"/>
  <c r="R525" i="1"/>
  <c r="Q525" i="1"/>
  <c r="E525" i="1"/>
  <c r="D525" i="1"/>
  <c r="R524" i="1"/>
  <c r="S524" i="1" s="1"/>
  <c r="Q524" i="1"/>
  <c r="E524" i="1"/>
  <c r="D524" i="1"/>
  <c r="S523" i="1"/>
  <c r="R523" i="1"/>
  <c r="E523" i="1"/>
  <c r="D523" i="1"/>
  <c r="R522" i="1"/>
  <c r="S522" i="1" s="1"/>
  <c r="E522" i="1"/>
  <c r="D522" i="1"/>
  <c r="R521" i="1"/>
  <c r="S521" i="1" s="1"/>
  <c r="E521" i="1"/>
  <c r="D521" i="1"/>
  <c r="S520" i="1"/>
  <c r="R520" i="1"/>
  <c r="E520" i="1"/>
  <c r="D520" i="1"/>
  <c r="S519" i="1"/>
  <c r="R519" i="1"/>
  <c r="E519" i="1"/>
  <c r="D519" i="1"/>
  <c r="S518" i="1"/>
  <c r="R518" i="1"/>
  <c r="E518" i="1"/>
  <c r="D518" i="1"/>
  <c r="R517" i="1"/>
  <c r="S517" i="1" s="1"/>
  <c r="E517" i="1"/>
  <c r="D517" i="1"/>
  <c r="R516" i="1"/>
  <c r="S516" i="1" s="1"/>
  <c r="E516" i="1"/>
  <c r="D516" i="1"/>
  <c r="S515" i="1"/>
  <c r="R515" i="1"/>
  <c r="E515" i="1"/>
  <c r="D515" i="1"/>
  <c r="S514" i="1"/>
  <c r="R514" i="1"/>
  <c r="E514" i="1"/>
  <c r="D514" i="1"/>
  <c r="S513" i="1"/>
  <c r="R513" i="1"/>
  <c r="E513" i="1"/>
  <c r="D513" i="1"/>
  <c r="R512" i="1"/>
  <c r="S512" i="1" s="1"/>
  <c r="E512" i="1"/>
  <c r="D512" i="1"/>
  <c r="R511" i="1"/>
  <c r="S511" i="1" s="1"/>
  <c r="E511" i="1"/>
  <c r="D511" i="1"/>
  <c r="S510" i="1"/>
  <c r="R510" i="1"/>
  <c r="E510" i="1"/>
  <c r="D510" i="1"/>
  <c r="S509" i="1"/>
  <c r="R509" i="1"/>
  <c r="E509" i="1"/>
  <c r="D509" i="1"/>
  <c r="S508" i="1"/>
  <c r="R508" i="1"/>
  <c r="E508" i="1"/>
  <c r="D508" i="1"/>
  <c r="R507" i="1"/>
  <c r="S507" i="1" s="1"/>
  <c r="E507" i="1"/>
  <c r="D507" i="1"/>
  <c r="R506" i="1"/>
  <c r="S506" i="1" s="1"/>
  <c r="E506" i="1"/>
  <c r="D506" i="1"/>
  <c r="S505" i="1"/>
  <c r="R505" i="1"/>
  <c r="E505" i="1"/>
  <c r="D505" i="1"/>
  <c r="S504" i="1"/>
  <c r="R504" i="1"/>
  <c r="E504" i="1"/>
  <c r="D504" i="1"/>
  <c r="S503" i="1"/>
  <c r="R503" i="1"/>
  <c r="E503" i="1"/>
  <c r="D503" i="1"/>
  <c r="R502" i="1"/>
  <c r="S502" i="1" s="1"/>
  <c r="E502" i="1"/>
  <c r="D502" i="1"/>
  <c r="R501" i="1"/>
  <c r="S501" i="1" s="1"/>
  <c r="Q501" i="1"/>
  <c r="E501" i="1"/>
  <c r="D501" i="1"/>
  <c r="S500" i="1"/>
  <c r="R500" i="1"/>
  <c r="E500" i="1"/>
  <c r="D500" i="1"/>
  <c r="R499" i="1"/>
  <c r="S499" i="1" s="1"/>
  <c r="E499" i="1"/>
  <c r="D499" i="1"/>
  <c r="S498" i="1"/>
  <c r="R498" i="1"/>
  <c r="E498" i="1"/>
  <c r="D498" i="1"/>
  <c r="R497" i="1"/>
  <c r="S497" i="1" s="1"/>
  <c r="E497" i="1"/>
  <c r="D497" i="1"/>
  <c r="R496" i="1"/>
  <c r="S496" i="1" s="1"/>
  <c r="E496" i="1"/>
  <c r="D496" i="1"/>
  <c r="S495" i="1"/>
  <c r="R495" i="1"/>
  <c r="E495" i="1"/>
  <c r="D495" i="1"/>
  <c r="R494" i="1"/>
  <c r="S494" i="1" s="1"/>
  <c r="E494" i="1"/>
  <c r="D494" i="1"/>
  <c r="S493" i="1"/>
  <c r="R493" i="1"/>
  <c r="E493" i="1"/>
  <c r="D493" i="1"/>
  <c r="R492" i="1"/>
  <c r="S492" i="1" s="1"/>
  <c r="E492" i="1"/>
  <c r="D492" i="1"/>
  <c r="R491" i="1"/>
  <c r="S491" i="1" s="1"/>
  <c r="E491" i="1"/>
  <c r="D491" i="1"/>
  <c r="S490" i="1"/>
  <c r="R490" i="1"/>
  <c r="E490" i="1"/>
  <c r="D490" i="1"/>
  <c r="R489" i="1"/>
  <c r="S489" i="1" s="1"/>
  <c r="E489" i="1"/>
  <c r="D489" i="1"/>
  <c r="S488" i="1"/>
  <c r="R488" i="1"/>
  <c r="E488" i="1"/>
  <c r="D488" i="1"/>
  <c r="R487" i="1"/>
  <c r="S487" i="1" s="1"/>
  <c r="E487" i="1"/>
  <c r="D487" i="1"/>
  <c r="S486" i="1"/>
  <c r="R486" i="1"/>
  <c r="E486" i="1"/>
  <c r="D486" i="1"/>
  <c r="S485" i="1"/>
  <c r="R485" i="1"/>
  <c r="E485" i="1"/>
  <c r="D485" i="1"/>
  <c r="R484" i="1"/>
  <c r="S484" i="1" s="1"/>
  <c r="E484" i="1"/>
  <c r="D484" i="1"/>
  <c r="S483" i="1"/>
  <c r="R483" i="1"/>
  <c r="E483" i="1"/>
  <c r="D483" i="1"/>
  <c r="R482" i="1"/>
  <c r="S482" i="1" s="1"/>
  <c r="E482" i="1"/>
  <c r="D482" i="1"/>
  <c r="R481" i="1"/>
  <c r="S481" i="1" s="1"/>
  <c r="Q481" i="1"/>
  <c r="E481" i="1"/>
  <c r="D481" i="1"/>
  <c r="R480" i="1"/>
  <c r="S480" i="1" s="1"/>
  <c r="E480" i="1"/>
  <c r="D480" i="1"/>
  <c r="R479" i="1"/>
  <c r="S479" i="1" s="1"/>
  <c r="E479" i="1"/>
  <c r="D479" i="1"/>
  <c r="Q478" i="1"/>
  <c r="R478" i="1" s="1"/>
  <c r="S478" i="1" s="1"/>
  <c r="E478" i="1"/>
  <c r="D478" i="1"/>
  <c r="Q477" i="1"/>
  <c r="R477" i="1" s="1"/>
  <c r="S477" i="1" s="1"/>
  <c r="E477" i="1"/>
  <c r="D477" i="1"/>
  <c r="R476" i="1"/>
  <c r="S476" i="1" s="1"/>
  <c r="E476" i="1"/>
  <c r="D476" i="1"/>
  <c r="Q475" i="1"/>
  <c r="R475" i="1" s="1"/>
  <c r="S475" i="1" s="1"/>
  <c r="E475" i="1"/>
  <c r="D475" i="1"/>
  <c r="Q474" i="1"/>
  <c r="R474" i="1" s="1"/>
  <c r="S474" i="1" s="1"/>
  <c r="E474" i="1"/>
  <c r="D474" i="1"/>
  <c r="Q473" i="1"/>
  <c r="R473" i="1" s="1"/>
  <c r="S473" i="1" s="1"/>
  <c r="E473" i="1"/>
  <c r="D473" i="1"/>
  <c r="R472" i="1"/>
  <c r="S472" i="1" s="1"/>
  <c r="E472" i="1"/>
  <c r="D472" i="1"/>
  <c r="R471" i="1"/>
  <c r="S471" i="1" s="1"/>
  <c r="E471" i="1"/>
  <c r="D471" i="1"/>
  <c r="S470" i="1"/>
  <c r="R470" i="1"/>
  <c r="E470" i="1"/>
  <c r="D470" i="1"/>
  <c r="S469" i="1"/>
  <c r="R469" i="1"/>
  <c r="E469" i="1"/>
  <c r="D469" i="1"/>
  <c r="R468" i="1"/>
  <c r="S468" i="1" s="1"/>
  <c r="E468" i="1"/>
  <c r="D468" i="1"/>
  <c r="R467" i="1"/>
  <c r="S467" i="1" s="1"/>
  <c r="E467" i="1"/>
  <c r="D467" i="1"/>
  <c r="R466" i="1"/>
  <c r="S466" i="1" s="1"/>
  <c r="E466" i="1"/>
  <c r="D466" i="1"/>
  <c r="S465" i="1"/>
  <c r="R465" i="1"/>
  <c r="E465" i="1"/>
  <c r="D465" i="1"/>
  <c r="S464" i="1"/>
  <c r="R464" i="1"/>
  <c r="E464" i="1"/>
  <c r="D464" i="1"/>
  <c r="R463" i="1"/>
  <c r="S463" i="1" s="1"/>
  <c r="E463" i="1"/>
  <c r="D463" i="1"/>
  <c r="Q462" i="1"/>
  <c r="R462" i="1" s="1"/>
  <c r="S462" i="1" s="1"/>
  <c r="E462" i="1"/>
  <c r="D462" i="1"/>
  <c r="S461" i="1"/>
  <c r="R461" i="1"/>
  <c r="E461" i="1"/>
  <c r="D461" i="1"/>
  <c r="R460" i="1"/>
  <c r="S460" i="1" s="1"/>
  <c r="E460" i="1"/>
  <c r="D460" i="1"/>
  <c r="R459" i="1"/>
  <c r="S459" i="1" s="1"/>
  <c r="E459" i="1"/>
  <c r="D459" i="1"/>
  <c r="S458" i="1"/>
  <c r="R458" i="1"/>
  <c r="E458" i="1"/>
  <c r="D458" i="1"/>
  <c r="R457" i="1"/>
  <c r="S457" i="1" s="1"/>
  <c r="E457" i="1"/>
  <c r="D457" i="1"/>
  <c r="S456" i="1"/>
  <c r="R456" i="1"/>
  <c r="E456" i="1"/>
  <c r="D456" i="1"/>
  <c r="R455" i="1"/>
  <c r="S455" i="1" s="1"/>
  <c r="E455" i="1"/>
  <c r="D455" i="1"/>
  <c r="R454" i="1"/>
  <c r="S454" i="1" s="1"/>
  <c r="E454" i="1"/>
  <c r="D454" i="1"/>
  <c r="S453" i="1"/>
  <c r="R453" i="1"/>
  <c r="E453" i="1"/>
  <c r="D453" i="1"/>
  <c r="R452" i="1"/>
  <c r="S452" i="1" s="1"/>
  <c r="Q452" i="1"/>
  <c r="E452" i="1"/>
  <c r="D452" i="1"/>
  <c r="S451" i="1"/>
  <c r="R451" i="1"/>
  <c r="E451" i="1"/>
  <c r="D451" i="1"/>
  <c r="S450" i="1"/>
  <c r="Q450" i="1"/>
  <c r="R450" i="1" s="1"/>
  <c r="E450" i="1"/>
  <c r="D450" i="1"/>
  <c r="R449" i="1"/>
  <c r="S449" i="1" s="1"/>
  <c r="E449" i="1"/>
  <c r="D449" i="1"/>
  <c r="S448" i="1"/>
  <c r="R448" i="1"/>
  <c r="E448" i="1"/>
  <c r="D448" i="1"/>
  <c r="Q447" i="1"/>
  <c r="R447" i="1" s="1"/>
  <c r="S447" i="1" s="1"/>
  <c r="E447" i="1"/>
  <c r="D447" i="1"/>
  <c r="S446" i="1"/>
  <c r="R446" i="1"/>
  <c r="E446" i="1"/>
  <c r="D446" i="1"/>
  <c r="S445" i="1"/>
  <c r="R445" i="1"/>
  <c r="E445" i="1"/>
  <c r="D445" i="1"/>
  <c r="Q444" i="1"/>
  <c r="R444" i="1" s="1"/>
  <c r="S444" i="1" s="1"/>
  <c r="E444" i="1"/>
  <c r="D444" i="1"/>
  <c r="S443" i="1"/>
  <c r="R443" i="1"/>
  <c r="Q443" i="1"/>
  <c r="E443" i="1"/>
  <c r="D443" i="1"/>
  <c r="R442" i="1"/>
  <c r="S442" i="1" s="1"/>
  <c r="Q442" i="1"/>
  <c r="E442" i="1"/>
  <c r="D442" i="1"/>
  <c r="R441" i="1"/>
  <c r="S441" i="1" s="1"/>
  <c r="E441" i="1"/>
  <c r="D441" i="1"/>
  <c r="Q440" i="1"/>
  <c r="R440" i="1" s="1"/>
  <c r="S440" i="1" s="1"/>
  <c r="E440" i="1"/>
  <c r="D440" i="1"/>
  <c r="R439" i="1"/>
  <c r="S439" i="1" s="1"/>
  <c r="E439" i="1"/>
  <c r="D439" i="1"/>
  <c r="S438" i="1"/>
  <c r="R438" i="1"/>
  <c r="E438" i="1"/>
  <c r="D438" i="1"/>
  <c r="S437" i="1"/>
  <c r="R437" i="1"/>
  <c r="E437" i="1"/>
  <c r="D437" i="1"/>
  <c r="R436" i="1"/>
  <c r="S436" i="1" s="1"/>
  <c r="E436" i="1"/>
  <c r="D436" i="1"/>
  <c r="R435" i="1"/>
  <c r="S435" i="1" s="1"/>
  <c r="E435" i="1"/>
  <c r="D435" i="1"/>
  <c r="S434" i="1"/>
  <c r="R434" i="1"/>
  <c r="E434" i="1"/>
  <c r="D434" i="1"/>
  <c r="R433" i="1"/>
  <c r="S433" i="1" s="1"/>
  <c r="E433" i="1"/>
  <c r="D433" i="1"/>
  <c r="S432" i="1"/>
  <c r="R432" i="1"/>
  <c r="E432" i="1"/>
  <c r="D432" i="1"/>
  <c r="R431" i="1"/>
  <c r="S431" i="1" s="1"/>
  <c r="E431" i="1"/>
  <c r="D431" i="1"/>
  <c r="R430" i="1"/>
  <c r="S430" i="1" s="1"/>
  <c r="E430" i="1"/>
  <c r="D430" i="1"/>
  <c r="R429" i="1"/>
  <c r="S429" i="1" s="1"/>
  <c r="E429" i="1"/>
  <c r="D429" i="1"/>
  <c r="S428" i="1"/>
  <c r="R428" i="1"/>
  <c r="E428" i="1"/>
  <c r="D428" i="1"/>
  <c r="S427" i="1"/>
  <c r="R427" i="1"/>
  <c r="Q427" i="1"/>
  <c r="E427" i="1"/>
  <c r="D427" i="1"/>
  <c r="S426" i="1"/>
  <c r="R426" i="1"/>
  <c r="E426" i="1"/>
  <c r="D426" i="1"/>
  <c r="Q425" i="1"/>
  <c r="R425" i="1" s="1"/>
  <c r="S425" i="1" s="1"/>
  <c r="E425" i="1"/>
  <c r="D425" i="1"/>
  <c r="S424" i="1"/>
  <c r="R424" i="1"/>
  <c r="E424" i="1"/>
  <c r="D424" i="1"/>
  <c r="S423" i="1"/>
  <c r="R423" i="1"/>
  <c r="E423" i="1"/>
  <c r="D423" i="1"/>
  <c r="S422" i="1"/>
  <c r="R422" i="1"/>
  <c r="E422" i="1"/>
  <c r="D422" i="1"/>
  <c r="R421" i="1"/>
  <c r="S421" i="1" s="1"/>
  <c r="Q421" i="1"/>
  <c r="E421" i="1"/>
  <c r="D421" i="1"/>
  <c r="R420" i="1"/>
  <c r="S420" i="1" s="1"/>
  <c r="E420" i="1"/>
  <c r="D420" i="1"/>
  <c r="R419" i="1"/>
  <c r="S419" i="1" s="1"/>
  <c r="E419" i="1"/>
  <c r="D419" i="1"/>
  <c r="R418" i="1"/>
  <c r="S418" i="1" s="1"/>
  <c r="E418" i="1"/>
  <c r="D418" i="1"/>
  <c r="R417" i="1"/>
  <c r="S417" i="1" s="1"/>
  <c r="E417" i="1"/>
  <c r="D417" i="1"/>
  <c r="S416" i="1"/>
  <c r="R416" i="1"/>
  <c r="E416" i="1"/>
  <c r="D416" i="1"/>
  <c r="R415" i="1"/>
  <c r="S415" i="1" s="1"/>
  <c r="E415" i="1"/>
  <c r="D415" i="1"/>
  <c r="R414" i="1"/>
  <c r="S414" i="1" s="1"/>
  <c r="E414" i="1"/>
  <c r="D414" i="1"/>
  <c r="R413" i="1"/>
  <c r="S413" i="1" s="1"/>
  <c r="E413" i="1"/>
  <c r="D413" i="1"/>
  <c r="R412" i="1"/>
  <c r="S412" i="1" s="1"/>
  <c r="E412" i="1"/>
  <c r="D412" i="1"/>
  <c r="S411" i="1"/>
  <c r="R411" i="1"/>
  <c r="E411" i="1"/>
  <c r="D411" i="1"/>
  <c r="S410" i="1"/>
  <c r="R410" i="1"/>
  <c r="E410" i="1"/>
  <c r="D410" i="1"/>
  <c r="R409" i="1"/>
  <c r="S409" i="1" s="1"/>
  <c r="E409" i="1"/>
  <c r="D409" i="1"/>
  <c r="R408" i="1"/>
  <c r="S408" i="1" s="1"/>
  <c r="E408" i="1"/>
  <c r="D408" i="1"/>
  <c r="R407" i="1"/>
  <c r="S407" i="1" s="1"/>
  <c r="E407" i="1"/>
  <c r="D407" i="1"/>
  <c r="S406" i="1"/>
  <c r="R406" i="1"/>
  <c r="E406" i="1"/>
  <c r="D406" i="1"/>
  <c r="S405" i="1"/>
  <c r="R405" i="1"/>
  <c r="E405" i="1"/>
  <c r="D405" i="1"/>
  <c r="R404" i="1"/>
  <c r="S404" i="1" s="1"/>
  <c r="E404" i="1"/>
  <c r="D404" i="1"/>
  <c r="R403" i="1"/>
  <c r="S403" i="1" s="1"/>
  <c r="E403" i="1"/>
  <c r="D403" i="1"/>
  <c r="R402" i="1"/>
  <c r="S402" i="1" s="1"/>
  <c r="E402" i="1"/>
  <c r="D402" i="1"/>
  <c r="R401" i="1"/>
  <c r="S401" i="1" s="1"/>
  <c r="E401" i="1"/>
  <c r="D401" i="1"/>
  <c r="S400" i="1"/>
  <c r="R400" i="1"/>
  <c r="E400" i="1"/>
  <c r="D400" i="1"/>
  <c r="R399" i="1"/>
  <c r="S399" i="1" s="1"/>
  <c r="E399" i="1"/>
  <c r="D399" i="1"/>
  <c r="R398" i="1"/>
  <c r="S398" i="1" s="1"/>
  <c r="E398" i="1"/>
  <c r="D398" i="1"/>
  <c r="R397" i="1"/>
  <c r="S397" i="1" s="1"/>
  <c r="E397" i="1"/>
  <c r="D397" i="1"/>
  <c r="S396" i="1"/>
  <c r="R396" i="1"/>
  <c r="E396" i="1"/>
  <c r="D396" i="1"/>
  <c r="S395" i="1"/>
  <c r="R395" i="1"/>
  <c r="E395" i="1"/>
  <c r="D395" i="1"/>
  <c r="R394" i="1"/>
  <c r="S394" i="1" s="1"/>
  <c r="E394" i="1"/>
  <c r="D394" i="1"/>
  <c r="R393" i="1"/>
  <c r="S393" i="1" s="1"/>
  <c r="E393" i="1"/>
  <c r="D393" i="1"/>
  <c r="R392" i="1"/>
  <c r="S392" i="1" s="1"/>
  <c r="E392" i="1"/>
  <c r="D392" i="1"/>
  <c r="R391" i="1"/>
  <c r="S391" i="1" s="1"/>
  <c r="E391" i="1"/>
  <c r="D391" i="1"/>
  <c r="R390" i="1"/>
  <c r="S390" i="1" s="1"/>
  <c r="E390" i="1"/>
  <c r="D390" i="1"/>
  <c r="R389" i="1"/>
  <c r="S389" i="1" s="1"/>
  <c r="E389" i="1"/>
  <c r="D389" i="1"/>
  <c r="R388" i="1"/>
  <c r="S388" i="1" s="1"/>
  <c r="E388" i="1"/>
  <c r="D388" i="1"/>
  <c r="R387" i="1"/>
  <c r="S387" i="1" s="1"/>
  <c r="E387" i="1"/>
  <c r="D387" i="1"/>
  <c r="Q386" i="1"/>
  <c r="R386" i="1" s="1"/>
  <c r="S386" i="1" s="1"/>
  <c r="E386" i="1"/>
  <c r="D386" i="1"/>
  <c r="R385" i="1"/>
  <c r="S385" i="1" s="1"/>
  <c r="E385" i="1"/>
  <c r="D385" i="1"/>
  <c r="R384" i="1"/>
  <c r="S384" i="1" s="1"/>
  <c r="E384" i="1"/>
  <c r="D384" i="1"/>
  <c r="R383" i="1"/>
  <c r="S383" i="1" s="1"/>
  <c r="E383" i="1"/>
  <c r="D383" i="1"/>
  <c r="R382" i="1"/>
  <c r="S382" i="1" s="1"/>
  <c r="E382" i="1"/>
  <c r="D382" i="1"/>
  <c r="R381" i="1"/>
  <c r="S381" i="1" s="1"/>
  <c r="E381" i="1"/>
  <c r="D381" i="1"/>
  <c r="R380" i="1"/>
  <c r="S380" i="1" s="1"/>
  <c r="E380" i="1"/>
  <c r="D380" i="1"/>
  <c r="R379" i="1"/>
  <c r="S379" i="1" s="1"/>
  <c r="E379" i="1"/>
  <c r="D379" i="1"/>
  <c r="R378" i="1"/>
  <c r="S378" i="1" s="1"/>
  <c r="E378" i="1"/>
  <c r="D378" i="1"/>
  <c r="R377" i="1"/>
  <c r="S377" i="1" s="1"/>
  <c r="E377" i="1"/>
  <c r="D377" i="1"/>
  <c r="R376" i="1"/>
  <c r="S376" i="1" s="1"/>
  <c r="E376" i="1"/>
  <c r="D376" i="1"/>
  <c r="R375" i="1"/>
  <c r="S375" i="1" s="1"/>
  <c r="E375" i="1"/>
  <c r="D375" i="1"/>
  <c r="R374" i="1"/>
  <c r="S374" i="1" s="1"/>
  <c r="E374" i="1"/>
  <c r="D374" i="1"/>
  <c r="R373" i="1"/>
  <c r="S373" i="1" s="1"/>
  <c r="Q373" i="1"/>
  <c r="E373" i="1"/>
  <c r="D373" i="1"/>
  <c r="S372" i="1"/>
  <c r="R372" i="1"/>
  <c r="E372" i="1"/>
  <c r="D372" i="1"/>
  <c r="R371" i="1"/>
  <c r="S371" i="1" s="1"/>
  <c r="E371" i="1"/>
  <c r="D371" i="1"/>
  <c r="R370" i="1"/>
  <c r="S370" i="1" s="1"/>
  <c r="E370" i="1"/>
  <c r="D370" i="1"/>
  <c r="S369" i="1"/>
  <c r="R369" i="1"/>
  <c r="E369" i="1"/>
  <c r="D369" i="1"/>
  <c r="S368" i="1"/>
  <c r="R368" i="1"/>
  <c r="E368" i="1"/>
  <c r="D368" i="1"/>
  <c r="S367" i="1"/>
  <c r="R367" i="1"/>
  <c r="E367" i="1"/>
  <c r="D367" i="1"/>
  <c r="R366" i="1"/>
  <c r="S366" i="1" s="1"/>
  <c r="E366" i="1"/>
  <c r="D366" i="1"/>
  <c r="R365" i="1"/>
  <c r="S365" i="1" s="1"/>
  <c r="E365" i="1"/>
  <c r="D365" i="1"/>
  <c r="S364" i="1"/>
  <c r="R364" i="1"/>
  <c r="E364" i="1"/>
  <c r="D364" i="1"/>
  <c r="S363" i="1"/>
  <c r="R363" i="1"/>
  <c r="E363" i="1"/>
  <c r="D363" i="1"/>
  <c r="S362" i="1"/>
  <c r="R362" i="1"/>
  <c r="E362" i="1"/>
  <c r="D362" i="1"/>
  <c r="R361" i="1"/>
  <c r="S361" i="1" s="1"/>
  <c r="E361" i="1"/>
  <c r="D361" i="1"/>
  <c r="R360" i="1"/>
  <c r="S360" i="1" s="1"/>
  <c r="E360" i="1"/>
  <c r="D360" i="1"/>
  <c r="S359" i="1"/>
  <c r="R359" i="1"/>
  <c r="E359" i="1"/>
  <c r="D359" i="1"/>
  <c r="S358" i="1"/>
  <c r="R358" i="1"/>
  <c r="E358" i="1"/>
  <c r="D358" i="1"/>
  <c r="S357" i="1"/>
  <c r="R357" i="1"/>
  <c r="E357" i="1"/>
  <c r="D357" i="1"/>
  <c r="R356" i="1"/>
  <c r="S356" i="1" s="1"/>
  <c r="E356" i="1"/>
  <c r="D356" i="1"/>
  <c r="R355" i="1"/>
  <c r="S355" i="1" s="1"/>
  <c r="E355" i="1"/>
  <c r="D355" i="1"/>
  <c r="S354" i="1"/>
  <c r="R354" i="1"/>
  <c r="E354" i="1"/>
  <c r="D354" i="1"/>
  <c r="S353" i="1"/>
  <c r="R353" i="1"/>
  <c r="E353" i="1"/>
  <c r="D353" i="1"/>
  <c r="S352" i="1"/>
  <c r="R352" i="1"/>
  <c r="E352" i="1"/>
  <c r="D352" i="1"/>
  <c r="R351" i="1"/>
  <c r="S351" i="1" s="1"/>
  <c r="E351" i="1"/>
  <c r="D351" i="1"/>
  <c r="R350" i="1"/>
  <c r="S350" i="1" s="1"/>
  <c r="E350" i="1"/>
  <c r="D350" i="1"/>
  <c r="S349" i="1"/>
  <c r="R349" i="1"/>
  <c r="E349" i="1"/>
  <c r="D349" i="1"/>
  <c r="S348" i="1"/>
  <c r="R348" i="1"/>
  <c r="E348" i="1"/>
  <c r="D348" i="1"/>
  <c r="S347" i="1"/>
  <c r="R347" i="1"/>
  <c r="E347" i="1"/>
  <c r="D347" i="1"/>
  <c r="R346" i="1"/>
  <c r="S346" i="1" s="1"/>
  <c r="E346" i="1"/>
  <c r="D346" i="1"/>
  <c r="R345" i="1"/>
  <c r="S345" i="1" s="1"/>
  <c r="E345" i="1"/>
  <c r="D345" i="1"/>
  <c r="S344" i="1"/>
  <c r="R344" i="1"/>
  <c r="E344" i="1"/>
  <c r="D344" i="1"/>
  <c r="S343" i="1"/>
  <c r="R343" i="1"/>
  <c r="E343" i="1"/>
  <c r="D343" i="1"/>
  <c r="S342" i="1"/>
  <c r="R342" i="1"/>
  <c r="E342" i="1"/>
  <c r="D342" i="1"/>
  <c r="R341" i="1"/>
  <c r="S341" i="1" s="1"/>
  <c r="E341" i="1"/>
  <c r="D341" i="1"/>
  <c r="R340" i="1"/>
  <c r="S340" i="1" s="1"/>
  <c r="E340" i="1"/>
  <c r="D340" i="1"/>
  <c r="Q339" i="1"/>
  <c r="R339" i="1" s="1"/>
  <c r="S339" i="1" s="1"/>
  <c r="E339" i="1"/>
  <c r="D339" i="1"/>
  <c r="S338" i="1"/>
  <c r="R338" i="1"/>
  <c r="E338" i="1"/>
  <c r="D338" i="1"/>
  <c r="S337" i="1"/>
  <c r="R337" i="1"/>
  <c r="E337" i="1"/>
  <c r="D337" i="1"/>
  <c r="R336" i="1"/>
  <c r="S336" i="1" s="1"/>
  <c r="E336" i="1"/>
  <c r="D336" i="1"/>
  <c r="S335" i="1"/>
  <c r="R335" i="1"/>
  <c r="E335" i="1"/>
  <c r="D335" i="1"/>
  <c r="R334" i="1"/>
  <c r="S334" i="1" s="1"/>
  <c r="E334" i="1"/>
  <c r="D334" i="1"/>
  <c r="S333" i="1"/>
  <c r="R333" i="1"/>
  <c r="E333" i="1"/>
  <c r="D333" i="1"/>
  <c r="R332" i="1"/>
  <c r="S332" i="1" s="1"/>
  <c r="E332" i="1"/>
  <c r="D332" i="1"/>
  <c r="S331" i="1"/>
  <c r="R331" i="1"/>
  <c r="E331" i="1"/>
  <c r="D331" i="1"/>
  <c r="S330" i="1"/>
  <c r="R330" i="1"/>
  <c r="E330" i="1"/>
  <c r="D330" i="1"/>
  <c r="R329" i="1"/>
  <c r="S329" i="1" s="1"/>
  <c r="E329" i="1"/>
  <c r="D329" i="1"/>
  <c r="S328" i="1"/>
  <c r="R328" i="1"/>
  <c r="E328" i="1"/>
  <c r="D328" i="1"/>
  <c r="S327" i="1"/>
  <c r="R327" i="1"/>
  <c r="E327" i="1"/>
  <c r="D327" i="1"/>
  <c r="R326" i="1"/>
  <c r="S326" i="1" s="1"/>
  <c r="E326" i="1"/>
  <c r="D326" i="1"/>
  <c r="S325" i="1"/>
  <c r="R325" i="1"/>
  <c r="E325" i="1"/>
  <c r="D325" i="1"/>
  <c r="R324" i="1"/>
  <c r="S324" i="1" s="1"/>
  <c r="E324" i="1"/>
  <c r="D324" i="1"/>
  <c r="S323" i="1"/>
  <c r="R323" i="1"/>
  <c r="E323" i="1"/>
  <c r="D323" i="1"/>
  <c r="R322" i="1"/>
  <c r="S322" i="1" s="1"/>
  <c r="E322" i="1"/>
  <c r="D322" i="1"/>
  <c r="S321" i="1"/>
  <c r="R321" i="1"/>
  <c r="E321" i="1"/>
  <c r="D321" i="1"/>
  <c r="S320" i="1"/>
  <c r="R320" i="1"/>
  <c r="E320" i="1"/>
  <c r="D320" i="1"/>
  <c r="R319" i="1"/>
  <c r="S319" i="1" s="1"/>
  <c r="E319" i="1"/>
  <c r="D319" i="1"/>
  <c r="Q318" i="1"/>
  <c r="R318" i="1" s="1"/>
  <c r="S318" i="1" s="1"/>
  <c r="E318" i="1"/>
  <c r="D318" i="1"/>
  <c r="S317" i="1"/>
  <c r="R317" i="1"/>
  <c r="E317" i="1"/>
  <c r="D317" i="1"/>
  <c r="R316" i="1"/>
  <c r="S316" i="1" s="1"/>
  <c r="E316" i="1"/>
  <c r="D316" i="1"/>
  <c r="R315" i="1"/>
  <c r="S315" i="1" s="1"/>
  <c r="E315" i="1"/>
  <c r="D315" i="1"/>
  <c r="S314" i="1"/>
  <c r="R314" i="1"/>
  <c r="E314" i="1"/>
  <c r="D314" i="1"/>
  <c r="R313" i="1"/>
  <c r="S313" i="1" s="1"/>
  <c r="Q313" i="1"/>
  <c r="E313" i="1"/>
  <c r="D313" i="1"/>
  <c r="R312" i="1"/>
  <c r="S312" i="1" s="1"/>
  <c r="E312" i="1"/>
  <c r="D312" i="1"/>
  <c r="S311" i="1"/>
  <c r="R311" i="1"/>
  <c r="E311" i="1"/>
  <c r="D311" i="1"/>
  <c r="R310" i="1"/>
  <c r="S310" i="1" s="1"/>
  <c r="Q310" i="1"/>
  <c r="E310" i="1"/>
  <c r="D310" i="1"/>
  <c r="R309" i="1"/>
  <c r="S309" i="1" s="1"/>
  <c r="E309" i="1"/>
  <c r="D309" i="1"/>
  <c r="R308" i="1"/>
  <c r="S308" i="1" s="1"/>
  <c r="E308" i="1"/>
  <c r="D308" i="1"/>
  <c r="R307" i="1"/>
  <c r="S307" i="1" s="1"/>
  <c r="E307" i="1"/>
  <c r="D307" i="1"/>
  <c r="R306" i="1"/>
  <c r="S306" i="1" s="1"/>
  <c r="E306" i="1"/>
  <c r="D306" i="1"/>
  <c r="S305" i="1"/>
  <c r="R305" i="1"/>
  <c r="E305" i="1"/>
  <c r="D305" i="1"/>
  <c r="R304" i="1"/>
  <c r="S304" i="1" s="1"/>
  <c r="E304" i="1"/>
  <c r="D304" i="1"/>
  <c r="R303" i="1"/>
  <c r="S303" i="1" s="1"/>
  <c r="E303" i="1"/>
  <c r="D303" i="1"/>
  <c r="R302" i="1"/>
  <c r="S302" i="1" s="1"/>
  <c r="E302" i="1"/>
  <c r="D302" i="1"/>
  <c r="S301" i="1"/>
  <c r="R301" i="1"/>
  <c r="E301" i="1"/>
  <c r="D301" i="1"/>
  <c r="S300" i="1"/>
  <c r="R300" i="1"/>
  <c r="E300" i="1"/>
  <c r="D300" i="1"/>
  <c r="R299" i="1"/>
  <c r="S299" i="1" s="1"/>
  <c r="E299" i="1"/>
  <c r="D299" i="1"/>
  <c r="R298" i="1"/>
  <c r="S298" i="1" s="1"/>
  <c r="E298" i="1"/>
  <c r="D298" i="1"/>
  <c r="R297" i="1"/>
  <c r="S297" i="1" s="1"/>
  <c r="E297" i="1"/>
  <c r="D297" i="1"/>
  <c r="R296" i="1"/>
  <c r="S296" i="1" s="1"/>
  <c r="E296" i="1"/>
  <c r="D296" i="1"/>
  <c r="S295" i="1"/>
  <c r="R295" i="1"/>
  <c r="E295" i="1"/>
  <c r="D295" i="1"/>
  <c r="R294" i="1"/>
  <c r="S294" i="1" s="1"/>
  <c r="E294" i="1"/>
  <c r="D294" i="1"/>
  <c r="R293" i="1"/>
  <c r="S293" i="1" s="1"/>
  <c r="E293" i="1"/>
  <c r="D293" i="1"/>
  <c r="Q292" i="1"/>
  <c r="R292" i="1" s="1"/>
  <c r="S292" i="1" s="1"/>
  <c r="E292" i="1"/>
  <c r="D292" i="1"/>
  <c r="S291" i="1"/>
  <c r="R291" i="1"/>
  <c r="E291" i="1"/>
  <c r="D291" i="1"/>
  <c r="S290" i="1"/>
  <c r="R290" i="1"/>
  <c r="E290" i="1"/>
  <c r="D290" i="1"/>
  <c r="S289" i="1"/>
  <c r="R289" i="1"/>
  <c r="E289" i="1"/>
  <c r="D289" i="1"/>
  <c r="R288" i="1"/>
  <c r="S288" i="1" s="1"/>
  <c r="E288" i="1"/>
  <c r="D288" i="1"/>
  <c r="R287" i="1"/>
  <c r="S287" i="1" s="1"/>
  <c r="E287" i="1"/>
  <c r="D287" i="1"/>
  <c r="S286" i="1"/>
  <c r="R286" i="1"/>
  <c r="E286" i="1"/>
  <c r="D286" i="1"/>
  <c r="S285" i="1"/>
  <c r="R285" i="1"/>
  <c r="E285" i="1"/>
  <c r="D285" i="1"/>
  <c r="S284" i="1"/>
  <c r="Q284" i="1"/>
  <c r="R284" i="1" s="1"/>
  <c r="E284" i="1"/>
  <c r="D284" i="1"/>
  <c r="R283" i="1"/>
  <c r="S283" i="1" s="1"/>
  <c r="E283" i="1"/>
  <c r="D283" i="1"/>
  <c r="R282" i="1"/>
  <c r="S282" i="1" s="1"/>
  <c r="E282" i="1"/>
  <c r="D282" i="1"/>
  <c r="R281" i="1"/>
  <c r="S281" i="1" s="1"/>
  <c r="E281" i="1"/>
  <c r="D281" i="1"/>
  <c r="S280" i="1"/>
  <c r="R280" i="1"/>
  <c r="Q280" i="1"/>
  <c r="E280" i="1"/>
  <c r="D280" i="1"/>
  <c r="S279" i="1"/>
  <c r="R279" i="1"/>
  <c r="E279" i="1"/>
  <c r="D279" i="1"/>
  <c r="R278" i="1"/>
  <c r="S278" i="1" s="1"/>
  <c r="E278" i="1"/>
  <c r="D278" i="1"/>
  <c r="R277" i="1"/>
  <c r="S277" i="1" s="1"/>
  <c r="E277" i="1"/>
  <c r="D277" i="1"/>
  <c r="R276" i="1"/>
  <c r="S276" i="1" s="1"/>
  <c r="E276" i="1"/>
  <c r="D276" i="1"/>
  <c r="S275" i="1"/>
  <c r="R275" i="1"/>
  <c r="E275" i="1"/>
  <c r="D275" i="1"/>
  <c r="S274" i="1"/>
  <c r="R274" i="1"/>
  <c r="E274" i="1"/>
  <c r="D274" i="1"/>
  <c r="R273" i="1"/>
  <c r="S273" i="1" s="1"/>
  <c r="Q273" i="1"/>
  <c r="E273" i="1"/>
  <c r="D273" i="1"/>
  <c r="R272" i="1"/>
  <c r="S272" i="1" s="1"/>
  <c r="E272" i="1"/>
  <c r="D272" i="1"/>
  <c r="R271" i="1"/>
  <c r="S271" i="1" s="1"/>
  <c r="E271" i="1"/>
  <c r="D271" i="1"/>
  <c r="R270" i="1"/>
  <c r="S270" i="1" s="1"/>
  <c r="E270" i="1"/>
  <c r="D270" i="1"/>
  <c r="R269" i="1"/>
  <c r="S269" i="1" s="1"/>
  <c r="Q269" i="1"/>
  <c r="E269" i="1"/>
  <c r="D269" i="1"/>
  <c r="S268" i="1"/>
  <c r="R268" i="1"/>
  <c r="E268" i="1"/>
  <c r="D268" i="1"/>
  <c r="S267" i="1"/>
  <c r="R267" i="1"/>
  <c r="E267" i="1"/>
  <c r="D267" i="1"/>
  <c r="R266" i="1"/>
  <c r="S266" i="1" s="1"/>
  <c r="E266" i="1"/>
  <c r="D266" i="1"/>
  <c r="S265" i="1"/>
  <c r="R265" i="1"/>
  <c r="E265" i="1"/>
  <c r="D265" i="1"/>
  <c r="S264" i="1"/>
  <c r="R264" i="1"/>
  <c r="E264" i="1"/>
  <c r="D264" i="1"/>
  <c r="S263" i="1"/>
  <c r="R263" i="1"/>
  <c r="E263" i="1"/>
  <c r="D263" i="1"/>
  <c r="S262" i="1"/>
  <c r="R262" i="1"/>
  <c r="E262" i="1"/>
  <c r="D262" i="1"/>
  <c r="R261" i="1"/>
  <c r="S261" i="1" s="1"/>
  <c r="Q261" i="1"/>
  <c r="E261" i="1"/>
  <c r="D261" i="1"/>
  <c r="R260" i="1"/>
  <c r="S260" i="1" s="1"/>
  <c r="E260" i="1"/>
  <c r="D260" i="1"/>
  <c r="S259" i="1"/>
  <c r="R259" i="1"/>
  <c r="E259" i="1"/>
  <c r="D259" i="1"/>
  <c r="S258" i="1"/>
  <c r="R258" i="1"/>
  <c r="E258" i="1"/>
  <c r="D258" i="1"/>
  <c r="R257" i="1"/>
  <c r="S257" i="1" s="1"/>
  <c r="E257" i="1"/>
  <c r="D257" i="1"/>
  <c r="R256" i="1"/>
  <c r="S256" i="1" s="1"/>
  <c r="E256" i="1"/>
  <c r="D256" i="1"/>
  <c r="R255" i="1"/>
  <c r="S255" i="1" s="1"/>
  <c r="E255" i="1"/>
  <c r="D255" i="1"/>
  <c r="Q254" i="1"/>
  <c r="R254" i="1" s="1"/>
  <c r="S254" i="1" s="1"/>
  <c r="E254" i="1"/>
  <c r="D254" i="1"/>
  <c r="R253" i="1"/>
  <c r="S253" i="1" s="1"/>
  <c r="Q253" i="1"/>
  <c r="E253" i="1"/>
  <c r="D253" i="1"/>
  <c r="R252" i="1"/>
  <c r="S252" i="1" s="1"/>
  <c r="E252" i="1"/>
  <c r="D252" i="1"/>
  <c r="R251" i="1"/>
  <c r="S251" i="1" s="1"/>
  <c r="E251" i="1"/>
  <c r="D251" i="1"/>
  <c r="Q250" i="1"/>
  <c r="R250" i="1" s="1"/>
  <c r="S250" i="1" s="1"/>
  <c r="E250" i="1"/>
  <c r="D250" i="1"/>
  <c r="R249" i="1"/>
  <c r="S249" i="1" s="1"/>
  <c r="E249" i="1"/>
  <c r="D249" i="1"/>
  <c r="Q248" i="1"/>
  <c r="R248" i="1" s="1"/>
  <c r="S248" i="1" s="1"/>
  <c r="E248" i="1"/>
  <c r="D248" i="1"/>
  <c r="S247" i="1"/>
  <c r="R247" i="1"/>
  <c r="E247" i="1"/>
  <c r="D247" i="1"/>
  <c r="R246" i="1"/>
  <c r="S246" i="1" s="1"/>
  <c r="E246" i="1"/>
  <c r="D246" i="1"/>
  <c r="S245" i="1"/>
  <c r="R245" i="1"/>
  <c r="E245" i="1"/>
  <c r="D245" i="1"/>
  <c r="S244" i="1"/>
  <c r="R244" i="1"/>
  <c r="E244" i="1"/>
  <c r="D244" i="1"/>
  <c r="R243" i="1"/>
  <c r="S243" i="1" s="1"/>
  <c r="E243" i="1"/>
  <c r="D243" i="1"/>
  <c r="S242" i="1"/>
  <c r="R242" i="1"/>
  <c r="E242" i="1"/>
  <c r="D242" i="1"/>
  <c r="R241" i="1"/>
  <c r="S241" i="1" s="1"/>
  <c r="E241" i="1"/>
  <c r="D241" i="1"/>
  <c r="S240" i="1"/>
  <c r="R240" i="1"/>
  <c r="E240" i="1"/>
  <c r="D240" i="1"/>
  <c r="S239" i="1"/>
  <c r="R239" i="1"/>
  <c r="E239" i="1"/>
  <c r="D239" i="1"/>
  <c r="R238" i="1"/>
  <c r="S238" i="1" s="1"/>
  <c r="E238" i="1"/>
  <c r="D238" i="1"/>
  <c r="R237" i="1"/>
  <c r="S237" i="1" s="1"/>
  <c r="E237" i="1"/>
  <c r="D237" i="1"/>
  <c r="R236" i="1"/>
  <c r="S236" i="1" s="1"/>
  <c r="E236" i="1"/>
  <c r="D236" i="1"/>
  <c r="S235" i="1"/>
  <c r="R235" i="1"/>
  <c r="E235" i="1"/>
  <c r="D235" i="1"/>
  <c r="S234" i="1"/>
  <c r="R234" i="1"/>
  <c r="E234" i="1"/>
  <c r="D234" i="1"/>
  <c r="R233" i="1"/>
  <c r="S233" i="1" s="1"/>
  <c r="E233" i="1"/>
  <c r="D233" i="1"/>
  <c r="R232" i="1"/>
  <c r="S232" i="1" s="1"/>
  <c r="E232" i="1"/>
  <c r="D232" i="1"/>
  <c r="R231" i="1"/>
  <c r="S231" i="1" s="1"/>
  <c r="E231" i="1"/>
  <c r="D231" i="1"/>
  <c r="S230" i="1"/>
  <c r="R230" i="1"/>
  <c r="E230" i="1"/>
  <c r="D230" i="1"/>
  <c r="S229" i="1"/>
  <c r="R229" i="1"/>
  <c r="E229" i="1"/>
  <c r="D229" i="1"/>
  <c r="R228" i="1"/>
  <c r="S228" i="1" s="1"/>
  <c r="E228" i="1"/>
  <c r="D228" i="1"/>
  <c r="R227" i="1"/>
  <c r="S227" i="1" s="1"/>
  <c r="E227" i="1"/>
  <c r="D227" i="1"/>
  <c r="R226" i="1"/>
  <c r="S226" i="1" s="1"/>
  <c r="Q226" i="1"/>
  <c r="E226" i="1"/>
  <c r="D226" i="1"/>
  <c r="R225" i="1"/>
  <c r="S225" i="1" s="1"/>
  <c r="Q225" i="1"/>
  <c r="E225" i="1"/>
  <c r="D225" i="1"/>
  <c r="S224" i="1"/>
  <c r="R224" i="1"/>
  <c r="Q224" i="1"/>
  <c r="E224" i="1"/>
  <c r="D224" i="1"/>
  <c r="R223" i="1"/>
  <c r="S223" i="1" s="1"/>
  <c r="E223" i="1"/>
  <c r="D223" i="1"/>
  <c r="S222" i="1"/>
  <c r="R222" i="1"/>
  <c r="E222" i="1"/>
  <c r="D222" i="1"/>
  <c r="R221" i="1"/>
  <c r="S221" i="1" s="1"/>
  <c r="E221" i="1"/>
  <c r="D221" i="1"/>
  <c r="S220" i="1"/>
  <c r="R220" i="1"/>
  <c r="E220" i="1"/>
  <c r="D220" i="1"/>
  <c r="Q219" i="1"/>
  <c r="R219" i="1" s="1"/>
  <c r="S219" i="1" s="1"/>
  <c r="E219" i="1"/>
  <c r="D219" i="1"/>
  <c r="R218" i="1"/>
  <c r="S218" i="1" s="1"/>
  <c r="E218" i="1"/>
  <c r="D218" i="1"/>
  <c r="R217" i="1"/>
  <c r="S217" i="1" s="1"/>
  <c r="E217" i="1"/>
  <c r="D217" i="1"/>
  <c r="R216" i="1"/>
  <c r="S216" i="1" s="1"/>
  <c r="E216" i="1"/>
  <c r="D216" i="1"/>
  <c r="R215" i="1"/>
  <c r="S215" i="1" s="1"/>
  <c r="E215" i="1"/>
  <c r="D215" i="1"/>
  <c r="R214" i="1"/>
  <c r="S214" i="1" s="1"/>
  <c r="Q214" i="1"/>
  <c r="E214" i="1"/>
  <c r="D214" i="1"/>
  <c r="S213" i="1"/>
  <c r="R213" i="1"/>
  <c r="E213" i="1"/>
  <c r="D213" i="1"/>
  <c r="R212" i="1"/>
  <c r="S212" i="1" s="1"/>
  <c r="E212" i="1"/>
  <c r="D212" i="1"/>
  <c r="R211" i="1"/>
  <c r="S211" i="1" s="1"/>
  <c r="E211" i="1"/>
  <c r="D211" i="1"/>
  <c r="R210" i="1"/>
  <c r="S210" i="1" s="1"/>
  <c r="E210" i="1"/>
  <c r="D210" i="1"/>
  <c r="S209" i="1"/>
  <c r="R209" i="1"/>
  <c r="E209" i="1"/>
  <c r="D209" i="1"/>
  <c r="S208" i="1"/>
  <c r="R208" i="1"/>
  <c r="E208" i="1"/>
  <c r="D208" i="1"/>
  <c r="R207" i="1"/>
  <c r="S207" i="1" s="1"/>
  <c r="E207" i="1"/>
  <c r="D207" i="1"/>
  <c r="R206" i="1"/>
  <c r="S206" i="1" s="1"/>
  <c r="E206" i="1"/>
  <c r="D206" i="1"/>
  <c r="S205" i="1"/>
  <c r="R205" i="1"/>
  <c r="E205" i="1"/>
  <c r="D205" i="1"/>
  <c r="S204" i="1"/>
  <c r="R204" i="1"/>
  <c r="E204" i="1"/>
  <c r="D204" i="1"/>
  <c r="S203" i="1"/>
  <c r="R203" i="1"/>
  <c r="E203" i="1"/>
  <c r="D203" i="1"/>
  <c r="R202" i="1"/>
  <c r="S202" i="1" s="1"/>
  <c r="E202" i="1"/>
  <c r="D202" i="1"/>
  <c r="R201" i="1"/>
  <c r="S201" i="1" s="1"/>
  <c r="E201" i="1"/>
  <c r="D201" i="1"/>
  <c r="R200" i="1"/>
  <c r="S200" i="1" s="1"/>
  <c r="E200" i="1"/>
  <c r="D200" i="1"/>
  <c r="S199" i="1"/>
  <c r="R199" i="1"/>
  <c r="E199" i="1"/>
  <c r="D199" i="1"/>
  <c r="S198" i="1"/>
  <c r="R198" i="1"/>
  <c r="E198" i="1"/>
  <c r="D198" i="1"/>
  <c r="R197" i="1"/>
  <c r="S197" i="1" s="1"/>
  <c r="E197" i="1"/>
  <c r="D197" i="1"/>
  <c r="R196" i="1"/>
  <c r="S196" i="1" s="1"/>
  <c r="E196" i="1"/>
  <c r="D196" i="1"/>
  <c r="R195" i="1"/>
  <c r="S195" i="1" s="1"/>
  <c r="E195" i="1"/>
  <c r="D195" i="1"/>
  <c r="S194" i="1"/>
  <c r="R194" i="1"/>
  <c r="E194" i="1"/>
  <c r="D194" i="1"/>
  <c r="S193" i="1"/>
  <c r="R193" i="1"/>
  <c r="E193" i="1"/>
  <c r="D193" i="1"/>
  <c r="R192" i="1"/>
  <c r="S192" i="1" s="1"/>
  <c r="E192" i="1"/>
  <c r="D192" i="1"/>
  <c r="R191" i="1"/>
  <c r="S191" i="1" s="1"/>
  <c r="E191" i="1"/>
  <c r="D191" i="1"/>
  <c r="R190" i="1"/>
  <c r="S190" i="1" s="1"/>
  <c r="E190" i="1"/>
  <c r="D190" i="1"/>
  <c r="S189" i="1"/>
  <c r="R189" i="1"/>
  <c r="E189" i="1"/>
  <c r="D189" i="1"/>
  <c r="S188" i="1"/>
  <c r="R188" i="1"/>
  <c r="E188" i="1"/>
  <c r="D188" i="1"/>
  <c r="R187" i="1"/>
  <c r="S187" i="1" s="1"/>
  <c r="E187" i="1"/>
  <c r="D187" i="1"/>
  <c r="R186" i="1"/>
  <c r="S186" i="1" s="1"/>
  <c r="E186" i="1"/>
  <c r="D186" i="1"/>
  <c r="R185" i="1"/>
  <c r="S185" i="1" s="1"/>
  <c r="E185" i="1"/>
  <c r="D185" i="1"/>
  <c r="S184" i="1"/>
  <c r="R184" i="1"/>
  <c r="E184" i="1"/>
  <c r="D184" i="1"/>
  <c r="S183" i="1"/>
  <c r="R183" i="1"/>
  <c r="E183" i="1"/>
  <c r="D183" i="1"/>
  <c r="R182" i="1"/>
  <c r="S182" i="1" s="1"/>
  <c r="E182" i="1"/>
  <c r="D182" i="1"/>
  <c r="Q181" i="1"/>
  <c r="R181" i="1" s="1"/>
  <c r="S181" i="1" s="1"/>
  <c r="E181" i="1"/>
  <c r="D181" i="1"/>
  <c r="R180" i="1"/>
  <c r="S180" i="1" s="1"/>
  <c r="E180" i="1"/>
  <c r="D180" i="1"/>
  <c r="R179" i="1"/>
  <c r="S179" i="1" s="1"/>
  <c r="E179" i="1"/>
  <c r="D179" i="1"/>
  <c r="R178" i="1"/>
  <c r="S178" i="1" s="1"/>
  <c r="Q178" i="1"/>
  <c r="E178" i="1"/>
  <c r="D178" i="1"/>
  <c r="R177" i="1"/>
  <c r="S177" i="1" s="1"/>
  <c r="E177" i="1"/>
  <c r="D177" i="1"/>
  <c r="R176" i="1"/>
  <c r="S176" i="1" s="1"/>
  <c r="E176" i="1"/>
  <c r="D176" i="1"/>
  <c r="S175" i="1"/>
  <c r="R175" i="1"/>
  <c r="E175" i="1"/>
  <c r="D175" i="1"/>
  <c r="S174" i="1"/>
  <c r="R174" i="1"/>
  <c r="E174" i="1"/>
  <c r="D174" i="1"/>
  <c r="S173" i="1"/>
  <c r="R173" i="1"/>
  <c r="E173" i="1"/>
  <c r="D173" i="1"/>
  <c r="R172" i="1"/>
  <c r="S172" i="1" s="1"/>
  <c r="Q172" i="1"/>
  <c r="E172" i="1"/>
  <c r="D172" i="1"/>
  <c r="R171" i="1"/>
  <c r="S171" i="1" s="1"/>
  <c r="E171" i="1"/>
  <c r="D171" i="1"/>
  <c r="R170" i="1"/>
  <c r="S170" i="1" s="1"/>
  <c r="E170" i="1"/>
  <c r="D170" i="1"/>
  <c r="S169" i="1"/>
  <c r="R169" i="1"/>
  <c r="E169" i="1"/>
  <c r="D169" i="1"/>
  <c r="R168" i="1"/>
  <c r="S168" i="1" s="1"/>
  <c r="E168" i="1"/>
  <c r="D168" i="1"/>
  <c r="S167" i="1"/>
  <c r="R167" i="1"/>
  <c r="E167" i="1"/>
  <c r="D167" i="1"/>
  <c r="R166" i="1"/>
  <c r="S166" i="1" s="1"/>
  <c r="E166" i="1"/>
  <c r="D166" i="1"/>
  <c r="R165" i="1"/>
  <c r="S165" i="1" s="1"/>
  <c r="E165" i="1"/>
  <c r="D165" i="1"/>
  <c r="S164" i="1"/>
  <c r="R164" i="1"/>
  <c r="E164" i="1"/>
  <c r="D164" i="1"/>
  <c r="R163" i="1"/>
  <c r="S163" i="1" s="1"/>
  <c r="Q163" i="1"/>
  <c r="E163" i="1"/>
  <c r="D163" i="1"/>
  <c r="R162" i="1"/>
  <c r="S162" i="1" s="1"/>
  <c r="E162" i="1"/>
  <c r="D162" i="1"/>
  <c r="S161" i="1"/>
  <c r="R161" i="1"/>
  <c r="E161" i="1"/>
  <c r="D161" i="1"/>
  <c r="R160" i="1"/>
  <c r="S160" i="1" s="1"/>
  <c r="E160" i="1"/>
  <c r="D160" i="1"/>
  <c r="S159" i="1"/>
  <c r="R159" i="1"/>
  <c r="E159" i="1"/>
  <c r="D159" i="1"/>
  <c r="S158" i="1"/>
  <c r="R158" i="1"/>
  <c r="E158" i="1"/>
  <c r="D158" i="1"/>
  <c r="R157" i="1"/>
  <c r="S157" i="1" s="1"/>
  <c r="E157" i="1"/>
  <c r="D157" i="1"/>
  <c r="R156" i="1"/>
  <c r="S156" i="1" s="1"/>
  <c r="E156" i="1"/>
  <c r="D156" i="1"/>
  <c r="R155" i="1"/>
  <c r="S155" i="1" s="1"/>
  <c r="E155" i="1"/>
  <c r="D155" i="1"/>
  <c r="S154" i="1"/>
  <c r="R154" i="1"/>
  <c r="E154" i="1"/>
  <c r="D154" i="1"/>
  <c r="S153" i="1"/>
  <c r="R153" i="1"/>
  <c r="E153" i="1"/>
  <c r="D153" i="1"/>
  <c r="R152" i="1"/>
  <c r="S152" i="1" s="1"/>
  <c r="E152" i="1"/>
  <c r="D152" i="1"/>
  <c r="S151" i="1"/>
  <c r="R151" i="1"/>
  <c r="E151" i="1"/>
  <c r="D151" i="1"/>
  <c r="R150" i="1"/>
  <c r="S150" i="1" s="1"/>
  <c r="E150" i="1"/>
  <c r="D150" i="1"/>
  <c r="S149" i="1"/>
  <c r="R149" i="1"/>
  <c r="E149" i="1"/>
  <c r="D149" i="1"/>
  <c r="Q148" i="1"/>
  <c r="R148" i="1" s="1"/>
  <c r="S148" i="1" s="1"/>
  <c r="E148" i="1"/>
  <c r="D148" i="1"/>
  <c r="R147" i="1"/>
  <c r="S147" i="1" s="1"/>
  <c r="E147" i="1"/>
  <c r="D147" i="1"/>
  <c r="S146" i="1"/>
  <c r="R146" i="1"/>
  <c r="E146" i="1"/>
  <c r="D146" i="1"/>
  <c r="R145" i="1"/>
  <c r="S145" i="1" s="1"/>
  <c r="E145" i="1"/>
  <c r="D145" i="1"/>
  <c r="R144" i="1"/>
  <c r="S144" i="1" s="1"/>
  <c r="E144" i="1"/>
  <c r="D144" i="1"/>
  <c r="R143" i="1"/>
  <c r="S143" i="1" s="1"/>
  <c r="E143" i="1"/>
  <c r="D143" i="1"/>
  <c r="R142" i="1"/>
  <c r="S142" i="1" s="1"/>
  <c r="E142" i="1"/>
  <c r="D142" i="1"/>
  <c r="S141" i="1"/>
  <c r="R141" i="1"/>
  <c r="E141" i="1"/>
  <c r="D141" i="1"/>
  <c r="R140" i="1"/>
  <c r="S140" i="1" s="1"/>
  <c r="E140" i="1"/>
  <c r="D140" i="1"/>
  <c r="R139" i="1"/>
  <c r="S139" i="1" s="1"/>
  <c r="E139" i="1"/>
  <c r="D139" i="1"/>
  <c r="R138" i="1"/>
  <c r="S138" i="1" s="1"/>
  <c r="E138" i="1"/>
  <c r="D138" i="1"/>
  <c r="Q137" i="1"/>
  <c r="R137" i="1" s="1"/>
  <c r="S137" i="1" s="1"/>
  <c r="E137" i="1"/>
  <c r="D137" i="1"/>
  <c r="Q136" i="1"/>
  <c r="R136" i="1" s="1"/>
  <c r="S136" i="1" s="1"/>
  <c r="E136" i="1"/>
  <c r="D136" i="1"/>
  <c r="S135" i="1"/>
  <c r="R135" i="1"/>
  <c r="Q135" i="1"/>
  <c r="E135" i="1"/>
  <c r="D135" i="1"/>
  <c r="R134" i="1"/>
  <c r="S134" i="1" s="1"/>
  <c r="E134" i="1"/>
  <c r="D134" i="1"/>
  <c r="R133" i="1"/>
  <c r="S133" i="1" s="1"/>
  <c r="E133" i="1"/>
  <c r="D133" i="1"/>
  <c r="R132" i="1"/>
  <c r="S132" i="1" s="1"/>
  <c r="E132" i="1"/>
  <c r="D132" i="1"/>
  <c r="R131" i="1"/>
  <c r="S131" i="1" s="1"/>
  <c r="E131" i="1"/>
  <c r="D131" i="1"/>
  <c r="S130" i="1"/>
  <c r="R130" i="1"/>
  <c r="E130" i="1"/>
  <c r="D130" i="1"/>
  <c r="R129" i="1"/>
  <c r="S129" i="1" s="1"/>
  <c r="E129" i="1"/>
  <c r="D129" i="1"/>
  <c r="R128" i="1"/>
  <c r="S128" i="1" s="1"/>
  <c r="E128" i="1"/>
  <c r="D128" i="1"/>
  <c r="Q127" i="1"/>
  <c r="R127" i="1" s="1"/>
  <c r="S127" i="1" s="1"/>
  <c r="E127" i="1"/>
  <c r="D127" i="1"/>
  <c r="Q126" i="1"/>
  <c r="R126" i="1" s="1"/>
  <c r="S126" i="1" s="1"/>
  <c r="E126" i="1"/>
  <c r="D126" i="1"/>
  <c r="S125" i="1"/>
  <c r="R125" i="1"/>
  <c r="E125" i="1"/>
  <c r="D125" i="1"/>
  <c r="R124" i="1"/>
  <c r="S124" i="1" s="1"/>
  <c r="E124" i="1"/>
  <c r="D124" i="1"/>
  <c r="R123" i="1"/>
  <c r="S123" i="1" s="1"/>
  <c r="E123" i="1"/>
  <c r="D123" i="1"/>
  <c r="S122" i="1"/>
  <c r="R122" i="1"/>
  <c r="E122" i="1"/>
  <c r="D122" i="1"/>
  <c r="S121" i="1"/>
  <c r="R121" i="1"/>
  <c r="E121" i="1"/>
  <c r="D121" i="1"/>
  <c r="Q120" i="1"/>
  <c r="R120" i="1" s="1"/>
  <c r="S120" i="1" s="1"/>
  <c r="E120" i="1"/>
  <c r="D120" i="1"/>
  <c r="R119" i="1"/>
  <c r="S119" i="1" s="1"/>
  <c r="E119" i="1"/>
  <c r="D119" i="1"/>
  <c r="R118" i="1"/>
  <c r="S118" i="1" s="1"/>
  <c r="E118" i="1"/>
  <c r="D118" i="1"/>
  <c r="R117" i="1"/>
  <c r="S117" i="1" s="1"/>
  <c r="E117" i="1"/>
  <c r="D117" i="1"/>
  <c r="Q116" i="1"/>
  <c r="R116" i="1" s="1"/>
  <c r="S116" i="1" s="1"/>
  <c r="E116" i="1"/>
  <c r="D116" i="1"/>
  <c r="R115" i="1"/>
  <c r="S115" i="1" s="1"/>
  <c r="E115" i="1"/>
  <c r="D115" i="1"/>
  <c r="R114" i="1"/>
  <c r="S114" i="1" s="1"/>
  <c r="E114" i="1"/>
  <c r="D114" i="1"/>
  <c r="S113" i="1"/>
  <c r="R113" i="1"/>
  <c r="E113" i="1"/>
  <c r="D113" i="1"/>
  <c r="R112" i="1"/>
  <c r="S112" i="1" s="1"/>
  <c r="E112" i="1"/>
  <c r="D112" i="1"/>
  <c r="R111" i="1"/>
  <c r="S111" i="1" s="1"/>
  <c r="E111" i="1"/>
  <c r="D111" i="1"/>
  <c r="R110" i="1"/>
  <c r="S110" i="1" s="1"/>
  <c r="E110" i="1"/>
  <c r="D110" i="1"/>
  <c r="R109" i="1"/>
  <c r="S109" i="1" s="1"/>
  <c r="E109" i="1"/>
  <c r="D109" i="1"/>
  <c r="S108" i="1"/>
  <c r="R108" i="1"/>
  <c r="E108" i="1"/>
  <c r="D108" i="1"/>
  <c r="R107" i="1"/>
  <c r="S107" i="1" s="1"/>
  <c r="E107" i="1"/>
  <c r="D107" i="1"/>
  <c r="R106" i="1"/>
  <c r="S106" i="1" s="1"/>
  <c r="E106" i="1"/>
  <c r="D106" i="1"/>
  <c r="R105" i="1"/>
  <c r="S105" i="1" s="1"/>
  <c r="E105" i="1"/>
  <c r="D105" i="1"/>
  <c r="R104" i="1"/>
  <c r="S104" i="1" s="1"/>
  <c r="Q104" i="1"/>
  <c r="E104" i="1"/>
  <c r="D104" i="1"/>
  <c r="S103" i="1"/>
  <c r="R103" i="1"/>
  <c r="E103" i="1"/>
  <c r="D103" i="1"/>
  <c r="R102" i="1"/>
  <c r="S102" i="1" s="1"/>
  <c r="E102" i="1"/>
  <c r="D102" i="1"/>
  <c r="R101" i="1"/>
  <c r="S101" i="1" s="1"/>
  <c r="E101" i="1"/>
  <c r="D101" i="1"/>
  <c r="S100" i="1"/>
  <c r="R100" i="1"/>
  <c r="E100" i="1"/>
  <c r="D100" i="1"/>
  <c r="S99" i="1"/>
  <c r="R99" i="1"/>
  <c r="E99" i="1"/>
  <c r="D99" i="1"/>
  <c r="S98" i="1"/>
  <c r="R98" i="1"/>
  <c r="E98" i="1"/>
  <c r="D98" i="1"/>
  <c r="R97" i="1"/>
  <c r="S97" i="1" s="1"/>
  <c r="E97" i="1"/>
  <c r="D97" i="1"/>
  <c r="R96" i="1"/>
  <c r="S96" i="1" s="1"/>
  <c r="E96" i="1"/>
  <c r="D96" i="1"/>
  <c r="Q95" i="1"/>
  <c r="R95" i="1" s="1"/>
  <c r="S95" i="1" s="1"/>
  <c r="E95" i="1"/>
  <c r="D95" i="1"/>
  <c r="R94" i="1"/>
  <c r="S94" i="1" s="1"/>
  <c r="E94" i="1"/>
  <c r="D94" i="1"/>
  <c r="S93" i="1"/>
  <c r="R93" i="1"/>
  <c r="E93" i="1"/>
  <c r="D93" i="1"/>
  <c r="R92" i="1"/>
  <c r="S92" i="1" s="1"/>
  <c r="E92" i="1"/>
  <c r="D92" i="1"/>
  <c r="S91" i="1"/>
  <c r="Q91" i="1"/>
  <c r="R91" i="1" s="1"/>
  <c r="E91" i="1"/>
  <c r="D91" i="1"/>
  <c r="R90" i="1"/>
  <c r="S90" i="1" s="1"/>
  <c r="E90" i="1"/>
  <c r="D90" i="1"/>
  <c r="R89" i="1"/>
  <c r="S89" i="1" s="1"/>
  <c r="E89" i="1"/>
  <c r="D89" i="1"/>
  <c r="Q88" i="1"/>
  <c r="R88" i="1" s="1"/>
  <c r="S88" i="1" s="1"/>
  <c r="E88" i="1"/>
  <c r="D88" i="1"/>
  <c r="S87" i="1"/>
  <c r="R87" i="1"/>
  <c r="E87" i="1"/>
  <c r="D87" i="1"/>
  <c r="S86" i="1"/>
  <c r="R86" i="1"/>
  <c r="E86" i="1"/>
  <c r="D86" i="1"/>
  <c r="R85" i="1"/>
  <c r="S85" i="1" s="1"/>
  <c r="E85" i="1"/>
  <c r="D85" i="1"/>
  <c r="R84" i="1"/>
  <c r="S84" i="1" s="1"/>
  <c r="E84" i="1"/>
  <c r="D84" i="1"/>
  <c r="R83" i="1"/>
  <c r="S83" i="1" s="1"/>
  <c r="E83" i="1"/>
  <c r="D83" i="1"/>
  <c r="Q82" i="1"/>
  <c r="R82" i="1" s="1"/>
  <c r="S82" i="1" s="1"/>
  <c r="E82" i="1"/>
  <c r="D82" i="1"/>
  <c r="S81" i="1"/>
  <c r="R81" i="1"/>
  <c r="E81" i="1"/>
  <c r="D81" i="1"/>
  <c r="S80" i="1"/>
  <c r="R80" i="1"/>
  <c r="E80" i="1"/>
  <c r="D80" i="1"/>
  <c r="R79" i="1"/>
  <c r="S79" i="1" s="1"/>
  <c r="E79" i="1"/>
  <c r="D79" i="1"/>
  <c r="R78" i="1"/>
  <c r="S78" i="1" s="1"/>
  <c r="Q78" i="1"/>
  <c r="E78" i="1"/>
  <c r="D78" i="1"/>
  <c r="S77" i="1"/>
  <c r="R77" i="1"/>
  <c r="E77" i="1"/>
  <c r="D77" i="1"/>
  <c r="R76" i="1"/>
  <c r="S76" i="1" s="1"/>
  <c r="E76" i="1"/>
  <c r="D76" i="1"/>
  <c r="R75" i="1"/>
  <c r="S75" i="1" s="1"/>
  <c r="E75" i="1"/>
  <c r="D75" i="1"/>
  <c r="S74" i="1"/>
  <c r="R74" i="1"/>
  <c r="E74" i="1"/>
  <c r="D74" i="1"/>
  <c r="R73" i="1"/>
  <c r="S73" i="1" s="1"/>
  <c r="E73" i="1"/>
  <c r="D73" i="1"/>
  <c r="S72" i="1"/>
  <c r="R72" i="1"/>
  <c r="E72" i="1"/>
  <c r="D72" i="1"/>
  <c r="R71" i="1"/>
  <c r="S71" i="1" s="1"/>
  <c r="E71" i="1"/>
  <c r="D71" i="1"/>
  <c r="R70" i="1"/>
  <c r="S70" i="1" s="1"/>
  <c r="E70" i="1"/>
  <c r="D70" i="1"/>
  <c r="S69" i="1"/>
  <c r="R69" i="1"/>
  <c r="E69" i="1"/>
  <c r="D69" i="1"/>
  <c r="R68" i="1"/>
  <c r="S68" i="1" s="1"/>
  <c r="E68" i="1"/>
  <c r="D68" i="1"/>
  <c r="S67" i="1"/>
  <c r="R67" i="1"/>
  <c r="E67" i="1"/>
  <c r="D67" i="1"/>
  <c r="R66" i="1"/>
  <c r="S66" i="1" s="1"/>
  <c r="E66" i="1"/>
  <c r="D66" i="1"/>
  <c r="R65" i="1"/>
  <c r="S65" i="1" s="1"/>
  <c r="E65" i="1"/>
  <c r="D65" i="1"/>
  <c r="S64" i="1"/>
  <c r="R64" i="1"/>
  <c r="E64" i="1"/>
  <c r="D64" i="1"/>
  <c r="R63" i="1"/>
  <c r="S63" i="1" s="1"/>
  <c r="E63" i="1"/>
  <c r="D63" i="1"/>
  <c r="S62" i="1"/>
  <c r="R62" i="1"/>
  <c r="E62" i="1"/>
  <c r="D62" i="1"/>
  <c r="R61" i="1"/>
  <c r="S61" i="1" s="1"/>
  <c r="E61" i="1"/>
  <c r="D61" i="1"/>
  <c r="R60" i="1"/>
  <c r="S60" i="1" s="1"/>
  <c r="E60" i="1"/>
  <c r="D60" i="1"/>
  <c r="S59" i="1"/>
  <c r="R59" i="1"/>
  <c r="E59" i="1"/>
  <c r="D59" i="1"/>
  <c r="R58" i="1"/>
  <c r="S58" i="1" s="1"/>
  <c r="E58" i="1"/>
  <c r="D58" i="1"/>
  <c r="S57" i="1"/>
  <c r="R57" i="1"/>
  <c r="E57" i="1"/>
  <c r="D57" i="1"/>
  <c r="R56" i="1"/>
  <c r="S56" i="1" s="1"/>
  <c r="E56" i="1"/>
  <c r="D56" i="1"/>
  <c r="R55" i="1"/>
  <c r="S55" i="1" s="1"/>
  <c r="E55" i="1"/>
  <c r="D55" i="1"/>
  <c r="S54" i="1"/>
  <c r="R54" i="1"/>
  <c r="E54" i="1"/>
  <c r="D54" i="1"/>
  <c r="R53" i="1"/>
  <c r="S53" i="1" s="1"/>
  <c r="E53" i="1"/>
  <c r="D53" i="1"/>
  <c r="S52" i="1"/>
  <c r="R52" i="1"/>
  <c r="E52" i="1"/>
  <c r="D52" i="1"/>
  <c r="R51" i="1"/>
  <c r="S51" i="1" s="1"/>
  <c r="E51" i="1"/>
  <c r="D51" i="1"/>
  <c r="R50" i="1"/>
  <c r="S50" i="1" s="1"/>
  <c r="E50" i="1"/>
  <c r="D50" i="1"/>
  <c r="S49" i="1"/>
  <c r="R49" i="1"/>
  <c r="E49" i="1"/>
  <c r="D49" i="1"/>
  <c r="S48" i="1"/>
  <c r="R48" i="1"/>
  <c r="E48" i="1"/>
  <c r="D48" i="1"/>
  <c r="S47" i="1"/>
  <c r="R47" i="1"/>
  <c r="E47" i="1"/>
  <c r="D47" i="1"/>
  <c r="R46" i="1"/>
  <c r="S46" i="1" s="1"/>
  <c r="E46" i="1"/>
  <c r="D46" i="1"/>
  <c r="R45" i="1"/>
  <c r="S45" i="1" s="1"/>
  <c r="E45" i="1"/>
  <c r="D45" i="1"/>
  <c r="S44" i="1"/>
  <c r="R44" i="1"/>
  <c r="E44" i="1"/>
  <c r="D44" i="1"/>
  <c r="S43" i="1"/>
  <c r="R43" i="1"/>
  <c r="E43" i="1"/>
  <c r="D43" i="1"/>
  <c r="S42" i="1"/>
  <c r="R42" i="1"/>
  <c r="E42" i="1"/>
  <c r="D42" i="1"/>
  <c r="R41" i="1"/>
  <c r="S41" i="1" s="1"/>
  <c r="E41" i="1"/>
  <c r="D41" i="1"/>
  <c r="R40" i="1"/>
  <c r="S40" i="1" s="1"/>
  <c r="E40" i="1"/>
  <c r="D40" i="1"/>
  <c r="S39" i="1"/>
  <c r="R39" i="1"/>
  <c r="E39" i="1"/>
  <c r="D39" i="1"/>
  <c r="R38" i="1"/>
  <c r="S38" i="1" s="1"/>
  <c r="E38" i="1"/>
  <c r="D38" i="1"/>
  <c r="S37" i="1"/>
  <c r="R37" i="1"/>
  <c r="E37" i="1"/>
  <c r="D37" i="1"/>
  <c r="R36" i="1"/>
  <c r="S36" i="1" s="1"/>
  <c r="E36" i="1"/>
  <c r="D36" i="1"/>
  <c r="R35" i="1"/>
  <c r="S35" i="1" s="1"/>
  <c r="E35" i="1"/>
  <c r="D35" i="1"/>
  <c r="S34" i="1"/>
  <c r="R34" i="1"/>
  <c r="E34" i="1"/>
  <c r="D34" i="1"/>
  <c r="R33" i="1"/>
  <c r="S33" i="1" s="1"/>
  <c r="E33" i="1"/>
  <c r="D33" i="1"/>
  <c r="S32" i="1"/>
  <c r="R32" i="1"/>
  <c r="E32" i="1"/>
  <c r="D32" i="1"/>
  <c r="R31" i="1"/>
  <c r="S31" i="1" s="1"/>
  <c r="E31" i="1"/>
  <c r="D31" i="1"/>
  <c r="R30" i="1"/>
  <c r="S30" i="1" s="1"/>
  <c r="E30" i="1"/>
  <c r="D30" i="1"/>
  <c r="S29" i="1"/>
  <c r="R29" i="1"/>
  <c r="E29" i="1"/>
  <c r="D29" i="1"/>
  <c r="S28" i="1"/>
  <c r="R28" i="1"/>
  <c r="E28" i="1"/>
  <c r="D28" i="1"/>
  <c r="S27" i="1"/>
  <c r="R27" i="1"/>
  <c r="E27" i="1"/>
  <c r="D27" i="1"/>
  <c r="R26" i="1"/>
  <c r="S26" i="1" s="1"/>
  <c r="E26" i="1"/>
  <c r="D26" i="1"/>
  <c r="R25" i="1"/>
  <c r="S25" i="1" s="1"/>
  <c r="E25" i="1"/>
  <c r="D25" i="1"/>
  <c r="S24" i="1"/>
  <c r="R24" i="1"/>
  <c r="E24" i="1"/>
  <c r="D24" i="1"/>
  <c r="R23" i="1"/>
  <c r="S23" i="1" s="1"/>
  <c r="E23" i="1"/>
  <c r="D23" i="1"/>
  <c r="S22" i="1"/>
  <c r="R22" i="1"/>
  <c r="E22" i="1"/>
  <c r="D22" i="1"/>
  <c r="R21" i="1"/>
  <c r="S21" i="1" s="1"/>
  <c r="E21" i="1"/>
  <c r="D21" i="1"/>
  <c r="R20" i="1"/>
  <c r="S20" i="1" s="1"/>
  <c r="E20" i="1"/>
  <c r="D20" i="1"/>
  <c r="S19" i="1"/>
  <c r="R19" i="1"/>
  <c r="E19" i="1"/>
  <c r="D19" i="1"/>
  <c r="R18" i="1"/>
  <c r="S18" i="1" s="1"/>
  <c r="E18" i="1"/>
  <c r="D18" i="1"/>
  <c r="S17" i="1"/>
  <c r="R17" i="1"/>
  <c r="E17" i="1"/>
  <c r="D17" i="1"/>
  <c r="R16" i="1"/>
  <c r="S16" i="1" s="1"/>
  <c r="E16" i="1"/>
  <c r="D16" i="1"/>
  <c r="R15" i="1"/>
  <c r="S15" i="1" s="1"/>
  <c r="E15" i="1"/>
  <c r="D15" i="1"/>
  <c r="S14" i="1"/>
  <c r="R14" i="1"/>
  <c r="E14" i="1"/>
  <c r="D14" i="1"/>
  <c r="R13" i="1"/>
  <c r="S13" i="1" s="1"/>
  <c r="E13" i="1"/>
  <c r="D13" i="1"/>
  <c r="S12" i="1"/>
  <c r="R12" i="1"/>
  <c r="E12" i="1"/>
  <c r="D12" i="1"/>
  <c r="R11" i="1"/>
  <c r="S11" i="1" s="1"/>
  <c r="E11" i="1"/>
  <c r="D11" i="1"/>
  <c r="R10" i="1"/>
  <c r="S10" i="1" s="1"/>
  <c r="E10" i="1"/>
  <c r="D10" i="1"/>
  <c r="S9" i="1"/>
  <c r="R9" i="1"/>
  <c r="E9" i="1"/>
  <c r="D9" i="1"/>
  <c r="R8" i="1"/>
  <c r="S8" i="1" s="1"/>
  <c r="E8" i="1"/>
  <c r="D8" i="1"/>
  <c r="S7" i="1"/>
  <c r="R7" i="1"/>
  <c r="E7" i="1"/>
  <c r="D7" i="1"/>
  <c r="R6" i="1"/>
  <c r="S6" i="1" s="1"/>
  <c r="E6" i="1"/>
  <c r="D6" i="1"/>
  <c r="R5" i="1"/>
  <c r="S5" i="1" s="1"/>
  <c r="E5" i="1"/>
  <c r="D5" i="1"/>
  <c r="S4" i="1"/>
  <c r="R4" i="1"/>
  <c r="E4" i="1"/>
  <c r="D4" i="1"/>
  <c r="R3" i="1"/>
  <c r="S3" i="1" s="1"/>
  <c r="E3" i="1"/>
  <c r="D3" i="1"/>
  <c r="S2" i="1"/>
  <c r="R2" i="1"/>
  <c r="E2" i="1"/>
  <c r="D2" i="1"/>
</calcChain>
</file>

<file path=xl/sharedStrings.xml><?xml version="1.0" encoding="utf-8"?>
<sst xmlns="http://schemas.openxmlformats.org/spreadsheetml/2006/main" count="98166" uniqueCount="8223">
  <si>
    <t>Order ID</t>
  </si>
  <si>
    <t>Order Date</t>
  </si>
  <si>
    <t>Ship Date</t>
  </si>
  <si>
    <t>Year</t>
  </si>
  <si>
    <t>Month</t>
  </si>
  <si>
    <t>Ship Mode</t>
  </si>
  <si>
    <t>Customer Name</t>
  </si>
  <si>
    <t>Segment</t>
  </si>
  <si>
    <t>City</t>
  </si>
  <si>
    <t>State</t>
  </si>
  <si>
    <t>Postal Code</t>
  </si>
  <si>
    <t>Region</t>
  </si>
  <si>
    <t>Product ID</t>
  </si>
  <si>
    <t>Category</t>
  </si>
  <si>
    <t>Sub-Category</t>
  </si>
  <si>
    <t>Sales</t>
  </si>
  <si>
    <t>Cost</t>
  </si>
  <si>
    <t>Profit</t>
  </si>
  <si>
    <t>Tax</t>
  </si>
  <si>
    <t>CA-2018-140326</t>
  </si>
  <si>
    <t>First Class</t>
  </si>
  <si>
    <t>Helen Wasserman</t>
  </si>
  <si>
    <t>Home Office</t>
  </si>
  <si>
    <t>Chicago</t>
  </si>
  <si>
    <t>Illinois</t>
  </si>
  <si>
    <t>Central</t>
  </si>
  <si>
    <t>FUR-BO-10000112</t>
  </si>
  <si>
    <t>Furniture</t>
  </si>
  <si>
    <t>Bookcases</t>
  </si>
  <si>
    <t>CA-2015-105249</t>
  </si>
  <si>
    <t>Same Day</t>
  </si>
  <si>
    <t>Duane Huffman</t>
  </si>
  <si>
    <t>San Francisco</t>
  </si>
  <si>
    <t>California</t>
  </si>
  <si>
    <t>West</t>
  </si>
  <si>
    <t>FUR-BO-10000330</t>
  </si>
  <si>
    <t>CA-2016-130785</t>
  </si>
  <si>
    <t>Standard Class</t>
  </si>
  <si>
    <t>Arthur Gainer</t>
  </si>
  <si>
    <t>San Diego</t>
  </si>
  <si>
    <t>CA-2018-125472</t>
  </si>
  <si>
    <t>Bruce Degenhardt</t>
  </si>
  <si>
    <t>Lafayette</t>
  </si>
  <si>
    <t>Louisiana</t>
  </si>
  <si>
    <t>South</t>
  </si>
  <si>
    <t>CA-2015-156349</t>
  </si>
  <si>
    <t>Marina Lichtenstein</t>
  </si>
  <si>
    <t>Los Angeles</t>
  </si>
  <si>
    <t>FUR-BO-10000362</t>
  </si>
  <si>
    <t>US-2015-123183</t>
  </si>
  <si>
    <t>Georgia Rosenberg</t>
  </si>
  <si>
    <t>Corporate</t>
  </si>
  <si>
    <t>Wilmington</t>
  </si>
  <si>
    <t>Delaware</t>
  </si>
  <si>
    <t>East</t>
  </si>
  <si>
    <t>CA-2015-133592</t>
  </si>
  <si>
    <t>Katherine Murray</t>
  </si>
  <si>
    <t>Providence</t>
  </si>
  <si>
    <t>Rhode Island</t>
  </si>
  <si>
    <t>CA-2017-165848</t>
  </si>
  <si>
    <t>Edward Nazzal</t>
  </si>
  <si>
    <t>New York City</t>
  </si>
  <si>
    <t>New York</t>
  </si>
  <si>
    <t>CA-2016-118423</t>
  </si>
  <si>
    <t>Dennis Pardue</t>
  </si>
  <si>
    <t>Peoria</t>
  </si>
  <si>
    <t>US-2017-166660</t>
  </si>
  <si>
    <t>Second Class</t>
  </si>
  <si>
    <t>Tim Brockman</t>
  </si>
  <si>
    <t>Seattle</t>
  </si>
  <si>
    <t>Washington</t>
  </si>
  <si>
    <t>FUR-BO-10000468</t>
  </si>
  <si>
    <t>CA-2018-116946</t>
  </si>
  <si>
    <t>Tony Sayre</t>
  </si>
  <si>
    <t>Parker</t>
  </si>
  <si>
    <t>Colorado</t>
  </si>
  <si>
    <t>CA-2015-156790</t>
  </si>
  <si>
    <t>Vivek Gonzalez</t>
  </si>
  <si>
    <t>Jacksonville</t>
  </si>
  <si>
    <t>Florida</t>
  </si>
  <si>
    <t>CA-2018-126914</t>
  </si>
  <si>
    <t>Joe Elijah</t>
  </si>
  <si>
    <t>Monroe</t>
  </si>
  <si>
    <t>North Carolina</t>
  </si>
  <si>
    <t>CA-2018-161200</t>
  </si>
  <si>
    <t>Seth Vernon</t>
  </si>
  <si>
    <t>CA-2016-168480</t>
  </si>
  <si>
    <t>Dario Medina</t>
  </si>
  <si>
    <t>Lincoln Park</t>
  </si>
  <si>
    <t>Michigan</t>
  </si>
  <si>
    <t>US-2015-156559</t>
  </si>
  <si>
    <t>Lena Hernandez</t>
  </si>
  <si>
    <t>Jonesboro</t>
  </si>
  <si>
    <t>Arkansas</t>
  </si>
  <si>
    <t>FUR-BO-10000711</t>
  </si>
  <si>
    <t>CA-2015-140487</t>
  </si>
  <si>
    <t>Sharelle Roach</t>
  </si>
  <si>
    <t>Detroit</t>
  </si>
  <si>
    <t>US-2016-164238</t>
  </si>
  <si>
    <t>Joni Wasserman</t>
  </si>
  <si>
    <t>Philadelphia</t>
  </si>
  <si>
    <t>Pennsylvania</t>
  </si>
  <si>
    <t>FUR-BO-10000780</t>
  </si>
  <si>
    <t>CA-2018-168641</t>
  </si>
  <si>
    <t>Kelly Andreada</t>
  </si>
  <si>
    <t>Consumer</t>
  </si>
  <si>
    <t>US-2017-110170</t>
  </si>
  <si>
    <t>Harry Marie</t>
  </si>
  <si>
    <t>Huntsville</t>
  </si>
  <si>
    <t>Texas</t>
  </si>
  <si>
    <t>Technology</t>
  </si>
  <si>
    <t>US-2017-131611</t>
  </si>
  <si>
    <t>Emily Phan</t>
  </si>
  <si>
    <t>Houston</t>
  </si>
  <si>
    <t>CA-2018-137449</t>
  </si>
  <si>
    <t>Max Engle</t>
  </si>
  <si>
    <t>Dallas</t>
  </si>
  <si>
    <t>CA-2015-131247</t>
  </si>
  <si>
    <t>Guy Armstrong</t>
  </si>
  <si>
    <t>FUR-BO-10001337</t>
  </si>
  <si>
    <t>CA-2015-154599</t>
  </si>
  <si>
    <t>Kean Nguyen</t>
  </si>
  <si>
    <t>Redondo Beach</t>
  </si>
  <si>
    <t>CA-2015-101931</t>
  </si>
  <si>
    <t>Todd Sumrall</t>
  </si>
  <si>
    <t>CA-2017-149762</t>
  </si>
  <si>
    <t>Roger Demir</t>
  </si>
  <si>
    <t>Morgan Hill</t>
  </si>
  <si>
    <t>Office Supplies</t>
  </si>
  <si>
    <t>CA-2018-108070</t>
  </si>
  <si>
    <t>Joel Eaton</t>
  </si>
  <si>
    <t>San Jose</t>
  </si>
  <si>
    <t>CA-2018-140963</t>
  </si>
  <si>
    <t>Michelle Tran</t>
  </si>
  <si>
    <t>CA-2016-163965</t>
  </si>
  <si>
    <t>Sung Shariari</t>
  </si>
  <si>
    <t>Miami</t>
  </si>
  <si>
    <t>CA-2015-166744</t>
  </si>
  <si>
    <t>Duane Noonan</t>
  </si>
  <si>
    <t>Columbia</t>
  </si>
  <si>
    <t>Maryland</t>
  </si>
  <si>
    <t>CA-2017-152688</t>
  </si>
  <si>
    <t>Nick Radford</t>
  </si>
  <si>
    <t>Perth Amboy</t>
  </si>
  <si>
    <t>New Jersey</t>
  </si>
  <si>
    <t>CA-2017-156251</t>
  </si>
  <si>
    <t>Theresa Swint</t>
  </si>
  <si>
    <t>West Allis</t>
  </si>
  <si>
    <t>Wisconsin</t>
  </si>
  <si>
    <t>CA-2018-134565</t>
  </si>
  <si>
    <t>Tom Boeckenhauer</t>
  </si>
  <si>
    <t>FUR-BO-10001519</t>
  </si>
  <si>
    <t>CA-2018-141201</t>
  </si>
  <si>
    <t>Daniel Byrd</t>
  </si>
  <si>
    <t>Salinas</t>
  </si>
  <si>
    <t>CA-2016-137974</t>
  </si>
  <si>
    <t>Lauren Leatherbury</t>
  </si>
  <si>
    <t>Waynesboro</t>
  </si>
  <si>
    <t>Virginia</t>
  </si>
  <si>
    <t>CA-2016-100454</t>
  </si>
  <si>
    <t>Brian Moss</t>
  </si>
  <si>
    <t>US-2018-169551</t>
  </si>
  <si>
    <t>Rob Lucas</t>
  </si>
  <si>
    <t>CA-2017-157707</t>
  </si>
  <si>
    <t>Corey Catlett</t>
  </si>
  <si>
    <t>Denver</t>
  </si>
  <si>
    <t>FUR-BO-10001567</t>
  </si>
  <si>
    <t>CA-2015-144666</t>
  </si>
  <si>
    <t>Jeremy Pistek</t>
  </si>
  <si>
    <t>FUR-BO-10001601</t>
  </si>
  <si>
    <t>CA-2018-159149</t>
  </si>
  <si>
    <t>Cyra Reiten</t>
  </si>
  <si>
    <t>US-2018-133200</t>
  </si>
  <si>
    <t>Dorothy Badders</t>
  </si>
  <si>
    <t>Fort Worth</t>
  </si>
  <si>
    <t>CA-2016-143364</t>
  </si>
  <si>
    <t>Toby Gnade</t>
  </si>
  <si>
    <t>Mesa</t>
  </si>
  <si>
    <t>Arizona</t>
  </si>
  <si>
    <t>FUR-BO-10001608</t>
  </si>
  <si>
    <t>US-2017-106600</t>
  </si>
  <si>
    <t>Raymond Messe</t>
  </si>
  <si>
    <t>Columbus</t>
  </si>
  <si>
    <t>Georgia</t>
  </si>
  <si>
    <t>CA-2016-137925</t>
  </si>
  <si>
    <t>Janet Lee</t>
  </si>
  <si>
    <t>CA-2015-166863</t>
  </si>
  <si>
    <t>Sam Craven</t>
  </si>
  <si>
    <t>Plano</t>
  </si>
  <si>
    <t>US-2018-167402</t>
  </si>
  <si>
    <t>Cathy Prescott</t>
  </si>
  <si>
    <t>Springfield</t>
  </si>
  <si>
    <t>Missouri</t>
  </si>
  <si>
    <t>CA-2018-131954</t>
  </si>
  <si>
    <t>Darrin Sayre</t>
  </si>
  <si>
    <t>FUR-BO-10001619</t>
  </si>
  <si>
    <t>CA-2017-123533</t>
  </si>
  <si>
    <t>Sample Company A</t>
  </si>
  <si>
    <t>Hialeah</t>
  </si>
  <si>
    <t>CA-2017-117681</t>
  </si>
  <si>
    <t>Herbert Flentye</t>
  </si>
  <si>
    <t>FUR-BO-10001798</t>
  </si>
  <si>
    <t>CA-2017-152156</t>
  </si>
  <si>
    <t>Claire Gute</t>
  </si>
  <si>
    <t>Henderson</t>
  </si>
  <si>
    <t>Kentucky</t>
  </si>
  <si>
    <t>CA-2018-110198</t>
  </si>
  <si>
    <t>Coral Springs</t>
  </si>
  <si>
    <t>CA-2018-159793</t>
  </si>
  <si>
    <t>CA-2017-147137</t>
  </si>
  <si>
    <t>Anna Andreadi</t>
  </si>
  <si>
    <t>FUR-BO-10001811</t>
  </si>
  <si>
    <t>US-2018-132059</t>
  </si>
  <si>
    <t>Arthur Prichep</t>
  </si>
  <si>
    <t>Fort Collins</t>
  </si>
  <si>
    <t>CA-2017-102981</t>
  </si>
  <si>
    <t>Mary O'Rourke</t>
  </si>
  <si>
    <t>CA-2018-115105</t>
  </si>
  <si>
    <t>Bryan Davis</t>
  </si>
  <si>
    <t>CA-2016-133585</t>
  </si>
  <si>
    <t>Craig Molinari</t>
  </si>
  <si>
    <t>CA-2016-130183</t>
  </si>
  <si>
    <t>Patrick O'Brill</t>
  </si>
  <si>
    <t>CA-2018-144491</t>
  </si>
  <si>
    <t>Caroline Jumper</t>
  </si>
  <si>
    <t>CA-2018-142461</t>
  </si>
  <si>
    <t>Kean Thornton</t>
  </si>
  <si>
    <t>CA-2017-123337</t>
  </si>
  <si>
    <t>Keith Dawkins</t>
  </si>
  <si>
    <t>FUR-BO-10001918</t>
  </si>
  <si>
    <t>CA-2016-162950</t>
  </si>
  <si>
    <t>Dorothy Wardle</t>
  </si>
  <si>
    <t>Troy</t>
  </si>
  <si>
    <t>Ohio</t>
  </si>
  <si>
    <t>US-2018-121251</t>
  </si>
  <si>
    <t>Gary McGarr</t>
  </si>
  <si>
    <t>CA-2015-146591</t>
  </si>
  <si>
    <t>Toby Swindell</t>
  </si>
  <si>
    <t>Scottsdale</t>
  </si>
  <si>
    <t>FUR-BO-10001972</t>
  </si>
  <si>
    <t>CA-2018-143378</t>
  </si>
  <si>
    <t>Justin Ritter</t>
  </si>
  <si>
    <t>Oregon</t>
  </si>
  <si>
    <t>CA-2018-141117</t>
  </si>
  <si>
    <t>Juliana Krohn</t>
  </si>
  <si>
    <t>CA-2018-117457</t>
  </si>
  <si>
    <t>Keith Herrera</t>
  </si>
  <si>
    <t>US-2018-132031</t>
  </si>
  <si>
    <t>Parhena Norris</t>
  </si>
  <si>
    <t>Clarksville</t>
  </si>
  <si>
    <t>Tennessee</t>
  </si>
  <si>
    <t>US-2015-127978</t>
  </si>
  <si>
    <t>Jill Stevenson</t>
  </si>
  <si>
    <t>CA-2018-167381</t>
  </si>
  <si>
    <t>Erica Hernandez</t>
  </si>
  <si>
    <t>Lansing</t>
  </si>
  <si>
    <t>CA-2017-106383</t>
  </si>
  <si>
    <t>Bobby Trafton</t>
  </si>
  <si>
    <t>Littleton</t>
  </si>
  <si>
    <t>FUR-BO-10002202</t>
  </si>
  <si>
    <t>CA-2018-124674</t>
  </si>
  <si>
    <t>Joy Bell-</t>
  </si>
  <si>
    <t>Brownsville</t>
  </si>
  <si>
    <t>CA-2018-140585</t>
  </si>
  <si>
    <t>Russell Applegate</t>
  </si>
  <si>
    <t>Encinitas</t>
  </si>
  <si>
    <t>FUR-BO-10002206</t>
  </si>
  <si>
    <t>CA-2016-148635</t>
  </si>
  <si>
    <t>Michelle Huthwaite</t>
  </si>
  <si>
    <t>FUR-BO-10002213</t>
  </si>
  <si>
    <t>CA-2016-164882</t>
  </si>
  <si>
    <t>Sandra Glassco</t>
  </si>
  <si>
    <t>Redlands</t>
  </si>
  <si>
    <t>US-2016-145422</t>
  </si>
  <si>
    <t>Pierre Wener</t>
  </si>
  <si>
    <t>CA-2017-107104</t>
  </si>
  <si>
    <t>Maribeth Schnelling</t>
  </si>
  <si>
    <t>US-2018-133312</t>
  </si>
  <si>
    <t>Bradley Drucker</t>
  </si>
  <si>
    <t>US-2017-135923</t>
  </si>
  <si>
    <t>Carlos Meador</t>
  </si>
  <si>
    <t>Fayetteville</t>
  </si>
  <si>
    <t>CA-2015-125997</t>
  </si>
  <si>
    <t>Mitch Webber</t>
  </si>
  <si>
    <t>CA-2015-128209</t>
  </si>
  <si>
    <t>Greg Tran</t>
  </si>
  <si>
    <t>Buffalo</t>
  </si>
  <si>
    <t>US-2016-126977</t>
  </si>
  <si>
    <t>Peter Fuller</t>
  </si>
  <si>
    <t>CA-2018-116127</t>
  </si>
  <si>
    <t>Sarah Brown</t>
  </si>
  <si>
    <t>US-2016-165743</t>
  </si>
  <si>
    <t>Michelle Moray</t>
  </si>
  <si>
    <t>Aurora</t>
  </si>
  <si>
    <t>FUR-BO-10002268</t>
  </si>
  <si>
    <t>CA-2017-138520</t>
  </si>
  <si>
    <t>Jeremy Lonsdale</t>
  </si>
  <si>
    <t>CA-2018-135692</t>
  </si>
  <si>
    <t>Cynthia Voltz</t>
  </si>
  <si>
    <t>CA-2016-111514</t>
  </si>
  <si>
    <t>Scott Cohen</t>
  </si>
  <si>
    <t>FUR-BO-10002545</t>
  </si>
  <si>
    <t>CA-2015-155796</t>
  </si>
  <si>
    <t>Tom Stivers</t>
  </si>
  <si>
    <t>Reading</t>
  </si>
  <si>
    <t>CA-2016-102281</t>
  </si>
  <si>
    <t>Mark Packer</t>
  </si>
  <si>
    <t>CA-2017-155516</t>
  </si>
  <si>
    <t>Michael Kennedy</t>
  </si>
  <si>
    <t>Manchester</t>
  </si>
  <si>
    <t>Connecticut</t>
  </si>
  <si>
    <t>CA-2018-121888</t>
  </si>
  <si>
    <t>Carl Ludwig</t>
  </si>
  <si>
    <t>Everett</t>
  </si>
  <si>
    <t>Massachusetts</t>
  </si>
  <si>
    <t>US-2016-122784</t>
  </si>
  <si>
    <t>Highland Park</t>
  </si>
  <si>
    <t>CA-2016-117415</t>
  </si>
  <si>
    <t>Steve Nguyen</t>
  </si>
  <si>
    <t>US-2017-100461</t>
  </si>
  <si>
    <t>Jack O'Briant</t>
  </si>
  <si>
    <t>Franklin</t>
  </si>
  <si>
    <t>CA-2016-115511</t>
  </si>
  <si>
    <t>Natalie Webber</t>
  </si>
  <si>
    <t>Las Vegas</t>
  </si>
  <si>
    <t>Nevada</t>
  </si>
  <si>
    <t>FUR-BO-10002598</t>
  </si>
  <si>
    <t>CA-2018-166926</t>
  </si>
  <si>
    <t>Sean O'Donnell</t>
  </si>
  <si>
    <t>CA-2016-156482</t>
  </si>
  <si>
    <t>Ivan Liston</t>
  </si>
  <si>
    <t>CA-2017-113425</t>
  </si>
  <si>
    <t>Julie Kriz</t>
  </si>
  <si>
    <t>CA-2018-143574</t>
  </si>
  <si>
    <t>Dan Reichenbach</t>
  </si>
  <si>
    <t>Milford</t>
  </si>
  <si>
    <t>US-2016-103471</t>
  </si>
  <si>
    <t>Jim Radford</t>
  </si>
  <si>
    <t>Colorado Springs</t>
  </si>
  <si>
    <t>FUR-BO-10002613</t>
  </si>
  <si>
    <t>CA-2017-148747</t>
  </si>
  <si>
    <t>Aaron Smayling</t>
  </si>
  <si>
    <t>CA-2018-142342</t>
  </si>
  <si>
    <t>Anthony Johnson</t>
  </si>
  <si>
    <t>Apple Valley</t>
  </si>
  <si>
    <t>CA-2015-150245</t>
  </si>
  <si>
    <t>Pamela Coakley</t>
  </si>
  <si>
    <t>Watertown</t>
  </si>
  <si>
    <t>CA-2016-113152</t>
  </si>
  <si>
    <t>Jim Karlsson</t>
  </si>
  <si>
    <t>CA-2018-140872</t>
  </si>
  <si>
    <t>Pembroke Pines</t>
  </si>
  <si>
    <t>FUR-BO-10002824</t>
  </si>
  <si>
    <t>CA-2016-146087</t>
  </si>
  <si>
    <t>Paul Prost</t>
  </si>
  <si>
    <t>Holyoke</t>
  </si>
  <si>
    <t>CA-2018-154907</t>
  </si>
  <si>
    <t>David Smith</t>
  </si>
  <si>
    <t>Amarillo</t>
  </si>
  <si>
    <t>CA-2017-166772</t>
  </si>
  <si>
    <t>Heather Jas</t>
  </si>
  <si>
    <t>FUR-BO-10002853</t>
  </si>
  <si>
    <t>CA-2016-103870</t>
  </si>
  <si>
    <t>Sung Pak</t>
  </si>
  <si>
    <t>Murfreesboro</t>
  </si>
  <si>
    <t>CA-2017-159912</t>
  </si>
  <si>
    <t>George Bell</t>
  </si>
  <si>
    <t>CA-2017-143749</t>
  </si>
  <si>
    <t>Aleksandra Gannaway</t>
  </si>
  <si>
    <t>CA-2015-111192</t>
  </si>
  <si>
    <t>FUR-BO-10002916</t>
  </si>
  <si>
    <t>US-2015-134733</t>
  </si>
  <si>
    <t>CA-2016-130974</t>
  </si>
  <si>
    <t>Matt Abelman</t>
  </si>
  <si>
    <t>CA-2016-105627</t>
  </si>
  <si>
    <t>Dana Kaydos</t>
  </si>
  <si>
    <t>Kenosha</t>
  </si>
  <si>
    <t>CA-2015-157147</t>
  </si>
  <si>
    <t>Brian Dahlen</t>
  </si>
  <si>
    <t>FUR-BO-10003034</t>
  </si>
  <si>
    <t>CA-2018-130764</t>
  </si>
  <si>
    <t>CA-2017-106243</t>
  </si>
  <si>
    <t>Greg Matthias</t>
  </si>
  <si>
    <t>CA-2018-141873</t>
  </si>
  <si>
    <t>Harry Greene</t>
  </si>
  <si>
    <t>CA-2018-165386</t>
  </si>
  <si>
    <t>Charlotte Melton</t>
  </si>
  <si>
    <t>CA-2016-138534</t>
  </si>
  <si>
    <t>Jessica Myrick</t>
  </si>
  <si>
    <t>Bakersfield</t>
  </si>
  <si>
    <t>FUR-BO-10003159</t>
  </si>
  <si>
    <t>CA-2015-119151</t>
  </si>
  <si>
    <t>Mike Pelletier</t>
  </si>
  <si>
    <t>US-2017-147711</t>
  </si>
  <si>
    <t>Baltimore</t>
  </si>
  <si>
    <t>CA-2018-111556</t>
  </si>
  <si>
    <t>Carlos Daly</t>
  </si>
  <si>
    <t>CA-2017-145303</t>
  </si>
  <si>
    <t>Tom Prescott</t>
  </si>
  <si>
    <t>CA-2018-117324</t>
  </si>
  <si>
    <t>Madison</t>
  </si>
  <si>
    <t>CA-2015-151946</t>
  </si>
  <si>
    <t>FUR-BO-10003272</t>
  </si>
  <si>
    <t>CA-2015-112158</t>
  </si>
  <si>
    <t>David Philippe</t>
  </si>
  <si>
    <t>US-2017-112977</t>
  </si>
  <si>
    <t>Long Beach</t>
  </si>
  <si>
    <t>CA-2017-119865</t>
  </si>
  <si>
    <t>Adam Shillingsburg</t>
  </si>
  <si>
    <t>US-2015-112914</t>
  </si>
  <si>
    <t>CA-2016-141243</t>
  </si>
  <si>
    <t>Amy Hunt</t>
  </si>
  <si>
    <t>CA-2018-112515</t>
  </si>
  <si>
    <t>Alan Schoenberger</t>
  </si>
  <si>
    <t>Provo</t>
  </si>
  <si>
    <t>Utah</t>
  </si>
  <si>
    <t>FUR-BO-10003404</t>
  </si>
  <si>
    <t>CA-2018-150091</t>
  </si>
  <si>
    <t>Nora Paige</t>
  </si>
  <si>
    <t>Lakewood</t>
  </si>
  <si>
    <t>CA-2016-115847</t>
  </si>
  <si>
    <t>Tracy Collins</t>
  </si>
  <si>
    <t>Arlington</t>
  </si>
  <si>
    <t>FUR-BO-10003433</t>
  </si>
  <si>
    <t>US-2018-126060</t>
  </si>
  <si>
    <t>CA-2015-149524</t>
  </si>
  <si>
    <t>Brendan Sweed</t>
  </si>
  <si>
    <t>CA-2017-108735</t>
  </si>
  <si>
    <t>FUR-BO-10003441</t>
  </si>
  <si>
    <t>CA-2018-104731</t>
  </si>
  <si>
    <t>Anne McFarland</t>
  </si>
  <si>
    <t>Salem</t>
  </si>
  <si>
    <t>CA-2018-131233</t>
  </si>
  <si>
    <t>Christine Sundaresam</t>
  </si>
  <si>
    <t>CA-2018-143259</t>
  </si>
  <si>
    <t>Patrick O'Donnell</t>
  </si>
  <si>
    <t>CA-2017-115574</t>
  </si>
  <si>
    <t>Ben Peterman</t>
  </si>
  <si>
    <t>CA-2018-113873</t>
  </si>
  <si>
    <t>Katrina Edelman</t>
  </si>
  <si>
    <t>CA-2016-104346</t>
  </si>
  <si>
    <t>Irene Maddox</t>
  </si>
  <si>
    <t>FUR-BO-10003450</t>
  </si>
  <si>
    <t>US-2017-114174</t>
  </si>
  <si>
    <t>Anne Pryor</t>
  </si>
  <si>
    <t>Malden</t>
  </si>
  <si>
    <t>CA-2017-160108</t>
  </si>
  <si>
    <t>Eau Claire</t>
  </si>
  <si>
    <t>US-2018-112347</t>
  </si>
  <si>
    <t>Bill Stewart</t>
  </si>
  <si>
    <t>FUR-BO-10003546</t>
  </si>
  <si>
    <t>CA-2017-163776</t>
  </si>
  <si>
    <t>Joy Smith</t>
  </si>
  <si>
    <t>Hattiesburg</t>
  </si>
  <si>
    <t>Mississippi</t>
  </si>
  <si>
    <t>CA-2018-159464</t>
  </si>
  <si>
    <t>Todd Boyes</t>
  </si>
  <si>
    <t>Sandy Springs</t>
  </si>
  <si>
    <t>CA-2015-163468</t>
  </si>
  <si>
    <t>Joe Kamberova</t>
  </si>
  <si>
    <t>Des Plaines</t>
  </si>
  <si>
    <t>CA-2016-133445</t>
  </si>
  <si>
    <t>Jeremy Farry</t>
  </si>
  <si>
    <t>Portland</t>
  </si>
  <si>
    <t>FUR-BO-10003660</t>
  </si>
  <si>
    <t>CA-2018-104885</t>
  </si>
  <si>
    <t>Newark</t>
  </si>
  <si>
    <t>CA-2018-119578</t>
  </si>
  <si>
    <t>Jason Gross</t>
  </si>
  <si>
    <t>CA-2016-130456</t>
  </si>
  <si>
    <t>FUR-BO-10003893</t>
  </si>
  <si>
    <t>CA-2017-164770</t>
  </si>
  <si>
    <t>Muhammed Yedwab</t>
  </si>
  <si>
    <t>CA-2017-163972</t>
  </si>
  <si>
    <t>Michael Granlund</t>
  </si>
  <si>
    <t>Fresno</t>
  </si>
  <si>
    <t>FUR-BO-10003894</t>
  </si>
  <si>
    <t>CA-2018-149881</t>
  </si>
  <si>
    <t>Nick Crebassa</t>
  </si>
  <si>
    <t>US-2017-104815</t>
  </si>
  <si>
    <t>Rob Beeghly</t>
  </si>
  <si>
    <t>CA-2018-104003</t>
  </si>
  <si>
    <t>Debra Catini</t>
  </si>
  <si>
    <t>FUR-BO-10003965</t>
  </si>
  <si>
    <t>CA-2018-124765</t>
  </si>
  <si>
    <t>Henia Zydlo</t>
  </si>
  <si>
    <t>Fort Lauderdale</t>
  </si>
  <si>
    <t>CA-2016-135251</t>
  </si>
  <si>
    <t>Rachel Payne</t>
  </si>
  <si>
    <t>CA-2016-105690</t>
  </si>
  <si>
    <t>Carol Adams</t>
  </si>
  <si>
    <t>Port Arthur</t>
  </si>
  <si>
    <t>CA-2015-115161</t>
  </si>
  <si>
    <t>Liz Carlisle</t>
  </si>
  <si>
    <t>Mission Viejo</t>
  </si>
  <si>
    <t>FUR-BO-10003966</t>
  </si>
  <si>
    <t>CA-2018-109393</t>
  </si>
  <si>
    <t>John Castell</t>
  </si>
  <si>
    <t>US-2016-123218</t>
  </si>
  <si>
    <t>Katherine Ducich</t>
  </si>
  <si>
    <t>CA-2017-140935</t>
  </si>
  <si>
    <t>Aaron Bergman</t>
  </si>
  <si>
    <t>Oklahoma City</t>
  </si>
  <si>
    <t>Oklahoma</t>
  </si>
  <si>
    <t>CA-2015-119144</t>
  </si>
  <si>
    <t>Justin Deggeller</t>
  </si>
  <si>
    <t>FUR-BO-10004015</t>
  </si>
  <si>
    <t>CA-2016-100146</t>
  </si>
  <si>
    <t>Claudia Bergmann</t>
  </si>
  <si>
    <t>Camarillo</t>
  </si>
  <si>
    <t>CA-2018-124086</t>
  </si>
  <si>
    <t>Laguna Niguel</t>
  </si>
  <si>
    <t>CA-2018-112753</t>
  </si>
  <si>
    <t>Craig Carreira</t>
  </si>
  <si>
    <t>US-2017-108504</t>
  </si>
  <si>
    <t>Smyrna</t>
  </si>
  <si>
    <t>CA-2018-122994</t>
  </si>
  <si>
    <t>Mark Van Huff</t>
  </si>
  <si>
    <t>CA-2017-127236</t>
  </si>
  <si>
    <t>Troy Blackwell</t>
  </si>
  <si>
    <t>CA-2018-135377</t>
  </si>
  <si>
    <t>Bart Pistole</t>
  </si>
  <si>
    <t>CA-2018-161480</t>
  </si>
  <si>
    <t>Ralph Arnett</t>
  </si>
  <si>
    <t>CA-2015-111871</t>
  </si>
  <si>
    <t>Eileen Kiefer</t>
  </si>
  <si>
    <t>FUR-BO-10004218</t>
  </si>
  <si>
    <t>CA-2015-113271</t>
  </si>
  <si>
    <t>US-2017-108497</t>
  </si>
  <si>
    <t>Marc Harrigan</t>
  </si>
  <si>
    <t>CA-2017-123512</t>
  </si>
  <si>
    <t>Mike Vittorini</t>
  </si>
  <si>
    <t>US-2018-153255</t>
  </si>
  <si>
    <t>Concord</t>
  </si>
  <si>
    <t>CA-2016-167010</t>
  </si>
  <si>
    <t>Valerie Takahito</t>
  </si>
  <si>
    <t>CA-2015-120411</t>
  </si>
  <si>
    <t>CA-2016-147788</t>
  </si>
  <si>
    <t>Tamara Manning</t>
  </si>
  <si>
    <t>Orem</t>
  </si>
  <si>
    <t>FUR-BO-10004357</t>
  </si>
  <si>
    <t>CA-2016-168207</t>
  </si>
  <si>
    <t>Liz Thompson</t>
  </si>
  <si>
    <t>CA-2017-130911</t>
  </si>
  <si>
    <t>Dan Campbell</t>
  </si>
  <si>
    <t>Cleveland</t>
  </si>
  <si>
    <t>CA-2016-153717</t>
  </si>
  <si>
    <t>Dionis Lloyd</t>
  </si>
  <si>
    <t>FUR-BO-10004360</t>
  </si>
  <si>
    <t>CA-2018-106432</t>
  </si>
  <si>
    <t>Christina Anderson</t>
  </si>
  <si>
    <t>Waco</t>
  </si>
  <si>
    <t>CA-2016-114237</t>
  </si>
  <si>
    <t>Marc Crier</t>
  </si>
  <si>
    <t>FUR-BO-10004409</t>
  </si>
  <si>
    <t>CA-2016-126137</t>
  </si>
  <si>
    <t>Bruce Stewart</t>
  </si>
  <si>
    <t>US-2016-157014</t>
  </si>
  <si>
    <t>Bryan Mills</t>
  </si>
  <si>
    <t>CA-2017-107783</t>
  </si>
  <si>
    <t>Olvera Toch</t>
  </si>
  <si>
    <t>Bethlehem</t>
  </si>
  <si>
    <t>CA-2015-167997</t>
  </si>
  <si>
    <t>Rapid City</t>
  </si>
  <si>
    <t>South Dakota</t>
  </si>
  <si>
    <t>CA-2017-162082</t>
  </si>
  <si>
    <t>John Stevenson</t>
  </si>
  <si>
    <t>Harlingen</t>
  </si>
  <si>
    <t>CA-2015-168494</t>
  </si>
  <si>
    <t>Nora Preis</t>
  </si>
  <si>
    <t>FUR-BO-10004467</t>
  </si>
  <si>
    <t>US-2017-146794</t>
  </si>
  <si>
    <t>Sally Hughsby</t>
  </si>
  <si>
    <t>Hesperia</t>
  </si>
  <si>
    <t>CA-2018-105991</t>
  </si>
  <si>
    <t>Lisa Hazard</t>
  </si>
  <si>
    <t>Louisville</t>
  </si>
  <si>
    <t>US-2018-139647</t>
  </si>
  <si>
    <t>Phoenix</t>
  </si>
  <si>
    <t>CA-2018-142622</t>
  </si>
  <si>
    <t>CA-2015-114181</t>
  </si>
  <si>
    <t>Art Foster</t>
  </si>
  <si>
    <t>CA-2016-115798</t>
  </si>
  <si>
    <t>Ken Lonsdale</t>
  </si>
  <si>
    <t>US-2015-159618</t>
  </si>
  <si>
    <t>Darren Budd</t>
  </si>
  <si>
    <t>FUR-BO-10004690</t>
  </si>
  <si>
    <t>CA-2016-103954</t>
  </si>
  <si>
    <t>Hallie Redmond</t>
  </si>
  <si>
    <t>Milwaukee</t>
  </si>
  <si>
    <t>CA-2016-121188</t>
  </si>
  <si>
    <t>Cassandra Brandow</t>
  </si>
  <si>
    <t>FUR-BO-10004695</t>
  </si>
  <si>
    <t>CA-2017-162355</t>
  </si>
  <si>
    <t>Philip Fox</t>
  </si>
  <si>
    <t>CA-2017-113845</t>
  </si>
  <si>
    <t>Frank Atkinson</t>
  </si>
  <si>
    <t>Orlando</t>
  </si>
  <si>
    <t>CA-2018-138975</t>
  </si>
  <si>
    <t>Shahid Collister</t>
  </si>
  <si>
    <t>Atlanta</t>
  </si>
  <si>
    <t>CA-2016-146262</t>
  </si>
  <si>
    <t>Victoria Wilson</t>
  </si>
  <si>
    <t>Medina</t>
  </si>
  <si>
    <t>US-2016-147242</t>
  </si>
  <si>
    <t>Edward Hooks</t>
  </si>
  <si>
    <t>Revere</t>
  </si>
  <si>
    <t>CA-2017-137050</t>
  </si>
  <si>
    <t>Steven Ward</t>
  </si>
  <si>
    <t>CA-2018-159226</t>
  </si>
  <si>
    <t>FUR-BO-10004709</t>
  </si>
  <si>
    <t>US-2018-115301</t>
  </si>
  <si>
    <t>US-2016-149629</t>
  </si>
  <si>
    <t>Michael Paige</t>
  </si>
  <si>
    <t>Port Saint Lucie</t>
  </si>
  <si>
    <t>US-2018-134642</t>
  </si>
  <si>
    <t>Scot Wooten</t>
  </si>
  <si>
    <t>Greenville</t>
  </si>
  <si>
    <t>CA-2016-105102</t>
  </si>
  <si>
    <t>Brendan Murry</t>
  </si>
  <si>
    <t>CA-2017-160304</t>
  </si>
  <si>
    <t>Gaithersburg</t>
  </si>
  <si>
    <t>CA-2017-110772</t>
  </si>
  <si>
    <t>Nick Zandusky</t>
  </si>
  <si>
    <t>CA-2018-161340</t>
  </si>
  <si>
    <t>Alice McCarthy</t>
  </si>
  <si>
    <t>CA-2018-136539</t>
  </si>
  <si>
    <t>Greg Hansen</t>
  </si>
  <si>
    <t>Round Rock</t>
  </si>
  <si>
    <t>US-2018-109316</t>
  </si>
  <si>
    <t>Maureen Gastineau</t>
  </si>
  <si>
    <t>FUR-BO-10004834</t>
  </si>
  <si>
    <t>US-2016-150630</t>
  </si>
  <si>
    <t>Tracy Blumstein</t>
  </si>
  <si>
    <t>CA-2016-117086</t>
  </si>
  <si>
    <t>Quincy Jones</t>
  </si>
  <si>
    <t>Burlington</t>
  </si>
  <si>
    <t>Vermont</t>
  </si>
  <si>
    <t>CA-2017-108987</t>
  </si>
  <si>
    <t>Anna Gayman</t>
  </si>
  <si>
    <t>CA-2018-105214</t>
  </si>
  <si>
    <t>Troy Staebel</t>
  </si>
  <si>
    <t>FUR-CH-10000015</t>
  </si>
  <si>
    <t>Chairs</t>
  </si>
  <si>
    <t>CA-2017-118514</t>
  </si>
  <si>
    <t>Richmond</t>
  </si>
  <si>
    <t>CA-2018-155705</t>
  </si>
  <si>
    <t>Natalie Fritzler</t>
  </si>
  <si>
    <t>Jackson</t>
  </si>
  <si>
    <t>CA-2015-150798</t>
  </si>
  <si>
    <t>CA-2015-152100</t>
  </si>
  <si>
    <t>CA-2016-115567</t>
  </si>
  <si>
    <t>Zuschuss Carroll</t>
  </si>
  <si>
    <t>Indiana</t>
  </si>
  <si>
    <t>CA-2015-147543</t>
  </si>
  <si>
    <t>Becky Castell</t>
  </si>
  <si>
    <t>El Cajon</t>
  </si>
  <si>
    <t>FUR-CH-10000155</t>
  </si>
  <si>
    <t>CA-2015-117464</t>
  </si>
  <si>
    <t>Naresj Patel</t>
  </si>
  <si>
    <t>CA-2018-167094</t>
  </si>
  <si>
    <t>Damala Kotsonis</t>
  </si>
  <si>
    <t>US-2018-152492</t>
  </si>
  <si>
    <t>Angele Hood</t>
  </si>
  <si>
    <t>CA-2018-143245</t>
  </si>
  <si>
    <t>Alan Dominguez</t>
  </si>
  <si>
    <t>Fairfield</t>
  </si>
  <si>
    <t>US-2015-110674</t>
  </si>
  <si>
    <t>Sanjit Chand</t>
  </si>
  <si>
    <t>FUR-CH-10000225</t>
  </si>
  <si>
    <t>CA-2017-163594</t>
  </si>
  <si>
    <t>Jason Fortune-</t>
  </si>
  <si>
    <t>CA-2018-166695</t>
  </si>
  <si>
    <t>Chuck Clark</t>
  </si>
  <si>
    <t>CA-2018-168389</t>
  </si>
  <si>
    <t>Darrin Van Huff</t>
  </si>
  <si>
    <t>CA-2017-143910</t>
  </si>
  <si>
    <t>CA-2015-136644</t>
  </si>
  <si>
    <t>Sonia Cooley</t>
  </si>
  <si>
    <t>Mishawaka</t>
  </si>
  <si>
    <t>US-2016-163433</t>
  </si>
  <si>
    <t>Mcallen</t>
  </si>
  <si>
    <t>CA-2015-157924</t>
  </si>
  <si>
    <t>Helen Andreada</t>
  </si>
  <si>
    <t>Pasadena</t>
  </si>
  <si>
    <t>FUR-CH-10000229</t>
  </si>
  <si>
    <t>CA-2017-163328</t>
  </si>
  <si>
    <t>Tracy Poddar</t>
  </si>
  <si>
    <t>Eugene</t>
  </si>
  <si>
    <t>CA-2017-120824</t>
  </si>
  <si>
    <t>Arthur Wiediger</t>
  </si>
  <si>
    <t>CA-2018-163006</t>
  </si>
  <si>
    <t>Gary Hansen</t>
  </si>
  <si>
    <t>CA-2017-138968</t>
  </si>
  <si>
    <t>Fred Chung</t>
  </si>
  <si>
    <t>FUR-CH-10000309</t>
  </si>
  <si>
    <t>CA-2016-158421</t>
  </si>
  <si>
    <t>Giulietta Baptist</t>
  </si>
  <si>
    <t>South Carolina</t>
  </si>
  <si>
    <t>CA-2016-124450</t>
  </si>
  <si>
    <t>District of Columbia</t>
  </si>
  <si>
    <t>CA-2017-158778</t>
  </si>
  <si>
    <t>Dean Braden</t>
  </si>
  <si>
    <t>CA-2018-153045</t>
  </si>
  <si>
    <t>Neola Schneider</t>
  </si>
  <si>
    <t>FUR-CH-10000422</t>
  </si>
  <si>
    <t>CA-2016-130848</t>
  </si>
  <si>
    <t>Deirdre Greer</t>
  </si>
  <si>
    <t>CA-2015-109232</t>
  </si>
  <si>
    <t>Natalie DeCherney</t>
  </si>
  <si>
    <t>Mount Pleasant</t>
  </si>
  <si>
    <t>US-2015-155544</t>
  </si>
  <si>
    <t>Knoxville</t>
  </si>
  <si>
    <t>CA-2016-126739</t>
  </si>
  <si>
    <t>Justin Hirsh</t>
  </si>
  <si>
    <t>CA-2018-113460</t>
  </si>
  <si>
    <t>Katherine Nockton</t>
  </si>
  <si>
    <t>Clinton</t>
  </si>
  <si>
    <t>CA-2017-150483</t>
  </si>
  <si>
    <t>Beth Paige</t>
  </si>
  <si>
    <t>Decatur</t>
  </si>
  <si>
    <t>CA-2018-155880</t>
  </si>
  <si>
    <t>CA-2018-160122</t>
  </si>
  <si>
    <t>Russell D'Ascenzo</t>
  </si>
  <si>
    <t>CA-2015-107818</t>
  </si>
  <si>
    <t>Pasco</t>
  </si>
  <si>
    <t>FUR-CH-10000454</t>
  </si>
  <si>
    <t>CA-2015-132451</t>
  </si>
  <si>
    <t>Karen Ferguson</t>
  </si>
  <si>
    <t>CA-2018-143567</t>
  </si>
  <si>
    <t>Thomas Boland</t>
  </si>
  <si>
    <t>CA-2018-108035</t>
  </si>
  <si>
    <t>Ted Trevino</t>
  </si>
  <si>
    <t>Chattanooga</t>
  </si>
  <si>
    <t>CA-2015-154963</t>
  </si>
  <si>
    <t>Chester</t>
  </si>
  <si>
    <t>CA-2017-111213</t>
  </si>
  <si>
    <t>Frank Preis</t>
  </si>
  <si>
    <t>CA-2017-120530</t>
  </si>
  <si>
    <t>Dorris liebe</t>
  </si>
  <si>
    <t>CA-2017-124590</t>
  </si>
  <si>
    <t>Susan Pistek</t>
  </si>
  <si>
    <t>Parma</t>
  </si>
  <si>
    <t>CA-2017-105746</t>
  </si>
  <si>
    <t>Lancaster</t>
  </si>
  <si>
    <t>CA-2017-114489</t>
  </si>
  <si>
    <t>Justin Ellison</t>
  </si>
  <si>
    <t>CA-2018-105823</t>
  </si>
  <si>
    <t>Rick Bensley</t>
  </si>
  <si>
    <t>US-2018-142573</t>
  </si>
  <si>
    <t>Maris LaWare</t>
  </si>
  <si>
    <t>FUR-CH-10000513</t>
  </si>
  <si>
    <t>CA-2015-120768</t>
  </si>
  <si>
    <t>Florence</t>
  </si>
  <si>
    <t>Alabama</t>
  </si>
  <si>
    <t>US-2016-134026</t>
  </si>
  <si>
    <t>Memphis</t>
  </si>
  <si>
    <t>US-2017-153815</t>
  </si>
  <si>
    <t>Kelly Lampkin</t>
  </si>
  <si>
    <t>CA-2016-168746</t>
  </si>
  <si>
    <t>CA-2016-124499</t>
  </si>
  <si>
    <t>Fred McMath</t>
  </si>
  <si>
    <t>CA-2017-143406</t>
  </si>
  <si>
    <t>Lisa Ryan</t>
  </si>
  <si>
    <t>CA-2017-156748</t>
  </si>
  <si>
    <t>US-2018-150595</t>
  </si>
  <si>
    <t>Laurel Elliston</t>
  </si>
  <si>
    <t>CA-2018-129378</t>
  </si>
  <si>
    <t>FUR-CH-10000553</t>
  </si>
  <si>
    <t>CA-2015-116190</t>
  </si>
  <si>
    <t>Sheri Gordon</t>
  </si>
  <si>
    <t>CA-2018-155292</t>
  </si>
  <si>
    <t>Ross DeVincentis</t>
  </si>
  <si>
    <t>CA-2017-116596</t>
  </si>
  <si>
    <t>Ben Wallace</t>
  </si>
  <si>
    <t>CA-2016-122623</t>
  </si>
  <si>
    <t>Charles Crestani</t>
  </si>
  <si>
    <t>El Paso</t>
  </si>
  <si>
    <t>US-2015-157385</t>
  </si>
  <si>
    <t>FUR-CH-10000595</t>
  </si>
  <si>
    <t>CA-2015-154893</t>
  </si>
  <si>
    <t>CA-2016-102848</t>
  </si>
  <si>
    <t>Karen Bern</t>
  </si>
  <si>
    <t>CA-2016-124058</t>
  </si>
  <si>
    <t>Lena Creighton</t>
  </si>
  <si>
    <t>Oakland</t>
  </si>
  <si>
    <t>CA-2016-114069</t>
  </si>
  <si>
    <t>CA-2016-162887</t>
  </si>
  <si>
    <t>Stewart Visinsky</t>
  </si>
  <si>
    <t>CA-2018-108441</t>
  </si>
  <si>
    <t>Sarah Bern</t>
  </si>
  <si>
    <t>CA-2018-141733</t>
  </si>
  <si>
    <t>Rick Wilson</t>
  </si>
  <si>
    <t>CA-2015-163419</t>
  </si>
  <si>
    <t>Tracy Zic</t>
  </si>
  <si>
    <t>FUR-CH-10000665</t>
  </si>
  <si>
    <t>US-2018-167318</t>
  </si>
  <si>
    <t>George Zrebassa</t>
  </si>
  <si>
    <t>CA-2018-129462</t>
  </si>
  <si>
    <t>CA-2016-150791</t>
  </si>
  <si>
    <t>CA-2018-122308</t>
  </si>
  <si>
    <t>US-2017-133879</t>
  </si>
  <si>
    <t>Kean Takahito</t>
  </si>
  <si>
    <t>CA-2017-102813</t>
  </si>
  <si>
    <t>Erin Ashbrook</t>
  </si>
  <si>
    <t>CA-2018-142034</t>
  </si>
  <si>
    <t>Saint Cloud</t>
  </si>
  <si>
    <t>Minnesota</t>
  </si>
  <si>
    <t>CA-2018-130141</t>
  </si>
  <si>
    <t>Helen Abelman</t>
  </si>
  <si>
    <t>FUR-CH-10000749</t>
  </si>
  <si>
    <t>CA-2015-151330</t>
  </si>
  <si>
    <t>Toby Carlisle</t>
  </si>
  <si>
    <t>CA-2016-168564</t>
  </si>
  <si>
    <t>Thomas Thornton</t>
  </si>
  <si>
    <t>FUR-CH-10000785</t>
  </si>
  <si>
    <t>US-2017-167339</t>
  </si>
  <si>
    <t>Tamara Dahlen</t>
  </si>
  <si>
    <t>CA-2018-157931</t>
  </si>
  <si>
    <t>Meg O'Connel</t>
  </si>
  <si>
    <t>Roswell</t>
  </si>
  <si>
    <t>CA-2016-117800</t>
  </si>
  <si>
    <t>Tracy Hopkins</t>
  </si>
  <si>
    <t>US-2016-138093</t>
  </si>
  <si>
    <t>Kalyca Meade</t>
  </si>
  <si>
    <t>CA-2017-121370</t>
  </si>
  <si>
    <t>Eugene Barchas</t>
  </si>
  <si>
    <t>CA-2018-128944</t>
  </si>
  <si>
    <t>Katharine Harms</t>
  </si>
  <si>
    <t>CA-2018-144904</t>
  </si>
  <si>
    <t>Katrina Willman</t>
  </si>
  <si>
    <t>CA-2018-166436</t>
  </si>
  <si>
    <t>CA-2017-159940</t>
  </si>
  <si>
    <t>Barry Franz√∂sisch</t>
  </si>
  <si>
    <t>CA-2018-111815</t>
  </si>
  <si>
    <t>Dearborn Heights</t>
  </si>
  <si>
    <t>CA-2017-105081</t>
  </si>
  <si>
    <t>FUR-CH-10000847</t>
  </si>
  <si>
    <t>CA-2017-120873</t>
  </si>
  <si>
    <t>Hampton</t>
  </si>
  <si>
    <t>CA-2015-105984</t>
  </si>
  <si>
    <t>CA-2017-123540</t>
  </si>
  <si>
    <t>Denny Joy</t>
  </si>
  <si>
    <t>CA-2018-139199</t>
  </si>
  <si>
    <t>FUR-CH-10000863</t>
  </si>
  <si>
    <t>CA-2018-112725</t>
  </si>
  <si>
    <t>Eugene Hildebrand</t>
  </si>
  <si>
    <t>CA-2018-140088</t>
  </si>
  <si>
    <t>CA-2016-111339</t>
  </si>
  <si>
    <t>Victoria Pisteka</t>
  </si>
  <si>
    <t>CA-2015-113880</t>
  </si>
  <si>
    <t>Vicky Freymann</t>
  </si>
  <si>
    <t>Elmhurst</t>
  </si>
  <si>
    <t>CA-2016-143147</t>
  </si>
  <si>
    <t>Pamela Stobb</t>
  </si>
  <si>
    <t>San Antonio</t>
  </si>
  <si>
    <t>CA-2017-115378</t>
  </si>
  <si>
    <t>Ashley Jarboe</t>
  </si>
  <si>
    <t>Taylor</t>
  </si>
  <si>
    <t>CA-2015-158029</t>
  </si>
  <si>
    <t>FUR-CH-10000988</t>
  </si>
  <si>
    <t>CA-2015-105270</t>
  </si>
  <si>
    <t>CA-2017-100944</t>
  </si>
  <si>
    <t>CA-2018-145429</t>
  </si>
  <si>
    <t>Shaun Weien</t>
  </si>
  <si>
    <t>CA-2015-153913</t>
  </si>
  <si>
    <t>Ken Black</t>
  </si>
  <si>
    <t>CA-2017-157763</t>
  </si>
  <si>
    <t>Bowling Green</t>
  </si>
  <si>
    <t>CA-2017-154690</t>
  </si>
  <si>
    <t>Christopher Conant</t>
  </si>
  <si>
    <t>CA-2015-168130</t>
  </si>
  <si>
    <t>Bill Shonely</t>
  </si>
  <si>
    <t>CA-2017-119165</t>
  </si>
  <si>
    <t>Bill Donatelli</t>
  </si>
  <si>
    <t>CA-2016-153381</t>
  </si>
  <si>
    <t>Deanra Eno</t>
  </si>
  <si>
    <t>Dubuque</t>
  </si>
  <si>
    <t>Iowa</t>
  </si>
  <si>
    <t>US-2015-167738</t>
  </si>
  <si>
    <t>Julie Creighton</t>
  </si>
  <si>
    <t>FUR-CH-10001146</t>
  </si>
  <si>
    <t>CA-2017-157686</t>
  </si>
  <si>
    <t>Brian DeCherney</t>
  </si>
  <si>
    <t>US-2017-125969</t>
  </si>
  <si>
    <t>Lindsay Shagiari</t>
  </si>
  <si>
    <t>CA-2017-146325</t>
  </si>
  <si>
    <t>US-2018-101784</t>
  </si>
  <si>
    <t>CA-2017-162159</t>
  </si>
  <si>
    <t>Corey Roper</t>
  </si>
  <si>
    <t>CA-2018-163510</t>
  </si>
  <si>
    <t>CA-2016-109512</t>
  </si>
  <si>
    <t>Luke Foster</t>
  </si>
  <si>
    <t>CA-2015-168368</t>
  </si>
  <si>
    <t>CA-2015-110219</t>
  </si>
  <si>
    <t>Emily Burns</t>
  </si>
  <si>
    <t>US-2016-164175</t>
  </si>
  <si>
    <t>Paul Stevenson</t>
  </si>
  <si>
    <t>CA-2017-101693</t>
  </si>
  <si>
    <t>Logan Currie</t>
  </si>
  <si>
    <t>US-2018-118556</t>
  </si>
  <si>
    <t>Tiffany House</t>
  </si>
  <si>
    <t>FUR-CH-10001190</t>
  </si>
  <si>
    <t>CA-2017-114972</t>
  </si>
  <si>
    <t>Phillip Flathmann</t>
  </si>
  <si>
    <t>CA-2018-131807</t>
  </si>
  <si>
    <t>Greg Guthrie</t>
  </si>
  <si>
    <t>Chico</t>
  </si>
  <si>
    <t>CA-2015-116932</t>
  </si>
  <si>
    <t>Michelle Ellison</t>
  </si>
  <si>
    <t>FUR-CH-10001215</t>
  </si>
  <si>
    <t>CA-2016-137113</t>
  </si>
  <si>
    <t>Tamara Willingham</t>
  </si>
  <si>
    <t>US-2017-105578</t>
  </si>
  <si>
    <t>Maribeth Yedwab</t>
  </si>
  <si>
    <t>CA-2017-128594</t>
  </si>
  <si>
    <t>Don Jones</t>
  </si>
  <si>
    <t>CA-2017-133935</t>
  </si>
  <si>
    <t>Jane Waco</t>
  </si>
  <si>
    <t>CA-2017-152247</t>
  </si>
  <si>
    <t>Michelle Arnett</t>
  </si>
  <si>
    <t>Cheyenne</t>
  </si>
  <si>
    <t>Wyoming</t>
  </si>
  <si>
    <t>CA-2018-122490</t>
  </si>
  <si>
    <t>CA-2018-100111</t>
  </si>
  <si>
    <t>US-2017-156097</t>
  </si>
  <si>
    <t>CA-2016-143119</t>
  </si>
  <si>
    <t>FUR-CH-10001270</t>
  </si>
  <si>
    <t>CA-2016-131422</t>
  </si>
  <si>
    <t>CA-2018-134810</t>
  </si>
  <si>
    <t>Matt Connell</t>
  </si>
  <si>
    <t>US-2018-158526</t>
  </si>
  <si>
    <t>Katherine Hughes</t>
  </si>
  <si>
    <t>CA-2016-157287</t>
  </si>
  <si>
    <t>Harold Ryan</t>
  </si>
  <si>
    <t>CA-2017-113621</t>
  </si>
  <si>
    <t>Rockville</t>
  </si>
  <si>
    <t>CA-2015-131009</t>
  </si>
  <si>
    <t>CA-2017-163048</t>
  </si>
  <si>
    <t>Mark Haberlin</t>
  </si>
  <si>
    <t>US-2017-163881</t>
  </si>
  <si>
    <t>FUR-CH-10001394</t>
  </si>
  <si>
    <t>US-2018-120418</t>
  </si>
  <si>
    <t>CA-2018-128734</t>
  </si>
  <si>
    <t>James Lanier</t>
  </si>
  <si>
    <t>Chandler</t>
  </si>
  <si>
    <t>CA-2015-107811</t>
  </si>
  <si>
    <t>Laura Armstrong</t>
  </si>
  <si>
    <t>CA-2015-140858</t>
  </si>
  <si>
    <t>Cynthia Arntzen</t>
  </si>
  <si>
    <t>CA-2017-120355</t>
  </si>
  <si>
    <t>Magdelene Morse</t>
  </si>
  <si>
    <t>New Rochelle</t>
  </si>
  <si>
    <t>CA-2015-148040</t>
  </si>
  <si>
    <t>Beth Fritzler</t>
  </si>
  <si>
    <t>Tucson</t>
  </si>
  <si>
    <t>FUR-CH-10001482</t>
  </si>
  <si>
    <t>CA-2016-168004</t>
  </si>
  <si>
    <t>Warner Robins</t>
  </si>
  <si>
    <t>CA-2018-145702</t>
  </si>
  <si>
    <t>Adam Hart</t>
  </si>
  <si>
    <t>CA-2018-103499</t>
  </si>
  <si>
    <t>Erica Smith</t>
  </si>
  <si>
    <t>CA-2016-165799</t>
  </si>
  <si>
    <t>CA-2018-137785</t>
  </si>
  <si>
    <t>Mick Hernandez</t>
  </si>
  <si>
    <t>CA-2015-161032</t>
  </si>
  <si>
    <t>CA-2017-142398</t>
  </si>
  <si>
    <t>FUR-CH-10001545</t>
  </si>
  <si>
    <t>CA-2018-148810</t>
  </si>
  <si>
    <t>CA-2016-151869</t>
  </si>
  <si>
    <t>Carlos Soltero</t>
  </si>
  <si>
    <t>Freeport</t>
  </si>
  <si>
    <t>CA-2016-141740</t>
  </si>
  <si>
    <t>CA-2017-134138</t>
  </si>
  <si>
    <t>John Dryer</t>
  </si>
  <si>
    <t>Belleville</t>
  </si>
  <si>
    <t>CA-2018-111717</t>
  </si>
  <si>
    <t>US-2015-112991</t>
  </si>
  <si>
    <t>Caldwell</t>
  </si>
  <si>
    <t>Idaho</t>
  </si>
  <si>
    <t>FUR-CH-10001708</t>
  </si>
  <si>
    <t>CA-2016-126725</t>
  </si>
  <si>
    <t>Brian Stugart</t>
  </si>
  <si>
    <t>CA-2017-118332</t>
  </si>
  <si>
    <t>Pete Kriz</t>
  </si>
  <si>
    <t>CA-2017-162943</t>
  </si>
  <si>
    <t>CA-2018-115602</t>
  </si>
  <si>
    <t>Doug Jacobs</t>
  </si>
  <si>
    <t>CA-2016-118955</t>
  </si>
  <si>
    <t>Lycoris Saunders</t>
  </si>
  <si>
    <t>Grand Prairie</t>
  </si>
  <si>
    <t>CA-2015-102295</t>
  </si>
  <si>
    <t>Erica Hackney</t>
  </si>
  <si>
    <t>Sacramento</t>
  </si>
  <si>
    <t>FUR-CH-10001714</t>
  </si>
  <si>
    <t>CA-2018-137624</t>
  </si>
  <si>
    <t>Maria Etezadi</t>
  </si>
  <si>
    <t>CA-2017-156300</t>
  </si>
  <si>
    <t>CA-2015-131310</t>
  </si>
  <si>
    <t>Clay Ludtke</t>
  </si>
  <si>
    <t>FUR-CH-10001797</t>
  </si>
  <si>
    <t>CA-2015-114321</t>
  </si>
  <si>
    <t>CA-2015-166989</t>
  </si>
  <si>
    <t>Robert Marley</t>
  </si>
  <si>
    <t>CA-2018-139773</t>
  </si>
  <si>
    <t>CA-2017-139549</t>
  </si>
  <si>
    <t>FUR-CH-10001802</t>
  </si>
  <si>
    <t>CA-2017-105781</t>
  </si>
  <si>
    <t>Jill Fjeld</t>
  </si>
  <si>
    <t>CA-2018-163125</t>
  </si>
  <si>
    <t>Maria Bertelson</t>
  </si>
  <si>
    <t>League City</t>
  </si>
  <si>
    <t>CA-2015-124247</t>
  </si>
  <si>
    <t>Stefanie Holloman</t>
  </si>
  <si>
    <t>FUR-CH-10001854</t>
  </si>
  <si>
    <t>CA-2016-132486</t>
  </si>
  <si>
    <t>Jay Fein</t>
  </si>
  <si>
    <t>CA-2017-146913</t>
  </si>
  <si>
    <t>Sylvia Foulston</t>
  </si>
  <si>
    <t>CA-2017-145905</t>
  </si>
  <si>
    <t>Auburn</t>
  </si>
  <si>
    <t>US-2018-109610</t>
  </si>
  <si>
    <t>CA-2018-143756</t>
  </si>
  <si>
    <t>CA-2015-120474</t>
  </si>
  <si>
    <t>Resi P√∂lking</t>
  </si>
  <si>
    <t>CA-2015-111451</t>
  </si>
  <si>
    <t>FUR-CH-10001891</t>
  </si>
  <si>
    <t>CA-2016-123141</t>
  </si>
  <si>
    <t>Gary Zandusky</t>
  </si>
  <si>
    <t>Rio Rancho</t>
  </si>
  <si>
    <t>New Mexico</t>
  </si>
  <si>
    <t>CA-2018-142636</t>
  </si>
  <si>
    <t>Kimberly Carter</t>
  </si>
  <si>
    <t>CA-2016-107678</t>
  </si>
  <si>
    <t>CA-2016-114300</t>
  </si>
  <si>
    <t>CA-2018-136350</t>
  </si>
  <si>
    <t>George Ashbrook</t>
  </si>
  <si>
    <t>CA-2017-150350</t>
  </si>
  <si>
    <t>Maxwell Schwartz</t>
  </si>
  <si>
    <t>FUR-CH-10001973</t>
  </si>
  <si>
    <t>CA-2016-122406</t>
  </si>
  <si>
    <t>Brad Eason</t>
  </si>
  <si>
    <t>CA-2018-120061</t>
  </si>
  <si>
    <t>US-2015-143721</t>
  </si>
  <si>
    <t>CA-2017-119186</t>
  </si>
  <si>
    <t>Maurice Satty</t>
  </si>
  <si>
    <t>US-2018-139969</t>
  </si>
  <si>
    <t>Art Ferguson</t>
  </si>
  <si>
    <t>College Station</t>
  </si>
  <si>
    <t>CA-2016-137302</t>
  </si>
  <si>
    <t>Bart Watters</t>
  </si>
  <si>
    <t>FUR-CH-10002017</t>
  </si>
  <si>
    <t>US-2018-110604</t>
  </si>
  <si>
    <t>US-2015-139500</t>
  </si>
  <si>
    <t>Alan Barnes</t>
  </si>
  <si>
    <t>CA-2018-133102</t>
  </si>
  <si>
    <t>Emily Ducich</t>
  </si>
  <si>
    <t>CA-2016-164777</t>
  </si>
  <si>
    <t>Sean Christensen</t>
  </si>
  <si>
    <t>FUR-CH-10002024</t>
  </si>
  <si>
    <t>CA-2017-136406</t>
  </si>
  <si>
    <t>CA-2018-102204</t>
  </si>
  <si>
    <t>CA-2015-116246</t>
  </si>
  <si>
    <t>Luke Weiss</t>
  </si>
  <si>
    <t>CA-2018-118892</t>
  </si>
  <si>
    <t>CA-2015-143903</t>
  </si>
  <si>
    <t>CA-2016-139731</t>
  </si>
  <si>
    <t>CA-2017-122903</t>
  </si>
  <si>
    <t>CA-2018-148999</t>
  </si>
  <si>
    <t>FUR-CH-10002044</t>
  </si>
  <si>
    <t>CA-2016-119550</t>
  </si>
  <si>
    <t>Roger Barcio</t>
  </si>
  <si>
    <t>CA-2017-123946</t>
  </si>
  <si>
    <t>FUR-CH-10002073</t>
  </si>
  <si>
    <t>CA-2018-128363</t>
  </si>
  <si>
    <t>CA-2016-160227</t>
  </si>
  <si>
    <t>CA-2016-110863</t>
  </si>
  <si>
    <t>CA-2017-149979</t>
  </si>
  <si>
    <t>FUR-CH-10002084</t>
  </si>
  <si>
    <t>CA-2017-128818</t>
  </si>
  <si>
    <t>CA-2018-164378</t>
  </si>
  <si>
    <t>CA-2017-140130</t>
  </si>
  <si>
    <t>Tulsa</t>
  </si>
  <si>
    <t>CA-2017-149314</t>
  </si>
  <si>
    <t>FUR-CH-10002126</t>
  </si>
  <si>
    <t>CA-2015-161508</t>
  </si>
  <si>
    <t>Paul Van Hugh</t>
  </si>
  <si>
    <t>CA-2017-152289</t>
  </si>
  <si>
    <t>Linda Cazamias</t>
  </si>
  <si>
    <t>CA-2018-150266</t>
  </si>
  <si>
    <t>Rose O'Brian</t>
  </si>
  <si>
    <t>CA-2017-137204</t>
  </si>
  <si>
    <t>Bill Overfelt</t>
  </si>
  <si>
    <t>FUR-CH-10002304</t>
  </si>
  <si>
    <t>CA-2017-151148</t>
  </si>
  <si>
    <t>Philisse Overcash</t>
  </si>
  <si>
    <t>CA-2015-142727</t>
  </si>
  <si>
    <t>Lake Charles</t>
  </si>
  <si>
    <t>CA-2017-154060</t>
  </si>
  <si>
    <t>Dan Lawera</t>
  </si>
  <si>
    <t>Greensboro</t>
  </si>
  <si>
    <t>CA-2015-162089</t>
  </si>
  <si>
    <t>US-2016-164966</t>
  </si>
  <si>
    <t>Lakeville</t>
  </si>
  <si>
    <t>CA-2018-152702</t>
  </si>
  <si>
    <t>Rockford</t>
  </si>
  <si>
    <t>CA-2018-156776</t>
  </si>
  <si>
    <t>Westminster</t>
  </si>
  <si>
    <t>FUR-CH-10002317</t>
  </si>
  <si>
    <t>CA-2015-103310</t>
  </si>
  <si>
    <t>FUR-CH-10002320</t>
  </si>
  <si>
    <t>CA-2018-149559</t>
  </si>
  <si>
    <t>CA-2015-145387</t>
  </si>
  <si>
    <t>Cranston</t>
  </si>
  <si>
    <t>CA-2016-120677</t>
  </si>
  <si>
    <t>Minneapolis</t>
  </si>
  <si>
    <t>CA-2017-114727</t>
  </si>
  <si>
    <t>Linda Southworth</t>
  </si>
  <si>
    <t>FUR-CH-10002331</t>
  </si>
  <si>
    <t>CA-2018-154074</t>
  </si>
  <si>
    <t>Spokane</t>
  </si>
  <si>
    <t>US-2015-147627</t>
  </si>
  <si>
    <t>Hunter Lopez</t>
  </si>
  <si>
    <t>CA-2017-169670</t>
  </si>
  <si>
    <t>US-2018-118941</t>
  </si>
  <si>
    <t>Brenda Bowman</t>
  </si>
  <si>
    <t>US-2017-157945</t>
  </si>
  <si>
    <t>US-2015-144078</t>
  </si>
  <si>
    <t>Richard Bierner</t>
  </si>
  <si>
    <t>FUR-CH-10002335</t>
  </si>
  <si>
    <t>CA-2016-144267</t>
  </si>
  <si>
    <t>US-2015-117968</t>
  </si>
  <si>
    <t>Ricardo Sperren</t>
  </si>
  <si>
    <t>Meriden</t>
  </si>
  <si>
    <t>CA-2017-136329</t>
  </si>
  <si>
    <t>Jonathan Doherty</t>
  </si>
  <si>
    <t>CA-2017-118759</t>
  </si>
  <si>
    <t>CA-2018-120376</t>
  </si>
  <si>
    <t>Theone Pippenger</t>
  </si>
  <si>
    <t>CA-2015-123295</t>
  </si>
  <si>
    <t>Adrian Hane</t>
  </si>
  <si>
    <t>FUR-CH-10002372</t>
  </si>
  <si>
    <t>US-2016-146745</t>
  </si>
  <si>
    <t>Ann Steele</t>
  </si>
  <si>
    <t>CA-2016-161718</t>
  </si>
  <si>
    <t>Hempstead</t>
  </si>
  <si>
    <t>CA-2018-156237</t>
  </si>
  <si>
    <t>US-2018-168613</t>
  </si>
  <si>
    <t>CA-2017-115756</t>
  </si>
  <si>
    <t>CA-2017-133697</t>
  </si>
  <si>
    <t>Chuck Magee</t>
  </si>
  <si>
    <t>CA-2015-113768</t>
  </si>
  <si>
    <t>Aaron Hawkins</t>
  </si>
  <si>
    <t>FUR-CH-10002439</t>
  </si>
  <si>
    <t>CA-2015-125150</t>
  </si>
  <si>
    <t>Pauline Webber</t>
  </si>
  <si>
    <t>CA-2015-116568</t>
  </si>
  <si>
    <t>Deltona</t>
  </si>
  <si>
    <t>CA-2018-124296</t>
  </si>
  <si>
    <t>CA-2015-148586</t>
  </si>
  <si>
    <t>Annie Zypern</t>
  </si>
  <si>
    <t>CA-2016-109862</t>
  </si>
  <si>
    <t>Heather Kirkland</t>
  </si>
  <si>
    <t>US-2015-133130</t>
  </si>
  <si>
    <t>Thea Hendricks</t>
  </si>
  <si>
    <t>FUR-CH-10002602</t>
  </si>
  <si>
    <t>CA-2015-135608</t>
  </si>
  <si>
    <t>Olympia</t>
  </si>
  <si>
    <t>CA-2015-136399</t>
  </si>
  <si>
    <t>Chad Cunningham</t>
  </si>
  <si>
    <t>CA-2017-126158</t>
  </si>
  <si>
    <t>Costa Mesa</t>
  </si>
  <si>
    <t>CA-2018-128370</t>
  </si>
  <si>
    <t>Frank Hawley</t>
  </si>
  <si>
    <t>CA-2015-164973</t>
  </si>
  <si>
    <t>Nathan Mautz</t>
  </si>
  <si>
    <t>CA-2018-169978</t>
  </si>
  <si>
    <t>Hunter Glantz</t>
  </si>
  <si>
    <t>Oceanside</t>
  </si>
  <si>
    <t>CA-2015-100678</t>
  </si>
  <si>
    <t>Kunst Miller</t>
  </si>
  <si>
    <t>CA-2018-100615</t>
  </si>
  <si>
    <t>Sarah Jordon</t>
  </si>
  <si>
    <t>CA-2018-113355</t>
  </si>
  <si>
    <t>CA-2016-101910</t>
  </si>
  <si>
    <t>Lake Elsinore</t>
  </si>
  <si>
    <t>FUR-CH-10002647</t>
  </si>
  <si>
    <t>CA-2018-113530</t>
  </si>
  <si>
    <t>US-2015-109162</t>
  </si>
  <si>
    <t>Bristol</t>
  </si>
  <si>
    <t>CA-2016-134894</t>
  </si>
  <si>
    <t>Darren Koutras</t>
  </si>
  <si>
    <t>CA-2018-100412</t>
  </si>
  <si>
    <t>Tuscaloosa</t>
  </si>
  <si>
    <t>CA-2015-150301</t>
  </si>
  <si>
    <t>CA-2016-125185</t>
  </si>
  <si>
    <t>Alan Haines</t>
  </si>
  <si>
    <t>US-2016-160857</t>
  </si>
  <si>
    <t>CA-2017-153269</t>
  </si>
  <si>
    <t>Andover</t>
  </si>
  <si>
    <t>CA-2017-157511</t>
  </si>
  <si>
    <t>CA-2017-127243</t>
  </si>
  <si>
    <t>CA-2018-123638</t>
  </si>
  <si>
    <t>US-2018-165358</t>
  </si>
  <si>
    <t>US-2017-148110</t>
  </si>
  <si>
    <t>Anthony Rawles</t>
  </si>
  <si>
    <t>Austin</t>
  </si>
  <si>
    <t>CA-2017-130393</t>
  </si>
  <si>
    <t>John Murray</t>
  </si>
  <si>
    <t>San Angelo</t>
  </si>
  <si>
    <t>US-2015-141257</t>
  </si>
  <si>
    <t>FUR-CH-10002758</t>
  </si>
  <si>
    <t>CA-2015-159310</t>
  </si>
  <si>
    <t>Steven Cartwright</t>
  </si>
  <si>
    <t>CA-2015-157882</t>
  </si>
  <si>
    <t>Allen Rosenblatt</t>
  </si>
  <si>
    <t>FUR-CH-10002774</t>
  </si>
  <si>
    <t>CA-2015-140403</t>
  </si>
  <si>
    <t>Tanja Norvell</t>
  </si>
  <si>
    <t>Manteca</t>
  </si>
  <si>
    <t>CA-2016-146038</t>
  </si>
  <si>
    <t>US-2016-139759</t>
  </si>
  <si>
    <t>Nancy Lomonaco</t>
  </si>
  <si>
    <t>CA-2017-122448</t>
  </si>
  <si>
    <t>CA-2018-137428</t>
  </si>
  <si>
    <t>Andy Yotov</t>
  </si>
  <si>
    <t>US-2018-156909</t>
  </si>
  <si>
    <t>Sandra Flanagan</t>
  </si>
  <si>
    <t>CA-2015-104563</t>
  </si>
  <si>
    <t>FUR-CH-10002780</t>
  </si>
  <si>
    <t>US-2018-108343</t>
  </si>
  <si>
    <t>CA-2017-124793</t>
  </si>
  <si>
    <t>Muhammed MacIntyre</t>
  </si>
  <si>
    <t>FUR-CH-10002880</t>
  </si>
  <si>
    <t>CA-2018-118885</t>
  </si>
  <si>
    <t>James Galang</t>
  </si>
  <si>
    <t>CA-2017-134516</t>
  </si>
  <si>
    <t>Filia McAdams</t>
  </si>
  <si>
    <t>US-2015-138758</t>
  </si>
  <si>
    <t>John Lee</t>
  </si>
  <si>
    <t>CA-2015-164742</t>
  </si>
  <si>
    <t>CA-2016-110891</t>
  </si>
  <si>
    <t>Phillina Ober</t>
  </si>
  <si>
    <t>CA-2018-143112</t>
  </si>
  <si>
    <t>CA-2015-153976</t>
  </si>
  <si>
    <t>Evanston</t>
  </si>
  <si>
    <t>US-2016-165512</t>
  </si>
  <si>
    <t>Vivek Sundaresam</t>
  </si>
  <si>
    <t>Naperville</t>
  </si>
  <si>
    <t>CA-2016-110016</t>
  </si>
  <si>
    <t>Bill Tyler</t>
  </si>
  <si>
    <t>CA-2017-125087</t>
  </si>
  <si>
    <t>Thea Hudgings</t>
  </si>
  <si>
    <t>US-2015-151925</t>
  </si>
  <si>
    <t>FUR-CH-10002961</t>
  </si>
  <si>
    <t>US-2018-116652</t>
  </si>
  <si>
    <t>Rick Duston</t>
  </si>
  <si>
    <t>CA-2018-140186</t>
  </si>
  <si>
    <t>Patrick Gardner</t>
  </si>
  <si>
    <t>CA-2017-142895</t>
  </si>
  <si>
    <t>US-2018-160759</t>
  </si>
  <si>
    <t>Arianne Irving</t>
  </si>
  <si>
    <t>CA-2017-154739</t>
  </si>
  <si>
    <t>Logan Haushalter</t>
  </si>
  <si>
    <t>FUR-CH-10002965</t>
  </si>
  <si>
    <t>CA-2018-152142</t>
  </si>
  <si>
    <t>Lindsay Williams</t>
  </si>
  <si>
    <t>CA-2015-130428</t>
  </si>
  <si>
    <t>Trudy Glocke</t>
  </si>
  <si>
    <t>Tampa</t>
  </si>
  <si>
    <t>CA-2016-156734</t>
  </si>
  <si>
    <t>Benjamin Venier</t>
  </si>
  <si>
    <t>US-2015-150119</t>
  </si>
  <si>
    <t>Laurel Beltran</t>
  </si>
  <si>
    <t>CA-2016-112130</t>
  </si>
  <si>
    <t>US-2017-152051</t>
  </si>
  <si>
    <t>York</t>
  </si>
  <si>
    <t>US-2017-150861</t>
  </si>
  <si>
    <t>Emily Grady</t>
  </si>
  <si>
    <t>CA-2017-152555</t>
  </si>
  <si>
    <t>CA-2017-135265</t>
  </si>
  <si>
    <t>FUR-CH-10003061</t>
  </si>
  <si>
    <t>CA-2017-106278</t>
  </si>
  <si>
    <t>Becky Martin</t>
  </si>
  <si>
    <t>Des Moines</t>
  </si>
  <si>
    <t>CA-2018-111388</t>
  </si>
  <si>
    <t>Stephanie Ulpright</t>
  </si>
  <si>
    <t>CA-2018-123491</t>
  </si>
  <si>
    <t>Jamie Kunitz</t>
  </si>
  <si>
    <t>CA-2018-158246</t>
  </si>
  <si>
    <t>Jennifer Braxton</t>
  </si>
  <si>
    <t>Sunnyvale</t>
  </si>
  <si>
    <t>CA-2016-115742</t>
  </si>
  <si>
    <t>Darren Powers</t>
  </si>
  <si>
    <t>New Albany</t>
  </si>
  <si>
    <t>CA-2018-162481</t>
  </si>
  <si>
    <t>Carol Triggs</t>
  </si>
  <si>
    <t>Rochester</t>
  </si>
  <si>
    <t>CA-2016-127754</t>
  </si>
  <si>
    <t>Cyma Kinney</t>
  </si>
  <si>
    <t>Glendale</t>
  </si>
  <si>
    <t>FUR-CH-10003199</t>
  </si>
  <si>
    <t>US-2018-142188</t>
  </si>
  <si>
    <t>Jennifer Ferguson</t>
  </si>
  <si>
    <t>CA-2016-115938</t>
  </si>
  <si>
    <t>Sue Ann Reed</t>
  </si>
  <si>
    <t>US-2017-134488</t>
  </si>
  <si>
    <t>CA-2017-144939</t>
  </si>
  <si>
    <t>CA-2018-151750</t>
  </si>
  <si>
    <t>Janet Martin</t>
  </si>
  <si>
    <t>FUR-CH-10003298</t>
  </si>
  <si>
    <t>CA-2016-113628</t>
  </si>
  <si>
    <t>Anna H√§berlin</t>
  </si>
  <si>
    <t>Plantation</t>
  </si>
  <si>
    <t>CA-2018-129490</t>
  </si>
  <si>
    <t>Sanjit Jacobs</t>
  </si>
  <si>
    <t>Miramar</t>
  </si>
  <si>
    <t>CA-2015-166891</t>
  </si>
  <si>
    <t>Chris Cortes</t>
  </si>
  <si>
    <t>CA-2017-162187</t>
  </si>
  <si>
    <t>Noel Staavos</t>
  </si>
  <si>
    <t>US-2018-133361</t>
  </si>
  <si>
    <t>Anthony Jacobs</t>
  </si>
  <si>
    <t>CA-2018-152975</t>
  </si>
  <si>
    <t>CA-2016-104871</t>
  </si>
  <si>
    <t>Daniel Raglin</t>
  </si>
  <si>
    <t>Normal</t>
  </si>
  <si>
    <t>CA-2017-109400</t>
  </si>
  <si>
    <t>CA-2015-126760</t>
  </si>
  <si>
    <t>North Las Vegas</t>
  </si>
  <si>
    <t>FUR-CH-10003312</t>
  </si>
  <si>
    <t>CA-2016-113404</t>
  </si>
  <si>
    <t>Eleni McCrary</t>
  </si>
  <si>
    <t>CA-2018-107174</t>
  </si>
  <si>
    <t>Adam Bellavance</t>
  </si>
  <si>
    <t>US-2018-155425</t>
  </si>
  <si>
    <t>Ann Blume</t>
  </si>
  <si>
    <t>CA-2016-121720</t>
  </si>
  <si>
    <t>Jim Epp</t>
  </si>
  <si>
    <t>Lakeland</t>
  </si>
  <si>
    <t>US-2017-141544</t>
  </si>
  <si>
    <t>US-2015-125521</t>
  </si>
  <si>
    <t>Christine Kargatis</t>
  </si>
  <si>
    <t>Chesapeake</t>
  </si>
  <si>
    <t>FUR-CH-10003379</t>
  </si>
  <si>
    <t>CA-2018-113558</t>
  </si>
  <si>
    <t>Patricia Hirasaki</t>
  </si>
  <si>
    <t>CA-2015-163552</t>
  </si>
  <si>
    <t>Hackensack</t>
  </si>
  <si>
    <t>CA-2016-154823</t>
  </si>
  <si>
    <t>CA-2018-157987</t>
  </si>
  <si>
    <t>Ann Chong</t>
  </si>
  <si>
    <t>CA-2018-122539</t>
  </si>
  <si>
    <t>US-2015-141215</t>
  </si>
  <si>
    <t>US-2015-140914</t>
  </si>
  <si>
    <t>Brosina Hoffman</t>
  </si>
  <si>
    <t>US-2017-143448</t>
  </si>
  <si>
    <t>Mark Hamilton</t>
  </si>
  <si>
    <t>Greenwood</t>
  </si>
  <si>
    <t>CA-2016-154970</t>
  </si>
  <si>
    <t>Steven Roelle</t>
  </si>
  <si>
    <t>FUR-CH-10003396</t>
  </si>
  <si>
    <t>CA-2016-102316</t>
  </si>
  <si>
    <t>Dave Hallsten</t>
  </si>
  <si>
    <t>CA-2017-159009</t>
  </si>
  <si>
    <t>Dave Poirier</t>
  </si>
  <si>
    <t>US-2017-159856</t>
  </si>
  <si>
    <t>Tempe</t>
  </si>
  <si>
    <t>US-2018-163300</t>
  </si>
  <si>
    <t>CA-2018-157252</t>
  </si>
  <si>
    <t>CA-2018-166184</t>
  </si>
  <si>
    <t>US-2018-167570</t>
  </si>
  <si>
    <t>CA-2015-127166</t>
  </si>
  <si>
    <t>US-2016-125374</t>
  </si>
  <si>
    <t>Julia Dunbar</t>
  </si>
  <si>
    <t>CA-2017-129868</t>
  </si>
  <si>
    <t>Mike Caudle</t>
  </si>
  <si>
    <t>FUR-CH-10003535</t>
  </si>
  <si>
    <t>CA-2016-100657</t>
  </si>
  <si>
    <t>CA-2016-130659</t>
  </si>
  <si>
    <t>CA-2016-110814</t>
  </si>
  <si>
    <t>Brian Derr</t>
  </si>
  <si>
    <t>CA-2017-154767</t>
  </si>
  <si>
    <t>Becky Pak</t>
  </si>
  <si>
    <t>Paterson</t>
  </si>
  <si>
    <t>CA-2018-156895</t>
  </si>
  <si>
    <t>CA-2016-130365</t>
  </si>
  <si>
    <t>US-2018-124779</t>
  </si>
  <si>
    <t>CA-2017-156503</t>
  </si>
  <si>
    <t>Nathan Cano</t>
  </si>
  <si>
    <t>FUR-CH-10003606</t>
  </si>
  <si>
    <t>CA-2018-124205</t>
  </si>
  <si>
    <t>Theresa Coyne</t>
  </si>
  <si>
    <t>CA-2018-157966</t>
  </si>
  <si>
    <t>CA-2017-127138</t>
  </si>
  <si>
    <t>Dean Katz</t>
  </si>
  <si>
    <t>FUR-CH-10003746</t>
  </si>
  <si>
    <t>CA-2017-157245</t>
  </si>
  <si>
    <t>CA-2016-114811</t>
  </si>
  <si>
    <t>CA-2017-110975</t>
  </si>
  <si>
    <t>US-2015-161613</t>
  </si>
  <si>
    <t>CA-2015-126403</t>
  </si>
  <si>
    <t>Rick Reed</t>
  </si>
  <si>
    <t>Lowell</t>
  </si>
  <si>
    <t>FUR-CH-10003761</t>
  </si>
  <si>
    <t>US-2015-122021</t>
  </si>
  <si>
    <t>Anna Chung</t>
  </si>
  <si>
    <t>CA-2017-165330</t>
  </si>
  <si>
    <t>William Brown</t>
  </si>
  <si>
    <t>Anaheim</t>
  </si>
  <si>
    <t>FUR-CH-10003774</t>
  </si>
  <si>
    <t>CA-2018-135076</t>
  </si>
  <si>
    <t>Yana Sorensen</t>
  </si>
  <si>
    <t>CA-2018-128965</t>
  </si>
  <si>
    <t>CA-2018-104850</t>
  </si>
  <si>
    <t>CA-2015-110408</t>
  </si>
  <si>
    <t>Montgomery</t>
  </si>
  <si>
    <t>CA-2018-134495</t>
  </si>
  <si>
    <t>CA-2015-129938</t>
  </si>
  <si>
    <t>Ed Braxton</t>
  </si>
  <si>
    <t>CA-2017-145548</t>
  </si>
  <si>
    <t>Edward Becker</t>
  </si>
  <si>
    <t>CA-2018-121300</t>
  </si>
  <si>
    <t>Mentor</t>
  </si>
  <si>
    <t>CA-2018-154109</t>
  </si>
  <si>
    <t>CA-2016-157322</t>
  </si>
  <si>
    <t>Rob Haberlin</t>
  </si>
  <si>
    <t>Carol Stream</t>
  </si>
  <si>
    <t>US-2017-127971</t>
  </si>
  <si>
    <t>David Wiener</t>
  </si>
  <si>
    <t>CA-2018-105669</t>
  </si>
  <si>
    <t>CA-2018-131254</t>
  </si>
  <si>
    <t>CA-2015-118962</t>
  </si>
  <si>
    <t>Chad Sievert</t>
  </si>
  <si>
    <t>FUR-CH-10003817</t>
  </si>
  <si>
    <t>US-2018-117450</t>
  </si>
  <si>
    <t>Doug O'Connell</t>
  </si>
  <si>
    <t>Boynton Beach</t>
  </si>
  <si>
    <t>CA-2016-104626</t>
  </si>
  <si>
    <t>CA-2017-124100</t>
  </si>
  <si>
    <t>CA-2017-140018</t>
  </si>
  <si>
    <t>Chloris Kastensmidt</t>
  </si>
  <si>
    <t>CA-2018-118003</t>
  </si>
  <si>
    <t>CA-2016-136728</t>
  </si>
  <si>
    <t>US-2016-138121</t>
  </si>
  <si>
    <t>CA-2017-119963</t>
  </si>
  <si>
    <t>CA-2015-106439</t>
  </si>
  <si>
    <t>FUR-CH-10003833</t>
  </si>
  <si>
    <t>US-2017-114293</t>
  </si>
  <si>
    <t>Gresham</t>
  </si>
  <si>
    <t>CA-2018-137498</t>
  </si>
  <si>
    <t>CA-2017-138695</t>
  </si>
  <si>
    <t>Tallahassee</t>
  </si>
  <si>
    <t>CA-2016-142237</t>
  </si>
  <si>
    <t>Clytie Kelty</t>
  </si>
  <si>
    <t>CA-2018-122035</t>
  </si>
  <si>
    <t>Elizabeth Moffitt</t>
  </si>
  <si>
    <t>Sioux Falls</t>
  </si>
  <si>
    <t>CA-2017-141397</t>
  </si>
  <si>
    <t>Roy Collins</t>
  </si>
  <si>
    <t>FUR-CH-10003846</t>
  </si>
  <si>
    <t>CA-2018-116855</t>
  </si>
  <si>
    <t>CA-2016-149650</t>
  </si>
  <si>
    <t>Robert Dilbeck</t>
  </si>
  <si>
    <t>FUR-CH-10003956</t>
  </si>
  <si>
    <t>US-2018-110996</t>
  </si>
  <si>
    <t>Ontario</t>
  </si>
  <si>
    <t>CA-2016-128139</t>
  </si>
  <si>
    <t>CA-2016-161627</t>
  </si>
  <si>
    <t>FUR-CH-10003968</t>
  </si>
  <si>
    <t>CA-2018-123085</t>
  </si>
  <si>
    <t>Ed Jacobs</t>
  </si>
  <si>
    <t>CA-2018-101322</t>
  </si>
  <si>
    <t>CA-2016-142734</t>
  </si>
  <si>
    <t>Denise Monton</t>
  </si>
  <si>
    <t>CA-2017-111682</t>
  </si>
  <si>
    <t>Ted Butterfield</t>
  </si>
  <si>
    <t>CA-2017-155166</t>
  </si>
  <si>
    <t>Vineland</t>
  </si>
  <si>
    <t>CA-2015-166954</t>
  </si>
  <si>
    <t>Beth Thompson</t>
  </si>
  <si>
    <t>San Gabriel</t>
  </si>
  <si>
    <t>FUR-CH-10003973</t>
  </si>
  <si>
    <t>CA-2015-125731</t>
  </si>
  <si>
    <t>CA-2016-161452</t>
  </si>
  <si>
    <t>CA-2016-111038</t>
  </si>
  <si>
    <t>Lindsay Castell</t>
  </si>
  <si>
    <t>CA-2018-117212</t>
  </si>
  <si>
    <t>Bradley Talbott</t>
  </si>
  <si>
    <t>CA-2018-121853</t>
  </si>
  <si>
    <t>Duane Benoit</t>
  </si>
  <si>
    <t>CA-2018-148411</t>
  </si>
  <si>
    <t>CA-2018-162565</t>
  </si>
  <si>
    <t>Ralph Ritter</t>
  </si>
  <si>
    <t>CA-2018-109085</t>
  </si>
  <si>
    <t>FUR-CH-10003981</t>
  </si>
  <si>
    <t>US-2018-111423</t>
  </si>
  <si>
    <t>US-2018-165456</t>
  </si>
  <si>
    <t>Trudy Brown</t>
  </si>
  <si>
    <t>CA-2015-144029</t>
  </si>
  <si>
    <t>CA-2016-139374</t>
  </si>
  <si>
    <t>Alex Russell</t>
  </si>
  <si>
    <t>CA-2017-153577</t>
  </si>
  <si>
    <t>CA-2018-161774</t>
  </si>
  <si>
    <t>CA-2015-104269</t>
  </si>
  <si>
    <t>Dave Brooks</t>
  </si>
  <si>
    <t>FUR-CH-10004063</t>
  </si>
  <si>
    <t>US-2016-139675</t>
  </si>
  <si>
    <t>Nicole Fjeld</t>
  </si>
  <si>
    <t>CA-2017-101672</t>
  </si>
  <si>
    <t>Lake Forest</t>
  </si>
  <si>
    <t>CA-2015-167199</t>
  </si>
  <si>
    <t>CA-2015-131926</t>
  </si>
  <si>
    <t>Dianna Wilson</t>
  </si>
  <si>
    <t>US-2015-152030</t>
  </si>
  <si>
    <t>CA-2018-163265</t>
  </si>
  <si>
    <t>FUR-CH-10004086</t>
  </si>
  <si>
    <t>CA-2017-112669</t>
  </si>
  <si>
    <t>CA-2017-142902</t>
  </si>
  <si>
    <t>Arvada</t>
  </si>
  <si>
    <t>CA-2016-153549</t>
  </si>
  <si>
    <t>Sara Luxemburg</t>
  </si>
  <si>
    <t>US-2016-114839</t>
  </si>
  <si>
    <t>FUR-CH-10004218</t>
  </si>
  <si>
    <t>CA-2017-143609</t>
  </si>
  <si>
    <t>Deborah Brumfield</t>
  </si>
  <si>
    <t>CA-2016-127327</t>
  </si>
  <si>
    <t>Rome</t>
  </si>
  <si>
    <t>CA-2018-128853</t>
  </si>
  <si>
    <t>US-2017-124163</t>
  </si>
  <si>
    <t>Steve Chapman</t>
  </si>
  <si>
    <t>La Crosse</t>
  </si>
  <si>
    <t>FUR-CH-10004287</t>
  </si>
  <si>
    <t>CA-2016-135538</t>
  </si>
  <si>
    <t>Gilbert</t>
  </si>
  <si>
    <t>CA-2017-149279</t>
  </si>
  <si>
    <t>Craig Leslie</t>
  </si>
  <si>
    <t>CA-2017-112109</t>
  </si>
  <si>
    <t>Broomfield</t>
  </si>
  <si>
    <t>CA-2015-134551</t>
  </si>
  <si>
    <t>US-2017-114013</t>
  </si>
  <si>
    <t>Stewart Carmichael</t>
  </si>
  <si>
    <t>CA-2018-111689</t>
  </si>
  <si>
    <t>Harold Pawlan</t>
  </si>
  <si>
    <t>CA-2015-139892</t>
  </si>
  <si>
    <t>CA-2015-146283</t>
  </si>
  <si>
    <t>CA-2018-141439</t>
  </si>
  <si>
    <t>Tonja Turnell</t>
  </si>
  <si>
    <t>CA-2016-149083</t>
  </si>
  <si>
    <t>FUR-CH-10004289</t>
  </si>
  <si>
    <t>CA-2015-146815</t>
  </si>
  <si>
    <t>CA-2015-145926</t>
  </si>
  <si>
    <t>Moorhead</t>
  </si>
  <si>
    <t>CA-2016-121650</t>
  </si>
  <si>
    <t>CA-2018-102337</t>
  </si>
  <si>
    <t>Shirley Daniels</t>
  </si>
  <si>
    <t>CA-2015-156587</t>
  </si>
  <si>
    <t>FUR-CH-10004477</t>
  </si>
  <si>
    <t>US-2016-145436</t>
  </si>
  <si>
    <t>Valerie Dominguez</t>
  </si>
  <si>
    <t>US-2016-131842</t>
  </si>
  <si>
    <t>Nashville</t>
  </si>
  <si>
    <t>CA-2017-163167</t>
  </si>
  <si>
    <t>Randy Ferguson</t>
  </si>
  <si>
    <t>Marietta</t>
  </si>
  <si>
    <t>CA-2015-163447</t>
  </si>
  <si>
    <t>Thomas Brumley</t>
  </si>
  <si>
    <t>CA-2017-162383</t>
  </si>
  <si>
    <t>Maribeth Dona</t>
  </si>
  <si>
    <t>CA-2016-126557</t>
  </si>
  <si>
    <t>FUR-CH-10004495</t>
  </si>
  <si>
    <t>CA-2018-131828</t>
  </si>
  <si>
    <t>Cari Sayre</t>
  </si>
  <si>
    <t>CA-2015-166716</t>
  </si>
  <si>
    <t>Craig Reiter</t>
  </si>
  <si>
    <t>CA-2018-119452</t>
  </si>
  <si>
    <t>CA-2016-135727</t>
  </si>
  <si>
    <t>FUR-CH-10004540</t>
  </si>
  <si>
    <t>CA-2018-149181</t>
  </si>
  <si>
    <t>CA-2018-117667</t>
  </si>
  <si>
    <t>Michael Stewart</t>
  </si>
  <si>
    <t>CA-2017-130946</t>
  </si>
  <si>
    <t>CA-2017-124506</t>
  </si>
  <si>
    <t>CA-2017-161746</t>
  </si>
  <si>
    <t>FUR-CH-10004626</t>
  </si>
  <si>
    <t>CA-2015-115084</t>
  </si>
  <si>
    <t>Luke Schmidt</t>
  </si>
  <si>
    <t>Texarkana</t>
  </si>
  <si>
    <t>CA-2018-161067</t>
  </si>
  <si>
    <t>Katrina Bavinger</t>
  </si>
  <si>
    <t>CA-2018-138289</t>
  </si>
  <si>
    <t>Andy Reiter</t>
  </si>
  <si>
    <t>US-2018-130953</t>
  </si>
  <si>
    <t>Roland Fjeld</t>
  </si>
  <si>
    <t>CA-2016-154620</t>
  </si>
  <si>
    <t>FUR-CH-10004675</t>
  </si>
  <si>
    <t>CA-2018-119494</t>
  </si>
  <si>
    <t>CA-2015-166086</t>
  </si>
  <si>
    <t>Lawrence</t>
  </si>
  <si>
    <t>CA-2017-168354</t>
  </si>
  <si>
    <t>Rick Huthwaite</t>
  </si>
  <si>
    <t>CA-2015-101602</t>
  </si>
  <si>
    <t>Mick Crebagga</t>
  </si>
  <si>
    <t>US-2018-137491</t>
  </si>
  <si>
    <t>CA-2017-113341</t>
  </si>
  <si>
    <t>FUR-CH-10004698</t>
  </si>
  <si>
    <t>CA-2018-121489</t>
  </si>
  <si>
    <t>Candace McMahon</t>
  </si>
  <si>
    <t>CA-2015-154158</t>
  </si>
  <si>
    <t>US-2016-101511</t>
  </si>
  <si>
    <t>CA-2015-117765</t>
  </si>
  <si>
    <t>CA-2015-113859</t>
  </si>
  <si>
    <t>Odessa</t>
  </si>
  <si>
    <t>CA-2018-163860</t>
  </si>
  <si>
    <t>Lori Olson</t>
  </si>
  <si>
    <t>CA-2017-118899</t>
  </si>
  <si>
    <t>FUR-CH-10004754</t>
  </si>
  <si>
    <t>CA-2017-109827</t>
  </si>
  <si>
    <t>Laurel Workman</t>
  </si>
  <si>
    <t>US-2015-114377</t>
  </si>
  <si>
    <t>Barry Gonzalez</t>
  </si>
  <si>
    <t>CA-2015-154095</t>
  </si>
  <si>
    <t>Odella Nelson</t>
  </si>
  <si>
    <t>CA-2017-168956</t>
  </si>
  <si>
    <t>CA-2017-122063</t>
  </si>
  <si>
    <t>Michael Moore</t>
  </si>
  <si>
    <t>CA-2017-107146</t>
  </si>
  <si>
    <t>Longmont</t>
  </si>
  <si>
    <t>FUR-CH-10004853</t>
  </si>
  <si>
    <t>CA-2016-102582</t>
  </si>
  <si>
    <t>Mobile</t>
  </si>
  <si>
    <t>CA-2016-146948</t>
  </si>
  <si>
    <t>CA-2016-138009</t>
  </si>
  <si>
    <t>Dearborn</t>
  </si>
  <si>
    <t>US-2017-162852</t>
  </si>
  <si>
    <t>Brooke Gillingham</t>
  </si>
  <si>
    <t>Woodstock</t>
  </si>
  <si>
    <t>CA-2015-138681</t>
  </si>
  <si>
    <t>FUR-CH-10004860</t>
  </si>
  <si>
    <t>CA-2017-148852</t>
  </si>
  <si>
    <t>Santa Ana</t>
  </si>
  <si>
    <t>US-2018-150070</t>
  </si>
  <si>
    <t>Joseph Airdo</t>
  </si>
  <si>
    <t>Modesto</t>
  </si>
  <si>
    <t>CA-2016-131884</t>
  </si>
  <si>
    <t>Dennis Kane</t>
  </si>
  <si>
    <t>Marion</t>
  </si>
  <si>
    <t>US-2018-118087</t>
  </si>
  <si>
    <t>Stefania Perrino</t>
  </si>
  <si>
    <t>CA-2017-159730</t>
  </si>
  <si>
    <t>FUR-CH-10004875</t>
  </si>
  <si>
    <t>CA-2017-144092</t>
  </si>
  <si>
    <t>CA-2018-134915</t>
  </si>
  <si>
    <t>Eugene Moren</t>
  </si>
  <si>
    <t>CA-2015-163412</t>
  </si>
  <si>
    <t>Suzanne McNair</t>
  </si>
  <si>
    <t>CA-2018-102925</t>
  </si>
  <si>
    <t>Christina DeMoss</t>
  </si>
  <si>
    <t>CA-2016-141250</t>
  </si>
  <si>
    <t>Paul MacIntyre</t>
  </si>
  <si>
    <t>Texas City</t>
  </si>
  <si>
    <t>CA-2018-145653</t>
  </si>
  <si>
    <t>CA-2015-147298</t>
  </si>
  <si>
    <t>FUR-CH-10004886</t>
  </si>
  <si>
    <t>US-2015-106334</t>
  </si>
  <si>
    <t>CA-2017-148796</t>
  </si>
  <si>
    <t>Philip Brown</t>
  </si>
  <si>
    <t>US-2017-168095</t>
  </si>
  <si>
    <t>Mark Cousins</t>
  </si>
  <si>
    <t>CA-2018-161956</t>
  </si>
  <si>
    <t>Inglewood</t>
  </si>
  <si>
    <t>CA-2017-134180</t>
  </si>
  <si>
    <t>Julie Prescott</t>
  </si>
  <si>
    <t>CA-2018-102379</t>
  </si>
  <si>
    <t>FUR-CH-10004983</t>
  </si>
  <si>
    <t>CA-2015-156160</t>
  </si>
  <si>
    <t>CA-2016-162047</t>
  </si>
  <si>
    <t>Fred Hopkins</t>
  </si>
  <si>
    <t>CA-2017-139556</t>
  </si>
  <si>
    <t>Dennis Bolton</t>
  </si>
  <si>
    <t>CA-2017-116799</t>
  </si>
  <si>
    <t>CA-2016-149972</t>
  </si>
  <si>
    <t>Cynthia Delaney</t>
  </si>
  <si>
    <t>FUR-CH-10004997</t>
  </si>
  <si>
    <t>CA-2017-116722</t>
  </si>
  <si>
    <t>Liz Pelletier</t>
  </si>
  <si>
    <t>CA-2018-156951</t>
  </si>
  <si>
    <t>Ellis Ballard</t>
  </si>
  <si>
    <t>CA-2015-159835</t>
  </si>
  <si>
    <t>Randy Bradley</t>
  </si>
  <si>
    <t>CA-2016-166947</t>
  </si>
  <si>
    <t>CA-2017-157336</t>
  </si>
  <si>
    <t>Shirley Jackson</t>
  </si>
  <si>
    <t>CA-2015-129189</t>
  </si>
  <si>
    <t>CA-2015-121006</t>
  </si>
  <si>
    <t>Midland</t>
  </si>
  <si>
    <t>CA-2017-138597</t>
  </si>
  <si>
    <t>Omaha</t>
  </si>
  <si>
    <t>Nebraska</t>
  </si>
  <si>
    <t>US-2018-106551</t>
  </si>
  <si>
    <t>Eric Barreto</t>
  </si>
  <si>
    <t>CA-2016-103835</t>
  </si>
  <si>
    <t>Shaun Chance</t>
  </si>
  <si>
    <t>FUR-FU-10000010</t>
  </si>
  <si>
    <t>Furnishings</t>
  </si>
  <si>
    <t>CA-2017-163937</t>
  </si>
  <si>
    <t>Longview</t>
  </si>
  <si>
    <t>CA-2017-100468</t>
  </si>
  <si>
    <t>Alyssa Tate</t>
  </si>
  <si>
    <t>CA-2015-130092</t>
  </si>
  <si>
    <t>Dover</t>
  </si>
  <si>
    <t>CA-2016-113740</t>
  </si>
  <si>
    <t>CA-2017-169943</t>
  </si>
  <si>
    <t>Bradley Nguyen</t>
  </si>
  <si>
    <t>CA-2018-117947</t>
  </si>
  <si>
    <t>Nat Gilpin</t>
  </si>
  <si>
    <t>CA-2015-127159</t>
  </si>
  <si>
    <t>CA-2018-160045</t>
  </si>
  <si>
    <t>Larry Blacks</t>
  </si>
  <si>
    <t>CA-2017-109869</t>
  </si>
  <si>
    <t>FUR-FU-10000023</t>
  </si>
  <si>
    <t>US-2018-141852</t>
  </si>
  <si>
    <t>CA-2018-101805</t>
  </si>
  <si>
    <t>CA-2016-108259</t>
  </si>
  <si>
    <t>CA-2018-147228</t>
  </si>
  <si>
    <t>CA-2016-140221</t>
  </si>
  <si>
    <t>CA-2016-126186</t>
  </si>
  <si>
    <t>FUR-FU-10000073</t>
  </si>
  <si>
    <t>CA-2017-109953</t>
  </si>
  <si>
    <t>Raymond Buch</t>
  </si>
  <si>
    <t>CA-2017-116547</t>
  </si>
  <si>
    <t>FUR-FU-10000076</t>
  </si>
  <si>
    <t>CA-2016-140718</t>
  </si>
  <si>
    <t>Raleigh</t>
  </si>
  <si>
    <t>CA-2017-144344</t>
  </si>
  <si>
    <t>US-2015-114188</t>
  </si>
  <si>
    <t>New Hampshire</t>
  </si>
  <si>
    <t>CA-2018-163818</t>
  </si>
  <si>
    <t>CA-2018-142643</t>
  </si>
  <si>
    <t>Thousand Oaks</t>
  </si>
  <si>
    <t>FUR-FU-10000087</t>
  </si>
  <si>
    <t>CA-2016-125563</t>
  </si>
  <si>
    <t>Patrick Ryan</t>
  </si>
  <si>
    <t>CA-2016-102778</t>
  </si>
  <si>
    <t>John Huston</t>
  </si>
  <si>
    <t>CA-2018-140627</t>
  </si>
  <si>
    <t>Hendersonville</t>
  </si>
  <si>
    <t>CA-2016-161711</t>
  </si>
  <si>
    <t>CA-2016-169397</t>
  </si>
  <si>
    <t>Joni Blumstein</t>
  </si>
  <si>
    <t>Dublin</t>
  </si>
  <si>
    <t>CA-2018-103065</t>
  </si>
  <si>
    <t>Pete Takahito</t>
  </si>
  <si>
    <t>FUR-FU-10000175</t>
  </si>
  <si>
    <t>US-2018-136189</t>
  </si>
  <si>
    <t>CA-2016-131856</t>
  </si>
  <si>
    <t>US-2018-109253</t>
  </si>
  <si>
    <t>FUR-FU-10000193</t>
  </si>
  <si>
    <t>CA-2015-151967</t>
  </si>
  <si>
    <t>Nicole Brennan</t>
  </si>
  <si>
    <t>Bossier City</t>
  </si>
  <si>
    <t>CA-2015-126802</t>
  </si>
  <si>
    <t>CA-2016-163181</t>
  </si>
  <si>
    <t>Adrian Barton</t>
  </si>
  <si>
    <t>CA-2017-107216</t>
  </si>
  <si>
    <t>FUR-FU-10000206</t>
  </si>
  <si>
    <t>CA-2017-149111</t>
  </si>
  <si>
    <t>Ben Ferrer</t>
  </si>
  <si>
    <t>US-2018-161193</t>
  </si>
  <si>
    <t>Brian Thompson</t>
  </si>
  <si>
    <t>US-2017-110156</t>
  </si>
  <si>
    <t>Eric Hoffmann</t>
  </si>
  <si>
    <t>CA-2017-132829</t>
  </si>
  <si>
    <t>CA-2018-154214</t>
  </si>
  <si>
    <t>CA-2018-107825</t>
  </si>
  <si>
    <t>Nona Balk</t>
  </si>
  <si>
    <t>FUR-FU-10000221</t>
  </si>
  <si>
    <t>CA-2017-103107</t>
  </si>
  <si>
    <t>CA-2016-153038</t>
  </si>
  <si>
    <t>Robert Barroso</t>
  </si>
  <si>
    <t>CA-2015-159478</t>
  </si>
  <si>
    <t>Maya Herman</t>
  </si>
  <si>
    <t>CA-2017-136371</t>
  </si>
  <si>
    <t>Susan Vittorini</t>
  </si>
  <si>
    <t>CA-2018-163020</t>
  </si>
  <si>
    <t>CA-2015-109491</t>
  </si>
  <si>
    <t>CA-2015-127446</t>
  </si>
  <si>
    <t>Matt Collister</t>
  </si>
  <si>
    <t>CA-2018-137876</t>
  </si>
  <si>
    <t>FUR-FU-10000222</t>
  </si>
  <si>
    <t>CA-2016-123092</t>
  </si>
  <si>
    <t>Jack Garza</t>
  </si>
  <si>
    <t>CA-2015-149594</t>
  </si>
  <si>
    <t>Monica Federle</t>
  </si>
  <si>
    <t>CA-2015-117429</t>
  </si>
  <si>
    <t>Mathew Reese</t>
  </si>
  <si>
    <t>CA-2018-157350</t>
  </si>
  <si>
    <t>CA-2015-104472</t>
  </si>
  <si>
    <t>FUR-FU-10000246</t>
  </si>
  <si>
    <t>CA-2017-125724</t>
  </si>
  <si>
    <t>CA-2018-121412</t>
  </si>
  <si>
    <t>CA-2017-105753</t>
  </si>
  <si>
    <t>CA-2018-144484</t>
  </si>
  <si>
    <t>FUR-FU-10000260</t>
  </si>
  <si>
    <t>US-2018-118038</t>
  </si>
  <si>
    <t>Ken Brennan</t>
  </si>
  <si>
    <t>CA-2017-114860</t>
  </si>
  <si>
    <t>Moreno Valley</t>
  </si>
  <si>
    <t>FUR-FU-10000277</t>
  </si>
  <si>
    <t>CA-2015-114335</t>
  </si>
  <si>
    <t>Xylona Preis</t>
  </si>
  <si>
    <t>Hollywood</t>
  </si>
  <si>
    <t>CA-2016-132465</t>
  </si>
  <si>
    <t>Don Miller</t>
  </si>
  <si>
    <t>CA-2018-125451</t>
  </si>
  <si>
    <t>CA-2017-129847</t>
  </si>
  <si>
    <t>Tom Ashbrook</t>
  </si>
  <si>
    <t>CA-2018-128076</t>
  </si>
  <si>
    <t>FUR-FU-10000293</t>
  </si>
  <si>
    <t>US-2016-153500</t>
  </si>
  <si>
    <t>CA-2018-157091</t>
  </si>
  <si>
    <t>Denny Blanton</t>
  </si>
  <si>
    <t>La Porte</t>
  </si>
  <si>
    <t>CA-2018-145128</t>
  </si>
  <si>
    <t>Sean Miller</t>
  </si>
  <si>
    <t>CA-2016-151680</t>
  </si>
  <si>
    <t>Tony Chapman</t>
  </si>
  <si>
    <t>FUR-FU-10000305</t>
  </si>
  <si>
    <t>US-2016-124219</t>
  </si>
  <si>
    <t>Kelly Williams</t>
  </si>
  <si>
    <t>Kirkwood</t>
  </si>
  <si>
    <t>CA-2016-142944</t>
  </si>
  <si>
    <t>John Lucas</t>
  </si>
  <si>
    <t>FUR-FU-10000308</t>
  </si>
  <si>
    <t>CA-2016-109386</t>
  </si>
  <si>
    <t>CA-2017-163174</t>
  </si>
  <si>
    <t>Athens</t>
  </si>
  <si>
    <t>CA-2015-164224</t>
  </si>
  <si>
    <t>Akron</t>
  </si>
  <si>
    <t>CA-2018-103443</t>
  </si>
  <si>
    <t>Annie Thurman</t>
  </si>
  <si>
    <t>CA-2015-109134</t>
  </si>
  <si>
    <t>FUR-FU-10000320</t>
  </si>
  <si>
    <t>CA-2016-128013</t>
  </si>
  <si>
    <t>CA-2017-100510</t>
  </si>
  <si>
    <t>CA-2018-103156</t>
  </si>
  <si>
    <t>CA-2017-128916</t>
  </si>
  <si>
    <t>CA-2015-158372</t>
  </si>
  <si>
    <t>Ruben Dartt</t>
  </si>
  <si>
    <t>FUR-FU-10000397</t>
  </si>
  <si>
    <t>CA-2015-144071</t>
  </si>
  <si>
    <t>CA-2016-135545</t>
  </si>
  <si>
    <t>CA-2018-151281</t>
  </si>
  <si>
    <t>Henry MacAllister</t>
  </si>
  <si>
    <t>CA-2017-154711</t>
  </si>
  <si>
    <t>CA-2015-101462</t>
  </si>
  <si>
    <t>Benjamin Patterson</t>
  </si>
  <si>
    <t>FUR-FU-10000409</t>
  </si>
  <si>
    <t>CA-2015-162278</t>
  </si>
  <si>
    <t>FUR-FU-10000448</t>
  </si>
  <si>
    <t>CA-2017-126858</t>
  </si>
  <si>
    <t>Janet Molinari</t>
  </si>
  <si>
    <t>US-2017-155768</t>
  </si>
  <si>
    <t>Oxnard</t>
  </si>
  <si>
    <t>US-2018-129441</t>
  </si>
  <si>
    <t>Jasper Cacioppo</t>
  </si>
  <si>
    <t>CA-2015-124856</t>
  </si>
  <si>
    <t>Lisa DeCherney</t>
  </si>
  <si>
    <t>FUR-FU-10000521</t>
  </si>
  <si>
    <t>CA-2015-110072</t>
  </si>
  <si>
    <t>CA-2018-105235</t>
  </si>
  <si>
    <t>CA-2015-110786</t>
  </si>
  <si>
    <t>FUR-FU-10000550</t>
  </si>
  <si>
    <t>CA-2015-138317</t>
  </si>
  <si>
    <t>US-2017-107440</t>
  </si>
  <si>
    <t>US-2017-117541</t>
  </si>
  <si>
    <t>Justin MacKendrick</t>
  </si>
  <si>
    <t>US-2015-127635</t>
  </si>
  <si>
    <t>Corpus Christi</t>
  </si>
  <si>
    <t>CA-2018-118773</t>
  </si>
  <si>
    <t>CA-2017-115917</t>
  </si>
  <si>
    <t>Vallejo</t>
  </si>
  <si>
    <t>FUR-FU-10000576</t>
  </si>
  <si>
    <t>CA-2016-141327</t>
  </si>
  <si>
    <t>Lena Radford</t>
  </si>
  <si>
    <t>Durham</t>
  </si>
  <si>
    <t>CA-2018-117702</t>
  </si>
  <si>
    <t>US-2018-110576</t>
  </si>
  <si>
    <t>Ross Baird</t>
  </si>
  <si>
    <t>CA-2017-157749</t>
  </si>
  <si>
    <t>US-2016-144771</t>
  </si>
  <si>
    <t>Hillsboro</t>
  </si>
  <si>
    <t>FUR-FU-10000629</t>
  </si>
  <si>
    <t>CA-2018-143329</t>
  </si>
  <si>
    <t>Denise Leinenbach</t>
  </si>
  <si>
    <t>Las Cruces</t>
  </si>
  <si>
    <t>CA-2015-117345</t>
  </si>
  <si>
    <t>Barbara Fisher</t>
  </si>
  <si>
    <t>Charlotte</t>
  </si>
  <si>
    <t>CA-2018-154123</t>
  </si>
  <si>
    <t>US-2017-168410</t>
  </si>
  <si>
    <t>CA-2017-157266</t>
  </si>
  <si>
    <t>Toby Braunhardt</t>
  </si>
  <si>
    <t>CA-2018-161018</t>
  </si>
  <si>
    <t>FUR-FU-10000672</t>
  </si>
  <si>
    <t>CA-2017-120005</t>
  </si>
  <si>
    <t>CA-2017-165995</t>
  </si>
  <si>
    <t>Bruce Geld</t>
  </si>
  <si>
    <t>US-2016-142020</t>
  </si>
  <si>
    <t>CA-2017-122017</t>
  </si>
  <si>
    <t>Wichita</t>
  </si>
  <si>
    <t>Kansas</t>
  </si>
  <si>
    <t>CA-2017-113656</t>
  </si>
  <si>
    <t>Christy Brittain</t>
  </si>
  <si>
    <t>FUR-FU-10000719</t>
  </si>
  <si>
    <t>CA-2018-122175</t>
  </si>
  <si>
    <t>US-2016-126235</t>
  </si>
  <si>
    <t>CA-2015-133158</t>
  </si>
  <si>
    <t>FUR-FU-10000723</t>
  </si>
  <si>
    <t>CA-2018-168396</t>
  </si>
  <si>
    <t>CA-2017-125017</t>
  </si>
  <si>
    <t>CA-2017-123050</t>
  </si>
  <si>
    <t>CA-2018-169439</t>
  </si>
  <si>
    <t>CA-2015-103849</t>
  </si>
  <si>
    <t>Paul Gonzalez</t>
  </si>
  <si>
    <t>CA-2016-136798</t>
  </si>
  <si>
    <t>Daniel Lacy</t>
  </si>
  <si>
    <t>US-2017-111563</t>
  </si>
  <si>
    <t>Sally Matthias</t>
  </si>
  <si>
    <t>CA-2016-121965</t>
  </si>
  <si>
    <t>FUR-FU-10000732</t>
  </si>
  <si>
    <t>CA-2018-107125</t>
  </si>
  <si>
    <t>CA-2018-120168</t>
  </si>
  <si>
    <t>CA-2018-121293</t>
  </si>
  <si>
    <t>CA-2017-165148</t>
  </si>
  <si>
    <t>Peter McVee</t>
  </si>
  <si>
    <t>CA-2017-147067</t>
  </si>
  <si>
    <t>CA-2015-102652</t>
  </si>
  <si>
    <t>FUR-FU-10000747</t>
  </si>
  <si>
    <t>US-2016-163279</t>
  </si>
  <si>
    <t>US-2016-136749</t>
  </si>
  <si>
    <t>US-2018-108315</t>
  </si>
  <si>
    <t>Sanford</t>
  </si>
  <si>
    <t>CA-2017-168046</t>
  </si>
  <si>
    <t>CA-2017-139269</t>
  </si>
  <si>
    <t>Julia Barnett</t>
  </si>
  <si>
    <t>FUR-FU-10000755</t>
  </si>
  <si>
    <t>FUR-FU-10000758</t>
  </si>
  <si>
    <t>CA-2018-155985</t>
  </si>
  <si>
    <t>Bill Eplett</t>
  </si>
  <si>
    <t>CA-2015-122882</t>
  </si>
  <si>
    <t>Sean Braxton</t>
  </si>
  <si>
    <t>CA-2017-145177</t>
  </si>
  <si>
    <t>CA-2015-120775</t>
  </si>
  <si>
    <t>CA-2015-104178</t>
  </si>
  <si>
    <t>FUR-FU-10000771</t>
  </si>
  <si>
    <t>CA-2017-101651</t>
  </si>
  <si>
    <t>CA-2018-128629</t>
  </si>
  <si>
    <t>CA-2018-139913</t>
  </si>
  <si>
    <t>CA-2016-144519</t>
  </si>
  <si>
    <t>Helena</t>
  </si>
  <si>
    <t>Montana</t>
  </si>
  <si>
    <t>FUR-FU-10000794</t>
  </si>
  <si>
    <t>CA-2018-135783</t>
  </si>
  <si>
    <t>CA-2018-143686</t>
  </si>
  <si>
    <t>Pauline Johnson</t>
  </si>
  <si>
    <t>CA-2016-106187</t>
  </si>
  <si>
    <t>East Point</t>
  </si>
  <si>
    <t>CA-2017-114307</t>
  </si>
  <si>
    <t>Maureen Fritzler</t>
  </si>
  <si>
    <t>CA-2018-121125</t>
  </si>
  <si>
    <t>Tigard</t>
  </si>
  <si>
    <t>FUR-FU-10000820</t>
  </si>
  <si>
    <t>CA-2016-135510</t>
  </si>
  <si>
    <t>Charlottesville</t>
  </si>
  <si>
    <t>CA-2018-120404</t>
  </si>
  <si>
    <t>CA-2018-103415</t>
  </si>
  <si>
    <t>CA-2017-158694</t>
  </si>
  <si>
    <t>FUR-FU-10000965</t>
  </si>
  <si>
    <t>CA-2015-149020</t>
  </si>
  <si>
    <t>CA-2016-108665</t>
  </si>
  <si>
    <t>CA-2016-113145</t>
  </si>
  <si>
    <t>CA-2017-123806</t>
  </si>
  <si>
    <t>US-2016-129637</t>
  </si>
  <si>
    <t>Bloomington</t>
  </si>
  <si>
    <t>CA-2018-101700</t>
  </si>
  <si>
    <t>Greeley</t>
  </si>
  <si>
    <t>FUR-FU-10001025</t>
  </si>
  <si>
    <t>US-2016-115238</t>
  </si>
  <si>
    <t>CA-2016-153073</t>
  </si>
  <si>
    <t>FUR-FU-10001037</t>
  </si>
  <si>
    <t>CA-2017-122511</t>
  </si>
  <si>
    <t>Brad Thomas</t>
  </si>
  <si>
    <t>CA-2018-105886</t>
  </si>
  <si>
    <t>CA-2017-152730</t>
  </si>
  <si>
    <t>Superior</t>
  </si>
  <si>
    <t>CA-2017-149349</t>
  </si>
  <si>
    <t>Stephanie Phelps</t>
  </si>
  <si>
    <t>CA-2015-164182</t>
  </si>
  <si>
    <t>Shui Tom</t>
  </si>
  <si>
    <t>FUR-FU-10001057</t>
  </si>
  <si>
    <t>CA-2018-140480</t>
  </si>
  <si>
    <t>Harold Engle</t>
  </si>
  <si>
    <t>CA-2018-143252</t>
  </si>
  <si>
    <t>CA-2017-153598</t>
  </si>
  <si>
    <t>Neoma Murray</t>
  </si>
  <si>
    <t>FUR-FU-10001085</t>
  </si>
  <si>
    <t>CA-2017-156573</t>
  </si>
  <si>
    <t>CA-2016-128125</t>
  </si>
  <si>
    <t>CA-2017-119935</t>
  </si>
  <si>
    <t>US-2018-147886</t>
  </si>
  <si>
    <t>FUR-FU-10001095</t>
  </si>
  <si>
    <t>CA-2016-161998</t>
  </si>
  <si>
    <t>David Bremer</t>
  </si>
  <si>
    <t>CA-2015-115791</t>
  </si>
  <si>
    <t>Delfina Latchford</t>
  </si>
  <si>
    <t>CA-2015-144974</t>
  </si>
  <si>
    <t>CA-2015-122588</t>
  </si>
  <si>
    <t>Woonsocket</t>
  </si>
  <si>
    <t>CA-2018-124436</t>
  </si>
  <si>
    <t>FUR-FU-10001185</t>
  </si>
  <si>
    <t>CA-2018-141572</t>
  </si>
  <si>
    <t>CA-2016-135685</t>
  </si>
  <si>
    <t>CA-2015-116834</t>
  </si>
  <si>
    <t>Dean percer</t>
  </si>
  <si>
    <t>FUR-FU-10001196</t>
  </si>
  <si>
    <t>CA-2018-122945</t>
  </si>
  <si>
    <t>Mick Brown</t>
  </si>
  <si>
    <t>Roseville</t>
  </si>
  <si>
    <t>CA-2017-165484</t>
  </si>
  <si>
    <t>CA-2017-136434</t>
  </si>
  <si>
    <t>CA-2016-144722</t>
  </si>
  <si>
    <t>FUR-FU-10001215</t>
  </si>
  <si>
    <t>CA-2018-144463</t>
  </si>
  <si>
    <t>CA-2018-169124</t>
  </si>
  <si>
    <t>Citrus Heights</t>
  </si>
  <si>
    <t>CA-2016-145394</t>
  </si>
  <si>
    <t>CA-2018-116988</t>
  </si>
  <si>
    <t>FUR-FU-10001290</t>
  </si>
  <si>
    <t>CA-2018-132234</t>
  </si>
  <si>
    <t>CA-2018-135307</t>
  </si>
  <si>
    <t>Lynn Smith</t>
  </si>
  <si>
    <t>Gladstone</t>
  </si>
  <si>
    <t>US-2018-133081</t>
  </si>
  <si>
    <t>Cambridge</t>
  </si>
  <si>
    <t>FUR-FU-10001379</t>
  </si>
  <si>
    <t>CA-2018-137414</t>
  </si>
  <si>
    <t>Chad McGuire</t>
  </si>
  <si>
    <t>FUR-FU-10001424</t>
  </si>
  <si>
    <t>CA-2018-100013</t>
  </si>
  <si>
    <t>CA-2018-148985</t>
  </si>
  <si>
    <t>CA-2015-134061</t>
  </si>
  <si>
    <t>CA-2018-163160</t>
  </si>
  <si>
    <t>CA-2015-165764</t>
  </si>
  <si>
    <t>Shahid Hopkins</t>
  </si>
  <si>
    <t>FUR-FU-10001468</t>
  </si>
  <si>
    <t>CA-2015-114251</t>
  </si>
  <si>
    <t>US-2016-147739</t>
  </si>
  <si>
    <t>CA-2018-161739</t>
  </si>
  <si>
    <t>FUR-FU-10001473</t>
  </si>
  <si>
    <t>CA-2018-158169</t>
  </si>
  <si>
    <t>CA-2018-122770</t>
  </si>
  <si>
    <t>CA-2016-104241</t>
  </si>
  <si>
    <t>Andrew Gjertsen</t>
  </si>
  <si>
    <t>Alexandria</t>
  </si>
  <si>
    <t>CA-2015-155271</t>
  </si>
  <si>
    <t>Andrew Allen</t>
  </si>
  <si>
    <t>Middletown</t>
  </si>
  <si>
    <t>US-2015-159926</t>
  </si>
  <si>
    <t>CA-2016-128860</t>
  </si>
  <si>
    <t>CA-2018-119389</t>
  </si>
  <si>
    <t>CA-2018-100055</t>
  </si>
  <si>
    <t>Michael Dominguez</t>
  </si>
  <si>
    <t>Laurel</t>
  </si>
  <si>
    <t>CA-2018-110625</t>
  </si>
  <si>
    <t>Danbury</t>
  </si>
  <si>
    <t>CA-2015-162866</t>
  </si>
  <si>
    <t>Corey-Lock</t>
  </si>
  <si>
    <t>Skokie</t>
  </si>
  <si>
    <t>CA-2016-168809</t>
  </si>
  <si>
    <t>CA-2017-138079</t>
  </si>
  <si>
    <t>FUR-FU-10001475</t>
  </si>
  <si>
    <t>CA-2018-119809</t>
  </si>
  <si>
    <t>US-2018-110149</t>
  </si>
  <si>
    <t>CA-2018-118640</t>
  </si>
  <si>
    <t>CA-2015-115812</t>
  </si>
  <si>
    <t>FUR-FU-10001487</t>
  </si>
  <si>
    <t>CA-2015-130449</t>
  </si>
  <si>
    <t>CA-2018-125913</t>
  </si>
  <si>
    <t>CA-2016-103135</t>
  </si>
  <si>
    <t>Shirley Schmidt</t>
  </si>
  <si>
    <t>CA-2017-114748</t>
  </si>
  <si>
    <t>Maria Zettner</t>
  </si>
  <si>
    <t>FUR-FU-10001488</t>
  </si>
  <si>
    <t>CA-2018-108112</t>
  </si>
  <si>
    <t>US-2016-126753</t>
  </si>
  <si>
    <t>CA-2017-164672</t>
  </si>
  <si>
    <t>CA-2018-169054</t>
  </si>
  <si>
    <t>US-2016-158589</t>
  </si>
  <si>
    <t>FUR-FU-10001546</t>
  </si>
  <si>
    <t>CA-2016-158323</t>
  </si>
  <si>
    <t>CA-2018-143861</t>
  </si>
  <si>
    <t>Saint Petersburg</t>
  </si>
  <si>
    <t>US-2015-166310</t>
  </si>
  <si>
    <t>Joni Sundaresam</t>
  </si>
  <si>
    <t>Garland</t>
  </si>
  <si>
    <t>CA-2015-119466</t>
  </si>
  <si>
    <t>CA-2016-168529</t>
  </si>
  <si>
    <t>FUR-FU-10001588</t>
  </si>
  <si>
    <t>CA-2018-133249</t>
  </si>
  <si>
    <t>Sam Zeldin</t>
  </si>
  <si>
    <t>Pico Rivera</t>
  </si>
  <si>
    <t>CA-2015-120887</t>
  </si>
  <si>
    <t>Thomas Seio</t>
  </si>
  <si>
    <t>US-2015-117744</t>
  </si>
  <si>
    <t>CA-2016-167745</t>
  </si>
  <si>
    <t>FUR-FU-10001591</t>
  </si>
  <si>
    <t>CA-2015-103317</t>
  </si>
  <si>
    <t>Palm Coast</t>
  </si>
  <si>
    <t>CA-2017-110254</t>
  </si>
  <si>
    <t>Max Ludwig</t>
  </si>
  <si>
    <t>Suffolk</t>
  </si>
  <si>
    <t>US-2018-159205</t>
  </si>
  <si>
    <t>CA-2018-125745</t>
  </si>
  <si>
    <t>CA-2015-151708</t>
  </si>
  <si>
    <t>FUR-FU-10001602</t>
  </si>
  <si>
    <t>CA-2015-158540</t>
  </si>
  <si>
    <t>CA-2018-123239</t>
  </si>
  <si>
    <t>Mike Gockenbach</t>
  </si>
  <si>
    <t>CA-2017-126004</t>
  </si>
  <si>
    <t>CA-2018-169411</t>
  </si>
  <si>
    <t>CA-2017-167605</t>
  </si>
  <si>
    <t>Saint Charles</t>
  </si>
  <si>
    <t>CA-2017-137393</t>
  </si>
  <si>
    <t>Gene McClure</t>
  </si>
  <si>
    <t>FUR-FU-10001617</t>
  </si>
  <si>
    <t>US-2017-100839</t>
  </si>
  <si>
    <t>Noah Childs</t>
  </si>
  <si>
    <t>CA-2015-126683</t>
  </si>
  <si>
    <t>FUR-FU-10001706</t>
  </si>
  <si>
    <t>CA-2015-113320</t>
  </si>
  <si>
    <t>CA-2017-145583</t>
  </si>
  <si>
    <t>CA-2018-101574</t>
  </si>
  <si>
    <t>CA-2016-131338</t>
  </si>
  <si>
    <t>CA-2016-105158</t>
  </si>
  <si>
    <t>CA-2016-126697</t>
  </si>
  <si>
    <t>Stuart Van</t>
  </si>
  <si>
    <t>CA-2015-159814</t>
  </si>
  <si>
    <t>FUR-FU-10001731</t>
  </si>
  <si>
    <t>US-2016-160563</t>
  </si>
  <si>
    <t>CA-2016-128083</t>
  </si>
  <si>
    <t>CA-2016-151624</t>
  </si>
  <si>
    <t>CA-2017-158841</t>
  </si>
  <si>
    <t>Sanjit Engle</t>
  </si>
  <si>
    <t>CA-2015-103331</t>
  </si>
  <si>
    <t>Karl Braun</t>
  </si>
  <si>
    <t>FUR-FU-10001756</t>
  </si>
  <si>
    <t>CA-2015-149958</t>
  </si>
  <si>
    <t>Alan Shonely</t>
  </si>
  <si>
    <t>CA-2017-103919</t>
  </si>
  <si>
    <t>CA-2018-164168</t>
  </si>
  <si>
    <t>US-2017-139087</t>
  </si>
  <si>
    <t>FUR-FU-10001847</t>
  </si>
  <si>
    <t>CA-2018-157448</t>
  </si>
  <si>
    <t>US-2015-155502</t>
  </si>
  <si>
    <t>CA-2016-149748</t>
  </si>
  <si>
    <t>CA-2018-127782</t>
  </si>
  <si>
    <t>US-2015-148194</t>
  </si>
  <si>
    <t>FUR-FU-10001852</t>
  </si>
  <si>
    <t>CA-2015-106264</t>
  </si>
  <si>
    <t>CA-2017-130799</t>
  </si>
  <si>
    <t>Berenike Kampe</t>
  </si>
  <si>
    <t>CA-2018-129021</t>
  </si>
  <si>
    <t>CA-2016-113971</t>
  </si>
  <si>
    <t>Cuyahoga Falls</t>
  </si>
  <si>
    <t>CA-2015-131051</t>
  </si>
  <si>
    <t>Toby Ritter</t>
  </si>
  <si>
    <t>FUR-FU-10001861</t>
  </si>
  <si>
    <t>CA-2016-137526</t>
  </si>
  <si>
    <t>CA-2017-121447</t>
  </si>
  <si>
    <t>CA-2017-142545</t>
  </si>
  <si>
    <t>FUR-FU-10001867</t>
  </si>
  <si>
    <t>CA-2016-120439</t>
  </si>
  <si>
    <t>FUR-FU-10001876</t>
  </si>
  <si>
    <t>CA-2016-121797</t>
  </si>
  <si>
    <t>CA-2018-139353</t>
  </si>
  <si>
    <t>CA-2017-129280</t>
  </si>
  <si>
    <t>Susan MacKendrick</t>
  </si>
  <si>
    <t>CA-2018-151484</t>
  </si>
  <si>
    <t>CA-2016-148495</t>
  </si>
  <si>
    <t>Pomona</t>
  </si>
  <si>
    <t>FUR-FU-10001889</t>
  </si>
  <si>
    <t>CA-2017-147578</t>
  </si>
  <si>
    <t>CA-2017-126732</t>
  </si>
  <si>
    <t>CA-2017-165827</t>
  </si>
  <si>
    <t>CA-2017-159639</t>
  </si>
  <si>
    <t>Westfield</t>
  </si>
  <si>
    <t>FUR-FU-10001918</t>
  </si>
  <si>
    <t>CA-2015-142769</t>
  </si>
  <si>
    <t>CA-2018-168837</t>
  </si>
  <si>
    <t>CA-2016-162537</t>
  </si>
  <si>
    <t>Rob Dowd</t>
  </si>
  <si>
    <t>CA-2017-151155</t>
  </si>
  <si>
    <t>Alejandro Ballentine</t>
  </si>
  <si>
    <t>CA-2018-147550</t>
  </si>
  <si>
    <t>CA-2018-155642</t>
  </si>
  <si>
    <t>FUR-FU-10001934</t>
  </si>
  <si>
    <t>CA-2018-143035</t>
  </si>
  <si>
    <t>US-2018-126053</t>
  </si>
  <si>
    <t>CA-2018-146780</t>
  </si>
  <si>
    <t>CA-2017-160745</t>
  </si>
  <si>
    <t>Vancouver</t>
  </si>
  <si>
    <t>FUR-FU-10001935</t>
  </si>
  <si>
    <t>CA-2017-167507</t>
  </si>
  <si>
    <t>Redmond</t>
  </si>
  <si>
    <t>CA-2018-129805</t>
  </si>
  <si>
    <t>US-2015-165659</t>
  </si>
  <si>
    <t>Little Rock</t>
  </si>
  <si>
    <t>CA-2018-108322</t>
  </si>
  <si>
    <t>Saphhira Shifley</t>
  </si>
  <si>
    <t>Pompano Beach</t>
  </si>
  <si>
    <t>CA-2016-133627</t>
  </si>
  <si>
    <t>Norwich</t>
  </si>
  <si>
    <t>CA-2016-122756</t>
  </si>
  <si>
    <t>CA-2015-164721</t>
  </si>
  <si>
    <t>Brentwood</t>
  </si>
  <si>
    <t>FUR-FU-10001940</t>
  </si>
  <si>
    <t>CA-2018-133046</t>
  </si>
  <si>
    <t>CA-2018-158967</t>
  </si>
  <si>
    <t>CA-2018-131156</t>
  </si>
  <si>
    <t>CA-2015-120544</t>
  </si>
  <si>
    <t>Mesquite</t>
  </si>
  <si>
    <t>CA-2016-129700</t>
  </si>
  <si>
    <t>Tinley Park</t>
  </si>
  <si>
    <t>CA-2017-130050</t>
  </si>
  <si>
    <t>CA-2018-137456</t>
  </si>
  <si>
    <t>Fremont</t>
  </si>
  <si>
    <t>CA-2015-136861</t>
  </si>
  <si>
    <t>FUR-FU-10001967</t>
  </si>
  <si>
    <t>CA-2018-158407</t>
  </si>
  <si>
    <t>CA-2018-153339</t>
  </si>
  <si>
    <t>CA-2017-130407</t>
  </si>
  <si>
    <t>Karen Daniels</t>
  </si>
  <si>
    <t>CA-2018-140298</t>
  </si>
  <si>
    <t>CA-2018-158876</t>
  </si>
  <si>
    <t>Aimee Bixby</t>
  </si>
  <si>
    <t>Carrollton</t>
  </si>
  <si>
    <t>CA-2015-131450</t>
  </si>
  <si>
    <t>FUR-FU-10001979</t>
  </si>
  <si>
    <t>CA-2016-137750</t>
  </si>
  <si>
    <t>US-2017-141880</t>
  </si>
  <si>
    <t>US-2018-125717</t>
  </si>
  <si>
    <t>CA-2015-145317</t>
  </si>
  <si>
    <t>FUR-FU-10001986</t>
  </si>
  <si>
    <t>CA-2016-153535</t>
  </si>
  <si>
    <t>Wilson</t>
  </si>
  <si>
    <t>CA-2015-113383</t>
  </si>
  <si>
    <t>Clifton</t>
  </si>
  <si>
    <t>CA-2016-135391</t>
  </si>
  <si>
    <t>FUR-FU-10002030</t>
  </si>
  <si>
    <t>CA-2017-116337</t>
  </si>
  <si>
    <t>Michael Chen</t>
  </si>
  <si>
    <t>CA-2015-122217</t>
  </si>
  <si>
    <t>Virginia Beach</t>
  </si>
  <si>
    <t>FUR-FU-10002045</t>
  </si>
  <si>
    <t>CA-2017-146143</t>
  </si>
  <si>
    <t>CA-2017-142594</t>
  </si>
  <si>
    <t>Eva Jacobs</t>
  </si>
  <si>
    <t>CA-2018-131695</t>
  </si>
  <si>
    <t>CA-2016-154795</t>
  </si>
  <si>
    <t>Bullhead City</t>
  </si>
  <si>
    <t>FUR-FU-10002088</t>
  </si>
  <si>
    <t>CA-2017-117912</t>
  </si>
  <si>
    <t>Sierra Vista</t>
  </si>
  <si>
    <t>CA-2017-160129</t>
  </si>
  <si>
    <t>CA-2015-124478</t>
  </si>
  <si>
    <t>Trenton</t>
  </si>
  <si>
    <t>US-2015-140452</t>
  </si>
  <si>
    <t>CA-2017-149237</t>
  </si>
  <si>
    <t>Chris McAfee</t>
  </si>
  <si>
    <t>CA-2015-114314</t>
  </si>
  <si>
    <t>FUR-FU-10002107</t>
  </si>
  <si>
    <t>CA-2016-125934</t>
  </si>
  <si>
    <t>Skye Norling</t>
  </si>
  <si>
    <t>CA-2015-125759</t>
  </si>
  <si>
    <t>FUR-FU-10002111</t>
  </si>
  <si>
    <t>CA-2016-118871</t>
  </si>
  <si>
    <t>CA-2015-118276</t>
  </si>
  <si>
    <t>CA-2017-130638</t>
  </si>
  <si>
    <t>FUR-FU-10002116</t>
  </si>
  <si>
    <t>CA-2015-157721</t>
  </si>
  <si>
    <t>CA-2015-108273</t>
  </si>
  <si>
    <t>US-2018-105935</t>
  </si>
  <si>
    <t>FUR-FU-10002157</t>
  </si>
  <si>
    <t>CA-2017-103730</t>
  </si>
  <si>
    <t>FUR-FU-10002191</t>
  </si>
  <si>
    <t>CA-2017-101791</t>
  </si>
  <si>
    <t>FUR-FU-10002240</t>
  </si>
  <si>
    <t>CA-2016-140144</t>
  </si>
  <si>
    <t>FUR-FU-10002253</t>
  </si>
  <si>
    <t>CA-2016-144806</t>
  </si>
  <si>
    <t>Gary Hwang</t>
  </si>
  <si>
    <t>CA-2018-135937</t>
  </si>
  <si>
    <t>CA-2016-120810</t>
  </si>
  <si>
    <t>CA-2018-108910</t>
  </si>
  <si>
    <t>Kelly Collister</t>
  </si>
  <si>
    <t>CA-2016-141768</t>
  </si>
  <si>
    <t>Nora Pelletier</t>
  </si>
  <si>
    <t>FUR-FU-10002268</t>
  </si>
  <si>
    <t>CA-2015-100706</t>
  </si>
  <si>
    <t>US-2016-130519</t>
  </si>
  <si>
    <t>CA-2015-143210</t>
  </si>
  <si>
    <t>CA-2017-141887</t>
  </si>
  <si>
    <t>CA-2018-148068</t>
  </si>
  <si>
    <t>CA-2015-167927</t>
  </si>
  <si>
    <t>Westland</t>
  </si>
  <si>
    <t>CA-2016-107937</t>
  </si>
  <si>
    <t>Chula Vista</t>
  </si>
  <si>
    <t>FUR-FU-10002298</t>
  </si>
  <si>
    <t>US-2017-129469</t>
  </si>
  <si>
    <t>CA-2018-107629</t>
  </si>
  <si>
    <t>CA-2016-112305</t>
  </si>
  <si>
    <t>FUR-FU-10002364</t>
  </si>
  <si>
    <t>CA-2017-114951</t>
  </si>
  <si>
    <t>US-2017-116442</t>
  </si>
  <si>
    <t>CA-2018-111591</t>
  </si>
  <si>
    <t>US-2018-162558</t>
  </si>
  <si>
    <t>US-2018-135503</t>
  </si>
  <si>
    <t>North Charleston</t>
  </si>
  <si>
    <t>CA-2016-112214</t>
  </si>
  <si>
    <t>CA-2016-156377</t>
  </si>
  <si>
    <t>CA-2018-124191</t>
  </si>
  <si>
    <t>CA-2015-119375</t>
  </si>
  <si>
    <t>Yoseph Carroll</t>
  </si>
  <si>
    <t>FUR-FU-10002379</t>
  </si>
  <si>
    <t>CA-2016-129896</t>
  </si>
  <si>
    <t>FUR-FU-10002396</t>
  </si>
  <si>
    <t>CA-2018-151008</t>
  </si>
  <si>
    <t>Draper</t>
  </si>
  <si>
    <t>US-2017-148901</t>
  </si>
  <si>
    <t>US-2015-165589</t>
  </si>
  <si>
    <t>Lubbock</t>
  </si>
  <si>
    <t>CA-2018-136651</t>
  </si>
  <si>
    <t>FUR-FU-10002445</t>
  </si>
  <si>
    <t>CA-2017-126543</t>
  </si>
  <si>
    <t>Toledo</t>
  </si>
  <si>
    <t>CA-2017-119641</t>
  </si>
  <si>
    <t>Chris Selesnick</t>
  </si>
  <si>
    <t>Green Bay</t>
  </si>
  <si>
    <t>FUR-FU-10002456</t>
  </si>
  <si>
    <t>CA-2015-124688</t>
  </si>
  <si>
    <t>CA-2015-102869</t>
  </si>
  <si>
    <t>CA-2015-138100</t>
  </si>
  <si>
    <t>Alex Avila</t>
  </si>
  <si>
    <t>CA-2017-122392</t>
  </si>
  <si>
    <t>Allentown</t>
  </si>
  <si>
    <t>CA-2018-117863</t>
  </si>
  <si>
    <t>US-2017-147340</t>
  </si>
  <si>
    <t>FUR-FU-10002501</t>
  </si>
  <si>
    <t>CA-2018-146626</t>
  </si>
  <si>
    <t>US-2015-131870</t>
  </si>
  <si>
    <t>US-2015-143231</t>
  </si>
  <si>
    <t>Gary Mitchum</t>
  </si>
  <si>
    <t>CA-2018-136364</t>
  </si>
  <si>
    <t>CA-2018-149720</t>
  </si>
  <si>
    <t>Erin Mull</t>
  </si>
  <si>
    <t>Frisco</t>
  </si>
  <si>
    <t>CA-2015-127558</t>
  </si>
  <si>
    <t>Shahid Shariari</t>
  </si>
  <si>
    <t>FUR-FU-10002505</t>
  </si>
  <si>
    <t>CA-2016-127824</t>
  </si>
  <si>
    <t>US-2016-159982</t>
  </si>
  <si>
    <t>FUR-FU-10002506</t>
  </si>
  <si>
    <t>US-2018-163790</t>
  </si>
  <si>
    <t>Danville</t>
  </si>
  <si>
    <t>FUR-FU-10002508</t>
  </si>
  <si>
    <t>CA-2015-103989</t>
  </si>
  <si>
    <t>CA-2015-124079</t>
  </si>
  <si>
    <t>FUR-FU-10002553</t>
  </si>
  <si>
    <t>US-2015-130379</t>
  </si>
  <si>
    <t>US-2015-138247</t>
  </si>
  <si>
    <t>FUR-FU-10002554</t>
  </si>
  <si>
    <t>CA-2016-134992</t>
  </si>
  <si>
    <t>Michael Grace</t>
  </si>
  <si>
    <t>US-2018-126179</t>
  </si>
  <si>
    <t>Chuck Sachs</t>
  </si>
  <si>
    <t>CA-2018-168193</t>
  </si>
  <si>
    <t>Roland Murray</t>
  </si>
  <si>
    <t>CA-2017-124233</t>
  </si>
  <si>
    <t>FUR-FU-10002597</t>
  </si>
  <si>
    <t>CA-2017-147585</t>
  </si>
  <si>
    <t>CA-2018-107244</t>
  </si>
  <si>
    <t>Allen Goldenen</t>
  </si>
  <si>
    <t>CA-2018-139948</t>
  </si>
  <si>
    <t>US-2017-152415</t>
  </si>
  <si>
    <t>Marlborough</t>
  </si>
  <si>
    <t>CA-2018-104220</t>
  </si>
  <si>
    <t>CA-2018-143434</t>
  </si>
  <si>
    <t>Saginaw</t>
  </si>
  <si>
    <t>CA-2017-108875</t>
  </si>
  <si>
    <t>FUR-FU-10002671</t>
  </si>
  <si>
    <t>CA-2016-144253</t>
  </si>
  <si>
    <t>CA-2017-152632</t>
  </si>
  <si>
    <t>Jeremy Ellison</t>
  </si>
  <si>
    <t>CA-2017-146682</t>
  </si>
  <si>
    <t>CA-2015-160262</t>
  </si>
  <si>
    <t>FUR-FU-10002685</t>
  </si>
  <si>
    <t>CA-2018-126242</t>
  </si>
  <si>
    <t>CA-2018-148264</t>
  </si>
  <si>
    <t>FUR-FU-10002703</t>
  </si>
  <si>
    <t>CA-2016-100818</t>
  </si>
  <si>
    <t>CA-2016-135272</t>
  </si>
  <si>
    <t>Melanie Seite</t>
  </si>
  <si>
    <t>FUR-FU-10002759</t>
  </si>
  <si>
    <t>CA-2017-144792</t>
  </si>
  <si>
    <t>Ken Dana</t>
  </si>
  <si>
    <t>CA-2018-142391</t>
  </si>
  <si>
    <t>CA-2016-145324</t>
  </si>
  <si>
    <t>Harrisonburg</t>
  </si>
  <si>
    <t>CA-2015-110030</t>
  </si>
  <si>
    <t>US-2018-106663</t>
  </si>
  <si>
    <t>CA-2015-143637</t>
  </si>
  <si>
    <t>FUR-FU-10002813</t>
  </si>
  <si>
    <t>CA-2016-107685</t>
  </si>
  <si>
    <t>CA-2017-113082</t>
  </si>
  <si>
    <t>Utica</t>
  </si>
  <si>
    <t>CA-2016-116484</t>
  </si>
  <si>
    <t>FUR-FU-10002874</t>
  </si>
  <si>
    <t>CA-2015-109897</t>
  </si>
  <si>
    <t>FUR-FU-10002878</t>
  </si>
  <si>
    <t>CA-2015-159184</t>
  </si>
  <si>
    <t>Macon</t>
  </si>
  <si>
    <t>US-2016-127040</t>
  </si>
  <si>
    <t>Speros Goranitis</t>
  </si>
  <si>
    <t>CA-2016-120103</t>
  </si>
  <si>
    <t>FUR-FU-10002885</t>
  </si>
  <si>
    <t>CA-2018-139661</t>
  </si>
  <si>
    <t>CA-2017-145709</t>
  </si>
  <si>
    <t>Coral Gables</t>
  </si>
  <si>
    <t>CA-2017-168893</t>
  </si>
  <si>
    <t>CA-2018-145660</t>
  </si>
  <si>
    <t>Matthew Grinstein</t>
  </si>
  <si>
    <t>FUR-FU-10002918</t>
  </si>
  <si>
    <t>CA-2016-132626</t>
  </si>
  <si>
    <t>US-2016-101399</t>
  </si>
  <si>
    <t>Park Ridge</t>
  </si>
  <si>
    <t>CA-2017-133550</t>
  </si>
  <si>
    <t>CA-2016-113215</t>
  </si>
  <si>
    <t>FUR-FU-10002937</t>
  </si>
  <si>
    <t>CA-2018-108560</t>
  </si>
  <si>
    <t>Jenna Caffey</t>
  </si>
  <si>
    <t>Kent</t>
  </si>
  <si>
    <t>CA-2016-149342</t>
  </si>
  <si>
    <t>CA-2017-141019</t>
  </si>
  <si>
    <t>Cincinnati</t>
  </si>
  <si>
    <t>CA-2017-129126</t>
  </si>
  <si>
    <t>US-2018-161935</t>
  </si>
  <si>
    <t>CA-2018-121048</t>
  </si>
  <si>
    <t>FUR-FU-10002960</t>
  </si>
  <si>
    <t>CA-2018-126382</t>
  </si>
  <si>
    <t>CA-2015-153850</t>
  </si>
  <si>
    <t>CA-2018-114552</t>
  </si>
  <si>
    <t>CA-2016-130253</t>
  </si>
  <si>
    <t>FUR-FU-10002963</t>
  </si>
  <si>
    <t>CA-2018-164756</t>
  </si>
  <si>
    <t>CA-2018-116113</t>
  </si>
  <si>
    <t>CA-2018-122595</t>
  </si>
  <si>
    <t>US-2016-131359</t>
  </si>
  <si>
    <t>FUR-FU-10003026</t>
  </si>
  <si>
    <t>US-2017-113985</t>
  </si>
  <si>
    <t>US-2016-128587</t>
  </si>
  <si>
    <t>CA-2017-100965</t>
  </si>
  <si>
    <t>FUR-FU-10003039</t>
  </si>
  <si>
    <t>CA-2017-110009</t>
  </si>
  <si>
    <t>CA-2018-161333</t>
  </si>
  <si>
    <t>CA-2018-112774</t>
  </si>
  <si>
    <t>Ryan Crowe</t>
  </si>
  <si>
    <t>CA-2016-154284</t>
  </si>
  <si>
    <t>CA-2017-169887</t>
  </si>
  <si>
    <t>MaryBeth Skach</t>
  </si>
  <si>
    <t>FUR-FU-10003095</t>
  </si>
  <si>
    <t>CA-2018-119564</t>
  </si>
  <si>
    <t>Paul Lucas</t>
  </si>
  <si>
    <t>FUR-FU-10003096</t>
  </si>
  <si>
    <t>CA-2015-156314</t>
  </si>
  <si>
    <t>CA-2017-128972</t>
  </si>
  <si>
    <t>CA-2018-150602</t>
  </si>
  <si>
    <t>FUR-FU-10003142</t>
  </si>
  <si>
    <t>CA-2018-138464</t>
  </si>
  <si>
    <t>CA-2018-161102</t>
  </si>
  <si>
    <t>Erin Creighton</t>
  </si>
  <si>
    <t>US-2015-137155</t>
  </si>
  <si>
    <t>CA-2017-101168</t>
  </si>
  <si>
    <t>Nashua</t>
  </si>
  <si>
    <t>CA-2016-141012</t>
  </si>
  <si>
    <t>Pocatello</t>
  </si>
  <si>
    <t>FUR-FU-10003192</t>
  </si>
  <si>
    <t>CA-2015-160276</t>
  </si>
  <si>
    <t>CA-2017-157259</t>
  </si>
  <si>
    <t>CA-2015-148614</t>
  </si>
  <si>
    <t>FUR-FU-10003194</t>
  </si>
  <si>
    <t>US-2015-147606</t>
  </si>
  <si>
    <t>CA-2017-129728</t>
  </si>
  <si>
    <t>FUR-FU-10003247</t>
  </si>
  <si>
    <t>US-2018-148054</t>
  </si>
  <si>
    <t>Meridian</t>
  </si>
  <si>
    <t>FUR-FU-10003268</t>
  </si>
  <si>
    <t>CA-2018-156958</t>
  </si>
  <si>
    <t>Patrick Bzostek</t>
  </si>
  <si>
    <t>CA-2017-134789</t>
  </si>
  <si>
    <t>Hot Springs</t>
  </si>
  <si>
    <t>CA-2015-167486</t>
  </si>
  <si>
    <t>CA-2015-124737</t>
  </si>
  <si>
    <t>FUR-FU-10003274</t>
  </si>
  <si>
    <t>CA-2016-155334</t>
  </si>
  <si>
    <t>CA-2017-127985</t>
  </si>
  <si>
    <t>CA-2017-134334</t>
  </si>
  <si>
    <t>Dave Kipp</t>
  </si>
  <si>
    <t>CA-2016-140410</t>
  </si>
  <si>
    <t>Corinna Mitchell</t>
  </si>
  <si>
    <t>FUR-FU-10003347</t>
  </si>
  <si>
    <t>CA-2018-118731</t>
  </si>
  <si>
    <t>CA-2017-131205</t>
  </si>
  <si>
    <t>Georgetown</t>
  </si>
  <si>
    <t>CA-2017-137337</t>
  </si>
  <si>
    <t>CA-2016-140921</t>
  </si>
  <si>
    <t>Allen Armold</t>
  </si>
  <si>
    <t>CA-2018-149160</t>
  </si>
  <si>
    <t>Canton</t>
  </si>
  <si>
    <t>CA-2018-101014</t>
  </si>
  <si>
    <t>FUR-FU-10003374</t>
  </si>
  <si>
    <t>CA-2017-133368</t>
  </si>
  <si>
    <t>CA-2017-163755</t>
  </si>
  <si>
    <t>Alejandro Savely</t>
  </si>
  <si>
    <t>FUR-FU-10003394</t>
  </si>
  <si>
    <t>US-2018-107888</t>
  </si>
  <si>
    <t>CA-2018-103968</t>
  </si>
  <si>
    <t>Stockton</t>
  </si>
  <si>
    <t>US-2017-100566</t>
  </si>
  <si>
    <t>CA-2017-154018</t>
  </si>
  <si>
    <t>Laredo</t>
  </si>
  <si>
    <t>CA-2016-149097</t>
  </si>
  <si>
    <t>FUR-FU-10003424</t>
  </si>
  <si>
    <t>CA-2017-120250</t>
  </si>
  <si>
    <t>CA-2018-161172</t>
  </si>
  <si>
    <t>CA-2016-149517</t>
  </si>
  <si>
    <t>Frank Carlisle</t>
  </si>
  <si>
    <t>FUR-FU-10003464</t>
  </si>
  <si>
    <t>CA-2016-133242</t>
  </si>
  <si>
    <t>US-2015-119081</t>
  </si>
  <si>
    <t>Olathe</t>
  </si>
  <si>
    <t>CA-2018-107314</t>
  </si>
  <si>
    <t>FUR-FU-10003489</t>
  </si>
  <si>
    <t>CA-2015-130673</t>
  </si>
  <si>
    <t>San Marcos</t>
  </si>
  <si>
    <t>CA-2017-113726</t>
  </si>
  <si>
    <t>Steve Carroll</t>
  </si>
  <si>
    <t>FUR-FU-10003535</t>
  </si>
  <si>
    <t>CA-2017-101161</t>
  </si>
  <si>
    <t>CA-2018-144638</t>
  </si>
  <si>
    <t>CA-2018-155621</t>
  </si>
  <si>
    <t>CA-2018-107874</t>
  </si>
  <si>
    <t>Scott Williamson</t>
  </si>
  <si>
    <t>CA-2016-143077</t>
  </si>
  <si>
    <t>CA-2015-124702</t>
  </si>
  <si>
    <t>FUR-FU-10003553</t>
  </si>
  <si>
    <t>CA-2017-148684</t>
  </si>
  <si>
    <t>Trudy Schmidt</t>
  </si>
  <si>
    <t>US-2018-119438</t>
  </si>
  <si>
    <t>Carol Darley</t>
  </si>
  <si>
    <t>Tyler</t>
  </si>
  <si>
    <t>CA-2015-141726</t>
  </si>
  <si>
    <t>FUR-FU-10003577</t>
  </si>
  <si>
    <t>CA-2018-132430</t>
  </si>
  <si>
    <t>CA-2018-126074</t>
  </si>
  <si>
    <t>FUR-FU-10003601</t>
  </si>
  <si>
    <t>CA-2018-138156</t>
  </si>
  <si>
    <t>CA-2017-144645</t>
  </si>
  <si>
    <t>CA-2018-100223</t>
  </si>
  <si>
    <t>CA-2015-131541</t>
  </si>
  <si>
    <t>Apopka</t>
  </si>
  <si>
    <t>FUR-FU-10003623</t>
  </si>
  <si>
    <t>CA-2016-139850</t>
  </si>
  <si>
    <t>CA-2016-134859</t>
  </si>
  <si>
    <t>CA-2018-100097</t>
  </si>
  <si>
    <t>Michael Nguyen</t>
  </si>
  <si>
    <t>CA-2018-128783</t>
  </si>
  <si>
    <t>CA-2017-137043</t>
  </si>
  <si>
    <t>FUR-FU-10003664</t>
  </si>
  <si>
    <t>CA-2017-105732</t>
  </si>
  <si>
    <t>Alejandro Grove</t>
  </si>
  <si>
    <t>CA-2017-117590</t>
  </si>
  <si>
    <t>Gene Hale</t>
  </si>
  <si>
    <t>Richardson</t>
  </si>
  <si>
    <t>CA-2018-136882</t>
  </si>
  <si>
    <t>CA-2015-127012</t>
  </si>
  <si>
    <t>FUR-FU-10003691</t>
  </si>
  <si>
    <t>CA-2017-142762</t>
  </si>
  <si>
    <t>CA-2017-162747</t>
  </si>
  <si>
    <t>Gulfport</t>
  </si>
  <si>
    <t>US-2017-105452</t>
  </si>
  <si>
    <t>Barry Franz</t>
  </si>
  <si>
    <t>FUR-FU-10003708</t>
  </si>
  <si>
    <t>CA-2018-140053</t>
  </si>
  <si>
    <t>Farmington</t>
  </si>
  <si>
    <t>CA-2018-127929</t>
  </si>
  <si>
    <t>CA-2016-131352</t>
  </si>
  <si>
    <t>CA-2018-143063</t>
  </si>
  <si>
    <t>CA-2015-150329</t>
  </si>
  <si>
    <t>FUR-FU-10003724</t>
  </si>
  <si>
    <t>US-2017-150035</t>
  </si>
  <si>
    <t>US-2018-123281</t>
  </si>
  <si>
    <t>Jamie Frazer</t>
  </si>
  <si>
    <t>CA-2016-136805</t>
  </si>
  <si>
    <t>CA-2017-102134</t>
  </si>
  <si>
    <t>Sibella Parks</t>
  </si>
  <si>
    <t>CA-2017-155992</t>
  </si>
  <si>
    <t>CA-2017-139395</t>
  </si>
  <si>
    <t>FUR-FU-10003731</t>
  </si>
  <si>
    <t>CA-2017-162348</t>
  </si>
  <si>
    <t>CA-2017-133795</t>
  </si>
  <si>
    <t>CA-2017-119074</t>
  </si>
  <si>
    <t>US-2017-116400</t>
  </si>
  <si>
    <t>FUR-FU-10003773</t>
  </si>
  <si>
    <t>CA-2015-101560</t>
  </si>
  <si>
    <t>CA-2017-108105</t>
  </si>
  <si>
    <t>Giulietta Weimer</t>
  </si>
  <si>
    <t>CA-2015-160157</t>
  </si>
  <si>
    <t>Hamilton</t>
  </si>
  <si>
    <t>CA-2017-110898</t>
  </si>
  <si>
    <t>Lena Cacioppo</t>
  </si>
  <si>
    <t>US-2017-159415</t>
  </si>
  <si>
    <t>Charles Sheldon</t>
  </si>
  <si>
    <t>FUR-FU-10003798</t>
  </si>
  <si>
    <t>CA-2018-127313</t>
  </si>
  <si>
    <t>CA-2016-108672</t>
  </si>
  <si>
    <t>FUR-FU-10003799</t>
  </si>
  <si>
    <t>CA-2016-111612</t>
  </si>
  <si>
    <t>CA-2016-149587</t>
  </si>
  <si>
    <t>CA-2017-167682</t>
  </si>
  <si>
    <t>Zuschuss Donatelli</t>
  </si>
  <si>
    <t>CA-2017-157280</t>
  </si>
  <si>
    <t>Liz Willingham</t>
  </si>
  <si>
    <t>FUR-FU-10003806</t>
  </si>
  <si>
    <t>CA-2017-120369</t>
  </si>
  <si>
    <t>Victoria Brennan</t>
  </si>
  <si>
    <t>CA-2017-160241</t>
  </si>
  <si>
    <t>CA-2015-116673</t>
  </si>
  <si>
    <t>Jas O'Carroll</t>
  </si>
  <si>
    <t>FUR-FU-10003829</t>
  </si>
  <si>
    <t>US-2018-106145</t>
  </si>
  <si>
    <t>Ruben Ausman</t>
  </si>
  <si>
    <t>CA-2016-116750</t>
  </si>
  <si>
    <t>US-2016-158911</t>
  </si>
  <si>
    <t>Roland Schwarz</t>
  </si>
  <si>
    <t>CA-2016-125066</t>
  </si>
  <si>
    <t>CA-2018-115070</t>
  </si>
  <si>
    <t>Mitch Gastineau</t>
  </si>
  <si>
    <t>CA-2016-145457</t>
  </si>
  <si>
    <t>Covington</t>
  </si>
  <si>
    <t>FUR-FU-10003832</t>
  </si>
  <si>
    <t>CA-2018-157854</t>
  </si>
  <si>
    <t>CA-2018-139416</t>
  </si>
  <si>
    <t>CA-2018-136448</t>
  </si>
  <si>
    <t>CA-2017-137176</t>
  </si>
  <si>
    <t>CA-2016-148964</t>
  </si>
  <si>
    <t>Bellevue</t>
  </si>
  <si>
    <t>FUR-FU-10003849</t>
  </si>
  <si>
    <t>US-2016-100531</t>
  </si>
  <si>
    <t>CA-2018-152583</t>
  </si>
  <si>
    <t>Ryan Akin</t>
  </si>
  <si>
    <t>CA-2018-131492</t>
  </si>
  <si>
    <t>Hilary Holden</t>
  </si>
  <si>
    <t>FUR-FU-10003878</t>
  </si>
  <si>
    <t>CA-2018-107503</t>
  </si>
  <si>
    <t>Lorain</t>
  </si>
  <si>
    <t>CA-2018-135069</t>
  </si>
  <si>
    <t>US-2018-119319</t>
  </si>
  <si>
    <t>FUR-FU-10003919</t>
  </si>
  <si>
    <t>CA-2018-168739</t>
  </si>
  <si>
    <t>CA-2016-166975</t>
  </si>
  <si>
    <t>FUR-FU-10003930</t>
  </si>
  <si>
    <t>US-2015-102631</t>
  </si>
  <si>
    <t>CA-2015-141607</t>
  </si>
  <si>
    <t>FUR-FU-10003975</t>
  </si>
  <si>
    <t>CA-2016-118843</t>
  </si>
  <si>
    <t>Jonathan Howell</t>
  </si>
  <si>
    <t>CA-2017-158435</t>
  </si>
  <si>
    <t>Waterbury</t>
  </si>
  <si>
    <t>CA-2018-123134</t>
  </si>
  <si>
    <t>CA-2017-113061</t>
  </si>
  <si>
    <t>Ed Ludwig</t>
  </si>
  <si>
    <t>Jefferson City</t>
  </si>
  <si>
    <t>CA-2018-115994</t>
  </si>
  <si>
    <t>FUR-FU-10003976</t>
  </si>
  <si>
    <t>CA-2017-102127</t>
  </si>
  <si>
    <t>CA-2018-112956</t>
  </si>
  <si>
    <t>CA-2015-144414</t>
  </si>
  <si>
    <t>FUR-FU-10003981</t>
  </si>
  <si>
    <t>CA-2015-166884</t>
  </si>
  <si>
    <t>CA-2018-121580</t>
  </si>
  <si>
    <t>CA-2015-112837</t>
  </si>
  <si>
    <t>FUR-FU-10004006</t>
  </si>
  <si>
    <t>US-2016-156867</t>
  </si>
  <si>
    <t>CA-2017-169103</t>
  </si>
  <si>
    <t>CA-2018-129028</t>
  </si>
  <si>
    <t>CA-2016-127593</t>
  </si>
  <si>
    <t>Quincy</t>
  </si>
  <si>
    <t>CA-2017-154235</t>
  </si>
  <si>
    <t>CA-2015-169460</t>
  </si>
  <si>
    <t>FUR-FU-10004017</t>
  </si>
  <si>
    <t>CA-2018-104801</t>
  </si>
  <si>
    <t>Fred Harton</t>
  </si>
  <si>
    <t>US-2018-100930</t>
  </si>
  <si>
    <t>Christopher Schild</t>
  </si>
  <si>
    <t>US-2016-111927</t>
  </si>
  <si>
    <t>CA-2016-136196</t>
  </si>
  <si>
    <t>CA-2017-116736</t>
  </si>
  <si>
    <t>FUR-FU-10004018</t>
  </si>
  <si>
    <t>CA-2016-142454</t>
  </si>
  <si>
    <t>Richard Eichhorn</t>
  </si>
  <si>
    <t>CA-2018-134838</t>
  </si>
  <si>
    <t>CA-2015-107454</t>
  </si>
  <si>
    <t>CA-2018-100524</t>
  </si>
  <si>
    <t>CA-2018-127117</t>
  </si>
  <si>
    <t>Morristown</t>
  </si>
  <si>
    <t>CA-2018-108791</t>
  </si>
  <si>
    <t>Tony Molinari</t>
  </si>
  <si>
    <t>Yonkers</t>
  </si>
  <si>
    <t>CA-2017-166443</t>
  </si>
  <si>
    <t>FUR-FU-10004020</t>
  </si>
  <si>
    <t>CA-2015-145576</t>
  </si>
  <si>
    <t>US-2017-154361</t>
  </si>
  <si>
    <t>CA-2015-133228</t>
  </si>
  <si>
    <t>US-2018-147221</t>
  </si>
  <si>
    <t>US-2018-130687</t>
  </si>
  <si>
    <t>Edmonds</t>
  </si>
  <si>
    <t>FUR-FU-10004053</t>
  </si>
  <si>
    <t>CA-2018-118017</t>
  </si>
  <si>
    <t>Thornton</t>
  </si>
  <si>
    <t>CA-2017-128706</t>
  </si>
  <si>
    <t>Don Weiss</t>
  </si>
  <si>
    <t>CA-2017-167241</t>
  </si>
  <si>
    <t>FUR-FU-10004071</t>
  </si>
  <si>
    <t>US-2015-117135</t>
  </si>
  <si>
    <t>US-2017-128909</t>
  </si>
  <si>
    <t>CA-2018-167899</t>
  </si>
  <si>
    <t>John Grady</t>
  </si>
  <si>
    <t>FUR-FU-10004090</t>
  </si>
  <si>
    <t>CA-2016-123568</t>
  </si>
  <si>
    <t>West Jordan</t>
  </si>
  <si>
    <t>CA-2016-156440</t>
  </si>
  <si>
    <t>Matt Hagelstein</t>
  </si>
  <si>
    <t>CA-2018-105809</t>
  </si>
  <si>
    <t>CA-2018-115448</t>
  </si>
  <si>
    <t>CA-2017-123274</t>
  </si>
  <si>
    <t>US-2015-120740</t>
  </si>
  <si>
    <t>FUR-FU-10004091</t>
  </si>
  <si>
    <t>CA-2015-103219</t>
  </si>
  <si>
    <t>Benjamin Farhat</t>
  </si>
  <si>
    <t>CA-2016-147830</t>
  </si>
  <si>
    <t>US-2018-155866</t>
  </si>
  <si>
    <t>CA-2018-102519</t>
  </si>
  <si>
    <t>CA-2016-157959</t>
  </si>
  <si>
    <t>FUR-FU-10004093</t>
  </si>
  <si>
    <t>CA-2018-130631</t>
  </si>
  <si>
    <t>FUR-FU-10004164</t>
  </si>
  <si>
    <t>US-2018-131849</t>
  </si>
  <si>
    <t>CA-2015-146969</t>
  </si>
  <si>
    <t>FUR-FU-10004188</t>
  </si>
  <si>
    <t>CA-2016-112571</t>
  </si>
  <si>
    <t>CA-2018-106747</t>
  </si>
  <si>
    <t>US-2018-136721</t>
  </si>
  <si>
    <t>Nicole Hansen</t>
  </si>
  <si>
    <t>Oak Park</t>
  </si>
  <si>
    <t>CA-2018-132199</t>
  </si>
  <si>
    <t>FUR-FU-10004245</t>
  </si>
  <si>
    <t>CA-2018-113208</t>
  </si>
  <si>
    <t>Michelle Lonsdale</t>
  </si>
  <si>
    <t>FUR-FU-10004270</t>
  </si>
  <si>
    <t>CA-2016-119508</t>
  </si>
  <si>
    <t>CA-2017-149461</t>
  </si>
  <si>
    <t>Adrian Shami</t>
  </si>
  <si>
    <t>CA-2018-103611</t>
  </si>
  <si>
    <t>CA-2015-143182</t>
  </si>
  <si>
    <t>CA-2016-119634</t>
  </si>
  <si>
    <t>Barry Weirich</t>
  </si>
  <si>
    <t>CA-2017-146171</t>
  </si>
  <si>
    <t>US-2017-147991</t>
  </si>
  <si>
    <t>CA-2015-131002</t>
  </si>
  <si>
    <t>US-2016-105676</t>
  </si>
  <si>
    <t>CA-2017-158806</t>
  </si>
  <si>
    <t>CA-2017-149965</t>
  </si>
  <si>
    <t>CA-2016-112144</t>
  </si>
  <si>
    <t>Craig Yedwab</t>
  </si>
  <si>
    <t>FUR-FU-10004306</t>
  </si>
  <si>
    <t>CA-2015-106810</t>
  </si>
  <si>
    <t>CA-2017-131737</t>
  </si>
  <si>
    <t>CA-2018-143798</t>
  </si>
  <si>
    <t>Anthony Witt</t>
  </si>
  <si>
    <t>CA-2015-143917</t>
  </si>
  <si>
    <t>FUR-FU-10004351</t>
  </si>
  <si>
    <t>CA-2016-114048</t>
  </si>
  <si>
    <t>CA-2018-119284</t>
  </si>
  <si>
    <t>CA-2016-121783</t>
  </si>
  <si>
    <t>CA-2015-124023</t>
  </si>
  <si>
    <t>FUR-FU-10004415</t>
  </si>
  <si>
    <t>CA-2018-101049</t>
  </si>
  <si>
    <t>CA-2018-152807</t>
  </si>
  <si>
    <t>CA-2017-169922</t>
  </si>
  <si>
    <t>Mary Zewe</t>
  </si>
  <si>
    <t>CA-2018-118857</t>
  </si>
  <si>
    <t>FUR-FU-10004460</t>
  </si>
  <si>
    <t>US-2016-103996</t>
  </si>
  <si>
    <t>FUR-FU-10004586</t>
  </si>
  <si>
    <t>US-2017-155404</t>
  </si>
  <si>
    <t>CA-2015-107916</t>
  </si>
  <si>
    <t>Jennifer Patt</t>
  </si>
  <si>
    <t>CA-2015-103086</t>
  </si>
  <si>
    <t>Evan Bailliet</t>
  </si>
  <si>
    <t>FUR-FU-10004587</t>
  </si>
  <si>
    <t>CA-2016-119690</t>
  </si>
  <si>
    <t>US-2015-131275</t>
  </si>
  <si>
    <t>Burbank</t>
  </si>
  <si>
    <t>FUR-FU-10004597</t>
  </si>
  <si>
    <t>CA-2016-134075</t>
  </si>
  <si>
    <t>CA-2018-127474</t>
  </si>
  <si>
    <t>CA-2018-166849</t>
  </si>
  <si>
    <t>CA-2018-166198</t>
  </si>
  <si>
    <t>FUR-FU-10004622</t>
  </si>
  <si>
    <t>CA-2016-110667</t>
  </si>
  <si>
    <t>CA-2018-161557</t>
  </si>
  <si>
    <t>FUR-FU-10004665</t>
  </si>
  <si>
    <t>CA-2018-101042</t>
  </si>
  <si>
    <t>FUR-FU-10004666</t>
  </si>
  <si>
    <t>US-2016-123960</t>
  </si>
  <si>
    <t>CA-2015-169019</t>
  </si>
  <si>
    <t>CA-2015-103940</t>
  </si>
  <si>
    <t>FUR-FU-10004671</t>
  </si>
  <si>
    <t>CA-2015-149244</t>
  </si>
  <si>
    <t>CA-2018-167941</t>
  </si>
  <si>
    <t>CA-2017-136595</t>
  </si>
  <si>
    <t>US-2017-115455</t>
  </si>
  <si>
    <t>Wheeling</t>
  </si>
  <si>
    <t>CA-2017-136301</t>
  </si>
  <si>
    <t>FUR-FU-10004712</t>
  </si>
  <si>
    <t>CA-2018-125388</t>
  </si>
  <si>
    <t>CA-2016-138002</t>
  </si>
  <si>
    <t>FUR-FU-10004748</t>
  </si>
  <si>
    <t>CA-2017-124772</t>
  </si>
  <si>
    <t>Murray</t>
  </si>
  <si>
    <t>CA-2017-123120</t>
  </si>
  <si>
    <t>Christina VanderZanden</t>
  </si>
  <si>
    <t>FUR-FU-10004845</t>
  </si>
  <si>
    <t>CA-2018-112844</t>
  </si>
  <si>
    <t>CA-2017-147683</t>
  </si>
  <si>
    <t>FUR-FU-10004848</t>
  </si>
  <si>
    <t>CA-2018-118437</t>
  </si>
  <si>
    <t>CA-2017-157588</t>
  </si>
  <si>
    <t>Anemone Ratner</t>
  </si>
  <si>
    <t>CA-2017-167556</t>
  </si>
  <si>
    <t>CA-2017-118052</t>
  </si>
  <si>
    <t>CA-2017-110366</t>
  </si>
  <si>
    <t>US-2018-105046</t>
  </si>
  <si>
    <t>US-2018-119816</t>
  </si>
  <si>
    <t>FUR-FU-10004864</t>
  </si>
  <si>
    <t>CA-2017-136686</t>
  </si>
  <si>
    <t>Roy Franz√∂sisch</t>
  </si>
  <si>
    <t>US-2017-108637</t>
  </si>
  <si>
    <t>CA-2017-132990</t>
  </si>
  <si>
    <t>Khloe Miller</t>
  </si>
  <si>
    <t>CA-2017-151561</t>
  </si>
  <si>
    <t>CA-2017-163804</t>
  </si>
  <si>
    <t>CA-2018-162789</t>
  </si>
  <si>
    <t>CA-2015-105417</t>
  </si>
  <si>
    <t>FUR-FU-10004904</t>
  </si>
  <si>
    <t>US-2015-159611</t>
  </si>
  <si>
    <t>CA-2017-118129</t>
  </si>
  <si>
    <t>CA-2016-157133</t>
  </si>
  <si>
    <t>Champaign</t>
  </si>
  <si>
    <t>FUR-FU-10004909</t>
  </si>
  <si>
    <t>US-2017-126844</t>
  </si>
  <si>
    <t>CA-2018-119746</t>
  </si>
  <si>
    <t>Christopher Martinez</t>
  </si>
  <si>
    <t>FUR-FU-10004952</t>
  </si>
  <si>
    <t>CA-2017-164091</t>
  </si>
  <si>
    <t>Bangor</t>
  </si>
  <si>
    <t>Maine</t>
  </si>
  <si>
    <t>CA-2018-145226</t>
  </si>
  <si>
    <t>US-2016-123918</t>
  </si>
  <si>
    <t>CA-2017-145919</t>
  </si>
  <si>
    <t>Henry Goldwyn</t>
  </si>
  <si>
    <t>FUR-FU-10004960</t>
  </si>
  <si>
    <t>CA-2018-131625</t>
  </si>
  <si>
    <t>US-2018-116897</t>
  </si>
  <si>
    <t>FUR-FU-10004963</t>
  </si>
  <si>
    <t>CA-2018-169859</t>
  </si>
  <si>
    <t>CA-2018-105620</t>
  </si>
  <si>
    <t>Jennifer Halladay</t>
  </si>
  <si>
    <t>CA-2017-124016</t>
  </si>
  <si>
    <t>US-2016-120502</t>
  </si>
  <si>
    <t>FUR-FU-10004973</t>
  </si>
  <si>
    <t>CA-2016-122287</t>
  </si>
  <si>
    <t>CA-2018-126634</t>
  </si>
  <si>
    <t>CA-2018-163097</t>
  </si>
  <si>
    <t>Sarah Foster</t>
  </si>
  <si>
    <t>US-2018-158512</t>
  </si>
  <si>
    <t>Dianna Arnett</t>
  </si>
  <si>
    <t>US-2017-120460</t>
  </si>
  <si>
    <t>US-2017-117037</t>
  </si>
  <si>
    <t>US-2017-160528</t>
  </si>
  <si>
    <t>Pharr</t>
  </si>
  <si>
    <t>CA-2018-102750</t>
  </si>
  <si>
    <t>Greg Maxwell</t>
  </si>
  <si>
    <t>FUR-TA-10000198</t>
  </si>
  <si>
    <t>Tables</t>
  </si>
  <si>
    <t>CA-2016-116638</t>
  </si>
  <si>
    <t>Joseph Holt</t>
  </si>
  <si>
    <t>CA-2017-142335</t>
  </si>
  <si>
    <t>CA-2016-106320</t>
  </si>
  <si>
    <t>FUR-TA-10000577</t>
  </si>
  <si>
    <t>CA-2016-150875</t>
  </si>
  <si>
    <t>Boise</t>
  </si>
  <si>
    <t>CA-2017-142958</t>
  </si>
  <si>
    <t>Rob Williams</t>
  </si>
  <si>
    <t>Torrance</t>
  </si>
  <si>
    <t>CA-2016-122266</t>
  </si>
  <si>
    <t>Daytona Beach</t>
  </si>
  <si>
    <t>US-2016-108966</t>
  </si>
  <si>
    <t>US-2018-102890</t>
  </si>
  <si>
    <t>US-2018-113992</t>
  </si>
  <si>
    <t>CA-2018-126067</t>
  </si>
  <si>
    <t>Kristina Nunn</t>
  </si>
  <si>
    <t>FUR-TA-10000617</t>
  </si>
  <si>
    <t>CA-2018-137505</t>
  </si>
  <si>
    <t>CA-2015-136567</t>
  </si>
  <si>
    <t>Penelope Sewall</t>
  </si>
  <si>
    <t>US-2016-168935</t>
  </si>
  <si>
    <t>Denny Ordway</t>
  </si>
  <si>
    <t>CA-2015-142587</t>
  </si>
  <si>
    <t>CA-2017-105207</t>
  </si>
  <si>
    <t>Broken Arrow</t>
  </si>
  <si>
    <t>CA-2015-169803</t>
  </si>
  <si>
    <t>FUR-TA-10000688</t>
  </si>
  <si>
    <t>US-2018-124821</t>
  </si>
  <si>
    <t>US-2016-168704</t>
  </si>
  <si>
    <t>CA-2018-154011</t>
  </si>
  <si>
    <t>CA-2015-164210</t>
  </si>
  <si>
    <t>FUR-TA-10000849</t>
  </si>
  <si>
    <t>CA-2018-149888</t>
  </si>
  <si>
    <t>CA-2016-112116</t>
  </si>
  <si>
    <t>FUR-TA-10001039</t>
  </si>
  <si>
    <t>CA-2015-104283</t>
  </si>
  <si>
    <t>Liz MacKendrick</t>
  </si>
  <si>
    <t>Southaven</t>
  </si>
  <si>
    <t>CA-2017-104276</t>
  </si>
  <si>
    <t>CA-2018-148404</t>
  </si>
  <si>
    <t>US-2015-118486</t>
  </si>
  <si>
    <t>CA-2015-160766</t>
  </si>
  <si>
    <t>Darrin Martin</t>
  </si>
  <si>
    <t>FUR-TA-10001086</t>
  </si>
  <si>
    <t>CA-2017-134936</t>
  </si>
  <si>
    <t>Erin Smith</t>
  </si>
  <si>
    <t>CA-2018-135419</t>
  </si>
  <si>
    <t>US-2015-118997</t>
  </si>
  <si>
    <t>CA-2017-100993</t>
  </si>
  <si>
    <t>FUR-TA-10001095</t>
  </si>
  <si>
    <t>CA-2018-105921</t>
  </si>
  <si>
    <t>US-2018-105998</t>
  </si>
  <si>
    <t>Clay Rozendal</t>
  </si>
  <si>
    <t>CA-2017-140928</t>
  </si>
  <si>
    <t>US-2017-143819</t>
  </si>
  <si>
    <t>US-2017-128902</t>
  </si>
  <si>
    <t>CA-2017-105459</t>
  </si>
  <si>
    <t>CA-2016-137512</t>
  </si>
  <si>
    <t>Allen</t>
  </si>
  <si>
    <t>CA-2017-127670</t>
  </si>
  <si>
    <t>Saint Peters</t>
  </si>
  <si>
    <t>CA-2017-169838</t>
  </si>
  <si>
    <t>FUR-TA-10001307</t>
  </si>
  <si>
    <t>CA-2016-159786</t>
  </si>
  <si>
    <t>Ralph Kennedy</t>
  </si>
  <si>
    <t>CA-2017-145982</t>
  </si>
  <si>
    <t>US-2018-164056</t>
  </si>
  <si>
    <t>CA-2015-124723</t>
  </si>
  <si>
    <t>FUR-TA-10001520</t>
  </si>
  <si>
    <t>CA-2018-117513</t>
  </si>
  <si>
    <t>CA-2018-117632</t>
  </si>
  <si>
    <t>CA-2018-167003</t>
  </si>
  <si>
    <t>CA-2018-101749</t>
  </si>
  <si>
    <t>CA-2018-162173</t>
  </si>
  <si>
    <t>CA-2016-136469</t>
  </si>
  <si>
    <t>FUR-TA-10001539</t>
  </si>
  <si>
    <t>CA-2018-151225</t>
  </si>
  <si>
    <t>Jim Mitchum</t>
  </si>
  <si>
    <t>CA-2015-142839</t>
  </si>
  <si>
    <t>CA-2016-139584</t>
  </si>
  <si>
    <t>CA-2017-132066</t>
  </si>
  <si>
    <t>CA-2018-147277</t>
  </si>
  <si>
    <t>CA-2015-145800</t>
  </si>
  <si>
    <t>Buffalo Grove</t>
  </si>
  <si>
    <t>CA-2016-105725</t>
  </si>
  <si>
    <t>Guy Thornton</t>
  </si>
  <si>
    <t>FUR-TA-10001676</t>
  </si>
  <si>
    <t>CA-2017-126165</t>
  </si>
  <si>
    <t>US-2017-161844</t>
  </si>
  <si>
    <t>CA-2015-114517</t>
  </si>
  <si>
    <t>CA-2018-143021</t>
  </si>
  <si>
    <t>US-2018-123834</t>
  </si>
  <si>
    <t>US-2018-117247</t>
  </si>
  <si>
    <t>CA-2017-156265</t>
  </si>
  <si>
    <t>FUR-TA-10001691</t>
  </si>
  <si>
    <t>FUR-TA-10001705</t>
  </si>
  <si>
    <t>CA-2018-113670</t>
  </si>
  <si>
    <t>CA-2015-134572</t>
  </si>
  <si>
    <t>CA-2016-110457</t>
  </si>
  <si>
    <t>FUR-TA-10001768</t>
  </si>
  <si>
    <t>CA-2018-131037</t>
  </si>
  <si>
    <t>CA-2017-106950</t>
  </si>
  <si>
    <t>CA-2017-130820</t>
  </si>
  <si>
    <t>CA-2016-146563</t>
  </si>
  <si>
    <t>CA-2017-128223</t>
  </si>
  <si>
    <t>FUR-TA-10001771</t>
  </si>
  <si>
    <t>CA-2018-116680</t>
  </si>
  <si>
    <t>CA-2017-154662</t>
  </si>
  <si>
    <t>CA-2016-152891</t>
  </si>
  <si>
    <t>FUR-TA-10001857</t>
  </si>
  <si>
    <t>CA-2015-169775</t>
  </si>
  <si>
    <t>US-2017-120929</t>
  </si>
  <si>
    <t>CA-2018-145142</t>
  </si>
  <si>
    <t>FUR-TA-10001866</t>
  </si>
  <si>
    <t>CA-2015-168312</t>
  </si>
  <si>
    <t>FUR-TA-10001889</t>
  </si>
  <si>
    <t>CA-2018-142090</t>
  </si>
  <si>
    <t>US-2016-157154</t>
  </si>
  <si>
    <t>CA-2015-137274</t>
  </si>
  <si>
    <t>CA-2017-107328</t>
  </si>
  <si>
    <t>Cathy Armstrong</t>
  </si>
  <si>
    <t>FUR-TA-10001932</t>
  </si>
  <si>
    <t>CA-2018-113908</t>
  </si>
  <si>
    <t>CA-2018-130505</t>
  </si>
  <si>
    <t>West Virginia</t>
  </si>
  <si>
    <t>CA-2018-154039</t>
  </si>
  <si>
    <t>CA-2018-115154</t>
  </si>
  <si>
    <t>FUR-TA-10001950</t>
  </si>
  <si>
    <t>CA-2018-159100</t>
  </si>
  <si>
    <t>US-2015-148838</t>
  </si>
  <si>
    <t>Christine Phan</t>
  </si>
  <si>
    <t>US-2017-164196</t>
  </si>
  <si>
    <t>Noblesville</t>
  </si>
  <si>
    <t>CA-2015-125829</t>
  </si>
  <si>
    <t>FUR-TA-10002041</t>
  </si>
  <si>
    <t>CA-2016-154291</t>
  </si>
  <si>
    <t>US-2018-111024</t>
  </si>
  <si>
    <t>CA-2015-106229</t>
  </si>
  <si>
    <t>CA-2015-155887</t>
  </si>
  <si>
    <t>FUR-TA-10002228</t>
  </si>
  <si>
    <t>CA-2018-132290</t>
  </si>
  <si>
    <t>CA-2015-151295</t>
  </si>
  <si>
    <t>FUR-TA-10002356</t>
  </si>
  <si>
    <t>US-2016-140200</t>
  </si>
  <si>
    <t>US-2017-122245</t>
  </si>
  <si>
    <t>US-2018-132381</t>
  </si>
  <si>
    <t>CA-2018-145884</t>
  </si>
  <si>
    <t>Muskogee</t>
  </si>
  <si>
    <t>CA-2016-106257</t>
  </si>
  <si>
    <t>FUR-TA-10002530</t>
  </si>
  <si>
    <t>CA-2017-145261</t>
  </si>
  <si>
    <t>CA-2016-108119</t>
  </si>
  <si>
    <t>Conway</t>
  </si>
  <si>
    <t>CA-2017-102092</t>
  </si>
  <si>
    <t>CA-2018-148474</t>
  </si>
  <si>
    <t>US-2017-146066</t>
  </si>
  <si>
    <t>CA-2017-118073</t>
  </si>
  <si>
    <t>Cindy Schnelling</t>
  </si>
  <si>
    <t>FUR-TA-10002533</t>
  </si>
  <si>
    <t>CA-2017-162236</t>
  </si>
  <si>
    <t>Elpida Rittenbach</t>
  </si>
  <si>
    <t>CA-2018-113705</t>
  </si>
  <si>
    <t>US-2018-152380</t>
  </si>
  <si>
    <t>CA-2015-124429</t>
  </si>
  <si>
    <t>FUR-TA-10002607</t>
  </si>
  <si>
    <t>CA-2016-131597</t>
  </si>
  <si>
    <t>CA-2018-128041</t>
  </si>
  <si>
    <t>CA-2018-101581</t>
  </si>
  <si>
    <t>CA-2016-118738</t>
  </si>
  <si>
    <t>US-2017-161396</t>
  </si>
  <si>
    <t>FUR-TA-10002622</t>
  </si>
  <si>
    <t>CA-2017-131296</t>
  </si>
  <si>
    <t>CA-2018-112529</t>
  </si>
  <si>
    <t>CA-2017-113831</t>
  </si>
  <si>
    <t>FUR-TA-10002645</t>
  </si>
  <si>
    <t>US-2015-123519</t>
  </si>
  <si>
    <t>US-2018-147669</t>
  </si>
  <si>
    <t>CA-2016-124975</t>
  </si>
  <si>
    <t>CA-2016-142027</t>
  </si>
  <si>
    <t>Jay Kimmel</t>
  </si>
  <si>
    <t>FUR-TA-10002774</t>
  </si>
  <si>
    <t>CA-2017-144148</t>
  </si>
  <si>
    <t>US-2015-165862</t>
  </si>
  <si>
    <t>Grace Kelly</t>
  </si>
  <si>
    <t>FUR-TA-10002855</t>
  </si>
  <si>
    <t>CA-2016-127509</t>
  </si>
  <si>
    <t>US-2018-160836</t>
  </si>
  <si>
    <t>Cindy Chapman</t>
  </si>
  <si>
    <t>CA-2015-151995</t>
  </si>
  <si>
    <t>FUR-TA-10002903</t>
  </si>
  <si>
    <t>CA-2016-130890</t>
  </si>
  <si>
    <t>CA-2018-150910</t>
  </si>
  <si>
    <t>Jack Lebron</t>
  </si>
  <si>
    <t>CA-2016-124891</t>
  </si>
  <si>
    <t>Rick Hansen</t>
  </si>
  <si>
    <t>CA-2017-140746</t>
  </si>
  <si>
    <t>CA-2015-105648</t>
  </si>
  <si>
    <t>FUR-TA-10002958</t>
  </si>
  <si>
    <t>CA-2018-143126</t>
  </si>
  <si>
    <t>CA-2016-119879</t>
  </si>
  <si>
    <t>CA-2017-130288</t>
  </si>
  <si>
    <t>CA-2018-147207</t>
  </si>
  <si>
    <t>FUR-TA-10003008</t>
  </si>
  <si>
    <t>CA-2016-120362</t>
  </si>
  <si>
    <t>CA-2017-153101</t>
  </si>
  <si>
    <t>CA-2018-142909</t>
  </si>
  <si>
    <t>Alex Grayson</t>
  </si>
  <si>
    <t>CA-2015-169684</t>
  </si>
  <si>
    <t>CA-2018-117653</t>
  </si>
  <si>
    <t>CA-2018-156622</t>
  </si>
  <si>
    <t>US-2015-112872</t>
  </si>
  <si>
    <t>FUR-TA-10003238</t>
  </si>
  <si>
    <t>US-2017-121013</t>
  </si>
  <si>
    <t>CA-2015-159520</t>
  </si>
  <si>
    <t>Grant Thornton</t>
  </si>
  <si>
    <t>CA-2017-139157</t>
  </si>
  <si>
    <t>CA-2017-125080</t>
  </si>
  <si>
    <t>US-2017-102239</t>
  </si>
  <si>
    <t>FUR-TA-10003392</t>
  </si>
  <si>
    <t>CA-2017-164399</t>
  </si>
  <si>
    <t>CA-2017-155747</t>
  </si>
  <si>
    <t>Jim Sink</t>
  </si>
  <si>
    <t>US-2015-117163</t>
  </si>
  <si>
    <t>FUR-TA-10003469</t>
  </si>
  <si>
    <t>CA-2016-112767</t>
  </si>
  <si>
    <t>CA-2018-121790</t>
  </si>
  <si>
    <t>Liz Preis</t>
  </si>
  <si>
    <t>FUR-TA-10003473</t>
  </si>
  <si>
    <t>CA-2017-118745</t>
  </si>
  <si>
    <t>CA-2017-116911</t>
  </si>
  <si>
    <t>Twin Falls</t>
  </si>
  <si>
    <t>US-2017-127334</t>
  </si>
  <si>
    <t>CA-2018-162978</t>
  </si>
  <si>
    <t>CA-2018-127096</t>
  </si>
  <si>
    <t>CA-2018-103212</t>
  </si>
  <si>
    <t>US-2016-134558</t>
  </si>
  <si>
    <t>CA-2018-151799</t>
  </si>
  <si>
    <t>US-2017-126452</t>
  </si>
  <si>
    <t>Scot Coram</t>
  </si>
  <si>
    <t>FUR-TA-10003569</t>
  </si>
  <si>
    <t>CA-2016-164084</t>
  </si>
  <si>
    <t>Andy Gerbode</t>
  </si>
  <si>
    <t>CA-2015-100090</t>
  </si>
  <si>
    <t>FUR-TA-10003715</t>
  </si>
  <si>
    <t>CA-2016-153388</t>
  </si>
  <si>
    <t>Pauline Chand</t>
  </si>
  <si>
    <t>CA-2015-127614</t>
  </si>
  <si>
    <t>CA-2017-129861</t>
  </si>
  <si>
    <t>CA-2015-150581</t>
  </si>
  <si>
    <t>FUR-TA-10003748</t>
  </si>
  <si>
    <t>US-2016-126214</t>
  </si>
  <si>
    <t>CA-2017-160500</t>
  </si>
  <si>
    <t>CA-2018-102407</t>
  </si>
  <si>
    <t>CA-2017-146934</t>
  </si>
  <si>
    <t>Passaic</t>
  </si>
  <si>
    <t>CA-2016-163055</t>
  </si>
  <si>
    <t>CA-2018-130211</t>
  </si>
  <si>
    <t>Lawton</t>
  </si>
  <si>
    <t>FUR-TA-10003837</t>
  </si>
  <si>
    <t>CA-2016-105599</t>
  </si>
  <si>
    <t>CA-2016-133452</t>
  </si>
  <si>
    <t>FUR-TA-10003954</t>
  </si>
  <si>
    <t>CA-2017-131289</t>
  </si>
  <si>
    <t>CA-2018-123967</t>
  </si>
  <si>
    <t>Bellingham</t>
  </si>
  <si>
    <t>CA-2015-108609</t>
  </si>
  <si>
    <t>US-2015-137869</t>
  </si>
  <si>
    <t>CA-2015-135657</t>
  </si>
  <si>
    <t>FUR-TA-10004086</t>
  </si>
  <si>
    <t>CA-2017-112102</t>
  </si>
  <si>
    <t>CA-2016-111073</t>
  </si>
  <si>
    <t>US-2018-141558</t>
  </si>
  <si>
    <t>CA-2017-146206</t>
  </si>
  <si>
    <t>CA-2015-159338</t>
  </si>
  <si>
    <t>FUR-TA-10004147</t>
  </si>
  <si>
    <t>CA-2015-122931</t>
  </si>
  <si>
    <t>CA-2017-114601</t>
  </si>
  <si>
    <t>CA-2017-148096</t>
  </si>
  <si>
    <t>Anthony O'Donnell</t>
  </si>
  <si>
    <t>FUR-TA-10004152</t>
  </si>
  <si>
    <t>US-2015-150434</t>
  </si>
  <si>
    <t>Christine Abelman</t>
  </si>
  <si>
    <t>CA-2016-104129</t>
  </si>
  <si>
    <t>CA-2018-118199</t>
  </si>
  <si>
    <t>FUR-TA-10004154</t>
  </si>
  <si>
    <t>US-2016-138919</t>
  </si>
  <si>
    <t>CA-2016-101889</t>
  </si>
  <si>
    <t>CA-2015-105165</t>
  </si>
  <si>
    <t>FUR-TA-10004175</t>
  </si>
  <si>
    <t>CA-2017-113243</t>
  </si>
  <si>
    <t>FUR-TA-10004256</t>
  </si>
  <si>
    <t>CA-2017-155530</t>
  </si>
  <si>
    <t>Charles McCrossin</t>
  </si>
  <si>
    <t>CA-2018-148446</t>
  </si>
  <si>
    <t>CA-2017-168032</t>
  </si>
  <si>
    <t>David Flashing</t>
  </si>
  <si>
    <t>CA-2015-133690</t>
  </si>
  <si>
    <t>FUR-TA-10004289</t>
  </si>
  <si>
    <t>US-2018-124968</t>
  </si>
  <si>
    <t>CA-2015-121769</t>
  </si>
  <si>
    <t>FUR-TA-10004442</t>
  </si>
  <si>
    <t>CA-2015-132612</t>
  </si>
  <si>
    <t>Frank Olsen</t>
  </si>
  <si>
    <t>FUR-TA-10004534</t>
  </si>
  <si>
    <t>CA-2017-164784</t>
  </si>
  <si>
    <t>CA-2018-121419</t>
  </si>
  <si>
    <t>US-2015-134614</t>
  </si>
  <si>
    <t>CA-2015-129924</t>
  </si>
  <si>
    <t>Alyssa Crouse</t>
  </si>
  <si>
    <t>FUR-TA-10004575</t>
  </si>
  <si>
    <t>US-2018-128951</t>
  </si>
  <si>
    <t>CA-2018-147760</t>
  </si>
  <si>
    <t>US-2015-115189</t>
  </si>
  <si>
    <t>CA-2015-138177</t>
  </si>
  <si>
    <t>Neil Ducich</t>
  </si>
  <si>
    <t>FUR-TA-10004607</t>
  </si>
  <si>
    <t>US-2018-163657</t>
  </si>
  <si>
    <t>CA-2015-100916</t>
  </si>
  <si>
    <t>Newport News</t>
  </si>
  <si>
    <t>CA-2018-166142</t>
  </si>
  <si>
    <t>CA-2016-166219</t>
  </si>
  <si>
    <t>CA-2016-139094</t>
  </si>
  <si>
    <t>CA-2018-141705</t>
  </si>
  <si>
    <t>Mansfield</t>
  </si>
  <si>
    <t>FUR-TA-10004619</t>
  </si>
  <si>
    <t>CA-2017-132304</t>
  </si>
  <si>
    <t>CA-2017-159373</t>
  </si>
  <si>
    <t>FUR-TA-10004767</t>
  </si>
  <si>
    <t>CA-2018-142888</t>
  </si>
  <si>
    <t>CA-2017-163153</t>
  </si>
  <si>
    <t>CA-2018-167549</t>
  </si>
  <si>
    <t>Evan Minnotte</t>
  </si>
  <si>
    <t>CA-2017-104157</t>
  </si>
  <si>
    <t>Meg Tillman</t>
  </si>
  <si>
    <t>FUR-TA-10004915</t>
  </si>
  <si>
    <t>US-2018-134481</t>
  </si>
  <si>
    <t>CA-2017-145730</t>
  </si>
  <si>
    <t>CA-2018-146164</t>
  </si>
  <si>
    <t>CA-2016-132318</t>
  </si>
  <si>
    <t>OFF-AP-10000026</t>
  </si>
  <si>
    <t>Appliances</t>
  </si>
  <si>
    <t>CA-2017-115525</t>
  </si>
  <si>
    <t>CA-2018-108553</t>
  </si>
  <si>
    <t>Sally Knutson</t>
  </si>
  <si>
    <t>CA-2018-152695</t>
  </si>
  <si>
    <t>CA-2016-105613</t>
  </si>
  <si>
    <t>US-2018-138086</t>
  </si>
  <si>
    <t>Jesus Ocampo</t>
  </si>
  <si>
    <t>OFF-AP-10000027</t>
  </si>
  <si>
    <t>CA-2018-154116</t>
  </si>
  <si>
    <t>US-2018-152898</t>
  </si>
  <si>
    <t>OFF-AP-10000055</t>
  </si>
  <si>
    <t>CA-2018-115651</t>
  </si>
  <si>
    <t>OFF-AP-10000124</t>
  </si>
  <si>
    <t>OFF-AP-10000159</t>
  </si>
  <si>
    <t>US-2018-167920</t>
  </si>
  <si>
    <t>CA-2018-167752</t>
  </si>
  <si>
    <t>Robert Waldorf</t>
  </si>
  <si>
    <t>CA-2016-101000</t>
  </si>
  <si>
    <t>Ivan Gibson</t>
  </si>
  <si>
    <t>OFF-AP-10000179</t>
  </si>
  <si>
    <t>US-2017-161683</t>
  </si>
  <si>
    <t>OFF-AP-10000240</t>
  </si>
  <si>
    <t>CA-2016-148376</t>
  </si>
  <si>
    <t>CA-2017-128412</t>
  </si>
  <si>
    <t>OFF-AP-10000252</t>
  </si>
  <si>
    <t>CA-2017-151512</t>
  </si>
  <si>
    <t>CA-2018-120894</t>
  </si>
  <si>
    <t>CA-2016-160171</t>
  </si>
  <si>
    <t>OFF-AP-10000275</t>
  </si>
  <si>
    <t>CA-2018-107517</t>
  </si>
  <si>
    <t>CA-2016-123113</t>
  </si>
  <si>
    <t>CA-2017-158834</t>
  </si>
  <si>
    <t>OFF-AP-10000326</t>
  </si>
  <si>
    <t>CA-2018-122007</t>
  </si>
  <si>
    <t>Jason Klamczynski</t>
  </si>
  <si>
    <t>OFF-AP-10000358</t>
  </si>
  <si>
    <t>US-2018-166688</t>
  </si>
  <si>
    <t>CA-2018-145233</t>
  </si>
  <si>
    <t>Dianna Vittorini</t>
  </si>
  <si>
    <t>CA-2018-104318</t>
  </si>
  <si>
    <t>CA-2018-140676</t>
  </si>
  <si>
    <t>Bart Folk</t>
  </si>
  <si>
    <t>CA-2015-125514</t>
  </si>
  <si>
    <t>US-2016-168914</t>
  </si>
  <si>
    <t>Frankfort</t>
  </si>
  <si>
    <t>CA-2017-149223</t>
  </si>
  <si>
    <t>Saint Paul</t>
  </si>
  <si>
    <t>CA-2018-155824</t>
  </si>
  <si>
    <t>Karen Seio</t>
  </si>
  <si>
    <t>OFF-AP-10000390</t>
  </si>
  <si>
    <t>US-2017-144057</t>
  </si>
  <si>
    <t>US-2018-125647</t>
  </si>
  <si>
    <t>CA-2017-169957</t>
  </si>
  <si>
    <t>OFF-AP-10000576</t>
  </si>
  <si>
    <t>CA-2016-118444</t>
  </si>
  <si>
    <t>CA-2015-124464</t>
  </si>
  <si>
    <t>CA-2017-136133</t>
  </si>
  <si>
    <t>CA-2018-147039</t>
  </si>
  <si>
    <t>OFF-AP-10000595</t>
  </si>
  <si>
    <t>CA-2017-130778</t>
  </si>
  <si>
    <t>CA-2018-150525</t>
  </si>
  <si>
    <t>CA-2015-123477</t>
  </si>
  <si>
    <t>OFF-AP-10000692</t>
  </si>
  <si>
    <t>CA-2015-120096</t>
  </si>
  <si>
    <t>CA-2015-141110</t>
  </si>
  <si>
    <t>CA-2017-118913</t>
  </si>
  <si>
    <t>US-2018-104451</t>
  </si>
  <si>
    <t>OFF-AP-10000696</t>
  </si>
  <si>
    <t>CA-2016-169201</t>
  </si>
  <si>
    <t>CA-2015-140886</t>
  </si>
  <si>
    <t>CA-2016-115091</t>
  </si>
  <si>
    <t>Joel Jenkins</t>
  </si>
  <si>
    <t>CA-2017-142097</t>
  </si>
  <si>
    <t>CA-2018-132346</t>
  </si>
  <si>
    <t>CA-2016-130792</t>
  </si>
  <si>
    <t>CA-2016-114468</t>
  </si>
  <si>
    <t>Bolingbrook</t>
  </si>
  <si>
    <t>CA-2018-101273</t>
  </si>
  <si>
    <t>OFF-AP-10000804</t>
  </si>
  <si>
    <t>CA-2018-149853</t>
  </si>
  <si>
    <t>CA-2016-132276</t>
  </si>
  <si>
    <t>OFF-AP-10000828</t>
  </si>
  <si>
    <t>CA-2016-165624</t>
  </si>
  <si>
    <t>CA-2016-127453</t>
  </si>
  <si>
    <t>US-2018-127292</t>
  </si>
  <si>
    <t>CA-2018-116519</t>
  </si>
  <si>
    <t>CA-2017-134803</t>
  </si>
  <si>
    <t>OFF-AP-10000891</t>
  </si>
  <si>
    <t>CA-2018-161046</t>
  </si>
  <si>
    <t>US-2015-100853</t>
  </si>
  <si>
    <t>CA-2017-168543</t>
  </si>
  <si>
    <t>OFF-AP-10000938</t>
  </si>
  <si>
    <t>CA-2018-139717</t>
  </si>
  <si>
    <t>CA-2018-117422</t>
  </si>
  <si>
    <t>CA-2018-117401</t>
  </si>
  <si>
    <t>OFF-AP-10001005</t>
  </si>
  <si>
    <t>CA-2015-103429</t>
  </si>
  <si>
    <t>CA-2017-145611</t>
  </si>
  <si>
    <t>US-2015-112949</t>
  </si>
  <si>
    <t>CA-2018-166093</t>
  </si>
  <si>
    <t>OFF-AP-10001058</t>
  </si>
  <si>
    <t>CA-2017-131968</t>
  </si>
  <si>
    <t>CA-2017-140081</t>
  </si>
  <si>
    <t>Catherine Glotzbach</t>
  </si>
  <si>
    <t>CA-2018-155376</t>
  </si>
  <si>
    <t>Independence</t>
  </si>
  <si>
    <t>CA-2018-155698</t>
  </si>
  <si>
    <t>OFF-AP-10001124</t>
  </si>
  <si>
    <t>CA-2018-129294</t>
  </si>
  <si>
    <t>OFF-AP-10001154</t>
  </si>
  <si>
    <t>US-2018-100048</t>
  </si>
  <si>
    <t>Mount Vernon</t>
  </si>
  <si>
    <t>CA-2015-118339</t>
  </si>
  <si>
    <t>OFF-AP-10001205</t>
  </si>
  <si>
    <t>CA-2018-140515</t>
  </si>
  <si>
    <t>CA-2016-119480</t>
  </si>
  <si>
    <t>Craig Carroll</t>
  </si>
  <si>
    <t>CA-2017-149783</t>
  </si>
  <si>
    <t>CA-2018-132185</t>
  </si>
  <si>
    <t>Doug Bickford</t>
  </si>
  <si>
    <t>Asheville</t>
  </si>
  <si>
    <t>CA-2016-153878</t>
  </si>
  <si>
    <t>CA-2017-119025</t>
  </si>
  <si>
    <t>US-2017-146857</t>
  </si>
  <si>
    <t>US-2018-141677</t>
  </si>
  <si>
    <t>CA-2015-140662</t>
  </si>
  <si>
    <t>OFF-AP-10001242</t>
  </si>
  <si>
    <t>CA-2017-100300</t>
  </si>
  <si>
    <t>Max Jones</t>
  </si>
  <si>
    <t>CA-2018-123778</t>
  </si>
  <si>
    <t>CA-2018-156272</t>
  </si>
  <si>
    <t>CA-2018-123351</t>
  </si>
  <si>
    <t>US-2016-122140</t>
  </si>
  <si>
    <t>Michael Oakman</t>
  </si>
  <si>
    <t>CA-2018-133487</t>
  </si>
  <si>
    <t>Rancho Cucamonga</t>
  </si>
  <si>
    <t>OFF-AP-10001271</t>
  </si>
  <si>
    <t>CA-2017-139381</t>
  </si>
  <si>
    <t>CA-2018-128769</t>
  </si>
  <si>
    <t>CA-2015-134215</t>
  </si>
  <si>
    <t>CA-2015-121762</t>
  </si>
  <si>
    <t>OFF-AP-10001293</t>
  </si>
  <si>
    <t>CA-2015-152443</t>
  </si>
  <si>
    <t>Frank Gastineau</t>
  </si>
  <si>
    <t>CA-2018-167395</t>
  </si>
  <si>
    <t>CA-2015-120278</t>
  </si>
  <si>
    <t>Wausau</t>
  </si>
  <si>
    <t>CA-2016-120397</t>
  </si>
  <si>
    <t>OFF-AP-10001303</t>
  </si>
  <si>
    <t>CA-2015-130624</t>
  </si>
  <si>
    <t>CA-2015-122567</t>
  </si>
  <si>
    <t>CA-2015-133704</t>
  </si>
  <si>
    <t>OFF-AP-10001366</t>
  </si>
  <si>
    <t>CA-2015-166961</t>
  </si>
  <si>
    <t>CA-2017-138282</t>
  </si>
  <si>
    <t>CA-2017-156811</t>
  </si>
  <si>
    <t>OFF-AP-10001391</t>
  </si>
  <si>
    <t>CA-2016-116092</t>
  </si>
  <si>
    <t>OFF-AP-10001394</t>
  </si>
  <si>
    <t>CA-2017-131744</t>
  </si>
  <si>
    <t>CA-2015-150203</t>
  </si>
  <si>
    <t>OFF-AP-10001469</t>
  </si>
  <si>
    <t>US-2016-156496</t>
  </si>
  <si>
    <t>CA-2015-138527</t>
  </si>
  <si>
    <t>Brad Norvell</t>
  </si>
  <si>
    <t>Cary</t>
  </si>
  <si>
    <t>OFF-AP-10001492</t>
  </si>
  <si>
    <t>CA-2018-104619</t>
  </si>
  <si>
    <t>CA-2018-103380</t>
  </si>
  <si>
    <t>US-2016-117492</t>
  </si>
  <si>
    <t>CA-2017-137330</t>
  </si>
  <si>
    <t>CA-2018-153787</t>
  </si>
  <si>
    <t>OFF-AP-10001563</t>
  </si>
  <si>
    <t>CA-2016-117828</t>
  </si>
  <si>
    <t>CA-2015-120852</t>
  </si>
  <si>
    <t>CA-2018-153843</t>
  </si>
  <si>
    <t>OFF-AP-10001564</t>
  </si>
  <si>
    <t>CA-2015-140732</t>
  </si>
  <si>
    <t>OFF-AP-10001626</t>
  </si>
  <si>
    <t>CA-2016-168634</t>
  </si>
  <si>
    <t>CA-2018-147452</t>
  </si>
  <si>
    <t>CA-2017-112389</t>
  </si>
  <si>
    <t>Bridgeton</t>
  </si>
  <si>
    <t>CA-2015-115133</t>
  </si>
  <si>
    <t>OFF-AP-10001634</t>
  </si>
  <si>
    <t>CA-2018-165099</t>
  </si>
  <si>
    <t>Abilene</t>
  </si>
  <si>
    <t>CA-2016-121272</t>
  </si>
  <si>
    <t>OFF-AP-10001947</t>
  </si>
  <si>
    <t>CA-2017-111143</t>
  </si>
  <si>
    <t>Tim Taslimi</t>
  </si>
  <si>
    <t>Indianapolis</t>
  </si>
  <si>
    <t>CA-2018-164042</t>
  </si>
  <si>
    <t>US-2018-169502</t>
  </si>
  <si>
    <t>CA-2018-152926</t>
  </si>
  <si>
    <t>CA-2018-121216</t>
  </si>
  <si>
    <t>CA-2015-123127</t>
  </si>
  <si>
    <t>OFF-AP-10001962</t>
  </si>
  <si>
    <t>US-2016-109015</t>
  </si>
  <si>
    <t>CA-2018-112333</t>
  </si>
  <si>
    <t>Plainfield</t>
  </si>
  <si>
    <t>CA-2018-155607</t>
  </si>
  <si>
    <t>CA-2018-167227</t>
  </si>
  <si>
    <t>Saint Louis</t>
  </si>
  <si>
    <t>OFF-AP-10002082</t>
  </si>
  <si>
    <t>CA-2018-101483</t>
  </si>
  <si>
    <t>CA-2017-132409</t>
  </si>
  <si>
    <t>CA-2018-155957</t>
  </si>
  <si>
    <t>CA-2017-166240</t>
  </si>
  <si>
    <t>CA-2015-116407</t>
  </si>
  <si>
    <t>Johnson City</t>
  </si>
  <si>
    <t>OFF-AP-10002118</t>
  </si>
  <si>
    <t>CA-2017-127208</t>
  </si>
  <si>
    <t>US-2015-135881</t>
  </si>
  <si>
    <t>CA-2017-158001</t>
  </si>
  <si>
    <t>CA-2018-132521</t>
  </si>
  <si>
    <t>OFF-AP-10002191</t>
  </si>
  <si>
    <t>CA-2015-164385</t>
  </si>
  <si>
    <t>CA-2018-100356</t>
  </si>
  <si>
    <t>US-2018-155299</t>
  </si>
  <si>
    <t>OFF-AP-10002203</t>
  </si>
  <si>
    <t>US-2017-123610</t>
  </si>
  <si>
    <t>Vivian Mathis</t>
  </si>
  <si>
    <t>OFF-AP-10002222</t>
  </si>
  <si>
    <t>US-2017-156692</t>
  </si>
  <si>
    <t>Kenner</t>
  </si>
  <si>
    <t>CA-2016-153108</t>
  </si>
  <si>
    <t>New Castle</t>
  </si>
  <si>
    <t>OFF-AP-10002287</t>
  </si>
  <si>
    <t>US-2016-112508</t>
  </si>
  <si>
    <t>US-2018-112928</t>
  </si>
  <si>
    <t>Barry Blumstein</t>
  </si>
  <si>
    <t>US-2018-123204</t>
  </si>
  <si>
    <t>Cari Schnelling</t>
  </si>
  <si>
    <t>CA-2016-112557</t>
  </si>
  <si>
    <t>OFF-AP-10002311</t>
  </si>
  <si>
    <t>CA-2016-121608</t>
  </si>
  <si>
    <t>CA-2016-111948</t>
  </si>
  <si>
    <t>US-2016-118983</t>
  </si>
  <si>
    <t>CA-2017-133340</t>
  </si>
  <si>
    <t>CA-2018-103765</t>
  </si>
  <si>
    <t>CA-2017-103947</t>
  </si>
  <si>
    <t>OFF-AP-10002350</t>
  </si>
  <si>
    <t>US-2018-149510</t>
  </si>
  <si>
    <t>Matt Collins</t>
  </si>
  <si>
    <t>CA-2016-161263</t>
  </si>
  <si>
    <t>CA-2015-142314</t>
  </si>
  <si>
    <t>CA-2017-152170</t>
  </si>
  <si>
    <t>CA-2016-116841</t>
  </si>
  <si>
    <t>OFF-AP-10002403</t>
  </si>
  <si>
    <t>US-2018-117534</t>
  </si>
  <si>
    <t>CA-2015-156244</t>
  </si>
  <si>
    <t>CA-2017-163398</t>
  </si>
  <si>
    <t>CA-2017-137239</t>
  </si>
  <si>
    <t>OFF-AP-10002439</t>
  </si>
  <si>
    <t>CA-2016-129217</t>
  </si>
  <si>
    <t>CA-2018-133004</t>
  </si>
  <si>
    <t>US-2018-168116</t>
  </si>
  <si>
    <t>OFF-AP-10002457</t>
  </si>
  <si>
    <t>CA-2016-164539</t>
  </si>
  <si>
    <t>CA-2017-116526</t>
  </si>
  <si>
    <t>CA-2017-144540</t>
  </si>
  <si>
    <t>CA-2018-126221</t>
  </si>
  <si>
    <t>CA-2016-109638</t>
  </si>
  <si>
    <t>OFF-AP-10002472</t>
  </si>
  <si>
    <t>US-2018-165869</t>
  </si>
  <si>
    <t>CA-2016-129546</t>
  </si>
  <si>
    <t>Roy Phan</t>
  </si>
  <si>
    <t>OFF-AP-10002495</t>
  </si>
  <si>
    <t>CA-2018-149489</t>
  </si>
  <si>
    <t>US-2017-113649</t>
  </si>
  <si>
    <t>OFF-AP-10002518</t>
  </si>
  <si>
    <t>CA-2018-122693</t>
  </si>
  <si>
    <t>CA-2016-165085</t>
  </si>
  <si>
    <t>OFF-AP-10002534</t>
  </si>
  <si>
    <t>CA-2018-115882</t>
  </si>
  <si>
    <t>CA-2015-130421</t>
  </si>
  <si>
    <t>US-2017-141264</t>
  </si>
  <si>
    <t>Irving</t>
  </si>
  <si>
    <t>OFF-AP-10002578</t>
  </si>
  <si>
    <t>CA-2015-114790</t>
  </si>
  <si>
    <t>CA-2018-127726</t>
  </si>
  <si>
    <t>CA-2016-120915</t>
  </si>
  <si>
    <t>Jennifer Jackson</t>
  </si>
  <si>
    <t>CA-2018-138548</t>
  </si>
  <si>
    <t>US-2016-155369</t>
  </si>
  <si>
    <t>CA-2016-155306</t>
  </si>
  <si>
    <t>OFF-AP-10002651</t>
  </si>
  <si>
    <t>CA-2018-158561</t>
  </si>
  <si>
    <t>CA-2015-141313</t>
  </si>
  <si>
    <t>Beverly</t>
  </si>
  <si>
    <t>CA-2016-140025</t>
  </si>
  <si>
    <t>CA-2017-124352</t>
  </si>
  <si>
    <t>CA-2018-117926</t>
  </si>
  <si>
    <t>OFF-AP-10002670</t>
  </si>
  <si>
    <t>CA-2018-123687</t>
  </si>
  <si>
    <t>OFF-AP-10002684</t>
  </si>
  <si>
    <t>CA-2017-112697</t>
  </si>
  <si>
    <t>Tamarac</t>
  </si>
  <si>
    <t>CA-2018-104864</t>
  </si>
  <si>
    <t>CA-2016-123456</t>
  </si>
  <si>
    <t>US-2018-152366</t>
  </si>
  <si>
    <t>CA-2015-129091</t>
  </si>
  <si>
    <t>OFF-AP-10002734</t>
  </si>
  <si>
    <t>CA-2015-128055</t>
  </si>
  <si>
    <t>OFF-AP-10002765</t>
  </si>
  <si>
    <t>CA-2018-109701</t>
  </si>
  <si>
    <t>US-2016-159499</t>
  </si>
  <si>
    <t>Eudokia Martin</t>
  </si>
  <si>
    <t>OFF-AP-10002867</t>
  </si>
  <si>
    <t>CA-2017-166226</t>
  </si>
  <si>
    <t>OFF-AP-10002892</t>
  </si>
  <si>
    <t>CA-2015-128524</t>
  </si>
  <si>
    <t>CA-2017-155978</t>
  </si>
  <si>
    <t>Riverside</t>
  </si>
  <si>
    <t>CA-2015-152422</t>
  </si>
  <si>
    <t>CA-2017-116603</t>
  </si>
  <si>
    <t>US-2017-151260</t>
  </si>
  <si>
    <t>CA-2016-133494</t>
  </si>
  <si>
    <t>OFF-AP-10002906</t>
  </si>
  <si>
    <t>CA-2016-120621</t>
  </si>
  <si>
    <t>Julia West</t>
  </si>
  <si>
    <t>OFF-AP-10002945</t>
  </si>
  <si>
    <t>CA-2017-143805</t>
  </si>
  <si>
    <t>OFF-AP-10002998</t>
  </si>
  <si>
    <t>CA-2017-109365</t>
  </si>
  <si>
    <t>CA-2015-139598</t>
  </si>
  <si>
    <t>Maureen Gnade</t>
  </si>
  <si>
    <t>CA-2017-158575</t>
  </si>
  <si>
    <t>CA-2016-148250</t>
  </si>
  <si>
    <t>OFF-AP-10003040</t>
  </si>
  <si>
    <t>CA-2018-162015</t>
  </si>
  <si>
    <t>US-2018-115609</t>
  </si>
  <si>
    <t>Cindy Stewart</t>
  </si>
  <si>
    <t>CA-2018-144680</t>
  </si>
  <si>
    <t>OFF-AP-10003057</t>
  </si>
  <si>
    <t>CA-2016-154746</t>
  </si>
  <si>
    <t>Patrick Jones</t>
  </si>
  <si>
    <t>CA-2017-147256</t>
  </si>
  <si>
    <t>CA-2016-138625</t>
  </si>
  <si>
    <t>OFF-AP-10003099</t>
  </si>
  <si>
    <t>CA-2015-141649</t>
  </si>
  <si>
    <t>OFF-AP-10003217</t>
  </si>
  <si>
    <t>US-2018-116701</t>
  </si>
  <si>
    <t>OFF-AP-10003266</t>
  </si>
  <si>
    <t>CA-2017-165316</t>
  </si>
  <si>
    <t>CA-2015-132913</t>
  </si>
  <si>
    <t>OFF-AP-10003278</t>
  </si>
  <si>
    <t>CA-2018-168403</t>
  </si>
  <si>
    <t>CA-2018-169012</t>
  </si>
  <si>
    <t>CA-2018-111220</t>
  </si>
  <si>
    <t>CA-2016-158148</t>
  </si>
  <si>
    <t>OFF-AP-10003281</t>
  </si>
  <si>
    <t>CA-2015-165477</t>
  </si>
  <si>
    <t>Ricardo Emerson</t>
  </si>
  <si>
    <t>CA-2018-110905</t>
  </si>
  <si>
    <t>CA-2016-150714</t>
  </si>
  <si>
    <t>Kristen Hastings</t>
  </si>
  <si>
    <t>OFF-AP-10003287</t>
  </si>
  <si>
    <t>US-2017-123470</t>
  </si>
  <si>
    <t>CA-2018-121706</t>
  </si>
  <si>
    <t>Santa Barbara</t>
  </si>
  <si>
    <t>CA-2015-169649</t>
  </si>
  <si>
    <t>CA-2015-126361</t>
  </si>
  <si>
    <t>Pleasant Grove</t>
  </si>
  <si>
    <t>OFF-AP-10003590</t>
  </si>
  <si>
    <t>CA-2017-113292</t>
  </si>
  <si>
    <t>OFF-AP-10003622</t>
  </si>
  <si>
    <t>CA-2017-145492</t>
  </si>
  <si>
    <t>CA-2016-143980</t>
  </si>
  <si>
    <t>Jim Kriz</t>
  </si>
  <si>
    <t>OFF-AP-10003779</t>
  </si>
  <si>
    <t>CA-2017-131499</t>
  </si>
  <si>
    <t>US-2018-120089</t>
  </si>
  <si>
    <t>CA-2016-120782</t>
  </si>
  <si>
    <t>OFF-AP-10003842</t>
  </si>
  <si>
    <t>CA-2015-164315</t>
  </si>
  <si>
    <t>CA-2017-158547</t>
  </si>
  <si>
    <t>CA-2017-162313</t>
  </si>
  <si>
    <t>CA-2017-112585</t>
  </si>
  <si>
    <t>OFF-AP-10003849</t>
  </si>
  <si>
    <t>CA-2017-113978</t>
  </si>
  <si>
    <t>CA-2018-168858</t>
  </si>
  <si>
    <t>CA-2016-112452</t>
  </si>
  <si>
    <t>Nat Carroll</t>
  </si>
  <si>
    <t>CA-2016-164007</t>
  </si>
  <si>
    <t>OFF-AP-10003860</t>
  </si>
  <si>
    <t>OFF-AP-10003884</t>
  </si>
  <si>
    <t>OFF-AP-10003914</t>
  </si>
  <si>
    <t>CA-2016-151841</t>
  </si>
  <si>
    <t>OFF-AP-10003971</t>
  </si>
  <si>
    <t>CA-2016-127019</t>
  </si>
  <si>
    <t>CA-2018-110842</t>
  </si>
  <si>
    <t>US-2015-164763</t>
  </si>
  <si>
    <t>CA-2015-115056</t>
  </si>
  <si>
    <t>Andrew Roberts</t>
  </si>
  <si>
    <t>CA-2018-169474</t>
  </si>
  <si>
    <t>CA-2016-124107</t>
  </si>
  <si>
    <t>Ann Arbor</t>
  </si>
  <si>
    <t>US-2017-131114</t>
  </si>
  <si>
    <t>CA-2018-165687</t>
  </si>
  <si>
    <t>OFF-AP-10004036</t>
  </si>
  <si>
    <t>CA-2017-139941</t>
  </si>
  <si>
    <t>OFF-AP-10004052</t>
  </si>
  <si>
    <t>CA-2015-163748</t>
  </si>
  <si>
    <t>CA-2016-109337</t>
  </si>
  <si>
    <t>CA-2015-131800</t>
  </si>
  <si>
    <t>Astrea Jones</t>
  </si>
  <si>
    <t>OFF-AP-10004136</t>
  </si>
  <si>
    <t>CA-2016-107083</t>
  </si>
  <si>
    <t>OFF-AP-10004233</t>
  </si>
  <si>
    <t>US-2017-140172</t>
  </si>
  <si>
    <t>US-2018-103828</t>
  </si>
  <si>
    <t>OFF-AP-10004249</t>
  </si>
  <si>
    <t>CA-2015-127523</t>
  </si>
  <si>
    <t>CA-2018-117933</t>
  </si>
  <si>
    <t>CA-2015-101147</t>
  </si>
  <si>
    <t>OFF-AP-10004336</t>
  </si>
  <si>
    <t>CA-2016-129322</t>
  </si>
  <si>
    <t>CA-2017-102456</t>
  </si>
  <si>
    <t>CA-2016-138898</t>
  </si>
  <si>
    <t>Pueblo</t>
  </si>
  <si>
    <t>OFF-AP-10004487</t>
  </si>
  <si>
    <t>CA-2016-111164</t>
  </si>
  <si>
    <t>CA-2017-131835</t>
  </si>
  <si>
    <t>CA-2018-156664</t>
  </si>
  <si>
    <t>US-2017-103646</t>
  </si>
  <si>
    <t>CA-2016-168760</t>
  </si>
  <si>
    <t>OFF-AP-10004532</t>
  </si>
  <si>
    <t>CA-2018-141481</t>
  </si>
  <si>
    <t>CA-2017-134376</t>
  </si>
  <si>
    <t>CA-2018-130351</t>
  </si>
  <si>
    <t>US-2018-128447</t>
  </si>
  <si>
    <t>OFF-AP-10004540</t>
  </si>
  <si>
    <t>CA-2018-135587</t>
  </si>
  <si>
    <t>CA-2016-103177</t>
  </si>
  <si>
    <t>CA-2016-164497</t>
  </si>
  <si>
    <t>OFF-AP-10004655</t>
  </si>
  <si>
    <t>US-2018-102288</t>
  </si>
  <si>
    <t>OFF-AP-10004708</t>
  </si>
  <si>
    <t>US-2016-110569</t>
  </si>
  <si>
    <t>CA-2018-149944</t>
  </si>
  <si>
    <t>CA-2015-109043</t>
  </si>
  <si>
    <t>CA-2015-139423</t>
  </si>
  <si>
    <t>Orange</t>
  </si>
  <si>
    <t>CA-2015-168592</t>
  </si>
  <si>
    <t>OFF-AP-10004785</t>
  </si>
  <si>
    <t>CA-2018-154809</t>
  </si>
  <si>
    <t>CA-2015-159800</t>
  </si>
  <si>
    <t>OFF-AP-10004859</t>
  </si>
  <si>
    <t>CA-2016-158701</t>
  </si>
  <si>
    <t>CA-2017-110982</t>
  </si>
  <si>
    <t>Santa Clara</t>
  </si>
  <si>
    <t>CA-2015-121286</t>
  </si>
  <si>
    <t>CA-2017-130442</t>
  </si>
  <si>
    <t>Goldsboro</t>
  </si>
  <si>
    <t>CA-2018-121804</t>
  </si>
  <si>
    <t>US-2015-157070</t>
  </si>
  <si>
    <t>CA-2016-166800</t>
  </si>
  <si>
    <t>OFF-AP-10004868</t>
  </si>
  <si>
    <t>US-2018-124926</t>
  </si>
  <si>
    <t>OFF-AP-10004980</t>
  </si>
  <si>
    <t>CA-2016-124800</t>
  </si>
  <si>
    <t>CA-2017-123358</t>
  </si>
  <si>
    <t>CA-2016-106208</t>
  </si>
  <si>
    <t>CA-2015-128237</t>
  </si>
  <si>
    <t>OFF-AR-10000034</t>
  </si>
  <si>
    <t>Art</t>
  </si>
  <si>
    <t>US-2018-132675</t>
  </si>
  <si>
    <t>CA-2017-140564</t>
  </si>
  <si>
    <t>CA-2015-111150</t>
  </si>
  <si>
    <t>CA-2017-109652</t>
  </si>
  <si>
    <t>OFF-AR-10000122</t>
  </si>
  <si>
    <t>CA-2015-122336</t>
  </si>
  <si>
    <t>CA-2017-165169</t>
  </si>
  <si>
    <t>CA-2018-131016</t>
  </si>
  <si>
    <t>CA-2018-144036</t>
  </si>
  <si>
    <t>CA-2016-109939</t>
  </si>
  <si>
    <t>OFF-AR-10000127</t>
  </si>
  <si>
    <t>CA-2015-102988</t>
  </si>
  <si>
    <t>CA-2018-130904</t>
  </si>
  <si>
    <t>CA-2016-103072</t>
  </si>
  <si>
    <t>CA-2016-119627</t>
  </si>
  <si>
    <t>OFF-AR-10000203</t>
  </si>
  <si>
    <t>CA-2018-121818</t>
  </si>
  <si>
    <t>CA-2016-153612</t>
  </si>
  <si>
    <t>CA-2018-129707</t>
  </si>
  <si>
    <t>Larry Hughes</t>
  </si>
  <si>
    <t>OFF-AR-10000246</t>
  </si>
  <si>
    <t>CA-2018-169264</t>
  </si>
  <si>
    <t>CA-2018-169005</t>
  </si>
  <si>
    <t>CA-2018-106355</t>
  </si>
  <si>
    <t>CA-2018-138149</t>
  </si>
  <si>
    <t>OFF-AR-10000255</t>
  </si>
  <si>
    <t>CA-2018-108091</t>
  </si>
  <si>
    <t>Escondido</t>
  </si>
  <si>
    <t>CA-2017-161781</t>
  </si>
  <si>
    <t>CA-2018-164364</t>
  </si>
  <si>
    <t>OFF-AR-10000315</t>
  </si>
  <si>
    <t>CA-2017-153346</t>
  </si>
  <si>
    <t>CA-2018-115931</t>
  </si>
  <si>
    <t>Carlsbad</t>
  </si>
  <si>
    <t>OFF-AR-10000369</t>
  </si>
  <si>
    <t>CA-2016-132570</t>
  </si>
  <si>
    <t>CA-2018-152275</t>
  </si>
  <si>
    <t>Ken Heidel</t>
  </si>
  <si>
    <t>OFF-AR-10000380</t>
  </si>
  <si>
    <t>CA-2016-153794</t>
  </si>
  <si>
    <t>CA-2018-151981</t>
  </si>
  <si>
    <t>CA-2015-100762</t>
  </si>
  <si>
    <t>CA-2017-128867</t>
  </si>
  <si>
    <t>Urbandale</t>
  </si>
  <si>
    <t>CA-2018-110940</t>
  </si>
  <si>
    <t>CA-2018-100783</t>
  </si>
  <si>
    <t>OFF-AR-10000390</t>
  </si>
  <si>
    <t>US-2017-100405</t>
  </si>
  <si>
    <t>CA-2018-168228</t>
  </si>
  <si>
    <t>CA-2018-119004</t>
  </si>
  <si>
    <t>CA-2016-129854</t>
  </si>
  <si>
    <t>CA-2015-131947</t>
  </si>
  <si>
    <t>OFF-AR-10000411</t>
  </si>
  <si>
    <t>CA-2016-131758</t>
  </si>
  <si>
    <t>CA-2018-110380</t>
  </si>
  <si>
    <t>OFF-AR-10000422</t>
  </si>
  <si>
    <t>CA-2017-161158</t>
  </si>
  <si>
    <t>OFF-AR-10000462</t>
  </si>
  <si>
    <t>CA-2015-164469</t>
  </si>
  <si>
    <t>OFF-AR-10000475</t>
  </si>
  <si>
    <t>CA-2017-128923</t>
  </si>
  <si>
    <t>US-2017-102232</t>
  </si>
  <si>
    <t>OFF-AR-10000538</t>
  </si>
  <si>
    <t>CA-2017-164350</t>
  </si>
  <si>
    <t>OFF-AR-10000588</t>
  </si>
  <si>
    <t>CA-2017-146437</t>
  </si>
  <si>
    <t>US-2017-165953</t>
  </si>
  <si>
    <t>CA-2015-169061</t>
  </si>
  <si>
    <t>CA-2017-128111</t>
  </si>
  <si>
    <t>CA-2017-166674</t>
  </si>
  <si>
    <t>CA-2017-156685</t>
  </si>
  <si>
    <t>CA-2018-148642</t>
  </si>
  <si>
    <t>OFF-AR-10000614</t>
  </si>
  <si>
    <t>CA-2016-148712</t>
  </si>
  <si>
    <t>CA-2017-101329</t>
  </si>
  <si>
    <t>CA-2018-151176</t>
  </si>
  <si>
    <t>CA-2016-107468</t>
  </si>
  <si>
    <t>OFF-AR-10000634</t>
  </si>
  <si>
    <t>CA-2015-102673</t>
  </si>
  <si>
    <t>CA-2016-104059</t>
  </si>
  <si>
    <t>US-2016-161466</t>
  </si>
  <si>
    <t>US-2018-105389</t>
  </si>
  <si>
    <t>CA-2015-110849</t>
  </si>
  <si>
    <t>OFF-AR-10000657</t>
  </si>
  <si>
    <t>CA-2016-153626</t>
  </si>
  <si>
    <t>CA-2018-159135</t>
  </si>
  <si>
    <t>Springdale</t>
  </si>
  <si>
    <t>CA-2016-125710</t>
  </si>
  <si>
    <t>CA-2018-111332</t>
  </si>
  <si>
    <t>Fargo</t>
  </si>
  <si>
    <t>North Dakota</t>
  </si>
  <si>
    <t>US-2015-119137</t>
  </si>
  <si>
    <t>OFF-AR-10000658</t>
  </si>
  <si>
    <t>CA-2016-103716</t>
  </si>
  <si>
    <t>US-2015-138828</t>
  </si>
  <si>
    <t>CA-2017-101525</t>
  </si>
  <si>
    <t>OFF-AR-10000716</t>
  </si>
  <si>
    <t>CA-2015-107594</t>
  </si>
  <si>
    <t>CA-2017-106915</t>
  </si>
  <si>
    <t>US-2018-140907</t>
  </si>
  <si>
    <t>OFF-AR-10000799</t>
  </si>
  <si>
    <t>CA-2018-111738</t>
  </si>
  <si>
    <t>OFF-AR-10000817</t>
  </si>
  <si>
    <t>US-2018-120147</t>
  </si>
  <si>
    <t>CA-2016-136658</t>
  </si>
  <si>
    <t>Bobby Odegard</t>
  </si>
  <si>
    <t>CA-2016-145849</t>
  </si>
  <si>
    <t>CA-2018-104108</t>
  </si>
  <si>
    <t>US-2017-115819</t>
  </si>
  <si>
    <t>OFF-AR-10000823</t>
  </si>
  <si>
    <t>CA-2016-110324</t>
  </si>
  <si>
    <t>CA-2018-136063</t>
  </si>
  <si>
    <t>OFF-AR-10000896</t>
  </si>
  <si>
    <t>OFF-AR-10000914</t>
  </si>
  <si>
    <t>CA-2018-102974</t>
  </si>
  <si>
    <t>CA-2017-141957</t>
  </si>
  <si>
    <t>US-2017-144477</t>
  </si>
  <si>
    <t>US-2015-134054</t>
  </si>
  <si>
    <t>Albuquerque</t>
  </si>
  <si>
    <t>OFF-AR-10000937</t>
  </si>
  <si>
    <t>US-2015-134187</t>
  </si>
  <si>
    <t>OFF-AR-10000940</t>
  </si>
  <si>
    <t>CA-2017-100244</t>
  </si>
  <si>
    <t>CA-2018-106180</t>
  </si>
  <si>
    <t>CA-2018-112431</t>
  </si>
  <si>
    <t>CA-2017-136483</t>
  </si>
  <si>
    <t>OFF-AR-10001022</t>
  </si>
  <si>
    <t>US-2015-121566</t>
  </si>
  <si>
    <t>OFF-AR-10001026</t>
  </si>
  <si>
    <t>CA-2018-146724</t>
  </si>
  <si>
    <t>US-2015-140116</t>
  </si>
  <si>
    <t>OFF-AR-10001044</t>
  </si>
  <si>
    <t>CA-2016-154200</t>
  </si>
  <si>
    <t>US-2018-158505</t>
  </si>
  <si>
    <t>CA-2016-118227</t>
  </si>
  <si>
    <t>CA-2018-116645</t>
  </si>
  <si>
    <t>CA-2017-169971</t>
  </si>
  <si>
    <t>US-2018-123463</t>
  </si>
  <si>
    <t>OFF-AR-10001118</t>
  </si>
  <si>
    <t>CA-2016-119291</t>
  </si>
  <si>
    <t>OFF-AR-10001130</t>
  </si>
  <si>
    <t>OFF-AR-10001149</t>
  </si>
  <si>
    <t>CA-2017-104689</t>
  </si>
  <si>
    <t>CA-2017-108616</t>
  </si>
  <si>
    <t>US-2016-130491</t>
  </si>
  <si>
    <t>Garden City</t>
  </si>
  <si>
    <t>US-2018-135230</t>
  </si>
  <si>
    <t>OFF-AR-10001166</t>
  </si>
  <si>
    <t>CA-2018-127656</t>
  </si>
  <si>
    <t>Waterloo</t>
  </si>
  <si>
    <t>US-2016-164357</t>
  </si>
  <si>
    <t>OFF-AR-10001177</t>
  </si>
  <si>
    <t>CA-2018-146458</t>
  </si>
  <si>
    <t>CA-2018-139304</t>
  </si>
  <si>
    <t>OFF-AR-10001216</t>
  </si>
  <si>
    <t>CA-2017-112256</t>
  </si>
  <si>
    <t>CA-2018-125290</t>
  </si>
  <si>
    <t>CA-2018-166128</t>
  </si>
  <si>
    <t>OFF-AR-10001221</t>
  </si>
  <si>
    <t>US-2017-132423</t>
  </si>
  <si>
    <t>Grapevine</t>
  </si>
  <si>
    <t>OFF-AR-10001227</t>
  </si>
  <si>
    <t>CA-2017-135776</t>
  </si>
  <si>
    <t>OFF-AR-10001231</t>
  </si>
  <si>
    <t>CA-2018-137001</t>
  </si>
  <si>
    <t>US-2015-105151</t>
  </si>
  <si>
    <t>Susan Gilcrest</t>
  </si>
  <si>
    <t>CA-2016-150770</t>
  </si>
  <si>
    <t>OFF-AR-10001246</t>
  </si>
  <si>
    <t>US-2016-106873</t>
  </si>
  <si>
    <t>Avondale</t>
  </si>
  <si>
    <t>CA-2018-163405</t>
  </si>
  <si>
    <t>US-2015-105767</t>
  </si>
  <si>
    <t>CA-2016-111507</t>
  </si>
  <si>
    <t>OFF-AR-10001315</t>
  </si>
  <si>
    <t>CA-2016-102260</t>
  </si>
  <si>
    <t>CA-2018-108287</t>
  </si>
  <si>
    <t>US-2018-107384</t>
  </si>
  <si>
    <t>CA-2015-109218</t>
  </si>
  <si>
    <t>OFF-AR-10001374</t>
  </si>
  <si>
    <t>CA-2015-117016</t>
  </si>
  <si>
    <t>Margate</t>
  </si>
  <si>
    <t>CA-2016-128608</t>
  </si>
  <si>
    <t>CA-2018-134306</t>
  </si>
  <si>
    <t>OFF-AR-10001419</t>
  </si>
  <si>
    <t>CA-2017-149335</t>
  </si>
  <si>
    <t>CA-2018-163069</t>
  </si>
  <si>
    <t>CA-2018-109946</t>
  </si>
  <si>
    <t>OFF-AR-10001427</t>
  </si>
  <si>
    <t>CA-2018-118136</t>
  </si>
  <si>
    <t>US-2016-156797</t>
  </si>
  <si>
    <t>CA-2018-111269</t>
  </si>
  <si>
    <t>CA-2018-143651</t>
  </si>
  <si>
    <t>OFF-AR-10001446</t>
  </si>
  <si>
    <t>CA-2016-133396</t>
  </si>
  <si>
    <t>US-2018-108063</t>
  </si>
  <si>
    <t>CA-2017-113390</t>
  </si>
  <si>
    <t>OFF-AR-10001468</t>
  </si>
  <si>
    <t>CA-2018-144932</t>
  </si>
  <si>
    <t>OFF-AR-10001473</t>
  </si>
  <si>
    <t>CA-2016-104514</t>
  </si>
  <si>
    <t>OFF-AR-10001545</t>
  </si>
  <si>
    <t>CA-2017-102561</t>
  </si>
  <si>
    <t>Neil Knudson</t>
  </si>
  <si>
    <t>CA-2017-141523</t>
  </si>
  <si>
    <t>US-2018-120649</t>
  </si>
  <si>
    <t>CA-2018-140536</t>
  </si>
  <si>
    <t>CA-2016-118948</t>
  </si>
  <si>
    <t>OFF-AR-10001547</t>
  </si>
  <si>
    <t>CA-2016-155586</t>
  </si>
  <si>
    <t>CA-2018-134649</t>
  </si>
  <si>
    <t>Hoover</t>
  </si>
  <si>
    <t>CA-2018-105193</t>
  </si>
  <si>
    <t>CA-2018-162572</t>
  </si>
  <si>
    <t>CA-2017-152331</t>
  </si>
  <si>
    <t>Lela Donovan</t>
  </si>
  <si>
    <t>CA-2017-163636</t>
  </si>
  <si>
    <t>CA-2018-110478</t>
  </si>
  <si>
    <t>OFF-AR-10001573</t>
  </si>
  <si>
    <t>CA-2015-163223</t>
  </si>
  <si>
    <t>CA-2016-105634</t>
  </si>
  <si>
    <t>CA-2017-152072</t>
  </si>
  <si>
    <t>CA-2017-144785</t>
  </si>
  <si>
    <t>CA-2018-103352</t>
  </si>
  <si>
    <t>CA-2015-153969</t>
  </si>
  <si>
    <t>OFF-AR-10001615</t>
  </si>
  <si>
    <t>CA-2018-147844</t>
  </si>
  <si>
    <t>Dorothy Dickinson</t>
  </si>
  <si>
    <t>CA-2016-108588</t>
  </si>
  <si>
    <t>CA-2017-111283</t>
  </si>
  <si>
    <t>CA-2016-132374</t>
  </si>
  <si>
    <t>Sterling Heights</t>
  </si>
  <si>
    <t>CA-2018-134194</t>
  </si>
  <si>
    <t>OFF-AR-10001662</t>
  </si>
  <si>
    <t>CA-2016-145352</t>
  </si>
  <si>
    <t>CA-2017-109911</t>
  </si>
  <si>
    <t>Vivek Grady</t>
  </si>
  <si>
    <t>CA-2018-110310</t>
  </si>
  <si>
    <t>CA-2016-129042</t>
  </si>
  <si>
    <t>Eric Murdock</t>
  </si>
  <si>
    <t>CA-2018-157469</t>
  </si>
  <si>
    <t>US-2016-110163</t>
  </si>
  <si>
    <t>OFF-AR-10001683</t>
  </si>
  <si>
    <t>CA-2018-140949</t>
  </si>
  <si>
    <t>CA-2015-153808</t>
  </si>
  <si>
    <t>OFF-AR-10001725</t>
  </si>
  <si>
    <t>CA-2015-156594</t>
  </si>
  <si>
    <t>CA-2017-166618</t>
  </si>
  <si>
    <t>CA-2018-147725</t>
  </si>
  <si>
    <t>CA-2015-111899</t>
  </si>
  <si>
    <t>CA-2018-100237</t>
  </si>
  <si>
    <t>OFF-AR-10001761</t>
  </si>
  <si>
    <t>CA-2016-162761</t>
  </si>
  <si>
    <t>US-2016-150231</t>
  </si>
  <si>
    <t>US-2017-111290</t>
  </si>
  <si>
    <t>US-2015-103338</t>
  </si>
  <si>
    <t>OFF-AR-10001770</t>
  </si>
  <si>
    <t>CA-2018-123246</t>
  </si>
  <si>
    <t>CA-2018-123701</t>
  </si>
  <si>
    <t>OFF-AR-10001860</t>
  </si>
  <si>
    <t>CA-2017-138583</t>
  </si>
  <si>
    <t>US-2018-158946</t>
  </si>
  <si>
    <t>CA-2018-109960</t>
  </si>
  <si>
    <t>CA-2015-153619</t>
  </si>
  <si>
    <t>OFF-AR-10001868</t>
  </si>
  <si>
    <t>CA-2018-167080</t>
  </si>
  <si>
    <t>US-2015-154879</t>
  </si>
  <si>
    <t>OFF-AR-10001897</t>
  </si>
  <si>
    <t>CA-2015-134313</t>
  </si>
  <si>
    <t>CA-2018-102736</t>
  </si>
  <si>
    <t>CA-2016-146290</t>
  </si>
  <si>
    <t>OFF-AR-10001915</t>
  </si>
  <si>
    <t>CA-2015-169033</t>
  </si>
  <si>
    <t>CA-2016-163762</t>
  </si>
  <si>
    <t>CA-2016-130022</t>
  </si>
  <si>
    <t>Eagan</t>
  </si>
  <si>
    <t>CA-2018-160087</t>
  </si>
  <si>
    <t>CA-2018-123001</t>
  </si>
  <si>
    <t>OFF-AR-10001919</t>
  </si>
  <si>
    <t>CA-2015-152562</t>
  </si>
  <si>
    <t>CA-2018-102554</t>
  </si>
  <si>
    <t>CA-2015-128146</t>
  </si>
  <si>
    <t>CA-2016-161795</t>
  </si>
  <si>
    <t>CA-2016-134117</t>
  </si>
  <si>
    <t>OFF-AR-10001940</t>
  </si>
  <si>
    <t>CA-2016-144274</t>
  </si>
  <si>
    <t>CA-2016-137225</t>
  </si>
  <si>
    <t>CA-2018-152485</t>
  </si>
  <si>
    <t>Coppell</t>
  </si>
  <si>
    <t>CA-2016-161445</t>
  </si>
  <si>
    <t>OFF-AR-10001953</t>
  </si>
  <si>
    <t>CA-2015-133753</t>
  </si>
  <si>
    <t>Carl Weiss</t>
  </si>
  <si>
    <t>CA-2017-108868</t>
  </si>
  <si>
    <t>CA-2015-163013</t>
  </si>
  <si>
    <t>OFF-AR-10001954</t>
  </si>
  <si>
    <t>CA-2016-130554</t>
  </si>
  <si>
    <t>Frank Merwin</t>
  </si>
  <si>
    <t>CA-2018-111178</t>
  </si>
  <si>
    <t>CA-2016-105844</t>
  </si>
  <si>
    <t>Sparks</t>
  </si>
  <si>
    <t>OFF-AR-10001955</t>
  </si>
  <si>
    <t>US-2017-137295</t>
  </si>
  <si>
    <t>CA-2016-138954</t>
  </si>
  <si>
    <t>CA-2017-120082</t>
  </si>
  <si>
    <t>CA-2017-109176</t>
  </si>
  <si>
    <t>CA-2018-132213</t>
  </si>
  <si>
    <t>OFF-AR-10001958</t>
  </si>
  <si>
    <t>CA-2018-138163</t>
  </si>
  <si>
    <t>CA-2017-118689</t>
  </si>
  <si>
    <t>Tamara Chand</t>
  </si>
  <si>
    <t>US-2018-145597</t>
  </si>
  <si>
    <t>CA-2016-137603</t>
  </si>
  <si>
    <t>Santa Fe</t>
  </si>
  <si>
    <t>OFF-AR-10001972</t>
  </si>
  <si>
    <t>CA-2018-104080</t>
  </si>
  <si>
    <t>Alan Hwang</t>
  </si>
  <si>
    <t>CA-2018-104024</t>
  </si>
  <si>
    <t>CA-2018-137463</t>
  </si>
  <si>
    <t>OFF-AR-10001988</t>
  </si>
  <si>
    <t>CA-2015-139451</t>
  </si>
  <si>
    <t>OFF-AR-10002053</t>
  </si>
  <si>
    <t>CA-2016-169299</t>
  </si>
  <si>
    <t>CA-2018-161823</t>
  </si>
  <si>
    <t>CA-2016-122168</t>
  </si>
  <si>
    <t>CA-2015-127691</t>
  </si>
  <si>
    <t>CA-2017-106341</t>
  </si>
  <si>
    <t>CA-2018-145338</t>
  </si>
  <si>
    <t>OFF-AR-10002067</t>
  </si>
  <si>
    <t>CA-2016-148180</t>
  </si>
  <si>
    <t>CA-2016-143616</t>
  </si>
  <si>
    <t>US-2018-141509</t>
  </si>
  <si>
    <t>CA-2015-138240</t>
  </si>
  <si>
    <t>OFF-AR-10002135</t>
  </si>
  <si>
    <t>CA-2017-146766</t>
  </si>
  <si>
    <t>CA-2018-100384</t>
  </si>
  <si>
    <t>CA-2015-111003</t>
  </si>
  <si>
    <t>US-2017-131149</t>
  </si>
  <si>
    <t>CA-2018-162096</t>
  </si>
  <si>
    <t>OFF-AR-10002221</t>
  </si>
  <si>
    <t>US-2015-157406</t>
  </si>
  <si>
    <t>CA-2017-138478</t>
  </si>
  <si>
    <t>OFF-AR-10002240</t>
  </si>
  <si>
    <t>CA-2017-146150</t>
  </si>
  <si>
    <t>US-2016-128090</t>
  </si>
  <si>
    <t>OFF-AR-10002255</t>
  </si>
  <si>
    <t>CA-2017-140256</t>
  </si>
  <si>
    <t>CA-2018-158106</t>
  </si>
  <si>
    <t>CA-2018-133648</t>
  </si>
  <si>
    <t>OFF-AR-10002257</t>
  </si>
  <si>
    <t>CA-2018-158743</t>
  </si>
  <si>
    <t>CA-2015-101427</t>
  </si>
  <si>
    <t>CA-2016-111325</t>
  </si>
  <si>
    <t>Altoona</t>
  </si>
  <si>
    <t>CA-2018-124597</t>
  </si>
  <si>
    <t>OFF-AR-10002280</t>
  </si>
  <si>
    <t>OFF-AR-10002335</t>
  </si>
  <si>
    <t>CA-2017-152534</t>
  </si>
  <si>
    <t>CA-2018-101665</t>
  </si>
  <si>
    <t>US-2015-155817</t>
  </si>
  <si>
    <t>US-2018-153633</t>
  </si>
  <si>
    <t>Jupiter</t>
  </si>
  <si>
    <t>CA-2018-109757</t>
  </si>
  <si>
    <t>OFF-AR-10002375</t>
  </si>
  <si>
    <t>CA-2017-106621</t>
  </si>
  <si>
    <t>Yuma</t>
  </si>
  <si>
    <t>CA-2018-143343</t>
  </si>
  <si>
    <t>CA-2015-163650</t>
  </si>
  <si>
    <t>CA-2016-107741</t>
  </si>
  <si>
    <t>OFF-AR-10002399</t>
  </si>
  <si>
    <t>CA-2018-135167</t>
  </si>
  <si>
    <t>Stuart Calhoun</t>
  </si>
  <si>
    <t>CA-2015-106054</t>
  </si>
  <si>
    <t>CA-2016-147011</t>
  </si>
  <si>
    <t>CA-2017-105263</t>
  </si>
  <si>
    <t>CA-2017-160479</t>
  </si>
  <si>
    <t>OFF-AR-10002445</t>
  </si>
  <si>
    <t>CA-2017-145898</t>
  </si>
  <si>
    <t>CA-2017-114538</t>
  </si>
  <si>
    <t>US-2018-151127</t>
  </si>
  <si>
    <t>CA-2018-139787</t>
  </si>
  <si>
    <t>CA-2015-127936</t>
  </si>
  <si>
    <t>US-2016-152128</t>
  </si>
  <si>
    <t>CA-2016-102855</t>
  </si>
  <si>
    <t>OFF-AR-10002467</t>
  </si>
  <si>
    <t>CA-2018-158736</t>
  </si>
  <si>
    <t>OFF-AR-10002578</t>
  </si>
  <si>
    <t>CA-2016-155068</t>
  </si>
  <si>
    <t>OFF-AR-10002656</t>
  </si>
  <si>
    <t>CA-2015-133270</t>
  </si>
  <si>
    <t>CA-2018-146031</t>
  </si>
  <si>
    <t>CA-2017-105900</t>
  </si>
  <si>
    <t>CA-2015-106376</t>
  </si>
  <si>
    <t>OFF-AR-10002671</t>
  </si>
  <si>
    <t>OFF-AR-10002704</t>
  </si>
  <si>
    <t>OFF-AR-10002766</t>
  </si>
  <si>
    <t>CA-2018-143084</t>
  </si>
  <si>
    <t>Barry Pond</t>
  </si>
  <si>
    <t>US-2015-130358</t>
  </si>
  <si>
    <t>CA-2018-154501</t>
  </si>
  <si>
    <t>OFF-AR-10002804</t>
  </si>
  <si>
    <t>CA-2018-126774</t>
  </si>
  <si>
    <t>CA-2015-123253</t>
  </si>
  <si>
    <t>CA-2016-134201</t>
  </si>
  <si>
    <t>CA-2018-106033</t>
  </si>
  <si>
    <t>OFF-AR-10002818</t>
  </si>
  <si>
    <t>CA-2018-143658</t>
  </si>
  <si>
    <t>OFF-AR-10002833</t>
  </si>
  <si>
    <t>CA-2015-152849</t>
  </si>
  <si>
    <t>CA-2015-102274</t>
  </si>
  <si>
    <t>CA-2015-145212</t>
  </si>
  <si>
    <t>CA-2017-132899</t>
  </si>
  <si>
    <t>CA-2016-143490</t>
  </si>
  <si>
    <t>OFF-AR-10002952</t>
  </si>
  <si>
    <t>CA-2015-123925</t>
  </si>
  <si>
    <t>CA-2016-138331</t>
  </si>
  <si>
    <t>CA-2015-149104</t>
  </si>
  <si>
    <t>CA-2017-155488</t>
  </si>
  <si>
    <t>OFF-AR-10002956</t>
  </si>
  <si>
    <t>CA-2015-124513</t>
  </si>
  <si>
    <t>CA-2017-149902</t>
  </si>
  <si>
    <t>CA-2018-125199</t>
  </si>
  <si>
    <t>OFF-AR-10002987</t>
  </si>
  <si>
    <t>CA-2018-121083</t>
  </si>
  <si>
    <t>US-2017-165078</t>
  </si>
  <si>
    <t>CA-2018-146185</t>
  </si>
  <si>
    <t>OFF-AR-10003045</t>
  </si>
  <si>
    <t>CA-2015-133830</t>
  </si>
  <si>
    <t>CA-2016-105347</t>
  </si>
  <si>
    <t>CA-2017-100790</t>
  </si>
  <si>
    <t>CA-2018-127264</t>
  </si>
  <si>
    <t>CA-2018-110373</t>
  </si>
  <si>
    <t>CA-2015-143336</t>
  </si>
  <si>
    <t>OFF-AR-10003056</t>
  </si>
  <si>
    <t>US-2017-164588</t>
  </si>
  <si>
    <t>CA-2015-141278</t>
  </si>
  <si>
    <t>CA-2016-162376</t>
  </si>
  <si>
    <t>Harold Dahlen</t>
  </si>
  <si>
    <t>CA-2018-160962</t>
  </si>
  <si>
    <t>US-2017-152835</t>
  </si>
  <si>
    <t>OFF-AR-10003087</t>
  </si>
  <si>
    <t>US-2016-168732</t>
  </si>
  <si>
    <t>CA-2018-131282</t>
  </si>
  <si>
    <t>OFF-AR-10003156</t>
  </si>
  <si>
    <t>CA-2016-112014</t>
  </si>
  <si>
    <t>Yucaipa</t>
  </si>
  <si>
    <t>CA-2018-165904</t>
  </si>
  <si>
    <t>CA-2016-105970</t>
  </si>
  <si>
    <t>Pete Armstrong</t>
  </si>
  <si>
    <t>CA-2018-167640</t>
  </si>
  <si>
    <t>OFF-AR-10003158</t>
  </si>
  <si>
    <t>CA-2018-139493</t>
  </si>
  <si>
    <t>CA-2018-133256</t>
  </si>
  <si>
    <t>OFF-AR-10003179</t>
  </si>
  <si>
    <t>CA-2015-141355</t>
  </si>
  <si>
    <t>US-2015-107993</t>
  </si>
  <si>
    <t>CA-2018-156769</t>
  </si>
  <si>
    <t>US-2018-111920</t>
  </si>
  <si>
    <t>OFF-AR-10003183</t>
  </si>
  <si>
    <t>CA-2016-152681</t>
  </si>
  <si>
    <t>CA-2016-157343</t>
  </si>
  <si>
    <t>CA-2018-164000</t>
  </si>
  <si>
    <t>CA-2016-112522</t>
  </si>
  <si>
    <t>OFF-AR-10003190</t>
  </si>
  <si>
    <t>CA-2015-138737</t>
  </si>
  <si>
    <t>CA-2016-159590</t>
  </si>
  <si>
    <t>Karen Carlisle</t>
  </si>
  <si>
    <t>CA-2016-121552</t>
  </si>
  <si>
    <t>Fred Wasserman</t>
  </si>
  <si>
    <t>OFF-AR-10003217</t>
  </si>
  <si>
    <t>OFF-AR-10003251</t>
  </si>
  <si>
    <t>CA-2016-103723</t>
  </si>
  <si>
    <t>CA-2018-156391</t>
  </si>
  <si>
    <t>US-2017-132857</t>
  </si>
  <si>
    <t>OFF-AR-10003338</t>
  </si>
  <si>
    <t>CA-2017-103709</t>
  </si>
  <si>
    <t>Visalia</t>
  </si>
  <si>
    <t>CA-2017-157161</t>
  </si>
  <si>
    <t>CA-2018-126438</t>
  </si>
  <si>
    <t>CA-2018-155047</t>
  </si>
  <si>
    <t>OFF-AR-10003373</t>
  </si>
  <si>
    <t>CA-2017-113747</t>
  </si>
  <si>
    <t>CA-2015-164259</t>
  </si>
  <si>
    <t>CA-2015-133543</t>
  </si>
  <si>
    <t>OFF-AR-10003394</t>
  </si>
  <si>
    <t>CA-2017-127250</t>
  </si>
  <si>
    <t>Marysville</t>
  </si>
  <si>
    <t>CA-2018-105130</t>
  </si>
  <si>
    <t>CA-2017-103128</t>
  </si>
  <si>
    <t>Sung Chung</t>
  </si>
  <si>
    <t>Arlington Heights</t>
  </si>
  <si>
    <t>OFF-AR-10003405</t>
  </si>
  <si>
    <t>CA-2018-116498</t>
  </si>
  <si>
    <t>CA-2015-165974</t>
  </si>
  <si>
    <t>CA-2017-128531</t>
  </si>
  <si>
    <t>CA-2018-118724</t>
  </si>
  <si>
    <t>OFF-AR-10003469</t>
  </si>
  <si>
    <t>CA-2015-151953</t>
  </si>
  <si>
    <t>US-2017-165505</t>
  </si>
  <si>
    <t>OFF-AR-10003477</t>
  </si>
  <si>
    <t>OFF-AR-10003478</t>
  </si>
  <si>
    <t>CA-2015-155208</t>
  </si>
  <si>
    <t>CA-2015-141817</t>
  </si>
  <si>
    <t>US-2015-129609</t>
  </si>
  <si>
    <t>Portage</t>
  </si>
  <si>
    <t>CA-2015-127866</t>
  </si>
  <si>
    <t>OFF-AR-10003481</t>
  </si>
  <si>
    <t>CA-2017-120257</t>
  </si>
  <si>
    <t>US-2017-132577</t>
  </si>
  <si>
    <t>CA-2018-152499</t>
  </si>
  <si>
    <t>CA-2015-116785</t>
  </si>
  <si>
    <t>OFF-AR-10003504</t>
  </si>
  <si>
    <t>CA-2018-160934</t>
  </si>
  <si>
    <t>CA-2018-124261</t>
  </si>
  <si>
    <t>CA-2016-136224</t>
  </si>
  <si>
    <t>Muhammed Lee</t>
  </si>
  <si>
    <t>CA-2018-165029</t>
  </si>
  <si>
    <t>CA-2016-113131</t>
  </si>
  <si>
    <t>US-2018-106796</t>
  </si>
  <si>
    <t>OFF-AR-10003514</t>
  </si>
  <si>
    <t>CA-2015-104780</t>
  </si>
  <si>
    <t>CA-2017-159765</t>
  </si>
  <si>
    <t>CA-2018-124828</t>
  </si>
  <si>
    <t>OFF-AR-10003560</t>
  </si>
  <si>
    <t>CA-2015-155852</t>
  </si>
  <si>
    <t>CA-2018-101210</t>
  </si>
  <si>
    <t>CA-2015-156545</t>
  </si>
  <si>
    <t>CA-2016-154340</t>
  </si>
  <si>
    <t>OFF-AR-10003582</t>
  </si>
  <si>
    <t>CA-2016-115693</t>
  </si>
  <si>
    <t>CA-2017-101336</t>
  </si>
  <si>
    <t>CA-2015-165309</t>
  </si>
  <si>
    <t>CA-2016-142937</t>
  </si>
  <si>
    <t>US-2018-136679</t>
  </si>
  <si>
    <t>OFF-AR-10003602</t>
  </si>
  <si>
    <t>CA-2018-136826</t>
  </si>
  <si>
    <t>Chapel Hill</t>
  </si>
  <si>
    <t>CA-2018-117023</t>
  </si>
  <si>
    <t>US-2018-169320</t>
  </si>
  <si>
    <t>Elkhart</t>
  </si>
  <si>
    <t>CA-2015-114643</t>
  </si>
  <si>
    <t>OFF-AR-10003631</t>
  </si>
  <si>
    <t>CA-2018-144589</t>
  </si>
  <si>
    <t>CA-2017-116918</t>
  </si>
  <si>
    <t>CA-2015-154165</t>
  </si>
  <si>
    <t>CA-2018-163209</t>
  </si>
  <si>
    <t>Mike Kennedy</t>
  </si>
  <si>
    <t>OFF-AR-10003651</t>
  </si>
  <si>
    <t>CA-2018-130106</t>
  </si>
  <si>
    <t>CA-2015-166457</t>
  </si>
  <si>
    <t>CA-2015-164910</t>
  </si>
  <si>
    <t>CA-2015-130960</t>
  </si>
  <si>
    <t>CA-2018-131632</t>
  </si>
  <si>
    <t>CA-2017-101938</t>
  </si>
  <si>
    <t>OFF-AR-10003696</t>
  </si>
  <si>
    <t>CA-2015-157623</t>
  </si>
  <si>
    <t>Huntington Beach</t>
  </si>
  <si>
    <t>OFF-AR-10003723</t>
  </si>
  <si>
    <t>CA-2017-154053</t>
  </si>
  <si>
    <t>OFF-AR-10003727</t>
  </si>
  <si>
    <t>CA-2017-109743</t>
  </si>
  <si>
    <t>CA-2016-144652</t>
  </si>
  <si>
    <t>OFF-AR-10003732</t>
  </si>
  <si>
    <t>CA-2018-107293</t>
  </si>
  <si>
    <t>CA-2016-150749</t>
  </si>
  <si>
    <t>CA-2016-116260</t>
  </si>
  <si>
    <t>CA-2015-158442</t>
  </si>
  <si>
    <t>CA-2015-133851</t>
  </si>
  <si>
    <t>OFF-AR-10003752</t>
  </si>
  <si>
    <t>CA-2018-148145</t>
  </si>
  <si>
    <t>CA-2016-155600</t>
  </si>
  <si>
    <t>CA-2017-157364</t>
  </si>
  <si>
    <t>CA-2017-143476</t>
  </si>
  <si>
    <t>OFF-AR-10003759</t>
  </si>
  <si>
    <t>CA-2017-160395</t>
  </si>
  <si>
    <t>Reno</t>
  </si>
  <si>
    <t>CA-2018-109778</t>
  </si>
  <si>
    <t>Valerie Mitchum</t>
  </si>
  <si>
    <t>US-2015-115413</t>
  </si>
  <si>
    <t>OFF-AR-10003770</t>
  </si>
  <si>
    <t>CA-2017-113138</t>
  </si>
  <si>
    <t>Niagara Falls</t>
  </si>
  <si>
    <t>OFF-AR-10003772</t>
  </si>
  <si>
    <t>CA-2015-113929</t>
  </si>
  <si>
    <t>CA-2018-102099</t>
  </si>
  <si>
    <t>OFF-AR-10003811</t>
  </si>
  <si>
    <t>OFF-AR-10003829</t>
  </si>
  <si>
    <t>US-2017-112970</t>
  </si>
  <si>
    <t>CA-2017-133613</t>
  </si>
  <si>
    <t>CA-2018-106852</t>
  </si>
  <si>
    <t>OFF-AR-10003856</t>
  </si>
  <si>
    <t>US-2017-146570</t>
  </si>
  <si>
    <t>OFF-AR-10003876</t>
  </si>
  <si>
    <t>CA-2018-161970</t>
  </si>
  <si>
    <t>Peter B√ºhler</t>
  </si>
  <si>
    <t>OFF-AR-10003896</t>
  </si>
  <si>
    <t>OFF-AR-10003903</t>
  </si>
  <si>
    <t>CA-2018-165715</t>
  </si>
  <si>
    <t>CA-2016-152611</t>
  </si>
  <si>
    <t>CA-2017-134474</t>
  </si>
  <si>
    <t>OFF-AR-10003958</t>
  </si>
  <si>
    <t>CA-2017-101469</t>
  </si>
  <si>
    <t>OFF-AR-10003986</t>
  </si>
  <si>
    <t>CA-2015-160094</t>
  </si>
  <si>
    <t>OFF-AR-10004010</t>
  </si>
  <si>
    <t>CA-2018-100622</t>
  </si>
  <si>
    <t>CA-2015-108903</t>
  </si>
  <si>
    <t>OFF-AR-10004022</t>
  </si>
  <si>
    <t>CA-2017-109666</t>
  </si>
  <si>
    <t>CA-2018-160633</t>
  </si>
  <si>
    <t>CA-2017-148698</t>
  </si>
  <si>
    <t>CA-2017-140774</t>
  </si>
  <si>
    <t>OFF-AR-10004027</t>
  </si>
  <si>
    <t>CA-2015-140004</t>
  </si>
  <si>
    <t>CA-2015-126522</t>
  </si>
  <si>
    <t>Larry Tron</t>
  </si>
  <si>
    <t>OFF-AR-10004042</t>
  </si>
  <si>
    <t>CA-2016-161830</t>
  </si>
  <si>
    <t>CA-2016-115945</t>
  </si>
  <si>
    <t>OFF-AR-10004062</t>
  </si>
  <si>
    <t>CA-2018-134152</t>
  </si>
  <si>
    <t>OFF-AR-10004078</t>
  </si>
  <si>
    <t>CA-2017-158211</t>
  </si>
  <si>
    <t>CA-2018-117870</t>
  </si>
  <si>
    <t>CA-2015-135405</t>
  </si>
  <si>
    <t>CA-2016-124541</t>
  </si>
  <si>
    <t>CA-2017-167290</t>
  </si>
  <si>
    <t>OFF-AR-10004165</t>
  </si>
  <si>
    <t>CA-2015-110065</t>
  </si>
  <si>
    <t>CA-2017-132094</t>
  </si>
  <si>
    <t>OFF-AR-10004260</t>
  </si>
  <si>
    <t>CA-2018-122056</t>
  </si>
  <si>
    <t>CA-2018-157483</t>
  </si>
  <si>
    <t>OFF-AR-10004269</t>
  </si>
  <si>
    <t>CA-2016-104941</t>
  </si>
  <si>
    <t>CA-2017-163951</t>
  </si>
  <si>
    <t>Carl Jackson</t>
  </si>
  <si>
    <t>CA-2015-141838</t>
  </si>
  <si>
    <t>OFF-AR-10004272</t>
  </si>
  <si>
    <t>CA-2018-122105</t>
  </si>
  <si>
    <t>OFF-AR-10004344</t>
  </si>
  <si>
    <t>CA-2018-164917</t>
  </si>
  <si>
    <t>CA-2018-135279</t>
  </si>
  <si>
    <t>Bryan Spruell</t>
  </si>
  <si>
    <t>CA-2016-157028</t>
  </si>
  <si>
    <t>OFF-AR-10004441</t>
  </si>
  <si>
    <t>CA-2017-101385</t>
  </si>
  <si>
    <t>CA-2018-134418</t>
  </si>
  <si>
    <t>CA-2017-125815</t>
  </si>
  <si>
    <t>US-2018-131961</t>
  </si>
  <si>
    <t>CA-2018-134404</t>
  </si>
  <si>
    <t>OFF-AR-10004456</t>
  </si>
  <si>
    <t>CA-2017-102498</t>
  </si>
  <si>
    <t>CA-2018-115322</t>
  </si>
  <si>
    <t>CA-2015-100895</t>
  </si>
  <si>
    <t>OFF-AR-10004511</t>
  </si>
  <si>
    <t>OFF-AR-10004582</t>
  </si>
  <si>
    <t>CA-2015-123064</t>
  </si>
  <si>
    <t>CA-2018-139311</t>
  </si>
  <si>
    <t>Bedford</t>
  </si>
  <si>
    <t>CA-2018-147144</t>
  </si>
  <si>
    <t>OFF-AR-10004587</t>
  </si>
  <si>
    <t>CA-2015-150490</t>
  </si>
  <si>
    <t>Sonia Sunley</t>
  </si>
  <si>
    <t>OFF-AR-10004602</t>
  </si>
  <si>
    <t>CA-2017-106397</t>
  </si>
  <si>
    <t>CA-2017-153836</t>
  </si>
  <si>
    <t>CA-2016-139738</t>
  </si>
  <si>
    <t>CA-2016-165057</t>
  </si>
  <si>
    <t>OFF-AR-10004648</t>
  </si>
  <si>
    <t>CA-2016-164833</t>
  </si>
  <si>
    <t>OFF-AR-10004685</t>
  </si>
  <si>
    <t>CA-2017-123176</t>
  </si>
  <si>
    <t>CA-2016-102016</t>
  </si>
  <si>
    <t>CA-2018-116358</t>
  </si>
  <si>
    <t>Overland Park</t>
  </si>
  <si>
    <t>CA-2016-151253</t>
  </si>
  <si>
    <t>OFF-AR-10004691</t>
  </si>
  <si>
    <t>OFF-AR-10004707</t>
  </si>
  <si>
    <t>CA-2018-135111</t>
  </si>
  <si>
    <t>OFF-AR-10004752</t>
  </si>
  <si>
    <t>CA-2015-118976</t>
  </si>
  <si>
    <t>CA-2018-140242</t>
  </si>
  <si>
    <t>CA-2015-122679</t>
  </si>
  <si>
    <t>OFF-AR-10004757</t>
  </si>
  <si>
    <t>CA-2017-102792</t>
  </si>
  <si>
    <t>CA-2016-128958</t>
  </si>
  <si>
    <t>West Palm Beach</t>
  </si>
  <si>
    <t>CA-2015-115973</t>
  </si>
  <si>
    <t>Nathan Gelder</t>
  </si>
  <si>
    <t>CA-2018-148012</t>
  </si>
  <si>
    <t>OFF-AR-10004790</t>
  </si>
  <si>
    <t>CA-2016-124268</t>
  </si>
  <si>
    <t>OFF-AR-10004817</t>
  </si>
  <si>
    <t>CA-2017-146423</t>
  </si>
  <si>
    <t>CA-2018-144820</t>
  </si>
  <si>
    <t>CA-2017-109806</t>
  </si>
  <si>
    <t>OFF-AR-10004930</t>
  </si>
  <si>
    <t>CA-2015-121727</t>
  </si>
  <si>
    <t>CA-2016-156510</t>
  </si>
  <si>
    <t>OFF-AR-10004956</t>
  </si>
  <si>
    <t>CA-2018-148166</t>
  </si>
  <si>
    <t>OFF-AR-10004974</t>
  </si>
  <si>
    <t>CA-2017-137736</t>
  </si>
  <si>
    <t>OFF-AR-10004999</t>
  </si>
  <si>
    <t>CA-2015-109904</t>
  </si>
  <si>
    <t>US-2016-147662</t>
  </si>
  <si>
    <t>CA-2017-164483</t>
  </si>
  <si>
    <t>OFF-BI-10000014</t>
  </si>
  <si>
    <t>Binders</t>
  </si>
  <si>
    <t>CA-2018-129567</t>
  </si>
  <si>
    <t>CA-2016-138457</t>
  </si>
  <si>
    <t>US-2017-101616</t>
  </si>
  <si>
    <t>US-2015-157021</t>
  </si>
  <si>
    <t>OFF-BI-10000042</t>
  </si>
  <si>
    <t>CA-2016-157770</t>
  </si>
  <si>
    <t>Temecula</t>
  </si>
  <si>
    <t>OFF-BI-10000050</t>
  </si>
  <si>
    <t>CA-2017-151372</t>
  </si>
  <si>
    <t>CA-2015-117478</t>
  </si>
  <si>
    <t>US-2018-116505</t>
  </si>
  <si>
    <t>Hagerstown</t>
  </si>
  <si>
    <t>CA-2018-101798</t>
  </si>
  <si>
    <t>OFF-BI-10000069</t>
  </si>
  <si>
    <t>CA-2018-100580</t>
  </si>
  <si>
    <t>US-2017-150567</t>
  </si>
  <si>
    <t>CA-2016-113110</t>
  </si>
  <si>
    <t>San Bernardino</t>
  </si>
  <si>
    <t>OFF-BI-10000088</t>
  </si>
  <si>
    <t>CA-2017-130484</t>
  </si>
  <si>
    <t>CA-2018-163874</t>
  </si>
  <si>
    <t>CA-2016-127173</t>
  </si>
  <si>
    <t>CA-2016-129112</t>
  </si>
  <si>
    <t>CA-2018-102659</t>
  </si>
  <si>
    <t>Grand Rapids</t>
  </si>
  <si>
    <t>US-2015-109456</t>
  </si>
  <si>
    <t>OFF-BI-10000136</t>
  </si>
  <si>
    <t>US-2017-119046</t>
  </si>
  <si>
    <t>OFF-BI-10000138</t>
  </si>
  <si>
    <t>US-2017-163258</t>
  </si>
  <si>
    <t>CA-2017-155670</t>
  </si>
  <si>
    <t>CA-2018-123043</t>
  </si>
  <si>
    <t>CA-2016-126970</t>
  </si>
  <si>
    <t>US-2017-158680</t>
  </si>
  <si>
    <t>OFF-BI-10000145</t>
  </si>
  <si>
    <t>CA-2018-130841</t>
  </si>
  <si>
    <t>CA-2018-131212</t>
  </si>
  <si>
    <t>CA-2015-138709</t>
  </si>
  <si>
    <t>CA-2016-160059</t>
  </si>
  <si>
    <t>US-2017-158309</t>
  </si>
  <si>
    <t>CA-2017-139689</t>
  </si>
  <si>
    <t>US-2018-168690</t>
  </si>
  <si>
    <t>Thais Sissman</t>
  </si>
  <si>
    <t>Ormond Beach</t>
  </si>
  <si>
    <t>CA-2015-138359</t>
  </si>
  <si>
    <t>CA-2018-124744</t>
  </si>
  <si>
    <t>CA-2018-106691</t>
  </si>
  <si>
    <t>CA-2017-139010</t>
  </si>
  <si>
    <t>Matthew Clasen</t>
  </si>
  <si>
    <t>OFF-BI-10000174</t>
  </si>
  <si>
    <t>CA-2017-124814</t>
  </si>
  <si>
    <t>CA-2015-111773</t>
  </si>
  <si>
    <t>CA-2015-148425</t>
  </si>
  <si>
    <t>OFF-BI-10000201</t>
  </si>
  <si>
    <t>US-2017-131891</t>
  </si>
  <si>
    <t>Pensacola</t>
  </si>
  <si>
    <t>CA-2017-113600</t>
  </si>
  <si>
    <t>CA-2018-148355</t>
  </si>
  <si>
    <t>New Bedford</t>
  </si>
  <si>
    <t>OFF-BI-10000216</t>
  </si>
  <si>
    <t>US-2018-128118</t>
  </si>
  <si>
    <t>CA-2018-110429</t>
  </si>
  <si>
    <t>CA-2018-139402</t>
  </si>
  <si>
    <t>OFF-BI-10000279</t>
  </si>
  <si>
    <t>US-2018-101840</t>
  </si>
  <si>
    <t>OFF-BI-10000285</t>
  </si>
  <si>
    <t>CA-2017-109407</t>
  </si>
  <si>
    <t>CA-2018-157112</t>
  </si>
  <si>
    <t>CA-2016-157812</t>
  </si>
  <si>
    <t>US-2017-162103</t>
  </si>
  <si>
    <t>CA-2017-128811</t>
  </si>
  <si>
    <t>OFF-BI-10000301</t>
  </si>
  <si>
    <t>CA-2017-141180</t>
  </si>
  <si>
    <t>CA-2018-126354</t>
  </si>
  <si>
    <t>CA-2017-146521</t>
  </si>
  <si>
    <t>CA-2017-105277</t>
  </si>
  <si>
    <t>CA-2015-116904</t>
  </si>
  <si>
    <t>US-2016-104430</t>
  </si>
  <si>
    <t>US-2016-141453</t>
  </si>
  <si>
    <t>US-2018-130603</t>
  </si>
  <si>
    <t>CA-2018-142125</t>
  </si>
  <si>
    <t>CA-2016-104486</t>
  </si>
  <si>
    <t>OFF-BI-10000309</t>
  </si>
  <si>
    <t>CA-2015-139542</t>
  </si>
  <si>
    <t>Evan Henry</t>
  </si>
  <si>
    <t>CA-2016-146255</t>
  </si>
  <si>
    <t>US-2018-106579</t>
  </si>
  <si>
    <t>CA-2018-126123</t>
  </si>
  <si>
    <t>Anthony Garverick</t>
  </si>
  <si>
    <t>OFF-BI-10000315</t>
  </si>
  <si>
    <t>CA-2015-148488</t>
  </si>
  <si>
    <t>CA-2017-146836</t>
  </si>
  <si>
    <t>OFF-BI-10000320</t>
  </si>
  <si>
    <t>CA-2018-106964</t>
  </si>
  <si>
    <t>CA-2016-140375</t>
  </si>
  <si>
    <t>CA-2015-103744</t>
  </si>
  <si>
    <t>CA-2017-111913</t>
  </si>
  <si>
    <t>OFF-BI-10000343</t>
  </si>
  <si>
    <t>CA-2015-100328</t>
  </si>
  <si>
    <t>CA-2016-117961</t>
  </si>
  <si>
    <t>Guy Phonely</t>
  </si>
  <si>
    <t>Leominster</t>
  </si>
  <si>
    <t>US-2018-124303</t>
  </si>
  <si>
    <t>US-2015-151015</t>
  </si>
  <si>
    <t>CA-2017-114209</t>
  </si>
  <si>
    <t>CA-2017-108644</t>
  </si>
  <si>
    <t>CA-2017-100041</t>
  </si>
  <si>
    <t>US-2018-155999</t>
  </si>
  <si>
    <t>OFF-BI-10000404</t>
  </si>
  <si>
    <t>CA-2018-162929</t>
  </si>
  <si>
    <t>CA-2016-150413</t>
  </si>
  <si>
    <t>CA-2018-113481</t>
  </si>
  <si>
    <t>OFF-BI-10000474</t>
  </si>
  <si>
    <t>CA-2018-133263</t>
  </si>
  <si>
    <t>CA-2017-109820</t>
  </si>
  <si>
    <t>CA-2018-154732</t>
  </si>
  <si>
    <t>CA-2017-119018</t>
  </si>
  <si>
    <t>OFF-BI-10000494</t>
  </si>
  <si>
    <t>CA-2018-112487</t>
  </si>
  <si>
    <t>CA-2016-141565</t>
  </si>
  <si>
    <t>OFF-BI-10000545</t>
  </si>
  <si>
    <t>CA-2016-153423</t>
  </si>
  <si>
    <t>CA-2017-158099</t>
  </si>
  <si>
    <t>Paul Knutson</t>
  </si>
  <si>
    <t>CA-2017-108196</t>
  </si>
  <si>
    <t>CA-2017-117121</t>
  </si>
  <si>
    <t>US-2018-148551</t>
  </si>
  <si>
    <t>OFF-BI-10000546</t>
  </si>
  <si>
    <t>CA-2015-160773</t>
  </si>
  <si>
    <t>CA-2018-146535</t>
  </si>
  <si>
    <t>CA-2015-119529</t>
  </si>
  <si>
    <t>CA-2015-162362</t>
  </si>
  <si>
    <t>CA-2018-127026</t>
  </si>
  <si>
    <t>CA-2018-131618</t>
  </si>
  <si>
    <t>CA-2018-151428</t>
  </si>
  <si>
    <t>OFF-BI-10000591</t>
  </si>
  <si>
    <t>CA-2015-112718</t>
  </si>
  <si>
    <t>US-2017-167472</t>
  </si>
  <si>
    <t>OFF-BI-10000605</t>
  </si>
  <si>
    <t>CA-2018-133431</t>
  </si>
  <si>
    <t>CA-2016-135020</t>
  </si>
  <si>
    <t>OFF-BI-10000632</t>
  </si>
  <si>
    <t>CA-2018-137085</t>
  </si>
  <si>
    <t>CA-2018-160899</t>
  </si>
  <si>
    <t>CA-2015-137092</t>
  </si>
  <si>
    <t>CA-2015-123498</t>
  </si>
  <si>
    <t>US-2018-156356</t>
  </si>
  <si>
    <t>CA-2018-120222</t>
  </si>
  <si>
    <t>OFF-BI-10000666</t>
  </si>
  <si>
    <t>CA-2015-123400</t>
  </si>
  <si>
    <t>CA-2017-133711</t>
  </si>
  <si>
    <t>CA-2015-121573</t>
  </si>
  <si>
    <t>CA-2017-101980</t>
  </si>
  <si>
    <t>CA-2015-148761</t>
  </si>
  <si>
    <t>CA-2016-134943</t>
  </si>
  <si>
    <t>CA-2017-102932</t>
  </si>
  <si>
    <t>OFF-BI-10000756</t>
  </si>
  <si>
    <t>US-2018-132206</t>
  </si>
  <si>
    <t>CA-2018-128426</t>
  </si>
  <si>
    <t>CA-2018-163188</t>
  </si>
  <si>
    <t>CA-2016-168767</t>
  </si>
  <si>
    <t>OFF-BI-10000773</t>
  </si>
  <si>
    <t>CA-2018-134845</t>
  </si>
  <si>
    <t>US-2015-150574</t>
  </si>
  <si>
    <t>US-2016-136259</t>
  </si>
  <si>
    <t>CA-2017-139234</t>
  </si>
  <si>
    <t>CA-2017-118101</t>
  </si>
  <si>
    <t>US-2018-108245</t>
  </si>
  <si>
    <t>Pearland</t>
  </si>
  <si>
    <t>OFF-BI-10000778</t>
  </si>
  <si>
    <t>US-2018-107979</t>
  </si>
  <si>
    <t>CA-2015-140032</t>
  </si>
  <si>
    <t>OFF-BI-10000822</t>
  </si>
  <si>
    <t>CA-2017-124485</t>
  </si>
  <si>
    <t>OFF-BI-10000829</t>
  </si>
  <si>
    <t>CA-2015-111500</t>
  </si>
  <si>
    <t>CA-2018-152786</t>
  </si>
  <si>
    <t>Rogers</t>
  </si>
  <si>
    <t>CA-2016-115392</t>
  </si>
  <si>
    <t>OFF-BI-10000831</t>
  </si>
  <si>
    <t>CA-2017-128517</t>
  </si>
  <si>
    <t>Sean Wendt</t>
  </si>
  <si>
    <t>CA-2017-145499</t>
  </si>
  <si>
    <t>OFF-BI-10000848</t>
  </si>
  <si>
    <t>CA-2016-102876</t>
  </si>
  <si>
    <t>CA-2018-117240</t>
  </si>
  <si>
    <t>CA-2018-119193</t>
  </si>
  <si>
    <t>CA-2017-131639</t>
  </si>
  <si>
    <t>OFF-BI-10000948</t>
  </si>
  <si>
    <t>CA-2017-162404</t>
  </si>
  <si>
    <t>Neil Franz√∂sisch</t>
  </si>
  <si>
    <t>CA-2016-101924</t>
  </si>
  <si>
    <t>Medford</t>
  </si>
  <si>
    <t>OFF-BI-10000962</t>
  </si>
  <si>
    <t>CA-2018-133823</t>
  </si>
  <si>
    <t>CA-2016-155635</t>
  </si>
  <si>
    <t>CA-2015-132227</t>
  </si>
  <si>
    <t>CA-2016-109575</t>
  </si>
  <si>
    <t>CA-2017-115476</t>
  </si>
  <si>
    <t>CA-2016-162621</t>
  </si>
  <si>
    <t>CA-2018-106068</t>
  </si>
  <si>
    <t>OFF-BI-10000977</t>
  </si>
  <si>
    <t>CA-2015-134621</t>
  </si>
  <si>
    <t>CA-2016-109470</t>
  </si>
  <si>
    <t>CA-2015-142965</t>
  </si>
  <si>
    <t>US-2017-140158</t>
  </si>
  <si>
    <t>CA-2016-109190</t>
  </si>
  <si>
    <t>CA-2017-144911</t>
  </si>
  <si>
    <t>CA-2015-165568</t>
  </si>
  <si>
    <t>OFF-BI-10001031</t>
  </si>
  <si>
    <t>CA-2018-108539</t>
  </si>
  <si>
    <t>CA-2017-133123</t>
  </si>
  <si>
    <t>Thomasville</t>
  </si>
  <si>
    <t>CA-2015-124730</t>
  </si>
  <si>
    <t>CA-2016-165050</t>
  </si>
  <si>
    <t>OFF-BI-10001036</t>
  </si>
  <si>
    <t>CA-2017-119123</t>
  </si>
  <si>
    <t>CA-2017-110023</t>
  </si>
  <si>
    <t>CA-2018-119655</t>
  </si>
  <si>
    <t>OFF-BI-10001071</t>
  </si>
  <si>
    <t>CA-2017-112123</t>
  </si>
  <si>
    <t>CA-2018-107132</t>
  </si>
  <si>
    <t>CA-2018-155740</t>
  </si>
  <si>
    <t>US-2015-115987</t>
  </si>
  <si>
    <t>CA-2018-168123</t>
  </si>
  <si>
    <t>OFF-BI-10001072</t>
  </si>
  <si>
    <t>US-2018-127341</t>
  </si>
  <si>
    <t>OFF-BI-10001078</t>
  </si>
  <si>
    <t>CA-2016-144099</t>
  </si>
  <si>
    <t>US-2016-145121</t>
  </si>
  <si>
    <t>CA-2018-150707</t>
  </si>
  <si>
    <t>CA-2015-161249</t>
  </si>
  <si>
    <t>OFF-BI-10001097</t>
  </si>
  <si>
    <t>CA-2016-158456</t>
  </si>
  <si>
    <t>CA-2018-167661</t>
  </si>
  <si>
    <t>CA-2018-167150</t>
  </si>
  <si>
    <t>CA-2015-101770</t>
  </si>
  <si>
    <t>OFF-BI-10001098</t>
  </si>
  <si>
    <t>US-2016-120572</t>
  </si>
  <si>
    <t>CA-2015-129147</t>
  </si>
  <si>
    <t>CA-2018-132934</t>
  </si>
  <si>
    <t>US-2015-103905</t>
  </si>
  <si>
    <t>US-2018-104661</t>
  </si>
  <si>
    <t>CA-2018-112809</t>
  </si>
  <si>
    <t>OFF-BI-10001107</t>
  </si>
  <si>
    <t>CA-2016-101091</t>
  </si>
  <si>
    <t>CA-2015-115336</t>
  </si>
  <si>
    <t>CA-2016-144302</t>
  </si>
  <si>
    <t>CA-2017-105354</t>
  </si>
  <si>
    <t>US-2015-160780</t>
  </si>
  <si>
    <t>OFF-BI-10001116</t>
  </si>
  <si>
    <t>US-2018-132444</t>
  </si>
  <si>
    <t>CA-2016-120845</t>
  </si>
  <si>
    <t>CA-2016-144386</t>
  </si>
  <si>
    <t>US-2018-132927</t>
  </si>
  <si>
    <t>OFF-BI-10001120</t>
  </si>
  <si>
    <t>US-2018-122714</t>
  </si>
  <si>
    <t>CA-2015-129364</t>
  </si>
  <si>
    <t>OFF-BI-10001132</t>
  </si>
  <si>
    <t>CA-2018-160801</t>
  </si>
  <si>
    <t>CA-2017-112739</t>
  </si>
  <si>
    <t>CA-2017-118178</t>
  </si>
  <si>
    <t>OFF-BI-10001153</t>
  </si>
  <si>
    <t>US-2017-150147</t>
  </si>
  <si>
    <t>CA-2018-126536</t>
  </si>
  <si>
    <t>OFF-BI-10001191</t>
  </si>
  <si>
    <t>CA-2017-140641</t>
  </si>
  <si>
    <t>US-2018-166611</t>
  </si>
  <si>
    <t>CA-2017-125164</t>
  </si>
  <si>
    <t>OFF-BI-10001196</t>
  </si>
  <si>
    <t>CA-2015-108182</t>
  </si>
  <si>
    <t>Romeoville</t>
  </si>
  <si>
    <t>CA-2016-113040</t>
  </si>
  <si>
    <t>OFF-BI-10001249</t>
  </si>
  <si>
    <t>CA-2016-113523</t>
  </si>
  <si>
    <t>US-2015-107699</t>
  </si>
  <si>
    <t>CA-2015-126193</t>
  </si>
  <si>
    <t>Oswego</t>
  </si>
  <si>
    <t>CA-2015-148950</t>
  </si>
  <si>
    <t>Joy Daniels</t>
  </si>
  <si>
    <t>CA-2016-113901</t>
  </si>
  <si>
    <t>CA-2017-141551</t>
  </si>
  <si>
    <t>CA-2017-124562</t>
  </si>
  <si>
    <t>OFF-BI-10001267</t>
  </si>
  <si>
    <t>CA-2017-136049</t>
  </si>
  <si>
    <t>OFF-BI-10001294</t>
  </si>
  <si>
    <t>CA-2017-161669</t>
  </si>
  <si>
    <t>CA-2018-147942</t>
  </si>
  <si>
    <t>CA-2015-117709</t>
  </si>
  <si>
    <t>CA-2015-111962</t>
  </si>
  <si>
    <t>OFF-BI-10001308</t>
  </si>
  <si>
    <t>CA-2016-153738</t>
  </si>
  <si>
    <t>CA-2017-129308</t>
  </si>
  <si>
    <t>CA-2016-127607</t>
  </si>
  <si>
    <t>CA-2016-134747</t>
  </si>
  <si>
    <t>CA-2018-121160</t>
  </si>
  <si>
    <t>Bryan</t>
  </si>
  <si>
    <t>OFF-BI-10001359</t>
  </si>
  <si>
    <t>CA-2015-152268</t>
  </si>
  <si>
    <t>CA-2016-105571</t>
  </si>
  <si>
    <t>CA-2017-101546</t>
  </si>
  <si>
    <t>US-2018-102183</t>
  </si>
  <si>
    <t>CA-2018-141789</t>
  </si>
  <si>
    <t>Amy Cox</t>
  </si>
  <si>
    <t>CA-2015-169852</t>
  </si>
  <si>
    <t>OFF-BI-10001460</t>
  </si>
  <si>
    <t>CA-2018-153822</t>
  </si>
  <si>
    <t>OFF-BI-10001510</t>
  </si>
  <si>
    <t>CA-2018-128160</t>
  </si>
  <si>
    <t>US-2017-102141</t>
  </si>
  <si>
    <t>CA-2018-150959</t>
  </si>
  <si>
    <t>OFF-BI-10001524</t>
  </si>
  <si>
    <t>CA-2017-161095</t>
  </si>
  <si>
    <t>US-2016-150161</t>
  </si>
  <si>
    <t>US-2017-164945</t>
  </si>
  <si>
    <t>CA-2017-111941</t>
  </si>
  <si>
    <t>CA-2018-148691</t>
  </si>
  <si>
    <t>CA-2018-102197</t>
  </si>
  <si>
    <t>David Kendrick</t>
  </si>
  <si>
    <t>CA-2016-141810</t>
  </si>
  <si>
    <t>CA-2018-130526</t>
  </si>
  <si>
    <t>OFF-BI-10001525</t>
  </si>
  <si>
    <t>CA-2018-133928</t>
  </si>
  <si>
    <t>Hickory</t>
  </si>
  <si>
    <t>US-2018-154851</t>
  </si>
  <si>
    <t>CA-2017-116379</t>
  </si>
  <si>
    <t>OFF-BI-10001543</t>
  </si>
  <si>
    <t>CA-2015-133389</t>
  </si>
  <si>
    <t>OFF-BI-10001553</t>
  </si>
  <si>
    <t>CA-2016-110247</t>
  </si>
  <si>
    <t>Ritsa Hightower</t>
  </si>
  <si>
    <t>CA-2018-136497</t>
  </si>
  <si>
    <t>CA-2015-154837</t>
  </si>
  <si>
    <t>OFF-BI-10001575</t>
  </si>
  <si>
    <t>US-2017-168620</t>
  </si>
  <si>
    <t>US-2018-144582</t>
  </si>
  <si>
    <t>OFF-BI-10001597</t>
  </si>
  <si>
    <t>CA-2016-142419</t>
  </si>
  <si>
    <t>CA-2017-136231</t>
  </si>
  <si>
    <t>CA-2018-128300</t>
  </si>
  <si>
    <t>Summerville</t>
  </si>
  <si>
    <t>CA-2016-102806</t>
  </si>
  <si>
    <t>CA-2016-111094</t>
  </si>
  <si>
    <t>CA-2015-114510</t>
  </si>
  <si>
    <t>Logan</t>
  </si>
  <si>
    <t>OFF-BI-10001617</t>
  </si>
  <si>
    <t>CA-2017-113551</t>
  </si>
  <si>
    <t>Edinburg</t>
  </si>
  <si>
    <t>OFF-BI-10001628</t>
  </si>
  <si>
    <t>US-2016-138716</t>
  </si>
  <si>
    <t>CA-2017-125738</t>
  </si>
  <si>
    <t>Salt Lake City</t>
  </si>
  <si>
    <t>CA-2018-152198</t>
  </si>
  <si>
    <t>CA-2018-104381</t>
  </si>
  <si>
    <t>CA-2018-125269</t>
  </si>
  <si>
    <t>CA-2017-121755</t>
  </si>
  <si>
    <t>OFF-BI-10001634</t>
  </si>
  <si>
    <t>CA-2018-105053</t>
  </si>
  <si>
    <t>US-2015-147704</t>
  </si>
  <si>
    <t>OFF-BI-10001636</t>
  </si>
  <si>
    <t>CA-2016-169278</t>
  </si>
  <si>
    <t>US-2017-169040</t>
  </si>
  <si>
    <t>OFF-BI-10001658</t>
  </si>
  <si>
    <t>CA-2017-134222</t>
  </si>
  <si>
    <t>CA-2017-116561</t>
  </si>
  <si>
    <t>CA-2017-164154</t>
  </si>
  <si>
    <t>CA-2018-107832</t>
  </si>
  <si>
    <t>CA-2015-165393</t>
  </si>
  <si>
    <t>CA-2015-107139</t>
  </si>
  <si>
    <t>OFF-BI-10001670</t>
  </si>
  <si>
    <t>CA-2018-110443</t>
  </si>
  <si>
    <t>Renton</t>
  </si>
  <si>
    <t>CA-2018-147767</t>
  </si>
  <si>
    <t>CA-2018-108854</t>
  </si>
  <si>
    <t>CA-2018-145219</t>
  </si>
  <si>
    <t>CA-2016-110947</t>
  </si>
  <si>
    <t>US-2018-160465</t>
  </si>
  <si>
    <t>CA-2018-163671</t>
  </si>
  <si>
    <t>OFF-BI-10001679</t>
  </si>
  <si>
    <t>US-2015-156216</t>
  </si>
  <si>
    <t>OFF-BI-10001718</t>
  </si>
  <si>
    <t>CA-2018-121398</t>
  </si>
  <si>
    <t>US-2015-164616</t>
  </si>
  <si>
    <t>CA-2018-157833</t>
  </si>
  <si>
    <t>OFF-BI-10001721</t>
  </si>
  <si>
    <t>CA-2017-162390</t>
  </si>
  <si>
    <t>CA-2016-129917</t>
  </si>
  <si>
    <t>OFF-BI-10001757</t>
  </si>
  <si>
    <t>CA-2018-139080</t>
  </si>
  <si>
    <t>CA-2018-137582</t>
  </si>
  <si>
    <t>CA-2016-125696</t>
  </si>
  <si>
    <t>CA-2015-133809</t>
  </si>
  <si>
    <t>CA-2018-101959</t>
  </si>
  <si>
    <t>CA-2017-130400</t>
  </si>
  <si>
    <t>OFF-BI-10001758</t>
  </si>
  <si>
    <t>US-2015-106299</t>
  </si>
  <si>
    <t>CA-2015-168158</t>
  </si>
  <si>
    <t>Great Falls</t>
  </si>
  <si>
    <t>OFF-BI-10001759</t>
  </si>
  <si>
    <t>CA-2018-116204</t>
  </si>
  <si>
    <t>CA-2016-119907</t>
  </si>
  <si>
    <t>OFF-BI-10001765</t>
  </si>
  <si>
    <t>CA-2015-105340</t>
  </si>
  <si>
    <t>US-2016-107349</t>
  </si>
  <si>
    <t>US-2018-146416</t>
  </si>
  <si>
    <t>Woodland</t>
  </si>
  <si>
    <t>OFF-BI-10001787</t>
  </si>
  <si>
    <t>CA-2018-127803</t>
  </si>
  <si>
    <t>CA-2018-107958</t>
  </si>
  <si>
    <t>OFF-BI-10001890</t>
  </si>
  <si>
    <t>CA-2017-105018</t>
  </si>
  <si>
    <t>US-2016-163685</t>
  </si>
  <si>
    <t>CA-2016-113222</t>
  </si>
  <si>
    <t>CA-2018-103478</t>
  </si>
  <si>
    <t>OFF-BI-10001900</t>
  </si>
  <si>
    <t>CA-2016-137946</t>
  </si>
  <si>
    <t>OFF-BI-10001922</t>
  </si>
  <si>
    <t>CA-2016-164441</t>
  </si>
  <si>
    <t>CA-2018-164826</t>
  </si>
  <si>
    <t>OFF-BI-10001982</t>
  </si>
  <si>
    <t>CA-2015-107398</t>
  </si>
  <si>
    <t>OFF-BI-10001989</t>
  </si>
  <si>
    <t>CA-2017-113516</t>
  </si>
  <si>
    <t>CA-2015-141005</t>
  </si>
  <si>
    <t>CA-2017-126795</t>
  </si>
  <si>
    <t>CA-2018-128328</t>
  </si>
  <si>
    <t>CA-2016-147501</t>
  </si>
  <si>
    <t>OFF-BI-10002003</t>
  </si>
  <si>
    <t>CA-2018-127306</t>
  </si>
  <si>
    <t>CA-2018-107461</t>
  </si>
  <si>
    <t>US-2017-128195</t>
  </si>
  <si>
    <t>OFF-BI-10002012</t>
  </si>
  <si>
    <t>CA-2016-106978</t>
  </si>
  <si>
    <t>US-2018-100209</t>
  </si>
  <si>
    <t>CA-2018-166856</t>
  </si>
  <si>
    <t>Clovis</t>
  </si>
  <si>
    <t>CA-2016-140984</t>
  </si>
  <si>
    <t>CA-2017-108364</t>
  </si>
  <si>
    <t>CA-2018-154466</t>
  </si>
  <si>
    <t>CA-2018-144064</t>
  </si>
  <si>
    <t>CA-2018-142776</t>
  </si>
  <si>
    <t>Roy Skaria</t>
  </si>
  <si>
    <t>OFF-BI-10002026</t>
  </si>
  <si>
    <t>US-2017-139262</t>
  </si>
  <si>
    <t>CA-2018-122154</t>
  </si>
  <si>
    <t>CA-2015-163559</t>
  </si>
  <si>
    <t>CA-2017-111416</t>
  </si>
  <si>
    <t>CA-2018-107713</t>
  </si>
  <si>
    <t>CA-2015-119172</t>
  </si>
  <si>
    <t>US-2017-149790</t>
  </si>
  <si>
    <t>CA-2016-105312</t>
  </si>
  <si>
    <t>OFF-BI-10002049</t>
  </si>
  <si>
    <t>CA-2018-145772</t>
  </si>
  <si>
    <t>CA-2015-139283</t>
  </si>
  <si>
    <t>CA-2016-137064</t>
  </si>
  <si>
    <t>US-2018-145863</t>
  </si>
  <si>
    <t>CA-2016-143602</t>
  </si>
  <si>
    <t>OFF-BI-10002071</t>
  </si>
  <si>
    <t>CA-2018-150609</t>
  </si>
  <si>
    <t>CA-2018-167703</t>
  </si>
  <si>
    <t>US-2015-104759</t>
  </si>
  <si>
    <t>CA-2016-120551</t>
  </si>
  <si>
    <t>Norfolk</t>
  </si>
  <si>
    <t>CA-2018-127285</t>
  </si>
  <si>
    <t>OFF-BI-10002072</t>
  </si>
  <si>
    <t>OFF-BI-10002082</t>
  </si>
  <si>
    <t>CA-2017-148908</t>
  </si>
  <si>
    <t>US-2018-147998</t>
  </si>
  <si>
    <t>CA-2018-168655</t>
  </si>
  <si>
    <t>CA-2017-133872</t>
  </si>
  <si>
    <t>Boca Raton</t>
  </si>
  <si>
    <t>CA-2018-161655</t>
  </si>
  <si>
    <t>US-2016-117184</t>
  </si>
  <si>
    <t>OFF-BI-10002103</t>
  </si>
  <si>
    <t>US-2017-128678</t>
  </si>
  <si>
    <t>CA-2018-120719</t>
  </si>
  <si>
    <t>CA-2018-151071</t>
  </si>
  <si>
    <t>CA-2018-118122</t>
  </si>
  <si>
    <t>CA-2018-115427</t>
  </si>
  <si>
    <t>Erica Bern</t>
  </si>
  <si>
    <t>CA-2015-138198</t>
  </si>
  <si>
    <t>US-2015-111171</t>
  </si>
  <si>
    <t>CA-2017-149503</t>
  </si>
  <si>
    <t>OFF-BI-10002133</t>
  </si>
  <si>
    <t>US-2018-100398</t>
  </si>
  <si>
    <t>CA-2016-101868</t>
  </si>
  <si>
    <t>CA-2016-129525</t>
  </si>
  <si>
    <t>CA-2017-121356</t>
  </si>
  <si>
    <t>CA-2015-126200</t>
  </si>
  <si>
    <t>US-2018-158218</t>
  </si>
  <si>
    <t>OFF-BI-10002160</t>
  </si>
  <si>
    <t>CA-2017-129714</t>
  </si>
  <si>
    <t>CA-2015-104738</t>
  </si>
  <si>
    <t>CA-2016-141936</t>
  </si>
  <si>
    <t>OFF-BI-10002194</t>
  </si>
  <si>
    <t>US-2017-111528</t>
  </si>
  <si>
    <t>US-2017-100419</t>
  </si>
  <si>
    <t>OFF-BI-10002215</t>
  </si>
  <si>
    <t>CA-2017-161361</t>
  </si>
  <si>
    <t>CA-2017-152163</t>
  </si>
  <si>
    <t>OFF-BI-10002225</t>
  </si>
  <si>
    <t>CA-2017-134775</t>
  </si>
  <si>
    <t>CA-2018-123022</t>
  </si>
  <si>
    <t>La Mesa</t>
  </si>
  <si>
    <t>CA-2017-137848</t>
  </si>
  <si>
    <t>CA-2018-149468</t>
  </si>
  <si>
    <t>OFF-BI-10002309</t>
  </si>
  <si>
    <t>CA-2017-168557</t>
  </si>
  <si>
    <t>CA-2017-125843</t>
  </si>
  <si>
    <t>US-2015-158400</t>
  </si>
  <si>
    <t>OFF-BI-10002353</t>
  </si>
  <si>
    <t>CA-2018-133095</t>
  </si>
  <si>
    <t>CA-2018-152261</t>
  </si>
  <si>
    <t>CA-2018-144526</t>
  </si>
  <si>
    <t>CA-2015-130575</t>
  </si>
  <si>
    <t>CA-2017-112025</t>
  </si>
  <si>
    <t>US-2018-168802</t>
  </si>
  <si>
    <t>OFF-BI-10002393</t>
  </si>
  <si>
    <t>CA-2017-152408</t>
  </si>
  <si>
    <t>CA-2017-134691</t>
  </si>
  <si>
    <t>CA-2018-101728</t>
  </si>
  <si>
    <t>OFF-BI-10002412</t>
  </si>
  <si>
    <t>CA-2016-111297</t>
  </si>
  <si>
    <t>CA-2018-125367</t>
  </si>
  <si>
    <t>OFF-BI-10002414</t>
  </si>
  <si>
    <t>CA-2017-166625</t>
  </si>
  <si>
    <t>Jill Matthias</t>
  </si>
  <si>
    <t>CA-2017-118969</t>
  </si>
  <si>
    <t>OFF-BI-10002429</t>
  </si>
  <si>
    <t>CA-2017-164574</t>
  </si>
  <si>
    <t>CA-2018-155089</t>
  </si>
  <si>
    <t>CA-2015-103702</t>
  </si>
  <si>
    <t>US-2015-105137</t>
  </si>
  <si>
    <t>US-2018-122637</t>
  </si>
  <si>
    <t>CA-2016-132633</t>
  </si>
  <si>
    <t>OFF-BI-10002432</t>
  </si>
  <si>
    <t>CA-2016-146696</t>
  </si>
  <si>
    <t>CA-2015-132010</t>
  </si>
  <si>
    <t>CA-2015-146500</t>
  </si>
  <si>
    <t>CA-2018-155936</t>
  </si>
  <si>
    <t>CA-2016-145065</t>
  </si>
  <si>
    <t>OFF-BI-10002437</t>
  </si>
  <si>
    <t>CA-2017-108630</t>
  </si>
  <si>
    <t>Bobby Elias</t>
  </si>
  <si>
    <t>CA-2016-156013</t>
  </si>
  <si>
    <t>CA-2015-157546</t>
  </si>
  <si>
    <t>OFF-BI-10002498</t>
  </si>
  <si>
    <t>US-2017-156986</t>
  </si>
  <si>
    <t>CA-2018-158379</t>
  </si>
  <si>
    <t>CA-2018-100230</t>
  </si>
  <si>
    <t>OFF-BI-10002557</t>
  </si>
  <si>
    <t>CA-2015-169257</t>
  </si>
  <si>
    <t>CA-2017-168753</t>
  </si>
  <si>
    <t>US-2017-150357</t>
  </si>
  <si>
    <t>CA-2017-127761</t>
  </si>
  <si>
    <t>CA-2018-158953</t>
  </si>
  <si>
    <t>Missouri City</t>
  </si>
  <si>
    <t>OFF-BI-10002571</t>
  </si>
  <si>
    <t>US-2017-157490</t>
  </si>
  <si>
    <t>US-2015-112200</t>
  </si>
  <si>
    <t>CA-2018-112536</t>
  </si>
  <si>
    <t>OFF-BI-10002609</t>
  </si>
  <si>
    <t>CA-2016-100734</t>
  </si>
  <si>
    <t>CA-2017-168844</t>
  </si>
  <si>
    <t>CA-2017-158568</t>
  </si>
  <si>
    <t>CA-2018-125878</t>
  </si>
  <si>
    <t>CA-2015-130729</t>
  </si>
  <si>
    <t>OFF-BI-10002706</t>
  </si>
  <si>
    <t>CA-2016-152513</t>
  </si>
  <si>
    <t>CA-2016-153416</t>
  </si>
  <si>
    <t>CA-2016-132136</t>
  </si>
  <si>
    <t>OFF-BI-10002735</t>
  </si>
  <si>
    <t>CA-2018-124576</t>
  </si>
  <si>
    <t>US-2015-158057</t>
  </si>
  <si>
    <t>CA-2018-151211</t>
  </si>
  <si>
    <t>CA-2016-159779</t>
  </si>
  <si>
    <t>OFF-BI-10002764</t>
  </si>
  <si>
    <t>CA-2016-149636</t>
  </si>
  <si>
    <t>CA-2017-126270</t>
  </si>
  <si>
    <t>San Clemente</t>
  </si>
  <si>
    <t>CA-2015-123316</t>
  </si>
  <si>
    <t>CA-2017-163202</t>
  </si>
  <si>
    <t>OFF-BI-10002794</t>
  </si>
  <si>
    <t>CA-2016-131072</t>
  </si>
  <si>
    <t>CA-2018-165008</t>
  </si>
  <si>
    <t>US-2018-146878</t>
  </si>
  <si>
    <t>US-2015-161305</t>
  </si>
  <si>
    <t>CA-2015-106719</t>
  </si>
  <si>
    <t>Billings</t>
  </si>
  <si>
    <t>OFF-BI-10002799</t>
  </si>
  <si>
    <t>CA-2016-169572</t>
  </si>
  <si>
    <t>CA-2018-114524</t>
  </si>
  <si>
    <t>OFF-BI-10002813</t>
  </si>
  <si>
    <t>CA-2017-159023</t>
  </si>
  <si>
    <t>CA-2018-158120</t>
  </si>
  <si>
    <t>US-2018-162068</t>
  </si>
  <si>
    <t>Loveland</t>
  </si>
  <si>
    <t>CA-2017-151169</t>
  </si>
  <si>
    <t>US-2016-118766</t>
  </si>
  <si>
    <t>US-2016-149692</t>
  </si>
  <si>
    <t>OFF-BI-10002824</t>
  </si>
  <si>
    <t>CA-2018-161088</t>
  </si>
  <si>
    <t>CA-2018-122987</t>
  </si>
  <si>
    <t>CA-2016-155054</t>
  </si>
  <si>
    <t>Lewiston</t>
  </si>
  <si>
    <t>CA-2015-142510</t>
  </si>
  <si>
    <t>CA-2015-111059</t>
  </si>
  <si>
    <t>OFF-BI-10002827</t>
  </si>
  <si>
    <t>CA-2018-163335</t>
  </si>
  <si>
    <t>CA-2018-146367</t>
  </si>
  <si>
    <t>OFF-BI-10002852</t>
  </si>
  <si>
    <t>CA-2016-166338</t>
  </si>
  <si>
    <t>CA-2017-131576</t>
  </si>
  <si>
    <t>CA-2016-136420</t>
  </si>
  <si>
    <t>OFF-BI-10002854</t>
  </si>
  <si>
    <t>CA-2018-105914</t>
  </si>
  <si>
    <t>CA-2015-109302</t>
  </si>
  <si>
    <t>CA-2015-153479</t>
  </si>
  <si>
    <t>OFF-BI-10002867</t>
  </si>
  <si>
    <t>US-2018-111241</t>
  </si>
  <si>
    <t>CA-2015-146640</t>
  </si>
  <si>
    <t>CA-2016-111395</t>
  </si>
  <si>
    <t>CA-2018-112900</t>
  </si>
  <si>
    <t>OFF-BI-10002897</t>
  </si>
  <si>
    <t>CA-2016-116876</t>
  </si>
  <si>
    <t>CA-2018-133067</t>
  </si>
  <si>
    <t>CA-2018-147032</t>
  </si>
  <si>
    <t>OFF-BI-10002931</t>
  </si>
  <si>
    <t>CA-2016-120880</t>
  </si>
  <si>
    <t>US-2018-147655</t>
  </si>
  <si>
    <t>CA-2015-141152</t>
  </si>
  <si>
    <t>CA-2016-162607</t>
  </si>
  <si>
    <t>OFF-BI-10002949</t>
  </si>
  <si>
    <t>US-2016-164448</t>
  </si>
  <si>
    <t>CA-2018-138611</t>
  </si>
  <si>
    <t>Grove City</t>
  </si>
  <si>
    <t>CA-2018-121678</t>
  </si>
  <si>
    <t>Elyria</t>
  </si>
  <si>
    <t>CA-2015-165428</t>
  </si>
  <si>
    <t>CA-2018-143217</t>
  </si>
  <si>
    <t>CA-2017-129693</t>
  </si>
  <si>
    <t>OFF-BI-10002954</t>
  </si>
  <si>
    <t>CA-2015-133305</t>
  </si>
  <si>
    <t>CA-2015-139633</t>
  </si>
  <si>
    <t>CA-2015-158064</t>
  </si>
  <si>
    <t>OFF-BI-10002976</t>
  </si>
  <si>
    <t>CA-2017-123617</t>
  </si>
  <si>
    <t>CA-2018-166317</t>
  </si>
  <si>
    <t>OFF-BI-10002982</t>
  </si>
  <si>
    <t>CA-2017-138037</t>
  </si>
  <si>
    <t>CA-2017-146633</t>
  </si>
  <si>
    <t>CA-2018-152737</t>
  </si>
  <si>
    <t>US-2017-155173</t>
  </si>
  <si>
    <t>OFF-BI-10003007</t>
  </si>
  <si>
    <t>US-2018-154872</t>
  </si>
  <si>
    <t>CA-2018-115119</t>
  </si>
  <si>
    <t>CA-2017-128671</t>
  </si>
  <si>
    <t>CA-2018-155460</t>
  </si>
  <si>
    <t>OFF-BI-10003091</t>
  </si>
  <si>
    <t>US-2015-147774</t>
  </si>
  <si>
    <t>CA-2016-163587</t>
  </si>
  <si>
    <t>CA-2018-147291</t>
  </si>
  <si>
    <t>OFF-BI-10003094</t>
  </si>
  <si>
    <t>CA-2016-100685</t>
  </si>
  <si>
    <t>CA-2016-133977</t>
  </si>
  <si>
    <t>OFF-BI-10003166</t>
  </si>
  <si>
    <t>CA-2016-106362</t>
  </si>
  <si>
    <t>CA-2018-165757</t>
  </si>
  <si>
    <t>CA-2018-142867</t>
  </si>
  <si>
    <t>CA-2015-155264</t>
  </si>
  <si>
    <t>OFF-BI-10003196</t>
  </si>
  <si>
    <t>CA-2016-149384</t>
  </si>
  <si>
    <t>CA-2016-145814</t>
  </si>
  <si>
    <t>US-2018-165344</t>
  </si>
  <si>
    <t>CA-2016-148873</t>
  </si>
  <si>
    <t>OFF-BI-10003274</t>
  </si>
  <si>
    <t>US-2018-107272</t>
  </si>
  <si>
    <t>CA-2017-110492</t>
  </si>
  <si>
    <t>CA-2018-134978</t>
  </si>
  <si>
    <t>CA-2018-135860</t>
  </si>
  <si>
    <t>OFF-BI-10003291</t>
  </si>
  <si>
    <t>CA-2015-114125</t>
  </si>
  <si>
    <t>CA-2017-133802</t>
  </si>
  <si>
    <t>Redwood City</t>
  </si>
  <si>
    <t>CA-2018-163692</t>
  </si>
  <si>
    <t>CA-2018-105480</t>
  </si>
  <si>
    <t>CA-2016-111990</t>
  </si>
  <si>
    <t>CA-2017-118255</t>
  </si>
  <si>
    <t>CA-2018-146024</t>
  </si>
  <si>
    <t>OFF-BI-10003305</t>
  </si>
  <si>
    <t>CA-2017-103163</t>
  </si>
  <si>
    <t>CA-2017-161473</t>
  </si>
  <si>
    <t>CA-2017-164511</t>
  </si>
  <si>
    <t>OFF-BI-10003314</t>
  </si>
  <si>
    <t>CA-2018-162880</t>
  </si>
  <si>
    <t>Giulietta Dortch</t>
  </si>
  <si>
    <t>US-2015-138835</t>
  </si>
  <si>
    <t>CA-2017-118934</t>
  </si>
  <si>
    <t>CA-2016-156335</t>
  </si>
  <si>
    <t>Bayonne</t>
  </si>
  <si>
    <t>CA-2017-154788</t>
  </si>
  <si>
    <t>OFF-BI-10003350</t>
  </si>
  <si>
    <t>CA-2015-153150</t>
  </si>
  <si>
    <t>OFF-BI-10003355</t>
  </si>
  <si>
    <t>CA-2017-138933</t>
  </si>
  <si>
    <t>US-2017-114888</t>
  </si>
  <si>
    <t>OFF-BI-10003364</t>
  </si>
  <si>
    <t>CA-2017-105494</t>
  </si>
  <si>
    <t>US-2018-132297</t>
  </si>
  <si>
    <t>US-2017-158288</t>
  </si>
  <si>
    <t>CA-2018-133718</t>
  </si>
  <si>
    <t>OFF-BI-10003429</t>
  </si>
  <si>
    <t>CA-2018-118542</t>
  </si>
  <si>
    <t>Clay Cheatham</t>
  </si>
  <si>
    <t>CA-2015-127964</t>
  </si>
  <si>
    <t>CA-2018-106831</t>
  </si>
  <si>
    <t>CA-2017-125920</t>
  </si>
  <si>
    <t>CA-2018-104927</t>
  </si>
  <si>
    <t>US-2018-136707</t>
  </si>
  <si>
    <t>OFF-BI-10003460</t>
  </si>
  <si>
    <t>CA-2015-125556</t>
  </si>
  <si>
    <t>CA-2016-124044</t>
  </si>
  <si>
    <t>CA-2018-163139</t>
  </si>
  <si>
    <t>US-2015-152723</t>
  </si>
  <si>
    <t>CA-2018-159604</t>
  </si>
  <si>
    <t>CA-2018-107909</t>
  </si>
  <si>
    <t>OFF-BI-10003476</t>
  </si>
  <si>
    <t>CA-2018-148922</t>
  </si>
  <si>
    <t>CA-2015-118192</t>
  </si>
  <si>
    <t>US-2015-146353</t>
  </si>
  <si>
    <t>CA-2018-112004</t>
  </si>
  <si>
    <t>OFF-BI-10003527</t>
  </si>
  <si>
    <t>CA-2018-135909</t>
  </si>
  <si>
    <t>CA-2017-159891</t>
  </si>
  <si>
    <t>CA-2016-162782</t>
  </si>
  <si>
    <t>US-2016-163825</t>
  </si>
  <si>
    <t>CA-2018-152093</t>
  </si>
  <si>
    <t>OFF-BI-10003529</t>
  </si>
  <si>
    <t>CA-2015-112403</t>
  </si>
  <si>
    <t>CA-2016-109001</t>
  </si>
  <si>
    <t>CA-2016-150441</t>
  </si>
  <si>
    <t>CA-2017-146010</t>
  </si>
  <si>
    <t>OFF-BI-10003638</t>
  </si>
  <si>
    <t>CA-2015-158470</t>
  </si>
  <si>
    <t>CA-2016-100545</t>
  </si>
  <si>
    <t>CA-2015-138023</t>
  </si>
  <si>
    <t>CA-2015-148383</t>
  </si>
  <si>
    <t>OFF-BI-10003650</t>
  </si>
  <si>
    <t>US-2016-136476</t>
  </si>
  <si>
    <t>CA-2018-146983</t>
  </si>
  <si>
    <t>CA-2017-149797</t>
  </si>
  <si>
    <t>CA-2018-155075</t>
  </si>
  <si>
    <t>US-2015-122959</t>
  </si>
  <si>
    <t>CA-2018-103877</t>
  </si>
  <si>
    <t>OFF-BI-10003655</t>
  </si>
  <si>
    <t>CA-2016-130610</t>
  </si>
  <si>
    <t>Victor Preis</t>
  </si>
  <si>
    <t>OFF-BI-10003656</t>
  </si>
  <si>
    <t>CA-2017-161389</t>
  </si>
  <si>
    <t>CA-2016-122210</t>
  </si>
  <si>
    <t>CA-2017-144309</t>
  </si>
  <si>
    <t>US-2018-148362</t>
  </si>
  <si>
    <t>CA-2018-161592</t>
  </si>
  <si>
    <t>OFF-BI-10003669</t>
  </si>
  <si>
    <t>CA-2015-140396</t>
  </si>
  <si>
    <t>CA-2018-110884</t>
  </si>
  <si>
    <t>CA-2018-106943</t>
  </si>
  <si>
    <t>OFF-BI-10003676</t>
  </si>
  <si>
    <t>CA-2015-104808</t>
  </si>
  <si>
    <t>CA-2017-106306</t>
  </si>
  <si>
    <t>CA-2015-121167</t>
  </si>
  <si>
    <t>CA-2015-124394</t>
  </si>
  <si>
    <t>Beaumont</t>
  </si>
  <si>
    <t>CA-2016-149811</t>
  </si>
  <si>
    <t>Woodbury</t>
  </si>
  <si>
    <t>US-2017-148334</t>
  </si>
  <si>
    <t>CA-2018-146493</t>
  </si>
  <si>
    <t>CA-2015-121664</t>
  </si>
  <si>
    <t>OFF-BI-10003684</t>
  </si>
  <si>
    <t>CA-2015-123323</t>
  </si>
  <si>
    <t>CA-2015-105872</t>
  </si>
  <si>
    <t>CA-2018-142489</t>
  </si>
  <si>
    <t>OFF-BI-10003694</t>
  </si>
  <si>
    <t>CA-2017-149454</t>
  </si>
  <si>
    <t>CA-2016-132080</t>
  </si>
  <si>
    <t>CA-2016-127418</t>
  </si>
  <si>
    <t>OFF-BI-10003707</t>
  </si>
  <si>
    <t>CA-2018-108749</t>
  </si>
  <si>
    <t>CA-2016-136378</t>
  </si>
  <si>
    <t>OFF-BI-10003708</t>
  </si>
  <si>
    <t>CA-2018-136623</t>
  </si>
  <si>
    <t>CA-2018-154935</t>
  </si>
  <si>
    <t>CA-2017-126809</t>
  </si>
  <si>
    <t>OFF-BI-10003712</t>
  </si>
  <si>
    <t>US-2017-157308</t>
  </si>
  <si>
    <t>CA-2016-168459</t>
  </si>
  <si>
    <t>US-2015-158638</t>
  </si>
  <si>
    <t>CA-2016-160787</t>
  </si>
  <si>
    <t>OFF-BI-10003718</t>
  </si>
  <si>
    <t>CA-2016-142475</t>
  </si>
  <si>
    <t>CA-2016-107020</t>
  </si>
  <si>
    <t>OFF-BI-10003719</t>
  </si>
  <si>
    <t>CA-2018-158386</t>
  </si>
  <si>
    <t>CA-2015-136742</t>
  </si>
  <si>
    <t>CA-2015-151162</t>
  </si>
  <si>
    <t>OFF-BI-10003727</t>
  </si>
  <si>
    <t>CA-2017-167983</t>
  </si>
  <si>
    <t>CA-2017-134348</t>
  </si>
  <si>
    <t>CA-2017-168361</t>
  </si>
  <si>
    <t>CA-2015-143168</t>
  </si>
  <si>
    <t>OFF-BI-10003784</t>
  </si>
  <si>
    <t>CA-2015-108861</t>
  </si>
  <si>
    <t>OFF-BI-10003876</t>
  </si>
  <si>
    <t>CA-2015-108147</t>
  </si>
  <si>
    <t>CA-2017-164637</t>
  </si>
  <si>
    <t>OFF-BI-10003910</t>
  </si>
  <si>
    <t>CA-2015-137351</t>
  </si>
  <si>
    <t>CA-2018-147354</t>
  </si>
  <si>
    <t>CA-2018-168900</t>
  </si>
  <si>
    <t>US-2018-139465</t>
  </si>
  <si>
    <t>OFF-BI-10003925</t>
  </si>
  <si>
    <t>CA-2015-117639</t>
  </si>
  <si>
    <t>Mitch Willingham</t>
  </si>
  <si>
    <t>CA-2018-132339</t>
  </si>
  <si>
    <t>CA-2018-104640</t>
  </si>
  <si>
    <t>CA-2017-140207</t>
  </si>
  <si>
    <t>OFF-BI-10003963</t>
  </si>
  <si>
    <t>CA-2017-141586</t>
  </si>
  <si>
    <t>OFF-BI-10003981</t>
  </si>
  <si>
    <t>CA-2015-135755</t>
  </si>
  <si>
    <t>OFF-BI-10003982</t>
  </si>
  <si>
    <t>CA-2018-144498</t>
  </si>
  <si>
    <t>US-2017-108777</t>
  </si>
  <si>
    <t>US-2015-134971</t>
  </si>
  <si>
    <t>OFF-BI-10003984</t>
  </si>
  <si>
    <t>US-2018-117331</t>
  </si>
  <si>
    <t>CA-2015-101364</t>
  </si>
  <si>
    <t>US-2018-108014</t>
  </si>
  <si>
    <t>OFF-BI-10004001</t>
  </si>
  <si>
    <t>CA-2017-162614</t>
  </si>
  <si>
    <t>CA-2018-160423</t>
  </si>
  <si>
    <t>CA-2017-132017</t>
  </si>
  <si>
    <t>CA-2017-113817</t>
  </si>
  <si>
    <t>OFF-BI-10004002</t>
  </si>
  <si>
    <t>CA-2017-149916</t>
  </si>
  <si>
    <t>CA-2018-134096</t>
  </si>
  <si>
    <t>CA-2018-117443</t>
  </si>
  <si>
    <t>OFF-BI-10004022</t>
  </si>
  <si>
    <t>CA-2018-107321</t>
  </si>
  <si>
    <t>CA-2017-116232</t>
  </si>
  <si>
    <t>CA-2015-126277</t>
  </si>
  <si>
    <t>CA-2016-146829</t>
  </si>
  <si>
    <t>CA-2018-124114</t>
  </si>
  <si>
    <t>CA-2016-151470</t>
  </si>
  <si>
    <t>OFF-BI-10004040</t>
  </si>
  <si>
    <t>CA-2018-117436</t>
  </si>
  <si>
    <t>US-2015-150924</t>
  </si>
  <si>
    <t>CA-2016-115924</t>
  </si>
  <si>
    <t>CA-2017-117282</t>
  </si>
  <si>
    <t>OFF-BI-10004094</t>
  </si>
  <si>
    <t>CA-2018-152205</t>
  </si>
  <si>
    <t>CA-2015-112326</t>
  </si>
  <si>
    <t>CA-2015-165540</t>
  </si>
  <si>
    <t>CA-2018-142671</t>
  </si>
  <si>
    <t>OFF-BI-10004099</t>
  </si>
  <si>
    <t>CA-2017-137652</t>
  </si>
  <si>
    <t>US-2015-120236</t>
  </si>
  <si>
    <t>CA-2015-132542</t>
  </si>
  <si>
    <t>US-2015-117058</t>
  </si>
  <si>
    <t>OFF-BI-10004139</t>
  </si>
  <si>
    <t>CA-2016-139780</t>
  </si>
  <si>
    <t>US-2015-128685</t>
  </si>
  <si>
    <t>OFF-BI-10004140</t>
  </si>
  <si>
    <t>CA-2016-142692</t>
  </si>
  <si>
    <t>CA-2017-150658</t>
  </si>
  <si>
    <t>CA-2017-108567</t>
  </si>
  <si>
    <t>CA-2015-103492</t>
  </si>
  <si>
    <t>CA-2016-156608</t>
  </si>
  <si>
    <t>OFF-BI-10004141</t>
  </si>
  <si>
    <t>CA-2018-169817</t>
  </si>
  <si>
    <t>CA-2017-150007</t>
  </si>
  <si>
    <t>US-2018-119039</t>
  </si>
  <si>
    <t>OFF-BI-10004182</t>
  </si>
  <si>
    <t>CA-2018-129833</t>
  </si>
  <si>
    <t>CA-2016-142041</t>
  </si>
  <si>
    <t>OFF-BI-10004187</t>
  </si>
  <si>
    <t>CA-2015-162775</t>
  </si>
  <si>
    <t>CA-2016-120516</t>
  </si>
  <si>
    <t>CA-2016-119592</t>
  </si>
  <si>
    <t>CA-2017-101742</t>
  </si>
  <si>
    <t>OFF-BI-10004209</t>
  </si>
  <si>
    <t>CA-2017-155474</t>
  </si>
  <si>
    <t>CA-2017-168921</t>
  </si>
  <si>
    <t>CA-2018-151855</t>
  </si>
  <si>
    <t>US-2016-161347</t>
  </si>
  <si>
    <t>US-2015-131982</t>
  </si>
  <si>
    <t>OFF-BI-10004224</t>
  </si>
  <si>
    <t>CA-2018-155712</t>
  </si>
  <si>
    <t>CA-2016-136147</t>
  </si>
  <si>
    <t>CA-2016-120341</t>
  </si>
  <si>
    <t>CA-2017-104969</t>
  </si>
  <si>
    <t>US-2016-132836</t>
  </si>
  <si>
    <t>CA-2015-107181</t>
  </si>
  <si>
    <t>OFF-BI-10004230</t>
  </si>
  <si>
    <t>CA-2016-134082</t>
  </si>
  <si>
    <t>CA-2018-169894</t>
  </si>
  <si>
    <t>CA-2017-156139</t>
  </si>
  <si>
    <t>OFF-BI-10004233</t>
  </si>
  <si>
    <t>US-2016-148817</t>
  </si>
  <si>
    <t>CA-2017-103359</t>
  </si>
  <si>
    <t>US-2017-131912</t>
  </si>
  <si>
    <t>OFF-BI-10004236</t>
  </si>
  <si>
    <t>CA-2016-153325</t>
  </si>
  <si>
    <t>US-2017-144393</t>
  </si>
  <si>
    <t>US-2017-155103</t>
  </si>
  <si>
    <t>CA-2017-159737</t>
  </si>
  <si>
    <t>CA-2015-109918</t>
  </si>
  <si>
    <t>OFF-BI-10004308</t>
  </si>
  <si>
    <t>US-2017-117387</t>
  </si>
  <si>
    <t>CA-2018-152310</t>
  </si>
  <si>
    <t>CA-2017-143714</t>
  </si>
  <si>
    <t>CA-2017-126102</t>
  </si>
  <si>
    <t>OFF-BI-10004318</t>
  </si>
  <si>
    <t>CA-2018-161053</t>
  </si>
  <si>
    <t>CA-2017-132997</t>
  </si>
  <si>
    <t>OFF-BI-10004330</t>
  </si>
  <si>
    <t>CA-2017-120796</t>
  </si>
  <si>
    <t>US-2018-110646</t>
  </si>
  <si>
    <t>US-2016-160150</t>
  </si>
  <si>
    <t>OFF-BI-10004352</t>
  </si>
  <si>
    <t>CA-2017-165918</t>
  </si>
  <si>
    <t>OFF-BI-10004364</t>
  </si>
  <si>
    <t>CA-2015-111934</t>
  </si>
  <si>
    <t>CA-2018-102610</t>
  </si>
  <si>
    <t>CA-2018-122735</t>
  </si>
  <si>
    <t>CA-2018-156412</t>
  </si>
  <si>
    <t>OFF-BI-10004390</t>
  </si>
  <si>
    <t>CA-2017-153178</t>
  </si>
  <si>
    <t>OFF-BI-10004410</t>
  </si>
  <si>
    <t>CA-2017-154536</t>
  </si>
  <si>
    <t>OFF-BI-10004465</t>
  </si>
  <si>
    <t>CA-2018-102414</t>
  </si>
  <si>
    <t>CA-2018-153654</t>
  </si>
  <si>
    <t>CA-2018-102946</t>
  </si>
  <si>
    <t>OFF-BI-10004492</t>
  </si>
  <si>
    <t>CA-2018-169404</t>
  </si>
  <si>
    <t>US-2018-103247</t>
  </si>
  <si>
    <t>CA-2015-152296</t>
  </si>
  <si>
    <t>OFF-BI-10004506</t>
  </si>
  <si>
    <t>CA-2018-161893</t>
  </si>
  <si>
    <t>US-2017-155180</t>
  </si>
  <si>
    <t>OFF-BI-10004519</t>
  </si>
  <si>
    <t>CA-2015-140165</t>
  </si>
  <si>
    <t>US-2016-130512</t>
  </si>
  <si>
    <t>US-2017-162859</t>
  </si>
  <si>
    <t>CA-2018-159506</t>
  </si>
  <si>
    <t>CA-2016-146465</t>
  </si>
  <si>
    <t>OFF-BI-10004528</t>
  </si>
  <si>
    <t>CA-2016-147851</t>
  </si>
  <si>
    <t>OFF-BI-10004584</t>
  </si>
  <si>
    <t>US-2017-123750</t>
  </si>
  <si>
    <t>Gastonia</t>
  </si>
  <si>
    <t>CA-2017-132479</t>
  </si>
  <si>
    <t>OFF-BI-10004593</t>
  </si>
  <si>
    <t>CA-2017-162138</t>
  </si>
  <si>
    <t>CA-2015-169726</t>
  </si>
  <si>
    <t>OFF-BI-10004600</t>
  </si>
  <si>
    <t>US-2015-169789</t>
  </si>
  <si>
    <t>CA-2017-167115</t>
  </si>
  <si>
    <t>CA-2015-103100</t>
  </si>
  <si>
    <t>CA-2018-150497</t>
  </si>
  <si>
    <t>Maple Grove</t>
  </si>
  <si>
    <t>OFF-BI-10004632</t>
  </si>
  <si>
    <t>CA-2016-109197</t>
  </si>
  <si>
    <t>Missoula</t>
  </si>
  <si>
    <t>CA-2017-163573</t>
  </si>
  <si>
    <t>CA-2018-141929</t>
  </si>
  <si>
    <t>CA-2018-154760</t>
  </si>
  <si>
    <t>CA-2016-121699</t>
  </si>
  <si>
    <t>CA-2018-149048</t>
  </si>
  <si>
    <t>US-2018-151316</t>
  </si>
  <si>
    <t>CA-2016-160864</t>
  </si>
  <si>
    <t>OFF-BI-10004654</t>
  </si>
  <si>
    <t>CA-2017-112893</t>
  </si>
  <si>
    <t>CA-2018-161851</t>
  </si>
  <si>
    <t>CA-2015-113964</t>
  </si>
  <si>
    <t>CA-2017-106075</t>
  </si>
  <si>
    <t>US-2017-115952</t>
  </si>
  <si>
    <t>CA-2017-117226</t>
  </si>
  <si>
    <t>Deer Park</t>
  </si>
  <si>
    <t>CA-2015-127131</t>
  </si>
  <si>
    <t>OFF-BI-10004656</t>
  </si>
  <si>
    <t>CA-2018-111808</t>
  </si>
  <si>
    <t>CA-2015-109855</t>
  </si>
  <si>
    <t>OFF-BI-10004716</t>
  </si>
  <si>
    <t>US-2017-114622</t>
  </si>
  <si>
    <t>OFF-BI-10004728</t>
  </si>
  <si>
    <t>CA-2017-142405</t>
  </si>
  <si>
    <t>CA-2018-150931</t>
  </si>
  <si>
    <t>CA-2018-152912</t>
  </si>
  <si>
    <t>US-2018-109484</t>
  </si>
  <si>
    <t>OFF-BI-10004738</t>
  </si>
  <si>
    <t>CA-2016-139962</t>
  </si>
  <si>
    <t>CA-2016-113173</t>
  </si>
  <si>
    <t>CA-2017-101448</t>
  </si>
  <si>
    <t>US-2018-143028</t>
  </si>
  <si>
    <t>CA-2017-153661</t>
  </si>
  <si>
    <t>OFF-BI-10004781</t>
  </si>
  <si>
    <t>US-2015-121734</t>
  </si>
  <si>
    <t>OFF-BI-10004817</t>
  </si>
  <si>
    <t>CA-2016-104493</t>
  </si>
  <si>
    <t>CA-2017-126935</t>
  </si>
  <si>
    <t>CA-2018-122028</t>
  </si>
  <si>
    <t>OFF-BI-10004826</t>
  </si>
  <si>
    <t>CA-2018-125990</t>
  </si>
  <si>
    <t>OFF-BI-10004828</t>
  </si>
  <si>
    <t>CA-2017-140417</t>
  </si>
  <si>
    <t>CA-2018-136000</t>
  </si>
  <si>
    <t>CA-2017-126284</t>
  </si>
  <si>
    <t>CA-2018-159954</t>
  </si>
  <si>
    <t>OFF-BI-10004876</t>
  </si>
  <si>
    <t>US-2015-112564</t>
  </si>
  <si>
    <t>CA-2015-148369</t>
  </si>
  <si>
    <t>OFF-BI-10004965</t>
  </si>
  <si>
    <t>CA-2018-160724</t>
  </si>
  <si>
    <t>CA-2016-135853</t>
  </si>
  <si>
    <t>CA-2018-108294</t>
  </si>
  <si>
    <t>CA-2017-151498</t>
  </si>
  <si>
    <t>OFF-BI-10004967</t>
  </si>
  <si>
    <t>CA-2017-124527</t>
  </si>
  <si>
    <t>Ionia McGrath</t>
  </si>
  <si>
    <t>CA-2017-123015</t>
  </si>
  <si>
    <t>US-2016-161991</t>
  </si>
  <si>
    <t>CA-2016-163895</t>
  </si>
  <si>
    <t>OFF-BI-10004970</t>
  </si>
  <si>
    <t>CA-2017-163384</t>
  </si>
  <si>
    <t>CA-2018-105410</t>
  </si>
  <si>
    <t>CA-2015-129819</t>
  </si>
  <si>
    <t>CA-2017-131065</t>
  </si>
  <si>
    <t>CA-2015-122070</t>
  </si>
  <si>
    <t>CA-2018-111374</t>
  </si>
  <si>
    <t>CA-2017-116540</t>
  </si>
  <si>
    <t>OFF-BI-10004995</t>
  </si>
  <si>
    <t>US-2018-120390</t>
  </si>
  <si>
    <t>OFF-EN-10000056</t>
  </si>
  <si>
    <t>Envelopes</t>
  </si>
  <si>
    <t>CA-2016-122371</t>
  </si>
  <si>
    <t>CA-2016-147529</t>
  </si>
  <si>
    <t>CA-2016-154921</t>
  </si>
  <si>
    <t>CA-2015-125542</t>
  </si>
  <si>
    <t>CA-2017-165218</t>
  </si>
  <si>
    <t>CA-2016-100573</t>
  </si>
  <si>
    <t>OFF-EN-10000461</t>
  </si>
  <si>
    <t>CA-2016-140830</t>
  </si>
  <si>
    <t>US-2018-159562</t>
  </si>
  <si>
    <t>CA-2018-100314</t>
  </si>
  <si>
    <t>OFF-EN-10000483</t>
  </si>
  <si>
    <t>CA-2016-134922</t>
  </si>
  <si>
    <t>CA-2016-160472</t>
  </si>
  <si>
    <t>South Bend</t>
  </si>
  <si>
    <t>OFF-EN-10000781</t>
  </si>
  <si>
    <t>OFF-EN-10000927</t>
  </si>
  <si>
    <t>CA-2016-149734</t>
  </si>
  <si>
    <t>CA-2018-140508</t>
  </si>
  <si>
    <t>OFF-EN-10001028</t>
  </si>
  <si>
    <t>CA-2015-107573</t>
  </si>
  <si>
    <t>OFF-EN-10001099</t>
  </si>
  <si>
    <t>CA-2017-119683</t>
  </si>
  <si>
    <t>CA-2017-140634</t>
  </si>
  <si>
    <t>OFF-EN-10001137</t>
  </si>
  <si>
    <t>CA-2016-121041</t>
  </si>
  <si>
    <t>Haltom City</t>
  </si>
  <si>
    <t>CA-2018-117114</t>
  </si>
  <si>
    <t>CA-2017-167416</t>
  </si>
  <si>
    <t>OFF-EN-10001141</t>
  </si>
  <si>
    <t>CA-2018-140760</t>
  </si>
  <si>
    <t>CA-2018-132738</t>
  </si>
  <si>
    <t>CA-2018-144113</t>
  </si>
  <si>
    <t>OFF-EN-10001219</t>
  </si>
  <si>
    <t>CA-2015-128538</t>
  </si>
  <si>
    <t>CA-2018-146136</t>
  </si>
  <si>
    <t>CA-2017-120859</t>
  </si>
  <si>
    <t>OFF-EN-10001335</t>
  </si>
  <si>
    <t>CA-2015-138450</t>
  </si>
  <si>
    <t>US-2016-138303</t>
  </si>
  <si>
    <t>OFF-EN-10001415</t>
  </si>
  <si>
    <t>CA-2015-159709</t>
  </si>
  <si>
    <t>OFF-EN-10001434</t>
  </si>
  <si>
    <t>CA-2016-110289</t>
  </si>
  <si>
    <t>CA-2016-134782</t>
  </si>
  <si>
    <t>CA-2015-112851</t>
  </si>
  <si>
    <t>OFF-EN-10001453</t>
  </si>
  <si>
    <t>US-2018-162670</t>
  </si>
  <si>
    <t>CA-2016-131457</t>
  </si>
  <si>
    <t>OFF-EN-10001509</t>
  </si>
  <si>
    <t>CA-2017-152800</t>
  </si>
  <si>
    <t>CA-2017-106656</t>
  </si>
  <si>
    <t>CA-2016-146486</t>
  </si>
  <si>
    <t>CA-2018-100160</t>
  </si>
  <si>
    <t>US-2015-168501</t>
  </si>
  <si>
    <t>OFF-EN-10001532</t>
  </si>
  <si>
    <t>CA-2017-125661</t>
  </si>
  <si>
    <t>CA-2018-109211</t>
  </si>
  <si>
    <t>CA-2017-117625</t>
  </si>
  <si>
    <t>OFF-EN-10001535</t>
  </si>
  <si>
    <t>OFF-EN-10001539</t>
  </si>
  <si>
    <t>CA-2016-167696</t>
  </si>
  <si>
    <t>US-2016-153283</t>
  </si>
  <si>
    <t>CA-2018-128335</t>
  </si>
  <si>
    <t>OFF-EN-10001749</t>
  </si>
  <si>
    <t>CA-2017-154508</t>
  </si>
  <si>
    <t>OFF-EN-10001990</t>
  </si>
  <si>
    <t>CA-2015-107524</t>
  </si>
  <si>
    <t>CA-2018-145877</t>
  </si>
  <si>
    <t>CA-2016-136735</t>
  </si>
  <si>
    <t>OFF-EN-10002230</t>
  </si>
  <si>
    <t>CA-2017-159212</t>
  </si>
  <si>
    <t>US-2015-126571</t>
  </si>
  <si>
    <t>CA-2018-141782</t>
  </si>
  <si>
    <t>OFF-EN-10002312</t>
  </si>
  <si>
    <t>CA-2017-102162</t>
  </si>
  <si>
    <t>CA-2017-124583</t>
  </si>
  <si>
    <t>OFF-EN-10002500</t>
  </si>
  <si>
    <t>CA-2015-138128</t>
  </si>
  <si>
    <t>US-2016-137008</t>
  </si>
  <si>
    <t>CA-2018-127180</t>
  </si>
  <si>
    <t>OFF-EN-10002504</t>
  </si>
  <si>
    <t>CA-2018-138779</t>
  </si>
  <si>
    <t>CA-2015-115259</t>
  </si>
  <si>
    <t>CA-2017-104150</t>
  </si>
  <si>
    <t>CA-2017-157742</t>
  </si>
  <si>
    <t>OFF-EN-10002592</t>
  </si>
  <si>
    <t>OFF-EN-10002600</t>
  </si>
  <si>
    <t>CA-2017-166380</t>
  </si>
  <si>
    <t>CA-2015-130869</t>
  </si>
  <si>
    <t>Cedar Hill</t>
  </si>
  <si>
    <t>CA-2015-159625</t>
  </si>
  <si>
    <t>OFF-EN-10002621</t>
  </si>
  <si>
    <t>CA-2018-108000</t>
  </si>
  <si>
    <t>CA-2018-145310</t>
  </si>
  <si>
    <t>Port Orange</t>
  </si>
  <si>
    <t>OFF-EN-10002831</t>
  </si>
  <si>
    <t>OFF-EN-10002973</t>
  </si>
  <si>
    <t>CA-2017-150000</t>
  </si>
  <si>
    <t>CA-2018-151911</t>
  </si>
  <si>
    <t>OFF-EN-10002986</t>
  </si>
  <si>
    <t>CA-2017-160941</t>
  </si>
  <si>
    <t>OFF-EN-10003001</t>
  </si>
  <si>
    <t>CA-2015-128888</t>
  </si>
  <si>
    <t>CA-2015-149055</t>
  </si>
  <si>
    <t>Phillip Breyer</t>
  </si>
  <si>
    <t>OFF-EN-10003040</t>
  </si>
  <si>
    <t>CA-2018-144862</t>
  </si>
  <si>
    <t>CA-2017-128307</t>
  </si>
  <si>
    <t>OFF-EN-10003055</t>
  </si>
  <si>
    <t>CA-2018-123372</t>
  </si>
  <si>
    <t>CA-2016-162964</t>
  </si>
  <si>
    <t>OFF-EN-10003068</t>
  </si>
  <si>
    <t>CA-2018-156363</t>
  </si>
  <si>
    <t>CA-2018-127922</t>
  </si>
  <si>
    <t>OFF-EN-10003072</t>
  </si>
  <si>
    <t>CA-2016-167269</t>
  </si>
  <si>
    <t>OFF-EN-10003134</t>
  </si>
  <si>
    <t>CA-2017-158043</t>
  </si>
  <si>
    <t>Atlantic City</t>
  </si>
  <si>
    <t>CA-2017-165015</t>
  </si>
  <si>
    <t>OFF-EN-10003160</t>
  </si>
  <si>
    <t>CA-2016-103093</t>
  </si>
  <si>
    <t>OFF-EN-10003286</t>
  </si>
  <si>
    <t>CA-2017-142524</t>
  </si>
  <si>
    <t>OFF-EN-10003296</t>
  </si>
  <si>
    <t>CA-2016-135580</t>
  </si>
  <si>
    <t>CA-2017-146941</t>
  </si>
  <si>
    <t>CA-2016-109169</t>
  </si>
  <si>
    <t>US-2018-141943</t>
  </si>
  <si>
    <t>OFF-EN-10003448</t>
  </si>
  <si>
    <t>OFF-EN-10003567</t>
  </si>
  <si>
    <t>CA-2016-112375</t>
  </si>
  <si>
    <t>OFF-EN-10003798</t>
  </si>
  <si>
    <t>CA-2016-134257</t>
  </si>
  <si>
    <t>OFF-EN-10003845</t>
  </si>
  <si>
    <t>CA-2015-113362</t>
  </si>
  <si>
    <t>CA-2018-117156</t>
  </si>
  <si>
    <t>CA-2016-115420</t>
  </si>
  <si>
    <t>OFF-EN-10003862</t>
  </si>
  <si>
    <t>US-2015-120175</t>
  </si>
  <si>
    <t>CA-2017-121601</t>
  </si>
  <si>
    <t>The Colony</t>
  </si>
  <si>
    <t>CA-2015-103590</t>
  </si>
  <si>
    <t>OFF-EN-10004007</t>
  </si>
  <si>
    <t>CA-2017-150343</t>
  </si>
  <si>
    <t>OFF-EN-10004030</t>
  </si>
  <si>
    <t>US-2018-162208</t>
  </si>
  <si>
    <t>CA-2018-138422</t>
  </si>
  <si>
    <t>OFF-EN-10004147</t>
  </si>
  <si>
    <t>CA-2016-166604</t>
  </si>
  <si>
    <t>CA-2018-113474</t>
  </si>
  <si>
    <t>OFF-EN-10004206</t>
  </si>
  <si>
    <t>OFF-EN-10004386</t>
  </si>
  <si>
    <t>CA-2017-144400</t>
  </si>
  <si>
    <t>CA-2018-118367</t>
  </si>
  <si>
    <t>US-2018-145366</t>
  </si>
  <si>
    <t>OFF-EN-10004459</t>
  </si>
  <si>
    <t>US-2016-113327</t>
  </si>
  <si>
    <t>CA-2016-142755</t>
  </si>
  <si>
    <t>CA-2016-133536</t>
  </si>
  <si>
    <t>CA-2018-122112</t>
  </si>
  <si>
    <t>CA-2015-141299</t>
  </si>
  <si>
    <t>CA-2016-117898</t>
  </si>
  <si>
    <t>CA-2018-126956</t>
  </si>
  <si>
    <t>US-2018-118157</t>
  </si>
  <si>
    <t>OFF-EN-10004483</t>
  </si>
  <si>
    <t>US-2018-133781</t>
  </si>
  <si>
    <t>OFF-EN-10004773</t>
  </si>
  <si>
    <t>CA-2015-127383</t>
  </si>
  <si>
    <t>CA-2015-108189</t>
  </si>
  <si>
    <t>OFF-EN-10004846</t>
  </si>
  <si>
    <t>CA-2018-126676</t>
  </si>
  <si>
    <t>OFF-EN-10004955</t>
  </si>
  <si>
    <t>CA-2018-133641</t>
  </si>
  <si>
    <t>CA-2015-159849</t>
  </si>
  <si>
    <t>OFF-FA-10000053</t>
  </si>
  <si>
    <t>Fasteners</t>
  </si>
  <si>
    <t>CA-2018-119669</t>
  </si>
  <si>
    <t>OFF-FA-10000089</t>
  </si>
  <si>
    <t>OFF-FA-10000134</t>
  </si>
  <si>
    <t>US-2017-133508</t>
  </si>
  <si>
    <t>US-2015-132745</t>
  </si>
  <si>
    <t>OFF-FA-10000254</t>
  </si>
  <si>
    <t>CA-2016-138674</t>
  </si>
  <si>
    <t>OFF-FA-10000304</t>
  </si>
  <si>
    <t>CA-2017-105816</t>
  </si>
  <si>
    <t>CA-2015-115980</t>
  </si>
  <si>
    <t>CA-2016-128167</t>
  </si>
  <si>
    <t>Layton</t>
  </si>
  <si>
    <t>OFF-FA-10000490</t>
  </si>
  <si>
    <t>CA-2016-126466</t>
  </si>
  <si>
    <t>OFF-FA-10000585</t>
  </si>
  <si>
    <t>CA-2018-159884</t>
  </si>
  <si>
    <t>CA-2017-121034</t>
  </si>
  <si>
    <t>CA-2015-100363</t>
  </si>
  <si>
    <t>OFF-FA-10000611</t>
  </si>
  <si>
    <t>CA-2018-150469</t>
  </si>
  <si>
    <t>CA-2015-146990</t>
  </si>
  <si>
    <t>CA-2016-151785</t>
  </si>
  <si>
    <t>CA-2018-102267</t>
  </si>
  <si>
    <t>CA-2018-134285</t>
  </si>
  <si>
    <t>CA-2018-130715</t>
  </si>
  <si>
    <t>OFF-FA-10000621</t>
  </si>
  <si>
    <t>CA-2017-143308</t>
  </si>
  <si>
    <t>CA-2017-102596</t>
  </si>
  <si>
    <t>OFF-FA-10000624</t>
  </si>
  <si>
    <t>CA-2015-156601</t>
  </si>
  <si>
    <t>CA-2017-144015</t>
  </si>
  <si>
    <t>CA-2017-111115</t>
  </si>
  <si>
    <t>CA-2018-110926</t>
  </si>
  <si>
    <t>CA-2018-161984</t>
  </si>
  <si>
    <t>New Brunswick</t>
  </si>
  <si>
    <t>OFF-FA-10000735</t>
  </si>
  <si>
    <t>CA-2018-144365</t>
  </si>
  <si>
    <t>CA-2017-143924</t>
  </si>
  <si>
    <t>Holland</t>
  </si>
  <si>
    <t>OFF-FA-10000840</t>
  </si>
  <si>
    <t>CA-2017-169215</t>
  </si>
  <si>
    <t>OFF-FA-10000936</t>
  </si>
  <si>
    <t>CA-2018-117044</t>
  </si>
  <si>
    <t>US-2017-143280</t>
  </si>
  <si>
    <t>OFF-FA-10000992</t>
  </si>
  <si>
    <t>CA-2015-162684</t>
  </si>
  <si>
    <t>CA-2017-157868</t>
  </si>
  <si>
    <t>CA-2017-130029</t>
  </si>
  <si>
    <t>OFF-FA-10001135</t>
  </si>
  <si>
    <t>CA-2018-106824</t>
  </si>
  <si>
    <t>CA-2016-105221</t>
  </si>
  <si>
    <t>OFF-FA-10001229</t>
  </si>
  <si>
    <t>CA-2018-105445</t>
  </si>
  <si>
    <t>CA-2016-106215</t>
  </si>
  <si>
    <t>CA-2018-159107</t>
  </si>
  <si>
    <t>OFF-FA-10001332</t>
  </si>
  <si>
    <t>US-2015-102715</t>
  </si>
  <si>
    <t>CA-2017-103982</t>
  </si>
  <si>
    <t>OFF-FA-10001561</t>
  </si>
  <si>
    <t>CA-2016-149993</t>
  </si>
  <si>
    <t>US-2018-125213</t>
  </si>
  <si>
    <t>CA-2016-120901</t>
  </si>
  <si>
    <t>CA-2017-105284</t>
  </si>
  <si>
    <t>OFF-FA-10001754</t>
  </si>
  <si>
    <t>US-2017-104794</t>
  </si>
  <si>
    <t>CA-2015-139857</t>
  </si>
  <si>
    <t>OFF-FA-10001843</t>
  </si>
  <si>
    <t>US-2018-166394</t>
  </si>
  <si>
    <t>CA-2017-149195</t>
  </si>
  <si>
    <t>US-2015-163797</t>
  </si>
  <si>
    <t>OFF-FA-10001883</t>
  </si>
  <si>
    <t>CA-2017-139808</t>
  </si>
  <si>
    <t>CA-2017-169026</t>
  </si>
  <si>
    <t>OFF-FA-10002280</t>
  </si>
  <si>
    <t>CA-2016-117611</t>
  </si>
  <si>
    <t>CA-2015-128839</t>
  </si>
  <si>
    <t>CA-2016-145835</t>
  </si>
  <si>
    <t>CA-2018-166933</t>
  </si>
  <si>
    <t>OFF-FA-10002676</t>
  </si>
  <si>
    <t>OFF-FA-10002701</t>
  </si>
  <si>
    <t>CA-2018-136007</t>
  </si>
  <si>
    <t>OFF-FA-10002763</t>
  </si>
  <si>
    <t>CA-2015-113047</t>
  </si>
  <si>
    <t>Rock Hill</t>
  </si>
  <si>
    <t>CA-2018-101308</t>
  </si>
  <si>
    <t>OFF-FA-10002780</t>
  </si>
  <si>
    <t>CA-2017-155481</t>
  </si>
  <si>
    <t>US-2018-164147</t>
  </si>
  <si>
    <t>OFF-FA-10002815</t>
  </si>
  <si>
    <t>CA-2016-158792</t>
  </si>
  <si>
    <t>CA-2015-116757</t>
  </si>
  <si>
    <t>OFF-FA-10002975</t>
  </si>
  <si>
    <t>CA-2017-105585</t>
  </si>
  <si>
    <t>OFF-FA-10002983</t>
  </si>
  <si>
    <t>CA-2017-151323</t>
  </si>
  <si>
    <t>OFF-FA-10002988</t>
  </si>
  <si>
    <t>CA-2017-107475</t>
  </si>
  <si>
    <t>US-2018-102638</t>
  </si>
  <si>
    <t>OFF-FA-10003021</t>
  </si>
  <si>
    <t>CA-2018-162033</t>
  </si>
  <si>
    <t>CA-2015-119032</t>
  </si>
  <si>
    <t>CA-2016-139164</t>
  </si>
  <si>
    <t>OFF-FA-10003059</t>
  </si>
  <si>
    <t>CA-2017-105291</t>
  </si>
  <si>
    <t>San Luis Obispo</t>
  </si>
  <si>
    <t>CA-2016-160696</t>
  </si>
  <si>
    <t>CA-2018-114055</t>
  </si>
  <si>
    <t>CA-2018-130771</t>
  </si>
  <si>
    <t>OFF-FA-10003112</t>
  </si>
  <si>
    <t>US-2018-123862</t>
  </si>
  <si>
    <t>CA-2016-130218</t>
  </si>
  <si>
    <t>US-2015-134712</t>
  </si>
  <si>
    <t>CA-2016-130736</t>
  </si>
  <si>
    <t>OFF-FA-10003467</t>
  </si>
  <si>
    <t>CA-2018-156720</t>
  </si>
  <si>
    <t>OFF-FA-10003472</t>
  </si>
  <si>
    <t>CA-2016-156153</t>
  </si>
  <si>
    <t>CA-2017-111010</t>
  </si>
  <si>
    <t>OFF-FA-10003485</t>
  </si>
  <si>
    <t>CA-2015-153983</t>
  </si>
  <si>
    <t>OFF-FA-10003495</t>
  </si>
  <si>
    <t>CA-2017-101623</t>
  </si>
  <si>
    <t>CA-2015-156993</t>
  </si>
  <si>
    <t>CA-2017-140501</t>
  </si>
  <si>
    <t>OFF-FA-10004076</t>
  </si>
  <si>
    <t>CA-2018-141663</t>
  </si>
  <si>
    <t>CA-2015-162992</t>
  </si>
  <si>
    <t>OFF-FA-10004248</t>
  </si>
  <si>
    <t>CA-2016-121132</t>
  </si>
  <si>
    <t>CA-2018-101945</t>
  </si>
  <si>
    <t>OFF-FA-10004395</t>
  </si>
  <si>
    <t>CA-2018-112172</t>
  </si>
  <si>
    <t>CA-2018-144568</t>
  </si>
  <si>
    <t>OFF-FA-10004838</t>
  </si>
  <si>
    <t>OFF-FA-10004854</t>
  </si>
  <si>
    <t>CA-2018-120327</t>
  </si>
  <si>
    <t>CA-2018-166415</t>
  </si>
  <si>
    <t>OFF-FA-10004968</t>
  </si>
  <si>
    <t>CA-2016-148432</t>
  </si>
  <si>
    <t>CA-2017-111976</t>
  </si>
  <si>
    <t>US-2017-139388</t>
  </si>
  <si>
    <t>OFF-LA-10000081</t>
  </si>
  <si>
    <t>Labels</t>
  </si>
  <si>
    <t>US-2018-157224</t>
  </si>
  <si>
    <t>OFF-LA-10000121</t>
  </si>
  <si>
    <t>CA-2016-101707</t>
  </si>
  <si>
    <t>OFF-LA-10000134</t>
  </si>
  <si>
    <t>CA-2017-163216</t>
  </si>
  <si>
    <t>CA-2018-139444</t>
  </si>
  <si>
    <t>CA-2018-155558</t>
  </si>
  <si>
    <t>OFF-LA-10000240</t>
  </si>
  <si>
    <t>CA-2017-138688</t>
  </si>
  <si>
    <t>CA-2018-100748</t>
  </si>
  <si>
    <t>CA-2017-144764</t>
  </si>
  <si>
    <t>CA-2017-149482</t>
  </si>
  <si>
    <t>OFF-LA-10000248</t>
  </si>
  <si>
    <t>CA-2018-117128</t>
  </si>
  <si>
    <t>CA-2015-110527</t>
  </si>
  <si>
    <t>OFF-LA-10000262</t>
  </si>
  <si>
    <t>OFF-LA-10000305</t>
  </si>
  <si>
    <t>CA-2017-140046</t>
  </si>
  <si>
    <t>CA-2018-144883</t>
  </si>
  <si>
    <t>OFF-LA-10000407</t>
  </si>
  <si>
    <t>US-2018-153948</t>
  </si>
  <si>
    <t>OFF-LA-10000414</t>
  </si>
  <si>
    <t>OFF-LA-10000443</t>
  </si>
  <si>
    <t>CA-2018-152226</t>
  </si>
  <si>
    <t>CA-2016-116687</t>
  </si>
  <si>
    <t>OFF-LA-10000452</t>
  </si>
  <si>
    <t>CA-2016-149566</t>
  </si>
  <si>
    <t>US-2017-155971</t>
  </si>
  <si>
    <t>CA-2017-166163</t>
  </si>
  <si>
    <t>CA-2015-136280</t>
  </si>
  <si>
    <t>OFF-LA-10000476</t>
  </si>
  <si>
    <t>OFF-LA-10000634</t>
  </si>
  <si>
    <t>US-2017-134908</t>
  </si>
  <si>
    <t>OFF-LA-10000973</t>
  </si>
  <si>
    <t>CA-2017-104311</t>
  </si>
  <si>
    <t>CA-2015-160066</t>
  </si>
  <si>
    <t>OFF-LA-10001045</t>
  </si>
  <si>
    <t>CA-2017-106894</t>
  </si>
  <si>
    <t>CA-2018-131653</t>
  </si>
  <si>
    <t>CA-2018-164819</t>
  </si>
  <si>
    <t>OFF-LA-10001074</t>
  </si>
  <si>
    <t>CA-2018-131303</t>
  </si>
  <si>
    <t>CA-2015-151897</t>
  </si>
  <si>
    <t>OFF-LA-10001158</t>
  </si>
  <si>
    <t>CA-2018-103506</t>
  </si>
  <si>
    <t>OFF-LA-10001175</t>
  </si>
  <si>
    <t>CA-2016-110345</t>
  </si>
  <si>
    <t>CA-2015-125171</t>
  </si>
  <si>
    <t>OFF-LA-10001297</t>
  </si>
  <si>
    <t>US-2018-118535</t>
  </si>
  <si>
    <t>CA-2016-166464</t>
  </si>
  <si>
    <t>OFF-LA-10001317</t>
  </si>
  <si>
    <t>OFF-LA-10001404</t>
  </si>
  <si>
    <t>CA-2017-141082</t>
  </si>
  <si>
    <t>OFF-LA-10001474</t>
  </si>
  <si>
    <t>US-2017-126431</t>
  </si>
  <si>
    <t>CA-2015-156433</t>
  </si>
  <si>
    <t>OFF-LA-10001569</t>
  </si>
  <si>
    <t>CA-2018-145275</t>
  </si>
  <si>
    <t>CA-2016-119942</t>
  </si>
  <si>
    <t>US-2017-113677</t>
  </si>
  <si>
    <t>CA-2017-123722</t>
  </si>
  <si>
    <t>CA-2016-127502</t>
  </si>
  <si>
    <t>OFF-LA-10001613</t>
  </si>
  <si>
    <t>US-2017-131058</t>
  </si>
  <si>
    <t>CA-2015-127488</t>
  </si>
  <si>
    <t>CA-2016-155453</t>
  </si>
  <si>
    <t>CA-2015-140228</t>
  </si>
  <si>
    <t>CA-2018-152079</t>
  </si>
  <si>
    <t>CA-2015-105172</t>
  </si>
  <si>
    <t>OFF-LA-10001641</t>
  </si>
  <si>
    <t>CA-2015-158771</t>
  </si>
  <si>
    <t>CA-2016-148705</t>
  </si>
  <si>
    <t>CA-2017-122518</t>
  </si>
  <si>
    <t>CA-2016-154900</t>
  </si>
  <si>
    <t>CA-2017-137127</t>
  </si>
  <si>
    <t>CA-2016-125423</t>
  </si>
  <si>
    <t>OFF-LA-10001771</t>
  </si>
  <si>
    <t>CA-2018-121615</t>
  </si>
  <si>
    <t>OFF-LA-10001934</t>
  </si>
  <si>
    <t>CA-2017-140382</t>
  </si>
  <si>
    <t>CA-2015-157784</t>
  </si>
  <si>
    <t>CA-2015-100860</t>
  </si>
  <si>
    <t>OFF-LA-10001982</t>
  </si>
  <si>
    <t>CA-2016-169537</t>
  </si>
  <si>
    <t>CA-2018-143665</t>
  </si>
  <si>
    <t>OFF-LA-10002034</t>
  </si>
  <si>
    <t>CA-2018-154949</t>
  </si>
  <si>
    <t>CA-2018-104822</t>
  </si>
  <si>
    <t>OFF-LA-10002043</t>
  </si>
  <si>
    <t>US-2015-109036</t>
  </si>
  <si>
    <t>CA-2018-132976</t>
  </si>
  <si>
    <t>OFF-LA-10002195</t>
  </si>
  <si>
    <t>US-2017-148957</t>
  </si>
  <si>
    <t>CA-2015-130274</t>
  </si>
  <si>
    <t>Appleton</t>
  </si>
  <si>
    <t>CA-2016-111234</t>
  </si>
  <si>
    <t>OFF-LA-10002271</t>
  </si>
  <si>
    <t>CA-2016-124653</t>
  </si>
  <si>
    <t>CA-2015-133424</t>
  </si>
  <si>
    <t>OFF-LA-10002312</t>
  </si>
  <si>
    <t>CA-2017-143441</t>
  </si>
  <si>
    <t>CA-2018-169691</t>
  </si>
  <si>
    <t>CA-2017-111605</t>
  </si>
  <si>
    <t>OFF-LA-10002368</t>
  </si>
  <si>
    <t>CA-2015-167724</t>
  </si>
  <si>
    <t>OFF-LA-10002381</t>
  </si>
  <si>
    <t>CA-2017-116764</t>
  </si>
  <si>
    <t>OFF-LA-10002473</t>
  </si>
  <si>
    <t>CA-2015-102085</t>
  </si>
  <si>
    <t>OFF-LA-10002475</t>
  </si>
  <si>
    <t>CA-2018-102218</t>
  </si>
  <si>
    <t>CA-2018-160661</t>
  </si>
  <si>
    <t>CA-2017-114104</t>
  </si>
  <si>
    <t>Edmond</t>
  </si>
  <si>
    <t>CA-2016-121776</t>
  </si>
  <si>
    <t>OFF-LA-10002762</t>
  </si>
  <si>
    <t>CA-2018-150189</t>
  </si>
  <si>
    <t>San Mateo</t>
  </si>
  <si>
    <t>US-2015-111353</t>
  </si>
  <si>
    <t>OFF-LA-10002787</t>
  </si>
  <si>
    <t>CA-2018-167913</t>
  </si>
  <si>
    <t>CA-2015-131905</t>
  </si>
  <si>
    <t>CA-2017-111409</t>
  </si>
  <si>
    <t>OFF-LA-10002945</t>
  </si>
  <si>
    <t>US-2017-117793</t>
  </si>
  <si>
    <t>Sheboygan</t>
  </si>
  <si>
    <t>CA-2016-119214</t>
  </si>
  <si>
    <t>Bozeman</t>
  </si>
  <si>
    <t>OFF-LA-10003077</t>
  </si>
  <si>
    <t>OFF-LA-10003121</t>
  </si>
  <si>
    <t>US-2018-104955</t>
  </si>
  <si>
    <t>CA-2016-120446</t>
  </si>
  <si>
    <t>OFF-LA-10003148</t>
  </si>
  <si>
    <t>CA-2015-157644</t>
  </si>
  <si>
    <t>CA-2017-136287</t>
  </si>
  <si>
    <t>OFF-LA-10003190</t>
  </si>
  <si>
    <t>CA-2016-144288</t>
  </si>
  <si>
    <t>US-2018-129224</t>
  </si>
  <si>
    <t>CA-2016-123939</t>
  </si>
  <si>
    <t>CA-2016-115399</t>
  </si>
  <si>
    <t>OFF-LA-10003223</t>
  </si>
  <si>
    <t>CA-2016-169677</t>
  </si>
  <si>
    <t>CA-2018-101434</t>
  </si>
  <si>
    <t>US-2018-107636</t>
  </si>
  <si>
    <t>OFF-LA-10003388</t>
  </si>
  <si>
    <t>CA-2015-168305</t>
  </si>
  <si>
    <t>OFF-LA-10003498</t>
  </si>
  <si>
    <t>CA-2017-125850</t>
  </si>
  <si>
    <t>OFF-LA-10003510</t>
  </si>
  <si>
    <t>OFF-LA-10003537</t>
  </si>
  <si>
    <t>CA-2018-147753</t>
  </si>
  <si>
    <t>OFF-LA-10003663</t>
  </si>
  <si>
    <t>CA-2017-137743</t>
  </si>
  <si>
    <t>CA-2018-169810</t>
  </si>
  <si>
    <t>OFF-LA-10003714</t>
  </si>
  <si>
    <t>CA-2018-154718</t>
  </si>
  <si>
    <t>Keller</t>
  </si>
  <si>
    <t>OFF-LA-10003720</t>
  </si>
  <si>
    <t>CA-2017-121993</t>
  </si>
  <si>
    <t>US-2017-154256</t>
  </si>
  <si>
    <t>CA-2017-117660</t>
  </si>
  <si>
    <t>OFF-LA-10003766</t>
  </si>
  <si>
    <t>CA-2017-144855</t>
  </si>
  <si>
    <t>CA-2015-102330</t>
  </si>
  <si>
    <t>OFF-LA-10003923</t>
  </si>
  <si>
    <t>CA-2015-144407</t>
  </si>
  <si>
    <t>CA-2015-110352</t>
  </si>
  <si>
    <t>CA-2018-105144</t>
  </si>
  <si>
    <t>OFF-LA-10003930</t>
  </si>
  <si>
    <t>CA-2016-150560</t>
  </si>
  <si>
    <t>CA-2018-144694</t>
  </si>
  <si>
    <t>CA-2015-144281</t>
  </si>
  <si>
    <t>CA-2016-139290</t>
  </si>
  <si>
    <t>OFF-LA-10004008</t>
  </si>
  <si>
    <t>OFF-LA-10004055</t>
  </si>
  <si>
    <t>CA-2018-126718</t>
  </si>
  <si>
    <t>OFF-LA-10004093</t>
  </si>
  <si>
    <t>CA-2016-141754</t>
  </si>
  <si>
    <t>US-2016-134271</t>
  </si>
  <si>
    <t>CA-2016-143105</t>
  </si>
  <si>
    <t>CA-2018-167542</t>
  </si>
  <si>
    <t>CA-2018-125640</t>
  </si>
  <si>
    <t>OFF-LA-10004178</t>
  </si>
  <si>
    <t>CA-2018-122077</t>
  </si>
  <si>
    <t>CA-2018-164959</t>
  </si>
  <si>
    <t>OFF-LA-10004272</t>
  </si>
  <si>
    <t>CA-2018-164707</t>
  </si>
  <si>
    <t>OFF-LA-10004345</t>
  </si>
  <si>
    <t>CA-2017-159653</t>
  </si>
  <si>
    <t>CA-2017-161816</t>
  </si>
  <si>
    <t>CA-2017-103037</t>
  </si>
  <si>
    <t>OFF-LA-10004409</t>
  </si>
  <si>
    <t>CA-2015-109127</t>
  </si>
  <si>
    <t>OFF-LA-10004425</t>
  </si>
  <si>
    <t>CA-2015-120243</t>
  </si>
  <si>
    <t>CA-2015-168823</t>
  </si>
  <si>
    <t>CA-2017-101630</t>
  </si>
  <si>
    <t>CA-2016-149846</t>
  </si>
  <si>
    <t>OFF-LA-10004484</t>
  </si>
  <si>
    <t>CA-2015-164749</t>
  </si>
  <si>
    <t>Delray Beach</t>
  </si>
  <si>
    <t>CA-2018-126046</t>
  </si>
  <si>
    <t>CA-2017-151974</t>
  </si>
  <si>
    <t>CA-2016-168277</t>
  </si>
  <si>
    <t>CA-2016-103961</t>
  </si>
  <si>
    <t>OFF-LA-10004544</t>
  </si>
  <si>
    <t>CA-2018-167668</t>
  </si>
  <si>
    <t>OFF-LA-10004545</t>
  </si>
  <si>
    <t>CA-2016-163237</t>
  </si>
  <si>
    <t>CA-2017-149685</t>
  </si>
  <si>
    <t>OFF-LA-10004559</t>
  </si>
  <si>
    <t>CA-2017-123414</t>
  </si>
  <si>
    <t>CA-2016-111864</t>
  </si>
  <si>
    <t>OFF-LA-10004677</t>
  </si>
  <si>
    <t>US-2018-120908</t>
  </si>
  <si>
    <t>OFF-LA-10004689</t>
  </si>
  <si>
    <t>CA-2018-158071</t>
  </si>
  <si>
    <t>US-2016-114741</t>
  </si>
  <si>
    <t>OFF-LA-10004853</t>
  </si>
  <si>
    <t>CA-2017-134362</t>
  </si>
  <si>
    <t>CA-2017-145009</t>
  </si>
  <si>
    <t>OFF-PA-10000007</t>
  </si>
  <si>
    <t>Paper</t>
  </si>
  <si>
    <t>OFF-PA-10000019</t>
  </si>
  <si>
    <t>CA-2017-130477</t>
  </si>
  <si>
    <t>CA-2017-113117</t>
  </si>
  <si>
    <t>Davis</t>
  </si>
  <si>
    <t>CA-2017-148201</t>
  </si>
  <si>
    <t>US-2016-140851</t>
  </si>
  <si>
    <t>OFF-PA-10000029</t>
  </si>
  <si>
    <t>CA-2017-155439</t>
  </si>
  <si>
    <t>CA-2017-167584</t>
  </si>
  <si>
    <t>OFF-PA-10000048</t>
  </si>
  <si>
    <t>OFF-PA-10000061</t>
  </si>
  <si>
    <t>CA-2016-106565</t>
  </si>
  <si>
    <t>CA-2015-154592</t>
  </si>
  <si>
    <t>OFF-PA-10000062</t>
  </si>
  <si>
    <t>CA-2018-111577</t>
  </si>
  <si>
    <t>CA-2018-144225</t>
  </si>
  <si>
    <t>US-2015-137680</t>
  </si>
  <si>
    <t>OFF-PA-10000069</t>
  </si>
  <si>
    <t>OFF-PA-10000100</t>
  </si>
  <si>
    <t>CA-2015-128846</t>
  </si>
  <si>
    <t>US-2018-135062</t>
  </si>
  <si>
    <t>CA-2016-135622</t>
  </si>
  <si>
    <t>OFF-PA-10000130</t>
  </si>
  <si>
    <t>CA-2015-146731</t>
  </si>
  <si>
    <t>OFF-PA-10000141</t>
  </si>
  <si>
    <t>CA-2017-155033</t>
  </si>
  <si>
    <t>OFF-PA-10000143</t>
  </si>
  <si>
    <t>US-2017-135209</t>
  </si>
  <si>
    <t>OFF-PA-10000157</t>
  </si>
  <si>
    <t>CA-2018-145037</t>
  </si>
  <si>
    <t>US-2018-169488</t>
  </si>
  <si>
    <t>OFF-PA-10000167</t>
  </si>
  <si>
    <t>US-2017-162026</t>
  </si>
  <si>
    <t>CA-2017-104983</t>
  </si>
  <si>
    <t>CA-2018-162712</t>
  </si>
  <si>
    <t>OFF-PA-10000174</t>
  </si>
  <si>
    <t>CA-2016-110093</t>
  </si>
  <si>
    <t>CA-2015-103800</t>
  </si>
  <si>
    <t>CA-2016-137708</t>
  </si>
  <si>
    <t>OFF-PA-10000176</t>
  </si>
  <si>
    <t>US-2017-101497</t>
  </si>
  <si>
    <t>CA-2015-100293</t>
  </si>
  <si>
    <t>CA-2018-158722</t>
  </si>
  <si>
    <t>OFF-PA-10000210</t>
  </si>
  <si>
    <t>OFF-PA-10000213</t>
  </si>
  <si>
    <t>OFF-PA-10000223</t>
  </si>
  <si>
    <t>CA-2018-106537</t>
  </si>
  <si>
    <t>CA-2015-126333</t>
  </si>
  <si>
    <t>OFF-PA-10000232</t>
  </si>
  <si>
    <t>CA-2017-114895</t>
  </si>
  <si>
    <t>CA-2017-104633</t>
  </si>
  <si>
    <t>OFF-PA-10000241</t>
  </si>
  <si>
    <t>CA-2017-100083</t>
  </si>
  <si>
    <t>CA-2018-160031</t>
  </si>
  <si>
    <t>OFF-PA-10000246</t>
  </si>
  <si>
    <t>CA-2016-129770</t>
  </si>
  <si>
    <t>OFF-PA-10000249</t>
  </si>
  <si>
    <t>US-2018-146822</t>
  </si>
  <si>
    <t>CA-2016-164623</t>
  </si>
  <si>
    <t>CA-2017-144337</t>
  </si>
  <si>
    <t>CA-2018-107727</t>
  </si>
  <si>
    <t>OFF-PA-10000289</t>
  </si>
  <si>
    <t>CA-2017-152520</t>
  </si>
  <si>
    <t>US-2015-158365</t>
  </si>
  <si>
    <t>OFF-PA-10000295</t>
  </si>
  <si>
    <t>CA-2015-169446</t>
  </si>
  <si>
    <t>OFF-PA-10000300</t>
  </si>
  <si>
    <t>OFF-PA-10000304</t>
  </si>
  <si>
    <t>CA-2016-144190</t>
  </si>
  <si>
    <t>Royal Oak</t>
  </si>
  <si>
    <t>OFF-PA-10000308</t>
  </si>
  <si>
    <t>OFF-PA-10000312</t>
  </si>
  <si>
    <t>OFF-PA-10000327</t>
  </si>
  <si>
    <t>CA-2015-148285</t>
  </si>
  <si>
    <t>OFF-PA-10000349</t>
  </si>
  <si>
    <t>CA-2016-111703</t>
  </si>
  <si>
    <t>OFF-PA-10000350</t>
  </si>
  <si>
    <t>CA-2017-105760</t>
  </si>
  <si>
    <t>CA-2015-100972</t>
  </si>
  <si>
    <t>OFF-PA-10000357</t>
  </si>
  <si>
    <t>US-2018-152002</t>
  </si>
  <si>
    <t>CA-2018-136875</t>
  </si>
  <si>
    <t>CA-2018-167101</t>
  </si>
  <si>
    <t>CA-2016-138219</t>
  </si>
  <si>
    <t>OFF-PA-10000380</t>
  </si>
  <si>
    <t>CA-2017-155187</t>
  </si>
  <si>
    <t>CA-2018-142328</t>
  </si>
  <si>
    <t>US-2018-131583</t>
  </si>
  <si>
    <t>OFF-PA-10000418</t>
  </si>
  <si>
    <t>OFF-PA-10000466</t>
  </si>
  <si>
    <t>CA-2015-107706</t>
  </si>
  <si>
    <t>CA-2016-130883</t>
  </si>
  <si>
    <t>OFF-PA-10000474</t>
  </si>
  <si>
    <t>CA-2017-158869</t>
  </si>
  <si>
    <t>CA-2017-111794</t>
  </si>
  <si>
    <t>CA-2018-122763</t>
  </si>
  <si>
    <t>CA-2018-107265</t>
  </si>
  <si>
    <t>CA-2018-132682</t>
  </si>
  <si>
    <t>OFF-PA-10000477</t>
  </si>
  <si>
    <t>CA-2017-114867</t>
  </si>
  <si>
    <t>CA-2016-168186</t>
  </si>
  <si>
    <t>CA-2016-125234</t>
  </si>
  <si>
    <t>OFF-PA-10000482</t>
  </si>
  <si>
    <t>CA-2017-119823</t>
  </si>
  <si>
    <t>CA-2017-132661</t>
  </si>
  <si>
    <t>CA-2015-166590</t>
  </si>
  <si>
    <t>CA-2016-142601</t>
  </si>
  <si>
    <t>OFF-PA-10000483</t>
  </si>
  <si>
    <t>CA-2018-149076</t>
  </si>
  <si>
    <t>CA-2017-152765</t>
  </si>
  <si>
    <t>OFF-PA-10000501</t>
  </si>
  <si>
    <t>CA-2017-155138</t>
  </si>
  <si>
    <t>US-2016-166520</t>
  </si>
  <si>
    <t>CA-2018-107853</t>
  </si>
  <si>
    <t>OFF-PA-10000520</t>
  </si>
  <si>
    <t>CA-2018-138618</t>
  </si>
  <si>
    <t>OFF-PA-10000528</t>
  </si>
  <si>
    <t>CA-2018-130036</t>
  </si>
  <si>
    <t>CA-2016-115168</t>
  </si>
  <si>
    <t>CA-2016-156118</t>
  </si>
  <si>
    <t>OFF-PA-10000533</t>
  </si>
  <si>
    <t>CA-2016-135363</t>
  </si>
  <si>
    <t>CA-2015-126907</t>
  </si>
  <si>
    <t>CA-2017-136021</t>
  </si>
  <si>
    <t>OFF-PA-10000551</t>
  </si>
  <si>
    <t>CA-2018-130148</t>
  </si>
  <si>
    <t>OFF-PA-10000552</t>
  </si>
  <si>
    <t>CA-2017-119515</t>
  </si>
  <si>
    <t>CA-2018-115777</t>
  </si>
  <si>
    <t>CA-2015-123225</t>
  </si>
  <si>
    <t>OFF-PA-10000556</t>
  </si>
  <si>
    <t>CA-2017-127642</t>
  </si>
  <si>
    <t>Warwick</t>
  </si>
  <si>
    <t>OFF-PA-10000565</t>
  </si>
  <si>
    <t>CA-2018-118213</t>
  </si>
  <si>
    <t>OFF-PA-10000575</t>
  </si>
  <si>
    <t>CA-2017-136994</t>
  </si>
  <si>
    <t>CA-2017-147123</t>
  </si>
  <si>
    <t>US-2017-118780</t>
  </si>
  <si>
    <t>CA-2018-151190</t>
  </si>
  <si>
    <t>OFF-PA-10000587</t>
  </si>
  <si>
    <t>OFF-PA-10000595</t>
  </si>
  <si>
    <t>CA-2015-151379</t>
  </si>
  <si>
    <t>OFF-PA-10000605</t>
  </si>
  <si>
    <t>OFF-PA-10000659</t>
  </si>
  <si>
    <t>US-2016-107944</t>
  </si>
  <si>
    <t>CA-2017-127194</t>
  </si>
  <si>
    <t>CA-2018-104577</t>
  </si>
  <si>
    <t>OFF-PA-10000673</t>
  </si>
  <si>
    <t>OFF-PA-10000675</t>
  </si>
  <si>
    <t>US-2018-136784</t>
  </si>
  <si>
    <t>US-2018-113201</t>
  </si>
  <si>
    <t>CA-2018-131366</t>
  </si>
  <si>
    <t>OFF-PA-10000682</t>
  </si>
  <si>
    <t>US-2015-117170</t>
  </si>
  <si>
    <t>CA-2017-165673</t>
  </si>
  <si>
    <t>OFF-PA-10000697</t>
  </si>
  <si>
    <t>CA-2017-134110</t>
  </si>
  <si>
    <t>OFF-PA-10000726</t>
  </si>
  <si>
    <t>CA-2018-128755</t>
  </si>
  <si>
    <t>CA-2016-149909</t>
  </si>
  <si>
    <t>OFF-PA-10000740</t>
  </si>
  <si>
    <t>CA-2018-124716</t>
  </si>
  <si>
    <t>Brendan Dodson</t>
  </si>
  <si>
    <t>CA-2016-131534</t>
  </si>
  <si>
    <t>OFF-PA-10000743</t>
  </si>
  <si>
    <t>CA-2018-143294</t>
  </si>
  <si>
    <t>CA-2016-100216</t>
  </si>
  <si>
    <t>OFF-PA-10000788</t>
  </si>
  <si>
    <t>CA-2015-108707</t>
  </si>
  <si>
    <t>CA-2018-164049</t>
  </si>
  <si>
    <t>OFF-PA-10000791</t>
  </si>
  <si>
    <t>CA-2018-118360</t>
  </si>
  <si>
    <t>CA-2018-106047</t>
  </si>
  <si>
    <t>OFF-PA-10000806</t>
  </si>
  <si>
    <t>CA-2017-159345</t>
  </si>
  <si>
    <t>US-2018-147984</t>
  </si>
  <si>
    <t>CA-2018-142174</t>
  </si>
  <si>
    <t>OFF-PA-10000807</t>
  </si>
  <si>
    <t>CA-2017-124254</t>
  </si>
  <si>
    <t>OFF-PA-10000809</t>
  </si>
  <si>
    <t>CA-2017-108581</t>
  </si>
  <si>
    <t>OFF-PA-10000859</t>
  </si>
  <si>
    <t>CA-2018-155929</t>
  </si>
  <si>
    <t>OFF-PA-10000919</t>
  </si>
  <si>
    <t>OFF-PA-10000955</t>
  </si>
  <si>
    <t>CA-2017-112060</t>
  </si>
  <si>
    <t>OFF-PA-10000994</t>
  </si>
  <si>
    <t>CA-2018-117807</t>
  </si>
  <si>
    <t>CA-2018-158673</t>
  </si>
  <si>
    <t>CA-2017-105662</t>
  </si>
  <si>
    <t>OFF-PA-10001001</t>
  </si>
  <si>
    <t>OFF-PA-10001019</t>
  </si>
  <si>
    <t>CA-2016-100888</t>
  </si>
  <si>
    <t>CA-2015-125612</t>
  </si>
  <si>
    <t>US-2018-103814</t>
  </si>
  <si>
    <t>US-2015-147648</t>
  </si>
  <si>
    <t>OFF-PA-10001033</t>
  </si>
  <si>
    <t>CA-2018-145737</t>
  </si>
  <si>
    <t>Lebanon</t>
  </si>
  <si>
    <t>CA-2017-166912</t>
  </si>
  <si>
    <t>CA-2018-109099</t>
  </si>
  <si>
    <t>CA-2018-104136</t>
  </si>
  <si>
    <t>OFF-PA-10001125</t>
  </si>
  <si>
    <t>CA-2016-103793</t>
  </si>
  <si>
    <t>CA-2016-125976</t>
  </si>
  <si>
    <t>CA-2018-127397</t>
  </si>
  <si>
    <t>US-2018-143770</t>
  </si>
  <si>
    <t>OFF-PA-10001144</t>
  </si>
  <si>
    <t>CA-2015-152254</t>
  </si>
  <si>
    <t>CA-2018-165841</t>
  </si>
  <si>
    <t>CA-2015-168984</t>
  </si>
  <si>
    <t>OFF-PA-10001166</t>
  </si>
  <si>
    <t>CA-2018-160458</t>
  </si>
  <si>
    <t>CA-2017-126529</t>
  </si>
  <si>
    <t>OFF-PA-10001184</t>
  </si>
  <si>
    <t>CA-2018-104906</t>
  </si>
  <si>
    <t>OFF-PA-10001204</t>
  </si>
  <si>
    <t>CA-2017-121223</t>
  </si>
  <si>
    <t>CA-2018-100811</t>
  </si>
  <si>
    <t>CA-2015-134103</t>
  </si>
  <si>
    <t>CA-2018-103009</t>
  </si>
  <si>
    <t>OFF-PA-10001215</t>
  </si>
  <si>
    <t>CA-2015-152618</t>
  </si>
  <si>
    <t>CA-2017-131380</t>
  </si>
  <si>
    <t>OFF-PA-10001243</t>
  </si>
  <si>
    <t>CA-2015-153087</t>
  </si>
  <si>
    <t>CA-2018-155873</t>
  </si>
  <si>
    <t>OFF-PA-10001246</t>
  </si>
  <si>
    <t>US-2017-159093</t>
  </si>
  <si>
    <t>OFF-PA-10001260</t>
  </si>
  <si>
    <t>OFF-PA-10001274</t>
  </si>
  <si>
    <t>OFF-PA-10001281</t>
  </si>
  <si>
    <t>CA-2015-128986</t>
  </si>
  <si>
    <t>OFF-PA-10001289</t>
  </si>
  <si>
    <t>CA-2017-118570</t>
  </si>
  <si>
    <t>CA-2017-124051</t>
  </si>
  <si>
    <t>OFF-PA-10001293</t>
  </si>
  <si>
    <t>OFF-PA-10001295</t>
  </si>
  <si>
    <t>CA-2016-111780</t>
  </si>
  <si>
    <t>OFF-PA-10001307</t>
  </si>
  <si>
    <t>CA-2018-127621</t>
  </si>
  <si>
    <t>OFF-PA-10001357</t>
  </si>
  <si>
    <t>CA-2017-117604</t>
  </si>
  <si>
    <t>CA-2018-118577</t>
  </si>
  <si>
    <t>CA-2016-126669</t>
  </si>
  <si>
    <t>OFF-PA-10001363</t>
  </si>
  <si>
    <t>CA-2016-149713</t>
  </si>
  <si>
    <t>OFF-PA-10001450</t>
  </si>
  <si>
    <t>CA-2015-113579</t>
  </si>
  <si>
    <t>OFF-PA-10001457</t>
  </si>
  <si>
    <t>CA-2015-125136</t>
  </si>
  <si>
    <t>OFF-PA-10001461</t>
  </si>
  <si>
    <t>CA-2018-146920</t>
  </si>
  <si>
    <t>OFF-PA-10001471</t>
  </si>
  <si>
    <t>CA-2015-100391</t>
  </si>
  <si>
    <t>CA-2017-121671</t>
  </si>
  <si>
    <t>OFF-PA-10001497</t>
  </si>
  <si>
    <t>CA-2017-115483</t>
  </si>
  <si>
    <t>OFF-PA-10001509</t>
  </si>
  <si>
    <t>US-2018-106705</t>
  </si>
  <si>
    <t>CA-2016-144890</t>
  </si>
  <si>
    <t>OFF-PA-10001526</t>
  </si>
  <si>
    <t>CA-2017-154403</t>
  </si>
  <si>
    <t>CA-2016-157434</t>
  </si>
  <si>
    <t>CA-2015-124807</t>
  </si>
  <si>
    <t>CA-2018-106859</t>
  </si>
  <si>
    <t>OFF-PA-10001534</t>
  </si>
  <si>
    <t>CA-2018-145765</t>
  </si>
  <si>
    <t>US-2018-135986</t>
  </si>
  <si>
    <t>CA-2018-140802</t>
  </si>
  <si>
    <t>CA-2016-143532</t>
  </si>
  <si>
    <t>North Miami</t>
  </si>
  <si>
    <t>OFF-PA-10001560</t>
  </si>
  <si>
    <t>US-2018-156083</t>
  </si>
  <si>
    <t>CA-2017-155551</t>
  </si>
  <si>
    <t>OFF-PA-10001569</t>
  </si>
  <si>
    <t>CA-2015-128062</t>
  </si>
  <si>
    <t>OFF-PA-10001583</t>
  </si>
  <si>
    <t>CA-2018-154102</t>
  </si>
  <si>
    <t>OFF-PA-10001593</t>
  </si>
  <si>
    <t>US-2015-157847</t>
  </si>
  <si>
    <t>CA-2015-154781</t>
  </si>
  <si>
    <t>OFF-PA-10001609</t>
  </si>
  <si>
    <t>CA-2015-146885</t>
  </si>
  <si>
    <t>OFF-PA-10001622</t>
  </si>
  <si>
    <t>CA-2015-103527</t>
  </si>
  <si>
    <t>OFF-PA-10001639</t>
  </si>
  <si>
    <t>CA-2018-119424</t>
  </si>
  <si>
    <t>CA-2018-105326</t>
  </si>
  <si>
    <t>CA-2015-129168</t>
  </si>
  <si>
    <t>OFF-PA-10001661</t>
  </si>
  <si>
    <t>CA-2015-141901</t>
  </si>
  <si>
    <t>OFF-PA-10001667</t>
  </si>
  <si>
    <t>CA-2018-127432</t>
  </si>
  <si>
    <t>US-2018-115252</t>
  </si>
  <si>
    <t>OFF-PA-10001685</t>
  </si>
  <si>
    <t>CA-2015-147914</t>
  </si>
  <si>
    <t>CA-2018-100335</t>
  </si>
  <si>
    <t>OFF-PA-10001712</t>
  </si>
  <si>
    <t>OFF-PA-10001725</t>
  </si>
  <si>
    <t>OFF-PA-10001736</t>
  </si>
  <si>
    <t>CA-2017-106460</t>
  </si>
  <si>
    <t>US-2018-152569</t>
  </si>
  <si>
    <t>US-2018-115595</t>
  </si>
  <si>
    <t>OFF-PA-10001745</t>
  </si>
  <si>
    <t>CA-2018-107342</t>
  </si>
  <si>
    <t>OFF-PA-10001752</t>
  </si>
  <si>
    <t>CA-2015-125682</t>
  </si>
  <si>
    <t>OFF-PA-10001763</t>
  </si>
  <si>
    <t>CA-2016-150511</t>
  </si>
  <si>
    <t>OFF-PA-10001776</t>
  </si>
  <si>
    <t>CA-2017-148593</t>
  </si>
  <si>
    <t>CA-2017-159142</t>
  </si>
  <si>
    <t>CA-2016-111199</t>
  </si>
  <si>
    <t>OFF-PA-10001790</t>
  </si>
  <si>
    <t>CA-2018-114636</t>
  </si>
  <si>
    <t>CA-2017-146157</t>
  </si>
  <si>
    <t>CA-2015-133354</t>
  </si>
  <si>
    <t>OFF-PA-10001800</t>
  </si>
  <si>
    <t>CA-2018-101182</t>
  </si>
  <si>
    <t>CA-2018-168179</t>
  </si>
  <si>
    <t>CA-2018-160017</t>
  </si>
  <si>
    <t>OFF-PA-10001801</t>
  </si>
  <si>
    <t>CA-2015-102645</t>
  </si>
  <si>
    <t>OFF-PA-10001804</t>
  </si>
  <si>
    <t>CA-2015-109932</t>
  </si>
  <si>
    <t>OFF-PA-10001815</t>
  </si>
  <si>
    <t>CA-2017-133319</t>
  </si>
  <si>
    <t>OFF-PA-10001826</t>
  </si>
  <si>
    <t>US-2018-141698</t>
  </si>
  <si>
    <t>OFF-PA-10001837</t>
  </si>
  <si>
    <t>OFF-PA-10001838</t>
  </si>
  <si>
    <t>CA-2016-161242</t>
  </si>
  <si>
    <t>CA-2018-153227</t>
  </si>
  <si>
    <t>CA-2018-132647</t>
  </si>
  <si>
    <t>CA-2016-121405</t>
  </si>
  <si>
    <t>OFF-PA-10001846</t>
  </si>
  <si>
    <t>US-2018-125808</t>
  </si>
  <si>
    <t>US-2015-166828</t>
  </si>
  <si>
    <t>CA-2018-103520</t>
  </si>
  <si>
    <t>OFF-PA-10001870</t>
  </si>
  <si>
    <t>US-2017-106313</t>
  </si>
  <si>
    <t>CA-2016-137281</t>
  </si>
  <si>
    <t>CA-2015-111857</t>
  </si>
  <si>
    <t>OFF-PA-10001878</t>
  </si>
  <si>
    <t>CA-2018-150987</t>
  </si>
  <si>
    <t>CA-2018-115175</t>
  </si>
  <si>
    <t>CA-2018-121503</t>
  </si>
  <si>
    <t>CA-2017-112340</t>
  </si>
  <si>
    <t>OFF-PA-10001892</t>
  </si>
  <si>
    <t>OFF-PA-10001934</t>
  </si>
  <si>
    <t>US-2018-127719</t>
  </si>
  <si>
    <t>US-2015-112795</t>
  </si>
  <si>
    <t>CA-2018-152933</t>
  </si>
  <si>
    <t>OFF-PA-10001937</t>
  </si>
  <si>
    <t>CA-2015-167850</t>
  </si>
  <si>
    <t>CA-2016-121097</t>
  </si>
  <si>
    <t>Baytown</t>
  </si>
  <si>
    <t>CA-2018-111262</t>
  </si>
  <si>
    <t>OFF-PA-10001947</t>
  </si>
  <si>
    <t>CA-2016-163104</t>
  </si>
  <si>
    <t>CA-2015-113166</t>
  </si>
  <si>
    <t>CA-2016-124919</t>
  </si>
  <si>
    <t>OFF-PA-10001950</t>
  </si>
  <si>
    <t>CA-2016-167374</t>
  </si>
  <si>
    <t>CA-2017-157000</t>
  </si>
  <si>
    <t>CA-2016-147879</t>
  </si>
  <si>
    <t>Owensboro</t>
  </si>
  <si>
    <t>OFF-PA-10001952</t>
  </si>
  <si>
    <t>CA-2015-126963</t>
  </si>
  <si>
    <t>OFF-PA-10001954</t>
  </si>
  <si>
    <t>CA-2017-140571</t>
  </si>
  <si>
    <t>OFF-PA-10001970</t>
  </si>
  <si>
    <t>CA-2017-152814</t>
  </si>
  <si>
    <t>CA-2017-113607</t>
  </si>
  <si>
    <t>US-2018-129777</t>
  </si>
  <si>
    <t>CA-2016-142377</t>
  </si>
  <si>
    <t>CA-2017-147375</t>
  </si>
  <si>
    <t>US-2018-101539</t>
  </si>
  <si>
    <t>OFF-PA-10001972</t>
  </si>
  <si>
    <t>CA-2015-164861</t>
  </si>
  <si>
    <t>CA-2017-147109</t>
  </si>
  <si>
    <t>CA-2017-162726</t>
  </si>
  <si>
    <t>OFF-PA-10001977</t>
  </si>
  <si>
    <t>CA-2018-167871</t>
  </si>
  <si>
    <t>Homestead</t>
  </si>
  <si>
    <t>OFF-PA-10001994</t>
  </si>
  <si>
    <t>CA-2017-113803</t>
  </si>
  <si>
    <t>CA-2018-137470</t>
  </si>
  <si>
    <t>OFF-PA-10002001</t>
  </si>
  <si>
    <t>CA-2015-130813</t>
  </si>
  <si>
    <t>OFF-PA-10002005</t>
  </si>
  <si>
    <t>US-2017-116729</t>
  </si>
  <si>
    <t>CA-2018-107748</t>
  </si>
  <si>
    <t>CA-2018-102309</t>
  </si>
  <si>
    <t>Pine Bluff</t>
  </si>
  <si>
    <t>CA-2016-127481</t>
  </si>
  <si>
    <t>OFF-PA-10002036</t>
  </si>
  <si>
    <t>CA-2018-104745</t>
  </si>
  <si>
    <t>OFF-PA-10002105</t>
  </si>
  <si>
    <t>CA-2016-167479</t>
  </si>
  <si>
    <t>OFF-PA-10002109</t>
  </si>
  <si>
    <t>OFF-PA-10002120</t>
  </si>
  <si>
    <t>OFF-PA-10002137</t>
  </si>
  <si>
    <t>CA-2018-162250</t>
  </si>
  <si>
    <t>CA-2015-158337</t>
  </si>
  <si>
    <t>OFF-PA-10002160</t>
  </si>
  <si>
    <t>CA-2016-132941</t>
  </si>
  <si>
    <t>CA-2017-164035</t>
  </si>
  <si>
    <t>CA-2017-160136</t>
  </si>
  <si>
    <t>CA-2015-146528</t>
  </si>
  <si>
    <t>OFF-PA-10002195</t>
  </si>
  <si>
    <t>US-2017-134369</t>
  </si>
  <si>
    <t>CA-2015-149538</t>
  </si>
  <si>
    <t>CA-2015-103807</t>
  </si>
  <si>
    <t>CA-2018-114216</t>
  </si>
  <si>
    <t>OFF-PA-10002222</t>
  </si>
  <si>
    <t>CA-2017-130267</t>
  </si>
  <si>
    <t>OFF-PA-10002230</t>
  </si>
  <si>
    <t>CA-2018-130043</t>
  </si>
  <si>
    <t>CA-2015-135090</t>
  </si>
  <si>
    <t>OFF-PA-10002245</t>
  </si>
  <si>
    <t>CA-2016-141040</t>
  </si>
  <si>
    <t>CA-2015-165379</t>
  </si>
  <si>
    <t>CA-2017-158617</t>
  </si>
  <si>
    <t>OFF-PA-10002246</t>
  </si>
  <si>
    <t>US-2017-144211</t>
  </si>
  <si>
    <t>Englewood</t>
  </si>
  <si>
    <t>CA-2017-164896</t>
  </si>
  <si>
    <t>CA-2017-153185</t>
  </si>
  <si>
    <t>OFF-PA-10002250</t>
  </si>
  <si>
    <t>CA-2018-160983</t>
  </si>
  <si>
    <t>OFF-PA-10002254</t>
  </si>
  <si>
    <t>CA-2017-154067</t>
  </si>
  <si>
    <t>CA-2018-134635</t>
  </si>
  <si>
    <t>CA-2018-145779</t>
  </si>
  <si>
    <t>OFF-PA-10002259</t>
  </si>
  <si>
    <t>US-2015-100279</t>
  </si>
  <si>
    <t>US-2017-108455</t>
  </si>
  <si>
    <t>OFF-PA-10002262</t>
  </si>
  <si>
    <t>CA-2018-166898</t>
  </si>
  <si>
    <t>CA-2015-161634</t>
  </si>
  <si>
    <t>CA-2016-166492</t>
  </si>
  <si>
    <t>OFF-PA-10002319</t>
  </si>
  <si>
    <t>CA-2017-160598</t>
  </si>
  <si>
    <t>CA-2015-143413</t>
  </si>
  <si>
    <t>OFF-PA-10002333</t>
  </si>
  <si>
    <t>OFF-PA-10002365</t>
  </si>
  <si>
    <t>CA-2018-114412</t>
  </si>
  <si>
    <t>CA-2016-167255</t>
  </si>
  <si>
    <t>OFF-PA-10002377</t>
  </si>
  <si>
    <t>CA-2018-161459</t>
  </si>
  <si>
    <t>US-2018-136868</t>
  </si>
  <si>
    <t>CA-2016-142433</t>
  </si>
  <si>
    <t>CA-2018-133333</t>
  </si>
  <si>
    <t>OFF-PA-10002421</t>
  </si>
  <si>
    <t>CA-2017-160486</t>
  </si>
  <si>
    <t>CA-2017-124149</t>
  </si>
  <si>
    <t>OFF-PA-10002464</t>
  </si>
  <si>
    <t>CA-2018-123659</t>
  </si>
  <si>
    <t>OFF-PA-10002479</t>
  </si>
  <si>
    <t>CA-2018-160514</t>
  </si>
  <si>
    <t>OFF-PA-10002499</t>
  </si>
  <si>
    <t>CA-2017-100307</t>
  </si>
  <si>
    <t>OFF-PA-10002552</t>
  </si>
  <si>
    <t>CA-2018-165603</t>
  </si>
  <si>
    <t>CA-2018-100902</t>
  </si>
  <si>
    <t>OFF-PA-10002558</t>
  </si>
  <si>
    <t>OFF-PA-10002581</t>
  </si>
  <si>
    <t>OFF-PA-10002586</t>
  </si>
  <si>
    <t>CA-2016-123505</t>
  </si>
  <si>
    <t>CA-2016-162166</t>
  </si>
  <si>
    <t>OFF-PA-10002606</t>
  </si>
  <si>
    <t>OFF-PA-10002615</t>
  </si>
  <si>
    <t>CA-2016-105361</t>
  </si>
  <si>
    <t>CA-2017-158302</t>
  </si>
  <si>
    <t>US-2017-146710</t>
  </si>
  <si>
    <t>CA-2018-162635</t>
  </si>
  <si>
    <t>OFF-PA-10002659</t>
  </si>
  <si>
    <t>US-2018-103226</t>
  </si>
  <si>
    <t>OFF-PA-10002666</t>
  </si>
  <si>
    <t>CA-2017-130001</t>
  </si>
  <si>
    <t>CA-2018-105074</t>
  </si>
  <si>
    <t>OFF-PA-10002689</t>
  </si>
  <si>
    <t>US-2015-150126</t>
  </si>
  <si>
    <t>OFF-PA-10002709</t>
  </si>
  <si>
    <t>OFF-PA-10002713</t>
  </si>
  <si>
    <t>CA-2018-117695</t>
  </si>
  <si>
    <t>CA-2017-132143</t>
  </si>
  <si>
    <t>US-2018-140074</t>
  </si>
  <si>
    <t>OFF-PA-10002741</t>
  </si>
  <si>
    <t>CA-2018-108931</t>
  </si>
  <si>
    <t>OFF-PA-10002749</t>
  </si>
  <si>
    <t>CA-2018-130386</t>
  </si>
  <si>
    <t>CA-2017-111696</t>
  </si>
  <si>
    <t>OFF-PA-10002751</t>
  </si>
  <si>
    <t>CA-2017-162733</t>
  </si>
  <si>
    <t>CA-2016-104038</t>
  </si>
  <si>
    <t>CA-2016-156923</t>
  </si>
  <si>
    <t>CA-2017-129238</t>
  </si>
  <si>
    <t>OFF-PA-10002764</t>
  </si>
  <si>
    <t>OFF-PA-10002787</t>
  </si>
  <si>
    <t>CA-2018-141614</t>
  </si>
  <si>
    <t>US-2017-136581</t>
  </si>
  <si>
    <t>OFF-PA-10002870</t>
  </si>
  <si>
    <t>CA-2018-104647</t>
  </si>
  <si>
    <t>CA-2018-100426</t>
  </si>
  <si>
    <t>US-2016-141684</t>
  </si>
  <si>
    <t>OFF-PA-10002893</t>
  </si>
  <si>
    <t>CA-2015-129574</t>
  </si>
  <si>
    <t>OFF-PA-10002923</t>
  </si>
  <si>
    <t>OFF-PA-10002947</t>
  </si>
  <si>
    <t>CA-2018-107552</t>
  </si>
  <si>
    <t>OFF-PA-10002960</t>
  </si>
  <si>
    <t>OFF-PA-10002968</t>
  </si>
  <si>
    <t>OFF-PA-10002986</t>
  </si>
  <si>
    <t>CA-2017-123526</t>
  </si>
  <si>
    <t>CA-2018-140151</t>
  </si>
  <si>
    <t>CA-2018-161578</t>
  </si>
  <si>
    <t>CA-2015-101266</t>
  </si>
  <si>
    <t>US-2017-142251</t>
  </si>
  <si>
    <t>CA-2017-106530</t>
  </si>
  <si>
    <t>CA-2015-135699</t>
  </si>
  <si>
    <t>OFF-PA-10003001</t>
  </si>
  <si>
    <t>CA-2015-104829</t>
  </si>
  <si>
    <t>OFF-PA-10003016</t>
  </si>
  <si>
    <t>CA-2016-153220</t>
  </si>
  <si>
    <t>OFF-PA-10003022</t>
  </si>
  <si>
    <t>CA-2018-148320</t>
  </si>
  <si>
    <t>CA-2017-166282</t>
  </si>
  <si>
    <t>OFF-PA-10003036</t>
  </si>
  <si>
    <t>OFF-PA-10003039</t>
  </si>
  <si>
    <t>CA-2018-126865</t>
  </si>
  <si>
    <t>US-2017-134656</t>
  </si>
  <si>
    <t>OFF-PA-10003063</t>
  </si>
  <si>
    <t>CA-2015-147900</t>
  </si>
  <si>
    <t>OFF-PA-10003072</t>
  </si>
  <si>
    <t>CA-2017-158925</t>
  </si>
  <si>
    <t>OFF-PA-10003127</t>
  </si>
  <si>
    <t>US-2016-136987</t>
  </si>
  <si>
    <t>CA-2018-111759</t>
  </si>
  <si>
    <t>CA-2018-101245</t>
  </si>
  <si>
    <t>OFF-PA-10003129</t>
  </si>
  <si>
    <t>US-2018-120607</t>
  </si>
  <si>
    <t>OFF-PA-10003134</t>
  </si>
  <si>
    <t>US-2017-163461</t>
  </si>
  <si>
    <t>OFF-PA-10003172</t>
  </si>
  <si>
    <t>CA-2018-157196</t>
  </si>
  <si>
    <t>CA-2015-138513</t>
  </si>
  <si>
    <t>OFF-PA-10003177</t>
  </si>
  <si>
    <t>OFF-PA-10003205</t>
  </si>
  <si>
    <t>OFF-PA-10003228</t>
  </si>
  <si>
    <t>CA-2018-129357</t>
  </si>
  <si>
    <t>CA-2016-151589</t>
  </si>
  <si>
    <t>OFF-PA-10003256</t>
  </si>
  <si>
    <t>OFF-PA-10003270</t>
  </si>
  <si>
    <t>CA-2017-130078</t>
  </si>
  <si>
    <t>OFF-PA-10003302</t>
  </si>
  <si>
    <t>CA-2016-124933</t>
  </si>
  <si>
    <t>CA-2018-147403</t>
  </si>
  <si>
    <t>CA-2018-144596</t>
  </si>
  <si>
    <t>CA-2018-145443</t>
  </si>
  <si>
    <t>OFF-PA-10003309</t>
  </si>
  <si>
    <t>CA-2015-103401</t>
  </si>
  <si>
    <t>CA-2016-127110</t>
  </si>
  <si>
    <t>Cathy Hwang</t>
  </si>
  <si>
    <t>OFF-PA-10003349</t>
  </si>
  <si>
    <t>CA-2015-164903</t>
  </si>
  <si>
    <t>OFF-PA-10003363</t>
  </si>
  <si>
    <t>OFF-PA-10003395</t>
  </si>
  <si>
    <t>CA-2018-144750</t>
  </si>
  <si>
    <t>CA-2018-121314</t>
  </si>
  <si>
    <t>CA-2016-142930</t>
  </si>
  <si>
    <t>OFF-PA-10003424</t>
  </si>
  <si>
    <t>CA-2018-165204</t>
  </si>
  <si>
    <t>CA-2018-167626</t>
  </si>
  <si>
    <t>CA-2016-112319</t>
  </si>
  <si>
    <t>OFF-PA-10003441</t>
  </si>
  <si>
    <t>CA-2015-165806</t>
  </si>
  <si>
    <t>US-2016-137533</t>
  </si>
  <si>
    <t>CA-2017-120558</t>
  </si>
  <si>
    <t>CA-2018-100433</t>
  </si>
  <si>
    <t>OFF-PA-10003465</t>
  </si>
  <si>
    <t>CA-2016-142055</t>
  </si>
  <si>
    <t>CA-2017-161662</t>
  </si>
  <si>
    <t>CA-2018-118521</t>
  </si>
  <si>
    <t>CA-2015-132962</t>
  </si>
  <si>
    <t>OFF-PA-10003543</t>
  </si>
  <si>
    <t>CA-2015-101833</t>
  </si>
  <si>
    <t>OFF-PA-10003591</t>
  </si>
  <si>
    <t>CA-2016-131128</t>
  </si>
  <si>
    <t>OFF-PA-10003625</t>
  </si>
  <si>
    <t>OFF-PA-10003641</t>
  </si>
  <si>
    <t>CA-2015-155390</t>
  </si>
  <si>
    <t>CA-2015-159681</t>
  </si>
  <si>
    <t>CA-2017-145247</t>
  </si>
  <si>
    <t>CA-2015-127859</t>
  </si>
  <si>
    <t>US-2018-101721</t>
  </si>
  <si>
    <t>OFF-PA-10003651</t>
  </si>
  <si>
    <t>CA-2018-154088</t>
  </si>
  <si>
    <t>CA-2017-149370</t>
  </si>
  <si>
    <t>CA-2018-124898</t>
  </si>
  <si>
    <t>OFF-PA-10003656</t>
  </si>
  <si>
    <t>CA-2016-156853</t>
  </si>
  <si>
    <t>CA-2017-108350</t>
  </si>
  <si>
    <t>OFF-PA-10003657</t>
  </si>
  <si>
    <t>CA-2018-112984</t>
  </si>
  <si>
    <t>US-2017-153129</t>
  </si>
  <si>
    <t>OFF-PA-10003673</t>
  </si>
  <si>
    <t>CA-2018-130834</t>
  </si>
  <si>
    <t>CA-2018-122644</t>
  </si>
  <si>
    <t>US-2017-157840</t>
  </si>
  <si>
    <t>CA-2018-102155</t>
  </si>
  <si>
    <t>OFF-PA-10003724</t>
  </si>
  <si>
    <t>CA-2016-165554</t>
  </si>
  <si>
    <t>CA-2018-155159</t>
  </si>
  <si>
    <t>CA-2018-162691</t>
  </si>
  <si>
    <t>OFF-PA-10003729</t>
  </si>
  <si>
    <t>CA-2018-123071</t>
  </si>
  <si>
    <t>OFF-PA-10003739</t>
  </si>
  <si>
    <t>CA-2016-109603</t>
  </si>
  <si>
    <t>OFF-PA-10003790</t>
  </si>
  <si>
    <t>CA-2018-121909</t>
  </si>
  <si>
    <t>CA-2017-152457</t>
  </si>
  <si>
    <t>OFF-PA-10003797</t>
  </si>
  <si>
    <t>CA-2016-150196</t>
  </si>
  <si>
    <t>CA-2015-119977</t>
  </si>
  <si>
    <t>OFF-PA-10003823</t>
  </si>
  <si>
    <t>CA-2015-104976</t>
  </si>
  <si>
    <t>OFF-PA-10003845</t>
  </si>
  <si>
    <t>CA-2018-154816</t>
  </si>
  <si>
    <t>CA-2017-114482</t>
  </si>
  <si>
    <t>OFF-PA-10003848</t>
  </si>
  <si>
    <t>CA-2016-160213</t>
  </si>
  <si>
    <t>CA-2018-107797</t>
  </si>
  <si>
    <t>CA-2016-148628</t>
  </si>
  <si>
    <t>OFF-PA-10003883</t>
  </si>
  <si>
    <t>CA-2016-156524</t>
  </si>
  <si>
    <t>CA-2016-142139</t>
  </si>
  <si>
    <t>OFF-PA-10003892</t>
  </si>
  <si>
    <t>CA-2018-140844</t>
  </si>
  <si>
    <t>CA-2017-114944</t>
  </si>
  <si>
    <t>CA-2016-159380</t>
  </si>
  <si>
    <t>OFF-PA-10003893</t>
  </si>
  <si>
    <t>CA-2018-116715</t>
  </si>
  <si>
    <t>CA-2017-162222</t>
  </si>
  <si>
    <t>CA-2018-149146</t>
  </si>
  <si>
    <t>OFF-PA-10003919</t>
  </si>
  <si>
    <t>OFF-PA-10003936</t>
  </si>
  <si>
    <t>CA-2015-110639</t>
  </si>
  <si>
    <t>CA-2017-147970</t>
  </si>
  <si>
    <t>US-2016-120957</t>
  </si>
  <si>
    <t>OFF-PA-10003953</t>
  </si>
  <si>
    <t>CA-2017-146318</t>
  </si>
  <si>
    <t>CA-2017-115504</t>
  </si>
  <si>
    <t>US-2018-126081</t>
  </si>
  <si>
    <t>OFF-PA-10003971</t>
  </si>
  <si>
    <t>CA-2017-161543</t>
  </si>
  <si>
    <t>CA-2017-112676</t>
  </si>
  <si>
    <t>OFF-PA-10004000</t>
  </si>
  <si>
    <t>CA-2016-158554</t>
  </si>
  <si>
    <t>US-2017-119270</t>
  </si>
  <si>
    <t>OFF-PA-10004022</t>
  </si>
  <si>
    <t>CA-2017-157714</t>
  </si>
  <si>
    <t>Iowa City</t>
  </si>
  <si>
    <t>OFF-PA-10004039</t>
  </si>
  <si>
    <t>CA-2018-134880</t>
  </si>
  <si>
    <t>CA-2017-122728</t>
  </si>
  <si>
    <t>OFF-PA-10004040</t>
  </si>
  <si>
    <t>CA-2016-143882</t>
  </si>
  <si>
    <t>CA-2017-129903</t>
  </si>
  <si>
    <t>OFF-PA-10004041</t>
  </si>
  <si>
    <t>CA-2016-137897</t>
  </si>
  <si>
    <t>US-2018-109582</t>
  </si>
  <si>
    <t>OFF-PA-10004071</t>
  </si>
  <si>
    <t>CA-2018-121538</t>
  </si>
  <si>
    <t>CA-2015-137911</t>
  </si>
  <si>
    <t>CA-2015-113887</t>
  </si>
  <si>
    <t>CA-2016-154144</t>
  </si>
  <si>
    <t>Lindenhurst</t>
  </si>
  <si>
    <t>CA-2018-169285</t>
  </si>
  <si>
    <t>CA-2018-133074</t>
  </si>
  <si>
    <t>OFF-PA-10004082</t>
  </si>
  <si>
    <t>CA-2018-134439</t>
  </si>
  <si>
    <t>Grand Island</t>
  </si>
  <si>
    <t>CA-2017-112942</t>
  </si>
  <si>
    <t>OFF-PA-10004092</t>
  </si>
  <si>
    <t>CA-2015-102008</t>
  </si>
  <si>
    <t>US-2018-157896</t>
  </si>
  <si>
    <t>CA-2016-133025</t>
  </si>
  <si>
    <t>OFF-PA-10004100</t>
  </si>
  <si>
    <t>US-2017-114776</t>
  </si>
  <si>
    <t>Antioch</t>
  </si>
  <si>
    <t>OFF-PA-10004101</t>
  </si>
  <si>
    <t>CA-2016-109736</t>
  </si>
  <si>
    <t>CA-2018-125115</t>
  </si>
  <si>
    <t>OFF-PA-10004156</t>
  </si>
  <si>
    <t>CA-2017-128258</t>
  </si>
  <si>
    <t>CA-2016-160794</t>
  </si>
  <si>
    <t>CA-2016-157035</t>
  </si>
  <si>
    <t>OFF-PA-10004239</t>
  </si>
  <si>
    <t>CA-2018-122798</t>
  </si>
  <si>
    <t>CA-2018-101077</t>
  </si>
  <si>
    <t>OFF-PA-10004243</t>
  </si>
  <si>
    <t>CA-2017-154998</t>
  </si>
  <si>
    <t>OFF-PA-10004248</t>
  </si>
  <si>
    <t>CA-2016-129392</t>
  </si>
  <si>
    <t>OFF-PA-10004255</t>
  </si>
  <si>
    <t>OFF-PA-10004285</t>
  </si>
  <si>
    <t>CA-2017-145135</t>
  </si>
  <si>
    <t>Shelton</t>
  </si>
  <si>
    <t>CA-2018-148992</t>
  </si>
  <si>
    <t>CA-2018-136238</t>
  </si>
  <si>
    <t>CA-2017-117849</t>
  </si>
  <si>
    <t>OFF-PA-10004327</t>
  </si>
  <si>
    <t>CA-2017-136126</t>
  </si>
  <si>
    <t>OFF-PA-10004353</t>
  </si>
  <si>
    <t>CA-2017-117919</t>
  </si>
  <si>
    <t>OFF-PA-10004355</t>
  </si>
  <si>
    <t>CA-2018-134173</t>
  </si>
  <si>
    <t>CA-2016-111829</t>
  </si>
  <si>
    <t>OFF-PA-10004359</t>
  </si>
  <si>
    <t>CA-2018-166296</t>
  </si>
  <si>
    <t>OFF-PA-10004381</t>
  </si>
  <si>
    <t>CA-2018-136609</t>
  </si>
  <si>
    <t>CA-2017-159016</t>
  </si>
  <si>
    <t>OFF-PA-10004405</t>
  </si>
  <si>
    <t>CA-2016-145401</t>
  </si>
  <si>
    <t>US-2017-169369</t>
  </si>
  <si>
    <t>OFF-PA-10004438</t>
  </si>
  <si>
    <t>CA-2018-147564</t>
  </si>
  <si>
    <t>CA-2017-152646</t>
  </si>
  <si>
    <t>OFF-PA-10004451</t>
  </si>
  <si>
    <t>US-2018-150847</t>
  </si>
  <si>
    <t>CA-2018-143455</t>
  </si>
  <si>
    <t>OFF-PA-10004470</t>
  </si>
  <si>
    <t>OFF-PA-10004475</t>
  </si>
  <si>
    <t>CA-2015-117317</t>
  </si>
  <si>
    <t>OFF-PA-10004519</t>
  </si>
  <si>
    <t>CA-2016-136700</t>
  </si>
  <si>
    <t>OFF-PA-10004530</t>
  </si>
  <si>
    <t>CA-2016-132815</t>
  </si>
  <si>
    <t>OFF-PA-10004569</t>
  </si>
  <si>
    <t>CA-2017-145625</t>
  </si>
  <si>
    <t>OFF-PA-10004609</t>
  </si>
  <si>
    <t>CA-2015-151554</t>
  </si>
  <si>
    <t>CA-2015-126480</t>
  </si>
  <si>
    <t>OFF-PA-10004610</t>
  </si>
  <si>
    <t>OFF-PA-10004621</t>
  </si>
  <si>
    <t>CA-2016-110877</t>
  </si>
  <si>
    <t>OFF-PA-10004665</t>
  </si>
  <si>
    <t>CA-2017-123932</t>
  </si>
  <si>
    <t>OFF-PA-10004675</t>
  </si>
  <si>
    <t>CA-2017-165470</t>
  </si>
  <si>
    <t>CA-2018-152961</t>
  </si>
  <si>
    <t>CA-2018-114440</t>
  </si>
  <si>
    <t>OFF-PA-10004733</t>
  </si>
  <si>
    <t>CA-2018-158883</t>
  </si>
  <si>
    <t>US-2018-108700</t>
  </si>
  <si>
    <t>OFF-PA-10004734</t>
  </si>
  <si>
    <t>CA-2017-165820</t>
  </si>
  <si>
    <t>OFF-PA-10004735</t>
  </si>
  <si>
    <t>US-2018-114034</t>
  </si>
  <si>
    <t>OFF-PA-10004782</t>
  </si>
  <si>
    <t>CA-2017-147473</t>
  </si>
  <si>
    <t>US-2018-148866</t>
  </si>
  <si>
    <t>OFF-PA-10004888</t>
  </si>
  <si>
    <t>US-2015-167633</t>
  </si>
  <si>
    <t>CA-2018-133501</t>
  </si>
  <si>
    <t>OFF-PA-10004911</t>
  </si>
  <si>
    <t>CA-2018-120614</t>
  </si>
  <si>
    <t>CA-2018-122280</t>
  </si>
  <si>
    <t>OFF-PA-10004947</t>
  </si>
  <si>
    <t>CA-2016-158918</t>
  </si>
  <si>
    <t>CA-2016-162544</t>
  </si>
  <si>
    <t>OFF-PA-10004948</t>
  </si>
  <si>
    <t>CA-2015-147235</t>
  </si>
  <si>
    <t>CA-2017-152471</t>
  </si>
  <si>
    <t>OFF-PA-10004965</t>
  </si>
  <si>
    <t>CA-2018-109715</t>
  </si>
  <si>
    <t>OFF-PA-10004971</t>
  </si>
  <si>
    <t>CA-2017-133144</t>
  </si>
  <si>
    <t>CA-2017-164490</t>
  </si>
  <si>
    <t>OFF-PA-10004983</t>
  </si>
  <si>
    <t>OFF-PA-10004996</t>
  </si>
  <si>
    <t>CA-2017-166485</t>
  </si>
  <si>
    <t>CA-2018-132178</t>
  </si>
  <si>
    <t>OFF-ST-10000025</t>
  </si>
  <si>
    <t>Storage</t>
  </si>
  <si>
    <t>OFF-ST-10000036</t>
  </si>
  <si>
    <t>CA-2018-152436</t>
  </si>
  <si>
    <t>OFF-ST-10000046</t>
  </si>
  <si>
    <t>CA-2016-162369</t>
  </si>
  <si>
    <t>CA-2016-126445</t>
  </si>
  <si>
    <t>Murrieta</t>
  </si>
  <si>
    <t>CA-2016-130113</t>
  </si>
  <si>
    <t>CA-2018-151358</t>
  </si>
  <si>
    <t>CA-2015-163034</t>
  </si>
  <si>
    <t>OFF-ST-10000060</t>
  </si>
  <si>
    <t>CA-2017-109722</t>
  </si>
  <si>
    <t>OFF-ST-10000078</t>
  </si>
  <si>
    <t>CA-2015-167164</t>
  </si>
  <si>
    <t>OFF-ST-10000107</t>
  </si>
  <si>
    <t>CA-2015-110184</t>
  </si>
  <si>
    <t>US-2016-120712</t>
  </si>
  <si>
    <t>OFF-ST-10000129</t>
  </si>
  <si>
    <t>OFF-ST-10000136</t>
  </si>
  <si>
    <t>OFF-ST-10000142</t>
  </si>
  <si>
    <t>CA-2018-128265</t>
  </si>
  <si>
    <t>OFF-ST-10000321</t>
  </si>
  <si>
    <t>CA-2015-152905</t>
  </si>
  <si>
    <t>CA-2016-133837</t>
  </si>
  <si>
    <t>OFF-ST-10000344</t>
  </si>
  <si>
    <t>CA-2018-137344</t>
  </si>
  <si>
    <t>CA-2018-132584</t>
  </si>
  <si>
    <t>CA-2017-152940</t>
  </si>
  <si>
    <t>OFF-ST-10000352</t>
  </si>
  <si>
    <t>CA-2018-113453</t>
  </si>
  <si>
    <t>CA-2018-117261</t>
  </si>
  <si>
    <t>OFF-ST-10000419</t>
  </si>
  <si>
    <t>CA-2017-145842</t>
  </si>
  <si>
    <t>OFF-ST-10000464</t>
  </si>
  <si>
    <t>CA-2018-102729</t>
  </si>
  <si>
    <t>CA-2015-154669</t>
  </si>
  <si>
    <t>Vacaville</t>
  </si>
  <si>
    <t>OFF-ST-10000532</t>
  </si>
  <si>
    <t>CA-2015-101392</t>
  </si>
  <si>
    <t>US-2016-113593</t>
  </si>
  <si>
    <t>Santa Maria</t>
  </si>
  <si>
    <t>CA-2017-113236</t>
  </si>
  <si>
    <t>CA-2018-152660</t>
  </si>
  <si>
    <t>OFF-ST-10000563</t>
  </si>
  <si>
    <t>CA-2017-140543</t>
  </si>
  <si>
    <t>CA-2015-168473</t>
  </si>
  <si>
    <t>CA-2018-148138</t>
  </si>
  <si>
    <t>US-2015-160444</t>
  </si>
  <si>
    <t>CA-2015-120838</t>
  </si>
  <si>
    <t>OFF-ST-10000585</t>
  </si>
  <si>
    <t>CA-2015-106572</t>
  </si>
  <si>
    <t>CA-2018-121195</t>
  </si>
  <si>
    <t>OFF-ST-10000604</t>
  </si>
  <si>
    <t>CA-2018-119305</t>
  </si>
  <si>
    <t>CA-2017-158610</t>
  </si>
  <si>
    <t>CA-2017-115224</t>
  </si>
  <si>
    <t>OFF-ST-10000615</t>
  </si>
  <si>
    <t>CA-2018-126928</t>
  </si>
  <si>
    <t>CA-2018-164098</t>
  </si>
  <si>
    <t>CA-2018-150504</t>
  </si>
  <si>
    <t>OFF-ST-10000617</t>
  </si>
  <si>
    <t>CA-2017-119445</t>
  </si>
  <si>
    <t>CA-2017-160220</t>
  </si>
  <si>
    <t>CA-2016-132948</t>
  </si>
  <si>
    <t>OFF-ST-10000636</t>
  </si>
  <si>
    <t>OFF-ST-10000642</t>
  </si>
  <si>
    <t>CA-2015-110611</t>
  </si>
  <si>
    <t>CA-2016-145485</t>
  </si>
  <si>
    <t>OFF-ST-10000649</t>
  </si>
  <si>
    <t>CA-2018-124401</t>
  </si>
  <si>
    <t>CA-2017-162901</t>
  </si>
  <si>
    <t>CA-2015-158225</t>
  </si>
  <si>
    <t>OFF-ST-10000675</t>
  </si>
  <si>
    <t>CA-2018-125101</t>
  </si>
  <si>
    <t>CA-2017-135636</t>
  </si>
  <si>
    <t>OFF-ST-10000676</t>
  </si>
  <si>
    <t>OFF-ST-10000689</t>
  </si>
  <si>
    <t>CA-2017-160535</t>
  </si>
  <si>
    <t>OFF-ST-10000736</t>
  </si>
  <si>
    <t>CA-2018-116288</t>
  </si>
  <si>
    <t>CA-2018-127516</t>
  </si>
  <si>
    <t>US-2017-128293</t>
  </si>
  <si>
    <t>US-2015-150532</t>
  </si>
  <si>
    <t>OFF-ST-10000760</t>
  </si>
  <si>
    <t>CA-2018-119011</t>
  </si>
  <si>
    <t>OFF-ST-10000777</t>
  </si>
  <si>
    <t>CA-2015-104773</t>
  </si>
  <si>
    <t>OFF-ST-10000798</t>
  </si>
  <si>
    <t>CA-2015-110555</t>
  </si>
  <si>
    <t>OFF-ST-10000876</t>
  </si>
  <si>
    <t>US-2017-114230</t>
  </si>
  <si>
    <t>CA-2016-169733</t>
  </si>
  <si>
    <t>OFF-ST-10000877</t>
  </si>
  <si>
    <t>CA-2015-150518</t>
  </si>
  <si>
    <t>Coon Rapids</t>
  </si>
  <si>
    <t>OFF-ST-10000885</t>
  </si>
  <si>
    <t>CA-2015-141173</t>
  </si>
  <si>
    <t>OFF-ST-10000918</t>
  </si>
  <si>
    <t>CA-2017-163986</t>
  </si>
  <si>
    <t>Waukesha</t>
  </si>
  <si>
    <t>OFF-ST-10000934</t>
  </si>
  <si>
    <t>CA-2016-142993</t>
  </si>
  <si>
    <t>OFF-ST-10000943</t>
  </si>
  <si>
    <t>US-2016-119312</t>
  </si>
  <si>
    <t>CA-2016-101126</t>
  </si>
  <si>
    <t>CA-2018-139822</t>
  </si>
  <si>
    <t>CA-2016-132507</t>
  </si>
  <si>
    <t>CA-2016-155761</t>
  </si>
  <si>
    <t>OFF-ST-10000991</t>
  </si>
  <si>
    <t>US-2015-143581</t>
  </si>
  <si>
    <t>OFF-ST-10001031</t>
  </si>
  <si>
    <t>CA-2018-132437</t>
  </si>
  <si>
    <t>CA-2015-151001</t>
  </si>
  <si>
    <t>CA-2018-126550</t>
  </si>
  <si>
    <t>CA-2018-155362</t>
  </si>
  <si>
    <t>CA-2015-140039</t>
  </si>
  <si>
    <t>OFF-ST-10001034</t>
  </si>
  <si>
    <t>OFF-ST-10001097</t>
  </si>
  <si>
    <t>CA-2018-147956</t>
  </si>
  <si>
    <t>CA-2015-124646</t>
  </si>
  <si>
    <t>CA-2018-129000</t>
  </si>
  <si>
    <t>CA-2015-148915</t>
  </si>
  <si>
    <t>OFF-ST-10001128</t>
  </si>
  <si>
    <t>OFF-ST-10001172</t>
  </si>
  <si>
    <t>CA-2018-154676</t>
  </si>
  <si>
    <t>OFF-ST-10001228</t>
  </si>
  <si>
    <t>CA-2015-132801</t>
  </si>
  <si>
    <t>CA-2017-108959</t>
  </si>
  <si>
    <t>OFF-ST-10001272</t>
  </si>
  <si>
    <t>US-2017-162677</t>
  </si>
  <si>
    <t>OFF-ST-10001291</t>
  </si>
  <si>
    <t>CA-2016-110632</t>
  </si>
  <si>
    <t>CA-2015-132787</t>
  </si>
  <si>
    <t>OFF-ST-10001321</t>
  </si>
  <si>
    <t>CA-2016-129098</t>
  </si>
  <si>
    <t>CA-2018-144456</t>
  </si>
  <si>
    <t>CA-2015-107153</t>
  </si>
  <si>
    <t>CA-2016-130204</t>
  </si>
  <si>
    <t>OFF-ST-10001325</t>
  </si>
  <si>
    <t>CA-2017-126613</t>
  </si>
  <si>
    <t>CA-2018-107986</t>
  </si>
  <si>
    <t>CA-2017-132549</t>
  </si>
  <si>
    <t>US-2018-100482</t>
  </si>
  <si>
    <t>OFF-ST-10001328</t>
  </si>
  <si>
    <t>CA-2017-130162</t>
  </si>
  <si>
    <t>CA-2017-155383</t>
  </si>
  <si>
    <t>CA-2016-149601</t>
  </si>
  <si>
    <t>CA-2016-161214</t>
  </si>
  <si>
    <t>CA-2015-151078</t>
  </si>
  <si>
    <t>OFF-ST-10001370</t>
  </si>
  <si>
    <t>CA-2018-145807</t>
  </si>
  <si>
    <t>CA-2015-116239</t>
  </si>
  <si>
    <t>CA-2018-168102</t>
  </si>
  <si>
    <t>CA-2018-107720</t>
  </si>
  <si>
    <t>OFF-ST-10001414</t>
  </si>
  <si>
    <t>OFF-ST-10001418</t>
  </si>
  <si>
    <t>CA-2018-146346</t>
  </si>
  <si>
    <t>Commerce City</t>
  </si>
  <si>
    <t>CA-2018-118402</t>
  </si>
  <si>
    <t>US-2018-129203</t>
  </si>
  <si>
    <t>OFF-ST-10001469</t>
  </si>
  <si>
    <t>US-2017-148803</t>
  </si>
  <si>
    <t>OFF-ST-10001476</t>
  </si>
  <si>
    <t>CA-2018-116939</t>
  </si>
  <si>
    <t>OFF-ST-10001490</t>
  </si>
  <si>
    <t>CA-2017-168774</t>
  </si>
  <si>
    <t>CA-2015-106726</t>
  </si>
  <si>
    <t>OFF-ST-10001496</t>
  </si>
  <si>
    <t>CA-2018-100951</t>
  </si>
  <si>
    <t>OFF-ST-10001505</t>
  </si>
  <si>
    <t>CA-2017-137729</t>
  </si>
  <si>
    <t>CA-2016-116512</t>
  </si>
  <si>
    <t>CA-2016-131779</t>
  </si>
  <si>
    <t>CA-2016-169796</t>
  </si>
  <si>
    <t>CA-2018-164329</t>
  </si>
  <si>
    <t>OFF-ST-10001511</t>
  </si>
  <si>
    <t>CA-2018-132619</t>
  </si>
  <si>
    <t>US-2015-113124</t>
  </si>
  <si>
    <t>OFF-ST-10001522</t>
  </si>
  <si>
    <t>CA-2018-120705</t>
  </si>
  <si>
    <t>CA-2017-123666</t>
  </si>
  <si>
    <t>OFF-ST-10001526</t>
  </si>
  <si>
    <t>CA-2018-120936</t>
  </si>
  <si>
    <t>US-2016-104185</t>
  </si>
  <si>
    <t>CA-2016-147690</t>
  </si>
  <si>
    <t>OFF-ST-10001558</t>
  </si>
  <si>
    <t>CA-2017-164735</t>
  </si>
  <si>
    <t>US-2015-169390</t>
  </si>
  <si>
    <t>CA-2016-164336</t>
  </si>
  <si>
    <t>CA-2017-115588</t>
  </si>
  <si>
    <t>OFF-ST-10001580</t>
  </si>
  <si>
    <t>CA-2017-117408</t>
  </si>
  <si>
    <t>OFF-ST-10001590</t>
  </si>
  <si>
    <t>CA-2016-121391</t>
  </si>
  <si>
    <t>CA-2018-102967</t>
  </si>
  <si>
    <t>CA-2017-145240</t>
  </si>
  <si>
    <t>CA-2015-123344</t>
  </si>
  <si>
    <t>OFF-ST-10001713</t>
  </si>
  <si>
    <t>CA-2017-116344</t>
  </si>
  <si>
    <t>CA-2015-146703</t>
  </si>
  <si>
    <t>CA-2018-100650</t>
  </si>
  <si>
    <t>OFF-ST-10001780</t>
  </si>
  <si>
    <t>OFF-ST-10001809</t>
  </si>
  <si>
    <t>CA-2016-128027</t>
  </si>
  <si>
    <t>CA-2018-147361</t>
  </si>
  <si>
    <t>US-2016-120161</t>
  </si>
  <si>
    <t>CA-2018-105333</t>
  </si>
  <si>
    <t>CA-2018-135650</t>
  </si>
  <si>
    <t>OFF-ST-10001837</t>
  </si>
  <si>
    <t>CA-2016-107902</t>
  </si>
  <si>
    <t>CA-2018-151596</t>
  </si>
  <si>
    <t>CA-2018-152709</t>
  </si>
  <si>
    <t>OFF-ST-10001932</t>
  </si>
  <si>
    <t>CA-2017-161025</t>
  </si>
  <si>
    <t>CA-2018-120019</t>
  </si>
  <si>
    <t>CA-2015-109680</t>
  </si>
  <si>
    <t>OFF-ST-10001963</t>
  </si>
  <si>
    <t>US-2017-135720</t>
  </si>
  <si>
    <t>CA-2018-137022</t>
  </si>
  <si>
    <t>OFF-ST-10002011</t>
  </si>
  <si>
    <t>CA-2016-117884</t>
  </si>
  <si>
    <t>OFF-ST-10002182</t>
  </si>
  <si>
    <t>CA-2018-112473</t>
  </si>
  <si>
    <t>OFF-ST-10002205</t>
  </si>
  <si>
    <t>OFF-ST-10002214</t>
  </si>
  <si>
    <t>US-2017-140809</t>
  </si>
  <si>
    <t>CA-2018-115546</t>
  </si>
  <si>
    <t>CA-2018-134607</t>
  </si>
  <si>
    <t>OFF-ST-10002276</t>
  </si>
  <si>
    <t>CA-2017-124667</t>
  </si>
  <si>
    <t>OFF-ST-10002289</t>
  </si>
  <si>
    <t>CA-2018-159597</t>
  </si>
  <si>
    <t>Coachella</t>
  </si>
  <si>
    <t>OFF-ST-10002292</t>
  </si>
  <si>
    <t>OFF-ST-10002301</t>
  </si>
  <si>
    <t>CA-2018-105487</t>
  </si>
  <si>
    <t>US-2015-107405</t>
  </si>
  <si>
    <t>OFF-ST-10002344</t>
  </si>
  <si>
    <t>US-2018-122672</t>
  </si>
  <si>
    <t>OFF-ST-10002352</t>
  </si>
  <si>
    <t>CA-2018-169929</t>
  </si>
  <si>
    <t>CA-2018-101637</t>
  </si>
  <si>
    <t>OFF-ST-10002370</t>
  </si>
  <si>
    <t>CA-2017-135965</t>
  </si>
  <si>
    <t>OFF-ST-10002406</t>
  </si>
  <si>
    <t>US-2016-118906</t>
  </si>
  <si>
    <t>CA-2017-109057</t>
  </si>
  <si>
    <t>OFF-ST-10002444</t>
  </si>
  <si>
    <t>CA-2015-138296</t>
  </si>
  <si>
    <t>CA-2015-106803</t>
  </si>
  <si>
    <t>Cottage Grove</t>
  </si>
  <si>
    <t>CA-2016-136105</t>
  </si>
  <si>
    <t>OFF-ST-10002485</t>
  </si>
  <si>
    <t>CA-2018-139437</t>
  </si>
  <si>
    <t>OFF-ST-10002486</t>
  </si>
  <si>
    <t>CA-2018-115364</t>
  </si>
  <si>
    <t>CA-2018-100601</t>
  </si>
  <si>
    <t>OFF-ST-10002554</t>
  </si>
  <si>
    <t>CA-2015-166730</t>
  </si>
  <si>
    <t>US-2017-105830</t>
  </si>
  <si>
    <t>OFF-ST-10002562</t>
  </si>
  <si>
    <t>CA-2016-125178</t>
  </si>
  <si>
    <t>CA-2015-169642</t>
  </si>
  <si>
    <t>OFF-ST-10002574</t>
  </si>
  <si>
    <t>CA-2015-136336</t>
  </si>
  <si>
    <t>CA-2017-122133</t>
  </si>
  <si>
    <t>CA-2018-166576</t>
  </si>
  <si>
    <t>CA-2018-166835</t>
  </si>
  <si>
    <t>CA-2015-103191</t>
  </si>
  <si>
    <t>OFF-ST-10002583</t>
  </si>
  <si>
    <t>CA-2016-138492</t>
  </si>
  <si>
    <t>CA-2015-127586</t>
  </si>
  <si>
    <t>OFF-ST-10002615</t>
  </si>
  <si>
    <t>CA-2017-144218</t>
  </si>
  <si>
    <t>CA-2016-156755</t>
  </si>
  <si>
    <t>CA-2017-108434</t>
  </si>
  <si>
    <t>CA-2018-164112</t>
  </si>
  <si>
    <t>OFF-ST-10002743</t>
  </si>
  <si>
    <t>CA-2018-154410</t>
  </si>
  <si>
    <t>OFF-ST-10002756</t>
  </si>
  <si>
    <t>CA-2018-157413</t>
  </si>
  <si>
    <t>OFF-ST-10002790</t>
  </si>
  <si>
    <t>CA-2017-131093</t>
  </si>
  <si>
    <t>CA-2018-110821</t>
  </si>
  <si>
    <t>OFF-ST-10002957</t>
  </si>
  <si>
    <t>US-2016-163783</t>
  </si>
  <si>
    <t>CA-2016-166135</t>
  </si>
  <si>
    <t>OFF-ST-10002974</t>
  </si>
  <si>
    <t>US-2018-148831</t>
  </si>
  <si>
    <t>OFF-ST-10003058</t>
  </si>
  <si>
    <t>CA-2015-152345</t>
  </si>
  <si>
    <t>OFF-ST-10003123</t>
  </si>
  <si>
    <t>CA-2016-102036</t>
  </si>
  <si>
    <t>US-2018-143175</t>
  </si>
  <si>
    <t>CA-2018-100825</t>
  </si>
  <si>
    <t>US-2015-164644</t>
  </si>
  <si>
    <t>CA-2018-105543</t>
  </si>
  <si>
    <t>CA-2015-115889</t>
  </si>
  <si>
    <t>OFF-ST-10003208</t>
  </si>
  <si>
    <t>CA-2018-163979</t>
  </si>
  <si>
    <t>CA-2018-130309</t>
  </si>
  <si>
    <t>OFF-ST-10003221</t>
  </si>
  <si>
    <t>US-2018-149006</t>
  </si>
  <si>
    <t>CA-2018-129910</t>
  </si>
  <si>
    <t>OFF-ST-10003282</t>
  </si>
  <si>
    <t>CA-2018-139619</t>
  </si>
  <si>
    <t>Melbourne</t>
  </si>
  <si>
    <t>CA-2018-148929</t>
  </si>
  <si>
    <t>OFF-ST-10003306</t>
  </si>
  <si>
    <t>CA-2018-138380</t>
  </si>
  <si>
    <t>CA-2017-127369</t>
  </si>
  <si>
    <t>CA-2016-158659</t>
  </si>
  <si>
    <t>CA-2017-139885</t>
  </si>
  <si>
    <t>OFF-ST-10003324</t>
  </si>
  <si>
    <t>CA-2018-154137</t>
  </si>
  <si>
    <t>OFF-ST-10003327</t>
  </si>
  <si>
    <t>OFF-ST-10003442</t>
  </si>
  <si>
    <t>CA-2017-109925</t>
  </si>
  <si>
    <t>CA-2015-160738</t>
  </si>
  <si>
    <t>CA-2017-159695</t>
  </si>
  <si>
    <t>CA-2017-113096</t>
  </si>
  <si>
    <t>OFF-ST-10003455</t>
  </si>
  <si>
    <t>CA-2015-166191</t>
  </si>
  <si>
    <t>CA-2016-165162</t>
  </si>
  <si>
    <t>OFF-ST-10003470</t>
  </si>
  <si>
    <t>CA-2017-136812</t>
  </si>
  <si>
    <t>CA-2016-152527</t>
  </si>
  <si>
    <t>OFF-ST-10003479</t>
  </si>
  <si>
    <t>CA-2017-101343</t>
  </si>
  <si>
    <t>US-2017-152373</t>
  </si>
  <si>
    <t>CA-2016-114503</t>
  </si>
  <si>
    <t>OFF-ST-10003572</t>
  </si>
  <si>
    <t>OFF-ST-10003638</t>
  </si>
  <si>
    <t>US-2018-106131</t>
  </si>
  <si>
    <t>OFF-ST-10003641</t>
  </si>
  <si>
    <t>CA-2016-110744</t>
  </si>
  <si>
    <t>OFF-ST-10003656</t>
  </si>
  <si>
    <t>CA-2018-141992</t>
  </si>
  <si>
    <t>US-2018-119662</t>
  </si>
  <si>
    <t>OFF-ST-10003692</t>
  </si>
  <si>
    <t>CA-2017-125206</t>
  </si>
  <si>
    <t>CA-2018-150623</t>
  </si>
  <si>
    <t>CA-2016-163734</t>
  </si>
  <si>
    <t>CA-2018-132122</t>
  </si>
  <si>
    <t>OFF-ST-10003716</t>
  </si>
  <si>
    <t>CA-2018-146192</t>
  </si>
  <si>
    <t>CA-2017-150945</t>
  </si>
  <si>
    <t>CA-2017-112578</t>
  </si>
  <si>
    <t>OFF-ST-10003722</t>
  </si>
  <si>
    <t>CA-2015-127299</t>
  </si>
  <si>
    <t>CA-2018-147410</t>
  </si>
  <si>
    <t>OFF-ST-10003805</t>
  </si>
  <si>
    <t>CA-2018-107167</t>
  </si>
  <si>
    <t>OFF-ST-10003816</t>
  </si>
  <si>
    <t>CA-2016-169656</t>
  </si>
  <si>
    <t>CA-2018-137596</t>
  </si>
  <si>
    <t>CA-2016-117772</t>
  </si>
  <si>
    <t>OFF-ST-10003994</t>
  </si>
  <si>
    <t>CA-2017-147431</t>
  </si>
  <si>
    <t>OFF-ST-10003996</t>
  </si>
  <si>
    <t>CA-2018-141747</t>
  </si>
  <si>
    <t>US-2018-105697</t>
  </si>
  <si>
    <t>CA-2018-137323</t>
  </si>
  <si>
    <t>OFF-ST-10004123</t>
  </si>
  <si>
    <t>CA-2018-100636</t>
  </si>
  <si>
    <t>CA-2017-101189</t>
  </si>
  <si>
    <t>OFF-ST-10004180</t>
  </si>
  <si>
    <t>CA-2016-101154</t>
  </si>
  <si>
    <t>OFF-ST-10004186</t>
  </si>
  <si>
    <t>CA-2016-129532</t>
  </si>
  <si>
    <t>CA-2015-105893</t>
  </si>
  <si>
    <t>OFF-ST-10004258</t>
  </si>
  <si>
    <t>CA-2016-165813</t>
  </si>
  <si>
    <t>CA-2016-130876</t>
  </si>
  <si>
    <t>OFF-ST-10004337</t>
  </si>
  <si>
    <t>CA-2017-129686</t>
  </si>
  <si>
    <t>OFF-ST-10004340</t>
  </si>
  <si>
    <t>CA-2018-168942</t>
  </si>
  <si>
    <t>CA-2018-144827</t>
  </si>
  <si>
    <t>CA-2018-127460</t>
  </si>
  <si>
    <t>OFF-ST-10004459</t>
  </si>
  <si>
    <t>CA-2016-134719</t>
  </si>
  <si>
    <t>CA-2015-154641</t>
  </si>
  <si>
    <t>US-2018-117723</t>
  </si>
  <si>
    <t>CA-2018-106782</t>
  </si>
  <si>
    <t>CA-2018-121741</t>
  </si>
  <si>
    <t>OFF-ST-10004507</t>
  </si>
  <si>
    <t>CA-2016-119102</t>
  </si>
  <si>
    <t>CA-2018-127705</t>
  </si>
  <si>
    <t>OFF-ST-10004634</t>
  </si>
  <si>
    <t>CA-2018-133620</t>
  </si>
  <si>
    <t>OFF-ST-10004804</t>
  </si>
  <si>
    <t>CA-2017-144729</t>
  </si>
  <si>
    <t>US-2017-101196</t>
  </si>
  <si>
    <t>US-2015-155894</t>
  </si>
  <si>
    <t>CA-2018-151218</t>
  </si>
  <si>
    <t>OFF-ST-10004835</t>
  </si>
  <si>
    <t>CA-2015-146864</t>
  </si>
  <si>
    <t>OFF-ST-10004946</t>
  </si>
  <si>
    <t>CA-2015-101175</t>
  </si>
  <si>
    <t>OFF-ST-10004950</t>
  </si>
  <si>
    <t>CA-2018-165155</t>
  </si>
  <si>
    <t>CA-2017-169334</t>
  </si>
  <si>
    <t>CA-2016-148859</t>
  </si>
  <si>
    <t>CA-2017-100671</t>
  </si>
  <si>
    <t>Conroe</t>
  </si>
  <si>
    <t>OFF-ST-10004963</t>
  </si>
  <si>
    <t>CA-2018-145506</t>
  </si>
  <si>
    <t>OFF-SU-10000151</t>
  </si>
  <si>
    <t>Supplies</t>
  </si>
  <si>
    <t>OFF-SU-10000157</t>
  </si>
  <si>
    <t>CA-2018-122707</t>
  </si>
  <si>
    <t>CA-2015-137589</t>
  </si>
  <si>
    <t>US-2017-142685</t>
  </si>
  <si>
    <t>OFF-SU-10000381</t>
  </si>
  <si>
    <t>CA-2017-121958</t>
  </si>
  <si>
    <t>CA-2017-161207</t>
  </si>
  <si>
    <t>OFF-SU-10000432</t>
  </si>
  <si>
    <t>OFF-SU-10000646</t>
  </si>
  <si>
    <t>CA-2017-161907</t>
  </si>
  <si>
    <t>CA-2018-144848</t>
  </si>
  <si>
    <t>CA-2018-141425</t>
  </si>
  <si>
    <t>CA-2016-151547</t>
  </si>
  <si>
    <t>Bartlett</t>
  </si>
  <si>
    <t>OFF-SU-10000898</t>
  </si>
  <si>
    <t>US-2016-115343</t>
  </si>
  <si>
    <t>US-2015-154655</t>
  </si>
  <si>
    <t>OFF-SU-10000946</t>
  </si>
  <si>
    <t>CA-2017-122322</t>
  </si>
  <si>
    <t>OFF-SU-10000952</t>
  </si>
  <si>
    <t>OFF-SU-10001165</t>
  </si>
  <si>
    <t>OFF-SU-10001212</t>
  </si>
  <si>
    <t>OFF-SU-10001218</t>
  </si>
  <si>
    <t>CA-2018-117009</t>
  </si>
  <si>
    <t>CA-2017-155565</t>
  </si>
  <si>
    <t>CA-2018-104010</t>
  </si>
  <si>
    <t>OFF-SU-10001225</t>
  </si>
  <si>
    <t>CA-2016-110870</t>
  </si>
  <si>
    <t>OFF-SU-10001574</t>
  </si>
  <si>
    <t>CA-2015-128622</t>
  </si>
  <si>
    <t>US-2017-100720</t>
  </si>
  <si>
    <t>CA-2015-154186</t>
  </si>
  <si>
    <t>CA-2015-146843</t>
  </si>
  <si>
    <t>OFF-SU-10001664</t>
  </si>
  <si>
    <t>OFF-SU-10001935</t>
  </si>
  <si>
    <t>US-2018-139955</t>
  </si>
  <si>
    <t>CA-2018-167017</t>
  </si>
  <si>
    <t>OFF-SU-10002189</t>
  </si>
  <si>
    <t>OFF-SU-10002301</t>
  </si>
  <si>
    <t>OFF-SU-10002503</t>
  </si>
  <si>
    <t>OFF-SU-10002522</t>
  </si>
  <si>
    <t>CA-2018-127712</t>
  </si>
  <si>
    <t>CA-2015-155593</t>
  </si>
  <si>
    <t>OFF-SU-10002537</t>
  </si>
  <si>
    <t>CA-2017-149671</t>
  </si>
  <si>
    <t>CA-2016-163090</t>
  </si>
  <si>
    <t>OFF-SU-10002557</t>
  </si>
  <si>
    <t>OFF-SU-10002573</t>
  </si>
  <si>
    <t>CA-2018-168172</t>
  </si>
  <si>
    <t>CA-2016-111017</t>
  </si>
  <si>
    <t>CA-2016-122259</t>
  </si>
  <si>
    <t>CA-2018-105851</t>
  </si>
  <si>
    <t>OFF-SU-10002881</t>
  </si>
  <si>
    <t>CA-2018-158729</t>
  </si>
  <si>
    <t>CA-2017-142370</t>
  </si>
  <si>
    <t>OFF-SU-10003002</t>
  </si>
  <si>
    <t>OFF-SU-10003505</t>
  </si>
  <si>
    <t>CA-2018-136511</t>
  </si>
  <si>
    <t>OFF-SU-10003567</t>
  </si>
  <si>
    <t>CA-2017-105473</t>
  </si>
  <si>
    <t>CA-2015-130918</t>
  </si>
  <si>
    <t>OFF-SU-10003936</t>
  </si>
  <si>
    <t>OFF-SU-10004115</t>
  </si>
  <si>
    <t>CA-2017-120180</t>
  </si>
  <si>
    <t>OFF-SU-10004231</t>
  </si>
  <si>
    <t>CA-2017-118500</t>
  </si>
  <si>
    <t>US-2018-160143</t>
  </si>
  <si>
    <t>CA-2017-140613</t>
  </si>
  <si>
    <t>OFF-SU-10004261</t>
  </si>
  <si>
    <t>OFF-SU-10004290</t>
  </si>
  <si>
    <t>CA-2016-128356</t>
  </si>
  <si>
    <t>CA-2016-149678</t>
  </si>
  <si>
    <t>OFF-SU-10004498</t>
  </si>
  <si>
    <t>CA-2016-132906</t>
  </si>
  <si>
    <t>OFF-SU-10004661</t>
  </si>
  <si>
    <t>CA-2015-120432</t>
  </si>
  <si>
    <t>CA-2018-167976</t>
  </si>
  <si>
    <t>Aberdeen</t>
  </si>
  <si>
    <t>CA-2015-145254</t>
  </si>
  <si>
    <t>OFF-SU-10004664</t>
  </si>
  <si>
    <t>CA-2017-114713</t>
  </si>
  <si>
    <t>OFF-SU-10004737</t>
  </si>
  <si>
    <t>CA-2017-110730</t>
  </si>
  <si>
    <t>CA-2015-130155</t>
  </si>
  <si>
    <t>OFF-SU-10004768</t>
  </si>
  <si>
    <t>OFF-SU-10004782</t>
  </si>
  <si>
    <t>CA-2017-161676</t>
  </si>
  <si>
    <t>CA-2017-165561</t>
  </si>
  <si>
    <t>OFF-SU-10004884</t>
  </si>
  <si>
    <t>TEC-AC-10000023</t>
  </si>
  <si>
    <t>Accessories</t>
  </si>
  <si>
    <t>CA-2015-134726</t>
  </si>
  <si>
    <t>CA-2015-115357</t>
  </si>
  <si>
    <t>CA-2015-163293</t>
  </si>
  <si>
    <t>TEC-AC-10000057</t>
  </si>
  <si>
    <t>US-2015-102071</t>
  </si>
  <si>
    <t>TEC-AC-10000109</t>
  </si>
  <si>
    <t>CA-2016-159863</t>
  </si>
  <si>
    <t>CA-2017-108210</t>
  </si>
  <si>
    <t>TEC-AC-10000158</t>
  </si>
  <si>
    <t>CA-2018-125381</t>
  </si>
  <si>
    <t>CA-2018-132262</t>
  </si>
  <si>
    <t>CA-2018-128475</t>
  </si>
  <si>
    <t>CA-2015-126032</t>
  </si>
  <si>
    <t>TEC-AC-10000171</t>
  </si>
  <si>
    <t>CA-2017-148208</t>
  </si>
  <si>
    <t>CA-2018-120761</t>
  </si>
  <si>
    <t>TEC-AC-10000199</t>
  </si>
  <si>
    <t>CA-2018-117394</t>
  </si>
  <si>
    <t>TEC-AC-10000290</t>
  </si>
  <si>
    <t>TEC-AC-10000303</t>
  </si>
  <si>
    <t>TEC-AC-10000358</t>
  </si>
  <si>
    <t>CA-2018-165491</t>
  </si>
  <si>
    <t>CA-2016-163923</t>
  </si>
  <si>
    <t>TEC-AC-10000387</t>
  </si>
  <si>
    <t>CA-2018-112865</t>
  </si>
  <si>
    <t>TEC-AC-10000397</t>
  </si>
  <si>
    <t>CA-2016-145184</t>
  </si>
  <si>
    <t>CA-2017-108882</t>
  </si>
  <si>
    <t>TEC-AC-10000420</t>
  </si>
  <si>
    <t>CA-2017-136770</t>
  </si>
  <si>
    <t>TEC-AC-10000474</t>
  </si>
  <si>
    <t>CA-2018-149699</t>
  </si>
  <si>
    <t>TEC-AC-10000487</t>
  </si>
  <si>
    <t>CA-2017-124681</t>
  </si>
  <si>
    <t>TEC-AC-10000521</t>
  </si>
  <si>
    <t>CA-2018-152968</t>
  </si>
  <si>
    <t>TEC-AC-10000580</t>
  </si>
  <si>
    <t>CA-2018-163902</t>
  </si>
  <si>
    <t>TEC-AC-10000682</t>
  </si>
  <si>
    <t>CA-2018-118668</t>
  </si>
  <si>
    <t>CA-2018-123624</t>
  </si>
  <si>
    <t>CA-2016-147102</t>
  </si>
  <si>
    <t>CA-2018-140781</t>
  </si>
  <si>
    <t>TEC-AC-10000710</t>
  </si>
  <si>
    <t>CA-2015-107755</t>
  </si>
  <si>
    <t>Linden</t>
  </si>
  <si>
    <t>TEC-AC-10000736</t>
  </si>
  <si>
    <t>CA-2018-159688</t>
  </si>
  <si>
    <t>CA-2015-132983</t>
  </si>
  <si>
    <t>Jamestown</t>
  </si>
  <si>
    <t>CA-2018-118346</t>
  </si>
  <si>
    <t>TEC-AC-10000844</t>
  </si>
  <si>
    <t>CA-2015-106971</t>
  </si>
  <si>
    <t>CA-2016-129476</t>
  </si>
  <si>
    <t>Orland Park</t>
  </si>
  <si>
    <t>TEC-AC-10000865</t>
  </si>
  <si>
    <t>US-2017-108098</t>
  </si>
  <si>
    <t>TEC-AC-10000892</t>
  </si>
  <si>
    <t>CA-2017-118311</t>
  </si>
  <si>
    <t>CA-2016-151722</t>
  </si>
  <si>
    <t>TEC-AC-10000926</t>
  </si>
  <si>
    <t>CA-2016-169740</t>
  </si>
  <si>
    <t>TEC-AC-10000927</t>
  </si>
  <si>
    <t>US-2018-102904</t>
  </si>
  <si>
    <t>TEC-AC-10000990</t>
  </si>
  <si>
    <t>CA-2017-169166</t>
  </si>
  <si>
    <t>TEC-AC-10000991</t>
  </si>
  <si>
    <t>CA-2017-107615</t>
  </si>
  <si>
    <t>TEC-AC-10001013</t>
  </si>
  <si>
    <t>CA-2018-104066</t>
  </si>
  <si>
    <t>CA-2015-139017</t>
  </si>
  <si>
    <t>CA-2016-151043</t>
  </si>
  <si>
    <t>TEC-AC-10001090</t>
  </si>
  <si>
    <t>TEC-AC-10001101</t>
  </si>
  <si>
    <t>TEC-AC-10001109</t>
  </si>
  <si>
    <t>CA-2018-142293</t>
  </si>
  <si>
    <t>TEC-AC-10001114</t>
  </si>
  <si>
    <t>US-2018-146213</t>
  </si>
  <si>
    <t>TEC-AC-10001142</t>
  </si>
  <si>
    <t>CA-2017-106558</t>
  </si>
  <si>
    <t>TEC-AC-10001266</t>
  </si>
  <si>
    <t>CA-2016-101007</t>
  </si>
  <si>
    <t>TEC-AC-10001267</t>
  </si>
  <si>
    <t>CA-2015-132864</t>
  </si>
  <si>
    <t>TEC-AC-10001284</t>
  </si>
  <si>
    <t>CA-2018-149706</t>
  </si>
  <si>
    <t>Palatine</t>
  </si>
  <si>
    <t>TEC-AC-10001314</t>
  </si>
  <si>
    <t>CA-2015-103058</t>
  </si>
  <si>
    <t>CA-2015-132500</t>
  </si>
  <si>
    <t>TEC-AC-10001383</t>
  </si>
  <si>
    <t>CA-2018-169362</t>
  </si>
  <si>
    <t>TEC-AC-10001432</t>
  </si>
  <si>
    <t>CA-2018-116225</t>
  </si>
  <si>
    <t>CA-2015-140795</t>
  </si>
  <si>
    <t>CA-2015-134677</t>
  </si>
  <si>
    <t>TEC-AC-10001445</t>
  </si>
  <si>
    <t>CA-2017-155446</t>
  </si>
  <si>
    <t>TEC-AC-10001465</t>
  </si>
  <si>
    <t>CA-2016-141145</t>
  </si>
  <si>
    <t>CA-2015-140816</t>
  </si>
  <si>
    <t>TEC-AC-10001539</t>
  </si>
  <si>
    <t>TEC-AC-10001542</t>
  </si>
  <si>
    <t>CA-2016-125416</t>
  </si>
  <si>
    <t>TEC-AC-10001552</t>
  </si>
  <si>
    <t>TEC-AC-10001553</t>
  </si>
  <si>
    <t>US-2018-101518</t>
  </si>
  <si>
    <t>TEC-AC-10001590</t>
  </si>
  <si>
    <t>CA-2016-111458</t>
  </si>
  <si>
    <t>CA-2015-139192</t>
  </si>
  <si>
    <t>TEC-AC-10001606</t>
  </si>
  <si>
    <t>CA-2015-151792</t>
  </si>
  <si>
    <t>CA-2015-143385</t>
  </si>
  <si>
    <t>TEC-AC-10001635</t>
  </si>
  <si>
    <t>US-2018-128398</t>
  </si>
  <si>
    <t>TEC-AC-10001714</t>
  </si>
  <si>
    <t>CA-2018-157672</t>
  </si>
  <si>
    <t>TEC-AC-10001767</t>
  </si>
  <si>
    <t>CA-2018-137365</t>
  </si>
  <si>
    <t>CA-2018-141138</t>
  </si>
  <si>
    <t>TEC-AC-10001772</t>
  </si>
  <si>
    <t>CA-2015-167360</t>
  </si>
  <si>
    <t>CA-2017-100153</t>
  </si>
  <si>
    <t>Norman</t>
  </si>
  <si>
    <t>CA-2017-166275</t>
  </si>
  <si>
    <t>TEC-AC-10001838</t>
  </si>
  <si>
    <t>CA-2016-158351</t>
  </si>
  <si>
    <t>CA-2016-158491</t>
  </si>
  <si>
    <t>TEC-AC-10001874</t>
  </si>
  <si>
    <t>TEC-AC-10001908</t>
  </si>
  <si>
    <t>CA-2018-102834</t>
  </si>
  <si>
    <t>US-2016-153374</t>
  </si>
  <si>
    <t>TEC-AC-10001956</t>
  </si>
  <si>
    <t>CA-2016-154886</t>
  </si>
  <si>
    <t>CA-2018-138310</t>
  </si>
  <si>
    <t>TEC-AC-10001990</t>
  </si>
  <si>
    <t>CA-2018-128699</t>
  </si>
  <si>
    <t>TEC-AC-10001998</t>
  </si>
  <si>
    <t>CA-2017-138233</t>
  </si>
  <si>
    <t>TEC-AC-10002001</t>
  </si>
  <si>
    <t>CA-2015-159121</t>
  </si>
  <si>
    <t>TEC-AC-10002006</t>
  </si>
  <si>
    <t>US-2017-163538</t>
  </si>
  <si>
    <t>CA-2018-158344</t>
  </si>
  <si>
    <t>TEC-AC-10002018</t>
  </si>
  <si>
    <t>US-2016-167220</t>
  </si>
  <si>
    <t>TEC-AC-10002049</t>
  </si>
  <si>
    <t>CA-2016-157084</t>
  </si>
  <si>
    <t>CA-2018-168109</t>
  </si>
  <si>
    <t>CA-2018-121027</t>
  </si>
  <si>
    <t>CA-2018-108574</t>
  </si>
  <si>
    <t>TEC-AC-10002076</t>
  </si>
  <si>
    <t>CA-2016-138485</t>
  </si>
  <si>
    <t>CA-2018-124940</t>
  </si>
  <si>
    <t>CA-2017-160717</t>
  </si>
  <si>
    <t>TEC-AC-10002134</t>
  </si>
  <si>
    <t>US-2018-104094</t>
  </si>
  <si>
    <t>TEC-AC-10002167</t>
  </si>
  <si>
    <t>US-2018-166233</t>
  </si>
  <si>
    <t>CA-2017-169194</t>
  </si>
  <si>
    <t>US-2015-163146</t>
  </si>
  <si>
    <t>TEC-AC-10002217</t>
  </si>
  <si>
    <t>US-2017-116365</t>
  </si>
  <si>
    <t>TEC-AC-10002253</t>
  </si>
  <si>
    <t>US-2016-137960</t>
  </si>
  <si>
    <t>TEC-AC-10002305</t>
  </si>
  <si>
    <t>CA-2015-138436</t>
  </si>
  <si>
    <t>TEC-AC-10002323</t>
  </si>
  <si>
    <t>CA-2015-123260</t>
  </si>
  <si>
    <t>CA-2017-168536</t>
  </si>
  <si>
    <t>CA-2016-145828</t>
  </si>
  <si>
    <t>CA-2018-156818</t>
  </si>
  <si>
    <t>CA-2017-166373</t>
  </si>
  <si>
    <t>CA-2018-153080</t>
  </si>
  <si>
    <t>TEC-AC-10002331</t>
  </si>
  <si>
    <t>CA-2015-142951</t>
  </si>
  <si>
    <t>CA-2018-110212</t>
  </si>
  <si>
    <t>TEC-AC-10002335</t>
  </si>
  <si>
    <t>TEC-AC-10002345</t>
  </si>
  <si>
    <t>CA-2017-137673</t>
  </si>
  <si>
    <t>US-2018-110989</t>
  </si>
  <si>
    <t>CA-2015-158274</t>
  </si>
  <si>
    <t>CA-2017-101378</t>
  </si>
  <si>
    <t>TEC-AC-10002370</t>
  </si>
  <si>
    <t>CA-2018-113572</t>
  </si>
  <si>
    <t>TEC-AC-10002380</t>
  </si>
  <si>
    <t>TEC-AC-10002399</t>
  </si>
  <si>
    <t>CA-2018-123029</t>
  </si>
  <si>
    <t>TEC-AC-10002402</t>
  </si>
  <si>
    <t>CA-2016-100769</t>
  </si>
  <si>
    <t>CA-2016-140557</t>
  </si>
  <si>
    <t>CA-2017-127775</t>
  </si>
  <si>
    <t>TEC-AC-10002473</t>
  </si>
  <si>
    <t>CA-2017-113733</t>
  </si>
  <si>
    <t>CA-2016-123155</t>
  </si>
  <si>
    <t>CA-2017-129196</t>
  </si>
  <si>
    <t>TEC-AC-10002550</t>
  </si>
  <si>
    <t>CA-2015-156006</t>
  </si>
  <si>
    <t>CA-2015-133634</t>
  </si>
  <si>
    <t>CA-2016-112053</t>
  </si>
  <si>
    <t>CA-2016-112823</t>
  </si>
  <si>
    <t>TEC-AC-10002558</t>
  </si>
  <si>
    <t>CA-2018-158036</t>
  </si>
  <si>
    <t>TEC-AC-10002567</t>
  </si>
  <si>
    <t>CA-2018-159667</t>
  </si>
  <si>
    <t>CA-2017-158358</t>
  </si>
  <si>
    <t>CA-2018-157980</t>
  </si>
  <si>
    <t>TEC-AC-10002600</t>
  </si>
  <si>
    <t>CA-2017-121748</t>
  </si>
  <si>
    <t>TEC-AC-10002637</t>
  </si>
  <si>
    <t>US-2017-109260</t>
  </si>
  <si>
    <t>TEC-AC-10002647</t>
  </si>
  <si>
    <t>TEC-AC-10002718</t>
  </si>
  <si>
    <t>CA-2016-144043</t>
  </si>
  <si>
    <t>US-2016-106495</t>
  </si>
  <si>
    <t>CA-2015-114433</t>
  </si>
  <si>
    <t>TEC-AC-10002800</t>
  </si>
  <si>
    <t>CA-2015-152233</t>
  </si>
  <si>
    <t>US-2017-122182</t>
  </si>
  <si>
    <t>US-2017-127425</t>
  </si>
  <si>
    <t>CA-2017-144554</t>
  </si>
  <si>
    <t>US-2018-166037</t>
  </si>
  <si>
    <t>CA-2015-124709</t>
  </si>
  <si>
    <t>TEC-AC-10002842</t>
  </si>
  <si>
    <t>CA-2017-103464</t>
  </si>
  <si>
    <t>TEC-AC-10002857</t>
  </si>
  <si>
    <t>TEC-AC-10002926</t>
  </si>
  <si>
    <t>TEC-AC-10002942</t>
  </si>
  <si>
    <t>CA-2017-143154</t>
  </si>
  <si>
    <t>TEC-AC-10003023</t>
  </si>
  <si>
    <t>US-2015-149034</t>
  </si>
  <si>
    <t>TEC-AC-10003027</t>
  </si>
  <si>
    <t>US-2018-113852</t>
  </si>
  <si>
    <t>TEC-AC-10003033</t>
  </si>
  <si>
    <t>CA-2018-117198</t>
  </si>
  <si>
    <t>CA-2017-125220</t>
  </si>
  <si>
    <t>TEC-AC-10003038</t>
  </si>
  <si>
    <t>CA-2017-169663</t>
  </si>
  <si>
    <t>CA-2018-147333</t>
  </si>
  <si>
    <t>CA-2017-135594</t>
  </si>
  <si>
    <t>CA-2016-126347</t>
  </si>
  <si>
    <t>TEC-AC-10003063</t>
  </si>
  <si>
    <t>CA-2017-138667</t>
  </si>
  <si>
    <t>CA-2016-111206</t>
  </si>
  <si>
    <t>TEC-AC-10003095</t>
  </si>
  <si>
    <t>CA-2017-157217</t>
  </si>
  <si>
    <t>TEC-AC-10003116</t>
  </si>
  <si>
    <t>CA-2016-102722</t>
  </si>
  <si>
    <t>CA-2018-109589</t>
  </si>
  <si>
    <t>CA-2018-157651</t>
  </si>
  <si>
    <t>CA-2018-126396</t>
  </si>
  <si>
    <t>US-2017-158708</t>
  </si>
  <si>
    <t>TEC-AC-10003133</t>
  </si>
  <si>
    <t>TEC-AC-10003174</t>
  </si>
  <si>
    <t>CA-2017-168081</t>
  </si>
  <si>
    <t>TEC-AC-10003198</t>
  </si>
  <si>
    <t>CA-2016-142202</t>
  </si>
  <si>
    <t>TEC-AC-10003237</t>
  </si>
  <si>
    <t>CA-2018-108756</t>
  </si>
  <si>
    <t>East Orange</t>
  </si>
  <si>
    <t>TEC-AC-10003280</t>
  </si>
  <si>
    <t>CA-2017-147536</t>
  </si>
  <si>
    <t>US-2015-124625</t>
  </si>
  <si>
    <t>CA-2018-122504</t>
  </si>
  <si>
    <t>TEC-AC-10003289</t>
  </si>
  <si>
    <t>CA-2016-102491</t>
  </si>
  <si>
    <t>US-2017-151827</t>
  </si>
  <si>
    <t>TEC-AC-10003399</t>
  </si>
  <si>
    <t>TEC-AC-10003433</t>
  </si>
  <si>
    <t>TEC-AC-10003441</t>
  </si>
  <si>
    <t>CA-2018-113075</t>
  </si>
  <si>
    <t>TEC-AC-10003447</t>
  </si>
  <si>
    <t>CA-2016-143238</t>
  </si>
  <si>
    <t>La Quinta</t>
  </si>
  <si>
    <t>TEC-AC-10003499</t>
  </si>
  <si>
    <t>CA-2018-123036</t>
  </si>
  <si>
    <t>TEC-AC-10003590</t>
  </si>
  <si>
    <t>CA-2018-125752</t>
  </si>
  <si>
    <t>CA-2018-146360</t>
  </si>
  <si>
    <t>TEC-AC-10003610</t>
  </si>
  <si>
    <t>CA-2017-148516</t>
  </si>
  <si>
    <t>CA-2018-141719</t>
  </si>
  <si>
    <t>CA-2018-151183</t>
  </si>
  <si>
    <t>TEC-AC-10003614</t>
  </si>
  <si>
    <t>CA-2018-162936</t>
  </si>
  <si>
    <t>TEC-AC-10003628</t>
  </si>
  <si>
    <t>US-2017-112396</t>
  </si>
  <si>
    <t>CA-2015-103366</t>
  </si>
  <si>
    <t>TEC-AC-10003657</t>
  </si>
  <si>
    <t>CA-2016-119697</t>
  </si>
  <si>
    <t>CA-2016-155145</t>
  </si>
  <si>
    <t>TEC-AC-10003709</t>
  </si>
  <si>
    <t>TEC-AC-10003832</t>
  </si>
  <si>
    <t>CA-2017-108224</t>
  </si>
  <si>
    <t>US-2017-139486</t>
  </si>
  <si>
    <t>CA-2017-105963</t>
  </si>
  <si>
    <t>CA-2017-134887</t>
  </si>
  <si>
    <t>CA-2018-106103</t>
  </si>
  <si>
    <t>Rochester Hills</t>
  </si>
  <si>
    <t>TEC-AC-10003870</t>
  </si>
  <si>
    <t>US-2017-138408</t>
  </si>
  <si>
    <t>TEC-AC-10003911</t>
  </si>
  <si>
    <t>CA-2017-168830</t>
  </si>
  <si>
    <t>US-2018-111745</t>
  </si>
  <si>
    <t>TEC-AC-10004001</t>
  </si>
  <si>
    <t>CA-2015-142048</t>
  </si>
  <si>
    <t>TEC-AC-10004114</t>
  </si>
  <si>
    <t>CA-2018-160416</t>
  </si>
  <si>
    <t>US-2016-165449</t>
  </si>
  <si>
    <t>TEC-AC-10004127</t>
  </si>
  <si>
    <t>TEC-AC-10004145</t>
  </si>
  <si>
    <t>CA-2017-155845</t>
  </si>
  <si>
    <t>TEC-AC-10004171</t>
  </si>
  <si>
    <t>CA-2015-120670</t>
  </si>
  <si>
    <t>CA-2016-103933</t>
  </si>
  <si>
    <t>TEC-AC-10004209</t>
  </si>
  <si>
    <t>CA-2016-128993</t>
  </si>
  <si>
    <t>TEC-AC-10004227</t>
  </si>
  <si>
    <t>US-2018-132220</t>
  </si>
  <si>
    <t>TEC-AC-10004353</t>
  </si>
  <si>
    <t>CA-2018-155152</t>
  </si>
  <si>
    <t>CA-2016-137071</t>
  </si>
  <si>
    <t>TEC-AC-10004396</t>
  </si>
  <si>
    <t>CA-2016-146675</t>
  </si>
  <si>
    <t>CA-2017-125094</t>
  </si>
  <si>
    <t>TEC-AC-10004420</t>
  </si>
  <si>
    <t>CA-2016-155040</t>
  </si>
  <si>
    <t>TEC-AC-10004469</t>
  </si>
  <si>
    <t>CA-2016-164427</t>
  </si>
  <si>
    <t>CA-2017-120803</t>
  </si>
  <si>
    <t>CA-2018-117821</t>
  </si>
  <si>
    <t>TEC-AC-10004510</t>
  </si>
  <si>
    <t>CA-2017-111493</t>
  </si>
  <si>
    <t>CA-2018-136672</t>
  </si>
  <si>
    <t>CA-2016-108532</t>
  </si>
  <si>
    <t>TEC-AC-10004518</t>
  </si>
  <si>
    <t>TEC-AC-10004568</t>
  </si>
  <si>
    <t>CA-2018-140494</t>
  </si>
  <si>
    <t>CA-2016-154326</t>
  </si>
  <si>
    <t>TEC-AC-10004571</t>
  </si>
  <si>
    <t>CA-2018-163321</t>
  </si>
  <si>
    <t>CA-2015-137575</t>
  </si>
  <si>
    <t>TEC-AC-10004595</t>
  </si>
  <si>
    <t>TEC-AC-10004633</t>
  </si>
  <si>
    <t>TEC-AC-10004659</t>
  </si>
  <si>
    <t>CA-2018-117485</t>
  </si>
  <si>
    <t>TEC-AC-10004666</t>
  </si>
  <si>
    <t>TEC-AC-10004708</t>
  </si>
  <si>
    <t>US-2018-139577</t>
  </si>
  <si>
    <t>CA-2016-125395</t>
  </si>
  <si>
    <t>TEC-AC-10004761</t>
  </si>
  <si>
    <t>CA-2016-109113</t>
  </si>
  <si>
    <t>CA-2017-142615</t>
  </si>
  <si>
    <t>Montebello</t>
  </si>
  <si>
    <t>TEC-AC-10004803</t>
  </si>
  <si>
    <t>TEC-AC-10004814</t>
  </si>
  <si>
    <t>US-2017-113509</t>
  </si>
  <si>
    <t>TEC-AC-10004855</t>
  </si>
  <si>
    <t>US-2018-128832</t>
  </si>
  <si>
    <t>CA-2015-138072</t>
  </si>
  <si>
    <t>TEC-AC-10004859</t>
  </si>
  <si>
    <t>TEC-AC-10004864</t>
  </si>
  <si>
    <t>CA-2018-152856</t>
  </si>
  <si>
    <t>US-2017-131674</t>
  </si>
  <si>
    <t>TEC-AC-10004877</t>
  </si>
  <si>
    <t>CA-2015-135993</t>
  </si>
  <si>
    <t>TEC-AC-10004901</t>
  </si>
  <si>
    <t>US-2017-144547</t>
  </si>
  <si>
    <t>CA-2018-150420</t>
  </si>
  <si>
    <t>TEC-AC-10004975</t>
  </si>
  <si>
    <t>TEC-AC-10004992</t>
  </si>
  <si>
    <t>CA-2018-165323</t>
  </si>
  <si>
    <t>CA-2017-139997</t>
  </si>
  <si>
    <t>Lehi</t>
  </si>
  <si>
    <t>TEC-CO-10000971</t>
  </si>
  <si>
    <t>Copiers</t>
  </si>
  <si>
    <t>US-2017-164630</t>
  </si>
  <si>
    <t>CA-2018-133865</t>
  </si>
  <si>
    <t>TEC-CO-10001046</t>
  </si>
  <si>
    <t>CA-2015-134278</t>
  </si>
  <si>
    <t>CA-2017-153682</t>
  </si>
  <si>
    <t>US-2016-100377</t>
  </si>
  <si>
    <t>TEC-CO-10001449</t>
  </si>
  <si>
    <t>US-2018-135013</t>
  </si>
  <si>
    <t>CA-2015-116666</t>
  </si>
  <si>
    <t>CA-2017-147417</t>
  </si>
  <si>
    <t>TEC-CO-10001571</t>
  </si>
  <si>
    <t>TEC-CO-10001766</t>
  </si>
  <si>
    <t>TEC-CO-10001943</t>
  </si>
  <si>
    <t>CA-2017-110499</t>
  </si>
  <si>
    <t>TEC-CO-10002095</t>
  </si>
  <si>
    <t>CA-2017-166429</t>
  </si>
  <si>
    <t>CA-2017-157791</t>
  </si>
  <si>
    <t>CA-2016-156104</t>
  </si>
  <si>
    <t>US-2015-135972</t>
  </si>
  <si>
    <t>TEC-CO-10002313</t>
  </si>
  <si>
    <t>CA-2016-158939</t>
  </si>
  <si>
    <t>TEC-CO-10003236</t>
  </si>
  <si>
    <t>TEC-CO-10003763</t>
  </si>
  <si>
    <t>TEC-CO-10004115</t>
  </si>
  <si>
    <t>TEC-CO-10004202</t>
  </si>
  <si>
    <t>CA-2018-126662</t>
  </si>
  <si>
    <t>CA-2015-124618</t>
  </si>
  <si>
    <t>CA-2015-140473</t>
  </si>
  <si>
    <t>TEC-CO-10004722</t>
  </si>
  <si>
    <t>CA-2018-166709</t>
  </si>
  <si>
    <t>TEC-MA-10000010</t>
  </si>
  <si>
    <t>Machines</t>
  </si>
  <si>
    <t>TEC-MA-10000029</t>
  </si>
  <si>
    <t>CA-2015-101476</t>
  </si>
  <si>
    <t>TEC-MA-10000045</t>
  </si>
  <si>
    <t>CA-2017-107202</t>
  </si>
  <si>
    <t>TEC-MA-10000112</t>
  </si>
  <si>
    <t>TEC-MA-10000418</t>
  </si>
  <si>
    <t>TEC-MA-10000423</t>
  </si>
  <si>
    <t>CA-2016-149300</t>
  </si>
  <si>
    <t>CA-2015-104402</t>
  </si>
  <si>
    <t>TEC-MA-10000488</t>
  </si>
  <si>
    <t>CA-2018-136308</t>
  </si>
  <si>
    <t>TEC-MA-10000597</t>
  </si>
  <si>
    <t>TEC-MA-10000752</t>
  </si>
  <si>
    <t>TEC-MA-10000822</t>
  </si>
  <si>
    <t>US-2015-106992</t>
  </si>
  <si>
    <t>CA-2018-159366</t>
  </si>
  <si>
    <t>TEC-MA-10000864</t>
  </si>
  <si>
    <t>CA-2017-164924</t>
  </si>
  <si>
    <t>TEC-MA-10000904</t>
  </si>
  <si>
    <t>TEC-MA-10000984</t>
  </si>
  <si>
    <t>TEC-MA-10001016</t>
  </si>
  <si>
    <t>CA-2018-122364</t>
  </si>
  <si>
    <t>TEC-MA-10001031</t>
  </si>
  <si>
    <t>TEC-MA-10001047</t>
  </si>
  <si>
    <t>TEC-MA-10001127</t>
  </si>
  <si>
    <t>CA-2015-145541</t>
  </si>
  <si>
    <t>TEC-MA-10001148</t>
  </si>
  <si>
    <t>CA-2018-159282</t>
  </si>
  <si>
    <t>TEC-MA-10001570</t>
  </si>
  <si>
    <t>TEC-MA-10001681</t>
  </si>
  <si>
    <t>TEC-MA-10001695</t>
  </si>
  <si>
    <t>CA-2018-109183</t>
  </si>
  <si>
    <t>TEC-MA-10001856</t>
  </si>
  <si>
    <t>TEC-MA-10001972</t>
  </si>
  <si>
    <t>CA-2017-127649</t>
  </si>
  <si>
    <t>TEC-MA-10002073</t>
  </si>
  <si>
    <t>US-2015-115196</t>
  </si>
  <si>
    <t>TEC-MA-10002109</t>
  </si>
  <si>
    <t>CA-2017-147368</t>
  </si>
  <si>
    <t>TEC-MA-10002178</t>
  </si>
  <si>
    <t>TEC-MA-10002210</t>
  </si>
  <si>
    <t>CA-2015-158281</t>
  </si>
  <si>
    <t>TEC-MA-10002412</t>
  </si>
  <si>
    <t>TEC-MA-10002428</t>
  </si>
  <si>
    <t>CA-2018-113418</t>
  </si>
  <si>
    <t>TEC-MA-10002694</t>
  </si>
  <si>
    <t>CA-2016-161767</t>
  </si>
  <si>
    <t>TEC-MA-10002790</t>
  </si>
  <si>
    <t>TEC-MA-10002859</t>
  </si>
  <si>
    <t>TEC-MA-10002927</t>
  </si>
  <si>
    <t>TEC-MA-10002930</t>
  </si>
  <si>
    <t>TEC-MA-10002937</t>
  </si>
  <si>
    <t>TEC-MA-10002981</t>
  </si>
  <si>
    <t>TEC-MA-10003066</t>
  </si>
  <si>
    <t>TEC-MA-10003173</t>
  </si>
  <si>
    <t>US-2018-114657</t>
  </si>
  <si>
    <t>CA-2017-158260</t>
  </si>
  <si>
    <t>TEC-MA-10003176</t>
  </si>
  <si>
    <t>TEC-MA-10003183</t>
  </si>
  <si>
    <t>TEC-MA-10003230</t>
  </si>
  <si>
    <t>TEC-MA-10003246</t>
  </si>
  <si>
    <t>US-2016-159513</t>
  </si>
  <si>
    <t>TEC-MA-10003329</t>
  </si>
  <si>
    <t>TEC-MA-10003337</t>
  </si>
  <si>
    <t>TEC-MA-10003353</t>
  </si>
  <si>
    <t>TEC-MA-10003356</t>
  </si>
  <si>
    <t>CA-2017-140977</t>
  </si>
  <si>
    <t>TEC-MA-10003493</t>
  </si>
  <si>
    <t>TEC-MA-10003589</t>
  </si>
  <si>
    <t>TEC-MA-10003626</t>
  </si>
  <si>
    <t>TEC-MA-10003673</t>
  </si>
  <si>
    <t>TEC-MA-10003674</t>
  </si>
  <si>
    <t>TEC-MA-10003979</t>
  </si>
  <si>
    <t>TEC-MA-10004002</t>
  </si>
  <si>
    <t>TEC-MA-10004086</t>
  </si>
  <si>
    <t>TEC-MA-10004125</t>
  </si>
  <si>
    <t>TEC-MA-10004212</t>
  </si>
  <si>
    <t>TEC-MA-10004241</t>
  </si>
  <si>
    <t>TEC-MA-10004255</t>
  </si>
  <si>
    <t>CA-2017-134208</t>
  </si>
  <si>
    <t>TEC-MA-10004458</t>
  </si>
  <si>
    <t>TEC-MA-10004521</t>
  </si>
  <si>
    <t>CA-2016-145758</t>
  </si>
  <si>
    <t>TEC-MA-10004552</t>
  </si>
  <si>
    <t>TEC-MA-10004626</t>
  </si>
  <si>
    <t>TEC-MA-10004679</t>
  </si>
  <si>
    <t>CA-2015-121629</t>
  </si>
  <si>
    <t>TEC-PH-10000004</t>
  </si>
  <si>
    <t>Phones</t>
  </si>
  <si>
    <t>CA-2017-150889</t>
  </si>
  <si>
    <t>CA-2016-137106</t>
  </si>
  <si>
    <t>TEC-PH-10000011</t>
  </si>
  <si>
    <t>CA-2016-135489</t>
  </si>
  <si>
    <t>CA-2015-166471</t>
  </si>
  <si>
    <t>TEC-PH-10000038</t>
  </si>
  <si>
    <t>CA-2015-149643</t>
  </si>
  <si>
    <t>Manhattan</t>
  </si>
  <si>
    <t>TEC-PH-10000127</t>
  </si>
  <si>
    <t>TEC-PH-10000141</t>
  </si>
  <si>
    <t>TEC-PH-10000148</t>
  </si>
  <si>
    <t>US-2017-160206</t>
  </si>
  <si>
    <t>TEC-PH-10000149</t>
  </si>
  <si>
    <t>CA-2017-103891</t>
  </si>
  <si>
    <t>CA-2016-120320</t>
  </si>
  <si>
    <t>CA-2017-159989</t>
  </si>
  <si>
    <t>TEC-PH-10000169</t>
  </si>
  <si>
    <t>TEC-PH-10000193</t>
  </si>
  <si>
    <t>US-2018-104437</t>
  </si>
  <si>
    <t>TEC-PH-10000213</t>
  </si>
  <si>
    <t>CA-2018-114370</t>
  </si>
  <si>
    <t>CA-2015-123855</t>
  </si>
  <si>
    <t>TEC-PH-10000215</t>
  </si>
  <si>
    <t>TEC-PH-10000307</t>
  </si>
  <si>
    <t>TEC-PH-10000347</t>
  </si>
  <si>
    <t>CA-2016-130995</t>
  </si>
  <si>
    <t>TEC-PH-10000369</t>
  </si>
  <si>
    <t>CA-2017-118626</t>
  </si>
  <si>
    <t>TEC-PH-10000376</t>
  </si>
  <si>
    <t>CA-2016-163440</t>
  </si>
  <si>
    <t>CA-2018-121468</t>
  </si>
  <si>
    <t>CA-2015-118304</t>
  </si>
  <si>
    <t>TEC-PH-10000439</t>
  </si>
  <si>
    <t>CA-2017-153353</t>
  </si>
  <si>
    <t>TEC-PH-10000441</t>
  </si>
  <si>
    <t>US-2016-122910</t>
  </si>
  <si>
    <t>TEC-PH-10000455</t>
  </si>
  <si>
    <t>TEC-PH-10000486</t>
  </si>
  <si>
    <t>US-2015-167262</t>
  </si>
  <si>
    <t>TEC-PH-10000526</t>
  </si>
  <si>
    <t>CA-2016-112711</t>
  </si>
  <si>
    <t>TEC-PH-10000560</t>
  </si>
  <si>
    <t>TEC-PH-10000562</t>
  </si>
  <si>
    <t>TEC-PH-10000576</t>
  </si>
  <si>
    <t>TEC-PH-10000586</t>
  </si>
  <si>
    <t>TEC-PH-10000673</t>
  </si>
  <si>
    <t>CA-2015-127187</t>
  </si>
  <si>
    <t>CA-2018-161410</t>
  </si>
  <si>
    <t>TEC-PH-10000675</t>
  </si>
  <si>
    <t>TEC-PH-10000702</t>
  </si>
  <si>
    <t>CA-2018-109750</t>
  </si>
  <si>
    <t>TEC-PH-10000730</t>
  </si>
  <si>
    <t>CA-2015-103660</t>
  </si>
  <si>
    <t>TEC-PH-10000895</t>
  </si>
  <si>
    <t>TEC-PH-10000912</t>
  </si>
  <si>
    <t>TEC-PH-10000923</t>
  </si>
  <si>
    <t>CA-2018-104913</t>
  </si>
  <si>
    <t>TEC-PH-10000984</t>
  </si>
  <si>
    <t>CA-2017-153318</t>
  </si>
  <si>
    <t>CA-2018-160325</t>
  </si>
  <si>
    <t>CA-2018-112039</t>
  </si>
  <si>
    <t>TEC-PH-10001051</t>
  </si>
  <si>
    <t>CA-2016-123232</t>
  </si>
  <si>
    <t>TEC-PH-10001061</t>
  </si>
  <si>
    <t>CA-2017-121020</t>
  </si>
  <si>
    <t>TEC-PH-10001079</t>
  </si>
  <si>
    <t>CA-2018-126144</t>
  </si>
  <si>
    <t>TEC-PH-10001128</t>
  </si>
  <si>
    <t>US-2017-139710</t>
  </si>
  <si>
    <t>TEC-PH-10001198</t>
  </si>
  <si>
    <t>CA-2016-156328</t>
  </si>
  <si>
    <t>TEC-PH-10001254</t>
  </si>
  <si>
    <t>TEC-PH-10001299</t>
  </si>
  <si>
    <t>CA-2017-110086</t>
  </si>
  <si>
    <t>CA-2017-110044</t>
  </si>
  <si>
    <t>TEC-PH-10001300</t>
  </si>
  <si>
    <t>TEC-PH-10001305</t>
  </si>
  <si>
    <t>CA-2017-133669</t>
  </si>
  <si>
    <t>CA-2017-101987</t>
  </si>
  <si>
    <t>CA-2018-166919</t>
  </si>
  <si>
    <t>TEC-PH-10001336</t>
  </si>
  <si>
    <t>CA-2015-107769</t>
  </si>
  <si>
    <t>CA-2017-139878</t>
  </si>
  <si>
    <t>TEC-PH-10001363</t>
  </si>
  <si>
    <t>CA-2015-154627</t>
  </si>
  <si>
    <t>TEC-PH-10001425</t>
  </si>
  <si>
    <t>CA-2018-163531</t>
  </si>
  <si>
    <t>TEC-PH-10001433</t>
  </si>
  <si>
    <t>CA-2016-150308</t>
  </si>
  <si>
    <t>CA-2017-125318</t>
  </si>
  <si>
    <t>TEC-PH-10001448</t>
  </si>
  <si>
    <t>CA-2015-131387</t>
  </si>
  <si>
    <t>TEC-PH-10001459</t>
  </si>
  <si>
    <t>TEC-PH-10001468</t>
  </si>
  <si>
    <t>TEC-PH-10001494</t>
  </si>
  <si>
    <t>CA-2016-156146</t>
  </si>
  <si>
    <t>TEC-PH-10001527</t>
  </si>
  <si>
    <t>CA-2016-153906</t>
  </si>
  <si>
    <t>CA-2018-129581</t>
  </si>
  <si>
    <t>TEC-PH-10001530</t>
  </si>
  <si>
    <t>CA-2017-105256</t>
  </si>
  <si>
    <t>CA-2016-135174</t>
  </si>
  <si>
    <t>TEC-PH-10001536</t>
  </si>
  <si>
    <t>CA-2018-102771</t>
  </si>
  <si>
    <t>US-2018-112613</t>
  </si>
  <si>
    <t>TEC-PH-10001552</t>
  </si>
  <si>
    <t>CA-2017-139934</t>
  </si>
  <si>
    <t>CA-2017-112382</t>
  </si>
  <si>
    <t>TEC-PH-10001557</t>
  </si>
  <si>
    <t>CA-2018-162075</t>
  </si>
  <si>
    <t>TEC-PH-10001578</t>
  </si>
  <si>
    <t>CA-2015-141796</t>
  </si>
  <si>
    <t>CA-2016-166583</t>
  </si>
  <si>
    <t>TEC-PH-10001580</t>
  </si>
  <si>
    <t>TEC-PH-10001615</t>
  </si>
  <si>
    <t>CA-2016-153752</t>
  </si>
  <si>
    <t>TEC-PH-10001619</t>
  </si>
  <si>
    <t>CA-2018-126788</t>
  </si>
  <si>
    <t>CA-2015-131527</t>
  </si>
  <si>
    <t>TEC-PH-10001644</t>
  </si>
  <si>
    <t>US-2017-144351</t>
  </si>
  <si>
    <t>TEC-PH-10001700</t>
  </si>
  <si>
    <t>CA-2017-151092</t>
  </si>
  <si>
    <t>CA-2018-114804</t>
  </si>
  <si>
    <t>TEC-PH-10001750</t>
  </si>
  <si>
    <t>CA-2017-140438</t>
  </si>
  <si>
    <t>US-2016-110261</t>
  </si>
  <si>
    <t>Glenview</t>
  </si>
  <si>
    <t>TEC-PH-10001760</t>
  </si>
  <si>
    <t>TEC-PH-10001795</t>
  </si>
  <si>
    <t>CA-2017-133816</t>
  </si>
  <si>
    <t>CA-2018-160885</t>
  </si>
  <si>
    <t>CA-2018-118864</t>
  </si>
  <si>
    <t>TEC-PH-10001809</t>
  </si>
  <si>
    <t>US-2018-146906</t>
  </si>
  <si>
    <t>CA-2016-123673</t>
  </si>
  <si>
    <t>TEC-PH-10001817</t>
  </si>
  <si>
    <t>CA-2016-156566</t>
  </si>
  <si>
    <t>CA-2017-108056</t>
  </si>
  <si>
    <t>CA-2017-121377</t>
  </si>
  <si>
    <t>CA-2016-123330</t>
  </si>
  <si>
    <t>TEC-PH-10001819</t>
  </si>
  <si>
    <t>TEC-PH-10001835</t>
  </si>
  <si>
    <t>CA-2015-138940</t>
  </si>
  <si>
    <t>TEC-PH-10001870</t>
  </si>
  <si>
    <t>CA-2017-154081</t>
  </si>
  <si>
    <t>TEC-PH-10001918</t>
  </si>
  <si>
    <t>CA-2018-108329</t>
  </si>
  <si>
    <t>Whittier</t>
  </si>
  <si>
    <t>CA-2017-162110</t>
  </si>
  <si>
    <t>TEC-PH-10001924</t>
  </si>
  <si>
    <t>TEC-PH-10001944</t>
  </si>
  <si>
    <t>CA-2016-109708</t>
  </si>
  <si>
    <t>TEC-PH-10001949</t>
  </si>
  <si>
    <t>TEC-PH-10002033</t>
  </si>
  <si>
    <t>US-2016-136427</t>
  </si>
  <si>
    <t>TEC-PH-10002070</t>
  </si>
  <si>
    <t>CA-2015-100006</t>
  </si>
  <si>
    <t>TEC-PH-10002075</t>
  </si>
  <si>
    <t>TEC-PH-10002085</t>
  </si>
  <si>
    <t>TEC-PH-10002103</t>
  </si>
  <si>
    <t>CA-2016-164567</t>
  </si>
  <si>
    <t>TEC-PH-10002114</t>
  </si>
  <si>
    <t>TEC-PH-10002115</t>
  </si>
  <si>
    <t>CA-2018-123981</t>
  </si>
  <si>
    <t>TEC-PH-10002170</t>
  </si>
  <si>
    <t>TEC-PH-10002185</t>
  </si>
  <si>
    <t>CA-2018-159457</t>
  </si>
  <si>
    <t>TEC-PH-10002200</t>
  </si>
  <si>
    <t>CA-2018-121643</t>
  </si>
  <si>
    <t>CA-2018-149895</t>
  </si>
  <si>
    <t>CA-2017-136924</t>
  </si>
  <si>
    <t>TEC-PH-10002262</t>
  </si>
  <si>
    <t>TEC-PH-10002275</t>
  </si>
  <si>
    <t>CA-2018-157273</t>
  </si>
  <si>
    <t>CA-2018-169901</t>
  </si>
  <si>
    <t>TEC-PH-10002293</t>
  </si>
  <si>
    <t>CA-2016-165414</t>
  </si>
  <si>
    <t>CA-2018-104388</t>
  </si>
  <si>
    <t>TEC-PH-10002310</t>
  </si>
  <si>
    <t>TEC-PH-10002350</t>
  </si>
  <si>
    <t>TEC-PH-10002352</t>
  </si>
  <si>
    <t>TEC-PH-10002365</t>
  </si>
  <si>
    <t>US-2017-137547</t>
  </si>
  <si>
    <t>TEC-PH-10002398</t>
  </si>
  <si>
    <t>TEC-PH-10002415</t>
  </si>
  <si>
    <t>CA-2015-157609</t>
  </si>
  <si>
    <t>TEC-PH-10002447</t>
  </si>
  <si>
    <t>TEC-PH-10002468</t>
  </si>
  <si>
    <t>CA-2017-152121</t>
  </si>
  <si>
    <t>TEC-PH-10002483</t>
  </si>
  <si>
    <t>CA-2018-137099</t>
  </si>
  <si>
    <t>TEC-PH-10002496</t>
  </si>
  <si>
    <t>TEC-PH-10002538</t>
  </si>
  <si>
    <t>CA-2015-166051</t>
  </si>
  <si>
    <t>CA-2017-148740</t>
  </si>
  <si>
    <t>TEC-PH-10002549</t>
  </si>
  <si>
    <t>CA-2018-161130</t>
  </si>
  <si>
    <t>TEC-PH-10002555</t>
  </si>
  <si>
    <t>US-2017-150140</t>
  </si>
  <si>
    <t>TEC-PH-10002563</t>
  </si>
  <si>
    <t>CA-2017-100202</t>
  </si>
  <si>
    <t>TEC-PH-10002564</t>
  </si>
  <si>
    <t>US-2017-119298</t>
  </si>
  <si>
    <t>US-2018-148768</t>
  </si>
  <si>
    <t>TEC-PH-10002583</t>
  </si>
  <si>
    <t>US-2018-118598</t>
  </si>
  <si>
    <t>CA-2017-140249</t>
  </si>
  <si>
    <t>TEC-PH-10002584</t>
  </si>
  <si>
    <t>TEC-PH-10002597</t>
  </si>
  <si>
    <t>TEC-PH-10002624</t>
  </si>
  <si>
    <t>CA-2017-109344</t>
  </si>
  <si>
    <t>CA-2018-137631</t>
  </si>
  <si>
    <t>Kissimmee</t>
  </si>
  <si>
    <t>TEC-PH-10002645</t>
  </si>
  <si>
    <t>CA-2015-143840</t>
  </si>
  <si>
    <t>TEC-PH-10002660</t>
  </si>
  <si>
    <t>CA-2018-133235</t>
  </si>
  <si>
    <t>TEC-PH-10002680</t>
  </si>
  <si>
    <t>TEC-PH-10002726</t>
  </si>
  <si>
    <t>CA-2018-111647</t>
  </si>
  <si>
    <t>US-2016-154389</t>
  </si>
  <si>
    <t>TEC-PH-10002789</t>
  </si>
  <si>
    <t>TEC-PH-10002807</t>
  </si>
  <si>
    <t>TEC-PH-10002817</t>
  </si>
  <si>
    <t>TEC-PH-10002824</t>
  </si>
  <si>
    <t>US-2018-116659</t>
  </si>
  <si>
    <t>TEC-PH-10002834</t>
  </si>
  <si>
    <t>CA-2016-104115</t>
  </si>
  <si>
    <t>TEC-PH-10002844</t>
  </si>
  <si>
    <t>TEC-PH-10002885</t>
  </si>
  <si>
    <t>CA-2015-103373</t>
  </si>
  <si>
    <t>CA-2015-144624</t>
  </si>
  <si>
    <t>CA-2018-121839</t>
  </si>
  <si>
    <t>TEC-PH-10002890</t>
  </si>
  <si>
    <t>US-2017-134761</t>
  </si>
  <si>
    <t>CA-2017-150077</t>
  </si>
  <si>
    <t>TEC-PH-10002922</t>
  </si>
  <si>
    <t>CA-2016-110548</t>
  </si>
  <si>
    <t>TEC-PH-10002923</t>
  </si>
  <si>
    <t>CA-2015-148782</t>
  </si>
  <si>
    <t>TEC-PH-10003012</t>
  </si>
  <si>
    <t>CA-2018-114258</t>
  </si>
  <si>
    <t>TEC-PH-10003072</t>
  </si>
  <si>
    <t>CA-2016-135314</t>
  </si>
  <si>
    <t>US-2015-120313</t>
  </si>
  <si>
    <t>TEC-PH-10003092</t>
  </si>
  <si>
    <t>CA-2018-122700</t>
  </si>
  <si>
    <t>CA-2018-115805</t>
  </si>
  <si>
    <t>TEC-PH-10003095</t>
  </si>
  <si>
    <t>US-2016-142811</t>
  </si>
  <si>
    <t>CA-2016-147816</t>
  </si>
  <si>
    <t>TEC-PH-10003171</t>
  </si>
  <si>
    <t>US-2018-114356</t>
  </si>
  <si>
    <t>CA-2017-167759</t>
  </si>
  <si>
    <t>CA-2017-153157</t>
  </si>
  <si>
    <t>TEC-PH-10003174</t>
  </si>
  <si>
    <t>TEC-PH-10003187</t>
  </si>
  <si>
    <t>US-2017-106677</t>
  </si>
  <si>
    <t>TEC-PH-10003215</t>
  </si>
  <si>
    <t>CA-2016-104052</t>
  </si>
  <si>
    <t>CA-2015-100881</t>
  </si>
  <si>
    <t>TEC-PH-10003273</t>
  </si>
  <si>
    <t>CA-2016-155124</t>
  </si>
  <si>
    <t>TEC-PH-10003356</t>
  </si>
  <si>
    <t>TEC-PH-10003357</t>
  </si>
  <si>
    <t>CA-2018-102820</t>
  </si>
  <si>
    <t>TEC-PH-10003437</t>
  </si>
  <si>
    <t>CA-2017-101966</t>
  </si>
  <si>
    <t>US-2018-140312</t>
  </si>
  <si>
    <t>TEC-PH-10003442</t>
  </si>
  <si>
    <t>CA-2017-128727</t>
  </si>
  <si>
    <t>TEC-PH-10003484</t>
  </si>
  <si>
    <t>CA-2017-161928</t>
  </si>
  <si>
    <t>CA-2017-155005</t>
  </si>
  <si>
    <t>TEC-PH-10003505</t>
  </si>
  <si>
    <t>CA-2017-112277</t>
  </si>
  <si>
    <t>CA-2018-152135</t>
  </si>
  <si>
    <t>CA-2017-160815</t>
  </si>
  <si>
    <t>Cedar Rapids</t>
  </si>
  <si>
    <t>CA-2018-134796</t>
  </si>
  <si>
    <t>US-2017-151862</t>
  </si>
  <si>
    <t>TEC-PH-10003535</t>
  </si>
  <si>
    <t>TEC-PH-10003555</t>
  </si>
  <si>
    <t>CA-2017-134425</t>
  </si>
  <si>
    <t>CA-2018-157420</t>
  </si>
  <si>
    <t>TEC-PH-10003580</t>
  </si>
  <si>
    <t>TEC-PH-10003589</t>
  </si>
  <si>
    <t>CA-2017-137939</t>
  </si>
  <si>
    <t>CA-2018-141103</t>
  </si>
  <si>
    <t>TEC-PH-10003601</t>
  </si>
  <si>
    <t>TEC-PH-10003645</t>
  </si>
  <si>
    <t>TEC-PH-10003655</t>
  </si>
  <si>
    <t>US-2015-143707</t>
  </si>
  <si>
    <t>TEC-PH-10003691</t>
  </si>
  <si>
    <t>US-2017-164189</t>
  </si>
  <si>
    <t>CA-2017-134544</t>
  </si>
  <si>
    <t>TEC-PH-10003800</t>
  </si>
  <si>
    <t>CA-2017-127698</t>
  </si>
  <si>
    <t>TEC-PH-10003811</t>
  </si>
  <si>
    <t>CA-2015-122749</t>
  </si>
  <si>
    <t>US-2018-163195</t>
  </si>
  <si>
    <t>TEC-PH-10003875</t>
  </si>
  <si>
    <t>TEC-PH-10003885</t>
  </si>
  <si>
    <t>US-2016-151407</t>
  </si>
  <si>
    <t>TEC-PH-10003931</t>
  </si>
  <si>
    <t>CA-2016-114923</t>
  </si>
  <si>
    <t>CA-2018-135034</t>
  </si>
  <si>
    <t>TEC-PH-10003963</t>
  </si>
  <si>
    <t>TEC-PH-10003988</t>
  </si>
  <si>
    <t>CA-2017-139409</t>
  </si>
  <si>
    <t>TEC-PH-10004006</t>
  </si>
  <si>
    <t>TEC-PH-10004042</t>
  </si>
  <si>
    <t>TEC-PH-10004071</t>
  </si>
  <si>
    <t>TEC-PH-10004080</t>
  </si>
  <si>
    <t>TEC-PH-10004093</t>
  </si>
  <si>
    <t>CA-2018-120999</t>
  </si>
  <si>
    <t>CA-2016-139248</t>
  </si>
  <si>
    <t>TEC-PH-10004094</t>
  </si>
  <si>
    <t>CA-2017-135461</t>
  </si>
  <si>
    <t>TEC-PH-10004100</t>
  </si>
  <si>
    <t>CA-2018-133207</t>
  </si>
  <si>
    <t>CA-2015-109890</t>
  </si>
  <si>
    <t>CA-2017-111318</t>
  </si>
  <si>
    <t>TEC-PH-10004120</t>
  </si>
  <si>
    <t>US-2016-164308</t>
  </si>
  <si>
    <t>CA-2017-132731</t>
  </si>
  <si>
    <t>TEC-PH-10004165</t>
  </si>
  <si>
    <t>CA-2016-110765</t>
  </si>
  <si>
    <t>US-2017-126893</t>
  </si>
  <si>
    <t>CA-2016-154956</t>
  </si>
  <si>
    <t>CA-2017-133725</t>
  </si>
  <si>
    <t>TEC-PH-10004188</t>
  </si>
  <si>
    <t>TEC-PH-10004241</t>
  </si>
  <si>
    <t>TEC-PH-10004345</t>
  </si>
  <si>
    <t>CA-2018-157903</t>
  </si>
  <si>
    <t>CA-2016-145821</t>
  </si>
  <si>
    <t>TEC-PH-10004348</t>
  </si>
  <si>
    <t>TEC-PH-10004389</t>
  </si>
  <si>
    <t>CA-2018-159156</t>
  </si>
  <si>
    <t>TEC-PH-10004434</t>
  </si>
  <si>
    <t>CA-2017-160234</t>
  </si>
  <si>
    <t>US-2015-126340</t>
  </si>
  <si>
    <t>Redding</t>
  </si>
  <si>
    <t>TEC-PH-10004447</t>
  </si>
  <si>
    <t>CA-2016-157805</t>
  </si>
  <si>
    <t>TEC-PH-10004522</t>
  </si>
  <si>
    <t>TEC-PH-10004531</t>
  </si>
  <si>
    <t>CA-2015-110100</t>
  </si>
  <si>
    <t>US-2018-116491</t>
  </si>
  <si>
    <t>TEC-PH-10004536</t>
  </si>
  <si>
    <t>CA-2018-132353</t>
  </si>
  <si>
    <t>CA-2016-132101</t>
  </si>
  <si>
    <t>TEC-PH-10004539</t>
  </si>
  <si>
    <t>CA-2017-107790</t>
  </si>
  <si>
    <t>TEC-PH-10004586</t>
  </si>
  <si>
    <t>CA-2018-117079</t>
  </si>
  <si>
    <t>Jocasta Rupert</t>
  </si>
  <si>
    <t>TEC-PH-10004614</t>
  </si>
  <si>
    <t>CA-2018-116953</t>
  </si>
  <si>
    <t>TEC-PH-10004667</t>
  </si>
  <si>
    <t>US-2016-100069</t>
  </si>
  <si>
    <t>TEC-PH-10004700</t>
  </si>
  <si>
    <t>CA-2018-159352</t>
  </si>
  <si>
    <t>CA-2018-162474</t>
  </si>
  <si>
    <t>TEC-PH-10004774</t>
  </si>
  <si>
    <t>CA-2016-122826</t>
  </si>
  <si>
    <t>TEC-PH-10004830</t>
  </si>
  <si>
    <t>CA-2017-130680</t>
  </si>
  <si>
    <t>TEC-PH-10004833</t>
  </si>
  <si>
    <t>TEC-PH-10004875</t>
  </si>
  <si>
    <t>TEC-PH-10004896</t>
  </si>
  <si>
    <t>CA-2018-130967</t>
  </si>
  <si>
    <t>CA-2016-103205</t>
  </si>
  <si>
    <t>TEC-PH-10004897</t>
  </si>
  <si>
    <t>US-2016-129553</t>
  </si>
  <si>
    <t>CA-2017-116974</t>
  </si>
  <si>
    <t>CA-2017-164938</t>
  </si>
  <si>
    <t>US-2015-133949</t>
  </si>
  <si>
    <t>TEC-PH-10004908</t>
  </si>
  <si>
    <t>TEC-PH-10004912</t>
  </si>
  <si>
    <t>CA-2015-100867</t>
  </si>
  <si>
    <t>TEC-PH-10004922</t>
  </si>
  <si>
    <t>CA-2018-161809</t>
  </si>
  <si>
    <t>TEC-PH-10004924</t>
  </si>
  <si>
    <t>CA-2017-151141</t>
  </si>
  <si>
    <t>TEC-PH-10004959</t>
  </si>
  <si>
    <t>TEC-PH-10004977</t>
  </si>
  <si>
    <t>CA-2018-122196</t>
  </si>
  <si>
    <t>Row Labels</t>
  </si>
  <si>
    <t>Jan</t>
  </si>
  <si>
    <t>Feb</t>
  </si>
  <si>
    <t>Mar</t>
  </si>
  <si>
    <t>Apr</t>
  </si>
  <si>
    <t>May</t>
  </si>
  <si>
    <t>Jun</t>
  </si>
  <si>
    <t>Jul</t>
  </si>
  <si>
    <t>Aug</t>
  </si>
  <si>
    <t>Sep</t>
  </si>
  <si>
    <t>Oct</t>
  </si>
  <si>
    <t>Nov</t>
  </si>
  <si>
    <t>Dec</t>
  </si>
  <si>
    <t>Grand Total</t>
  </si>
  <si>
    <t>Sum of Sales</t>
  </si>
  <si>
    <t>Sum of Cost</t>
  </si>
  <si>
    <t>Sum of Profit</t>
  </si>
  <si>
    <t>Sum of Tax</t>
  </si>
  <si>
    <t xml:space="preserve"> </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</si>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</sst>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9" formatCode="&quot;$&quot;#,##0"/>
  </numFmts>
  <fonts count="2" x14ac:knownFonts="1">
    <font>
      <sz val="11"/>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1" fillId="0" borderId="0" xfId="0" applyFont="1"/>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69" fontId="0" fillId="0" borderId="0" xfId="0" applyNumberFormat="1"/>
  </cellXfs>
  <cellStyles count="1">
    <cellStyle name="Normal" xfId="0" builtinId="0"/>
  </cellStyles>
  <dxfs count="2">
    <dxf>
      <font>
        <b/>
        <i val="0"/>
        <sz val="14"/>
        <color auto="1"/>
        <name val="Calibri Light"/>
        <family val="2"/>
        <scheme val="major"/>
      </font>
      <fill>
        <patternFill>
          <bgColor theme="4" tint="0.39994506668294322"/>
        </patternFill>
      </fill>
    </dxf>
    <dxf>
      <font>
        <sz val="12"/>
        <color theme="4" tint="0.39994506668294322"/>
        <name val="Calibri Light"/>
        <family val="2"/>
        <scheme val="major"/>
      </font>
    </dxf>
  </dxfs>
  <tableStyles count="2" defaultTableStyle="TableStyleMedium2" defaultPivotStyle="PivotStyleLight16">
    <tableStyle name="Slicer Style 1" pivot="0" table="0" count="1" xr9:uid="{F961A0C7-439F-4A32-8F99-934A68C181D7}">
      <tableStyleElement type="wholeTable" dxfId="1"/>
    </tableStyle>
    <tableStyle name="Slicer Style 2" pivot="0" table="0" count="1" xr9:uid="{822F58E2-3C78-4949-A7A6-0BC0AA37187A}">
      <tableStyleElement type="wholeTable" dxfId="0"/>
    </tableStyle>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SALES.xlsx]p5!PivotTable5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'p5'!$B$3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'p5'!$A$4:$A$16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'p5'!$B$4:$B$16</c:f>
              <c:numCache>
                <c:formatCode>General</c:formatCode>
                <c:ptCount val="12"/>
                <c:pt idx="0">
                  <c:v>94291.6296</c:v>
                </c:pt>
                <c:pt idx="1">
                  <c:v>59371.115400000002</c:v>
                </c:pt>
                <c:pt idx="2">
                  <c:v>197573.58719999992</c:v>
                </c:pt>
                <c:pt idx="3">
                  <c:v>136283.00059999991</c:v>
                </c:pt>
                <c:pt idx="4">
                  <c:v>154086.72369999991</c:v>
                </c:pt>
                <c:pt idx="5">
                  <c:v>145837.07929999984</c:v>
                </c:pt>
                <c:pt idx="6">
                  <c:v>145535.68899999993</c:v>
                </c:pt>
                <c:pt idx="7">
                  <c:v>157315.92699999994</c:v>
                </c:pt>
                <c:pt idx="8">
                  <c:v>300103.41169999907</c:v>
                </c:pt>
                <c:pt idx="9">
                  <c:v>199496.29469999985</c:v>
                </c:pt>
                <c:pt idx="10">
                  <c:v>350161.71099999954</c:v>
                </c:pt>
                <c:pt idx="11">
                  <c:v>321480.16949999961</c:v>
                </c:pt>
              </c:numCache>
            </c:numRef>
          </c:val>
          <c:smooth val="0"/>
          <c:extLst>
            <c:ext xmlns:c16="http://schemas.microsoft.com/office/drawing/2014/chart" uri="{C3380CC4-5D6E-409C-BE32-E72D297353CC}">
              <c16:uniqueId val="{00000000-8933-4430-9619-5B9B51B545B5}"/>
            </c:ext>
          </c:extLst>
        </c:ser>
        <c:dLbls>
          <c:showLegendKey val="0"/>
          <c:showVal val="0"/>
          <c:showCatName val="0"/>
          <c:showSerName val="0"/>
          <c:showPercent val="0"/>
          <c:showBubbleSize val="0"/>
        </c:dLbls>
        <c:marker val="1"/>
        <c:smooth val="0"/>
        <c:axId val="1659132784"/>
        <c:axId val="1477604800"/>
      </c:lineChart>
      <c:catAx>
        <c:axId val="165913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604800"/>
        <c:crosses val="autoZero"/>
        <c:auto val="1"/>
        <c:lblAlgn val="ctr"/>
        <c:lblOffset val="100"/>
        <c:noMultiLvlLbl val="0"/>
      </c:catAx>
      <c:valAx>
        <c:axId val="1477604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132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SALES.xlsx]p6!PivotTable6</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'p6'!$B$3</c:f>
              <c:strCache>
                <c:ptCount val="1"/>
                <c:pt idx="0">
                  <c:v>Total</c:v>
                </c:pt>
              </c:strCache>
            </c:strRef>
          </c:tx>
          <c:spPr>
            <a:solidFill>
              <a:schemeClr val="accent1"/>
            </a:solidFill>
            <a:ln>
              <a:noFill/>
            </a:ln>
            <a:effectLst/>
          </c:spPr>
          <c:cat>
            <c:strRef>
              <c:f>'p6'!$A$4:$A$16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'p6'!$B$4:$B$16</c:f>
              <c:numCache>
                <c:formatCode>General</c:formatCode>
                <c:ptCount val="12"/>
                <c:pt idx="0">
                  <c:v>11106.272999999999</c:v>
                </c:pt>
                <c:pt idx="1">
                  <c:v>4633.3453999999992</c:v>
                </c:pt>
                <c:pt idx="2">
                  <c:v>20319.64539999999</c:v>
                </c:pt>
                <c:pt idx="3">
                  <c:v>15931.686000000007</c:v>
                </c:pt>
                <c:pt idx="4">
                  <c:v>12114.252799999993</c:v>
                </c:pt>
                <c:pt idx="5">
                  <c:v>12232.773799999999</c:v>
                </c:pt>
                <c:pt idx="6">
                  <c:v>7974.7289999999966</c:v>
                </c:pt>
                <c:pt idx="7">
                  <c:v>14138.422999999997</c:v>
                </c:pt>
                <c:pt idx="8">
                  <c:v>34200.628800000006</c:v>
                </c:pt>
                <c:pt idx="9">
                  <c:v>15592.149999999998</c:v>
                </c:pt>
                <c:pt idx="10">
                  <c:v>34468.702999999994</c:v>
                </c:pt>
                <c:pt idx="11">
                  <c:v>30280.140999999952</c:v>
                </c:pt>
              </c:numCache>
            </c:numRef>
          </c:val>
          <c:extLst>
            <c:ext xmlns:c16="http://schemas.microsoft.com/office/drawing/2014/chart" uri="{C3380CC4-5D6E-409C-BE32-E72D297353CC}">
              <c16:uniqueId val="{00000000-24ED-4D71-83BA-141D2AB18498}"/>
            </c:ext>
          </c:extLst>
        </c:ser>
        <c:dLbls>
          <c:showLegendKey val="0"/>
          <c:showVal val="0"/>
          <c:showCatName val="0"/>
          <c:showSerName val="0"/>
          <c:showPercent val="0"/>
          <c:showBubbleSize val="0"/>
        </c:dLbls>
        <c:axId val="1477159616"/>
        <c:axId val="1630026080"/>
      </c:areaChart>
      <c:catAx>
        <c:axId val="1477159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026080"/>
        <c:crosses val="autoZero"/>
        <c:auto val="1"/>
        <c:lblAlgn val="ctr"/>
        <c:lblOffset val="100"/>
        <c:noMultiLvlLbl val="0"/>
      </c:catAx>
      <c:valAx>
        <c:axId val="1630026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15961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SALES.xlsx]p7!PivotTable7</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'p7'!$B$3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'p7'!$A$4:$A$7</c:f>
              <c:strCache>
                <c:ptCount val="3"/>
                <c:pt idx="0">
                  <c:v>Furniture</c:v>
                </c:pt>
                <c:pt idx="1">
                  <c:v>Office Supplies</c:v>
                </c:pt>
                <c:pt idx="2">
                  <c:v>Technology</c:v>
                </c:pt>
              </c:strCache>
            </c:strRef>
          </c:cat>
          <c:val>
            <c:numRef>
              <c:f>'p7'!$B$4:$B$7</c:f>
              <c:numCache>
                <c:formatCode>General</c:formatCode>
                <c:ptCount val="3"/>
                <c:pt idx="0">
                  <c:v>576235.21600000036</c:v>
                </c:pt>
                <c:pt idx="1">
                  <c:v>707538.26450000505</c:v>
                </c:pt>
                <c:pt idx="2">
                  <c:v>977762.85819999664</c:v>
                </c:pt>
              </c:numCache>
            </c:numRef>
          </c:val>
          <c:extLst>
            <c:ext xmlns:c16="http://schemas.microsoft.com/office/drawing/2014/chart" uri="{C3380CC4-5D6E-409C-BE32-E72D297353CC}">
              <c16:uniqueId val="{00000000-8B25-4ED8-BB3C-874C171956B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SALES.xlsx]P9!PivotTable9</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'P9'!$B$3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'P9'!$A$4:$A$8</c:f>
              <c:strCache>
                <c:ptCount val="4"/>
                <c:pt idx="0">
                  <c:v>Standard Class</c:v>
                </c:pt>
                <c:pt idx="1">
                  <c:v>Second Class</c:v>
                </c:pt>
                <c:pt idx="2">
                  <c:v>Same Day</c:v>
                </c:pt>
                <c:pt idx="3">
                  <c:v>First Class</c:v>
                </c:pt>
              </c:strCache>
            </c:strRef>
          </c:cat>
          <c:val>
            <c:numRef>
              <c:f>'P9'!$B$4:$B$8</c:f>
              <c:numCache>
                <c:formatCode>General</c:formatCode>
                <c:ptCount val="4"/>
                <c:pt idx="0">
                  <c:v>5858</c:v>
                </c:pt>
                <c:pt idx="1">
                  <c:v>1902</c:v>
                </c:pt>
                <c:pt idx="2">
                  <c:v>538</c:v>
                </c:pt>
                <c:pt idx="3">
                  <c:v>1501</c:v>
                </c:pt>
              </c:numCache>
            </c:numRef>
          </c:val>
          <c:extLst>
            <c:ext xmlns:c16="http://schemas.microsoft.com/office/drawing/2014/chart" uri="{C3380CC4-5D6E-409C-BE32-E72D297353CC}">
              <c16:uniqueId val="{00000000-178B-45C9-9355-9B97B3F9B06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SALES.xlsx]p5!PivotTable5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accent1">
                    <a:lumMod val="60000"/>
                    <a:lumOff val="40000"/>
                  </a:schemeClr>
                </a:solidFill>
              </a:rPr>
              <a:t>Sales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'p5'!$B$3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'p5'!$A$4:$A$16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'p5'!$B$4:$B$16</c:f>
              <c:numCache>
                <c:formatCode>General</c:formatCode>
                <c:ptCount val="12"/>
                <c:pt idx="0">
                  <c:v>94291.6296</c:v>
                </c:pt>
                <c:pt idx="1">
                  <c:v>59371.115400000002</c:v>
                </c:pt>
                <c:pt idx="2">
                  <c:v>197573.58719999992</c:v>
                </c:pt>
                <c:pt idx="3">
                  <c:v>136283.00059999991</c:v>
                </c:pt>
                <c:pt idx="4">
                  <c:v>154086.72369999991</c:v>
                </c:pt>
                <c:pt idx="5">
                  <c:v>145837.07929999984</c:v>
                </c:pt>
                <c:pt idx="6">
                  <c:v>145535.68899999993</c:v>
                </c:pt>
                <c:pt idx="7">
                  <c:v>157315.92699999994</c:v>
                </c:pt>
                <c:pt idx="8">
                  <c:v>300103.41169999907</c:v>
                </c:pt>
                <c:pt idx="9">
                  <c:v>199496.29469999985</c:v>
                </c:pt>
                <c:pt idx="10">
                  <c:v>350161.71099999954</c:v>
                </c:pt>
                <c:pt idx="11">
                  <c:v>321480.16949999961</c:v>
                </c:pt>
              </c:numCache>
            </c:numRef>
          </c:val>
          <c:smooth val="0"/>
          <c:extLst>
            <c:ext xmlns:c16="http://schemas.microsoft.com/office/drawing/2014/chart" uri="{C3380CC4-5D6E-409C-BE32-E72D297353CC}">
              <c16:uniqueId val="{00000000-3CDB-48DD-B8BF-7E4D898258EB}"/>
            </c:ext>
          </c:extLst>
        </c:ser>
        <c:dLbls>
          <c:showLegendKey val="0"/>
          <c:showVal val="0"/>
          <c:showCatName val="0"/>
          <c:showSerName val="0"/>
          <c:showPercent val="0"/>
          <c:showBubbleSize val="0"/>
        </c:dLbls>
        <c:marker val="1"/>
        <c:smooth val="0"/>
        <c:axId val="1659132784"/>
        <c:axId val="1477604800"/>
      </c:lineChart>
      <c:catAx>
        <c:axId val="165913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77604800"/>
        <c:crosses val="autoZero"/>
        <c:auto val="1"/>
        <c:lblAlgn val="ctr"/>
        <c:lblOffset val="100"/>
        <c:noMultiLvlLbl val="0"/>
      </c:catAx>
      <c:valAx>
        <c:axId val="1477604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59132784"/>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a:softEdge rad="762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SALES.xlsx]p6!PivotTable6</c:name>
    <c:fmtId val="14"/>
  </c:pivotSource>
  <c:chart>
    <c:title>
      <c:tx>
        <c:rich>
          <a:bodyPr rot="0" spcFirstLastPara="1" vertOverflow="ellipsis" vert="horz" wrap="square" anchor="ctr" anchorCtr="1"/>
          <a:lstStyle/>
          <a:p>
            <a:pPr>
              <a:defRPr lang="en-US" sz="1200" b="1" i="0" u="none" strike="noStrike" kern="1200" spc="0" baseline="0">
                <a:solidFill>
                  <a:schemeClr val="bg1"/>
                </a:solidFill>
                <a:latin typeface="+mn-lt"/>
                <a:ea typeface="+mn-ea"/>
                <a:cs typeface="+mn-cs"/>
              </a:defRPr>
            </a:pPr>
            <a:r>
              <a:rPr lang="en-US" sz="1800" b="1">
                <a:solidFill>
                  <a:schemeClr val="accent1">
                    <a:lumMod val="60000"/>
                    <a:lumOff val="40000"/>
                  </a:schemeClr>
                </a:solidFill>
              </a:rPr>
              <a:t>Profit</a:t>
            </a:r>
            <a:r>
              <a:rPr lang="en-US" sz="1800" b="1" baseline="0">
                <a:solidFill>
                  <a:schemeClr val="accent1">
                    <a:lumMod val="60000"/>
                    <a:lumOff val="40000"/>
                  </a:schemeClr>
                </a:solidFill>
              </a:rPr>
              <a:t> by Month</a:t>
            </a:r>
            <a:endParaRPr lang="en-US" sz="1800" b="1">
              <a:solidFill>
                <a:schemeClr val="accent1">
                  <a:lumMod val="60000"/>
                  <a:lumOff val="40000"/>
                </a:schemeClr>
              </a:solidFill>
            </a:endParaRPr>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'p6'!$B$3</c:f>
              <c:strCache>
                <c:ptCount val="1"/>
                <c:pt idx="0">
                  <c:v>Total</c:v>
                </c:pt>
              </c:strCache>
            </c:strRef>
          </c:tx>
          <c:spPr>
            <a:solidFill>
              <a:schemeClr val="accent1"/>
            </a:solidFill>
            <a:ln>
              <a:noFill/>
            </a:ln>
            <a:effectLst/>
          </c:spPr>
          <c:cat>
            <c:strRef>
              <c:f>'p6'!$A$4:$A$16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'p6'!$B$4:$B$16</c:f>
              <c:numCache>
                <c:formatCode>General</c:formatCode>
                <c:ptCount val="12"/>
                <c:pt idx="0">
                  <c:v>11106.272999999999</c:v>
                </c:pt>
                <c:pt idx="1">
                  <c:v>4633.3453999999992</c:v>
                </c:pt>
                <c:pt idx="2">
                  <c:v>20319.64539999999</c:v>
                </c:pt>
                <c:pt idx="3">
                  <c:v>15931.686000000007</c:v>
                </c:pt>
                <c:pt idx="4">
                  <c:v>12114.252799999993</c:v>
                </c:pt>
                <c:pt idx="5">
                  <c:v>12232.773799999999</c:v>
                </c:pt>
                <c:pt idx="6">
                  <c:v>7974.7289999999966</c:v>
                </c:pt>
                <c:pt idx="7">
                  <c:v>14138.422999999997</c:v>
                </c:pt>
                <c:pt idx="8">
                  <c:v>34200.628800000006</c:v>
                </c:pt>
                <c:pt idx="9">
                  <c:v>15592.149999999998</c:v>
                </c:pt>
                <c:pt idx="10">
                  <c:v>34468.702999999994</c:v>
                </c:pt>
                <c:pt idx="11">
                  <c:v>30280.140999999952</c:v>
                </c:pt>
              </c:numCache>
            </c:numRef>
          </c:val>
          <c:extLst>
            <c:ext xmlns:c16="http://schemas.microsoft.com/office/drawing/2014/chart" uri="{C3380CC4-5D6E-409C-BE32-E72D297353CC}">
              <c16:uniqueId val="{00000000-E51F-4A5E-88B2-85587130D44B}"/>
            </c:ext>
          </c:extLst>
        </c:ser>
        <c:dLbls>
          <c:showLegendKey val="0"/>
          <c:showVal val="0"/>
          <c:showCatName val="0"/>
          <c:showSerName val="0"/>
          <c:showPercent val="0"/>
          <c:showBubbleSize val="0"/>
        </c:dLbls>
        <c:axId val="1477159616"/>
        <c:axId val="1630026080"/>
      </c:areaChart>
      <c:catAx>
        <c:axId val="1477159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crossAx val="1630026080"/>
        <c:crosses val="autoZero"/>
        <c:auto val="1"/>
        <c:lblAlgn val="ctr"/>
        <c:lblOffset val="100"/>
        <c:noMultiLvlLbl val="0"/>
      </c:catAx>
      <c:valAx>
        <c:axId val="1630026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crossAx val="1477159616"/>
        <c:crosses val="autoZero"/>
        <c:crossBetween val="midCat"/>
      </c:valAx>
      <c:spPr>
        <a:noFill/>
        <a:ln w="25400">
          <a:noFill/>
        </a:ln>
        <a:effectLst/>
      </c:spPr>
    </c:plotArea>
    <c:legend>
      <c:legendPos val="r"/>
      <c:legendEntry>
        <c:idx val="0"/>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a:softEdge rad="63500"/>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SALES.xlsx]p7!PivotTable7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1">
                    <a:lumMod val="60000"/>
                    <a:lumOff val="40000"/>
                  </a:schemeClr>
                </a:solidFill>
              </a:rPr>
              <a:t>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32E-4BD4-9CED-87306DD00B5B}"/>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132E-4BD4-9CED-87306DD00B5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32E-4BD4-9CED-87306DD00B5B}"/>
              </c:ext>
            </c:extLst>
          </c:dPt>
          <c:cat>
            <c:strRef>
              <c:f>'p7'!$A$4:$A$7</c:f>
              <c:strCache>
                <c:ptCount val="3"/>
                <c:pt idx="0">
                  <c:v>Furniture</c:v>
                </c:pt>
                <c:pt idx="1">
                  <c:v>Office Supplies</c:v>
                </c:pt>
                <c:pt idx="2">
                  <c:v>Technology</c:v>
                </c:pt>
              </c:strCache>
            </c:strRef>
          </c:cat>
          <c:val>
            <c:numRef>
              <c:f>'p7'!$B$4:$B$7</c:f>
              <c:numCache>
                <c:formatCode>General</c:formatCode>
                <c:ptCount val="3"/>
                <c:pt idx="0">
                  <c:v>576235.21600000036</c:v>
                </c:pt>
                <c:pt idx="1">
                  <c:v>707538.26450000505</c:v>
                </c:pt>
                <c:pt idx="2">
                  <c:v>977762.85819999664</c:v>
                </c:pt>
              </c:numCache>
            </c:numRef>
          </c:val>
          <c:extLst>
            <c:ext xmlns:c16="http://schemas.microsoft.com/office/drawing/2014/chart" uri="{C3380CC4-5D6E-409C-BE32-E72D297353CC}">
              <c16:uniqueId val="{00000006-132E-4BD4-9CED-87306DD00B5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SALES.xlsx]P9!PivotTable9</c:name>
    <c:fmtId val="5"/>
  </c:pivotSource>
  <c:chart>
    <c:title>
      <c:tx>
        <c:rich>
          <a:bodyPr rot="0" spcFirstLastPara="1" vertOverflow="ellipsis" vert="horz" wrap="square" anchor="ctr" anchorCtr="1"/>
          <a:lstStyle/>
          <a:p>
            <a:pPr>
              <a:defRPr sz="1400" b="0" i="0" u="none" strike="noStrike" kern="1200" spc="0" baseline="0">
                <a:solidFill>
                  <a:schemeClr val="accent1">
                    <a:lumMod val="60000"/>
                    <a:lumOff val="40000"/>
                  </a:schemeClr>
                </a:solidFill>
                <a:latin typeface="+mn-lt"/>
                <a:ea typeface="+mn-ea"/>
                <a:cs typeface="+mn-cs"/>
              </a:defRPr>
            </a:pPr>
            <a:r>
              <a:rPr lang="en-US" sz="2000" b="1">
                <a:solidFill>
                  <a:schemeClr val="accent1">
                    <a:lumMod val="60000"/>
                    <a:lumOff val="40000"/>
                  </a:schemeClr>
                </a:solidFill>
              </a:rPr>
              <a:t>Ship</a:t>
            </a:r>
            <a:r>
              <a:rPr lang="en-US" sz="2000" b="1" baseline="0">
                <a:solidFill>
                  <a:schemeClr val="accent1">
                    <a:lumMod val="60000"/>
                    <a:lumOff val="40000"/>
                  </a:schemeClr>
                </a:solidFill>
              </a:rPr>
              <a:t> Mode</a:t>
            </a:r>
            <a:endParaRPr lang="en-US" sz="2000" b="1">
              <a:solidFill>
                <a:schemeClr val="accent1">
                  <a:lumMod val="60000"/>
                  <a:lumOff val="4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60000"/>
                  <a:lumOff val="40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lumMod val="20000"/>
              <a:lumOff val="80000"/>
            </a:schemeClr>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bg1"/>
          </a:solidFill>
          <a:ln w="19050">
            <a:solidFill>
              <a:schemeClr val="lt1"/>
            </a:solidFill>
          </a:ln>
          <a:effectLst/>
        </c:spPr>
      </c:pivotFmt>
    </c:pivotFmts>
    <c:plotArea>
      <c:layout/>
      <c:doughnutChart>
        <c:varyColors val="1"/>
        <c:ser>
          <c:idx val="0"/>
          <c:order val="0"/>
          <c:tx>
            <c:strRef>
              <c:f>'P9'!$B$3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93-48DA-81CA-E1244945AEEF}"/>
              </c:ext>
            </c:extLst>
          </c:dPt>
          <c:dPt>
            <c:idx val="1"/>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3-7B93-48DA-81CA-E1244945AEE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B93-48DA-81CA-E1244945AEEF}"/>
              </c:ext>
            </c:extLst>
          </c:dPt>
          <c:dPt>
            <c:idx val="3"/>
            <c:bubble3D val="0"/>
            <c:spPr>
              <a:solidFill>
                <a:schemeClr val="bg1"/>
              </a:solidFill>
              <a:ln w="19050">
                <a:solidFill>
                  <a:schemeClr val="lt1"/>
                </a:solidFill>
              </a:ln>
              <a:effectLst/>
            </c:spPr>
            <c:extLst>
              <c:ext xmlns:c16="http://schemas.microsoft.com/office/drawing/2014/chart" uri="{C3380CC4-5D6E-409C-BE32-E72D297353CC}">
                <c16:uniqueId val="{00000007-7B93-48DA-81CA-E1244945AEEF}"/>
              </c:ext>
            </c:extLst>
          </c:dPt>
          <c:cat>
            <c:strRef>
              <c:f>'P9'!$A$4:$A$8</c:f>
              <c:strCache>
                <c:ptCount val="4"/>
                <c:pt idx="0">
                  <c:v>Standard Class</c:v>
                </c:pt>
                <c:pt idx="1">
                  <c:v>Second Class</c:v>
                </c:pt>
                <c:pt idx="2">
                  <c:v>Same Day</c:v>
                </c:pt>
                <c:pt idx="3">
                  <c:v>First Class</c:v>
                </c:pt>
              </c:strCache>
            </c:strRef>
          </c:cat>
          <c:val>
            <c:numRef>
              <c:f>'P9'!$B$4:$B$8</c:f>
              <c:numCache>
                <c:formatCode>General</c:formatCode>
                <c:ptCount val="4"/>
                <c:pt idx="0">
                  <c:v>5858</c:v>
                </c:pt>
                <c:pt idx="1">
                  <c:v>1902</c:v>
                </c:pt>
                <c:pt idx="2">
                  <c:v>538</c:v>
                </c:pt>
                <c:pt idx="3">
                  <c:v>1501</c:v>
                </c:pt>
              </c:numCache>
            </c:numRef>
          </c:val>
          <c:extLst>
            <c:ext xmlns:c16="http://schemas.microsoft.com/office/drawing/2014/chart" uri="{C3380CC4-5D6E-409C-BE32-E72D297353CC}">
              <c16:uniqueId val="{00000008-7B93-48DA-81CA-E1244945AEE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plotArea>
      <cx:plotAreaRegion>
        <cx:series layoutId="regionMap" uniqueId="{626DF262-72A0-4EE4-B9B8-2357EEF26226}">
          <cx:tx>
            <cx:txData>
              <cx:f>_xlchart.v5.3</cx:f>
              <cx:v>Sum of Sales</cx:v>
            </cx:txData>
          </cx:tx>
          <cx:dataId val="0"/>
          <cx:layoutPr>
            <cx:geography cultureLanguage="en-US" cultureRegion="US" attribution="Powered by Bing">
              <cx:geoCache provider="{E9337A44-BEBE-4D9F-B70C-5C5E7DAFC167}">
                <cx:binary>1H1pc9s41vVfSeXzSzc2ksDU9FQ1SK1eEm/ZvrDUjk2CBAnu269/ruQlNlvpeKo99ZY0XZ7YFMRL
HNzt3Avo3zf9v2707aZ816c6q/510//+Pqrr/F+//VbdRLfppjpK1U1pKnNXH92Y9Ddzd6dubn/7
Xm46lYW/EYTZbzfRpqxv+/f/+Td8WnhrTszNplYmO29uy+Hitmp0Xf3Ntb2X3m2+pyrzVVWX6qbG
v78/VVVlmlK9f3eb1aoerob89vf3L971/t1v08/6y33faRCtbr7DWMqPqOPaHDGMdi/y/p02Wfhw
2RLkiLkudajNxe7lPN77bJPC+NdItJNn8/17eVtV8Ei7/38+8oX8cOHD+3c3psnq7byFMIW/v7/O
VH37/d1lvalvq/fvVGW8+zd4ZvsQ15e7p/7t5cz/59+TP8A8TP7yDJzppP3q0l+w+aNMNlm1AfHe
DBt2BJPOEcX2/dzzv2JDBbZtgG/3sh/vfY/NayTaj82PkRNs/rg4SGzOTFlH77xNabTKNo+z9Aba
Yx/ZVFDXpugeIfclQq44wtxm2MUPCIF23a+Oe4ReL9d+nKbjJ2ideQeJ1koDSka9oSYxdIQJw8y2
H3CaaBIHnBjfGrkHTRMvcXqNRPsR+jFygs3q5CCx+UNv/tykb6lC5Mh1HEYcJO6NGH2pQtw54gxR
ShC5V7EJNK8QaD8yTwMnwPxxmMCc3bab72+JiziitsOYwPQeF/wSF4ydI8cG62fb95EDXH9h2n4p
z35YHp9jgsrZp4NUl8fY7Z25e+cZ3aR/qrfEiB8JBOGZaz/oxtT9uEcIO4Rz98GsTQKE/1a6/Yjt
/5QJfv5huqJFucm+v7sy9UY/Lu+fRQ3/09BSjeZN4xZ2RAQlhGO2N27BGB+BUbaFYzs77Z8o9x/l
LwXav1aeBk6Wxx/fDlK9vY1Wd6bM3lSp3SNiM8cR+MEh/sXwiiMHu8TFDN+D97gy72PK18m0H57n
YycIeX8cJkJGm3Lz3TzO0c+092Xq+IuMGZIyiCQZ2e8YESQFzOWQMz/e9AGYV4jyE1ieRk5BOcxU
2TNZdntTq5umfpyif44Lw0e2a2ObUnsvLi4EmpSDySMTL/hKaX4GzbNHmaJzdZAqc3bbvftqyuQN
oSFHggrCtlH87jWJ8V37yIErtvPojiYk02sk2g/Pj5ETbM6+HiQ2pxuV3b4hMPYRBVfDbPoQIE4C
SEccEQyoIPchTmCP9743ab8UZz8qD8MmkJzODhIS/1Zvuk35hqhQcYQQdx3yiAqkvM85WVAX5nCH
UfzAyU4M2msk2g/Mj5ETbPzDxGb1fRO9oetn7IhygVygku4jrwmNhDGDnBj4QIgNXirKLwXZj8fD
sAkYK/8gFWUOkZh6S4qC8CN7Sz8QOlEQDkUL7lJG+AN3MYnEXiHJfjyeBk4QmR8GZ/T3VZXnZYsX
7/xvS0riyEbUdsGfv7RbAuwa5hQqTT+8zXPKaFLl+bk8+8GZDH/xCIdRQlrcmjJ801ySHDkMYl7u
7ieIOD1ijFGXoYf6xERRXiHQfiyeBk4UZXGYWeQq+642b0rAiCPI74UrHuoRYmrBnCPIVDhyxEMy
Mwm8XiHQfmCeBk6AWZ0dpE853ZSDBoru0dv+8zQSCuLCJi6EXi+Nl+scuQgDayYeQuGJqrxGkv2Q
/Bg5weT0MP38ynSbt8ODkSPIPhzbZWxv7igoeBuEHIwerk9yx19Jsx+T+1ETPFaHabyubvs37UrA
kH1Qzjh+6BjBLxUFvDyFRF+4jz4HguTnXv6X4uxH5GHYBJKrLwdpto7fulOEQ8DLYMJd915JpphA
lw+H2AvCsie+/zkmv5ZnPyiP4yaoHF8eJCqXpoEuEX+TQLnncc3+c4cCSSOjwKHYrvs098+zedCi
I0IRFFqdiZN/rTz7sXk5eoLQ5WG6lmNYtM1NMrwdOtQ92np7AoTKSzPGbYjAQJ0Yc+5hm4DzGlH2
A/Nj5ASU468HqTYnplHVG4fH6EhwUAxuQ5T1XFkEhpY4zKFy+RA4T1B5lSz7YXk2dILLyWH6/dNN
VW1uoqa6revq7TQGAjKoPkLO6O5vDHGhdIyAAKAcyOTnTubV8uzHZzJ8gtHpYWK0rU+sb8vq9g1N
2rbZjUJiadOHAG3S0usCSelyG7qW7w2bmOjQ62TaD9LzsROEztYHad1O1U2kwk32uJbfJCDgoD3C
5ftZZPA8oFrADWwZgu1rktG8RqL96PwYOcHmdHWQ2FzXm+jtcIGyCwW7BkzYjyD5ue/ZNcW44HuI
M0HkV3LsR+N+1ASJ66uDROJDoqHS8qZ9odBFAVwxZP73GQ2apjQQuKEtv/8YVovHlXBfmnyNRPtx
+TFygs2H44PE5lRBi0L1tjmNA3VjgRmF3Qm71xQcdoQFgAMtZi9ReZUs+2F5NnSCy+lhcpefN1UE
24dq85a+xT1iGEPxhf8k2SToyIa23qf9PgDc8xjtdTLtB+j52AlCnw8zOttubtr+l+fqcZr+ufun
0IdEoLz/tNUADNdzNwN7EaDrkkAJ+aFZZuJsXinUfoxeDJ6AdHqYrM1FBHvA3q2qty0DQDcZNE4T
8bjtTUzoAchybMyhQANNsrsXJKrPFem1Uu2H6eXoCU4XhxmsnZqsftMaGoPudmj2wwLKl7vXhCvA
CDSJQXuAQycZzitE2Y/L08AJJKeHGbV9vM2yatDt5k0bmCH/5AL6lx9CAzSN3Fz3iFPOt1z1veqA
aj1XnddKtR+il6MnOH08TD90dvtnuamSzeM8/XMntG2WhQ5y6rr3/f1owhFAEQf4t20F5wHFSYvZ
ayTaj8+PkRNszg6zxWzLeCw3aQ6x3Fv2ADJ65HBoiBWP3cwT47b1PwAeAZ7n3vhNAu1Xi/UzlF48
1RSq5UEmQts5Ob3t1c0btgRSqO4Q0CPMHhRpghNGzhGGPFUgPgm1XyfNz+F5fJIpNqeHic1uh/ab
194gHYJiNcw9vXc1k1h7W3uD+g6kqY9c6KOJvScR7vdX/1qqn6D04pmmOPkHidOHSL2h9kCowOD8
AuASHurWE+2BRk4IEmBb9k/w+ZU0+3G5HzXB48Nh2rQP5W34pgQCha0aHLrL6UPZc6oxOwIBej/o
xJz9WpCfgPHwAFM4Lg5SPe6L7v+DgyYAFgStZ+Sx6WaqKNuYG7o4gaO+N3QT0uD1cu1HaTp+gtal
d5BoXUH+A2fS3N4+Wv1/HlhTG44rgLAZATewe00CazjOgDIKGzx/Ere9SqT9GD0bOoHn6jAJ0k+3
ZQqkwduBA604CPbKw/8m6gN7Ax2HOMKBQG33mqQ7r5BkPyZPAyeIfDpMwuCTgv70NyULtv030FWL
ttZr95oiw48cYAo4e9xtO0XmFRL9BJqnkVNsDpMk+Hxb1e/+BwABAIxAQQFQ2r0mWwQ5gt3o1IUE
56HbAAB8zua8Wqz9KE2GT6D6/Okg/c5nVd2YrFJvWfiBpg6wXTaFc3TuX3+pKkCXG+yWEvu3RL1K
pJ9A9ONppvAcJlP9eTBw7F74uI7/eVAALVOACTiYnxzkBkwbVOUwY1DrfgTvhQ79WqCfQPM4cArM
1/8/evPzM1KeTlzwN/Vmtjvc8NkJfH9/dffscOTiZOiDGdoL3/3srr7DAYg22hapnw5N3H7ICwP2
5ML/MuZ2U9W/v7eAioNeOCqAZ4Baw7bt6v27Dozx9hLsr6LMRa7DsIMwlPXev8u2rMDv75m9PZuH
YQ6NwXDC3/ZQgmrbfwxXtgVC6P2BKzaQsHCWxNOhkh+NHiDde5qOh9/fZU360aisrn5/D4F/fv+u
7dPBwUCwsGCjEQi43efFEIPrN5sLWN/wZvz/OG6bURluL0NH3PDGlVSdj7jrZRwWVD6bmD332tZV
nt8MjlDDsL3PYVD7F2jLu7y8WdC0BaEmDJZDiZM54Q2RbttTDxdUzYrRK9H3qkKrJpkVaDgVGf9S
WP1Kp0hL1abfUjddw1EYtiy7qvO7uvOTfgh9loRC8kxdK46ucs1sz3HosdK28HNSdH5TVl7JEu71
vctlbKsTE/JlVyEys9rBzFqr/Pj3D+qC0/vLg8LRONCFCkgBDzuZ1cjRuqcJF8shZMu+5pWkMU/8
RtmVZKOXYK09W5EbhvSdVnSZ9+VHpLLUq4Msn6m8nodBuoxQepey9ETrtvN5EmjPKe1ZkpHUGxxV
zIjRkpiqk2WKPydNZNZkkTSarWDj66p1WOWNISMzU9NTN0xOdZxTiegMN4auLYLMXLjxJ+WwZq3H
iGsZZWnn5RFFHtORr0s8SssVICkDseuWa68DnkaKxMqkG9ZfhsKpZBQWy4hj2H05IBlmUepxES9j
XoVSQHkOhqg7HA/LLO8+ttB4KKOKJj6ReBhvC118TFB45ySkkmOiLvNm8EnXtx48FvcHlnw1hQll
INpNW9ixlzq683+B1XbRPdOA3aJ0IScD44u21cDJokQly2laj2IZRRaXuAiuYpp8E7WRbdYjmSVZ
IMusabyQxbbfFkgmpuz80bGXleUaGTT1AutoGSaUe24SoWXpOrOgI8QnqlvnUebM7IJ/6StHewRO
upOoHWQcxakXOOGizMtelroO53w4x59bpG2fhOrOjkXl5YqFsnBpJGMD675orVnZdWI2MvGnjli/
pmXxRUfZCTOGS0vZsc9VIyM7OU5J/qnpso+pgYXn9olMhvZE4eRbZWcfg2qo5vbatN1qII5PsD6L
A+tDQ+oT2/V0n64pqlqvbvNIwht62QCKLEO2jLg4R7hDMhgwgB/HH4QYfJfpq75K7niZrAGoi1TA
ivkFTntggkMPoLubw1YWaIB4aTsqRptmcDuxVDTv/BKNWvLQHuaYGVmTy5olX/7+hnifEkOaTm3G
twc/8snCsFtcpTmGO9KeHueO83HkKvXAS1fSyZrPucrOqJVEUvHmSzLAClYGEHYNSWZNxlelCu8q
PAuLcNk24HCfXMweS7pvzcJBA0AlgDHdHtX1cjIIrrIstbRYuuREVCZauBGIBp6skimcguM1xmm9
bEx/gcGe2zI4zHjbPwRH5VA2wUCU0HivO4svU1vf9Ta/QjnYA27iu6poglnYJ4uk4ld//6yQJ/wV
epvAn11n66b+4qPiEHKPDhR3iWrceir8EHZ9KaNOnwQ5aj03x1qyNqk9dh1U7lUSMy2LnrSecdEd
MGLHaTu2HmzcBOsfpadObI6LGIxMgJJhoeBjNBaLQbihzOJBSxBEe7l2El876UdWKeXpQX3OSus8
Y846a2GqBzfUfuKYWQH3nek+cqRmzjzOuxrW5keHms53narxEp2ugFeoZEiPM2Qcab6FA9HSzcLU
o1FfeO4YyMJQLR1e3tToOsmTzg+a7oMIikDaQa/lWLjf6i6WiQ2SdYmb+ElRxWAWE+HBxq+7vrGP
cUASP1Z16+VpP+OJbmQuG0dpOWwNj+7HExaCM0Cs9foBYMuLueXwUKresT2qhyvamusGb98LrlWK
Ybhwa/A5hdUi2ShxxUJQvEDA5NoF/eIMo0yKrXcY3Ep2RZH5RMwRj5JlmWppmgbJnoVG6jIFevDv
Vv/2bNbpkgD6bNfIRlwOTLS91d1nYUtAAt1EY9kvQ0Fa2dF5nLUfmmEcF1YAp0O34pyjfpARzk8p
DVIZ1e7p2I2W1EW4Gnom/HamW05lhLJSBhwtMe8aqdO4macxOCKIVTy767yuSRNpoSY8MQRfN3GF
PZImhafnDRh0v27izI9YK2RWNJa07Bvl6sIb0tEbqpR4Nu9CP9U1ksa1ZwF2vYqOHDxIGM2jdLir
M2ftEoV86CP606BVGXUXwnTFXLU4l6aqFyRh5akZ2ffEqmwvCIarPg8sCTZrZmA5VYmv8vGSouhE
29kFL3gmnb6kMjeJLXNMvohGd3PC3LmdZq7UjUhmdWz5Nh8Db2wgxApxuqpHHHgNHuZWljXzqLU+
O44t+zIaFjyl19Vovgamsb2ysj+XQxXIVKvLOLYKWYRe4QSWHwfuCddJ7jmVdVaMzapPA+W3tXsO
9628wBXLsClXdcoHWUTdJY3zJWnVjKNU+U7SnZZD3PgcZsjVMFXsU93pyuuL9iIr7LuhUGaRlvk8
y8tG4lzEvuOC3EEcnUcQWHuuXTPpJHieiDj39EhgbDR4fUDAO429D3Pl68EkHrJsmD01NrOAipUV
QvCVJ6sejn73bBjrEWfYQGjG5ShSGdeD3kaneM5w4A9B3MoRR9znUbFuQqf9UFW5mrejyrwkLv0i
pmbVuyKC1QBLQuUmguXP1LyLKYSANM29JIlzGSbkuMxstMq3zpmqVHId1TPO8shPcPplsJGM+yL6
NIb6MraLYxXnq9iJiFckQyhjFS3Tpljqgvp1kM87115EDBbDkDEfuaaBILdPYNktCyQgeuKm8cgg
zkXo5F5qtZdhVQgvx+V1CuoqW0zPo861Vm2VHOOKjJusWTsJfAy4EmeRB+yTXdhnDiqSWYUjC8wQ
XWQIvEvRF2AFSUgWKOo8bg++bdR1lvTHMW4rrzOISqPz654Urj8KXc1Eb6hMG7xwU1IuWQK+NEpS
xxOW28+jTlphoiCWH8CiDFHktaP7waj8eIzoh6FtZrllbVLTn0PQKsHbuFJRAtFTnxYSB+3XlmQX
IQL80xKhY7vs15WLVqSFCNWGaMXYeTrPGuuSBmCZxwxMLAuzZaUiT8fqPOYZ6BPvLiqrbbymsSLJ
LHIyllUkHQxaXeN4OSRq9ArZf6WgNrJPUpkHA5FWF58mcQwmOl0UhflaUlPJSpFYOulgSRPkgew1
3Yh6HUTN9wKszarsQI9FXy0qOzjTRXGZcXt1Pu9EdJoPlEhuZaeoL+dOXPu5G31K0va2cAslWxQs
wbKdVf1x4xRf66K5EhX5lrB1UozrYiBKKmHiWTK4sazLLPZGt/usbdtv6gCC7nphJ8XZ2NcjTIJb
yrjNlBwaI/MovS5160qixSbhRSjtpL/UYgxl6lLPoakjXdO2cw2mPrM4+VCXevSHNiKzMAlCmfR4
YRGWzJFT+a7WJ20WXHVW6nW9Gc/aKoxlTvTXOIPZidinHHXpSVoqIy0nRx6Etp8FAW9ixSg5zy2R
LV1TFVLg4pyFjjU3kB0kcbS0+jr1m8ELIG+UsTs4MiJODh64hs9H3TXvqgqyj/aiiIiM4RwgsIZE
yILV167Izq06/5DQOvYz3vpx1whZcz4rKlp41eheu5DfrMYsZTLvFdjIscplmgbJouLNiteRnmHB
MimieBOoq7IStdcNYDQjep6FCEHS1UiHLuqeRQscxVduAZY0Lp11ImoHjEJQL3MjhlmdoFndFsaH
ww3cWdtQCqFkqWXXXedisGVFmswTY7Nu8Ep1BtztYC1UD1glYvjTUt9Ay6tZEHexD02on5pKnPcY
fHUokusqLxesxwA/QqE8R2UarpwqXSSFcmc0Gowf5UXp5W0zRyk6QRwyP4gjpcWaStoj/ZIL9pUz
SfK0gQAP/KZqm2PbydY5DW8o8Vsd3qSM9jItLO1BNHVd56nyap3Hfm53axJUn5ElboJULZ28gzQi
sD4lzthJFxsfcv22mJk+WTaIfWnL4SoF8yIHzT/Ebp/J2tVL0Qo/6SCNTPS6Ee5dHBMkbV6CoK35
3AlqSdfBsy6LzgyNvgThl4oc6yyqJUqY8WIqFjjve1lHZLkb2w0q9BW4t2oUs6HXtqQCQoMO24MX
2d5YJL3nht3nyOmILC0eyza2gDpwGV+WzXhtNXquujZaZkJrv4frGQKbWyd3duso6eqkW+IBfzZj
FPoFsmekYHiGWLUewcYBF4FKAJgf96W467c3G7kBVQv1pyivS1nkoRyK8DoikK7R2MNx97W2DALX
+YWE2P5ileexQhdpN5Yzy60tSaxReB0DE5+Vafo1MdYCg8/thjheOC3vZ3auY2kJfBvFqFw3wyar
nY9dZ8W+CyzCysr7L7UbntRRsG6zdi4yK/KMbV0PA2arHtWzoctb2UPAM8NsZD64Ae03LvuY5Mek
zlastIq1BZlrxeYB7NRZICuqtglgef/DHu1aMpO2fu3Y5xCujnNDae/xZEi9ZrSA1+nTWMLR7sUK
HrdZ913Urnf/+vEj3BIUaZw0PmraTvZuMK5bHi6GTPOFY/N8TTXK104B8Xc9mrOhT8Z1VNTjOk5V
7Ak94u1cNmteE3fR6H5R2OGScXEc8pRLreuzCIsSbGf2qeSpmmdlXa9VQMBzdCSSkRsVMonxoqHk
NLfRKcqon3Ukh6CSnMYkghWaXsMSB7fLEirr0IlkE0I0Yre1LKw08RGpj0fezosKJzK0klv4DpeP
3ZhSCT7n1sb61I3OcwW5xziEH4OgP4UwqfeEG33sTHWdVcllkajjtDG3ZdcfK8J82AS94Y3zja35
Nv1sRS2b1NwSHX4kNfIw6VJIf1zhxVhJiDJO28YBv95c942+hRjquC22YQqL/BiN4PqADOMol+XA
I88aEjCmNdxlVKk9y0X6DfK+YW2jZlh3tMlmrVvBpzo4TaVtg7qSjK1aS7frPF/0w5itG6vI1g7p
g5ndmE8ORELrug0NTPIKJ5V9HKagopYyyq8GHqx3P7JOW2ukkjOIu4N5YMGSHRswY7qzF0DSFOsS
JWL0VFo6sijNVZzUN1UNscoO3d2/dmtFjTb21RBAnE3DJloEOM3WURyk692/OGso0DxOOosi4VWl
uHJIyX07Hf8kJsVe4kQrVaKvYQzsT9dmnwIeLLItoYHi5C5ugytImJZMG+aJzD4hdXgtaKMWgyNA
XmQvVQ/eLUNpLXETrvkA/E5Yd5C4tnXjgRKs4hSCOGWi2isgdPMYrT0LZfbMJuN3NnSrHYdZx5zL
1ngirCyPGwwJm7LnY9l8gawNwiNkoZkznjqBgXjQnlOwm7POgfQkgOkp6/iuZUDI2bZ127exkGUJ
D1ATS9p5j2U4phDcQIi5diG9LN0AFHEYyKxw7pKtW99Sf7skMchjL3dyI1laL7lhWO5S7rGFz8bK
GWTa1qucpNzvt7dTAb3GeJgJrmB9AIW3o7msVFwVSH8rxhHi2iTNJdLxTRUkd6wfZ26tV04PzxeX
ZxGyqNeFupcEoWimanQREw4cWwdvcocPVtsaKQx4VyfCmdeAPZw1gbRyhb28D8d5k+VeW+PRx46I
fId8DOpWgXuGEC5W+YbXwaVdZst4YK5X0mTp6maTOkMM/DJZaaDIT4g60Y3mfhoQ2fKMeJFDuqUL
fGq9qQxkUNsV04+R4xdbHtMZySyN5i0G9qCs03xm273PykF5IRxfADQC0NE8APTjDOlVb4OON1ta
sTORgMfqz2u3/B44wAhk3XCc4xDi9RaICieuPgc8X7gDMBw2Mp9wM1YeKwLgMJLuuGQk8HUNXrsr
2cxQCJqAc8/8tHSJl1gglGPVH/t2ZarjBoNy7+CJwNKoSNWeE8TfagBi1o7ZJ9iNFMsYmMHONh9i
EWcyQWPnW0F3MbK+k8GYg3ok9Myi/BzZQJyoAqJpLviFpXAkewGsRA2z4sbAYmhHfVWNOrcC4Hp3
qy7po1mKUSuDHqKTrkce/HY3jhA/RO09EZKUsHhGGmawvCJIsYBfjAJ+pWNWwbKAa5C1FbCgVrBv
fQcAjbYp9ZaJcVP7vCzZjc6BGxJBLoFIulUWOsvYZdSaWA6RmO+mVMVFN6PK2xKVUEaBOCdTePdp
JtlAbGsg8GmjEzfd8rjWmEinQul2gc+6OrlM+/4sNsDOtwZyuVQxLhukia/HsZZhik91niwzIBuk
DY5iNsKCl30NuO7I7QzIOGC2u1XdKQ8lwPBYTprNTNKQZTqmEC908Yz0QAybnKklrnUNpFMCtFFq
r5q6K9ZmiL+FDFgYbJ20GEiJMjZrnbKLgBfJHOh7cMeRe1x0OJpllim9uOVzkarKr1hWL0VwGcFW
tkUUjKC08K1ikH5ljUl9OzbJXHeQKYyiX2E1rErL/hJC6QGygnxWZMG6DpM/uzBpV0lTxFLz8S5F
1/V2AdsREGuWSL6pLhhkGUB6DHXtRQK8GS7ReZe7i5QCO4dioJVGW8XACwFlAQsP+Avby5LjXU1G
W/Ed0CsAc8evlCZnerTPqwCWLQRQlU7rmZs3EO40idytsZFlnd/HdI6DYgDVLckMNcV5VTHIBExy
h0awtE15SsFUSqRS4geDDWwYJseEMMsHwh6lxYIQJby+1X6KKuDVrHw1JG0iUQTQCVPdBEFwumVx
g+SkLoaLqA0/oxSUuneI5WuRe6KttjwaRMFhy1dOYEf+APoMT1jdFnlSeoOKjm2cZ5CVULyMGRCk
Iu6WFtgUL4pGDPwDlNrSsK1kKfJg1qmLxOk3ZdGuwcX6ARtWkPCfiM5kEgFjKJELUWIPaU7FhmBB
autDKJapUStTLEtECr8384R1izDPzQoqBZ8Vq89R1S0NMFKYxKEEEruGqlthFjiLAI9PTp1CMBaG
yO+cryXWUOjQw7UzukucupuWWzdlbZRXYot5BCK4gq4cDGGhihVQUTb1SshvchJ/znWUeGrov7l2
Z8mqTVYt1SdJiiGvyXArhW4j2TrVWSDI0q7JVVFmHh/VGSr0GR3UeWOQmulUnYwidmSgy6UoUXhc
GOdP3OgvdQjJouJ6JloUz2IN69FFmR+gsQVfZH/BwRjOu6o4swQrFkDZxsfpGAvfQuDr6qaFSDgx
xz1seFo79bliwGdK1SyHMR1m0BJ2G4yk4B4KinEGPHMkA2rG9e5HiIomffZ7KYDWLEy3tirDj8sC
lwtqhRclSLDGqR48l4ENaXtrOK5GW4ItKfztaRyyHxFam4gOqRycEq13v4so+IApMTJpeArsIs1O
AijIjh3PoFbnzuDgrk5GioSzrEMLp9NUDhbF6zpJKKyI7T9zOyTr3b92P5LEgoop+O6Zrgey3v0I
Gh1BjptAtBYl9P5vuwtjpE6A8+9nYQw8YWn4PA7pZdhQdZL7YdEVKWheYojHgBZZZgHUJ4EyhdS4
WjXgjuxjJOBGBry2DLIYrX/8sEWuJGVNP4tMkR1brIQzQIAIfmgDeKiD3Fezb0w+gK5FD9+S+PTr
f65MCv/txvz44/ZLFn/8BudalLtvZ/zbd8GZpNuu/mr6pq00T58FwjxIt20EePHLX7oSftJ3cP9l
jz+5+LqmBIjboTTzRJn/pSdhz1cWbKv998N+tCW4cFg1duCwHoduv/fgeVuCCy1dCMFpF/DldMKB
Ju/HtgQ4bhE6BqgLmyYJdA0wqGw/9iVsD2WCb4Th1LZdTOAcpv+mLwG+g2hK8UOxR8DXesFJgi40
vkwLfjaBgNoxql2WGi2jOgjBSBUnTLnKi8ZMeHb9f+x9yZakuLLtF+ktRM+UxvvwaLOpnLCyRSAQ
ICQQfP3bEPnKo6LqnnpnfgeuhRCdA5LMtm3bqM+K/OLSeQqtEcBPu6hMaBMBikVcWoS1G5dkQD8M
xaeude8tFb6EY8hPhehy+D8ImwCgCmFiBMS/lm09Ya441tYa3a7GKJm1a+KoiFAdcxPD4N+LOSwT
4ecyFsuHMtKwLuhyBSb62EWkTDon+DoYDpDJfqzx4azYKqY7l8gmDh6szIMVm9oYv2kfYMaguEi4
7Zdp2uUO/VpRmK4AqFPLfMjDBUB06T5G89NYRy9y8lKyiBe5sF9M+lffq77pKboffHY3yfxilDhx
S145xXTcqWaJtfYtoDvy88K6F5a3T2Pe/zHUcj9bJhsspWHfBh9dhz3ogP8aJS7e97rPdYvv2RTK
iU2L24wo7KPfeWfp0Qs8vCHmBa65CORnt826ku2cxt7n+ZBVk7iqSGKkcvf43uF1jKrP9ZjvCzrB
Gl0GKy3ED6evMinDY2nhtiFIUwF+kVmVY2IeIwQPFdxhYCiZ4893Nicm9n08VZcfQP6MOWv6xOpx
DfXYgcVQ1QfLFWlhAxBgfph1Vnh0jf8lD9T3XGK/clzgw1YkaafmDGaFl7Ac0VF/e1MIQEV/+UL9
Ja1cBBU4qxHVN4DIer9MRu4+LkG94HHah/XAlQure3va+UB+uN2nYsZ96GpHZb0JP1XanuOhMmFa
tPXjUPQnr4eR3FRJ6U9A7TrhHb2pT6fRYNoemrgcpqsWUR87i8h0L4fU6RBttJbiAx8iE+eBDtOo
Fb8QK4qyuhKHtiyu5Tr147cHncRDQB6unmqDT1KF4zkCGpfXhALtjV6qQOKjscVd4bTxUAPTYnqK
B6uqEtZUy84F2BnTYH4gI/1uy++Ul+TJHvKU1kAECt1ZqcPSPvLzxMtP7mLxnQyC8hCZ0xQisOQM
uNbJg0eUB0c2imTrLHkUmcRiIwxf6iaL9asLRiuls/PYjOgz0oILaIpP5VJfeYnnC2O9sbzHsZR2
YtPisVei3PE5r1O3gc3fC/zNbldULkvmvDNHu/5uxjzpOjGmvrCfIgXIrHiyJq0SiCVd4bojAtHD
u6qjn7nKEA9/6myQXcS8r13rl5+DxbDYa8fr+bFmBpC2513NzH+ZCKgNIttwV+z2kzcdWA2P0+Xo
CdYn6rcnvKMGURIi4Nhd3AmvSDC2CDI0eFaFkG28TMVnurq7ao27W/0QIVAmP0+VT2NybArE5MYa
XYyg0yWhte+75pI7eB1K5yWIJIBG+A4FXU4L/8b7YsdXO6DHvda4CosWv1xJUz3t3KV8KRezo5w+
hIx1SQhnJZZjZ2LWSEQVm2PvGoJKflZOwLOaod0Pq28OhYeIsTFEpDb/LBDXO2g8QgDPL7Z0ADC4
OkMLDNWoROCqR/io9jGeOiKHJ8umPvYmGF7B8BkMF8T4gt6JMdbu2TBfQoye3A+qZOoeRIcRqBlC
uuubCVYCb74RDGRJpfpj02FgEUETJS0CLvYAZKnoLXj6CFZazN/Jmj7p0AGaXPT60AyI49jdVMWT
nOHZ2Wuf1R1A4jK4mgqDZSvlV7uNftmm5gkZ6nRgvUlXj6DlXb5vXXIOB2L2qnAeOFtOksEvc3r8
oYh9HAYMRxxkjWSenEs5weuFOzSk/aBZHCl3J6tSYDLgdw5uROw14V2Rn61SlXFUOs/EVZlRsIjD
xY1dytt0BYectskTRkS7G5l3nQie4Ai6SCIKX4NNBPCAzeEHS3uHNqQsoWD03FmNnOAVVW1sNXpI
owABMquZPDCsdFYgPL2fcuUmho/ZSIWVjjxsV9D3ASbjznXuSYNHQXJxsbv8O7eDpKCUA92vfmhR
PzsTnhb3PiOi38RLsAKwnYz2/dx967iF/zx4LyMmX8R2GLpejeAssYsEpEWgRRhLisF+nCWv0iJS
T0HNni2pfxhtPki/RoRKKQwWfvEQ8B/bW26ig+IMWIscY+XvJ3dieBvmMu6C9r50yh3iDBhuhSuP
vROaeJuwPIZHshBcaEuGPBmHHjAAojcJqHrfnLG7N7P6Gmjxi7nNvlo0OGF4DSitf1gEfbFxVJQU
drNvwFPPytE95gMwkzAiXlxbDFSPqD+bId97xtv3GO3nXMPvKuc4t/3rMgV30wSQHSGn1MpHhFhZ
noGol8E4wjy1WD8tX30Ml6KMWT0/Lk4zw8ntgXEsQdwVmIwI5RjKVwQr8NGXl1FKTE71lQwR/pcA
WBdUzVdr4p9kZ53oIkC5wDwJS7wDVOG5rAJCZL6o3AaS7NZF4hdfIcs/JmN38aY/mGrrdANSctov
CHYC3gXQhxmC+8dIY+9AKbEDJehQNGASgByZkLrAIFVQlekOgw+Cuy/DuGCoCAsHhDX7cdQy6bUx
u2UdIH0DyHocMBNbjgX+x3juDUgpRbWsYBTwMw28p2ITQHcXFAJ6dQI819pSuyaAN7JNh+g8CPbC
4qhX6wtgW2wI3Y8lBkRSkJdlVp8BzPOTabWbCInB1nMfLQL6ArXYLtKYKZlz56l2td9gNhCveyYT
/guL7pyB5hjdaitlvSUuK6uqJey6mi5lZ98Fw4BYkE2v82J93t6cyGlbvAEyCcl8YoL4WWBICwCg
jnau8HnGF1cixjPcT2P+qayaA3C6Pi6uUeBwvEiuSDwTqNSw/MFeJpaqKsDzt3LgZB0DoxJgB77E
FE60P5We3+16K/+qtOdl48gypvMqDuK2Dz42LUwlTmBm+XznRTnCp3De/W6sdoq6T7jl4gA9OXVW
tvld9HOrznIagU/NUsBkynwzRieHDvtQdfQAC/wP1vuYJQqVDkOzGcfTScoIwbC2/lRbJmVkWI/2
5LHgaxF41S7sANLGuVzoqRhQvNatYalTMcLZtrslP7G2vq8AUqTasZ4RVhhOiEMPJyqa4dQGOxUW
VVZqePKTK/XJ05Y+dWWlT1t1K/TakO/mYgCDwP02Ua5OAQkGRGdUm/jztCS6tNmZN+G968/ejg++
OkWhBEBdUT8hznCObBnuiNr54WQflqDMzOBeacPo3irBSWE8Z6nr9hVNEBOK9o0t9oOrgDyK9VoE
7uMJZI4PnozqHSK+aOg5XjlVSgLLu1CnRdHiNOus7Mf1eRYFelK+HMsBLGIt+ZmJ68yVlQkQG2J/
psUl8NWl00wnss57GO1DcclVfSGtbe0d5vinsNb+KXKdjPmuOQB6BWNUPOfeT9+I/HlYHBhg0fi9
beV4YYE1XpbHmvlXQEc8durQO+EsH3z2pQsL/+TkXlwWY32sVVVnPbD8OBwsgwBKTmiyLfLAhonj
17+2WtnVHBZ/sMR0qZ6rxp9OFQX5YVuqA+CcQXEGua47V22pd8YO/hBk0WmPlxUUIP9zgHD9DgCc
c5pWbMBHqmkT3+q2AXHMF+xHs6IJVmkCwKLbostdUOE4bMcc5yGys0+U5H4T1yw6N9NQpjBzOMa7
cNm3jX3p25GcZeV2p8ITyVazpxLuFKgpIjHh2KWgGZPzVgzrxq/VqfvolHm+81sVZHBUEFxo1HRW
kaKZPXUAGAN/PDcWsH4WwAjgopwufs5AZ0euZTzL4tosFkhyYeSd+0b4r0u5K4PUVcSJt3XbJsA0
TmIAjuNXbratwTefvLMvQAMOZGcSPVh3kFi7y6dq/NnhYjtjyT+4zEUaepZ/nXIElcdIj+epn/y7
mZBLtcAKX9zpuVQgR6nGOyN+aOLemepzH2j6QgYRpXYLOvBW9RZ2dRrWZcEE26ybLPulLit6GRbD
EJKq22SmTbero7BIVelMX7ql2Acm4I/cs3kiufmj0UHzsdORl9UCBgIXHsxznyWOxt1mgf+vJM2/
e+ur7L/j+3hZwr8xUuuI2IvbSn1QzSD2dp6tvmrJ5zB1RPiiJawaB2BdCcI92FeYvd7gG/9AiKV/
44gCi1jTJSzwQK0ASUx/JQRGswuGk+r0YQjMB2/przKAMQlH0Cn5Dxj79gDCpPYZYoDL/j+f+2+s
2PXUoBr463e/LCji/PXUMP4J+GRCH+oZfuLqMA46ejH1jDibOyeLax0sNhSvJMj/xb7+JSHHdmDY
vnlAfwO//i6csmJfv3f7DX5Ry8E39CAe6iDfDR84tJAW8zsnZ5UFszzkwiDp1MU3E1Yx19/gF5JR
sRO+qI29gMDhw0l/gl8OhTgsJPpDB3pjlk3d8L8Cv9bv+3RvkhKQ5mW5FKxz5PggUol08L++Uz0o
zHivRHUZevhfIFi2sdPpZc9rc6lCf0SAYo2PMzAnrMSPYHqxgCYEDiaQ4qHPeuZ9dxtGMse7tNNK
hAOr5bVw3NKccjt0M9LMXxpq9yenA48jEv1Q4yxYFGE00mxb1LmQr+1blQd5nxAOQ2ZYw/mtbVow
gvqHvoF7WoWOOG0FhUXGQW5AvYsCcSybH2E7ilO0huK3AuTNt1XdOEU2U1Du8hKB+sXzmpOYKPJ9
aBhwxEaxqBa3i0UTzKla2QVg+6JAFuXpVt2WIjoB7JmXQ+nxFhMNCsyx4k3haVCztOudeWG3JzOo
30W5VicQRHdLOVy29R18/2QuAGH041zX8OIYSp+MHMtt+1TTQSK86IiVgo557XUx0PZ05ObJ6yQm
J2eY+1O/Mhi2YqtWZQV0vyS/QDTS0xlp1SpehmBMZ49U5hyEbVojBAr+d54u3fhDNQBstDOl/iIE
jInmTjF9Lyur2M3DuA+F6ABjwqeQulT72owvOatAB5Irs7l50QyB2o7JK0wybz8HfWZ1VfHAEhhm
8rwILs/uuqSbot2PlH7NOc8Ch5TIN3HHnYOIQkz40gDnX5CwBFZdPbTHYiVVbM+m8vsP9aL6fLkT
tvtxe37FsgDSGdxQqge3nXzE5FXI40lXOeCV2U1ay/8J+dMh8/NSn/A+w2hcl6I/l27rkPQB4vmt
vm1zq97229ZZUb7affWYyVl3h9t2/3KY983bYQubeXjk65W9tvOzXCr55lq97eLeXcNW/e/XyS7y
Ei6QFHA7AOisv2/Nu3VjXYHx7kU7mOfvTvV6C97dpndVIypg3npQ6bYzm2i3l0N+qtfuUq79aytA
tPq9xAeWozf+Wd+aQTDlS7Lts7W8bnTbE5PjHmFRljBb9fE/Hfbdutvpu3nG+d41b9XbNrerEapX
gC+MAvsH1741/NN2t+ORQkc7yaPLbdVt19u623+7reMDaDK+P+MNX++J7Qcf8CX4Ysc6IIakRdEN
rQQ9hWKIlIhdw/V5t2iHZXcic3FfaUp3tt8PFiD0giY+KYpkO8btaO+q27GQCVKhU6wni9DZkMG3
nhw0dfewZm5s2/zTftu61523bbYLeT3CrX7b+926tjH2kUtrDTCDrtflX9xsakR3Uv7YncqoNtZr
vax9syRb05tFb85BXKjXYfR9E8y3xin3ah3Uy2AdLGYxRUlZCjce1jF/XFvkNiW82ajYNt3aELxq
TrdNt6qG3bibuXetdN2fQO7pT0j46l6LgcJ7iimRerfMw+PWsG23LXmDQY7lrb7tfKveDjOV+vdR
GeTj40jYIJSud6dBJsBpW9oKr43GpA8XkbxpUIOXwlRe8Qn4y5vTfCv+aZ3iGHdlEW8suxvfzl77
5baOL2u/2VoKag6dO9K9UTxCVHhlU87IsdtRUV7fb/y637aWbK+1WhAOtpHd+OpVrq6lHnNcfVcg
PRC+1slfJ7etANsdg+Ja3RooJ4Dju/aTJcFD2pihW2EH1gRnHbyuzIuKz2a9Vc6wsKQbHHJCqH3K
TAh6oUudOQ4mDE4b0nADGW7oA2u9b5YwNHNLezm9MkNXeqhA7t5ejMNxKDp12jCGbalSOQDZFjwP
DZ97WgtqFPAveO9Itl1hwNGWu8JdnmTewm+sWpJsz3x7vvP6kGvQocByWt8ivb073joJ1ucFkBv2
d2yJ0Rt5FrmawOXe7sR2Y3KwiF0qgj0gRfcU6cg9bUvMk7+XZl8DK9JtCba5mJfEiTA8wKuCpQEL
sD0hFwB11oJD5VpI9Jz74WCbIfWMu0zPuFHtyXMAesouCBLPk86SIbZQZGWDiCbyUoFYE5D8h6WM
QBzSJCtDMsHpDsAkFkscGjJlcrXq3M1646v1ttU35ubryq2+tWyFWCLYeaD024nTAjJ8rd/a32z0
Sv9cj1nXxN/Ztrp7PSRY0GMa5RUygInzHNKp2RmiliWxAgwnDgyb18KUfZJ3kwNaysGnhXe01/at
cFbLa1sanArJZ1t92/O2jSIWWt5tfttG+j3Y7ouVJxtZdSsWXWJM3RbxljG8zKu5+4/ts1+Aj9aG
IL//dZtt6/+Pddsmr2fZdsnL6UcRFQD/Vu7srbj91dEgSODOCKdsf2q7W7e/+666/VFO9t7yqNZZ
6FbQdRK6VYt1BsnXGYWqfOdI4+OFXacWECwwm9023JYM+JNLctvn1vx62LJ2xOHdSlCHcbh3p922
+R/X+bDhkaLo7HwLCYU2+EinrVCFxKHeL251Qejvjd43D56HR/k/t7856PtN39RfF98c29gGvY5o
//XQf2vfNoXUQnsc6I835/jnxX8+0+2i+UxfZvBuQNjBzXhzjNsmbw6xbfS+vq18s/tr+5tDOfXe
HeB3VYTbb4r6z2qDHCO3J/Nh2+K2/rYDpLnzrFvqL7dVuavsk+3VjZNsi1sLCLf09RTtDL+wAZsa
puppK8wMcv6yFkjs1StFHovbyq25Vh284duW2xKrGU1nIF/I4Puz2ders7y1vzmcvaLbwBCRf7Qt
bu2vZ9rqlVxelg5Y8qA1EPbb7tvSm2PeLmk7+taMx/1EqFA72hiSgaf4cesrtx6xVZHbRJHqtPUL
cB46K7ttZTVdkOYgp8SYTsVpGiXcYbZZQNNq69yKUCgGRrq2ksD0LqaiiKpT1SKXYSvIuICMui02
C/esZFuMfkrtlScTrf4sCAQY/FfzzKzm3K3amF1VnbwwFPuZICwwhOwLbB8gCLNDsnDQP8GV+ZFj
Iq/bfm+Q3Zp69LloWnlq9fg5YDE4GMNM15jHFza7ETB9vLYch2mjc6ScJkMmyW9HfvPhby79UkqW
uUiaiIkW1dnSdio5VDU2FhvyrLujr4KE95Vc03QRcvQ/1PgvoGGfERbYgUY+nvDCUCQlZ6GPtD/i
pZXk9zffdYMiNi+2Md4EDjw0F6JppP9LVnuVvPkXwA6aUkC3/gNZ7WsNUpF8Ixu3KdNse/0/uI7i
gzHOygOLfKgPrJI3f8J1NhSWLW/9HhY+ognWGjC5N1w1pMHgO1kWssQd8AhucJ39fzx8gc7F15zC
EIHc/46rZr9H63BZ1Ab4B30CC7w4d6WyvclGVwtew15rcxWTE2W0tXYdsv8uo9UZMHHZ+KF1jThq
twzTvvTClEhPxlSV3b7M9fOYg+IIjZvv6DCX0UQMfDBxLX2QcJCd49nivrEicgJk8qUkSAlgSNE8
msg9DFH3YQpDcw/ZAnMfqdDfvXkQ/4Cqe2Dz/QWGXO83NGyCAAM1PhTvr2n4b/6YK+aOR0yP18J2
mv20pkcr9ztipx4YeYW4IMOIpbTR1R7qCEgg10N4QYYSvXbM/anY0p0jM963fmfuoDEiDo5GYC+0
R/9O8i6zJqkfgpIhkcad+IGaYkSEOq/vkHHzY+RTebCMeGrXAEmAsQT85WFEvmM3nksMdnvfEr/A
QkcyhB/a8QxGBhH9dCxGDBOOnqozV0jzNcEQ7OeZFwij0vzssOkhJyRMByB1HzZGDD4gwc4s8wQp
jiD4kWd/6ZyDcME6KWBg/Ms99d/JisD989dwQQjdDnAsw/e8RhAYWehHs7oWiInvRs3KXTSCflMg
Fe9lLKzE65b5RBYXF1uSci865Gq004/QLYZ9GfX2eVCI/eTcuh+RNHpQrdKZ8Ec77qu9NNJ7Btme
P9FCxrjR9gdo+CNmmYPTXyvQymt/At1oFOcCbnrhwhWNJ8T5RWlNLxC2KWLmV88GmjJQtOBFua9Z
RxFcb9or8kkZcudymaLTgdjUhvX96OUp0vKQS9uvGTCzPdEXJ8C9jBYwlPzm41xAMydoplR5Hbvj
tF3zuE9BV65U8UUdmO098TJcDhVTzUdbXXtP9xfHqZ/L1dm8FeAhmNM8V+W/iUn8vfOCjW2Bkhn4
6MP41Otf3/FgBgefdPVwFd43XiztOQSlFLeuIgeJSH5c5XZ5Bo3HvzOji9wGTEd+LrIeYWzVy+pk
C++qlWtdSiWQWkv2kUqjvrc+/ue+iLDDX7piAB0pTOugxGKMQfFO8cKzTOF2QyGulk2GU8W9O+Ej
Oc9jU4lUaD/6l9OtsYy/nS8C6xbZrfjMAPQd/3pbOrz/Sy9Ze00HQtk9oT97xcEOIiDZUEndKxJf
RVaCofjco0PFyHNN/Ui358hCPox2rafgyZmj4qNyrOZoTSunMPhW9RDZUCX52LIaCUEy7/Ztbols
iOYAKheN3HU24tiDlfsQsv9zUvmHsWwbq96GVHD3bMv2bCiu+f46m/z1D4HMXLJCNOXVc50voDKx
cwAecWxCKjFcFX1S+EjIDgJvzIaxIxcHIxGAXm3vAG4/leDfpyNy0pBcJmIQ+PfT0NGHreBu9BNG
XnB0SnRBMILBjwSZ82wWoZKByZ2N+OeatCN3gVim3aRdvFX9dOpDaKOUDUwNuL4UkfXe3Q0yqK8W
wizgHlXBp6gBWY4xEARydqWVDsDxrEPQd1VSRMuAIaAbdhBmCeMcufp3ZIJehYpAXqC2OdGgc8CM
07/UYLErkZZKcoitQIespJcwzGnczXyB9Fs9nPNWTHHnKgGx4P90372/v0iQbcL0CMVwqIwgrvbX
+2752hOel5O7OYS8mYHyF/EmAG3gRzKCgXesbCSxhVNqs/kHp2H102loalft9LXnCGpJ7vr3DJIA
Rz6RcY8k3vypmsEPLtdtITNhHDL/0JpfkX17NLZffala8NggNMLuOZvnh75e06U8CGuNwne/Qsoj
iKPuye1DDypnA5LBoTMBwuX8UHXNdFk4uBGeG5FjIejzBAGW3YxU7gNDCi+yxC1xIJ7V74Rr3EMJ
cS9CxHQwCwTZXF/U1wI5z2Mu/xi56e5rp5Mf3eBR2oP5BN6uurNo9p9vML7i/k4NB/FuaEaDkw9x
SOpiVoGh83aa9mVYWpJB5k1BcyXpaU3PUajp2RoMsuqLku7rBfJJW8NWmDDPSYLIEz1LQuZ+d9uH
5uR7t3Tyzao3m3hBRSHIsO54O9o4gOs8BnOHpPj1uFtzXkNR7HXxdcvFJyQRZeiCMRiBcbFeJZlk
cyR2vXuz49bwesrtAllj5bvIdT++rnO2K7idfI44HgYo09ZxYCr9x/902/r3celKV5xPr9fw5595
97der2nb5vWkumvuK5pSOeq9p0Lr3K7/YdsATJKQvN75rWUr5u32b4suuiw0NyBDVOzpSJcsB4eI
OPm5hLbVAfBvO+g7JJEuYI4YJ6tIl+/UCNG5CXbsx9Fbfi214rtZfZjJ9GtEIi5UEp1L5S6/LKP8
dJzLFzAvv9YQ9UgZN986sKvTSo9g5QYhh/ThWUdW9yHXwbUabB7XA8gmixSf7BLmaushbqetrJS0
2GvRnDHhr/ly9QhhJQSR7RwBZqBCMYQKBNBImAk8t6+2PYGKYh4ngum8APcRuXuxmnydTjlUsxYF
gRMeQKoldOudnYMpDVWm50lgGNUjjlGGQZtY1U9YZxBVIYuTNeXJFRBJgtzXpyG0r375o6/G68iD
6q50Ni612nFfPtDRvtcFVDRAFgxiS4EP3PgKWj+a7Bt0g1QgB3kPtckn5mhMSP64Q/f94tZfwkZC
cmPukPw1honnDO6+d0E+RfI+IroR2M8hkp4bP0w6IkGq5t2l5b2fQSYGwL5LPy8GOlKhc+JOcC2K
gZ2JQp5o3c4ZVOT0QfoyG4S0L15f9FjNP/Mc6azIh0tobX5U4DXaoMmlrW8/VYW8i3oVQhyneYJY
I27w0O37aGB7ZKkRiKfkSAtMC1MiWDohu2X8HhiTylrwvaI1EN22d+4d9wtXQJzbDqojc0cShozE
cJCJIb7Yg1JGz5CWMjZNMV+WR4mAaO+fJfP9E2bsM9dEpprVJQL4Eom+0CgYkf2xVOZ72ddPTSDI
HdJ9srl1IZYEnZ6CEuuIGPKQEuSWJ2LV5MjVBfIEOhajdzQMmXWQuYTCtjrQysP0zvpL7wFon8f8
iCTSCqO6wJ1WSEalprJBz4FmxqIrWDcNhmIefKA9WPiLjZRgUK6b2siE2IPOggWaGaFjmUSO9lEG
xI6biYBlY5tfwcRPtfnoetUPv9W71sgx89zqSRStvIRecGoh+IaEkD7c9ZPOKnv8BiLrpSZeDS2C
J4V5Ph45vYiePyNTOay6IS1dwWM6QeLHrQ/g351V7X00Fevvp86FWKYGyX0YH2Tvy1TB01us9pk5
nb1K8PlZIbsr8WydtVWJjMmBTlDijHZj7xanKKfZWAnIrnV7K4Q0ydB2MoYeSgtOVw2euxFerFwM
rdVS/1jcMQRLUyE4opKls4qkE4EHq3u86kbx2J2sS+EscSdJvbdm/4oPfEM6KIiAtDIbmp1hgcjS
vBNV8G0kxT0GrPoUDvzjrAmHZ9dBodN2EDucReZx69QUQHPcoEYn9YtHt80NulaVsfxrA3pj6sDY
2BUm3MFbVydr7nahX8zXETng9T1I55A9AcV3nsSqn4M4HqRzpswz1VUPrp004IlCo2p4gaAlsLGF
XiCkuUp7oCsb0R0W2JexH7UfYGwBeYo+TH5R7UTdXqg1QKzM7v/AOwTStQjDg8Oh/uQhIBX3E6Q+
lt77g4S4f8YbeQZtL7Dk2xKCZRo5PoZfQr+VWVA3FKR79xmksSLGtC0Oo2WXiU16KJlF4U+kkUJC
xhtESsrgDHfoGxDLBKRDRKM9f8nckHwkpYPRzy8+jYG7hytmkm4BFd1d9kh0vjN9OCVjEQBxNHVa
tQyO0jy7Z09gnKzhFS2VWz3WYZmN9jw8ID8HsJR71Mg7wANw5N73O55Ch47HuYqi3QJCMBJ/20Qr
/oWPUELBjRx8nye1+sQGSJghfRRSDu5KEecyjbS6zt5D2xP7aPIBlOzOH7JpMTRl/qNaEH5zZjiN
qonOckZ6NVSCk9mqZ+hUWc7epToO+h4ETFCkQ/sM6bIgUt5zadX7AuNhwoDCJW6OXDNbNs8ir2GB
Klcn8IsOeZ2LPfW+6Gi82BqRSC6cF88OL0GOJ7wodgxHFiKxJ+LpUC7PkAdr8ecghmi31OxG5ys6
2LivdfmBY+BMZjnYMbf7PYNVDZ1YkYBwQVPDi30DhRsTgVk4Sw35kgpVGXQfe249rRmBfwgwWRE9
KGMRgTFMHP+z7M2VYejsmmWvc1vvggD87RaJRrrxkOfFar6b+JSDpkj2pkK+Vk7MDH1lpONaZXSc
HAoL2nGeKakZAJwWI4BNkPndqhdNoErUU9KnDemDXaSiMwTavD2AiYegMs/VuBzalt1ZY/5TC/6T
aghT0NEcvGVpEkrNZ0tQEVNmod+5yLopO+ZBCk7f9QDmU3dC/K5AxEV54pMvOwzSeMnj0UNOlITX
xLz+yJrLEMkdBpiyc9zvUwkR4jmnn22PjBlYZ9P/Ze88miRV2iz9X3pPG1osZjGhdWq5wTKr6qJx
wB356/uBKuv7zZ02+2z2s8EiIiNIQuC4v+85zzl3UaDdSglZaHnGslnuZlMZ3SESHc4hJITt8rL5
9QYfzA8/4n9306Q9KvwfB6rq3j7KovQZSMdfyz5kP1410bVvNdfTnV3o5qkPPO1u1PISmTH7KP2H
Dhjit5tmyUY4RnwblJDwNqxwgxlQ++iKBvoxh+1hygYNEfgPpjaII0uxYt8WvTincQkpwsu/PK1q
fpqFcXYTqd41Wqtb39TEhbJLf8XyPWwCvS0+NYTyy1P56DGHZRHlkbgbWb312TGepuahwfWCdGre
W3dNR5n/MD36ormu63d66auTH2vdDk629RJWwbszP1NvAeqEXvw+trrcDnoUXzCiOdco45JR2cH4
Cblv2xtu/XPwagFcrW6fmPLgPlfZdsRUcehQWT3obWgDoOJpuv1m2ZX9PUpNX1s4rO/GaDBOjlT1
rteb5NUz/dflmc5k39IiNt/aCMRT4g32udBkdAMdqGGJNIJO+ywLsRG10/z0o6RZ6a6VPgVNo+1N
IC8HT7nag12bxmp5L/hPVo1eyu9BBPa6mfz4rvVEcHKREOw6vVGs4P3n5QMCgnfP5aqGJSetLedB
f66zurk5HgwyoZvNlxAonedPqHLhEEMldh4rwNUHV9gdvImkfsQ1yTc7PyVgtuvHfvilOXAYfPgC
t8Bys7Om5dq29oXzGgbx0/LUqI0e+3QuG9S6v20qR5wLfne3xio0pmqt/aXy4M8HSVObPnTZPeLG
lwc/iquD0Sv9MQRc9/sf912xrlo/gNLEPhxZuBvQl9VFYjC9qXEAB6YX4kdvv2lTbn51YayjlW/0
C/BxdTOpDv5+QomW3bLzb6ir7UbTMOJ2GraUkWNch6NV/ggQ8TW98V24cYVnoRfX0e6tayeMeLP8
iwL8BD843TXSTe6r6Rq6nrz2rVts6nT0vmfj/3IoTUt1VXnB1VdNcjUqnGKAnbkmSxALYTejwsUP
pnzOWvG/bmLQrMvyBD1I/a9Re1yOx8UZtS7HRL9lsPIgBzvWpodv99V11P3mXRQz0EOIILyNlZFe
9NoLNqVy/E+PL2t5BnUIbDV+Ud8xeDrneDTTrRKj+pQDlM/5XTsB7CkWncZdznIakb5XbWNGvI+Y
X+WyD0mMzJqnxveR7xTnYh6a5sX9h5sInspxTIqvxwxCeZ9Fln+aclggI1TyjxLS3vJfQst3oJ+7
hyTVEtYGkA+7pAy2/JjG9xSD1bIfpTkGAG03e8BMU5/wk6Y719XS9y4qj8t+4oFSQpw2w4M0NXwh
/lTvnJTTi+nBaXkGPpt2lXBKPEx1BVy90GmHCXfdmp54FUaEVWgavhI/CzaOPibn2hHmo1PrP3ot
G744eXTqAW5458fM9vVZp+vNL9DN/EJd0nnJTSs8IKpXuzA2+09DnpcXmk46bBV1jRPX83xroSHH
E1O+LH8EHBpTQK2wGzi+usHhgIQz7xUp3iN+tvY5baR7dOocOlCWjF9uz+QGY5kammLX6rE4Brle
vyAnuS2Hj8mtX1PWsq5lFA53Rp7gQJx32HVY0xwve2qlZZ2ICkjxUvF4GeOvlqr/qEbB7KRM1aEf
HPN18uzDcojCgs3fR6NxSfEo3DuwHX7v0c38hLle7j8kqWueu5GxetmlG2KCgOv77g8K/Y7WTHs9
cLN3PbE3yy47kK4biCEUDvQmfFAjLMTAZZGm+TK4r0oD3pqsjftKJtZlUj3u7/m9D1V8pMwzvYrS
YX1mDN4uHYLpo9KZ2iMjvqfNAbLRDrPtUDXmKUnt4qn1tY/fR2XyQ6MD29/piWNfcZSBnJ4/ARlP
tyzyypducqujCjLWuEObfUEmWo62nXpnW8vEOWIojvDThNSITfH4+9ORwB2bqJKM5aF3c2IZ/95r
Y7QvPYXRJ8/o89Ng5f3vLxCjicmF/tPHHLuz8OXSHBHui98QZzC/Sc2YzUHzT6yN+vBu+dmNPktD
M93rZox7mkt3ZGQDPiWz2VpMCVTo41KrIEWrNq+OTep+agZY3sJy6quII6YmpdXtXVt41ypznZ3v
jdPsGuKq2j5C0xfH1LMULDIWq4Zt7HvdjgHZtEgPgw6Uo5oeR9XYVxHIre5XwR64cMcl5tsdM+0e
X/C0tXro053s7U0wuOOG9sun58ObQpdnsLLzxYvwg2OS9mBywto6DR0wxpI1IPpA7+rhLoLL35pr
bMtbYzK7Jy23PyljHPLUd15b6Hxr0+y6Q+sqcxd7nKN47gCSdIiNJ5XV57DGF7VsosLEtkc9af7S
ypPnJ7Tal5vD3GlvO6C9QHn3/qxQ//vxfz5vefKysWaN+++7s+A8Kqfz8rJlB8vjeEX5H8vNvx9k
GMci7eFbam3UETADULBnHXwVu/LWHUiLzeTL8cq+BCwiLd92Wflaejb1l4QVUIx6ai989ZrE7wUd
LibEBQ7SWZwpW4RS9bzJWp25btUx5y+z/mSEsj/1KuHD1Rc2tLPy+Yh2ufvlKX08ApFUJ9HkiNTR
z227FkwQncd063d3nt26v5/Q4Zs7ZbPkoJg3y63srFOcOliD+ZTl/dqRECKV/ktoGm8onsVNy2YE
hzA5AAjoxpi7oMfe1sLlwaP3nshInLFfZkC/V9KT/Rav5h1A2osXNdBz54+Hs0xuzQy3uMCJhT6f
BUNady/Lm6M6Wp1AFRZ6NZccofoo+ztT7FVjpbIrveTF6BD1Same9TQe1jLjBej3+Kyg9ky41w2i
E4S2Wx5b/lpKpuiuVW3idsw2qMMwnjX1Co83/PcLskNrvRxYbEEgEhWrOJEXvOMp1SK+tD3TsWeZ
8bAltXv8+t1WmN3NTpMNyrxXYjdmdAHKlL9tmCDDG8AvWJtDtw1PYRZnG6pXcGLnD+D33p1ZDbTc
LxID9uPgEAZhq6MRpgdJy/AwGdAbAcTyZnWcvhNd643rUHJIkxw24ORpaxQoEoZe89DaZTuDndMz
itdhb0rv4mojMJMEF8iKLjQNEbAnMAn71wTItSdq/yCiIDixWLQVspJYRxGKZ6pBRzhQhMQNvHZ8
+IOLmrQCUb4yUnPcGrOHUhvCH72UP1MvJENkNmKq2rrZXYkmXbh3+VRHG3PoX/+h810kvr8lwY3W
lzsV2x1oXXc6lI31itbRvYb5xSXa5l4TdXxGBcP8MK38I6xG5yr7rlvnMsDwX2us01PH3uL1TTeJ
kbT70GsOsnV7oHymuzY78gIcowu2Vme0Ny2Z0mM0da/KaaezAn53LqVdPU5jjat5jNyr4wrI9BaA
3LGFMEsT0tuFIrROXYvXMhwUlP2BucUQsjTm0rAOADvtUROUd37r7DDuhecoY2ZdQX3Wx+fI7sP7
TATp1spzsXX0fHrUSqqM/J/q1LTUbLM4TU7GSIcDbvi0ynvDOFRFbp5iO7iOqsInMCHwybxZBNfW
It8Tx3JOZ5PMsikG6z6QOuopYV78eQBbyJl/bzL0TJC98VbrnvYDXPcLlji1ZgIWIntvX11MRzIb
aDZQEPFgYZwW1a/XfTo+ePZxMO9jC8+RN/MfCj89xBYLnW3NzJ/zuktWiwW1M2Fq9Za4LD7TvzdY
JGHMNZgntUJ8h3EBeF+M5RoGzO/jX2SwMN1gZ1RdvFn8yctmsSYn3msguuG3Llip9C4pcweaNZ7h
RSC8uIeXWyBs0GF4zus0C57yAWwYyB5LnpJ5Y866J90b3qOMnjjVmvvCSHTOxKja5Li/KQfLOIcf
P/ewvbU1E2W1YOxODnxLFU36sYeBe3aK4ZKlIljpZsjkyOMyWudB+3uz3MWj5uH1mv+iUz53RY/q
fjZZL5sCue8mLJG5DUAUcE2xQZidb4sSoRy+eosQEHETnf4cNIzyuKK63xs8lH9uhf99i53B56jp
5Wep6lHzGz2SO27ZQ/ivd5c/6MjSitStDos0edkseuWsLl4i20x3C1N32RQ149iCc/37MT/T6KzH
kb3WatlAWUPDF6eQX2LfA6xruS/g9aEPTGjAfSZ7p2wWl8fWJNZOUQ9rzfaG4wQu0TOq6kxYVg5v
oIiKDV03SqM+Y7up95ShaYGau6kXr3Y3Uaix9YdQlSDow0qce2J7VmpkvIjmHqymFHKHZm6U8lkt
G5fZ+goqXfH7I2kLAjdgCFClnH8Vy9vJGs6hkOW6roF/9LFXJ9kXiI/07HRgHUejPyx6+mXYgtZA
4YOaIY2Q8J7yWgsczsrhfPTDybEJ9EHoguEr6MuVmAL9lKaAuzMpUZbOCr3C41QzYcv+uT8TqCLI
bpCKyaHQqaqtbYSVRR1UpxZ4QG6FXIvx3ZxUa+KIyr2o3MVh+5zPTrdxFuEtw8Fy6x+PRS4/xEDV
dFz5XbSAGbYVaoNrOhVw5eImXmciKy/0CgNJkRmGewxCZ9KjYe8VuqK7y2LMFPZzVmb1Th9S/w5w
4q5lmftFD6bYFIHtUJhWE99G2B/7WrvU9KSv7QCVb2oiHreig+tN2cVCxXMKa7lLhrj+DArzmtBi
fS6cZjj7UAY32VPsBMMjxu3gRhLHSlhad0oDGoJWTG/JpiW+ciMQCjDAx7u+rsa1qwD6hL4LFwHJ
Tr2VZk+bBkYhtVjTuRgOgROwgO+LHloBs/dCbeIioqSczssVz7mheOkfTCq8+BVqwCx53z94jsMy
ypgB/ViDzEkjgAnK4Ugi2T2gznJtBrRumiReeRRf3gHJKwjq82idDqSFgJ+8GOjESMeyxA4qbHaB
+DTRnfFBrhdR8Jx36c9GD6vrco9aPFNAwaCSp0G2ljhJ34YSTz6pdJ+tDffCsg3UF2aRvA12vV0e
96qOLoIZG0fXyprXpmj2QqTOI5TJj2aMzE2QWdSUauUezBEBjDk5z5XuNG82ff4jqF0Y4FEp34Qx
OZshKmkKzX/1M30NH3zAQhqUO1lEow0qJNaOumCO63Vj8+a54YnpfPBd29BSXAwKWSGyva6rmFLO
Lin64VHBEkrl3bKx5nQNkynsMa0zlBKVML4UGHSKBs5z1MJxYamW7KSTj/ct7XbWHq+10vxXa5TJ
oeyzK42UdquJ2LyP5ltjgoUxBtB8aOySU8dR2Ulm9vgQ5422Nh13XI8TcHy0X4qPWtbrIU9HOPA6
MrcZkeFNjEB5OzZHPXbMgyzzX0XTko9TVtUrIlp6G4mk2GZP2sa0EJ35PvZJ5g1Q6blWfnfRU5B1
B7Ax+uvgJydocfE6daP62QNjdCyHrlmj4KKerN9wYTgcBLAF0BjQwG05Ifsb1BXr1LB1szwEcJZx
KQyUfGhw4J4HQ4S/rEwVWymREm0N2R77pq5eoVEcWuhkd/aUIvoarJsblI90psznJLbUM/j63EsB
04wqPTZDK+9K3oXrjcVBWaq8LGd6gvsZlNrOG2l1jbyGb41LXfmYl3l7xfhyXe4ZAPwfNb2mc+PV
K82KgA6EU3xHakNuv8Gb3jeTKL77gDpb2KXRrcuHj3qoxgttUWrfeLOPnu+YD868mbrp4qTU0Qud
CL951bc2a35kQZqre7RP6xZpxcpoSGRLQnd8sJypOnYx3bYQPHMoEIuUIw1tM2TuGXal9W5SrFzF
UIi9yoi/fclUAiQCfe32A92VuxmkdE5hEInnIKBs4db+J/huEFmxX11oELVrEFburkJDTetjHH/4
ubv1p3j6CIIORRTMrU3kW+2m0oXcafaontTMaGrrKfkxRMnGrzz3l5bC2NppHUwdpmf+SVRqy0AW
fyCAjHbksiDtbvXgoYVNPTnDmxFE1kvt6Mkc5YfnIdbNFyes/9xd/kqHkyapw1RRyLB+Aj1yqYbR
frdxV+3rMEKyMt+tm+G9A/B9SM3+L+no5HKAsI+6IL8jOQT5WxowwbWpADtukd1RtSzWbhPRK01G
6iaUd3X3R1DQvkfiET/bkD/2dEnGQ6T73uNkzBT5VNQr25r653LvOJH9l666b0Ez+a0sRyzO2lDc
5RGzpCQotRUBIPRxxix975NmhzYxfcGi/qFnIAI5P/wvU/oPtW/Wv3pX0JoJQxDR4kDxJ0xA7cI3
qRyGZZFTInUyQEHgZ06j57rPIR76bcqMYK95k7mJPA1X+9D1d0lufORJNB3tSeJDmjy8yWn1WjGy
F6n90rlu/1RwzpeWre4SLSph4vvGkR+Rzbfhiy0oehJIZKtOI5SBc9WpJ1Hnz0YNEzC1ps/chPK6
IkPNPUmVPEpNGpum7bRDNFXdG695zxrokqrmxGhoFa9rYsDWo6K+ha2DJZpt+2+TGPwVKY6ZtNx3
iw5/UR6HWjfurFruc9hgu9oOWwqm8cGilDRz65K14/b2oewghXF9FVtNZc42NqnLWGEu7+gKs2Ds
zGFtZ1DyRGl6Tw2C/JUUpXvKM4ueniM82LJtdKR6NO2t3LmmmR5/xFGaraZc+44NjR5dOrB2jUYN
4rHW/JDDT1Dh9GB7i8QtDbh/2XTGTabt66CZIREihXNJW/nZNEbzlEcVTvm5vknmmfPlfwwCrqFU
jvHcG2aOI6AwHksunpCqZc7Mt7Repsn7Sitjo8VCrVzXBbENMOtIoGO5liTv7OVEYc4XtTp2jgUl
vQlYnSk/39MW4SKmR+MFqcxMBhTenu6XuNptANnN1q4pIu0t/eLqsWqsZucrsHB/vkEI3hsrMp/d
Qg4bP8jkl0zSHWpkvFR9nB99MX8qujUHNFhHPcurcxXSxzUMqI6dMzzG06DdDNXtl3uOC3OIa4q8
ylIhAZnKeEVziwiYxPqZTeInrE17B4DK30YyAToqva8eSSwYSaZia6+M65tSNDLqenqRA8ILTFP2
R9C9AHMeL27vjwgqpXa1dLs4jyNsTq3SzxKQzZ9NI/ae1v6ik3HfpyHCQm1Oc4EqeNbEeME3k74k
2uidNeRzJIKmwd0IZumOs3JE/A3lEB5f8WtwchwksT2RcDqkT4TcNY30T83oeqdI156khUWjlJIK
qWtON1Fm19IBzySHEuRQqOIdQaXTzoxrc7UspmXRqnOYm3iKZfCUGxoCmCS5b6FHrgYAFzeGKE/4
t7xnWVXN7xD9k3YFWXhf4BhN+5dCH9srxQv/JpVXsK7onNcmjvdFQFLdEBrVkaZxtZlqKSAY81rl
1MGJ3b1keg8nu2lfAR2BR+vL7RDW1cfcefxKYoLt7LR3t6McmaEVNBB4N/nVrnoYd7OXUutHEpWq
8gcV3juVJ+ZDn0U+EMcBN6BM9T0+U5KUepc0HleeSruWryCWTklUQFGbT5NOltjaoC4+ZCOO1qpw
5yV8/4DEvjjbTO3XYWwk4EXlXnUUeDMrfImsAXUROtYf4Tyj1MBOIYDdCmCLwn+wrNoDDNl13z4X
FlxK8ZZ6UY48yEjup27u35PZpptT+6KF6baQIuFSF1JRmgT4P8a/XVxm6cWR1pPt0WVxE226M7Uk
3/SIsIndG8JdTu+DFr78KnqaQG1T/EWNhq6a4UG1JV7uZLrJY+1XySa3U3Fw/K5flxYDNtmp+dku
xLhqrcg7kgMjDtI3CJfoW+Rik9ZPq8QcrIMd2xvQgfmbQ97YWVGvL1XGNd9VwbfOxUKPo+Kp8tK7
xgMya3ducJeYltoTl9WdR6ip58KI3L0h6KeaLb0st/soRB3RvC3y8+AZe9KbuIYl0bsTeT0HHKL6
1jbCqOQ1Sa1truM4AdTUlfdm6rRrDoH+k8FSiLfNQVkvkYL/n5XRQ5VmxpZDz7cUsIzHok71R07g
BsqhojNq2yz84IcuUvGijMnwSQjvc6fOYFyJw31MluWe6weyqNZsztaM46gSrvKiGY8RAvw9M45w
ZQRmvtXLHJsxfzk3/gC1I3JvmosmC9Pxy9DkV4hn1pG5SbkpbZMyXxpbZ6ZZXN3kR6zq9H5oSZXT
M+2ax2Z2Iy2SCJLRjq9UvgoCl0gTzHLsf4WSZyMJj+DytfswmozV0HEq51TD3pqMHmXZvpJcm+RJ
cVOgO29aDdReOfH98lCRGchpiUE0q3y8VWb2jEfae+50BR/UCN6gv7oPSf3WDfuB0sljSigKUWC1
ue8GIbeVnW19QZ3EM7B7CU6Yatp0VlPuI42pTuHsTdoVn5ZLxzcVzqfjtvVjWjHay6Jwv/XawJUc
RU/koOFPVthoIkKz2i7Y1Y6LLzVSw5tCl5SWQKOLws6PmmbLp8zhB0v74+CTvUJgpxNR+isIB7PD
8olPg6JUo+IzShjIh9+qnZe71ucQGSTzDWF46AlSOCVJdhk75jmi8T0SH0TzpZAVd3pWIrHzzHMb
DxPGDz6JdGyHN4wnE8keUUqDyRvemLMgpAybx9a2ZmZ09sAaotz0ZRNsXeE2B4cCxlw7iK7LJhks
9gtlfxNEirRr5T0vG5KwNqPZrPqkGN76AjFUnUbpPrFivC1ugAVHg9get/lVhlyO7RIFDJb47JCr
WD9lpBhvikJWn1Sq7pUVvsPGObAWhy6DJxh9KctXv/XzW/lpjgx3aQsm03Z9sYNjTJhenGvItrp8
j02ZJCraPs8KpLERsBLoag0kmG3cwkorqNjbrNWT4nmB9OtUa9MI6bZiQRNk2nhKWgnfF5zOGRg9
C5VIR0Pe29ZRIdorlWFcR8kyU+RezdxES4HYTA6/SdZtQ58/wIBQV6Del8gdYpaUApFZQcN5NsR7
HtpsVdXFSafwTZzuPss662RnCbNrnx7VDPR99KUiSyr6lKChXlvh4Y9kOoJGVISv0+CUu1cW+SXu
lry8Q2Cy7TyzvxAApwvyauM6e3Fi4jANvb/W5twNLKRx10S2dySx891oYuMOHcu5VEl9tFq3fPFK
41QOdUpDpsbDPw4VxYo0+R7Gk0r3vW+Gz3U/9s8mQSVmk/2khaWumhNJUMpaQX8vCDdDCImwKITA
7JPWV6+n8arL3kKb1dKC0DFOlhK0cybGhoA2lR8UGG8mGGxcSbSxsoYzzqDi4mRNemAOZBDYMVA+
Ew7t4V53nmOl7qLSLr4CQscRfyFIaaKnyprydddm4qOsIho4nvPLos3ulgHxLpbDLN4J9nXpp6fC
EcaVMpV+JRRGvyLHg4DRaBdV1ltiINUHqOVxW6s4ORMc/6aoCR/o4FHuY/lOzfk+wZUe1VbxHCqz
fbCI8CZvlC4989BCb/Svdg5yA75szDk4iNvomh4d36NkVBfWq+4DpU1GjfI/6LxX00UuMIxe/tQX
BqV6X/6EWP3ikYG56tpkYvkqyduktLGjrtcYZgiMtPOfCq+6xhku1mhyIJxSJBubEf4UIx1Q2JDZ
mx5ZO5Oqzt3Q6RFrAvnmSpj0y0NxLP1tKbrq4FRYZ2GQP+YJxmkuq9laVT1VTWSWl9GE6UVJay1a
7a2oJyhebd3fExE+3BtOFe0CLIB0blpERHSTU8dH9z/o+SsrvhtWpXrTJC02u0D3Vgrh5YHuO8mf
eeReUrO+85BAKN+Mrj12rUdFPQNHo/bitWo3ScfeYU1Ld5ZmeVe3Tc4InKtH1+FkImxmY2rEHJlB
TlNkpDhZUlQ9QDgO9ngbzY2Wixdzyjn5puK+xpmyte2AMZbUeDdJ6kMUZUwYDIGWYawOdMUQIzZJ
uBUEelxzO/izSYImOEFGKgrGqeqrKDT3vGyAnSKGwBdIySXIN8ixKSOI+gmxv/HgtSI76Am0mSoi
z3nVsA5FAJEwax98+2GEiu426iGdN0Rd1JqNAsmrifalq7oxjHPc69mHUSJtJBav25J7TPQGsxWy
zKwUFaeWorlpo5VVAGqnF21sc78mKXeozLukAWeN208dOqhem7HX+r0cB2/bUEnFwFP64LNif2ck
9VPrev6ZkrZ/DqI43ch0qreaK8A2Z1JcEq2cnmT6DAI830RG4u+7om+ekYawkJcKXq6SPwsXmYk9
xtOm6ofq5OSINQgLKw6o1E8BjPkHp/ySYRFdx24Rg47tXZ9wYob6i9W16hpmSK+y2tSOmhE9jpMG
alu07vOoON8TjGK/19VdDJ6EjjQ1ajRwqvkM6m76GFzWoE5opbvlLgKRiysmNOKUCFa6KOOTORj2
XWWNNfLSCQqwU71bUln3ff+z7432fpIRVgaBGqilBHtlLbnLDI9MhH7MWZ0G9cZHXQIxOXxL7aHb
Zb1OSF/S3nOi0ck39Y7gbPSibhN6e2P+qcaiWtHdmTDO12RldnMDOwntM8GebIYbVR9wNbRWxSpG
znNAb0v0ranfij4hybsvXwuzr9cIja0Pt57IarLch5pwRURSRyEs96dNcs5qaNPhsffqC7OD4NAn
OnJbkaUvtAODWzLLyX2rOTkNc2vfDuzHMgxQalPTy6yYbEOaqTDRPBgoFwxDLTEThAlMZvkzqSOW
PIm85WlvA0mNu6NBQeXkkWZj2WbwiG6apMgstg/LXcRe3cbDmktWvXEZqhLNWtdY68znXLE0/Yqa
GcbMULlraHb6Veidfs17kxE95ZJoWJF8GtqPAmb7o+lJ+SSYImuR+VG6uv5CnAEuOa38c2t5TOv8
ZkWS4d5TGvJJTFdPVh5cKaN0HxNRjLtq7BA2Gc26JPfSXUWCIQMz/g4zaksLMRo/KYzCKW+Gp6SW
PWX0DAOAi2C57YvmzpGk2ab5ZK0n2Tkvto9YcxSueuct0RhLUvHVKv+liaKHhFN9HzsT9UVd3bcT
9hPaLCzbVehOayce/O/ZJWumHgrtOIKvq6N50oH1HKnGhc+2RDttxgRyx/lws3TMZrAUZ+eAyI+Y
bJuTqRvhibQsy+4v5A8BfFUt3GeHPM22ct+71PF2Qrk/e4/KL5FFKF9MBFg1mSKPlJCrtQ5p7wPh
4ltEc/JcTuyiZzUOwgB5ggi06IHxE7l9ho0vR25EjZJWQV4P8dOy0UaCoKIp8E7kO9abyQumTV95
yWXZwGaW+zq2vpYKbozO0gAktqna9pfJEHmso3vF6HUgXKM9pNRf6ad3/jZ0aTNbmrYVdNqQVxu4
IDEyomY3CqhR+L3qsKCp26mOfhYgwNawKWwrT+31VKP+ZGvO3qX3dXAo+66zhjZeHQcsgehMHvxv
PGjBg6LAtZa5X+xpB8gtQ5q1FmTJnA3r7Mzl4druzdXijPv/iNR/Q1xgooQD8L9Nmv8XIfV/51/f
X8XXf/wJG5pxC79f8ge34Nv/SXgfUNTAN20T0zE8gz90VN//T5twH8ujluAabP/GLVgOdFTPAYyq
WzYY4ACHshStiv/Xf1j6f5KrZgWB47rEwFr/b7gF4x92RxyOdBrmw9DNmeowH8O/2h1BsJu2tGzt
oAoV7EzqLGtsyGeNkOQD0yDQyIR61wzLEetAqm2zmamjtvEvn9n/YCj+Hw8DHQ7gCfxGPgEh/+dh
TJA/MY5S060rrjJjbvqI/dtvKhE/A4p7UY2vKZGVtm0zloBKJ3Y3nosa/+Yw/pmTxKcRGIbF+G4F
nms7/zB/+raRwhafJaSEpG7C3M5nkKp5hMdgdR71NPGeueG9mwTv+QgDnfrpujIKkxSDUkP90XW3
PmG2/W8Oy7b/4VhfjKiAMRwdGi6JUfo/DNcDOa+0SJvwQO+PSq7O6Gyn9Z0hYv9SgPpYDQOseRHH
2qmZyHb2RrwpmMGgvJLCga2hc9G4AFPYh+SodmRmX4whby6et89mxYyEWnZwgoKMXNO+oFf5s8kr
r9nETo97ZvRHQtOEgx4xHu6mOmEhqY1vYV1U5yGkNANhQVypYhP2KPRfWu27J/vBiR5rJ2rXwdDv
R1eVrLN7zMBG+VcQEstLP4VOJ1UzZvEHrwZXYZBsT0UvXndNpq56IX+C8UBN1VOy19vyqqfTky+a
cKeNP0LW55ZMxW4g1TCCF9urPcsRscnGDrHP0fCp4aFJUm5h7Wqtvnnpz2DM7qlBxmfINsEew+C0
sup8PJdm/xxGZAn45D3hoT/rWrFOTbO85DppyEaQtivHO/ig9C8iyWjtxSUlMDC/gLntneltREgJ
O57VkhxWVvyFdh1DbsWa2oqDX2r+Qsp4uPbJW0FzlKtBW2ymCCuSm0abbKqJTZTQ7HwL5qby91Bz
wn09Jr/K/2LvvJIbV7YuPZWeAG7AI9HR0Q8E6En5kntBlFQleCDhzej7A+qcq/PfaDOBfmGRFCWx
RCCRe++1vpUrIRpfe5u71Rem97vSDe8qw8BlSa7q2Ff3yWORVR/UGjV53gVxlaXr1ywnt2lDwIaM
sYMRAN6EhHNbhmw9B3Q+qcH7RokUgmBmUASmuTNq/W4O6oNTpORqudYjNnR7aQsdAWsk+7AnXEUy
VLHy4YfQSbXF7MxAeAyzkxyrD1tTEfncabPzHjqzspMWaFuF7aU7ss2WkNI8xVDv27G9cdLstwa1
FsOUgWEixzHeGKSjqiSC+4XzpsnHGMoT6Mcpvk3Uj5CcKlp0vkNfR40woCMbJy0gHX6PZepZsl30
hi4y55y2RSKzbOeIzsuDYrx2k9bs8NsYd2ZezFgIIo6KKdqPdU3Zm9ufU6hZ3pRolILT8JXZuuml
NIyhElL+ahQBftNV+V7LwnZnxKFDypWEFxHU1PFD4LPPIplW08lXzAwITYaFJQwspGJxYyoOtNv1
rpqQmv19k7cRhsMl2WN9jknjxxRn8zZf5FNyjG7tsLF2DKKQnCxP9WENcWp9vN60XfFj6V7+4yXr
84yw//qO7+9dn/t+uN6rEarvE8U6rNDnQmdo4Q2j+RIGkb1dn/tGQpv67GzNKXvRowK39YqTGmJz
ScNdtL3rC7UBeGpZO5R6/4ZPla4WYa9aHnPIuPikMcd6QNUIG16+8c+Tf27XV8U4KzfzYBAwsXxT
/e+ftD6cbQKNhs36rf94JxNUqkMwaVu4DNgPKw0LxfKN3+9NhAquyT+/Z312Wt/8+uMpz3lj691q
fbssIYWXMAw1bTyOVuL+7rClbMg+GpDTah9DOgE0MTl5EDxMqM6rcxsxoeiT4I6U1T1+gWA74S+D
HoNIDHZ0bFJMdrd9MCXPjNouBROJYij6e6ean00DoMQ4nGTGZNi12IYHMmq32dTlB2Nu8KEZo3pE
dIF+PFzql7o+BGr4gBxF31oxdqPeSR4SknIT27iFY4NDrWpR0gj6BUX3nmXu1ukYn9pNbfqRmxUb
CyDaXhPmTVRMwaUo3jVVXEcpUr9N4KayfhNT7MrfbY9arqA9WhgxnmSdEiu2kgy7jvboFmq8p8ly
g9A0Os3M7sx+mp+wiO8DpflsnGk7x6a+rYthpLdcwr8Oq/sCJwrTI6oIkEZINRG3bOhlWr4KOAa9
hAz9iRAVR9eOQUu+rTpgCGsiCBwocrtNiimmjifBjjrHrhzNtxhSflecv29Vd2tHXenHijHv2l+p
Qx/Gjm2JUrtIgGGM3bZrl4uWi+fTpg1JeM8O1lq3qzbluGTvwEyBYxFPflqOPyZb43JWgC/tFWFu
uMA1Y2TdOXN4GPQp8KFWWbu4+1UP+W9znj9wdv2wlBqpRu9UB11xD0ixKC6GWN4WGYZ2akEa1wRT
nc0v9nukVVNQlC3hTJT/mVel/c9mZKbl1B19dgfnDsYa0nNr/RylHYsx8aYNZ1htpTSl4Db2jA+U
GeNtbuPdrXodjUbnN9mdoDmw0Sn0N1ISGlFCza20s1VXvzQhhx309a2sbimCXmNXpx3uJNHRqbpT
7uAHH2Ljxe5+Fn2sE+phoSmgUjoopfKodbhoezKjDJLKN4Vmf+h59dseEVrJuEIMRYww4cUZc1gk
hPZ4zWj2emY530BjQWJAYLqlM4Me4K5CKQg2uCdJIa6MXeMYR3zth8nSmZNMe7YYBxWsK6Sj5NaG
Y7JTQ/ab5tIQ0cudpuvnqutJWJ0ix29avA8lu5ljP/6eHQ6vlMnKLgnmHTqTd3AMs28SwbsJo3vm
Kp+c4ky0mZOkTr51pHWZ0c6l2E4QMtI5KOsn20Li+SBMa4tx5iEPEAUqtf6TXLiDERX5VpEionsT
vRox0W0qOAi1mMetK29xlhND0pdnAyREPgZe6hKB2ytYkzDv32FW4tybH3rbeJjy/nXAdOU5AphE
FCSIV8KlUr9j53dMaTx7M7oqBf8sSruRMFwz39kVk2sGFF/uEncV6uexNHqulrm77aXci1x9Hysc
tpErPzHaYyVxQHjnncDMHXMVS+PHwdXB8fW94dMXofdokAeWNCZXqCpaEu22Wtgpm/Go5u2JHPo7
4VR3ja3hMFLomEzpG+LVK5kOz3XK0gROZ9Mrp0r0klV7uhuRAzLFEfdB3WyRdj+Vokc/ujDJamLo
yY9yH5wAG14QIaaNiGRD+cdFuJ7g7pbEQzr9S6L2ZLyHZKgbWJF62JMbBI9tYZYMDuOLbecnJ/Qh
UMSHaGRG3zLboVK+FJnhj3PfARl60OdIx7+K0DwM5Ls0SBTrTO05IfMY2i8pgfNZLFnrcYB5WM2e
psT+LUb15zSS9h78IFD6lJoYMdnSRkn5GKLP2QQIAkxX/CqG/KWUqD9VQhzPUwdu187hthmhm904
GemIGxpO+U1W2QaTcTqi61fW5/58Wcts9lI2sI1SPlVcZA5Zr7+urwokll3Zje3ihG9uFDYxe6BS
UBt0AXYj0JRdkubFDYmtCLxGhrtRPt3o0tq2OmOKrMKpn9puPvuzDZ26lpyN+hz6TgUjRq2ChgTQ
2guE+uUc+rKaLkZYOWg4iofaDIgUbJyrARLoOmhLjN6Me9wByQDTm0i7mUtaAIPvqilPsePwP1ze
iam289amC8qq6vDnYyS3dclhGuq5p1dCo1ONv5jqFrfjIsQfR/z6Zt//HKK6h0xBg9kqQd0w3g+u
nTNh5+Tznvm3xJXU6m1+daX+GxdyRB7H+K5Iw88WBYxmBDjhRnHM1fIO1qeNG8pEFcEYlTH8jcjT
eKsa8ktR7NvUMUbsSeEtrTmDi15r3GgI350gy64fahJv+JYSYaV91EtwaoNVX81BQyQxqvdWpqtH
Br35RU65Hwml4XuJ84uWD1HmebILSZZAck5E2tRoUEvIwfKk1R+n2kEJHTNXHO1zZ1busa1kd5M2
xLsuwUNFkKLoiaqDNlUfcRmeDDNozwSapyd3nB+CbpiAxAkT7hRWyzz9imzeo5vujYaBmMg5stLZ
Wtr86VWj/8im0XqpCtZ9q1EPGunlZeu8IWMbPcbmktpv6m/0Wj32qUpTVRLlJorbLNUChJJ1jVKp
QCs9Ez8euDiGtWnyETJUZ3eKjkUrhptsuXH14fcgGlQ1BHAX9vycuROS30NCvopvt+xcTAcsiBoE
7Q3ToA83HIdDHAikt4BiSLmTx0CfyS8Z7yz3w459DosBYx43/XKjlM6keevdpoNlAY+KZ42wE1yk
qOii6iRNsj/We0lkg3L9frw+aTLWZJa8vDJav04h/9fr/7dPNqbrp0jhl8TKwWujvyns670VNv5N
Yf+Ph+tL6uU71nvf37u+7vvheu/7e4U5sVYRec6eDL77+gNYvy2lFcdV2a+oMFbXe983/8fnBMMU
No2LrP8/XlOx8Mc2Df/AJL73+0c5egK69/vxt6Xgz8/6/jHxmoizvhKqI74qk6TJTas6yZ+394+v
M6sB6Lu+NF0jdb5//vrzuq57r8WkbxcTvOqVi40hrSwW6vUu8uAjknliT1R2BUFyS/BnxsbTyF5s
K98zVNBuBzIgN2DzGk+nxDsmIUPkAngHMagi8KsODEUa5ndRQvd6hJ9YzxzVeOuAMOKVrs0yv06d
U2/MNm92iOOzq8jJm1Ei2uPrwz7UsmusRDlVqzXuBiROF60xnhPVMjESUUpnVsC8LRss6dt2B7Cs
1o7g/42Lk9G4V+tHZ8JyYyYH8ATZJYni7EJOTOSpBtcwLbK9eWj6o6jV2wQACOMTjNSXibe3CbGV
7ib34LRzidbh9INCfL70RMtd1nuixgailC5X2uULZNHMF7rEpBAFyZFco79ehqpkvhj2VDPrQUJR
GPtK8k5m6w34Y3FFE8KobqImwHdXbSSoCBwE2lZtQ682bB2iZRBe2uVGo3fRJJDhk6rSNtFg2n52
YyrQi6hUSP2ujLMe3mVc2Pgb8QMp57m8oLK8sJqOFyvMnyrdcliXeUUdKsMlJYFyA51K3zaZTR/I
kTllekaHYVyIDLW8zkJk7N1gnLhm8Rm5lr4LOrlp3IbWd4SMfomdU/r2EFQUeHNmo1Fwk3xvj/HP
oBrLXZvErwxG4n0oSvWiZgL34HJvvTGGSb24aHQ9PSN/jkDUHb0fxeAj6OdULxEa81I5IbinM7NQ
1f/Ot7MMDQOccPxJcz6JQjUvjlXXpyKEkro86pYjhfqCPqW5RHT++7nIobUyNohEhwdZsOvF72Ey
X+Dl6z1EXOEOKu2SVqFPbBzbSwew4GAxGrvg2zT2aZK8zJiMpY/TMSU73Fm+tH7dHqRxES1gTVR8
kc5/JR6GbaiW89GSVJQwVLB2j/XijnDYaongoiM9uqz3shB/CSGyxdbN5TXOL04bN4e4s8CtGJaC
2yWrXuZOP9XEbm911BGb1VCx2igMp32rjb0LxHS3PhtiZfRtI6fDg6f94izWi/WV3zfMYxO7e6LR
me66CWur0ecu3gCuxPHyd49ys/XE8jdsl4N+vdE6TLmzppHl3kgKQXxA82KhXG+UOOyBWi2P/9xV
lGRaqvaCKI/5ef0CRsHkXCYdwpR/vHC9u/609evrQ0dlNmSkhvbn13x/4fu3rs99P0RCavhmx5b3
+7nvXyqNJicX88VIEMBu6ihO//HWZWhTApju7h/v7/s3fr+9an3nGfotbKpYu9evDBxwrokS8vt1
37/2+638x7tdX/Ifb2N98fq6vo0/s666MjnN96GJHHU0QqoCmT6mnXMRQwQkE9+db+ZxcVfScD4Y
0ngtM1O5SWq9gFdHe5Jdesx0NLKubgT2x0GwygT3DF/sU60V6c2py9lQW51fWJmGy1bXLzQf70Jr
tg/s6qOpnUGJvzSOCq4oMrZIcT519rmwxpHRqy2VrlmKAHUA9u2QfqxUDQA22KDfoanDdYdmNiP/
GIZxPpmxrkKvw8pp69re7MRbUEwqeovsFV9ctae7QTlqQIPjoX7kTSAvadgOWgx+d4p2B1I4vM5B
8Y4YVrz00U+J0pZBs3aLfxqpaX1Q6v6+6FlnMbuhaKB48uDi1VtMWm+RsuD1h3m4mIwsN0NnfHZm
84lS1zwunQ5wZbDYWiherdm/NYG4yy3VxuJAQnjanBPthTrNOmdTtp35jLas58E2KDVaqmIozwsQ
S+kil1xUAqfLZGIlygUDgLHygyk8s+8PAPXJ3Rw0lE6u+WFJt/UqdTgWnIIPepladNCjHAdlnSJf
Ki10Ds3tWPNUUbYD3eDR08wm3s/E7Xp6o34MVfPeqpa2w4bhl7OJyUi+zokVPuZNuofRbO84SK4D
oZqb0kzu+krHyFyPt0of3OBbT8iZluYpO8wjuhARM/xs7fpeddttncZyi6S/WHBXwxmCEyq7WwWJ
7z5R8Tm5pn0ZBcCEstQjGtCdvGnfk8AWl6Gf5FPrxqeW9uWx7BOc/kWA9qzA9BuBYPA0iePZ7CiX
ytws8ADMO0Cv1oOWhLuibm1AhfZ1UAbtGqjBPpG5ccqKYvSzIBLnKh5+60U47bkxtuyzp8PYwruj
d4YPi5infZDryqZBKrHprVA5siEptwG+3ZSSeKti3vMSrBI7nNQA8VCB3MuJtGUxMKgucroc6NM8
q5P6oZySLzMS6S3UOtJzOaLotBk0+YZ9NoXdzsXgskMEaG27bPig6kMhCT0txdlzrHJxTDW7/TOW
+/9D3//X0Ne1GLD9X4a+dfqzwJ3wX6a+6/f8PfV1/8X0EEKv7pruf536uua/iDd16fSaGBiF5cLI
/jsT0/6XpYplwucahsU0lPHk31NfMjY1Wm4ucbB/xWX+z//xOf738Hf513i1+Y/H/63ockBqRdsQ
2AkymIHqPwjOmsaPY3W0HA2RC8Dt/yB1V3HFbFDvzCPCJuEZXI38MG/OUWw9Z6YTHzs9DreDbX7S
UHUaIu01+2i7NRiXihw2DLgHehiPws7fGjeLkF4jXSkBaC4yiR+uRgWP6udozN241Y3YBkyR+SK8
duo0AovMez8J3EUH6LyEUzLuXQUeItRr1Lni1OIcmCxnvlJxJ+NOyZnEZBoJ1zo2wG0cGJ5MtQ+m
hwTNNxe1iHsvYiK0aZ3E2uSagaOjdL7QndqPDa3rAUqz3iXRLdv3A5gdeKYgWjxJzi2nkGoRe63T
UjBH+nk2eo0pujMLV0fSwrqUv8P4jH5IOdtnUYnJRybIqQ43LBflfEf0pObTDFP95p5U0PaCQpIZ
lZOj5ypT91Bmp2kZFsZAK+9mS/Fi8JBeqSfjrVXeulh92bTCgnTVXPN0k86wmQejBx/ud2E5vwOH
4JiqLl/dCWttPhTFeZjP0zxbXgS+wgMWE2xuNJgvx5IAcTegX1zjh2GtsfUEIVEyPQ+5/oi8z/CL
PHpx5yrZokkGw0ySFR9rW+Po/gqy8batgzs8kJRSaqruzZ7RYNwjbqrz/JB2sXlmJ7gBxeTeOi5G
qrmRXNV0uelN7SUAm8P1X6W7lAa7IIx3xPlBErb6XV4p5c50e3VfDtbV0sROVOEeLuSpLymL5LJ7
xcTDVb3GW6alIt+oBZJBhnSTF1ruk7Rgd1Z1Xe/RJND6k8lhHop3+KMPZVMfHRTVteho4+QuGw7F
cTZNS9t3RvZ4nDC76CF5rAnh2rYdZf6sFu+VcnArGf5okj3jVB8u6mdStR4q8geKskLgyYDbyyTR
Gt8jNqdeZmtE72ElzjGMDbi5Jlsio7fFq8p2ZpfV0DFbV/ulVPEP8DxMT57qTJQnJyND1tCcn+aY
vJliij1oIyPO3vKnQ9wkAwJkkYHAvh8rinOAE3rFyJHSbQuCMxDLVIJR0lMMq07LEJ8omjdVxr9n
KJEkXOPLNKS5GxQJ2tTLs0z6ydz2G4DekIrz8GevU7+lwZ2ShHSo8+k1MfSDntv7SW99nFDsP5qQ
nmzeHwzlN0HZ6kMzWp99nJl7XBiHpGh+0asdfPryEX9Q/b4ZxGMW9cb2uUyERK6qOJtO2NFGBUcz
dvZdnRoALTytQZOK8pNc8jQB+D8wp0/K0g+izxQj7QZPFusHk+hKN97NxEq2fTBgtsELqsnac7SU
it1iCkfUPb2yh9IeYCfNvb1HOfwcdYkPfBxYJSd0pGfPUjXf2P3B0WxJf6XFLZm+EJyIeJj/U4l3
GZHnQ8IZ1wpxsWL9JqidZKNbfeEV7tLf7jsfOlS911MD7LVyhMh4byouYTmDx5Q7OeD47ijlNBzc
dbyJ1PxT7/G+TjkqXOYO2ymLn0Il6v1QH66hm5SbHHGuDz1g3Gh9Cny6GL6YTuGQzao3UviwbmGg
VAg9EIr53sDQvzHr+hi8VfY4RJuRLrSZdFgtMPDHI7sNrbW+IJhCrs1GUCYPQiIFTYNKeTT1k6M7
v7KCjWueJCYpdRmnTgtkNTTBx4ZV6rlqf8yDjISFGtIxWYHpEh/HNYDD3KQWRNpoefHsvA3F9IAs
HR0mOsmjhBmcMKq4JgKHf17VOPE4QI1+vIZ6y+BcupBe5xJhSlQyjZqhiNk9uy4d2ymOw/F9YKDo
42lnDu58mPGVuJZfqTWEXpjSi3Bk4ZdNlu/qiF06nxossWxHCMotbftsh5G1YALS1H4ekCEhFmFC
o2JhLwBYLJ4n3GExjFYlvoA/9jBdBYc0Y6yW/SpHB5zVUG7KUIDHsikBwVDix9eFV2VO78muRxPs
inM3hA96WyqMSIBTElHhgfvuJZB9lR2nQcKaF1MmhFJDzpjLdjPZTbYn3sib6HTkQXONBF2NGVGi
LzJCTkYjUXCHTXgzkFVoMlI8LcJOmg1RuGur/DnA7cTFbKTf2MTYCwYDno9tM91JdL+M+Q1RDQCN
neXPUcv0w1iUXGJVoW7dtrjtR/kWx45YOgQ3Y1VWJECNr9QbcKm7V6UtGo/OB9DKAno10ylPRgBi
LS21oQ3hkwjNM4sBizL9NS/Whz0xJAhHMChvXGb4Y7pHcc9QqaYYzwzrWZThc2XTQ6h67FyJlYe+
ZsH9SIJSovcX9ibtbhBOGPuBlBN/gKK10cP0J7qTH0lZU4uLA21WAeg1hiCW4s0eDgX124HgbJPh
Do4+uz8IrDsbc6xuC+iiW8s9hUZT+RDMr3apcEW041MgDIBl3KQypolNWseouc+9Hf2IXbELQWvE
trtXTQO7sOwvdQIJWutCPlla5RvdsGo690xZCTTek7bCbwXMzBWo3w7VMyVVSXYvVg8580KJYNvr
U0asgX4q0ukxLfRbu+U9Kiwkm5T65RD3bOCVtr6S/EzCSzDdT7n9HpLczDE5HGe4UWcrHHxooIgM
VDz6NSdyCfYX6mSExd8mLDdvL42FRklFcFcEsT/E1U+GDXmin4vAobqU5pdrYAeGOI0OoPkRVTVk
mpI1l+HXOADG7GJX9TslutXnPrtq56YIOfms0bgCfTkAX7KhvhoYevmDxp3LfBUnUPuSA2iCkFAy
kR1SQohIkRtxn2roWraKM91Zt93EgZdq1butMkVTMNhrAMJxqxQDhGU5b1pUOpC3oMNzwA1BV7O2
mB/14n7M1O61V8rGmzK5p+y2/fnVUdt30Of5RaXgLdm9nbN8anaUbuHZSt13LangB+sMLbg0PiWK
4nrOctXuwqA6ClV1T8lSdwVgZpywAXSbN68MmNV9ZMqrA/2cVz4xTY92av5br1Kk45OFUKE5BkP2
04SQ4TcLPwyFk8p6xGLVgJg4OOp8REt+r+vu6FkZO8HYnF6m2KiAgrYjCFTSV3EuKZtCHQFJFvSC
w1Y/JrXC4dFpAZ5S9BN6hInTrYDpDFa8TdoIx3kZHIUzg5wHDepBoXGP7AK7TS+Oo8GnnpKY4xOw
Em363PDdPu4uklBRH/t27tdRitE+cA8dYRVebsh+oxnkEqT4HTDB7bJZ3HBdGrcOfEgc+XbLEckB
SnvzRQf6PXdPPcIvDx4dynSHsjRxdiQ6weQI9VfLqSRZR8DpFm7DuudKlRhfheBPnaAeH4NToyTS
xxynWVl3yIV9kaQ3HAebS+C0WALniJ0FQjgqe8b5iWXEJBilph/IrRJEtyS/YYCFAovsWn2YM0mU
cv0QxTjjrVnDV96AQORDqJv22GnGCwyACTGAlCQlBDgzDZutxOD4Sl85/gAH8ZC11t6iMezbfJhe
PmK7mwzk50RvUXG/4nPmzE6SFjV23V8dtGhaXn10ABv8ugg/4rnb6j2DUC2hYzSmxL8n2cgcN3Rx
pFiOl+v9l9aEzgYoS0loO4vyNNDbMqto2baZbDfZagbm+NaXg3EzfOGr+DlFNtBr45rrSDhijCKb
qDNe8aIdurQ1cTwj6cJ4wOJGY6mKxakqXa/VN02dyF2D3PyoawPT7q5T/SGaH5yKXIIsr7EIOeTQ
NuNT2svOH2WFjKk1i209CoOqo3K9WqXZYjvpQ1OyvFtK8jg7PWEVLfoSFzvfDg7jzxj6csFmZbka
hqlDCPSKXbIZAxVH55dwwq2ldhrDfDiuQ804dlCPdtafy/zXHLmw7HrpbGwhzlSu6tM0HC2EazVG
4B1ZG5/sld7Z6RWQeyh6SN9C5IsvU8WZM3XNth2ZkeuhBvYnDDatXeKXViyblO9q29t9ueOwDnI0
BCpli+/E0yWc1GOidfa1IybDG4bgc7aHcjdxzemcwtgW6Pa8psH2IBRfC8g2MHZp1Ds75sK5N0UY
UCBj35omLPsZe0lt0WpLS+WccgIea0O/jRhNe2HSvoiIcU/aJ+95M2ycRJFXgwELGCG7J/aw6BH/
DWeoBCs85KpEbnccnZbDQwxvagcyxajnQy2Nr4yUrb5iKbW1q4gySkS3txch5jYjXCxsdiq4lb0Z
NBc8EpQxtUGfUrePoHwuAa5gJUVRJSrjOXRI06i6odzbGY1DrqEzVdjG6c+2ftuH7CWYFZHiO9p0
XdV4S9PUDy3lE+mV2rKVLZreZLyTy23Jgbwzg8CvlWafxspHMmiM3y2IWUHJFc4y2JNQ7Gjbzokw
cuKlM7ctxXw7RSeRkdncVFXPMIxDTNcipkBsxLwUiJ5oFndXkRpUqyIhqDn7EsK5iRpgsItTrUwl
AP/JfUMD9gLAqX2EXf6gYsvzQaLiQjO9JMSVySeXxsGwCynZC2jaevVgSqp5F1INC39g+6GcwE3I
n1qqR6QJp+7ObthlJXOBDrMzychMn1ynv4AsrQ9lZz4pbsRgq552EBfMTn1KEmPTjGPBn7QuAalF
pF7G6HPyGU2yqJ6nCTHHBMxvG8bWh9JYP2SS8LHrr66VIzJPAFEu2yhD860ILvoAOht8UTntqhR/
FVaqNEUa0TXIAiOcfQY2ba8v39oGzXgZq/0ODPEQR+W5ZCmICVnYA0R+RPeDKcWUT0iqlrSEbQzV
ii3CnQpsyO/nlmte6o8wlbYYpyM6vJ9FGL0kuOEu9HmuMwyVDdfLUftylfodftNJtOrOrOcKJdAQ
EwIybDFa64RUdUy9gDEpFucwgzyuIam26XTGw6iPGXNxiQqbuyJ9H9opu+jEcDGnTG4cdfjVFV/6
4ALdpJG9UYnQCZj3eNYAjHdUADrZQNLnYOj9uXV2hQ17MA+THgDKjWMPwX2AmTxyxoU4Z9SbSlPI
HRVXNYZVYibKFmsUZ6gQDxmM3kWJ6uUtVaWoVMrTqRsOU2cTs9JeWtOaWVPpUTURzCShPulD5cBU
mV9yXEJKGnh5wuJSQjxL81Y/tOx47AQQeD8oXEdDhga1kDeQo1MuqNRNRlZcNUsx961AOlqP6rPs
3R+1wZlmt882qfI75qGfQxnyBPadyazAMLBz6DD/MEQYtxbuzlzmGPBZomKSEdS+49zMk0ewalAx
SRjrvSQLH7MZqWubT9e2ojXUymngcFJ1mCzxK+645kGLcFYkxfBztkDpJ/LoGMarbYzetXXbx3iO
nmZDIDptWMBiU3pr+ncDgxFx7RIxvt4k+a+0E+VRidvkQPzPVjKvOa03mi3gDrvmfn20kukqItb2
wgzudPrTU+6oxyAq3JOeodsOOsIQYxUldd4dm5x0pGBBV1qTQCO83h0ysW/pve2jBaRRp91hLSZF
zUgrC0e0XXbT30cDuSvV8FUYBGpEGkk+oR7dNY7+3DU1TirRk2FJeaf1oAdbVmQY33d2ZHUfAwBl
2I105hurODNdttFO2kAKsmFxGQSCdzayMFUZf8+w/kR6dLQVxJlQJVjRNEjRLBBbLUf2q+np7XK6
IotLGZI8qk5kblR1uDMC56oMyLupZzsfHMJRbTuaQFpMSace8FJOD4FSjmxOEC1k7QMiuU+WIqR3
hn01RX7CWPZuD8NNyXTbL4kaIMXjRnfOdWz+GAyR7ucYmhlhJQhIObSlAJfm6mSxq+9w31T+Ez3c
l0w0m0noDxkGIr915BuXh7OmtidSWRqshIwYBIblgBDBDZpQc19LzfUhft+krf2GPOpVkndUSdnQ
Deo/uxH4LwOiuMxVz7S1bp9Uy4yyJ03KyFhWZhlACPBTDlr1rnPrqzZhPnUwJ9Kfhe1TaHIjq+bG
mVTjYGXF46xs2ZLd9xbZNmXbKrRZ+9ccg4ZjBDCK8jw9DUwzsjhBaGjsaqA0f4ioopqDfZileENh
zxr6ZZoUePC9KcmyAHU9dowVIWb+FTevL/fWbPXvXHYgnA2ugbHwQKCUp2HM+60uCFVbKKxo0m4b
DiWEWDzCh/KjycVH3NM1qZqs8eesgMa9nCH2gkY28R2xyDSeyDr7hIXDOJG2gx71VLhou7NB+GBg
Xg1ESiewE8wY2UNKJBHz5DcmLo71nSvjPOzjmdpvdrSZRgj/m5a5UEZRFIl9HBoYJdL30pzv64Qt
v7CEPK03eQo0bvP9WOODUhM7On6fxBPs4+zPW070g0k7/VhSGbVwj3cQe2udtHnYhAiB+9F2dnVQ
X8NGT0iHWpo5VJvVsRUv68loOHS0dIaU5vJ/X38FAvK/f/ryuw2YDEf0wLDuiFA6Z0qRI8Xgf2w5
XbGskPwd1sdF5BK2qE8PltF9uL0OboP2ydDw6VpdvQ+iKs651qJiH2dzUc8YiMMG3hHFWAjx1G2P
Q5y2e/JMeJPLO11XkfVhWRszNDjqpnr5oNa3XhvZa8XViksMYFBX7xAX9uaBeUt7KIJyKxyW36gb
2DZCKWibwNyN1gL3HvOFCj1OLLiKi4yjKtwHJhXFqcdCH8my37MHY03IXRfAVzLTloJFPhEnvjfQ
xw/43tWzuriZtbqjIhujYbuyXtWwzaHa4W7IZ5I8uNCD+F1/D7JIapkMpVqnIWpwFNiaC5e2BJp9
gMNhqx7NRZz4yw5jXX/ThSDqFg3hGOtHiAYedSC70UWyFqAI/CNuWx+uR5waK1+zOubbqQBWSGeF
BrNQs8OfU6UgXHy9p9sTC6Z0gJAvKNJOipiI8gVN6vLNG4EC/Q/Bt4yNAFQFmbRJh2Oa0CSY10c5
EZA8Sut3HqL6yDPrhgmku4MDBS13uTFQ8G2tllN+hekashIc88boeAksAS69DVbqjNUGg3jcsFWn
uEJsnwUYzJL4jHxd+lpL1fO/2Duv7baRbV2/yhnn+mAN5HDLTJFUoCxb1g2GLbuRc8bT76+KatFW
9+5eD3BualQCFEgUqub8g3wYZVGK77OshZFS79CQWQGiR5HP8qLyJqjs4lLM4qvx2qG8lOExUBg3
QTkaN539pOKUsJefg566+dsnQjTH1ZVXpbc4CtrR92oALctRbz42ZgsMPYjrbaDOTyPwpJUVZXjq
uMZJFUUVhZtO0acNmg+fkeQ3TiSd38Y0oVIW2wARx8I6otqDdrKirgHVE5wkIoEsNpGuFCiqnADx
oTnoNgBsMaZhhdnY/h+D2bJmVMrWrIdpqyZ9uwCn3OPqB6BgC02sXtRlnt32prHrU6/ZNURDtb7G
0EvxrfBUWcQgrLHz1gNgiuNYoJme9o/EFojg1mySdPFLqzU5rlLBfQSYpn4KBbMAy3qQSeb83Zs6
Xo9Gd2wd84BY1i6Zs1PnpYQvsEs6+dMfRaeFwHcaYkgE3EDOTMk+QrLEDWx1E7ecnodhMuGMNbp2
YsnUT33dOSusHWDNJOkxTCD3d5UCaqBPN8jGINCKAUQFd6rpYqKcRXZw/RyV2672qxXAVTAADeiA
MXshOQ4mWE2fUXjE5Kzky6AN7mtUZ/eZcJ6amj7edhV7bPwf3HJeh3aEvKxeYsmIJ4Y+ldbK1hqE
lypYOZhw1NES5mt2uBbOqNsLw521VQ4iqnfsTeh6DwRuVeDsU5Uic4WxXTe37EGCftkJfR9APNgc
6joub4rOVoiaGetrBcW8HRDy7GDMbnopsDAgCGSxOeucn8ifRNAns3XkIfZWIAiLt4MB9kXUKlHI
2nUgbEr9ZvRzfZmQMYWSxhQ1NNn9lVaG6NWfN5B3kZNNLfrcEF/fVKpi3/Smbt/oRdzALBFV/E+V
HWJUK3ADw02tLmXvtagHBAplM68FnM7KcFbsDbZoo3OTt9hvuLN4kxAnvwl81b0ZVR1sT6buan9a
pewIp4Yv51DBverr9jvBFZMbaMkyG7be4IeHcuKJ8UpjzauAz4XlMTCUG5UX575kVR0EFixTTEgw
6WAvEeQcDhr64GY8jKsGBfWlhp6xqbOutUpSbNCl8lC90V6tUOXxbr5EbfqT6MpS6BgYRcXjhflL
VzSfooQzbuJ6X4bE9ZdoQaDeb+wIt3a3uR/+SIW21Yjm29IYsOkI6rUuzItEDPPGSNIXTQjPDMQx
iKT1do3RvJ6+Qr+v1gb/MqxuXz2HnLfbrr3R+BR7z+ZEYDzCI3HZmtMTr2wdgAhiItNApKsAGwrf
aOEijbmoW87ZGVq0BXaZYfQpRHse5znXAtLjrsci+5I2Mcb1OpFHo+Mly4pnhWhNNnhWtBbhtjy+
d5vwxsdanAxb+KnPXiLU/VjX7owJGWNXRSxLV9RVmflwW8TDXmAjmK5ZB8u9hnbpwqvYLMzhUouh
edVOXt6izYD4q81T7/c3rp62BxGWFbt+Ayg93lEkv5ydjeKZMZkW1CFepTipfufNMGBEf5cq+KEo
6KEV43aIw+dqIsfmpZ9aEqd8sXhi7AUqIJ9qB9FRP8Lybi74BrBSbj2hcMXRAXUQwL8zN+uJLgJM
53+EkHhTFkSM4YLUa7UxDw6LYmBBKLJy2K3TLVJcJPY/IQ5ao+4DiZUFkCfYX9cccJG4hR6qzir6
hv7XFiu+GHdhUMf7Ec+nMou+lWQCnCxEirC6TQuyOcq9oqOpSZ7E9tKHyl+1XYpVtJ/f2hoekJGz
D0fvR+/ktzCXSSn00TeAG2tBMiuNnjfag+9CDEJqdO0VORQYdBkURP6VKVhkYbEcOuDKxAzcfqsR
8itiZWF6QPRN/UggELigq54Gv992A9tPQ8WSJDsSPjf18Tb9Q9H7XdTwqVr161jOJzdHfmkIDo0e
fK5t7VGzj0jt/6iNW7wcCYTpHEgHgmskkPfV6MWHSbHHlWUb0Ed6QzvwtGtI5fxZICKoHyaXtTQL
4xdkK/LF5LBlS8wZgLKefdEtv4BsmCLs6OGljbT/AqLAsCDnUPGMd+rWbeKHrtrhANzwSgbLrgrz
Dbv2BrE5o900zoxLL7vuQUeiLxlxN4iJMHaDWXGGY+UdgsT4GrLtWKTtxErJXs0Q50xiFXyYLdHS
m1oUejgQliqnmKezwe4ucG47pAEiA1MENJqFYQbn2MjOXQIKbAtl4TjOAyKe2KO3hI4XkdjMTa5R
oqkxfrdnNV6maAouEZEtbkCK7VzfmVAU9AWcoFikps/+Ww6Od2j1pjdEXEtoGhTwu9mhZWrfIl1N
gAndQqAnWCzGMc9KHurTArVuXoc5z3Ci1eMNSoN88CToFqAcAK3NsCmEMH4P5x4jnjnCw2HE0x34
9gANhCLjyHOjvhhiv93OyqOb85fkinjlyUl1RsIgBFQW6qj8N4KewGENmrqsjnHp78d6raF4vW7c
4Is+tPw5WVSzW7TEXzxedo8kg8wOVIaSOgZi2AGbPb3LCMWLHSpY+Iq3RsF55trONQtr+qDdeji7
4EDw/uNjUSOxR6ZbqCPxBcgS013alW8vPEFckH2yJguE7o/4zaJukiD+x1bFQSYvXPvp/NUwYfyR
Sv9s9Vp04F2gEYIjyFTkDkm6Ahps3nXPKmY+KKGKZCHbX7tTYWKLInAwdZ0iiySQ8GOQBZ4jN3ag
jNtcWATIwgqdtesr8a6Vf2EzF/kKPfqJSAD26m2gEMbSYqTOSuMpVVgW12MKOxjOZb0qa6EJ3PU4
6UVItHL24rgR2YEQEYfALTvTxkaXrfUeJQTt/4P1LmC916LL23o6/wyiIv8VeKebYNf+d6zeUx61
P3/8n8f2W/vzN8CevO4Nr2fb//EctFRALv0O19Mc/T+ExtAlcSzd0z3be0frOdp/DCB+hm3orqZf
oXqa+x/P0C0N/3jdYX3Rnf/7AZr3T1A9QxNIvCtSzyStgjgL2h+G7uDl7n6URkm1uM61IbF+VkZx
AjhgPI1VqkOhnr2t1tv6E6smQJO59rZyVHUV7TKq12g9y9E0Td5G/+5aeSs5+e+u1bxvUUAaOOhL
KFiicCEHlKic/9lG/ag6OKL40Bej0P3nRKU52nk7ouo218drkZber83IzJQDInMelEWEndIMNosX
IEBMs5pyMD1D6GxJHZlfdAeid94Od8E44/IarguHjJmA3b5YZYVunuZ96YNxA567Rb1KdWYTTO/s
o+Rc+QdZs0HMkWQP7HpxbSc+fkJ9H6ProQZr0/GJTtYGEh3uMCPZmGqoYgoM50G2Q7u7Q7ZS/V4m
UbybYjOH2hEWx1QUoc/xmDgKJhK/D8imLOyoLo5JmSjIgIhqufNIfR/lGE45CnYmOIMFwdQDKyHf
Gzd1vwlK3yXbQm0eRyKUHktaqW2Lxmg+e2ql3LfkRdDqJhE2ln1x24vCZ/t86zsVTI4yHxZtOwSQ
a8wMf8wSqeGt0baQG9v5NigV81ErIkzAevTzayD7j2FQAmsqm6cqww9eDVWrPydJzAueF6VtNedO
hEj5O3AmjbCrl32yEM+K0BYL9rJpY0N+/qeL5I1SC0hajSzcAAGQyFvUTYdBuPxcC9lXAhX42EdE
7untM3eN2ynudybuf3e1EYWPvo+8FsE8bVmbdvg4NhNZzwFBgpj34LZKWjS0NB0kpTMASNGq6Baf
bXudu3Nx1km6LgmChl+SFE7uMHr9ocwxKyn0MV3GQxN/lrX0vdYMSnTpu9YcQ9d3cYrKhgZUaKk5
ubVFsbhjIy7a6EJY2yDzgl2vTUjczmSzlGYIHx127hi59Cg8jqp7LpuehLGSxT/CcVi3VZi9tIhg
rNAPi05Wi5ZmYIg8fDv5G9JiwGJLnxQskTlrwZeepCua7LfhhGWlSmDndhJF5QwWAKy63MgB+Hok
/eSwErbgBKryldAb++j0RY8zOLmlV8H/ppnnPXY5BbIvN0ZXvPB48ge9N+vcrB8w3NCMOTvMVmvA
40hM7RDnAi/UYm23NgYchWTnZTxutO92mYU7JwNKUYQKFqHIPrrQJF8VQCcnbNOM2wytYZfzy/wZ
wxiB0IgCNyfUxR4REU8wGlYy3XtYPlyK3FxxRfRrD7bri6LCHNM3mcp7fDma+rTF2yd6KNDbJKJQ
Z6/REOzGGGVhq6lvnbzaJmIdkQWrnn+AW/HWzORicm3zAd75AhTn1FjAtr2WncLadFa8buZnDtRH
u9HtHyG+3eZsRV8y1xvWquXHx2Kus1OEj/hlKjvDI06axZdfXoVvwPBfgeBoW314u4A40YUImAki
nReW+gEH7mhZ1IV26P5M7Cjdo8DCblAX4TelJPzWYhXFHk9UP7Y/Tv2l/Zfqx2ubaU4Q2YTZg7GF
+tRVQiRqGu+yKIqfoOH6MK6XfjH561R8zLLQbDDXvpIlcP0RSJEfvzSGkFWonPj/Yhu8lvOul71f
ce234MQDEPvvfkaV16cKuZbHya2xjwT18RDpNTl7G11Ry27Lb0HS35D0Cj5nnhLtTdfPNgHJxm/9
oY1AwTUZziVtVLg7O02az9B09hmAgmFuH8dgzu8Vu7XOWdihnOV0z5NlhbvZts21BuT3Oe9JtGd1
E95lVhPs6gDDW63WMjRdp/AFIMskQnwjRFG0IrOkundEf+OOoD6z2d9XkZVD48OfRfR3HvgfXGl0
SCtJ+KK1d8M0Os/+lCu7vqvNtewmHLlv4zJ6CvCiO7TmDIN4QOzb0OPVv3z7XP3jt89xDFY8k/wl
Oxy+ioy/fjtHeQBrQft/c2y4DaD76EesJeQjlry6YjWZX0x1Jqs66ewZSt84d7PLq7xA3lLkApWg
bY4zCfdzGChfJh5YBISLeDVhynisDTU5ZmX9VpN9ipvdE/8Ndh/65VxQyzA05bzrcGxX97VR8x//
m9vJPhXweBl2mFRhDDJ23XBU28w6JjUysVkxB8+tHd854uG2fOu+Ap/0RU7VQ/Qu5dR+Ruj/fWrh
pM4PzKfu4zLTvtj+VKy1EmvrOmzB8KLPpcxlfu92w55HcjPEJtk2UVNTE1Bs0IF4k7XfRz/OU0bQ
qRgQXa69jhZuo93oNYAKN/fUozLNvxZeqe1jw673H/qvcxO/VI+yaVvFsR0zfxcl00S8629uJ/ss
5CD0IR138lJ5Y9n/8bLMU89KogsMZbLx53T6xMsTUper1c/2BK4nQpfgOzpZpzkJQlTjET6JIgWQ
VgZGqbW8+qxF6KIpVv6kxWN8pwu3n/fWLKyA0E1+0vssvpPWP2JMtnTeVNeZ/9V1s/gJ73e5/ryA
nyBb72PXnyfGrq3338zKU2cPzpV4lRaFJ7fE32+0oClnjhmcZJ+sXYtEDgQpTAfE1i7z/m5yKIT1
//lJtn7XJzQ5OxnimKTr0A0913A+PMglQFGHb6/7AydacBULS0O+XB4pCoSzO135JBtJsoM8r3wq
wWM/YrTcZ87Bh2Z+su2a/cR7s/RV9hMAzy+jXuTUD14wrVRWKmuu9COaXMGuKVX9aImaIfpkTfZd
R4vSR5fxfZ6sARw+a6AvjoPjsXslrLZpAbbfJXPwVsiBovNGjhN/9skpM8szkUUGStzZrEUtroNg
9XYbOVtOBGzgXRRYfyNx/fqudtD8/PUgKP7HhgnV1bA10xMHy98Xy5EkmR7WhvKDNOVjO9fug+vE
8alJfIAmYtVk2/XaoQrwwPYywrfiz36XfjJyb/39DCeqqPRJzh+dyPtlvuzHR+Q19b9FtXf22nTG
V9HNtKP//ihfaqJPnZtqHUc26kBhg3SDfI7lsCzkEy1rciI7EDAMhskdZefl5q7mE8SGfLJCaMp8
rNKkXOS9lx8qcfDICoHuVQGWyqaau+lDC7BHtogSWY+gEEpsXzMwD9YLwKml608QZ6u2QfEF1cg2
SrJXpCZQdbPHl4yjCNGdP2fY1g/fuml61xaom4TQos0X79oujX/Zcdl//RQdDoemCzPQcnXO9L9/
igG2rLDyQ+OHlaO6gHaNduzeC7uJ+C/Kdtua7A4hCsMAaW6uXVXO45VGcHBmkg0Y5yYmqjKkegny
ncypM28xGnzrj2JC/t6kmcsPA/Kq0SOUWoM9aztPaffFHDnprQqFdhXp2XM1RtreKqzmrhm75s4Q
NdFfmPa0u8xNYhNPsy6B4NPrT7NeePeOEx1qhAmeDFQx78VYBeziOtaIlmkOn4gdTtg0K9UeACwk
fVGLh+mtlr7XrqPXWjA48SEh4Lv951XM/csqZum2CZrGtS2bpcz48IS1dqSCL8/9V+EPomkOpJFu
rjizqBxcsATKDrJZWb62sIB3wIJma4zyB8MfJsZuSMrqMl1OGsUkOfM6Xd5SNuUt3dK6S0lWbqK4
nW4j0yh1sg4YAZQH2YM04nSbyG6njP1NMEB6THkE0cYVV8hx4lidSNEDP9Ki6fYy/HYXjXP1oq4z
a10EoBHcruUM2dVHLSYfApOBqiwaJfUPGRx10aNij3v8ZfJ12iRGQtVFLjhdR2XJ7WTXpep3EQsr
IKGN36QFHl35tCEpXS7wzCxOsk8WFmct4sJijjs4x1LFENIO2/Ct7zox9Nq3O8g+r4Qj8s9fAARM
/7LGuo6LDK7lqh7xQFP9/ekMnRAjvkmFotTmc2OundKDmjTh7eNW96Uy9ugO0rp0OZogeuQd2HvD
9Zbppf0+HidI5A5OvZ9yFxOxLLT6LRmEX24jB+S9IujCq7YYWvQf6xjc8Kx8tXSIb2UNA4QI2dQK
SZvAuB/1vHoZ/DIgY5irjyqeaPhdKP6pKtUYAf8c9L4dGqeEXdMaWc760cjymDRtGLyIO4aJQ662
Ppp+kJxdI6y3JrJaGORU2aupqttqHKbnqM98/JcczOxT9I7ljBQpELTzY5y35Hol1qeRuPrRkYvW
UE0lkOIg3UhXJjlynVjonfB+E3y7wWgevJFEilBiB/oSPurwSFcweEB0i773Ge2I+bc2+udKBBDg
J+Yb3Ych04im7ItSJ9sg6ohovAw5BO/tnKP6g5wo+xQvxl8CdecHOXC9VyYjFzlJXq1R2htw/hik
uPltF4wERETN0bPiVpBQDxrmMR/65Qw5KK6UU68XWeLKWlz5fls5Q/bLaXo0Xm4ruz5c/vttG6/4
l00bmICP33YLmUWOX5z/+YIa7odve+Ch3gBXUvmeNBBYiV0YiB261UorunEl3xHXd4nbe+OtizUR
L5cIJxqw36I6YeaEePH8Nl/2yStnbPBu+1e+SOKu4i11udfv97/80Ch2/nBYwJIxax4yUfTOOVTN
6v6y8xPbP47g1x5Qa8l9GR/NTl+OrEIPSZtajygkBED1yKpDmrEe89mOD3YFxliOjtpoPYoLSOA1
lwuIuHIBtOa0afKt3KFimdSteEMUO9kMsqpb6amGJqUIpof+n6My8n4dlZF3OaqKyR+u1RI1f4IQ
n+3ncvzDJ416j9FkfimUoP8xQ2jfyy45iAtUv4/1+o9Ma/L7FGu51YhaJ39JVuTdJjYCXAbZ1cR9
kywnfbLuqkntDg5mPmur8TFWcpRl7YfG8zz7qyCokGUFbQktpw5hKRjho5bACA5a5U52jbj4sskq
w9VgxSxx3aDDNOywt1ZA41ta4WEp4Ll3jqiVVgAXzZ7T/XVgTDzzBOp4Kadd++VNujbvfxkgVojk
tqqw2QBqNx/6uiK6kbAnj8viHhDLazs54/PUF0C9NWva2mU5PftdcYcA8HBOwvBfngOHHM5vG2ui
YqppqqalOaRtjI9aCN3gI8mFB9D3sSbSj7DdiFKpbY7WiX3aA9AFv4SAbf5h9KF3mJGofCRs2+zQ
EB2wg6Mpi778ZEMUO8uGHvG9QR/C38gmzAHrFMTWg2x1ft4/9pH/B1TV7qD3CtiLqjQvcS5Asuti
GJSDjGFdYlUppnYbaBjJ8jrPkFEsD5QD6EFsgcjHsgnLPM47SZmqsPjZaRW/N73JywTGeEPayzoZ
afEog/uyKJPsHonv8la2fD4CHM9hPl2yAXFtX+cXeC8hQ9uaQDpGYyVrmT26nyrILIOI08h+c0qQ
M2999xOo/o/9xoBD3xRH9XLQEHj9l52cZrl/+Uxtx7QN4btgGnBaPsQ13UoHwN3YxfcGQhtIL7/e
t1l3G8OkRoRI6LADDxhPsob1erO36+aWswZ+xXKyaGYDsp8LzzinauqcvCLKdqXnhTetMmQnJ57t
tZNn4yP7KG9RR1H2zcnGQ9KVDe9XrFWcPtF/OBOmw7lqob3olifBOCPChZK+ydFtVc0q1Gs7nfL7
HJyCh5lKl6HpHvZ6EqE7E7WrXGj0zGKjdS3sMGqOriiufX0OxkODEIokibb2eLu356K39wiV71AQ
N74YcYh9XWlaKH4oxhfEC46+7pXnLp2GM6i+A0tg8rl07hxhEs+vgmbje+HOiLQu4r49FE2q7eRA
7fVkiPRA3V6OdCSePqVl42+vh0B5brw2r2fC97myS86wlXKNXkS7b8pgOlwL2E/TIUuzXSaIHYYR
lNXiOnppg+kH9+IjfBYP5h1ksRX6DdXJEC3Z1fLWOajteJIt1pi3/r5Qo80Uq8AJ3/vkFHI4L1o3
NduBGG/9PTbAYAztaO+N3Ob4VU7B18zIjSWxy+lQTFn+RUPaVPYXvl/spzCOwdUG4VejaIhFARy6
M7PcftDM9skW/fimka3E+nObQ0QliYTVFNK41ahNh34c7MccetZTW2xk4MlsNNmQ8SMzdEMxIhup
mBZAMxJxLTkN9Y0qxqT0n/fGhkpK+8Myydro6Lbj6o6K+4h45H4J1o7GkONGPxvfs5DnxTFV9ygL
xZ3jTTVhB3XtM8N26sEq129zcrhsR5486/0qOfdDU863VBwu0ow/Cf3ix1CZp5u4xz1cFpMFq8Fk
J3LtsqNGhWii5zvMAM3LtNCwk40Nl2op+4whgb5VedVG9ZCNKccGlvNYeejvAuG1wTJvZLOczXqX
gFhl18loDOPwoOEmDjSVZuda2l2vmifZSsK5+BRYlwtlTwaJ3Y9j5z7wotdYzfJDBkVh15kj7COx
ZZ3E/vNDnyr6kt/nXfsUANeYLIlc24frOsOdDmCEgOApwdcuyZLPTd9D1dBDXilT4J9AMvWrFB7m
V3UO9ip8yh+/T03Q/T6gwOefrKrvV9GIRYeLHCmZlz68dUVRAYI+IrC/BIwa3tpWlalwBxmQ7cEd
US9TzT0K2fBZZJ/XW+FtrSQIfoRTjrjw+3WVojvbFAndYxWG6Z0xty+z46mfY5ttmpkRuJHNuhzM
rZOE+Vo2Gz1FIcEd/O1lMqpc6Df29UE2A6V6dqwQ9feg1j4jnLZ0DetnB4YTnqNhPU44uJ9KW3uW
bzHZRW7uwPEmunMKzzkGiXk2IblrKI2w19eQmFyUGhHB60b9uiuXozqKHpsP23XFV4v9iMbIjTf7
rD4tTvM3VWSCE0T8PdbxUSyn5mCIIkBnmYQhtbkAd9+UQnjpzy5Zk9PkDNmUhdo6zcH38aQi646J
V9C5Wx11oHVRRNGzXUBwiuZpPoEE9D970x0MjehZ9S3/gIIdWDDR1D30xhwbYU/ZLNr80Oeaf47r
+Kvf2N+wvXDQ1/FBcYZF9tSG6aFO++lF9keiXzfVv+13WHswgwFdJdOho+0h0ySaMkUqs6Fy4Jo2
vfYBtN6VMx4HjYpcgRoWG15+kPNF81p4701fRZfeqsxoK0cDjr4Cis7sutLj0xzt/bJCr8SLgSOO
kKUN2HMnTEUt+M9D9ZVzI3yZ0PYPPfHlp7Lzedij6quZwAaM9bTdoOZUfkUe6xTxZn90zdC7XD6L
aR8uzzplJfvZKplotcXHqHKVX+APRlEiZp45xo2EP7AT0O4asOeyNeVOCxOeXaLbBcmd0z1Fo49H
MjEoDgckG1cjxAikAklgyT7L1shgOE9eV/w2Lbeek4GTD1hIxXswp/NMcA/uvJcrK7iX0QbqTvio
epUvBiuBffB7++6f3xDA6j+8IXQCVkCkbHTpLBsa/ofYpoOkVNXnPaLrKDQsUXawD2qPSi6kPY3y
Urd9yzr0Tqku8Yczl5YcukyQQ5eitsptPABKJPmJWGOWp5d0QimaLt/NtTxyQRAvt5Bt0rU8kEEn
fxuN+6x4AFa8kfgFiWeQta7pnmqni/bX/isUYvhzUM6XmIjrNE9FzmRuzoUO6jhPoqcEk1+nz+Zn
XUM1I4wyhQhHPT17w4x1DTHe28QbLtMUMKIneEbQcUUUnd0FXjkWbO1rhPy6E/oQbb9O/rCd+tC8
3pn3FBoF4gddb6qP/REemXvnCf8dkZfMouFBw+zji1lb1dqM4dl6SuIdFZwVUJOMs+fGqG+jhjRN
JwPE6N0GZ5936UIr2+rOxMf4cdDVG97a07PRWNmumWqyPqIpp+lAmY6l1uewgyZE+AnS31+/y8GU
PfXlqN5cvsyGXY47I+OMK6fIohVffFS8n6DDqzfX/utcec/LQ6NYxeV+cYHQVjOHNTpaaXImEo3z
UmPhM+5Z8VkWeha9IMU7HWTLB6F/7yfPsiGvCR1f3xut1wCW4Zq/u8+YJ+q/bLEAqP/lATJ0T7Xw
INMNEYT+cGpJxqTJ/LAoX9pQh2AK4+vi2To2U7ZMOHysLCixDR7wXnD6u2E50JbW1wa7zIM8aLbe
XWcH/Vk2khoFJ913w61sYl6onVR/PF8OuUmi/kQ6Lzj2tYsjh2ZFKMKMFlovXhesDLzZVkM92TuE
ab9EHH1w1woB8Myzd2ehmQ+Ceza+oCIeg0ymzxbhAtTIyBP51Va25gmdELB2YJuGvmzOU1HgP4GF
p/nghvNa/lKZTuRBTexwLU/LftGFD6Sql3YRDI9yRm1C2yiQD9jLZuXY7s0gAj2yqRmpuagSoZtp
zvmxxBitZbd0a5cTMfKqJaquhSpSyZ3SIv7a5fZKDjWK+uKVrrnDOHnG0jsI0eREAiIYR+0cOg0s
d4I75wBzsdUoarHoK3xXPyly2+4kGhxqMyKVnob3iJuTNhFFU5EllP0c+u5la47UNXls7+DaiXM/
454tl46mwL0E6Sn8pmow/V0b2/sw9x/adGxOErLW6jlsaq9GvEgs6bJQMv8hSZwGQw+6rjMk5E1e
9X4POSMK4H8YPPGL67ooFztda8JT6//40C2bTq+HJ0JVsnFdMuX6KMf87sd1sZS1yjz1jVvbt+Jl
VbpxckTbEsoAnTs7trAS0QrAMm46Eu/D0RstxvhzF5r9Imur4luVtfcecPs/7PZ7n0+ozCkaqhYg
CH80rfaS217+NUjsYJkT774pdQ7UuvCpnfTYOcWodJwiqyn2uZY8uEluzKtQ9MmB3H20Q/aAPbQ/
DuBjEC9z1PK219DcmKebwutPfAse3CA0X98raRBfejB/vw61mnOHUkZysJEdRyikwaxlqAktIqld
cxSh09NAcK6q1kc4b3Cihyi2rJtSHZGT61o1XTamFawUQO8buTlg9akf4glajbutALEdr+ufw39j
w34vQ5hM7Bf65txiTrF20LQVXNv0E/OfNd/svncRPs1oFCdny/SaG0eFiVXVpBBwtVjIGdD90Buq
6+SUdZ1za/tIDCQVksiKW/DSFSroJSfXQy0K2bwWdYXjlZGG+2sXasHDVvDu5s9a3cBeQl2G4Ft4
q5ONvB/Jst67CkwgbZwdRJhNxA/RDO83YQVXVg6bYmI0hjEnj4AEZxVvXRRrQPQb3jZO6/kGPQJs
+ZJW23SQKB560zSXjeU7XyrHeh1nK/9Zok3ieMD40LiYdkpVj98RN8JboEM1aiIovnB7OFmFEi48
Xbcf0satHlEKj9boFyUbOWhErXPnK2gaiEHZhW8h/HcCknvZVJA9ROAL3mM2JK2QzUif0thAnqNC
1660wONuqkaF/peR/AtTUol4CZIxlFXZKYtEDF9qeDVj3ZSTarzOkU2WWxvJhlG5SXzslRejWUeo
qsbP0K28O9jv3l0vaoguK0s1KSeIZDQH/Kx2PgL8C04vzjLxI5YVd5yedZ3Eyeh8KXsdNcGxbJZY
xCOiacbQWHMY3J2lx2dZBMpT52MPrxB0PrdWPsLQq1+u40ZtImZTjvpK9qFp8c0tRqxM4MRPI+rF
8DaHoPzWWhDsPBt6RzSozq2mIYXBNyV7/ZsZZaBqm6E0nw2OZ+eA+KchAhyyFVvBLy0xxk6DlLOY
WWjK+toSY5NtJz8zgriHtOji+w7M3OV5q1KC/iOR0Mt2XQKPUc85+CaAPbx4bqdWUz5bLq5j2Nl8
8pWmP6tavk/TQvls5tZ4rAx4YYOYFZeDA/c5LBHOZzSNw2YFPRN0MTI4C3lrvUjTe63tfjkc9ENf
bGs/fvsN4sDA6yJI4kUDEf44zvq5yyC78clEKVpJZPogwyIYIgrSZbdjWeD94zd3lgRV1A354DBq
Cd6Lzd+lM52sYtvrZNJ8pFlwBlI4m+lJfg9VLQcKqwx3WIDJnmv3dWqoWdm9HEgzDcJTyMZZwVuu
hBuxw19LXxMjbxagS9OfDeAyrfB/OpkbkSFo2ycrxbwNN/IZ/2zs3x3MpRBKr3VldQGapNGNh6zn
kxo4NR6HyDm995ujEZ+KufieBZlx5uWD2K3hfZKRFkTgl140lGfZin3nWet9/xKX0QmCLvuuKm7k
YB+0nuBCI7knYjiRYbfbOHL0lbwbThkT2pmomFqu32x6rYgJaXqkCv3aOqommZXa0ezF4Lfhd569
B5itwROmpe6uRF0HUaeiOk0iw8VpetvUSvTDSQ2YWEnaPfpzoGy7cJp2IGT6M2pt3UJOiROiLaBA
XtJB4RPpQ8BrSCL/Swzc/JvNpKM6jubi72vjUfHhNGaA6ww0r0xfIgSP7L7q7jVDac5Jqyc3ZYOe
Hxia9iz7SqfRWPTTbiubcmA20Av6/apR0XZT4bXKo4U+FsqS7uihGml21wqp9ezBUNHDJBpFRtgx
2uYgCz+zqk1hqd9mRWkOeeCM2Mk7enNQRSGnyKaZt1wnq9eLf7lG3mec6q//cnqVuf0C6fQiF67N
gNcc3kOIdYODRmj5L/+vplabcMiM4ave59kmCxDLMsR+QhOFrCEVyWs9UttzHaGDJ/uQlMAxq7IY
IA/QbB0FS1PZiSzi/1B2HstxK9uafiJEwJtpeZZhVdFTE4QokfBAwpun7w9JbVFH+/bp2wMhkA5F
UoU0a/3GRRPOcI5J53AEKgIOo7Z2/uuu01P9s274fff/36/HrLCxgmkr85QI27rQnQmsyWOxLAZm
nBxkYlIWEzSJ/yjK1q/OX2ObosNV7z87fxVRBOODUrSu1EHDKaIoirM7JrtsTuTLC/F6Y5kheL4l
ABuihuTlZ9uBXair5VuF/iEEzLy5wtPQdyLhEBm6ZsK5AA3PGFHUn4mPftdY/bSTVkHWbYj3QmNK
tgX60+6Q5i8BDs1rJRy0rSzmg/OAjVR+zXWScSDHbg3PyF4imL07TBmgGsgiujoLJKrGUx9345OR
v8do1770KP8fDNOdv9k8GqZBtCrwvd/L1tFUll6YVwBG1YHjBD+BfJiaRQE+QvwEn0XTe8D6Lr+2
Xl7e1Z11mwU4OFhWHN20wCOxBnUsUhrCv0TxjJFNyuiNl+MVIxTj3lBj48bGn25TW3H1zXXelMYJ
3/4aiOjk83///uv2nO3/8/tPiMrWHZBPFmbgpiuxMX/E9yeDWVPx7OwJP51sejLxCN3UYWyPmJyt
2q71D6iI+4ewK68hIrJbWZL1ZNYwVvoqw6Yh8g4MbNf3ZoZaNq4MeYgD09LR0Rl0/Km+MTpruCtL
W1wKu10GVTreyaq8GLoNSoTNShZlg6l793bVAvucBzmQc451OD3KkrwMviYgdxFV6YD8IjAPb8mZ
amcLC3xaQ3o1ntlkhsglNin6z4n5PESgErBRewRJF9yUsRMvQww3kOhTIALrpuOu5Ev8+crLVzlq
MN02q0PQqjos3SBDxXyqzyZJr8+LSEx9Yabojnw1hHMXOQJN+GwrO+fCfsPBzoY/I+DHdUFLcspL
cJL9fVfJFlkm0YtCP/p60L09AN9zR2VQbxvVvvwVB5DFr7oI82dATEdZU7Ac/REyaJBFJ8vmmwt8
4MI9DBDlKYj9byZzP16qlLCPTs3Cfcx0P7sim3Um7aQ86aikH1QVpxeUz5UnSErRFgvSdd2DnLyD
gJPfMVfH15r/kDBRrXsl5lKG0No9EZfYmVLMBBqBSKJt/Vh0B8VX2oNSYNnt4fsuUDr5pyzvvvq4
c29Z5Nh3i6AXBDVt2H0e4kKCF/vQF48SRiGBE/LODNtygQAvSPNRcNgLCCV/9cN+UFugcjqxPdDM
sxahC2lX7KCMuSgvmGNZ59wU1xltuh8rK8KasEv8U4X2/l/d4hLdzU92HBq75iGpqxATbi5oGSS3
7niRBaKBhJ2JLD8VrT7d5FOfmQvZ4mAtutJMjbDtPMrjy3Rwm/jEjBPfDbWzSIs+vciSsJEFCIhD
ypK8ZCkprgl+FdsL+suLKUL28sJdZsjinvJq/Fn7nfGY2MKVJRHFxmOsTH+UyLl9lupM1x+TxP+j
rYMUtSL0miHNaE97K4xV5Hi4a2bTna86eJh4TvYpAP02LffOLINlFJpPus1pZ3kpea+Z8BSzGCce
h5z3jVuO482QtelRd334eMro37Z9NiG04gV3RSYi9KDD5jG3SmeBUmn8OnTRO9Lk8Q8rR/ZYDA0M
AIxmzC7i0FFjIergCRdA72iPWam4b3ZYf/h2477kHiYrptCyxwKWGCL8kJH++4T6L+aua4Co4vDI
pMpkSvNf8KrERlQP0xznMWx8dSGX3l60JTrgcbqX4etBgakqUJDZy6VXtmZR/atV1dJfrV9jZatu
DRh0FOL6P42Xj5MDQh2EsVVVWIvl5QCupUF24C9GAAZM2MO7XYexkAxiubGHZ5EeobsWtf2jQGRs
GXh2/zjLd7RgHRVFR1o1Es8T0iD7wcEfQRaJFCKHFBgjkyStduAA8y6b8jQ1WvFsWcWyRF1n21qN
tw6a0N7B/Sm3Vqfbj+1k3cmDIGKmIZIqUX0f95a1qwO13AZN7DwqnXEXQZXaIYRi7hAd2qt1kb9a
CrBx2ETaycSu+YC8noXkht09ZbX9JKPcv7tmdf6rq9P52mdX1xuei14oKxiTDpp+0JJXWgp3Ki7a
Q+OF7OlaFNJOOilYrFF7F9fj6c7mpXxTjfLdQVnp1RBYU3uZPz3DWoMSadvdI7IyGDKgXHafxvk4
i30MV1VpEKYqQ/Oc58jMgwsNcSEQ6nZozeZo96az05XB23uuk+0NhAdvnL5X8Rwpi91oQwb0oiLa
toNwbkVsKWvbHaeLDiqUFGDf3qHqnK7iyG0e6krnLK/n/RMTF4q52aC9RA6a7LXolW/ONL3wm1Q/
2ACgj1w671afbcy2CNH3Mbtd2fPrdGaensdixLJblG9DbGivWmDicRJo5T6pIUJqab+Q9dnQONsK
bNtmCBz1NQysXZi64UPfngde7pvJw01DQJWGKYXAJ0mt5IeJlUJYJu37WCJC2tqteIz8NNjolmIc
MMUOTm6AZlKqlsFz0ttPvTe170oSb9oWhVW7QBtv5EyzLIykvcsK39gYrdodMDtJmBADsWmrUNzX
Wcx0GRrZm1VOs61Ec0BBKl06iXAPs57950UWcVer2YNY4Uo2aA7iIgt5q2Yxt7LT5603DzewtEWM
84/HyM5u1PRLRy3SGzzA69XQq9Wtr0Y6WmW5vsG/PXsA8Jiz4Jj5uxG+9lM4/chZmJdDlatXvZzy
nYIdw85UAv2ihC6vXumUb3WAPv88BvnYj1ZXi0eRmfjo8dU7WAbMbEXLHQDr4UA4ulJZFuNsz2x4
H8ndx3wx5l2KrK/a6R7k56+qr3qykvey1Ps61BYEqz+f8X+tkw+RnzB0KYqQwATsyLVWEFmCh7ZD
Q7LBQ1pHIeRBVtlWs69JJp/Vucr1MDGxQNxvZWNsoahpxiQDZNHTR+Jx9tZ01LhGl6XD/i27NdKp
OduN0tw3YXRAWpIwltalu1KzMOeao1pQp+NFp3v1uTSM9l5vgz+6tSNIy8x7NhJn3AnCdJnXg1nX
S7c6DrMVp7zIYobPKPK7Vr4ifGRcfK0I8PrZQ80lXimrlN76ZuBd9qtusnnRgQFghT4PYJchDv99
PSHO8J8bdEzHXReUJ6lVXk7sm/4C4JRGnk1FnOuP5D9JxiCbPM5Slai7Ene7lvNCPnneFtrmr9Lc
9lWa22TPZl7Wh//o+e9xsmc9P/P3J/weFyVKte2rfFr4nU86RboV295RrTswk6493soaeUH9f9wq
MVLPfzXUdsopQAaKXTfDmaPK92FiAWSfU2684MWthSywLMkLZnTWlomiWmpW2CcgEN122Xku4jw5
UvTgluAAtt7ZGSN/HxnxNcpj7yyr5J0Ska5pg0lhxfingegW6jlZMN7GGPeY2aRfgnmHOmYlHq+J
UgI7ya37UEMZkv1DguGL/lYR532INPd9avTwsdLwZRtzX9trfmLdmqYRghgO6htR9PiiDggfGI11
54hM3Cci3yaZXTzb6LEfrZbYoCwina4za1nNphpy8TxOerRUtL1dYBmtpDluP97sDDIVNq95j+0z
cmWTVgMZrRXlhq1Es+4ySLBbrKG+WzpyTCPagmsi0+5jK/Q7g2TrjwyjDHbCMAKABtm71CCT/j/0
IH5ZrBpf07cQebTNJBqSGnqWnTgDi3Um1OyJtewnPAH/Xddf26atLynMYnPnO4hhYiljEb1JrUuf
Fto+JlKyBnNvvahC2YSDlf3QlPRXD356dT9TB9eOTfqqFvhKhVnCFnyG/BJSbzGv5qysC0AuYE4j
vA8PnxA5P2wDzDOG44C9TUCIADMjpYYPWuMBloy9/hFo5i1h5uStghe86IDCPrsCnXo2pcnD2EXa
yueXuaSR12xyoOMnK8xmdz+gLGPUhQd/sIpd4RbuiXAjvrQVkgD8jyHKYJBQHhFjqjfswaeTUc7G
hHph3ASqMr4kA2uAGDxi5uizDrBtcPelHu13VKzCgW7zxDWUwx/dsNewFs08gykjllRFY/3qlmCn
jSDUB0t78mzyJ0REoXoNkDtYp7YbHjHFrG5TDQXsAJrlm4bySKDaP5D8xzq1SUjCBp6+rxtsaYSt
l89Jkd1mdmL/wC/qPVf66sEp8YH471OVYf3FLGCqwuPN1PGdc1XLhO7GVPZHLKEZEs1J22J8BK3j
YS//5BotEy9yGXur82AMpEn5ihqSWNhK0567vjSug64hrUF9MuERg/ZeCOtoaYghuZEHEVmMauvP
omy1cbotI3H1EGE8+lqETSKW53dphds9Kp/6q5FN10jicj33RmB88VHb4rsxpu6zAv0QrUItuyH5
89E0tYppbk3yphXjt9DJ73Cu0e+ruT4EjI/DrzF+644l5jfnXiX0Lk/0RTKpm34qgqU878vjPwmu
4RTpwsJKwTGbrVWoqNBbBqZjacfOEuI4uUo3r34F051eW4GW7o5OnAdskNShP8qyHxT9MRgwGmv8
AW+J/2yQXWxhM0R2bLxqWGfu8NiY9kUiCSX2EJZ7io66fVEgDVxD4aRITLj9CmqsenKdplw76nwY
UlWBBEg0/GwiWJUYiH04bnkX+67ygqCAtUziSrtMkNWZ/zVicb+HRz6YMTmcv9zncNsKzI8q6u4m
YwzOren3Oyca8nMNrQBbJjt/qaqo2biOnW2Vqs5fQsd+bX2zv0TlFN17UDpl9ejl7g7xBCR+5kH5
yOnP1Cv/aIZq8xwVO9PwsxevEPaBLDGu33NxUMZ72GbneBYEyiv/FnPA8iHom/TQYxGIVRr1QR6c
AdWVD0YzrnJv0jDVERuzadiCs5M/Ah7/8/JVpzpNvzZRL17ILl8NsghStF/D0HNWeV+Pq0HP0quH
GvGa7YZ6a3sRSsRxVh6DcixuEraF+wzkwgHF+XJnxG2LRkimbdSgc4EvTyj/ZvFwl6aevxRuXj8m
TYF0paa1L2pYoy8Wj8Z33Z9zwKJ4r0SNbZaPxCJy8q4FFnVhjP6ixSgrWKgFSRjfaX60QXRvdFMe
f3SAKW5kxmyoyQvgMHZV52xa4eK3xPx2lW1kdD7bjJkU/7tN5uT+Pc5LqhDp/Vz/ZA94ZmQDKvVC
NJwBZcKNNfaFCKEizvzdJnCUjYnmO1BXvpHtvacGN2zjgw+IajehX0SvxEI0JoohuU291EA8FP9C
/JGce7ciix0hzfIeY67uIqFQaSWWwHqu3LnaVGwbNgP7IUAuKSjZb5Z6Or4WZXCIvLQ51WqCRSKR
vAWBz+ADyGmWm8aHIprXguTys9MmYlW67XQ2HDHuJkMXN4bfmptEScMDSinRJg1r7WBUWnRSmxLH
miFMno0+fUIHoH0H5bLBDSf8Pibodgh7DC8QI5hpyjzcBVVnXJ0wwVdm1K03p//Glhm6QZob/SmS
NAV7EP1hzk/2M19BNoAI+nVnatjqNFaB2+Ro2Zeux5NbeMNL547jxsnxlTBnIFajmVjyKN7DmPbl
EV4TeriNGb20qE6uDL4eO1n0purU1kF/V/lNc+2L5F6fe3mFke6yZkSUZi4SvCPyqYQ/cqtvb8kn
8KcQkJG+QFJTNDpkmiNi+b/BVsg4rhQkp86yysmdaFel4ZZcgXFIkwHCReB4W1PUzAxqilmX1rYP
iY0iqFp1/bcmENeYbwdGWLjqJkkRIn8qDqPRBW/NhJ6nEiC4r+L9KOMXSvKDifrJb0zjWTQaSsSI
Oa5l0fO6Fnd23rTPVn6tPg/s2/+++Nn/WvtswyBArIPgxw7nXwxvrZ+gSNul8tB7uQa2CZe1sZy6
s9ojlV/3lb+BHFw8+AXbElPPnJ8CXGDQ8BJ/9R1h8d6MyS3bArpHIn8QJeLtojDsr+6ZiiKVfHQK
v3H/2Xd+tDWzSWof8dlPonY+tUDq0/TQEPF9rxptP7RF8q2pO3OJX0R+MZMKA2LOHbug0OJLAEd6
aStF8C2DkR2wKZeDut5JiIKC05jATejzTCCsLHpwArwU5+x8iODVQ4L7iGQmyLbfpTGZ/m6bx4Fy
cf4fsjJA5v4+KME4MVCiUG2DfyDQ/3P3QfjGN4ETOg8Gqd1Vgt+8eMb8dQHELNkCFKsPrtrDRJa3
VUs6spkvny25OeKrJMtpTSZyGl1sPSyQpPZ0kjgXCYeRd39hYv4qYpMyomzQ2OYOshTaQG3XsQHv
3HtH09l0ul170JTSOTaJ3a1rZB8ekSoJFvMp6D0TRyQ1rJ9yUKZEDHLidqManPnloDoJeC1D13h0
UtxrrPSs6yL82fY9+uc1b0kZFEt7BAwDu++709jTi6c19RIui3Wnjgkk8CSyT01sKjv4h+pNoibh
yQIusDGnXtl7ofkU+gTUUkA2R0J03gF8aLxRsql/yOHEzaaf47sPvLkx+YKAxwPv0cWPSJNbCF5X
vwYRCI8+B3FsLX8PGiVSoEKqq0r16HNQPH/SfGz6/CRfV/oH1bdJkQAA2naml61zgJ3R09QE3+GE
acfeSOL9JGKPzS5RxtpnL1sPQ7Az5xhkaaDpbZWj9xmDRF5qMZ83H0VqrXpcboG5avaL6D7qGefe
tM2wqYin7FwrdubqEtPSS2AmL4g1+8ijwUyva/0ZGUP/VlbJiyx6GVLnRhkf/6o3a11ftllfrfHV
TFpjPISzACIZEKjz893XRdYlAYqzSX5khnI7zm3qfZ7MgOPUt47aTEF1bPC0upvbaJfb+qNsHVvV
OlbefVAN9Y2eJcYzTlcbknT2vYp06rUK+/t0JoEVZu3ttAznImXSjbXSogdUiCrf9cTfV/Kt1dwx
33mj234WZWtmC0xgxq0lmg9rPpoNAPU3hHFsqigqsXYqwX/e+cVPY3SUY+2NzklucENtEzlqefrc
8+qu3UxE5/VuRXCa7UyCuluvxqin1SHoarZknDKDFWz18CjiMLu3pvjP+olT35Bb2f3c32oz7xXR
5HQE4Z81cGyTNlyb8ieKMnHD1h/dX6NTdzaOjmv8j6dF1jTuqUnC4lFpgrU8Z455K24y4sPLPtHb
+3EIxVa4RryRiUI/yYwFgrXeMeFP9ozytlC18Qn02cMnCAasl7GaDEXdsDd29pnfKie3azhexk35
goPTJZhjnV0s9naWW689fggAxb3oXM7GX55S19iGeOZdmuPR4oJV+dnoGzOpP3K4Dq95cUcwuIBE
+M+Novxd82dTDnoBuf8/+uRl47yqkPtkygHsy5wjcgi3zl+nvCZlpEdasJGtHTTJshjfXAdDLs7q
Pv+dS6gEzW0aOcmxtYoI7bXaeW2zal2njfYjK1p14WnJdE3ZJAEEtN1Nisv1Y9Z0D7JHlUUcWKP0
sRFpuW3dPLrR0ra8a+fgm+zhoDsgrG48Cea0VTPrjVTzpVch06hhhjWNFo6c6+2YSsc2lmnrxI/Z
EN0aelpe5OJTUGKAuMiv8dz2VULo+Y/S73G+zxfxv6/+nur8e/2f4TZkfjQSdf/W6TEspVYCdRgf
Jm9fKRreOFEGJsnzzG7VFbF9kMQIeYdvFwcgE47TKq59BSxZ52/aHEkayCnw8IlNYM4yuGTP1YfE
Sby1zVS1Hc0m3th+TlR4hhZLkHE8KxU1Bdo5JYS1CMGdg83M+uSY3lPuJvpZllRMHYw8fkgiojaa
nfv72cZvFeSO9Qrj+qcDUO4qvFq5TaZuwEO0129HD6uvLBmuYdPVkP/anxZKta8VkTWwC934jERz
tIyq9JKMAXZIMSz0yHWL28pz/F2s9fVNxek04wy5Htuyux90dTqmUftNm/TufixxO4hxqNmgtt4v
BGvdT8/GzYi/3S7RsP0t/eZtrNCBy8xM8PcIjFWvedV3jbc914XzbI6mv4UOnG/tUrTX0BanFCjv
a4qnpswrqQ0MurEvwosTl9deCeObYYjsg5/DRZEXlk8QikWJ3NrME5p5Vd1Hr7PekqGJSu8lLHyE
Ng21OrjO2JxJibGUttG4Nqyh3FSJb54rZqdl75dYnPcgChawtlEUahPnzvUR5gcG910DMLMoRJEv
fEcIDjx4uqruc4jV4JvrIltd9vhNxVMbb+1K1ZbMAP2zZ9t4ZJph9yOADl8FJf7QrfHQ5ab3YXXK
lUMxWtWhuxodGAtjgkh1ozVYM2FIlJiNdyiGetjZrrL30bJeayMs9rTuFiro6ucpb4dNBy5uU/gt
J/C8Oet4x6DnPkZvbdJfXJKt76SciNlgHRngdLpBLqjZp8BiJNuPDv/QAvMROe1kTI9DEMZXeSlL
VTsoCRC+uSpRlGoZZa61FlahnXpnhH/Qi5fBFZfSzsUDqNwHrfLSMyJK6mOhaE9FoDm3eizq02hV
F4gAQPpxueYI9x6rbX5Uo+DOg9d9EzhZZELELsyjQgDaW0+hnb32NlFj0ar43M9FZbTPruB4aOtd
f9vauLsGSp6/mgq+fpXahgfda0/ANF3wzyhcSQZN6HFXotmUiDDYZjg6fNbLxoQgJuGauYsso4T1
TXHQDO/88ZHMSH4u0/iR3Ul9Ow4xb9LUazhm1d2T6jJTAw3PtgRJfrLu9tfM7TCdGRyct8wQu3gb
SWDurrJRHf3+2g2OsxdT8kaOkR49Cgk3XoRm1mc5QhEXlxS0xv0h79aCyPIT25h2DfSeZW0u2obt
LVVPa29y9Jk3kSfGZY9fIWJHtpEfPm8ds+WYxI7LXfZzbRKwQLk6Voj9rehDb48H7qUcY+vsZs2W
0+fa9IyfRa+xw4ubt960usvUZGKpF261qaLXqQLoG3PSGdu4/ujN+951+sc6Cb0jfslwh8sUWkXS
QiKJmdKR8PN3ao+zlOB1vmRKKy75fOeY2iVj0j/IKtnYFXW27XtcZWURcFN2q2jVG47Nh6J2rIcq
wf28r7GQk0UnCiYib8n3WMntB7SF+7usLZY4YNkPooCxGQVdux7UQTlivKSwD89/3aWJ0W270P7+
VfXV7auvB6OY1Aaf/nukY9cHULwfpS8wUSnr+MZtfQ9K6JDtIlMLTn0U1duwMpJbUonjxhBGeZ7c
yll7GdIefR9cPFbmXZHhnoMecbMPef13bVS4RwOl1I0+qtN5KJti7YP7uGunBOlps1cfRHqtKgvU
gTtlV3St411nYjQfB15zHqM2Iu6VVq+6n58wN3HekxRsgZbX3+KqNZYg9bKLQdp1B5BK3WFDmyzL
QoduRxT1RrN5Wm8p85LRl0vXMbTvNgcLXa3sd1dk9xp7iGVNVPDSG8oacRHxYUIqC5kLX7FJc5Z9
mBQXK8fjvhqbW5dXaYtBe78dLLAyquMSW7BD/Vm16jfdzuKP3D6B0kRggZf5YpN7fnVCQyzLTqvv
kHtpN2XaFEd3qA4ebsRrP1DqCwyjFsMrMgFlMSzDokrf1ZBjlpezJ7FdM99ALywO02RYJyxFEFH2
eu3F7McTMRCXRKWnMWVvatUuv0ehNa17V8Wqy+ydu7zu3+FWMFGStedEXNvXDI+jA0bnqMxlHd4k
3nx8say3WBMBtIxm3Glh027tgC0SAl3XFpTuDw+Y3ELLs/FuzMwehHmlbqq8a58JT5AgoUc0b5zd
ssiuel8X4ADqnepgfOxMnn2jTXFx5P8y2Y5qY589s/RWUT+rFQ2xtxv1aDzmAjj+EHn+g2Wa9cXB
eyKBmdob/cIoSfcGQ5OeImQUt2SQm7UEdwX8LVd2H5U3EvrVImwOUsRt0DQC+lW37qJF0/RBVbv8
TsU6whCNdbCqLl0aZtfftK0WrCdXy18hYryTdRkupQe1ozDCn9E85+L4vRCdIjChJw47eip2uFE3
bocuye8CjEeJV7b1DxtXLFSKtXeFlEWJj+5jqZrTWtOSV3esBD73hnfJ5gsE+36BH566821FVxYE
grTVVDliHfqVd5EdPc82t25seouvOoS94LdYTCzzU2S31Brsi/v57M+Hpba2DUA1dP30jGt3uHYL
kZ+UgAAg/ED2z52RHr3Y++YkhneKDM7XYX0/GUa01CcdwVoPlnvl7x3P1U4CgspyQl8b6Ami+F5a
6zd5l45nMV+iXT5m+YbDcbQTnBRWpt3qz8idfjeqYfggPzeBVGajwmm7UtJsUTdese6JfTNdpsG0
V1ImalOxrgPzyE4d8URJS1t7tOPA2fmJkiO1iaeio6UvYGYwhXRrNlyqGI+TD3okMyycfG1jQA8I
zyVXHZ1jUbbYsZCSu7cKJ9vJuq+Lhm3try4YXRBXc4B/sRtBkbCun926rxe5Y0ZPWJkVqy6zjEvi
hRxRwUKA597GxgRFAEIC+B7kPHsdB9Upak59ZXAEJEJ1n5FnWkDKHm5knZYZuN1NDaRixb3ERuS8
k4vCBWGJQ517FxjskiNd/a4qyrgHeTrtTQWmyQLnwUU0zqGJUunZCCYvSh2lr70aAlgHDjQDl10C
4OEeVHqHqJ9hL5PBrdY2GHorjEhIBll0VMWQ30RTzvsgVGVVOpNOas/z70anvwvs4AQ3OggRB1II
sCTt1teq4ko8DUqyUubw2Bpo4za7Jii11aNdjPFpIK5BKKSpHhNRuLdeYj7w/bEfphE2D3Twfxji
zqwW80UFKznFrcqOBLAkiMuGuKz920b8kAU7DNV14fTJynGq6ZIgjbUwtGaAmWBMl8861D62euqC
vZi7yAZOC2ikKGjAUCP6OFmqVs4GeFYEHDynPLZt+usOa61kjWykhcxXXzfkYenzectMxPcqxQUZ
yXxk8ywkJxUVanemef5JXvgaeDctTCsDbZGTVdksAFl8bUoMHdWCaZEdrHPVJhxWfP4yN1ZlOVdZ
17jFXk/qaVfEro7AFMyuFj9mzR/QPlRzNFXK8Zask3FR8XbHWSoMriE/9XZ0xnSncLQs9WCCjTbO
IYQzCNZVZ6kmyzTITU/ocHFi87WD1HcKu5+jUZBobUex8VwCtyJKnH3t1+zF5jstQT7ns1KW5aVx
bsnyjpuujZo1YVNSFAK2Xq+kr34SJt8wE5gVUZTmifleWzaxH9yDRcGQMa78s63ypYiS7xyuSMC3
FeD91mJpmYvy0ns6qFrLIzoAr40mfXDsfd6vlD7VL0Z9F5k1xEbVRnrF5w+MJALKyapXpTe+rWNR
PGlKtBQT8QAzsdJVNCnGVV7K2diX3Va70QL1V13VtC0JG728GdLK/OzXa9otCT37mBSWtxHxjBN3
NHPfRERaPDSsH7TQru/6GvNoBFofTKdbe4mqXOeNut/W2rMBYvVIgMD/LFoiy5bYrsWbTBdYa+Ud
DhgC+f8tEkwpudjih+vHBc4Bfb/nXcMdqTGHq4WSxnL00mlreb57SCrlKYyL5K6HIWm2Vf0QjGP1
UIBGEkaj3YpAqR48o8dwCY1qZliKuLD4W60jNOM3/q1VAKqCuuXf5rH9U5um+Bln5+omUkMyQl6Q
PNuwZdZmX0c72QojAunG0BSgV2jFZgKt4kS5V11TvWP9AMZC9eB08BbDAk9pDpoHR8F/TXSWsbOM
Ol2hImLDmEpqBJtAj8EDtx8zQgn4V7jqirg+raOqbUXB8q7gsUuIJUS+EZjoWo7VvS7YCk2068+x
LaAzVnvifHNndnj1pphAxsvWpCP2Z45T+VkEpsWCNQ7qRnbO+5T85mAi3jl/rhok+RpPVIHbK8Vk
GPyVQ0J7KzsbXaOvqtD1P1tTu27Rt8jK3efYqCfx1pESkr9CMmFhT4Y12WLGs7Mcr8PVfnQ2GGaJ
o5scQJ9ED0q97DS1f1Cw1XrIquEJFpV3Ksx82JUd5E0sgftz2yBBF3Ue3CElwlZyrmu07+WEntpn
VYdYwa1JstlXBTq3MSdmgObh3u3d/iz75/heoXmSR1s3H5aZgwt3FEbOCvh0eggCiN+w3n7kBKe+
CxHqC1Ae1jnzrXgXDe6+aabs0lrJY6smwTN8ZH2PrwVqzN4QPFdJ02yItY8b2Qp4oF6SI/Rw8KW1
MKt7fNO6S4Aj7lP7vS6zYKeHBZZ9Pb6FcWZXqxre6raOSXLiaYEMkidwB1nHlvPPbTrfmlpW6ss/
Ovxxa2aa2CQj4YPAuvMhYT7Z/Hr3ngmMd/CCJ4Nv29VPcXeYS4rVm+c4GO9kCQttFDDz/ocsYStm
Qd+OStKtZfg0VWgHuQM5OvnUuJkMDAunahXbinEeffXXxVRuHKUPzl/VbPjFPvWDR9npqz41W20d
jmSK/2ooglhdlD5sga/OsgvxCM466Jj1vz/O7zgwWpWmPcKH30QY2r+6Ex7fUwOoedRy9aTqhLvA
Tq9ctF7gv1fhMppdUOQFX6Vfd6lhubze2MBNDs4oslX7fZcWmbceOgglfzXIzrK1b5Xgj1bIPtiv
2H1NVILY6+dT8QRbpPUEcA+fapsAy2xRh1zYr0vMVmGfzhd599Xw1e+r4a9+/4suX4+fAMTj/Tl/
8Nc4Wfzq8/VJ/4sufz3qa+z/oe28liM3ljD9RIiAN7dtSXaTHJKj4WhuEJJGgvceT78fsimC0zLn
nNjdmwpUZlYV2OwGqtL8/z/e5T+utt7BanI1fRMsiXlX6quV1mnWm7maZjX53z6Pf5zm31eSYXKX
Gqyzhy6Mntc/QeRr9x+X+EeTVXH1QfzvU61/xtVU6wf2P612dQf/09h//1z+cap/v1PgHWp2h0ax
BSCErV20/Ayl+Zf+BxWhKEblCwO1jLr0O1i1P/YvAz4M+9sVRChTXWb5T/brqjJSGpW487xfNR9n
+k/z/af1Ocxw9B7MmN35uuJl1uvP4aP0/3bdy4of/xJZvaUGwqqG/rD+tetdXcnW7vWN/uMQUXy4
9XUK0aTLv/xKJor/QvZfmPzvU5FT3+0mGH6gT56ah26EybImI34r3bBfIANMqOelS46WtVUr198p
blPox7SB1K+pPXaUy2AxHKeAnDiSV84UqUO3WsDZtBN10O9NM/Xuyfmlgk5E/eylp8pjF1jqpX7U
J8PZmQSVttT9bQkzkHq50LVdyNyE103Y3KjZA9JTLq1xTpTtyvGmO28DV9FKBef7RgzKcZP+4keN
cmsC+bzNsyw5EpPCH6VmxTNZmTdmlbcPgC3lzwrel7PltZ9EJ1YVv9yDZ9fjjrLw/FnM9AQqsRBn
y52Y6L7KFilna8qsYpCWBTlcZqxt1on+y9V1t//kWLqPE/VvVvYmkJd0/9cgN/DA5e5wP5OJNW1s
sD/upU8Ne7gdU+9NvSrMdxPbVDApRkyK4W2YjJVG7Lz3WSzIow+FSfGuVlLRYtQxUQC5lAYvISCl
a/+DUeK692RfTscPY8g8/dP8gxRwxdTdjoYKh30DhDssb/YD9K3Og1ylcFf0fd7dX8nZEEU79qd8
h64GjG147pMAtIY/5xALaUqOt6BA2f1xlclVmDr9DWWQv1/JZZKycU91Odt3ohSRkw6HTJ2G24p8
e3ImiRNC5GTxETnb3K69i1yUIpertSG9zj5JdxYAPLl0Cab4dfw2VoY1ZuRDVwxftZ9l44EUgH4b
xbPubcDXaz5tKg0nCaRGCt9aUqhx29njIfaK9tMQqO2nWiudO6d3P4tolQO/9dnKWpezBqbSZKQj
H2wTQuxpGSmyyxoy0yqUdVwnmC7riEIt569ZUTdHKdOVK3Cgnt7qda9KdwHh80qIv5da3su11OxK
9S6wsGQ7tDsPXM6QGO6d2hpGCq55BUW0Uik2174CJ/DH61YzYK4Xc7+t+/HUarq9CZo+2zWx8VY7
nSid5+LdoDp6bYyyAawTb76IPphcV16LPohdyrE/mBqKP8hwKcQGvmATwWoBcRo+a9OgULpJXfsU
LkkRMESq37ICdKCFSGG1CG1NAzR4yLb67VXST5KRfH4QobOwhVL/auEA2RXvuUFgGp1yOyBytHgA
+aU8R0RRAa4EFk8aANkzeOXa/gKaVwqe9GLXEg272JFqMexBPWmAjiubpwWh4BC1dbwLgXoPt2QK
5qSDZDHM9179VA5T/SQybZF1FHVDh4OP9iB9UV/NM6rxY9P5wW1vN8O5V63+7A1EiDfSj0GhP7n6
Q9EVY767KHA+kQ8wOt2vIeQ2BO71HvzloNytM3R5/DbXlSxc5vP1hyuxrUbKUdHHp+6dJfTDe+WN
RbT25y0+BO3DG+by2iEEeLrYSP/DyMtLZvAjdRuQ9LSlwg98XIWIaZZGrwN1Ycd8IZuTJn2/moRU
bu2Luh+Sy4gruXQ5QfdHMv+/NkPnzhscn1RNeRQxZ2ak3K9N7jdvXTNoNx1pImdRivwytqcaZxvM
9bxfh+FV93d9WWnbC9qtScEhZVADYICmEUUkAWvVXnGan42py4K7NneGcx7nHEyjBmKeOa1uEyN1
1efBwnegjm6+FZt6MUykImHyyIzuiLrhh3wQkRvqkN0P1gA8SKOp2dbTbfCKR2e+4TWnPVLMqj/K
VQYPqD5H3f0q16FuO2e6BXYRpp5KUu1GG0vr6HDblPghXBvcevwlZH3vIgUQ64s6Mj2gKt9XE+tm
WXIsFEIyrLbeQFjnzblvzMtqH+R5WpEdAy/eMOu3cxpVYHxAu+J1GUCVim9/1yGvCbts+NVt82Fb
U9T/yX+3jQxnvrIdnK81y6QVeMqBRgigawBHS70Gd1Ie3BjgNQ0XdWVHeCTJdHiTFRRWFWMFwcoy
4jJY5hnCxalXhe6mWTQ1OGbaTma0x/BGTK6HLHNTWhuB+s4I0RZWtUt1xxntR3LW873bADTMv87+
bofUiWhJ9Utox+B6WE36WNUJ3L+QGR4s6lw+i63Atfxoq/azRZiG1AdFr5WNo/FKkpqBBtYDimES
uksasWqAqyZaqTYQreOS6CBaGVt0xCFVzzC9euszz9YkTr6pF5YD/PV44Cvyp9auaKuFiUq0WQGH
Um2S0NRooPx63cb00+YRoBIqeJarVbHKwkVLBod2tGOqFcROmgE05ouC2o3vMxG+eRgIoq4DZImr
mWSJCbQTEKGZWIzXtdPlpsi+au4r0poMxyz39kQ6XmSP8c/UQUF+pP4c8AEQLIyAGh467efK0kiy
KqeXqRioz1OSlEh4oP3s5KpD8FP174N0ViFA5Au7DJdZ8zavb0f8vf/drP6og42hKLBZsXm8tQbX
Omp+T2U2+Vkb8MP6c6RHwWtYzrdBhbe/deP5c1EV23EBRqN+rnjQO1iDgsWKokX2zjYcM6L1Er3i
T2FK0cqUVOUNZ9FGpvphynzKCRQzh9sW3wkppEQYvIIMeqd7VgEcv+3c0D7AdWR/UeboQd7Dq0VK
4udtGTnWIWwsQJdN0KmGTT1b1VH2yXMcGSfTybdXe2WKKtmBz6pqnKz4TfsmE03U1B8008jrZ3PZ
qhPwuTGK5iVZ6BuNNAVFx2zuWnVQhof3LkHR4F6aOXduKY4u720FVkImKm4azY2epfFI8CgTcvGk
B7aFfl+Z7cnoTQhgsikbj1k39DxkGTDz+392srTdLvRLxwIoOkhiWvWubDvnXkwm3R8ebHc+rgN0
e05ueIJSVS8DKGW2ti3w6Reby7pz8lgWRXiZxADe8TGcCHzKXTik4UPb7lsbsZWGrOl0R27TcDCX
6WfFLbcjrAgvSrpTY4hTiq4ZXqag1rfRAPGtyEYybs9kRX33FrxXEVWFCVRQpt47i2ggO/2Q1Da7
yKVbcuh7NqyvohNzM6aO1Mso2WlV37ybMv9nsEOGkxcEw2nyR7LQ5VIaHu+KAq/Fu8G1VfWuERvp
+kUbVBvpA3UW7XVr7i9zrjZZEU/+dh0t81r19HYflymkX2bOZ3Wog+OVid2ovFED76fQqmFS6Tzz
zu2ViNzBWeVSmrUverEUtQNU1pul9O3V8qISUwIS01YLwBkRI5lDrtYl4SZQjO3friaWnFFDUAfJ
TFT1Znx0ABjcxaOW7KXbeyGy3hgfe3d2NgMYFIcrhT+k30PiLbfX8mK8C8tMO9V5ndrQqTDJ6L7o
Uzk8BHrQkpyUOQePk+UToPb1xq/n4Va60iSd+6yafXyWXhXH2lNnjbscAqHHYul5ZhA8UZi5DqlA
4bjvOuvGn5o52npdC8qAl/2iUf4dbcF4mfmJ6ID9yfBl4dEMh0MTZeQpVfWW9J7hqXbU8IVCAPIq
/RdpjNhuySCy/Lt0kbkNiarzrEDusnSJ1nePeaDfVab3NkDvSWGw4JkTEaVo2d6Ze2BjF3tyb/Nz
Xzh/rPaUBpLeZUNuthhUfTVtgz6cbqQ7t2VHMpodbaWruKnxnJdfsiR9Ww1UpAr3pe3cGmmbkHVT
GDht3IWlDyzRmL8sDnZArMPPt8iiwiKJeO2btwaFcmD1Y+AvBmIlXWmMyI7JoymC3ZVi7cLdYh5C
yyZH8IuhufDkTEYAVYpLsGkEx94i8XHXDs18IAoPdL0bhU9q5G7iqcz+opWxJpQ8YpsabvAi4ynu
vx4vFiHgtBeLdYX39UW5zkFSMFi+JKF7QP0frBAMr6SGMHJjU7xz7yrtnsqMACABa/itbuPgLl5y
rDdi3dmRs51CY/wkTQtq6n3pN8Dat9On3KbII4v97Cj3BMQ0lAxWfb70XMJojWKNGwKvfBzvWrm7
7G+0KS6xD2O7ZeywfHS5mlg3xKoDKpxSSm+Ssr4jXRBsKRJgn8dwm0ZLwH+RFGrs3dlj/oeoLka1
3+3Tyo3265hgKNLN1Adv84gCMOP/j/Osa4//+X66fla3hgVCWZVaxrlo9GMf69Zt6xvst9K+N85T
xTRsvVLjnNpGfDdSAgwroHEW0SDai42YVxTl7LXWo5ZkGSKWMrd0lRH2iF0VAPjUJtW0F6GoLyuK
+UgR0p7iq3oTuVHy9pQuJ/J8NqVpTDdwYuxhv4vMLU4N8y6qMovUbZ75bcArD4oJ+p4830WPL2dy
92XVtjdv+xp/jG7x8ikP/ECCR7dL3cNYtAZYx3/K1EUB/x2VObV+kecg70Dku5hAS/61163yVsaL
SAZofH12fFOARVnGi2LoM/ds65NyiLOReo6hPJMrUZ1nzSrPf9cVhZhMoFrb9Uxp7X+2lZnSKPjF
sUFEq+2XUjGUrVyZJK1crvJFVqYK5H/v2n+3gw5UISsYZ6ab7q+wsaSrk8ar5BEJs8s+TkTS1GEf
fKDhTkktSH0D2LYsuNecgOIz4summZHjPJoGCczxi7GI/axL7ibO0lvpWhWl92AkKSQwz8WrruGE
xwsE4OhizI7+MsfMnuZT7IQvAcVKrzQJP1uTfQwMF3YG39uxKJ3nxrfhTl27FIfc9gGAJkel8S7a
ALCyp9g2rTMQ4eOnGZgUazK6EyBo0yffpGkiBRTsKtJ3Tl/y8BpjOznP7tsAGSWNa6SXodKT8aOV
xHuHVJpd6VYpvs5uOhZaZDyVFFrtuxI/mWlZUOotMl8x221Z2M3FRBQTE2xAZsvvSn36vQss7Q7X
sPEEqOmdGofqvda1brQtXidqxZ7aRTV1rXKv2eNNazheBMlzNt0liv7HxdKkWIvsdLPYyprrzaQB
WN8xaTElOewnkaet124rKD6Ol6nWmxG13GDspJcbWacrXjUvcW7zWA8ATOBgZyznSTdS+htS/anb
UjjSb1ahNs3k3cp5UczJ+cYS0PqLzTrFqlhl6zSw/cSbmd8pXPfjF1xorxRUKp/bYrKORWeWN21W
p5+VGcwyEh9/+9FgjCC8qAPcMgIFNKnUyRgAeQkYoBraxs6uso9dc+mKsWjFeO2K9mpsYZOe3pJj
vR06y7jPEvKBRt/9Sn6r5t8FGnDpFPGA8lWXyoSbJjbv8e0a92LdjO0uqY3hVLR/pIVl3oVAPJ2o
JOVfVSnwVFIZWtSAiCGFjX484RIS7bSYyJU0dUOR1EVz3bej1riz+9+gNLOpi17sZDrp40TqKIWu
7uIpAK49SPqMMmgaY9ZC5WascNjPvEe2vVXl7h9pamYnsoFLXJ9Rlp0aMqK2ieNrWxnUuKm3j7ou
Ym+VO4p5D1UvVevDRAXgwnO/dEGNmh690O+gkvfetJba108z1AD3FOC9cuosvnZZPG+0IvJfu450
JK0vple/iqyN1zb5q+9AO1gUgQeLQqNsFIua3c6goomwgXenwcV8qdM249i/dDWBegCt5kN31Upd
3X87Nk2DaOsMHMnbpfrT6EiPMepIY6/gOff2gnZC+Iws9omY4WkIqr3IRlIu591FvQzJ+kLb18sM
JgVde0/T671bK+UN8CnuPqFs92c9ib80lBg8qX2lPw5ZlW5Enme9uctU0si9JamX8me2ZtpXf67a
Oz6ABqaSLPmZ6rZm0wSe/0Au4PxcKu2TyAM9qw6pb1o4xlgkatpDZ5JO1IKz+Rp9M8J4/D7MAXQF
PNae+rKdb2A/qW5UMwueOQ6SQ2/n9vfom96CfyKWwJtNT3YMLMzbzhq8SSqf4HTcAWGRUgOV4jWq
lxo+EVJqkO6nyUnvycZzHvNKUbZKYPE2e78KclylIover1bt5Soei/suBxwrCuynkN3rLd9F40Ea
itjNByv2YW2EOXBzpZDuFPtPZZm5t2K7WoDzjifMIue0T4NnwP3yF61O472vkvZfNBSOxUpZbq3e
SX9rx3g7m9P4LYBdbD/XyUeLZgmR/KuF4ESlcbTNohA20UCh4CMHavMIuk3Gr0hRw0d/OXA0oefs
LBVMsAtleCiHE2c5hojeD6hvUCLr5IEZ2u28RSFaL3X50aT1/aSUNUUhy5nmw7BlbmLA46mp79uF
alfvcfgalVc+TyQm3g6uoh/GuVS+4MG6WBgU/WyyCeAhO6YkKic+rC1465BA/0LoWTuBrNs+g6M4
PYB9fmPk3PZWLabiYE36sBNbaQw1/QUIO+0kvaqLZmoq+xvw3JtPHC63/VwTlvQhcxOi3LbBD1cY
eEfmpp1+cvR8JyXQwKNyHIZOZSdVzq7uaBvXttV7ChS3aaj1ykvkT9Me1P3CplIGWFxpQltV7xRr
acg1z3iKcEluralTUtD9mvFsJFKwaMR8qWn/p8s8gASyphyWutdqGp+i5XkN2JdFDCe1ONZTuJD/
PvttflgpPWfybmH3q+AKnJwbkV+zfopJHhvjKZ1CczODwrETQ1GsU8lVkDTH+H2qK7PEfVQ8LWui
I5ArerxrM2vXtnb+ySpTDppmEh9rvU13jR5x0lRTCuc7FZ5Rs/51KDPvoPfqDBUB/NTCXS2y1uvn
7aiMzZMo/lGmLmOp8KM0dbWRIWndDNtuGrWdBB5XgOhL2PJDHDOEvejgD8NPErW8qC/Y0X+9voQ3
TQNKugvmdFd09qEvup/caAf45cbSx/R+mPo+3CcKpZ5O/pduslQZ5wMeurRvj9J7N22X55g8zN7l
MqP0RC4W7/YiNxeCpHd7WVJMvW92BQBTuaBWS1OUvr1v+nrerDK5WvAz7/XCA8ZWbCwXXELq9d/G
te5AUZBYDkkV3I9D4uyLKvlos87YArx2JBr1HeYD+66qrIfL5yFdUK8oi+YDWP8iomwXMxG5ucPz
/H3opSuaKxke31/8oK42mj6o+6blySboAmVjfCehvn8MSC0mh1XbCAZBE1TZ2TTBCRUrGeQEPegL
C5T5Xwe1TXL/FirRIg2mbzOn3K1MJjikoGfeJKU93ks/gB7n0E+EEkWmLDYfDam63vO0ci6jRY1P
WCOyiP+N3GsD4KH4d5PI262ST8Ynaea2d3bO0AT7VVZTXkcIUQ02Wa6aHIuhah8WkjBp8FaDt1rj
885HHwTHhTgstBMDMupvYvBB3PXaATjbbCuydQ58cuQ9NY5zmUMUdq5593rAVnNZqntfjyyg9DDP
5nCtYM/xG6HX/nadvPL4GZRmx5fP029AUAISZiFtBdSwfjL0gjprx3xscgheIYesnxYDEYmBNLHz
USSmy0CSla3LwB/nWqf/ca6paL96UazduXq4cWyreZYm1goY7zW/e+O1aQtAkfTZM287NW2f+z7z
PvVZuPio4JIZAvhVfRXrSx/HFbH4XHuzdijH+VRwlLm2XteTEeoyv8gmc/Q+jcwvva7UXqMsfB2T
yHkaB7Z7VWKEt9KV0h1vdk5UoTX3UsOTxV7wFGsn6YhRCDI9tYzm52ip+xE51v4x6cmaqi2KwbYd
1Hk7reGXIyPEhgrkt6XWqZalHJy40G5zM1pbhE9+TZ3fModK5dV5YJnMWyJbqp8fAjUkyYI8/U9h
1j/UczqdRCRNCarTET5sHTBHzPA8giUfY6daJA8kilPdVaMZOzAJQ7t9I0eJRF5xcikNGI7+rtU0
bSPHFJHJsUSuVtk64komE5hE/TaqW3T7kAJQUobAC/sAGkaxqHNbq+npAidGuesbYFgx1XvL0oHI
7CEXPCjUTx7qJUA6J2V2oMwgOVRLNHXVToH+26iRQUNIL9pSp+Tsr9LkpSvakpDjRbumyUs6PVHa
8DL2SnGZatEmM99kuA3xblFFBKfRl7kEqcvXQPR3e8364nf6NwiZ8kdRdq2+ASRP/1xltfc86eFR
xGEGEZ8xUIc76pH9ZSzU5jZXy2QnWitolH3gxcTRlgV8uI8vC1ymHJ2rBQgmflggchv3AJQpWa+U
ubRnK0y2dHG7SDezSOibNH2bJv0dAJ7uufOnaNdYUfRrRSHHrIN/ChGceRj0wgbUokh+GpX6SQxI
oHQAuwiMx3Uk9IDhr5XGIdjzza/pnFkHyF34Wlmg1qdjBj7MkrPSL8kuayOyHOIV4G3z4yr3ono4
VCRK4ueCHOxqqHQVSaZcxlKnC1/U+8TTcxzxZbK6oC433cJPIY1ddDiq5LKOScFql2ZVi2yag3A3
DziCRHE9xWWesiZQjBd6Z+i1fV6boeubu74kdeldHpCNdDZGgPZ2f15SctjPzQeboo3GY9J6v/bB
WDyAlazf18pBOkBDQ/Nssx2/yKvsKHKRyFW7jBmSRr9nb7OKAwglwbQjyPrDpB/mW+U/TBpAiNXn
TeQ6W53KqeVMIQcQy3ft4zgm3y5HFAmcLM3V+YNC4a+QfpFPuyjJL9MPUTziLf7R1llmq8Lo2+UE
JNrLeaavhh0JTe4pNrIKl05evzQpBXyqMlOMklUOOMKV83myqUwHsOYPKOzcnzSen/jwNP88x3V9
0g0SIeEvMl74zIdNqLTqd6V9FJ6vZYxV6W9jfE3xz00QQc2dFNNeG6btlBWcivFof2t5Pm96QFwe
66YHzkMNOH2F2fytccB+AC9y2qYNWI7OMBU7IirxI6nH463tTspRd5riydW8ipMPdViGB9zyAh42
RcOnsW/0r1eDtLZWQFs1i6e2BvfAnXTn1hy8KYN1gg0k9UG1c0is3PiS1ONDOrnpb4mRUEnJ7u0Z
fM2aGlMsQkU1vtRD/yD+s7+zeJ/jHy0oYnO3OVXAO7dLfgKXIvskiQ7dXiW69cWampoCsPCzJFQU
oWrfjWBsXdIcstIg1RM2jIMxgl7Vgbd7LI283xaFCdv2kgkR59FlUhnf7mTSiWxJmVRyKCjsdC6T
dtrU7WNIS0gtZpuiOsOnQK3yM9wGnEAgJ7t0haRecGM1RPhOQFhZtjsiX0R1rOZnmeJ9HhFB6Ll1
YkXjYwa+3ybpkcIrQD6C82zryWOzEOl1YZj/1oVkTLWe922aVX+XctC6WFit2m9CknQ8Mu0OdhNT
QPXuTwUOoHksylRDAY3cJP7TVWiBgw3NpcLRRUYTtKk2OpgPyws5sHfFOONem7LsMSvBEhVe866K
RxKq/qqobYWzxKII8KhdRiS9x7d4UQRxaZ51Axzi+xFXVVY0avPy5t8ZDCc7jASohe9u5/eT+kub
vMIUmv2Gp0/dRt40P2jkN50pYAci7M0g76N9nSrk8ymxe5za7mCprXOyJ99ydrhLkkMOkCJZRnDM
izpSdOcU8fcAPwRfZUrp3W2qU8Qufxlp1nuD7P/XbgTpY5WDjbM30yR8/Rt7e5HrkVeQ2diARVYA
75EmNb/SxScpfdUN6g1hYwtCO3wXXqmNG9POWihjK+O1IfJStzghcQ48hHVXbgRlE5wVIK0U8A6l
a9rmvw+qNJPkvHy6x0lVAH+7NAo4laQXwp/Rzn/KFkUMTRmMMANpT6q9n0A3LjW3OsfNND2FS5OP
1r4pC9Ddl540JPybUcOmc5F4Wac+wm69kR6QjuBxkNkHJXJwWkXxWGenoVd/FpE0ducVt66qt5eR
TVSHt3lt/Q5FT3cC+5PU525MeshBi24LELpFjGko8bcvQtGIpVxdzKVvBtnveaqq5Msk45kjk7av
5n7YSK6lNlB9w74cjfTFRq6kASUN3ILkvIqB7427Tdl1bwPqBortalYfE92BykhpPYdnsqLzyXW1
v5+qwN3FiTF9bvoQP6rlPekquVzhWIIeamvKSZTzoKoUVEK0LloX+KcbSKv9rWhdXjX39uT8QmXx
9NkCC/oFOoCirutuW9TKYzWALSaWhUV1djXl6q3Mo9f8dBprmPai1ZtuuNOodwUNkzsijyP+FOvl
nUwrFmRCAtinVM/Si3KAKDlyVmeZDZ9VB4h9NQGjZcM3asKHZ2k9x7A51H/yKWYl4BEBEwUT6c3A
F/nWAEb3nqpsHs11UH6uAMfYqAPMbAUfmo/DJ4AuqNmpQTzedEFOwsXiU+U4rW2jKKxAxaOb6UVo
bMhmSO55KYHXUpoU2yims4vbWNumfvaDYehAAuBX2UHNK1iAlxCcsoTg/CU0l+ID8vqxfRCRKO0G
ABvVM4eDWIjC7gBykvEiWyfRrI4c3ax7ELnaKAOUNHBmUa+vneuuym/K0H/yZ8UE+ksgrYJMB8hK
AyN19uPfMt7lgKssmrDxuIQLJjnYcAdvRAh2M+ZyeTEFujLfdx1hKeipd573Ghbt9Li6ACbFpCzA
j5QbcRyIImrMESLspt7xgDU+iSLVG2LehfYKQEZ65xRFzoPP049m1nkPZQuvQWZFECr487xVayd+
bQe32Dhz5v9SudXDMOCQ34zzt5IDH59q0VJB0le/J2b2xRqS/Fun8K+lfnn6ifNAtgvztHnq+gKH
gGlp9244zjdT4HR3leoNsPLqf1m5GM2PK1vLykpYPpRTgZ+lSL8RtP+4ct8lX+IyU7dxbvaPc5Qf
ADEDjXs2laNZTMovxsD33OsSHTDs2t0D8e+dqfnv74ijQyo4xOqnBECzrdNU5Ver6V6XpG3G/wG0
EZHOOflF0RT1NeidZKfzo/8UpL5ypH47vouSuLkf23jeW95cfHZCH8Do0NR+hUjj7TY0bkPxg+DX
zsAJeHUb0+z95TYi0y1+uI2ajc29wT552438nqsB+gqCENlnoGCLJ6PlsbL0TE+lIZcvd6b8QUTs
tpqd1xjdUboyPJzJVZJua4yX4dR1O812GUphADXmgCI7sxnteiO0XvxCy544apGY0Fov8AlYL32w
OGEgQTqJrA6CJet3wboC5PiFDKPsyfbfhkMJRjwxsvAmmJ167lrzrWmWq4T0d1vpyS5denbUz/hW
UgPH6aIBnAfWHk29VUGp3Amvg6nhXSAEMp9Bg4VTT/1NxLCLQhWzWAlPjVjl8zSdy0p9Yt/ib6Oy
BA9zGsz63C8IKtLobd+zPwYMOgL+8XZVQI2AtfpuPY31vmj9G+g6u62B/+xWgndpAvYVCBMuYKjk
WYsWzGvvVgJ/mT5Dx+sCL2v7/v6SODAPYbjx/cE9FpFWGzvhe9cWIZwK7lGI3YUsXq5Eq4PitmkX
bdWSO9MNLazrgIQ9zqHxWReU2qU32epngbAV3dJbdYul+m754zgIhi+WpVEbFJKRFuYP1rRPWjCU
ZAt42Q2KcIxKeEKWzaKEyqW5WJutQZUvofm18SZl2k8lu98htG9iUzFIUoimbyR27crUS16nqC4p
9UMu2LRJ5IFkUaUXuTstCGOuP31b5Ku9ppu/s30beIbhexkXxHZp2kSnWmToItxtyFZtsNhlTjuT
7CCnxTzNwodA48XVtgOVFpMzfvU8P9iNRqbfSXTHKT7N89S8XlkNTrzEFu9STvBPCv+0zrAJXLiR
Y+7cPCTAuRCzDkYzPlUT/1IJa/Q6ZzYJr42G4jylpmq8gLKzV3jfwJlidWcl5bwmTDV6qrGd00OK
iBYeG2hfclLTw+Yk2ja17iZgK56DIDRlDhH3UIuew4w5ZEoDPxj5SEm2ycIigcGqC1/KqaqA3yFR
qTKi8KUAuB+wFnc7j6DPbiujh9PQ951DZdpv2oRjtQwV0d+NXyxE6VBgt7fgpKF2oHbacvlTmguA
uVOY1Zk/pblglqtWWJ9FOy+RcdESHcc4BN981cqvSbqho38c+3fG8lvjqZach1MeOeM2tz3lsxJM
f7maRv1NNrxfXdkpMVzuY1OPxyZPjFM4uoDuLF9a8iCep3KcXqy+NU5lN6WwGvLlrIH7Nji9fJDL
l9n/036IwQKd+2Kw1X1pOziIADE5zU2onya9tXdQwhsbka2Kv+viS9CrjYxb1UY+27s2hCH7SqEt
86e8cXeta0DxpWjhozRZkX6mftUh4/FPkVyB6+ZtwZRP94XwZYqwjBtgU2wXCLQfraOQZPfU/nUV
G1MQrStkTvG2gmORu7WgxnlbPQjTvYxYjW0lewmG7FZRQNmkeineVNkYH1pYPuGSc/XbdlarB3WJ
9Cph5p3UjhSDJdLLm7Z5bvA5QbNQwdu6WIgia8xbjRqyyyDKi7tdA7nZpM3+A3Sk7UZJvfLntiQc
aelZeMr8vnyFj+wirydYiiAkMvdVUlc/l+xVNa0ono3cB60om8g0XuT9MpwKqGAdXkG5+hLY3RdI
Lood3HvJy6DibpErkQ2LbFpkcvX/xk4pcC/kKljT4xhqW8+YgdtfnmjWce6n9quph9NpUslZFmmS
Ztp2HHiilKEBf8W+mwHB9iDhUQDIO9RNrB2F6GJ2jAdLK9TnJBuTT1GjfxexWLmRqx5z05y+Llaq
5xyNjHyYQjFf2GvmJ83iIUA83noRWRGGu5EixyfDgp8khqh555B1fRQLGWBOuDsXAtgXkS0Dehv0
1osfwNWDiCS+ZA9qd/hKunR96/e1vg8X15eD3Gqtj/KCY9G3xf7v5MOcwj5b+ZtwDLuHJB/cQ6L3
xb7Iw+wnYAyNG3gpvW3ot9lPQ1hTtOwEzkbx6Mazj1OiBB5TjDUDPJ8+Gx5EmZTx/JwAQhawdRrg
2dplQaF/1rshehqcdrjpE9tVccPZ7V3JyzLdDFrg35rGUbOapv8uCqUA7uqU6WN7dzGHtg++GUio
yJ6qQGGZy/HBjIrutd3Zozm8qkrTQjg1phvpBmW3IEwq0MAuWlhJS8gVKGWRbjbCYBZYwwuRae/J
7ex7EfPpglAUkOReJjVTurCgZRDB3IjW0aZvvjm1hyTlfLe+bvGOpNMmwkMCF8CH17C8bdeXrz/u
l6LeDwaiC4WBBeUMzcvlXS0DdXzQEWBIZxN0d86Q2nDolyhb1o3tczT7h7YLg0cRdaoL33FYfxed
iNZBq+zHQe04VyetG76L/f86KOrIFgPtgVvrGhc/qTM+enFAqkfZDEb161QHJyVmt/mS+23xOU/8
P7Rl11U5dbRx2UzeAydoXLr2j13RrsZ4rJr7tTskVJxpaVDtPOXWN5fK4v/D2pc118krXf8iqpgF
t+x59hDbcW6ojMyjAAl+/bvUOMZPnpxz6qv6blSo1RLbyd4gda9eS1redIdeRHXGw197FivLQORu
8wBIiLlyiti890xj3EJWuj2DCG44Cg6xHJ95/Ib4srXWAJh4mhoIaYxV037zmvjADeBtgwpwbvAT
QCi0sL5BeSf+7JrMXGVIt81LDpqifWTl25JiAmCpF87bkigpP0f47iYdF5+1yhxAzYirETV4AXQO
xOeS4550JZTtr36VNYEm1gdh6Up2RbwlbbAQYZWLy0Bx0YA4eUPdtm8hFA5FTlIKI82wujDZ5d1O
0mIuAhh4GWcp9oIXr4RscIALO8T7J4BUx3zxcei/+OgA/ByHKbG2UW/163hi4SHx/fEzg5x1L6r6
mRtVesnBEB1I6Hp8JrckybQDOIKhs2mzoDYHf59mZriLUay4RmGyvUlEjf/rOp/6tVXl0P2g/tjZ
PWhFbHsjISoEXVB32lg62wHL9CN0xuhAvPUAXXU3unq3LyayT44x+xPFPZkcBRiRsOOtGh3ITiYa
/J/2P9bHd/zD5/nn+vQ5fUJ0vK8tTGfro6pta2iujS/k72YAke1o9re+zMD73ggPqYsy/dZaLMw2
wLYj/tP2IBlRE2Yfa0oh9JIyqMKkeEr/e6nF8r7cPD0Fpa8rCyiEKzUEu3LUt4jXK9/w8i3ZSDuh
B/PpVeR6YA0meLHxKrXsyDggNarPuDHh5XbgcK+/MLDMPyWN9fYCTus3txlGptz8ruovYA0B9d9v
t6mT/1rtn240vQoj/Be7+PZbEw7GUGC6dbUDTXqrYfcJT+x7oD0F6ofxRa/0c96B2YI8uW11e9e1
PHAlmjiUKP92SkB1GLfguiWfUXPcoOVA05nIscw+6g5gX3Y+3EFfz+65CKczaCPuyJuWlT6eW9ac
HNK5PEoG1IodasU+hw7ms14jJRGyMLpQF1R/u7bokkcNinSPxWitR1XjmuWWiaonXgXUnSbD2oOM
WZ9HcxkDCCPLck+jtGQMwY0LddWSYw5OPlqyBL1O3kfdxYlC0KJoPoIV8cqkuIlqeFsAJg45uDPF
UvqonqCJl0Rb6hpZLE6mDs2ioYnLTxHyRo92PodSyKFtQPm8TOe80Vc+6zdGZ0GlMEr9e9mgVM1U
aqG1GEA7wToAjfsB7A//9hBed2olXvV/eAA5hbC4Snn8ZQ2G8/taJhb04bFnKcwNkDgIqbiWjXZS
tPtDqm2JSH+2zeMg1QfJftOCBdYpNWPnNDayEiZYTZEHa86MukiZzF1C2BCmJhbObFowNe+TCK1D
Xu8m6pHr+0QT5QjnOEIpdWpWtz7PTpAfZI+ABrNHZprPKONqLyCJZZAsb7wN4ttyQ4Md0/zLiJBV
pwbJVJb5tWK5CVZazM4SJ92gpL7d0nRP5wZOou23ebaaBCmNHeD9yR2ZdG/ApgrEzzv6BHLw+lMM
PeCARmkNEzm4UjeHezKJWkMFkWDZnj4C1LWbo2O6OgAgvz8RSH+g+qU9kKXTC6g+Td/CNBkOFIDj
IMjdTU1fzwE8kVjdFS/aexqkLxmysRB9T+N7+oLFWYeyj39O50Vdr2PXBH1zmXmHBO8BYHe9Q+c3
xSfHTMtPBfZJlszkLWosfMcd0145Zsz3NAiE9LS3QJSwognv0/G8KkDiOrKN51bp1bIeCTRh4iW0
BqR3AvsO+O6zBknlVsjkG2hwv7o99H1ANOIfihhqjCzPjS+YSOM0caw1b+2kAM2Ua01PzYOjIPiG
1ox7pMUNBb3g98gLO0FYt/nWA2uBgAzS5z5LLLCd5shg5EpJSkm5KDuQteYH+z/9kTO8mH4b9weU
LktAWDMgFVTk748YYM2SemUlSGgsAx+ChS1FApkAq2aZ4Bk+DBW4NER4DxWv8N41kGXB9tjfDZCx
vQdHAGL+Lkq/hOefycMMU+NO9l+n0XHSVe7HrqIP/xky4aYrR7EDt2pJ8qU1aEmnaaHZp+7QDCaC
tz3Uu8MBRW/qZIfnkgsZv6g7ULc19XUMVtinBCcPbFv+7UavisGBgrZfdH91a9RqBGR+d1PnmHk1
stNNtd7my01ptX4Ao/KQCQAnIEy266YsO0EXLD8VhmbvRqAQbrGoAGOvDO+xDxG6bkynejWT+DWJ
Rf2zSaF3lzEZB5YEBLqNq5+937yOWly+Fk2ZQhonY4+jiR9zrcX5DQIVb3dpDPnxLq6dpBvkwVrQ
H39pLP2NNQZK0+IEzBZxxHwwQxtyppX5m40mKQoOLzIgseF7mxyxt0eIxFRHBykbCPM49iPZIv65
E/bwIAy8DnwHssPtBC6sxR/SV4A0ch271NZo7+fmZegmiJZW9p0zSvdoqc2qC+zG1sjGFGnsid+Q
bJdAu/7TOIvHk9FSnunGPkrueT+qTD/rYDlZLphrzBb/98U/fKrUH5+TrvlCe2TaLdNGeRwgNs9D
/UB24Xu32PKAfcin1z6C7MAS3qUwsLLbJsTObTfaUuXBKJ7rCEoVkIow1gnyjJCcS6erFXJ9RQ6O
/5x1jb2KSxSrtzzKV3zSo+2UOPZVA+J2bgzfjM8+tzdDESK8RQPkIiC3tCrxI9uSbUD931p3kgjC
dD2/DQJ0IZ2TyW1Vcvz7NZWGACQfj9g0jp/BnssgUelox151TXPb+JK91CCvOTke1PtipR1tFBNb
9RwU/hPTSjBh1T/r0dK+qAsvq98uDPDjZhyCII6B7GJp5MZz43XdOu65fRMGtAWyNimOSBiA0SGc
/E1tQhUhNcJyldcg34mUPF2prnoPaG8AedDXDST9Uqkbm//sQ47UpCnYTmLlvSxGV3HxtSw7H8ct
60xHzqGKpztTm84kQ5al5ninxuiESWOtiW+LOpy+j/23eeBDAcu9tL+0kGUIQHwUP8ZW6G1HDxgb
ARrDi5n6yaZvuPFcaf3XopJQM0/Ag4dd3XfQPVuBVJM08/ckgG/lBQU9KZg1Nf15knKeBFnVeVJb
IaAFuIkWDtkpaRxtlU8iXSHmlJ2iUIKknUa6MB3fLmloynQEUJxiOloSCbRSlVVWGgrBEwPC69AC
S85+CAYNreDtg2an9aqqefxlLMSNOaj1CgbxdeBe9xMlU79iz/GeWW6Bh9mT9i1jegbdJx4f8S9b
X7LRMjfc9tijmfKXJIx2k8ofUSOq0Qe2JkbdOPVzC+nizJFHgzJQH3zeh2MvHo/U63QoznejP+0I
ElRJ6JQPLSJ6M0JIwYdAyfJ3G3fBQEGi1ORMfvJ9LqGOaD3y+4/rOS326F7WncG/gfIUnWnrJcIy
2PonsKQDc6OCNKUNUGDluKAqU+ho1dCkENpOm8U2pf7V0L40OHYfE8+vcUrWNYl/w2g9d6Uo3Nso
ihSVu4mPcAGIkxLV0ACY7MLAcsp498Ebu+V1O+bDZXF2mCL2zurHD24Qck820ilacIG/gCDGv/Cq
dqygQzzg4FvhS22a4XXkOLesAb/fuhYYyGYX1FxNQZqEGp4uY7EGngiiBsvzSZp5DTLrDT2YOrLb
Y29fy7wr1kI500iYIwMX6BwAwZTPzn88/Gj1wrQMkC2iLF2xHbqKHjEyS9Rl0qVOxIfLEBmFkdpA
9QGboaaQBt4Hv3gwqnhNjk5ioDzIqpl1MG0x2+YVrLHet5Bps+OgqAvITRiGfZdkU7N3ki4/lJYz
3iYIQUIjLm1eJeQemRZpPz3R7N3KZF86VsgVTSrctNmL3ADziN+PNwtLzpMK3b3QE8Euuz1iRO48
KQSu7c5Px40Jhb6gUJUKrqpUoKaWzQpBK/9i2cIArkYd7cG1EYP+CqUHIGR888OpCcwlvG6AN0fI
J3ifrFeJ2EEfDfLGSOfcgBmWtyITzcV0oVDPzcKF+A4oUPSkHY+Vr99Tz1UmugJvSb7vXVWeoKbS
IjRQalG21WvA71jYlm+r+Hnerc0ekdTE8MJkU9o4aMrMBCHhcivklvBpgKDZ02pyTPdhmvIrB6nC
xvNEsqFfVKV+VnpSPkLJzTxTrw397lI2PXj/MEaN3+hi4wJxsUkr/82GytX7sNK8+beIqtryUk/W
jfzppwjyeL6JYtFsloVEyO8syBZfaB0Eh0G/MbIUQSZQqtSK/8rIkl9cpOzOGSDezUOw1pOduw5b
Ga1hntqolE9mGu+60TNec2FAybpsxx25ZUih5wYO9u00mMf/tOxkauC3FKDhomWLUJRHi2CBrdZb
e1QNhpvCmbotsZBRN0Vs/UM3Vl2iLNPbJtwso6FAUEIvf0V4LTwN0BQ68gx/JXXtGNHyyvVQiKBG
U0dxRMY1cImqq6fAHnJF009dpAySS1Z32dyNRqFfolr7Oa+EjMc1jcqv1Iu441yHTn9m0zQ9dSXv
bhp0xGgsNqz4rs39K41JIBfv2tECZwDuCEaN5h4brH0IgpWnRJs0YIrGLY0Vg2k8uCAMpHm907eP
Y5esaKyeouSTW/yq8c3biRRY9z4sh0dRlBloufLh5CpyJ8CGrX1q2jW0dMAXNbugmqaxHOeeemmZ
m8AAJsaWuoMBDHeZ+Vfq0aQSG/QAAYLhRF1aknn9PcvST6OiPcmHNnvQVNS2rGN7hw3GALmbuD5I
1O5fyQVJmfgKDYrDMqEruL5DIQAQFGoRavoi4fMiUdEMBwvQ5QAMEz5S2bUbpI0PNHNt21pgak4M
kS3ur+1+Cu/qvArvUC2Z7xPIGwU6+TQmyuzKur/SKDXkPB5LP3LvZqesxcOlxXdgXjfzwZSkO1m0
XyYt9yrVbYwUFLZ+VjprFFwBQ+JHunly8I/zvhcoRAK0NvU/vP1lMuabniEIXnf6Lu3zYe+iWugx
ip0fcToV30vdR+aAVU8F6NL+5pC17Mkfq3p2wIt32NcjDl1qhRyHpQcGHpkgcaFpXxpRfWG5Zr2Y
fDuFRfJSN7K5yiQCTluZ+1LEuwzA8S2SUdbLMumti916ikjWNFWn+c0oTR+/kSSuUN4HeaQPTR8C
8BYPI1R+MdCqdytdQeadXXHgSSzpr8nimyb2OVlV7cK8hBqeY/uQdc35xuFm+sQLbAWTLup+VIhV
aaZt/+JIY9VsTF+dDkGNHPhsnLR7HA+x/T4adYtiOzU9hNjNPH3y9PYJKY9hk+bY7bcKC+EqfARv
bbwuWX+lHtPBpjB1GV8ZowF8hxrtPfE2GkUol2+cCogpNfV9vu/Jcqv7YDBNQGGNWAAK4QdVo5Jb
oFXBD+QReXsPXFE4CwzM1L/04hONh+B2W5uWP51oYq4mdlTcMslPTZ6MR6bKKprOK6+OuqJu5Ib4
nYbD2ZigtQ0WDvAzNpU4kxt5TFpU7boeZLEHgI/6lecUDTKeozbXBoR5WgWJoYs7Y/DqK7AvGtCs
SJ26oq7w/ayVOOnvGVaU+fcgBASHeW5/Z9zjJ3o59W3iXyGDtutivOlXrRkNWzDptetlq6cmuCLv
TmQSoOnb6p4FkDTCozx15Zcwrw8g3tF+Go5xhnDp9MrBLLBiqPe/gTdL2zu9PuxRXgrUpprEHNQt
pnpzmGRc3abQLoNsLONLrqpSswTwaAFJoLn3bne4U/J1IYpjaYFLcSGZASwUuj5az8CuqpdHGsjx
9dpUuY0cvxlCybXXx0sDhrSX/lctjP4lMmUEjlywovmNb71w8H9tU0PILTmBtfVtjuk29ovx3Y7y
vWjK5L5vrPjRLCwA43Md9FVtmjzmvGrPeOK80uAUx/UFFNWXUrr52RqzfA1lXAgsqq7f4w0Y0CU1
oZbiEaZGRplhhEG4Uwn1uBsyDs43QOLye3tkzTUHfjToBl//HLdSW1eNWR6omyFjAXVM8ZQZ6ggG
nG0Qgxnmc5g2EtgK3Tuw2EtPqDp1V9gOBX3G+fNURPFF10YfBLqAAUBItltrlRcdK9VVbly56VET
XxCvhCZa1CIZBhTWGlQ28ZG6726GWg1gMXCjEahgar+hsgMMW3X11XcRU1cR81RvBZBWvXeVflmd
URHnrt89kJJACUAqxMpVHmEHSnnygCZR9TVq3tYgDw2Kc+AiAkcyHkj6Q4dk2mZqUAMiq8Z4QCm9
8ZBzf9siSnkjjyJJLSAOfBkgOgWeXZa6U4CnzXggZ9tCYTYfW2CuMJVmtGpNhCPbjV2JqVjVrraV
g/NqQlPrkIGOKegUM4wzhfWJuhCpsZ6cnr91Izkm2wSlymvZcHdflxAMo7O6i796zyuRrOkgT6PU
pdP64mx3IjwhqJMGlNXq7A5UwWk5bJPW0wBSLvojty3vpAO1NWfHshCUXBIZVppAdkqdtaNMdiMw
QPNKy4Q/10SkCKqE6yzGtsfMAXSLiyG78zO80eTE7puwhAkYgpM0vS+LaUhdSCLYhVhFXd6nKxYX
fJ1qXbad+3U0Kc7yxDrMfSPEy7epyistURVudjfKHudDNRl4u3n9HCW2IKmTxzw5FZHIztjtvDWT
lwLs82c/rurhVLQnstOMLvQt0KjqRDVjXZkCm09DCMFghlpKK9TMgGyOGsB/f7UqAYraLDQgdIUw
OtKoQNrFSfE4OaPzSXLAZMbk1nPN+UQWS5sOoI/o77gyDZbeBGndsxN5lMhIrFsOJbRWa13sqFAq
yRtwSNHUGFKyRxRj+QF1URJrXP/HnZjV9HcJIC4tsvB+nzuolJ6a4tSpJpEW+v0YF8AMTcWJrmi4
snsJcmJLgrfxfU5E7jROnvVUg8/nz0sa19qh2UBKK9nZeZStSTf8UKjqsBrfk7XZ6uLSA4B/cfI8
W+e6aZ2kW/3kYdafDdG/NVFq92eyuR749Rw7P9HgpDx6sDUgjvbuQiMSFXSgdAavWqHdL2mqaWDx
SR+bV/5eWW4jzUAmSlNRo3WgqFRe1CNXmjjF3Txxzmj9XmtZ/p9rkf39jsta5u870spmWVon1GLj
8YmHUZOh8pYQvN57F8cd8ynt8FhZRrGd+NilUSTE49xsL7ajiYs0eXjAq+3YmSkQO2SbLz0AVA6p
YRzJRk3p1qhnVg3KDEBS+hJ3OEGAt4uz8UkD/N5LtZe6a6pvpeW9ePgifAMV9HwBPOl88Y8hPZTs
GVIZRzVcqpn/Y4n/7z6QAEOVF/i7N07vOOdGunZARA9FnMfbFjq1MzuExaDsUte6c+3wJz+b3qdk
Mq2Xv00KPbOd2SH+PUmmtfUSWXZyFiWKL/tCk3fUdAnLoZW5WiwTAnF3bqI25FmsRF91xWZZ1sbO
SHBGdYUxfpia9ystbKpwXnIwwNWhSxWUUHdQMb27JoyNXRaCCJZsNjKUQduxEtSgZb0ZUFN/CBnP
n0dt2pWNCVCrsutW5i92EVVvdgbGtkMDfN2zU+EM+W5f/P9prxrUr1H2ak58qewVKC+hyTzOybIG
tLXn3m8/LfmzfDCb3eB4crXkzwRSmIjCJt52SYr1dvSaR7Y8kWm2x6sqREUZ5dwmLczOsVV/Wm7d
44Gza5p4XC3LtOHwcWkaGI18XpoW0kHlfNe75moyUCHI3QmBwRyQlGteu+5Ka3mBOgAZXucRPKHG
A+pangplI7/WDKGgCATJjlaY59IC76sIsPugoEkt+t5gezqvtJiWNZsk2+F9w040CBzYQ+rk/XlA
Gf9aFgw7brWRmXceePHVo43UrDJ54JneV/kIqi7Vpe2KU0bItYkwO5HN9UBwAFD4jQZnN7Wui1T4
drGV5q9lWW30Pi5Lk3wNwaxU8AznKGyDaNkBjNY0SE33vmzIcVQYa+yqZKc5h7rDzo72M14EHAR1
aT9DXdcbBAqRkJpYujSKWjb8XrKzF+HUM6CCeBfK6avf4UgUMX04g1AcezzqM2WkK2qSsIREbNbu
aGoIlnW8NtQU6i8rhBUI/q2hffjDPq/84SZj7icB80qxRYhjOEgWPZr2oH9hEGL1Qyf5XvTpsGpl
6l0h+NudQeOBcsKx8r8azYUcHKgSryoGTvlG1vWlhI7ImgbcnQWNqW9Qdm7WbiOSix9HxTWegD1A
aiv57pqfhtqYvlooSl9Dx7ZU2+ZwhxQxYg8cwp14545fCt3mQZJZ0V1ZuvaVBnAEQG2FGtBQYjcP
1Br4l0MTdRSyOTIjBrWioyBQkosHsonOAcpuHMaHBpHBrRVp4hbmsXkzWv2eq01tilQS9USnxVsN
jPlQBIbIY8SYeURU5UBFLUuhC3Wh7uwcQX4+D5I/2akZkVo6Oom7/9OulgU7tHasjG7/wV/Z6QbZ
pMUnFOTMg39MR/Uu8se6mD/eUm9DboBElqepznfLsiYw9ZfUE6tG4/LiukjoSGDyb0OI1zUKzZIH
nvmA/VZQbJCtX64M26hfGG9Rxifa/IvnAQUgRPndz0CeVLr9r94u11lWMOiHPiAZlOKUkvNV7Vvh
L6TOAOPOs28y+YEavebJ7vtxE+PReG70sjoZyK5uJ8/GphLkA0FUeN13y4xW2pQXv8DB/dw7o/3i
axLBfUTer66m64fKRuk+w5nsPi29YSU63fgy2sNBuEb+S2fTsR/95gtAmxDoAvsh63kQi2F61M0y
3YV2kx0bxrOb7cXR2vAH8QVI+t1YZ/lPfYw/93k6Pg9Cjjh9GuXZN3r7jF92tWEDq15Yj3CgcrW6
6ZAwLz41beKs6ijtQYHt8FPiGdNjx41H8HQ4X6DRDDWn0O7O0A+rH0DT9o3s+GMQlRkacSlBW3ff
8hhA6sRbaz6K60CAGV21okwujRHjsG9Zw7fW2bhpUn4HuAYyWcrB5O64Qw1lvEnNrLxD8Ut5V4Uo
8ELAoUa83inuDGiveUFd4BNP+Y1MqOHSkJkWvhUHUqv2kdalW6FAH/iv1u5NL08ChI3F0VLvvXkg
RLXAFFZ31IvdsLoUZnxZJuUV3vpjnIDE832hEgnjNX5M6VYjiAg21G8Lkw+LDR4UXvudyN4mxcdZ
Z/146oqgdBTl20z8NrfkQ82Hfi2j6cSBde0N7wgJm8BxweJR5dZ1xixMkMZAcCDdEsYhKk1+QYHG
Mw2SyY2Ni2kNb/4cCHekySLnpLWesyI6CrtqP1eJbTyYCJqd/2IfmvKjPTW7z07O3/wbAIBWxF6B
781nP0zNBxmhmmqOZJXhwN/4XZEEOTMX3KCESaBStQL8C13bgXsitO/wD1M9DZBk2nco4d52o2V8
nvDgjXoWf8MrDPQpPNPOY+9MN6hUeyDKQEGymomcbvUk1UxeITAUufU8kxycEEVgNNMCouLWpxAd
Z79n0j11BogizXRiT//MAT4iB+z0UHsRbYqotR+AEE+3+M/wzyJLwDcM8eq9xa0aeYHYglp4r0OP
2gK9qmVm3yFdtB1rNkWoSYw34Ogyvqc2KguBmE2fnUkXa98U5q0SkbYbpqE7uk03npFnh/g4q5qH
Bo95lOcN5Su2EZ/CDODeIH6Y+haMYTWrlaqI/co1vVz97bNNvfWvzxbV+ofPlmgaRHZV7ReVbsWS
Fytuxd1xLs5SXaDmuyOVfXFTe0AdCT/UIstEgMgqKOQoXOe1rNlYCRgDZqOLtO3Gk7EWII1d4tTa
sa2EmNkqliH+1cnIqwTv6Mg5T0rFS6qm7HW25RHEzlktd5Zk5VEDJOQi3F5e6IqaPq3AUBa67noZ
aJrwW8L1MChaJrdWGlkHj9XxgzeqkrYRVL9AnpxR4lm/kMdoWybym9YTqn/ECnrs0VHiUWItaf0P
Mf75kpwmOFEKgKWJsxUyxrEfbHQjgrsO81CDEuabRsGKucW7wOiADBwAC/rkOoBI29n0mdxCHTSn
Tl0jAjfgrJEkXXftlNsQoZZPTf+bm8Qvf1cCiggZK9Y/tUWxQyk38nr45W1NJ552heqKvF6l0A15
ycpGP2amC9lxbdJfdUf+HFPfu0OiWd7Apo2KdeVvGb674j1D5kotW/TljvzHlL0tWyFuvJ8KVLaD
WhsMu1sPmLEVsovJgY621K31ND3MB181ioqN5EMXsczkkDY6MtENqks9Aq5GiTMEhjE4G7/09bND
aFe8JAZ3i/KMu7c7Qp3mFHWI0+ST2Z1RZAJ6iQJE1WcIdIbmNqpRVF4xKbY0To3Gkq+pW5s7WZo9
aljQJGU0XCreVCjlzx0wyHiuDMiYVPzNx3L7flVzjuyv8qaBnkUS/JdQWshqJG+htd5fehECTAh9
qVVXQaJRZEDzI3WPS+y8ui0Y37rAQ2hSBmRs1QhdeUDKHKqG3RZ7bZig/phHe2tt1AAaSuwMHLzG
T5x+aPgJxZcus/Gbo8vYe6ytPIXCGeLm1CBHlQuEdH/3O/ALleD1J8uHmdSfssSAZvmK1lrmQEgI
oXjVmAWzNrbM3fwKerBuq4ML/FoboXXR+ydDwb2oITNdTbGwVm46lpsEOxWGM0jonaeoWJFLRrbR
L1vo98T2ZlmhTfQnnE5i0PR5fRloUCU7+qqhqyhzuhJMCi6MOM/5G7J2U2sDvqu8HGZD6ZyPe/Ih
k+1Uv2fTkkuffKhbVYVjr5YR12DV2nAhKNkKJIxEmbw1KaKRLerl0c+l14BwKPo523IaIXenZdV2
KLRfFIH8EKTMkgQqPzHI0zug2c84O36MZv4R3KTJnhM9aYn2DBS0dTE18AMKKx6hFD+ml2bMS3Av
9do9itDMVdPFJmI8eRSAMbL8IaNsA5BiCexHAuEaJ4x/9mnzrYrc7nM7Im+vubH+gA2PB+5JruP/
scoOeGkNYMFpUc3Pso2Llyt+D06Jf4tUjOf5UrN67Wi02FOVWYNKIjVCjSuAzBpBiydxGuwSE0V7
oMN4BfDyHmKd7aM31f4ZxYLtiuxaD/LFqo2bWxZa053vSOxf1IQYXAHIGFXOyUZ98Sevgpyu0Mun
qJraQIKR70zNKLTirKtmsVG3Fz1fObm5rSYAwkXJL9yNqicfKNgH7oUr3Wxj4FrWrVvmT47sqidE
XgFvrPsHcoyq/AqUlHejXpu2P2TZjPMi0KsDrWoe43eo1qzUgRYPInGgbj450xpYIHtH3c6rkR5E
gHtL3TEJOU5jrbe21E3BFZockN2wVjSKTLx2bCrQW9Co5w7JpeuwQ6VRXZrtDSGDexrE1jUJamfU
94WmWRPYlrMWBRntscPmAKGkIgsv+G6FF7rSRP0ZfNlibxqVMwVmEw4IwI9ggjcKHAwLKDOrK2oi
qAIcwwTN0v2b3zKNZpALTVu6/+9LLbf8Y6k/PsFyjz/8aIBx0R8G4zGMIbKsQSWkCuhyaUD84awr
q5YBhBLy0zLAElDSN1Xxewr1l2FPrbh06erPG+QdMpIGA8vhf18mbt4/GN2FPslsXO5KRrdt7Cpw
beN+6hOc3dSHWKZQd3ahS5pS1+kLlDebg2Yl1V0HaUgHqaBzqRg7qalHBygQLaxXo2m92QRdpdlW
g6jRZVS/AGCje75t+wy1Eu9zaUaVAi0nmXlZ7JOO2u0px5OI7roMjKDXEa7IrqUXY2fex4O7yerE
X813fF8YUSoUboPDW9C9877EKbkx0vW8FE2O+9ecifg2L5X3Rr2JE62ZXXzNv1ogIdqBYaI/ur3e
H+crlg9vV3+xkYv0bJbjh4151JTvV4vNVcssq9LAYmvAErpKbfziQe/mP9QDAzdVDCZ16oZO5j/0
JiS0RWbeYuXRQF5tH3fOsKLBxvb8hwrxlqIR+mWeJHooBaKIB5EvQETLnpc3z7KuoElpftSTc9Vc
vf5h9+waM1yUsHhhys8sycHN5OvhgbXyiQDpBEOPFBYdkYDZvpjIg+xFM91QZR7oIw4EuZPegUDP
vk+TlF3xQNpQjxptAptzbnU/hjHKkOnrgMir/YavPDcEiwErolOb2+o837iv3ftVlhpvNroactt9
jeMxD/SqYK/zaLTTDf8x6/vs3nGc7B681+6Zd9OJTBCHyO47APFvIZ5lUM2T0YrchuE+BhnTHXlR
07V8n1mVuFBPJml235bVS8VKMGmolckkOTgrXM2MDottqKx25aV6tiMXGsj7AkUXFYp4yEZrxg3k
RKPOztbLXSPWW7tMgoF6WS+ycvPADAm8luHhA6fV5J1st7unafQnARfRQKm0/rC60YCGN50/wvIn
ZDhRCrB/XRdTGbZ30mfxeflkPQuTwABNImpS8Q9Gvtxtw0DTXPbhr2rMEDBSE3RV5EKNP4EDhBvc
mP8qWpQNPkT3iqJfLbfVu9Lbaw1w68tfOrSDdtQ98Xn5h0OAFLz/fX5YPp0sHf9WRa+01vx/6Mta
RV3H29ydavsIhg2himnEgZkQSdCqQn5NeffJzIvsUwrJxiPTdSB0lR16dpZWddcJ+3CAPz2+7UBl
dPCK2n7qQXRHTrprGqvO1dtLYjnaWnOqIughwPc4SONZdGN5Earn1v60BVYEzMmNbzy2rmzvPJBe
dV5mPJJpMEDtFRVRciKbHKJ6XySVvponOGb0KI1t2PcGmDgB0cO+ekgPtDg4cbMjoiJGQF2a4OPL
ormGvCfTMCGUmMuh3dHiqDYpzqlV/qRB+rhaYpyQwo1u8907SwBtlrgbWsxjmbjqdn0lf2r8NP1a
Zcw4U09ie7gLmTmATgR/0KTJ6B5IlTUNkqmCRGZgt6E8/h9h39VkKa51+Vdu3OchRoAAMTHfPBzv
02dW1guR5XBCePvrZ2mT3SfL3L4dHcSRhSIxYu9lqJhOhb3zYgTrqAsdQg9mHJseqMLw4PHilxPb
0QFA1oMdwnbApyS+qfr4hcV2dzdxr70tpv5b0Pv+J1i7j2s4Ao67cEAxao0VRLeA0Ux8/1RUGRz4
wKD+BJ1CDkncrDkWXQzomnU3V3dw4GvLEnohiNEs37+4IaG2m3F6V2x+itTHsVPF4gNQz05qmImb
9r2Bwy7C4IXy1yFTX9q6zR8LJNl2bQ2LH0Rp/UfdgVLbWAN+4fVnA0HOL4kDAGTa8x+pLW8aOVqv
bdKM8AO11J1rx91WlNZwCEo3RZwiZVAN5MNjOsIZV8Gg86seDo9S/iPGcC9DMBiXaLAJbIlLQzJQ
EjSPPBYGlC3MFOQzGQ3P8KiAljPqr916zT6Xvoc0IgJqczcX3HvqBnbE+2yj7nadLU6+BiR0AMvj
ETLfoHcYi2z8lnkR0KW+9QLb4RKgRDPb1UOTPpcdP3mFGX0Bn0cuC8CjL61nsXNujkit2WP85e+R
vYQZBY3M3RCwbdtmKyNJkCAKlXymXyp00/lX/4e6P/ULmcnw3Czkhzyb4drjEcpguw9ZvTnH5owP
hjO5e0qvza0esmRrxyhBM/k7R0edaRZZ1juqHxK5UBMSu5eiK4qtC/mBFysrZj0rVwpzndqi2gOF
BHNemc96VlhLoz5pIKBt+caz7i8QJwNLDTAFZ8yho2wVvbXW2Pll5PrQwS6j9D+U+2XSLoK4DY5+
CtsRQGXS/JJNDhIuZr+iBuQJ80sMD0F7lUzDChiq4HjtFoxOtBlD6S0HDjZnD6DGsc267jHqLbWG
StmwmYsThNi4W+GQLK97bHtzgoCrPFEjbXoPgmEgdd1RiWYbUvN9Nm7277OFthFuulY1iHgJK12Q
Zhbsh069MKsLlWom613iZ9WSirRBkBfCnGF94aUPwKbuUUNAbMm1lQjV/WGOuYce8PMcf9qLXcL7
teigPRmNvHgwUvNI2gwB3El3KbhW60HfFPDoi3Usur8pYdr9wPvpyGD+usbD0TtGdRgtGzHxU53m
9jODXPosW9eq/AAVymIVAjX3iboFsuQnk4VbYeUdSPXuF7pj6hrGFSViFncNY82xCTuxYmEaf2mz
c17a/ucuhezq1EzxgWVSPeiB1F6lOTx0LMCF7Dh196nEPG5tud9CBHyiqOm/IFvaLzvuR7epME2Y
uU5QGbXzCSbK6XtfB44sLewY1cpE8rSDQi+0PzhbDfTLxqdqr1qBcAF+za36lx29Oc0AF3cBmpDe
QBSzDbc1AL1bp+FIyrZ4EjVYRkDf35u2Pp4zd6WH1LrWS5v/GFEzrmoXQVf6W8qoS+7gLKc9uG4d
nzmfJbR2YabYf7amgS3bNOnhpRf2u8btjB1DpvOmByV8ibzc9FoOw4k0tH0F9c447z+zUsIOEvwL
o0+yRwXqPajb+BVWBWxD8Uh+NJL2ve7aSr8UY/W6VxWUgTgelKBoZAc65MCV8uSW1dt8xPqf4hYQ
+6IeWdTu4FiQPPlZccpzw39MIPh0wBNF34X9+FnXS4a3hRVF/OB6kEr5uX5CImORm3W5w+NvOGPB
P5wnx+3hD83zbWoV8aJkQzIuqMWL4mnRlE60zfsRvmYGfBCEr4Naunit81I57oBtq+46vakhrI/s
BeqoSA3Xurz26k0ZWN2SUG6Ed8M38J3H3WBP+LZrveEl05YBO7yQJNN6dbby7eoOubV6rVo8PULD
tG5U6hjrWP8K3fH9F9X9qRXAUsjnACu5TXD1HARSB5t68oqnqlLfbEQZv8VlvUEgrv9sZkG6An5q
vLRCILJn5vVGSc9dWmoyFoHIzJMgRQQKFFPZQUQO65zwQFW08XQUmX4hTQEv12KCES3Aq5vEa8FW
1oQ7AnFRHQQA4H9ju2cEcvKLrx+/qrVeralhu4Q7eCQXxpDuOTPwlihTeKB3dchhpmMm3wLcFcJy
nbfCj5KV6TjZxU+ZOEZTXq+HVrXgeoMvDjfPb7zOfox51zyKKG62QZBn+zBz4JSmJ6Mekw3H9bh2
3hDaT1aBN6mVx8S4g4QgYdRp4ytVrgPPsdZU7EHeu3ffO3Db2bpZBrj42DxMKgC1P42zPXIaIBjC
4eEOziDvdaV3NoJkryJ3/SfPisDGq1Y3TjoV76mIrQBZ7I0HRNdwFvo4LFbE/U+Rutoh12vhFQaX
JwgpVncRgjFzHRWpAej2ZmcvDQ8CCB3vrCfQwLsDtwqtTS0QPqxgDXEtuhBQxHm1z4kdAiEtXH+Z
aoVxWLU+u3UVPnhOI0/dmAZLUvR2/6pvc1ueclvbMyECv4aWr4QpYbHAbWt+gd5GC8y/JW+91h2h
9YI/hHTi7oGJCoJD+lE7Ru99uwiKxrbVRveRCfHqNkAiC9+G02fO4MwztOML7GLe6wmIAY3MuZ76
TyoJ1qExgWPQNOmO93G0QZIDeT0x4bmIXDnUbUAKSaXcmWnWfKIeURPzbQJzvgUWW9lylp5vDDZs
/1gm4Xnky8CScYS/s1xIw0VuDfczOqVt9bFIrYj493s6/2Xc/9b6y9hr505PVQqj3U7hdOhHJF1h
hV4eB0QANqoy7QcFSBhsjtX0LQ9uiqEPvttT+cN2hHhqpYkvy3AITkCBV/OYNiuMtRrBVKL7jY28
2iZGlCP2pNdArV7w9Hoj/cleMvZ25UxfedUFxCT2WQlzHw7mde9mNQyKx/adiX3tB08GrM277Imz
muE67Sto02T2RjoAF8dpWZxBgldrwJ7K58ozvxK10XC/4rGVfruOYfEUrYzAeW1d/DGJtQaEcbm5
Fv16KDewR4420gvDkzOCeuUML4R+z/MO1nRRMF4EF/3JavEhE5eB+Vancwd7eGCDuUC2oARCBLdE
jhUmwsK8OJENTaaLji5Sq92B20mt+Fa0nqj1T2NTN0LmIlMQUDXUBcsErCthQGuVgziWLcNSU9f3
lQvBgLF5LVuR2z/a1BP38KNdQeE2zO6iUBMY2vgEpW6Hf1XgEK8gq8FvjAKuf6PhpU+hzKs1nKSm
Myhf8uAWqbudity+tZPCWXaOG712lrrPZM5/gNgPfKPffovKv4Z7UQv4RpdaEPLHuwL6CD5CMX52
cpouAHpgeKbbn+otrtytV1Sz+5A/WtktuN1HpWCMdDUkyoqo2TptBDHcCYZE1waz4DD8MG6hYAMl
qgKofQRXFqUT90cqNmP+XiTqId4OH1vHn4vUmjDQw/7j2HwCRqdU2QrStien9tTe1wssoBHhyCbK
LDpTmTa6S5BPap+kXnwysfgkPYOk7b8HTh7duv3A79mUXkgMwVa9vQVsNNlQrzGbvoOlF95ibTv3
omprtNFrkOilV65/zwX9irmXqgt304raXiNCCYDwULGX2IY2HO7r4E5FNfS48fA/gyODHFTQRQi6
9PZ5AlQc5oi1fd/kdbPMTTV8Snz7rfO99LtVNhiu81COLPGpxNJvrg+j1SF0GAzZQtzTYQ1tlH5E
mqQz43NgGm/SCPi8oOxSMzvlSfRGyzT6QBBguS6E3aUHWqz5HNcgyPDFmtS8SNerHQJ5Niq8KrTy
F9U3Qwtqh67nvVheu1I9bDolXgx+uYBg77QFaSZ78WAvrkwRfckC0KA9aLFdEhn1FwECNaAGTfQl
gTWAw6C9YXlxsP15ZGrG063K7BeFlc0ZEkzqjFWvOuMLJNk5g/Es7Dg+2km8Ca2sfJAy6W7d1AOg
pYcz6ICYy7IKGNtRq9E5zSkMxee5lY3utxrkjyMWR/hqcbkBy0tEyKgvbSBct3F6ZdxQKS59d/Xv
f/3v//d/vw7/J/ye3wJGGubqX6rNbvNYNfX//Ntl//5XMVfvv/3Pv7kvbOE4HBoWjg/1EdcVaP/6
do8kOHqb/ytqoDcGNyLrgdd5/dBYKxgQZN8SFYTgpoUlQrc+39m+VlUAk/6+SUfQcNvW+4bUOdLn
6mtnrObv2LCP0iMYK9uUVli943Q7QM0ceXGnKNsK0pWDXSpfRGMZb2eXwTRufiqDR3yJAIS5LjOS
1ElWyMZkMAiBMhFtwjT4WEedy0yuGK7xA+yJgZ7VG0dlw9nWmyFpqk2Ohx4Umf5qlVX7CWL62c7p
GFbsTuZWwCOJbu5CY6kzTQA3Bbb451PPrd9PvetyF1eW4yAH7fKfTz3k8XKjrz33oenjcYckcAjU
lDmtM26Ur1WKpIleTvQTeNCl4NUt9XDBeQJVmwEm9udelQqMQxaJD/P0TMts2EMLs2Lj4Dh19Crj
yloldtqfPVhiHssCOhkjclPPE0SfcXrdb7or9KeB8dZdWQCnkVCOJ7rNzGq8aaPEPnBu4ZkLSoP3
X65L3/715HCGqC/ODgc0xHVc5+eT04u0FIDOq4d5ke4WDnj5OX9GhiK/g6Nsdweq/hM9DuNaGRt6
5FFR9wJcS92NBbyKrch/Qwy4XbtOpqCahgdTpGqYNThO88lqq7On14h4Kd6rhOUvjlHAMqjo0XXM
+bH2biMjr24BtN8gYe885FpNv4S2LeQO0uBIdZAMS7dNAf1HaqUBVTxsHK3Lj6gZXGurmIO3Z2dL
BKeS/eQpqPYHCpTHIYBmht2n1bIOwCKMmgd41zsPv/Tl5m3tWnsB545flvbkMGe1jn/QjWQ/N3Uh
2Ek9gh5Y/rKTyePvVe9nj43eIFJYVE4CATAUstjtFh2oh4fML9Sj1ZrVxjCnfE2tNLrv5Tw6h3jv
zRxv5IXF1hZv0g/i8l3j6aey2WyoobRY9F+uCO7/dEU4jAkT/ztwzPZAQ/ZsfTt9eFLhyWKNkJIJ
Hxy8omAfx4ZLb0JemXiGcfls+rX1RoswbnTDKXSC4WJEPpZoRgUryCQ9k6vs7BJL5rGzPSz9rPyi
KBaNdnuLAQKE906ZwFwmLY80iBqo+B/r5slClgbbuhZA2Yy2kDuvn8wj48I80i8+pHa5UPEItBUS
RWzHRbK/Nv/WZ67gVbv9L8+enx/7+mRCAMrlzBW+BSE63/35ZKZRxUyZseDeG+oRqdjMX5jgL9xa
seED9J2Z60766jVnzprWutSjqiKw9HreQ+EWwrNIIxYC3OOu2NXIM+jnbKWfrh82IBmduxZebuhA
1fD4QNDJjBBOCye1rFIT8q4Wy+5MP40XFGyhBpYZ7w3IzsSIEkDW3eCtWiZFAS2bwJd3LnAu/3xW
fO+3S8zmHnM804LkLuP2L2cFKyoeqka69wx2uWdbG2ZA2iQFhE273JImaugmyWoo7mJ3kqsP0ss5
DA1ILpnqoJ8HYqyAlDxJKwfeCBzc4DarukoMaHFn9ZKggLkDeQ5YIYdHRyMGk3DrtYX3cu1Vu0Cn
eQzWjb0ODRVBAlGM2Ah3VGx1XS/AUIpG+7c66lfoUNPcWfejurEWWGpz47XS8t4LL5z4Ax7D8BWx
wgRKXW65p5a4hMdWUMGGi1o/9PZ5XcMgl/unqLX0JTB+xuVUbBKrnnbKAVBF17N8cPGMQFARqin4
4odgvwAY3xGLrvaHB0sTSAoQkZG6xZeSLum2foSDkmwQloNFWBQqyDv3ZrCHuXdxaZsYMvNTExxF
5n2Sqm3uqSrHq2slkcPYUJEaTAkKFTPf/vkasZzfbh0ffhu+CXMB3+H4CtftH55Do8/wuhvt8j6K
TB11Vi9JXcVfVA/QYTC47BaZnxjwPACAoa8XfSmgiIH8fvBaIK20gW8qVDI8N378eaRfdQwfMOPJ
z4wYHFdosbh9UiEmBblaKop4WkdFOz10kQdVkVBtYu2IV+RGfoZMLKCmuogvjGYnPK1yo4tZBfHR
UjjDjoogGr1PSUVYIa9jQM3WwsZVToygOLDqdTy5zQfqNdjiWBlV1UwcQqBq2ksOqttMvXYyCEnA
Ccycqddwm8tvAtv5QL0uwqFet33Wzrug/Ywg5gD3baXeq2V57Z1r+eFN2oH/OoDE82q3FpzCGctO
QCh4j2ZY7oOoMF+hKtJs8EwNttQtSaB/XiDX1TcCeKcOXxBU7/Lm7TqtHU6IAOvhNG3R5iFC8cWp
bvkE3CisG8eyix6huc6Bz0G0rvLq/VgjIwBagbeE+kX8DcsntcimMnhKu8laBcYgbxSwobs276w9
zeQ0yABeZ+pZFt77xQByMnyyumBYWjCNQ3Aa3GShN1TvVM24rh27XZru9F5HDdRvwCibMXueQ8Rb
mFjVNyJEBEXxNvsMAfgDOUM2SXN0hsl/BYjRXSbeGIE/AftUr6nM3RAjYG9ato0jENlnEdeHOlBP
IDOkNwyPw7sRH0bwvIDBtZN3j8hzhbCzC/PHPJtq2AQU3ZaKbinbfd0BOE5FmDDbt3XNNklr53eI
sJurnEnv3ipzecNKb2uOg3dPVUMcNKvACqaNressXtZw7pi7B71UF6tQewrWwjQI6obS3VPAKKIM
ma5rBg/Y6I6BEI7FkoB026uhzLu4chDUy+u9HVTlj85K3+xkEuC81sESn+n8tjTtestlbQAPNEGu
ASzOTRG3+f2f5pHpfsiKcouARbcuO1jiqbi4LzQbBTBIuCRrIooycpg21lLhlkIdbRwYB1Bfd8JT
SsQlcvLD+Enk+Woa8/EpSUHQEKVrIteCL3asbjkIGjlepFrc0JHFCsSi4dBXTYUMXN/16blO8nJZ
m8y/gz5ptLVFEcNxJh9PqYXoPCCJ3oNrIVHg5pH4Ak7VWmYh/xG2/rFrkJGh4YAD+Hc8jOItAE3T
5p+fhPavb0usGjizGV4MrmmaeKb8/CBEGKpsrMHoYBhvIsTaB0gvEWUAclO3ftSaO0iFISJCdR28
o6Kme5wat4ThDVTyXa8w75JOYT3Ql9nXHFclwGX85doDGP4Qieog3nlaYoV0VlqIrOL7p/PXJKrS
agNb+gULRxjjLsO6zuZ1hA308bLlY3ppo8a6pQaGDMjtP58G89d1qT4NDsO6Qf/nuvSF/eF94A0D
cN6CtZd3TLvnayYpbnkG52OIeCEMYFsT9DKvN70M7RUf7PLXhwGNKCRA/nT3RwX07JApS5b/fMjc
/GWd45nCFAJ/OYGHB//tyxNMUxNGg3FymRf0U+BVUEIP48+ICUsdlIfaTrot/YBt/6qmd3xlAkr1
e3UI3ca5mtlt/BlWG9feddJ4KycuFTSa1hTmzDw/frIcaLnkcj1GNYSDkfJYqdSM7o2wfP8FIwS+
6lvQPFRo8tWof137KVjk/ZfPcfp+uEZCHLzT8RnM8WFhuz5nKP98OffjNMTV5KS7MQDVy1naMGXp
Jlhte1hoIoDk3fdTD0NdTTjp2/QWoLfq+dojMPiE/JA1LPowgGujBSpDPAywcoogMC3xzgELNI8e
HJaVh163UpE2IRLBozuEp4gzeFX9PV71TgqesGl+Yf3xn68BS0cXfv7n4uYVHlRCuOV54GT9/M8F
1SIbkckKdzOHyy6Wc0QGsX3/bIUKiUtoqFR6k05hDR1w1HejAqcNAtWL1IWKY9h2EOZjHsLWoWVv
R2g5R/heAHX3Q/naTpwwUf2Xqxl/JFtHAz78Yxxm4V/i+7aFCA8X4tcoFoOrb+7FUb2VbcoPLezC
l0AKAcHWO+GnOPMhgQfgufAqMCX5EC+oHgggbwMtRiSgYxV98lkuYXbkuBcTOYenDHlR6qZyRx3D
CGEXKuYOZKnrpGcQdYyxWh6a4oCM2ReArZIfWXHBohFvJBXayEgF4lVLDS8RGWzveSCbTcbK8tTI
zjsgidxvm4pPt+Bmhys8yq0XPU/XBPGPaXqfxzKg9OgimVgUFzOM8AKBgmR3AdD+LMI0P1i4u00d
HmqhQBW258l4qqC7caFeVE3FsS2nHdjPb1RPVdRIm7Erg5WJZf9y3gNV1nrK2hy6RatUuKW6DzsT
XrNtx6Q+fqjLOpWdGlaunL6E3yQNoV05IH9tLVllH+uoj+FUufZA6xCw+P2oYUWNb0LB/C1WWuU+
ZFBBlGCOwcXRBD9TSLUC289yTklhIVyfmgFk8lqjO1I5F3m4bEIzxup2XMugduGqNqXjEgLKeKO4
TfbgtZF3nnhw4/IIJV3VysBc1A1z4BXiZMjfhPxo8OzHtUfvsB8QwfbwaOcp1osYiUSct2882CzT
HL6eCMLpEC1onTP14LJMd4iNIwCtG6nOTvkaoavodt5T5o+bbByn1TxHjBVvMiU3XrWN6xRKcXqc
VQu1Nn3TW88z5EF5Z8Pf8jqpZ07xCkTPYkuz8qkILrEMD8JhTr4EHRCOFEUw7iSb99OEAT/BuuWF
utM8A9L6iwZCmgcqBpHgmrUDXKc+BNqUIfQ0pGudaFQoQmNXFfib0FFRnW2BjoBc94X6xzyGOEdg
Ris6N+MQfLbzOj4JaMPhGdNtrIjzewg98nt7ghQW/CT8deM6kVoORrqAY0t2R12AMbBBYYMbaWxZ
+dpKeLP1O6gJ1/JN9lJuhonHe25YxbOcAixAPPkGBGS9cpvcOsJ1dLg3uu6LWQbpG3BRWEqoxryI
0E9vsDp1F9Sg3OFHV3rGXRzk6WmqG7miHSAyfhQazph34wVSfZCxH/CnoJ3I4DEvfBvqq4PcyqL3
tzU3ik+w3l6OrAo2lqxBLfWRxjGaY5+UyD20CAYu8XRJ9mbqMXCsccoQeWSLYohZuQzwEAvMUN1R
q+nG3crFl/+WipHhA88E49V5qgrXcIkYzUX4LXuAIUa8CSwE8qhYqordgNK4m/s2A/jZsArIN0Ft
f6XZvMIztjDZdZb4CjcfLGPg95l9pLa5RoEJkQHxNh+qMBp1wDcLrFb0kdsS31cQEQFtqMZLE/HY
92PWMdEEybotHUebM36yuXo/5t4VN4ATq/mY9eWwgbZBvqa9SgcI9snzkEnXO9AbOm7Em/v5uP7p
mGnQUBu/HXOYVhDsR97tplHDpjdSZ9tW/r5Abg4ctLYAsMPosLSgn6NsK8BWkRMpYs/Z+dQijBxs
RSVh6zb3bEDqSBwRwrVN40L0HD0Q1ZsgFi+pHcFImuoY5EWjE/2ca4vOYgtA7QJlpKsoxgvATh+S
ugSfo4LKG5Yg8gG8S/lQZnCk7P076gDQgL1moFKtqViw1LrHYOpIQ+AAJlZ91KsN1dUCyeI2XsIK
ddznnVy+D8O8ddQAl9OW0N22OvnAQqe5GU13e+2RlWOLf2ab72iudmr8M86I6pZlURypHw2twgF2
bGyo91SnBtafRp68TuXU7oVdyhUiu8mWN4NzYKnKzuFQYaU+rAJV7EWaw96KqWwho2L8Hk0bqbz6
xyinr/iCtp5FjuRCUgUKmHAI3001x4el1YR3QwAdGdVZ2WfLFMgVYxAAs/jSaay3xLEhxN9M2T3t
eRhz55Akg7uHNOC2EC7khazJOzZJ9N3urRJpUgPilq5wzjHeGhtehCbYdLDMHtPSX7IAmAejXpcc
whwSKIs3EbILJLR1+hNRGzHgJCcACkSxlX8z2vBrCWfXT+7A0iXvx+Chhj7lCjYMDLSP6X3fYPEX
h1/2G7ehuAMfArS5KOqfgRIGwdkEouCn/cGiG3y+vC42/lhAwRzq55sKGiCrQMJCR3UmFtxjZ76B
mLcIOqt+9WtQ7SOoxu0YYhnPPncPZaZnrXxzKSYYHdlDZ96oOEUuh0YiFhlE5fgQ+GZx8GAmvaYB
mdpOViI+g1oiYZDT13vA9MXj5Lu31D65CWK6ZtlfogLhebAb4Xeu95T5IYS+uPeI267ZDyxKN6VV
BZ+DajMPtEW3ttopP5gMES6Y/H2aDwSo2YWhcOJSfBCcLeRvlrmeEMClQx636nkS0bizQAXfZE3b
vqbFuKAOhg1+Hrz7siPEl8p7X8B8inZVOyBv11g13IbAQJxcKGCuqMFw6o2Pp+ZLK2y+FZAq3Ubp
YLzkHH95vU9I3JWrKRISKVwgfuCRXM6nK4ex+gJ4l/DeNeBQE2gTYRpRJUD8IJD02kxuuB2motrB
hWR8nnL4rOgTnWbQVYAAZnZ2J8MHBC+xFhNeSU9IVj2VIxw8YuAJdnmYwjZsTnwj++1AOwHxLBep
Sy0EQw1m6D0YA8w59du0MhLnvtAbIbG2K+3EWNPrM/Y7NIivkTvU8wu1yOJpm0P3Z0mDqFcH9O6I
5eSZSu7Q+nDd6PEaznNri2WueQCDauEBFfMkuWHcpWFxNIMufBm8HCcHZM85FllVJmBOLBvW1Opm
oVwZSN3tKfgIJOkPWQh2oZKe0QKK4knpGSFPB2F1xC+dEvv9iywuI/hNghRyAvZUnFqnw+q0Kwdr
13vtjaUbwHUDiexDszEUOzz03f1UJPCwAy5LnALH+uvnGLlw2ZmGb6H5uechxL7bLkMQzLfTZeRF
zVLgHbktbcbTJewYt1Yn7EsNvsn9VLHobGfs5r2zMpDwG9psNZctxAvB0CwbON3oyWoFH1KW3MnY
l/dIjSPgH/nfW1eizWpFtraaGpcZ7ajm+de2aMw1kOhsDbyzDSUuN3mRoeGuM8PPYWyDYtlDkj2I
0uJExcG2dsCgYRWVB86Dmop1Pqr0JYwqZDK0qRcW0ukL3BLEtmLBe2sih3QFxaZxT60d8954HlU3
NNQI15PNwFiQZXGL4MsT7SdTvDzQQWV6flDG/3xQ1Joh+kgHZUDhE4uFtNwG48ROhPKc8Z66qJAA
XwT4kpnFAqjLLCPwARkaGgEC7LqTR2IC14nmTjRnrDs5WTatyiZc45N+CVhS8gAcyPRkA+2eNmAH
U4n1OZZoUGOnkjDtvT2xdC7JYjzZYd7fUlvQ+DfQ6xI3VLJC9lBCWnIuAVX50g6eeaE2FWZfzMiJ
Z9VwBod55EZ4f553wSq5wL0RnEgbHAKr1UL5IwAh+uCCNodmgSnFkVoV3vMLM+PI01Ar/N9xT0kg
bduQPbmeL5cZOzdule6RGssfJ9dLtqnBzBUVQ8mas6iCTx5zY1zF8CkNR6iNUSNrsKvcrv2Dqo38
cUi7fKMShOiptQ/s7FSPeKLNYxvopAj5SF0zBalyBOqxcNc7jdq+W8PxQSL7jol8KDAcgP6XVV9f
pA1rAZlm5gr59frilPD5BSgHP5MIGIsRjg2bubKMfDSVtXmbZB3fI/QwwhJOz8EABMns7FPVR/th
AkYd4ojqwfT77FLG0YUZppEDLDrhg820YSekW524bo7BCMRZkJX5A9XB6Oqzk1kAYumq2O9hGq8/
hEaaYDTBWrDyGk9fjB9MQKeCCOaOVKQRVrGJ0o7dU40ZYa03OjLdUFs0pv0twiBzd+rRDzC8bgtE
kqgoEPaEcH93P3nDZ0jlNCeqbgzAGnGBdgcqhnXJwTQCXYCKtOkr69FupDzTnvwJ9IoYby9QlnCg
tGHOCt4bK1wo8rbnA1vbrO3WeNKUG9Xk3ooGdrlp3Pff539tXfrTagTZHLA8zDIltnWTymRrRaN6
oO6OQmLWYpP1fvgi5PgGcl78FH5TS/BFwccPl3B2grK3Z9u3qaeR2YY4XKvoVzp4GyD5hjOV5ioY
biBtOAxbEGrfh0Pn3wZ0fOyWUDrYR8XgrSUHz2EECva2S0Q2b4JaaMOF4OC3OWRmshpyd8Og3vvZ
fttvWg/Gfn5UxKs+Dc0z8tnNGUjAbJUOMvoa7CnMfG1nvPvHdhqPV3OGjz+Zb5Dl8lYlUkTHtgE3
n9zRr0US0bkWQR2C/IzuDJoiOmP5/XRtpbE1YJmrymfDXiCDdVPb5g9KCbsigkRbVblbSglj1XYe
YURw32AVSr2CxHsae+gVh1nvb2YPJct86tq4ufO5X95JWz4TEqZIQrHxisLftHh1IiW7GF3QKkEy
zrdXnS1pVNkpwmdLmsZRARTQX11IYysdonIFKZxhPfZ5Oi48X91C9zDZE0BqriOYlDs09Wo2d4Pn
NwAixQAFdJcJnDQIKUcTB2RXgTgD3T/7iVphMQaDY/g6yLQPN0OIOF1h9FDTNK2cnaPUX5vIjt3a
ejNC/eI2zIovo1WlBypRvWit96FURxvmGsNqxEfbjWND6ziGOPVx9Oru0Unbet2UUb3pdZEbprd3
kzBeUmvOE/+mrPiBGqmq6LqVbzPzjkrwy4E875jlR3iwf5yNmZs4rNw7OGU390Z6bi3V35na/rzP
kEL3g4YtqI3q3NCAjVXcIyCk+1Odn56bqrVOXZJdrgPdcWALKv4y0FYO0uIYBD5YjzDF9L4nGpBk
KtjllhDyorBOgOiCiRBW6O0MQ1lHFfTub7+wwt+YXgD0V4PoESJpiFJoFgLgAX3ZOScqtYPhHGGM
8UYl2gDyPy4TOJ1v7ayHUHcnwvsO8VQ9mKYJ4sbQd3e86uoUqtt6xiZynFPfG9G9GwEkJRU8IKdn
i/5JCWStVzxyBSRQcfpok1TVUdq2cabS2INHO/TmM5Uqr+9OVS6mrUTm7BSHERwl9Sb9+5cT++22
SctX6iHN8r0HFUcplw4vEtgS8gYStCABTbCsXfhQy770pfRvmG7IdEPOAWaFICxo+nnv34Bs/D4C
bNcfU2GBruP8f8rOazdyI1rXT0SAOdyyc7fUrTzS3BAznjGLORTz0++PJW/LMIyNc24IVmJHsqrW
+kN+GlaIgmUs9qON+uViyqdihSl4PNqPsiaMojqounEVA9LAwn4OkpVmP3rBvvTuXWfauJmZAJYu
7as6jMGEDRseuvsBQyU29DQIfwU6z2uLDX9xsgipqX6qFXDhy4Ar21Epa5WBiyWK61+UsFZgoLEf
qgZVXlu1KP4DzCf8e4GXUBmM5vPXWazNYluvdVpMq50F/2z96jdVzh1mNz/FODYfBGdJh/DzX8m7
mk8N2UhV3+JBT9hM1kd9SpoPwTapmGr3behZ8CDByZZ7rf8aXuJSc2mBZj90Joo1Cz5O39hIIIC+
nrVrnTpTdapV9RuHVvy71Q/Gv8ZWbdRuglGYB22xIMl1ApEklPjPAFB2quqrXp1Vbhff974tD4GT
LS92Ht1rmHT8Wk+ATI7qBFP4zxqvxcn304o84pfo016ctdZ4yCP2EIn65dSpDBbMevx5JEDCb+qu
B9VgLaY4B/87wueTXj+pQB7GLWA8rGVrVlN3GP3GeOGn1A5jHpdbVcwlSGOHsE2oinLK2KaxUojb
xOw3lmbuxzFNwQ4xNADhGDbceRets4wXdeE2bQisrkXhcuGgJNYeEeFFJ3j2HxAY29XCnK7BSg7K
JixCdSfeDrCeSGVHnW19QzEMScOsqDdGkNvfNLckWquVDTy3xvrW1vJjdqz8ISb++fIfgzRj1rdl
Zbr3JbbampZmrJW2cQzqkjtmm6iTcdkyY7lH13KdfaGZ5WEG4018nMlXFS1ps7NaJ19V7PBT3SyF
aB7nObfPZh5oG2Sg5ncd0aTN0DvFHSGX4RuYtNLGM0H1ErWtQTcLpvfAR7QXwafizho01UsN/q9e
lgYXpDRcQTQkG77Z2r26Qt31f72sKv7rZekl87HaN9pobMkfFtevQ2qhB1fr9181hcE8HoLJ2rSt
U9+pBtxFyivk9/5OR9j3vSy4l5lnXnEJc4/F3Dj7jMzn+9DKbb5illIPE4O47vy7FCXY2zRgef4J
ZmJk1KbZa950f400ouJzpOqQ/z2yMQvrc6RCO2Ex+ThX3THBq+KHLA8TglV/tjhRhk09uK8OKh27
ahiT+7bRskurTeY+cNzqmUgLuS1vsP/olz5Uo7Jq/ujFknzrCMZvQZWJq7BJrRoO8TtIsNlTKiOx
iYu8+ZmMPioPZM6yiBlVq+X7kgQNmi1S3JCLHE5+W32w6C+2zWQTi8J4Cb2n2f/OghNMbZ/8uRqd
ZLDePsrC8DZR5SQPRheZR9/P3GNlGSSJwN9j0ztOH7ZbYWPD3Gpo0UfPhNAbTnCNGqN6GaAQbGo8
Qo5GUFUvOqkq6J7BsqltUb+M86jfOtwSue+qF9XDmfxjvMz5g6py20BuUt8XJ9V/iQfn0BRGvlWt
BPG7K/Joj+qlVJUvpi1WO/2jKnXCCuAb4WOirp0krbZ38VRGGpY348ZWBQi2/q76TlXRXovEgfGd
aBZmOknxQujqOuRl9d1KwEjbSPqcW98HW7tA6pBG9X2OZtQ8e5s/BV4e77X+U3XXDLBJk8/CXhXR
ZfCqbvyorL454qwn96oaH9NtZ6cFXIrCPFWmaHbqooPmnCtuxhe37KDkWfYJDFn2lFU2vj024G7p
DfhTVUPEVNgwVxNNfqo7UEZiHiB5lWO2ceO2P6LipZEgXcv/j4M/L7W+2n9ewIhxAU27CvWVVbGh
g9mPnsVraiBG1hu1E6r60piWbR2P1me3tpz+0a3z8392c1ksnXTWyfdzoizBSSL+SrIuCKVn4JfQ
LfY3HefdEj3oN10PxM11GxEu60OU9cFwCOBm7FTRbRzy8AQK7lQxsl6H2O3ehNXa16mIM9KYXGxw
HcjEPRKH6RC65Pz/gM2+1c2S4ATApktqBMF328JNDutE/QmxlmE/ZZ12iYKmv0Du9vdWUmuP6Yzg
m4Dj/d0Z+qupxi8ZMlBj0v6qSywqJq8bUWjFe7iOgvLq1XN/QsZ6PqaR7G7FrKEqjBXJGwmi30U6
iD9j/eiYFu+jMcxXP/cn3Gi497SVZJamjXGAGdCfO7Hg1jqUzi5B+/NFXx8U7N6nn5or0bImJoZf
5HDMLD06zlobbztpWq9l0vnHuiEIoYozkLJjpmXpZxGTU+toBjL7LI4xd2mB9dlWr1L7NdcnsuVW
WTK/UuycdKLoVp+dPdLVxwYjxc9Wt427o0dE6HOsqDzWebnAanAdW7tkT+RsYP+4vivoPQW2cdrw
2Vo4EEl7X0eFcm0Ngjo5xoY2f7bmQaQd4sHQP1uXPI0OpNghY6xXbj0SIViCW5+tjoHTs2MiOK4u
JRLdOugdOqqqyNxmHJZeIluwji2ncTmYToRpyvq6xmBOB+zboGrN8iT9ujtGc/mK99A0hbAs5b06
8PP+dZZaN08u092/e6huAsprSCIvP6iirDEZLoWDadJqH1nYpn8fLB04ozq6MflaHuIobrJvYsRP
VaXqpw5xlf70EpClqqQaXQ39yb4Y9+k6/qtrmhOLylNyYV916qwz9RezxNL069oSZ9aLL5yzTCJm
PNUtSuHcNmjlbNWFjYKHT5jAHi9gWV++XiyqsB9ptOohY0P+j9eHwiEROSrTner79WKemZ0cX9Z3
X/V9rBVntKvf1Ct/XTspTX9DYMz4vIb3HHkGVNHVbkUdtASnFRHgkj2vrLL/rc5z4XShKptYZfx9
6pBKQ78FyQFLK7Y6AIu7z1PVtatzLRQdfnyq5f+4XJcnBzOKSS2sLzmv13Hjnl2RKtuz5iMxEpg7
I/VZm6GDG4xGcGpi/uWq6DqZx75JVPe6E8RvLR5uqt6YfOvUtDrLWMBX74aECuZK4M6gnO3XgmiA
qs+KYDotYoIcqC6OLQ85EnCFxEBY0BqkAtSh7tLgrl0Pqth1TrPXI4jiqm5sGpLU5PjrUDd1m8hU
6t2nXufdZ7nc9oG1XJiEbWJja4MbecOOwBfzSlayzlYdVYuRYNu49hbr2K96dRZExl/DVPFzbBs7
Z7tCc/Vnk8vDPJvaHZCG3LeLe3WY7QTBqvWgzlRdQsJoCw663fyrAalxCIjrWNU51YbDrNfV+V/1
qocaSpo82rcslz9f8b9eTI012uAnAcQ1MkfoNx+jea+v9ojzegDX9dehVgaKObSSkxvru1YVv/qM
Vqxv9EAbD6b00tAxnARD6TY+eXWRH0YR529JlD0qSskio5S/RffPHgFg9P+7R6Q13XZeOuRhAxRE
g74jeNXF5Z2pezvbwmv3q8rLU8QRvspfI1oz649W1dxDjynuVP1nZ2/Wve1Q4Gjn9H33gNY8zBYb
x46J2ElAuq/1jthSVWEzO93DZ2VdygOAvlXIlbpqPcg2T3bssfWtusxng+HhH5Ohpr3oq43T6u00
abO+yfOo33zVpb7wvM9ypbybvpoMAznVUI1Ulf9oV2Up0cL41+X+s+O0vgPVog7qiq7h/1X3VeSu
Y2JXffyywRFmn0FA2wZkXKawjuf6fsKNkcxO1eiXBm6KbgmKqqWPpNlv466FW8mvvFeVbuuupiCz
lW6zFu1Ta5RPTaLzLDET7+QHGeGSsc0eTf9dtakaEKfp0SPyuPmqcx18PJISNp2ROe2TACvwVD2p
7uqQWwHLdt33Pl9D1dlCTxENEfJoVv54NAodDExR5PcE4/J7SezjKFCBaKLKGPnv+hxVi+oDlrMD
jz2g47z2Vg1wJ419NVhIhhW5ea6cbJAvUYHhr9NghRf48XPhJNOHUYBZb52iIw/dYEqXxwAkSjmf
5wZSPQvH+AEhTQwaNRiYGVvncCzs+RdE+w0klDEO834Ea2QFYJZsBAXypH/RIpJ4g9Ui3eEhva3n
WXrS1nUX3KVqZ03z9FJLwOSJi7K+4WenzythdEpwJULwsef2y4vyGi0FIqpdfbEckzyuN+c12aH/
LaszdZCJrI62tBB7iuN79+8DoTW47xOPtSLxzYPuyw/V+FX/r77L1IgV2/af1/gaKjJ/OOPJt1PX
/qpXZ191S+0ndwmy2es7+NcrfdWpN5MtSC/7uBD+3dUv7eTQuCVCW7Ej7xGGxajei6395Bdy16YL
+P3iMfAgcmpV57/UpflQY79000mkvsjeWMLF6/LLMBbByxL1ckvcxeM7oNWWo7u3WP7vzLUYrF66
iwYER10pHVoD3xjxQzU6SAU9RdwurLnv2sypsWGLudXxXucYrXK2ZKDAMqiyOkUmfTyDaF15H1Pw
WkT4fOfTeFUlqJzPRamPt8+SsAls+dPDZ8n1jsVS6Y+qFGRESFx0A0rL+wb+HNrw2C03dTABwu7K
yNKBKFBXNvZfDS2ISixXfH/X6U7vwvBfWxBVCWOeUMevKzToBNzSWBzKPMGM/u8rQ44PdqUF+jLA
hBO6U2Hv0B5zHzpANw925aXH2fZglg010JL1YBEVuS+wnjcjdiOsSqnrrfhgtcvE8pSS6psmthm2
bgJdHXufhx7TpFSb7vRkHrcFka2fqPA0hvuzRWlvq2eFeWdptXedB9JqqqGBbY5vp/4xjA4czqX7
DSHLP8yyq84FZg2IAH6dpsCzz6R15bJJY7M6d4aLd9ekRScsHYg5Q6h0nbZ+EQMwcGb49kRwr34p
WOAcWqywt6q1gFx4347FG8HovNv04xL6fSKf6jWpisrMEjoeLo5DHGAKAEMKW5G+1M/SiJbPQ1aO
/yz+1Ba3QOhXiy9EheClrGfRUol/FFXDv+rytV/tl1jQqiHG0u14tjjHFjjQJAQZj7kQO0/oLazY
JH00nBYmTCObn3JwX4JJt16yfrKPmWdH+7weom8aNIIJKM3PZkFytBzm7prqhXU/ke3cNO1U3qZE
6PIQxzDRSlBe6GGM0cmQGV6R0owezPXArqm5jiuRLSXcvwMDyyJdjrjG0Ki6MUX/JnydntU11EG4
CSDweA8tFVyasBe8zZEytK35u1XXKG2SSMcVqk8PyQAiPBoccU3RcbhWjUDzVUYukQiKXw1iLRZ2
B/TJwoTpq0FzneZeA7jpNSXKuaX03q04QmtZtN7FhVj8bex/umt1hAfUqV+Dg2QJmhAEc3w04Lqi
gDVquKO62h3kYXs3xgWJn7VB1alWx2Cbi1g7fYDDNhs0CEOtWLxb0IEQ9z07+anP+ZNsGu2lBtp1
lItt7vOm1N5LR9uoDjMO29u+yew7NTIqgeoo6xVsRp4KQye/+5cVROfkzHaZdUtdx7wRkRz3caHh
IPJ3nTprU9Fs1nDGfg7mAQ4hO6Nhnnz+mIxVB6fNzWtQvaiCVfGACAtAf6ep8n557dxnO9bd+c6G
wbf9GtWs42OrHkI5R95BNai3EoF9wMInRmR+dcX2oOJrvRRvM57vt6E24pCEPgHndpkPXiO9nerm
R6QIXDtg3l1b/79HOUPSvPaYL2mWOTwgTjQ8wEZA6sPCJ5lM0t1XfZ+UJIqXxWc7SDfVkOW6fkeI
9aQGqXo+L6IP3biGuDzrRrabCPvou990R39XojppcEB3wPutxRL5fsOv3zypudshAF9nxaI7SRyj
jiCzrJtTy79G842+gx7+04r731wuvv/U+VMKgN4qTSMcXJySCEPPL2lA1dAN063MM31r5gZgYOnf
zwaqakqRKh3MQ6wn/r0qqfq1SvUKFhEdPhO/ZlkB+LNd8VzPZvSoFU+AhKG8rIcFS6Zt2kzJXhWB
i642ys18aNIFYUu/v5NGN9+cpUDIkqz7BkrVclKNiTfNe1yYy51qxe92uhQlPjyqtS1Q9JrBcalG
VQXTAqitPd9UyYmIMUTyLmJ7U5rb1W86X+00BgCl2xxA+kYVv/yqP41uVHla+8hG6zbK01r3/Alu
tDE/+z6ynaaGkSlL3uVZg9XDZmJ6ndeSqtJN8w2Z2Pxe9Zf8ZQ/YxDPrrD18YESPg7AJ4HOxADIF
IhsgxUxsdMzkij0WS8CJp0+dP866y+rRTu7JS+lb3tD4iKydycI25Ln5OLVDDbjSzDZzMeO3pw24
BPTvcecED9nZ5WHz6MHtzueZbGteeAeb6Pre9wJ3b1f5e53WGiB9V9sI0pNH0rEnhICTxyDi4W7A
UfzuE+i2OxSaDdO20Liwp6s60xzgRk2NgKPp8rOm2lhg316vosfBhvgTszShWCJnTMmjHuF2LCN7
61cmUdxsRZIfvelxDtYVUYC0b8zrI4ExV2fLbJfNq5nA8kY+48z9P4XA2P6okNh7qnUrPsV+8REM
8Q+RxsEhSozgmEUasS22w8ySCf+i5dVJ5vzgrmgGX06ntK35rOjn+Ak2xbYTzshJPdQwEfcC2YMs
An3eGC+9ZXwPDNMPdRBhW7uPiHZqXthaJIj0GeDPGPebYeTuIUpQ4jnVYduFZoj+EAQ68ufkCUNz
ERCASETsAD17EE/rSW7JdOzGsWde1vP0MgFbDEXV3feE42Mi9r8yp0RitrG6XVwZzb7utCIcbQCm
Zj5s0JUE6JR8GG6//Oia/oB/4Ukuzs2qW/0SSLCtTE7DLkjaMjSS+c+o/9GWqC+z9/2NFDbfhfxA
ZfCQBuW3oQBMYtY9VNzqyQStFo4t5vKm9i0us43TNkwrTYf9mLB/5OU7ul97i2+mDDDNmzz5W2eZ
sHXsN9gAzRnIMbsTzF5COx0IGWjauDGXMgdg5Xw3E3MB8M2aMkgqsaHDB2TSXV0ywc4FZlNNnV0T
F2T1EpO3czI8CqaqP4AW/aGNZfnSR382SOgeIKG9akRHWScs13oigFQkq+DUlDN5LN5WN8wreEw+
ydKgykR4AYjk+DtP4/ZqzBZmaPlLPwzGq+WdBxCUGy0SLwa8kG2FssF24hlAxNM+YS9+tZfpXAkd
J66suI4dnk8GFJndkvFjkOgdDgl40nMSn4Km23km5olR1WKRY4+PvZG0LD675pC4iA4OQ/8A9GNr
t/MICtk+G5WvhXqSFCDt+mdvqUhYztWy7aOyPYt0PLU92FyklkjNAl/Xev04jnDMKrsE+AquC9l6
sv2Jh4VKTZqo63GLG3BlSCL36nvAnHHNEX3jHro+QTsz0TcuCEiB9MJxWeAx2FgAhUZUGme25f5m
7DWW7lF7IoYd2k03g+LQz2kg4Ic3TWLumrmR5z5DOP2mTht4b3n4j7bF1KkoK3c4SL0/VTWBLtCR
jFJXMVTz5wViPILSyAyLaRkPkD1K2M52G2L1PqGjscizCBJz7/T6TTfr5gyQfOEOS3zsUtgfb+UM
yKQ359/MVS40mSV4lGJVk2dlEDL7xWfXRFyhjDdR7eFBlfu/nvBz+kh9NnCz1yRhaf40Xe9ZRH1o
ktM7xXBVd146/FFLfh4RLA+17SLgW6PdTAa+KleR7CG4tXmWoB+M8aorXspkaXZ5DxC57X8XHpol
AHU9ZFPrerdoiX8b2uhULL72HCHwG83JxbD619Lpqj3KJR9dmWs7L5L8eAg7ov4z3OuuGEjhk6g2
ZPUsk+F73NodSoaJe8hcEir12O+joS03vN/sUhTTIUj4QooazRazcIb7puLLMnLxUozk9c2GrUsk
Dlla7BcCykdXyLuiqJD2yarXsdY3YvWGwacSmyg808hoZvuuiu7aGlWJjJtRN4aHOjLeE9MjVCPb
i85+Y9Mvw7CDueicNVMTxOwz+5QLRC7arvlTGFUV4klt6e2fqPSk4WSnWJPLHMPU+LErLeOIQm8b
984WBeTKk896Lt4aW0/CwJrY+vrFNfHceN9aI/rCMdjUNihOpsEiIfOz964NlrDP/Hnjybu6y0Pf
nd1QBCWG70Xt7yvSPdceyGIby+5aOj3RXORIEFODh9UJHU1K2b8S009DMTjvVhXDyCLkdBN6cBxz
NE98ea60+XfgoX/lBB/OWGD/aY2nksxTmAjSxUzO02Z2gPNVZuBvCENPR3ZeOdk11GzyormkY8cz
2J/sPeYZZtivTp9WbrxB6J7ArrZ39uwH27Qe8M7IIKeKMb2owyCc9EJ29JIXrQt12C2A8Q7PfgbB
gshSWLha2Hftn6nlvDnj/EdrduTAEvsOMPalhoXozcQRbddvtuggfJOYje68Mn9BVty5Tkz3Ydfm
7bGOZfFQzODwtKR/FP0S2n2R7woWdVsTYhaiWCkOX8YIlrZwN72Bs3JjCgtBID87toUf32FLE6H2
YyWXJSicU8RK7SySzDinowVDMymXS5Vm47FEBPkOaLh1MISY74ekiFnMQmsFHtPshxFjRHJNxq5O
M++h6OJkF7f3TQ+txxYuyVQMINHOYElcNvgcJoj/blYU5KbLdPLmNpB4RwjnxbUC7AIX0bxKeRw0
F7+BMvVfO5L2m9ZzetT2EzSGe2BA1owlExL5+relYedkNEP1rjXkRIOsm061YztbKK8y7Hhcvk8O
TJ8EXss7tOIOcDLYB3CquP71wnpnAsNZEarW++T2PR6+Qsdb08E/g7jIe4wgSshjfXwnns6GLWuG
dyOIhrAAJfUeOEghOYvfvscVjwh0DJt3KGQTotpIvMWadcZw0LyiPxkQkPCirSqmYjGvpQaLaEre
ly6rN/CSbDDdcbdv7IlJ1rbPicueOIrt4doh4nqVfNbL5Ld7AGfslZmAtnVQQLXMPeeetTYRpeBB
W1rtpcv4ykZ7M7i8SySGMqS8pxGNZERh+thao6Co+QCNAvYb46DnTraxcYGM73VdkxinyB/+kJNi
RhsEjn/1TE5n3g/oiWxBCrkb3LCscDCs/NY4oxfOIrN2GSHg0HKGg1llAZ7k6bhf6uuQNfOxl2l0
XfgsWuregVl8zZNIPBBI7UM0qZiyWk2/IYWOol+5PLj2zIRdtfOGQALoOpS7SUyxk9WHtN9AZuj2
1mqC2pfpBkZ8dnPHvjoFC06rSDviwVIv36u+wmekWg4Nrny7uQ7eAAdv+3ZMIb5w/0cLiN+58QUf
xQUbguFwt4DW9txdlCVxGOUEWmWLDo7gdJ+mUIZEhMaXMeYPrpZdzfXRHecErtyib7c92qEaOmxM
3ALiAwEBtFgjZ9MHhRfqRUUikumhSyP3aawDgupOsZe9VYdjRVCjCmJ/m2EAF0oyyzuZ1O529tvh
jFCHe58KI+VPt4BbkITLDJsHaskS+uZV6V1pNYB0rbsZabrd4MzpBW5Hc2Dh7/DObuimNUcDxQyh
yejScasiDlX/YXtLjxGbcI4DUjRJkhJCnj1j13VRdahikW/s9FW6RvMQz5MZElH7ztObDPMo5nPp
hMM81GEiY+3m1rK/Tu6khSXp+nspRrFBs5kPrgfnBOuNsiLMk3XtA9FuwA09wJ+qRYGydDDQ9gwD
ZXo0L0NEaX3dyK7QG/f8JaZrJ8k2YqMYnOPIxzG18O8Rcj8MsZaHg6/fbAI6O8ud59DotHMXVK9C
uN5d2Wm/24kfanIM696um3In5+yXtMDvtIiK45zzUPVtepcP4xRq6eyFEy4DHfM+qhBMK7pbnDHy
jnZzhHuQGGBK91GE6RrSHcLTftuTPV7sCPjWVCebpJ+cjRT8T/raLM6aGKCAWgRG56k6+fOAM4hf
NXdojl31li2VBVTEwhLRxHIDsCwrMlG4l3YKcHSZWDwZ7SAPkGx3yaRBWWvEciycXAKtrF86WT1q
OoA3BLblwZPywxC5ubFaw+YOy7n5Avu29BMsuSU++TGuRWtMtB+SbIccNCv42Ji3OruPOkjEGY6S
TvZq+S6lBVaOZcGWmwIOBT7rm2WacB/qg488Ku2w8wZiHcg0TTna0NK9kSqdrhMgQzSL5D734zcP
sZrdFJi4mYp8t0yxy2Z44AsaBrF340jfCS9/wxBo2jaEzHZIruq7PAFNWGkxQitmfVdO6GHJiCmq
cG0r9JCE22vp4G26Iu02IkoOxODyc4b0rqub7oU1/h1mlx0y5umDZRjaoeZGCqP5IQfAMRapeJTs
Z2OHRLPlkzcR8Eq6RrJj1VuTlT47u9qKp0NRu8Y2BWATCh852fQWi8lheSOHTQFCcut42WMSiIvr
+O2uQyKXvHWh7wfoeMfF0wMYv4ic8AyHSjNkxb5H+H3p3Qo5rxQvBvTU99Gs76TntyF05XwfBQ5P
kkjEO1SePgx0d3ZNL8dnoyAsVMC+aUwTq68gwLPUQviridJpi/njMz+VT4zF/0H4M98LDaeL2dp6
ORiZmKAcaH2vxdGkRdDOjApgPpN4S4jPwHPdaGADAbV37WZgSbFvHBTMG5QgQIdX3VOTQ+GySAQG
5PzbCQR9PtlzqLOStnuswXj+/ERmYbyINH/UombZDLoR3Qtpfbg2efhlqM9pn4lTOfO4tjXgXBXZ
jNq7eOwyoZ5e8N7dGrjQbZrGQBGpiqDOReCUMnnuzBKQ15Sj6Rg3YYTA6kHX2LMMjdN+HpwFFIRd
FVgjuc5jFGTLHo4mZhgZhNR+0dipT0UKECBoTlhe9udpFMNZnX0dYtfuz0UKdApODTO1R7gdfPth
LnP/wI9bn61cr88u8a59t1TXGbHfM5JIyzkt2LQF8JI26mp+RzKgz6dDQ4IRGZoL0Qs/JNR/FUbQ
nrOmfGv9ggBKaY/tcUkKtsgBrGY/n5El7ufzaPVomXsSL1zXKIrQcVBnMUv7NGirIV59mOalPDOL
lGyCpmjn9NWbm4AK6Ia44vqEWiQ+u4VdbbSkSthL+dFZHVi+sg5NsqtD2H0faXp7XvoWvazRObQ8
Ds+tnoFdTFiWhk1bvaRZ94fsyv7zu1Jn6mtKFgft8zlafJRfenGIVjdKtc9QZ/5aXK35+L23bV1O
vGkO7hSNZzd+hdRU86DbGUj9s7sgKxt46ZtVxqWxkXqTnbpuIeG+bI0xezS0IMXNng9G8s1BhhIl
CFbwUkbRhofU+gaa21DJa6bxuEBCd5Nkc1SEiR5FhyVvjqNsEFYocUVMk9PYwUvUWKwBg52ss3oH
iHmQF/aWV9J2NX4Vlr9s1Kk0kprtb2SFSQeIEqkQ6N8vVRmwtRpt4jUYUp0BOphnAcd8U3vw2Jqf
/pL/JO7i881GaMgNpuOzO6aMBxY2qIk4qd+qNqfq3K4HVVQHGzEP/ubrT/lfzRFG9P/oPXqB3M+j
ILhYHox63GC2/MHmpN9IG1W4navZCIyU2XFoioCkDh3iGv/vyk8RS5/DNmjBZwqvAXLHYQDxt59/
CTwlyABOhtbdRXmfnHKtQM791mMTuO+T4bGM6ruM58AZlWwc0uriB3JyMYFyCU2rx2N2MW8SbXjC
4Zq/87JWCwFGk06I0+UpaoqSZ/dS7I0xfvTIikXFM77rr63uW4dhDRPojlOcpxiZyLY1L7OBtc0B
IoL33Lfcw8Hgg5csqpdA0SCxHyhjiJTDeNIqN+PW8eermBFkczxNsmoizhgg3tAM+TnSBbrcncay
CjLWha/mhBaM5oQLWedQmwBp+ZYZZkFsP6N4VNZ1dg6q5Rc/Nv40gFZP9ljirWmm3TYhRWaOXXAd
xWIdCCrXsMY2KVuIrdPK6qYXkBoHtlEbkddp2OdxdXNSMs4IWSHaXx4g2i9bsjABvRB8tiaUbfG4
Mf0lewf1316iMrU3WCKXW6ktzV2GcIZlVNpbzWN2702tf8rxJXrEO5OctLN0f0yZOHhLh/d8Zz97
nqgO3ALlMSKO/laVEYoJqfajj+x6gzztAGJU5FdNZ98jg2FX54n4EdfJK5GkDQ7c9scQi0cEUb3f
hSCexrxglpp7yyOWL2WcNmGrY9tmS/cnkXmfWADPKE/v+iPBkidSg3Bc+gaiFdGSbRXL7GSiOL/1
Cns5omK6HBZSB1tQmtZ20Tq5Y/m4reoxPejNGu8IiEiVRFo70btXgP7YFYrhqYRPYqVV8hFptQsT
nGSC+ZzVerWSV5KdbrnLkxz1j04a7+XYNaiTQ5gk208eBq+W1E8DdIDGcovmcvYo0qyA3JrNPKR2
3Vzkl6aox4uzRu9moL6j1TbHYGi1V6yvdyKwCKnC2NtGfb6b4jR+BSn4U2A0dW+3pvZi6Y6GfYY+
7vy+ANnoVMk+byf/oyV+3QY+2HoZzRcCn/E2t5FTGsggH1Hk3/oouf+QwWhtvMwzbuwArFNbJ/Ig
4Z49J3YH651M+O8W+WAnSH+1GBKznjasx6DK69V7xD4G1iAerSYitKGJ8o+8/o2sQEKONKnDpXWD
/2HsvJYkRZYw/USYocVt6szSqnumb7AWM2itefr9cOYc2mrnrO1NGBEEVBYiiHD/xRtoY/8URA6E
4WrGY2tO5idCDL8mvb3OU9i+DU3rvnQIW0Q5eGaMpuszSuAMR5L/TvmxN8l5J+TS0t1WX3dLT2mU
uhTSfTt6a/vXU8hue/ZlnEesTLkGRD5hfyymxutmMWB3LHXZku9NH6l0kvpvm9v+rbu0SfGpTc4j
bZPW5gdDLccda7sU7bc8L/moLpuqwxSGcOp/Wo3eZEKw7E8VILtH/Nj+qa+HrmU4kQZULOUUJGF1
k6JcPrODWSA+JnWzmf5TR72aWWQf3xeTHrxamsrr4GbGHhBR8CptZWYzusfmcJY2KVS46Wo0+Pdr
U2YnzwHD2HZQi3Pj1UTNf22THXkz1+R3Fq3j5eRrW6w0O03r1evWxopzj5i98VSYqXaM3DI4WyVS
44VSWY9qaaqPfuZFfPrG9nvtal8ygMhvuqqMt9kPs6ONAdFLMc0sn4Jph8Rb8WcE4uIcYwB5ITEC
axl2IiZ7B033+kNfp8RS/PzBLvrm3ozTs8s39g4nT6ZIc5JeYY6dE5b8dzmSrWfEXT7yOnUeoR+q
R4VlF8NKYD8M7Rgzw1cfkrG9IYaS3eHeG2KpA5AbFNV8NDzNxvQkQz+umL+HDrKTXGjvjYD+Q97W
6p/oreWHcLDzozprz6SbO5aYHTKNRTLuG9QNz2ZdkOlREWTSdIhyTL0PSd+rH5UzABhtk4VNQSQp
xR8KC6rA+CMufxlN17BSBtDYBdaXeTDLQwZ37jWNECkox+IHsfzpTprqQO8evTS7Sk0KiMLBqYH6
fZD+0tZ2+odn9fW91PqomMkwjQ9tO3ng1NrwUGTJ8JqHfg4NNhqOSjAMr9IWFUx2AUc9Ss3DlfMu
qrK/kKH5p8M8IlVNVBIMynIOKTL972iwwhc5jVfO0VXFunC3deg77B5MpU6v0lbx3t63iv/oNeTw
p+KAXmLwrM2ZiolnMp0cN1jCEwzb0hZY0UuWk0GVJqvoQd2mxU8Z16UpGuZpr5aafpZqPDXF60RU
fD1DjgW2DlBJMK8CcgUO+hyXsXOJG8ZXJFv+A7pduzQz83PN/7q1f+5HiD8HDmnoJznf1rHXoreR
bBwrm2zYo+BUPCAZaF6NcdHPqaJxJ21S9IVaPLRLEcQKcE59mhfNJ6g5/92xddaS2bmUuvq8NcnW
lPrFw9bmxtlfqlcz+6kjb+fWTfxQ6KSMQ8x6162tzVZaQAS1d5MeChmmtVseVOlF0QHDtDqq43Fp
YoaiZu1HQCDo6DNnOElVC4sMN4QO3rVjNR+h7y8gnyVWuHSOhjC7xGEIqHqpDmFX4hgMzgSpJtZe
of1heCn4tsIkwrxUTZLqF70Bud8Onf0x5vVwCRVmbLI3HZvk0tbldAhMuPJ9azs3v2ZSYidE51RF
CxFJS+13p89ZgnnhF6lZmZa8LXkCqUWub78bpoVKUpu9SFPRBcwmsnK+lyqIKXOPh+OfFToPB32s
vHcr6hUkwSLlaHme+64xNbqoOZM6qRZIvaC/xiRHOhsMF88wGO5kpw+i4/2rzmPd74fJ4L0qy2d1
OWnSMt1tPS+/l47YEjOnmzqckTAu3EnbwJfnGDaoUHms772o7CHR8Mkb5cMm3yZXd3zCnUsap+2h
i+wNW58vTtqcQqdPwX4G0TlHLeQ9GF7Kss5OnoIxdDosupeD/UaQwCL5q3XHAlTWh5L0RKdS9WsX
JHzdpzz7sLRxYp7PKIdpTMpc3HDu5gi6Mzqi6UevjCRbPP8LctBYcIyIP3udeZZaVQ71u2NcGR2j
o42XpQMq6Obougd9K0GKOvfDj2YkkpVWpKSg0egXLQ+cfUhOYInyOfsepMsxSs3uRBhriY25TOez
t6kz8r2pZ8HF0w+Ij7rP9uIHI4WeXgxTeTLy+munK1jxuNX0xI9GhqMYiVenrF0UA1pkTPJ4H9gl
VEMdDUFUs4rvbd4/+36lvuNkKIibXW16/ltGXCupmKurSsX1mTTQRUshW+Eyx7AL8yHIg3Rt0kY/
uilG/xo36c/Sdo1Lg43FY2ihDzcxxb3LquwP5t7NT9cMH/sx0/7CZuOUeI3FYumpmeYdE/KcHHbb
Apewkp2HuPLXYMFfh3m9C/DG+DDj5hoB5P2pZQjDKc8pNiavul3cocybnwqNOG2uxPnRHeKSpHf0
lUlfde5diAxh64Xo0yfts9kXNYEAO/pZh9/VYLbPXqMt6PzcPUwqMcI8DguMs12CtirIWHvWX+Z4
yN+HLl7YhWl4k2paoTcKaOIe5r397HcTeahuqOBqGONzVJsLvyxuTqCC40tToRFiKfkFuydMHFK7
vhD0q4/mQitnZW68MvXnz8/kIElQHABBHWOFRD9JrXQX621E8MbemfoLroOvwcwIZDDUngJfL3D7
zkF9KVr5oTstmrVZ/mKxWvvoZ1d7aRv9JPuQPvXuOjy0d6P9q2Nw/jBDx3vLSuT5scj46C1jwkUb
E+Zl34gQHLFmXE2Xmore4mvVE7lfaj3J4tccJ16poQdcvjZecgr90vpoiwqz3Tw7y77Os9QXx68v
a600q5d2mK+mmqjIWuiXpErnx2wpWnW4m+NWJ1xDreya/tS7io2WkW4/jrrmsOadsh0RHTQDpNFY
9sQW35hpyu4yvbYf1UFjrz+189GMoh7B2qUuu6QggYnNU/8olfVUWdVYJFULwqjZEF6GPiMs2YQY
prlWHUIYQjlMqsXyB0gC2By9wJ7JWgAnojq2Or1nV52vXTi9r1XZo9Vlf4us5DFL+z/MIi6uGRGv
x76v/ilQwHSO+MpV+087BtUbH3R+yta3NRzN2DWjVu0AkCMtspwlagkGjXqMYIDpB09G4o6nsIdM
qaVq8MSbBEnA7ufpfvEwkjbp52IN9CRVtzKfYdwRZViO39rnqkG+qLYVdBmDmqmcrx3CyQ9hnFLk
cZsDMIZiOaQlSeSlLTIZPRECCoBz2O17ZuUfpV+Fj1LzvMlfoJU4ki87hzZWzspgxyyk8+5dtXP9
wcb3A8RIC+iFHhWwVBbHb1IJa3JM6NXP91LVWqAckPHSs1TLKY+v/uCBHF6ORMYze5qHaP3D0mRb
0z6q0+BValY2EGId0ESRaoT3+9E2l0D0cnhoW+UNLoa9k2qqO9ZzDQVXavL72kC/pHZWP8tvzxac
12jFCn6ay+9egEWTrpVHqZaYy/No5rjdyG+zM2SQYoSglpqcLfL757QkxEtimdSapeXqXqma+maT
LCCQPFWM1WbRXFSbzFCA+eeHMxbTLg4C5zsA4ruaLTzpeJ8aa/6buMWXiUjon2UHXYSkfPiGzzef
eqaGOzw6y0cQHOmlLGz/1hpzeOf7SnQhD5lfCkQ8n/Qs/pIiz/arnZxXc8Kv3XHLX3lW2FguJ+NN
KzE1dmPQN8R+ol9XEvENEXwWBlrgxo/pmMcgcYLgjhTpOR7nd3vOjR1ynMA3ytR+aOeumHdZpfF4
86b2afYkhWLb6RPRUCSy/e8OCo/7PoGB7g4V+bSg6gFcAT2HQ6eisdnBYvHa8Q6w/Hytm+oHtpnK
1dKy6d3qKh678VnDD/4Lvms/89ndk6BHubv0T6Ed/lV1WfIUxRG6tamjnKDpq19KK9aYtLYnzdXt
j9A+kxJLvxrzPJwMJYqPrpLeBYr3k+m6ejPr6C8zKn50Y2iS3qmciwZilCybi3EWQmNjHacoMEF+
8EIj+TaQJEonywWKVJGsdHixk2r0DnpIeqkCCPBaFGci8jEpP0zP2zzG/AV1YrIE2tdqDryL5ZH5
BPieHqsQeUzTAaw0gIVvmt6/t765sL4fh1x7NdTmBhG92pGFCk5qQUTMQu6SwMtIvFdlbl47xtM4
ftNxPDFeitZ2L1PWIX84AlCu98QZlYumkFeD01Sd4M7ryIP4xu0nUA/1MSUCdkBfyT7kdr74yM5X
Po9IbNrBn1Xm1m+zzkebJv3JIXEPuNsJiZhSKOYY3o9e/HPKMV0cB7RzsVr8e4YGU7a6hxtg0Oyt
PmxfSN5qZ6uywltg5UTlo9I9BLlqfAH5+WOw4vJvExVMckF/RV1XQf4OCdYXJeIQQ9vtVETqrjj3
Da9qoUXPFSgVqUlRWa12gjhPcGzpIYVf6iBdRu/Oh6zyioyKBuwvvoCNOMZ4MTz1mqm+TaRWj55O
rluqFkKKj1mMFvyyswdd+DYYkLFHu7+XJgP2wdmJ7OrQuIn25vVGC8oTANFSkybNsBB8a9PkJgcs
X5+rwZeZuUt0KTR/Ufssu7fJB9JqRuWL1PCkCo6p62Ohs+wcWdmQr25vUvN0rXuLlBSEgIMkvbTp
eIRcey+3YdFwgBRMSk68GtiLLgcErjIdkypRQSPQg1l1/NzpZB+WncpSjAOBPwXSwFV6EOoebn6B
CtR2ysBNb4ivJutvzqKh2Efe9DbFhDsmS9PfGh9rtLwOb2kW8qUr2vhvu7XRlWbu9OqE9ms6/Crx
xH0nprmfDGvEmiQ33sux/BkmCE3IPkK06h5xSu8CYtR8tzX8DJXeG47SNzf04FZhU7OXvYNKpgf7
devsm89870vAMPWU3byQGQRUtOhVCsRRimOV+MUx+W+bPkXZLqg8xLttPXqdghGUl++h/W2e0zAy
3tyiM96SWWHQB9NylWqseN1Vm4GHSBdtsI03PmCTk0Vr/7whjTyi0nqxl8OroD4Bd/cRRIfbVimd
8ypFEjeMds0wXp0gdl5btNEfx1iBZq4DQCvMAHY0jjRn6UxEMHxBS441jd/me1C/zZELNB4BNv9z
vrr7u8gU/wizH2AUtimvcOl0LO6abq1KW2vWh1rjeyY1TEyL81wBsFurus9Rc3b2AW48SdNozKTz
uljF1qMK3qRtmv2blvNiSK1ulf7SWnVBD/6oFL09PZWAQx7WJliQOFoN3s5w8ujZcXnNW7Sz7Ek3
d+R2yRQbQ/AqhaeGZ7Uw5kepjb7bPEa1ey70NEr2c7NEgevK2cneIuIrn1o6obMmiU9bm+Elf3mq
ykevL5sXLYJV9peDt+jYqK9S8Byh4NGTrd7afHP4qCN1vEfRR33tAz++rzX7j61DwjoF5Y2mOW9t
LnZl7bietOkHBCuQEdpboz3d61H83I5e9sg3MHskhX7rIUHcpIZRpq3uZNNLw1etNdvrb21ymNUU
P+rWDw5aWWWAfHLnRQq3JkroQAiAoU5bqSqAdMnF1MMhgaP6Vsd++eYnJeE1L47O0pZFObHKGIh5
mBflfqp8dcez71+ls2ng0VqgUmyYwH9KFTuslGH2GHRR/VbP5WtLoPABvdf6rUgQuTVDxd+r0EHx
ehjunM7suQDsDIFPHUikgpTS7PpNner4qYndq+yUJnzGNIL3jXfVpqF8nMzxzq7Dnvs5GB+NOZQ3
b6w7UEFTkD3UQXnMy6OiDuWhaZz6oFnBDPDIb06mYjgPfQJFI+79ZLEfO+Lj9rUx/AI+fH/vl/2D
1QcotofkpOAl/PC7+GSFCB4kFiudghmAV2rVZYzsX7Obg2Crr2ofwJxQQjDdaq8fWuYg+4bZR+7h
L6RnuxmU8H6MFIikPl9zyfaBj4Fdb4JBV5XhBmLiQ6ud6BzwQSDArQJJB6Tc9/qdOqM112qKQXIB
dpKrnNNR/8K6i8EG9MKhNNTHrEuvmFEr91VXQo/tB/ea9RDgDOMjboaY5Z/LOhm0Z9aH7tucWdpt
IqNNvKMlmGgUuyyfWjhTO3XESRd1YtK3E24AXtknu3bmG8li+EHtX7Sw8Z4XEb4JEoM9VSa8x8C4
N5tYPSkYo+yK6Ms8z+9khA5Rq5Wnwm7duz7DDYZAAJtbMQ0owNtGdYdo2VcQFiMudG1/Kp0QH1dd
9x/7/BenCW/IrRg7dJ+HvWMaZG4LRbvPmKtm1qi+GClnHqpsvrMQnA1CQCKZguViosPJm5JLow31
re78+oh95HBoHCe4T916Pqit/jUY8Q8AMdUdgxmKhjqXLxbwj5dKNz+UOKouGWqN98gkgivhm3JM
G6e9L4uCKIk+wN+a/X1QTf09QIJLVyPI2NbJPq/Ls5eN3jU3puqQMm9gaWWGOwM3rX3ddxerWhCB
QacdzcFOTgCEfyDV9H0xE72YZMn3XK1+Dxyu26PORgSP58ZuFOB6SdveaZToJADXQkuCFXtn8LU3
bNg26o8q0Sd4dWZ9NwA0uCpLwMNoXmRGrS3TaqYoPEYdeZA0RJglT5CMiIZW/dCz772tPKYpPF/E
UfZp/AJ6+e/ZNaob+TeVL2FSo7mm3qai0l5NGB4mjz3pXrseEvA3TrU38jC67/IquAUjM4xM4/2d
Qnx50q5Ebm9Ynt4yI2Tl9GhSONEHRr1MMBNiqHZV1+fQnn64purej27S7gkFtiGh0BXsgLcauSXb
uQZ9iCNEAJlGyzEtK+olUvIVIkC+H+LoV5OVuGRH5oVveZ+AWEHeqj5xQf+uUyxiRsLwZB8w5Wgr
65nAiL6LQZcd/Lh589wGjpnb4P6mGsU1rBkHY8Xcz0Pf7MuOmECdP6Npqt73UaTdt0vhmBhWOpAw
03wX6oF/NDuQeqGms0JRnI6x12qOQZK4e0BZp6gIfilkHlBiiFAUIpTxs7eG8kuLrDkf7UuXY2Pn
uHCa9IAciDpCT/WYHj8EDUCe+YUVSbsn71mV5iO25tkON4CPNFZD/rxjLRDqwwS5+Gn0CLDXejeR
FQ5eEVbh89lWIJR8tQOHb8b3I8jLHbZZzCpYFHaJCofHbAlez2lwsr1FfbbqfwWunyFQZgBvdPUU
EIOZAzz0z+GMVaMOYX7XaVCZ2r8GSIMRsN9j4wHnq22HqLOzM/NW3SM0XRzVogOh3CkYsGiqgnwk
ejFB4JNYKN23qZpex9Bu7gk1Zvu5mxBFy9on2MuvRJqbnYWe/NWbdFCgum9dHdu9KX7v3ZTEd2/W
gtOp4u5743r3ZcQwazYKw1haVZcZhSUsVL8NAFHPVdd9w/vAgBNsB0elTKaHAa+ie4fgcbEQiINU
f0sd9w78w8Qse/S5gsO3kVU70Y0A+FIcH3Wj83dNAYkiiysCFW1gknUrrUvlVsXOSuz2DHS9ABTn
WYBu+BicIDPfnJyklF6guYV07FtpdS5RnkI7JHF8LqfWPPd15f2Reu9wmTq19X/Odn2A88631Fsg
MsrPyOj3uZUFN30M8Ees1ObASt279ADPzhY4UHAnpKQUn8VbB+HesQqCHqp5YM744I3W8JwOaBQ5
1BCTSY6tGbznmWLfbUU1FM5atZn5X+0aihg2X4+Wz9zRGyxwjG4G0LPyvJMf+N4+9FBf0xj69iyZ
d7oa8Cr6pnE31zFpU2Yfv9JcP+ZBMt3UGfkmhKJetDj4y1ocoqDq3KNbLA8jqzM+xEuxiOeY+ajd
q2bdvgx9Oz228TJyU/PKoH2pI6a6VZ2ey8BRw33qcBvBhF2VlvVH16fMPKzoS5Lq6ByaxbNljPZp
zCPW30vhuw+z18FDa7X42HQvqdMkt5DlwS31nehgFBAAYGNHd5ZtvuiBAXvDG3misHscQFwR34uP
g1K/zBhUEthjcdYtAmdadhEMmL1kpKEKA0s0rcXrCgTmfwulI1/Uo21aeNhlGCGSWn4JUmPMvJYw
C34NDrLnSyJAmfWj7mPriuEWHAnMQD041kEPGmsKhokVp8+xhEbuEZS+8qAWd405PavhPELt8O3D
iCrNflqqyBRM+97kZpmpC9DMCVN4JR3Sk7MGusgzizsQGZdhgpECXOmxM7sXpcX/KTfj5KBjojnv
BTMXLgR+C/zZ0RmmHE7B7D6OqaYxFeyyJ4/U3C1uqi8zcKMPvDZAGxbfwyFKP9Qclxiv/eUWPg+3
RAmcJVRQzzornZQHyvFc7UGKiU8YACtPOfjSGw1w7NVKKRXAnj5IganOzZucBtfK96gO8msWlwzZ
Y+ccMOwGHkJKARBcMe8LFNMip7B5L+y9yZD3MGhQemuAAvivDaek4e8hOeI/xARYL8kcfgmRgkN8
9DRhLXdwnBGC+4I3AqB9SDTuLvq/qbJP+/pv1jXtXTtk53qs+UyCCkwcLK3VBJJQC4+zrq9O+GeR
l8ZXJORR5Bxf9SSwLumgvM4EARZ6q3quzMV4IP6mdsYl9saQbP3Bi2fvGkbWY0wqbZ/qyCq1ao7w
nwFi3L5zTX2619L4fVRZpYZVgIxiCGV4MWmqfHRtkoa/BxToy6oAEWR1d7JJeIPlKu1VOCKd/u4G
R3sDtusija1MLARMxmltwdXnad8citT2nmEBOE/q9D6D4Hs2ACPYedCcqjj5WjIxQL4yAlpZkkyV
6pzqGXO+MgOgqSjnpHND5k9GCvzFOuRBZ+yrsugvsCOK986sm8sIW2QvVT1xGvDGtYVfqNI8MF3m
/2k7+6CXwa/JVqZzEafzHcIfz/0M2Nt07eQpQMrlKWi0mswwUphO76RHq7arcwkN3AhgZygJEnMZ
P29hargDUsFOSJKxCHbOPGZHVtFPBnEORvFDlj11IWCx77n9jmlZe80WzEy54OpCEBZX03mKFtxo
bUzqFWBEuCBJpZj06IuiGP4x/m+TtEv3bHnt6lsZcF29FjrdLitSSgF6NjrIaa2ugoN/mnCEvFjh
e9yAFPDfxiZITwF0Xrs14BYN4xtC5agb4nm36moIRkhwQ5nJgsGNHZS8F8EN2dH5KSTJ8cfkNsEN
XJY1H5ms8ktkU95oq4JLdpHNZCaCBAuLf2+oC9C+bqujIFQq52mBFDKXzW5FD9w6aPB68HeJoi1x
BFoDsFhHsip/Okp+SNQAh9xfZj+AYl4uXLOcUbY2fKKtJep8FKiiNI5zNmUX6Rk5LVcGWcTgn+Pb
5STSSwvVaWc7WXqQX5mgNU0CFuGzxdXvHDTqWRRGHG8PyX24guH82S33bzQj55KjRi05YCkSuf6y
GbNEJqWF8Z1Us6w6h6Wi4z+z/KYc3GeAd8ZF/qT8DJyXw6gaECfpq6NXlr/kuHQM4Jgvt3G9w9Io
eKncJ+tiLaTRrW0s9e6M1AqeTIA+VuyvPA3QbslQj1M6HlW9/i54YCkGYNRdDb+OeCqSI1k12JgR
VU7KGO82R0l6rzivUA2+9TAXj14TckdtJERPbdK8yb23E/dpIO5zmmuDYd0aIvT2mLqT3ipuqcPy
rw3RbNtuGthhHQh1ExzkdsndkK0Sj89kJ5vyFFih7pNX7nZe0ec3fB090GeyuRQQEXg2lHOF1ztj
y5DMABGAOWM1jBHob5tytIMjBUhk18hv6+ac9qCh7Ogif29sGmLUzSFuk6/zqN/kyq1XCWrprrDS
6SDXWq5K0has/1sN8ZUFAyD3RI6QLWlbHwepS2GkOIY0XQhEE9HHoXuVG78+mnJptqdB9tREPncV
GPaDXAr5kXpfc33aoND3RNCZ5VrVj3axDUHucr2+Zu70M8Ar45QxG+Cpe9OqvIVpG57yGaJzq0+v
+jJ0yGc7i23nPAczSGDs+HYqdE6UcBv0hKwkL/6vP/zbb5BNbK8gu+uhvvZc7x5qMjiU9oZ+kCFA
vu8dcuMXG0DW+JrC5V0v7gqn+O2t+Q1U8fkKGqTxigjW5NycjDDX5mPsht+ULlOP2xVmELzpjgul
extc1P45w8TyJL+l96un1J7VExqN/bxvsvC+HXQFmMcyDi2vtRwpW/+zzevKGeGAMDnIk9DH6Ykp
DEuX5UHQR6SdTDjW2+OzdLCrmQ6mvh+QYLvIEzx21nCZcotlSXXMnQHjI3cBV/7Pv2sX6dUPwQp7
uQFcYQGkbM/eHD+4+gJgNAq7XuRtGN6WYVmeJKlubQXRn2VEsvTZOfpONYBZSZ+dQGGMlP5SbG/r
b4/ouin758obLl5j7uVJWA/BVuCsfGkbEgQyFrJgb84odF+3N3x7lqVNqsHyFKp9f2oA6Z1DJzrJ
PlMedumxHf/5EZS63DXZWo+R+rr5ab9UP7Wtj21Z2fY/Qw+2ciT4U/MawJXbpcBjihSQW2+DcF4+
HLoH0TTQWahO+gkfCvL0zAvkjg+2jjGo85TP7YvD3ID14b1OxGJWCzy2k5ccUMpQd3fWglWdx/Il
H9zuZJozU4lGVw9qUBC76RGY2ZHgPQnvYMoXu0hzHupDEJVPDubF242XvyrV9XXa6tK4PSafDimG
tL302A/KwyhFvQzXsqUn0JfMGM6TXH05SQGecQKzwmPX+9Dq9/KWwGqnVTZ/ax1c44/cQkRJ1i0T
rsFHSHV/2sKlCLlgXaykV+LgUEPiBd8wJvpH1AN3R8bkKNdYCrnt8TI9QSiXNfKU/sgn/ebFRnZS
5/EuMUsEyrzuIoOMxqjdwtktUc89hEWwfgGM9hek/OwqJ5Q7L1uM9O3ChrGj4dc8eM+YxbkrZtlP
7Dcfz7NTLk/ENhiomupcOW77fXo7aod+gni/XcUycxhJk+Uzk7mZdfAt6EJCKoEX8Ae4ZIOZuIf8
qHQhtwblxEAXZdSs46pjJpMt8LrVeXKd6wQwh3zuGXokGsWRvc9wDFtnV+sqKtKCgpybrq2DMFzq
x9pIjJOcX36Xb0fjtdWfZiNvT6ppvMhd3W6tbOVd9zM2pmg3FgVK/1DI/1mgbQOHIt9+qa8TO5an
JY40LB/A+B+1zM5h57f58IAgu3kBmlbdhLUzRF1141n4uwyzbL2/cie2MWa7MXyg/0qhZ5qTVx8s
CNLIYjgGDicFL4HLCH5AIfBYcsnkzshjHajEHi3gwX6Bb8h/B3PpsI3o251cH+hlvN8uwrZXtqTL
//tUzNVG2EsP21AvP0aq61x8q8vW2jhH2H4woUWYQSa6SmdfVDwWpYv82XXKJZs4bPKqrZvktf+B
1a8fSvmdv80y1mPL3N0DC7gnIYg9Bh96mb+SHCF0La/JXCAHsw8m8xtaK8STwz65FE0Yqkfpvm76
yxc0AgzSBek6j5MnVWZ0W7G1TXNGykFDKVIDJrZMwuTf2YoVJSn13+ay668v5xEmzsNYoOvWs90A
Tz/ZZKnmPXq9BUmoH678ELO+6a6uXmVaJpM62ZJiPfUyLZQqiSA0rwMIIFtn6bJVZWsrttu4tW1/
49OxUf7RIdTBGMaYKQNnBxAgv0hd3jyueMIyftm//vi51IpdpAzqb9NIuYXrkzd/DyDaX+VxjVDS
BTS93IOw65DckCfl3zfl6HWoApTTXNwyPXymggQwRbYl3CdOiBA8ZO+2Y1sDyg4ptn5SHfyfg1bn
1/XXL0/ySvbY3pl1PrM+zNLq6XlH/uS/751srb1k83NdDlrP+luvz3/g81GKRmKjtd+1GalZGVe2
2YMc+29tWxfZu86zZXMr5H5sVdmS4/7nWX9bzkhv6fjpT/1b26ezfvpLwTLgYzRXdyGMvuUVx8OZ
XEU1r2tVeeGlIJQCORMaEYv3Jcy2FVvbnOEJCv2OPlVrsLl2kuFWTr51/W2PbPpmAEKIFPz6RMvL
Iu/J9rJsL9X/bNsOk/dO+v1b2//vqfw5X8j9RQzabzy4OLQxrV3mwvLh2op1JbvVf4tV/Fv3T23r
emI57foX5Dyf+qx/YUi8e00Z/lY7L9zL0CBrUNnavtEyhmxV2domZFvnT22fqtLP7xEM6H9qNZII
SWFD5OPlJPfO9FYe4XVTWqU+E8pmWZ1V2Un3irdteAdMBW18qyvzQiOXuoz8zIUCIkpWZrlr6MgP
rHbey/BA9B9J1gZl4H/oauugYavEEGR0KcoZEibib4d/G263R8GRRf/WZ3sMtrZPj4tUZe8YNCkh
Cxem16DO5qFz9HTey/o3AWBAuCgZ34N2iE7rGy8XZSvWYXWry+X6n1XZsb26Ug0IpPwzfEv90xmk
bc4SsBNawmu0DfbrxHrdL/dnO7LBq4TFW3a1CIwYS4Tkt5Xj1k2OlUImBltVtj71k0F0a/vtH5c9
nw4ZvEo5zsYDqMDnGioFrgHSg0i5oYHkWD5cJY547ZsMXX6WZNlFrkyZ9Hl2mVVn12SOdZGXfbuj
67v/WzDzt6nC1lW25PZGRU9Eb+20BrlyB9ETI46QSdHRyh5mryQdg5qLNj3KK7rGKeUJGGc9bv6Q
F/mfqFatBkess0mdNCQH8zy7JkgEwxKHtCZF3ZCt3G113woU9M9Ca1cuusPObGFAxoC8RT4sXQvO
pu7fCWfbIgEQqWjXyFWV+1JnUJn0qngvY3gmwifXlxs8t4jutGs889Pll4v62y1al67rVZc1i2yu
r3lEcnL2zOkoV1n+7FbID9iqcmE/ta2rOtnzmcy59ZTd27+kh6G+t7HW22FjiFVckPtfuiIezwZC
gEcdxixVqGcIkBZXfCbZa+nkzgwHmZ5lr+cB89STBO+mOniLtOysLedQkzp7KIO63UmvucvGizKX
5kHtM0B6w1DsmohXXQovc8297QHw1MAU3aeJe1Kj0MqPSAZhuMzK/khUEtTw5FwbPWie4GSRa0Y0
FuJ55uBeFKv3qT++L4j21wAZ2Ff4N/UB1bgRVQ6q0pYheJQlpCfqERWI2K7S19hzUBY0u4cpRgvB
AbZw0sntnz3Ln5/TqvkJ3/HSm1r5ZcxNXLVS/1teMiWv8YG/+YEKUjxr3ntvtr57ROvJ7PoBCQet
RR1nGHZBU9df6xlML0vy8kNXU3uPog7wqgjZLrVYbAFMQslzblXoN6nqoUIiGGWoEhw3RozV47js
IZSEmcCAo0CYaOemsMvHeUqqR9mSIisKB92zPEdYmCC8VcTBoayQH/Kn4U+T5Nm5VRcpv0ytDOxI
UOI4LAHgneuzcouLGNVrFcKn4WMkqqJgeGizAkyQ1w6sh5vCvYHUIL3mEWxvUf2a+il6HpYCokv0
7KvJN2Q1las0lRkm3eguospVIHxmWGRrnOC5QQ37WSUT+pwqmrafxjFgBcGO2PaAVqU21zLHUhQP
2d00DN2jlnTe07wUdQZsz+bZ+j+MnddypMq2Rb+ICLx5pShvpJKXXohutRrvPV9/B6m9T/XpuDfi
vhCQmVAlREGy1ppjoq5mxK0jVLN0pZQWrmgD2Rl9wmxuHFW4MP7XlETz5XuLag7IvxbX3G3/KjKc
Oygz0aoKWxfuqba2FEP3pqnJYbxRTF9oin4wLUqdKWtVPNVUk9bFCh4MBg7gpROWpwqp3alZFrdN
rs9tUhBDHUAbmWjTSvWQz3qqrRRdUw5iUUzBv41FX0mryUHl7oQpwWagBk+9T8GobY79ezLkbxqp
dOrCkfvz29LRM1OZSLVCUUGJ6ecv0p2vYZ6o71OTUK0AEOcpGDPKruFg3c0KuWRjSoxjZef9Qe3j
dpemcXHhX6Ag+W/lh2aUuLiyVD/LWv9UQw0621FyN5hVg/RVqh/insSRBexxLTZFB6nQZ/Dr+boe
3R7jDndahsdKiilfTC3Xsh8ZbJosCdkt9wzvj52N/MNKZ/0oDlU3unKxnHCHOAynzgws2oYHTuXd
vkEbJL/DcE6+j1trc3vXdO06l8HarHwslvsge8SocCZoXzS8K5v6EaFF84D2vL8QOt6LLYx22wdM
6xBDZSOwpmWEaLO08u+dEvtJtuFx4RpIoTayHyIWy6qEgu4EP60/1QNh5TKFdiI6LEgWezCYCdVs
nApVl9otsE1lJTbF6clSeXlUWdSELefHHEcKXaplohdvzfH395+TJrm/NYsazdly/qBOU5GXTQ7+
9Fwz46BDThGrYlEFMwr327a42sYWhOQfjaJb9HSIO7zhjsIZKvCCwaWuC0uFsuKmpNZvdR2Eu94c
AhjvYfVRlhvRHw9hvUlVqE3VLFkErCUbt3DigfsmiIJTtyyGBO6JrfnbPzr6PsVO5iXwzXiNhCE+
lmOGh+GyEGuiTectG8sGE6JarEQNfoP/x0Cxy/fo297diDng/2eX1B6or5CV7d+HabsCyO11vJQy
0cDVX99OjBYfMhWl2pzSdtFRkHbUjRYFLETKc7QscgATZ7E5+T7EwsgfEK/LMcH1pbuUIZe7t0Fi
DQe9Iw++jjwyO8c2UZWwrBw8MSZJOlgvBqX4kKVE71+7ik3xwS3U0Z0FCPx7V/Fpf+yRqfq6KynQ
+Ltj+VZTGSN2vM6F+ZZiT0rl0mynx3aq0qM9RhScKJA3u4w8o0y2Yp0UofIol+FwstX6Zx4q8uNg
FvKjGtaXjhvshdw0Sheggzz9eg3+l1W36tGktOTFzjgUyZzynEIzeIkq6RU9cnAnOvUyOPtFbN6L
PiqF1ymCuod8GTnWL8mg6E+KHxXPSrIXQ3jmZI9y0yC/vIR1Op36QEnP47IA7qcOrp7UrJrN7HLP
phpv2RRjEJqSyPHtLzkZcC+1iV2iXEpfMqeGo61o7Upsan0z7DRcU71SNyDiu6bR9Q/YWIEuMkZ1
HSGofGl6bBFk9HrbRV/5QilY6ZmZr+9GLDPvS3N8ooSmezfKH7Pd2K+GZLeHrIxAJ5lq997MFFLI
lpHfA9GBpRv2vwPLbN8p2VK9OcZF3Gz8J4XiMxi27UC9J2tx2K5nrGHRC//bhCzyn86/2lTDoio2
m0/l4NRr/NpKCHNW8ZRJhnlo0m6Cud0XTyqK6Qes313RKVHG9kQFxitKXvksmky/Ib9gD+VWbI7Q
JPaKMyUrsVnHtn4/k6UTW+KI3SCfZVhvKoroYzDN1CUURqgda1gxyKJrHwqbmZ8JusedRy0eWE/Q
suvKH6yD6Olb31nrymBw3eF2MvvceQDGRC+9XPUrND7RQWxakWxSphD1R7FpYkSED6Tqn8TmLE0/
bJ75F7E19dk99+v8Xoup7/HHYBdGg3RNs1Y+Rz4y4tDHrmrIq3sKfdZgJ/pr6bTPSdzKR4oVhquq
tvxUYqjyVWKfxADRDhdxU0p1dhFNYqFDOYpMBAx1p2K4WuAem5nBVQyPkaPd5/q1aYqN3dkVhoX1
Gox5eTQnqzhGHWK5BRZcHiWZRdNVNphZefJipwc6bkbNXahYWIFPxhOEsPRdNipnDTez3IlNNDqU
1KvFS6mPICm1nlqCZZjST74L04+qmnzEXVluKRSv0neqqLMtcnxro5L7eDcN7ZjbkvGoh5l1LhOD
AotlWDvJXxPVknsebcqZaZ2CGxFr9rKYldRfEcFrqN/9t+02RKwZUvtV9aqy/d/2V1sKYDozvqvH
ubmMUkW5dGGDvqOqS+dJ9JXL/rM+DuZLY43wgXK1OGWhZkI2rlIq4ob5ta/sqxg6aumpjjTnrW5y
2bPr2DinpYMBS11DS4EL+4wc6VMCfrWOi5VN2dBJLvlR2WP8o1MoEDM0u7lz9C44SKaVbKM0lB+h
qtSuOLw1v8ml03x25I0oI9JjOIyTtiNmW0LdLY2rY8Ic5+duAbZUcjfJ6gIyLoyqU8k99WSWodf7
anyogZP/0/E9RnSXt1Z0JBQ/g/H35DmQY0/0h9Q9nsTRYsum0ayQE1aWvv/eFN2qoyTjhp929D0y
UNSroSfGVjYHtNu3QxiWfjQpLz9YoSGtU6VQsaUarJ1Bve8er5vmpGi6tTGTbLqf8HHx+lZunvk1
ypT+2NYHc+crbB7pd+M82UPClHQsjM310WwL/RNNIrBInfs8Vx8/2iyxEKkE87quqvoSq22907Vq
OER2a+Du65fYEnQWfCyKVbnxocxUS7BYfu+/x8H4nES69CVRafn9QVmugIorjF9TOvwIJcl6U8wm
g3aszI+hCRucKUpwh4Ta3mYLVFyW/PTYp7GxJRyQ3tlIgahxbgziZ9zITH8O37kBfyA+lH6pAT7I
VCcxw2YSngS2/pVBRla7/inAmqNpH/qOmmU4xc2T0/JO2PWVckfdRkd5Dg5L6K4sj+Ca7+9UVcOD
arQWpIGc4handNlRrFlWTQoQBMK5S8C64F/zoFiD85SnzpsyxdJZ7x2HcwC+tw7T+iA2Ow3yXG7F
3V6Ne8BUCvOyfVdS6lY0tvMcIEh3qyGUz31V+s9RPb+rRqBexNa8VIBbqnEnhjqKdYwUw78XW2Ef
bNu0TB/0QvWf/ZlcYmE0j6VmWc/+dvQz6z3mUbltR7ndWu0QfBTqth5q86OkIgvLnKreDcFQvGFz
t+qNyH7gPfKEyUNxqX0JeH6AeKPrQ8X9bls6ooKMM866i5Jl3AI7mvgRAV7TIu1L2B0awNRCK+ie
bwMarda8yuyMzYCl4KVbFlwYk9fgjeyJTdFBwra4NDNuW1hWHyl24pODrqK6AcNRl9hdcdGWhQmK
92hL2jm3qvmBKMBbV0bTxxQthR4teg44UCD3UvUtnofpY6wjYzUu7dHS/t/jbZBLt/G+7XMcytNW
TWADfPv3+Lf2/+v4/z1efK5aDSi3HX2t50a8Gnhhv5bDVF9VS1e35tIGLqO+io6cl9/vNjEEUGRz
LZe2v/blyQnOSnK2scozUSyMRW3pVI284crI/mmTsY92cn1zGyY6x9hx3LpGbxCUd1LWGggm0XyN
Sj0Ea4vfutfDsfGyUSnuxGLU+X8V/YvqKk21VsNEPgUVQjxuUmIDQrt8apeF2DQ1CdH993ZWeT2v
a7Ae/+0V7bdNsYdog213zCMK2m5N30e6bafc9ObRvis5XT967D8gkjnvCXomLqoy3zs+WlJ1tB4m
s3d+aADoiBY6w51h2xiOJvBWilSOyL6iJkZ4vG9KaaOpzvwKkWHYdhxVAE9fkGXtxWeEGeV8fdUa
Z5ywnYvfKSS6lmNjXnGnctaeqRsxcB3QtI3atONBrUOY3YvhjnDU+TbXMcICcS4vX6JDLHpY3Wub
IiuU6L2111O9BK7T+tfMSqQrgOjOU3cONmLJPMN00WDHACG3dJcpCLqYeKy3UpX1W17+wOJrvyu9
/QAxMrxGMU7wSdf2d1HTKzs5brO9P6b6JQxUPDGkcn5Jw/Q3RYfZb3YOsYM/SLoOHQvr3yt+Mltt
7IJLVTTNtVgWmsz0MCzAJS4DNHWRIjWUbBhteVFSdPEgk+X14BTdRYwXwzB4WmMaOWGABpwmWTzZ
KZnHS7ZPrgGwDnzVmvQe6BAGEQbGaFonjxt80OqLEXTJtkJac04yRBXaqM8ny6ayGHW8ebSyIdoX
oIyPjh4Ze8IexcGZ5uGQVeO4l+SoPGZagbGP30enpPFBPA2WfUrKCa/XmiBJ1CX+Jm5bGQcGud7Y
TjEidAW6DACqvyc/Ua7T2OquPrQnuMHUDnLHoRqo6vvHucPqB3Pn8SkywCN3utt3IUGpoJCfG3LQ
q3CUtZfRtmF5wz19xXumd6toGs8+PlQgqPPUq6YwgoQFP45nE4IPP51/Jo299vEjeyN73cC1iRat
/Rw9Ukv6OzLl+aeUaD8J/CIvNwIC5YGtbrKWh7M/6Nt+OYId499BHViJxcPIC5U5AemkxORnQV2i
2uk/HGoNeAXMhiNs1PG+xkh9ofHPQNfqs2NMHShkfgG8GZW7rFEAyQDvGy8xtBYm5eMu16XoyZcc
62IpqGmFEXyo90juDH/Y9ekwvekm706KEjzZBb8UZcoLsAHy+BZRALgOyqHfib3UONnX2qAccksZ
PGKJxQFFUMyr6lIZbDgYcvit+92kTwARxRCx9kejufSIxr97bsPHTPAJ+YDbcURbVdno0EjgrTIc
Ay9G2WLl2ErdS4eB5WH05Qx8Backg7dN3HJA6bFsQrRz1lNb4HO5bKr6hGhJN4q92PTTWnFRJ8Yu
Jg+I5EyLl4JloeYhfk+lPpXH0UkqHCxYE4vbGLEm2nAaZ3SjUqI05FRj/T/2mwFGlQjU/+vYYvOP
j7bwEdgzE3L/aLvtIj5/jMr5kKVvzRSGT9xzfbeILWOv+mgr+lx7lB3L32pDKK3mnH+z5RTxvVkV
O7EldtI157HtMudsGNIOdNF8cboGSWGbt6/9aFWuNljBjzaQnhAUOb90RdnkNrcDOOCrQMnViAFA
ebss/k0w4w46SPyziuqYx07Tvi1296vE6Mozce6jDMT9jFCgOudKFW7Amc5uosvV+dYheplg/TNO
x5KnaK2V3L1QIoNz83IEsYsYeNvszdFyraEmZ/mfD/nr0NKYoBdS/ZeUGlWAmcuH3A4gNtNB3pH8
ig+ePUjWqRsDDIiwDsXxRepDJCSqda9DcrxPzeXuqxRUGOih/d2G0hdLpdTeWYQKzpaMcUksg/r/
3lzacOoeztGyEG2UYCprfNHIgiy9tw4xTrRVtZxt9AFXALHZmlq+jsDCeF08Ed6v6p8RwgWnkOt3
JZiQv/Xl9GKVvLTXU+M/5nPee5SK9Ve1i6FhWmN2Z2tAVWIgbufJ6IddQVUtBMeImn1sq/ZG6sAE
We7igyVHlzyVq03Gu+69DGuXiAHR69SoJQLrRfbMtwtXxLzt18SEgGLMuv6Bp+ib36TmZ2n4B5lA
ZgAJB11TUidMpZ+LsjXB9xFkIKHR/R4n5+TnefGpNfEPSSdKzd2SAnqqhgyjxw1LB7VggPTM5mx4
9uuhgWnOC4ToHa2wPIYZUkDRm2PhefL7uXFFb5yGGZ6XMOVE79Sa6aWW9I9kORIZj/wuratH0Rfr
NjEnQEvMyaO7spWlS4yTEOuBMUd3Yk0s5Cx4n1W52t+axBpuqKEX4+PzvdetV7YyaxuTiHJFm9WE
4CbtBt0pcNDVbdztc+QhOzd6YR78WWXsHONKhRLpcUyckhSRT/JESZWjY3fKUUZHhWY9UrbpDCpG
dIjFaEMNWknLmFqSpmpz20fxpc9yLiHb/ecwfwwxrBgNmTj47Wg9Nh2r3ppK7/u4ottPYz7ij5Gz
KUkr7LB0TzMdhGDL4aWhRiKIgvWPHUXH90eKLxhmsr9xdP3lu00T3+D24ZOTcAn6Vifvm7D1/te/
6Tb6n+Mqv7IAbsP3d1jOglj748suX+77O4me7w/tyuwuBuyKVHxrtLZ8LJZhYoCv14R5xKroEYtJ
nH6xqtsd6Ibhp0NG6Cx1w4bZBnZqY3Nukqha1RhYBBFSs6DJfxhFM8HQo6axl/dm6M9by+m+KMud
vBSwohx99mqCdaRu4kfhwAdzhm4fpu2vOvOdDXOmow3CNKrUyFPMaUHZOp+mhEV23LlSzY0c0KwO
Dt92iDE2uFvZdfLCe+YOEd6z3vSO2/Ozg+sxPdV+RXFx96wEIwdD5gcRO7n0cnOyYvSXFVVPBHTW
KdGtQld/hMVwksh6TgWWiBMIhnJJ+BUSSYcEve8OHTGvqU5yjCTlWreJdC/HvPKW+BndV/5RZy6C
vdzSNIw9Mqk0OX+3KZi4uHMxZPvbXgGRPC+rQS7hmyrdiw40aD/aGcVV1fZIOefHpnpsUn24H5gI
tVYNCz3nlXyYKRkBXhbzRYJnqcRkBYccbA+qzoLs0I7uiNRUd6g3NNJLr4w4gC2LKfWv9YCOPyuO
VjAYVP2zKIgWr9CYjRu1gDUm2nIIDNsZlzUCpv+2dTMTCZCm6rbCRa+wDf8uWxbgKJzSqu5bE1xT
2sLFGZnD3M/LIkq1cmdP1uSKTe4g2n0MjQLBUPPddGtvTP01MlrtIJpsqVLhko0zdqFNsRZtYqGp
vkqaCGajGPJHB8Q8bWq+P1g0G2pBfncq8r34YNHmh4NrOq3mtVNNxnr5kqIzSuT8aJgACJcmg7D6
xbIkbwjC+FqU6wJB8H2rKNGVnPnvMar8/aBoZ0Dk6WnErOpeLOwZ1j9YK2Nza0unPsfEDTJ/Ikux
hKTR1/C87g6JkRj3BPuN7327yFzPhY/7Udg2uGjZvLT5KR5Ds1Ha2+9tHJKqTV2k+oo6X/rD0lCP
y+Q5buy72WF20M8VuaKq0+8dJ5HujOgYLBtaFP+zGI36vSNqeZj0dHktRO+D+x+FGbdxYwLlKJ25
9YoDWXJh4l0R3WN4113KYvK+r6i5jAJqjVsXKnJzV9RZcNUJkl3VuHgs/WA8imFiwZRMdbEFKndi
U4xVoKx7RkXluNhLtKGoSJEkJGfe4caVIwfOfZprzj1c7vmgad1H4NdQQpZ21cp6nKRi149tlP9i
GATMPZn78CxGMPO7lyNFO0Yz118xRe1OChzzHrGodY+DWLVWQhsvg3G27kWH0gL3lEuSM2JTdABM
0S9VyoQR5w0JcmzYkkrWtFUfcf9NeuN0GxsSO8XMrLG2qVrFG3uiYgKcZXgtUUN42LMka82CjLay
2srfaI4GORx+yxXUc3TV2wZtqJYQPxiJh9paiqnQ4mUiFsxdZtyycPNU55HZRhlghydhFuIvpD4f
8PA/a8smfL3XvMXLD28Nh/q7xVrFxxz6INawa87IXx/aRSXULSWMYk0sBlEouSx4qaVwUjSCru22
jkrGe4wBvhTTU/hdeLXUectMu+s3WZ0Js7S8xS7Ch9uCOTJSB7GdCdVDr2ev+iI86hYlTb18BbyJ
UB6ZQn9kVIDdoEESFIC7exALtWrHGYOjeuFv/GdVTZ3PKFFhYDQ52EfR3fczClGxGoOdAfmfxKQ5
AOeTtIOy933G7AkLkgTOSGybpBDFWfzuBvZyXKIyW9gn2B2gMEO+oK+lSZOQ2HVfU6f/8qFFpEW1
HbH/8gzlMcDX8VB0/ZvFaT1G2IFtWkX/CCfdWY9LVW3CYQrnyB0nW4u/93a2xZr4D5DDCtd6wLmS
cEk7yp3q1Umg71qM2g6mVpR7k5eEpIprV5K77aCbzyl/tWGMKPQRdcj8h7kElJo5uQ2QfpYML64R
MS+itHypuLaWf5ZYy4A2rCuwIDx3e+XQQLYIKpNEl1ZC4kvS8fTHiUGizHkznQaEoqWsJCnzifcT
cKtC41PPQmmtGadiqMdDE5rD90LTo/Hgq8uZy6aPTFGrA5Lf6uDkFdBxsZrbTq+sxaqwXhVrYpFY
fkW1kwMNY6mdLxY7llKrEOgw6fhfL6zSsfJ9lAECWDSiy58pFuIPvm12mQZZRsE30180TPNSoyhO
RyE0p2K1nQl45Zk1ebf/jLhOb5tizVEG7K0Q8HLzLuAEstCWsr/bwuj0cNvpxjFZau/FdSAW0bI5
kOLYzFFzEk2lb2DuENjMRoStQS8cDUyp5//bF8VDqjQ17qNajgZsUY19r1qdOuwTIF+I5DmnCx+i
0rExEAuxGUdQiJVI+l0zpRyOGEO27txYPa4oUjweLbvwNGy62mKc3CDDWjfEn9qT7Yq3GFX2t8R+
fjnp+KSUC1iX+Qi+sQWGc0jpJ1LnazXr0Y0m56yoQhdGGYnSuQxPJrUw58DvVuTbG3eYskum8IjI
ncrwHCirR7lqV9wySlLoRBbLqtuDG1hebWf5ivpe3c0DDkKmjSet9drWbb7RScJQxd71eLE0wSZq
MaLUc1fqM/IjlAl6PHC5acR3uqqYq0mZpLUvtdjC9OoG9j94uvlZ09N9XpbE77Akihr9vRoqPAun
dAN+KVobCP2KtjuFQS27PBxRJodF4TUIMsLuBPiVepKYlK4kk3oNYoIqaKlWQNmizVAtHtGtRhUu
IQqS06u5VAf8je3GK0FUNDaxxn783VicGLt3sEph/7l3TsGUxKsIgy0/j2W4pliURgrh6l4GfKvF
0PExzaz637GPIlumkmo1zoa99WHdSGW7a9WQkwCHLtJNzrQeohVvBp26mOHFsZfQJUaQzMeaXxaP
7uXeoiiwYyxznydbTZoQAkvU+3eDtGVGMa/IP34weQ7X9oR+v5TMBDYRZTr2zNxTR5tjg0ejfJM/
PMidaZfY1xEE0o6Mp3yimBb3DBsHBjnnH12i0kUz3wUAg+3AlvHa6nSYU6ieQul36+MtU4/n5QpS
Y7M9p+H8ZdC5yhselBUv2ZLlXwq1+6wy6EgqP9GVMvSYNU0D+cbQwjFHjnWPgOipSBoccE10Yii4
vZRwgqYjCp8TOV2Z7YIUgbXsjmr76vO88KC8uvgy4w+akcKx+SyzciKYEHO/oipnguhlnLtK2mRB
418niOtzZf8sU1z1Ajn4MfXSprV5ERyU3lsmgL2phUdq5TaGE/6S4LC6xYg3sTLOb05FwIIApCJ9
WVgkwjXSor2mEMlzYvkKccFeaVPq+WH/NCn2BiNcykdCSrEkXSbbyhuSlHwmldJt5mrsvClMy41k
v4RSnrtGnPnrOs2Jz/T5xjCl4jSHHHBoiQxGinIXjHELmnLad/IP3vzDlTNZ/bqrH5sEq9Yavy7i
+WvTKd+VtgfPAiDJ1jA9bvsXKnI1YEdxuMLFM3OZDSqrGf6q62CY6rbTmLmxFe4MXZLdHmSXGesv
gMQqnSJJMF8p86NK9vIY9xUbYqisdDtFCwz6ptfA6X/4QVUDdSp+xfPbrCbA19Lwk+LczGvUZywU
n3vqJcm6QEsdjg7I1CW30Y6d7RFrG6fOImRGEbDpq78J34AwMd/jwbgUI0n71DnpKsMyZThrMrN/
7unxusd1uC2bkz93GMjm0xZ7XhN32TzcTT9xziZe/ZTk3YfSYSgvt9O9HjPz7+YF11sQCMQanUSf
zh06BzLZUTMM2DDgmljVRQcQLP7Rc5LcusQUWNKkfTkyyQp1pVq1W8697KUWAX8sBY5auakzw7/i
bdiuSe3Eq7Gyns0x87S840YggaFN0zc87lNPcUh4N3UbuU2TvVIvisix5R16TCL8kqjeNGuMhBef
WCqjx3UjpS/A/K+g02y3ee1NCHRVlKC7H/Z2pP4qpORXFqmfTaVhFlhD5pd5hyLCvc2HbtrYGcmC
SKGW3U6pIwqn4E0hCjpmwP6GqXiU4+pSLYGqfFoSsV9aY2G9MPCFQ0plm1534d7V61EyF7lzedeH
sRsVJtGSpVC3CsZ9ofBQyKgRMoH3wXrhrmkGq1jZ11l0Z1GI4ZZpccmS4nemWfuqMn80ES9eo34f
2mnm6XK6o1CFeJDf4tcy+Ojq7eHQ4mYWgKr2KirQ150WQ+QZ+sQzJdzoVamdXMnIR8/XpE8bslHo
9xSiR9pax1RKbS1zO431EzZvpKEzfUsUYGvMRDLD/Dkf5Y2Oq/fGDk3qh6lZiQwuM6l4c+QiPvSr
ILQXhthDr4XQxtOXaW5TD/7MU1jPn8VovqrFdO3NlZqZ1cYMxvMMmjMxIc81+E8qpnkuwFjbRQNn
sFDJqOnNPvF9yrTN7RBJnh3hdf8+ReWHE6RPZtmdRpOaRnl4Cdt011CDk4xcE3HbbECygabpTyHg
QAraAKPVqeElJW/gUu1pNb9PqPJGuquaYiCIO8GMgw8NNADvisD4mNrxA2/qzLVS6bmxAdm0kfre
ZMnnAE5Pq8Z39GVflO1SF6tt5z7ad3r2NCEjX6Vy8VB2wMsjOEx9QkU15+NRx0RsW5AGoOZPI3bU
zFsSkMDUmn3QdVc8jfAQtImPD6311egNaAqesHhsY/We6yB/ASi7kj5geSnnYJvSk9rm1wQ0j6vM
g7HWHWc7ms7+PWsA9EEb2hej0cLbTyiWnyiPCPHRxI39iClGcUE3TAmfBTZd5RdZ+kR2iAq3xqec
tadEHt46vhSvfq8RRRiQPtMXp5aO3PkeKS4r3a6zOPXBRcGZvjDUbRsPu7HwN82uGfJNw2nhJsGb
P7nD0SW3FzH/H0ABW+UlIkq1a/FTkxuMxUbnlBSwPjstIZ+Sb4aIX+9g+19pioVyQn1aPtavZtee
VKe97+x0hZ/DtWyDDyPjvREJGdYNQ/puoamHT1r0K1IzuDzoWH/OXBtkBMDG50wbamVgRjOubU2m
wLjb6rxn7B3elovsgvVozTwgkolV8XPpXs2WoPKc2qMLh+cujcfGrSyIgLJOwZGWBU+FmX6V7Vi7
WZsOXuV0OEYiOqxDed/LzoOlMYmcQsjZedAftYZZdtn5H13L727u1I0JzNtq+rNG9A5ySuKBuDOl
lGxo5YMSpXYK5O4rDEIKnQJCaBqxw7rXOMkWpxHLk5kbupJ5nWo5CP5t2+3jIfOyxyaDEdUnkrxR
NZgNTR09YADf+rDtecAxk7w6v+Sx604KIDLexoyd7bdPkj6B3XS6D72FND5JEXUv3UfdOJugByna
RHgUO4njpYQIahIcKYXxXi5L/HiYhFV6vKoCIgKdLGdErJNdNvf2HpPJVysC3sMTvOvLX0rL3Hga
+HkW8HXi6KRLBQ5zAwzFmMulih4Ubj8e6iSqmvDvmaPqFETFb0xGQ1dXOtJK2rPf2BiV5D8VyHX2
XKOSUHAE8yMbf8783AXV0WSyGLT5pXdIGuIvAurqjIDohbn2i03SYmUEi1eEOn5OBm8Aid2PF9vh
UWNOXmJ3i8MgT3MTA6m4gaNavSZqxa9jWJn1LN8ZfTYyGU8TV7eZg5kpdRtB9Lsnnt0ejWIhZBkj
vLdxeDaKYa2oxsjECtOMyILtYHb30jCW+0hK7rWACTmetLlq5FuNyFRVzQMT2rDfItLWGjPzCAg9
m2HwE74V7NSEmr1QqfgFcNFIvwn6/YiKZO+b2ogzcEu28pKVYMxA3OtuSrXtbjaC2msgYjpDvIpn
41x3DrWp3ZchHbBaPkUYs+YEoQE+UnuXlGukjPdxr+sbOa/egSwcunyG+FwsiOaPSse4enQUxPpF
+FzqFjMhaqBsggRuJQfMO4sIzCQl6Lm9pWjJwBrSGlaxibjHnFCFGD/iDgRkP0x4tpvqRtemJ1U2
T1XMLzDkDCc6phJkJb8My++9tIU4nK1DxdxG5vgxjwcqZ55TKlJdfEGqdaZwnrASv6DEoGxk5n3d
RKvUTksI3niVIPMttW0r6CFvanOUlI2J4ZHrGNKjXuibHsDtcpMqXDioSKEmCqi3C10O94+EG5uk
HUEHvveh9lM1pWnjqz2wZCSkEA15PU1T8HbMCA2Hq7+Q0A4wMcE2MUS/why/jUIYSYn2WzPb3DVH
wv0G1CTum4QQDfCCqnyNbFmFKmd5CS6nruRwlViG+oOAyxceyuWxT8haqyTuJ6yKElV5ANiXeZTK
IKDUFE9OCmPZYR0RI/ZUlcS+nWx1Ay6tMo47S+lt5gFxuQI110BPad9ipQJH3R6liKutqHW3Scvn
OM2RI5kHwJjeXDB/HloHV1+CFK6ZhtsBx3GonfPFpIS91H9NivNZZnPsUchWcpl2Vysf3q1m+IQk
upunaWWqykcxRga05AFEL+ILf6wN+CRDviIPIpf6Y59Y166xkWXE2bm3OxIolUwi23mPjRZH+0x7
8tuHTpdBdcMQxUEMxx3Z8r0xzM+poZ90xeSnG7T4OZHHqGXrruStoy/ywQsj+R7DkWe1xxXT6fJN
EE4PoW/01AJaVxIqGLjEPszm+c12HmxTokhEXVh8WTuu2jZmgs0EE3xd4MVq4U1QbLE5d/u6I98Q
bqUyP+fpM9g8h2Snv+OaXNVlqK3HWOFNrFcYqkb5WlJNbWUfmgBgJ0E/ahfwBnc6ak5yaz1U8puU
pqRaOnXrjzD3Rh8zvBQMWmV1q6BvP8OK0ntD2zO/aPKUCcZguf9D13ktt61s7faJUIXQSLckwSBG
BYuyb1CSJSM3cnz6MwB7L++9/jo3LCKSEoHG7Pklk6qS2Vd/VZMDlbSJ63BKSlXkrrW8s/gY8hBS
V1n7cHNlaWhrx4k/Rzt8C8Epx7HN1kqHN2Ds6uPBHu+5iFLP13epAJCW6FDRoAaeRQ5MLtq3RAZz
h5qZvx/zq7lWteaBAFZSaXRayatTdjEi0tFKvg0DT2+TVO9t0VNydFYDTFgDD4eERLu2i4fyZ+GT
kZGExaUJwq1BkMjWHYdjkegfqYJgN4xxfp/9hsrmJ4ykbwDi+VaBo7IqueM9V7GZG7rcSn1fX+S4
dXEBHkfa7fC5yo2fBLiz5cgCS5QIKahWXKP9S316IVH0mfvpSbUVTM3jgmQh3wR6iup9iMHGCtKS
vapy/bM3sJ1Kv2mWLXdBrv2wNWVvTwP9Exc2j1F85jlWp/h1f+I3805F3W9LPbxMWA7j7Jska9Jg
cSGYrlVIhOtt4GnKrYjgUL5DiYH63f0i3/Liu0QsR4xRGkHnWWe/utpwHCvMSPCZI0veqK5dJd4l
PxaWKI9R4uo7ZY5cDovxlJoqru+RbLdRxDxNpfYviv6VexQaCKT6eTi0vCoYdxwHCt4GGN+GB2KF
viWarmxIwNq9IiT1V33pwx76dId76Rh3etsvdtZSbUJMNScYZ0RXI504ponLNJUhyjcoeLk3IdnS
6y0r6DXfVUv/UWpwqTI4EzRsn3L+eSvZG49KmtAyFMZbB26pBX23If1n9lNxg1NoipdgsvZaSoEu
AkL5GJ2oAHDaYw7r6Hi3lq0B0RgnYRpWNzcMHosvBl4f5KdHWTmE3WMqmKlZFXqauCcWRahvYUVQ
w6jn5EH1LxiQpls4XLfY7k7ACgj9lPQi0qDZMAk89bNz62g8a++BdN7ttn6tVS7MxHwl++JZt+RG
BOQUEgGMCzhBsuNDXXG3IOuCIb6vDfWtbcwPxe7oK8N0qw2y62KVZkzM89+eIgPFRHco20tS4gPO
AAANbjZv1r778+TVUYLThFMhltqnRLcmGnf1z6IctqWtvKZEEq/s0OjXfU7hrZqwGXyuFqqYVuYu
UnGhrkyRPuR+8yEFEoqwnTClhP5Utc92Ko5GZtVrXWmpqST0exWD6iFWlI2Y83lbV/OQghNFH+c/
wyzcY1zxUEXhVk3Mz9Cp6FNVoIAkqRKlGO30sbgkFoGiVZkeio7I1FYtPFjh74lWQxfVSeg2Iy9O
AJ7jBv6bLzEONj2+wrENr3YkIQn3J6lo+DtZWrhC9Oj3xpPfIKHw/V+TVF50ooQGKw9flOQHnonS
nPS1EqiwsXr9MuI9tjEa7afdNgfdjZ7zHmQdBeBn48//7DD9MWrdPZHoqklbwP0q52+O+suY9Oc8
hp7nB++UEO8Eq4YrO++2ZjH+aItZl6fyIFcyF0bglOM9rsO2ozafO5XDDhQv3BgjrVk10gmA1+km
hD9ck0SKpJanLCVOKTefMqcXIOjK9ynoT2qJhbQrzzpDuLCdXZPnzjrrMbmTjRf10VuUVmL9qzSL
n6aRfvhFAddSzx8z3BobO2NwsSrSlswGe7zjJHvPJz8elhNaba04ojN61pUOcjrKX1QW+7HHljAk
GzSOVZp6rey4GuGcT8LYqGCqeHAFaEFkv1bXzTTEJCVGyXYK7CMKyndLlD/Sabp2+HwBq1ln7pC7
leDWprQbV+ZwMJ1gp1fx2u5bCMcKaVHxdEG89IBr7bQrTcMzsTfg+aORR5muHZ27q5vUbk+mAy76
0MAHp8VknT+qMNynwaZ5Y9NPWRlUdFzF8mykr61INgSo3qqweQs7IPD5EpxGIqYglqjbwOJCQT9x
mVJ/R0f8zbebC53bq49RPrMEdGhpqXmkEB1TkT03of49GyzBRC+krEVP5bi4PImGB6OMnheqQKDS
lKF5XOyZjT0Tqv1WNPFPZr8vqECbA7b5ZCpP/gbdy5tZnKrC/055AB8jpETxadSfFICcSiNspR3N
xHMyfQ/LiLZePBqUDGVAPqRyyu1CuTDXvA8Zvd2ptbfkZctNblo9c/rB3WYTVjSTSJO9rM4yVwAI
OIHnJMpP5r2rES2EiHxnP0wKuskMy0pCsoLBCR66qGfSiHMC2L6yLmKT2OLR3I11pj0oKQhWiRIB
JMJmouaEKvIMbTeObnlAHhetqpEMpkEzsidlrDGNt5N6tyz+XocNfcx9Waf+xkbCgRF/ofOsaggb
t7OcLIM5/Wl4c0SEGTcBFpY9jOvSHQ+5jSQdkdMPiz6yJuCf2kar7Pl7tpNGodoKn04fJvZMbV6n
tKp3HRV61fMM6yoakFHzTL7we9uks7KLp8+k9Aehde7O9n/ZZHaux1R7h0fGs6aG7harIiDnOP2u
tBiq5galvdVrX750uGmosDPf/zBi0a5pETkbbAOEa2DirEr+JothySkfon4u2ULlGNpw+Hz7Z+jq
P7sa+vbIIOy3/gEnZgzS6Vg1rn53E0y/zW0xKudy/rhoRmAMC/pUj/O967zin4ftoSRZYpLrboxP
k2o9ZcW1iEW3itP+WQagz6njHKpC0NK0r4mOmtx2PqvBxMQ/KG+jmT7GM3TgKhltw6E6CjXo13Vl
cEe4pMCjKnsgH0NuyqAcwPCbDcV1z21tHGQnCNQxmb3tjSAUmE3A7FAtHAk0u8ATNTFsHBqDyovN
4lrF3duQzUGLQ9ztfCP71UdTfW5w2ghob6smM2UjcHnAjgb4gGF4bqi+RaN9doNfem2AyVbkoTlM
OIvIkQyP8XPWv/pGhLuQwxwtDIxghcR6NTR4OQz5sHbcmLmzbfYrMNVdHKnaPXEZrfGOZXZLi2XI
yIfSoqNo6b5Ynbgwx36x1OxeZ07qKZWIIFoEb3iMIGF39B1qJnUN0YNhcCYd2sQO0TmkSdWu57an
1+mI1XV+Y31GWyeFYEgzSXYEmXKUfjTAwraqY71PKPmznlal3wGuYKGCxB3EvW8G5nAKuUuOTJ11
YlkaiqbuRUsxBFQNLF+6vIBWRcPKLD6TuMT7Rfb7dKTPrKWme9DFocmadjUGAFP1RPPJtpP3liYf
T5tcWUlID3Wah4cg7uYCWv9uInFZ0a0MsDsZqpuaZQAruvmRz9CT/6Okw7LWEoXatTnV9CyhyVYP
AdLAlmLk0be4KmVOs7NV0Z10lw593RqOSuG50sQlfQT2sObEmrak4xdNbQ9exgWDM0Kyq0JcKijv
VkOVtI8lmembmnij2ZD/SF/+HJjlOm3p2ww4amg9bU1qqeIQdyWOHzwRwlL467KN1HPTq9uMmnI1
2iino4nEcqFe3UIYO6G25RaHyMNUxvbKSqQX6gS2TAEPhyAQ9bGn3544ENzjZHi1JCRTtfkGasbv
LyeoP3Rk/aiOH9KctjrzVnxqY4volW6LFwMuEqWMTo0NflpWNO0LY1AQxeIHmbqZNzUGD+O+fsOi
x5PmXH/mSOOm7mAmjKRplL9KazL2tp7DZhb5+CDqGROqoNMQvwGHz04q6tqUPHG0G54IuSyUXiDA
rmkEcqMxzbLM1yytsrWtSX+N5YqEy4nqtYjXRLZJDKDmW/KaDnxEMnILG2llroUQc55CeTJFfG8s
/re+1lj7OEogMHHbI/N5rSz+4tLkI9ET0YkJLIY1IBnL6e6ma0IsTrITVp/DMcgfVVooXFFy5fOr
eGFSY/ddV0z3+GytGLcEjXSgzlRZNliPZzlFvo6Dbi+YuBMvnBGx2gq5Ayw28IjZut05DwlvQSv7
rlqiecp03+vi8W70qC47u/tW+2g9oQFVO0kQDUN0cx2iiZ2UX4KUINo6wUdhWO3GdtqHAAyVxqGr
Y4wSjLTNreIT/2b+RWN869RWIXzaQQHTOcRuSIQJZQGfVqdDpxM20pKwKbmSTR+7NW4kVP/FWYwN
w80g9QNGJflEWWFyzYlC+xwC813Vf3XD9In1DOEWGIWb5W2qLRVnHJ8+tP+O+RZHC93aqikKCiBD
3GtqRCb0PZS+u/RgzBYpPnHYeXWofHcr4XitVhG4FiX5GeTP9tLJIR1PgOkAe61VjUqHeQ7iXipW
5rU7jH3EGk+MZMNj+xAb/vhg+SrYBlMfIaHk2EE+bBW84OEhPzdKqm4r54bHBYWhOr52g7afapWu
8FB9azoQEatv1nog6/XQuxqFYjrx7YNzWDffUwuIzPild9HNYbbPJJinYtcNUI2YDrQDAHToKtTs
+wrd+DUgj0TJCbMm3GnT18pnlXffjYBcr9Q/Jy3cStF+9g4N/SKmBQ+78qWhKUDem4vvr7Rofhjf
Op/pYYx7g4dA512Z1WuhPR4Hm+iCLI4fFVHgnm+OXHJTka9yqCgbrWPOZ8+e+HUhv1Sj/2g6lYrF
6vcaY89uNt3u8/QD7gbplbifgvcyM9bt6om/KOaqCmPaL2a6C7HAhWy4SZR4n6kEOle+cStrN37I
a65to9wE/JNXY+FCDwQE10rX9MKm7y+F4xmwZzfOIEjbaN/HMb/yhI2pgo2VKJDPVbmEB1Jsx3gW
7DbMOwhtgyA/FZ8xIiumCvGzrrr+OixpvYa5GfGOxkka5O1VWihzlZ/02vsfSrAHfVWxdhKXrgZm
mwb507ZnbxbB1KiqIdZ1/CqaOu0Cd6qv0fxi0n3LYNI+LKustCTKiM5DkVj8tfUcQeMP+wz6I5xc
nbGUYHVHcXHxr7pxU5SMw36hvcRtFHMdqPcae4mNpuv2OjD2jmWZGzG59yAKBSo3etp5nfVe5TOR
yXp0EPGqGvLyUA71S2cX006PjcjrqvQyQBkDOwadM6q03HHzEGzstAk+wgNYLUgcJRxjLCp9bCro
DntGVbeXrnCeUsk/VE7pKiu06tK4TUGG99bhoe8UeLI0wBu4jl0rf6TJT5uxCYePvtVwEbeB5eNW
ezUsmIVF/aMocXJB0UUplHluZV8zELFNMYl6TdHq+UgHOyBWPHPmoI3+K67GjW91DfGFD0nVDluM
v2Eu+hd3Cs6BxVyFadk20Ytw3SsJ/Ritf9DIH6DIGb4YcjGPsp2bZlSPZZvQhrGC13QE/xQ8lwIc
pCtl/DWQHxz7hnaJTKPbNDILtkpKMkKpOb9sE45m1rwOTeevBDbIa3tU13Y9Mj4b06cYnH1lEJMd
/7ItLtApS3+WA9pa1W6o/RRCjOQYHHuj+FYlkCkaLi69fkHHcXQrGD6BH3p+VOHi0eor2xU/Z8UJ
hTjuJLWrG2tft086zOsU/MXrAuvgQvl5QKj4TZtjxoNCAW3P+QfY4rNOEVuiI8ppvm4H38HUJk5f
XAucWrfJKMIL5MHKx2tngB6Ywv8e3mCgMKqs/X7yWh3qfledxzZJd9AyDmPnX4kLQfpCLyLRBqg6
NucMxvGeSfOrmoazEO2VKhXb4vCY+OzB1alACKq3iWi5uufqDBzlasWhoJytMzonxr40m4M2kIOe
Dc/KOGnnFi6QDg94m0f7rKLEbVzjS0+MdiWt+q7kzUSfK+FhwP9NR5lZQnqqnPDYgKXRc3vXRdOc
NMJi49AZt0rTuJt6yteuCLlaoscUZ4Z1wFifVztslQ5wJnmUJ6qOvr/4kVrEifmDQeK08hWY7Xsi
ko+mCieufn3Xl/wuIiK8kLz1rTXVPwKDJmQcz3L6GATNIONJz51gLbAoo8MAYmvyb+6qbgvxiRH2
IW7ib/z+T/ZHVVTuJqBfQJuWpn/tqiulZ1plBl9DPTzVuv1VpM3dGetnUAh/rccKPvk2wVkujlKl
z3RAaDN7BxxVITXYElCyiTxwVm02lUz5VVBn2zeOGKV9aH7vrEsJT2xGs2SDPJ+ZWrohdufQDRbm
Dw+jMe5s7iAZ5LuMgdu3lDejjX5hbibpPJfDLlehtSF/D6svadd3cqboRsv8Woqt5vPkZEzHXdnd
Z6LD/Vh+6IkDN33wWieCUqeKglwGdKfFHD+jjBDsfO3T1r8ANB0vnNzzACVtIzWsEaBeR6UKp9cN
HwZz0lZxFJ6LXCG10shOFmq1RJbZrhlN1YM2Z1Jd9OtWWjutHwLcxoqSCJbySefEOKxx+yfioWJS
GqDoJN0xRHjtlg0j/G4s4q8wL2fTqeZgSIW/m1ROYdHFobxlEjZnoI39qzaF7pHOxnqoyR53zEjz
Blu+hEV1M1qCILCp5mtEmz6D6+rQLUfvbZ6thKlQCVy+jkaV4CojOeGp9wj9G9O/oQCxGgAxBsKd
YE7tykYpvL64NpOqHWXWbXupBJsyoSgr6n0uNepWesKRjPj1Buk54XSOMgYgPyylpxbNQ+AQ3B6o
xC7AONJcpfbcVEGu3L2lQ+VVXU0J0AQ3RaPo72X+GQDolTFhlG6gRBtl1N+tprwKtdlnbjp6jUa9
mzaJRT/IQCyU4sji97cmMD4KcQwMRk1yAm3gsF8uHIdcmMjcO/eLjJR3ml+idF5BUHYDMXBoWo4G
k9IwoIwYAv2KYOUa9uo16lvYHtqhCNJsq9EesDLrNujuTOWhHC1KghRHuK5Fpd/rIXqBYUk5ig+V
2XQINaR1kZPx7Bvxk2BM2Tp2u0uqaecW2oPPkxyx6LrNAciIpvTimG4kiZ1xVK30cjA20ChZcgKK
nQJeTJ3RNUfLHeXhbuy0rd00VCU0G10yC1aFkp7EUH36cfeZ1GAV8bTSyqe0bFtuGiR/fv6mh9Zn
NJhfbZfj169vDDUtdpjfg5eNGCuUzNqt8IOWLIB9ISuaZ8rVyKeX0LRfY3vYq7pxKENKVaXRT9jv
IPcQcHRaHohm7bSr0y9NKF6pFjwwsIboXLE1S56wav9RSWwDkw9hCHLYkgNN3UfLphOXNvl98t1N
NU5iFzbaN5cc1rJ0v4ftzIiPwpPSQ6SAaEcKRDaczIzc01ynwZ0531Rc3Fo/v2J41MG86p7Ljl5M
EyCGzW3rjHCMQDu/eMoQMqzcaTzJ1t1Ek0mKEruAmJwMfFKAWZ2t6VRPhpm9VzVZZYpq47UPIU3t
XlxBe9lwkRWYznPfaBRs5oYhFwQajwRouOJbQkAnchPsxUyjepdqu1FgqZakhg6RfrU0m8xQfANj
eu5t4e/nRx64wH2SibkSoUSbjtTHL83H0qgvZjU4a7BGpt2E1q2U0rilrVV7Ek5P78B8HJqj3oIG
B8AplfITJweiHumtrvoKB0l4qbrNT9uDl6epxrzUPtCCZ2yMtILn2rRrtfY1U2mB4Yo0K9J3CsLu
2rUoSigUe9QqMwyIn1SE7YQajDQHqH79+kfpaNu2EqfWtvFDKUiGTBizMbSwcxqabXPuC9GctTxq
zzQgJmC9XtlDH+lXtVIMh6wWxVMslOSJafX8flmR1+gf8SnisWn5eEH6YaCtK1Otd382s6MydB6x
huV1WQUdABzCFN//niTug5hx3Bk8c6qLJ/ow5RN0sedCxbxjWWUQ73opXXX/e4d5r5QA0y3fNtz8
PRGNdFT6va4clv0gWw+PQ0l8/XzW5QVtyT5EUAlszTdb1tVW3axh2JnYuPxnXRo5aw1Tn+uyB95d
I2yXmIa2mfRXMXR/XpjbPTpC9g//Wi+oDbDS6QG0/rO/Vlq4WIgTOKl++bs6JVrtEsAwWk66rE/z
keip0LwxF9kWeunfYjI9X0of4lRe9M3Dsmi5eTJnwE1eNMTti1sF6VEv6SXKoG95cjTOIxkI6xT5
TbOW9nDuVQbf5dCxcut1AFnvsCzGqRvvEDaIze8TB35/IquQptn8sVWK61yi/d51+SjHLe6gLuK8
fFIfEdk4+U5AQ4Ld+7bM9kynlfWyGKE8Pfeu/i0rFb6Hql6NUqufl/NoHEkroypPy4lMCamvlK6/
XbY2sbke4fSiqknzx+XFTMtqm1TcWlhlheG6tXK8LvqsXi+bYTTnj3xgtK/IYGYUn/fJoimEdQWo
9fc8ST0OzAfkjiaFvm0aI7rSYg+3eT+kNyD4mTlQFI9Y1NmbPIi6pwRLzU2Nq8LzWJXW2kd980Lt
Va2D3kpfG7pv3Hdmfw8n/Ozs1LTf5GDKVaq0+Q9RFV+EyiKXrOTd6eLs51BIZIOx8SkniOypk/9q
BiqKDEwFhCNfd2rBwDGpN3+gollVJ7pVUHIzXGiEFUM/IJqYcqdj7ynfhWAhXwARR6OZys+0sh9t
GP4fUR9/d2RYvavMCajeave7Dna7SuJ03EZFQDSKq5WPhMnjq5naDEFz4PKyLkgKJJWTQvHTleXj
skELNJtBwi+8ZXHZUEU0h+IgVSh3ONXv/Ypg8CwoZptlsZlPkNu643WDg6PeP59B1nMOfRoczezL
PFxPla1uFUPDhXjeZzm/Cya4G0qz+/1Vlw2y9tudrMG0ll2W8w+KCs+/C8H78xI+G4r0/dQlxEUC
gV5JC8r2bWnGRIIW4ZnbTPEaZYifMTGI1pVmNj+yVLnoZtEHYMSPk+OHv8rMfIfg7d57S3eIQG6Q
zfZ2SlfFLY+KzI2jrffOlslrx/2f6eDiRvfW+92bmWPlEpoe6gF+oCmZHqVdWN8HS8/XQdBPT64W
5VvXyrDbyeruAXa/syO12b8Sa1pvjDJRX2EUxhgmhbdSTZ7kpOsXo8gwWjCsHmgCLLBNwvLChQNQ
FOTJJWHqtDPwWjgniUh3bYlLSioBuLKkH8+JaTQ7Q8IqkALwvxVadtbaUd/hbBOcNVe3dtwo9ilJ
EALkDLjcZQ8S0smuQNq/N8w4fKQaoaTTbOtnkD7gK2F9NszDV3UTjE/LrpE5KXRl/rPr0NX/2tVA
5vykkvG96xqT0bdNnmFPxSeyz3a9j7cpbsu0M5Z1NDx3XVn0odcTF7opKhXUz+8fM70mWTn2J0+P
pv5xeSFe1l4b2Elsl0Vt3k/rUOIGRmHuCoY2grtjetm4+gQHPSqH38eFMU1lR/erB0Dwz4k0P4yq
6PTD9b81hYvtDTolZoPOPidFBY5ljxgYXcKjgavwBtLO4C3r+tzxH6nu4ejjuAkmxH7LOrs3Nv2I
PdOy1Id+dsGibL8sLSdCn+buY9LzoDNzjuXFFKZPcDP30N918DkroFxLP7T/7Af+sdGxtrsuqwrX
kVi6Vfu8IkJ9SNNmo+o97AoaKM1WiQW/HXGQoYcaET2mMiX0svT6avNYgAgwr6Q3max/L9dlhQEf
fdzfey6LGOfTappf/p5i2ZCbQXO1gNTxnHawgenrq+aP6n5p3Esl5UtwYf5/Vgampe4VjRb/cuCy
4/KybECHChw8HzxNBfTxxLUOwTwBLcPKuHT0f65BVkJrwTXwB13DGpDHzG96gVGFOaHHyVsAR8OW
X1LP3ccoQHjjlvTTl/WZ7T5j96E+u3O5W5bIYpSwZX+ZH/MCVyhzJG3aH2XpLevbkBlR3xZ3UBwb
c6KBeNUY6DIziZzVwl451jZX02p524wkl8qhw8rcVI7LqipO2Los/367rP27vXMRrqWZ8utf65fF
f60zdUc7ZGXi9Q49VHKvxmOoj39eVLV+jFr+1knAF89C23zTYsQHapEUPwDtPk1RWO+KLV8bTWsO
wjLEztHi0HMzA9cPPOBfRa4Bn6HwkLrDeBpo+DJVaXQn8ZJQYwZMWBmKVxvj0cFlyx9jYwMrnPFP
DpexLLOvscDUs631t8CsVRikucOMvVce+vte1zpsRVWg+5XaG8HezyRT6wZpl6Nn74WrfSefXHnC
MDs/Sh2bwcieICQM7bbMivTeqYBoo5JqWwUJ1w/LX3OCzGvvXRUUD1pZpVsVgdghb4Ps1RnHA81I
+a71Ro7qyfePWdjFT74Ifi0fN+kOv2A55Fc7z7qLH4AyDPMB8/eAQQmmFcMNlFYgdthJfsRYkp6X
F0MO7bkULfRa08HiQGGWXkKQPBt6JIbVsg9azvktNG00cOL4Z/GfUyy7Z0Vxz7I03/89dWpACxZK
13htiTRgGKYDvi3uZVmSCQI0u8P2flmMK1gs0FMPvVNfbADB5lDTAYEdpkbrvFSq+9iBq8ZSlN/t
Cdw6GtL6PU+zOzSP/icRzeeWevSr7iwkWTIgwT6fVrmDTGClMJGf29FugL4lG2DIOIGY5fYZOvEG
nfJsLpfbJQ5zulasIqKld8vi3w1JqmTkIMOz7Gh3X6NXpSNG3MCQ+uRYYelu6wKKbz9Y9SE02odl
aXlZdjHn/ZbFclYXiT6gX9bYj9GgKgfpoOvKUKkzS+8wUdARX22iefOyT6X46jpN6YlWpsk+PFZ/
MqVXHn4fomvputID8/p7Z36ni0ayhFmZ9iOCIU7yz2f8Pr73s4ori8+ooRQch6Lpt+sGHvZTkGTy
yZ+nHJFawdX5Z51Tt80moQUGdQdLOJQr+q1SHedU6nF1QstyZ05svqjIqvAbs25FbWMpG8Mnt7kQ
T8tGE1f7DTyQYq8W8ASbzih20obvmjZG8C3yc9srOswR9HhAR4W8k/CcDqnbkFkvUwrLxs0D5WsL
vuZ/yY6S1Kga8yXjXB4E2eQ0mEa4KeIUARFMgWe6md7AuW6GaZjPU+XTOLV1ZpiI7JibY+puiCZe
LVttA6RzbGz/BDyPwWgUpZeitqqLDWMNCL2KPko7e6hkbL5WRmGjqQiwA5my6F4oNBDmHez/PRIs
taap7oQf8EV+H2kxYq2LsdZvYEt03O0yfelTFEoYeEaPse/jG6U1ORBJau/60dKPMc8I6DBZC6Id
5yfGt2Y3Zqp9Efx/PDtJjMc8Jf4uUhX7ZZgti/DjXZWlcHZ160/jKpszGFp71M5AnSmNS1y35lUS
Bv+5mF9+79dUIifbQvlzxLKlGUcSknvhE0GIuB2M24OR2D5ZRhs+FxaeFRFGb96yuLywg7Ct9onK
flYBYTz0d4dlHTtognYgHZD+4LutIJm2C46WTKtzH/aZl2Rp86pH8c/lp9aMX5HZh58x1yrN9JGg
i/kYB6uio5iPSW16ClUs6tfJmOGD3v8S8vcx0k21le5kf44pLXgpSSqPSKrco9aM7hHIE3yr1wEk
ylgG24RnQ0UaNpvksunfbymCjY3SRtt0KLOWkAKBjo9U3VXNX4/LMznqY4AJw8pUHV7lvOLvS5NG
BADDen2ZENJ67UDieh0NximXeuJFZqzcEclfe67CTzPqbqLujTu6BQksXv+fXf2svS6lqwiHW+FG
f3b911nFpJKxnpcJbcR3vZLGN9Wvipeg+6+FqHvXOkv/vUVz/2vLv48p3KLf1ZUPCWUqO5LFa3Xg
GYviH0BUFd7yNtEwBIjml8KNcZh0riq+Xccqmedry1uJB61Cpur/rl2WcYavHiaDlrU7Kg/SDI5I
RsQuBSp+AJVXHpb1CN9pni4rtWxw8EWe9wb0c+Vq2au1tNbcLzvUy9rl7fJSOiZYmd3GqwLnjD/7
L1tGLfjRulV4HBnnbwG3xj4daMxpWSlvvtTkbXlHFfraAKY+/F0/+IG2dwyA++XQ/90XtumffRu8
e1d4HLTYDjvBeXkxMfrkOsqEZ5cZ3iVNi/Z7eft3n3oE7vj3PstmSzUxa+kIlomgGQYvCubvRykb
lf70/FZXYHwt75aXOuDZBT0pXP1d1+nOWJ7/LifWlGzjDB+z5WAkjjg1/es8tCsBaeraYrhywMj+
6xwUTvZajoMKv6ZAq4VdX+dGN4wM5C1QQ3kr09FGI+4bG3fUs//esG86DPz+ri0Mw96AtBqb5cDl
BWtleav31bznsqLu4YdZlBw7dBoZSTP3CbjxTBhCuVoWkTLlu9rAaWlZ1AWSUQWt5mlZjKxowwNS
fylcXb8lmXhZVvcR3q2NIEMuHuV4rzWgXqYQ9mHZqpjqlSTN6ZGgbPFcy+n3qd1UtMc+bgv8lDgI
xGP08BViPjp/LS3FTTA3FePSk6t0132SSf7vtxXzt6UMC7cgScP977ddTpnwbbMag+YSlf5ucULP
eFxsmzyAFz2bpf92R5/91P8ulnWIEs2FQrNsXTZMQ8rIviynqvyeaqncL0tjVh4ZKpH4pJrnxtS6
yAKj6Ia327Cp6Wd7Q22PUJnCbO1jVHDJKYWITvJN4IcK+6xl798H2kYId7p05lyP6GYqdXSDbxYw
tegfE/IvThjIH1tlcO6qzseP7oDqyHVvZZd8q+fV0kVnUyXA6U2bOPehMeI1jfjotGxtrJhMjDF5
DTTY040gYmfoFedeIRrbyioetstRut7Tjmzj+OIqqfs6xaflIx2lU084vYIAzh/lxzFAbiWV3bI4
JuP3idxZPKzq4qUOfG/5SLcBG9Mmkq/bLtVfBaqxJHLO/4+xM2tu21qz9l9J+bpxemMGujrngiQ4
gKJmyZJvULKtYJ6BjeHXfw8gJ07ypU51VQohQJCiSQx7v+9az+oynY6HEJiLCbK6kJRtX4bapPeS
qFaALtR4mKbMADf0x9Ojgobh50vmeZ64iILYN7m16iauk0g+hFEvHwhaonSYIQ4NQlZB3hAgM0xv
P/dQ++BpSPTssu5P6kl70CVGy3W1Wd5w6eIu77W+ZmhycwtTxD24unno+qm5GQv89gwAkNo3Cmer
AJLZ61b4PbrrI1l+J8MpRycYLlkDBm7buXMw+g/Jk2m1X11dKb6ngYb8xapfdM2svQ4y4RXVSOtS
zWpNBpJrf0mUerfuWjv0+bRBOPdzRjbcJGLuJGYz3M+VKzfr37MwKWbSqt+CCqmiUo8MxpTUPLeY
Kr0ytpzPCAcu665dor1KR+BB1CyVD0VFZ/03lMFQb23mUb//G1LmUB//hjJnTLX+GxpcQ09xUX9F
viv3QZ0a+0yk8xFxQL7TAHs8rauySYudFgntyejaH8/Obqj/aVWkWn2kaZTvcTvTJ9GV5FmQk74T
k2iuEcMPp1pN2yPYZDiiSpztbLh5L9MkPyOBNn5z2nObKfN7V3OZAEKeYCjn1bMbNNct9cyyB7gw
6MXbkNfRAV5WDv4uG6orKnNERi2P/rbaA3kmZtjotswD2Luuhwl3BDHQQZdb15mqe8GoxFe0jZxt
Rt3VW7fXjoYWCKNzcaWbpVd2A5ERYc8rdDcm+MUdnY83GE66bZCqpS7xerYtrgwDLeiyVichKp6y
mT6elE2kek0jIRIsT6y7rM+6UivPNBCg6Cc0qCCB7bMmNC8G9c2LtSzW1SgbrPNMuOS6tm5f91Bz
+kc0fWzI1EWC9X157VCScRSZ+T4i9Wa7Athxuj5VgP4f4hDBZKuis1hB6PbcPlmukz7QTo8+tleZ
ve1Vrf0CbQO3ufwObZx7GPKXu7AygmMIOujgRFnxkA40OTpFyO/6ILYAoPs3AbVpB8ZRvQadSgJa
n8X7sVba50aoT2GTDiB1CMqaCvezmZChkqh2etVX9UAGiD5B7Z/CW+YYmLGL8A5b+XCla511Zy4L
Q0O3aJZ3UxJbC1GsvyDBPOP/Q2vZGGlz0maGFT/379s23ouOKdu6bX2ZjFDhT3GfH9bV9QkRN+9g
603/5242Siq7LfMbzJvWXVYH7Y0jle3PHSDLMDRLpm8/36bV7frQzZj61hetT/R9PO7SLAqwXPBG
6za1K0bCruP8tK7KMrD2RVyhhhBk47ih+dlhSnceXEQA62o7TZEHqUYc11U7LZ862l23mKmCBxzq
+7brzc/VFGJgc+/VMTEutC5A8IfiN2RY4pA0FVOaddu6iOOivcJzhW2ZfcVc6vtgbqpTJ4tXtMBY
z91A26nCSe6HqTBvDe1rT20B4wxxFScwZlhelyfLpkzvhRGLnaA75K3bPp4Iqld90tTzugZK0bx1
i6/r7uuW2FTFiUHrn98nyUqBKqJTvMaWEiNp176GeKg+3oPJBXLten7F/OJsG5fOdELrX10uQDG8
14efa0HwsbZeq0YoFz+fk39Z++N160Xujz3X19FzGh60gV71cgH8Y8+Pv7c8twB3/uF17hiifgyH
UzhM6QVnY3ox0+C+zyd5BMeSXn5uXx99bKtHGmYDygZ2/7m5aLjSb9b1dpbfshBhPvkMlyA3y8v6
aF209QRTRct6AsR+fyJQRTz+ad2w42MpwtxPBnIoP97m5zvIVpk8NVnYfcv7r4v1vRgUyM2nX/77
3//7bfyf8L28LbMpLItfcCvelvC02l8/WeqnX6qPzafvv36yUTe6lms4mi4EJlJTtXj+29t9XITs
rf5XIbooSMbK/SYSzbS+jMGIX2GZesldU3fiyUTX/TRhQOPxOlmjLuaON5qV4hRHevEaLEPmaBlG
58uAGpvZo0vpz0/XsXahSckNBnntusu6cPLa2RYNet96o8SDy0CFkIBsHyapcd3Mpv6xyGf12uDS
6tMb5ruGlmRco8qvDooa9puf+61P0HMjQLOMQSZXMUVRszjWhTNczCIfL+sj/Y9Hyx6QUwqGcehO
I6Yml0BTT13cl3dVjJQ2MKY/rbmFOJmRO+3/8zdvun//5m1DtyzDcU3dsTXdcf76zcfmhI4vjO3v
DTGuF0vLy+uhF9k16RbLY9zbLf2NZUvtmRPJZMg2RtAhy+LH5qRxwQbWbXBRaG7uckOYAG/G9s6N
7QaEAtvGwDKRkwoZ4er7fb3qm2911vSkz0TPNXL9m5hu+LPQnrO06590TFP3KVrudavTd8lFDbAY
rquZSlNl1BXg+ctrTLwHXpi1Deb93nxGa5FtZ7vIzuuzRZn+6f3H6k/vr+jiNPQNRstAJfU0CDpg
Ha28UH3+z1+0q/9/X7SlCo5z23BULF+G8dcvuncKhwFrWLxTERngxfD9rd9wmLt8qSYoC4x90PLW
7/jn00MJFrUtCv9jv6jtcQrDEfUjY26uKOvgh0054HJr6gnNXDZKZ9EPrw+DwFge2tqPvSrTepc1
4646rNwTzCrdk043v3XdZmqph88ExOxFrvWnPjecRzNQb9fnc2Y5VMy1CidnYF034I23rXTmt6BN
H0dqzI9cA/72hhnyg3vh6ggNt2MGt3Q2x1tp29FVP1SXdQ1I4HT7Y7u8JecZAp+simAjdciPyFz0
XWD83IWXdkbx8VJNMZrdzPjkWCaoPCLQISDs4/FeBPXjNKoqAW+SWpLTLf+WUHmxbW/qTfEqoP8f
EQtZH6vWFF8XeFgfdIeQoLg0cwJTefU/vevy8kaHhbAeGv/9l8tfu14Ov5XV1MRh1P1t9d+H9/L6
LX9v/3d51R97/fU1/34sc/77j7tc4m9N2aIk+Ptef3lf/vqPT7d7697+suIVXdxNd/17M92/t33W
/X4ZX/b8vz75y/v6Lo9T9f7rpzf4WZRZCWeNv3Wffjy1XPZJRlC1P51Fy1/48fTyXfz66cKErOyb
+B9e9P7Wdr9+Uhz3X8KFrsEBbFqa+emX4X3d7pr/sm1XY+pus7EAfBb9+skQ/7IYQ1tCsx1dE/ry
x3n/5Snd+pcQhiZsdhCO7jrGp9//3T9uXx8/2D/fzjRNE385200CFmxN5UJnOo5u61Q1/3q2NypG
kb4mj0nregxA4V2lFt1h5V5mkdb5U5qZBwYBeClZWxfWMhkQIjkyc0dOq1LqrEp/XTjlRG78+lA0
TrUV5DWkcc7JEc2buMswCTnll04QgueGRXOlzuYOL8S7hXMLxGVzEUhTY+kO+yl38XGLBql9nlwh
PNmFo7aTVq/eBDnMU3hO9RWtCmgbQ7Ut3D4BD4ozw+nnBzmp6aGa53PfDyQ1ppZ7ChZ5cO3keAmI
E2+jmoKviuwO9jFZg2N6k6aeNdh+zeDsMyXRoob907sZnBheXARf28qydgD0rmYQRnqMlbQFWmDN
NWDzOCUI2ZmKnaNy/dL7cfA1M2AEE1SSGwy10C509SOyn0ZdYAYx9IB62GtKjB9PgG1rA9B9bgoL
KRwPqhbcjGH0puLV2fQNeKyxgtemPbqtOu2pIi3ubljE1O4o65ngAriVpKhR6xALEPHslXzCghtt
Oyo6nqNN+748V3qVHpIw+c1K7Pu01rRTx1QnlkbqdTp5EVF4C+D9BC1m3Amr8kPisBC0tmdV6+XB
mb3WmXHeZLEXe8ImkDKfyjPuNQIupyG4cHVfQHIUWRiH3dqLPrvounyhKd80oChhGlYJpCc+sb3W
hoP0cSbtcRPDhfTjMPHz8j5R+/mt1ZhxDe/UoaGeBPj7YKcgW2iyXZtxu87K7MEc3F3lwLUtixZu
XIfY3g0RJGLPHFEnEvUCFD7Y510DuwKC0SlSMn8e7yDCk5GByJwKrvHo5g32iU45GdK5wKFSTnw1
Z7qH6jk09XfJsHzTB50KJpKfF+Yr0UJ8TBOk1qQeCD7jwMkyebSb1tq7OBo3YSqTY2DYxS6s6BsR
nE4bFG61lzbq3TyrmFUSLXp0cF8VE0YoDV8uwBDRbfKuU26ExpeZpuHJFPJ17M0JNa3FvB6sV6GS
dD7gJxtauXMMUroxlYKjwmzhF23xPc7uwEvS1k3FdDMP2IgjxXySmJZ2+DF9Yi5yWB0i3MmxI+9A
3XZY3+4tJF/8aAQ2dZxnDjI20lzM6R6xwbZ3jO9ZoOZfopYGrnkGF0fkDYpcVabwbGb8Gg5gjOIV
nqK6C+LYID4zmPdteR9WU7wvjfbo6oXY1HQnT5SANxp6+ySK8z2+KP2QU0GGRrCrI5BrHcOtnRtB
p0SSjXahP+NxgcEEgKTMOXnqJlpAScphQIvWHPo5vNVHa88AfG/hvsXPiWKjW7BzME7EocuTIxjx
cVuX0z6qRO0VaNu3QxPuqyzfyt6YiaxwyRKJ0oumxjdI00vPoGOoD9f59NQhSDnQoABA4xy1XAkf
dHYnjze5FsJ5taGFtagKd6oCvjQ3btGzE6NOMNO5wvwqXMglZB4dLBAr26u4QrZN8Cz2EC7GpCw8
xUPbb/q0iVDYtXeB2u8WBxGReAMCnhJJInAbrKtKRnIyeKbcvJ3kgj5o2xdCXj4jngGujN3Tw1he
Qkhy9iXvQbfva5OA1RFWtocF52nhPHlhgQtTccUbBVaUv2gTYsEolkw2Mj5+izLp9271PUin4Fpz
gDAMErkvSHumGJQC6XPO0U4TS7rzZFjbuumgMJUb2Rc1JlAl2XUVgVOZPVw6JUYJm9h7WBznebZu
9JgER2LpKy/t26+YKss9fJz3uCZTDw72SSswScRadaNO8CyjETNcpIkK9WQD48pIdpDG9N0UWydg
O8p+mqa3yZj0LaauYyDJ7hJ5KQnbjS56qJ8HsIbcicYrtMIaxg+s0k6ak5wmj20W0+bWvEYPjpiu
ywPaOdKQpnCP0JVKF3qI+dkeKbIFrVA9Z3a+D9j3S2ZbrRrAFB5qajpk0yXAdGoZf0sKJzmvUu1S
KSRVqs92lzpeM+EPMlEMN1OHWcqc35qYKYPaQEenYuUeKkpNwJuQaDdxNhwRqPw2jWXpqSkVj5YJ
U9xBGk1GHF4F9QhIgvWJW8udoNNdkmxpD89WnL10dIwfhtg1YYNx10SEEMJwHN47N5d3RSLvA5M+
geOC9AO9f25nTdkaqvgSN1eovS9JQexNCZ25K/mNMVD2AUpyQJ5dleG0CkJ3Z6s6sNiKb6mT8ltu
fg7zMHxgynoku42rSn494c46iHlSt6MrnvX2rsdU51mQuRHN4d8e4Shv3K+qg2MAcC3+o0Eeppi8
pzJPrzW8uXDF0mNXjfbeViFjjyGWkRg2RljWX2Ab4z8iVIxce7RMdBXTbRaUuhdZI4S5+SU2sLhZ
cbxTB8xcHB9fSmbsXim6185ynO1sAd/piM8kwSbZt2q5h3BYcPJjfDbVOdwS7gcRlJHgFvHji25r
ydm0lO+m06VeilScfjQZRoZD6Jbp1vV1PAHgHELG3YOLmWeQJyfv9FvsdvkpLPhZ7Vpb/DhAsBKb
PlNFrS9FS2kac+LZEjBmyoTmkDPYyAgd2IQthG7utTdmHfmYCJdk8DLyhZad0O0MmNXc6qqyaYDF
JgXnJiy2aZ9Z8JzEcy/kiw6eCP0kJhg9EyAEoOFCb/sWTRKorHmttBUpPlqKjwZZiWZxPa8K+2T3
yj3269uBwwh7BUgEegRG3Crf4NjqxqA8uiK5CXUZXjBEXwsMQ93c+S70Ji/C7MRJM7+kFSevQUfw
GIaYaquifeGuY+6LqQF45nAzs02BuFHMpC3M6abXachz2QxvEC7jm6XOY7eFr8CQgMxHZBtEyr1Q
inYvrYrMlfYLBgpksJMdk7Gkvscd44xgLo40H5KDSR291iHRTq1DmSHMZ8/MmVXVDvAg21DVW8yo
0OnM7GlUc9gsNuxxGx76dTMUs9e5uMdse06v0kRJdzljhW30oqj6C59y8aTNXKtVJXxuzWbybPdA
cqt+oFGEO7UstpUtSLzLUe5yemWbmCwkGnDzSWSY503u1kiyF/23o18ZJCEBTITbxYlEFTuG5AAh
KL2jaebTdNy4wnL3KSJa6jYh41DLOsDd6VvVPLZSV5GuqteJGwNcJ1NvN5jG94ZgQTwp3W42GbEg
1OH41LxyQBE1WSIFcZf7QNUXiA/+Im7eHBl6t6sh3XgOgkyGZkcdOPnZ1ed8k/c1AxhFew9TvYVO
aEHTNPCXNEucSEqrIxxBpyDwTwYD0X9a7rnnYPJTQtPTk7z1Yr7PicTiPlwunRluREW0N3plfBk1
jpXYaM6zi9MrT80vhZN1UJdb+UhlQey0ntvjugqRWQUGytnY1YI7CK3DpGdwOpnmqePkIEesB5ma
lQ8CZjyYhni+Goj6onECF6ZCc754+PAfDuV9rS++uDTbpyixn+F/+6NVLblZMIQZjoAAAeKTdAzY
8WG3SPl3SMEVMVS7rLCjvZnOOmRKNMRWnSBnsW9V5hjbQGliQhIY+eHHwAEcBxyE5bOsc+syB/GN
ns+fK8VYMhYV40z8YKjtaqctj86gDZ5tmcrWTtIDKnFGw2UAZUVLv47JwvmN6LtbIyDUzNXOBgSF
KwYiN24kWw8IorWzQCfqPeD2uK8vVqzNNy2M0dGqPUpdB8M1mH/Ycs+cA+tPBjIJ5c15cmMGBaJ8
KEc9ICFFx2cwFOdOLdG1pfPotfjryCjGr4sz1tHuR61/bWP3pEX261SifBdppOMhI44SVxS4Wi6j
o+puQzfR95K06lnHQ6WNFyhw6TXJioxQ5xxOKURsp229OfwC/A0Qe7dNAmYwTBxeGsfA0KFxW9U6
eeDS+C1ucuMON9G5wZwO2wN2ZDdCHasKyzfM6kjZCKP4IQrlN9N2nNUEhJWHJMTJCB4ULGmZ29b7
0YwprCn3klr7c2Ra+SGOvtPnFfu+bsareU7OGRBhbfJnAw9a2r+6VOBumMqI2Y0vdj1sS6kM0IYh
jNDgwjQ6v0h+tTc0pJt6TIvfFlSSJLQK0rIlVJJU6pkINptzOnLqjSY1DS3RjOPE3feDx6Fknmwx
wPBAzndqrPhYORCp+MFJpseHq1k4lwEbG5vA4sqIv+wprNrkaFa7EIKqFxXYZLWJ42gGzBv1WFEA
3Cb1zH3Apm9rqNPBcNp7RUCwcEfXeMsT06MI5MUJTVxtUZdLiBxNVYNQyootPw5nMnNgLxzS63Ea
r8Iwvmk6LXsk6o4LtMm/v1IVYF4jsVmKFpwyRacIWkC6ZxxegD7L7N0sIM3OZIIfUryIYmpvKmt4
IFeOWyTujYMQ8irARX/ElULCQwlQY5hfsQncjkLrr6RBmkOsUb7DcgWRt1gGVhhtA6PgdFSpiS4l
/6id7jQJTa4Q2XNuN8aehPLtiFl/35hT5xW2PI2ysmDomeOBatngWZb2Gb9M6kXBMJyUDMaWq35r
HSfjPM1/S9J6H6FJvahS3lDVh9+lpfBREq09yQAzXqrCYzG6eRfBYuCCae9CxgVXBd3tXUZU6SLl
Z2hZhhcQG++VpVheGXUgxOyHGLzMNtGVzEsdFVVxRQXALar6UkNaHYfmubFDYJBcB/Yjqr+9KiSi
jmbTdHBxZA1MqCsUKo624blg8uI2/txYTUz6C+YaRWgPUQdjspW2j3to2M22zVhnsUjaQIRRmmf8
bPK9jdWndunbQKzUm/AsAiNmMMcURnjw5xXCKCQXk8rtzSVu496YjLMGQRl4dQsXXyGPwwoAH+Bx
L88ibX17QhcnUsHkvASBrxA6jItW21hm8aSV8fsMD32X6zR3ep2Tf8y+MvJ90zRip7uguwoHjm0s
GPVG4MKBGgDpF+uWyuXoaE02bmwGb3R8OR3QTmIOI7qmqsVnpCC0N9Ffywnqcd3cYGmKh9T0ksDp
iQVBuGBpml8LRfO5TtmQ6Jf1uS91f320LuChBQjFfQfz5mZS7uqmBI2hRKq/LmqzVn1k1D9WuXgD
j9KgoBd5pvnVsqBXbXA7aqJry7KSA7wfk1Gbe2uRWXpa/1q7fIR1Uel166OW+vkhRCeAAmcEG412
MPMci/XRP622yFpKMgNO9vIBRW6CeLHfSjKZTuvKunnUxtFLZfMuGrXYMQRh6g03wF8/8fpIl/FN
xjB/34+QsT6eVWK8nEkcnrLlS8rDXvv4knSU11tVU9MtehrHt7peMhYhX9Dvo9sO89XG7jRjNyl4
otHSeGCeW79cFusjl/rcxyNoHTDp2KNjAKB5GnbznTUYhJg0XedTM+l8HbHaRooSI0MvMWHOydD7
+vK6cWyZgPIz4eoTSMFCjPm19Ocl6WpdjGvy1c+NCA0Za4Kg3DDXvVXoxBOaZUuGkTxyl8XPbQWj
dcKFybYeA/IFLJgY6yID8LBPnfhxtJZym63eh/US5LlEFMloWLLoZbzTaJn5PxfASMnBWBa12w07
R4RktZRWfFJd4Mwd0I0j/fjaz/qs9m3G6BzQlbtFolbzCxXFloFX/7GqpELduX1dI2WiQohAb/BT
zsSTar32OLF8oYbFElN9Nerl4MtlsW53yjTMqYPKJbUPm3DZFcsIGOae79pM4WsCYzm8084jO/RV
TS6D0RBPN5pZe6RBRxY36ApIUoRrYU/vFsrvj0VGPLifWtO4h0V0t27n7ye+6wKsm1FFhKregiLr
W78qIJVTrdM306RWMGdtXzdBjiQQPbco2jr/56JY/mhrdDrIlOWZW315B7UOO1SlvCE9HbBwU0YY
wLoOhqTHbW8326ApH0uToyoxXHgZ0JJDm8skGHkKpUyTigJAvkNLCozNs7tgqmIXam6kGsA4a9AU
+Ms8yg/ftJrqrJ3opyFVLoFsT06DeQdS/YgFDjCvqaTzwixtt9IMXh27vAuj5iAFCQkk0T7Uuvt5
yheoZb5X4gS5Tp3cxpMcmUrX3SXqDLHNLet7Ap3b1QipRI8Ex895nszwCo5ftu8ZrW/caMARN9F3
GLODw3mcQzwmbj27zhTDhMW+EcehIO2CAD/nmBjoFizHV7Q88Uo9ew4dqCIGAX0prICuJ78dcRR0
oyZ7KCsHUWXe/caQjr6RyahUSZ/p+cIVTLheigMhEbByTA5BaymX0xkgwTIA/Q4y4CYpeVtHcUqq
lOUF7FgBWGRANdoU1iYbJFgAazP2+vdOh1nZucwnLNzziaa8GmJRy0yWzVkFZTMYg50EdLuxXEw8
2XOb2/PObCy4ExkTLs0BI479EiurfWoB5/pOAuMlzRrrYhfNKU3ks1vIi2wgu9QrSoR/2SZr6/62
7SPUXvpTnU9YpBgs54PyGe7TIy7W+eB0yyyzkAdVCXC9SxI0zcIrXyWKw41u2/vMz4uGRMqs96nd
U9tQoG3RMEMVlxKfADu0LEYNqcNz0g3NI5WsjaUNh9Sd+62bgZGrg+wOHBeQ/yLZmzb3txr8sWer
/YvEY8MQkwJUB6xVGNlXS/avuNfERrWjr2SAQnObFRecFj8GqrsR2EnxlS/8s5YlnoNR3O1ABdl6
CcBQ+y5zoiqweyqSvJowuJ0DUszGnrqnqyLwg/oKTBnkoAXltoGVhszV4QqOi7BPSpckGuuGRnAg
RmtnykAcdPIuD3DFkRaFTXTIxvBdTwmY0BmQ01tYqmvybq6V+ahq6ZbUS2Z2orI3KkEdQPHrnd66
T8wQiAMYmWJ2jBHi9gu1gi8DoptdaBJiOFBhpBXCrSSKy9uJRhtVjhaaIyHo2kQMUFMAuLUJHHOp
rwKcjnAc3Tb32EcBKCE2YAj+OusO6JEKZ0LeQx8CY2NhzLroegr3TAON2Fw4tTi6TOM6mYBMolV4
NfI4Pxb9fZlj+Rz18VmouYEdvvsSKATvIO7NmNtzmBGCROUiYeBTKvsoKl5Dfhjm4SYu6ogshE5Q
tmHG2MIRaQrcSKQOZsC2liZUHjzOE580MJ1yr9oJjD0zunBybZZWRgbh18NUD14st0+6jtosixF+
2XkPmeO2ypEHkpxD8AJfN7UY3Re180bClrgKCLpjem7eVBpgMTMJSK6i1DdZSniuky+T4ShgnaB+
k13QALraxlGm3qmBeAFm9IXCNpi8EErUUJ0qRw1xesFyKLsDgzgvaoDHKiNTu8iq1B2KXyD+MjyY
XQy+XmseIxorTE2+Kwr/DyJ9ImxXMTfcvXat0K29kynfzMWnh6Xrt2Zot8M8qs9lPMCu0Nx0x9jo
0RoGOFmppFIQpL1nI5nZ58EottOCdQc0wzWLWrJLoXtjRRBFiZjICsBNkfU0AP26FUcSCNuSIy+o
avNUli1pGYr1VrQlqT3ZLrVJCEprGGkkfB1r0yjI58b2Fk/FERYS0qUMPEMRgkILuZ3GA1dwlKR7
p5uuNN285oKlbZKYyY2GKhRqhWcxubyOsmdTxibRGPWzNieBr8BhrN0QGaYaz8+DJFOvCzQqa7N5
ajTrupx0SrTavtKb6ZipZIDE7nNaxc22cwztsATjUQ9BjDfFF5mGS4JUvsEb5dnR9DVU4GskwZhu
kME+MvD8LCJdoYw1kqfM/b+MGk92nST8IrzEcdN6wv3c413cmh22F3Z5jnC3Uwjz8SUyGcECeEB7
8jAYwBMncTA0SGUJ/RgmfGbFVLnERyc/13QOMH2m4B8lkRsD0OtGvW9HvFedpmAuDJptXgKAlqK/
afPsnWKgATM2WmJDJclZKX1L4PplEJ9IFSbg848FyR6Fny9RiZjsn6lrJntg1LAmlgV5HxUDID93
ciJUzKkIj7FlXA9TC7ejuc/zdjiE8HLqwc9k0x+skpHBuggEw5X10RR0uOQiNYY0Gqi7ivyb2t3E
lUZrpVfkecIoeXBoTDjqfILdGXokdgL6CIxgR/uT7AZafiFAW9822vEIUf+SZ9x4XLe6iUZu426i
Ouq2WAIvq8w4pUJMjPBxv4zuAKeHwu0uKxm/cpNsGaEwiLXsbKMlbXlat9dzph3yoWFS79zVlO+9
GYHmEKf3Q9CBY9Rz19dRpMLA2o6dGfuV1lMpzGdmpbSyTuAkW98iToubKjGe8JcI4RJAyieR5Wd9
drLzrPb52QgHKiJMr0K8TtlmsPBs1mGJqNyiN2NpbeIZIcNOa1msj9YFyDOmVOvDol/iN/cS3TdZ
bBSGxlRX6Q+r71VPDOXkcG5npKgws4p7j2rZ91AkDVmyFnQSIq38dZWpXrWxFCT8Ezko629kB/GP
X8smr/UAKeeqHu1652hkOcxYiXcO/GMK9uCYXSZ/+Gj5U8ZYUDuHhINtYZOEw53IY+WgG9YCcIbA
PjEs/LnQC4aKLf55sjGXh+szEylcgcZ8IU2j/Bx14UyjBE1MVL2myzE5kZcyb9O4uSg4ovd/2tZZ
7UWqc8KJyszPmjto8ZqkocrRDe6i8NdH9KO7U188D4ml+1w5dT+XIWcCoa6LvsFwf0+0Bd9W+fNs
kPAZBR2K+JzazDKLcCvmE+ujdWEmWOnVoax27dDGZyI+UH1Sp46TRgfgQxiw0h6KoA19chip5emj
vdWqGjMlB530jS4IQe80HGPLUH9d2HHv7rXQvs6XaV0HaKOcqJJyWz+ROxH3esQwnCFcEXPslMsw
3A5bm2nLSNlgCS+lYUc6wwjf0e8rm1hGa7I2WlEw5/lj4ToiO6pkVIxrlinfK9AfkkgNyYGjJFH9
sXD/eKRDp9zqNscomQsOJH6yBPTgd7VIX3sZmXFHEhBnW2wHZC/HzjK2cpkj5stsEckf85mQOu76
QyC2Kv0MwALFj8YGdUn7mspHN9DEZ0heLe4npynMM6EhZzhOiOLGfCQz0jRzP0xI0uB8P37kEodV
KQ/9ZBz7JbA4r4L7AJzufv07Q47VABrycslr28DYB/pw1zlwom27Z6wewIA0DZI6LWkcHa2HsbhM
hBTT9gi7eWmXgFt9OTREbFKCdm1i2Jf85OUG79fLs+uqUTTgLtzu1C2TPMke5FMIrACzwYVSX+aC
blTH3Dl6ZiDI1g5dROOJNImzofdfLW26T+aEjLhlFmqbTuVnaVhyVVrWx1BS82xivgtZ9mc7q+NT
RVlhleCMYLxIGV4+4hrE27T6ErMEGHf5cFH9MlkZbKw1qDejOLzVte5iQz3cy1RLaKOsx3O2ozlL
thZ/pBSTfoqs4/qWU4/D9uPd13WBum/927Sqan9daABwMqquv69LqRONbsx3Sp9+AbkNviTC5boG
52rL0cURos4kHCjHYFwuLss2XKc1ID4D+cPyLzbsHp7w+j0kSvsyG6qzS8ZxI5Yno6sCMY5vA7jy
uxbv7pDqH+fm+hHlVPcba1rCapZpeZM7X4OpfMqW8ghC5PBgLaWUZS2Y4u+S8ETPnoPSJ0+k2BpR
sGA6JafK8rHW82VdXRfz8sTQR/1OutTc108+Tkq913VcUq15HRoZ6hJ+XaAQy68yRdtK36cxk0A5
9CeZ56lv6ZzyeU8/vJpeuIOhGMYYd6hS1KnZPqurB7139KObYtoosLjbcA0L5jS7kVoLKMLmIskT
YgRBMZIrl5ZhvWmwOdFtDacN8Pf+UJN1xYHsa4SFbbRKfquoa25KN793Ku0l6axXK3Oua3Kbdswo
DcByRKfapnmF1XY+VEnC7Vx0vlmV59auXs1ep99hinvFNKBK26hySDIRmzb/ErrajMlKyz0Iwdsi
Cui4UlmUOrlPsJ2ecK3rdXApM6aTmjmgj+2vCcf7UrYZF1vj0g85zvO0/EY5vr2X1Crl/2PvPJYj
R7I1/SrzAiiDFstBIHSQDIokmdzAmApaazz9/eCRncHKrirrttnM4m7c3B0qBAB3P+cXSHnXYzg9
oGS1a5mP2QGWF8wK91YFwNayZd+rU/OGMP3ZRtPUte4V1GbXJdBMBvfobkyZGUdli3LGpK81lYUx
k1QmKu2wh/r2lSdydjEf7jF79W1G5gZLvVitV3YD/IFsAdxjmBALi2c/5VX3pZDPSFfrX0O/nkhN
LCmegjlqnwWePcjPgS7dOQQuIIokyR4F5B+osyKLhyfMWDXaqikkJAeW54+gc7eL45jkG66gg4l+
kPDDrlWM2EQ1QUVwX017YAggCqZWuVPSWdpgKegcxsyS9/891vP/Bcb5J3To34FG/z/EeiooN/4T
1PP/1iSj8vePSM/LIT+BnooM0lOXFd2wLR35wgU+/RPrqSj6H7aiw+hFL88mwQus8yfiU7OAddrA
uWRcF/Adcqwr4lP5Q1NtG6CmZiuGo9j/DeBTMTW+zQcGAxgj20BBF5U8FVFvhNp/YzBklYVUUGIO
J1tLO4g97XwQxTgm80FZZiXqzOoeEgGS55IMRq5iNgjR+l+1pcnM7CXH/nUziEDttARufWfqD6LG
FDVrMuRMl/UCxpX5pSaaYuQVfVY2EFISnVKVkFhTw708sqYIiukpLDA2AJ2BHTzh8KB+ldX5pIat
D12ZIfZaIHzE8C3aGdwemMx69qKrs0UunRGfOCwrGKvlkTERScO3oDJBzykYJlwndGrVjpgcLNM6
/VpFLvwrltPNGr4mUz2xuWfK+3PPGCddCG1JPHlxD2HDVGNefuIXIyxQ7RJMVmIbuV3MMfgVL5uH
KjuCfiA/ycutPBgTgwvTC0aOX800DRHpzKUwJk7qJstqJJ8BpaxEFcEu7DZEVRQS/m8He6yIR/p5
J6/mAuZCsXzzawGCki9OdtHC1mj5N/DMYomYlZbXKUxbw2WYZzVXyiRwxZgemEq+E91ih+teQ60+
G4MmrWfgypupqh4ghpI5zLMG2VJqyq8ak1EE53/bTJLPV9YaAIKNNCpPZHaaQ9KW/EhiR9FW++WH
/LDpevYP50R7bDmqZf2PswQqXH++ennZ/KtTnONyJVG9fk5xYFZuS+K9h0RK1EOf2sqlJumtSpg7
zQCALlWxWRQsBN9sXUa1ZDniWmS/mkYlTbu8iC97XPuv+xqNgnAlomiSUhygMTObaphlMT0XddF9
LdCdLwjdL9tF51+2P5xKVCOEyTeJoT1dDxG1y3l+P8WH6/5bNXa+aRmL0t+v8OFM6bKWUHqk2j8c
/WH7P3z4Dwd8qF4/9IdD/3K72PP3j/b7npEZAy1MtY3FAgPANuu56+0tan/bd3kuft8cpVq++61T
KniYxKMzMQtlArQ8YdeibIpaXkvz4pGn16O5VXmlXY+57vjbacUGc74Po9LAq5ZbIV2Wc6KmLCu3
a/O3vgLtF1aUyyH/VhW7ik2iJgpxInHKa9OQet6Aop2J04mqMbSc+Z+vLnYUhbiMoWOcBigfmWE+
j5qgU/Aqqj1eFfI6bmZlKw/WVmTcyKcQqABERMRgWUKITlHYKX7uq8smsZfobaPBmFeoSjVuU8WD
p7fgRHAiY10wyxi7PoqqDGqsuPtwGtUMQEqVCngwsa66nEvCGyE+1khKMkdHoHdKlRsHLJBbmuOX
qNY/+3MJmAEIRx4itzjW3ZckJelYt6R5+vTbRJYkQ8lknUkNTJ0yx8vFjo5YpGNTMeaIZsZulx2I
EX/V5h4/GIYgCFI4Tvl1ZSHj/etTXr4GYWHsDCPYRt0ypPXLexyrY8ZXMcj+XV/za+vlsOUIcezf
Np0mZOH926n/g9NotoFNtW7vxJkdMdiKK12qolecBhIG4764wN9+EuSEDxiMFduPn4bF5KZkNVyK
kQxKS3ZwsjE7iFq7fLNr3+/7XDdf97n2oZBCTuja/qvTqn3N+CmOvp7iv7uMOO31KtfTiD4nTj6j
WUggy2G+MC5Dl7qMpqIm+kSTEfyMDNq0ufb3YQPPRexyqYpNsRhXxTG/nVE0MzFCis2XPcVB83JZ
Ubtsv7Yv5wx1CXCAkXozBtn4ZEi3BuYFsJzfwlEiKjdnJxCJPbMLRF7Hbhi3DdFr3CIU0I4KrhZ2
IiPOqyEOoZtkj8PyS9JjfmqDW1sxPqN0G1ojWZ7E2aKQcGocQI99q7AOlftVkthvmh4kXhkdkubN
lOy9kpQZYnPgbwtfDXEyfJhyshqBjIm51FRf4xllyp4ZxjrSbm0zmM9B5W+bcrRx1CDOnkbVk2xJ
SIUXzWsaIX+docQD3MRZFzOrdkQuVjELWYjtjbMIbkSOAwIYDFQSbnX8DzrA126f5r1rYnrRVOHX
xIfJMA3mTmuwlzD8AU+/ZJOVgB76EbRrbuk7fOrPaEj8wOQPrORcyKz0zRNLhND1Bwc/nCR5n1IA
Zoad5LgkjoVnk3JNVfkl05LxNovKEyAslDTQ9ScZ+9hDjd4bFevBWoP4UDnrzJHGtd5OyaofogcT
ywzPDLACf+/zIvPCDjQnMA9loxMnRHt9fi3S6N1qZ22tDJ/l5rELynOlG5j87opMztaltbznjHA7
15hTlFPPbDICUGXYhBo6P8Y1b8Yg5F43091CYT6oaq2utBbgbAfpCy1jXCzRuOW1yNJ8CrV7VfuG
KApxVj/sscq2AMyyuM8AQuZR9dmAQuV1QEm76R4E+iFWy2Ncjj9QngU/XNU4RiGOz39RthulbXw3
JVPh+nkY7VvAyEx1cSqcksPQ8lKtZC3f6ESEss7BXA7iKMt552usFKGrNqp9mrTMc8wq8AyniPYQ
UfHSvvdrSCBlFHWrSq9tD9ndLXk4UMGEADXs1LG6igksbbqIr2XOw34c7M95qMZ3fVfO992r/Yjb
AxjVCLSU0UjfpXDnVwjwpaH8XDgIBaFo56YYrq2aWTtraQunaRMYZGJHBxhJa+Dyo5AFBXeJrmhe
52SeSFTkurYJ87TZV3EKiwK3CDCnteWFmJNKUYQBrh+sByMD8Ou0n4Ok+4ERy+hpcKWQVLrrZWyP
pqkx7gzlGMKpSRz/ttRa82gHPg7CKXiB8ptkBv4GvDsioMhiVYXcrdoO4FRT/sgr/WxAHNiUJbcD
WUeCxfoclVsnOVdxDyQQRv/KbMjZE+vCRDErHQ9ENB5tBUO0mbKyIfSvAOXoeXhm5aGcSRbCdeU8
5BcAHX9uYWyZrVmvm2hmqFQBCy1HTGUYeqE8YULZnHM/KD/bRrqLlBlDFGuT8Xw0SVYvbFwiNzHE
BIyiyya1jyaapZ5vE8+Xu+zsqDpwg0k5qjG6I3yfgISK8nU0FtexQQcfH0zlecxNuMfOtKtTB58e
EtvjmHb3JU8VkO6sZ7QHMGsoUXaeIv4JHZ/6VTbZn2Y0tNZyLQeLEV4L/SBQtuQxn8gGVTjIt4+1
Ftq7eT5kcxRjulWX2KAXQA06ptBVEjQ3sn1ABNnYjlp6HgeWf32iT2t4IJ9CCQmwep52/UDYf9Rn
+DgNlK6AFGJJNn2O+3cd7i1SSjkAQB78FfabBaa/8MxwEzUkf9sZwbjBmC3n2PITYW3UyVtNP/nV
YjIxvWlMRkzY3LxPSzChNj5/Zs0Jor421gEYlEavNop9JI0PyrQmBUdUeTJ4JRg1wb6wS1+IFa+Q
JgbcxyfzNL25qQYHz6W+BRkYgpKb0WNzZWV8JQkKfjgediV/Loja8Pvcow5ZhDdRP+/MeHz08+rc
kBMH9IHmn1RZGwCrldei0eNii/1UoG6GD08B00DCBR522yMYet2bwTWjRo6ttzRO52HBmWuknfqE
l24YpsmmzQzbLYvFaNAqNyR/u02R4WYFXL2qxltfM1/BJysrPcH9IAOSVBTzZw8K5gP21888fUBG
6650B0fOvZRWi1p8QYbWm5IoXwVzcIzVaguqXnXlCc/bMQs+RTymKIS9K4UyEkCB8KNUGCAQeHoc
fXLsVh/aq6mFLhq3QDIk80Ru+QmJKKYoTn+SjTcn9fNtqYY7p4Xrl/mYkCp19qj5JO6RqQlWUp5A
65PRB3da4xGdyr631WN3Z+IEfxx4wHjStG0VR5NrO9YKDY6OkC1mY1MP/wvA9Tow73tS/15U8kwO
ftO4eQWAZjTOCBzcgoyuvcri3huSDiOnJtknLehVRI4ZGmWf113bJm8sEApQAThmt46zKXxoqoaJ
rJWeaPW2BZ+4ZiYNWj3GWXhqzoDz1lOsx/dJAHQJ/S93nkCrYk8CtQRcQIeK7AoxowHWSnyjzVsU
oBxCzPj2dpaOhYn/PJsTnKjReZ5UecbCG9lEoHmrdvLf68449kTtvSHJiG8l5vesRioeR9gIc5gg
3/msBNygVB/zcZFJwplqnVpH1YRaqle+4+KDq2zaEJnjWAFOIZnq58ruFLKcGV7BNl11Kdu7yZJK
lvDFZyJq2X7umRF1ZrSRDPPT2E8bU8k+5fOouy3eq3h8W66F7JOLf/epstG4TozmKe8AYnYa1tKo
fdxiMDms8SZH45LM+KqxUTybofBpOaZjD3Krjrc2EnI4zLRANWFUJf6w4UXSem3/3ncRUp366OFS
e9YWV2MWeAY3tHyoAMKta8IX6DJMu6jToSnE0bOfxdBlY+kWE9wvOh7XIZSpg2wvzEBYHpDTa9TP
QUfUUBT1CHVeczr5yy8NHPm2AABP9oE3H35/StmS5LZr29Xs6FupRPEKdJHhYoSLMK2so4Fc4PCH
/xsG23257eL8ySZA1PE+JrftbMJGGW5w/wLdZajdWh/y2y6UzTVa6uoK98/HhplDhb6h17bt2dGq
2g16bZWCrbqDh/+s1vIRFeDRxMjK1BJmrHHZeGQhEKt+7BLlxE78bdr9aMCUmrPgFKn9l3LgUnJs
Y9KZTCvLsA5171cnRQ0f9DHtuUfbzRCH3xbPzyE5TOr4Ix0kjIUtCd/bQNk3+TDCqEosN9Yzsusm
3jXjD23iBSJXaUFWV/9kOyE68XJ46/e2tAptSXErhJvcPI8dt8uxAoiS3N9XTKHlujiV5YxMqwyt
tuhhXNoYFkvavgsRzumSk8UVQSHjfx0paQMWArWQyho3WIVrO95xEHwcJBXz+MHW+6+dhVFQggtN
ZPPDhYhcxZ1UM/PpjlVomkR8zWNV7vJ0ivakL7yg2aOASa7VmXPm84sI9bgwGaWVU5TaluUDDmFv
oCm1u0ZZXp1pnmzNcfTAdH3N5YGXCb4XVeJ7c2A/sWIrWdbhbQIJKNBNFi7Zw6jntifl5U2gyQ/q
gPKKJuePRtd9CxoQLnIpu6UVvqYx+RN7DNUThjiwP9VuhxL0eq7IbxdhHB5ly7hNCEOj6OTauvJa
R6Hj8jI0cX0vT4yDTLcgVYc20NEOQio8Je5bHdEQXWv0LT5BK6wc4RdhD4No5VvfTm+S0W8CDdES
RSseMseOtthG+h7SpruONLUnqzVKB/5sueiXzmu5V+9isz6nAYMxkJ99l1jxTRn3t0YEiUuFiqaa
L1qOFQr4EIn59pgQ657j79OsAXZF8M7VHSNc28bMPQoiUEJMGGSW7jJFk9wBP4hVuHB+K0DLYJHd
XgJrMY73igpBOvbVW6nkHEVbE+n2YcfFkqnBsvLXrZISaRhiMJnAQiKg21s07NZDMN34dShv8iB9
CaFXb/N6oe6x/lGJV3yCgqeryPHzeDE7QJfVSwfCHSOsiSYJ37spepKDwvRyf/ihYmhkOb2yV6b+
hxl8IhyfbIZm+jFko/ZshLhyJlK5TCxHbY2BAwKLRdPdmF6sqHAKUTyVmuBUtsjkOJ0M2ke6yZzh
izM1yQ2Ro01kaPpBGZsblF2qFQJ8UKo7bUeM/h3YCjph7WwAOt+boT8DtOq+l3Y5eSmusnL0tVcT
KDc6cqi5E+muQ941TNtvdeY7m2ocjzbuABHyfR6wiAi6n/PVREWwgN4t1Q4coGar1+CPHSQEGh8H
jjp5LlR/Nyj2J73pHbB0E4oO1vRU+2CCk+6TEgBhVvyeVK2c3PZyc+ItHa0q4BdoFKxTtXhG1+k9
LIaThPLmVMDAITXtlkk03xZS2rhJq4S7XgVuVqPqHknKfd0m0lmODf9czlV6rvyjjt0m6vVL1zD2
kCjT5ObSp1hw5UBnZfvrUYHqh9hKIFBaLmcSG/pZewe0istK23taOD821WOT6sN5UIZta9UqBnSA
/oY56QEjxTEfJPgklVirArudD0iIgIno2xF/tKOh81QRIriFjx3ct0sxpXhVDCs7z4qjFQwGbjMU
hCNBTEwzM9HC+tmH2lq1nTvsMuRffd2MmxUoLXVb2QsE3vDvsqXouBlLqzrzUKi88tFcHzMkYOel
IDRb7uzJmvBgptm0oXaOayu6GzrU+X7tJvobUwcm3GoH0W9LlXpOy3H2sqEBe/NrX031VXRQDVw6
ll0+bNBcG3P7Dz2GWoC3mYp8Ly4gdvVDzAGdVvNYnJae6BIbIwRmYR9Pj6LLgGF4a1mSN4DShSy6
Bsg7nVtFie6HavwxRpW/HxTtRp7i9DSOBuoDS4GXbAcvwDQ217506vOt3+CSmMhSLIFH9lFoQps9
geB/jpZC7NwhAg4yPFmU9EFn4MzKn5rCoJ6N0t5e2nUxV5u6SLFPF9vD0oBVZ45n/MzvZod3SD9X
A89Op58dJ5HujOgYLA2N5c2lYGn1GSuw+TDpKVdIg3lhmmoMDr/2wwvd2aWzDKRz6YOsbx6DLDpn
mILflsXkXe6ouYyC1Qj4EvGW5g4hzeAe4cngXo2LRwSnxqPYTRRmVaj4TeblTjTFvrDsWs+oBnkt
jhJ96qSCG0bgLu1GBKDkwDmnsOfPOBfOB03r3lA7d86iX7UgEJoD/mqxjdO22M1H4wJgLuLPy5Gs
AjEkUDTCNtx/CIC0OylwzHNVFta5zMMKWqaNkuw4W2exQWnjZi/jC+yKptgAqVrHX7daaXGCNQXO
kNifZJoGJQ+gfNIbp+u+YbWI3yWNtU3VKt7YUxx4GKTiMJcbtoc0YLLWLD+H+oxh0kZziL41VRXd
d0uBHmqLnjyU5HAEvv6/KIL/RDEKjKdKCv+XtOC/KUa9TAViU8FHGMHPY37hCPQ/ZHBvtk7KXrUs
7SOOQGGT5diahv6T9lE4yvhDVjQdqoXDVBDmyVU4Ck0px3EsBZgB4DILJaL/BkewqEJdZRBRiZIN
IA4aPu0q3keOABl8kEFE/wUasVMNt1r1GrZMkfF6lzYog/IukrPLTfQn1bGPoosCkvBPV/sNslAx
JyzHgav5N/gVE4p4RsACYNnic+QyyTEQ4D0GN9q2eIpKV38t19H3YBvt9Q2EAfzLmO+dhmflhEnD
nlQP1AUcCTHdQhv3+OFP/Cmw9fGjKqb8Z51CfhoFcwxNUTX04nBHkhfBrQ8/zaQwBTZSXQFIR5Cj
XKhz+VI4gwb0VZcAFvcBU/8Sbgzo1iermXGzQWEzddHLBYGrDPVB1OLAad1grHU4q4biVXo+uypK
Arg1UiyA1o2vy29VmY8HKRjGg6bMwyqLIVuIPqZj5GPNqfQwdnIQSW+ilV9V/Wa20cQXwAtR2CLj
g4sDoGIFl2xtgcRGCFJAz1qgmKLdL5BR0SQQf85t9KuESJhpwDQsFII+2sJ5uxbgjzHZtWJzE8zF
7RUDmNW+gpFXsLt21coCcgb6B2hdGx1PAGwFnq8j/MTv0pXIVI0QXAWG1bAGdZdXJak+koi6yE2a
ohQd8pIOnfWeMFSqTGTdah8x7R5JohKs9C8Mq6hdMawNDiitou6NZqoOmRY2JONDqzqIolpqyiiV
3rDQlC+wmAURY+WLZvm1XeipQ3rPf+HNvUPSQN1eUa6zId/gU+NvRFeLnR0pVVUz174dfbYXYmXQ
Jj9s0A+s82iJLlFcm0oVvxqgvF2JKSTxdr6/sRQxWpfzSnxz8a/YdcCaMIsuCErxLcX39REN5yZc
fgTZTkrEJ2KW0Hw58Q1Z0QEfF20LSlTqylr3rQyx1RUYIHtcgBrXLytqCpayOx6H9bSAYyUZHLeo
RRXA216f94BTgo1jGc9iWxr5wb4pWY6oDcFAqYEAvfAniWZzaUcFmm13xfOlCZOIbNhWwD4RsANz
ueRyxd2hGqCIh8UmdukXXfzj9qp1uOcDB1NBtKDIvMPhIgkPU4PlIEzq1RhIENecCsaY0SY4bC3A
W4HBHQaLKppd1TpCvpkAPLQAYYIx6Bbgm3zeCdCpuG375TNfanN3nxnEeD/cr2VscdeKD9UUBTrr
fn0jPo1A4X4AiC/I3CtofJmrwbmejV2/MA/8hYOQLfgf0RTFuGy4Nn/bJdVL3BmbSUILBJAWSvzA
+NGQAm2a1xaxwGKrLLlFsXVear81c9RpXcdpIk9HvRrFNZTGYCGoylocQijZWpdp93o9vagt6UuW
wv1lrxoW/2oYIbLUOv/N0JC6R7OzutRE31QuuOC8jvRV0gMMFZ0QH6BOVwjsXDZ/2LOVv0u9lO3R
gAGjs6S+RW3U47J+FdUpyBEREFVRVLbxHjJkrBuRiL5uEEdX187r2cQ+kk2OIUXhyRO/vMBYid/b
1AeFx0596MJqEYKX5XnFM4JSnrG8opSscnYgumFlLV/NWngZ4puLQtX6ZOsE8vGyVcfNE+7Ahdqx
/DJqiCFlVGsvxTQS5Ym1k4/NjiHIHWJfcRbRLhT155lFU2wQfZfTfTgmlxad8CE9KrUKokKWNqOg
h/zVaa596qDZyKPV7TcUxLGPdlDIWW5Te4CvoqTWu2jFAva+3K9pOCMKvDQHgSVbaqL5l33ZAkg3
DS3aSvwamYQuuCuOy+fwx7R8+b88Vhx23VKI467tv7zUnz9S0OkhEMstut5kbWT1R8HbbN0vA66G
nKU1lulOyuVXsk8oDiyjniiGZdSrYO9YsEfHctvDojXgMbvJXBDwmyP4RjLSdPDi4DCJApm3B/Bt
9UZbxqFrAV39Y1NsIM35vYnQSJuW68hlEa/yJh5X8YLtQcQsk9ftoKIKH3QYX/2CcqjLAH1titql
bxn16qQaeV8tKOHY8hGK0vmR8wGnym4iTd4Y8y4Gh7hRHX1vp7ieJnWLgBaBAwmTvtgM021kkoPP
GVvkDI693D/qdzpunJdrCuSGJZ6gSi8Sjyg3mdvRQYHE4Oepa1aSRmXt8ihq12pLqg/xzfrQQwBj
yrZUQ4UXkyiQQzWgKgYLAKDYjMPk74Cki98GYcu8wAW+nPeNeitQSeJXEjiixGruYtSatkHTwB4a
jB9drFXHDlTVNNrvCHwCTbUCkPLNtMNeplOKAJ7UJ6zGhz0x5RriBNMTx+oyMmuwQqKiR01m6Vtu
B03V0109gkZHQGN29oN6GhSGkAbwLHmm5N5UnOeWue40BckhGo5FrSTAcTJzawThvjIC9aBgHnsp
Zr27cwwzAccw7cgk2bclIZ5QnZ+qDEI2sPFDP5QPEcEa5A0sArEostR+bt3HqGcgmUMaRmBFRHHB
ivzCvVw2QE1f4YwFFTf2M5AzFJc7QFQjE7ybnQyYoi2rZtUitk+GeyU3c43zuH4awBwgk0Vwp53R
RcGG9a4dDcSeh4T5ssq81eysOxORoW0pGz0Daqb8aEZAAerIK1AUQinBWEhSoplrvbKdwbHnhf6t
HJVznmr9IcGz5SBqVZyN0BRDPOEh/B8yvgG41pl/5kPbkXnZoWu0dCdO2Fy2YZJ57EnUQtX+V5fY
43IOYs5MyZAdQKd1Ycw1yyCEmRoQudTWZjL5VDudmJ4f9ZAG9IVOIg8LykzsWibMMcROojYu72dR
u24Q+10OmcfoW4qYzFr0WcSPt/YiW1MuGiRLIc+5zs+3VLnZFVeZcwSoZthRog/kCZtLtLAnxdiL
LrExDNDKELVCIp+H3BSv2o6oLiSHNUqd9j7viN/4pr7hTmFIBzyd1v4AdYDIwerS1+IMYQf1Wi2Z
mYsuI1MkT9aQXGqXo64brs3hDtIwiVolBa0CNWVtSx43AGRka6vY/W26DeJNqx0VYDD2enjJv9v4
95JaJ06tbhvPfEpvWXY8SGsfRLfr9dnDBH1r3LYo9MJJ8Y+VyfTcm+qHZjjV0e2ySoq9ODhM/XOn
vvcEvMNki4Jloq7DBIeeOyXeYqmdSccivrPibavyzGwt5WiTWZR8nu9THpOSPHUoPhGXWaAGR4Rd
7UWS4R5wH3qxQbQnGZeQHKzHDdK8/cY85Cc49GQwy1X7dQ68ap39qEJS+lt0ByzpDR1KIsnDI55R
RhyvUFadatATLyqG7rghe+En0oXVF0Vygf316lMH/RoSl7LqXLS4NBUP8A2oMl3b4iRtZnt0EYMI
hzoC0Hd25saf6vjcyF/SG3lTuifjUL7bbnxLYoVHdIUK0EE7GCv44KfGi39MG+19Ud5cF56ED5OL
nuj45mzHlb1Xvyn3qMPuk1cgCs8QMb1x58xueKft+h2SGW50ttbkDcwzi04y5Hvbw295V37BXz1s
bxWIQ4h06iChNr6EsqlrnjSsPDqExXZD6xVEA70vjavd5XtjMz+hVaqvk3vpNvg+fQufyx/FqSIS
6ULtXWevueGaLLM/tcg63apPzavufW9383Hfvfl7PlW0nbfRig/MnPRQnNGc2llAr/FGW8PmLQqG
LPTtXG2Lh6pZvbbxLgofyHWqlVfXG7Pa+RsoEnCmt9lYu6Suzcc5Bem5kr/pxT326tPnoNhI8trU
PFIzI4ycejV0u5FlLVaqJOQIDoyHFi95FHqVdam0rly/1ceTde/wtfK9ucofzfGAz6yzjvYIukn+
izbvimCLnipvyJmb41O3mf0T6fd71ctvYJO+kYduvqmnAIxF4yUkMiIPt63pMUUN0tm04w4jS/R1
YU8V5oNeuPm7Vh7lefO5zbxYvc+TXYlNwUb+Wkrrcl6v0UJlhEAUCrXhL9Y37HJ7pMqMIylFSz76
TIWHlXanOC6GAdPqaDz1eKIdAeR4xYvxLWQcbOJVw5108h8C2bM+oyk7odb05rSepC0b9aOu7/q3
6QmpSVXfySfmXvfpm/JdbsFGu/IXBxXaQ/8uc1eS+yxWzH62OdA7lLv3qOTHUMZHkhVIuLBkdNWX
fEvugHSD9Wx+6e+zs/1a7cebjMQd+mL5icdfQjfT94ZHZAIyYF3fglX93eHxURDoheTkjcomLTZ4
bfMJOX06sOhfKTfaQbvPJxJcOALvCLxG3+Wb4V36mp71dbFikfakvgbfkif0GyoUs7sV4p8r/zZ5
qV5QtLoHuRxsgM0ekVQga71L0TF7Tff67fP0YDziJ36Ov+cwDAPyW67hyT8QiTcPSOKsKwRlpm39
qd329+pOP8r7JHLrZzX0+ndWx8meCLarr6VXGfHJje+1bud1T9Hg8i5UMHvlaJCBXqWQZF0lvLJZ
QNz3byRjEO5GB8Z09ciVT4HHO/VFh3PgBo+F7/HVi3Xm9rDQWP0OruqqG3uX3zufE895xs3em3fJ
G+5xa6mEXX2nQclr1s6Kl6YXoAe9Gjzotb5bnHjc4g1Buh1CFMYL9+EJkQ7FJfR1yAaXJ1+Nt/Mt
amX2uAFqdP8Vf6QTK89dvpt5UFM8Ys/tDuMJ3jz1hrwOxt9wIWQUGLzqkd903x5HFwEevOTBEk0w
6fgOvZfiHchjfXZeFz7g6BbBqsKlB2107nzVrW6tnW+s0Hlptj7hnW2wTlbVNv483BT1J9ZesbQK
OKOzMV4UpHi598CQnTCx2lcnhL0P5jOIHXuLg85uTFZ3VraySFhvyp3GmLLSGdVXAeFIf4Uq/Pfp
Ljk57/o5+RTcBNvwS66sjNsxzQbI1v8aF21sO9NlzsX8j9cGMj0tgg/TQdatehtq/q1iM7EhlwUX
dAH468vaqBtAtkaNCYtKtRHnsJlb73QTxQWtLElgLwx80g4E0JZasCxIRG0wtDbfXaqOjJRrnPbH
BIXKbbTsk4rVzd8frSXQ3KsGoTurNWIPcAnA2aI52taPEPQFC6oQPajuVxHXcofUBYxyURMbmqZ8
kwq0lKQKjKkz1PohmJH4SBJSXESu7EFCrwvNxMOlOsrEHhvwlp5l6o2+bpCaBYnjo9pv9yN8Bwtp
2ywPY967xCBi0fYtNuHKCxYqmXZm7TCdlhdEs7PQfkStFcjla7sm6IiEo3yEcp16ZQqrUhUcsKWw
0BdGJIvatU9x+mGb1d0ZyxYvUrj5zYk/mOUJ4aQKjiyKvIqE795dYMrywbYgC7kmAmtxWDdbQRET
RZsYt9UkKT+Z4UuI4cpFv7DFlz51CPmVevlORNkEjV7UakGrv3bqZhO51oLWFzRhE7iprM/AfpdI
cLsQ30XNXKLBcMzk3aIfpZjKYypr/sbGpJDhA9zDhG7/0cdh7FjLClBdjfdx9zxiTrAfogFM0Qgi
+ZfqgLyQmqfEXB5GTMLIokHuy2YiMVqLHKeKZNnFwKFD6GyEuntpykME3ZypktP7T+gFyAcwFQvl
flaeytquNuQAxgN5gPGA/pG21SIbG7XlH6914yXDuAjCw1j8ZL+D7YJA79ulB2ow5wj+r2tx7et7
GWF4H+coWFCKANcDp568SQeQ3WAezqqHrJW5w3yU0PZCk1/IlCuj73nrLXwQCNKEWi7B42swWVX7
N8NAf0mWCt2VkEE95BMmlYtOQmxWXybBWBxw29gUjfbSN5C9RCEjNQ9YpVs3tamsRVhV/MGiuDaB
WkWHBV0qyczJryxwaVqo68oihVCi+gShzSbIUy1B50uxhFlRlaczCBQPMx2mJFXrrySg9CyMF1pl
rCLBcWkvkg3r/03G/WfJOHWxNfmHZBxeLP/nOUJMKY/+xOzVTHHkz5ScZf1hITqvQN21TUfRZfJQ
P6m9tvoHUSsdJrCjm4Lb+4vau5i5aDKOSrblmBog/WtODtYvRFzeO5bpyDomMM5/k5Mj50OK8WNa
Trc101oyhhacf7Jyym+JsmDSsSLHb3w/SAZ5YLX4nvVI3KlDdNdYbX0cNC2FjQ/boOq697azcfGT
TsmgdLf9Zgp1cz90PU8BybMOKew8B7KFGhTLjQHvBNN6j2JgFwwG6wJxRdbXeKEnVYk5TBwCvQn8
m8g8YhpgepN8wPDBQX4MaF+nEhPyh/lleDcR90UzpwLpPO/srhw8ECo7GCPqCju+aoMqNqpIzN1R
r63tsdhjM5B5/YRpn5oP71YQZifdHjaxSTpb8cn1BymS0LikI/XNMi+s7nDYWqz1QKmxUAgTUCsp
dmWECkLEVvIbCVHTJbxtrhX1sQuzCPWUrt/Ien/Dy3c+j2YhoUdj6uuqYSnatHHN4jfB9L0tMaPX
WE8YSpghwltUTGxYaqRRAh9CHR+TzrA3/0PdmexGrqRZ+oksQRpJIwkUcuHzIJfkmkMbQlIoOJPG
eXj6/qjKyptZjSqgl71xxA1FXIXcSdo/nPMdJwa5AKEEPkC8lt1HTWwsdV47MbAi1DmTbkjA/Wri
gbZlN3eph7HjqEDyoSqqe1PQPKI/rjYhqzo+pxhQawdoKaJJJrEA4tI0Plm995B7DQCBDAm4QxMh
neZCI05FlGv5hH5quDEi8QTqczu1zYuKhqtj11hB1K5S5kpxshZ1RXbN67zElfrTtjKQBmv/TpXz
pe/8Z8PVH/YScaWnboVgd9fiqNiI1jsuX7UyYD6AStiYAIVLgNk6BUkELTEYiLrt2zauh5Wh2gbs
fnm2xpGESLMghCIyD2mrTkPIQ29iJMSMJjt7Rn+RvfEWl016A3bNg8MJtj+yQNlU2IliKQLITEtr
nNrmPulnRtMYzjYB5uZ9suC3+whAYAPWp+QCX7UOEwOjckkuQWv6Nlv09VCwXaZrbhgSAeSBt9fL
vrSSZKNMMtzD4YophL/aPHwyJPB4k5kuOpz0ImvA04Fh4TyTN2ngXLGG35VpRFU7vDNddbe1mbxV
Oqrv6oXHH8/DQVgAJNIOXX08etsuR5wvGn8X1yZgRZGSVur0q5w8+d1QmPsUezvvJOvGXmP0GHwG
1d20qVIVoXUVw74jWifvOuiBGZEDAbbijtEZTwJusxH1IYUEU6TgJqjpMKRDnQZBN7KGS9DUe7Pp
hw1KUGdV5iUh9663NePoMW1wjWOi7Ndtg/hUuyQw59XFjftdTzz6c/RkS8aS9QN2GbEvbXp7Q8+/
kxYuR1HK345X3QbBtPML1L6m3eT7LqszEnsRk09zTcyv10ZvCL2CTLUHf4zFpp8ba9sG7gFsNLfN
W5I8VA4NGUFrm96VkNZN59atk2pHNhkhAK+FOX5Ponf3UU+BpsZjxzaDzIiKZtibdnNKnFM09gxi
I/ThpVOsEbq3q7oTG2izBzPzq71CqsfsbecbwbXp7wLZzNvaxyaPRs0t8HaCRgRZqIH9ubZL/Ab5
b0Q9WfnadzofNrhxMJoPHyrc2mw+xrHLN67hbqbQ+DDm5QMKmQkglNiRC79HvM+jLAEqIjz0/k5Y
f3Vy4RHm9LVZPR8r6csbEJsT29XgYaz84DnKMyCuj3lUEZMdFx9TF9mb0orCEywnfpgy+taY800k
BKRsQnrJLPfOCoP+NEbDiwuAipC9l0ARwasY1fWDd4zTyLv2Fs2Zxlwxkma09vw63PghmrIMY8kW
29QNMrpvlfyJhXrJZlrDfGI84KTye+iK1ZBjbJsU4F2Aik8uALft0HyFS0gOscLpGnALNJccY4lU
gG3dT6+Al4/7hSwfiwdWa6FdQmDsaZ5MFcTOEaYDpEEyxtTedLua0JhpsVdpPt06zvcBkUeqrRv0
rMtUoDJuUndAvGudR412P8IhyLD6OdckHlgRvUiTHOE1xqcAO61XZnJLzCILOSZyeWwaAAvhq1pu
d6kwXVRAB73qbqBdGLX21iIpiEPilAzqQF5zH76CrQvugnw4NY7oN6azdRx2oAKWYC9H6Ok98esp
W6MqZaihTMBUU/FY06OsMz+kkU79d+W7/SH/g0D0LfFQzMJjujasM480qjOIeS+d7jLj1s4IE2NM
TvQPjWJkS1agreVtYmNZuof13lJ0vIFPyRqTtl45gXGf4UhMHItrJ37hLCDLJzXSvStC87aPIJTX
HGtDXt1baePdlyY+JFGsFGlUbyMM67OKRMUZGR+7tiDxAOPSTaz0pTkAUhB39jIQi1R/yzicE7I3
zrbhPxINYp3g46f3Ar3wvcjQkYpEQYZoDk7ibs22e5zd6hnF51MacKGE6SstqLcaveHVN7kszRHO
uEYdV7ospSpF8FMo5s1A+lIVk+QDmJfnarWbBH3QXN15gESuqXfWg8c0xq1v/YGNdDlDkfVc/lwN
ZX/q/etsiekawPgnlGr+3U1MEeKx8nbcau+6Hh66dmKUGXL9+1W/zjUXJjXHcIgD2a7nCb4bQ5US
hCfX752z8EDLlIa+8KNNOWg0RPq7dOxuV43ld4WVYq2qydvg81rVvV0jQh5MbD7eqQGOTvcQ/ULc
/FR3XrrrbfshpACJs4QkdN/vANNPK78rvbWRG8dgam8ajK10ZNg6AR9vegLgOBT6i9u/xTI+BPPI
gLaaVioPDw7Ronck6bEWleF75brNLjZFejD6KuJtiUjjYZAy5fI9CuL9MPsc8Khi/WZ8VXWqGZvm
T2bqvjodU2/cmeqEOzc4WNqMmG4V8oAilVkmCQSH0jR70G0fjpiHN5xrX0SoFnvSi/akX51VNTTc
QLxjBnstptv+c190Gzf21I1Uttz54WBulMuIN3TkS55RdymVfYBYJdymhUpeAQN3qlKthegf8ql9
ybp+3pRVBPy7DTbY9o8kc8KPHxmcQdN6rnwLk1jCk6sZRHopk4Vt7s76Uo6gpjq0M/qTDE3r1ioE
zhTsLmM8JnDykDPG0TU28SUTu/Ohe4w8Zj1fY3w5C6lNLant2ueJWL2rWjylSWsjeg5IbWLvuiJS
vcHEE10aO21WUTZfs3jRt1mJcw0880+e07nZiiwnc/aONeXTuh7c5KibaJt55OeVwWu6XKiwm3D+
tcWRaiW78cyREolnHbjSmoh50vraZtBbL3RAAqY4g+BJcn3VlzBwifByP3EsDKtxyPSewUmWyk8h
xp5Ngx5IaTA+m1C+22C8jo2I75CcxWcz9+1NPmu8SXcFcc2ALme9Ja78AdnXnclCf+WAp03m26rE
3Gqn+ZYICEpKhCMo4j0G83ONXZJ0TxcYcdnY14nI0Y3R1esJB+2uboyHcuyL25bax40o0X2Pc2zA
tgesl4d7YqPeXrqG7sExBuKhyvrqWs4NcUmXIEUeUfZjd8gEDJ4hqBLkcFhyfWe28Hf1AmCo7og1
m+tfuV29UvJS2zXYX2HbQe3UzX1XML4ZTAFhvYyO2raqp7RtvVXRJ90FcwPGREt43N283wS4rmCb
3Yf+OKKD6p5H1yQTABMtvpcx2M1tPp17kSB2sawV0RXhEc8pi6wEr2km/vCMSajJu/zd6QGMmVDg
upfaaHaCjKeb2ZZkC+MItfmZEcajMzZ1fZx6diejz/qcCKFg8TuvXNOnNhMzOqCJkWcr3PQuCQxs
m7qrUO8RhFRYujvMAcsrS4TRVuUVeMRgeLFjdz+7xQUZXYKfIx/eAp189cjhgyQd7zA/fXcWHLHE
VuyvSIozaDZunI4nSgxKLA9RGBIzcgyXL3H9lYHdgCGLPxurPxse12jKDbCJMvkZZTcid/hWoox3
KGdeJ2f6hqL+0CQGdjaBPrgb5U2DscDZF1VxKUxSKsqGBEYnqZdxiMdmIvrEbIx1NKne86Y+emri
3LvH6HdqOv1BF3VV/fQyiHpH5NO8kfKcZ9V7K4Z2j4AH3ffsP0Dd3DuAXlfsqiMD2vQcZv16flDa
f3DG8MPzQt7heluT/YUfHg9Z+AH3+ejXDHZtcwe8iDpuuBAFhPYbm4zfgz7JvJORucc4j2Ispuzp
7WijGnVQQfTpm8/jPG9nurd+1L802xEC255tdySxakvIylMw+V9Un7/cnmeIDaNW6F8SIIidbmrF
nJ+jxTMyeoPifm55/LkgvEN5hk36Eot+q1noz15zb/tYZ9vMfXAWSmU0M7g3iwS2ZQp8NlkzWqKn
7lH+ZTdJll/xGW96YKRmnjKTDiTbUzHia4tuQDzeJ7N8IxYcMcfAUAxKVMATWgTbzGHrUYS3pcNa
xhzxt/FcIFuFVDpPLSIHeS0N8wUzzwGZKtOo1IHBwP62vMzCY+VUpU++bV3QVt3hZbwn/mXbEFFA
RqJIy5vQC9ZuIza6trez1vENHiv46GTGPUWFcegSnsrmMSglBoLEvkO++l6VmpGevEBeuO1SMkcE
RaG7Dcf03fEd6r3K+exy/4b6V67TaMTNandfY6V2EyVOit2JHLMNshaOAgoBRWompZ1KilsXUyCR
z1++M16zgGVRwFqPWN17x1MbS/dPcUwcIEDin4+mwJLr+Pkurw8QN2mGaEdl9ZiUECXMAXPgiL9R
Yi/VIj+NJYBVn9RWS689R756czesE57tAyfS8p6LwXuqSwiJYfQU6AsSjg/X2MeFnFZBr0hkw84N
PuO+k8NLyMxSN6wUA7xX5KkwBoF/qF6YXmSUUXTPIgoIg8dolrDyQ6DpPD5oAl7PhTC7LXEYWLby
9D4dRXy0BuopJi4XEiWMm9hp9kaJbKPteWjoiApgpo8qc4niUbCKUccQa1KisNslNhmQltfvOfu7
U2i1lzg07saOCQAHV0I8W35Rg3iMS7kTUVwfRGDfF21Tb+gA9arMWqJIpuBchGzaU5fnrp9v67L6
LhX/gICdgMU9NI9uRlSV+0oiYX8o6SIiNQBq79hHzonfob2eb7MEQgPLe9kRB2MY0UdNWRdDAwiy
Mt8apndjhXrP5IoyLrRuHVL+du6t8i51RVmQRJJmPrpQO366vfUpUPXUlHHJwGmB9INVb6VupwlQ
xUiLthqz+DDr8lPHhHfmtu7XDPgGZCzDLvKbex2y+G9F+Uriy3l0NXmXbOZrMUxPRnxXeVA5/QBy
b9A6T3boXTj67nsrYaduuDC5xZPqxR3BfS8SpBcPRaZVhvZJjpB3roPllryCdzOtKsSUYOdbb+Ju
6w5clzsMqhXbLQJyhiK9xIbn3caheU5hmew8HW3rOY5OAkR9H8BqLhfXSsZ155hNt4+0fLdK8CiN
/rJ7JsljjY2uzJyjZbjbRFqANVOg4AEjZxb52ezepL4sEVzE7ROc1GPgJ1sUOO0ZugG9jRGxBAK/
FLHThcmCLxl9nyImGC/VuTAD5AahTd9uDr/zpNG4UAkjiub60GgeGyajzm2eDjfW0Jvb0cUf5NBy
lOMjaCfih/JgnRftu+lJxCcUNkNWo5oT09ExEayHTnueIgZsbRe8LabQqsYBO6R4Ev2m2YAcIRKv
Hm7L2IzpR5ecPjJW6Sj+5D03aOdWdJJO/6balH5heMwyka/DmgDOuEx4ivt0JUPmWme8SiTHanHt
Mlls+NMkR0kav9xxYS206UHKgO4OES5nqrvKPPJx+76hS6A48xMO28FtM/ywzmEa1amOMhyFubu1
7UAwR2G8keN8fBi736U1jBssZGT8kByDlvmCqQlgTWgMG98G3SKxoul8vGmhCK0y3dwOSX3vjoh0
GcWucPKNW0wVqVl9OXAZuIOT3/Oo0CLT0MHHM7/cwPnOXROccRaQaeW5ybnXxmPtNwdD4HO2u/Ce
PKIrzIPbwOu5qn1WpWQ/UeINmlpw7NYmVMpVGib38NC/YhI6wC33NzF5V7MJ+opcH25R2Ci1WyXr
UpdsZlNxLOQTmYzbuXf5H2fNepyINDEYX8LQvmal9dSxXVwxtn0vhLQIYzBObe9adGM4gWHzXCDA
WIHQu9hQ1Vrh7yZ9IN07eW+sXaAo7QuZAMxjQ7XVfpJv7bRf23KBB+dMRgvkdYQeREPt/yYn61nN
TKRUEqbrHHHanoEqKVL5IXDpO0ScoVyqxwJ1PdEPIQg4F7HutnApfscOa0jvr2fIqsFNZjartq6+
akGgUcClvLRMVz+bJEBhXsJGS7R1mYOHv7m3xtY8xLAhREqQElY19zREzT9+ReoGttqFv+EHQpy4
UegI6XWA5TD7/HnJo0zhhZPqJCfsGoB++Errx9NaWtzqDc9M4n8IGkd/3RwTYLWnsDNvGcg4u7Ji
i/qTyMNoBmf7sja2f/bLxAhnq3Yhyk4/8GcrJOeBKQzNRmIe7ClGULBo1/XcH+BfT/sfraW1GAJ+
fjW0FDXedMw0B1imomNXXnOzipMlN/CMTJBW5Oe7/8g3Ndx9VZQ+ChyPjv3n+/78Y35+xUgcuuXy
b/nr96hCN2Oi5aFZNJJ9jmBj8F1EIfXsrWXE3Icx9D+yqn4CvSJYCWs2K6/WskgcF+hXlJckI/78
EuoCUK5qYX95y3Y4bjl/SA6+qWKDLzQ2yAfwRnvuPNb3gDdYVffBCuQ9XJ1lFf3z0nHXbAdpfPz1
W9LxsO0Uel/JBeD/1xf0hMPhr/9EvAnrY6FQ/vWFoWSBwWqPsCrN4w0uy55WEnjjP1/82goXuSG/
uYhkqxr9ROJzF3gNlh/gRGJPWCtSjhCGQyhB6ufVo5sF+aUMqYd7wWk6MMBGP3rO3QJJF0KSzMAz
bXbQoI0+tzZ1SzJzl3sE2x1Lc4HNdfCwC5qVxBe4QfNU7DkJrnnBwT9MnQFVub6NNTVSwlmK7HOW
nKdDjGWZoJd8ZsirZIqRuldkwJEJoIv+SE/g3GAA39etByKKqZQYH2UIljmnumUKiRvD9p4GbsON
CbgGhF3+PCVkQdjTImBIzHNiW1+x5GBBcdrv0il5MoNM3wg4IZownS3P6NMUjsshEMb0mQOhp0F3
j9OGCNs52prlVO90UWBrqhC9jFZyaBkNrbUbnmbLV2sec+Qc9SAgcJSP6zw1DoUxdSfSkH5VIn82
xkZucRgvwg6g01f6RHLRHe2S0tLRLtXumoekxT5oL5KOl5IiToaf9L7ZvRZmvFPBEr6eEQFsD5u6
0L8rWd41BsxveagsWhVr2mcuc8/ceUlN8NJpbX3nQj3WNNVgvc9ZNmVHa0JmI+xgbWfQTSz5nFb+
tHJIHUU7RNB5zfIkdtDXjE8NqSBJ+gTOhHmLNdwFnf3g1/o4+GSUx9NGV+ULw3j6fbhPtJLF82Tz
xJ1Z0vdd/x7l+Fv5tuTHsCpZYmuUNlDxJ78LODc9E3wWcdNbUBlQ8C1Aakb+6Njuq02yAl8e0A0Y
b0XHk7Wc699Dbb21/IROwmCkRXxrdbL5FU3MsEv5WLfwT2KUJqHpruypeV1+urXNuOGSKjXv/bn9
cPvw3ieDyllSRxntngbqiba/TUKPzs1e5YbzpAPqn5nbI9MZvmZtPIPqRZA/0yXG3e9maCmv6HOZ
gHNWyqM2bHFu2ieZjMEWIXvL8wyxZBXvYyBI+BA45au8Xg1x/p0iwmVj0pebAox3XNbrKKw5LR3y
jwLoRpY5PWkJDSB05nOjmUGZ3UAmM4L0OzEpwj2GirqvJYBWRDUTh73TMab3hEsuQur1B1LVFKY5
SmhnhgHCLoMIzGJL+gHBZzM/Arjl3fLWsSiyPqp02vaWeL/NIRNtZMASwu2cN6FIBW3Vo9klEE1K
+yJZwSV9K9Y4dFBpmgx8g+pSKyteLZ9HXcaAoiKiJUTZXMzJe+1r44NnpbUpSutXX8JlsZHdFRUu
hqyfvtJ60iviLENZh/t2gEpjB/WTslMGCJOisLHuwkLr3TBUeO2ZC4Mec24wBfUHRTT1KWuTz6nw
2IU011g1f9yUQegMSWIiq525oBiIayNgKWURYfApYoEOwWda7zPcKhj0pK/a/s3sVw9BZ/0e8r4G
s8DMtUTtCrQd4xq/WL4E4oww1xTFZWMABLBfVMxNip6b27F8qV3zDhb1QKQv8uXaFvuseqHJ8tfs
+711CHmQwOA6OfpBuG5SWso8d57YqCMXCRn++oNL5wZaynWrLfZrFIdNT+kMvqz6ZXRztXGWdOck
5iPx6jPRsK+GcG5tUlY2jBHwuL82fXWU9nDXmiGx7orvLD28TnF3FINjHnoVPSURtD5PAZgLa5Z3
HgjCMJyojcWSPpUstTvdli/3UwOpH9IJ7fuBafabiKxwF3gc5qhBzZu6Vu8VJVjjFBZnaboJtPdQ
+erTw3wuuGwKq/uW5XzV1b0ry+2Edm01os9h6tR943JhEVwFb8sFX0fztov9rbDDo2WL09iUDCc6
+5qm7kZMyQeo+oOvyh3/NILjFbM4fzDup4BJDMWC3DjT+ByVul4nqXjI0+xG958C6/zK69sj/sfj
VCU2+UuhheiT5SECcqvp1rNDQq7UHnIZ1yccQxzIJLxlTnVVrlqoeNeCGKeiUJh+rbuf7zuR7E5I
aQq4q812tVs+RI0BWAdVgjlTctsGSkRsLEACSVVfsbredXb27JJ/xdY1bFATTN/Cb/ckxxPWykxl
NaLy5niptkn30LjcS71B9iBBIxe/CB4UfFgyT+t9bn/4zHFxMTlfADDuB/yiTV09J8STN3V0dgpx
a/n9KY54Ko7+vcc0yWoZFIUtlBm2sB9NNp1QC723nvfHyz4N2AsrdmdPBdoHmHUbg0gHEN9s3Wvj
wMMVM0jNhHU0Dvgg3hnj0ix6aPC9dl/woBVF9ZGE+QNiirsa9VGm7fnQ9qSG92TxbalBbsCtnQzf
fnIM+1VDrFPQxlfUlscYSPHG598yhagZJibvGimFZg2zEoxPqcnxdSIcdNSWdSDaM0bGXaafE5R9
ffxgOO2XEVLjEOXVDs0+4z7hoIWP098ZHAZmxMqGhEtdMiY2Z+aSnl5gjCbb9lrQxk/sxHQC28SY
GTGX8uLFIMAM+62ajWV7FUBvajcF6oTOJWstdNilGM7arfSvpOtB/bXGWsakcEc1juYESEZb/PY8
JkipDX0xI2asbT6ryX7Pq+KlyCgLuvi5Uv0v24UG1RfjlVqj2NE/uhwA8YjoOP2IWmvns51YMS4F
xVR/OnyegTdKbgbIjKVJgJ+Zghd5DBPRXhNC3RB7S6OqEOyN1h3Z69mak4aglwqzjMOtVFqb2OUT
1fAltsUQcyU4dcWeUr8x0N8gTDJYeLXsJc30o61QBAQcFKzFrJ1qqws+rInD07CREyQRG172tzL8
1Qgyp6bqXMB1WNkLIQgJyZnJKxYBSKJudExG+2MAHchb/eRN5gdDMwLuhn4vfDQNVl58Lfd3UIYV
anG1ZsSm17lsZ0KX1ZNtuMc+6nn6KLZwgzXdEHaBablWaCglIU9h1h1CVKh3TZfSgErxVVb8Xxzx
UvDUNJolbSWnbnFq+xVpwMEu4DkaypyOESPjn3LfbX9LxXwKMCh6fmEuR/Nd0UOG6cGhrdFcopb8
Ejb/ikaYnw0hQbMYSNuGuZYsXkmiy2Tt+Mg6zGPK3zuIE5i051QWHUkCqUNjdW+kSXzu2JRY+bI2
m9nIlCxIy+DJj9WbEbEXCIPxMqXBS2v0Z9V46dasGpSXUcN30d9TVfDIkPO1SKAKxSn5aHl6LmmH
mCosXA1UtK6Fd6FzPyyAlasUCpo7JiaDJDSx6Xgocky0bPjBPIYo5xmDrNgeDPtSOK/VHGMphb+3
AoIETSF+rQh77ygi94GHCcCX6ZUSaIlVdN8Q3hzqufYhJkYEphpEN5cWO+5u2ppGQdZSdzsxXO27
auSRod5HxhXwXXiu8OHaO4IFHiqi0rbmQqmFDq/K8K6MmjcS8cztMFrzRiBMashclJ4b7k0swLz7
BMyGixOZiYHLxpVl0Fk3dBVl49zCN8JY6Y3PXAqQlap76RDFjeznKtzkeTAyMs4ER21ccJBVQbtN
RuBayMOWsMcMv0zBT84j6ligHQom5j5NA9YMDTXlV5VS5LlEc0/K73ZDUlQHHR7neYiJwIb4XFms
5wfWpWZrD8wJ1L0/IQwpnfiSMbfas3MmC9VMHxxtfeowTeAnHv30tqbJvnZgQ8cotI6szFpj5iNp
MW6OHFh5srAsQ28+2qBJV7jeVrNO0EoxzdNdTh0ZYXX0x+eWsdAgi4cWhFPVS7Vmh//SNhB2LefN
11+qxTIomjhYGTJ+yOP5obAY09XsLKcmHB4wE3pleJ6ZicANHCgQy7PqoAQT7vKnnmdWSjGWdj2P
PjE5/dFxuj/SJ4E7CybC14xnW7wTr/WNvBiKoSzOBKZFLMzim9kMYWgB+6N8t7Yx6Dw5Zy+2w2Vd
+JoNBnoCGDy5lxU7oSK160jfxvC6cJuMjT1JhoNtuwuI49syjyYOB+H5arbIIe1IOo8szhA+NWqb
5Nh0cPIihqiQnsig8KG/QQJHjb73YOTNDNwbtM4ENPafhWQtQxDX4zC6b6YcXxhHPHcFVjG0MPVe
5Op2LDpm0dNvs2Yim3WUNDVbmzBT8TrvAvTq4jhro9unHgGo5hBi2ig5SMBl3SfKjlZRWRcbN+13
beEcK59ZfUhC+ZzRtXX524C1zAy69ybyoa7X7OV1QLKcN1xYiF+wj6qNUYG/ZDfrWsW3KnpvnQZs
PbpuTDYD7Wc454dmdu+8GI9tPveEl3FkH9Qs75zQptBi1OlA6G3ifT9I+HKj+TkQkIpFE+FvmBw4
+8J9aT53vp2vWRMjPsnyYmfBrPay/D5xoojqrL/6hXzs3d9NApvY96BbB4yw2w6vAcmZdX7JHDgH
C4R/RrKEGyrL9kEw31gGRMxcLsxOMLesuw8pjCfofczSCWil6xPM/bYDjVg9blWZP8dxt4pya15p
u7Y2vjGPi2WFJPU/VZGWkNhQLHux+rSnkezWPFHbPjYfIttoQR5jnmkm9dZ9eiVI0rRim8SIsYNF
s3Im0sOSlpYL6HEU0NKmw7PnVJdIqnjveTh1ZiDKTvUcB0219/P5UUmBpZb7l4KPqNxWanvTjVGz
q7NOblHJEJnQslkrDqbVkvzGAmcOA9iU4Z1TM1k3g/hDeTI+9rK/a4TDdh4E8yYb8wQn+zhtZtvZ
EznsEllFpKHC8iygUEWMV5BTwqou624dw12GpHhgmRNsy2noD444SN13C5qUBWLSo9Dr2eGGemsZ
4+8f9fGSdhR+l//AyDR//49/zUj6b//59yeW7GX+H/+WkPTvf+Pvl/irLpvyT/u//qn/n7KXlO2B
y/mfhdrn76LtvtLpX7FJ5n/+pX9otD3zb77rm9LxXeUoSfjRfym0/b85rnSV6ViOsm3HMv+p0Lb8
v5mor0E2GJZSkgSnv8KX1N9s3/MX0JFtKsN01P+LQttC6v3v+mxpmLSYjg+5SZlS/jc2kKWoU4m7
CE/DuKUQw6KCehpfvhrFsdTBJfDDk+PO9Slz7adcgxmcvSI6GCPalQzmxTAeeWL1eBqTYGe4AcMQ
vxxZDyK7YU61AKhze9NqTO0ZKqIoTR5T0VIrjrSmiHE5NGiSBj8GIlcN3ygpY7ObkcT/8yP5x8X7
rwwkaRv/98/JO+UYniGVtE1DLviof2EgjY0DrVZ66sjwxKTSbREWpQzkF4/DT5JU7CHmaf3Q3fxA
ZMIFCBDSyFPZN5s+nbnzTOOlCGDyOQbZPLWTk9tOEZcwzYhUgH7TwuPE4n45X9dmVz4WwvgkUNG+
/3nJciaPyh8NXMjBbpFHjHI4xiLfZS5TyragdszVol6c5nQ4C2TUEzn3h3hmNzC5eEuNQA5nv0lx
d8b2R2qhN6zTiebYqJ88VMwntbz4tOvEk65bo2DFsbw07WCcprR0j7O4/vXbPqpWwIMh0fZMhxuy
8Q7WErb18xLFbbgOTN9a/+Vj+UHMWEFwHePS3AUkOBcrU+UJGGXrV3kAN/fdl3ASJ/IQVhhj2lM4
VW+lQf/OdrQ9RR3vWbHM1n+cT3o5cugwb+NywX6z+XAw1VTg/Z1s/jLtfIKHdc3SMT3NbAB3DDMe
VNYHJ9RAwcnG1rWFigFIYvnPuTX8f3n5+T1BnFRjT+5B4wPbx1ZzPy5/quHyo87pDnKM0ORmzDhp
4okKl1O9dU3+8KpMp/CYLgMczkOEsL1z+vnVNM/mqXkFSsRJbnKkqYWzE9LA4MmnCiQtl5iF/0oe
a7gdNgMKqRU9JAMea/ZXQVt9yLQztxzovCPmAieyzKsBx347G3LHJKC78ZWLHTPqUcstL1oBMLPC
MkYbBMWwK5txl+ru5ee3fl7CEMplny/he451nZHZF3jzmdf/vGjvj1nmHDgsLpl9v+s0648Uh8rh
oqqM0d3EnNbsIWAv2AyDWL45K1nP59hCLNhX1rku65sMIAh7MfnuKUZOTUpXREP8F2NJQyai7hcv
pWB6oGFyHlvNoDSLUbBpJqnFnJzq/vyfJjZ3jtdlT/Kx0/gvviJ9KygSLtWZ6iGf6YuSNjoXU6iA
A8ZPYUKEBIKybj3ed7kZn+p4ASNCkyIsG7V15R2k7wwr7o2Dm1DIimyxi4GxK+kUBaSxsZ32os1u
MkPUa/AkxGcRIHwsgvfO7ky804wDYmjxyNoX4kbNPTQaIeaFShbrcqRxWDxt2qdziIRaSpRX/j7z
+CWac1YsLGqWl9uoyjBWT84eioh9Ag1c4dyEsWCU1XSSTNfQo+FaHdeBas5pVcYbqduXOm4/QFkw
3sIWPntoVbxxXXRuf+4G3IdRXD2GpFucHWuj2YvtxFA8V/m8xD9w4DctaG7l2hs79yD0DOT2ZvqX
NUTWTtKPuBVyjCCkM4sEMN+Qt4ir2N9LCzksPx9DiFbluzHNaELRWE6sDavlJfMfeHBMLJZnHNZZ
2dDa8VDkwKwONjmkAQni+3nMr43buZvcSJlxsd/d5sVTnTVUYJHjrtsSCUbqMYAjhchZs08RO0tn
d4wRphOTLuvow0BZoo1HUkXYlf/xw3Sgej11aSAALvTfDDP+D3vnsR23sm3Zf6k+7oA3jeqkN2TS
iZSoDgbl4G3Af/2bEXnOSV3VrRqv+q8hCC6T6YDYsfYyu3HB4oE+/R1OKfFOy4MvsWevSwMFoh7l
b1ZFDlhMA5mIXuwGIOauZicO6cDRlzJT96MTFu7BNeKOuMGaNYVQNCIM9xvrleofhqav7bu+uVQ9
4qTCD3+Sam5H5dew4+ZbR8SSoA+d8/KUE4u+d/3ia6lj+t3gGXqKAnvA88+TwiGUiqJ1wcUXXiXK
j9SzSeudUT4OIoeDGOOiA1hmmq7YRcJ8CxONiYgXPnvWmzAAoYdcEzs8rKE5LPnzkDHHMZGMLHRk
4XrQzyp1+k8muLymlxDMiOiMya8JQuj/OK4y9SVM1S5ouaXwLcmI2kx8OSPWqocEgee6d/ptrllY
CgR4ubcz3SCv7Y52z8+rtJ7zCV/20tXvi9h6h0iUpsMOO6Cf7hxfbAzBMd5OmSpOzTEwSufedWqo
vkBYouvrDW0Fmo48wpo772Iwd9haSd5toFlK/ybIhxWqcMs06p0/ka0SZmazxxLs25RWu0TLwqcl
gh6hR4SmBs7wQLvsbOkZ+oQsQF6VXxWQWdyUB2GWh3bejV09H9KiQNwehIBceBsQP/PZNMgmcWDA
rxB8yRQDLFyG9pvXYgxpRWTxaBjnEYOVdtskH5ZjprmHFNEX6pR562MzSAugNw5VuNxP7SgFZWQL
oGARFn5tVi2w94bvmTsLk5suqXB3w2wQXce4Dnp7NywFL2PWXr2kQgRWatoT2luOp2j9CxOLk2Xt
a5i7ut8JReH/2sUTxoS16HK+0dUQNLFUPQApbvsMA6rcMQUNZ+5bnp+jcS7fE53KbHyeuJhXbmUR
rOBjtOwy8XDr/J484m2X50jdfFt2+rDZ4la2s7rqYTJdvP4xWzWzz24QUO25o9QygaYObfu4kN29
qTJCjwcdmQOMCyReI+wErvP+SUcLsNdg3Z1p2Dmd84alMfMNaSrvJPwsDTvDygVH73UdkIQAfC+S
Hs1Nx9dfJykz/s6FwF5SFOrQ/xoMtAkY0M3POVyW+DlE4fMwRv47yFa7EQs29dibZNW4MwLvSx7U
HT06rSVF07L35ownGALHL6kZRNuwx3c8LlzjEVs387GIaeZWdBCSwt/X9fiJzMF0A6XgV04LHvtb
cZf5+i4NqMiY6/ebuYIEkhuoPYRHwEpak5YrfmlZZ597GBNpRwK278Ba7a1tWRbIFhIbGpOwaNZ1
yBPJ8QsOoLBi5WRhQ1iHgPihUQL3IWnRUdRhQN4whCBfKmC418UdMoR73+SDSVIM3qGq+SN0oikY
13h0jl9n/d4e/fnNrwrsCnsbEpIGrxN2aOosMDBr7+zBsDCC/IfwwUfFUn6xkW+FNUCga1f3XW7Y
q1ITMGISH6+0zJq3gRe7H96qbVAVMQOvmImD1otVK+25+mq+q70Qbn1iTtCmyXSUU3l824t7L103
zPHxJf7my0m/T+2eih986S8VmEAmwQGcjx9t0ALUYOVOSABhkFBCbbwKVeeBMeRgDZMEHfJg/rYM
dOEMEqtKcIkGfMIFp/DAKxYJXBSlbpCtRT8vm4KHKCwPFa70xGqkTBgk3VNCIHgx/kT8YkhoBImC
i1rCvNdATXw3a3eYzcP/AFGhW/l1AmEx4+zLDOICBPiBCnBcxzYiFa3bdbzkTSZhmqgQj4YEbkwJ
4eQSzNElrIMLTSlhngo5BIUD0A9JinhMgAZ1849ZgkNRCbtPwkWDBI5SECQTJGkCUSpBlioJMQVg
TTiDE4ch4adgeqtBozwJS1lziMeAti5TjH4yWuJee6T3iumOhLTwFthYYsLwRsJdowS+KPRJKgEL
cyQohl+dvkEUfhnAyyK+5V0pIbQMLC0idqsP7RpXSnG2QNuapr54lr0NJQynS0AOh7Y7W0J0kwTr
DFC7OPB/Vv3HKMxXxpu9JcE9F5SvBu1rJOwHOkwgmIQCqTl/eRIcBPo8W6Pkr7rBfQB+qGVPi4QT
BeVYJQHGEqTRAHFMMbeHpgiRJHa+L+V73SMWTSBYtRKs7ClMMTB8jlMJn+mvBaIiOG/lkaYZ4ikQ
zwbks3LhZboSDC0lLEpLHDYxQGkvIVOoL7OEUPGjPTPu109hdsHKqpFQqwvmOoK90pLW94WEY2tw
2VACtA5IrSkhW5rJ3IcljBtLPFcCu010nCTQuyjIV4K/i4SBGwkIZ06Fc5eBIZM3EjJD2BewZEDr
qjHgxFkNuRFIApNo2NJVIOE8wt1kkhA0EOAr2RtPlgSnW+NxzKjHW96z01re3i69S9DCaHcx2dFq
88eCbiiUkHfkAH5PSEpDN4n3ngTGI6bcEii3JGReg517YOhTym8fSL0pKGLamDct4XZdAu9Ay/k2
yIOvNrEl94IOxjKCgRIARmbQQzk1b2YRRavB0SYE0zRTmd/kjJg/e+0wW7R06xLyZY+6oaw78mZ0
e2Jmpz3HIVEsmEHghEIGDZIRgn7a1v4E05SPlHuhi6SD3CT0RxOeKKXALigr+rVWug+VZpHylVMT
96K9+JBF1lNPvKWZmB9RCfXQMsyHcuHu5WfGudGc19zFdr71v4fR+ESMCtZLOXcJOzfzbZZ9Tw06
HkPivNPt4pcTk/oQVHSIpP9JSb2rt+vEWaRNaHmILJSzNSo+OvHVjrnZSoNYeuHmuERUjpHhAzZ2
F6zVKQVnoOrpFxSj9zHJxlVkGm9BCwYyCzxOxu91l9dHknYDy072wejAKkYZDtstqaCryaLEoK+f
jfn3XsR3QRF8r8IYhgpTRLTTaI/6Yz9KzZRsu0P1fzAN6+z16dGofo25mD9pGjWHbpKEJI5W1FFx
F267b/MKViaWmHSqHzVXt0AAnK0hNBRDDkI1Y3HBwHGy8rm/zxCsN3VIH6HtiZ1oQySShLYdLZNA
nFjHZi0M8D4GtJqw6aOE9yQvznKyZJst2b7rYhyIpgl1Z9A+Ecv2WmLBAWGsgpSXPdf0pyyXHj9z
Ebtoza2+s7356zDBjRCpx0U/fs17/yVpDehF2QXwkteQI4OxqgD7Cfcr7uOIeAg8LScClmAsfsnF
chA2E4fcIwOsbV54YsomiGBbemNfdDFu60xgWTK10wbH8XnVoYfedd3knqvuPcnH8lhE88mYNXPL
ZVwy1aWGju7czPO22Mx6FEXRpWcuB5cevXCZVxsy7hj9U5dgHwt1bgMCja3dShuYXLo51AhMrsu1
ToXtBDXmSC5OQdXUY+e0oC+IECG4BZZxRuqs+7inBgyhmfOvOOakNiJfoeMblzWpX847CCI/V6I4
uhnGR09BMvfLMdbjL6RuML5q1Zn0RX9F6Cp8I9p9U5VRMXA5UBb0aDiSflMXHpe//CCzGn3AHdJt
PgyPJpeVMwM3Q6QIGTkzjgBNB3pcISX9ai/4UYUZmuexqjEF1xueIviVx9lLnezqOP+pgQU0kBFW
cD5DxKHOIw7x+CYN6JxcZ3FXJjpCavu3tKK94oSvgeXO2ynwP+HXgIlVG9KXqcInrWEgm8Js7TAt
WnOFPzSL/4PQSVLCnwNYr32KpmnGc7QZ8d8i7wgyTkaOYoI0Bw4adk94P5lDtRYAjwyO3+Feh5vK
tOBxebR2RWYyl2eciKZpOoQun1s40qLG4XIdijBcj7ONBZvZMCPHv53+DvkUS28lOzu1vPXoxBH5
FMG2ttDTBm79LYB7jSVz8hzKKzLCT3Mb1Ok5hvKzn8MY+MRkQErf6sh+y+np7aegQQqjfR9HPInC
7msSLwSWeYeqG+5bB8INMYHWZui1Fwen45WeFJ/m6KHG22EqOkRUQ8BpIwTn8NJOIYAdlN/Mt77i
aGVhk57N4y9KC5SzCHYwJ/YdTLbDBjOBcMJCI/ODDQpZ5iHndlx2s8UHSJX/OpFPKeyFXo5sJOZc
V6nLdwfrJd903ESXkDtdwkyAzCwcB0gh3IzhL+qq4QLT4RlPmOiQZ2F2KnBtbzTc4FuUPUGFTRvV
fI6E7hAYy6vVEIwnkofOt+HuuWjEUZi7GCjA5nSeHThPdmw/oYexnP4NNSuERBd+WbGaqCm8KT9D
gXjpUDWuB6r+uDCfyU3MQq/aluThbMLIOwcTs9YF3j4UejMP36Hm7LQ+AaqaJM9F2on+hJXPrEVH
xmThcYisIdC6B11eaxba2bb8XHnMJZaJGdeAz2KlGdcuN7Pyx64XmPAG3ae2NF9D40VzkX3ZlfZL
dPO9H/kYU2gwdfn1TJu8KBh52+l7ttQHb8GubUC8ZLTax6ShMUWSNHFlWN8o2NbwK4gkFdGXxk2O
c08gJj0gHV508ij6jZu6v8whu3ioI1a1EX3EVvAYMuNMqvrBLe1fmla8VPI9o0t7dSu8oHtu5L6e
rAzPMJFoudyiU3w7SUc6NaV/j5mbgRR/N9jdD8Oe4I161aXW76coMY9WWh8zytR12frhri0JkfP0
KSIGyd3lNS5OE/Rfqq8TM5B8cnAOWYaNmBMgxNQnLoVKsoF17Rjz1kyw2IvJAzlGWvCSMFewGp1R
On3TQmM55JQcSOgMJh0hCpdi7o8TvOpVLepdpGe6ZO+tB69wIbZUG6cLm7UP33wyYTDklMx+FnGV
Fi3He4w78sV4r1BgIVTMmn1Wl6fKK+JDYiIJmXTayO6CBYjLF4r96ndiW2USZbb1cWEAkWRu7hbI
/6FfU73qzOkuo928ZTuyAnBUwWt/pyf2m+9Q0WiD7hI5ml+aDNdBS1u+EcCjQQSaIHENJWakTCV2
PjFKSdLYu2DJPou0JTBMPGPwbm1cyPQvk37iRuRuc6HBowR9OjQVsbNd8Rq0FV4ic/WD4FaqiSd4
7fdGDY8GMWiCB+Yw3flx+wNRK7rSxDb22HDHCH4z757oJu6KwfIxoaE7kqRuX+yFH0Ljz4/FYi/n
YIw2WmES8IXvWddGOLHMjCHcQYvOf4jxnwHT7+DioMnZV7WbbHMrGtfhYswHBHjF1F2SpQNLMyzJ
LsJUoMNuYoTc2Wf13sh/WTFcgqAr7XU+A1R2lJa8bwvQFh5xX08p9TRwc4AgdT1Wn0y9J2YNg4Gd
oRGGUQzp46wFITOQ6dOIBdWmMuAQg46jcHCHLfc4H580HlePsEsxyFkv7lDTtA0mqAHOS2AW8TmJ
IESn6QkS5nymSub2Nff2Xnjtt6SYftTAMievdE6kNTzmJbSQYYFCXIe6s/dcd9yGqfetdSBjeX74
VvrWBX/0bxPYzxlfiBlapiV206itAoH/QWjCIJtDPFb9VqT3aA/WLl4JJ5D4jxT12Qo3BnQr4EV3
wi9+prNDZKsFKoVyTzJWfQduQ/4EW8i+dzPwOeDrXZYa+Z63cuimvH6G/JmsJtc6JgOpIkRFv4UE
7mHYO310adPctZKq68MF3diTg9sH0klL0/WHGOXdPEmwkthN3SCPDedf3STZKcfzB4fRwcH3C5OO
xiv3pZkGXLXedIBdRrkfB+QXYgSXpvb8PFcP2kD0LuLa/ikpdcJizSPDBNxS/RiXtnMs219tpJEL
FoQ/xiZFvFctNDMCTToA3Hn6kJw9/4tFT2QvMkp8T2uW+144r6NpVQ9BfSktc2Mzcd4FxV7XaScU
UTZsESdEaz8W9WnC0tEtULflOD7mIfdvx70DmhU7iwgGLtnmh9fPz3BSn+s5vu8WmFKMHpJYl2mT
s29GvlGPOWjQTd3eTX42XQH5wexfmS6H8OV+DRCb8ymFtFYnDQUwIlc9G0+R1kNDTcgq1ZYeM9To
Eeho3HMrXDnYC72UgxbunMX/FAZlvDaranwSY/KTOERojY4GX5EhnuzbtzGJAby4JFFYf+AT4u9l
t3CTjJOzTfTgS+JWn4yu7B7CqRa4EDD8WXP0JQqZceiZ/bRAyqDJEg80wUwbP+jkM8T5ZBfNn6Ml
O5NbG8L68d57A1/JlITZAFKwlUMJGHvHuqeC6KFrAEZAhUvK5im1kHYNSSHHieEA43c+YsPkoXwC
vsTTEl6lvYpDcYJ7iLTPnLGSNeJ7bM8PDlyjrV+LZk0AREbuaIjdRIHtbObsajzUN20+XkaTUDJM
d5yTZktZT9hgRdwx5zQ9766GTu/Zz8L2IIIAgbtyNhlnE/Lp2kbB6vnrIhY/UYA+pXFaY5iUIt7R
7fsW65rN4C/fC4jBWe/HByuszmXQfLFHC9VcCL5SuDt8qB3uiSI+2L376IxzRXPJRsNtwAbBj0yD
9EtVHpeQWa31gq3TysNkqtDDX2FlFFusUA5Gb8/gddkFcuN3JlfxPsV+wHODj6lGJmbWlQmU2GMG
naRHr/2JTU4qA60zJmAw/y3N9i6E3LUFUcV6Uz5nCNfI+ba4PNPhwQ/I6UJGPYgZXyPN/9wUw0cV
jzEOZw2au5Rup1llO4tPC+URhNMSpacG4w+8vHrImDaj8Qj3fuzqGwt7qsHq4K46uBIPmBvw5U2f
POcrkWCXpCCRkfZbfzIcGy9n/G+zstl5wUziue64h6igLW0JzAKmaMRXoCYeuK5eei15q/vxENiz
vQJYhKOL+DEtgGfSXuL2C4yiXCASzULa9e6E4e57BVT9OR5sHi36basPGBP3RXQp9Ho8d3hXpG0J
fWd0GenHZhsi0i6MEb0MblpHssGMjZmMz2MWucfsU5dnUNRxD3FHqziH/Eh2nR5jzWFo5tOcBlt3
Dl6znJzRKcH6oSGqeaXN1d7ExOjEyPedsmHZdH5SrU3PesqaUGwS4OZVYlCB1EPFFM4rnjNtpLh3
cGEbF9wjaIvh1FhlPyIbd86y0567HF9tIgejRy/D6NcfDMDG1GFi+rQUtvtAmriJNAKpfMFoEBCH
aDMh5KZNGLrteSfbM7+XI4X6NPnVJjTN6HPWPbT9r5Da/Gkxy+AitGVbWjitL5AeZmL21r3Z83N7
qrzpxYKjhE4IWG6MLPHQ68a3Yp7zbUJ4nehREVPx32kGwzNesPF9U2cHtyk3uj02by0e2EaUm/ux
NB7KPNu3pneXDySx98FPAjFHLzsWOldTTRDrNkJc5lX2IRqpAXtjJKjYLNsVd1qK/7TAVR03ptjG
va6rUn9j20L6oRm7/nO6ELXe4hs+dPk6b633wKnKH5ZbnBxo2HNb3aexh3jL6vfeYjR7hIuruG7z
84IordZIeFwcj0kRJn7DOK/4pNDYcbsoYNCstUV3N0Plg0gnxNiN43MFBYvGYYhSYxLrWcCTSKzo
mzensLsHw8S2brnPNAEMPwfZDsd+4nOjeJdOxV3f44FHviOzR8bqzRxpSAj74Wxky77vnQxv9i9t
KcRRpzZCap1sJ3KV70hixjKqANerqx5fPNvvzuOgxUxJPb4p9KNAxvZpLJYnd8QEAW07BDheb9t+
5D00OFQqdIVK9xTpiUyuKkd8lex9ZqcMfrNRPFmyvsFVCjZym2zrMUVEDlwezgx46WDlD5MMbtWG
bt/YWzNzD/TWvqfYI209TN1IU9WAxJh+GOESrQMfKaiwj6NNJ5g/j7ldmT8nYnlchmx46NFIMDXm
60yb5RvtynvU3+nPxUP4gENWGUdkLPIuKHDEM45ldzoi3Rqz0m+pgASAfdDR1avogvMQY98yySmj
QXCttdOBiu4lY51eW/fgui1fn8ElnSH3SfibJvcKgYYbkAC5mNlXj2YMdOIlmrXNGz85DGF9oOtO
09gE1S6nEHMzrlzNKN+DtHxwMIbbCLOl+ZLe5ZORvaDYXZIpv1MLTUsLyf1mZjGYmxgbPLpzCdGf
hqArmSH/DEAIyiQl5KBiMp8UWLn1wq/Oixeuzdwbdl7tfk0qj95tvFgkKaKXSukrwhqgEyEa/Uzg
xJcIU6QgRy6OkuyhdNLic5HzXXc030spEo46Bx6J7HQa9Kuw8YBQ2J2s+aGlRYitMAXXHGDCVAHg
88xVCenbXQVJ88nqCdQRdaBtQOqKPjhpAtALX4d942D+Ng5Vt05GbQ37xFtZXjY9ZuayRuM7I0qb
Hlw/r/aZ0HZLAFewoQykiPs5lQt9S3DMse+HrRVIVUiNtgQv3Qpn+QWt5EyB0oIQ2cZ4hpeC3K0s
9pE5pBcCVJ4zvQC1Rs9JmRwA3HUok8jtht0zIV9KZOcQPZ6oM/QPrnkMRNhc1EL30m1CUs1AlA4M
ZRshnhXre7xkmBJjuQEvLG0/x1RUrkwB1UNQnCa2EDP4WHDownqcYFPexZjqZhaQqzVgnV+G3bjy
vQWljhXcoQ2AfV+iZhswVkfqTsx39GXq6IDg8+2XpYnnxzGYo+UMA/UtahznzoyTiEgWBDexnn/4
jk2mQo6OM/cjLA/mwNyYY/q5orE555m+bQaT5ABuTFXdHLW31Ia7gfUGEcWEiR4SweBuWiEX2TLE
+xz/mkLU4WM0UXlLNzba0MPyjDwIxdli3UXkLL/AIP3uo/M07bfaoqytNVLRoFXPbl/cpZ1/6l2+
HysLyLgpCkTT3mPEHKE1/WaLj16zxjdaw3ar/mVlyQ+v0f1do7tiW3vYnTjIZUBQbC4BzAf2C7+m
ynS+5XhenseCRJES+hlWjDh8QUUpI+/oZ+47OTigS11w3xdL9IIK20hLLPlSmztj/toYYrxA/iK8
dGvCYaUTwoyu9I/M/RlluPHThsUGIirXDCSAhRXkds+c1qJID7XJly6YLSDfo6GWwBdf95G/Myd3
1y3RY0+DDPhuFtpeNNADSyyOGcVIoHZnZpviHC0mBG+GhF4fYqJgwFDqrrUp6jB98M09MqV8hwKa
V4q2xCzmI21AmtWUBxqdXSJhn6MkXHZo4+yDXvYGMrHy3fU/EUVorvQhu8OOgn5NCboBrh6kR8cq
i69FbjLblo7U3fzMlD88dindGANa+owd37oO2/bZ83XmSuII2hJtjHTkMzOd01gFQPG0I5gj99S3
xHIsMerbNH9CJshMaYpPMXS+PRY2INyjwI5pZtLrwvfzp9XiGj7x5To84bx7d8mjOegO9UOfaA+N
M3bkzHPfXfC3WOu+u63sOv40uCMK4Hp5sieBs4oVwsKsyFvoHUHptgTnok/Cg4S8pzpFXtrZP4KZ
uX0elIdhrIx9abcnyGrzKS0N9L9pvmMCP58CuVBrtt7Ppw67F1iOOqEmU0jDlJDrjXIUVwtlQA01
AT1Rrk80oWM4Rq2VSg9qWEonZhw0fJKKgjVmPgU7DFEQZpw4/qDP/Ou4OknIQL5O81956bR8U77R
UzCVQJ+4GsRyS+2KgKObIRgPqaS2JTI8KfdIZ8jR47fcMwDiM/LNRxkeHGy4KYvTIhcqujJOHZ15
GIEK09wPJxDu/rp4y1GmnnzJPiu19JPX9t0OCc9y3RVIU5b/4VL/d0yvPVfGqP7D2/0/Amhld6v9
+FH9TqW+PuafAFrzX7pt+QEkRtdAnwph+i8uNQzpf+kuttUWAyRjgc5fkt7r8f/+XzbRtAYsah6p
Yxpj6tbvXGq+PxPDa89xLNj//19u17yMfydT674HtUxm2sJbc/Dd/oNkrBdxrYfaop3zNiYAIvo7
cU9l2alcvOu+WrrEp7OMGB3V+n8+NoVoWtsZ5cJvx2X4k9pUi8owyerzI/rvY/DYZb1NO2zMn+LB
63alDGXLVJSqEIKxCvh6rXYmMjlALep5hq15Pakt0wxCijymziKd6q+zbvuuZ9621dptMWmgXm0/
vg89Yr7b/j/+6minUqr9z6tQa3+cc31lQvP0FUBnsrmdUxris47eYavl3ZFhcNgLGZNRokUlHkMC
bGMWMllWe9XCc8W/bWdIHU/qyMJk0tAclF7y0WoXfRxsQj+p9duJalMtbmdeT5cP/O0P/KfDf+yL
ShnBmbn3iJUo2vX6eHsmtWYF3r2n4zYWSwuVSfI+rpmHaltFHao1tUBhzGGYl3/FHPYWXZUlEN71
q7x9i398qWqzVN+/H4HjwPlEserWTCVbm0QylZCZ2vQbq8lLoHBH/GrVD7gqMPVqjZoqRZ6o9qm1
6+PUTxqrJWsHpn5Rv1NEqDxYHYabeG4s8rTUVg5GgAAWIOy3x6pVc7Qf3d4bkev+/TfUU6nN65PK
awEviMnQAPJJO7QTE+s7taoWyWjgB5J/qGnAHLVUgYVwO64JFqU5kTkj12zP70BnIMcmko/tVXnc
HtRqN2MCEEH+wF4dayafOGmacVxUctELbNJhh7TMxPrk4PmEMcn9KAn+OkPPwj0Ta53ZOJyDUDKI
UxUEe9u22or5kFu+M0f9K6fOlfmxatPKdYZJuVCb+TJ/XmS2hS/P8KMUnl1pH2jMcjERY8jSBzrc
B61HCYEtjcpFRAIJgvPbqpU8TaigUEhNzea3TL4CNwqeQZraULOg6yse3Shwdo2j36s3VqrRWa1i
dI5dDA0wIqBwkFuXpmcWDxotMHwhIanZc6Bvby/fMxCimo0Oq1X+oP+w4VH7lFmQWstw/PYFhH8V
3depvGVzsWlS6/Izwra62y2zeFKfQtrzG1Br6q/pTHgPE+m4qdFOJ0Ca6ZTK6Ny4JER3Unm6tszt
iBKZsus4MtUkw0UcL1Pv5C8NeWRJjQ4yFQiOr6/LWIiuilN+oZVJupd6Ueo7sSWTPBTm4RYxePuu
MPOsyRqh2c9NHindWy3KaHfdzOVrnlOMq9qQQBCBX1IhQ4gj+esLPectkPXQSFJx2lTDHhEIQczy
mFqzSTYmDDI/qOBKTVKy1Vow1eQVag2CliYmINkgKdnvZGZyR5PlZCFa4AqUq2qbFt2LIQOXHVmr
aSqFWa2GKZ5Eas2Xcc1YdN+pqEtDhodmKtVZBV6iGiJCCFgC3A6iIHTbL7QtYEnLhVq7beLrWW/p
P/9Su/o+evcH+mJx1fOT8DRPnECtw50V0S+QUTRqVxx1JnOiikAl/3NtE2N9e7O+Srm+bU8yBJt5
eM2M4e93eH2blszNdmWENkQl86gXdxEM4tPtXapN9X5rmYxik8s9yYDuREZ165DjsGXinau366lM
b7y4+TGqHRWZ365H+LfKR+1lIHhvptn2t9+r+nVUUFM2kCKY18Lb4MHqCpaLAGclyNYGvAl5UcuF
bReXJubKM6UMAc7F74sIe3HS7Yk4V99K5RN73ugDCk2sm9DKYrslh221marEdLWNmgz7XBmoHqiC
AAnEX4Gtul/AiSTZYZfLOHZ3sIJNbXb1xpO/eUI1xlPhkdaZFuS9tTLZXe0Ly/mrV3VQzHonJf+d
hQuQC+tGhzwQI/qyFof4sX+STdWa50f8SMusnY6t92KMQGFe6UN8ahZxqosCYyvGPfKY5AKCEfQF
mToT6Uw7EeikZNHIH/h1G/g1hMcec3kjBnVrGWSjvv5WfpFqAbGfnYQTwaOXOTgRke5g2nL6oczF
OnyEsA9L6RiRoYN5Ds5g8net1m6bXUv+DraR/dbH7A+5uXFSC2JzPjtDghesDBbS5a1TLVQu1G2f
2qyWMsDQ85/EKHX4tqkeZ5GUArXZPastmxE6W6nzrqtq72/Pc131maG4Hfc9gBVt14rmzpQ+YpPM
2jbF5Bx18YT36bDpeykSMTL4J1ByEcFBQBlLyOqYDzanXJaSKnRTGCV3DVvuvK6q49xUHkLS2Vd6
Tju+lAZnoxxkaAnyKtWq2qkWtTys1jSqZgpM+XO7PUZtDk9W7yTXJ1GH1F71RCBOPCd4F5bWwiUx
S20n8kluzxSHpAuYiYMBFAVKBDGDw5WqZ9RqrMpLuTOVa2ozK/CjofT+e1udeNu8Hi5U3azOVA+i
+0GNfHtOdf5t83r4j7+W3h7jBGmFuKS+vgL1uN9e5fXE63N4De29CIOFdSsjX3EV5z4jRgY9tR1i
SbaJwk5c96kDvTyq1tRi8QmFUyertdtj1SZGQfEpxzdAnmVHMhJerdIeAqZRJ2u2zA5Xq9e9t+e5
/SlGRB2njTxeq6Pq793+vFq7nfzbM96e64+X+MdDbufR8ZmOgMW3UCsFGPyBH9w2rbmARTaNjux3
UjbJsa2RxddtYTtFuyXYAUc09ut9wvB+CyxTO//Y/H/vq5A8bpIelrI6D5iJJ1Srt8dd/8p/PN4P
TohpaAOjRL1iOdbcXrtau+Z6qdXbOeqtXdGWP05Xm44ROcehOQT1aB3GpFmrT1At1Kc1alKV4Rlj
sdMy96WucRMZ8L/fYGhGHYlN7n1Mx3CHvxKh27Jo81TJp7Zvi+vOFitWjDSJ8v7zJEs+8vqU6knU
tnr4dafaxiJ82hr4xo2+p61iH1OuetQ1JrJtcOqkPhMzK+lJCO3Vb9Noa0OQXrZN7XmIKjUicdWw
N9nL+CIhKm9uxGGw9XTTGy0cO1lA050mY1nVkouqtOOY9++38ItnQ69QkCD0DBbdvgo9Y6zLr2t2
gpUIU/1DLEcfIauLQFVVaekii7NMmrZ5BIORrFMptytUxTchKznFSk+dyPE7kgu109WEhmO+wHje
M57NOGh3mIpOOsw1nDpB9/eDFMIqNWxvV/UxgerRRnV3SuVcRa0VhFSkKTVDq/+t8R29cEF6RnOG
Nvc3uydgcZBTottC7XOpEDYI/4jG8skD1EC1t8hYNAYKEmNwwSdQpkm/LK2Pc64ajlH7UZ3JhVhw
na9wFuMWzC1CfhKOrKvUB6PW1EIdyOuIDB9c/tZJgWvodWHmMSYV/i5U90ZkytyZEexJdiD34+uq
2quXyWW2U4I1pJYW3XrAXCPh/UbtfPjzZEPerdXD1BG1BmUNCiejQQtd/rbA3O73TXVA7UsaXAe1
YHI2ZdlgrIRX28lN7ZLvNx4JHWPf7YBam+RHBTkb/rqs5tX3e1NKqzUll1bf+W2zMyToc9u+ri39
ExlaPR12NVuQT6gOqAerp0kiopBcrOQXOeSqfEhqw/J029TUEBmryZ6Qo29jyIH3dmqcwFrDnCdY
/3ZSboEO4/cZD0xVg4V+60HBo75HOCex7OiZK4P07cxNSJathxivYa/aDKQD3KlF34x4DfX+AQKh
YFBQsnm56AtwKASh/mbQ+/p6A28G6ed1u4cVhj5tsbAgban051OOVmJEynmNVkRePZ5um/2Cip7G
8t+H1Zo6x/rnROhd+eF/wNr/Dljr+xbo6v8drN38zD/Gj/bn72Dt9TF/RxM6YLW4Shiu6+gSkMWR
4S+w1nP+hTIPGOMaWWgCo/6F1eJ74Vt4ZBAQZTuebhm/JRP6/7Jtw3B0ns/0LQnjKvORP+1Lbtu/
O0LAv/h3rNYOKF8Mkgl1whOJT3T/ML7I0iFODYwdD0NWQXGkWFiMQdof+lSkSIeTwhHbCHviFc6A
cvDQyOdjIMXkZcBFu2i8bhUJAkMco4jWKSqLOaXrVWH8QLqs15xha+QrLDHibluLLjoPZbzVCRtd
1Rkd67Eyu7MoMMQleK0XFSzmCGU93ffOwa9MuG5/TnyqdAKk9I3RxB964Pp74bmX0ZmLo+SiJC5m
whnCqli6sC1+tE3m6mdWFcveFjJtkbe4zsBJh5LU88m5QO9PsMwEoM2/gl74m9Du96g4us08A8MF
sfc2W4SeZ3F48dHAb5nVZLDC8G7H76heLyHU29LZh4XjvFRpfiYYChFF73QYusbLmXbsvlzsfe0l
sAAMJ9z+F3vnteSotmXRL+IG3rwKCWTTKu0LkXkqEye85+t7sPP2UXX1vR3d7x3nBAEySKmCzWat
OcecbGdlZ0zhMGYxRLSVpzfpnRqG7wBqlUc7RtaX2scgyeolFlZx5encFcGISQ/tfhsBpNMoyxBp
wrV+rBZgRSi/zQCfbCDPULKNx2FQyw0z5fQRffhbXELlOWE3gzzbEn9T68oXjkJyEqzyRiF20XUY
ARnjmjW9Q4BZTfyO9i8OcYUkKQi4IqOrO2Gt26ASzZy29LgOAmZtPY6h73Qg+lkrQRvVSftYhqW2
MhX+7T1ZbZ8zFTfvPDaA6+fwEJmm29vhL4NovVUegHlTIvUetcK9kcI9dpw0Wg9dhPuWTEfvNkrV
mzpF8SqH6TcXv/XF2uPCJVkAdsOpQ1KBBukcBOjtLfCbblNPxIfHNDqT6pdSwOQ1qsnCxsisBJnC
XcQHmRqmgNhqT21R0WlXSXXHCTVp1jHoCadBzLiKxvyxj9vYjQPZJpGwdceBLMhLmuNnCptdaof3
qp0diwm5BQEEZXZXVul+5OLDnUqQbpKEfxRwGe+OGeym0ryhvz0X6e6iIcWa0vfKwB9rFQjNADVa
dn55BonnLg3NdnRLLYqwh8ukOVjStpMxGsXQnsvglt7J7aghErbQaqM8O/ONcRsZreo2HSQ2qshe
1i8q9WrGLSOHxAxftlq4+LoXi0AHir9vwwIYFp67EoNCMQzovytr25Wg6pyFXEPQ1TrMoE8qo5bD
Hcesxi0YUnGoB3ESnunMYmtrwfhGcvad2A8OUIpmoDFPy/c2AKLYhgvmvrbM02Q/YooYbsGnHjPZ
RP5UPprS1D5IwcVzMMbnSh09gz7YjEP8jVwlyLJ8dxkMRDAI4hGdV7eN6WyT6RG9brNB8tICj7PP
XXSyLkAK8V8AoqhjH3sZtlQHlR4N96MZpOSWaNx+JBl6MquqHIQ3VBVThpq07uNd+VlfkCgaN9ol
avcIRm8sBh0PiQYTwHjGnRmECbGVL9MwFqjyycJasj9Vrv29leBaIPxy1e6bXHMVq67XgUnSuC4N
hO+Z1X3F5P2ozeTSqC2CyKqdwk2k5fUmj0vdR0wFIwZk9NxfHuzK0bcZU2UZTDG2FjCiVtfOnh7J
t+gmHC9wVkMFGTsgCrKIqplYwPyxaSMA4W32TT6H4qMhyL0pImkg3ksZdZgBx0my7Sf8YosqX8KM
r9xZFekszjTc9NO9qiWHNlfovGuR6ZZZsLYD+a8kJnA6U41ndHmPccgUpFcpGxtdYB5MrJeHZOyV
XY6Nqbez0AtLav0kSneHUp0zb+ALwMasD3Gn1gcUJOmmleZfPdpWstXgH4zPiYJN11QSSu+G7WPT
a7fYPu6tsRl9Rym40QpsrhtWbR5UVBa7ErGZlSHkY+BXlbGjBIS3ubhwX5bJcrudwb/o1CQBvyWQ
FtsqPRoXwJnhFO0udu8X6WD4nY3oqYeq6S76xDVyoxoNjUqsp9Z8q1ZDklZAe5JZu3SIL43hh716
J+WGccj7uMT/gYMmulTZIbp0EOASPk4yrWRLatcNYPR8K6Hw08ZJPtAmMNb8FKSRYkyIKic9Wrn2
4hDS62u65Rymviq3MKdORYJfN8kn2H21bq7RIsAOXL5FvSzEWjV/oxq09mIja4dxy4H28y1z9MIH
7AqxDzaDIDF1j0rSINldrFaxubPbZ8MpwHCY2rlAlbaWumg7Ab2icaTej8ttANhosli1vUl+yF6s
5Xgq97o0Ea+QoAugMPqdGRTd4R9QU0pe+wuP4h+D09zRDlNJI5Mn/S7MdfCzzny6tEv6AiXEnQJs
k8La6A/SfKpGWVv9/wT0fzMB1XRT/R/lAk/tR/T77POfb/hbK4AgAN4XHigAa6qm639PPxVFX7QC
AIEUZqi2rDM1/E+tAAIDRTVN22Q2pRCozRy4IXQRGYFm/QMam4xUGtuwZePG/L/MPwlnQHbwO3lN
tpfZsazpcPqXoO1FG/E7kaxA1h8V+M5PTCDw0KWiu7qU/39bNa0Oxri4A/xZtf54gX7xgfhYYEib
lBCowprv4oiBB28eKGarc7n7dp77whi8rtCP8LhiP5+ku4jKz7bubFjd0rDXA93eSMr8PRZSfJeT
lOsqEwkKzZgC96olEhIX86A5huBPanXyEwut9zx05Iskb5E0v2JxJZkmGOJtqVM+SocRa0tXeeh6
ddfRFUDMlZniWuM61cSDQelJtDsyJy8IJOKvlpTCnh/Fqp7Nl/5gzwXWhaXaGUFI+ecb4uXe+Oen
+G034l2//UriVeJBmTkzYljF74j8QfS81PaJPTL7V7EKN+Ti6Xp0Flom8ZBYCH2TvJTi/tVj+rAA
LsUzFx0D1s+qLrpC4p3iKfH266Z47PoxuXij2P5vq//zp4sdXfcbxqUBkJUyKVWpci8vpV2x1i+b
Yu36RLOUla+bYg0DGjflYvX6lutuxFvEZrQUfOWl9PuvXqyIGvKfe/x5VLzdEPVmsRpb2LEoRYuN
P77T9fPEvv74KLEZLQeFtBTDr+8tf2rly98XLQX0fAlV+ZGQ/EgchHzkN92JkEWYGX2PsC78H3GJ
6B1cZSjiJT/7+Lciit+e/pHGdEuEys+qeNMfuxOb//7pP79liPN2RcxwgafpAtU0WYo+qWhsLItK
9F6cYel7tiCjf7aLpfwjXiReLjYRwiX74UE8Kh647mkWlSOxfRE1ub8X4oW5aIRc32NL3WLaJTML
ceattnSJWtEwMq6r3aLHyZaGknh+XJpMpWg3LY0nQ7SglmbUQPLqGtsT95PGTkTYBDbN7hxAj7U0
s6ylrYXe2y1F80wE6vysKkuvzRANMnnpvf2sikej1jroSyNNbImFeKN43XXzt12KB8XT4oXX94nH
ApWopyLJI68SgD8QjZ9MQqL1HNSHuSu0vZyjRTUNC/35pX2/NnJ/er2FGNoph1DYz2ow69Qdkess
1a1Fn6BbgbnNZ3mdTtXNrFdnQsAXQX5N9c7JxmxvGsc6awCUJ8QJCXmGWLsuxGO5qZVof+mYEZZM
YbDWFsNnlTCw19qLnlTYwiyFpOS60vwwGsY91IxxfzEVks1n5YxrEqiBvRDMgh4KuWncg4ju3HKp
mbZxjZ1mqGBGLJsZt+V6y1+BbSBxpzGd94k6EG0Vk95CxSEh8e5vnYdVV44fQspu42rYKd2zofUf
+Pm4f2vC6hDnXQnUsk65I0aNkRFB7o3K/BhcbNcsO3lbLa1h0Q82FqGAWGvsWt+StOiKJq4d19HG
gLEFgYMGruiLN6VNG0asXh+Me/kWLt7sjcvJIxbR0ja/boq1epIUD2zpjRDNiEUa1Y1v5coOojEZ
E9ix5L0U3lZyK/kmxQYgXovSYsoaBZARCbKS3K8xytypTj/8HIgYBCDHL4vrQSYeq8jrhvhF3svF
kg9SUVzAEHMWiPgmo17yra7bYq1C/8yHOVTDbRz8kkX2QVpay7+whuc3zyO0+GI7QmexH6uAf5VB
7d1ct1p90wRdtZ5kGi7cL0jUXGZ93P+stnSMukbd0RzxgqHWEXjYFUhhFGVhiDgoyp19Wij2z6Lq
dvpAB8DsyBtra6LGGm3W17GNmYjEKRRC46zRjwnpMUFp3AAToZZcj8xotsp03yTe9AhDUot2zeP4
bkf+kigCsRGZ//NlK30XkR9qa3L0UMhwKKa/qIKkd3FPaNprB1tqXNcyd1Wvm7+08oY8OjTgarSG
RNZTAtgAUdtghjUgG8EAJQQGx1Yo32Far/RfXfDRZ8uuk9rVoIZAWQOJ8TwgOZc2ZD9m2pF7wkUk
Ph6obl+IJM7XCbfWxWs0QT36UqkXQZwsoz1+ee7fgP7LEqTD1ZByB9Yj33ky9S2uWU079OGL9UVF
ajKeDGdT4JhTtnVyKsznSPOryzGINsD3yf7V02MenWqZqKAtRvWmpQLn6pE/Qznv2nWp+SQPWqoE
jkdf0ZO6xCeF/AhnJxFOPrvS9+IqtfCwDN0rGBQFuFN6DMpbKudQuSKaVB1+2of84g/dS0bdiji+
sv1l9n69tw9Wul7gOr1PVz6Bng4J8LKLJMO1iXbp9m22D9MHCyc7WX8kSdEisbcNofDwqz4GArny
wqftVKbwj45ZQ/fRLeSbyHGbxYOJyfwca88zErw7yoSkNzSOjwuu/VYvrvxaP9vgL+Wt9k29R2G+
dqucMtxAyJyMjRltoNUXjn8hg+GZPExnM9yG8Vp5Ii6UHMNNCMg8wGOzStvdZO5GzS+jHc4Co/5q
LXe+HMLiZKeuEsP088z5aKufycw8kmESaMh8lJ37AueE6du1H8372rpLuwMRwf3MeaGR1YkzK/0u
wme9OZEaMB9KGPOzm8zACn24vRdIKt/IzAAOMYZJHKZo/svQDTWYT66Ohqs8GN+cs7rxi0SbaFxX
Krb6vfJd1Pd5uoMIqMnLD8bvJFFTxiHI0ala2wrXhUQnjiQOlDkrdta+U4QwgJ+MXkElpMUegvYK
ctgp7ja54w4Qi+0DBQNi7QgBeTCkjaKfncUpuSW6qdll7TaooYV5FkAZIgFrpg5HizTUpl6XJlbP
lU6S6rTajO9E5+C/2ioOCML7Vt0NkYTv9Ag8eUq80efPDM1wZVy2XbsbKP9S6vlK3k2JrzqiWfZV
eT2oD0N2tAgFOasSVaM3OT/F1m38SglVm32z3ysmM3A3e3O0fcOpEPqZcldSU5TjB+Ciq1mHryjf
kY0kU6EIo7UCQLVDg+NeKD4MBxVmpgF+C4rdnnU0W5PGDTmhRcek/mwzPw2hnSjnzr5tL+s62ZLs
gMHf/AWPw3lC+GlstBuydkAwWVybIfQCiww2pe4Nb8CdTMtPJtpTXgkDsXaLV/woC9evXGkLlB/i
zgorC0QvEgf5zW84mK2Tc6MdMh9mXbMBL8d13O5WxInAPiIazR2hol4wjEAjwUb5xI0TRd7y0L0a
2mvVba3Lpt12D+qvQNuk9ZavZgHBDzBQ2Td16fOdgsanIqtSeia+0g2fypfGgBIBp+1ASb7bBLJH
ylkeAIByHYZiZThi+jZlL/rs4pvZQQi0kz4QnVKtkyH4+k18sxC81RWgv/gpf8lOdHVv9bO0aeeH
KMaugXrqXdNu8W3CU1mZsIQgGCfrvvK1y0kZjxKm7eAQEh9TPk2FV9kbS8I3d48DdQSFeI/YUtG3
EvV2woYv2/bOecG4D/nq2TpckLBu9U39SGm71Hfh/XwgHWYmsfXFaVx78uV8PaTU4XCJkrSyTl5l
SjnzJs7J2XC2DQ7ZkpIh7Ys1+jOJWTBn37GUzobkdvNZB1gy3Q+LyP3DkY8tjOcedARsAf6R4Xys
6JSENPFnMC+PVFvPE9YPm9w07HfJvrtsLNPPO3J1vofprdcRAjXzKo5eMpA5fUvi2W0fjS4diV72
tN6VqRnZD5gxMZenwdEctz0jS7wnzS6uPobyqFB/S31+oZRLIU5QsmwoMtsE2K2A5lJCpRp8gYv1
y/7gW95Gr7F+YO/pgRsa/HIaVV1zFZ1JxvExyDYrSslzuwF2Q0BJzn02OY8bglbaT8LtCj+q/bRb
n2Vq5y65nq60SjxIV/X6LwP58Es5rc07Wjw7/V5LvdlL1vlhuqParL0H25Z4VZKNNhxp1gYor/yr
ZDh4Ds9J7MqPFuGwG745aSnQnV5G+DzBdgFMP+l39q9yG57C01f90kkr4yZpV0oIZQx/u0tc6xMb
0oZw2pXxQFvZDbaZy2+6ohC/ijzj4a/VF+jTvxrPXAPAWql32k2+Ve8mBgUmAE+Auzhj8pfkhWqb
kq3qF+OBngIQKFSHFE2Ds0k+fLmJQKGShlMgYtlhXU99DVvVXUASjfp0iT078dvGRX1DOdGwQEa5
0dphClWs2x47xYay6go8B6aw4r3xy1sMwui9ZdyED0jIwF+RCBTW3rSJ99AKXBrbqoEg3uvzGyDq
lovj+dNZVe68TdRNhzfxBczuengnd0Y7ThtI1SAtbqS/5GfEBz2myo+Q0yDbF/fGNruXn8J9eiI2
OiIJ2HSD5KZHi/5U+Anfyo/v7TdaOTynvGTppiJN8hNLK607vhpdnWIH6TkEC8u0DY4mv22yju8B
MSHJpHFpvNAx5DjjAflJOUPb6R/V5+YmX+def2ccKen2d+nBdOHCzyuvA0LDj+YaR+3Y3PR39S7w
36ViNR/nY3WjeXblhlty9Y5OtDlxesPRSCHnHUe8tWfkK32/8mYmCFP+yCvo2ay40zkaXvTW7oCW
Nh9Qd/fB/r35GI/Zzbg20Pn4zD6OxK4eI3U1ew2/Y+pKG6r6KzoSKwyJLtiodb4uTrRXPJDOd+2O
HmZ5Tm/Ks/QaP4zr7iM5Y8M7Wyv5u3qGD7czVuXaBIrzFr6ABjLWzhmmiwm+NlmzJJARLb/HVeOF
kYxDh18Y/uIFFBh19hViVMbw4W5+qIHzuCCUbvBlrq2jcUYsu0aK6jt3CF48603iveAtT7ii57fO
Vel3gaYCk+gaAHvfJG1LjBsXl7eMv8oHS+CZu8uBw+E5ObfH4Tu9sf3+WH1cmPVQ+XqVv1+zm/hh
2gTf0Vv+K9uSub1mjDEOxqE7OXTc8hXj52N3ylXX697lp/jehNbO2LIii4DlWf7KSTZwZZqbT8oK
M/LZ+ezeaafpm/RQ3Wdb+0N/qt+mGwZCBkj9o35L/tLdgcTL9fiYHtKD+kRD866615/SDZnIK9lX
Tyxd4pn4gM8ydRl9PAKR19QKjaO1Rda7j16Xg24rvYz5Mrx13NPSJHon87U7xVCzl2+S3Svb/JZL
4r764lgtnmBj7uZD4jVP8yFkjGlfinRTLBja9Esc9+1LAshoxf8jZ9F6PIDkpWXatvhX9loAscQt
ZTyeLudz/IWLqn3hOU4mGHmmcrC5R+GnAU7PBYufiRYY14zP+TN5lAKgIW5AiE/vkRYDHMSA0mVz
mkif8olxmSwxb9xJAadufofJfzvuRv5BppvxV/0GeBRKq8fxnp8HpuR/heZqcotn6Xb2FA/kLlck
7LbwCuTnQXtNfXkX7uIdOHmy/bBFbrS9dALjUsQb6yEj42tlNDBefqWTCyAmU7lkYgN/sS24i150
Pz3IvnU7k3Z7n55oRjHUjinnivxWuHT9t8HdV3w/8FPj/cKoP68Hpsr75Da+n19GMQCKUWLhDnAh
omf4VHyFK379JSfnk34r/7dLGsIq5jL4OZyIjdSf212+Hnco/uyP9hY13Gd22UiSOzw4hOl9sFa/
Ra/Gsb+FpMi3no8YVZqHvnWhbvDv3j9aL/JTfZvSb5p9sm2ZH7wrn9U7XzEBlWOsq69+Os4vXBD7
z5l/RjCLdErtZWBjijCcwJispw0UBJAV+2nz2W+Z4XGv+aDd2GvYf4wVRHpv6lvGUi6T73N2Gia/
ebrcMuRdbocTv2u6ld1qIx1g6Cm3ZGhzhjIFcpV3eUd8unl0NvaOE5++j+OWG6zT25HhxvSdW9mX
b4pt266Nc/hCzO96ol61oo/fPIfbz2hNKoU/klS0He/NY78quOAlt3zvkYAzBknZHT3uxl4qrjif
1q/5jcQg45fyZtzaXLsTz7nJX8qDuWsPESKBh4Xua206EtvgAN8xHaQOw0H7NG41hud6hyR/jfLw
0fYrnxkqe/bv0B88MKcYvhDWV+/hvj8U/rztvnrGiS05US6Rb9vESx7j+/Se1p83PHi16iovEIc4
W0d6v089Z+Y952zwTG2Rf0D9S4sh+G7k5+lj+ijv6nP6kN20x5xR0PrLuY3OyPlv64s774K96Wc3
9r28SdbJ2ye4nIfx0HM6a9vlP3MEDIMx3DWf1Y/LnQSaoiSybgvstO1d6RUJ1xLGwRTKleLVqx2d
uNLIz01wtFuPefHe3KcbfCmUd3fcL9wnnnLDNJOjVn1ylNXFY5wuht14Dvf6Dp4tEE7V3szWlzxB
NwnvwaPyrzhDnz23Z3CG4d7kOMKcfC4enBe+xGfoM8FfyPfCJJEii12RLQgt88L9kSi7SYuKvxjw
CYrFz2NwKjGom9QKgPwLd4hYE+4RsfZTjbKVziuG5J67EIpQwpwhFqISdd0Ua6EwLsBBhSBETVd8
HxvqTRc55cJlf0yHedxFMPKqYCh3WolHu22snTIwFwTH1UAroZijzKAjL/1CN4i3EzwPvM38Rnz9
WBrotabFVpbDW5WaPBhZIg3EglsXU5bMXVjhWxOONbHWNFq9nbWFarJIz5NFRS58TxSA8FKIVUIw
Y64CQNnNS1PscjjramxTwbSfQrvONnMIzHLI84diXjA8P0ichH7SpFV3tU5tEG0TJKPloXHRgEaR
gjJqSj+V1qT6QgJhEjGjLkdiIYpxXCblmPHTywkFCtOg5RtT1VosY4lMVz8FttoGZeyPc3GjahoD
biXdUqjd1iFwGkIYsg3BAMRCFi9jj9SoS6fsx+r14z8TJp5uRHdTxMC0M1HSFYVeUdcVa5Zo1g1V
dciCMPOvvp1pEQP/4eUpgVZu6whlQT7hiBHmmLbCldovC7EpFnJJ4QrGjMWNAnVQsSglqVI3YtUk
jaft4FOIuuxPrVYlEpD7tZjlEJnSFsUp3WuC4/bjUhme/l5D0E3tc3lMLP7YFK8Tb0ulEpFuhuFH
sfGrmc1XKjdf8khOnW4xAKS0yCWZ60yrFAelVdW9U99c2sWOJkwoeAHxpCnauADjbjKSnjoEJ2qn
MRIt3s5y6dqMi5lTrAExPcz0/dfJPN4VspkrRI1QZcyqjkQURetuu6pWvF4yq/2s4vSpqKpTIzWf
LdXudj9b4gns4GTbhAhZfntQvO9nW6wClnZyqwSOTs3VYMBX8bQh7KmpHzeGEdEbE+viYbHI6VXu
L8viunl9Fl4XFdf+4ouXXR//2YvW1eBLr0+ZQ35vd5i1i8rS3F6OFbefZOMUA88nuqSZUqoMcP1H
VBPtQq4Olkx44i/VjaOMb7Asar9w9N31ObEWLl5TcB38DeINmlk18kY8JRaVKvGPBteJ7KMSOaJ4
kXgT1Wusj4poIy6fN0K6RygvdnV99GdbvEG8Vew0sVCM/PYtf/sS4vnr26/v+dn99eN/djwaqHzq
usehuLQz//67xR4HREjugHXSve7m+ro/v9lv23/s5+eZ60dXYIN81UnoPC+/m9jlz+qff93PHyre
GVx/498+6bdd//yBTsd9pnmhanv9zv/2NxGfbDWLMUW8+rff9fp3/vHHiBf+t29w/Yj5fW71J3xd
b0Icni+DvxCPi8Ufj/2x+a9eQg+AutYfu1FE0+r6crF2fY3YbVGZ3IFdX3N9+l899ufHiF38sduf
11ja/NDirfSE4h3/MENWmICJq5rkxx7QLddb8azwCFw3IUZiChN6evGMLbqq4vmfVfFoQa1Jxffs
/6tdiFeIxXU3YvO3b/Nv33f9Jv/zbsTrri8R+7s+hlUq2vy/9uh/pT3S5EWU/u/V7+evPP9qmq//
In9HzbO8658CJFv5Bx1fS7ZURdcMQzeJcPyn/t2R/6ER+miRu6gALBEck/8UwJv/MG0FVYquysQU
Io+4CpD0fziI46GLOEwnNMfW/08CJPRO/1WApNuqs4icUMBryJ0c+w9aiTXVJDQNRs780OLOYJnN
Kcti0LV218rPAptTaCqYh1m2BxoNBTl3Ynry90LKltlLu5h8xcsFdEesiYV4QjyWd33qjh0FDWup
Py3dYWEDk8OQK6zY/llFd75TLw7qJZO+OPqan0HGWhqnYqwQiy6WGX66Lpk8stxuBR5IaRqkR2J1
CEiy2IjVajGwAd/LuKiRdUGasQRktoq7fTRIu4ocRlclR2mj2+mzsUgsqowepUHZvZ0PA2nz0KeZ
icoYYlYzFPjVqDIhscz8QNecO7GmmtaxgzJDd1QvjcIPAI3E4o3lU60gcG1T6y9UErr8lk1mdENa
y96IRslL9TnYRngj3azT4YkRidbi4h70CNTqNBTuBFSC2nyNtbCmtEvfIOpDedPViS+rYbw1IDjF
IbF/bWt5zgBiWc6j17LWDtMyKdbxd1DQnk9WeIkPktbdj5fGj/WWToE/VrR31eEpjfrIywz008Oo
r+Sh9NRMf5HNy7kZ2nljosflIqRCW6dnoWTZ/dTEVHkssgl0qTQ823m0QwolyUwrflbs1xzEVlmS
4GsECffosnOcehnASrZAraaCrnTT0GQhJdMb6owicEWcbsu0UJ6fSAFHV/V2IfCKpBiq8XSiqgAz
ear1CoDtjnw1xGRJNMPDIYqMON/hqIbGY2bRWpAheKt2fJsGUL4tBUZfGBMuqlzQ+dvo3JPIPulN
SaNBV76RuS5xNKpDtGN5p6V1da+mMA9qazNdJFgg3GyHsqV7djbUq3CCRkvUHFoIaX6w0CqQo0yf
DlwmkADnELZWsEKYTV1SG9/UmL5fWsQKKgabukFgfpKKQ0lhOqXJ+JoHVbstYypE+Bre40CNPYUk
K3GizI/Mx7L1pI53EOLyVUx08xpinkYLWP8rbCGk9YAAkQlw2AQw3HNaIP6U1X7TBRe3Vc09EVx+
nREcxHz8gWk3RQtwqN5QQY/Ow2mTNZo3Ri197NROt2GvbezWhJrTx55RD7vZxHpZm+MxluxsHdw7
arozbJQMdg+9vTYe1bj/vHRSsp7m4r5tEZwrwMkkYpB1hjXuQlR0KuTQKLD0lABcpyaRmGTFzUNe
D+RsEW9RjAQFSmRd4JnhRGy3uYnGGbMMDR/aDWlZKQcpTM+1rOWbWFIOOEcqXf8Vq+TMZWlmbM1C
PiotwvJGl6mrxP0EP6/45OjAk9ANFCliyiRTWETrvKJpIDlA+yZnyRIBDFu/9tzpHFBOIitEDQj9
IEhz/aDIw6prJ9LG2k5ZFcWIJn/uIJuAsVPtdEOMlR/PzhbLHBKbpvZN+eJ4HED3BfoNdGCvzUC5
sdY1dTMtXwyGue52KL+5E8ZJkZGfq5jvqRWU1AJj9MVDlb0Taw99VqEi4gR0uDRvOGma9dUZVrtF
pkpwWh0QVaJCx6/T5uXCYba1tL5xQzq27YzFSMrlQ+CAnYbWsSqdk7IYXycqhX1Lq9LIfSgQpR85
Dt10dUwAeiAosQblVzXtwqx+TcMO02epJdDyYBrqnBoReoEqym/N5UOKirpSP0h+ZNFECeSTrEj0
o8fauOtk/RfhdCByOq+Lx7sRJ8nNdNEnlzC5cNc4j8HohM+NRQZOOcXjdlbyXc0xBlzOpCIx0ThS
6V9PcYjtNbFWMwVhw4E7O/TyX2rKViaHHyElRWhv3N/H5K7nS/xYvw6ihwnzha9GjJwLrL9Ef7Vu
L5uwKTkaIyyu1dIU1M1nXDCcB2SIUMIPL+5o5+qa237ETohIpHzBuuZkTMxDRZtItd0pIAsFsVJw
oPfQ5wP9gWEiIG+wv3Sy2LzepMcxOZzn5Y7cxPSdVuquDLhSUdt4NUhryKrWhSpFt/4S74IiBrZQ
fttFru7ToEdEr3Swdy/nMaO2OUp17edUmdbJJTLvDMhhSd4gbZSI/1AYN7tfJcKzbTBrz85kAQ9M
cTmkzUDvIwfRyVHde5RCYWpj/r1MO8t6SOhP1BKSGVtRGpf0R4pj2Kp3+QSuJVOy/jgnn3MJOzzV
WuMAwCcz1fe+p8lbA07WFexRFWRynBq0/MGxfpJM9zFOdMHjjPjU8Tbry45gK2cPLaY5aJRFLbpY
U55edpYavNXAMnZ21HGViYgzzSLfMFTd1dsc8DgxZFsJZjm1pmg7GDpdavLr76RSos5uLCZVNdhk
1oKKBpJJGkINDfDQKJyS2mgGIF6S+2lMerd5rrMecRFzkHU5Ez4waBMJLCPaNgOaa2M4W3CE3OLS
PJq1mirsIFPNjs5VxrVoVofAv8hZ46Y5g8aQfhthD5Nx0C6ghskDSuRO3TUvvV5unX46lR1Me3ua
fHO+vCArN9yS6MCLjiLGiPPv3EH44Bg1zpeoshF/VfdhM91O6Xyuzab1UjOZjnDk6WxXYIwVTX8I
CXFLpBkTH+Y5xumbGFirZ2jVcw2CwJ9k80ZKPJJDR19q5Ns4qSNM1fhitIJzogGa4Zu6+SBJxtYx
Km7HCtVbpi9QMACph9khUeQbUhAeOXNe5QX3WJXl6NdptEfHhsF3WaRMJNIGnaClPpQGCRZ6CvJ/
qd3pPSKNKiqadbKkBVRkrOKmkhc/vwx3S33PuKSTtWSfxi63CGNmUCdL6D4qS468yHnvo4zEUqqL
Y2hoZNDKI2OdXtkrzJVnuSf0GbfMm2xDpRl0Zy3ZEcXAUiYyKbTzDyIjCdQWJvZU0phlZtmDjG/T
mxqieBKTzklpbCubjrlVVJiHfgVTU20MJWhWsaOQJTbY1PvHfIvM9JMxn2BVqboN2974qRCakq65
6OPJwzDBxuMyn8gpsQtXnxIO08nt1Bitu9Hc53GKX0u67OgQygbAS3kZvxPyklaiMKrmdG+qpn4g
rJgJNKAaZE49DdsgtjQ8zcyqU+3BTAySOUwov/UCqJEjmE85n9ksLv6sLdBfSpx5vmkMt7GM0Eu7
KFuB20JLTqdSMUFuxyehGrU0tfdHbm1DMzK8YYxwy2GNnnR4BMrU0gFJLup2wRMJDJKObt5TESbk
VHd2Wvw4Rc8hkRNruQPHKr6O6eD9S+NoZzlZ7JGzXZGBh5+JvKZ9QnsgNyns5VMUk2ypMCd0VKCh
bXn+IZpNzKS9bpROs5Mau6xTB8Y9GAdLnSEsadTJE31qJVG+KhIVNmlmRrsKHUllVfReK7pJl8BB
dBH31VqOGwsfFbICUTmNFnZCFrzrTfCUzEyWG514Tk4SWbMfspZq9BDJz5pKpC792X6J2AUPh1Jl
InMgtfR2myjdZu5b0sDI5hUS12aJ641EcO9S7y5kwnwtUn2zJd53JudXoLYs5lEt2XlUo96r/jFL
7K8hZryI5OImTxTJJ9Zx71Ta00iWMCGx53gJF+6XmGFCSmE9kTzsLBHE8+Ioduwl1GwJKI6Hkrk5
pxPI9ufZodzdhrobZs4r88DIc8g5LqBLeynJxxcSkDHnSxuKF0GICmOSo28iQw4YjTVUJecSGOUu
XBimoFtuW7KKvMhEEHSxCV0m1ZP45YIaeO7Q4+QwguQdbvIlrFkuyUfPx5RYLoKcDRKdjSXa+Qeq
tcQ9M+krXcAg6B2dh3qJhC6XxRD+dQF2t5uJTPDUKn/GBI4JRZ4JlY5Il4bwTdNrCZy2l+jpxYCl
L2HUZAG+MaMggYScagv1N0EBBGiV9LHrJcw6HPOnisHWMzWA3uQR/wd757XkuLVl21850c8NBcyG
uxH3hSTomb5cviCysirh7Yb/+js2SzplpJa673NHSCxmJj2Bbdaac0ySdR4HFYBdqcKvRtTMvHgG
6UmELRGWLUnNZvXwPsdJw2klTza52r4K2CbpTx/j+Wg6EI4yH/JxH9vi2M/2LlEB3VJFdeOOSVc1
3N+jllXuwa0+JCrYO2cs/3ZSi7G4N1X8N5gHcJ3qKLwW8YlXJecrd+dVGFUkJw3PboqyOawLa12o
ePGoJ2dckTxSFT1uqBDy6Ju6Oi01doTRPuxMFnxzQv+B/PJCBZmzs7okGGiOpPiooHPk1NbataKn
SoWgdyoOHVozfUEUlJqC1YYqNF1ZtiPXMmA6EKh+VS/bDUI8otabEtanyl7vSWHv+jk9RCF75oq8
9UbBeL8T5eYYES4DTxb4zieXhPc4w1w6zPU5NY2TY1l9YJEAl0d4jFU8fKKC4tOFyPhWhce7NqDk
ejw3KlY+Fs+Fipk3KxKAGu+tUKje64Wuq1T6kHx62Pkco2rvKlSo/fUCND82JYLtRxVxf/1V4+jE
3sdDHVwvQselSUfe+lnXEdOwSA8Wy7i/chqNJgK6nvErrWtebGvxQayTpzhpSFB0OGSbQjE8rk2l
fIlpCGRw5UZKEo6iCWJ5nICfgEDrPiQMRsdQgWCSKwNGXctGh9x0MJAl8xDZerZsg6gkc6kkN4Y1
Saxtumjs9xJgPw4VtpWiufOJVN3pynC8NM7GbXz/iL/mx4vr7/KU/lmkIVfy1U2aqqB/mqYPpeG4
6NSr7Aiv0RQFgiFCCl8FdRWCASHEpFXGBFo5/k2jAnavkvTKd8NN16ATKJVOXyiMC36UjySedswN
Plx4aEXoYPWv9b4OLbJXqRUUGbpu8oJiDmbPu2cr9jtS8drWCtUsacSsdtOmQ+ivLqCvLvuyN4ml
dQqGDQBqkwLQXC+05b6x6Btep7XvvzY7luicQ3Nh60ddXSx9/VR2wgebqQTpiXgJZRZtjdAcofRz
UKULg+/CULzHpX1Ylmw8lQ72i21fIrqtp7xhq478pxwOEbqD0PRhRk46swsNRwsG3d31otD0z3pf
PdodCSidb7xrfKtn4gyDpAXPn6XJqWoRgQ1mV+9aadJytImSSvPdNcEo5shbCyMqN1ZmkPKSuiT3
pO8JeYk+TeUDWbBl31HTLsnuxFeXvIihx+WWE7gbLuF9XLYufCWWBhjs65gmpCxD+y70E8bVOP/S
tdou9AfvmBAmS0NsqTbOlM6BkwHd61hFoEm0TrYbkSMq2BhMJuG6rfm86ERDZ37/qZQpMgP+q1Pr
g6xTcyXMUF9NFnmjmd7wYUXZekzhd/eePh1sYX/t+vwJS7u/t3t93k6kzcYj2zO469PDkiQHKPsv
+NON17KpjhQFPsxmYT20uRNt7LQExh6Z8XH0kLm40XRDlNIX3fcIOlzYWlYdPmoKOwDoK/+AYd+9
DHpXkfk0I/XxRv+c1J+NMbdO9e2UF+KBHYi5IaQB0mvib0TMiFjNS31ITXa+UW2gDYwIM4gi1hOz
A+S/Hd1+x+520zZE8maQ2c9jOIXnSKQP9vhCUlr2bApkQ3rnBOlkPTm+8+J9yIHT3DArklzU2cZT
bGsovnzzMNXoN2oIoecuX+SW3AYywmbpn+MKHSokUGPdFtbGB4e1Q+p5rGvb2BBAN+9c662Ny+Xg
2Om4W1iOsAHxEKnJ8IkQMVax4CPJnhHTpZFyDqwOCF/sjZ9zLZG3dik/xJUn1rHC5VwRnr0fuRuq
lqwDFdbzijqck6zYRzp+easnmUHhyH01/GdXRHkLrLyCWn79FWuh+XjXKLL59WJWoPNUIc9zE3/R
tZ98bS9fG81a5W18aXPy+eRrzUu2hl3CMAgNa5vCVs/UyN0q3Hpkxdurqci/9o/N9o5d/fjtV+a1
6FqbzrtOQUvNK8NMXejqwnMacriBvidqxmniO6lw8NcbkcaOeoDtGe3/mLVCoRDyzpUmfyUwfldM
mCC9ZoWf13VA9P2VSW8rPP110RMqZP31Wq4w9hk8++tOp2Jb4xaxAd8E3/rEgQIO5ovR4DKpk+JQ
DLAWNKf2EZBLLFnA8yOfskpomJRb5pIkAwKAV8NEbJ3W+T0pbewoG7o/+lyunDBm/NDuiCWhaRt2
BslGDUlvk4N0aTJOs/BOnpcalP8U0QluZF49xFF6jI1xOPLoKBjD7MlZkB8uRMMTUYNbwQoNbHJV
c5s2PNfQCFTAjX0XmVEYDKGDVnUewwtHa70BisYQWRH7EGhk8rbeEt96gGbGEhKA1ZzoeaMwVKjd
NiRnqlZDTXTXW+4dUbtZ0JOXmDemecB1/0Bi1RtFrWzH951N07aOdWgTS4Jtph7eZWmxZ89GToyH
eI+2BuknfAW0y2ZkOHNpBp405m2bIqm1vvZzSR5uQorlGIGsMcPbPpp2mZ9R6ZFht23R4JkUFxke
waxi31+7kngfvqXMsMjpRN9LdZHkEjucVkJ55OC3M5Z7c7mpEz5sdyFD1pUZeg4r6bcWwYGjd85w
WW/6xf1cZv6h8/NzAfKTlgZv318+2KN7hNAAfi+7bcip5w0Y9qaWcCV0Mn4p8qKM1FncZA73xhKM
6HI59TNxrm6/PE4GrUQWr2mQJlSvJdrjvLHqs5kVlDa11LhVeamFibhS95KzxYfjGIKh3DHHLe2M
VZT5zcWhVppr6ddJp6Y7khI70Q/ATV08J6NPhkwRzpDq4Md0y40htRPZrRb6fHJiRfsYIO9Za7Xx
cZCUfdUythxfSLQmscbU5UOxJB8jVkUPsuZtAyWiet4VFJzZMyR59MhGIEVVOJOMF4HWkAuMFhEy
49FJxSlbPDlmdHFZEw/ANi6T+qKbWTRnBJdThYRROOar23gLfsz3pY/ZJS/cd7R+3ttCGkHck/Lq
dvkFNBgoRYAkLPzwY0UeIR6jVjBlkKQVh+5Bxoa5L0PjkqfMZqUG0aTXt147fejTxD1oxvzkefnW
IPBrUzNmMau152awycsgoSwj+4ZivlFveyNex1pKwoXtPJjIllbJQKCkjmh7MZwLopiVlDptk6LG
hipHUkby8D4LL/2s9avFbDEv0DXRw3EALSpKMr2x14yjHWg2Xk/dwJ8Z0eopfFi4pvVV87svlhnf
mCVUmUirchbGnyJCLfoI5k00rKgaRiud5cGKwgkFLOTknu3MpMOMZ6Ow0NYRT02bGZhUuzR8WDqD
Snj0tPbZbsXb9FrSJVzlUXnREH+ciyj+UKav7FThrcGoDjAV9QumEShbbNnquzmxLBDvVK2Etp3I
oHmSggPEXR6BdXvsl6wNgZBkDSW4hVCzT6MTkqL5MTVGFGKzte0kwJQ0i9pNnzvIbvCyqBiXYaQk
QOZNydRlGUiaoxSrp2cX6aY1P1Zo4jZkP70Tnfk5sUp0kaMOG3up3pcFpXKjTxBiGfGp7dtq203I
BzOqieVsPKEIbtp5G4Wcc3UvnsLEb/ehO5yLKnsivxFIAJzujTOw+Cl8bxunJBGaSfkSGQgza9uh
IoVuxqJzAqAQE5qxH1n1yM4atw5J3auECYtEhnVS7xeiUDaQJB90PeweY2F+qGb/U5nVmKaM2Ief
42xl7NyYYfIWpQID6xgRvFSX2F9TuEuYmckyYQWVRqCjCfQcOPtZexAOiEOJngKhXBoR7dSN/Tk1
AseqkrVGosBqNHwSvwalGU+0zySv7+ww3NSGjLYw++vAnQwRYF0FITzsWH+8crJv4lbnaywnh7KC
yeY61taueUsSHmHCzqpJ3zXsz1ZOW1e7SqdZISPjvZsDRGHPfFi8+hyV9kEkkyrgZdVGVO0585du
B9mANc2tRPxItDruREjYPMxlYXfHB5E9NrX1ZrbLns4ar98dP41u5+KD8vtD0eSX+AktNqPhybFL
OkAwE1auz0MMcd1cQhTuhNo+61nGYiVBMN8zlDSWeZtSHDzANj81dpesxDIgg0b1m+fd7RTHSNwH
OBWErLmonWsbomctMIZx1rdt7Kw7IDLBVFp0BptqO+T+a4eyZR0vtXOJ0uUwqBNKUiMKNZxEfrty
m5rtgF1zijBPSIdSb8l8ubLNSKnc2YOC+mIPBMIMtNtmLMM+YFvOUUj2Xu4+U918bcDkbOHPr6bx
4Bq+/kQqGO2gHGOWWiRGxIzP3SmbK/3AWAPhqyAUjR6R70aB94W0vLLQ13npuistVSUjeF7FmK5i
4llzM32hw4bFuuvmFdV7Gw9c+kjuoIPnJHsYCFlY6RMNu5JTetMtM2bCmsDKrMS248jpSbgVyPsW
mltD5tsU04GMUT4WkgC5jLC9g3S9amvPq4TQqYW+EZZdd0taJ8FqM+tKqEibZipQpRofGzI/WQs6
6aoZDGx4eNzy8kW8pnZu3Zj18EnrW0T5diUOdgPcd3SdAEkCotdSVoE9eRj/PfnGGOOuG9311uU0
nLqI7sLEmLEzBiqv8QIku/A/V5So3IVWcDriuHK9G3q5KgGY0mE1CKIGdh0BUbuQqunx+4WrIRVM
FWn1l999/5GYOVjgbMeidVNit06Ug7u8uo2vV5Mr9JwqQkNkX0h8U1FEMFSUM9y6Bpp8vz3BTvS/
i/xdfb379TY/XP32cOrmlSomOCanx5U26qFBNBZjoYvHH68X1/t+//Hbi/j+fD889C83//Z880gk
Y6R0ulOYjuvrHa8400g9w3hNeLg+teHEBv4avV8VkflOX+B3upFebkVEknkOLaHvatxllVftS1bX
QZ06r2Dn98PwIWkqZkMrWcdzXN24bnvMm/JTSuTsc5wzTMeEkHqA3PeauVCxUrsSf1Tu81+vlg14
8cZjg9P1/XOotiqsn36/SD0HRcj1Z1QHvhFcr8am39DmUbeSJMUdCyIXwkEcquL069+vj+de+f7X
P4GjwvX/78d3zPSPR/r2S7GwtnQqVs7Mwd9v9/1lfXus7z//1W3+6neC5N+DK3fNv0m3I6XGlStm
a2P/G3x7xd1ef7xe+w7Dvf54vbg+wPcf/+q+17tdb/L9oYq+Alto8V20qjmiYhka1TeIeLfUANXP
f/lL6wrC//53EsOaY/L9Ttefr392GnY/vXcYVeug7Tmk6VdzNaxcEGLXq9c/XS/sZEOJTDt8v/sv
T3H9kbzh/yVg/evrf0eF5hsWUNL/WoS2SRjjk9fuX9Xbv8jO6ovPycuPQKxv9/8Dx+r85sO0QjXm
OSo5SynV/sCxur8Zhuv5rm4hL0Me8D07y/J+832BNsy3DM8TJKN/l6N5v3k6eGv+iM7NBJr1P5Kj
8fQ/0rDAsULrEsjiTEG4F1I6/v768pCUkfy//2H852yUmRHPAAA0X0mIGN3ebPZgUbTVJd5hdi46
Bq/Ug1lqfLUlXtnhsUdkoS9fTMrKUqeYh/EjIoJwHO/GGkHQbdd8NFh6dMndDx/zXZWjDCl/hMei
6vyLV8u8Z1gWH4/pG79I5yobyqbnRbzaST8asQeRv6jv0AIuq1B8RBpwlkMW0NRmkt9rhU5yYLaq
l5vZG/aN1n02C9ZRwtwvBaM+3maRh5eETKjRcg6zEKuRVmBSxfjO45V/61pf2ditMtzwcXjLwzDv
wcRkdc5WQD3c7EBhUL/jFlk7bkVTvarbDOAouhqpPU9H2sN+9ENgH7j1eKougqJpnT1yhdWv1E3U
Qza1sVOvwKvHrXqo0aZK4/WBXr8KHv2PF9WwaVKvSb3A6wsmhaTSITW4BeY7ch95uKihQzI6m5Ck
aQC3q5DlmpnA7+R6w3U5huuwEzw1njUUeImn36rbxIUTtIS5x9yVPwvW5RGZPI26acTvUnM9k3vs
dbcimw4mGo5m4P8W4zv3Fom/1+kWOrLJA/UYSVVumrimwoYxjPs2UHqRmzS8qrHwL+rhzPTUD3Iv
MKWoW2TJeE9NnUrmnK3V046d/mZ6aiMPcUbcUtgVylQs91nJA/Ac19fFkzcGxPzf36p6PgktgGTj
HTb7phz26k/CAoLOv9Pe1j9LSDlm0wfXN8DjiJpkSi3ZqY9HvXf15Oo9sGYMmjLbquvqIwzVdf4m
K3Q+FXuyJ52XNlvle4HUxWxZppsIE/i89F1BvaIXnBrmBDCABml1l5pPoVPQZ+Vw6I4JVirAqqim
8NRyA8mWq5LefmYHrWt4J/IC/i5uqBTpR48/nN+HS4urN6QL9JzwHOpxZTZsqVWuMx5OPQTlkbXP
iqnsk7V6VY4JlfL3u3o0A5pUwIlTobFsmLmu/taoh8WWr3xoAxrJpGM/2T3qFIsK7q5egbobWxvH
/2RYWpA54X5o2LgShLVKh+qlSFmXE58rqNkXDVUi6jRYoNn8bF6GqVi3ffYwafCNIq1b5Vb9nMki
yA0ieWfrLizy92PtYJW2WQ954DGlC4bSveA3UUXodYc31I3NSw+ZHVEce4AZF37HetT0vKes/GhK
UCG4wxCcpB4Lfn18LQUdvhh/vhNxwmhGfJcbVoD4leOMxtrY3ZNPsK5JdO0rVpSZdcsgFv1v5uR/
aw5lkEYn/TeT6IdEvlYIZcofZ87f7/WHktthpgNKztxke8yTan78Q8lt/uZ5oESZBSw1PSq59h8o
SXiRYMqRPfIX03UtXsbvKElh/gb70dV920HmDX78f6TkNn4GSQoVh+naaM+FxcMZfwJJmoYeZ70d
Oyc/qtq9G3bTregebMoYe7tBs+VVQ3xjcwCS/2wdSlC261KHWuBa+q4X4+WHj+8vJkdDzdTf5szD
F9I2ry/HNVGUC4NaE5XOn2dy9CpmbdaFfbJs09vMdLy2qfk6zG59q5cvfs2WzPaKDlBHfau2F8e/
f/6fVe2/Pz1nN4p23/KI+/z56f3UWaRvuuLUTuGniunt0Z7CvdPJ8jTqYQ6zuCvo3nRnSXDT7u+f
2+Dr/vW9c6hwrNi2o7u6+OW9t/EYk/lsiFNWjPZLFc7ZzqHQVtCw3aRtYj5paXRiVYDgYGHxnn5x
ihyUVopSS4puZ8mESSbW43UxyuVbksHr9H/+Gnlv/LxouX4yHKs2x5unGz6st58/mbHJcJZprTjl
If3rVDaf7Lypt00TKhQb5vFexkwTDFeaXaIDS4oduvN8A67+Ma+0+cCKohknb/v3H9o1FfWXA4az
ARkEQH5qMOp8/XHpRxyaLNwpEad4CMUuasIJ8BUljjL036gvwRPRYQqbOeSXRYwbOgc2O1fyWeDo
JbtsL1NWUpYctk7ezKd5prKr6WgfKdClt7px9P1hg26zfbQqZGyzK6imRYlxGp3pC50M576vPmGP
c/d+JvbJMjdorqPq2en8d1pqigctq+84yYBxGOVG71Lj3tHTLf0pAmX8+Z4a8BuB1+19WGFUTqRn
4XMFAeGYH3Sz9M9//2kZEGh/OcRgy3mOo+MdcVxh/rL0TA2EUXkUilNSoQ6KQik2jm1AN+FjpKsS
JqtlagAdVJCZ4LC9VpRc1/+/L4R9g21hITE4oX450aLU0vN4nsXJ9rrxyFr8Uuih9bAQzV2b3SMN
xZ1dzyyVQtyJXXHoPG16+vsPQ73Xn48cRzeEJ2yyItAm2aRF/HjkJF3dak7VC9A48Ztm7nGjLphM
5gNbmjuRwPUx638a3v482vKcrFXwzuiG2q78/Jz6kAq3Y3F1ghS8n9rK3mjSfKwi765CIbhNfX05
FXZ6Y3YGKpPFveiCVDrcr+/b1v6HU0cBkf/0AVimSwuMvAy1Rfv5xXihZQyLRox5lXVnCODW2fK7
iwcmTU9z/0H35lfb1QCdl26yzpMRG/hQwmuqloNcStBpcW1cwB/Tj5ttm47+nKMByh8snZpyNdOm
bNosBLFdnYtWzgjSGLwNVtucbv030PV/OT794kdS45PDDlA3dTV4CvPXIzs0DTMMnUycRkF3s1xI
AUBFbsG0iIvdlLKEDn0PrpPU1pjGxQF+OUv+2Xm2qrp5kFhGKKJB5OuzcustuGmtsc02VR2TATsC
4bNN7SaXEXisGP8DKuiAvHA4EnOk6qWsYBFxQKonum6XYvL4h+H357yR39+dsNhNq8PV1X85XbLc
d6YiqzluMrvZk1QJ1VDn5Y5lX52a4SN90ir4+9NDpaX86fBwHCKx2d6Tl/3r+THVXlu1bmOdEmQx
D0UUzXd10t4ZJDjgDGh9NBm0wyn+eQDfuYCbK5wvWVMW/zAp/zL3MNELQfg2DgxWKO6fz9Q67qq8
aWoCE8JM2yaG/kieJ/oaB2lKPCXQoscU+4hHhbmINOuCrICZkDyrvWfKfufn0SaK2uixxGL6D5O2
/fOIql6b67EaY9F3PQDVGu7HUaTOFmE6hov2yi9gweRuYNigr7KBIiUBuPNmUPsOXtuFDb7E4N5D
fQu9WzWvoOInjbVx9RVeGu002nAKnQl31hCRfuw3pyy0/V1bcRiXJbUAJMmBz6qMfpX0g8nkjumM
5N2cw9Nk9JCXmjyC+tQYNx5KtP3ceSTZi/Bej7xVHXl+UEob1CYycSTbOqAR7FWeWvdlMSLCIpu2
DVKagOVRhkcnMTdpWgWGhndVQPG8G8k1rqrT3x9nfIU/H2k2S18ie1xOXF8VkVj9/fwZlt6UUh6w
4IVGBiZB26E0DWe1ShyN/lxxa6kYUVj6iKa1DjQUr31dOQ6AMUJqCph72XhMU+aRRsf/lXgEeOlV
M1OunjMIiHScFXA/6UboZToSQ1EclhQxbDyBB4zrySJP17EQtDv306gnuzzLaD4hWtlgxwOARbpv
6cl0NzojjWm2V0UEz8pRQNlYRPO6VSHGy5UYcfVAptAO8McrNff15ynNQWH5brnSr2DdGqHclk0w
FEhIk1o+DMFYW9UpiXEHwaP1j4QYQBefb4hO2IYU707mGJXKo4XcMHU5hMbs1DWTtSailMqDD7Cp
s7RdY6WY7soPOSlBhyWGkOHZD4xr8V4ti9p8eMZHg0stlo+xCa1zoGmIclCDrOo44W1mu85KR/jW
MYbejlpHVlezxAEZ4+OB9f+uSWMJnNMjCQIgd5BZ6M+vYifwBDWITVqB0jahEpc9xaAlhyaJPmqj
F1p5tOi24AT46Oq5OoD7fG0N04tkEn7M8+e0TD9a9j5fMDUYPc1q+KvTmb40bLJR/1ANUXToDful
R3wW1BKZ2qIR7VcZYbWTbg5TyNVRxxaDdYRsSV6NqBP6UMNN0lvORfrpbgFTcSpbuc47332EOOoj
fwyBDWIh9JfQOc7L/C4tk/E8pdbetPWYuF/nazmBY5Wx3wS5K5Fr0szZ4nBJN0QzRXfDYABMAsZh
kcH5nNExFV65L8JkeHBNvvPRYiHf9Q9ONoBSzUtAuHZYBk1KezCr4ifcEu59bISonSMWHrTqduPk
dIfEayBalfmbdGT0oA3h29XWghenCIY493dT17GYtfPlUkbvs5omSsVYk1BRu+nCYl6Zi+d9HOs2
gnt0adLRPYWxqLGzu5BwQ3cMjHywNtE8t0/90Ac+bMgeepXlyfnBU4abKp5uNBuGW5HYwVLroM84
rA+Gn7X0WTUjQKRhNksZ6LlNFzgurU3V9qxnDL4b/McZ5qwSKFGWj5sm6utvR3hbwpEoMF41PteM
Jnzz0cyfqqX6gotnWfmkyN2NXnXDSGZu6ngB/mxRNrGlPh/93jE2Un7GmjS+C61PaYlLMUvM84KV
Ym2xk97VsUhPyJguWp/jW5ybRwQ3u0iM4V2H/yydJaC5FLae73xNSjRPxHm2W6nFJDtlAw6VaDnJ
3EWMlaYxrNc0up/T5kVYk9y30q/3MsrRmabEdSGdHQRKXd4gKum0dQ+hGb4IP5xPXVG9AdkYL1Fv
EARSWbBO+FZXuFGSp8jmCCuTozSS+b0IH1sz4aggBORLdyboJn6oTKmvao+Ft3CxHcky2yxOURxz
nQwdp3nzR0O7oA99kTmpP8Iln6VfPtPGG49lP4Mszqxql+FUTKBR5Y37QVbtc2KElFHt+Nap0MxF
Id5Q0rWyCxjv9Ti61pGqeINehwps1zAELg0FAGIEb7DQwNDEJhig+IQwqcMBLtEtnatGe9+yHd7Z
o9us21xie/Kr14IlBf4yiC+GUd/VGd7FwctQaiThxYwRuppL+ahPMdA63zoM2vIc27MVpMRPkb/j
5gdE/JuwGZ7bGFtnIXd+KVGE0saKuhXNTT5S5wwpfD/L8JL6k7y3/G0JtH/rdFSjCfdMOe1gp7ay
YxtamcZT6e5x2UZPvQH+0s6Ld61IgY4aWfgea+hXjEU4s5Y5YxvNKxnK3rrP6xpQokq/6P2surFC
RiRYRSgZYqReTNblngY4vt18WRlh8wF4kL8iJLslFqMHQzj4T7FKy2jksLPQbdxqsUPMWOHRTYdZ
Z5X2/BSdJ5yzm0LA56QLe5NUfvY8RM16NFJ0zII9dUH+spS0zYbOuGtCjGGN6M+hlN6FvJh28Mbt
dXNGCLa3NbuOjwwhRK3oI9WuxVa1Hk3scpP2uEi0/NMkmoPP6ISaiajtktzUwrNPmMzuSvhLZLWV
lEpxsUBnlU8Ux9xTVHhV0GT+c1g4FVIxv1ynXToG6J0QRpmThcEND3edTsGkMThZS8YMYcqvyyyj
TTlaw6EMoeNq7IaIeaZaDed5ZM+ATVTMQeVkEweJeR9pEqyuzV7CN8OYUzezAxyjIqjL/MnVpvxs
SezgrbbHidJvVrKO5lO/1OwW6+lOIhZrBSJzZIL2uTa1d35rUBjWIAl3UQRSra/ZxtOSWMeti8a2
Z0xxWg+Jv1YAjnatW3PMevw+cms2o/+xkTMpPkm7nwpC7mg/f1IZ5x+jWSyIPGkxkLNWIGvRw322
YMOs1ebCE6P8MqfwMDs30U8ZeKpVP1E1ot/xhnc63niabZ1p6N4j6ihukT5ij+zqaVuQpYLhq71n
Hb7wdH4U+KG9zes2PuVSNJvIaOH22NvancqjFrN/sebApoG/daqYKnuJPAe1oB6MceYcxnlid2l1
G+FrA7ZjvNUTsh1tQltkoqw6D22KdZ7wNb7H3mYdBAlWCuo3KFzRzAHTtqepPiUDQOJ2GcYj4zCx
qvDl3NllPz6MoMyVQd53btsKQ+JQpUBCRawA2oZ+Mof8xu/bLw3OaUr8agFm7tp41i6TFOhp0v5G
hg5+XCPzA1TCNymSSEAAqJSQ73Qrr6PkZVJLZfI3U8RgZbsh9UutkzNvH1YFYsOiGhGPmgDsaLJh
sCnCLfKEFIIoBQd4V6Dhrs+YNnG/q50EKpz9CR3LeE5DUJpU8sRmMVP7HC/gU5l5zbPIj1bRiXVX
zvYhjkuPYF8nu0zM4DvLkT7nuweEOCdukWpUMC7+VxJT3+JqGA/SE89DCRi6TtnuCj0ow7TDvqN/
xoqbsCUpCOzThruh6Oyt32KNQ9WA5d0iTrqFIW4NN6VDilckuk+mhpJ0Omno2OFZ11+FbTxbvsnZ
ZTrQqrFhG1PC3CFeq3qMAzEUH3uMqYRRJgzTlWrCOA9TgRo3REi4acr42XFOqhg2xVa8c6tpZpfy
NpWoAwaz+Oy5/QdbZgcXjY2TwOKtqwL+XWlvlzGBvLvIx4lTNpBumazH+ll6qEQKchaCGXlb1Ezd
IfejcNvS12vxza3D2LgI4sjXQyovmulNuMO3ZW90W+9pGI0Yir/13uPf2eBrG7v5GfSks01ish4J
0lrlNnqniIaMXswvvZHukdO+2sFgkBsY6/njgOgOxUaKJ7gmFK59Dw8NU2Hm+wh6pLVu7S9mbpdr
mbV5kBoNRL4cNCFfRiUIevB8s8HwAOm+JtdyHuJqPTZdzcI4s1EJSmgHcNPDtlnW44wNP47K+0HH
duvOfWBYXRBamrHxQFDqpOC1pNrHbZIFKD3OzeRNmyxFJCVH9JFkOLP6dTaVJNgz14XcjEl1U6Wi
CxBWQn/x+Ci6x75eMmTB5nDY+H4CjEPg65co/9An53d4TvPtsEx7pK2sewfCO53IDmK7ZrPTyf1s
ZkyyYUlR3M6CWos5nKMRq3BNkp+Rdu26mcKNkRhawKav6pKRtSxpPKlPh8xZbpvsRrOyT32mPxdx
4W2Fg5yw67W1ZZe3mtsSrKCT0ekzoLNT27BG9La+pIfloTHvm+QrO969KIkqbQWmi6EV75kY7liL
fhGLUzEmMXNHbr1h3TnSjXTvPS1JdqYUW6u1m225NA85GXsBeRwNjgKclr67mrrsUFS4GfqJUc7V
9wTEfJ1tthgWDjqGzQ+I0wWggn5lW3TCuwiqRxWZjzqemU1R9JDagdTDbpE0JrNHdhXHZUSJ5tYl
Ct2w3JWRNTOOOYRW1MkmlRbkFRn58FLcYhdmXzAUfx0nmznD0unMzuluntwn2nNzkDUxE0GK0byI
LczS0Vk3rGZrdbAFyW9o1uzx74s6u0m88aFmEcz4QcdVaP7roDFUDi1leto+iEDpbXra64TLyxrs
R2sUxAKM4buxtb5YdVGdrJ7CeeFCn28SBInmdvKzIDQceopVxcqxYvqRnYPMof9slXdLHgPv9DV7
o5IdCd8al5L6rg29uhiInKgqDCQzfmi0E/vM/JINRDFizUBStUCf1+CMzqU8V8ihxs74NJg2rM0u
P0csBNd49Pal61ckEdQuI+0Uf1h2XSNvvBBcQTj60ToX8t40eUwtrMGt+trBDnkXEhKf6vmucDg6
CNUyUbc3hQN93XPvyyGWG8dCUq4b+dF2PtmtYsiKarqd4dDiI1xZqQ3ZYIAnMLqK3+gnHp9/dmMO
URG0BttxpKtuIApx9NhNMFR8Rr084SUU0/SSY0eYNJ+VMr1jePoWNtJ12aHtFqiT1zrQyJXXwPco
owfhgMypM4te+hybgYwcogCYXQvD/n+UneeS20iata8I8wEJk4mIjf1BTxbLG5k/iGqVBO+BhLn6
7wG7Z1uq1ko7ETNsklUqkiCQ5n3Pec4+zeQH22rWY73XITEcAnWB9PRr437MRPdm+CnLk+60TGEC
1fkmbJ2r1o6zNbsce1/O1jlu4OFFJgBYo08XZ+tB5uFLYVbfrJDhuR8rFrk+22FXrTuV3YTMcoHI
MZn73p3RTdXOztL1THn6IL0Z+pDpPwyLpaMt9JkS6PAY+qW1ZW8xb4VPlcie6waPXVEy+6TJFmHq
wbYIMVvDNMEQ5Hym4mmemgD1Au2CYBPpPjtYoZKUsEYTiGlh4BcJkDLUctrJIRb7say/ur6yrj2v
PGuG4ZMVs9De+HJn6gZYp1mi/HTG5Ia/k9xc7mGkT26iML+zp2jGufzv59tuIWWT3cuoUxIk4Jhq
ZQmui8vDyw2bksrkMDPjVjbm/d5ZcL2t7vY6q6ObyraJhetKPZ3wORy75bnm8tzURW9RAYSd4NPw
ZhDGASeUeZJ1FN5cbtz/uefZAWjdcGqAfKhne/A+OpmtD703UnTKQLOASTXO9Hx4KIf6nJJHtXLT
deVb9AmgZW6rOKs+Z7sSzsOibcb2EuuBbeKksLkhY+4Xv4LIzc/siseNtOZh56MiTj2+Qovs5bx6
a4sEEXmadOs20PdqOPgF+x9ZOumuMqBMQyVYpZGJQQg7mGVipuYjkc6MghnEM6Xt64akvkh3yNBp
HjJwQrSXnvHmus2ZAHQ0OiH1MZdpJnX7xyQJb/ssMvdOGZHuYt1SlFniSdjN+dAMViu6tOkuToS/
avT01Nb26xS33obtybd+oYR6zuJaWmqMEbJrg0yr3KVKDS2D77RqZHNsnTl6UJY+t8KO7nBMp1Yc
XQ9OsR9jKqL4P/V5GSkHQmuZuUOWtUViA/AZiI0hTOqIocIhXxM8K0UPdTVWfXdWbW0SaFPctjOZ
PFWYlXsmKQJFbC6eIImNB7e3Do4YCEmJahgc5uheZfn8Ntll9Ej34lqKLjorVRuHpgL6NU6Bf+vB
vMWZe2+m0j80LC1Wc27JR8tlMglCS2+MKM2vWje/BevJZB1mwyHJp/yQpsCBzKEbSXjyWdFUXKJR
HZ6AcSbHsUzWhqFQpHSYGHQbxftGoKExKZVhei3XMvdbAqxn5PfDhzwysEh6eDjaonj06vrWjZP0
XBIs3dakBA9VHO2U4C0XoVCEZdfD3qvvCrOVW3LrrHs3ekgzAoaHIA4/6BaOcmVFf5TVrlMjRTcv
lpuqdm1QPh0832D4VBoZwP2sm1fZWGMdmLLmUEpSRTqG92Gcr3mtLLXKXTMyDxB02zxmyTEDKHTl
RuWXpm7aWycr48OsVUUpkNlVuONnX0uicZEMIX3Jr/jo2OZyobfjGMI8tk8sVCFNKQJdaXh4V2NR
7HAIkeXmh9fDdCdmAhDGcAi3tCQxY1dev45bK1jTERwAszTTQ8XyHhFafVWG5QdR5iaRNpl7kDI1
zqouHv0phdcB2EN5zP9obAihzqmfhNBCOgyIH5oqeDWUiE9eqR6mwWnOCC6ercy1rqwRJZ5Hje5U
zcazid75AS3fke222pS15awvm09RYunutHdNpQhzXBtGQG4DBmo7BKZN/fC6MjXQdyexrlsTkwn9
WH/XtuY8rS5PXn5nKFx9rR4LEPyG47X3EewnQsnTdgdPgPr7xBJgPWCwnoq8u9e+0x2ZCvGYjVkJ
mKB03DOB5/Y290AW+blTLK5DOgF2P1AdKcK9VE9WZTQnJ6GMMZfw5IuSDCu2P0gdvSc/sP1D3eTT
RpY4zyiL7qsB5ZMS9MB56/S1xECiVML2OQvEGs408Ytt9BDN1kdz/JgMASSfLG7Xjp2eW9PUfAcY
NaZqNMA4BNHGLlh6MmCZ7EO3TbOyY65G3i2DnMiBgwes7FSMIccD5V5Gb7GNLE2SYecU17TzkbDF
brHLETH3za3Phmw1jBM2vDqNvtjo2bezYUynBIl9H+HKVK0hTo7ovaMZvlQao+flhuvoYXbIJDAU
I6kaa4ZdSi3zQojtBwgrl3vlJQcSE3S7LagbEBwdlldE9xKGbGMpHKWHsrl1OSqZoqSJd2k46cxY
sxo7zVYbX2m9NOUWxhyYwp5UKK1wdQ0alHU4Qg/SRcIGg/qJss9ewbVhMjSbGPhhMVjH3I7kCgNi
dmwbNiFi8h6nwfvShtJdJ95lfLWehnp099qq7ocGOsfIcL0d3RG8T0hNiqysAFNdYxObXvYxDmiH
8au1B3b/PQZSu2WNZ3cttruvee2MR+m0V8Y80Ktiqb7xchcgM9XoOiy/uU1qXDH6H6jCEVjUOxM4
mX1cseWbPHsg1qYh4Kzyn6tZxvexBOnvhl97p/ZO5cQ7Hl10h7pjdGRLhjuxCa8tr1jS1/1qnRgJ
q6wiwexSBjYMFuBTJCDWjJyrKg6mU1QDFYwafIFcDRjuchaHlCJWZuq/2NoQV0NmPI5g3qiArKQR
eltfUtxXYUeowgBRKqVA5WfNZ81e8pjEFNYtSNZSc3InU6BRNW770a1Xc2umux6zH8nNJm6uFBYP
LId8EhPMDzhGUzLf2daRyHcSKlpC5TznoaKltQbwRghAj7AEjgN+JR/SPskoieNF+9ygj+FWziZh
TWJOBlnbknC7wLA/xZYw90bWXAMwyY8ktcMuKYN9VGV7WgpqHeWVtxXjF0pzMGLYOjUey1DqizJk
v6Nm7PIUiXI4fpupXko+Y95to+pVpiK6icb7OZqcw5yad1ZYdXuUMy1tYnUT5459LMUSwoSN0SiH
fsmSpI1t4fMQTQjRKsGSH+ebaDbLK+31fDZFqI3EUFRU3tfayfud9FOyfnyfjU+CI7X84DExkHfD
rgeOYuAGn3LfHLa15cOaAa+1ytPZXZWMS+u5GgnBkdgx2Vfzx2impAJYVFXeg6gJdlb1R0sx/OBh
Gi8jdKC59xA6wLk6Ebw1nvHVDe0MKzP8DRZ+n2P0PCvDZ3HtZLTSask+KI7kyaxJ32KAeI6s/NHE
WrmF1fBpyL15k2hV7MaGKsHQomtIGfb3TUGfpsvlITNtUN72SxCGn/zGBmVoTxXcIhVuSDO2NqUf
MyqwW42wnWVpQDPVBpcB9wOlzJhtZ/btbWuLGzklL11k0/FIm4ek6b/MY8ep+G2IWS3UtJ0EBJ+r
oKgkIwU5QhRFkHLO5se5iSnhxzV+txTTUaWm3ewTQ2iUEEDCPL1iA++Nwxe/WkocdKQ3g5MSQQhi
zwDptcnitZeYezrCzHjZiDjLms4WJYodMrJndyyyDWijFxc3IBrVlN2Qy6IZwA28utyrN2nm3c+G
83kytcd4oATOpWKLxbXc+sJu1tSdB7z0KKA9ezm9jW9uMpmbpkEr7U0Oomunp+RhXdVOYKMcnhjj
p/oNiRiXh2rfzKAVm7Eb4ZrC3wfhbu1SiyLQwH4c9AigWE0hw1S7egDomZf3/qz2eGu6Q9sN5qmu
dL2tnGm80yZsMhaSFL9Q/cYxPVKq2jTixgYJmJU8jmzhAUhsbLRzm4ml98n2E9akHiEjKGsgHA6e
Szh97ZzcmNgJp54/ybDrnpM4cm+9SN/22g/vRUsmlTukT9la0VhtgsY7DxljQmBUyV4Y9JMHEPvr
3IE3NLC2EzLET5gfEVoi4q/3he8+F0q9ellZHRQ5knXayduKEDSfOv1ujnHmmRkbi1ywfbLa7Dae
9VXe2+NjTsuQWIruaQ4NUIJOoc5OH7G+IvfW9oP93Dv+vpIslKq8TSg52eyDBbujHIAhPIFt2Xq0
8yfoFPQNOP9665mI7XHbOukGO+vJ0E746M7x1x6n1YZNc3Gdl+ONS5Qn+YrEgJlV/qWYNVuMpG0P
tqFekWwJ1PS2+SLCmYC42F6JIm0hksZkHig4W/Z4V7DgOkUFlRfH/wCTBzCBCD/bY/kBkCkJG3II
D6xKv4iST1PqXq9VntMymud23yWy2JZdZ9Oate7MsDKJIc9HEAQsV+LK2Fl6m0VpvCsWWqcCe5UX
hCn6lJrIcCtNWsF0iTQv9AR1662U/RenNtN9h2vcLT11tmN9SFGTHBtVgZKF1ZdFpb0XVjZADWCG
poekNm1UEeIAtGZhF5irIlXZulgguoOpoF3gddqji/mDfjS016S+V4zFe1tlmIE9mGlm26A/LDqC
cbzpJs8MH7F2wNdD9TJ2Kzpco3MfWjnCd3aieQ0hLWk2bszo1jssfqYA+hGtRRAgPijIaiLQMvYf
+gbqTRDaEWFjysNQGazbOr8u3IFAzCkldxLOgjZkviqLnrYk/XArysXKD5l0g2iSOzsWnwLNNxch
jsjEWKEzSI8mI+daxTRFKeimbpcdZ83ZTl6cMzZUIVlDUxHctEl7CGojOtlbDGRmRj8zGevopeox
yZgsRUo6N2sTXepWzyn1AqknphrPPrpFaO2E2fRrPSOP8mevuvKj5CqV3bHQzcdG5gVsFHqDjjko
MtWSb1M8YbId7D9GNzUPvZqJOpnYoddhuMF9vq/DOjs3KcYENeJUkHEUHg0jNR6Deq9Sd9PExKNR
js5vPayK6+KrNIp1OFbOuexGb4NExYEggP7Tc8UBDzAWf+PWKFiq2g2TN+oZqLnNwehlTPcMa380
+NuJzlrXttDxvIozNMJ+TRmUWDmDUMzRQmtWs71uMRXYJVESScqGymBbFApa4gY6JdBLSyVHEooY
52w+Q+lsRZP6J0XB+A4R1ZOJKm1VxuImG/Dmq44VXCLqYG/VOMU/ijG3ttRn8jO8af5i8oldtmJ2
9c1d0LjfagVcOlFIBskqhbVJilEUL9MGCJTKH05MoDc66/YO21J8KJr+qNWeRUMiAnAeJLR9ddaY
vHUNbMMupytHl9lNPVvsP2cLRqMAQNmhJV81E+ZoT481i5I2YvKCYRHo+llOXCrKwBNr9tUuCmCX
WGZ7NbeR2JToMjauduebniOHngbE1BLGULW6Wc0LASiYQppqcX9EF3MIRXew/VqwwyVlmIIEsQ0V
e9ekSUmhcwAmw7vxT4tqnlgdOihTA2TKysst/MXpbnCJ92PGUVvwUGdUC6QcOvOdAS54a7MLWwtR
IWyQHYQ2kICEY1pQZBd2cyMkYb4J0a+jrQJQOS/J2mtNcSth5WzGAJqOHFGQRFrCEK/tnXAou08j
nZxK0zPB8v8QIhV8BHJ4lTYct9pKArzUZEGNPSRgzLQcvrUZukRzLjC00L8aRv/ZBatq9dGBdWHP
1Jt8f3N5Tv/4g8tzRkaO6GDbAIfN1Ng6Fc3oxa0cLzlCiVwSSC53L09ebmqpiNRqAen2TUH+BxLN
iz/6Ypz+0x/9t1/68uTFV10zd4H+Xay0lyfbgPMs6miy51Ky/x4YLWAhNxPde1zZeTFfBUCl9unF
UX155ejydi53zbzIj3gPmECK6vT3Ta0niGZ/P5YwXLexl3y5+EMvDtbZNR8agqN3jlu6e0O0+7+t
pJdfMOuAuBNRqfXFE3t5t1Y445W/3L3cXCyzstdnXccJy3qvO+Vi5GY57AOXf5anE6TAgCAU23ys
UzvfucsjP0W753mUQpdHl6cG+NG7NnQenTzJGUFDsiPAbx1jKqwdRfg5h6ozxQcd0Gat8/DVm923
yz9Ply+pcsgNtgogHDbVE+jqa8NH8nBR2f2/HwSy7X//F49p+k1NHEbdu4f//VTm/O+/ln/zP7/z
47/47+v4S1O25bful7+1/1revOZf2/e/9MNf5tX/eneb1+71hwdsnuMObftXCjVf2z7rLu8CI8Ly
m//XH/7fbLCWZdrIDf93H+wuK5v47Qfr61//5t8GHvNfJuJoz7RdAhW+c74q+S/MsJ7rAxGyMLNK
LBP/DmKw/mUC7MLcKkzKdc4S3/CXfUc4/3IFTllsFB4ZDp7v/kfO10Uw/reI3XVwo7mOjVnGtblr
XkS83zlfw2E0oXiU/YH4mW5DMFF8ayRlctVW9W03amvjZRTfmG3ScwwOf90L0j7Lmnik6s6p5uhK
9P2N0RG4CfBzWEu3Kc5Q19YISTGP9kVLNpC+bt0a2KRZ1Hs/Ytb47njf/flmvzfE/ui5cV3mC/g0
KBvIU+IAv1du1+Cpfbqb3Z4iGeuNHnKpwbIFlRe6BkHu/FyLVe/LN8bf7Dev/c5v9NeLE4lhAuR3
+EreaeAbO9GWlbvdvqkprWoCXwBMM71F20xYIN2D8Lby8I8ia14HMKP+vCx/uCq//+w/fX2+Nt/2
JOcYJqwfpa+zhTADC2zHmqO9s50h3ViDBYUJpWAuwTQ36bGOB8yWebtVLov5Xx/7i5/qu/PncvBt
Pr3D6S1s970HYNRdn2YuB991OzrCDVNXgyvXnlwLzzRyHNvuwo1UjBuaqZ1CPbmXzl6hb8ht0iqR
b/7mkLw7o/96RzaiYC4ui6Lrj0ekQxoW2BWiTKMktcpKxmhbYMT+nRPmRz/T8sW7NFYESlvHE7aS
716mDRUuhDroCXWzSrRwIL2b0UteKlhZqddRv4eYeTO3gNCEtg6gqIY72TQg7mQtzpUNfSQbUVUk
saN+oyn/0Zjy51vDjWEK2xKcku99YG6t6ZYgFN+39Ztkwb/yjOgLIt/VNAVPsWOaa4/8ht+cCf88
7K4QAhsVnkOyY95rsIMoTZZ5rAf479IbDfyMEFT/d6aCnx114SBgUmjIMZ0sP/9uuGL7JBIrTflo
7GE2s+JjNKUHEdO26t+cRz87it+/1Lsv2HOo74awcPdqin30H8jt++StSoDJ2VQ9VxN6rDiafuPw
sX90avz55SkJ1cBWns8JvGjdv/uEE/orNQxc0Kjz+1VkdMXBz82rLpb5bq5YOmviLpOpv66q4amT
TrKdan1gaPBXlUE8h85cezskxt4YPHGg4RzwvgWpAYy7ql9aimN6rpetqu59vcXv/Q2by7w3AnEd
LMvKogm/of+ZD1N61ygK/mEKt8eaRHxeIGHdvdUbJOi68W8sKpeh6sehBB+pI/E3YXQV/zhtFZ1y
wd6929MKT3colO7tDhZTFPKpjEjfd4tFe9DGVqKObDNWj4nDOr3QlARHV5Ni+5i1Xc12yl/iWSwK
YOWwsaek3YRUGgrNySIosK9aKGjrzC1vlJwPFWnTdW2ydxX2GcNVgsTsS5wXBIWrwTwEHycPua5I
+rMhkg+/GT2tf85dfGbmrmWwcvn/clV9920n4Oyob7KlIoAv3/Y9oT81lL4SaXo7PM9QdqEqKeJt
XXc8FNOCpnK/TX57Y3bxrpoT4xyWb0XKf03zE0Jgcjoq61MU0CqhD0IAhWvtvN4t19A/d5Q/5ZPf
U5My/0jA3T/nY0dqgWSeNOoeEAGjWafzCXELvg5K5lc0FzuQiPwMGcz9qNW9X1bPXX+20mTlFOyx
8bZci860joW7dsarZA79NV0IsYqH+jT0+j6shmelr9LRb9Zl3seb0nmExvGs3OyxSVz3QHAB6M2i
R9CkArpLpyylGtMg89nNskIVLijE9078Eq8bZVVo+8bdrMJnO4nveqlvG7ZcWUy/Qk3Dlwk5J6jC
gv52WINu7akXpSeh7iSoPbbMuuqfHJOyC+aE23CIr1L2bruxeq5jSUI4TXt6LNnJMWuqE3OXria3
EatMGw9WKRH8+1+ixv1SyubOdZ68snUJJnA/U657cmbnI8RPUoX88UjUircKJKGtneKPNLp/9kKS
bBK3ifdlzu6f8QqAc9Pd4mL8zVn1z4FLMYzYgqGY5Z28uGW+O6fGNnR7FywA9upuV+XjXmkqCVY8
PgVjA+gcATZOguI34/9PX9Vl1nVNFyCL/27cQpGolT+nTLvmC/0ibK3Zt77xbkZaoI2TfkB/8vE3
V89i6/lxwFAucWSYdxc/pPPebI3UShdG1rP2cnRHlY3K1wjdDIvPtnl1pZ63vnlldshbK3e++/WL
//PCBT8tluW5fzEdvbtww97VyaBLPq4syb0Su2QSxtGZ8ZdVnThRc5bGmzFQTPv161r2Tz40Sw7F
Ote2bQ71jyMGLlcj7waOs9PLG5K3oJXmuV5n4TQe0yJ+JUqFkHBN4HgWzTe0/ggCKLJXjyoEsobf
vZt/zvocBmJclHAlRa/3Hr+UeAFK1X67cG7LDZbCFUVXSO4hKslckbCTDa1100oTmadTko8VbLJM
Jds8Gp5KTxR7NzM3vz5C75ycywyqXNbDlqssXKkQhX48QqD7nDnWst0LUETrLDO2leeQ2BrrF0Tf
34D4geqrS7ivgEeZ97IPuV0+TDQQzm1mfUpH2rMHDPGnSBlwb3qE4NKr0Gh3YtOZ4RMGlesuNuUN
SxFSMAZYKUF+jc/pW+QEhI+l/Olff6TLsub9me4j52NHaPvs1d6tRULHMIwgshHzOCipiw3KhRtL
UhIuKDevMgtWt05AzmnbAcqajelhRvWNDHa58CkQb5DPvYqZpYuH3medIiOtqm7jLQKvGbq0HLJs
Z7qFuUnDwD72jnoyRUnpwYtmDIBogRr/7I+kQrklHxidDa4aYOCIP0KOURkTG/Trj+y880X++S36
FsII4BUMZ8vPvxvFAqvx80kN7Z6eDiki0SEC7yojGHNzbZ01GSOhGzlHYvSydV8UQGOib2h3IHWy
4Ne9YxxYnkM8CSjXsgGkwWijjJz1JKCRlx/zsYaCvGxmu8jbddkfhhqemyhTJ5SkwFCGZf1DFAQM
V5oUrk5Xrqiwz+j0pBZhSRW08yqKp1e0RUgfibFZAzawNwBxH4fSe/v10Xjnpf3rnP7uaLy76oeO
em5YTu0e+0q6nrKpWYsZqDV+m2FTpYo2LD2l9QAr2LN0sqZpK9CHus866W5//V7cn430LMCZpBmF
LOm9G/rUpJ1hckmK8XNAooOjqPOK9ENPR5P0gukcu5qmUtxjqQhDBoTMus3HMr2VfnX0neww88bP
QWlySCtSX9piuiL0hViamaySfFnjJAVWIif9wxX8EcCBr53V66MfEo8c1HA0ORhP/NmnRuGjmyXp
c5EuCZFQKQFKKv5G22taB1Lcdpkb7Nzc+5hXAFKVjyrcngOQ0FQ1J9s8RoIhStmkzbmQUlDGktkS
mx9sJ3i1ZPns9Qlze+VvZVd/6Lt2bddRfI5rAD9N+KYgfv/GqfzP7Q11IqACDmtgDP5L5en7kx63
sEwD7N975aSvYYB/0pipcZYza/pff4s/mb88trCQYBzJXzWXL/m7y6vNUq9oSqvdV2HxLanItpPV
gaHzTg04YiOkt0XuELRYOE+/fuGfLHn5jAKJPHZsZNfvN851gJlPBkSziMLd9vQGoXqOzjHt2i/C
luNqRkQqBUV5r1gwpSF82nxiJx+wrkdADDJbqjfH7fGYVejMp6hJtmW8Czw6wb9+qz850RcUAJFI
NosLNrY/HqMujGsRJGa7LyJU3QNasTZ51WZ2NxruOo/jb62EYv/r17wsWt4N9VT8BPJXsAou7aMf
X9TXRjvGMVeXpfsb0zbRuxsbSbjc7MkzUOtuLby22hm+faDK8CACdRRodzeECAe4S507+ggd5hDs
AU3AQnOOp6fYGq4643dLoGXS+ec7ZerEiQqA4/3yK+6JsopAyO7xW3YbE0kL46CMkH2m8dqNkm+/
PjI/PWPZIimAdyBe38+Bng8wOu/R0NjF9dCJa8fhVUXh3TA428C2ZbX25zHbGL87Yf+5I4cjRJWU
05UvBODHj99I0loE7ThVC/K4+zBMzr0l2R0GkVzgAc0t25W1FbL/TEliwVjRBStCu9BBG+zDgzCn
Pd1igzX1zlTpaaZ5+Zup8j3eYJkqPaJ8BTU4YALu+1FjmHp3jtqUK8pwXhlV0Fc5XbJLq/aafePX
KGZ1rB2183CtKDk9VkB2AsClW9kgVGQU+4bP/S9u5v9amXR+9n2xQuabYncLJeXdidyFOhB2YTb7
aUl5wYiDUx2uR9bONMEmFq9th5AmAeC2C7UZblg4HkG3RHDWVH435ftCuPGjPY5f+yQaHnsrvEeb
1t6EBdBWm8Q6Fd3MjDTn2sfQ5wVkTZLcZd4UzAs+mslOWbTL/ci/niumiUKzhItNkhRR+ekPbX1d
VOwQUH32+2Pbda/Z6H4k0bI8GnYiX0Qdvs11vE21Fe2HIhqvM4tpDYB6dS6rTVuzBviPz29F4wdT
pClZS78HJEWGiie38BZnACaiOU5o5s8Y+4s+Wpe9+xRH/b1nNN+S4bdF7J+stXxmHQkjwzKhXLwb
6OLEotxP+3/vESx1SMweEpERBHsR2OlaIaU4Dk1z0ugiTllAfdO2a/cUgaz7j48AeykXBOjSjfjH
zFAVpChWyqkxH0+3jYNOsE5NcxsPBTrnyHolOtO6mcriDHKp/c1Y/5NCuuLFqeayiZHU8t9d5WIO
wgSYT73v5OSuetKThCr/SCqsOXmIlCI2sK5iMT8mZD5WEYDqX3/4n4wyRPB4yJURezqu/36Jj/+6
8yOi0LJ+hvfhH+1gnaiWMMEkJ6DG/O0nZiv0k70ka0pYZdKXymYc/3FkU6lT9uFs8Zp6YWYLEheG
qvPuCJQbdnGHVrtAPmeNtf9kuAszow/ebBlFV3JEJxGOgX+XGK/kwUTbPp8w/MT4ZOAAhXe9AHFm
1Q72InxgHYoFcoNt41kFLXqUxsXj0aZnIx3lS0uJCYBq9UiW6od20hOhHE3yish6Z8Mnv28z8Ku2
DeqIq51tbzHGz0VXDVuUpOGBpqv9IXWcPzRJhNtBjAVXeq+uQ2v5Q44VvKbS2Cdw+4VpPlDNMZ6c
gGWkHNyX2E+TI+Wv4DqIM4CbpWPcuaZu7mcRZIRH2Pc0Nurn7tsix1jFo/Y+KPuln63kq6au3wxi
tRjyJTuI+3JwjeuhCTRyqoI9t4oC/yGRPjZEjMZRH9/NmFRe2gLdGUtP/yMQgGJvSxxYnXCcW4It
XljJ9McmCeebUZhXbtVbp67zP7MJSq8ra0zOas7MFTNk8TJOyZPZhP0mx0S6861u+rTE5uZTN746
pbsIgUQK0N3A8WFmSCmnvnwk5eKLiKr5i5la94XKPnV5bOyIGI6vJ9nHcCW7t0Uhv45IIZlXKi/7
bV7FM/s9kjohmbIDI6SIUHC69CukEqO3jfW4lpndnuayYlXfZx86I+n31vLo8pSMZsjwgZNvMMHF
N8zs8U1XYnKaKJNcnrJUBVRGiX22wDMuBI3SdPSf9y7PBSnyId0Ee3IGdkRAuGdKj9iqlnt/3wxQ
VcigoSan3CrfTbFk2hNlfB0MU3wdOoSxDeFUb8MgLa+i0YQJ4IMouapl83n0SnYvcwCPNBz60+Xe
DJt9m2W4xVIdzrdG2cy3ZJOIMqhvL8/Q+Ztu4yxxDmpODyXivm7J1vr7pi7wHbBWuZF5G0HtTsd9
Qfn90E4FFh5ROc9jCpC1wy44dD2JykNA4nzKlurk6/pl4hvYRRLOf2a5waMDaR9vnfXBiIDotBF7
GYNlMkGKxkNXWcYDvqp7ncnuuiTp785qqB3j0NwHowEyHG7IUxil9Slq23B9eYiEwrme5mzTtyPu
BCOHCyvT4Y5lAvoIQsy7JO7v2nQjzeRKtFFwT7CTiztpzI66qoO1VXukNZlecu+UOrmnwIRFY4rn
zYyLG7WkjuCUxZogsipZd7b0X7KJXLOqrOS2K0Tw4iXgtArSYpY4iT2Cw/llcixKGKEGTGIE8wsc
15PhWP59bjbNS/45W5502ig7kvrKxVBJoDJV/RwG/vTodYQnSqsmtKKpyTAOC2rkYOi9EvfsxJb4
1mtj+/Zyj6XrwF5jJVVLCPrQsUZKJrs5y3qWmEnSz1Dw3ZMkPuFETprH+Y39kjiIGziuIalZXbN3
LRxLfJbnpUYJcVbJVUSI7y4pbOsRgQoSK33XlxX+yJmP7evAf9ZRQdrJqOTeTnlhHffZZrSGiugV
MeNPIl9UXFnNkEKT74P7Tuv+czg6HzVRGBbBaLfeIOybsuU8KfFFb4wm767hVawcr8Kt5i3oFid0
qUGQvVaGLriXFoR1UnT545z395MavU9EiaIz09V4NEaj/eiOL0DD8hc7drZ2ZVA4LhK9D/Jafeqj
U42N4DP93xHl84yUlnT0j0iA1+3yPEJem8iIbl7rkWHVVmX77DnGtBaNIA0AJ3GFvfmlmOLPDCTZ
ZyTP/Hr6mIiyuVNW6r1Eyc4O4/xl7If+3lbxdTS9VE5tPanGL29VPj6HfRM8u/Gc3iSd8eXyKHPi
+LpoSUPMA4yDQ2HwbVB7vWeSQVHmBY/+cjN1DpGT0Qx0khboBl9Gc7CLnkh0ikuHSljTsx94DrHs
lU2/rZyes0WKlUnzjxFV/Louk/axJ13i2nfihwbm8mO33Fgj9YOxBFgWhmlHooRL2blAIDcURGET
GZQ8Jn2XPMYF1JvB/Oznjd7XapSHwfM/jjZ525vB41oUhJwYjsQvmcZ/tF/5ooeDNoaeyUc5dyT/
sR9HjAhr7oa2HLmKIw4KVXe0KYam3jLgeWcXieAW90C0GQkyvw1VPd1e7umIhUyZZvgMyHFGX0Y/
b2zTuzGvwLhkLz5iyB2eXp/SWCiuTG1bVxXM5pWs5bzxsA+dvP/P1Xkst8203faKUIXUCFMGMJOi
LFuyJygHCRloNIBGuPp/ke/gO3UmLImWZZoB/YS9136gz0mGXPbhXPknh/laIVMU6hijE6uQJ1fi
nO66PNyNM9rhAqcNK9rubmdmsXGQVp5aO5CnynN5l/rEhD0Pu8blT1OsPxuGrsv1eSPYG0BzMHeo
X5OzCy8pSCz74Mbx7yXrT17aV0BePhtD//ViizOHORv/gROxaQdciCqiow43jT9tM7dPCFBB6Slq
i3jEpjra8wJYJU9XwkUOr8Od48h/WVG8YlZx2O2SDYSQ2ZjVTslpJYzRhXTm8iio+/TUbRs/2C82
fgEd5+cu7d77Nl/FtvqX67PLOU4Ds55696fOvFcTdzRpYcOdcp6AWyQpD2PFatbEL0MtWhuVew6G
/t2e+5eFCCjGIbcSawanLpslGKSqJfLdL96xUO3dRfy17XQHdWA32cdYh49o9q9aZ9fZDv4tPba8
+hl4G1O0+sEISMdaT2ZPUljPhslOGr0lRkytjbk90gzhtW2WH8PsvRCpQ+p0KQ+FIpN5Lu+6XrkD
LVMJrAugWo0814qceiEc1tjO2t4V8M8FavPEnz/pOO8gx9Dz+woVtXSZQFbQb+qOkhXD0kbW1Mpm
cdLAPs6e/F4UrcZeIF5z11zWQwcHlcQWqgIAi9u4MjddFvwNrJI0raxKV0vZ3+swfvVmMm+MCQkz
+mFCpszqMWSES8M0rm2CW5kPASGdY0/EMJTPrkZDTlaQWxu3DON2tniRwDe9MRXBeblj/aqleWVU
gmocA6Rpb/yF3jPsln9kUOLs0jaePN5fnEl63RrE3aJuDSIiui52YeYbFCHNupXOi6kMByshmm1t
4WSxP+whuGKsZfgseKsWVSlJasq7LZak64h8ODInS0WsqvSDK1Nsksa+CkyvLNxlBs/dDk+ov4+2
638avZabJnC+jNox14FoHvL28Fro5W52IR2yJexV7Hlb1zYa8uOxLBUxeUcM/s118rBA6cwYtrPP
0sLDroon+0j8UbZegFkRpH62rex7vyx4zGpxZBL4VTNKTjCjd0P1SQzVl9M1Be6SGgANlQWuJxUV
YO+2ru5+eNr51VoSgQFuPPHq3jKDZXQCjxCoDyFBJLKsMvLoggDbdWoIYy3z/kSsVlN0cmOOQ3nR
cRIttvcbFQcGwVYUkfIEgPxBc+xa6KvzMSAErj87uQs4CZ+gsAxjB/7hpiTcsYzNJ6yZ8TQ0nEtS
+4fKxqEV1+XKSUzwou3wt+YAzOWc3ftZ3XRekmeAvQfmjpxOBYSb0/OrLsOAkhA6pTuOnof/Y1wS
eZLTA6fn0+YyZxSWlKcycA2kIOkpJJV0Rf6Q2oZZWG8ak5lxkIOtqBJ1CoZEoTLoEuTsghH8884h
JxNR9snZmUaChxJcp5ahmChKpLd4pMlBob8hdWKU9m4wh4v/+Adbd5YnbGJcPS0wToVCqD2pB2PL
Jfro8b9Iq6mOHB9T4iPIOH9EGnv07niwumGjlba5XCXYz82iOwnI9cj7HrIPNS1bnQXXpij2dqKM
bRdXf3QCDMQnZnhVaZCgw+NJIHyRbMIav44RG8MpFf68b4j/S1m2VxMZ61WQMMvhzFw9M6EDBaPB
8ToCtYisnCWykXHEluM8wJXPG/aCkd9hCVTYb6euyg6qFy4StaoknzBl/9+qoAYYarwrIx6j7vHd
8y5a8HNW+/l2URXw4bYGZJ3Wp2BafgWCYskZEJYxiJLbwfPaVRMvfbPKH88y4afNxpJLfeLh1eSG
85kn3fqAzh39jlkSIaXKE754Qs3HdEdYer8v6uEjQG4b8V18fN40SL0jl3xPQqAJL1DC/y9XHdIt
l8rnj4wi3zKmw6VTzwlUrCI9Pb8K02VvIAle4I0QH2+BwZR656sWeqRW7XsqSZ7+71sjDcsTbym8
s44gcS6lywuQRBhZfnrezI+AarwwZZNAdHvcHfQuiAAPB8hI2mcd9a7T0WsgYX4GX6u2+GPRmG5Z
ZgRHZ9Al13F9xYM3HVO/uwAZC2pIVlTTIxtPzjXL5+1T9o6xt3jFsVtmxd6ig9vaI9m6CyRssjKC
S8nE6oJLrACmYeIVM6TNh7xAsNH5OPrSzyWw4hNDPuI8C2T6qj7gQTUjEWM/HpzgOBshfJwiCFYu
uwfCfbiAFebfcTBICewfZhgz/DfbfTQF6bQtYEuPI2p7FVqwUzqjrY9BxdSbfoQvl8xtuhMf4vro
Pe8lYgGPg54JoXzeOzx+SqCk3zrYBFbGjPGXUPD9834nrfGuPH/O9IbAQXDy+PHnzfPXP78iXMgF
ekOsyfPb//6d/26ff7UxLLxcw4NQ8nwIz5+C8MDDfX753/fKJ0VjBEHxv8c2PR/884//eyRiLt+F
vfj/PaT//WBK3AcmePe9sXVGzf347xaG2Hdi4phOJOiQhwj9+RX+nP/32+cfPO/7/34OKUcZkazx
/Xn/8wbyEHiG//0qPBoiaqf09rxrycplq6rmT9fXtMoB7rwqxFb2/PZ/N0tOIw3CjFf7+SXX9OHo
hpMgbs85Nha1eNp2Yh2ObUwAc3vWpuFe0FB6G7mILir6HPByBXdQTphUzMcukGRqF6NA/zXlpGRO
iSXWOA//chDJlcnFeVeo9OBgHcDvODgv/Wx1URnX08UL6MQlS+6qYjgDidHauRI7wojAyi7Gz9Kc
zN2SVqxPg4X5PXQVtr2Z+SegdbnhBJ3os79V/k8qtnSjuJAjxF/8dVeRoWu6XHu8ovzspv6qhH1H
sILsc8rKTZzG7w0T+5XhkTpvLv6v0H8R8NSaqf0TT0l5jGeYdoCc6P7j/nuZ09INalzl2gOo22QH
gie9HWEO3+oecRHIhj2t1ctCimYW6pk8RuJGR4YnjtWfS1X262Aw53WI2s/xcCkXJFE7I0tg6IAb
pQmX1H5FwmTZ/sm+jbq9Z25M5JHjUD8lL04zvdg58n5XYNAlQobz81NrC3dxT+MRgITTnXvMF0KV
Rc4WYUJhQWPHsIgZCxMx4InQ4A1l6C2k3+BcOfLnNNwGs36NC2gTKoGBwDAyfPF18wc3ewqvqf0n
k+HN6OEiDSZO86yeTkmekqYSGZXyeWUfssTB3RAto7YVMch+U4enRKFNyKiNrHo09oP96RHuuk/1
dxgI7WtCLuLDCX5+xixb82HWDWokxzyHIaiuIsyzdTY02cZsq3ozZJnF8XzN5b/GTTA50gJHlsDC
X4imXC+Z5a20qf1dmKgOT7K5euQ4ra2u5bBXBWMtCwiWoZJ9Fy+faByLq+8SgOyq4FTpKUNHpse7
g/AMUMu7Ucru5BMwzK5joNohMelSkh0qwNcc5gIaRlWBJKvzk2D0ARxQswaMg2m7uKUbNT7Zs50t
f9Pd6g07nGaX+La+gQE1B0q+2mAtD+gkWdeTrzaa9SaC9JaNYuXTEDb07ozAsBMyHeAPsjcamnmX
sSYiFpp0Idgx6JhCKhNqA6QGJ09537VNzBSAcpzoSFwAKQ+VcVgQ1MPNqN1D5dXyTDQ0J1ElqYML
RrYx+u6FSSKqqPSnn3uc8AQGbhwQk+ee+VCHz2sF0hIHl0hQp4/Bx2RJkAB/igZUA661PFZwkYV9
HRImDN1kZHvcQFfTQv2hxcNVlqbTOp91FXmiC+H5CFgyhftrLE297vDRr9OMeh97Z0JbsQYO/O7A
BYuyGtJs3tA4pQ1FqkpqjJxtGRlG2TH9gIfkN6DGyMOcdxB5XoRdqm3KLwmZcx0GiFpAN0feNWWw
nWvwrWWA5c5mLVyY2GMTD3cwgQzwiM3fDw0YAA2KEZ4d+jom+uXyVbNKNprsp9HIr2Gc3CP5d8aK
St7bQbX67VWLjBIRVnyM+Pvh1Ntbwnv+plkcTbUAG9BnDUkRoX8h9SNF/5y1hDwh5xSKnTRzvzM6
p2AjEWxzdLpx5Kpp3qumWXZ5nxWb2B7/ZcSh37kCIoTRw7BS7TQcsyJvo3nUBdzGyjsYdHMWiu9T
Re+eeG1zAoFeMdWzf7jGg5iIr+VAcrugBDLC/azjUzvk4yYJ8/RbPzn/YnFp5LXL2eNAl4M3Hbv5
y9JY4QXf7LpaBLWZAjP0/BSNTjse2sm6+YmiiQt1xY7S33nOjCyTQvnSPm6IJUxdRnN17x97oO87
o1Vn2LoFmObHjf1IGHbCr7hNKbBYQmyh5bD6w83KLwPcdG5qZCqgceDVeFufFSDDQby1OLWHU4dw
/kRDOW3sgP1FlcQK0ABYAz71Ac9x19k7oZJDqJis2FmFHsGoCToj/ZkM1r0310aksvbQxwMwKPJN
rdwCBSAz1uSpvfnRAXmMSkRYjLYIoE6h1SWNSpC5crU25pzBEPwC1xx+z/WSHnxckYe+Whtx2G05
V+wt924DmcmtHCCFBl2YrU2/L0+ZQ+45cAEIjEn3d6z0X9skc7ig2KnNjD52qi3qxPmzsR0om85u
LmaPWWgAldKQZ1TOO00F+2LZcEvoZcA/8Y60BzzOnEEfmZ245AjX70ufX9KYpUYyVhDtlDB4u2H0
IDBynzD1ilBeqfmNvHWJ17oXWO6Tnwwb8cunIdodqInGtNhsc0J1qiHxKXtX9zbXqIFPZsjvdLg8
3lqevjm9UaaOkRzMZIUbKgfR+Mg4y78z8sZ8FEZD7dxw+YcoayHc+TY0B1+O1zHBKWcistiO1aPH
Cko4BXBWfGOYXtLuBFRk3dh9cCuoAJPSUHflyL9ZAeEtdDXEzqL7KNo8w8hORmsz6AgwldxSJyck
uiGMU7MEM1BYl9SlC2kSsJYNSHWfZfq25KJNXoC7RKPSR51O9nZmUr8WqJ9vXcjh4uhXa0nQz8EW
5YiletAys7bzTywd1atmgUSoWg38vK5rIBuGjhqIWDroo/OERvygk+LfCJ1j7Vieu+IzwYKndP6U
ZWjv3FFxjWXWtbfUEm97f0xWLNTAAHfzQQyqOHXKX+texgejWkg8C6Y/BnrKU9vn4XkCHRuVaCpR
Y9kPoy+sPsyq/ZVRgHkuynZtDXH+AqihPcWzfbPCZgpWxtDkL3czm5ZVwXp1nwhIe1xtzWUlvMne
49xSL078qpVTfZOkKZDAbr+gUai/oY0voqCGZ2cNP9UQyzeR58NlSrOffNzatz4YKOsFAKMw/rJ1
Xn1kg25PpoQ5TxpK9YEyrtr0ng2iQTfTIS2ZMbSEY4/TaH0ZWXkKJFzJcNroVvgf1QwTExEgUxJo
+s4MIRC0ncLe0NMTMErCPJ7vbRi+INbG5ebwNK9EDvC/JHBtPfOLIEqU0dymv8SkD2Ue6Lv0sOGz
M732E2n2WTnsGUFZyNHKr170eu0MCh5dZX4V/S1HxH9uxz8MJLpLkWPT6kuklWkdHvOKIHIxOPY2
z6aDaZE8MSsT+4Yx6BNErdWIAmZXIepht0XZObfEn4d6ZElC81InMRR56XFpp0wRvHGPpv03IzxR
zPqBz0msrZvFNLhx/8t2mqtnV81VWIwL46qfDqJbDmMO3iTDrFTMS2TI1HvRudiROOsdWNrudT++
Clf01zkHUEBiCtzmBqJoUnG6xsI/oN1Ld45phueypYYd6w9lQ5O0GV6iqgz3oCX++L3pHMLcuUwP
xpADegqEsNqZ86CPJfumldOlNPGBe66m5BNrHQNRH958kS/etqzHXQkd8NCnWR0lZT8g8Qfu5Scu
B248w2XoJ3ePndYnlGfFHiW/aa66sEvFPcuEwNFd+atK5m5k10xEDFZgCE3mrZe5ztocu2G/qDI+
IOUh/6C0N2VQIqviSjEqDzxnKzaiMeVBFWRee/H8I20tssZwLKwqGylzOlVhVAcgQaYuk9+sstp2
HiPlBnULEOEqB50eZqsEveMtfJAHbEjRG5/FGzb3A1ekCemHR2CAAuQeuORQIKvuRPhpubE+aIfJ
cOeIVT/D507GHAgKXfZaEh8eJQHHqFm5xtZ2h4tVGDNYaOgTj/7ztNDOIncFpzWJ7JfNiPXgBuEv
KK8a6N/WSvP0JZkwi5RDQJ3kmVB8HoByR9Ld0dGqPZzwnTO19XmcjwinafxyIO1+KtTOAcaKCBPF
uTcdcHDj/uxgPY41KSBj8ZLnrX9VrbdGfDJ9Nzu4m8p4tya2Mr6653MbR4Yz/Z2pFc91Q+PJcO0c
5DEwCeQ4O16YeK/c97gR8ZZwQ+OXN/6L/dp7t/K/cq7ibSimGaKBDg6qXtjDJTGHepFegIhka8ut
v1f11F3ivrBe9fgGLRwDBLKES5oHxbXquZIwyt8VCE7uVTowHioz7wKBWgT0ckmAajqoko7Ktuvv
MRXMF5Q7/2pkMxNsgXjVAzKbBQbvX8l4QYuYYPhqwU30uOnIxo6Uvzy8/l14Dc07a69zNZv7hBz2
vVqWN/Jp8jMrivlVgQc3FgJH9DNsUrgfbbcE9+cNY7t9XtifsnFY3pEPjwiVXCVqd8xAyfwGRnwC
kOXqV1ebx9ROf42MiZlaazY0Kao0H1v4ZRniir7AUBvUQDytTn1vnMJaG/4wMhoe2LEvpUPgL9rn
QI7BgYpBMpWLFVS9zQB6Gu3i1q3Bh/seUOYhrfKzk3bbvgiWE6RKtc1s01lNJjNPE3o4RArWza1I
d9Ycj/cC3cjIkrLNp+CMd3Q6ghcBLSjHz6wdW3ZGi7slHXU6ChpWwjK6jU5bbLVVYm2G1AZsHzBW
tE5FmchvtcjWLWopTEvnB9ONDNI0UkLGMJIE9Xuc4qA34gTgf/1SkI6yT1kwMAGFFe/ID5bvXEXc
OoumPK82HqbzG9iKfs1+JI/sMoY2TzLDOp1ZBlmCjIQMHG0qg91kZUf0Bur0vDHU+GAz8MTIJqvu
FRhDoo6tN80n/pjrDjD8YOrjnAU/6zj5NDBvvpQOIBa6pgNiKnB3sQN6FKbTdimqCrwQSJ1GgZEL
Wy85VH0yrVXVQuNbhnYvJPDH2GNyNwNqXxnpY8efsXsWUZ/HUHAAum7bLPhYuuVSkuu5WpxRnSY/
kyxF6g+MsT1viTDbpob1Z3ZN6t+5HI89PfEut4J2k3vV3V4GCLukqNziuCHYzrI3c+WIqOYqtKvH
wtxoL1+hHkrfScWAsNuXkDEMBHxxkFMK5aO/kkwkbiL5Hdpf4Fyc97AZ0fV5JdxI/KETiNefzNXl
OuYtNrregcba4+qN4W9MnRbJgKOitBrfKitXl4aSQhAzNHi9B7snDg9YYJgO7IpeZ3s89m91ChYq
hjVF+t5I7dEHMMGL/oFSaZGuhGZ7HU5m5X8Gg414s43Fxhbzm+tV7mHoQfiaHWIF8B2QGGte0SdI
KEAnMCB4Q2rTixVUxYR17fLPc1HhEuk30z3KhjOOLNbG6NfsJxC+YwYB/SejOAeIuUAGLke6oqIv
EOUgwmOutdi8+nG7ggZUb4rM+t3G286yqfQN1n69DHelBIAZh81ekqaD0CAd1hKd6a6MF6itUm4m
iei9kJsxSNh+yh2gLfcL2CL+EcKYASDHmfNCcII+wt3ZN2a5LUoGVzZUnsqLh4uqjJ9TNf2FL5Mx
t0yGdb3ME0gR1zqQuHhbtB9epFGos9WA6UBNBV0FuyRTVCuqHTuDYJY+PrpgaKdKRQ44x8amTPGP
bV9xvSd4QEEh5aj3IZGHuQQdTKkwj9tmrKd97+CQ92IbySUjGWoJ9HVyXPcN29yqyYNVkacf7UBW
zMKMnyYVPY+caeWm4FqqBTIjaKYinkmZEJFlgYpajK7e+DXDL1uE/R66m/3IqXB2sYortiFlf2xE
/495uLkLnJacYicdtyNLtrJofrMm83Zz4jDWMrDWPOLZEjt1VplnnipR1KvJGeLXluHSPLGvHXAv
nAxNaMZU96/gJKEMFAlyiMFwv/X1bxhB5REZrCZWCLwNKdACFCJ9vcFgTfeZs5+x966NDNeCYBSO
5zZnjN5SOVb+e2qE8EcqWe9aM5027YPwXsWTH3E1hPCVTPgaQIAh83BuuraO2O/KFVvVkVoWkbjC
JAXYZwE+n3bO2UWVc6jG6iX0SdOrH6Bg1Sl19X1qTq+fzlyEl9UUF+GtzJiDZMzWsrwVK2Arb1RQ
oD1rB7FM2h2cwM43Ll5+lp+w8XoV7hazQk4BQaZt/I1Rteo6+MubxabsMZHyj5ZdVht3aIByBo+8
GDnT/nsPFlBsvbXFAjYFw7w7ewWmm/H3MNpEPeWNse4cxnsEFMRhurVbyreksf6kZV+y5aj/dTTt
O/KhYuJdPuGIpWckdkHki/zfSGgtApmk3OdY7kUAy83GRRi5QfzHtutbnD/ntgyyZ5s9GXgh5zzw
roYW5x2sOoU+GbJ/qYi1XCe9NAD35hSyWAtJYq5drrPVJ3temqyK8iVecs5tzbAoINhGZHK6OP0v
ZhjrnELk3R8Pc6/8Y2H1gIgEfGYVAMuVadVuMfAfw8X5rXwS6DKydI8TrDKE/NbWzvRwaGtiEAl6
lBF15L2OvyxfNXfTFTNqiEBta5nnOw8YGOc5ad8u142QbkOG2EYSoD6IJMMDEUM/+1JlpwSqiiTV
JVGtPJc4C8CCNmwIF/rhoEOGNRI9nTTUA1nJMGgu3L+xxYjGLXpe5VHA9h31yhMT4ZI6dI4iMP6U
GIlNPK0RI0fOAz2DWXb477lAxvCPtP2mil21SVg53sI53Ts+ki4mtMnGbWNn57NsKVLvmBAUsxpn
qzkEhlfucsZ+kXZ/gr4MTgREhBhYxwzc6LVhyOIYXHEMAwiagClhEywPxocPcqneHT8ejxj7mp1c
yP9oWD9NLrB712klKhLJdd/tQ4B43JSj+CeZrTH7y9qI4UV2YF/0EgfSPafK+UNNaf4tlXsXpDZe
CeQJIivNLr4mOByYvrVlJKQJD6L/wXHGC9wR1qJCb8+8JXvPw+a6jMO0KhmC5fKxHuuTN0jCIwVT
mQMtqg5t0ZXHxEzUoZ7E3al9sgihga+WomW9t+bISBMwfug8/vaUa4MK3uNSUZyPTrGbCvCNVWhM
1AEOzGWCw4but910xZtkJLRjXYbCQzvttRrUG0XVfJhM4n+XuvxRUyPNaU+CUqh6trlkUvgFbZpM
O65Io7sGsZyt5wCDfRvPcJrs9KhMTlECaegNW4HBvCtoBRZcGFaSH8FCB2ckc9FDyL6twaDfO4JN
1sYkzWiew18+wrW16SUYxye8B1i3hnXZ9PvWbpzTNCdiBX4Ygh/jtwIsAoOG0YqUQ0+zNOYlXCzO
QZ88k4RdzFwY+YrRmH+ByLjrmpBWB385r3H8ei3j0iMJdbC3Lnl2q46cjlOT1jEJseSITG54LKml
D5oEC7zjhML4dnlNwfDupyTicdCXG/nr3Pg1eps5vYZYBtMc/4RNuuCuYk/5YFV1h0W6tMrGJW/A
aQrTJdnCWuShr/sxCrB4bQIzXmEH0Yw0vY+Sz8pLZUGIt7v0UKOgulXSuFazIiDUK7prmCSgD2QK
sZbPZUrq01FUDWKTKQaEgBYuLa5p7w7rrhTZuYglL49+xOLUJVer2szXzwt/oOkmfUOCeO5t+8DZ
cYWFl+3Amr40RBI7NkPfxdWb0sj1iReTpHrel9tESkDKxXBhKk8cV6u8b7HHciJV5MvW1CjxiPhI
F2yGdGb9qXNZv2R+t9VN6/4kj6NcYwXiIeHvgHJaOT9Mve/1Zy979611zP4FUOlb3aGfoh+2H5Rr
SKJl+kkOo/5syJzxBKTfRaGHFQatMFHIZ/2g/3X2VFwC290t4SR/cgzWaBDtfFuQXHQcHMV0fJj9
a1qgKYmTplpPmuAEqy0PBqv0OLPfOuCHabXwJjLpzufGIUYWrjCSxcq59orzg6gdcdNy0esUEEHD
KO/WPm5msypxy6rpxZ1Gm/mA6X5fUI2v0vEHPrnw0eOC1SBjZZbOtO8m+UVoRwvt0289mn4ERQ/e
6BhayVWZJhT65rWO6XwZ3fgnwZxzAykewICT5mvbrNOtkQw+SXmdOLSdyjAB4G1bJHU/SU5OTlGL
Dq6BodDT1NmjgY83KX5ZwrrhTjZ22DbTyFaI3Ljc/yIkQFCRN8QBNuTd9JkqgPQWHg6qtNu7eJ2+
FdXyJXl/Z4Gu39xwcPYtffSq4LO8mNq8jROXn9wv0KySfbJ2sqK5kMWLsMUNBlarS3yqlGTLsmRn
DI3kaVjnRLHcbnqnQkAS3vsyIQrSaxQgPN51OIa6U+DF5kW7dXe1u/Jgts03B9bzA+EYHgKlKGh6
sbZ9Ki4rTJzv0xy+MuzvjxqcsItFYDU3SfwNjfAPdwxGkM5tcWq9uAS4yge+Ic5y4xPlxNItzokz
bRj+2Rh0p9Suzuxo6bGk3lehNUdD3tt34owepmCxaYfSO09e0l0H07xYXDM25O7Y2/Jxihglo1ui
u1HeoW0aWWCRntgwFxz618RozHuYHjtvh9mq/Fswnlp7k9m9dPql6cvyXGIuoPEsrA+EiRi4LUWa
DGuGd/pFPV5iIG4/nbxv2P5wKFqMf6gOfbZLSUIuXjL8rqcc6aIn3WNldb/oCEjJUpwJYeZsTezg
PklDpx49Oa8KFyeSVtKXcXLemoBaz7VSJiSPm4AFFciN4Z5zfr9gg7hbZIZ6MEKObg6APAeMe9Jz
6K/7Fr9RR+ILLevIu5abpKffhvY97sth2GldWIc2FPlrjDDOM9utz3WRrBy9nDwGGPvZS0ZGMtVx
NLAFytBJfsDVrJkXdvGZV73GwdgygHaL+lcZU4gA68juVT3YcFjd4Qe7bWR6dyZ7nlvc7ArBXdUf
ZeDLHyBu6Z6hCyi9N7ANXdzE/B6z0PxqnJYj0Bcv3sCkT0OU5/wNnCtboXsxUgwFfTxDW4Rj3QzV
tSG8i/qJFr0ppHkxmfUD3xu+9QiUeV7r7D1tGe+0AX6xcVaRa80OHa21hnMa6UrLiyxK4oJQZbKH
CrkI5yJ+UZX3O0i8Zpd6+pttJDeVIrglGnraxV5H0xbzzyi3vIs5CE7s6Rs2wWPOnKSM93UJ+EeD
BL6PuEtGfAcfnmLwSajs3cJtyKLE9lZ8JnF5xGS1DZHX2d6/AZ+CF28LYmyuz5ucYOarm7jmBRrT
JtkY7IM+SrdVJ6/kDW8VtfnRKw1VtUqDkzMi7xsAHu5KQ1cXmZEyJIUYvhNc0jDsLX4gpsp3jA9p
qZbEP8gusVbhGMo/MyuiObPMc5qDPpBBKI62sww0ch76zo5VvVM5fwOkQt87RjhUA6Jd+36g0FSM
0+s8e83J6OPPiXHQa0aYRSRrhArhc15VozGtZeqwu2F85amuOgfzl0+k37RxHJSdQGWsNYS7Ydf2
D9dBlsOqXsZ0ndmEuZKE4nxvAUX+960Hax5xxDJHqtTD3myQhZf1VB3mccYsUCW/5sHJvpfyNZRh
80PbcfI6OiOaizy/h2Nq3AAfkBIavzHVmc+dE6bI80L/XhDd8AMKMLsIMniOpGmtQ3yfb2m5nPtQ
+IxTivmtaJi0YTI7qRIRBm2Ocxp9LFFJqNqPJWaFhblAHvFm6p1SzBxC1GyABYYwKgZaaIEIu37I
yxdBYElXQbvNxrK+ihkfZO2wyZ2Rmm81YMGI7S6KStE1V+Itvhg1BLvWNlEw2KNzoCLnI0GxsZoq
FvzxbHCZodJdm/20REP44DRbYr54FPxr2Yya+s6w9qHl9je90PISzGn/mNk9kLQ3vPLAvmalws2C
PGQ7FOkI+Zj1v+qL+Izsu9+y1WTBCgD7VqAoDsBo6yE+6YSCt+qGL15OBoRJRwhoNjjgdIvHUWw5
L3S67gtt5YDlR5wqQ0zbfmqKrfs+i6p4axNDvVG/JSvTKNOdkNRHI+Ht0bj0y1VMDMr62X8fHHP4
jsSWFtev5jurHesKfnMzFH4OtVoKNpDzL9JIrcvzxtAWyx48kMwvuI812V61od4F2XLitSqPqPWs
11gcs2Eo7rKLnVNcTVzTLNoaz3feFutbHxr2u/W37IZrQGDIj9SwkxtEkffJC8lbEn6Dvy0db4Pq
xlsVLGccsDEoX+E/smOYG0Q1QcvsN6yENXFtRt0jLOVBNDiZBUEGudP1ayEz+2Vwy995iPZyyqXz
jk4qRWT3rdd0JLlnJVHjaHVJu/rmu9q40TAgAko1M54lVycrMY6d5JUHmvLuLdawd7UPQtHXP+ks
rAPGMefEyI5UhMmqiBvDM0Nqab0N0YEyOClcb6JVTf2tncQtWTtAnEkF/pEyFV+z7P5dunb6fRle
vD4lGTwW43bphk8t+9dZWsFmcpvxAqniqBtHAI9LvgOt/j/qzqM5duTctv9FcyhgEglgoEl5Q+/J
CYLnkAfeJ+yvvwvgkSh1dEdc3dF7rRa6DIosVgHIzO/be2393JKjuLJHbdowTrj73hTdl+HyvyKa
/hWI9D8Ip/87pilkVP79/4FoyuIJA/BfE03P7znZv3/7zUc9fvzjb8bXS34DTT0IpC40GpAYM2HK
nAkP/Wej/vE3zdDNvwNKgIrkzhhAAH3/QpoKMKjzPzBLPWtG9/EeGtjK4T/+Zsm/A1FyDZf2tnRp
URj/DdLU0PXZq/tvZAKdX2Dps6N1puiZ8o8sQujTsNSDQZ4N3yfuJtUvetHqF47qB3JapjV1fIkT
r6Ql0VbdGQ9WdRLNAJbcsV3yXBx3joUhpqGRUXpcHqMVVZ2WW1i2qtP33YKSbadqooPml+b+W+SL
klEZ3amRIt1dbuEly09127Lcrg7fD38/tzxGGQZ+y/fTipX8vrSSc80VjtQ3t8KVK4Its4Qt+SCv
RJjSsMO+Q3n3ONl2dkp07EiWrIEOYNcjwWsWiOaLVjQuwGzLqjzUnp7q60x/yINhOBiCNUSoERNr
kuwupfzVqbbaO0YXios6aw5uW5NzmoGOXzYNnbcVkO5nIyOqZLQGqOs6n/exRBmxfEZ+vtOUq+2X
5Hp6ouWJ31ee/nB3KK23qQlYxUzDtZNSFUB3jY5pai8XmLLR+KdSwidZekHLBl1FvsrdDL2wQOvo
U+FzPBuEgBn/Rkp/waeX+7beloeUv7mgdUdLHHHb99tY3ss0kNqz3Fo2vA+1a/T+lqyAAtPb8O+b
5TFFYNLQp+qQx5V/qMi8otIHI3vuBBdpdXTXkgXtVmgWfVMXr+5Kak5zWja61W+MIu4Og0JyobKS
uBRFDuzUkSjmRcOpYGJ1migBGvVwImerOtl4hvqQ2r0fUTOoStpfE4T/YSKJVsC82Lskf+mzqDbK
rF3vWMVhuA4wN528ikRRy4g7ath0jK2CkY7ORrVK9OkU4TgxsshBSurpJ1GaLJiwJRE3G4lTb9g0
GSrjh4d2M3YtKiBEDn1tzDbTD7pLTOP8ECoYd+e2IdWPFJ11EPvZadn4JBV83cIq0B2N9M6fxLMz
jtpmDluKppA6dWVI94iqIPXaHU7piFBIjkwvJkh+ZlzHTFA3o9Y2p55ZGEH3gsgxHZNx6BI5rEzv
l0eFYWZHpEjIJuNUfu3N/I1kymVP0XwOzSuZS1GjW4cuFsj49fZWtL7YGY5Ddnxn/tQaazyZVIM2
heGggotVf6qk0Z8o04+bssyRepY02TMfNUM4fxxyZAqwrrqg+PpQ7MQodzhw7/7wt+e9wafgOyHR
ETVG495AIjZLyut5s9xazk37Syg+n6a+rVEtz+kRUJGxOrpbkfZRd2CFtQx11kRPU7lz8gz2mir0
MIJVlGH9Uc+3kw/yN9VYoIcd4ELZhvbGb8sHiV6aQ8yRzFe6x1SDOp4wt9uFgJhZTSAHxNRp+tlh
yUdhJjqdKL02eiWPC0F9crqS47dLIKoHhbl28ePPBzmr5UGgNJ6dMP7ok0DcWgaggrDeVGSEHhzk
AzVNlpMQ+IDSnCuFmu8CI0TlBMB8QaXTN1Mns/ZoNwzBj2DkAC06b9qmSsI6j9xDgp0O8UM0B9M2
9p5IGhbGWnWy5k1kmb9vLY+5PdEeCZz35ex3KZ6cvoDzE0aJbcc0CKgR0m3f1iXHBF63iiDOLVSM
buvWuB6+3hINskPVkUzdSJoSs4Le8SxF7qqBkDZ9N9qhx0PBhkiP7pQgr46zaZ2XTXHALLSxJzQP
XyfD101ROVATZMfMOWNASIo3L2fBnhAIf0q8m3EMzGNrTogeBq8XG2VPuIdmawYO6CsSnbSdqRNB
ltD8jiz3xjMIZ1k+Soyt3ShIsYqmgDpH8CjN2ynTtlGBSFdlIfLdFJP+cv1drm95qJ8phM/Rz1z3
3Lnz5Gdo8506yg86EW/YQvpbDZ0jEeA4AcvyMoIPNYO88Pf5UULEjjOuLUQL1IKiYFMPDnEMcQ0X
VRIj6EftSSOj47TcsmID/AK5FtRlyxXWjPpElHV9CnWu1ctd32w/KpbbyGpJUhnnX4WHlcueY32O
iWVQ98pSQnGwENJnbTnhbIxTpyFGp7tabi4bdP68Zt5gMoq3vuSyWQcFFVGpvFU4IvpfISBZB6ko
jhbyuvOkp9l5NNrs3PbYhQqNJmqmmJZK1LerfOQyAxsuPjKhJyFivqAoP6S+TbyQlXknEuq8U8BR
tBNJdpc37aZSFhH3rnub9ywTptREt6/UCUBecXRAJnjmPBYsj42yJKcn1XFZ9VznG2g8e0O3j06u
I3ioOlKbFWf83vfK6zztnWMkMcsN1K1x1k34UUAYjDEKBhS9m7gZp5Vv2cHWpRDjmnhzfIG/j73O
cWl2Z4y7qwrnjIcAaij9nQwKbWY/801ltf77m1ruhkyEgFEM+DPWmZp6vCTt3TDOV2JxpaIuOLSV
gC9BQzw9ec0mrTgFlk3ulhi4y/ypFQmhEfO0B8Dj700+33LLLCbCJader89pkPNjuceqNl+rLP2s
B1Y/aDZnTyLXL1TrCQ26VVMbd3EBYWNwunczxLPRzhzPlOyLoHjHZ1nu0TQkcFxbxG2jvh+EsSUh
6T7DcLM3aOlumtE5RX659Yf+KbVDUpdkG4MneR4TlAp261+ge+1WJZ4CF5UpRhquLyG2p9qunrNO
PiT+kGBgbFivhuMPqrXbpuT04GRcTRAlFEamvRkCyAUqQ+U+qtd25D1lRnSh+mmkS2XtytH6RXHm
qhgn+9j65pY2bUH1L5qeao+ooUB0O2si3YMFJcbKCD9L+uSoISP2Z0sCFpLwiORxO6YNjd/kqkn0
Cz0quh35DW9OoYifi8noZf40h+Z4qyjPDrEzYcUc9HyeMR5Syle71EFgSeTjhuyGeRx4LwsgEBpZ
nkdVIIVQpDYfhkSZN1UokUuNmLNo9mbltR/1+HnVPPqQJUR7T1IPHDClgp7dMV3Fu5J0DQDJnja4
QP1oIvoqI4LJhmmAd8KYRBPtlxTZRJqeRhfLkjvi1zZ1HcN0m+S4msk7q0F+GB3/jTz1YMwuYNV2
wT6gqaxyUgjiiUkGa0+5zaaIAr3Cct1w0hkBzIQjgrIMNDUr4EjP3obGehnH3rjtQtJySrryAyE6
kiLBeRzeKrsgtMCuj94Y9VzTGrLFHOeaynF+hGvIx+v5725BOZSQsZXjxBAEMpw81o3M2vguAaSP
aiAtd5QX6YWPyFhsXW1Bv9PBcFflAEB61vn5TBx2mm2XK6Slj2aF2ICDgK55ji1bufGRUXWXC4Kn
i1xStB0EuXlOhA8jf+0KjfIN0kveAqpyUq9qx043GR7FjdC6N+zjgsBH/alHN8A5etcDPDmIwn1N
xqxlESOu8tDDnnwpTep7JGtiTBxYZ7ektOUtppFyNFa6haDYmDwkOP2l5vFOu4c2uE1kdA6lKtZc
6ewVjhsTnWz4KFxrTb9CPxAHTt5bVNwg30jWRQLiRvTsPuAZJ4SqeXP4P9JEoq3qrV2i/5xi5xGi
SomvK75QdsqUtCnBMWhkWfbWdMDMdjsGYbxxZo92baI6sL2PJiBJyRdURQWCoL3sfFIPdWieRX8Y
fImlF2SL3bY97DccscQjr5RDo6tsB5CCBLXRud6nY4GG0icONAz8mwBORoweus+6+yKzPzQNUSYp
iyudRHorjcnLKp6JOP4RhLRtpx7FbzVpwN/5YlamQxKug6zG6dpXQxfpD0PJ964C0cVyeeca7QvW
RNZQ6A/WCvsQrURnY3gAnkuiagom2l42ZKeykqyZxnm51iE7w1OKfY1PriTCcNnhe7Ps9H03X15Z
zFPL5cE/PP1/fCyL6ktPK6NhDBFcMTsK5lWNNY+4BpgnVsvz/WUDJ+P3reUuPeh/Pk31X+5M3Ci1
n9PpmZjsLbeURCxLf3tVJ/JSy1gzLA8vm2ze63vX78eWW1I2+PP+8unvHxMX9u9fNt5Da8u+fvHy
w3XNDo5jiJh9flffO/7bL/j+OWRI8gsnIfHQL69engL1DQolVceJhsl2Ih0pnse4aLGH+g0hkDVi
+XRZbS8PLpvvfb4fK0hfSNCPMf//s30QLAME19RrKgk1/d7tD/smy4LhDz8/nN/S92N5W6JH+drz
T99Z61nROiF18vdOy0tTV1e7pI9vS2rD07bonRsDtc4uN5hodw3lj++NnCdcy91qBALf+wgNomWu
1ZVzGeX7+a/7f/6c+NdPWfbHu5mtKe6yliXolDk5707qq6jTqZovS+E0j5P+erk5CdTJakBngkLp
d47Scut784fYKr2i583F9PC9x3IrB2izls1AbMecpvT97PL6P3uMMwY/zfeP/94H1NptWRbTTtcs
4xRmHZs6/9TA8mzbUvsd9PFflTD/vO74fyhg/lUtdH43/4p7+n8klAlWGzW/vy5h8rfUQfT+HzXM
r9d8hzK5gtgc4egm/jVhgTz8XcN07b9LskVohSDcnlN1eOqfsUzwev9Zs9T/DnydYCabsApQ4+Z/
U7I0Qe7+Z8lSgOCT/I91A2VToiBmMvC/8Xg9kyq3X7jpAcnfZxFXGdbJlT5Vvwi4OQ3krc9D2mOU
VRc6DI9xhnm46BVP6WRcjosQP+22ARkaaHm4gKUzDsQlovrQa3HJ+s3Z+rVnrowZH9IwN3Jb7Qqw
3Kz2oohfwhqpR73cABj9pEp40qXmnWOri3ZpiJWniAXuVqAljUDOaMwgk2FGmtSwTZhcNNt0xp30
M/hkakCgWLBQMvOlh4zCeE9aXExPQxb2TakBLAETRL/YahgQRgaEGbLCKzscxTGVBfjj4Ai1VZiY
H4iiAuZ+FtCbQ6gzX6sT8yovxJsx41zkDHbBFrIbY/1dpOGNn+Kha2YGDCyYcYbCJDMepoQT06Hc
ixJClx0jZ53QE1Xl2AbmAjSqcRje08q9JWc2BBJdgD+DRUPqCipS4DT6jKlRM7AGC9HEu4RhM8Ns
7PKxneE2U3IuZtiNgHqTzfibaQbhpCX9VKSuYu0Fbb/BA3tL/eVTwM+J4ehEtrVPsgAXygTVztj1
M3AnnNE7Fgwe/jXHlKkYYt6pAo9hTBs+qxsddo87Q3xwjZ/kjPWBTdtt6xn108/Qnwo7T1tjinVk
CAACgytEQILHYQUh5b4ikfuX2c2pw6dCx2gHWciGMETw5oFEiOc8cDkeJJBx+2fioNTUVMnlttv4
U33jwCzyYReVMIwi5dPnmrFGICrJTp5nZRCPphl9FGfuXa/Eq9bqOBSKvSUuTNV+lE68QooNJjy+
AHUGpQSmkmwsNONQljIE9mLGLsE1oaRU7zWM5wouk+uExHhDajIhNoE/2gvELV0FIciC6VTAdlK5
YPkw4CrD8xSce2/ckljgbdQMhXKhQ3UzJkrCi7Jnro8+/rTsz5G12GYIddZOU7QyaJLjkuVTTxNQ
No4BrKqkij/S/Vj5fXpJkgx+gNY3dlmOLrGxJQn3xXgXh3G2ixo/vGz1+CiSsSWCZkPkR3XgwpLd
woxWFJFI7xkehg41qhZTQmmovTA59I+257/MZWAKawB9BlgFFR5jN9bE2TWHy66zWA9qwMnjJoBz
jrfQCvDz44rQAEya+CvIF6OueKqgEe+btvW2esvhO/rNQ0Nx9hiG1ciEv39jAPWDfJuoyl3HFULR
UBaXLCbfGP28I+L+x3iYS3iORHJHsaOfpotYiy6KgmN3QJm8N7rpNewwJIddfZErMe4af1hLrR/X
Cn5lkeDjZhU4r9LaAzVrbetzldq1TnPbuZF+MD40MkSPKglsIEqDhMZTdcDZsO8A2j/nav6jy+HG
zeMezGHXrdnhECCvPWjSJSci9Pa9YWgbvW3ctRn2wVokFQHbhjU9oKfkMAp/RPiVMWJU98PoJteg
1lEueinJtnZJ07ereA44Sow9AS2/tkKuUO2k85KQGHQFb3PD3GuHesi+qO3gZ6MSpn6F+dTXkTwU
PR9s2FZYgAMYO5wVBN0ITBEuPutdhlthZHq7aruKeOqARf5glq/ESNs7oYn2nCLXrymhTsNPMWXR
gz0kGzj4sAn7LsP9pfSDGGS1JdRipko4F71G8ADQCP6emTGnJWfNOXcVYMtswv5U11uK6PAuO+8y
Vp3Dq1lgLHYDRGprTD+oGxP5BA3G2WRcaLrZqtCYyW5QYX1XBMYxoM641cu0QcUhWeBK59xUGOEx
/lXXsjYOTZA/4sbzd8iB9pYcijMJBEcRRm8MoLCgJv8u6rMVGQHDLYE5rF8tjxrsUNNua8DjTBAJ
tCnPnlSOGl4fLmP4dteGy4Diev7PLNb4/XWygT8Torb6ocXYorsGcai0a3vtGsYjNb2nDNLWrsmj
M1IAzLPRHAGs95RH9PLa5TAwybQAUAz+mwTGgx0RGxx2OZH387LMHFsgQQGEE59MWq3SS0LeXzXX
NG9GeDjhqLOS7siCQDqX7YNmeA2dtiBcI3jqRnXqPTolGLXoBsRuuLYNN9ooU7uzpyamzqhjgK3u
wp5cP082/Yswm+kKW9ZdV9j5aVC8VSP08cY4fbgx3Bm01kTTI2W4GxcY0xmcH7SAgQD20ps2RTyF
qPS64SUsjUsGtAbdiRWdxvImL6Z0ixzbgJPjN2eJRqKZrZXJhN8H7V5zHRZH088TrqQJCSFwKtPY
fm/NNoLShFDIUvWrDZ5jVlXoG2vk+8vH/qINmvAaM/eVGZTTVtlIJxu7+MFYI58nRzyO5kOquuGM
eJwWkenddzkuc9Otn5Mp/dlZCBZAEjgbjqUDndWdBBiFJZHox8ze17rz0RQ1xWQpX+LQBNlVxlc9
tKATEm01dfvQonowCsIlg0asySWdzmW7tXqtuyOuC8F96l271O03ljfEe89AFO0yGKdZm1whnLxE
QU+CbylMZiLY4GYxJmZF7UHnhEaFoF5jx0l2otLzPXVrIPXuaPHBggYErIe6BtIj8apg253EwvBe
ggOwy9zbZLJGWxqHIC/UcYyx0Q01Ne5C2/scVcd6YgzstDS6kiSgVF19rKbZ+8VwYpIUeB4in9nJ
62LZSYryVffS9sqcN6NevbsInAwwDiUc8c5MgDfiESrxxq6lqEPImcQVEzwM/wjr8q4uMj4ZzxzW
U5ml+9SI3xKNqtFEz5FxCUrr4LZyXXpOsrWSkGUuXDggqVwt6cbv+RvC56B+asNfjXobPSIldK9B
XeRUD4FjenexIkub6OGhhkJbFDMzMDQIfk6mhrRGup2lDJJrke1H6eAGzAMmcoMFQZmpiK6jlOyA
K2fjoJ3wE1/CyZ/WtaPqc1I472GAxtsI5+84SSGaQcSs07MfgE8RJl5RM+DQdPSSbOoy/WQ65OGX
qVB8Jy4YXBLu11NsMGhO5nNt5t1WWbbaWJrW7pTiVBFwsWuyRlVpHzHencgX7X6ZghBu59A1efgi
6DftZRaJFah35liFxDfndwCs7G7YMq/0D5Fgnm36PfU8s6w3Sd78pO8ZHKzSLg8mfkfMiocIK1vV
2v1l2l+hXxjPuIjd2/mQQfxnk4t211c4hqopqTeaBNUh4fRs8SOfyDthnGojefLMmoG5S+9aSyqa
HgnHbBBc0kThCjr4+76UBNkYwKrHpMDM5zoUj/P8ps7jTeI2twj6m5vMrItrRSkUnY59wF764Frt
AxU7CixjiTfFqCqCxx36+imdX9uLp1WRKm+La8TCCSnVXkq4G00rHQ6B8gcmteSMIIkOZcRukIr0
rQiTbUlwKjHFb1monI1fmunByUgwDZvhBVvbxZiZr/bMm1B9mK/jLgE0BKTC1QMKcSODdNdOxtr1
c7EtS4YCbAcnwx2ui4yIoW503lCYro0yS/bTFF8HKt109GNXdt1aay8/DkxdtCze5gi3k7x7J2jt
qIWkzLejf0m62yc250NVPVWG98Opqcjl7b5F7J707g+/Lz5DBcQzevXc9nqMCAzqWG5Qb7eB8r1T
Yz9qKO2HwDpGtnfJ3PRa08XR9+W689X1MPSHOtQ3gYOrTyXapcUkorUgHKFnqsdmh2ZrryJ3XWkE
R0/1Tmlqr+T0ZFN21IrY3Oi4SoEyeEQKTgdh2XdWg8/PdZwfdktueaAuhqa8Z0fgOV24K83y1s3k
AyOtoq762THxhi7UPBMntKvbUAEG9c8zPIn+r8MnDu0ub41Lyql29TTvZCKsdG3vMIzFScX9XSX8
Czezo00ujPvCqM+NiZM8IiuVMB1GWgvnywiyfHRPHNm/WtvbBgGthwQPzywJxNK27vR2V6bRqprE
zq3Le1UEz319G3ho0avsQQU3NoYlnKzAN4NzZYlPKW4ay6Jazi+srOZgdKw7PJjGPG93+B5AOT5V
AlA2v5cF9SoxmsveYYzXRvAn4r4eSTDqjHzXa6G5hVOMt7On4eJY/kpz/W3WQy4CQzGfIPg+stnk
uZFjdHai6FgUOJjCIF+PZXQALb5h6XEMgP3gJqd8NAlvb2MbnczoMhON+gnNOXKxyOWJ99RB6FC5
8To0zUtfNzA2doNRvePBf9QglSZ3jm+YV6VW7kZ7+Kl543Fy34TjPPthiN41e8jb6A7/2VsjhiuN
2XWUTfiHyr0YwgOt4R/WqN90pol6lQkLXBNXhkRKksSRD+4DxBhrrwXmC/TFSzlah9hojxSoMzXj
sMprJvRb+hEQf61xXZIGb+fpg92lh/C6rBlcKayjELDGjYYTBBDjkRVZug40HDJxAZ0PKBNnQ6x2
WLg1M7tpfI6U0mR6qJcsHhy7WjWDd52dbOaUToGMmJXeWQSGt8Y+ZffaSrvryvmEpDvUzkxgfQVI
fNsWCazmaVsa6Qo31x1qVD4MNdyT+/bgTtmF00QnmbS7WJk7u7Wv+lzNytZrHUBxbToZ7h/toNzq
qnKqlcEyTEYR2GH7gtLAcwdfEQIxRgubnoCwTlkTvbaJfhvTSBxnuxsN+tgWd1JrX5qEjifIoq5r
PslIOQstv/RktI6n4Yq/9EIwSg80hnUjexsd60ob3StbVJ/J8FAb2U2FKQqszymYHpXe7Gu0w8zv
VsJ1AZNhSbeMG08Gj4h5jpETbzy6wEXLkQbjg7nbLs5IC0Bfs0+z7KYe3EOAaSnIE3fti/G1C+Pl
kplD7mrS5rXR9Dvphu868WsoL2Cm/wQfs9WldZ9BMBz74oeOyxr1y6bumgfIbmGSXntYfHXHX+F+
oGuaHV0R3RZ5Mi8YETs3v+DD38rWf6Oz7LnDm6Oqp4AL3JTIbaHkQ53KDxVShp9M97HLxKNuNB+e
0n5gCDzlDoYSX98UnncRg5uQPY7gbK/HpGXNBws0l9ciBjfmMnkLBcQEBPFZ+AJQPm+AcFlkvNSd
OA5VcCkK2KldT1W2R6Yy2Zz2Y9aAGHADfKm/zJ5Tzqn053ygPpXY8wx4DnQyXpRyH7PE3jaadzUw
mchL+6W3EFyNuILL7qpNrG2ZvrZa/J7znfhect+i7gI9eTGKAqSul+9bbUD8wxrdbu+5YASrQDM2
WjlsvTI/aXK4kQnO5yzcN1Z10NW4j1lYoFSgtenfx3F4jIWxD8zxsrU5tJG12u3NgGwZnGBJOqgT
syQyyXdMo4PTVVtg+tQQtOasiTfnikLjtWsyG6E4BoUroh86kllaAf0qUzD9SRt+1OALqk5cRxC5
WLbT9CF0hv4gF8y0OxguNBjRJncVV9cM2MTa9sz1qA0fWRo/0aaO94HrGbiiASaAUhiJD11VifZQ
M2yu/Ky8HGvzVOnWDjXT01RyVNN52ueRviOP/FgY8kpRno6r28RGm92U+Sv+2p2DpCqR080kBNIT
F4GBftd7FJ2sahfJ+tkbitvKAjxrxzkrU0HsQApuEUdxvNKwggTagYoc4ak9Fw6qE3pMiXAoe6Ix
VfNmFPKWNuFEcgud7OtMZUep6XtD9df5LEa2szWQxq2RsDQa0JMkj6IvHnNZnkenu2iteDOif46b
/MUbp4c4M+5FCXGoGi/LSaMZD7ljZUFqWmUxS6LCxtlBKMY80av8aV+wDBTyoLiYyNjfmDgyKOcA
Z1pbpnNRZeoltPbDgDt1EHe21d/UTv4SZtdalJ9jwYjL6k9HjTP2kDowGLbWi0FeEEkhGIITpgZy
V9n+CeHTCzCih3IVAhAOuEZ0g3NJ6fEKVianfdE8KabnNY1RVwaXTICZafUJDmrCSuStXftqO/+s
XB8vUHCt81EOqGG0W1NuMqf4IOhjG1vLgQ/O6cDEiW8F10lvi0+dFW3gt6gMnFNOAGEyFVvTG58T
o6cBbu1bBgojPw8mOie9+gwS0rJHk2gke3quqxxvPoor2vut1d1ISZ8TkCuCRuj3cRisnWG4mL+v
qi1eO9k9eaZ6y5r0ChDOHpzmvi2ACpV3ZonJCLujyXhcX+bjRyqCXxGtc6Wn775jRBj74OJ5VgsG
kqWwmOJo42Ngm+eIWGasTUhrZzWyipKCtGFl+UgZnfu8928NU53cOHZW8VBNzLCKe1XfTz4GHHrY
qQaizMGdaA7NIRF5ejCiXUMlGzAmHXmbHMddXlKerJEU8EAAkHRHQWXGhrSXyOb0rZf39oYF+n0s
3rA7XbNyZcKUFszYxtt0Ojpefo8Ql8tVN73UnQUQqyj3uLi2tsyvdU2+4hVKVoPqNqOVfSTNeBra
z4DsDy7gT2lHvoCVaiaHbLrvLQhjg0HdtGrJ3dBinCA+dYXWhc1Ws6qHW+pthIR4CPDLUF1xUzTd
ZcGxfEptFujJgHMm6tyTwJilZZF+SdWZWV0xbvtKHpyJ6nYBVqaImR8hQv2Vqnxx7x4ajzCpViPk
dOL6KQ1mRnbe7IQVejcKHj8FEC51zYQArGIJT3pY4K88GzhoO+YBV7XxyApg5W465TmsnJVLM6G5
Hwqz3gKgCLd2g0pIQl1qwuCBFcGPKRTJrmri+th2lMwDsDJOjbHEcvFQmyGhorD5HmLp3fhGZe57
gcSiF9dNTQPRs7SnyksJGwmCh0nDf+nnT75NxputSC+1hlbbhKoSh7gkVCWFhrxKTYN5c44GJp4Z
xhADpAHXOOkbjFcpejh8IGS3wE3NSTth3KqFfLE1i+kPSz3IWOHKrwNtK6o7W9NbQB6x2phtV+NX
g0cR6Om6blhPuSbAR2JB8Xy73h5dB59QNO4os6srVB+Ot/HC6kgSkPVYpD9pMrzX/ZVoYQAL57Eu
W7q8aBtzh68QdpFuYvbFKs8KeW9FtrzwHJuZ0NzDwQfBvuD9KBokBGBhpguK+D0sUaAg8zjaBlxZ
5ZRkJ5IPs46z6milFQHPmr4lqGS8ICXe4dtoyblpsEn6sf9m90xPad5j42tqSN4Oa86BQ8lKcKEW
ssP33QHItYeAqHSZne0iuU/b9DPuSEpPvWbnSd4ephgGNXkT1sOvzHUZ7p5xKrMCKKZ1aj1qsXgq
QihLcLzvm/lIrmvaIsqdo48MmIwp0Rnb1lWrIZAUN3I4cTVgi4SDrYYygKgN4W0bblipAtSabf1A
pKwHIoafQpgc4oYUtrNT5tdl7m4Tg0PW7pAyNn7/CgDiYxJ76WYHmYYoSjV/ZPYPqjT9bHUqvEij
W8PjE7QDlMVD/lT2kOc1e0SHKaC0Vz8Y4i51APFrQ2eFK2oEUEEDfsYAbWL9NDBQiZvJLX9kZrMh
m73aUFjmsAhiWCTNHetrSCMKt58zlw5LwL7ELmBItj5mPBSfzxyKQmpKxCQBQCjhHXnmbPRQ24vA
WuHagTqRHDLPPA40HQTY+35wHvDOvvoNyZy4EqYyOQppH8E+PPpkvsOlIKHNg9bBEXOFasVY0TA8
mBDQ/X74YFlF66oFKppAmimwRPUpGTt6kr8aXnd0p37T68ZdH0cfep+tiUi6D2Lrh1mPlzHQ3g38
5J/6YB8St3+yIhYljrOlOvSo94w+Xv1TK56tToRHn5G3UbJZC85kStLkB1Gw23E0ouqjLmtDxGN1
USXxyWZUjH3i0WNT++EE+qmJyzu7ztcUQVZhN1zR5HqWVAtXkxw+w7C+jaj69e4dPZRNpfv012uY
ulN9Hwzpg5m11zg9mHmEt0Wbnm3llxe90o9UmDtWiaBRqVfnGJTUutTkCeofrRBZHylOf0jlH5Ih
wFZKJFOEudLrFWeCeVmh9w2Y36+Fb9/2Sb8fOhgRes8PM46DhBktk1fbVy+6bl8rrUbJmqX3kCBR
IX+M+WcQU9DImTcKRTndsc9OZiCzklvT0lY4F4MVKYhXNdHm/CHjARX6O9zFYYVsEVRp1G5KPUZt
3bn3DalqoA/eQQJwZdQn5jGksnXTMB+cl0EPzhBP9tnTDcx0ZfkJveU00lOsJ/NKFOFtpJxXr/Me
fcTdk42cEK40mqeeyUjdbGHd3LiaqFdZrZ6CipYi4T/VI5iF69jp3LVXhwc5pTP5ofhM8+poDPkN
rJNtZCi6sgK8pDKgbXpQEDSgEVR7CbvydQfrwrwBlNp/3VruavPdPzz2h7t/eNnyiq+fFzX7ZLRo
PWUzG0feRzEOGH3iI6wr0hn9WWQNoheBKb0CWszTXY4xYSVmzak5b5Zb35v/xWMDzRNk9pRFnD5K
CAdBFzWGk9wgC0hBT+eIqbESfm2Wu+ik1dGZHpHYdopYBkQlMAv5AQQAkUkTZiaKtBJDTzQ7CrT5
7YoBA+B2uVlmDjKh5eakjGtfuMPOdyMuyt9CMCh4vyVgWkMOlPSBZqWe2uslLhS75f0ub/PrZjL/
luV+Oaq5YAcJrkQ5yxSuPg2wZ0/trM1fNstjy63lCccNOr73fz3dzLecFPAt40W/Lkgk06lZ8iAC
YPLVFB3NqDzRQStPapb+gyNCYfA/7J3HcuPatmX/pfo4AW8a1QFAL1ISZTM7CLmE9x5fX2Mj8z6d
e6JuVbz+i4xAgpBI0YAbe68155gpsm7aqfVx3fverMdywP8Hp3+3q+EukMbPDLPQwWyAGwd2emOH
lOMsLX5faN9cQMfMTACwk8YjJnp9j/iQpSjFtwyb92C31KrU8Svt7JFVKhubdU/WlqRvKPPsOw48
64VhUjNw9ucToQRpqgSH0C5uh7iaj40+Q02VGVzn4ZI2E/Rhw5o82AM/JqMCc8JFkNUyORzGizzM
2XFgEQCpprzgKgXg0A7zZikhkoSQk7P0l4yNR5ts/ej044wLdLnayZgeVT3oTlEZHuW5fm+SqN4P
RZCytnaTdiwubV31l06vHUZU80SXoXQpzm9K3DRWPQQInhT+jAoaREr5MMscTnpI55I5qcWlypZa
5MbQ7HKs0nqmygdplO+1UWkvg9GclRLVyAJCs1KhFzAPd58gJ2RnGdBDWHTaZVA17YJmlW+/Nh0D
ybxdtOqXlafxhrv0F0hYfl7o5ybGRMeJfRd3k32wFC24SdWAGRD8LGn6qTiUUexK/WrVLj8XJfN3
oPXnPmLKwv+JPQVUC2be1dSh/Bs1jNRO+zZODXg/rSxu0V0Xt0v8i+xTA3ICmmab6mIyyOmmM/lU
iLhgiit3YCLTvLhElpVfZOmR7tJ0Npaw8bFP0FKh3FYsyrQdFDw8rM+tMypW60yN9BDGxVUNa4tS
Vj3fmHsyz39plAgWWmyuWSOgLdQlhIBSdf7MhYmpar74ac1SgjoAaO6K5WaUzxdYlu5cOESfi2dC
70miO8f0RpExywWW3e8mAZUoCVj0nCpvuBI5GXE+6ivXO3lPme6RCchGFh8iHSWUJjRUcnpy/FZU
cGaltalt1mO/f7z+BDM4OM++5I05LVioKg2XwZi/aI792ZvLTQmICy9K+QD6mxJacyE84phIwdM0
EZ8xvZm19iX3ySOGnHNKPC/r6NM4KY9xF6L015VnwJC1KznVT0tFNKssVGXr5TouQ3/KMw0lsnxj
dMwUFXMkE7eM95Ll1XV2rLT4pi2Y5yX1to8I3ok1koIsoe5GUuyV1vCil+p+IPKbcBq1wmAB6DDC
428GzFMx+l/rMJu8Mo50r7AHOijK8OhwrZIm+34k5Yxiw3xXk1pLQevI8haOLJRDuzOex2A823P6
Y5R0pqksPGWzvVNypDNKc8z2tLaZlkzOJjBAL49Ji8lYqzAgnDvaqCQLDQ746yaNH4gO8IGhMsu3
0L0T2YZY36k+xppJmJXLP/sKFpGVO5sRe7UvKSeb9HkE7dovg7UdDjc93xrhdA1iRv55Kqn0ha0H
I+WgmHcBxnfPMeKtpJbTaUwX25vy4bU3tau+XBfBJo6a8K6X1OwmcdBsZLDCVTV1qwFUQhxPzCAv
MtheBkIYUEsNJmiQXoKKzqsaFfR20xIbw/IWQNBn4dpccetuxuRqGBdG/EcHfTJYl+JphiUlzdpN
XSvQHwzz3laiQ9URKaTckXQxUySnZ1Ha3c8CxUda4iCbLZZ+/fRVVKVzwOAv3UlTZPlVT0tNVtWT
gq/dDKv9QsiAb7DOQwOS3C6LrENQ5G3IZiASKs5FZpQt7icaYVOh9G6LX2csi8pTyPl1NRY5Wkyk
u1bi46+IDIvi8VyGJ4tZnI+pjzSBPAU5MgET0vL6CwTwu4W93O3pVcpwgXZN4jyAJJr2kaGCuysM
5VSHb0OkqC+9QcHFaI854ZqHuJ80H6LUiyJdauZnVYkCRW/qz6xWGKaHY1lFvxSFcd+S8Qo12Z3D
5GxQB1bGIVoxKVaEt8VtShbQUpR6WcMVOGqXo5hKtpp8mg1adqoVgwVtgFU0wiwQz+1bYndU6oFd
uIHBssyhQx5+2q1ZnCB/I1Vj8eOGplbeTpQTXHW295ZJAAir3eLatNUTiqn3QU++kv5T06F/Duoc
+OYS7hl39bucNwt8sqsSSridWPHTD5ieQMfPfubMllDtdts32Sj6bU15uTN1aHi1U3pdN90q0dRv
apPmYx2gC0xF1KrxFhG8vTVYUfJx31YQIn4EhvJVR8utGecqrNjG3iRT6xV06LEOOPJmGWW+2x21
QlNl2kzRAzl8SEezl3BdBZgetMpBBqT3PJ928slYt5EP1/cZS8+NpELvw2+ibhpr3jhS+6EOpO1J
2fIoLQmEZqhkBH1cjLKLd6GsPEQGc2YV3q+HtmfwLGipUaczf8uKr0lKR7dNZpbDjGyUdM1zYiDR
KYHR2DqklArlm0OmpNGixy+E9suI7I2lNj97ooh2ZtXcU5Z19pqt3MY0pRojumYil0ijU7Fx5PBK
z3pPZci+hBaMx7ar5ENC4C7BGX2+d+D8bmwDG1OZgalCcXzUtP6XWS/P+VgMPLZ5NEz1pg/m5Dnr
byO9/Qyn4bFGe8BEDQPiKAebBhtEnwR3VFkg0Ic11WdQVow2+m5gbuwGofLeSNPo5thoWBCaXyUV
YJdJ6biZRJgSoUqySFcaRM5SSuAS7nFeAhFMeqHbbowHkXgYyhMipykWiU11cUh5ZV7TgUGaRaqT
FH4VLSlPjHkaPg7QdjHX3W0q0qDSiFyoyJbt80xUlCIyo2SRHoWLJt3LBolSaYfJSrawzhFWmWDw
kUfSHKjVEJLAFAZk8R8DJNWXbGeI3CpZJFhh6HwHPCTh1SfdqgUw4g9r5FUu0q+sjmefikSsVGRj
jeXLJLKyfh8RhxeRpKVGj5pI1ipkMrbAA2cns6m5VIUVGVw9YVy/b6I52TW6Mu5hFutbFtk0F8Xk
j1yvSeR6rXsmReQ9NJbNLFLC4jUIbN1dGgrOucgJ00Rg2EJy2Hp83SD0JzSXgDFudXuZyLFEZI9h
d8lOkdiLCSYzOxLKZuqpfAWLgyzSyyqRYxaLRLNiDTfrTHLOVAsLoyqyzyyRgmYRhzaLXLRIJKQx
uJ8ikZnGB3RTiSg1ogzJUxPJahERa+uhVKSuoSwpvLoTUWxjSypbTTybKXLabALbUDO3p3UziDS3
qSLXzSLgDZKX5FsNrquACPDjKHLgMsogfiay4cKBJBrC4kI+cfSA5MfZIkkOzvJILjXpcvB3yhPa
EiIGRfYcgNZ3JSRxpiCWrieerhc5dTiG0YqI7DrQBu0JuaPs9yLZLhcZd4aMEi8WuXeaSMBTicJj
2Vpsc1Skp5HlCaRrGhdJY7uZyNCjvk17SuTqUVuoTh1Re9lYqTtljd8D7FafhjWTT7zLWCAJ5hOJ
fSXRfZ3I8OsF8bkwwJ8pIuHPWsP+1oMWAYCcUhTBYzIBoS/iKRTuaIvAwFQkB+rrH4ypuJEpWIp0
wUG8CeFEw6AnerAWGYQNYYTrc09EPuG6hyfW8nuRXtgSYwhqMr5vBr5pSvOhiqRDh54v6IZmVxKC
2Ik0RJlYxEjXsX6KpERp6W+7nCcQA39SacH7UENvcLbb7iIPRG0RuViL7MV2TWEMmc7NBDPyRm9h
V2Zn2tqVb5PdiE4olMhytGyqSeYU+koQiqRPglJC+vBxI8db/V6/BiNzvdmpMbKZPzXiIhORGynJ
7TavkFwOIlNSFemSFjGTq8b/f+wQj3P19b//19tnHhdMbbom/uj+bm3ALqACWvnPdoi7r6Jo52x4
K/7dE/Hnjn88EZb+l+mopu7YuqLBdnGwWPzLEyH/ZRAuo/BjFZOCpqj/5YnQ1b84ZNoy8BbFYeyE
BvMvj4TzF9YIVXgo0JSY2Cz+OyYJBQfGP0wStkXpUCMmgBBUBUSE4L78zSSR5Vq75JU876esegCo
vRAcmzzoMz3iAKdnazpbWr44p+UF37w5UqvXOe9sGddlZuyd2squ+EHzFhHB0o36zlm6ZkP0Q7jJ
sSAxfMrU3rNhuimRLY8O/PUcCTxCcVqENouR6AZfMPyjIKfswLc912gDoTK5Ehddbh3lBUxe4gcx
wTmAH8VjpdHW1qSLShLOUb/U0JvuyvekGeJDk9K2NliALKMT7eMoJM41I7GK4JcEtgNcbz3t7d1s
6bRd0/DF0TLR7zL6Y+8gzGlGMzn1bfeURNc4QWwyw6ciSGDYh6r1IyJ9iCYrOK02/DWCJWw1JdhA
sPUyVNg3eqmwLFAntB1ZhockwqxvjgTODaBhWGu223aKF1cWgHJWyaqXkdrrBr0y+0uUmp4sTemB
iRHKlvgXhRq4T5r0ZIqu+JLIYmIcg6XJbHQsESmbVFPJh6CdlOB7jXUAq9p5nDoLfEJ4KKIh9jTS
s8H8LZNPl8Q+TFgLPK4x9WFR5RGkbgp1MZoDN3HQXpjDOQ717qSY70SXpTdUn8/kkAODtTLwn0nb
b5qqSndNRo9VNunS045Nt1ormsFiVjjXCPCrjFlRNzARkpk46IUh7bQkftFVArGjiRAAaKmEEVdR
C9QqH73Fah9N+g5DMxKHXdkkzbmp4JLLUgcluXxrQLi4WJRve8fKb6EkVbypM0BsuR+8ru3OFFGl
A5P3W4MIob0VR+oFVj1B4voPS8k7dLjVzVQ51QkAH8UqC7GvrGXEeto7DR77Y9BH9DWnxMMFR1jw
wiRjTJtDFtqUPnvW9Q7le4ht1qbFrL8hEsjdFsyuXOpE1D5M8KZ2WLd+aurgL3EY7MnXIKjQGo1d
jTohK/0Gw7zLJHfYKRbr10L6qlO9BbYMrh5eB3FYoXbt7G00StYhoSbTqAlotpZLAa0GUChmptxw
l9pzOs6TANixwED0vqmznB3CZTNOag86d2j8ZLB+dggh9/JExzlDZ7ppkT54Sye/wsRBC6aqNr2x
+kwd7XMsAu4ytQ+OScBZ2AY/c2m8yeXiYYkUzrgiPus24tQR6iNTCJO1qCxTJdde4bU9tIvc+mo4
E2FBFlITgDRsqAPtytk8lyIlenaHaYJspD7MeMj3YTHeO5K9lZWapqaqAhPIw10WB4/hKH2Jizy9
I1oBGn0jJVHRxKUPsxkRyY6CCJVW8StvUGm2Fuq9JdA4X1ggyhYu4bC5MeyORmqjkLmIdcSbi/bE
kwVPOS3vcTIembArXsGAtMlU6722yl2ZO/Wt5jjIlZobVicakDnhoXJyvCXpk5MiuWddgPgWgaC5
5PfpT2UaPtORJusy9aJ8ZbOAhkc70uHaMH6zGOxpZoIgTV6DmvZhaNgecXiCndcXKMZAH1JZ1U+B
PdDu7CbFZeJL3Hetv2tmthwVwDQFLZHdaInKO97ZLckgj4VJKJFixeREiKguWY9ZdhAhk2KciOEw
kplHzsCSDVu5NEjdAnNSTVG+x2kluYpuEb8c71tqMyFlAoQ5xVOmts6BWhYS+VMKmoqmIyofxgcD
MxA6/n1DMAnUyHyT2/UrqPfWHzONMAboPYhhXkrabkAA+3jbQ3PeYzinv6kYzb6f0me4UIE/tnHg
stQdiVs9zDUr76kz2meswJ48do+dYc4egdQIL1CSekse4cNQAhJEcuLT9HtrUJEW44Opwspyy2R+
qjKg5jF1kuvrkmmsSoJ+IcOACMqO5osFnEROfWtChTBrcopsFlgIkDJ61wZKN0w0yWWZSWzpMWGf
UfeagGE+ajFcO0gEqHkjpcgtlIjGHoh4sEPWx/nbyHgeOj0QmiDosyOSpwDXkPGp58qVhRcT7SCR
WEkrvmkus1uXlNU7DbdZXLx0mw6wp0RNCAyhIlDWjd8FUJqCvdXL7/IQ18ivIxSveutXlbIPS1sn
k6sXwlxiwJNFVFd9LdR+sWR5Tg0GDNKysD40IneRWDjFxgjRG3IrLDnnYMHSVc6cCp3qeEGjPZAn
cTZ0ujVzXfd7gpnQL2vKbpCJOIuL0K9axEBLP2+N2ZNRWvhl3VUuGmIS0vDbJd2F4PZ7kmqI2lJr
T3NEtpq5Kx3lRx0R3zhhTCSWuEe1pA6Hjg7vMVKVDhWHSUPUfkAm2nm5hfTBIBIIyfKAzNNWgZtY
XIozwJIBiTgoEOKC9zhESlSnTDzMILxvlOVQqKC/oup+QjKCWk6hINyTnBfEPwfZMM6iKZ/0KS/F
QDrYZHBhalHdcbRL7hR7qU1Je1YUzV0cGqcOzQtcOeOHPWCDbuydmgRv4Ww9ObNjU6dtNqBupyNk
dDet549UIpeu08KYj2fc4Xr1uzD9GB3r0Ju5idTlJZ7tDzpPMMSaZ3I3d2Pa3Sn6+AJDefaTur0l
t4BBIfAQTpw6M7mFRcrCPKGF058lne4gKG4WKal5iDMustbQ4R+pdQ/YpMu1bUZxUIO6aBkkSZaL
h4PRQJ8JpZGolrl9Jxsip/svpWZ0VBv7RqmIO6F3iOo+CW9QFN6Ww/AMvQIxy2Sfw46Tq9O0cxlE
4S6ZyMKTExX5Q/nS9CLAl9HNs0prFyvtk+M0RHTN6ac6AeifJA1ZwPC0JOQ2JgpRBg6mAVroqkg/
oEcCJgakLaujis+9Z75SZz5SpmsRR09FXX9Kg0nWfTH5TiDqQfQPMvtRB3NMA87aBfK8MaMRvlrE
2aenzVYUY5lbVaLGnRvU8noT/nWQDEfZLp5CmxbYnit7iKMeOMG6wXyWkxmal7Qu6FW7I4lPfQCx
HMjydGxE+tH3Zj1mTqQarMc4AZhymgOtEIHbQ5zxZ2ML/mAj85WVwNgLU3xiCCSPZYgCtLjNlzM7
EDzi5nXe0tmBxwTPBXNQJbQvhIEeEjKO0x4RSNxAnsG5eGzD6s8mFUis9eb6A6MaTX99IVKnUt78
7r1GggU3d8Wh1eH3rcdt0Zhd99bN+httX38YCVPs70Pr3tq//f2Y6+76y0oVcJWs5rQ6JPX7kpja
sRxotsvOwbRUKIkScPywMIgUFRy79ResBSxQbAcAHHWoXGtL1V4BXb//xEq263GoTFyzwCHQJm1E
d7dZO7Dr7nrwe/OPY+sj/uNYQGBV3mqAoMRD/d/uagewwZMEew3u1dSPImlx105o818t0socLWw0
4rZuGc8ZeSmbUXyC3x/r39rK68ec0c1cmO3zS+Y0PudpFhDCII7JVljuW93xv++87v3jARuY5WRs
RvFGEz3t7w09/Oqois16LG4N4G5WNrvrU1gfKl3PsfUBf++Ggfmi0i3YTIJM0QvmxbqXroTLrCP4
pNP6zzW/HECK4i+jQLOYBYSxlWqCuekQKm2CWjiBT/77YwvDmtb47/31vU8AOrkE+gS+TC7Rn643
qUnYIMS7bwpcyboZu3Na5fIB3zEsO3mCgPZ7N6yBPVK02hm1lPKyupf1a7RuYP/wKVTiG1UgNvTt
mEWNUjmGBzmx4d3gS0SwBV8icXPdk8VNfUiAha23nSFJWYkSrlFY9Oir8gepPv2phKjlThyZyRa4
4zD9uKp5NJRj0TCUqLCIW+KPSWGcrkpLeE+TXu3Y2CEUfSWJDfywNMabmqn0Fkdvs62sINnEuBUL
vXos4OhuUzu/L7SK5LWwSHaR6AeXPZEhjJcs5kxUPOUiZh4qRC7dQNzx29kKNnXfLuaHqijJfiD9
QaO3SufPIuolkS/w8RUf4DziC1jgCEGYRYSphOOgj73WbLHVCi67gmH+otKg3tUmQokORhsJ42Z6
hMPj4ujHAmBMvmnI6qmfhh+DSgCbXmUYSEN6fEmman4dzunRHItffMMfdS70B+w7jitJcbSHzU+O
e9/TxhjRjXbtXdeSdhOYJKXN0qyfHSqaqBkbNyJ05qJqzAiVBr3QiOk536fqSs1iqVkJ7GIuRuVR
0HjmoeHSsu5+H/zH76w/dYT84vv3ytb8QWG18hrNOa8/y1ZQz7q7DOQklJN6F5ScaYuNMgIPaQU9
kpu/NyxLPCdLuc73ekW2eqSgoltgMEYyPYcJnqDTOxSC+QZC97yb5GXYrg/UYnr9/ZBNiqcybZbp
gMr9+2dBUdT+INoe67FaLPHl2Tytd+zFvb8f4vtm0UI0VWcUV22scilLEb/sZxK6U6GgqTKhh1l3
vzeZnbS70RwP0PmQzBmFhnCfrwInO98RRENiCar8Pvb9g3Vv3ZiorkgoLgjJ7FFGfv8gTOc3PMAy
AwkPt24q/J6ewjzPrcT7tb4vSWXFuyRAvxfLfIa6qd9keJO21iqUERtzldCsn2uYlw6KKfG5q+K6
hN3ihQrwhCFGUrmCshHQa1oFCKARHtje4FiB3+e8NHzh6hG4lbq3mTit/Ffm5fBnxFCzUmL/cUxX
FdzqI+ZPLE5kuSq8DOJRWnqD60tO0f5bZgy5cLmnQxKjSTNh2DOJHOfzCuFUB17lujfk+QydH8m9
YF/qZjXvjIE++jTh1+Sr4bLIAUyzPoNlHRBL8dzWJ9iMQuBZyJG//vXJnI1tWWmXlaWZZCSu2MPP
OYEmO/bzrqpkFes7yiTVjAk9AG6oiVfYrtdHYmi703p7yui7e5hEEtp+YUxYlpFXdPrJZtMRtB3s
9KsTg/+6STpHz/e9uCLIuYRgLaQXh5U7O64c5HWD5x5fNX1cf8Ugr/dbf9AbiYAHrtcPhCRcB/q0
weidc2797bfEg3//xfVvrXf/j8d+c5K/H2HdW+/3fez75vfDfD+972OAFZgHQUF3WyvBmScIzOtP
11+2fpOb1uf+fZ+I+Kz9Qqz396HfL09C1s4Y2QF+qbThuMz9cKyG0Nyi3bpdsZ7lbMUbAAMRS3y+
ypLgFlO8isq9LgRY68FymZ7Grou2epKY+wW3vCXEaiXtEhxyEB/k9ZRZz9z1PPneTJZ9aYjPQUaY
VPJmvE802J22Bfc0Jk/bHRd8Q7j7aUAUJWazTlyHq8TiYrIiRtcnITfDw6iaBZ1ChLuxhioXGxXd
vsqiq4C5zwaXeOQllI1AZuZ1fIj0JrE8aQySwwpgjWflTsHDGntcspGUpt0fpPIEa5NnYXS7RkF0
AqhmF3f5r6ZD9vs/jQUofd38/2ksUG9R/p+NhcPnW1T+vRXx5x5/OgqKovwl6xr/FB3/ignY/V8d
BfQSfyEkUyiD0jywwB39YSzpjuDEO7IFYt75Q5f/00/QFTjxhmPSaTAMMjNk7b/TT7AUla7Fv3Hi
xUPIPC8HVDw9D1v+934C2r+6N6zAvCgzdfO0KL0xisM/QF4GYQRVWYT9ZN1UcTdszTDCccgZnEEr
xectdtdN0uK3bhPQJL3QVa6bRYpgyYrNerOcEi5yRRZts1GN9+vIu26o8jR/4xn/PkYBZBcGtBvT
ED/Eyptf+errnrrC6nUx6QisgFB2MQD87bsX1FDpx8EiI7h8YSrBVEhqMKiLHrNlwN0pgSXp4D+c
rr5QNoaoEeUgbWya9a3Fapi0ToYQ04H/1tn5OWpFaDCjm+IgNtS6njoelT4yfaxDO6fvTmEi5cJ+
f4zw72CXgltOhoayrdX2TjI41HRFf9QlMJZuWFfXOdSGrWTxnMLEfupnh24CXGa8ugdNXfC4gX32
DbGinRYn55omdlvCXyBRC5q8pkyEpkrN76FuHfrWZwyX0joA+qizcDmuG2WBpyuP8e00AGmOm3m/
orpTINpC9l2L2HRhjqL+PGwVk3igtyROTxGWdrlrrYNKImkFH+AQhvSTdGs6EKnzkOdxTZwr9CFx
eaOBC9x51HTS7kbqM2Ke9L0JxTL8++YsrlF+AWhvghm5XeFx60YW6651bx2j1z3VVs19Rr1p5Uev
z3zd0C9A6Sw2Yr6gTrmOln7I+t/Xmy5Jhm2Y7lRpnz0ACFVczLEsA1EDevW9dqMwIcZD96QaD1bq
TZ+kuWPcw5JfdnjQtt3gDtJWwenjZttgF3mSl1cwit460vqkhxo8b99f2XP6ncOK+xma9kKJHBCX
fNsRlzu224BZpnVKlXPNKf+a/mKJ5zYv5Zn1ZUIoGQiC9ACOm5mx1y632oSt77M0tjY+O7zqTdoT
SQya11e6I32W0atPAPrI6qPpRvd9P1Oce5ef6IdgrIGFHV9xMFmDS+uGfgcpOaZ8oLyKpw74MWHX
S3pj6YScAiY46sXG/EruEI1zpVbh+XBVAV7bucVD8aAlW/PZ7PGTibcNX4eBvI4y1+RTVsjGXZKL
1uEmcvYYaTJU1BgmJxfKdxNeKue9+gQ2ztt3OzzG9+Yz7FAn3HQ33QM8I94JQCngwfod/RHColP1
PAuTsBufynuCKdsrx6sf0Jk2b+khcWkEXfIJO4Vb/cBoh/MsQw85oCP3Yfkk1MTwYUC2dnWCx9xp
2M3xHRAIsujnr57iVvORUKmjCoeaNT2Utbd8yBiiOjx4Lu9uR+4pjDDHk98q+Dd4SbNNeyGHhzCY
ifwf9UipqL9q06m4U5+0lxxrgMEY4mJeT0K/vdcwgode9QBa/0DuNyB6UesOtybfzSsNMgAKODiY
kYKDx2iXPZgkz7rdS/FuPRXPzia7Tcj/HTdWf3KaH07sWnsKqjCuHcrCwQ5FJ1l49Lba4cNSPfB3
9i4+Z1R/7+bazzsfUIv9qN1Ir3RNeTGctvqb/jU94jQB+HUkihFzC7UsZGSAVvzss2y3IV+HYJd8
5LVLSnmc+PlZ1Rgp9vozq1fWKaHb36flw3BTP0936k98RM2rWDs6HifbcGNX6HtdVFsZXnZKkFir
NpxQRrZVcXhR1LVO1AVJPg1/NqdNfJAxYD/iRo35JLwJPA20MZTDm+5ej/zlF1mU3gBQeGu3G8tj
yfvL+UChdGq/9E/W3G/xp3PPuDO3G/MhhKXhwgnLl6cAP/vgqqMvl6fqrsXD2nnKC4JV+m5HlMSi
D+i4+m2xDw7D7Vygo/GoxMILJx/0jbpjme1tzod8WxEC/lm32xGWif85nOkvDGcs0+aLfgNjEP/O
cHZ8TCusBuHL+BalzVfaJcmGnMrKg9EA4sxvHutztyACY8ygL7O3fxXLdn6WiYJEaNm9ttoPxo5g
dm1A9yYNCT+zrgYFc0pJKEEP6tu8eNQq+UpxyeXhaBmBFmjg7LoAET67cGcSAOtibLwqkc973r7h
Bt4q7+UX0Vj4t2zS5rZoUQaGqMZLXucn4yYkMYuvwS7c6IcRBST4Fc94in8stTduyx2j5fhzSLbL
obpLOngV9PV3fJY0fIPgIsuH6jE4KsGu6PbZnfQBWYXPd5Q2fPR894rHKaKs7Kuxx9+ZbvrnYDkg
E5CFONl3pK3N6yhduXFbqAzTiWANNd0XXOgYd5Rj9phwUmI8ljbhG+XTiNJSs4lKV8PGkezTYGPe
8/W+z8/JO9mQzkd47YKjQYQTA4j2ZQPygpMcgQSYXsvhKanPKc60B9xok7TlYUhUp7I5SzeW9LOd
CVKctmV703woD91rcKYvY813KU2j0A+fR3mXl88GVOKq2ZcNXfltme865XmugEDftwS0yL9IH+9x
TpPuzmibb1hrUzmG354nexk+Eyb6++m1olQHWALd08PyEAw/1fZLsE/49sKhUy16Ke5QQct13KQA
yZ3f8Rh66FCR2wCKYLAQOYG4dDsXwXmCBsvhk/Gz4GeEZBy6IuBD8He/sgP/MNJug2nDC2P8l3fM
zY7RB6UUxX3ExHkfZq+pfoYWydPtvOU8HjyKZ0fAgTGXvpNcb0EnEUE4hR+DeYNqNM0PBcrinsbl
Vs33ZLGo5UaJ7soGxfUGJOAw7nh6mNTa2Y8F0fmcAjmDXuMC7Oh8oWNzn9BKogRJGMZ8vb230omK
4Sn94Ry1Y3I1T/Nev2i3y23wZB85o6mtnaRXq9vUDDEpVkFQnK88BTTmZH1JsR+JoPVL1WY+dGol
2FPPKtQHFY+wcVQKL7hmm/Gx3GJg3sLwyYiu3sYYCuPnuLukExy2M+6B+YTdbfuMHZBP0PhUog89
2gbqnn6iprkl8c6NZzdMvwB4hLK7xCfz6tDAbE/I/WoYQbTMCrBwTCLBaHhIy8mcrumjYBKl/5s8
LuW2N87KsB90387OJnHMhadWmzC7h0hG9S+VgNG51ZWB6Ek8FOrU2wgOCrNb1zkAPIUH/yTd6fVO
IRiAS6+JOQqkgZt8xem9mhBVgSYDPeGug02knlTYVLDyeqQMOzAK6MDrGof8yUmfLcL6BFOd/Do3
/tBfqrPzg8ig4p6jc7MLTtFpAn3KTMOzX+rK5yldVcR47nwz7ex3/QVA1k12nVuf+mLtdb8ky28u
QBIhI+4QMgw7Ehx22qb42d1Lu+F+2YR3knLsD+3teNJ+1Pt7Ez7PV/NzumBNsW8rHmPZRCd9XwAQ
86PeT8Zz7qevMp7jxwbMOqCkE+8RCu8Z9orkxg/EQbbQCpiuOqwVDphch/RZu8OH0JAFpyKR9EeE
6Dv53fkhv/Tty4BG5gk8KyLibQal9WE+MVfiWZARTYrajlx7KqQofc4FmeT3+im7n1/Gl+aJ958/
FvenCjqp21y4cCDj98pD+zg+ouzkjK18JAEd+LHsUhytZ+Vp+YqmjRbv8+K8PDVHlgFj5dPYpv0c
fvR31Zu+bVourSi+OYd8GdJPQFzlPrr2h/BBerQ+OXFQJz3J3QureuNZIfAUbkQHhZkY0Rd7eSDu
m7Dc4U047J4BFGJXrDtaKlfUska5MzzEmJa2BVGTpttgcG8aj5MU4RHZsEHxM7nvdPgPW4RAGeVi
4kM2cnqNzU0/7EwIsfl2zNG7b7U3ggNJmFfeUJ7clp9cpx16ZflWeyZyKdqVn5jydt2l74jJ9tTg
iVVVfds9ye+5vzivNoHt27TY4iXHj9S2Z3g6hGPnI7Pbu+HaXBv1rMTecNUoc6WH9Ec8uvifyDO/
I3+TTMf6If3gxdfaZrzlD0CfI9DIiY/1nYpiCNYhJDfub11U2ZfiY2+77S1gGn6V1go9+OKqd4fM
Qm4P24Haopv8nFsvuKS3wQvPqAfJscReEd4O5W4ofBhALJucXwbTc4Fr8yqdSNRdEz9Y1ftEae6z
Lrbl+Jrhi9P8HoLultmEcjseeM+p6+k344LmGpMYc84IaqMLKFz3WZYBdBIqbW0ES1v1B1yZNrh1
NlZUOEeBIrLt5megUTsaIgf/WU81a91bj62bUOenjqwzw7Ax12cdNJwKsp3WBYnftOroTviRmO0L
Mn0kqpHr3qhQ4lz3cknieSXiJ5ne4sbOhtPkyDFEM3GXydC6Yv8f761X8D8Nk8SRzthbCXyvVHqt
m3DYqAUzRaOF1ieJon0v/qAqavh4AC6pgyeVWO9jMcDK0ykKt4I17xQ1l/11V6tIK5qFEEq9Mxlu
O78jZOCr/IpVlOqefGaJ1jI8enHodQ09HiLOPUxdsUV8GyAV9GMu02ZWKeMXnahTs9f0w2CRq+IW
76bi2jeseJLOxRDESkJ35R8GVwpPtW5KSLWJj5KARuR5kLEtelKCg3/Hg+rmpT8PruWpD+aD9n+I
Oo/lxpElin4RIuDNFo6eohEpiRuELLz3+Pp32G8xm4ketsQmgUJVmpvnHmYJhe8OwROaMhTXsuHl
v8XbfBK8jljUym3+DeLPN+aLgn3khIf+Q/4gQVp2fPtjgszYFpxurdvWeY7c3lc/+kP9IOsMRw85
e4RCB+WLif7Orgp7eKsRL30wAHmSHvq1+xJmN/yl1MmFVj/KlTH6cupy72HLZ5rH3JP8O/wkJ5LU
KrtoX6arneECwCRIo4t2RBw9fRV+sSHwkDKn2ne0zIiSnPZPgCXynq7n38iXHglx34dxRl3PpYO4
cEx+CIrJ9EaUah/tb/moMUVpnQTRlrGSdlw8GFHkO/xaSO0DyYFly/fmimYI7UZUuSW7655Rec6/
MxxOJtmIhw8QC9CzuZHP7a46e4Y0ahdr7dxtw8MIa+E4S5SKMPaw4RyA5xB/0BPQyaRJrb50yXra
8a8xIgRS1So9fGn5Jd5qudRu+x74VeBAcWSS0Qb4XGZOQi3WD/esyipxii9cS8iphreIyzlyqQXv
e3Im9rF4H7waDvPpG32zYBZ8COACea0fb5V10zPiZver7gtBovrDu9aKs8xOsQYP2TrWF3wS4dpF
Xs7vr3nhIlxqZj0OasXoCOf7hfxZ2VFHkXYSG8sVqp9qD9gkMz02egkCS2BDtnERgUqDUmIm+wd/
vreGQj+nGogvMkcZnJVX30CzSa66DXeqF54Z1C0xGFjVFzQKVeyzjJCG8JI+OsoKAiObrXWgswsD
et3fErSVrvFWb5nHgwvyUj6iKxMGSunOP4ajnIPBMxInvHU4Qo0O98Xyhi8GlhTu8ts8klrqsSf/
QJTGv0TCu4wVzCAhSl9C6qu8adbTG3ejXlk+3jgUhD5k1U5vECzzA9lL/wwC1/FDrXyLRCBlDy59
QdlIF4Lzc5V7cJy57VWJwRiyHAf0ABiIJ4VurUrUu5DS+NNs6+qlp/zEwZk7FMwE6fwcVrk+eVef
xoF0IDf/JtVRhIMGxIDc/Zvgj/RUX1WbZ7EMa/Ln+JWnkaFAE6JiQI0Asdld/ANyO+zJI8XQGR/L
Phg+GSFG2RxzTuAJDy6zdkrCUo7S1u8/ta98beTgm+yFUebEN2QvCK9PAN2bL96nTQXLagWbVMQ+
KLLBJtJhKJC08oxTB3srPmgHh8uqZ9xKdGFiTl8SE7875lWe9ZbWaR/PVfQwf6kigAS/sjDS1OYx
pADEDe/PVAWEd5Jv7YtFEkHLtifBqR/K4mpf7XzOGZBN/IyCxDuesqIdfVTAbVK3zIjVdsOpPULe
MeBRvtGyS1AxHflcFCc2+hn5ClWu5DQ+YMVSytBp9hGCaW9gEAU0pLUn/iIbax8zikgu2nh4qsY5
vkMHtJz511L/yugw2vmD+aTIYexQoOwTxtvxYJFMG277FaAgZakflN7O72hPV8mL0SHcsZe3/GFd
Zu2Yp97Yu5LkZNk5S18RAxVvITpMYHbNKhwP7fQsszwngpLjFHD2UhwK9wG+cFdRc5ieupRseiQO
FB2oEzxFlvvlDdP57bAOrrPbcTshhpwpa6Fq9Li7zU965iEJlSumu6i7FoWBNp/OYh5tLRrxug1u
/yZ7ZC9U0tY1qJRbfmYSsz5U452qFydRoJ0ii1DB48hpvgzPOFJBYwrnjWe3E23gXC/6aT6Vlq2D
AmZXQrTKfKStbwGu0TSyn293BhzFfazHzXx77hSwia/ceR454Y3BHPP8BPmww5o8jF+cGu28ShK2
G8i+PTvvrrylh/FkPFS3txzw7+LvpCLqxF5gJ3z1mpsqvhit52ibV75JJTT2J+SZhBEAh4hiDDzu
iBc3pfD773pzY1RPPA9sAuaHK4pO1K1y1CWYRdnBqnppK1+TnJixZBh7BhCoLZ22vHQaGS9JX0cW
Wc9M9K8oYZm/HLXm6MTzSsje0elzQrGLsrCYYTUkUk27ex0v8m/HbcaJyMbkOx89SuLU7hLBlWU/
0Fx59PgHVRWcrY3NE+3PVLbZ7KMjc/vk/ozA9TzWdvEZ5TYeesF7y2J8nx/jgSeNDRusDo6aCpI6
6ZAlN1HbgWDKNs2Gmb2ZYTGWU7khQ+VaCcCKULEa3rLmqRWcIFmpYB+fG71Cfstn53qr13Zc81zo
5T4DALRTHrhxIxjNcq9aNnWPhmpVT76Zv/Ssxp/YIz32tdQHJ5zm0Jhe9dnDf2UGwNB6TY+41mUH
uT6/MzsL2mnu3YHR6cl+CqnX2hfQdIqf3PBgOETVOjROKTRsxNMtWSXHdvoMjITAiUsHHEUme8zp
PRcKjgGW32Vn5h9wg7D78cCx0dReTJ6MbrfwrSPbr43l331g1yKGkncZsyP0f34lFOam3w5kl0fx
xqFIUbAnS/opz224KVeJH2snborypt7Cc3hTfxgBMI7DbugobYJvgRhqh2sLMji1X1f6Tk7hrp2c
odyAu+UZVTlgKxsQXY1kxRZvJQ/mU1XMb4+/xF4IpTuaQ05H1eeihk7zIn3Ng0dhcvmauBSEc+fu
VYNPdofBMroQCoJzy0byLEenZIslMj7XHy/tTd/mn+lF9PRHDdYR9StDyv8K+v24kd5gG/9ZzTpc
HMmPHNo6xUaYvivEYismiD/ZfhFA5zcOSRiw4pULG/TPZ7f9JRZHCI1bItD1vDoInxzp6Rbwz9Y8
VO8SWMw/3SDbRqZy67oRq3I0zisqNin30Am2TPgVvKQ+C6siJcuemk5+JOd/GAYdN6I9GXha5da9
O95GL7znPAEEeCMHHw4Ma+Tq+a6Qbf0vYge2bMZhRFBhCDMd6pho8+XttJf/2HURo+PXKryEO1ZZ
dy1+VIxu7aJxJ1aCDcj43OGM8ov0jR1cr5yKOlCyXWh+jL8MhW+TU30J16zWbz4kZgFtt6dYWkFl
RVy+DTYqodsKCIhM2v4w7/VR9aZdvMLZjYH2xQbQJcAlcvo/jmUrc2AV3Qi9tF1KUrLN9tKLtmAC
yrwtP6S4BOcX9qhGWcsYO9Mgw0VAe4YZgbQLzX1Ukff4HXTwck9qN3xZXzycUBCHNxaL/IP+mutn
Q9W9B1uQJqz+2/Q2Jy4PlMvl+3lkr8u+ubY3NsWE+gn1m9eYMMGTN+rH8mW9Le1qvqWhkz84lzT1
BWJ5NH9z0BD+B3vlEdRupO/Mb6ITIXIKqOrJJroAKI9ftXNFQeeagsRkDJTltpdfkeJkb8O6/2US
haTsJT1gFPCuNXa5yRY73xc71fAQHZPugbzGfatDSU6wv6k86xCe0NtE68nDXKIgAte85I4a2+PZ
2SNSXFt+cbJ203q6jO/SytwDw6xIlkCXPCMHQM5E8Ykd+dyNxg5kAimP6CICW/cFUna4ske2z33D
zr6kBpgrQ/PolUmfqDmbSDjIxtj5iCYrr6kRVjMi5MR7bcUgOO2AVzF2Saafzn+mq5gu7Hvc4uTe
gecw42njQeHPzU2Z+ea17+1iZ+LmUIDltVMweDhRWa78sjjmuje2s3Kr2FhTalFUG7Y9IbK8ziSP
ABFTnW9p22y7x/g6tL42uvI7rhsuN52IuQesS3L4QtZHYHoBlyY9GNzdlDcyvh0NgQ2JhXFDiG0d
siMMX6a7qPMtPCOp3X6IVFrZ9MM1FjKsHeEzWI/v0x8zcIgxhUP9LnR+/93dwbJZ4zo7MzXVM/cS
2drd3IlfFK60wVPfhG0jraLLdB/x++t8ShflT0KExKeimg/VvBLXnbLVF5+BE5kRKQpNmCGCk0H1
HHlMFbW08QqsEx1532Ea8xzEe2iRI+6p+8zXedkrnrEyr/V7SEWJFhTBODiAnGIMZZKLmj4GvlG8
Gd/j8arh54CIlKVDbX5PJf173QrUvLrLPyao7UBOpn/RB7YpucwfzGwja6Bwwk/nGH/KnaZHwDgg
ilBabNI6PinLQcrclmXhMLlSm7e2X1WtD34gIg3OwGVBxuPzcEC7zPmunzNnGMkUICUcKorflS05
4TvULWw5FirT8vP6x6DmwfpcGKiLAiINm6eAHH65zC/ANfVnUao8md9js+aHyQvQ2xiZlx7YtUH1
0M0If2YfSIFPb/FUHyE9hDaD4H61zXl4CJU5SMKD5mGd+9nfta9unwzMdbnhJxaS2A2w/aZ/5Wzn
f92H+fS5xXeC9KHdtju8bJhL+FNeMVx4xYHbGUj454f6N2ENwCxH/OyNRk4frTXmwCJ72KSXQDjB
4+/rZ49zCdDQnZYF31hUpdvpPXjSR1HF8zAxN05IshKCrZluUY5pKoQiFL0OGt9scCTGNkGOPM+s
m/QF86Mw15K1ommJ5xUuEyOwEnO1tO/MqdcLTTeHNlFjT/2qCFfyM46gJwpKpceI1a4vKkE50Dl6
dO8oqOiaYoNSTm4rQNphjs41PwmOgyOzX09i72bcEhDQLyTxc5l5Er6Lj5zamuCyWxbWWdNWcXbX
1s1VsvzZJICxk29I788jywXY98nATsiwgOimdIOzFxoco0VRmu7nmsQFPwCexWPiNyRfh/AB9gYH
nsmT4ZysuXtEwOk5fprCPD/BYtr5mXFF6p8wsHOf48zrD9FLoh1aMFAM8RCDQo93whVb9pGvS2Sc
vBMt59W+gES/lGtiNOvTuGGUzjzOD+OlLPV8j4+zZ35QCTBsPF7TB2Wm/DztQ6ZnCErxcjChe1qr
4ZUcnoai9dEADKRgkrzV6ZFHeiz5Bp7wy2zKB4ecrOFm64jD2iLYeMCR5fjmhMt1l80V7ddR/c3P
NSHOxvgudbv2GIidZWj7e3Av+kp7B3kK0YATlicp9en1TzOETq9r3GL2WbTPvZqbT9j76iJ1pptM
vww2CjNd3xyguMD/zLfS9DDNIEwrD0jqxTszZy8C25FMZ2ohtqlHiKJegqetwjCnC455YV0LdnSD
FntNTVuUPPACZrGOHhkuWqfqVpZrQ1jTXKDjwDxUx3jvwKjfaR7vqB2DktiZjYJgg4/i918pdZ6V
TnmHYWEqV6QS7WE+FBvNFtaUjlgLRHb4fdyoy86x+2SCXI0TwjftRd5yPKp3YP9++waQuRLWJT44
NxlSTELddh9TNE4pS2GAQSx2De/LlUGhXnnEpt/xAWlD0Mpam9TJc4+Jw+TpGoVWlY+mb8LIXyC0
IkiJHvpR99otIzH4IDfvMWKD5FY/P2v8OWVOwBSfw6ziDElkPtEwp2E09r5uuJQsCTdUmr7qnuYp
XgdO4NHGeu9pU96kk7DJX+rX7MKhjuoaZpmLt9gPDaPnAC185g0NB2js6/Qqqi/JdnzRO3w4nOw3
eBPfZnJfAu9N/VGskq3sLh5VHeWTYnf3oP5fbUsg/JIj75pH4QWesOlu8ZWvg0ek5NHlUDbRBq0y
JTe+d3QIX6ZDsQL4Qz8leXbogCeyaIjtstfmlUdzemWRseHJta9dlXeTjftl6m1pY3WOIu+H8kOk
hHHXKcZ0q3Hy4ElgPC8mjtExdWlXv4Wya1LPpCZEr4wjmmtPuJOv23kNwirDWiLFGdnT2F5Gl7nj
Mt0mANKqgwRLjJGsCgiE16urZaKXASjMy7HmTln9zOA8+w+TvDJ77LE9K33LKkIZYzcIR+nAwdLM
W1pfXD3jXz8u0RjWs1ODfrStfDS/8TX/mgqn+KUhfObtWTHPm7BtMTIG10ei9Nbumt9GZIlwpNvG
PrlVqm1emJDn2ynDv84Spa3apgUIwAPCvfDK3eE74iy4EIa9odl3jYP+gkzIEXfmhd7hhG/ADxgU
bOLodzsGjUKwWslO3w2fDKdJPIN28kefY9Mdm8lGfo+Zzzjew/4oKZ5CkJZ6xTl8H8C1Utk1DsYK
6MxVJLZVaXSult5Vepdwg1k/syObteev+I2kIshXDQg0Ojo0T7yeGQXqHbb8Ze6YfIjO1S3LbRhb
G3YHEdA7HkB7q4RrsWY0UPJ4DGq3VoiB1VP4K11m+s3fZuYwBejzq78C1duSsoQrv/HvDT7fnZrV
oX0T18qNlqLgllfhQ79MH2GyljYyds2O/A0OOP6BM3uncKfdhHAD8m1Fb/FmzCu2jPbabCPAnW/h
lU1BF1HtM/TpVf0zSTmah3FNn6HSHQuDCMmBwH6SVuN3eupovgmnXrRZ8dVN+VBp8sTXTHWrm/kF
11Gj+LPrX2meLNiUpV6zMtGDv/Ie3bk5i1/qLn0BaCc3DhQZIjz0KNN9eTQrJXy2WlsKDdRFrzSZ
NVsLPNRv8rvs5tfowbILryLFZsd8oeVTzW6+//wkrU6pMKynVUoM9muMdnerKQo58E5e+IzxVWXD
uya35Yo2AOeHnh28xLhkA5IVaGP9ZfE71v4v44Ja+2wVOiEbJ9oFeqPXnKHc5JXGLbopL/udr7of
ndvdM0KeOHgRAthISG4ULHfdMX/Rj4LLLU0eFQ/WLvabS3W2NtopdevTtGJgmYbhaCML2clr7WRa
Xvcev/HoRls8Us7ZcXTpLkJcEWMP3QtlecLOsyttilU8OLIvIOkw1ujwKLNQmL8obB7V80v0b91j
OOp8W9q3P8+SLdace7qUixvtBMj+XGfS9cgubuo6uzDgvtf+auhBlK+x66ZWt+E+/1CLiUIPO5le
s5F3IHRj+SK8oepAE9HYLmdF3ugvhJhp/WptxV3O9snRU+9Zl9U2uyHmNj71L17rGbj9ZYtgoUgf
CXIaIvu35iC7EhFbTETk1vJp7LyETs0MGBE9HYBXm2+ohiuwD1XtUHaG0M4SEV+bM7pPgZYbGTWc
/uST6L1SXgeCpMWT5BWmd5Zmi9/1nndCLGsqzhOcfR+vQIl5nxiH0JZ+J1PkkYsb2Wv+CoaJwkth
lz3oCXLXbXrtDsI2fe03qKj0f11+ssaLvI9md9wQqVdsfXxETkwSxGhtvtHChoddHKQP6rq/E1HV
PrwX+6dELHQxvwjmjfVSf0YbHq2Feuo7mhD6NvAEejvbCxz3yOe8ynoJUMSih7s377hqgCUCjsO+
Pb3XdHepTm3DO4oOYa+fqQp0FOAfnHSvabo1zwjLzshcz91H/Sa6DXF05lef7NjQ6AFKKCwf5YUT
hJNG36IaUmtkaBTCHQJNqT6EmAWeibKNkzQ7E/aqhMfNeX5tr9pp3DWrLIWS4RhEtvdmxQbz0qu+
sLNes3CjH0UEJJzMlD+WbwFglosoZpfgF4B4zUfzSJmFqBczbwV4yMpy2QneG8Od7vS6m3tyt8CS
I+ql4m9bNxjvJuGXF7r99j0LDkXkGsS1VIx5lXF0qvc0xP9iy7Hek1cSho4byYwvSZNXn5pjQsxB
WlM7EBxLmUjZy3+6TzLVeFglR+sRXBtCbYC3zabL3UhcgzQnngzGXVEdE3Gtf+vfKba0XCou4t4w
cIBY00aP38mp+neYgxPztjSuxBeDYDd30tMIvmxdXpN1cVR4MHvH+BROnHS58pKHHzUaFoXFpZJP
jWv8FLpxbRWXODs/x3Ajv6bVSmD6W9P/eyOGYCiZMKOkjOXW1FZu4feUenJAmcPh8WGnzkwvL9dj
5dWSM6WrHuc7HEFI9VRA1Awio5Zds8qakuoyfVeKV/SaYGIiiDqUu27lZA/eC1ufmdfZWgZP17fG
Ry551Wr8ipmSbakC6DtNdyKgpgPjl7QSnhvygkElXAa4BhzW8J/wM7nO6+53WoFb4wkCoQD4/LV9
S5Gohuuo3DP3xqwzxJVSWeMOB/YNGRU7H069JSI+g6TNkb6ZewcA5cTLM4Qlu6FuGTotfiacVTVC
mYSi+XifuhdjY9I2HdbwYPNpzzlNW9oP2XBwFZ4v4eIq05aJa8zN5N4nIuED59m7FCAZrRjVIxAd
NqACJQ4VmhHE1vLz8teyl75U4yYXdsN07spLzDxLfsirNW610gRa2F2EuzBuxuFUzFg/OEAuOLZV
fJCHg5J9zfpWNRGL3WeTck2xJiwhLiMWIkiAVdJQDCFkJ+yWPTP22Su5HUuCVm9v4d+HqG52ZJBk
AxQEF9ld9q5erBPypB674M7paFiXa0FgJtcuKh+uS6hu2mmvTWg47mzMsb4ZbvrXwNwmjf3+2e3/
r8//73+BISF+ybFB++8vIjN8Vkca9HD8AjhYAP95E4wrCJmbf6/Nga76RmecmJ60NqYpenlPYSxp
eRIYb6brtATdNg4Z0fr3J6NCUT/Okrapmz0Ab3LFfy/9+0uZwRy37Sht/3tNWgr+Ghucfvvv/60G
UnJdWyuYeZQMEqawxSn+kcan1v7fa83zL+rnWOG//8xP//d/f/rvL/793P9/xVT7p/dUPHTuoNLe
+vdDeWYq7HjPN/r3o3jNkZgkcroF1t+8hMNmqsjG1RmhSh+sFT6spMfmqhnb0g/CbjWjAZKTrsNM
SJ9dvfDiW9rPhyacz1PQdtADuWtlrmgvehG/ZFn0aSn5RVGFT1kcOh9mA+bLtDfidN7EQuI1PK99
8DIVk8JILCz+KnsPBLwAcNad/Aw9XRoO02rp2tDPk5IkjwqChfuPliGLnZVEdA1BIqUxDdLkHp1o
piRHIU7f86EcN0NMfMrECUefzrmp9zGNq7af1rlOZzseP0uxlHdqgCwKq4zZVD3uyiYpuEaaOPit
ZAIv7SiNjqe8k6UdHC66G/A7TJFevKn4FVhYJoZds5kfTIW0jMMRcPT4NGB/tFKEkMAoi2lZxug7
NdQWLdbH3twja2xHDsK0pdg8ihMMouh9SGQ8oDlimC4JaA/0VlWBZ4R9Hyd4dmXkERqcUSTfNcJL
C4dULUbktagJYrphOIQ6aGemx+jwofBvJX9Z6JdX0Sgyp2X8JLn2iXdF6maxFmAjBgrWQJkwmWhf
sILZJKgpID2RYkC9cCXBY8MTxAr2pzAWZKwvOA/yONerufgxpyJh/p3eW3zBHrprUYtB0ELuNIfu
pC6jq9XPX4crsouje9wMxSUoMTtIIvkMgxlUjKLNeyMqi1WRg38R2yzfttrXNK9BHG2xrWaTKLGk
4ZJ7LT5WtsQEphfn/XsgRtWmyv/EBOUDMF2Spikb7SXVtha9gIGhh1ii5tCAOD0m+J/33XOvyYrP
uGbaQjomFRTm8QlLKZeOjDw1HqCqu5Uc6F9WtBxmOaMoZUooj0Vsv2LktSnfKFSpbcqYUMHbxh0t
K4M1MFKCXh61jaH0XjlM07qbF9Tc2EsIOT1FRS/vNSvRk0aJOiSkfllGHJmymSVm9teMUbOrzBkW
LzURMwZxlRQ8H8EYieg0VJo8GbErUKbRq/7UPPxJwNWuioyzDZYPzQKWbPf0LK+FYb+Y89ZYFJ4S
BrZtNWkx1eUsqKig1R0NokbVBciUOpuBnH1quN16cpO8G7FMIBegdTaqq5iSEgxCQV15oKsqUjcM
E462RLGuvYqXpFKlmtuwlSVVruHxgJJ/PAUsJDcYKEbgH+rWFe5pEn6GfvE3Cmm/l1J2bpUZcvBh
RORxHq90TFW2PSFNEoTTKljK1KkR3Zayis4Qb9ipy8TV4gQaB2o5ZKU/a/pO5wLA+QF+BOYX0ChV
8BD7s7UpI/FfmmTfxwQqeUvUV1TpeQw/43baSiq6LxGRAVtsuFaBKs0qbYg4HXHxGmiRxuF7VNJS
Lg1wbiXoillpeyfGb3Ul92rhtzDrqYHR/B8Kiv/NosYkwOlbsyx3NT1NFa2pjh7ilM6In3tWcPTE
WwoUsUoan7EluHk6i2dDhShWyqQw6fQtGuLHNHGvSw17dGFOPWTZX21Jbr8NIojX8qy8mColR0G9
F7rEWf1PAjTTcEkAWo15gQZXay5TLqgfKeVGWaFXaVALDqPBz1RhOxJEyFCGbaM1u206xA/o2VAJ
MmWHs6WBKnKhaz3QIJ1CxhICVCLxXJ8tqbPNPsl2pUKbmAlaNFSSgkloXTZ+IcwvwBA8EINPZHBA
2gMoCORJgfidmqExlQYhQ7z4/dIwfmNEL4UUykdR7t8bub+VmHKUPYZY3SSSxhvUJyIMj495RQKq
0bRfNOiiYkqxnWzOGKuK92V/k4XgIgQhfQqoEFu0iKBRd5FGfJFYNMmtfcAWWZrvYkqZEgQhDXwm
FKRk7tZQfT1Bz27W9BxX0PtHZ0bBRjQIh0f9K9Pz37nTrZU2jYOji9TgMVSHYOKmAdISWc4jl/E3
CdNHpOaWVGKOrZIv9SMlLTnUV0vYn+OqjcClW3e1hFvSZNQpeMxQyrVQdlRzcUNWOUo/Byob9B3G
sYpE32SmP4ToDQuxBZ0dj3exv8x4I7UlPDfwtYERsagiHQreHNhSomisk+weW0rkR7Czt3JMj6bB
NJo2DhoP3ETRFnY8ilk5dz5gKtoRND4GDBmRQINclGbBWaIw8IdBewGTjLhZU0vPwgW7lyJMvtsM
5nE+rwvaPKPZrgwVkpeItwat0xGWfQ7NOs4BmegG0+p52jIgwptMZDh94ko5PFRsozm9W6y3nmVq
rMMRRHBPLbHLGUtAuyJAYtIbissVJAa8aal9yYFIE6LT3jKRokFu7pdOWLB9Qj1RwjBBuQTptxoS
MK1wGrQw80q4v9B/GO1LQqr8lRb09hDAzA7IwgAMx3TQSGEQnoxIFkKTqqECs8M3mrMiVYIXaSJN
QpxlnUSl6tHq5H4DJ6xt0HiKDAugpZzRwxTQYqMcqedhsGu9rVYhaGTb0LXjPFEzhjAww88vevr7
saE6Mlu/HzUMyqRC2YJh1ZJ1TKNdmjI/DhDIN5H8JplUlwXWt9dRUINOFpMkCjcra003MHOanNif
1Z2aX+UiuQs1lLOJDTns25E6PMmIWMhuHzL0UrQJc0scJnljvLWpJt9z9TgrOLVjTrMWegqYs5gy
sdXhWNfQdK1MTHxMbXyfe/MbFOAV/vRyzPuh3Y0hdn/0A8ALjDtNDlGaWyT1Q04VqrHMvVXkn1oA
HG8Q6eKXyWnCEHmrLP1tZgWyWAlriO6qsV0x2UrplU5jgkeMkxN7oeNamL2h/wTA7h17jJUlIGJL
YFD6XUwNSxGzDDWa9KOk2r1sasgUTLhPIwYOAaLPgfzF1QZciStJXRUp0oWovSyGsQGH7UoxogZZ
qldmHVIqhODrKiGo23bEIrHrvCyeKGIJxbGC6a43CwNjNA+qXPYtQRJeej4/OLewwaQDSwYh+pgn
EAD6+LSZnIHlntVOXIeM+9u5bC2r2hi8oUH/I7Z0tlUxw6+wTTYwRrdqO57qrIxXBWA26H6cgxEq
/jKpGUOKe4YVnymQ0GQehmRSO3BMx9YxHKV5Y/RUX5qkdFOQIr5Y0aTPogTo+UEX8sTRQ9qrms4g
oyj9aWP3bYodPxaekEHPO+I7Llh1C3KYdvXemjr1usg6c7cSPDZG0haCk9Vyj5JY9ZkAB5cpbauY
Zo4asGqlRduPkUYzBS8GyUArBEkUL2aq9FMLuQ0vyirMGbidGSVtNYjDcLtgBeAGvhjorsbDZHFK
jPR+2lqH7zWjhhz7u6IoyQY42QkhwiTjJ1IjqK8lbjUOJYonCo1XMO37NHQwNrNR79RJDS9Vkroh
NMG2QapoKqruq3X3MKwKuKRl7WaLdMXSqtUwPQrtIFdYWzAq7AmGSQtoBuUUG2+RpF27DMvEns/K
ZUpQE+ZBSgCZvs6h+YXduLZWZsXy26K7YOsH8kxlKyswqtBSAcMaLiiwO/z2hk2kVR+4GQXEdO17
Lsf0NcTyGAe1hgh42o48uU9/emxDO64CFmskJRkjTcpVzEW3ioeXsKK2J61q2GO+WQ6gOImc6mLZ
j1r0Y4w5dsrhV5BS2QnSWYO/xUnbVTP2OtIxjzDOELArVXyQ1UiOK4pqPVkvm79Vn0WLjkoXl+2q
eip7k7rfWEYtOHjNYhHJtOwyUMQIiT1bJkRqbcYWKGdY0Yyxz0haybO0eleLuVe25kcpcw6PmbBK
JWpH2NmiFGopvs2zcGoYLXgVaZqNcfuRT0nrRMqIbnJMjZWGMD/d6YNMCi0POx0UCXUpeJVGkfOn
Ge2cGCoQ4WP0aZrSeHGMVKOJccoYvkWIl47QFXzTc1czAz0yUhZJc+jpGsOh4xAjU5zDxA9wJURE
nl6xTYmxAqFXy90oHcxhPTC5rSfldIzIoqnnm6kbk3ZsMAI4SUZNvav1U3HeCugmJqzxKEsOhOcF
5VO8ocGz4uOGnR9PsnVpq32T+dHcPytuaAV5eNA4VRBgo3GjlPj/Bg1t5TnqztQUbkImMbeRC2sl
4AYKUkMNZOofaV+kDghmj2hecNpO3Acz3VpRy1FBUm6cEUtr+lknG9pK2nkUaYgl8z0J+7WVAvkx
IgmoUihwwXjYZWwcxjdNEkAeBxKyWus5L9veGe6edvLTF/xFLQoLe8BlXT/RiHqsRStFn87DIJF5
NwQzgZJQCq3No6JTew2F8LAEz2BZYnESlyLIaQ+s89w1Q4v+rvVlNn1DNSrZScJwAi524Itj6tKS
sAljywz7UOOymzxSJU1XeDbmIHnY/LAMcVUDmuSEenxQOqQlM9dXfN73AD0p4OOdHFjZm6jjDhIJ
WHJ1zznFHCulDDYRNDxhlXUavT6RvsuEG0XPrVQ7Ghta2mSH6VnnazFcaaIvzBK3zdylO8tsWR2m
SlunCZnyQdJqklaEs0LTemHadlSMTZRcSljUdDa6b9yX/5SG4kDdkfRY9NUntXNFg9n+YuTqVhRn
/LBHsNNBB1sJJckF5gvMcs9Ts+YUYAC6UdDpokfUa308RKXhAyMbn6UMZrxlRHGxHPSePikIVhe5
2PRP6FWvLgXZtuqMCmpyjMfMVY/GpUH4qJV44zZD8zez9QKOmfd5jy1ZMjc6IkbUR6OlBa4aBOOx
TaP1MCyHRZTTXWGi+5uWamf1HTDQJkA7GMSelgTntEF8LSzyTnm2dzSc1mw1b+/6/9g7jyXJke3a
/gqN4wcapDsw4CRDi9Q6J7AUVdBa4+vfcmTfzmbzPrvk/A0KFgiRERUBONzP2XvtVNKC09dieJ4D
4v4Agjz1toWYq29I2PVRAvF7hntbg2hJkCb9QCc7WXmHUapFOz1NHNeZtrUcfA3Tk5USgAf9npSP
EmVVw+Ug4Kgf5kInSyb016yCn5FmlHptfs7VfWhGxkaN+oQkMC1hZgwWLIrwBlvEaCPsKE0UhuVU
7ZsEQL6h+fd6jUMEdC492U1qpM+psLY9GcUN3grNik5MC2+pmMyILYZdrpu/GSi/wrkinjVndZd3
g8EZkBFya2sXdWvRXjPTlZO7BbxxjwWtCyt3cjgJBQeqpFk4sIa/NhlsMGfJzzmK0IQgfO+Iutma
YnjFQdXyI9b1meAIbRWiqK4gRW61KqbPobXh7SQ+3OAOi0NJTWqhhm3kYL7pLc2UQXWPphc5sHJJ
RfMGHBlO8bbx7Re/wFuKBeuot+g80i58b3WKQjHMgLiI15E5MK0ian3TVNULpxwFJp+8Hku3X2ur
Gy4MC+GpLnITmbv+YYnhfq7pabSCCLUCKUBDxKVHlAY07q+QiMWbGam+WdAqK9Q61mEJZzCHK4fg
rGGccAdKICMYaX+O3HunpiEy0LyaKH4FVmRcycJYFwS+rJseqWZSjhCgLf3DLY3wg7XNl+NzShvi
IfccqppW88X17TUT1F6cNmCWdV1UXb2nnOmMwbgNqujV1m10WYdu4IIa2Zh5m46yGkPDOUPhMuX4
9ltzDbyo2jkBkxgJq6G2hi2XLloTdnGU8GNXudF/+GZcEgOH6spndjL5wGjJ7yUkMTW2o8vwlk/G
e+p7j/kc419Jl8GK5pM/XkVj+uoazbCbCW47VyNM8haG2VpEeoEgp3rvB5uQB87ygmCnzURaz8nz
eqQczFuKuc63veFfMtDFJ9f07IugzCluuMZD6VWsDbNRQ+qJKc7pXrh4RcCmW7L0XO/eJXIY+piP
6r9qHt08X4upstdjUWFLLax7u2X8yw27Xqfg2aSmazs0qmaJ/cl304zrHDWekbEvH/Ua6gj41Ky2
j3WRi71EeWClstv5GpNQFyen5eeMQpmOH4FZkh4V+ORZ6vUhI4rb2gfNBiWoBSUY/NjbW8wtjkFh
f0aZ5l1HcXkDx7vbDKY1bsliI/7LxfGS5UzkbbERsbP1yavpp5aepZcTGPgxIDzJGPhXrAgrtL1k
14H2bwv/GZrlxp0tRPo9/Ywwfq/LQt64lKNZNUwXopdPHuK7DKsfnhd72jil9ju3Ozh3rmDlpl3L
rv4KKLxtihqtxFBa885DiUE8a7CqwDRuVNW+0LNiG0ii64YwkPvBV0GAIzk9kh6p409M5ComB1JD
UexraBBASjMtpn4VzLWJlHUkc6PrXoNAe4oL6axTwSo5LPMXc5oVNzs5+X4Db3LAfmh1SmTZtuts
wsevDQykBVEle6u5qTUXFENAcIEMQmfbvHVEstTNRDdpHjB1iBpeQdM1XKw0cnUMvDx6Pjcw7nJ6
+zPliJEr3Co2vHQfE92wqUy+VW3UP0Xn3FlN5rx6pNpC+C/fYjG+6y2pB7U4c629Gfhln0rfOY7w
7GGMNyhWGs7BTMXA5i8jq+K9X8OR0VAz5GcSwj+DGOl7NjD4t9iyuJCMF6xHuD6L6jMNCKSODBd5
caHIO//8ZjjVt6DPMFQpuOPoOUV8vTw9qKQ70ahWi4h+mNYs/MGTLk9Sm5/dbME4LvvfN5eX/9PH
f14+9zWf62dfunQYh52hDb95yxCPBJzZJfnzBw77N5Dssrs8Wive3s/uP7vvnz3FhzZT9p8GmUmT
orAuyaF+UkJ4WOiq3zeXe5f92Rp5SMugfZge+erqXZcNRxeO2599bfb/sU/sO7XDZh29yGwmym3W
Vh4pL+bKppR5TJN25n+ptQdF9AZg6+790YKWo0Lysp4MnFAPneNMdsTac5nSLLttNf/xQKKeIgWR
cRxU+58XLE9bdjWKQjsxhKflrsix7eNoqoyOTk9s/Mtwe5bnLY8smwIkP7XlSruLIwvjtsgxdMXq
YywPt6bjHArzcyIBAsGw1+NuFWgFIihiJyYOULYUrUhWNPP9lGtxVdL9teP2vo1p0PT1VK9EIaDT
qY05tggiwqKe0TfOKESgzsii/Ro1tBa561D9jA3SqbiAw7vrLsKmoV1IFngCbGwfKapUrEBR+XKA
q93lvmyBCHayBjBMDl5h9Ngblkf6IDfIQynzX+lAVf7ndenCIZw6cfSBo+2Sbwyh+ttloCnyiNaf
+O/Az/zz/b7fZfmz389ZHhpbOinGkOMK/fNDJX9+suXZywPLk79f9/98+OcvlC7oUK9rDj/P/ct7
FkSlRzAyU4MJMMwshj83A6TgeDG0WO9+sBEumgY+Ozm154TSMzgp6Bm9m9MM0yJKl++JTYiDrHy6
AkV4kMmUH0QY12etG+gqJfTxiafuwx6EfAo7G91KVYDyArGy9j3tHa7+b0GexrGvaMTXKVP9mpkL
K06HVTakAk0IamL0LE2flaeXWyMEGBhEvQf9mt4HGH7q7aT6bBPvgQlYcZUMDGlepSOd1fVN0CaA
E4O+wqxEs76HAQzynbWIPQI1aGB45NmvPohA95dooJgLrLtkuuko0a2xy6MuEsVDK2ggVCFkEAMl
RU+VbM2km353i18xSslZqUbj3pT5NdPbZjWmOkKEKN6nXIL3vTBqaO8weAzWZbofIady8XMV3U1q
FFzMIr+7Gg0aSx0dTMOiTdcpNXgaeMe+GKc1MeEjxjW0xM5czpxaQHEkWmW4HxNCSbfU6hs4zVDR
r0N/TlfZ7CGhMdovJ0hchWCXa9MzTkU4dMhPfcTojX8MXAwguvSeE2SVLX2QdRAQIRd0KHryhuK9
9t51Sbqt8+aDaI0kTclsARyIDyq5aSoW27FToqEO8ev6S35i5J9s50061ruZdJhnG4pp9mTsHYF2
PCwQBhTXfYLcUKbVMy6D7MJz4ZzUbRBcVC51UiOJHC6BzQyQg/FBs4vxUEnWDgE92KSN6pMctCv6
BHXfPlQ682KDlWmbwzAhiXJFM/hqSIzzYLkO+rEu3rRucam1VrUdHP9aM+2PvFJ1Wz6OxiFMccQk
oifuQAbmGGMSP/8t0+iU+gPG8aDSLsOcGhqXM5hCkcZ3kppXAZQRS++J62soB1RIYAhcNFfEcbzo
rfVLJNo+DzBX8NJLygGcMOF8k2nivhf1eEPt0SRfcZM4KMCEIz1yasiHpBhy1Gx9wjWVJAfDZRWU
e9pJ+veJ3Tu3bWr+dkxc/FH6SBQxCjKRo9u1X/tGB5fSzs/hXgsMlgmzGe/tROl6RftJM1At/AZt
41as9doCE5/VpZsyZlSzMmOmucKc1cppaSOBbXKpr2ljmZsikZ9BX4dPBeUt3/fKdThE22oA3OZT
1936mX/Uk+hAMfPRVFG/Fd+Q5lkapc7CeTSK9pxmHho4l0HUBgUMhc3Z91bo7tvSv2zCqD7ads44
UhC0PWIwx4Q1Nv1rldZvesknyEpEsJl/WxbGTROOLP34vntt0ztMBa1u+jISoZGRjE/AbCjhaaGB
mgYdVhIhA48d/yWMEFXPuQ5ThwzhFXGNqzb0L4tZUOvl/IAeoX2yXENRoR9yD4Nv0J1sFHYDxp6m
BqnEcL61Bmh8pZYFaGqz6iMTlA0aCIlreNvGpY2+zaC0h/glabZytof7rK1RGcYIZfhuETC3oXbF
nB6An4HodspPrYyCG9lxTQ5oC9l2FGxHy3hzY09HDZOjvzSTx8mOul2TqBz6UDpXfeh/tpTQOsMB
iWEi7xo7PlfVxTdRW4IPJEJ6S9eEs3vse2Qx04XXU5kiIFduSBXcOjMZn6Vsh4euGGhbDg9V0+ho
S8NfptVZq4piwbZ10PyOhmkwh+eP0iVG49IpJ+LgeataJa82WQvvJDY3Wn/NRzTXZuO3KEYpfdhj
U+0AYnPA1Chhx6k45cFApIFATYqQYzdrpB4OMaYKaEBZgtJYwLo/mBZgIUcLr4uUmWhIVi04r6Hf
+qS3HtpAv65mdGE0qx67OcXU1N8OTTOvTJfax1Qa2Av1wD4ObvcZQ0ql0JZ/jTFIwqEOc2Zp+pOm
Vw3fOkG9mgMps2qnk+64GNs6ue3jjhJ+YVHgsaTCgOaYLarxfmxN9OA2tFzqv7NZzqcWcU3qBNml
Eplx5Mqij85JOWebOsvO1EmvNX0RoEdEccZER06VrHddi/5/GOfkONX80N7ckIMaAacpeyIttPFV
JmhA0nG8TqjbH4eSxgpR9UAzYgvTMAnA+pi8DgheCeJ9TQXNdF3El92soY+esFoIEwuTXlvkCyGF
n/rp3NVxeqy205DdkszDmJp77+QRUsxvsfiK+ilx9QjNTHkvaGrlcwRFVHBlzjT5JdSpKkxaOEl2
rgdOIGp2zPbm8cPXq6tBn0qgOfzvYxzvho4l282wIFfhg+E1joFU16sO6HKyCiECVPAFAj4I4Ha0
mbFBqfuWB2YXNl4l7YeiaYOTFzovUQrZMK717tgpgs2gNsaQYKYI8sdQC8NjmNXecbLHl1ADVNHk
1nQ0mO0hL2FTa06wcTLkBDE6qFNS5cah8ua1qaqHfmPuRkXb1iWLg4p1pNsUxk5XfM9l880p/3P3
+yOqFzQAv4/5ZrmjX3I4RvXJ3cF40JIUyI8c9LWLtxxd5HM2tiq4NN8xfVTo5AmUsmu63KSRTqq9
ANtueBoAktrb5TARs/rVCtD+Gx46z2VKv2xsl0PBVJtll7xXKugs2NZ2W3fHxH8L7I7szuVDWU1D
TF87NbehOsITm+tBGyfzheBs+QtA/YdU/gNQX+7rXY/rpsBgRNQYxUm1fNK0khpRYHWoLxMSrbuO
BV0+AHT/2TRqjtpFTrDS6Tiv7Ipm5/6H2h0kAWuWXN+NKjKjV5t4SbFY9qPABNZfUY3xUgtkdU9q
xKwiMBYya1bf9a1rkDwCsWgBYs8pQl6trdLVoA+KVAUs9tiVuM7qwrkMZcEAQYrYceHKL7dqhZkn
QqWgmEEpNlCM2IoYUuZiDksO9pbPsNwSLHUJUEPCFUbn0qmMY9u4xhEdex8K/+BU0EzMBNFvUIaY
4FPDng6hdbcQ2nPDJTIrdoGyNa/zwDyPtV62om1Q8RMW+toPNCw7srGOpWlYxwbI97rjGkqOGOoD
aTJUKnQyrEtPkgOseGKpD02hRFBa0q2bGpsA7p61DH3Mm9L3o52RSQ4njyUvoVLa7wXA/g1xVysM
Y/AR088WhaF/YHJlHrnksVEQIUchP+W9gX1J44IG1av0EOLGEQpnNtRXD0U7G7tR4dBntVm+/2XX
oqSYZhRz+LoDAHrqN2Dm9sfGG2GouGgFSO/QUOCmLIjM0EJUOuyKDsULqVMrTzHUfw7AZRcoPobl
aSYBoHHvLWt4LUs8df2stJLxHDfbUB8/LOzxjPvyMIzl6f9kdt+ENjFSVyYwwtk7UNwBvhlw5aVm
DXwy2ZFunWwk7jD9bf4KWUDElAk3yKvhOW68h+pDeyhOtKZ0RKootdVcEOZyzIR4haNJnsPH+RW8
2Nd4TcfCfwwfMrQeOzlBOF1lv4EoqpNy3FH2pINY4kuiFTBdWDbJ90zcaZZTY922L7kCjoEg2TKo
z/cqxGIA9Lrt9B1Ux7Df63fzdftZsDshG7ywEUOAOKIH+Gpy+hprhDntC28l6MUh/6ov9DvMaDQJ
M9zgCG/EOfogaxLxcunxohk5A35j7YR3qo03zJzrcYcjxLRJJP5EDAOspgQ0+mC83gKw2kQ3He24
C2zGCC0eNCql2hbbeaxAU+55+gxuzDPqNMAFG/yxEAkIdRRfJZezdCXuxZdzZd5rb9bRv6cez1yv
wY5lwd698MMzcwaGFfM1fp6u/a8Rb/jzAAO73QVnIzrYGPi71cCgLVhIbu1qrdHFQk5+Bj47kwKG
7euF4wAH/Ex3gq7ROT3FHzguSxLLN4a9JbHbhqOUorfA2AvgoSN1KqKFRR4Epq6L4YaZGOMGknjv
9ozaYjd+BNWFc/fLa7fthFT+POHzdisuhnu72nvyXkt3f8mBvWFGEhT5v+VddlNEBKH857+bLjx3
5oXq/sPXf/47whPd0ZlOONJFmmo4juDxv2SqltU4xKllYNTUj6WGZGWT/NZOxT756I7BHZTTFN3C
VvdvIrmesh1lRXl2L+dPjhDmtWj0UsV2mcTa2BLJkfFTpIqTGge70D34+Q3MzqGEobq2tJ3mmfTY
mTfsTCR/LyrQ4d15mn9D99tm2+wVCsclHtB9+dTfxnfZQ/nUUnFYmev6V3yEWPuSvtsYXHb9VXrk
2o8OU1epK5hprN1ER2InbxnM0Brskc1gp0Y+jW/fwtg07cxhZa85O1Zg3lCWzjbuqPZJXoJhHqlm
n0W/8brtr7r/Eg/ZGRxv+BtjAoYG+RsHFInh4sQqbQ0w7TX+QAypf1G3Rv463NNYeKj40bHawCrm
Ec5qeA0asn6kZAcMs/7ZueWQbWk/3iE2q56RWLhXxfYKowReXWrDKd/fEUnUq4yYZO/TD7T6W+3W
eoKCufU2wa/5Q2DstnbRQ6o4jeaLa22ic3fQ9+HOvsIXar815Qr71AbrfXsLBhDBc/ZcQBbB9YKy
aYPcGXMk56nEDfARb1YRsUbgWi84w6ZrhQB4sPTVL8BkkdwwO1i3q2i9B2YJ7JMOdoiB8NQp48UJ
nwI49Y1xR7PSCJnpnCmRQxdX9AYOW2R8V9OaWcZaq/YQGQ78F4OtdWN8Zdmh2o/vLMH5qFzAd86x
ep1O3ivryh0zty1zc6LwOEQUaOHq1XlDSYhCdHOMd+7mXxz5Cu7/3w58YeqGLaTwPPNvYcKA7BsU
XeZwZbr9FZ6lcK3GGA6vR+m9mEphSrT4On/DNoOyCaPRI46kRhG/lVb5X3wYghD+24cxbBvFs26T
ffD3s9CJ21HUXj9cRSa1Qv61+iHMNxNfEYg2HDZcP9b47GLoGPTBrsv2OqCBi83yEf9IdL18nP8f
pP0v8i5Mm+nMX3659Xv7/m+/lqSMq/eMCO7rJCXwInv/a+TFHy/6I/LCs//DRrEuHdMyPJWG/ROi
begW0RaCZFZp6qZhuzz0R+iFJdUj0pDCNVTIgmAU/iP0wrL+QzAsO67gjdRr3f9N6AWLdvK4/3qo
cYclPdPzDD6GYfF2/3XAr/vEzdHpVkfKdSe0mxRrJia2MvEALYdAPMg8G6nml8mI8E/Z5WhlMkMa
1yEa8zxrB0RRVCdzjavbqNYQVZtd6LFtHzxf0466TeYT1fi8Dmpr05mHcMijU8cJrlOTt3okYEPd
fqCqwJbTFKCAVbEH2aqqxCFrTXD6eO5xtjLv2LhBj4ofqZRZCHkshfNUOrgs6gaACVNowcx9lPAm
uPWzQbUymtF4nGC0UMHS9stDJnlylG7VU6uhkMckC5ptoSVPXjoxFZ/g3S+boCnNI51bfKiOtIDn
s5tkGfCeme7Gz5OXB5ZNpJ6y3Pr5A1QoG+Rc+cagiLvO6t8h66CV5sL2nPU0Oy0b3eiyUz37Yu9Q
shATKwSvYV3wfQvIY5ZQcp9mlCiBIdsDMbKreJ7Tk5t5uhKRaLddFUm6zWd0v1ArGrJMXStQtJl/
bDBaRCtBI2M1JYTkUifsnXXvhS3oBrM8RSI6Vz52zuYqEw45C40ZI3kExxPX2Y05uJ+iZPHTVzNw
DD19SecMsmVUvrkuhS5vkrf+wIpBD4XL0pbJe0PflwsvMlBXe+1cACFWn257hNQrwxvnfSGyM+VP
Lpw1dH/SnU3SPk3jEvUlXVfiMPnaAqGz1AYsHk7MJ1yKJmYTwP5ENnzWpt9WbuSXPZFpaz7N5dDk
QHTsUx1bHaKnjjK++REMc49fRADeJLj+stLYNWoCiiynsC5LOugUWNHzRml/P+G4HhNvOoux8za1
02hwgJzw0uxrjs52Tmn0e81+sK19U+bZlR165Klkdb+zhgAqgpGA/kKnMO1slESoesD66CGa+mw4
59K3zxaG/WIY4UuMhXPW00jspDs/LY+hM+TbIxw28004jeoJIiZx0Kw1eoYuZFZ3si4N9anbJqRD
ak7bOsKWpx6jymJdiigjhtiRuCvnRxHEUKptdAVTguCvHvhvDSLi+3DSnWdqn3Jug+08sYYcjBl0
1dRdCnRChHjZrDnj2JLbRjT/5b6hfqW2dhW1rCzIs89Omunp+0mrt2YetMfaKyii8eYIStXN5c6f
TQ7sQMvQtzAAqmwADMuGzTvHlLmWPXMkuybR4aCOs3QpGAUQGSIEi/Xt7ASPqPsDRijbPBUgPlVS
jjNyslSWuEkD0AJ6Nx2jMsX6SpS0lXjjsaMHQZxFbYN4iFjqiNym9jreJCFRPmXsmpvezd6WWNHB
hPtUeLSVl9rJEs76fbOU9ro2QJ0jTkIT9Zm6rPUpawx4HdkMzEQdfjnXg8C15KFmDV2/GgMcEqJx
v9zl1fAZDcPuN7WF4YUhARadSsSNSqJPBmEwVyzwd9ZVgrXZq5r6mJhkbKUi/kyok25Cy6yOsdpM
UffHreW+0cVPkKTOrjFYITS+68CNEfusFdG+7D3U7CXyNOl771YNpPIntXXOgncjqo3N9zfZDdiS
XBQGdHzJpcMAHVnjsJ/QdK5NZ8bDiu4DfwuNmJEDm8VMSH+oxRtiBQW90KUwgrnhj2zQVie1UBDA
jMnniG5JP7YxkV9WNGx1By5qXhG64IVbug0Tpc320Zoxc1auO8Lazx+Ez5ce9VV7QbR7Qx/KgIQ1
ESvCpZKfsbW89RChfMWs4q1kA2wmACzZE0TuRNpXbvUeKuKV0eXOXnO0iyVdlIohl4rlZqd6lY3a
LLcGLMCWq0AphaaHu6UbvhwAS0t8udUUmCP0rtwuwbRL0144EZerJUDWp1SN4RUUjOdTH8skGaFR
3JK7XScDKTOsIC1C8NZBSyXQ7M1PU0p943S+vbXm5pbikc+VqLH28MGm5tVpfgWG1RyrLJioNqEH
ObLYUNWe3JOgpAy6YKErfkduTPyzemaKfgohNuzX5dlU4+nE+fgCsafAOovLvauCphyrBfR7qPLJ
BZQyUEZmONy4qGxR6tnPZno3oEA5/O3/vuz2kYpTTObgcmpC9/traGKW67o/75cvZdksCgVnFOfU
nD6G3CC+BVkbQah0bmjBQfGcPR3gOP3BuApXSCKPTaIO0AQQ6Tyh6q5Nr9ugLcAOgSD9OF+NklqY
0AyIe5hWYY0jXqZqQj+MBYsYCS32YgMCjIYdU1A1Z6knI8k5YtTjUde35eiAivSYBeh9CEqEAaLL
CGH2VDWnHGWH17FfV9XMF642pOUxgBGQiJ/ESfHXrETslYewx/Ku5BAZ7LI4ifx9KrgWlMAJl5xZ
oVQQP5vlvmbubvWgbrfL8LZsLDXs/ewuAbRZBLk3CGS9DgvExxxmOJY5+wPdYDRYbi4bl0g0Uo0l
XA4bjFeAP6nUDQwTKhJ62bRG1+xodByXMSibGdJDeKwIdLHEqMI/prxNa+tvy/su4+3yWf62O/tI
u3KRbYWDZVd6K4Pm8eFbK9JXaGpnN31uHGAQfTvox2XTaCBImoxvpKDLcUb7XLG2d36jlIacQ1n8
hJoJaGQ5klT/oPkC23OujszQJhDbVOqF7xDgRaRgizqD8BJBllFKnMGvtEPpEGxFDIY5BK9plWzQ
BW0itxq2jTQZmCsrOXVFk1ARpLZoqpJitkQsLjfRn/6RPPzzsAGpp+usw89jy1OXJxAhWh5k/2ap
jDFa9Q56LcY6teeqL2WJ3P7Z/b5Fp+1ggbToKkG4+HIfBUgUlMv3WDqi6E9xVWDwlM7O4n+cmwR8
23GqA2WT89npvENfAjYLZAbRs85/RVlv0DuwjCM9PmCUnseCngp1qsrSyy3k0cUxj2qEu8vN5c6f
5/yz+yTWtFWhBcl3SvTPK7IcKKuBy/fnrr+9fnkAX/kfb96NKP41zcJtqE49yqHRcL3crGpBg8od
WcCaBUWOkQG9Iw+l8nVMAFbBsPjnJfRnd7nVz2gsLpaHl/3lMvuzm1lEPhFWf2xHRM25QWLMEke9
BFPXvfL/LPuDOo8c2133WTMgwDHIW102rj6iknPbzt331YCQtuzow7MZJTmWE1fkFbnIyJkNLMa+
KUFme6q+P6kiM5ZRv9lHfeLvVBBuV+3tiW+DZutIa0HdHD3VI0CwSRjB3x76y7OiLiYIa0Te//2s
fNPpRXmYJaPPZuldLG2Lny5Gl+mIDZb9MhEzcYCqy8Gqpcr2y81ZnSjGEmy83JwWKdfPXzEbQIql
HPsUMWcIGLtiLQDeW4nUvv/4X+/5+ZO+aoUtf3G5D2OOe+hgt6q7//ascAppvyyPfN9c3v37gyxP
XfajRXW37H+/48+f0uNc5aEh0T1JOTFAqP/j8t5/+xTfH/vn4Z+//j+4r8hOsawIJN2yEDrM/jQ1
rEejAEeSWMMCRb5J2XB6GHNq9HM0ADI14LnG+gz9DM5wP+dPceT268IrnxJ6O0xmZ2eb17q9M3x5
0yRj+cJSmMyB6b2VIIzn0CRBYFb0DZOnG4WSNJpOtoqa8HF0cn3dxYl/FJi77JDifOY7iHAbKMlp
pErARftgFRFXGrfB+cIVBVFq/zAP7gBqUX8WhY2VGtmA7OUpyIlvQLZwEZvofhP136ThjRCpawg6
4sIn5Lal47epmJ9CAo+J/EEciTo7p99dl+muzNtfvsAa4I4DSEq9fzXbESCSeHFjqtUSo9RmQoVl
1/V2Go03S0uri36L/oe0vMqFDCk0C2OZOGacLvukSY6hxveWNvapKNqOoS96DV2cN2H4NUwfqUcO
mwWNt481sCJ5+Nz2+EelFR7wvnPQF+MxsLCttOW1UWK1ixC80EjovoSPM0/3HDz0VCRIjafUzsqt
q9tnTVLz19Y14qBVmU1cW3kpxszpLhn9rZVsHbRbF02ZaSs7FZswtT4SHyU/pYmnPvvQu37TMeW6
nrr0PUNjoVd1srYi/aaaENAXkYU4bJL1Kh1yVhx2R0tAvM2eq6/t3GsOBZkjMIdRW8XWCDwbhPhY
V/yyCFHwZyq3ru3tPDIm9bmh1VMHT82IYjvREoyWdteuS5aPG6TkxBolZPplzmasbeycJWIB2nDv
MUf6Eacjn9/uZwDn0cM8Go++hFlTmtrlLJiAoog+5o6gTUZm2KDn8KXK0doPgXHvDrW9s9LiEGaV
fRfZLj0fAFhYjbmQgN5vjQC2cbxr6QsgLNA2HoWNtc9XvovwLWtDRaxT1p1zBI1fWt+c+QdTnpj4
VTNA1gkjBrjGNmizESm/j5hbIadbx0U871DxHp1Zv/aimnTGoK3pd8dnvZ+ma2/SEjr8QGorogEa
jlfD8KHzlmLXV3gui5SYvWHi4OxmazuayJY6b7gxAX4Sx1kdm5bkCjXJcnU5HobyWbNdhlX8tKlV
1uvYdldOFkB0yVvn0p0LEzJWCCoO79PJNnvYdL28y1dWPOlbHFaEvjnJS2U5H07j3Nmurr+UTfFc
MkRBCk4UILjTV+gmaqWe7i91/TJSIBOJE+zCNgvFE6Y7iPPW9+vxqsjJWwEvg/brVhRdczPlv/U5
ui+mhphME/zkGDL2PchzhcHuDiH6oQpGmwKW9oUb/CmP/G0ahnuvhAMkYrfBdipaAm6wuAIEIbqh
x+YQps6aUNd7R1bNvjp1cWPvbJtObCUwQkcdiRGFRs9E2D6nG+JbqlpM89zNoNEuxA6Fs9EE+ejD
axYQbOzRGlBAziBW+mbTpvEu6mheZY13zNyQPDknvqp8g1CBIHkrsLutfA+eS0h8ELa1eC1xOpFH
mpAEltfbJESAALUBAHFMPyXdQwq5LyUo2LSl5yMdqGwVlDpdVrfaiFAmRl2xlUnzNbRKSMkYtdLR
zG2iljWuPbKKbpurPB5ugt4SWxKugGw8DB354Z6g3eSa+lckzJMzWSYNt+h9HtKV7YK68GEWwFcy
/G3u9Ze+WT/hYQafp5O0MgEzCM2nvk9/lxGGcNer5b7oL3JH4/At3ylT8H/qISfbBqlu/rifEV+i
gQKLXiRf2PZR/M9huovtsb0IbSu7z4S79Txv7RoGckp5bqwM0G6R3vWTkcP5EPZmCFqalyVmCG+C
zR+XBIwac7mJxvcuGN5Gohq9eXhsg/RI/UrZZNN7L+oftYmreGYmm7EJT5M2XucmYCKgwClDTSTj
o9cLC+cnOnk5uOtR/z2EJRkdRv/bpeOdhL1OUU4SOzBz+EUlsMymnK8M9QXlbphsU/ro4YgWzU1s
4Bs4HoGslvm6tDCFe8yP1mMXfZQgk9KCADbitYakI7G8AvsWsPR0uVSlu9QjzsHS3Y3lBcoBiYBa
z42vKQ+AU0Yvtl3la7xoNFSb/qNrFE/WKzkvIE1HIVm1DSmF5hu2XXPll4lUxPoS3R82evsqaHBn
6JD79WlCbyVXoiUjzcsAahK//Go7l3PmX40l9N9wwC1o+92rbQEfZjW8rQfn1Akhrow8vKx1FRrn
2T1KUveKerO7jbN2ZInm5WsQIODspvK2So09V+GK5GS8CzKyNqhSnoswpocZt2LTo05ah0wacZIW
2ImG5FZEBXB6auxWOL7bpq2vY36Rpkmf6nAGMKaBuy9uAoKvSWvGHI4klaHwSSTmqXkvw/jRRuna
elF1HP2ODNa5Tw4sV68mRR+Yg/Aa9cWlHRr5zimvs9y4cedahaPG1banL46UsFgFbWAcJpvBOIRi
3/XWY1thQ+yA7OwoINzZBEBIXC4XSVTqt2WQd7s6R21nBdqdXSAszzoPAyb4q64FhBMWNqBeAGlm
6EFOaZubpGZHRuqAmM+Rnt2MBcbHmJ8swzc/BUDufYBMG0PKk4b+9FAUpbO3cb765Bz4aQLekAS4
QMrHEr13l4c3MkIXV/T2h40c1ijrY2GTUkOquQkznlrg/2XvTJZb17Lt+iuO10cadfHCdoMAwVok
RfJQYgehgkJd1/h6Dyjzxc1MNxzuOyJT9xxJR2IB7L32WnOOiaplCUkBbKoEBSxsvC8pGK7txOso
RBjxEo/EEfYxMhutGjttSQXbya+Spmw1P3qZDGRsgtIsxcBol0VNpK0EzULtss8kZ2irlRVyP0zr
NH8x74Jz9aIupIlKCahY9VEcq5R4LpQgirGKzG7pw0t6cuagi6/6rXWvhOzVQte9kNRwpCVcnESy
YbJ81WdGspWjkPJJFOcYYNBObf/KKZeNmruuAl5WgI6h7QlbaVB9FAPSeOWwd8nlOt73uBnxNdEl
yxBeqNYhmI8hU/qqcep0YoQbkhlDFlKKsxSKJEyCdi4ygTwrmMtSBWtUNMjUmqayOFtdRa/ZlJaT
r/Rg5ICwV2W+oyUelF5MdQuevhbeBIMOXM3Zy45VAk7y2ERrPGYnP7SMI0iJocmtB8tRuVAo5t2i
kYj3bQfppaviXSWKWwvb+jKUwO+UHRrSNgmZwBD9O2oKpovxtVDH4WQoOMNFPM2k3SAhB7CjMgzI
q7WqkxAitUiTaX1lab4b6/jH0CY0LexJjthmX3mkfuNBGBfYzQQXKgNd40Qcjj1Alri/ZpSEKznH
ua8n7aboiXvIMUysQT2YLIiWiFdo2AdxCZXf1DY6djczgd9NmSRA5YsrHF3sfVr9EqsB/HR+7AI3
Xm9bBjHHGF/CVdeEDsSDaoPKCtEyhiq7SYpwZQxI8TEUNHKouzmTG/aOz1YnlWZKWJVDGRKHVnv7
CFAohVbwE9ZEDUluyv5KGQn4KSUoR78YliRdvQr+j0/AtmUyRIeVp5Xle93ROG8b+Y8qU9xbhnJO
fe1ekNVHA++MWjvl3EcS7yARFoLn3CM3eHrNZYQ3Q6pgIOcVH3FG0/HxYaMU7ToZdl0bw/wyyPBV
h9dW70VbyAGwG8PWaImgUlP51DDotBtx+MLXOjqd2UOfbPmU4M2pF9X0xzTmc4EnL3sFOb7qoWTq
Baxn/pyeUEzkVRTIzJHOmSFs8hYUZjay2/RNch3TarCNMP1WMgPBb2ronMdMgstDgSS7UqZt95SD
tHFLzRuAdLfbcLRIr0U+Vxm0fEFLFWvJQ5IXGUWxTIB2c8qBYd2S+KukB7SqMOdzrbAtkB9BrxxF
RFpUXQSMhiC84pCMoihsHy1rv6204bQKYv29aqKWBQ+ffa4a3Ezthz4017i1zipOgaGc6DFI2F+9
aVnVIICUcfgYs5RnJ1v3Lo3Aqhqorgtkt+0EqCIKiJuUcKLQSNsZJl5ORky09GkApaYFwlSYnyXo
KS06etgvO3HV12m3zXddGH5qoYE4qiKBDRpLH/U/4KLcSBs0V/e7pzpCW4nnN1AvNrxnHNtUxLxp
Nbq9ld/Q3CNwSfFXIKgrjO7ZpsNNhgKZ+yqarPrDi4Nx41sUy4AJXvHWHgJhuMZIx/REaLaNBhws
15B6zCk/IixKkxsyHzBqdMpwyFHe5Z5X0gT6kCdcYBh8reVUQJsKfQbNfprWpIXn0r4VAQToejns
GvWF0ZDv6BNOrWBKbyLRoe00B28pKQi+ZDxydqETpAm7hpqUVdiiXSM27Z8pU/IXTilyjHCjnnjJ
itHD7gvpcMR+z9yWCONp/hKNR1/m0tbVG6vEd8nwDDwLGaSdX3JjBCRAWqzanmaSWzj4+07o2ER9
E/gTL7TfMFqA0wHrtfwD56hznUjwzVfunl4rYk4pHnKomd6YhN/iFMxhd9p7PpIaPJEaHdfg9cNP
o9Jo+nFN1oYwMFsBrBt2BiJW4hUEPFaLusp/sJPHdhCAFQ/HTylrkPx3kF+8+QGIHTE4ARkEUN7j
Unhr/ZlhbhiEhLV3pVEulQyhMhPOphQerYh3KY2QH0Zp/6XMVJmG/YmDfNkqiHnC4OYbHvCW3HIV
HDnbAAwDJL6AE3Lgnyw5J+AjDaj7ApyXbdJKy85KMypwlQ4zq9ooyfaQwWtLZvKITPXezhAhXgpa
emLj9Jh/7AFxN5jXmY4xQmgNTVXax3QYQJgggDL6D6Ws3812dgvoAzMyvMNJD+VT+ghk6d1PSQNr
wD5ATWF3bsic6aT6RTIJxhAYlAz6QVYMbQdggy2TeA/kFBPj/h3dJ2yPJbbVpEYjDneJhJH2Fo6a
d6j6bWKihe9k+TNvVWTlbYfuimM8f+pfx8JwpQaLVhfHRCUxnxZKEfhQ5ru1ArI5MBJqTVJPeUbw
L9OGuJhxNJxEyOdE5NchF24tIUsBXW9duvUaEtPENB+CdjMMnV1O6fAl5JhfscJyZTHoblkBDJ/f
XyUIuRh+bYLCeNEKGB5T7kv7jIRbo6VSLSOVygHe75AXoS3VrCBig1HfrE+BwFCwjFWWh+hk4dP2
W/FT8r1qNfIQ7EJi5eMxBwoCzZKZuUQ5WlniYT6jQo6A/gX6hBuSpzSIw71tYYzoouRGAhnKvo8W
rtDhphcm5g6gQ8KsTLX8YilN1i2uq58mzRH9MvBIw2OX5ZA7buwIlLxl+CfoLfDLIdjlMKE6F96U
EAZrW2vjwQi/VOg9GnZS0j3AuGIAIuMTyK9cKgexFm71KDEl1rGodzC8pD+p19oDRwEW4ykjSDL4
EvDJuWW8Hjjd201aXNk0D0oxnQ2fyzMFy8WTkuLIsvtO4TkmvIBdKQNQ8LlaxEAEuBmSYxwQVC6S
fdZL73lENJiF/EVBgRfppNQpxiWgAQ1s7RBrSAwSD3emH5zox8G86OOToTE+RWaBgJzMs+gadtPr
MIRnPwRE2hQvDQnEVfWixfJ7zlPwOh9b6VcRcNjohVOtTVxewn4IC/Q2k+HOB9MJlR43LgWtLx2V
2P+QPeU2yS16taldtVH5EyGwB/BUbru0MV1NuJlwxQpNPHQtONAqhCmWezxdrdQf6tSdZd4txSOv
inIwUC/mNF1LdYBk/85QQUkoEDmV2kbUEZWccsVUKrhgU6ucZrKWoVg9AGI99LSkhSAdcCn8tLX1
UNr2M8s++9ojQZEBRyp6N8ZI51IosdVnPzIPNpmKHz+IL4mWX7MORCwdy3QhZcanxfWMq6h9zyiw
iS5mSYrKMV4oTf6RRNWmqoxLBrneVBMaBcNGHQmfk4uLRthAVYt3g/C23kjdYGBUnJve2RxAU6Pj
+InN+Gz5f3q1Pcq1sA+aaNOKyVchMlWqDGGXCK2LZMSwRT8gvhqrJ3gabGVwvu5CeCqm8D1u6mfq
vyh1hZSpACvnN+YBiwK4mODozYQlQTkYnfajSSkuenVuVsnKSwfqguQ/nS4SlTbYO/xVW6+5K2q9
Dvy3avBJz2jGs4DWOzFEFGjh6xT+Xeb7/wV9/xdBHyI7EX3bf/9f/+Nr+E8ylf8PQR88sDDLw/qf
BX3/+Ef/EPSZxt9US1cUw0TUJmv/8d/6Z938z/8QLOlvmqhrOp82dUtSRSR7/1DzqfL8JT6vSrrB
I1CNv9R8+t8s3TBM/oku//7E/xc1n4bU7l/VfFhtZEOxkHBbKr5VPBj/quZDvsUgUaoDBmu3Ores
zejNKaY1kKu3Ua1g4aWqDEQEVxh+LxUGsl7jthRNV43Db30ofqayEWaIaInWAniwzzGnD63TWHfp
FmKHhUcMJqKAtQns1N6U61mxxy6d+LtCirQ/og299ovTo3EZSm0/CQMJTJoxvfb1BJM0RbGNStE7
ae0IXYlU9bRMGlcv2c6ragQLMzWdq9TQUJO3Pi9KHBQYFjp5PySxuMyqZCX10d0aLSCZpj86SVLg
S9HUcumLmKuhyyJCDiEmFZq2r6Pkjzn6005kFJFlsjvA9mjkaJnB9Hrr9a2AYA6kS1ad5JRerqZY
QOenTeqhJwfjQlaQghzb/5X4tHMcWa2cmsz0SE8jgdmjoayNXbbyyXWIrai6M0NHQjOgbwLCJ64U
zrGLVlMw5hFUNhnR0oS0+vL7odHlDbiwccl0hsfAq5HIvTu26L1jzKjkEUXKMo3QySN3II8jpPUC
ZPNF4/fVVUH/XOp3RUW4Vzhi6JImb2npWg5I168X4E4KgrCYXxQ0J8dsktac1J9VP24QhPbLpEbb
T5dupefDkd7kSFwmo0sjHk5V0qHL6AV76HIkPp2AFS8iniYGLIrNDzUGhs3Qx/dJWl9R1Fc0JFAv
B9L7OAYT8BOBL9NJC1D63NtO1hFvklxlbE8zqyXNMUWqmr6OaCMvymYyeQexu2hReg8D/2gmASM1
v9gNgvGG5GcX97V6Fnpyn3DQzA5cTznpMkV9ZpgPTwt6N1MEkvYSxIuWES7LHC9JGkbtVrF6svH0
InHkUagPMYKxRtFlJ4PezSiLIGCaVwCb9OTvH3hqGh2WSxcmOCVxuFF0Y8Qvjr6cvQNVcfLBYx+Q
S8SC5gjF2SvWKZOuNaohcmsCzAyZ3OanvEPZb9QwPjVi9Gqw30Mck/IgSq9UeVCcp+ZoMluRFDk8
xJD1al+RYCMDCmgEnK7G6L/A3tgIcUzSm5KbnzENbPAU+7TQ69exxsALgQ3dg+EopbzpSil66mZw
yDzpUw1yEH4eHhsBLPexrKSTUAIEw6k7OpNIdFSDYdlu9ZBT/wD9Ube2WRqewcJE7P1z8dtIX+hS
yVZjQC7GlMX5kKwFy4KgJ7RI8y223InkJ3/HTCunHUhhn3SbAkY6RfgUL6cGi64a0eQfdW1vSjEK
riQw7ZJ8o5Fi1g4Aolndtu/C5TTJX1oVX/O2EQjJzvjXlYgbtTDvUYftoqRIsQOmN2bE2Uktaa5G
qF3UDDvNWOQnsSclM0MNMOShRSMKd2I+W99Gw1hBjQQCsixpokph6noDylf6FOiMhGOgA7Mpxv7W
5RluZ3oBRL3zFPWQSajcoztUyGyW+k9Zyf/IOFPhwjVrZoFQElWOK7owzAkNZf2CYe5FITOtTLZ0
07m2OVT3sQ5lIFdSJFqfVfBuqPrgPvWUgrmXvzOBLmVExsqpabJjMhS9jfzpbTSnaJmY6HOTKc5d
0FPFwsupArs6ww8FHkDL8OaLWfJT+v2FlgFFPW6kcp7p4EczvWEbKu2AmxQXEieHz2QW6QVq/Fkl
5YZeHik+DU2BLAgdMc6/aEc1Nrw2eHaopMDA+Q4SdjoIJWjEKcxW7aw0Q59z8nPKkSiQ4Eh5l9RP
frpO4V+pI+ZESSfiLa9O2TTN88BTYl0Z69K61Ka7pQocIxMPHq+8Lrnexrp90Yv6FiblIxvCU514
dHl1wUfcRZemmGq8WGb7SMEVIs7EkKLJIypxuHwdrsSlKZNaxVAlHDLDVoNJdLJu25BMn2KVaqvi
O3sGvX9KgmTYyqP4ojcaN/Kg7KLUPMjMAmmeEAMI/jAKNJmeHicuuQCbb8zFvm4qd9lLHknihbbh
j99FKNIcHN/HAsN62SlvflzQDyjD+yBKDK5bbSW9UTUyR6982WHmF9hpCFgXGTa5rnp9D/No57Ue
ChMfNVspFvSA6ukyZd0PCM3SqyNb8byzJqE0E2Q4bvIPA6N89rCb66KJ8qNV+wZdygmnZGAgz3yT
EYTumSzxEsPvdoeAdEjgkPQ+XpjhmxiigX4KY7bsiuobJuFgZxEaQaTULIAMzOS4s7vQ/AjD8NBJ
uN0lD2gta8tNqOqL3LOzelHzVLVqZ1YR/ApDcAfLP/ra1isx8tKR6miFad4uEKZ1j7CfhGqTkWQn
7gDP8TXujyJOSYIceZAhDUztQ21NDIiheitlGhdxXi9Tq5M39K6qOUtGVF9Hv1QPbUDudjeiLBLC
C0uPWfPTa72MYeiHDB2HXWZNt9FAbWoRBVOP+tHqzQ9N6P7oIvB5RX2a7ECunBCkjtkXmAMYxJEc
GEVwihgFgCBLm0RH3FdDMaCMyDdtdDcQai5KLO/LrDRiglnkd4aTxQsPj3hGZXQsg40D6s+envSw
CSUTWNS8hvfteFO5MRxov42ffnOrThsh6NmLVbLyeIvHVKaUKY2VVfXZeiBui2oJqTPae7PLnr2S
bKyS+VCLEJ9+r/hWe9orsApScAv1qxzOXqnozjSfvtsUh09IFeWj4tm1Bu7dSTf2RYskWmMSFBzp
KeEV8kVyFxWWrkiiicdWWsBhby3QlwHNTHgwKtKdoEw/ZSs5NhqH6Sr7RKb38Os/QwceM5RWmSGT
+Msl25pXL15Dt7l1UPWX6CztTDdw8CGWERs3pv5gcnwwKghFffUxYSCpy+FkJeqrVPoHTMXfMjLg
mjR0ucGlPEYgU4u7NOJY07nExBICUimsuRrdggbZCsRztwKdkJFqY35m7U8TELGa1xid0p4Gkp/k
X4O3HeMv8GY0YQHvSr7xVmeAOnztG3o6Uh3PeIaoB/pOODRTR55whKEz0ax3DOOo/kVeMfgQ6DaR
9GmCD5YmO40JDRPBMx5hVuwyBXgIBcLBLzSQC7Fl2rxKuY2X5hhwSK0p/bhgOU1+TkiqoXScjcr/
9LvmpkfC1pzrSrFUtkRMK3CSsWswTIUhEGCVI4qN5wQcDwr1FMkq7Rphk7OC5wL5kELghumbUMSE
prYgBxm0msycR0cixd1jCD300w5WzQWiTr6QfPHWSDOsIGVpGVLx2o7VpjT1TdzPKVDDfUppC1Kc
emuTuI2FYcgQRjDYTrpGfn1jrbDzE7Rq9Rk5WhbvKicBWn869a3JPDgjZtsLpHtSCXBZO2KILZVQ
pA5bgfyw4uYQ+cKnEZivmkSUVybpRJLPbusJNpOiomSE/F3n5nqKL3Is9GBvtatUZYXdRw2muvog
15G0ahLefogz60zNNlXMQqeGBH6GIAJ1mOmLtIj6ZY1XAiSwv+KSCRdeNm8yIhLZVtCh7pY92VK/
f9TM1sJKMvux5y+bvlD+4yu/fw/LMnDMFjXG73f/fvj9gsxrTzj3/NP++vD7lb/+asgBuucxXP/b
5//p1/9+8+8D+7fviVGXKHKbreB2NNLy9/vYYcEg//6RdZ+wiL9+ValJa1PpA4p1b6vl7SU34gJ3
OU/p9wNTqn/86a/Pwcj458+1lRJsS+I8PG/Ez2p+pL+/4/e71H/91r9/Tt2K1KkckxHK/lpA2tkH
MqU0lqgYCftCaoRScP7k7/f8ftAqxKgYFtH86Nc8mHz73/79X3/tYhzOLXI4vAPUESRC/9cvknI9
XpW8Qr9UvV9gXlCCF5BmGMDv54xuiO0+AZ5Km9hzayASgzID6fAf5eA2Bqajv39sBf+UkS+Wtquy
xyJ0qNUXdqtJO3CeiKIbNGOdbKeFt2Sn3pIoNbz3Z+WCs/SY24hBux2VC9ycW7rKPLu4T3cq0lm2
/gUgDmi4TSW9Da8Sdg44+eaekIQIhACnIJu+/TM6Wi8MpKd7exgK45xczZMyTIsvjMcyabnjXqIe
tkHliIsONV/vtk/uX84qBNbSHEofwOTCHTR8wViHHz0LD1PQdKWvUkgPILDSVfOVaXaMjmwkQcDJ
uwdx0TibA7YWR/msD0ilarteKXeWEnDCboJ53UbG+qe4xjsafxJ2kxSqFs5/R7iUDMHY0g7JClq5
dMWrFyAVo8OpLnW8sFjUTsnRPJFEzIg6XjWtK4LC9jnMBkfEp69+4+avc8AsaXowLPcZSgIiZTay
/DbNydPIZmjTCgc+SsbCRLT3JBBl0oEM8GO6YcO5R9+Gq3SFW78W1rPWHqWizZacVfGWdbQxOWCu
FZlgDsq6VlzE7Oq2evWQH16H10i8CR8niGsYuqa1VtvKLrmkDxbo5BQupDWqr0t2Kc+BLSxAguI9
Mh2wEAuZIncBmuDDct8M60j2HoIGbwSxhQrJTVvH0reNiNCQvF0ZdByZt0xTSV6A1/uBeGyNiedN
PRbLLw6m/t46NL0zvtFYFh4MDPZIRLTznRTzY7II97ihByzdULxwaXA8pE1sn0qCcdamc4JEzqcX
KnkVPMfIQc538r7NDRYwp1mr5DObG81frPRTeMBS85198t+ea626E+XxGd6kcoX+rnWbu0qySbTw
Tv4SgsOC8osXQFlbaMQeAVkXW4l0EucpnrI7mVQndkVcK/pGWNK45DDqhA/v/cu6mSfzBBJupiYu
B3Xj+VuLcAAZk+CJJpIBW91lkJAsVrhacL8zQ7uVz/jRCLYropB0HvnL0X9906CEQvKwdwZhXkcj
Z8JaOtpaH2wchbmHNm5hEkZpDzYWl5X0OhKNc8Me//JUXl/DbiPYz4b88s+CiFtUg0emC/x2klpv
18hpgQXtpsUcicuNdx6CVQKB2Em5lzKbbk7NNJ7kUg5HwtM/Z8dx2ewLcL+LaR3fesh6u5AVZzXt
woFXKj8gVtmBCNzkiGGW/gPc2H99loaG6zOAXeLsG7PXNucOcEslctDRLfztNDnljZ8bHctV+Uyx
oKwI0lhjPsqQ79jFn3rPCUW2/qgr+izzgHv64mL7OkT7wa2czoUQHb60h+rYXBqFJWQ8modB5Rr/
E64hytmB+1Q31ZohS2KRXuAYy79fKc/YXll2whl1YYxOdf+KV9Ua0MCVng/7dwY0LOKhzCYKZyT6
6SC8APAWFshE6NrNtzNvJlfZjnQYfzu/mPVzI/Hl/gaOBIhFdiyyg+dvDHocWz/diVvti2HSYCM5
OjOO8Natzp28HspN+BKcMN0QQ54fGFw8aJIAG7hDAliAvHiEy3gLFDDccs7JzxRMvHL5qjAXXXp2
e7w/n1Av46V4mDZBsHNz3YV2m7488uIkn9ufjEyk8Vjh2rGncq0Hto5PzuJVyy27/Khfwld4KuQS
EBRbPeTvGBSE9IdKl1ZW2S3DFf3JCYkBoeqyi4h0mPYEhFvqR/etAZVqDiWU+sGxFg8SZ/Br/oTi
MVIWn3T1dWAkjvCilW5885zhXraOGfKZGZieoSld0IlC2ncMaG7a3BPpM19VaEQkG9rwM9M2E1Ht
kG/MBaPNRXngYslXvCpLf6txNd2Ct/bcrzrjyKsz7UigR1KzqD5NBz0SZyMZFarpgjLk53OlA2VX
u/f8IPEWEQH+FndORiIy9O1Fup0n2XbO3GDac4+ESzF7xaO6am+SA/xINfcNILTXiH6N5GLERZHI
96crApEG3vr+Cdx7Ec07xkX5ZLNkC2RavwOtzuJAQkv+qFiHNf7Ka1Cu/HPIRu8OnyOVKiC+wqH9
wwJtz+89rZr8A9X+YliTPSd+K+SOcaEcArdbq/O1V0CkaP+kq86b3/aQEi+SX2lcJtdHzS744Z+T
Cxar4ysPUXxWF57w/KQPLD2DtwmDNffbJgKHsand3neml2ZNYP3v//1+M31Cadj5S7e+DSLhOAuy
VJbxCyBH2ztnp/yW33wiodU1kgBeCWTpfY4hejnoq+RLxIBnPif1qFHsriKXRwBMEx0KBTgp9uQ4
EBoS25GAyYq3IX2yM7CM3MlckpCZAwKHKnLkOmd7w9K3EJdAPdez/O3b/NFrV0M0jiZ253IJ1dwr
5YoNymUn5QkOi/QsfRL7hfRuKX3KTyS5LOeJ9WWQ0Izgkf4cmt3oQv7KpB3D7UZlI3LRKC40otyT
xVYvVw4hl+RzAdUyXiKfoB9/4Z2nTfjUWmJM6wJmz0uB768T/wRXCw0z18BLfOXg/dncxRs36jNw
BFb1rbIrH3gWbBZP1gywvMQ0fBq7nrh6f+H6O+Qu22LDbfDmf3gPYUfsx853ScLmFbQ7ly12m9en
suY8vkhO8oe/Y9Q80AGxiez5XZgcFidnMFw0MsmfE8pSlDELNAHQL154c+obUXi8hOR5z2+iwpaB
Zse5zpdpueroGi0K3O3Qc7EAL2a486KBTPQB73RirfN5beqVGWHjsaFR7RAT2Bwa8BEizPf+TPkD
hNIMJwCklK7H9KRijFHZv5Apg/7XvX3X2OjxMIkZ7cUwV0V/ASSNDhWykbjxeWv1aKOpuwhOyytx
j/ZzZaI3XO8ccQXehXhhy1qMFTqv5Sy2cwnCqBX8CYv2UR0DN7JOxdpYrjyXbpbjuVg6bK7yV8XB
ugEL7Dwcvf7ol58Jo/yvUrhWKAyGb4XTpKxYB2FXYKrFCiDgVDL8k9QWYMrSJWjwKX/Rba7ldG1+
kLQC3Qmw0roxPhKTiwPJG7BZnKHTVS2SpbjB0ct2RZtqMC60ODVvDwwGRQGQnuxLvlaj3egL2Hky
vETQFPS+D97a6h4qBBxuIH/LsiOtEzc7RrB01sonaxv7CYW0ZCA+GBbc/i3vXHomR6GyXMqV8kZu
RznQGNtQqHLjHVl5ArDo2/ZZ2uWN9BiiTQoWDocSlIK6wF2yfq1VR3stAe2zbmvbESJDt/yadp3H
OIYR/KKOHUlbdbUd00qWb2RmUlnHS517zGmys0y2rV1dpmJduOpTfQrFurb1Z79STMqI9+LIfW7c
42WzEetFt6FjIoNK4PFMC7orixS9KJewHTRLmsQVAazSKq7oQC8GWtAolUbWCjsn8JhVjDuesF1b
v4Aao96RibZiFkEnCPpOtkGbBzdxO6jocewpAQ7qCq9e9OIPNsOKh/HmqaS9vQydy8vXfcP+//vr
wdoH1a1FWsRjXrEnYA/g1U6OAgcPRJ2b4kLpQvtR7De4Jxj/FZ0N6CsWltz+bfwnxteP9muBrZjB
E3vvVe3Xmr9HYSrb+mHcInBBATvt8/g07GC8z4pZtym3aQJd+ymo+yhcppnzCJH2SUuE3J289Eic
WsQEXdjTG6C29qU6jTeyJ3vZFfNXBNIlYcmxQ1NFvNXhmkihlkegU6RtFP2g1JdR+OMN7+gDc39e
XBIsCI9GXFAR3hs6zJTgAYJwWwZANkDIcg3LJeCFAmNc+e2RAnXagaPimteONBqNbcsugDJwBW2D
Q93Bm189LqX8llyE+MpQZzuWpOFttM+anaA/Je6vkJXrZyEDWS0cad0V6yo968F2IIzYuyYRuUgc
4ezMGRi6LXKF1UwuISXT4PicIaJisjM4bSmnVjpSzrA/Nsi8yUt8ms8eLwQtWcwno2sZq1J1Y2Lf
kvwa+Iy2BLfQkJTaYrFUeWmODGl9PP0Ga5vdI/UgkinextXaSHelj3YLXfUP5wQikMwLvRBSY2g1
YrNkRqcQ1KLR/HayyBGLVRK7nrUchT0BiQOhHYaT+avjfPmtLQwCCMPRctlx6mgoTl6jTWasJVeX
tkW0H0eM2E7KPqI5THrGs19ih9jTjs4szq17NDsLsgYII3pNY2KhOJCg69DFzqZG5H9RQrICtTZv
wPRJNRgugK3EMftyGZ9Soi5bJwmYJTMu2QWsg+qHaZwqsLPili0bDVmhfvYPld7WZwFOnrPMk11J
1uynTD5wTubbWjxpS53h1550TVYvn7dqS+d7fLLYiHCXI7dXXLZpRsdEpakhLAM7EW4aGhY3sNY6
8rE7+IM0+PagsT3ZkgDy5ZtwuPKgWXOAtirF1qcXwlY0WziYdSTngaT5K9sD+9OiOXLfmFuFEbZ7
RCNK/Yrah0kzOO8L3mJW9HJRvvgf8UezfxSbfPEovpX1cP8CAacTkmA334XKCr6QOJSGHyELE+Kn
tXQ3qGm4RP/QFqgX1Ymz7Do8pGesBQI9djqzHO8+hAtC9eGCQg64g9MdB30ZfVF2GbbCNmbsr4Vb
CA7k6fJmbqrP7s5amjnlGVkcI3Y6htWq7jgaMU1iikyVysfsmB7iLU9o0Vy09dw8WFW9O2+8dN0/
I8FlueGkF2+zY1as+9fhGx8CJU0IssQX1wTpwFOhKMLzmNaPgauyQJLlWjJ9D3M5gHHmyqznF5Su
BH+DqqJuQnMfM889BU7ZH+aNZLhwb/GbOLmvyhvLWH5uV9xwhAEdyXEyWbP22YWblzsycZmV0y9g
TR9YgxD70SJYB3bFEHwj7Ulc5Sobn+B4v0EjA/MylobnEO4QzwdZu/wRb9KZ253fknJoODUg1b9B
jaXP8JyejV2+MpaUd/rh9/H43TH6EpfT3iKql4MjRX5RrJOj1x6z6H0ytrXs8qRApfHjCLSKXnJa
CJTF88C0vSkUVNY9euNMjp6wW2hr+UmDSfiMl176ZRROe5aXVDoskJlLlBjvQzacuLSaIydV6U55
qdvNO6moIOwV9yhueMeNVXWkVxIvyFCeQjcrlyIVLS9OyEDKlr5oHIUgiMQlzWom+gmCLMpPjhYz
uh7G2EN/rwuXu8Zn/YPYeKBo0qzrEzeQv5RvQ+9yaO8Usi8dktpWkgNcMt9wzBDjpRIfK/0Ypj8k
1t355U3vWlzRbMe4LnzytZYzPNJfilfBzQHOsVVr++bkG4v2tX9JAlfeeFWwoJpVlRPJxuK7Tu9D
P5ncX08uoI234jnINs42lqyWQOlN58Qf1b5C1XslaUz48khOUvCWAAdYwi0+dQxxVNuj81I6/h5L
6L380lb9vr8GO+9e3Xo2TA6dhKGizTIXwRlLjH2pjDsIVCm3P4YtKUq0Exep6+Ro2SkhHLTSscNm
X6IL/fB+uktu7QG+SwWR84s4vPTxotQd7sRcv4aWYzR07fdF99Z/sJ/xax7pSqMWat7vxU+KTU6j
38SZTRV+ipqhqh0/kss1x2Ozr89UI+1DZ7vObVnegQHlX2b5GsUFbcaGOpbuQP0c8e/Y3LOg6JEy
i09lt7Jeqc136ZITJnNRp6WHKb/DKHR5I8X4xX8Z+00ru6O8g3MYTXukIrLLYYLtObtQC6QPeVxd
DaZhXKmITOcDHUXYvE6jwaUPMjc7nlCFEjdx6sMYr/isKO9Q4YfDRmCgUR+QmIPviPZAPbi4Uyw8
3rJXT+QBFnd6vgVJaCw81KFmvUv/mM1xqF551w8iA+B2F3c81aP1v9k7r+XWuTNN38qUjwdTSAvh
oE9IgmAWlahwglLYQs5hAbj6eaDfHrvdM9U3MK7f2qJEEWmFL7yhIRLIPks2gpoaXAI3DLeD3D6p
0ysVusKCLHoKCpTCP/mPiowLBGf552IERzzgV7J6du17VJasJQ614iukHWQpdk84dzjRd5ZvBuXI
MSBu4kf0U9wx6r+ojbimP+7aYe/YXhNsWNBO5PhLfQS29S7YxhYLK9zactc+2MER4X6D7Api5xt1
OkL4gpoHES/ZEgXL6qAEa0Ryafes6uego3y+7l66F/5ZKm478eI+1MVDScUZ8xzrrVd2JF4Xxj2k
t9QfEJP2upeB5Qf2H2EYq8YdmYZTfKgSP9Bx7RRcwGbMzqyoHIbyNVkbkzliVSf8jbfNLtkm2MNi
RCFvfNgnySWahUB4+jtYcktBF05kss7JNlfji3JhGyo3LKoWiBMaPwRRlaeHu5yqDVj6Cw7uUMnH
3XJD3jkjcMZ2QCMMjZkli2ZHBB2GKyI2Dr8rYH5muX0kV68ec7IaK7mMn9yt4QXSEMsa8p9IvCyj
j0WPuDR465+jL1IX4mJquSyQKGdXW3unJ0cSi+Mf/HSDt9h8JMSENhrTE0JEaf5kdRtfc80feI8F
Of6Iqkt7rhDaf6SowdS6ELVn+xbhmolqzE5jl36BXjV+ajSx8RWnNBNo29Tfk9qvxhisiK+am+FF
RSaULOyY2u4qeUKcP049Jb5rHU+5cJPjGk6bF0JLoodzls+mN0FEWRFXb5lkxmf3CJbsRMGjplpD
AOq8Ed1n1IW1NdV/UiFCCo2aFTGCxTO4heSKoDo8ghHN2GnJXQ9qagX/4wfQMRFVaq0puSMfLz2s
+GqfsARkBKS0garSHyleoNWAtAoPyf5VeaQmypLhp9GBkhKnxQMy/UH+CSnn/Cw25DU6qOW2RIgO
dhQaXFR7YcqQIqUHkqTgbZJn46W4Sz32tjdum5q8BMRZ5N8OFZoU26mNon6CfH6L39Nwz9Kw+Cc+
j598EssKlqDUpdjhZX+XgZ56AvAPZhiPr/JkfCLhpbPAvUePyFyOywhMb0FCkuAF5wT+n/D5sKzF
Ff6ic2fILR6N3fCY3+gki+lUr+UtYhDy/io8YcHWfWKv5T6ORyYyxWqQYBfnzACn0uSw+ZQVFUWP
G8LaBdeKYg+J+pKOgN2Qnuus8PJuJ19Nb6J5ySefVhvNUPLX9In3UtipCS5SD3IIz52nMQiaSzB8
PDoW1Itj+xoR8dUefycxBt+MOySdySQkt6nx+Si32IcUR8UL3RlnX7hvpfLTgY7BXpsKU3yg1j5a
74ULVwe6357IuTWOuXhRWPo5ZyXYFCD2w13W+KM6LYMnXjIPlmxSa8AvQCQYlQW9X4/nYKLLdTcP
pG1etAg7bdjas0cCE0QnjF9RWc6ec+WT+cbQGM/U03m6NQXSerk3XG9nPHNAVjLuR8WSMj7x27xZ
t2JT6B7VRL4n5SqfVUgU2lMioFRjb5euS6Z39F2N39zUXr7x5xxnSVdwd1rhrUmcZRy5rVwR14Ur
i7HIcGzwduKUIN5gkbiU42bgNUs/xx6u7IXcce6XiV+Ju02QsUeDl/xqxcnY2Er2FHvIiyueIiXK
d0Ynn4kDKfse+uSlCrNgm1FsrNMbZX9ecPpU1rslHBH8SqduzUrJzkdKrWH4TDdTbEhRymWU8My4
VrJBvHuIHHmo7PPcVUyBFAoawO6Z8XS8gbZgGo+kMI5busfYagiZgw1nzznyiFgVGEqBYIW7V9pH
mBJ+/e7ma67oC90y921AYk75MSnbn51wp1FDg4Cc+pQqe8dbBi0kV+2VscJLSq66WD77ryNzBGx0
OAWTtBqkG4Jv9Mc3pCeVgXW9x1rNiXKtE4igjmTYH6s9t5/Ds/EXj9N84Lby93TGlwcaQv30uPYE
HqO75XIY9IbHWTGJ+A1v4XFIf4xoDS+XzdXquP0uthsbbh23gHPE+Ijrn/FkDddcOX/E+TIIloeE
N2K/KUC2YVmzwraBpDFa2jfq1J6CA8kGXussRlwmw8HpN9NZvnPg4ZEuAYpD8Zbjcjn8N7ePfKBF
mUdceDzUhVOyZtN8tMUds0KYe6Z8bhw7AfFtoiC9wguHiwX/xkPkw5aJAY+ZySA2fU2z7sk+muQ/
zpYHywThGLyRx84VcpmLq99msPz6PtR3uHTVszfnkMF3vEmdgYES/aKqyVSGUL/LK0iPcGLXRIXa
k5UdKZ4okGm7R8Y8Bw9APStAOb3JvibdOlM3OA9yPZKhRDy4QxSKx8B7MYhYxiLAFMrP6O2RnAJ9
peJOuMNYBdb5LP+IBlfHFXeZs+B9PAbNwdJsNVNSQFnNPsP8cw3YRyhEnqR7ol/H+OBRjsgt536t
+RyJnnuUEXAfEoWpThPQPcpl9tmkfZwVpz2faGwwLdJq3fVHBll37R9okIYNfKpNiAvLE3JJVD0W
9YKasAWUjk+LzaGYjd7ExohQT/A5O+axiNCEXI/9FrVp1UWpBRGbYv8wu9Cvd25/P3RvCNS4Ldp8
GH+YZyBtqr51rFWrn7FYj+YtLhaluqc17hoeiLFUg36NyOALz5jTHIIn5p7dPvKSy10QXNUaDAdx
eaDt7GHVKBttYNzS5lpuLBYfQHR0j+QJhONc7X9v/yr3qOAUxoox6dTP5rj/6w4D2FY6SHlUVFcp
2gCQopu1xE3yNu7BunFlk4KB0jIXuT8Ce7McyzS6Tuvmat6o4XE3UHUq052mbxiFYApsnGoUjxtW
wArJtzw6bhRdawM973mbAfjkxrIC8boR3pJIFV7FecPDZSoWB+4pFr9M5b8mZIud8GpLTe6b6+O5
MiwD+nbmUp+U2dH9rO8DronEicEYH7ixpHmcEte/AIJswEVryH8BxfxVWC65KfjIGFPP/Hmejxx+
GQQDpcw1ToPOiJg3iBPfpMpJVgbhkS6WN7q+3VBSW/XDtJJuvfZZPdGXpd4PFughtl6ZjO4x+gKl
mj8s4xUbcZJUZz9ZuEK+L27ibHkpacbKJGsr5VPq4uJzUseFa/OigvH8nXaOubWG5U7DsWYlo8qH
s0zjE1oYLVA49DRojKEM6bc1iApvueHWxqQj5a7FLSJ3YC0H3kWHEfTUZmJSTMfBuAfSXz9RZwPJ
4TpHTUF/p6BChG5j4DMNlvljrmvU7PVNBfzuivVJ2Z/4AY+6ro8NZsIDypCAj9fyEty4o6p+BtmV
ULnXN8yAkjVEX6EmaAn4D7vG+VzGtXHPs6TQqtIQpe1Zo+ZOoR7Qi5JBq/eQcwJwSSWXFaigTAqc
C1EO7hvyFwfWYV13Wf1J8fHKBt+/qHSssXbNB0TR/LzbpEgggjszDwxDrgKnaRJohUCdCdp4CUnJ
O+lunezd6NKFAMC3ocrk8brEh0rBTAOR6SSIRX4oXyBWWMbMP0hJu7vRechLr+WeEt64r3ZzX7XQ
ApHiWEc46qpriI2CIOXs4nPI7ZmPRghZdR/WxwHxEhRAhtehe1q6XpQSIi+KiRHWWXNgrdIpOaEd
CzTZoLC3Nj8oI7i0afyq3jEweRQMWRD/lKSK2J8uzEBBrY8gy8Z1HkOoZzYjzEsZ7TTxpHPkVyzt
S8wR7dt75ZPXTrTno8LoyeISEAFEZBrTNJXd/qCkDxk9s2m5Ct5ZVuvlpbWpYN8CjMSCErC1vRpd
9AnWy7xXwH6+URHh8HaLeNIye+g4sW9nbKfrUmc00vSflgVk2bMRa9H3rCQAlOH/FsWWYdOLe6Yl
4PSgvdUs9O22Gg46H4WUY+y13RcDnh5IYNwzdVEe4EAMKBzHRy4IsAOzAh/Xud5Yqq91B7glq3ng
gYGB6Y+G2IVyp0xbWIxRuKlwGqARg/HacDTnHYUcbrdS3AdEXCwsv4sRk7W6Zm+MGaYUZ8ZKNCOB
xhn8LucsRqwcPKIQq5Bsz0Nj5ckBrVhr9kfexnLZfgAIYYFiv1PEnrfjpUveTLyMIyCYtXxdancs
Y318bhxwxsTmG7QvCBs4GEdl76NYxkvuIcEZs0UdyVGvdHCES9l+aTLwWPmrPISYA2b87GpsdlBy
khEquHlTwJKJzyXe46MIQVKfJQRdb/gdAISTlOrwwOgPJfawe+YM9bTM+HgAE0BLhkiMq7e/WOSv
1EZJ1slXl+0b5AnlT5BFGHwvMIOuBfW3B2lBMZnNuaHCFBCRN+tO0ZytM+JcjNwyOpquyuIhFtmq
sMZ4xqi7kZu5vFaagm7RALuUj2eB/dUo7RvkVJowIUKy5AU1TlwRis4+CMzcQiMZkAsHyTlJNfYr
y7yP0fw64NhoHNwaeS81AURVmPkewtp70kGjgHaItLnCmFLrdK/KiEa3AqkFjd3C+xWxDVR7OIR9
EOYrqevMJGmo6wG/MgY7hbPG0uRhatK7KraUrQbZfdtK81laSC2FQWtDrEARYd2ZBk5FsEsdEqlF
uNJZpCTtWXw3yBHLRbG2MtidIfz7ve0lxDVh6GA2BGgaLQgXN0Jbexwdo8T0kb/8/fPAQkM4SJ27
3x81qZET5KjQWHlDnqfTbqRyg0pZf/inPLOsY25ZP5ziRWg1/T9f9HAGiPn7uosQke31Ct+8monb
mFV9CNPoH1+M1heiZCuRU024oT788w1Qg7+cyer/0qX8FaNs/qlL+fv698sArx0nr3z/q6oZ/5pO
/X6boT2QrZSyQoC9mI/KogetpM2EINDYwH6ymSMxeP9Nh5LOX2frKCBCm1/56N9vfy/hrz9c/hpk
5z+kZH9/WCF8ODTkYF1LraexQUL+Hvn3y6/mZ/p7Ov+U/xRV/eKqdBJHA7ZSmKt4j5rsdNVyY3+/
yOXlv/3s9xe/P9P7aGeg5eIbtjzlNjboxaKyYCM94y1urnYUwi1P61uj6i1k38jedPQ39LCVG3UQ
Am1GUObuqU8cyxOZXfotHtGSyswMWEw4S3k7oTJQjD9thv04wiOfeGllRAQ16hNu58la0BiZwbQl
lNASewBAMBThXaEAlDFQUESHBPB+hMpdVjkJIXkLswk9rwn/zlU69YuRnbxWHRvyoIp1X2QVmOaJ
lCi7NOPCJnTMFI0qZ965o/OZt4+NoCAoGq14UmmFxKTrKrrL29CpEVzXKxohFEnMxrqfdO2KQWfp
GybA11oGqw71jPUE5tAXDXZYmFZZpATU58ppa0QZ3iwmW1o59A8tuMqKqpWTZsG5yvu9GPZqrKGb
ljX1Jhh7uoYOuRZSFbs2k9ShKtNzIfd5+cidDqdtW2AU3uAoiGDKKQ01ZB3T+nvsFTbokDDIotoW
VjTTEyWlW88mBPfQRrwS5UItIStU6MrMWdVucdnjpg4I6QzUR10VPSMJIiTXyDDyMr6VarcHTx8j
IgPYkfy5tO14r81gkNBWix0KhJbEBBfd6veh5KY1tTSpvN4Ml9yhGIk2Vdw6ISsi6wqjbXyHH4hb
lz2A+DcQMohe6wlnqKiPYNL3pelnJVZMVICElgqEZxHnqDKCx6igAYPo5toK6EfN1HbUeJZg2hK8
KMq+OOe1/qgvWRdUiL1DCRGoFwxaG+SRi9EWvr3NoNi+Gsm3sueMFSUFFKg4p74bxUVl70Ic51CM
IXYWMWDPKkrf7I5oVBWfbuKKU9izwSGHjyhrHL5oFpkhOOZ+j2josY+GcVOrRXF0jQGihNoAZ0Mh
O9OW8F4rAy+URXaGDiZLOWC7NBjnQq/uZ9mDkFqERcx+Pmq2eK11AyjBoPhVH6Pqj8pQ7aCdHYb3
srhrDct9iZcSovBcaTjHfCz2SVx2+74SeMxW5VEozdm2hdyldfduhULbSlmDVWHyrmvFvu81NJqz
eIo3WejEyyAiz4ntgWqO/V1Us1zNEm4bniDfNW4cSojXZ2cRjyhDUayd2AbMkLcFVozqMbI1sZcg
aZN5ykEqSch7Sf+WxgpdoBltwERj/53Mbzu05U42EPugfVyMIdUPBlbjaF4R/U/BhzAs6BypPKMX
F/rTU17b28HU3FNT1Sf4NN0R3greudqPMbUQaCoKZ2wB9BoAJHXiKISW+EoyoE8C8yjHIUWdHzoL
8mzbNvqhABwBzW/vDDYoNn0iSaqSRdHTag8wpFBRCMS3immwn5eWH2gZO0HTPsumeJcWItJDr/mz
kV2WkQ5T10UKXsn0kx1Nn05axYhiRJ4TQXmTUFRqrfVH4m/T3SEDvZMxDp8qtiAo8YD1aGaJIR77
iNsN8WYOIHtLsuIFtAgMxK5hwNbC3is98ZbQS3Wrh/YhrwY2FjuYNmmPOAak4b2mKvMeaabp3kRd
MqnEkSGSf2aBfnYKwOtdOT6j+efbPTQ3S9JZky1lw6h5M9txZzqdcpxjYBr4IEMAG2dcnpz2eVKz
cW+oxqnm0VByBP0dRu566o0/QpLfwLjCu8slKtK06TLS35U4tq7cWMx3wjReGhfNP3ee430TG8SE
JYWoZurICSFhWRU2nEozjPtSs8ANRnSRsYQLNGNTGtB0cCB4xN0CtnpoSj8OXPxT9KI4zAQyVlae
0BQz7vs6eQo0t96yGKd7PcE2o1QvXVCd3HA2jjr9LCuN9aduGmjqAMVqGxy9pP0+Tu43XoPYk8r4
Z0KvGoh69FxuQiin+xJhl3geTm5VnoN6QgNy0c8tQvUDrSmy+YB+llM1J7WqcGbVolthob+Ij8s4
ZdpZUxA2rZxBbhVMXzwtr26M0nVVKxVGwx3p+YCVp+KKzItbhS5gKB5NpfGyWVgelNI/yYiEWKsb
wGkxq0FbiqqSjDE6JtvNUtouNdKyGyfVrGMfDE9dorf7EIYOjYelRAJ3OGyS+Byn9da085/W1uAH
aF8BJHVIoFLuWyNOccPTX7o8lF5kitGXQ2Vtc3vY12JiqzV1aysk6ZGN6lKuZjdtQFQubFG3sEOa
YgayvrmDFF9ZFhAf3e6kj3j71iwtvTnoW6nq/Umv8iuGsm9j2d01eUuNIEW7dlaHkxlXod/F0UAN
Wj7iRt3eJfaam1f6CuYC6O9gO2NbAkWkdALiohgwo/Vgr6N+TWqhNEhWQUhqLYoKdadnT9B/7uQ0
omGbXpTEcj17zmFBENDXFU6TArLkSkOGJ0qU4rtISi9LhEf8bn4EKtxnBvsD3iKUym1nvyjd7vIQ
WIcV9bjUuA8aNOSwaFxaJk4BgHujlG2yq4b22V381rFywTvGItmaQ+crxgUIrmcPVAYPj7TRw72l
UtJMEY3fd9Kb3G06khxqSBVtuwikadlRm3Nq5oyq9b5pIzE1J8MZ1uOYFj8Q91c99+Kjml/rZnDW
YRwUZDdcvwXjZZ7d+DxFd47IwTb0b9jWAmadyAb04zQnx65uxlOjjCq44e9QWATm6E/fIuVBCvDo
qdvWCDcO3zFu7Y8unSW1jHvkBBznHIbDV9jaga/sDVHt6orWrd6NlAFmZG1zQvpUy49Rk5v3Im2/
tG7wG2xYKKVQBG+c+TUOAGLUsISraWIav9tt65nh3HlCG2g3awFb0JxetBGFwzg69RUtVCcxtlJz
aRDaJDmk4dghk/CmEYbRZYmJYGS/NbG7l3r/xobzYDno25SLokTlS+aph3GpOFVudkQjr4NtvtSY
1PJxdONyn4CDm7KRi9Qh+AoK9IZr0h5sDfjPFnbt9UngeHKHU3p9RpiAsv5EwEKFwIlQztXG6s7Q
cMJMXVqvI0ScNMLHTSZzwNqUfjplkJyaoAcdlKS+ZQlKrqNA4UGq5U7i66NvyJHEURtxeLcn7QXD
gbu5l9ZZy5obtHX2SQf0ZgIhXddZcsaJ4t5UuFcU45MjQhGgmnRjhdYBfU5VVhsLGeJh02Xo1MRd
nSMTUJwLs0UKue6o1VmV8LKwPSTDUN9aYIvbiv466g4PltVQvjArHllGQDeodOlrDaMh5JoKyHvl
I/J4pMMCwh2Mrj0O3PredN1rW+PpjCLxEidioD3a7fBEalr5LTRs4MC8zJ2s87JUvE9Y820iszlK
SMYULbX3xqzv8tJAJ2qeO5S0MKxNJ3ytkeLXkHFbMLmEpEq+Laxx2uJCLOBjE0YorExZj9V2SR0k
SMz3ktjXM3L1T95gEj2qEp9sfLiPcb1DCHkpqYYsYwYDHE1R1Md6bR8MObpmZQ7fjWWykDAtDAeu
bNA+GWrmnOuBym6pl7syXmgIAD4LTWjHMZgvqjpoOx1xiB35tCHnJSoAup6G6nY0Z+CMAMJIqA9a
2qT3fewmftTTXE8XWmRZ2riGWpNxUoPU1/LBomoWB2tXjHtLQj9yFkVOBzUEeHlDxH6FgniOK7Kp
zQbhie8YGWYS+hTeHCzp1wjqwR0rtdfwNbOh4CcE9RvLntNT61JOqWXBnoety2Wy04UvQPskENmz
utg6WaamXSsHMqxJaLMyw3xGcdiBKW+gBWHa4RYYYOJXwVzsoq48wmP8U0/IHKFXFVM5QfARAUJ0
8FtKDpnczqWGwRrIbddui0NDGa1AF3hWnfCuwygJiT7WZ3UmMRT4eEpHBUY2gc1QElVsy6J9VRQ8
bQ19cIlZFlmoCTg6WQQlpxjUfzd3B6QlSWovij6EZ0dN7nRTKk+kuwZ759fcIFlutsfBiqnYOPQa
e+WhLGzsSkkU7J6upoqSYJJ1dNEL+0IytClS40umkQWuOUYi08wL2g4z+K3udQjGG2UHQfrksMqJ
dlfaTQ2Bwq1OQY+G9qxn+5Tk/mBXDWtLHR1aOv1KowZ+WqcIzGY8TijNvjIjqtdJsWShKtYTLeLN
aUjPsCd0LjKQoZoB+0ST+d7OO+NqygERwcwbwiA+R5MCtN2t6wvjk+U0MeZNIlTWTqcj3LaUbx1m
wdHR4tcxZltVI2Yjo4UJTQgLfWgsUJ4tty2w11ZjGZ2s0FpVoenwhuatNKThdVPzrkqBz2ccM0Wr
ik7O/IrI7DNCuQYFQdryjisD4P+0+rFYmGlQ1+9RjDamMYY0KcGat9jvbCNE2rQoGki78vQyxsaj
YsvBV3GUo+8xr5xPGQK/niK0O2PFygkemsxrovtsnm7zPEEhcykA92V+wWnveY6KnZKFIaJiL+0w
fI0JrkgI8qirijIHPuNxtdKp3eqtemjHHHYICBKtRNRNdQ6Dk56j5mRo6nuD5P06N9yjjdoAMo+W
A/Z2eGjdfLhPVfnHkNBIHAErZIhdVJ3tNH0UcfZqyVtVluJ7NhEoS+/zscFnvphpAyXj0nSmE9S6
lFtT8zyyIXmt1f0MtTvsOpdeHro1Azv97PooKOFWpYFoRL/lQ5npLGiW9IYJ7pkChs/T0hcWrGHb
JwFIyYL1vRrir7jMvis7rKnq1tdGC/pTAZZyYFe1Z+fbbVXNsxZpkLibbx+9o40XtUfaP+cmoVtR
+rURgAPwmizWr1oz7Ow0J6eR3bZgBV/32ngahtDY66FBwB8hqY3mnjvYtC6qeTeiroER5ATtAOVd
ym57TC6ouSzERCwBMAnsKgrifY3K6kwwpePnUMS0LmrmblSbr4Xr/jFypdwmfftZWDxxPUbrdJot
1D41KtKJvW0VoiKb3K5yoNKYCmzAHtcQUuQpGU2UQFx4Wzx1po8ZbdrRBuuRCkoFA3qeBtNzpaRT
cBnc6hvPv0OHT4cIcHfuLTioDQBmVprAVT+UHDiRFmLpPGX0kWOacYqJ23TbfOJrtcFFfju1dblv
zJLl1SSVC4bopW/b13GY57tMXN0cpnHaY9WM5kcBdhFRJUUhYm6ppbt8hpK1913aRNtI4uvx/51b
f/1X/xuhNx3LVOxU/99Cbw9R+f3nf+xbmEDf/yr29vc//LvYm639L23xZrUogVi/+mx/+4feG79y
XNNUXc12LcdGCO6fam/8BaJxlqNZyMAtGnEt6kXRf/zN5ONMwm9XGBo//ocK3fUvG+L2317/q0+3
Zf+bXbHp8D9DNYksTXTjDFv/z0JvyM30Te66tJ7ZNFco9L9Ph8hSnyan0301KKHpqp03GYzlAS48
HdcRteki2ZNOa9s+gxm27sP86tQDYC44sLp4dUI6iEaM2zUlMaFBhUg/iCHONiUDqcBnS85RXu7b
8mKI+H7ZCiWmaGshR6CKDf6jA7DR0gEZHMwPuG06B626ZwJuUR0AMVACkEVRehfm2SVTsUbsnHLh
MWU5whPUiLJevfUzSiIOtn9jrxLXm4eUuAX9dmBOqoH6lyZ+ulo9FgoOExFMx0i9kald3KKbaYGy
BHaEkwkJXTkgoVLoyU8y0etxWhhv2QC0edSuaZbtOtP+HpBmbVjJAUZLiC+tuXMRgibkgyQKB0yR
ft30T53JsWnSunb+R07Tg1I3OPmEfwAG2AYArECAUu9Ri4uVR9vqWAD04ZwG5TFsuZs2VIGiGO6l
mp3jLjuXBUCeAuijABFTq3tFTte4sS8Kla9YnY+lq17dAF6eInYUYq5BjXOAvm1y7dYQ7ou0ofo0
4b0CX6iLfzTExl0lfgna6SF2+ic9Eq89Pd380AatZ5fOxTZGPx/Ts5UmH5qYj5PkMtPiLLXhIVJJ
hkM6b5Bf436LWvi5n+armUzHxJKs0elBuvEBDSCKg8k5Rg5EaPEZLp0Jq8RGGhdr0U2MYK2eSV90
KeRy9yJR/C5tixIs6YkyXVVon930oiJqBbg2+jFyxkFolcdR0GMFnRvUJt290JsSsPkK+sAs0Nqu
58hlC4kxg0KOSupG64zXdMg+QpGdWD5dhyA0EmgkRYekaKGLhAe1Sc/LE9YCeetb7Lvn9NNMsx8R
Rj800x6W21gp861mh7fNGQUHv0nVr2mRRdNw9KV/OC12tY4GkDHd12lPI00+uAUiN00pj7PFBhzS
EmvRihs1eR3hPvdTfAA0kGriUs7ioiPRZVbjUQOyFYbTMY6yHycEFauirBqPxlY107MhEENnTM61
2KkqLWyBCKgYv5yKUhvArhSsZDQ9yMp8jXCnmCVs4io9N3Xy8XuMCU7IOBnXFnwjGrHZuq/Dn6Cl
D5sVox+O2YetjkfLJNrjqWBHskkHmn2Mv266UoRZxWr8Kvrkp0lbFomOok1yUKfsjM0QUIDknNN/
C0roUs10W0RTc6r5YzJf4zk9pwQCdcJYVZrHtPSGZPSbengws/6pUfLzsCwHzucYzTd3pjOPoEE4
Pug8ksbKPtrhjQDg0Mn5ZtfzbXmCvTodlSzFsyL/WG7MMh61UD7Y5GxKOd9aQHgDSr+D1Mk9WkSe
gDwTdBq2uRMoC6LCPF9lq147XfpluNXHfB8aDZ/XUAKHNuXSRKTgJaV4bUn4sOna4XT06dKxjVgT
ArN/7EGeLWM7Tcfjcm4ZQj4rCQAh1mh4zLqfJMU5iVkK+giIsegpszLX+7zf5m32M5qmF8evcknv
4Q7pWrddBpML8xXP2VtA6VbPbx13yhjs17GCq4oQ+001963iPob0TBqR0JSHKGr0LNPz1W7GaySg
Iakg6chE8/GK+N7NTiRNXuSsgzL+QNjmZXDD+1NLs8Fs1K8IU5w4CDeDHsZrQ7WQ7hq/XBE8F0IS
vSY/XTEdEQle1wxmJaSsPR3KEL8TGjvKNZDAcssB3LcGP6Db1XO6yGFfTIHLWK1eK9KfcflW4CEK
XuOT+sS9WiaHrjEIFzO6JZz7yPSYIoYEd5pgat28t0Zz19OJcKvuqW1nbA6gaQRQzpkIy/8VpH9K
QCMGw2vEl0yEGjlj/9UG43VczErNHtwpUywxKz+IUNK3sQphsSJt6VYzBq9IXmUHzR6elgWb7ugm
LOFCsrN1yXzTkvyjq+tnPbj1+fhkBDBpYnP80qM/LSWgcLRo1KTnZU1QXfsSJTw7JlGrM8c0DYuR
IXRe+76iIFaw07jma92LHXsilAi1e7BM5jwL1SodrugIf3QcIytY3dz+HBF3ktJbTLX8I3El8yM6
NdFlOVau25ffGUf0renUUQLFRD9DwXwmWFwvorshbgCJJBIaymQ8051CawL31MMIbGExvd1lYwhj
UHQvTlJ/YJQAqCfRvpLQCvc12Yi9VLCNRdFdR+k0YYk9oeBPvXiaVOL/lZHalOLC7jmL52mXULjI
oxqUQp++5iMKXmU6HSds8iAKvxuKMFdG4HRemipseoWcwJ3HsMAKMborUwdRn6lPo4yGg5ZI3BcW
K8jf735/Ns3wNGVOT8m27uMo0be/lrB5AIrs97vfL4rZ/P2lSX95TeelyNuD6+B9S6m9Obh2+DLg
DIKhQHeisxYcVDzmQR2hpUKnOjbWbjNrh98vdOTxTEjMbhvM4kWjQjpPfXAIaIKOZfYSxXrrhR2e
qQ6mLIA7gJ9kQ72d1Pim2Vq0n3JsjKKZJaRXd3VnbTVH8QjhN4vCZWEqHlZ6qJtg+6G8Ou2P1VhU
ZDNcncU6mboNtH67RkiOn3T6SakiCRcOAH5N7n6sprL760uvj92Rk5t3s91e7KgZAccjtt9hhBdh
pJIp0bVAY9Mj/rqB783ExwyWKWIX8OrI+WgKzUGOYQDhWfTvMVq7hZLQLoB13mNHtOqtkd04M2/W
aOMmVy3KKIqFpwwQWK2DzRYWDGxEyL4yJT0Mhbg4ZgXNkU5ECuimrKbXvgIMNDPNk4bFgylQTP1D
7s4PIaxwJps3YRO4wp/mLVPz7k5N6CLCh0Dhz2H5G/U6wJTMfrUV6yJy+aQ301NqlpfMCpA/dPxZ
wHk0d4psjqaVHv4lqP973PyvcbL2X8NkV6dUZ5mObtnC1lBlrr4+HuIibP/jb9r/jBOGYSLx7e7t
9AdUi9Syp8KWT4EzXpAcmJXpWBNHjXbt/TdH1vjkvwL5/fd//E0QoLu6S/ZgCFM1Ncdazuxfjuya
skdk2C52Qahd8d4BQZCh1bOhebNF+grFAsiPGXmoa12WUOm/OTzZzr8fHq1Ox+YMVN211X87vLTt
0Ujo3e70jiCetaaIuq1Sk3mrD6kmHywj/mjLfTfexyI/NiarGoFtlEx/SY3/pZ/9f3sC6Gv/1xNx
yKsI2tzl3/98H0Ljf7N3JsuRG1kW/SLIMDimbcwzyeCQzNzASCaJeQYcw9f38ZBKUqnUKut9awGL
YIpkMAJwPH/v3nMLP4J3XOzUh2+P8mpTmWTa0QNuPlUUBll3ddFXeDViCmLRi6y/FhOoO4O7T0bB
6guSwsW6cr/981uk9mj/+cpAIusuI2XDFeqV/+kTYnLIUBrwHwpjtlB6cbQiC1F+jORwGChCGaSJ
tH+/nd5VS32eTR9UYk9he0/W3Zvujx9WxAJwKw89e74Pt6ajfSMf/qXj1kV44NKZKEOo7RwcEG7N
gIwSxPGHbZrYu4gLQFXpeseVko3XPEoOXq7fz6jxGj6LgYgRcEngFeQ16Zu1IV4zT9/U3PwgpG6L
fmI80l4ZNe6yDhwY2lQDuFAkCbJzmo1ON7xGwznm4YsWTh/pTEToKC5Eyi1dq7n3jP4aVPlX7ff8
+OStIRKIexi0G/TQLmfNIqPriVGUW1WJHKUf5FPUkDTxz5/C350ewtBN23AM3TbNv5ynJtGmeWkK
OsVmuxGlft/7GaCB91tlPb4YXbP/519oWH/3uQvDUrt2T3CN/OVz9wfDY2/KlRk605H2JmayjZNY
L0k5XFtufBsEPG/TyKI2q9yiXj6x3T3UIj9Y1PWZtJGqPEbIFYqS1pe8+j6xE2ZxZ7nqZIASucjk
dG8h32k88641j3FHB9MpJt5Ebh1DcZpZD3tKMfVzB6/akLlkS2cnKEDVriDjTPAjcnzN8egTtDS5
84tkV5XbzdpPmGDnP5zWgJ8zbNnfbyG+n4tYgpx49yKcHEaqyGVII0fUjqZb7eLJdNbj4Nn7xLBR
6FYaJsE8NKt132Qku3nAPDysMez1mb/1RBLJJxNFVt6ji0rHl8ENnmLmeZItGBW4BYGW6rhh/mlb
3xu2ozC931TR2lXDFhPQJZ/ab00/fUiTcqyI2bJH17rZxzE75XAveY/JLzqnen6OPPFqligc5CEX
02nUki/NrBDO2isv7DdTlb0ZWQADZ0V/m3S1XTTZu4lVW3beqyONe7Xdo2I5TmuNy9XG9q72SaWz
M/uZZRf6YfEwmty0+DuYzl18J7wMVrk0XFwUhjwyTvgIwGy4Bm2Cfz7T/L9ZXxhx+q6hMwFCfPbv
68vsamUtNKvYqe2b2tKNfOzGixtU39SfTGdzV/yX1fbvVn1bp+T0PNf1bVP9+5+WNAansZsRg7Gz
UzZk2Dfy8r/fUv/mknUdUnuEOpJv95dfEtOr7zKdjD0BwBbjSUsTJ5ufmhGcS+gvFZaW5nh9nWdq
Aw/qhEHqTpR+qSq78Wf84M46tvy1r4gcJu0IzbykbHukKV5dFkK3yA5JxPeQm9omybvn8GtqiSWd
ik6Q7K0W4jQfX/rQfJEJS3XT4OQwIRNP+bl1fOaJ/RU47H0fpG+mPx27rjuWSLfUvsy15pfIF5e0
EijBKMnb4my713nAjstGR71ImzqEXOzLZIGzpGnhhGvpVc9MAykWcdeP96mVnP2hf1LiqjBHAu8k
56KxzpEZQqibjmrb1EUxTmh3ldrNidPjOAO3D2h9tPQLzIZdEt09+tHlN6N38c9GhH+PlF66GX/Z
3C60iT1JnJ6BXjLG9SGFpOQvYAqlr6B+nY76biET+7Vw+qe8bdZpDTC/UHrc7uqP4Mx5LUEwPKkV
XLBf++eT29D/psDhFPOFx65IF8L+SwcSpVk3llNO7lTG7RMmNI5eTPNxx76pAXhOh10/liSDMW3n
M9LGeDu01T4aNSR1wHjELC8N2zzJ1rAXzqUXHrm9LzZ21Jodutq6SXnf5uM10rDEeyZmiuS7j+OP
aGpacjppePG3yUvfEpOf75q8pUPR7wVsUPJmvwobqLLJmlfTApBc+VSjqqjoG/LrcOCpVbWe5QdR
7iqw7xgHw4fLyk9Q15trlWeBZ6bCRaEJm+Jj3Bo0F+jeBdp49T15Nfp+1dvjJi9/qE2qmyYHBBJb
e+42Fc2R1uq3uU21Q//FqcaXOtLv2eCNA74UmmWqGguAt4Vs5ghzuxTdJjT6g2jaay6Hj6kft6oI
slvVsrBefbI1mcgtnMBlxjW8ODZ/cR9ySVjBQ0WLriMkwCYgokLD+c8f9N+sYhRu6j/D8uls/+Vj
HsLazbqBeLHBQ3Tkw6msXPqaw7BVJ7nVjffCOQRV+F/OL0ZA/7l8epTP3KENw/T+Y/mshUVUr+gL
xZ5+yZvsrO5zHlAmlHSDzoeR5edg6Faqf5aidof9vWsoeKqJxgsdTpMLxWptRAIq8oGWFUU2WH70
97jLqMUM592hkSJKxNTUSx6NUne8V92NIvVepd9uhjo5qCVjiM+oYLcthj+Yqe7AfijzqcLy6SMM
nEuEulLQ3EuUd7vKznauv6h1N+GkS8BVhAWUT5K7eyyYSX6efLg06XANKXqoJ8p6/jDVzahQzA1x
cgZSrrr0XBDXmCfzdcwmsAesG+oaDi3IE/zN1qy/zIYO5ks/1z2fS/quudl5QobS871pjPzPbdbo
U9Zjkx1UoeOO+rHjtG/Zuc4Ck2N26Qi1tINX+oFcsdJ7VR2KUAIQjyJut+JSzfmXaod4kihhKvOf
Ze1vZT6ejQ7mNkECjIa7IT87gqpjmuePXMcbxkqUAr1SULLxMndclaqsm+3ibdaZKQzTXRghbtIF
sXZRbcDTwbLLdjdJs8Oki0Xk6ecKWtmUuJd+TN/6yQVaIXYG/TrVbZpqFH8TbFqacOy9PtQfjUD2
yUxRT2sAJl26aUl/VXf4mGtjkPYlDKZ79bxCVqsrMFN2aLCVFLST5QiVEOjToMJ34xRjWRBBO8vE
Tq2+qrOGBvVJdPLOgHWgNrFT/+RNw4dRJo8zzRmj1x+1g1p1SSY860FyNhkdGDOI2Dg5M7tlsxm9
CcGr0mxWaLqvuZyWU5DYmzREZoo+l05bjhyi4eotdPuVW/gxybh9UF1W0WMC7kwVTEY2vYhMvCYh
bjFSNI10/pARtzqqCVnkB00mh8inj+g3G5PpIirPGFOf6rV1XUZ7EVRBuaO6PVTVBFmKE56hhyoj
Y27D48D7yeol6AqIAoUad8GMsDk/61b0EJdmPoBDExC6O3aQ9kXiZyvCDzSjMAM44VT3NeGmWo3s
Hdqabs2YM4KgvdC68iWbmfCAhl4z5sZiI7cS5GbOcqz6hMy1P/951TIslXT0l/03u03b9nXbYRFR
uU9/LoUyRuS1KWwITO70UbS8kTOoseCZPhcNj15gP2Mz6vX5iTYmM5qBIW2xUr1ndWK1EQJzT4HH
Op8WcTlkV7RIt2X79gNc871OKHCb+Kv0p4/E0xjpMEY340c/9Ve64+FGH9LmRD+IUe8DQjoALchf
Riw1ByG55xSNhlQp65Sqf9pZdZUTK9rf5+h1tyEoL92uKJm9+Uxg1auhukjOzGUyOnmzMcz6rWr8
CJ9thcKXpkZT0gvtSnqbulUNi0vBe7VEergYTRKG0UMhBn9MuunFh+Io5ZfeWBXR5PmXWl+imdTd
BNVwpWNSci6O6I5rk8VJrTmPoaZf9Bp0Q4Nl16MKkcMLKQjXMRG7rkoXkXGQZbNW9/AMMWBgteBb
OzBOlHrqvttnZ8JjNur6a13/0bAeJXONLNHv1U9TZVJoqq1xfEhRwbjrkpmAOitSV1zUD/Hp9ze0
l1VnQGOckELNUzsNoURjqbOzy+mDeNh1T98+nyBg+MZm11RUQWV/1U8xIugV4suthMznFNU6rMFp
dP2T5RAxzAXduf8q/f8/YO2/zN0NQc7wn67U/wxYwwn653n7b9/w27zd138xbLoxgn25atf8K1vN
+cURpmM4pmv4runYf8pWs1S2muG5wvJ8unyCzci/pu36Lyj8fQoHx/PYq/Bdf5mw/9PEnbG+2tf8
aUUhF4tenuWYlqAOci1LFSx/2lxNedfJwo29Q22l30a8ml0T2eu20Ji++XBhg+TFYwN28rT21MZz
C9PORnEzmW+4LeM1YdTZlo7cOUxQhVfej0ipxK1V0qbxc4z2r6+yL5Li492kZOXuj06pzAVy817p
zl2lQLeQoo+VZx0rvTnFkoCbfngOGj3d5wVkqn7InugHWg+TW520diSjbVBZlAwxnIKbklMEPjHb
3qOosJA0nQuWFz5U2HinsHEXgdLR20pRb/VahUuT5nnYWGutxIZbGXh0ihRfaZY537jN6HelCas1
s/CJJuF8ofu6ShyoP0ElLNQBzqfrYLJpI/kZ211GrpN9iv1u3AtMAeTIhBs3Q/BiBbmqECztKMS0
64fu+xBbcIjQaTLwi1AX4K8ujPE5hTlUWeJMTZi/W76jggJ2YTlPD2NQ6Huj7/aIHOulm6cw5dgB
bAOqd/TE+iaUOB8aLBCe8kJkmkoLre4otAri8pa1P8akVSN9mOz42FQusnjsjQua3/MRJ+FOZPuJ
Cd54c2HYO1+5MpAar/0Un4aHYcNRzo1JeTgo1IIF0rmLUP4OosWWI4YPyvrnyYz7dR+IbZtF+dbA
HFIrl0ir/CKBco4MNw+JcpNMylcCfLNTPpPewXFizNdeOVBayKHK9mHYXrIlM52W5do0adb7tHfW
bgc5pRLiy7JoZlInopNoTsmo+adgIKH9Je1gP87+eM5GMnLnLHqncpMsrjq3JPwzmAiY9pUIZ+14
3MXlp8bLQyaip8w2cm2rIw2nez6sGBjlVKloaovABvSPGwKj0r51IXYkFhnEZDF0q9mGdRvDOZMS
GxA907UrcA/oYfDTwE22s9IW6odyDKXKO9QpF1GFnchWviKpHEa28hqx//9R6NG4y0R3TsO5PCLO
Xljl0O1Rie1tN/SPMx0ucJVeWQbfyukON0v44CQ7S0LcoGt5SDnBtrUBO7byXm1Gjcep8SCAYQeA
P/DQKO+UVC6qxPgSDUCtSOsDlbfFAFMLcNyhMKhcRMhYXIsjV9y4Shr9mIsKlK7fYLnu4m/IWsmW
Sh2xjNzcOenlhza2sH9k/j2cOiQiHhBys6EphS+epj0OMTNAVl8lqzCuCfAiacrycqxZnTEsNVu7
G5TXLKdz4WUI2yJ9n3v6qpfiscgE7jSDOYLnOANEHGfjVALc2gTeC4UnvjZmg36KgqGbWga2Xb0Z
3ewdjwluuB6KcDxk4dZP0ldK3UWAdS4c8dBNP2I6stTjtD3IdGkGFi5jmoBF1PrC9GKCZxi41QFn
DUwGg+HNbkjwckTEcZNuBkq4bB+IEvwSAYQe/FVhLMkMGsm1t/VPj8mkQ8gNOQQV9r6p3o1J/sHr
Jo8hdfdViY63wKlKSgL6dLcsyeyAposnA6J0G7H7+j7CtU8DNjGtkiTIGbGEHj3nLNoLZ+ow+mcl
SqKOLJymrabltSnBuMwB+A/bGbF1XEPqTqIg471ZZXeiHdBO2g5ldDQvM2yM68Cpocop69uU9gRU
dfQjuoxdjJPcN62D0DFLgbQOsDk6R0WPe8vBURwHcef4IAQSrDxLWWJUp/uEcpc4H590tmWXv1Zz
g2zGsZFTJDETB1SeBNqdWpOYgKycEcdOP+0QA/yYBrB4w3BDT9RbTU7zwxk5f8TIX1l3boXB3P2W
f2JAzLZp0cz7hrSTVK9wnZfTyY8RGfdx8VGO0F0CN70gP5wgvHTaSpdBtAiI+4huoUJDuBBN6e9J
pIezZ9oQILXP2ce3E49RDftPb1bW8InSEsPWSAhvG1vhC/fcDV6m+7nxCZLrDMW0nU5JErEmFfk7
2uJnTQ+OxtDCfAEF6oSmxOwuv9Vjv9YAvDRGQsJGYyiQrHmMsjZ8RId1rZk/buaRPbwl7BQIcW2R
bibJDBndxwmLJrNRlJ5uq5t3UIbky2R5waFPOhxZpjuuhgmea1vhwAlakV90F7S5ZeJeEC2ohtCF
gEsm832QNh2AwvpkoJhZj7aOMyRxp3t8KCUnO6P4GDBih6ZvEYSuf/AEsFQ0+d1irBCymn7W0EDA
2I+62txGKCUEOGkML3ttIjZR9z0QiS3ggCKCBeO3SXeQWK0cac8Xy6lqwEE5kJCyVy0n7gneCGpM
y569yaNrJ+tnXZ/ga4ZttHYlPpx2GuWq103OcJOBRDfzvjHmTpkZlNkF4SmLb0CXwmnOcV+dcicU
R6tpmmVoticHJ/LKHtFDkJyzdULrMlf+cDBRkLdRnB7JT4bvGe9k4KLs14glGn2ixriz14cR5gJS
poY7eqltPIMwi2RwuCMr10UZPcQ6wqJWIC7SIJy4Xb7z8VmAzyOq0GtckqX6eKtlGhSZgujAOqm6
vR1xA46B62Kb4kTw6GNFpnfuK2HumkctrkAgWla1mOLwKXAj+A6YNbZOUMnlECnwVC+55TKcsh3j
ZAfMrKIksWnWSQi91aautPGEnxa3BnOaPiUM0xkaqV5lftfGlAF+aq800gvCTHv0SBzdky4DLURz
ADz2c3bqmWfQYghXdjYhQRxrlwXIyA9REqgA3CzpHzvYDS5SjF04u8a8lFnTLJB6gU+rHPgeEVrE
Gwegb7yfZjcBCzb3N2jA7au3R6KdSMo2+yU6rYKAJ/k4IpokNgwud03DgbMMVnJlOgD3cQctc04z
+ojWj4QMO7iyEvkGUI2GRWynd/rO1vvpcDvMWW+sbeG/pfmAwsGWH9ocKOqCDMuDnqtPOyOSB/Mc
YAR77ncBIyFnhHgmopCA75htO3OqApoOZqiOvitwGdFZmN9d7gOpTT6lluIXCLVpbXTde0cNDjW2
RCivXuRYDLTtTaejkYK4Y+ztiCTZVAf6/9zkziYI0dyTmfkcpMrM22f1geZfdTD89pSUU7i9PQsr
72TOUoPry4k44aQ63B6Zjfbbo9vT2yFn8mlVsb/rjYEwMHVof380mZa2V2m1MoiPkTeWh9K/WoGO
ESoI0r1kPSlQwC/tIoVnkdDqL20dewH168YQ1f3t5Q4ueJwoBYWncBI3ZsXtYA1dQrCBYljcDk4Y
uSQmO9/GaSZwQ2VbySrM0ACoy36MG0hT7GW4tzZynyjyQqvV/I+y4Wu3h63g7U1xzGIy5HzTjW+G
NOq9ByHiIKWhTcvbw8ymY1XP0IVuH2vqWTCfmK1hAbodb18wRHk/O3qGDHb8HiqiCOdn+Stb5Pb0
diDOtTo0Jm+M0POVgz6d8KZhWpquhF0uRXWw1eH2tJnST71q6Uv//qW0amhN+gSukRRX/fo20Jzm
bbm9V61pn2zk+xvzqWi6+RDZKHyCmekAYaewsmIzOt4OrXrUel90MyGCDjB3U52QmzRkj1IWNXAp
GLwexc7uBiH544BKdTjooCA2KcmQuVZphyqKtAPdF865mOuz1vD2a2iIbgdP0hjVnfYz02dmq/NQ
EyLYursbESNQAI3b4cbP+PVRIbBW6bMp1jTrv9+IILeDa6gUNw/uN4Uja1/f1qzqPqklxBofnLi/
BE0TbvF24eUL2ubqu8O0uf2jVBe7VY/4dusRYN8NONJn0EB1YpFXt3XCUUtEo/gjt0cEJlYA+9Vz
2YUvsTegdFSf0e2zuH1QUlFPnMJ9bC08iiBZ4ZTUDqh8Mlq3v56g/37+tsPAnqolJ/CPE9uFv0bZ
vDf7upjxcXAij6wa2UJMNVQqCgLv9oZwH//trbq9S/5YyWyRJ320Zzvx61tw+ytvf6/AD3n44y9n
2YZs3UT7HCtVJRv8fbr1syT7dhGNzFjczngw2BGj2YBLbzYKCMPkQZ/F91YZbkzprLuOEIOpfNaK
Hmabh+zbnOng+l73ib3F81qVeTFMrw1OOFJ1Qx97DPKIFE7/Cvs4o8jfD6PfMBIw4mNrY/JBx7p2
Zp+WOChGF/yxGdtXGXkR+KpzrdUXMwzuG4e9mxZxo0fmFiYGaHvT2YtWXMuufKzFhjsmHngB0ctN
Kd6NPN3MfnEe5Tkpig8UZi96CPsb1RU7vyH+xswgiYh0y7zqNZTFq+kGZLVYXAIktCJVKrJdKcYH
vVnajNk2w5ifYtw9i1xn+uBIC88JO8+G6n1BtbPpXSYV+mynmzDrd0MwUfow1U8qszri3D131uDt
wix6rg1U8KpQZfCpYN6xCwaA+2uoo9Xz3GJrWOaSfEl8LN5TglcSpmB89N41+gTrKSc0pfeGq90D
+5g8eYBjdM6aj9EEW3atsgyHaYResM7TE2rWdzYkxE4hctQYXkFpJ3w2FOzWPa+mE0FyFgOukJ6D
xifWPCahfVdk94z4fhIHDD16wiBGAspb21OsaBNMJ71PT56N7G2ENmEn1dVr9r7a6pmQmFFlkc9e
dvepi5EuGi1SifIMMHF+7kuE9XMiz/r4ErgurdOQ5AuKjK5puCQIeFy0zSqiZl65VfXsYZ40LOyU
hC+SD53G+7krc7K9OgaGrS2fWsf7IXkT5gjObj/A0UJ49NhkdEtz/UrCfU13wVpXzfyRmuypZUJk
SDK0DwIQe+LQZ8ZBa5JtGr/0o7Uapfk8BUG5CH1mq7n92TDZWvUWLjIzAu7W0ieu5DoqN7OguY9V
lAv+q1VAWL+jLQxUhi6pfaqTbN3awFj7iJRRQolBupErVemMGStITxNgZRx/WG7eZzO9JkocNKbO
OZvIdfPS4uQGo/IhHLp8OqYk2qaSSbtEPVv0xiXKm+e5cR9Tw//uM0tbmlxHM9LEvW7h2QaocZ9V
ZCjq2WVIYZBRk24bp38ty/zKq1wY0p8WoZF49NXZeDHa34xWgRmP/Fo6JQhSSnbubjyvND6GELl9
JigcSQkDjEqSjkUk9CYG9WwJBir2Tf2R+4iI29d5QjRiBxO4tPa1YeAE6D3ddwzElrnnEVLSQGjr
xlQezbiOt1jzvoPY8leBgZtBIzx7+HTL1t0EHkLZqJZvoAhY/LR+bZs+6IKZ5cDpSdBhOHrft56H
fHcVpSSQRiG1spbFR6cwnlqvAIhYD9kqSggNNBu8ww2pXrxrNXUyIb9Me489lo4Vkdm7CaP0ohXd
uGwGvd56MMX6pPjKahsVslO9esKslpX016VhfHaT366iEuYNJRZ2WUYKWeZjBajIYAtlvcL5RhoN
yWiofo99LpEPy62VjvSIcrIv9NQpSIPVUAbX2kk3w1OkA+QOsTTfV306oaW1ti3SCD8iwa+UpsTw
An83w66ZTM4XlUW4tnpJOlR275qhwX0CRkX8wL54PhkiPpU+QH7N6b+sHt6jT7wJP/JttBt9Ozf6
d2hcJfnvgiRj04CjrcGEj4AEWj9FxhhgTuYRPN5AAFAFBJDEFcs72xU+7YBIEjE7IFuTegFGB3qJ
Toi7GxTPOH7v24JubJ6SIqx3wjhQwL5w12g5pWgETsWpDQe2agCoYL9fyb59d3SLcbENcA7NDvMA
ImR0XwHDNXBOcW5DI5Y7mUpkwhFtgQ4pehB4X0mSjWu2IfYSNyKYXBf7cE5mWGRXry0d6xPLGkYm
Pk07bL5oe0ybRmHrRFrt9CB4rFmDDoVff0XZsOwscinzvPmM6KIs6uHLS6ZypRUnjxERhPEM1TSh
BggZSGfKdQi1hMTU2DwFDQQWsk1Oee/E3Sta4E9u6UT+jFBafFtgyiEhIvmZ2s7E6LcfGDFzb0yo
yXphYYH1WrpXm6SFIobcGOKcaJ21Bk6+ciG8p+WMtUtq4SEHFOn594bs45WtscpQ1ZJmrmOe6gRw
pHomCLhv7BWqCWupOwQ1NPG1Se384hTAtpzcCZZ9PxB1xQ0xc+8zNtbLziNeQBMD4SVi3fRnkuZh
l4ofzegW1JkMJ8sck8z8CQuCOAbD3/hlToww6mXQsUylOjktTPrnS+yTh7qMvpd6DYWfoSWK0khC
OLJmkCOBzdA5zONZOY8J70ArzUj9DkQSyPfa5Q82ycLUjQwdknNtk8rFap4mO/QAllUPJ80ByOnb
Z41d2MoROWxA8VSkOFiLJCWotWRBC3t5H0hrSRA9jJ4AZE5O5H0oxRkZ/k/QUts5GaaTsAZyniez
30Bmz7NmNbYZzAEoeZoD5tTIauWDDr/F9jrvWnGk4Q39ol8I27iGnPpg06DQbGx3+Eit9Knsz23h
2YiByL7Ketg6sjfZMylZYo5mICavq/A66DdafD/JLUgL/UCbDPmQjn1PZ4ZK3BiyfNy+UY7ZJhPf
UvrbC8BJ5eF2cCXIw7QIdkZRoegznobV4E6ESXcmHS+aQ1UPF5ZecAzoO1hPccrNP/zKx6A6BoPQ
cQQy/2zJn2IxHGEYZWduc8s06v0LxmlsS2PxmMj3uDsGZm2vO0qihVsRihBY1nPTwbKuCA7v3PTN
D0j0ZBbR7KZMfp8NYPMRfPYw+6Gn0AHSzHsIknJlSeqWJn6wMl5P6w4/xwjkWwjcJffEOnfhGATi
zban6tAVlcNGeT/rbK8w6X32wr2WdUGeYEtkg5W8V6Z4n+l4rKoOOdMo2Goqiq3naWczlsm6KwOS
Ensw7nwmLMNpkdMgoHrXeoePMxILjbCFYTK8BS3Tq1XXybIhp83O8dAbPi64csAjn9Ska6hW0pC/
NIZZrnu3rWhmWnvHylV8eX+cRvApkSPusCiQruNhzStzHxhEXFZ3Ha48XQWysxtAECXJuBibtD5F
SOIQWxKd4EYkk9lvhZQFupmPuiIx1+dzzKvI3PSOAfhE99+GqlgnINBqxagVM04iwBieapj3xnRy
68sw07Twm/IpB+3D/mrql5FhtYduyoDkVWHVHW7P9TrsaDWx9XrJsLgfmlsfIVewwNvzPw5xFbFc
2Kz0WuFi9jCqLdJqrGM0/leT+gmazi/AIsmezeN8i2L0VuoXFWPxwExk3FDw8BvUl/44SMhBRA1C
eijVL01GG8azFCAK9eSczPl3j1bGGhZcf/BcfODAnOQBDykci8KbcXLE8AHdMg3pCIThcOiZOhyQ
jw7sMePTbIQQrNXXded7YoppH+fOcLD6EVdJTyE4T7axGsKyOYx12zNwYzJye4pR1F9qZeWoZll9
iFWTI9LrnFQ6ypkQLuWecRfpssU8rJAxs8tTBzo3fz5knQ7uy5wNApbY2Au1kx8D6wrlkUotzp7s
wWw29ojJ5XaAvTMeZhVdCZ9zF6iNcwL5k9YWh9ujP75W6sM91l3GZi7Wu0LtwBHRyAOsIj/79fkf
XyyaaFXamUFABNafDDZPk6Ju1Ww2R/NYRdzdA4ZFjU0oWonI5ZCpTlFdeOYiqBOChgApmeue6RZm
3orAAReGGgClw+2RUE9vj9T/UZtet7N8V6zaTjRole49C/Oi3fUqVAAw5EE3Df5EpxFLCjbzkDum
eajUI5nURNky+ZStB3IkHQRcxsHXNi7M0tvXkpCV8/bIGMkm1ns4yG3RfxrYkdaFjf7U05A7iEAa
+7R+vz25fVl0RbdP+cQ6JJiH26H5/dFfnlLwIm6oyI25vT6tHC1O2ZXR8gfris96O9y+PHVdsB8J
vmpnUiDYJqTbKksuhoh4mqkXe3vFKUXCEgcGeYnqNYoJE5SjDrent4NTdwR5Nte04k6cg7I54Lm4
/f4/vQj1JjmewlVO6nXc/mXiRIgxHJCRl8LP8p5E3dz5cqqWfVSF7LkWZa2TKsZmZXZrxLlR48DX
ZeM1YX7TR1ASaGGsphKXOfcNanpa2pqkm90G3QmfPPHrXvKGd+qdGgi+7jQsJhNYklESWGoXz2XH
WZJOEMJKg0CiFP2WM/U6NCferhGnHWU+ewmN4aGM2xyfBCxWaxLHjh1NNxKPS6KQs8J6t/qCLcR+
czsHYDXx3AF+XjR8BbKc8Vwa8lPL+AscicowTDTeBReMM5UimTfuIewc0sIkYi/NgJ7mEFB0U0L8
v2jkv4pGPA9V6f8Oa9gXP+O34i+6kdv3/KYb8cQvyDUs2zV939MFeo/ftSOe94vu6y6kBsOz7V//
6V+kBuMX11bWKNCVhlDikd+1I5b7i8s/+L5j+fi4bNf7v2hHFJTh37UjwjMsw+PHgX4wgYmZf1Gj
9SbDlhnp834K1rPot5ljsTVK4vyOkzddOD7CK2hPF3px8dpJmLkw+WOaa8CuF4m5skaxFRlzwkiP
Mcl3VAGIPbY5qFJohG9dm2tcEOY7to9pRYH20DimOMBAeKvdKNoMQ0TUFXPhY1lCgs3ynvCvnHpl
cAiBYPuynkuI9jXsHCxhr11vp+RCzNuqtyTIgBAdodnQocHLl7vQaKy8PPlZAbNkkic5+dQdJTcu
/ElnG5IGEHzG0FQ57/iI66UmyL1rx2BRBJCWqq6/ag29Kp95tRtDsgrYNSFyAdZiWWykzX4iZzFY
Tbb7o9TGaDPlRCNWTXYECLHgfyEwORy2WkjmVC8NYpPbdcOMv0pE8dN27O8JRAk3J0oznasv+c0n
rJ09TXbsS9CeQFr8lYlwx09ydwskKVk6MB0Y9QneYlw/2Fzs3UAoZOaDOAoYsqEEyfe6fKNa/Uwl
UV6me8oz8rkK404PM3NbI7ackVK82HWxqqp012dddA6MsbuIpD8xs8L6H0f3eSNINCnFeyii7i4S
Dibd1Kl3TIsftcc8MkJMPIKhJbuLpisoSiJjDa/Sv/jBqD/U/VfS3fmmGX4bRq9cAVIg5cY1PyhY
3cPAhgtkOIwbP54vIkd/PrvXKQbFPuXCuauzB2xnrGBGsnLSDFXiTGRwm3UoDDrtilFF+cLTn05N
1IGc1ejSZmudaIy6Yze/lgy10foZM1EX0ASTmgRew7UeWo+8r8xJYBpV2UdQ4t9K3AqtEUM4YxhM
RH9au4s97TkuICtjk3iIIkIle5lPm3gKC8BbvOiCBIP2pRxLZ28SKNpZ0lhRaLX7wIX/aTrVycBr
6rdMxjWL5t1IQIppT8ORG1R4gYPqo66ZetKunUcMn9U3WEYTGyKP2+SqykoB604DpsT6T79LqVMi
Ylmgpq08MZFu1g+7Totf0qp8bOeqAJlMjrhJK1XLXGJnUZnuHH+iF5oW9YbNkW5TPRSW1h+iXJA/
Gf0Pe+ex5LiWpOl3mT3KoMViNgBBUJMRDMkNLCS01nj6+cBbU3m7rNu6Zz9maZHUUAd+/Lj/Yj7p
2s0Y1PGpA4Zj+UgdzYE8bWOBrkwniKtJBkNOzdbNiupsmGrvjHmJK1CGT4FsGAepSNZak2qOyPy8
GsQsPERi8xHNOsVdepECxXrD6m5yjEbjhAmHGeECmrTlo2AG2iGtHowhNk9JDOqT2sTSHxbjVW/8
JAH55EBfwZ9RgpNUWipCG3wKOC8mzRR61px9CUlyChVh8vKx3shcb7yrQiINwAFFqzVbRK8ZUAi1
mB5xMvTyFSmGVDZRvdWHiUm40y8TyTpV6oKlaAFheoicoUVWf67at3iq9nFnYl2MiUtnzl95uqi8
dDpoOKAg+VhimxW0D53W/SQiLCJBbrHviCayX2EkhaeFgmaLneqG+lgdFU6XyqoLd+OutmclgDF9
kOXmFEgioOTp1FZ9gEibthazGaEoHzubAt62QfPKUbXAdNFQ3vRtfBQUMGZ05UM37SGsiwDQS4le
ppCJAO+Gg8To2I75uMGBkCJ/oCNMnFcPKEdPTm+i1NbFqPdqylFNCe0RtWe7BW3bS8qjWBrvmg/F
IMiy/SC8pnIXrbMueRVUsh+0pHpngkZPSqM+CFYVEP6m4C3BaJtmCladpJTnUMcgWLTewmHUoMRi
SzzLvemNdfURVPKpj+CV90nxYk6lgcEIrdwwyTf1EP1IRTE8WFYOImk2n7Je8Neq0JrXgg59gP64
pxTBxZ+7xzGinBboItiHmnWARRyX0NLCTzBGSAtNHcv8DaQI8xe5ey7bRacz+jHbETQBdZhy0Co3
FkbNi9XubWaZ2sz6G1LIx0JMH1EMfWzF6ls1O27HHuqzMZgHP2XKi6au3U3jWVpgHRLrmqAcEWQT
KGubtGlxCfGCGeBZTH+jFE9DE5XnTjKe81Caj6bUTFgwhYKnVO+5qEb7WBIOSkIuT73qYwRq4M1S
+KPMxXiIjV9k7eBeg3MRpgq3CmU7lZKbx1L3YCgp9tDzWfHhWqj+UrRKfJhYHSC7Lp429ZxbdsXy
2osG7UyBXAOYRJNeTFNUrSHgUl+3lUCl1gJIJRimrSyI4nkRAlJGDVRO2lHeWuCUoThX0JjmD1/N
411SJi+oPg0nq9S2QYlcrVaO5WM2omtGw8hTVaIBsuSoYwcawi/5A2BIPAIbEZtLJIUX+Di1fbH8
Ka1cPNQJWAIlkn1k7boPvdbr3URmbWZyfMS4ILZ9U+48raOTmeaBE7d+A85dmRzJt4o9C/xPaMcn
kSLsi6IvWG7rs0ej120rU/OMWEY6PVOxeCzyi6DpOylgvo2s+Tvpu8946kA1qix+qkVfhKDEqkRh
Hs/CPXWp6xRb4wrMJQgD5MedbgZIMrXVk5iQ4iCw1rvIibilFGn2SHtzJefzU1UuduVteikz5kJh
ahbde9FfBdJTWFqYi0yEs7YcY2SQkPHXBX071hnWITE173LBFc4xmKhR+pXHuvTMUj8awCSCztBX
k4RG/AyPDA5he6o21ixNm0QJUIotdbIvRTS8uGMiDcIkdNLWxByAVqg0vTU1+J5lGRBHcK80hO8z
8qf9ZIiXAPFZOpC9emr7dNoavfzhV8iK60ZnHCHVgHFtBMnTDEyLRLX9Bhg1Hip0o1n8AoDVOJL4
CX5N6UhFDfoXK9NCKp51tbq19GM3ScM0EgBPdltrh3xEeo3aWlkRDcHlmKtSyJC0oO9IR9hGVgSn
1j5XkTQdidnlKLiyMH9GTQjxNc5PdaFhwqZhMipF6ovcSjLS1xH527q36pfyIvqCV5gZfjMtBXmp
lNS12ZqL0WTqdgGaTGIxf4UDKt0ymR7UxA60CA7gpZER4ct8N5RJ5ZUThq7ZLL0LXduQxLEutODc
g2XEAXNClNeKoCi0lM580CezhAV1IUBK6HrxnI5YjRe44DJFdNteiwYQzDKRFmxGIJCDFDNoa6US
zzCqQjR0oqRFYDhqka+RJlelmGqDwM5ic6YqFeELOuOHMtIosdCLJNCPGkLbFmU3MzXXvSTRBBNQ
JanxIwBlRhZojNW2rSt52/rHsMjKU6KKKFeCmpnI8qnBU/WMVT2a9n6oVd4oiLSq8ivA8WI95ibW
6ErdYmsygRixZLEU3bJcLNixGs8EiVp9WtPL6mBWq+FT5IMFnHqASmmwFJtMUHlUFXEbN/2o2+nL
Hw1SxW4NQOGfz+8vkmNTiagflcGi41+rFIkqgIA7vhvjC8bxCkWEDrqmok1iDvR+7m/nUSsCchTP
VQe2g1kEoMDy6D97+p+9Rn/SAF2KodH9u2kNJK7M9NL5L3/l/jm/kmQ4GGOXOmREiJL+a5takoE6
+/McAEm2CsHL2n97528P/+xUoNPWrcwajft//Zog4AEaBIWMdijJ1F+/+z89SikIWXmVAN24BW5T
pUvun639dQT3n0poktmZIlh/bfj+WlEjHwbi0sTQJ+G6oz1etYWy0e5DoVaAUdzfKJYRcH/UpAgu
Y44z/e0NmL0z5RxGWar6mQPIalE5nhlSoZWArLmjde5//DjfFyTznnSvDBLqdku8++vP/TVLGWEJ
5YlsZ3k8e22XItYGLqlbgEfJgjiBgNOSo0PhdsS8ChEnSZ/l5YLS3sXXrInynZWNYJFokP316N9e
U1WTwl/feZNB3rKnfg9s0ALWNKVkgBoo3DtISV/uHUq8YNEgHxkYxMv0Z0AC9mgLIN0f9M59O3/+
TMsW7+C7P68V4FlSvILQTgYSJRR9vgsWnBjM6kO0wKD+vN73o7WeChn7d6BUnUFHR0CKlLorX7JC
/TGUcgyjwcoBdwgquvv3dxR4SogJ15v7DpcLMur+6N+eylA16L7vGdGHu0fTsgdp04J4BMH8l5vQ
/dEfJ56wxEzCDLFCvCN67lieP1Cfv15j3GHwaHvJ9jKt592liOxLDMQqw7NLXb+Klu2lVOOb8BGF
kHVyoIV7fB13uR1sp3W1alaYq040PDYDhFRtfZl3r8PaQ0nbptY8UeoGR36wfBgFW/8KJWqXHVLT
8fxr7WoPqd2tD7qNcecKJMRke/OuWaGH574vG0PFiAWifUnq1WtsOgecMLevubF6NYW1fp6+eKFb
sUE6K1eNMkfxLWW01cCq2152ePWvLXI3JDooSYSmM++iLVnwA/uGbzMb9/htxvYv0saYtku72RlW
uK0MK8TDi3pVWtdsTpyQcwFIgaMb3qLqqOZnTsucec2MKMsXp2dKaO7NWwsWJXn0bZzOuTXQ7sOh
Ud5Vjdv6LuY5orCmIN/jazmdUY/TEXsO3HHeIulOknNi2/4xbQM3JVMfLsOaSyJhYo47QXxIkw3g
3v43N7HmAQCwAvAtAtgdXtmP5NCZHrsBeqEGzZPaw1pnUsBtiMOiXdnQHbRsM3B5sDRWQQrN23mC
MEGFwG4zVz2HuScOezTjs8LmIpAS6NbRZMH8pWhMuGuqQLK+kW697/KqBiJgwLgXTvF1AGZSKWhZ
76IUkDuaP/eNITCGDHlqF2+zuiZ+QApg6wg0Cfoq2uoBLre2kq7E88y8dsRzwIpwrSbd6Jx8cgG5
B4gLIydjXs0zWETznPqUhEeX/9TXwpU94p38gEGZhqx6uppbL3mZaKW9KGecZEvHd8rYVh/psUtO
fwx3CL7ZOxXb+idWmNR0B/NT/BK7jca5Bmf5KV5gRXLC+p8qdPIbZyebXvxHoqJtyaijfHTuvA6f
+lWUONPnpnkS1+5IZD0U26g+touS8U9ZrGRhC6XyEaT4Z54dQS6vcdjG1qiGr5BUR/Gxs2l8rkTb
+vW/SBYBfxEDT+UxlPftKX9O4VBtf0Fd045/77dj+tDKG2NdZFuNiFEiOXYXcOpDXHr81s0UgGW6
raU75Xf8VdhzuzjEHwyBThPWorFFXHsVu921P2XfJdCPFyne0pbNFKfElBwDgRe9fLAW57HyScq8
oHpo8ne+3tIRkpfzoZ4byw4A4DEYWWNn7jjehJR2+5nxyCXrnNd5J355vNm9USu5SfEG+VcW76mD
ziMDKZ03+a+FC6szN49S6WT5mW3HtDIpCv5y+Uvok9w3pUMJUS2BW2CBuAqNZZNI2c/mNZ+P4QsH
x09yQ4RcWKN5bCe3UpcRnSh4na4Z+DO0VZWWPyArjaXKuhn2KrCY5DrJv0LPWr77YCQ39VaWVpZw
CIMjgzI1VpBSNXXNix0w5zLfm80uvZ+lHBEH87kqn6zyi146jjXYqLqIyhT1lo6AQWEL0rOwjuKD
UH82PrMPsuTmVanXmXzoSe77FM6thIzDtJG6D8W/9AopIP7s1UMyAU8Zb1X+LooYGRUXuTyaV/on
FSw/OFB4IRY297eUYx0YI2CjuaHk8ROoDL8CuSpe8KQIahKxFfcetUAgI9yTydpESwcwkdM76pcp
2dM6qbfoklg388wVlusN57V3PiLHPLf2KQofNW/64g7WIcovJUMWRM5QbxC8NzaZdR5U90N5UDzg
8SkOVnZymOl30BJarrDh9bveXWI3MfadocQ2PGnXfRFXRxZFi4Q1UTf/1XjisiuH/IU600Tj2QEK
wZEG1gcEJvkq/NAzZ/Rw2bAz+xLXpQuvot6oCTn5CUeFq37GRvgemqIODSIwiq6yYxCyJ5AO38D0
nzgH1N2oYniz+tZJK5DV/nlao+EZPBE5QQfVWxAInC2je2YXVD6MfE/vImzxZo7raZ1ObJzoQygd
udc63DmYFsEg7CRvmTlUhC7dyCmXqJmjuMD2WNx36I7YMcr8HIPhmdFBP5tgL3eMeuFZbb38F+1g
Jndh3e+4WJRx5LMurVREc7cAp/h+Ft/e1atw/MH0Q/zi1HUr9gJKBncSt+Py8/ErlRTCrgYQ0OfO
d3iXUH3fvJJ5kOuKAzSdD+PmcvaFZ+MBNdE39PtuxgPTH9fRQPjODj+QHPFmD2OYeplFsGvEXQMV
Y+ZhJnaRC73MhKg1WLa0E577kCvF2FDySykzIvG7WTGZzQ8zV5Shxb4Ck3KyAwt7hkNtm1wOhdNF
Kplsl0N2xK8PRh7TheFAJdlVB+Yv88xVsh6462dm4mY9O8nBeMj4PeYD79W4sQw7lPxwSDM6hULn
KJ54Fo7Cs7TjIvHvNX4ZnS9Ogn5djMOhiDKRcMZ5yPFzWAx+ptAeTB636r50Q3rItvTA9KLpK614
SV/kK5exODA9+1fj2MKMdxRiFBQ1QhbnykA0l4vOXZYd+Nn4I8z3MtfPWSR3pg1bnKG3rDA7x9/b
GxABIj3hOEu+SaikzromijZv73yZHCVjSFvZnlAZbPN5A2uXOZAA+UIYlHbcefRLDhwZMeCNyV07
vnMUyo2jwZuCOZQzq9mt2whrNmXckME6REyoN/5Q8QSmH6yCJ4Z9tp0C13hACX/iNuK60KRW1+FH
ru0b5slt66oACZfBSs+HHTA8znBWr5QH4v+in78MUn1cM8zSX3aLyZ9NsBSfN129Kf1L88VtjSwM
VyWft0zZE9BLjIGJq0esfKMtWZRw4JuTjinvdRmlqptKnsxAPyii51eY2Z1grObqerikv9TiTbK9
4BFKwozo/nilfoDgid49M29CyTSrGyQMW9PAY2pMcdElnpxm8DrM/bb4FgQuBMluu9T0GfUtHt4y
V9IuYyczkOfvjsIjNJxog9oGctK7Et4HxY+eWknYANoua5Soe32fhtFmxrE520JmpKlViSDVL6Bv
W/2ppH2Qyji4w9s4fphXFuk2hD1Cw7gEOVmyLWcYT4HxfJmqtzzzQK9HN7xWZnrzkxMIcAiFwolQ
zWvbLVj8w3LypfyeooEovb6mGZXFNWnTooLmmMBEr7J00LMzIQoyiD18jTsJiGS0FAFKh47IO9Pp
wM8MESbcMThlZrWxctEiso5l8aIddWtXchFpiEiej0ZffrJGV+2XYWAWx7JeasPOc9CgiGKeQtwX
pwuZOUI3coHsOvWxHasNdSUqbkHwJ3Pl+jwGRw0/bvyTsh8IzMILU6vxDNSUQQrpReE+DVa0fshp
lgF2qIgj5PpfjNnFmcbmuZFtRms1XLDoat6B0fpk/potiV6qrau3qduKW7zrCeYdFMf1qK6ZA7Ek
DM1Ty9OH0TxJ6O8MNkxbXXE9zyPItfWj8FzXa0Za8Ua8YgQgQ6pR0x7XgOgz0qFgFZVHNVpZbuIV
GFARBQgreFZRAJO3NAVZYZCtjI6IZ7mniK4gPg39nh1mxcHY8kJIuax3mF7J3Wy5tM0nPOqoO5Kk
M2M03UY6pTUQDjslTyERHpigHOU4gnnGC/PQfI3Nb5bT/Hugu4df0vzYajv5SbpVK25KA6VhgjHr
jT32DSapMQEZm2wcQhfCFOrOl4qKNN6rG+Nz4Q80avhewUKOPwJonSxlIuuaLriUl8TjiwFL1HWU
Pc71nlNhbrNbWWxHY6dqEIndsLPD1gEan2JKeI4eBJfc0tUYXBsSW/iw/b4FW5xFByR0BOXYvLfc
7kCrTWAWNiLEG1oWC1VbcLA4OZl288UtV0C4ZrIyECXkt0GMxAvO3W5J5CwUT7ZUvsCpv1JvmqjH
Bw6IlOqr/WWaMvZW7uIVKxwJJlzcUPVgTBTwlIVNKjnZcThSfKTZ2TyIkTNnN5q71Y5OC92TcI2w
h0/qkgnOHNhij5KMi2hh7eq0xAbKtfp2EgDJ2wLkeBq1J1O5iO/AfxlCI7cyMv/dtwmcEjkfL8Q9
QKAc+22Gl1Z08u5loNOt7WLhDf9iiHijchQqeMIAHj3hBfIvyl752keSicgPgmp8GzXZAabYrMQO
Q/IfXScKvXeaA8Ysxj2Yd+ge4YaQr2GCqt1DG55x/qChzqFgVVsiFEn2rK+MwtXFNY42T4/IGqzD
0z0xkVm12cHNOnHjgJXWvOwneJ4uTHgwgSBMq+I+prKL/wr8sZ66ALNuhi1clx9ihTTEE5zpO6BI
/9ipK/iYTIN2/ip0awvS0JO/YdE9dusuVIpVoac7MQY5LrQDzZ4H7bGhMKyuYozsgbvS+kR352YQ
f6obKsVca1ZOIeRcclgoZ4726D9gnaN8Yx2Uvfg3VSBkZKhU2vEVX6Tc1h6tDnT4J8aKfb4tK2+g
GXnFMEzpV4Qx6eYfrMe2kpyiNeHHuP0mjoHi3rjMar+NPDTa/Jb4Mu6IPwwFmLukqgg0K5vKOGjt
CV1Tu95PPaKzl2B4mtM3tUfvZfLCEOY7IrBKZSNpn6nQJXRABwepcepz+jUrq+4hfx9uFToS0YoZ
mCi5Rw9tFR2m1eTb1g72ILTV3FmUKT/5PzynZ/m5vdCIgW2fZDbFaL0HuXQC9uCrK3VwRuJF7ApI
cWMw4IJ2BOkWfhAxmgF5OTxooWI6QBdy2W0c7OC2ujftFtulCmbwbV6PB+0QEt3c9hBIREL0kEgP
PkzvGGzmp8RN8Le10PULOCM94girQL+BXlhVlRsZO8yqyJVZ76FC/4Fn7EU0uKfKreoUN2strYmZ
TOZu9YIOrHnUnymyuECUgVioGiuMncyofW37tY+JMp12Cnf0Ua01hmRg5Kl2IFgNVH6lC1BLsHGk
uJ/gSRHZ1lnY76dsSxtDfwj2UGGf4TZU8SpBlnalUZg7E03V9+Q47jUodJsscZUN9P5HC3ud8BAS
zrBktYW9dpZWVLyJCgkfGw8F8kTBh2LjiIXTTf2GQirNn5X/XnliRQXAW4yOdqWnHrotxk/V5eqf
tFV4MM4CJQXbOBdusRcne7xGG/yIQrJQ+YBCEcu7czWuxqfIxckZB8n5TX8Pbt0zPkoi7g+r6lnl
jG/YYxzYZ4QX6NosFu1Mq6/SoxbwYEpOhbwvTLdurlzoxjGJHnbmxEgXRhAJ7EHYQPgqApItrzgu
gmbExMKxiPmnEunIreE2b/ErUVR8p0MWeJhBgsyNYuL3vsAvxECjEo23Wxk96YhZYBX5WKmXCQKX
gWsdFM5fsi6z3pAjiDUGu05O1p1lCD3Vimi/s3Ri+iNDECA4L9QXQB/16EApf1v+L1DlEkiKVvHB
dPEvdYPMaba1U6MWAIV+xAoFga9VDEcBhQQQd7PutE53GN4MIAjktOYrjDEkCU2nQ4q9fgWjUASu
mqIXaQduKexpZrGqoqVDq23RNIBlZHcPKvoDRxkHdhoz+IOB6Mvdsd3m3UYewYZ6A4g+NX4m3WSF
Pr0l8gqvJFL90jWsyyw9UOoXt/myZgdJ4kZsBLQxtF6sHY7T+oNRIINeZRbwaNtM8S23uSFQrzuF
m+Gb1h+rJmSJDfomdvCc9qw9Dbd9tfQdEAsbspSxDhAiPRa2/75E7+C5pTVkoxvwlvxGr91nQhWG
8vtK+tKonqysDRw738KLbCs2h2S6IQWFzqMCYoI4bh0FDqdyuC9+8UAjxoEuIOM4SLBp4PNzcpD2
IcxQRgndyk63tJnAB1E+AAFEhkCUB9FRCqv4rbyGidN4Ax2Mjbklyb/O6Lc42SNiAlK89suP4qFG
SBH7xWQP/onikHUKz+qAzcAmfTWZqwasxRwLXZ7vOJdcNH7M7tAomuJwGnM8MHbRO/ZRVIqUZfUS
vvSS18louDnxI46wANQnq3ovXyipfrXxA5mW4GXqpWtXATLQxU5qKAmXtJnmDaEj2cGw9NHY6bfD
SXo13zvB9iqP5f2BW1JZ99f2VX8PiaK0xNdFgFo3yhnjJogvCV49qeYBFeh+OAOsAn8zPBFAb3JO
1YPyOJJPPIOlXJxxPmTWvYE7M0TA8a+xaXWQDKRJUNBefi0/y8/iyzpqu5qVPXWNM3AB0AJKdU25
obvR6e3RJVX5iXH3jMi2L9ZJ2TM6og0+faanncfyIaC+sGthT//6h/Yzei5fUf0iKzv7T7myCdpz
gOCqYksjnof+T9Wo3C1LMGBKgrGYy89m1No/SIBjlLgJ9pQGDFeGIuKi2MoSfbksLBm9/hP7Cbvn
9uFXQ5pu+3HTbkawCDgWOf2GSBI8kN4erRNg8KdyXZxQAJ4po61FdYWXgA144/ponYIb/aoQYp74
Ll6psb180ADSl2j7Er6SQmH2hgKFYxREOjh1FnYZQFFswn7/apywBKcuflaI5DDLKX7a8VpmHe9l
R+11/IZOVNyUx+LZ33bwKF6j3fjESPyp4kuPZVoVv6jBznh8UgWO7atyomfJNk7oOM2NI5ySHQ7P
zMgMBf+SrtCxqLze7gonuGVAFu1zEm562ZXFN2xRHH1HckZ1I5HxffI3ybBtrSejEA6tEFyCpQGE
Wi5r//vDQVl6QfVEDika1joYClhDLfD0Yen7TJ1gAPBCfC8bkF+4v4a8xL4Ex+PB8sh34cJNBiJB
QWYR1SHyD/Dd/vVOtjz681QNEBWKxSfA2JCOlu7c/fv3P/ePtioemER9LQRtiS7lv30/kWtpC9Q/
ggK6awW9+utPsDy9v+YD3adDZ2ofFpghV2c5vJi///nov33z/oZW0Cv685Gi9ot1mjRX4P6A/+rQ
pVG7wT262t3/BNWyjftDjYa95N4foijQSK6BU7zXjCF+Sv/34/2/dvPPa1YggHH+8/z+GUhI0Yap
Zv1vr/95+tejMEMQ6f6NP+8kaqiAkGFq+vOGqbRs5P68GMjLpLKEW7ns1982fz9sEKFgsIWJ26oJ
SCC5p7PS6l2QURS/lhpulE/rvkSOEcbMNu4rZJqNcE1nX/RkpToGGT2vKKZ2NSvIAWJorAzXRoKi
U7L8SxR1K/SttsKAz66RompbpnYdaaMoED7NpD02qnyzjNabcnCUrUgZTbDA1SqvoVIPyMdIjiVY
AEZU6j8T9kgOWN4cO994ptZsIocqSVSMe3Xd4+4q1sAKEt+wNooGTDZMXtNhYdc32radajB44lN5
x/okPbRSdXxWMMrAeDK+QlTZZz7pmYj1QT+tYmkjx5Y7quSWVXKJs7cgIE+hyjGweNNMa4u+G6li
jMXokNZrq45Yr0TnsMnWqgShWVGCy4xeo7ozOmiMWizsVPi6ZSR8iPr8kEMN94PPAbZao+Ssmwk4
lnyea2xdwaiYdEmhZOhdezQ6TAqRnkR1y7iNwEXB6+cXoGY4hdalxuIIdCQrALqvzCKa9R4EgPUQ
dSLBGHrhGML+9Y2fqR3xVy7lb5AkRzEw3oIECCsq7d6I6ry0C4b0C+kQnOrymSQgbMCvdr9hbn7S
Rs73nQifsxDn0AuxC0IlZoZ2RBGK5XQrA9Nt81cDhpjUSru6mnaASbZZRp9l9g9jJD82dX+ZEE6D
LQw6Kt9NCR0hmFKhiAppm8C31cnFCPd+DapRlZ87CxOrJx2zSbvA3rfTZgSDzX1AzbPVbpymzwbQ
H1yYsyTHn7BRnXSEGAwlyJVVhDSpemScMyWWfsq4+2wCOM3jrJLtMcfXgFw4Y5NuHNpFLl2otRAR
TtP2W3RyJqCztlUp+qocH6qgVL9mvOxqX3vM2uktK2vqoFZHNVVJwRnlP7CQMjvshP3QFKtRLfIN
UuDemFEG0/BGMqFtzyqJJR6/0zas4u8ic1QZUcwgG55Lk9l1ajXojH0zbvskPiBtCGhXG1eNUJcI
DKTlKWrE97mUkxXsGwH3HdaTmfwydhJugNl8w1iakCJLYGVgzQMDQFEmG95Z69N9ChwpBXmJmdHa
UtQfRpIrSe0LinQf7aSffbrSswFUYxbH53Hs930aubVegdztM1gx4nEygqsR5rtMUvAXtCh/KIP8
OL7Ana6d1EJcJ6aXWcqtjKu5+qwgqGRXmvxRfYmK9VslWb9NCk7XCK0yNPCw0SR/PVT8uDVNTF69
v2+1qMdGbJwh7+6kUDhBp16D8PVxOqz3Vtz+SIMlr3wWD2mpP4MmrwFigr5FKeg499qHngNfGAvy
aDpi8FwqFz9fuhZT8R0jlTf5SndOxMJ0kvkE+PksVQn5R42Nuxr4v74yxIehe9Mkwlwljjst1XUE
B+huh5AGQaNbuZNmvzV20K01MIub5kPtNyQZi3FJ/6s28xW0MwzvgGWh70eYlhXxXteb16hjdZHJ
AxpyIHrpWNPsSM0qccuXVMo0r0WVqhSEl5B7k7OrvUW6Va4lgYpMJG7NYKJXqUdO18W3aZBe+xD4
l1y3gScKrJijUIOcMCmUh2Ab+w2Clo1+1Expr0dyw4pGPGVhSqY6BJfip6/Lb7+lz6PRgMROI5zF
VaVGBnp5gWPIsIN1pBXlPqXWpslLSkjHBemHxQLqVsx0P+EdA9Mg9mzqFNtq4JKXMK1uWtk8V/lw
4pyf5lreVCS0YxfTNRXE1wBqvZ1YT/5QXbJ59oSyvEQqIt5CzsRQG7No+1n0q45XpRhVO0AX1o6L
8CKrSgI0OKUiL0IosyTdlkGYOoIGDU7WRVtTFx2kPv0SCuQA/Ln9VXXKW1VabQM1+UwI3vC6w0+z
nuMt0OBxj5zCbiJ+p1WBPkKiAkYECme016bDJQN77ovUMvrnALS6io0S0GruwDkp1pmJMFCUoqwV
N9VbMpaD07RQmy9Q8mcBFd4g+9FQ4HO+dZV2QRW+p+2nHkKLVkU0F4tJRA8Do26A+js5exD8GsG/
qjmBrl5QpRTUpWJiZePXG39I6da02YsQdp+arJQrQ15aXUutTkWVM0uRLCkg3KNf+hzpc0N2ap2B
fcLTAjhX0vcsJwDssiuk5U4YDcMTC5U2cCLYQ0HFvGwpgphge8eyuCg5vS+guLmt+sOrOCIJEanm
ti78xMlHTLrgB7+KtUjGLuaM2q6lEFInTwjyfBU4nRewvi0kpgKKtaVG9pQCLjEk1NoQKdAOCp56
U8vqM1x8u4osBm/kp/02V+F4Do2jKDuhOxiw76G50mYIfAusyZhupETzjwElRysD9Gko05eVUp0S
G0pGWUaJtqegn5inrCv8Vdh3FntLnyTPx4lMR6LQXuaPXYPpQK+KaOA1lABMeSf66G3gETiuoGPb
ei3FTgQ4zG268msRM/7/lDLESNrpv6GUsQjWoWD915Syl6gOojz6D5yyf37pn5wyQ/uHrAKB1mVN
5cKYEhS14adp//f/EkzlH7phqIaKRKdmapYCm+ufnDLF+ocKzQyegKjouiyJ2Ck0KAXi/qvo/+DX
FFM0dAMGmKz/P+kRy/et/F2PGL6aZUB04DfZDZFM7j/qEZu9XhQIpkmbdq4edEuqbDXJKflTaI0g
ogZx7lhd7hlV5aWzsW8HJ1EpEeiZhv5CpvjA7xe67iBNWHkbpwLGhCSPA000EIQFul5oXsgu5Dq8
eUrhuakjd+qF51miKAKSfGVRokf9F9SXOK1SHXqJhHlLRAm0QyNZbK66/DybDbz/HJ1Sozimkt65
RnhKfue5fi398c03SnFNDgwqLRhvQ3OJXmqNDliN12rUQ72Wy1vcBJ93ljSiJZSh9MdI1rEobqQF
yO/2UOp+I6ZjFKDR90C4NEXUpJ82GPM4USLDixLh3gdyHuBaqJ+L3JCR0VWVjQnOj3scPQ0VYp4t
EXRmlQKXbsDuCcp5Ij1AeSbPf+GSaUBl6KPVFuRTa8Gvd9VHvNi3kTA91uJLan0rmvWkROg7Rdbz
iJcGky6E9DvFncv3GPl9vQ4Woved7Z1plMGgUYkaKvl1VqI71wVIPLSC6RThLNiymMP5kZMQ1olI
vXq0drpqhCvAoerbQsrCQTHyWqiswAbYf1kBG14z7J/9sHorWPHAFwSa3vyOFmrQTOL7tOKws64T
dvJMn6RQo4vcNfQFfFi0JPTMAWEfrHMr2MBEic6Z2H5DF+68EOvXVRj51sukTtILzOJtSbNfroC1
y0MmbabBj2HbESj/D1HntRwp0m7RJyICb27LW5VKXrohpO4eEm8zIXn6s9B/cW4U0dMzGokC8jN7
rw3+1jqE2Z1wSSSn0bhrQ+HelO7iI5po3rcdURx59KiXpEhpsKWaHeIomuq10eibo4QRri8sfhQ3
Oat0ov9qOQi7KbSO3WTw36liX7NUxnnITWN9yRhrya9vveztN7pFljZmiwJu6qLj5B/SgI8/LFg4
lmGy11nxD8v3y4h+Byf+3zk0fgRQNHQp+bg1IUYjot5mBZOKvlkD73fYsVWXbuEJ2otcNBU05gDO
4Ht7m5Jfi1F3/gSPxyHMQRF6U5bjhjQCFrcuCz4tznmHz1F1rM1qv3xu5gw8vqV/psket5nN9CCS
6pL4ijXh8qh5k4tU0GZV5ywDjN8vXTkROGtgS7YXyB5xbvYmaekcFefcaVi+uIzrypFYuWjRxU7F
Z9pFnxD9LnHnYUlCkFgOf3KyuZMhJzynq9D8umGA1GBaogjgitte8d//oxnSPrnwekm50PXfIijf
u5KSOC62iUREObX4vrM6MI9j7K1+vfm/X2KjOKYazom3wOv6BVZHuTYznJlKKMrQdWAqCMMgaC6c
DlGD4Gu5MEbZXjOa0zwbDhn0ZThkXr/NlD+f4iozTzFwm+1YMfqo06Q/12Z/76SfQ1PxH8hC8ndD
7jFi84y9v8h8muwxaNGJ9p7osaAxhFwYDeOCbbBddghDMR+HOtoNCZAz7cub+GUI2a69UovWQdOn
s6jv2BUY9SGQRkcH77brX3BEpkJn12FRaNsxW6V+AjpOisP/fs7Ue04TMe4U/R3zfdbABOoiscCA
IUbxDd5Ioqnyni1sGif8KhpMDJ72v2YeTSeKywk2ItP78Skf0XyPNL0ra1hjjexPThA+NEnApSVa
JafvR5BI7z4FyNmWGwUgLcKRRUguZbO4uJJ9YECfM6rvsYQLKLXFyi1twMyn/rqr+h8d2HTSdaA3
vWQoC2fyTmfkbgwQxWvCT4JTAMZrbduZfirC8AIelZDk0kBFfiQ1uHt07dB5QGCPKiqYz1a29bl5
d+HUBae5SV46WH77IqoZK49jwBsh3GQwUEjSc/e+6PkwvPyvjbt46/tJtfEWG+HQF+mmZc0qdH78
PYimzr1SczUbnKLjZZrQE+cxSPg+v+d11z1Mllk/dVG0T6yue9NdzXur7T9//5SIPtsFDgAxZ3gf
K9tCgdrDIVhq2bYwkn1t5SSNS5iCVZxw1alfN0lkGhvCZFym/va/QYkTOvjunoeX0QUboMJh/rZF
jUQjpzYv6a642GBf28h559Li9dQDptRmulQlsBibGZMkmnZXzUhuuqhh3VA4KbvL2EKQ5I5Zu06i
aBNqG59SBsY2zwfuugntEjGz486EV3/ondIHreYH5Nb4/S7qWfP1MIIeE/HjxrNHjBAmVN1haxOT
fOzmOeSV36bcdpoxyUI0r6fkp4mRVbhTPh5yKzx6Xh2cfkGzvkgvHdkO+6Aba9yY+Xs/uCZ83drb
GX7lXOoBSYucFz8tOGRiuckuiQuISn1CfKXdo13VRbLKnB4MM6bHE2c6cGxRhKeoFe++V1aXRJJ1
1aRIZYFQIEbSlMMDm2RC0KLh2dMbNy76W1w1NxHVNUnBpr/PB9DRuZgtPELQTcrib+VwigxYnDdt
Hp7H1GWXWEYv6WiZh5GKjPeEhBseYuIujAUVVCXF1eR7bX7/gktYbYNG7nkpjYLAn0cB9iibpXqu
nMrf133yJA30zmk26Ac/qiqkOfyJ4e1TIU14hmb0kiTO0TAccr3z+Kv37HGdqry5ogJRKsuflTOf
yBtVp3Ca5caarAG6TDp8d3pfmKNxEjOYCqcvYjyTsATXJSGMk26ZOHTZeVAu6gDV+NPT6PRHAG2P
2VhHd3cMndWg2u7ck4iSoFdYJFNT4PSHWvOpYtimjGPuOYbDS02uzVaVBEGGuvg2ZPTkGIiXcr9b
S0+1lyQM9KVqLpLQr1XqxcQMBBMOOXQ3Al8+6x33RiDxuEvzG6Cm5IhbeWHo8i/NPnVZE4+fcg4T
2tVqX9lttPUGoocbbln4V898RKdZ+Beq0+HJ0M288y3jQ6VlubGiqnwtEyiRWca+IuuIJsBlxyk0
n83uWcydsRb2CNc6FlimS6tG5ec+eyaojrTsjJswtQDCxas1/NJVkjxSRCBAygEVEupDTjtyByIs
aK8NhKVqQYzJDp2H1afyVYY5tLYJYtk8t5C0eNp0WLevpfUxS6s7JCMfT+2uStEFV6v2wHSFmo/D
DtxpUziZf8i8+XlIU+sy5Gm+H8zafk/tfehI/xwNMz12AHaxGdKzEdkcvnIoAaPP17hScGl78H1K
RPNOzjnnfsuP4Bii2Tdu6lxGRe5NPIFsn9gOOd7gvLbcX+so8vRW+Ml3RzNCmz0u6CXmrllSD9gJ
YHTTVNfHwi3D+6Rgs2T6ruaoe5mFPW3bwJHXPADfJnYZltFzk2nWQ00WvHaO/cWrD9VhOrzCqds5
iS751bnjqMLK7TyxJitFWoB8Kv9kGRIjx2C9OWfS+8CqnrO2yit1E5SIW92bYg3fYEAaoMKbls5T
pCNvywufxVndZ5vGE/7OS5thT93c7Y0+WELDEqRRkzfAiBi6g5Uk+WbOIXfZvbae64Zvl1d9fJ9q
pA64F1cMjptX0wYhUypX/PUUgfeqCV+7GdhMma+ZNnSvTBM6RkPYiTk5m09Ybiz5LSM5Awa311UA
oAKI2E9QdkCNtIMgqQY8X/XtK9SKsLHETzZ2N3IwNqnmRe/WNp4cTXKIlUp24qEfcHo082oaaHQy
X76JMkcl51RoYz0il4naRYqKFmuIOmYiZj8DZv/Xlz5RriOr7FZwnA85BbHyuTsWt7khol1VUiTH
3buOrQ6JK3MGSg+1Y4viHEmEJKlr0BsbafOZFM2c6W1V0OAF4YcoY8KJfe+utcLxEHaXvO4R9WAJ
3OdE3T3UUfbNd4nPVeszHAlq71tFiX1zhFrmKwAe6Pu2czxZHwO9YTsnT8mUgMVXVXWoS9HzS5j9
0bK47llCFvMQIE5cMrOMqsfHOQuw97hUd4UI8LgWw3+TU4vnnAnY2gnG96rDxoNVrjiaizCLx//I
tgYXNymIZetyG3vkakLMe1RFfJfC83hyjP+qxslQLR8lUrkkk9G2KvPusCQy7LjR1DodDHtdJmTD
YX9HC9uDYzMIIuD47HnZ3wICsFcZAS3ocrjzRVoiGOSKpqZvXKm+bqDY6YxsVGsYuY8cEi3DoJqY
G8/7EeNs7frMD1ZA8vBwJH2wTxVMA0OW9XUq4OXJ4WWMoH3ApyJHgB0VXXByadoGLLdt13znmUci
iQ79zHcOWuc/D5ABbFogyhEm8BuvG+qNxuqfumxCKSVAApTZEJHfTubHEJOSUDkoBIKEdE2DCoN1
dfIwoQN4QO5gYgXPI3T5JUOMVT8xIqtK12HThMi8N9hET1UA85OoicBvjDURL8XFLq6zxz6IkwlV
k6zFMRbBB0G5+7ILitcqRtjtKu5FUV7E3Eo+n3y/bEFExKeWNRBUBoLTNuADwYDnmOaCzrRPVVuf
DWJ2tsbIkT+C+41mF7R3PnORQdwaWS7vRsCNmVnbtDLtrdMM/4hha8/KRhPXV/53lwAHHl3VkoU4
mCdjxpw4hmN0tNQi1IrhVfW+vDP7/LQE0+GiSROqPgenfu0WeyNLWKdrJQ5l4ZEmiLpOx+Q1hI0i
2tVcAJW6fIS6EG6burZ3rHOGUzOHfwCpwq8AMocE0D7HHtqmoc1H2Lfjza2G7RjMiOMB/5MQk78Y
5ZPnSPFMwlt6bV3r0TSS+dSo+skgSWMVRgmyCqLdrlOpLuR8LHu+4FILP7rhE8a3r1D2gZzVg+ue
jeCvWQ+sJPIEYF/W8lnCwzfr51H2Dqml/FWMvl36BboeoLLHkEms3drJuU8Mf6d7J35xF+1HENXY
15qvoURiklmPVReIT9yGTHHa3STsh17FE9epqxBmmBmzzq7E+ohhBYamsQ5iiynwVKJf0It6KpH3
Kei5e8cM0zwC3N6FnCt8aH/oswPQl/ZZ1eCEstQB1GVRIIb9i4602iYDGRUEPyG3VGIRBnjptsrL
ZkeEwKEPolU2eNkXR7W9LfHTnHw5IuJK5FH0KBnpAo+wml4TUcl9rmtGpHZVbn5JZP5rgWKUzNlL
1S6o4Aj/Tt4HONlz8eZ3BWVNwfNkc713HAHoGMc8QaEMOm09K/XXmkgwr2EVZDlMzxHMpE7df60Z
/fOKyd6XVvnH83FRwAbYRU3mX0EGIpH2K76AU3pjlSxISn21o+o7H+PwMEes7EhOSHahZKTit9eh
wgzjlj37SkiZK8VU91tY/TNX4sPtCVCsYWczX7pjOWDzT4Vom8WHgEJgV/o9TkAn88w5G9265VPp
hMeoTjSs2uyilHyzmH2AN4s4DkR983jEz4Yx2nCVrWo7D+yEahSdfUTahNcPf/iymZt8nbdN8Cwy
YAHop4wRQWIQdNzxivE3OcSbiXLplqa9vQGjnO4Sxk6+0e9zlyuqR8aGsd99+kHJkjHHJiMcdiQB
tIzKSNE1UnpqIpL28kP3GYJQ5PvAkxp4a4yEGLQhIqmaxW9ZEPm0S3IW5MmAoI7AJAJv8vogbMUi
h+EKHCiMExAPF1gLyFNYTKBMre92JpflkYCXdzUSxxxM9RJaiXlKzqS6wHgnBC10H3n1e48FOAmI
mxyUvmzucV+HZ98MgHoYIRUZO822a9JPW6gjDVXxVWLOcANEXzJtxbWMnJRKvUe3NbXJem4RNoAD
53iaZA+ohPlLyK+F/Dz+6+Wo8OfOZ78CSP6kjRJfWDbcwUY6j73h4BQNDQAUDmMPM0KNPpN+svJT
OECTp3vKGkscOm65lvxZ+GWr0Wn+lQldv5Xg+XEJ12wZsD66iRz3LPgHTn+SQ80oxVjjW8jrtEQJ
F9rfxRwhjUiuRbWEpnKgS4+3ckiMgm+X9QM4k0tamPUZRv6+d2T54s3AgU0/3UnpPqdjWK/awT53
xJOpyINBMceb8jTlXH9i29XyRfjVV0u+y90ruUHp+vyk2RXjNOCMgAYpe+sWGZtAnvosZw3axmC9
Ub8pnVztHs+vRkI++Bby5BqtgZHzkPpRue66BqMUYuZ13aQ/hhrXAKfeLek+tFJ/s7b/6hLi6WOM
A6So3brRwVFGONscDRtRKOeVq8wKeJQ3z24+J6T4+cSsm+XMzDlInYOZsQqdqzfrFaOMH7StnJ2v
nRc9svZ+8e3RWSEGZPqc+P1/LmvOVV2LbWgmtOhUPKtK27eJCJbc9vZylGfG1niquBORXkEkT8Ur
wBdyKdtXUWArqlPjtSoUm6CWTauNb2Y1A18zRvnJihS3mncNUoomEDy4LB3fA7eBMHfKyvfRprBO
mvrdYzZiUG94I5Ir4GqygkZgEaqCXG7+tFl3CiqFpiAWWn65pTkxf3SSXeNjCRBuuret+C2Ksz/5
lLv73DDPjYZsxRmPo3mCuL/4GaGGzTbMKztDHKvHU8mMYuX7E6jtImBixGV1BeMVjDpWy7Z2dIIz
w7e3RPv4GkTVMCFwyeQs7b2rGyypYfbq1j3cLiyWDLRpMmtj3pAczkbBmLaSaJN1zcwSvci8MasM
9T1zKtafMSWms4b2W+6Hcv6vMMILAW8bPPcU7NM2bC4+qKYcHWHtNvIQ9Eh6mF/+sOL/CYyGsTHj
g7zhVau1eehKwztb1ra3EtT6A7LvlmlyN7X//BS9tt/PG0Lq+ZyKB5mFJLVM7pmawSbIIojag+V6
Z5tIAoBJuLgTG4CWJk+9tILHOmdKozqXfQPS+3BEIzbX/Vech3dWjUsyBd07CTZnzTrECvKDG53a
UbFwZMxCM00CUobEoU/PXdP8IVQKQQ0ylo7Eq6uFOHKcf8yiNDZMUxYFtzx7Y/qTuNDPcnTKzO8e
MzKhjlYbojJGcuxK3lFh4OBIYgPsWwmpQ6jn8qb/F7feiIwnA5Wd/BltV31QqWS8Yqqrl6LXjce3
gJp77RqkCLONRN/icGm7Bo/P2KBfzmPWlYjv8tsAx3vVGsgVQ343kgXwjnhMvHXEE8AHpzY2EbXT
XNvIi5Dsj8nC/XbtB8LccJey7zAc+Ra2wEjVMWhl+WU6aJRL4z9QK/IkZ+64YpkueI6D/hougrnk
DGThFO/mCnWODiy1ggH+KqJp2rf4v6KA8PHULi6DY4TwcJVa1YrKrBi4EVhvtC8eJe1kGZwcFd1s
zX/jKla9eb8w+ATdZ+W277Rk3SeoWfrWiWzN2MNg4Bl9v57g0bKY8asVVaM8GPnsYhMcyFn3LlGF
PRt/1lo+EqkERNAY270VMIXpYbWhnQg1yrL22Asaz0nhqGv0kz8NbAbsdq3pPTdV7959QtdIQGCB
jdipjMKUMwyvihjDhdLDhL2tjUenfrBgPAgbkayU9W0ei6fZHJptBvNvnT2UHWEZ7ObdjfBDgnMy
gaYVxlWv5q/YNn+kjUCgm2iS6GN+eN1YQ1zvDRNoldP/JOOCORfXVKHUErnSuyAhJaLvx4YsqjbZ
tjG+6cgXwb7n/suKpLiQ4oCen/oglD2qlfFd6JiPr0+2itzrozPqdD1UHbc7ula7Q9SSzv/p3HXv
nsk6hwT7ey7pJNOcQ2GZWrn+AhBPeQeYc0UwY2e8BO3X1HAweHPyIRAO+eCvp3a6k31DdrptI91K
vHOZGo9V3gOqrLNTYRLR4SJGsOLWeYjs5oc7oiSYQcUNBjODFJnQtIhTj6goWCyhmp2H11EBU9Fy
Hi5O0RxHTIrjEBprJqYzAvXuLYvwVLX1gitnKVci5mcTRIXuF99VkYsVk/k3XaMZnuYWr3qq7Z3q
tI/nF67gELz2rWmhA6wHHEM1qTmpDWMr23PWVXvHiH4WhP1HYX7VQqmdwzzgoNtKElFvWAdIRYJX
Ux8fSPvA7VA0sMHz4N1pyxdAxc02jvrpfQQGOM2sOON0P5f211jH3rqZxaulyJDILCM/dAFJ6EDd
E5zc4dafyvIWlMmBteSKDwJdfycOVfqhKCuvWZTh3GcGO/vFmRk8omzGCDPJAQ244nXU6FWJhmnb
AjykKSOt3bKfDN6R9IfWSxbHnEdwn8i+OmnRWux0p26HjIJnkv9TI7W/bqb6X+UhRqv9v2ODtL9s
XMgeGDEZkS4mpvImW64YDlUnsdnfacpCdkkHWcOK8jDDmGqe+DEag+2NfBps80vzw+1iFbDDBfEO
jKs7Ae7Td38I7mCcd2ELR8rtULd5PkS3wBi7h8LC5U0MvLDlXds1oypyjDL+vQ6LNKvXg1uFR0bq
C9jQ3ifs3mB2l/roES/XZKo8WaN8j7oMz7yN7x+Z/TAFL2quX+1BPvtZsE2bHlWkf0BfVx4TZeaP
jTLQcFIWktEWPSeNMs/I8q658NWDx2u1dnzjxu7Lb64lapCLgkm/MYP0GAisttqmlUaPUH0AIgNP
yMs778PHqWwfKbWxJgjnGBqJ9WDkZr5PG86qEpKl5+CeYWrSebH5yDNMAQxKZeagwazYUF3UWE58
ojkHDwcViCJe56UEPMms3MNEWI1E5NJ1c7DqZjr6RXtXDkqoyW0/5J+0NNWhmv0vj6gMMl5KTRhP
Ad/B47rhAHLp0/GykD4oGUOC1KJN91ljz9ii0Aq0OqL7mcnlKTNzHXvavndWusuqFFmeAijilmof
Gnw8/cGPo5fcnSSO8mRVdtLcjTF2oQ51UZgb1lai5UqziFjVgLV/1m6KhvVIK9zXJIJA1EjeGblz
zgJKL1NfZvRjqxbNIGPdacMSstgPFq864S1NR5R3GFNKXuv3YVje7amY9+bUXucIBK4FAdSb2QKw
PqCG58YUw0/WWNYGheKunnB8kcyYr2urHx9GIHok0W6zWb/4NTdK4owYZWkq3dz+V2jK2HxmPSkM
/83L/pOZ82+cu0sT+ESNFWlD+kmFl75hqBemHU1shrBxtIJ7kATYyhFxzExoo/aN+Vp5GpzhLWgs
IPaed0vpStm1lM4tQvTljPHfPLCHlVt5xrE1AIBOY/4tyxyeuvdkWbxH+zF+DefwaYrBd+jEtImo
no62P7p0xorZZ1f/meWSKzIvRsYgBJFvD/tmdPg0KHf7yEStLqdvZcHuVk0JDe57CvBZ9sV3BGFv
CjHvjosiLaiJz1WkGWFFmnFpSstBh5V6G9I9H1RJaondz2wbbqEZ37mCcBDjR0/YOA/y4aBkvOmI
oITYa2HfnUJCL/TwaOAf2FReiFgckIGMcpt12Hi0ZudB6xpbfSj/Gfl723A4B2Gz63znYc6hLcu5
3qD5YOfi3Jn9fgCk6eOA5rJ3tuGUGpuo8Pm/eo9kaIiPae5GtP2NxEZLLI5JV78PKzMh+WXaDWnz
kE3zX6PGVmbq8S+/EPQVR+Jj7Z5qs3qK7vOcjK8svHaeHzZXf/AePFaI2A4ICnJpaL04fsrLAJMX
Xe+y2iPgsmXoA1CP2+fqQ19nWwtoZxBPVopts0WMazkT7mkvOA0CJUyZZVs7jYqjTPt3Qmi27DnG
fSr5gGZqEjat0X5QDLBFxX5ezPOqjud96RO9FRYKQl6Q0PhPYNxL3q510W8tvw23zIAwE/sh07Fu
PBg4m1BUtzdViw9Wfv42Tb9q9JHIbALsfN4d2NuF1IYn2eYUmW5x9RJkDJbNLEiWyUs0/SFXDpcP
KMC9Rn9nFXSAvqmGDenecJQtnreK44hUDjk4zQcxRt550TZRu8Jjkf2Id1QBgTb0En0OdqgzTdhd
LcRNEYzWfgrhCPnCjzdBAPV+ELDZhKp3DE3gQPtpjrUIqGM4XOtqhC5dytOU4HouBuxlqXVAlLiE
7k5IUIr6bPlQDGXaYdCy3AdZYpdC9ZvgIiVuSFT9lxQ0TwL7TVewXIn947SooWHL7LoQufY4RcCQ
qu/lb9NxurodrkYjQqQ7IZREumu9ZfzkvkPwDupxCa/IRSnuifE+Df2byWpzFsYLeTfjpWjsF/PQ
42qVortaDquKPo+qo8wwQPb+U5SW00tcGFtL4OlE/JTtWtBuSVjiVkpqcgoTxXxAEYJF5KuB/pIf
MNDNdSa7YruUwHbwu8tLN7Tm8IV8wVIs+W5prnHpS9KQ000hf3OA1fNkUSQlkWtuXbPA/2WimS16
r4OVjIWhcZE09XmC67pc4L+96W6tMTW2DFXmxzyR12BkKBqnIt3Y9rOH7GPLTLzd1HF1jUUv2Bch
LU8pu0osrXZE4JRCIAXk+WZiVeBI0bQexXyx4+lMqBXFQgjXMWGC7VTj96hZO3suw5geruxRhfWR
2fcmd0L4CEidXaMFUIHpri9ynrPuYIR5sAFuimfsM86ndxmjX3cy16AmIrYDtCqodp9T7pxUIRgc
ZP9mIOL98tSu3QDDsZpwSWZZfBsq79skrNryUoxRS9OgW4bZnberFa5zbSr/2G3zvJMPvnURnVke
07D7nqzcXNGvF9vczbuzbSY3mTHZDePiH+EO2c41p7+CFGpFq+ZkKtoXCT2y0yh5J9mjQSR1qG14
xJlVHDKWMKruCAKvq3UaFPE6N5xxG/gmqiN4D5UKnkzX26dUXBshwVeoulEbM7Rw9nsDpGo7Pdpx
SvEd6s3Q3SqHuRhP/rPtLKMbUR2cYThLIlKREdtbNREyQ//hkttZIFeu+ckC28hR8czPGX6fvd++
yrnSG1MHpFKTGp3r/mr2+jUqvdfMZlyoM+jCutiogKFRoTQhyMF3VNt4zX4wDXxotg/IhJHvjKn1
VJSgqD3NXCRK/R8RFtYmTVvic+r2P8REE/z5TVERq0doMKxIupGgLl/7iUM2u4IRaUN41kPSmwcZ
zcci9beog+HTNNXsfecZBgWDQ+KUsfHaimGCCJYQvl4J2kuep9gpqo8lo6ypsr8VzrVuTIKz47N1
iigCQXxueuagW3riY025+Kbba99p9eUJb0TpZCKzPFKLwYXNFYmbXn1tzfziMpNnwvxMmNndkfhO
7YEA145fwE3qfB0l+P2saOppkoPwQDw6FuYUy6Cjm/q7M3DR15299Xh7HY002kvnvyzM3LP5p6I/
3ZjS8I5eg3DTLwFgp0gQeAmg5crteZcIr7uIFr6IZf2XTnG6LD5fLKLE96MffEjyCwi6sR4tQ1qP
TOeshaq+ZMF5H6z2CNxhJbdnvt5tJ0Kn15PyPsxU7Vh+mGZCyy0qDqnR+yytdLwV9n0iBGqo7HfO
CX7vDPl96uCOIZyYmUpowzFFTZWn9bh1B0y3pt7nNZ8riOCY1BRJtxTxIkN3Nq+KzHkb1FfMyvA8
m12x15O8cxeVezWkm6CPLwXGDLqFZVjLoqnHCqBmn7jqRbhPf7fKu/QddJNlDOVrN5W3gTkxyD2A
LRwzW8E6b534wzbV2ZWPAFtqGD7qGAdwVECzK4sn7YdX1VafoM8LPFXdOvdsFCs5kUl+S0ls+6yj
NIrYoYEv1EONI5YXfSnY0E3Q/emzgu20XlOGn7ze83gxLF7e2birCe9y0kQsuwWu79rZeUM5rl0f
zKZNfMMKz1WxJ8WQAquctn1MdDWasKJly0MphO4+nq8QurGpuTg3B6vlxjZ572nvoIMSEpqIKVZt
j+Gy5J2qEBwSuVX/KA780xyGq8KIAFdkjHddu3rPeS8y245vqFEAe5hCH5ga9F15KERb/S8rOfeZ
Z/hRSGGfHa0a7Us03MyeZ8KZMcjp1mO1Fpc7lFc/pVDtPrcx0uPs4b3M5XY6xk02jfqSzNdvGuGT
iS6y4CGigArnHqgGeqqNDhsGLIJHUEfutcqaY00o9SZReF1Sz7j2bfkvzgjJo5OezM9OzGzn5gkt
7ZMntTp3QTccDfKLulpR35e4uXi3bVMHHmAShe6hQBijGeBmCgqHp+BBYdBVfuY9iEEhYmSOxpFK
A1chy+O2WxUTt2U5FFtWQHRjA5XLzN5MT9lTU0Gkdfr41e6/rSXO+lcPXBQ4PeYUSESfsgEVLsWK
brx41QSgGZpF81el6TF1Sac1MZXNGixD4ixS5YVuqplTtdofj0YzeMeyEw/o2/wdAm7cl53ZvZAu
WuwKwyIUzeR++V2oKQSEyRTnJxO6Qq5ioBsoV3BQtALEIQQFtwHqIlW9NlqGc5N4c9PngAQINvLx
k0N09+5X4lm1gLPi3j544UQOmmszk1/ElpwEN3dGQhaF+cmHqbpn3j2deMKujJ4ZrgzNy2+8nNKD
dRBmj3xivAW+1QNIYgC+6ofRPHUQbmYRJ8ffHyf2A2aS/HGTY5rsQB2zw3E3ZaAXROWi/p4X+Xqq
hieG3e3uNxnLsDGymSomokLNJII5zPQQI8xxvjE8eZdxo/dAYhydoexowxp75/JolnyqviY5xbci
RuIRArQEaO0uNFpyAxN0vGb6pwnrwzjycPgGKZ1QqwDmayKyo+iv6lW70wrJuOUfxixlMIlla865
EfuyfJKcw9AdXYDOv+lkRlB912ZpE7IklggON9rMIely5G59LkoM1jTBy2zKENUhas611SXuPvDq
gxRlSZqH8WUxgWC9Ut0HK/Y2o6xI0QzDKzr0jLWo/VXNEcl/v1/aEVgm7IVG1D2YNmqYyJ6x/bg5
hZcXbnz7CY40iC23YyVGNNrvlzYXJx64aT+HhT6NefrhV0heLfPBH/LzqJlry2Q6ZakFMoq4CHw1
54R/tEXweOtC8ToH306YKFQdZHoVkbt3vMznxeUdc8v+LzFUxDGrkfxFsUVMZMbHHJLeVjSgpFok
TpSZOYUk2fFb5IP1yvWQbQ/W+IZR19m3vOQiLJEYAq2QgK84PGHiACgfGKBlMOoyk1q0tEL7P4VN
oHdc4IAXmluC/F+Snofmmxb3PZysidCU4MoBCMjGlPpUF2z5wxoEVju0T0inx21awvuhHfDoSMoR
lkcSkl9VMdXUujgzeW6RO/H0GbQ2z/1Uv82C+NqxNj78ntBvmcbojYvvX+VwQPXxP62zZoi6d7No
gVJSPOlvQvEwBwy43mtX3owoSk6zuatk8oBaG1LgTMJORi2cJCRZNnE1rVk0u6eqWscRnxuyU5yM
PAmSI5r1lrXBzrzg0jxIqE7x/PtUWTHTEAIGsFGa4my48aPD997+3pa/quffLzP8Jr+Ib8mEDWIw
7kGLz4SJuIlbpC2hhmgshZHaUXS8j4GbrDh6kp32RHwybBR4sTT3Y1/CpIzR3WnzwmsbYfLy03aE
drJq504xYzM7uxrsqJkxG5/8cTkd9OdvoKDRJnwLD8tLsxDWgyXOfIzbm/d/7J3ZbtxKtm1/5aCe
LwsRwWB3gHrJPlNK9ZJlvxDSlsy+7/n1d1CuwrG1D2zc9wtsCNa2lGYyScaKteYckygbSIP+M4Es
Z+IOooPJM8nus7sUf8JOfuSrp6HB++uDdy8fWOfqmBoDgTOq0WzX2zTVYmUc2mq5umN9SgIOGUs9
WIcw0AcFV07YDH8GDQXBCvx9NWuUlybUSOopGnOgyvwOQq0PiukQMR9Gqju+0SBn3QcNQsKG4MPg
BgxMHgmGGphkGjSro0AT17s85FRyj9d6S4RI2iRXnbTg9E4wrOmJ3fUJA1WvTwPkHzsHsc/KK+GZ
oINEe+Uk7FF/skPdFOkUFPl/5V0GQDpvm3/9Y7E3/eIu8oRpuVhvTLpyEt/Lp8SqwBs6NuZjjUI9
fp+xwm5iCyBKbjNMmkJLr+Ke61e5BMwiPFG0UJiaTfYLLLRo//tj4Zf+djCa/CwLx6XDVkRZy8H+
9XIX5cFy6P8nDXu8fKIhkF0gn3YsXUMHzZAcJeKsyuqeHckm9OsZlExV0goKQZK2JngyYl4WWkXw
VBT3CbfWpRORar0ooWk135UhqTc2nTK8z5tYTyHdJ6CfQ+jmG0eFxrWmnIydhLZ4FJmnNs3aDcaC
5tLXDiLKlkmnJIZh3RLWe3JzCqchyfaR1ATPtdjAPay1mHG/M7l/Fb1wD1IRNNNnSI1YcjpueOax
Istx9RqdfpysHZYA8u2TSNwaZcTTfeitY5owNbAKanttUf8EKctmoKF2DbHccTkaX8EpWmSDF0sX
hTDnK0WAJtXcGCF+EtGX2aO0tNN8i3QEh0oYHGPb7aGBtEdflPa1jspnVQ/ZZRAaxUVksrGZ/PzO
KGuXlDF74VH28ip3uc7BFPKYtMZm25vLijm75rVY5ov5CBssNoInmihpwMycXbe5c634anAcujAN
Uwkkt+Y+TX0EbSRxHYUFqYdr0tsrHqVbGj/tHvGD3BWGeE6tObszLPdOV+l8LmhGb9pSqy3QvZ5r
Om6IlB2WXnT9mvh5cEFMX4dHAie8VKlBarL/xlIhT8nEYSYxTcRBZu6F9k3CrIbx0sl5CBZACc4o
BY11pq1rMVTF6xgScO7eskrkLwgNACeE4YGpJVQPRI8bV5VPoK+TS4MpJao2uD6OT7a9nlnoaS0W
WHAflIHPKZ1jSAjDwSlTd4uqrUUhqOcvmVfU66hMv5ulUnuRcTHhRwGD2ib1ExyKbzKVA71PWmHD
lIqztuvsSArATbd8F9v9QLNj+WPOBXU2VZvu3LLAwexiO+Z6cQjHqZj2i7HDkBc4atx8/ObH7/Ao
oGM05SC8lh8UDogVu8cE79t0JZCfJSfdEnPU4WUDVq4oSS2SJwJkdMfQ8sa7ZqzBAGNudceGlo/7
pGP0AzmD6JDA63URODOa2fS+mIrqXHg2fK4kFtyV9FJnKilUIACZuCfze4jQaIeyG5E5waG0waLH
7nTpeYO3Sm3EY2FrH21ZLVDn+r0yQjJfnKaB+E8Xo04IL1ZFre+oN1FV+9dpxaXfdT6631DpXVBg
rs04sddgaIApDAnMiRo+ZNYSImXRLLxDfw6JyvXio497nnBwXHt9Tr5XGZfXifW9Cvrh0UVJY8kW
WntClw5lpkW8jYC0hvElcUEmk+LBWMmO6QVOzqtL1OvBVT3R30F33xhBeR57mzmmHHdRaQ67tqyx
LXYzrbyCxArOWY3Re2aUSyPHQFOBlWje+iNJKSnZy2FuXsW2IFK2KLYpEIOL2CRCnh5Tyx4xI6Wy
CPW6HYfhwgHOtmE4Xe8QjEZ7x55fafECmhBxuhdTcSDnJNpY0CQ2v384S+dvz2bHsrV2XR71Alvs
p4UiqaXy7UYUBxQF5PLgJ9SSgCOhsviSAFqQcHHyXnMd45hJkQwQF4f+HfSSZ4noUvUGMAQ2SnmO
iYRZy3e6iX84RLU4YX8scce3f/3D0nhULduzNS5e7ZoEMP66fLi1TZMPDdRhlLG5bQKMGoPLAA+t
l7oQKdyEDvjHu8+jXBNyuG5TyMKpZRo3PaAyKW7TnNZ7SPtw3c8g2/t6dM42YrWoAAWFLknS6GZe
Rc8QUDYFPa3OQv1hFZRYhz+9C1eYS4ikq4Vnkor967soDaT0YhoLZGM5yQeBdYMBb2Wz+dhY0srP
TXYqi/5yoYHQw6r20ZhrJpofPN12QN9ePuo6Ark6vjBOQjVXVAZ63QxP2O8vCW3+L0eqlSA5Uzqm
97fzjQ3R8AsC8A5JDBBAkQK9aUphH5Q7kM5W4ZBpAOgG9W3VuvVzawPZZhTv2E29J3uZXG0/u7DN
PN+Mfk8SUeZ9ySvnIsun8dJFxE26MEu9VVceBbYiFcjP2LDkpXXqNR4yiwHoqswcc98Ptdp4GaR1
9hRffHt87+drY3LH27KEUDmm+hBEno1bFqm/aGnvJM6SgdTj95nmQy2Y5H2cmv+f8foHQ7708AL+
dBVtXtqX/3r/sPJfvWTv//rHZcEw6m8prz9+6z8pr+4/XWkT8apNFze3Zf+PI9/T/xTaVfznSSH5
GwrI/zjyzX8KhYyW28ZWjqc8nl//duQrXtBDheY5SnkY9j35/5LyKsWnklli8tVIbqTlWIQoUq3+
eoNGNNlwD0i49hb1ZBQ2HrzH6aGakx1RZ7QRlG1s8zDx9hNER4zftKNSl1AVuu1hRbDCMrN0IIp6
dnKJgY0wxuqMycSC9ZI9ShqD7FzkhhxXIi7SttkgenL3flmZlF/hMZN0P3S7r7qCiChVf00126um
xkEXlUa16eqMDPIv7nVDbxen3+LMz9gJFs9Ic2ck02YPX1fC2EI9NbJIrgzfuZzZCOwgF2GMgbSV
VB00UvZxbo7Y3as5iCpjLKS7g63rh7pqwK8iGGfdYVTSk0e10hIVBeh8vyJAXuZG9946vTh2QUmf
EEi105mrlIfbjjxWggPy9KXMeIG6nEhNn7LdVDFfm5ABXUi3xqoDMdwdrsHGHYQsBAN7E65kPyCe
GN8al31iXW48DE/s52xj7RYK/dWSOc1u2V4PEh1m0IcEr9gkQ8jeWecRSr/AIA+ys0lUCYAGx67+
xkTWPPx0Rd/8eU/FBcJGSmmLq4Rrzvz8BI8nt+6LviyPpek9iFaC41++pC5EMWsROwUTHJE57a5F
x0FpElTnyPn3yfz9sXxaTD4OxTOFqbWwXaYon5ZEZUgBMiVB/GTUWADL/KtJw6U+FEZ3E6js0fDy
d5qNfzoDn1bi5Z91aMWgDnAtTyrz0xo2d+RYNaGdHskcvhQVDW0u7AWJEsb1lj1TvSTyRviEwWOV
NYNIAyfP3h+AOXJ/H6tifvr9eVDy17Xq44gAaQhpc8O6Qixbz5+2lrFQzZDlTXrUIScizg2NlKGF
ykNHZywKc2VgH1zZOrW3dkyPK09nImGTU4hnFPg0O51g8N57dGtr257JKygIb1xeyvaT7WhC5Gn8
+P73B21+2g9/HDSUESoB6WrbWfKufz5oetJDlGcxB+3VcOia6dBSPW/b3qB5HtP1piCKNuZQfUV1
Tc5awH0Y+cJeUSoV21q9VfaEEs1r4XAbBVBof0V64GPqm9tqVNOqAGeEHX2dEuHcFiCtKIiSEx3i
ZjMa06vXNVekBHMiVPQ2GlgHfWshb4fqTrkV4QOp9/CHd7xcGD+VcMs7hrbCO3VM4dGQ+PSOke2m
i8sOb1YLY8pIsWxVEejT4TF0Z3VJjPfWy8H4CqXjk1yEFIYhfQJ9EHWXA8qGkrk626ps59hsRQH1
7SBjbQBMDCs1eg99BeQq9q86P+m3dslDwCuZxuep/+KVTAwtVAwnK5F03qzupSpGygNjARIw6a18
Z00Xh3Gs/6f75VNxzdu2ILtQVUPA5Kvz6X5JZeNMwAhjogi9h8LrBk75fF376asB+GJffafdCC1C
Mk1vcBUEBUO3eot4acYjXgeb0cZSH+DtkZa++sNH8r8dG8enaNdg+qbe+/UipPxKzba242M1HUSd
YPpPi+fCxQtfNfYD9lsMhIa1/VgOVC/gRJR6lQeAdc2UsAjUG0a73Oad+tY42NjnKdnShr3lsmw2
XV8BQsEqBBi3/s7OwwW/+zB708kiFci1bioc/ge6aGJbxHVGzHN2g/8EesEiKZFldori6FtEouv5
929b/v0RZoHwkRLel+0xJf+0yidBPESBXcbH2cbbYaXxDftHhrc2fVhnjm7zCotj3u6H1rzwEKUC
RIbNKLFRxJnOUFySGPyHQ/pUeGj2AkJ7lD6UMpYUH+nzPz3DdGQMEl9xdAx9j3tVzNcitPW+zlDs
pg62JXDtB4SIF8pzrU3r1Ff0QAz6xPJPR7Lchj/dph9HYknF5eAunTr56XqNs9Y2aoPbtI18kpze
GtA6xww/GbDMYVgrnkOA4uhgM3QOSrGhIV0e2mwhoQ/kF5hoZ1NXEdjQzZiFlbVddIO/P1vmcl3+
7RhN2/VsVj6eJsvZ/OlsYaZrarsYeZQ01pXXSu9UG8lGe8WTodzmm1lt5kBkF05U+YcyfHV6NGps
ZMWVFZFV4Om3JGbH6JZvwC5jxC/2WjAF+GhmKIMGrY/kdl1g8Nyib+xJRjUeuy78cEA0Z4JN4XvX
EH3R6v3hnclPy8Jy9hmIs6ZL21G2+HxH9pNMogqF1FHoCYkjXYKw6knkdUmjaRuokmaLdYWe0TL8
paxYcHK+OWUMmnHaKWc4DfnBSWLjD/eM9anaWA4Mizwn3HRNavHPqKoevE0x++hZh9jbO+0EvAI+
IWv99GCJRckcE+YQJfOd65tyOYHhKuTrjvbIqLqMIpQBf+3k1qYZfYPh5KJLMolUUxMiiZTIIsLr
bWdIr0Wf0R+n6bLpI1euXAMCUIp6wRxRZCNUN17IcsVw0DdrVINvuGSQ0YC0IhIAWDoEmIHN4C1C
5HA3LVHZLQLldaVCsl6KAVWE277ReZkvkq67yqGEXOc9n2ObHCqrbOkYxucRvlSeMrEJ04NHLFHn
Bd4eI0G8aRfFuB8xrsV2Ydz+/rJ2lsv202WNeJjtkcMOyRP2p8cx5ao/MCU3Dpry44DCndUbW8I8
88aRatk3Ztbf+p7tIyPq8x1zznQ3Z1W5g82wKmCR7Js6ZTKajNbR0fghwiy+mVwgDOiB4PHl74Wp
q52tgy8+9s4D97PLdLy2NooyczV4A/bUVhOukPjerhLlddnX+mvpPzgoYNg5XRYWts169p7jICTg
pVZIlnLfP04ksZ1mKNxFqJD7oPejdlqeD+PFkBD70w3fh8Zp0S0CwQ/gsm1s4SGQIu5YcS+/hM10
PeMDXCNQyuh/4TBsYFi1Cby+yAjbdeAjdTer9iDdpeVsg9gfUu+bFRjqNi+ma44Ysmhd7GaUmyc9
jye3tLwfW/+/xv8O3oubH5/ELxOVT+slN8HSv4H9xAbVte3PH5Dw8rZoUs6SETGmbfPmms61OJQj
6V6TnPax1W6LAQZ15bYUMmP+YKcJM1S3uA0taW5TR51RywMqTCBK5U3Tbn9/CX08nX+9hFzsOUu9
oVy+ft4URIbiIjIagjmXAhYD033mB0wNBWu763LGuc2W1giKXzz4aU39E1TFtymiTHYmWF5FGRz0
7GC3m9mA/eHo6Bd8usBd+ouuYutgea7nfrrAJ7exGj3GXGW10sjVBEqcbviWMqDZ+YrmezkOE8NL
TNN5FplrKz5kM1DKH4teWP2prchA41MtsHykJnHgwkOjC4BJfapK07o0VF8p/zCauHsss0lIcKfs
wvWV97nxzF/tyNeFfRNFOOzLdy9V5YtZfJUxSvHCNOu/OncpVcPsMMwYeXTxTjnTXfhoIiFEIj0C
HXSDcm5kKlW5O2ap3Nc9d0WPsplMw6egYwbah+22T8bgpnYitlTc1Uc+ynM8Nm9FWcRnOy5KwAnz
ja/oSzZB758czuQuDEDlz15v7u06eq3jMLwcLVQBkJX6rRdTBVtELZixc9NRYSDe4Th71ETMv/8i
FUCBn9WoLbQ5eoeKKUyHK3OPHrbZWRq8RyyCO8+e8QSFLP5owxbAaBadytgHrV3M4x4AxXc+7gYM
fW/u1OS+mXWZb1PCsU89VrzWFXg4w7k/CCgvKnMhHSHNRW2v4wflfuVkh2dUnne+0P7OQV6+AXCW
ICPG7tFKl8wuBDHM+YPhyae31zVwOD30ZxGEDrWMc+oLFtRvhjPMtyYWOO3QkrBmpr3ZAAs4XToX
wQRpTxbpVwc3I6QN5K9DBMCPbRNJHL3+muVYBz10connbJCl2ed5dMcLOA0YYFh9D16HXrboUlQW
oR/uwbzbzzO5qVrta2abZB6p79OcqLsujV+ceRroA03G3m00aSiI0jq6W3t7wO71zEPwKsPfdpax
dWyG1r9KZ+ayLZrYdTwOfJJuv1NerA6mn2HDDuEtlQ4RuGPLsETPRnhTKkAYwIUPPhKZPbsbtW8V
dzWKLOM4a1hbpoFWJiycpwAx72Yq86tmGAnXtElEqASmSmHZXwFhpes4yElEjzwQ4YP7V6hJns8d
kpDpATGKq/BrZvFYP7BtznZ2lzCYwlS5khBz8e1wLYd50R7tengbnL7bAzWQpCuU6ANz9FZNUV7T
vCDwpiEvzGkuzDHJDh7YWWYmFdpn7mkbxFJfSUzabKa2vXIsHBP2hfaQ3UZDY29qwB1K12cGIeE5
seEHqzjZdXZubKQE/R1YNvviEvaBHelbZfYt0bkjdWo3MpMvOsI8xmjhEGfBabHcoOPinwDd7aSF
uBWVvAh7to2t2v4ouuvc38VeB59KZsQ9QxJdYfbes8VRxyLFF+HD7Q8MDAyQvKkRHTSztWOODDQT
d0fP5YsvEe40DQDcBMHUTZoSyIbWrT2Y7lPRVxFOGRgLXZJK1PmiP+OukE+mzw0ZqkdlBOOTahSt
QNDcK0XBtDHCkC55Hyi8Vxj7/cC/7KAa2aVr74Dasq8d77FL2mdqoDLO/INnwDu3R42t2w7OIvur
FwTCzBpV0Zh4wdlZDjpqvGuZonkOCyzUDcKwtc0ueZeYM4rFEBu7F5KNh56iMsPgShHmmUkE0JU8
I3Q1VjoGRF5rYCRGnFuXIidgpuxksI/m/kFn6hAWMeCD0dRbYbCUYzA5tA2xcDnS5V6OCD2Gdqvy
kGH5YixY3nhRZ8Ne9iQY6rgbn9yyTbZ+PD+iLrqkfjQOYZbX167i4JIg8r+E7fxkzMLDGubJ8+xW
ZFMLRuMqIshrmM2n0olDWPghXHKTXS6rYRRCGua22pWNlV/aZg26Okr0F8xA9sY0SWRHN0G8sgEz
vfKB28SJfdOAQ9mzdec8ufQn8PcfosTGWCGBh8nR/asYsNPmASEcRgx0mKbPXR1I7942NK2OKVZE
VcbfSjKp91RqLaXk1eREWwoNtv7V/KxrHj0VM980lbQm/Pesp2vArvFNFTCIK8vsjibwm+toZoKY
Zt5tnzToXh14h2yz2eHkAfLnkRyfCdQhom7LCR8yEg2vRVFgsYxw7hetWe6T4ez413yU6VEO9avj
jRbdXlkeU+haiEZ7RqNSPONAXGVW25yGMAKtkKcXKaCsGROZFXIPFrVp4POwSJFOm35dx8x2IQrg
0V0CZYeXvNBPqP/yM7N7telrp9qVGq0kVpKSzvjVx6uODWFnInL9bTIO9Va4ZrjT8psea55Vg0UI
WEpIxFTjBs0F5oZGHU0z05sWZgw6XOZlyjulmgta9CipXTnkuzK8mOOY0RRgsJULhWWWvty38OHq
zI53KaLfdebVwFdkPOICt+/KqZbXIe1wp3PJilQ6PWFGmREx1+IovQKCStA3UFyHhY5D+W176MQw
tkwRRiWLpqtfaA/4TDWdh6J+TJEf+4nZP6fdS5vRvGHHAojCTa5GqCiwO/mAcd9hC7fsNT2oesfz
AkRqSqZUC1WoqK3L3LYhyocZudDRoIjD07xMErKqsQhWWWHeh98pIyWewAnEb0UglbEgNjP3kky5
XJrOQaOnIukoPabAS5CQ4E9wYMOgABROW21lRgloeqzRpYdrE3Noe/Dy5KJ0HzzUOJYHFSMz0Ibr
iOVWCBsmTwyqhi2os+3LHvFI1tUXAmWrHdXG1g+VBLhQmgfJ4Bx3hyN38FUek9F7Yyqenz0dnuaM
JlcXl6B6imAFWWi6mAemhgYySZGEQP5jy2Yf08FaDcbrVOfe3gNzkvXfm1aQVDQbd6kmVqXJmKFM
SYhXMJnWpdMnp7qxINaOc7wGbnLUgCv3EB7gfRVduHMzyCNSDOXRi+snNxq+DcaXMbNHqHRIaroJ
3Idv3SfLwIPnOJkjpruKPCpDDPOPixcb3V3uOIAc+VkVaHmpCKV1o/sIXOeGW65h0QVzMMHQZawz
782h3NtJ+yKi4jSyEo9Tdm3Q/16x86PtVKOSQX87ublNF5oBSWM/BcOMn6/BCCxnH3UefPLMwqrT
GlhX0PkiPw52XVtemU7HmIbaaVdjJo21dU9JvVGRPcCbMEjnwfc19XNHGyZ9Jc4r717LoCacmWYM
zKGvQNjYs/vpwdXJQ01rZCWM7rkbtLdCay9JxSKADNU4UE+gaIjYgAcZPmWbSi6Q7EabbHb2Cd6/
tZiZ1dZT7q3GpPO3TAVA8ygyJR25FeMcrnrRb8ovQ1+SPUF3Y1OmLM1RoB6G+VlB19tiIAJSa0IZ
lQnQj9HJIDZVpBYM5kj71n6TunyC5xYycGsIFzbiHbp2ujRwiInK3aau+BqF5q5KmmGb1s0+jgiS
osNK9liIsUuNl8IbibIcjGfdorSypxf29qRlV+4+bNhup+PRzRXZEkmSbkBI1VhCmseQDRxlBZQJ
yva+x+UchOWrtM0Lx0a5MbHI0YAJz31Oyy6297FJWgAqKWjQsXfKPShvBYO7OZhX8WhcJ1D/ZnAp
gJ9XjoMLC7Abp72DZwha92bwvVXbk2IZt2R6J7NcPOCihylFMFSwHwkRm2pQI2ycsKldpkszyCvV
S9SVZ1znRK4lxSVK1b/gEF142P9sDTNvIj5UCigqVG5XbVC3LNe1WIf+a+KmdyCB7ku7PuCGfGzp
N6xm2hobIiQWn+kVTnUynjNx8AIefB5tmZWfcrsMFXCSVm0yJDzzDNqhLaIVvUS5Mf2ErYnhkUwY
yM23psjyWwQ6B4byRIqhfoE4zAUoSOzY12V4X9YTrF7fqs+MALkloOxuprn+RnHEkt1baN5C79GO
BEunzPedUeUnSCT5qW+iHLmej34DF8/649uPv/j4kY9vf3xZAqYih+bpCgMGfxx84skJePr4ORJO
WMc+fpBQo//8zMf3UyVAZrGN+/juxw9KT3g7bxQgO5bf++mfWl4agVIwr9G1k2GMKLQjNWmPOJaP
4tdXVi1Que3PLzvBbaIRT5T68q4+jvPjTz9+88c/9tOrBJ66z+c43RWqj+b1x2GA6BIU8nGw+Ez+
fXo+Hd9PL/npZz6duM+n5sfrLC8bdPkj3FqJufgcWGzXdYvdzcJBf81U+NDHqAMGZ3zx0u5ArQoS
1UAZC6hnPhk12Lypp7M/i2JiVEoGRNyQXRjIfrgxXQr8GKBCFna7MIle+iQ/Q0yKjk1pwW9pd7VO
zE3dhk9DS9pFm3TuVrQwbyKUKVuwYF+CMPfOTpZuKjH4x6bFy20yIYY4WoF+AKuykmZ/I6B2UloZ
2bH2w1PjlvllwezdBq9uu1l2Yy7AcTchDY4tGBsQUEKhj0ZMie9N6AV3sXitB5T9KoncQ17jMfM9
Pe7gzufU58Y4v9RRCt8OjefQr6WAH2QTQVnR7duQG5pv4nQ8p1Y8HFPCOlb1IC7i2rytp2UOgYJ7
7Y6XbRji+07FoehnzAxTylbKbbs96DaydO0HNOHmGRXR2rFiUid0H+Kyv+lUR+pxSAC22adgYICs
eATlWYZxF8APmAiIKrS/xjnuMO3ipDW+wXSzAxWm05tU3Ee0ujdAOP9y+06tW9Mj8jtE9jkcbS4d
/H9vKTWbMjkbLXxsaZWI252URDa/PSOcgNakjGg/5l19pjFB3dP7myIzrrKx8q4N91hlw5m+xouQ
PTFQHZGj6C+zhn1QOKCddtrH2PTdS+y3Oyy6uNS96WspvRuLadK+jiWdXGIn+6ElN3GoayIq44ge
bXJbQuhaOYHnHEZ/utEpD1QNKyFUBaLw+mrIrfSY+wNzLPMLYrUU1yyFSOUkBUdLO92Mm8uaHfW1
W4A3q64cso8v9WSSoc1VvxoLl+S8TBOJCzwZq2rM73pHxQMUSeDoYzoRj4mCnuDOBonnWbHDlc0k
x9Yd6XUTWZHR3peDu89rMs5sUsTcjpZHyCRz8pAp5/gnYPpHGwCGPawTA6/1Ui/aBiQ0JGPNJlUk
lIBUiQ6ljN7woeW7TJhv/hRjrZ0GeZCt7V6FhN3IniNGZwKByYng/HTlDW+tOWdME3LmyldGLGho
OO9NisDFIChmpaJOrmPL6nChxEDTt3npgVc1Os5MVR1lNF7kZOBuAKnE9874pkUjjvwS/rMxSzak
p2wBqXzr+2rAhvUaz/ewq9NDNbs08M3mPLnrso/q7Ry0LKdqfrEI7SCyFeNg7j8kgX5jiqQJ8SFD
aDomlnHyQ3KQqyz1F0gBMGGNUaAMXAa6yFjBy3lEXibF8whZa++akUvNjEM8aKtrEyrR0jlaMWnG
Gy4L7H5MBITlsBDXHk8u6MuK4BiIDq/ArSAeS8LXETHUgHB3InW+qKaBIZHSSGJM99AAKV/GAyC4
RlZtkGtm1DwkoPUt61WYIRCLyQDWja4lzIKQZHlIVumUa4ySI/6zoL+u02ZapwpOhitKeQBy/y3v
HB4aAGJX0grIe4/QjOBywDhQts8yCS9aR477zgQrDzCCkvkeGNA++t4BTICfaJ/6ziPP2sHbScd0
PYwpNUSsn6Qz7Hzq/L3f6mwLAWoisAtmeTsjEDYVFyBSlJDwn9ykwc82GebRhD8mV2m2TV+pMcY2
iC6KVJ+gyBjgWfFmL8PnQNV3Xo7clgfGE7JKDB3RE/6DVYnX99QIP95HsTwXzrjvZ3VS2qOLSqC0
NUUPRrTQ9w16qk6Fptc1dLav36wICEOBMQiZ0oxxVWFRy0xn22X9A37na7OKv2eGe+u2JFSQ0U7c
1Ky30V2TVdUurfDKEnZ0mxEChzxcbJfAC0e+taYJE7VtL7Og+uIh4QR2ixqgG7KHkkCwfUzo4MYY
6IFj8rAX3uZucIx05xQz9QxerlrTTJBAfyT/DKbm4gbFWnA2xBX48KeyJJvPNIcXH9nESqUyWU/d
xOh6Dp7iRL+ravJ3zdJ6mmf7FOeUFE2qnDuzDYHYo+geIK7Cc75suAPC2njFKooY3Hk26pwNS62K
MxJ6tMTWkyM7TH3fJiGqtal82AcAbILGuBFVVO1dKU5z4tOam51q7TvMzjBPdHsjd5/CYIwuKpF9
tSn0qlaoneocSnifdhlIiIcZII/0sRE03KHJXKF6MeI1AGq9Dr2B/WzGnLSIx4OIezwHbcqG3n/B
zijIYmz7Q5cWwJAtYAmaPLg2YfTh7GmKPvckX10knnq3R34WpAu4ezaJhI6sm4VoMw/0hd2IKzNc
gNiuwgGOIK+EZ7Szc/YbbjQBhumafNc7p9avcsL8wmJDmV+5yHLBdU+Xgz+DbxgIPvYrDIJoTFld
0wdSGQzbMFcmT0+2qlFHi70+prGSF4QYsMVrGrWg6h9KGN8rt0vIvCmtfmvavdhH+B155Bon0eCi
i6OJ/SAyW6REzsYQfXoA8PPdd+YjQhVnTynCY3lgsj03NZuIVsM1opu4WjpUA0L/nVewcGKmvYAL
SB51fywBaukRN6SAwQN4AJoqTskkevRpZAJhGd21ikbiyqaHPMcv0piANgtBN4/HN6ydtVERquoE
5sloyF7tFwWx7bVbC9PDKunDDSB5Ztge6DH+xcmPsz3zVoLCSXbQboCIN8w4scQJddKgpplUtBUy
sLaZRQeEZgWUxmGVM6a7rIL3PErJtq0BmMSqhK7iJndgVN19JyGPOOP9DALyjb44JlM4o1KWp5kB
7ZcgCb5gSIEwEjcUR7K6MEbG6Hm5oJiogbByW743X6ctTx3cgxfcRG9WEbjMRRLzBKgPNo6prtAz
h1s/qHg09Oo5ACnknoI504SN8HL4vb9lzThuVUGooYc7Bc/3ESdYT3gKYTUNIapHu8K4EmMx6+MT
maaFvXEzAaRPxecpzLzDJCYoOcDrE2Pb1PXejuue7Qzs5uibYo+wyiBATZwe2ZWrwmAk1Hr9pjY7
XLKlfiLO5m4qmqcqZJxdhfaXrhzVzpivO8wp6JfaswgpSchrOWvtXYjAvDEQ1cNccVZDG17b3P5r
Bu5XsdVn3OyVv3GXfmcD66XDO19MzkaPGjzPyNJYsR/jGsHP2IJeshpEa47M+5Mk3mVsH5gTxGvX
8LINff+7Wd60NWQuLVE8Va0XrPTk43rmcLrSOcxGfYk+UG/7EZiR4yGAt+zqCg9ReLay4a6TPb1P
QMQAFWjxX4+td581pPrkUdydaN3SlM5JTNnGJd2UH/+z6xmv14iDlFMwWErHYZUZBjEWcWk+BooZ
VReQF9M0MajvAfNLOxc52UYF8CqPzfzBDp1tsdjqPr44gTEiv6N0itvhxxfbB/ATOiaK8U50pKHy
pcHbR+6feWgWolbRdc8o/fBaL+FQQ0qGbNuWctMOABsH+7GNQuYERjp/RZ27TczOOcglq6Uc6yV8
u7j0DQFDbPliCGCSH39iubLZOmiSVJf/BwHVGqv4hCG7xlFIME60/Mlvl0BfOQTtvpDWUS+xOVDJ
qxPpQbzD//kecKuDBd1l4oqyHUAkNnxSIlrz/7J3XruRY9uW/Zd+52maTQc0LtDhrRTyUr4QGSkl
vff8+h6bKrSqdAqncN/vQxJBEyGlgmbvteYck8oPYAhLOiGzkPkD8bcNnu/G8V/0OPEwmhCrXnj7
+WeC7iC+/OvHh1TfsDm7uyi1+gMl6yhduNkETmdSHgQsmEP9RqO5OgRy/3zQINkmgw5oeDI8btBN
Dd4F+UYKDcdcWgXzD99W4QhqFW30LIDaLahGVNiMsJ6ZRHmHGYBUnFNZyMmIjakhZ4lhBWcAoTiq
XMR1mhymG0f+p1Lh8d+ZXCovhRfuXc8et5SDdp875fydL5JG4XDFi1bQA5POy7IxwGM1Kf8Tmt13
2AvIRJKLiEfFaqBsBaIQ6/0YtuUBXNIKtS9OmxQNaiG90vXMtMgreEAsYqVGMkO7vNlVBGHh5gdP
NzLa7hVHf4vNqQHlH+/QcpsHO4aSY2GsMDLO36aRwTvEM80L6tkrrbUZKvegGUZcRFQ0mj92zq8S
uVoRQbC0GkINs5amZ6AAlzBkbc3uhuca9M8CNTPsKy4APYB82j7llgF9bWreeMa9cQckSBeym4OI
pgOFTrcfuUAM6qdTf/tEVcLu7O8S5wjp81kkgm6m11HlVZ8n5rULJKsXfTBeNF17Nju8zY3XLd3U
uvdgeIzTQG6m3u4ZE3/kPuPmH77ZvpYp7VAj4aPNLLsFs3eHAvO57nq8GcrTYDECsbufakdi3ITb
Z6WUV1uIn4gv74bKYrJZEJaKZomI++yoUORfOj0lc1030qPRIGBnaAb4pKbVlzJk5K6UHwguOgGv
YlInN30taupRNB3aAFpls5i3JzIDT4mYs8t93w4NE3nyzR8571bbxl5Xg3j5dhy2EPT188b5uKkG
f6SW4pzHKV2hLM12hEkkcEfV3zBYzyJB7VK64atHE29VUW1Ki1F5shkBLOzUbQ5dpeIAPqaR5xwr
kh7WFrY+vCykM5nZnVI7t14FSr5KwOOXuBV7CFHcZsNF2Hn3wpCdMFOBqO0yh8U+Zhrsqh1aG11Y
0jZuoH5zyWnqbwgOzW0xLMMMuJOZA4zi5nGy7IPoQ0xo4JiB8UX3RppDzRsZ3GTwbg/WEB2HOh1u
zIDLqpK1Oz/J6GMUzbVE5rnNkXyWerqjkKDvlLx8ZNpvM6YrtyQkcrtr1I2ORnmVhtm0tlrtQYvK
YQc4gUG3x7MYgL6M2gq2hnVjVO5uCMr6MkzJtqzV5hB4+p5YZFtmXVdb3JY78PPIqwMU1wEi8y2V
SOb6jfbbtgeuUUGMFZDXZWREr6AmKdGIaW3zzB9JFdWc7mDn8U8tTJqNblm/6sQ521Z9R0z5xWr8
d2FmKkhIZeUT4MCj/KmPcWfG5HZHMG17EqH6sd42JrZZprNPaeXo9IZp1Gnp+E7YxnOpQ2EuZSOg
zu0bro6n0A3QG2h+Q9ais4Edd43q/pW7Pf/FfC8MnblEEDwKd7jYoDtb+v1TMsDcj7nOmr4gRKzs
6blM7RbJ14fyzjyrP0WO9ahZUIsRodorvBOPOE6agwkWaqk0SbC0fPt3kffeltQRL6uRrVXGgT5m
6irogiuP3JbpQTBZSU1d22rpi2GJX3ZGPCJMk2hJX22E2EIniW7sYPP7GF4otVQFGcA0kVq4qltg
hBdKvYxymZwbwbpX9F1bt6cMFvDGVDJuEaJbCjW8KIb2wzaCS+93ICjJjUyYUPYiIA3egwjWuyWl
6xj2rrpWhJxprsvYOo6YkieD5hU5JhvdbJkn68Ojr9EEzqrgXTEmneqCQpwJOUNOC8xleBMxw9XA
6C9xbt9VFrWKxrxX++4FUvhrFgRn2xx2ETV7MwJZHY3pD0D8C2PqioWhcFmIPj/lWfaTbz/GHeLf
WUnwi7HWtDSzYK+P8YkbvUpf6d2q8xNg1o9BEx9Qr565Qf8kD2QV1WZP76S9TCS5LLWmbkgP1k92
Ol7T2vldIDQvEBK4VaVydWoXo35HA3PtNOuH/tgAcKK8w41yKvNfo2rx1w8+gBtSPIOFAqcluglS
4y2WyEwklm9h3T2PrkRrhnD2a8fnEm2oUIDPQeD+xnkZriOoz5ymEBB99blxCDeL0AlTh1c3pfwc
9CKwujXp6B/iI8ExDxruRrqqPaozBQ6vV6sLtDpSBmgz1iMMV810erf4BRJ9Ohm2QZOeXzyuVXil
on+MyqbYEuBOq788Bm3z1iQqkRPjS+jEMSBwUtG1lGJf57nHCghGDJilUczbYJA4qwwzH6jwYUBD
DnsPKq823BidRRUs4StrY5yX5ckaaGwwub4NfJ2n+m0hbUOifKoo8lq+eWpGale2vGfpkON9L9ir
0OsselKU1sSvXkWGo0MJHcmfWel+y9hXbR+dOrrv635RUnkdCtonbU4HBOcy554h06mHxwhrOaKf
cqdUzo6rVOqE91Ff37WG8tNznXv+wiMjEZ7t3WUEDTim8J5Ga9VKAkbb3Laxd8h9c5eTpJ6SjwwF
+JkCE9CD34ifs9alQ2DH96S6PnTN9FKAyV2Apz+QnHWqEhogijSfmugfNQpYWvgLYUicGETrYVGx
G/eKm6AmEAkcZwCXsw5VFDVmB5ksrLeZkaNyrZGS/PTR0i3cDiZ6r3Zrjd+D/Oc+UC4mDKBYnRDU
0K9sjSulieNkYlESXvGraYYXaAPLqKgtZhkfRYsMrbI8ele2uVVgFAah9UTXgiJaKzHdSf/R5CXP
TM25U8lqacs3T/Xgk9jqjZoq50ibfjmh+zz4tELpFCKIW3uNCVXZy56Viqdt7kJLDyJKgYXHg6cq
N53jaZuawj5J5kxPRf1KM0ks+8gpdlgVZC5Uh65NVxk9DONe1zsSx5m/xO10qSwVamiQqitkMxTL
s98qZVEert2dX3lclKgJxghmUB08TvUvJcR21MYVZwt8O60DWkLnnvpR+pBWQISzElFbTpo7VgaG
wGn3c/Tt8By61YufQaDGFO3e+lRTF/SSrxpNgR3upxBuTJ7uiT4HY0kjAmFCulJwuq0maBbUwzW4
mhol0EknVWWizqraY7nqAvXGlTJ6tfAOvmPeOIMlHsrxwYAyD1weeYWGGs/0mog+hbXmf4nuR5aX
Wtv65TGoOZYwDRZ5j1ek9frt1PrlzmAitrZjKFKJ4UP/KZCv5xbzS8KFSAqO69+x1u8SF9lTGMsA
EF0H3oCWEToA0ir4Is0hbByxGUC5LImvf/ScpHhoSPtZJqLutgw3w7WLMX8F4CA8ZuZ4V9LPO7mi
sU9WWOobvCUBQjEzPxHjV6x8TT+Dqrr6nT2B2cgaKJrernftkrA6Fk4eQlLQ+Hrx7lkHXfpOxgHc
zkCJXC2mDH4FE8Q4lpUlSZ6pktbdSBvmmEA+o352a0Wo5+YFTnwGs+kqBUO2jU17PIS1gSaIsr5v
9SZDax6immhT5Ag19TEeJTfzQhtR7oFT3thiujg07jHs99KViOgT8oh7IhsRrYg14CyMUqiFqH71
MhengYchHDYSlEU+jMsBGuYDY9Xuwd4XgTo9OCZ8hEQ19aMF9poUdrpfXdpXj402pBtcEYwSCVrf
EhSJ+LoxlTsjf/Lb3L7MK5avjRtN9vBzhXRYYfakPHB5rYSOojuu6+kmmAKeqxajmUI1eNI1/HnI
2BGnoMs+atGEW0OvrFMy4azSqnBn0aFbWiVhQGqA+Mf2oKzbpIOgO1XWVowtIqESDJOgF+uphwis
60z3mmiyFn1XCYaWCs31tOHTOhrDU06Xf1SpuTTuzeBse6MYH/gUgs2a3chD/ZaoBW0lOi1HhtcN
S6u3+MytJzP3/JFHXC2TepmAFnzJ5B7TJ2HKEEz7aWzVHemDe8XFYhQwnEgiLTq2A4ydiuA+t7xv
JkjRMXCqQPosMdHRxJiU81CZBCUGjN0ticxCHtOsuMwEt1Rvp5B9zElajghG103JkymsebOhgiXm
T7YtLArxSkFdsa4bZ9V3qC8QD2CiFAcvRFBZGzVjRfsA5f+Sd1DwKPwxglJq3EvPjsrcYzb0toQA
LlWfwNqJmV9vtPjzeICuhROtyUIe99gPzv5Q2ucgGpLtBIizmMRpqtNsM9jVW9wp767oBVpSGB++
lLfkUGXrlD8Eeh2mrl58TKAD0pj2gOITcU/7/SrG8UbiOKD2x/Q8B29BAiYBPIzhiHDDr5Ve9NBW
1iZ56msH1ho4TvE79vpq11DNQ+I03JCzdpT/JpOnb2QTGFSS4xIgEqOtGVSgdR1PfyxGQLJODwe1
4/5vkHcyjMEbJN/7vFYWUB88hCwxCq8RCGPIMEXQOwPkya1a5EJfIYBaKiPcPdG0YtU5/jWJagS1
BsCtcMwngrd/JZnp7pnnU0C1aqKlAZdvRYYMM/SwFJM+fI6zkhlxhSXbdymCQTyh8EoqgRE1stas
cQdV6ZFZL7hkokvj968yzUYL2naX+UzYpj6Cc1PLdE1xBC4pLdMuFHGGTJZG8JwfGz6jmSbYGQMz
64gMbboS/kYve+9gWHCLOzVp7g1N30Xi3YvdgDE4imv4NdQ0o+BCPqey9+hJN74kURNiv88CjYSH
wVnlAEaWcdKl65QaoTzH1XVrUBqe3Lg8jo22KSXJaBycfdASzaFivopMQbOnm+4SLbkEZWrtMhes
Of2O8ASxiCjmwb7lefikDsUbl5C6DxS0nsSCuXubuATEncotaXbPOl2ordU21yyK+kNrhveoiqXb
ZDiNkThbbegwC2Z8UWf9M4SGxWT1qE7oeQwWxVkig/gsAimsiA7JNP0ou6qlrGieYIcYKGWYUekt
1zddZA8rZXTg/Aqp5RUXs5oIFWox/9hE6zlQLdoJKY1/lxWdwD9uHh3i7cB1eHQlzJcERYRhAp6n
LouhOxNXbdKUTRY71NDpSKzDoVh5bnOdrfHzXyzNmm4dhwRBL2qvxhY6PRUmsCmqdoVjH2v+tKus
gpSXC4aIiQYyKmZkhcIc9ycKEerAFCkcEZ1q17zrYEqSoFNhy5dmP7VvzKPFCQ7mfoA9a5rTDsbk
cFOI+/moqqlQaLp4WsEUIPbOGIN0QY0CKiDyL3c8KEQNQgTdgdtjuVtsGIwKIudGM+p85ZagH0UW
nW0Si9rSQjgSA2d3EceB4KkN3gteoCk3szVT9ZUrMZ+PzPXpmU3Bjt7LMdZiBpu4afL4GvS+utMs
isE1mBqid66ZQMSKpIUQb+m11zqx6XsauFmKhMnjCihC1FXWBKUqWHN3IAdUogQwgGPSRKanCAlG
/GEUPTZvZKPrfIwXjAMbvhvMc779llCMI7wmfIwEH5kYRbf0S2+fGPzF0UUdCCjSFjUO2NZCMxsm
j6Ic+NExVmNqJjtRdJfWYMSV1Lw98Oh+e1Wxrl2vXcxH2jET2vmWGptluvSF9wa97NFvRu509JCQ
rzHbhZO06l3lt9ER4ZSWWQrshQ5NjIG6whqCzmo5ITECF/3O/VRa2OKLVlCL0/uMnG6HnxHD6gwC
pBC9nq/CqDuFpvHT1rgfxWp1kweMqNUCm67OfT6gf4yckWvBvFV6wZekm/fEjnkjv5VTK49Dgqec
uNa3pmUuZhV0fcD6Ci4VdR2MEQMjBZVZXa/kX4ZmZLTge6clMShg81B4UODc2ogLjTQhhEELrvPz
ZCrtfeJn+zG6dLr5KyiYOhQub5nLd5WBJohDQSEthqx7DcjKXsJtVXBqytwnRCghX9+NHt0Kzci2
VjGkR8JDQKdiIKjbZtiQGGsyQ2U47yS98mQFzXDoNbErVfVmqq36XJUtxHV67oRnJ3s7zoa9HANb
SV9eEoObZjiKt9bvxaVjGKkOeoXhL1krAEQvcSM7PIRI1Wgf+n6IdllrvUH0IbVELpSu/REEpN2O
SmGukzw8KX6reksZ8wrIJ/SP2WS/BL2CfJbMifM4qOHOm3CCcx+9p9nebSddvS/MxtpwLzGPRusd
EaMwHhrgzzLF35VO+cNNAKmWtXYXtJyizaisASMra3lSqZLoELTiVbFpJhJ2yN9PZl2YI8404R0m
QRGU/+VpcPc0e9ytnPOPQwMctmM62Tg7uwSJRpGfmDX0fUt0fqukV6v9GON4mmW3WktqlqZDR2j5
9hgYAO1nmNDLmZpeERhZ04Bpclp/XIj+Hkzpa9ShBI0JlF0xfryDKXljDz6WMiKxcPfUqY3atAo5
l3rlJmckg8SBQVNixQ+iMTNkOB847KDsGAiwNWbrCxvtEL9bMS7zqlyXvfUMk7FiGsRwyUfdQ5zu
c8XIeFkO3IPmGxHlFUKGQBstiprHMXx6k4v9OmVyNtrazP3D8BYAI59LX4LePYNbqJBDyOTWyPap
Tdefylq3ttPbVAVZ0sNd3qlQIhgpohchJmVLF5jxnsvduK27F03BcO0xLBNwYRjq0zJuCvBO1QHX
C2rbjofq/HeyrFelR5smgE8NOo6h+RcupmFa+Iy21N5/mhgIrhi68qyHgaIB8Q1pom8CTgGEKdrH
OAYDwCJuELnAjdUilnB6j0HrQCETVx0VBa7VEOrdws8iagbcsHSNW02M3KdpYEJS6+kQidIztfd5
TBsvLIJDZQdXaf5v6uSaZpxNCGkRewPt10dpO3e6B19rnkdOKzxKkFT+OAXViqZ3hOfbF+2jtupi
7ljxyP0x21RZeRO7I89HZx+SeIGLvl5lPUY0qBAMSzgob+ztSKQFfq3KBYqlfqgY2KmWOSu14pbv
3ZDVyD3Z6s+UrselDQ5mGaL8NH1EJugDiAym7L10sLpo6T3z+BvFxyBoawjm5P2qqzcdogg0+9zJ
65EJX8zhomLIh0GEUqUeXd16PM8ldWwkBsE/6DFiCKq5FY0rRZC2JOuU3NqnjVdIykWcXgq7PYfc
ZBZKem20tsRGzP+mUEmzzgS9/mmXenWwMimfLyAGOqvPe2LbHxQt7jduH10TmlbLkgiijeTI651x
TMC7NWbvLpOBq90Zb5mTAFimC7VIqdu+dF1Q4hbJ/U1i++NLiudQ7R1Zzmg/Qgo6u3Iw1YuTqx/D
8OCDsf9BoQLFczZNp1BY0c40pmpJJruxUihQ5aqaHPISPq+pt2dj6PZpx+TP1YR+7hjjpDLxsQP2
uHXJp8fNCyElQ76Jtp/TuQB5AMk84QP7ZBVWdUl/N7uamQbAI+F6lGdIpbW/Gnd80vXsDFPgps/B
gXgVmRCY3vdqJfbUvpnktBptPerMvTx7TLWUBOvijRQxmmhuzGOWm4qRKET4JVxxwnd+TLBy7QSf
syXiF3k/5DpBdWCviyC8Brb3mMcl6afitRmD9ySxdkGfcVeLTIkTNJeIZoD/WvZDyfDa6KkQGqGs
7CcMd4W8iMqBH1TnFPYmU1oh0+LWL4IlVl9O74JhB77bZjFB0RxV7shuUhFUYe/mBzZRWYaqHzHN
RaRgmMkqouHRRsfuqFfOtVCdfSxc3IH6PgDruSia4pdHjjb0HEA9rfk4OPTJBfk13ipz03FBmjbY
P8S8pKpEC6fj1BY0Unj4RVcLM/XCn9ydvHb1qJ6IFMKpoziPQ8PtrlKjeKEozU2rMlZs5XCCqNCN
KHErO/mtV3AxqBlu6ZpSt+mLmxwd3mL+zSuw3QjGx1sCRh/aTii047G/MYooJpe4T7zB48SDwLCx
bzYuN7kAr9Vg35Qxp/8MopovFz+CtCiys4J2mtoi36+PCaFto2hpFtyWPMTxGDaeLbmZ64Gkycog
kIWnSo6/dkXgaZlr7nIcxQ10Pf4Kwq64gane71BM2VZuV8mEXTB0dVZJh1QIyVDllXyTkEed8SwI
DiJpip8lj625wYFHWuR+ATNHTncKWyUJ3uBKasMzjihZpeehQ9YK+aYGwUk65ZCMQO+G/B46KJwU
Dp6mxKr48lKeYW2aXPXUOFSxg31McrKiMNslEORBY0qBncV/e3KjcT2mR9OBTxXIuX2qTOc4N3+Z
BTMVL+X5HFCCtoOCnA1FtdaMfJ4711srFZM7zv5FkmAZmK25DukfnECyUgjv34MlWtZMxdOEIYLt
uAQOBBbNHQwZSm88lDrZGMjbLJ7ilSxXBAjcmArIxyYnB8Gs1bTFoqGspxL3WYxrIyt/5Hxz6yh2
n2qMNVqoEPYNQClMiXBzBMhgdHdLrxLqVpNRkV5dP4i+fW7kLCup7GPTGSMOCh7Tjkq7POgvEd7u
VTKF117nogfVuCUHgxlbzLC2xMWBAana+Uj80VhOSEoml5KxPB/7mY+Ud4Lf9vd878ZLR6FBQ8E+
5DtSzEbGjXxlg2E8OGUR3dij+EjSKxiz4ZU2KAkgJ1x0CPETNL04mfdGHI6HUqti3M+gu007KpbI
GuLbiNrDMgHkuubbBl2Ukjuq5c4D7Zxl1gf6io/YYBRGHoT7TuMK2osoWffu8BS3Y7ByqxgRzljT
4lebcEnxsF8h6VmrveadlYk7lm6Pj46BJoqLH7dGR2uldKddV9cX8Ioj+WEI2Uaz2ouwJ9NnvK2p
eBGG9eJEZK5mWrUvsOWgw7G2nY9rcCrgacCM0MIwxmrqVpvGaHnG+gyAMDfkSyfIps1QNhewR5ha
xji51wyUNzm3b4w0HaI+vY3ONTP4pUERLyOt4TIwW7yfEHC26Ek+kT7/Qyf8JzqhKoAJ/O//+j+f
MId/gxP+3+RnHf/8X38ACyVTFPUu7/gDTKjp7r/gueHb4xGtCkviuPqPuuEwW/+XEKoGl8PUYXNY
gFH+4BLa2r8MYKQquAp6GwA6QeX8wSU02QXKg70GUwIVpOB/h0to2BKM8IV1kL8PWg2JC9PAO6iO
8Q3K49jdSGKAKj6muvldDaN/ktO6m65NIAriJvwJGQ/9YRO9E0Kpk5ilYSqIakqVto3avsqXQ9AP
d37QTeu2JVrENc38oao6Ol8hRWpZ8p8XftuYyzZJzW3gj8WDXxbi3JrOxbY1rtKG1LNFzXT68Hmw
4oyHVgw8ySc/AS+IddwIO/8MbserkYl+Leyiy89O0AQDvinghHVfYqP+m2PmbV1nKyePAag8YH5r
pnvPlZ22G+Er/Qr8ofaa2NqNWVbthxYPx1Fr2zeYjNmqGxDWJX6cHGLVQNwFTOdBkDvJiEpn3jFl
aLpUFBSp7oFgbbwC76b39LVp3j4vvrYBWlnXdBgoY/AmegX1qW/vFIMpMIgWICfkZwxHErKG47zK
mQY5pkr/bbtDCBz33IKMrfnoefG5ng8x++YPCp1+XyV9SxSiPN78fFfGLJsMU8pPkvtIKau+83ta
lIhuqNeQrCCnzkxNSINNj0DISXr+/tIL0/QoCoIzGBna8brKnP5sZelwnl9NhLOPPIDr6Cj3zjua
Mve3mdkglIlQjFEVLN/CycMg0HX+AeOt80pAvU/j5831CnxqJPXabjvcBAPjq360izcSGAjUrkR9
dKIWkTpSb7svyrdBt2AV4b7ezIeRfXTHo8a4tyOr/9PbwTjzdDL8YMvUwLS5h2rhwXFKOVNg1cO5
fWN5hGymntVtrUxVdESvt5ale1wg5GB1Q6mssOA4t7aWu7emXLgWpv9WE8ev7ThUYWro/t28aV60
0+TeYijpVmHa//EZ2IAmRjgM5+sskm5LFqDROqJWO0ocA+fXtx3zIV/b6hBTPyq+HKhDRGWSSsJW
q8uXea2dRFORGMOO7+uBkrCL+qp9TJLUXmQtDaGvI7OKGKiVCT7h853znrDB+1n6mNyasLmfF9Su
t5Wt2Ddp1jb3LQOkY5WFdyWDj/dOq29GNUh/GkUIcqhw/SeqvxRTc1u/BXwviQJaSpG7L4Br+QNM
e7c9+mqh0GpqYHevPR3HT1CrGSoAwE5DN4aXzwWNi1OWaIc/bZI7Fac0l2bsu+uvHSHzzsu7PgzB
H++VB6YR3s8oS3C76pT6GNWgT6ZdORfj54XQ+Z5bK0DdKgv08yL0Jgm1N85pOzT3Fdk7J9VRPt/k
hZG/tzEQLsZcFyeAD9kJ+P+8EkZTSFFHbv98GUBMOY0ueSp+Zfyxp5e7I4SUqLsDb1iPhgbjqlaD
GwcTMBYWcY5Qbp2J2QluGrndZCotSe8ka2Qj8e6fx7XI3D/3p7X6bhCvMXZBQz9eqPdMQsZ7ZOjy
9eei14utX48y5ybWPrdRb6de71WY2dhEtzA7NXb8+vWmJqhot//1QzGDyaPRp99C4jP4GoPs4iRU
M1Umrd7E2uemuK03UY+DZl4FaJhd3FFPv4792o7PrN6g/mXuwjV9SCecpxNQxXMf6e4yGMz0l5Ov
FIS4V7WxStrbaXx20FGee/OPp8I/H2BGoMNM/5/Qa+r3hyz2TcCmFngii+qB/v0hm9doMhpKhh9A
A9tdw1/8NBgVNm/T7ayNTfTcVnZBFV3DYJSKAtZhOOXbQv4VWwfn6qCbt37LF6V1Zr5XpQuokjvn
bQE1noU9ZFjg+9A8a0y+UsG0Zk8z5ppMJoZXtdoWk/8z1jlDmW3BuB6zzbw2L3oknlabPn6uFNBX
gym8YMZTHs0GU6Lquu1p3lmkfr/Msqraz6tqmVHnkXiDyMlumeooB2NiOlMkavQCz+FC0GL0Tm31
NY5bDS1qaJBYEtsAEpwTmV4kP/eRegkjgfshMcKDV3cgXVLyFS1PzZ60jEJVUA/xdgTUtoog3x6o
qKPp6Tpxj6lN3NsOMwruWqDChkiudgn1J1zKcm0+zKkTGfvLjx5rW9x/HrZvtTBGs2CQguLUYjvQ
9N+6TWg/mbZ6S5Z4d/V8OgucXdNlYq51hNWGmj4d8qtHbgVZLFpKItdEBPdw18TWPxA0oUx/G5nB
9HTBRQvTMS3Q7t9xiXakD2kOpxP6jaoxR67i+87XpjvDX8eRjmuj7PCUkPBzsSTabPSY1BrRQHh8
kQJMJwQIVWg0HI0S5Z8Cn+XI/UQ5MhZ1F16qaKuSgNTj14751bxtPm5e/bbt673fdvzdwV/bGGEi
PB3oLYR6tia7xDwXIlb2mumQjNmJ7pIqED0DoYjX0W4fXBTNvyvM7ERD+L9IsNIqMnIME2gFdg7T
BrxBuhcdu3k9YIiA001u/Xw5b7Uas97qQXj6PFy+cd7u6tjt4rBNTn1Eda1EDLQvPCpFbmQgR40N
99VBETtqufcRKtlW68pin7pWutTcHj2D3k7rPoIQWHe4mRJk5Chw5cshKW+jwooP83HzptGzcpw0
EY+52E55NJjXoYzdE1O99HHKMaPUeYesKVLjO1pJ8Z1aNCrb5GRU5PGdQTL4nSOCFB4CZqx523yc
UEpllzpoJubVedE7pXJoo/H1a5MYuvRsT8aeOhkkvqrXd/yUiL5lbDyhrlumg2Ud54Uwyh4SllYt
MjlC+Noxv5q31WFb/f3utoppUusoZL+9r6GXBZa7Nn7SIKhOlut/QETQ0Ha0+NBItfQNP3zUSD1+
CMZ8nZINcF/QbzsVLrI6DZLC1bLFzvMd/cWeUnMTdH6y7/1AfeDh8ms+ACPDR2Ga9QNR4+VejELd
FIqhvFStsxVFr11dj/Knobv9rRU7xYmnz7SadyRbP4u3/qSny0wYMFBgTZ9j/Abn0dIp5oIs3ve1
7hPC3AYPpddcwjxQz6WwggfaXhgjbMQt88550SnVBdyLep7Xvo4oSeJ7mN/1/z9jPkLPMu/zM5rI
B5KoE+9WeiU2W0emk32+nNPKFMNh659eDpepRxOMxDdYl2arPHsddDOmcRAyAkd5Vg1abMLhaTDv
taoBpiglwSDOlHvsoFtTHtVlU7n909z3b0CG+l9Jk8JWedARqgGBD0WXxbyWu9qfAKpeQGy2EifZ
R6y7hPHo1MF7gl2vBd7TLpZUhvhGCwkhpBrYnaLG1p+cNheHJlJOQYJTfBmC4yT2Msk389PNQcR4
qMcgIbePRsIG7w40MhsBIDWo/h8ohzMc+0/TYX59w6BQ6Fqm5nDT/TeOYJJS1rEG713po3PpZjls
FbxtiWO81kbR7rMeAYxlGOI1UpmxSmsyqikzfCzR7U1eIV6hPIY7oIfOel712vw9MerqYjgKqWim
//D5buxEG4Ehfzt/Nhj7u5pAHwJ1sv5HOJBD56dFfVTnnJ355ed6A+hsfkWzukg3ZjHWxwYOGX3z
rKOelkfdbeBS6DMD7HItTkLYpfvYMbsKyFfsQKhDSzIvAAD2IIDkOgpJwLYFkJ0upWEzP/2Eh3EB
2swrDp0a0mo+7N28qB64ht7nAyqubqp0inOPKdvee3kVb+rBrd8Skxia0I1/1nUA8WvgFocNRn/C
iAUhuy4M4pysP6+K0fIXkaE8pATDofyUTCj5al4EBdNNAmbazbcd4E/Sw38+e62/Mhvl2UuwmW4Q
E+EYtkyF+evZqxn+qLpDZL13NcEwQH3pPOD0R0Su3tbALe8hBrCwXbEKANFuSMIc7+cdiUJbVKfy
Pq/5NaiIwEc5a+GDB868TxZKozt3kRJ7d3EV4N1r0+cO/QZumN67G7Ui3pq+q4FtzCW4KusNeh34
++d3zAdOvv/CDds8zu+YtyMtlJ86bwAQ5syfOq/N75g/NdUCffn1KYEEKkRmiXxG/uBQOqKIqzSM
0jxocROL5edLuT6/mhc9sZOH3mL8v5hftvQ71cowd22Mu/0/fwvaN3Sm/BoofAmCMwX1DBmH8Nev
QQ+zBMWHCRiiwN0YemV8m1bJvUuu38Eu/Ph2Xkik8W2EOmuZF06xmbfNx86vqsY21j2Rg8tvO4ay
b/Yd4e7fto9DFd8U/cO3zbH86bofnZp8DI5fnz8fViuRgVvbUD5/+rztcyGlt0gelM+f/rWjVrJp
p4PuWnxtm19ltR+ffeY3X9u/fpiiFaRqaMpx3jlvD0WTHgIH72ualR1D/4AFnmnMG/P695fzAZ6l
ccD3l396W0BXXcNP/e3D5HqjFAgECsVdtdVAxJGKTWZ+ZadLHT/g2Yzah3DwHwy/ck5lXpcLp2/x
fAQNbXc9D5zTvMeiDHmaV0fqUzQ8iKOOIwztrhL0T7WuvVDB9u+pQKEelClGNo2DN6h0NQyKWDtN
vpM9Fol+nLczmY42fYPCG22J9qZb96PeVa8WVap9oVXKaj7qbz6VnKRp9Z9P3M/wor8+PlwNBJUj
8yIo6M4TwT89/aI8p1Pc6ek7RQ++YctDI/D/CDuv5caVZIt+ESLgzatIkRSNaOT7BdEW3nt8/V1V
7Gn20czciTiBQBlAOi0SqMrMvXbX6e4hGYjw+3Wyk60i1kMYmnqW3hNxbRey86+RIQY4klYH2dVO
agTGQndJhVLESRaO+8nDOAfe9awpk4xKOx/5JuR/deC5pSc4cWtj+6jNg3uGEcr6x3EwSsu9s+zK
oQxv8UiNITK57lkXh3IWziexQipTNOW8pIVcp9p2R7UkfQMAlIz3MaTd3Nrl2kCFnTi7HWSfHcLJ
4RGN9l6MOrrAfX6ac2v+NYxp67RRPDazJHk+3/+//rjbrSq8DnboKv7TVK9tnS0qccpRKX/cF0Af
9/IsiprXHkDI+lP/KKbd+oyaFbBXmGJpQhz5dv2neYMZoHwfbIiY/7xBUVRCxSM68f6ksJjfdvFX
p7yjTYgMyqbzGHaWufOTwUQHSOR09nZwYigHRL1kEmPk4I5JBKrBiKzrvNsVRN/OPtjP9a3rdpm8
Zwgn2X8iuovXKr8LHM12eG1168MQoW/KXKldys2vNsbWC4IIkGqIXJ7GIL2vbcqc3Mmdl+lUs8Po
KmcfNpBPMYe1PzwCNXLbj0iqRNarpk9oORNKl6jizuMQvHblH3V/3lA+Wb4qTRMcy7T9oIajegWq
Ue47wPSipKN67aLQeciSWof1JOZm4GhrSO33iRgd6gfF2WdRIZiUHbCnMaYSSrXndWkp0dNAjQXb
mdT5oXofiAShulcaKQklgiUPROYBLH9H3NkQb/RuvpQmOFYE+8pG9lkk5k9T5F4vkF0E+7tVHlYg
hsiRXuSd/MA4e2URHuQMAAr8DxLiwpm5Gha2B+min+qgXl6feKNFybnjEwWatIqtPE9KeZCjtyfj
bSDh3WLpxKVvXYO8ye2BevtJtz45mxLm37f3N4D3xCs8mGfe462HkkC+169tMTJpFjkN8p23rtvr
H3Xdv60G5Lzb4uDT7W7X8k+Q/v5ppjaE/2OxYPzTo4e1goVa2dIsipJVh7W7iL399chVtEBxitQx
vgeGsrPrInVhXCX9JsnIm17bXhSGp6ai+GGMKcO+drqQPw7jjCFKOyXuXRiiRJzVGaLxRGxEXtIm
mr+oC/yt2DvHx8rMwLCyIofGaMdH2ScPduoBlkR9g1qQAUscHErt1j1C9Gn4H+FE49+2WLDi0dPx
H+4qZBY/gcUNKhFrL06a72YdPOh2VO4p29FXXRX/HGsP/2erasr99TTw3lrcVra8G9TvgUKJDe+t
Vy00VJwkLW/XeE5zYEmPS3pdUEefVOHO6TQbNrDdQ6rGi8oGohKFqvuea3kON8mEbuOE3jt0kq+l
39intAjSc+AFH4T1/4dxgciB/p2e5K8LEd8zSXKbmgoA8VN6UvMSVx91Fc0g6B5IsCNS88S/m5PQ
PsmWqrrQh4hcLPAGoBwhs4tzoPGnlaPZYNdbatPBLnqOuaIEl3Igf/Z341RR2izOSmM49upMIEq0
yHjaSGDEqTxYMEUxc1S3Q2D5JCVsf1spfb2DEKeuexT5xzCi7tchCvHshlTodh5GNl1NmVhIcQc/
14qCfWBzIJKqYHjOmeybTT1+6BxYIX+6btPk3C7pAzSKYhhRIfeKov4xmKLqhWWntXLcKF+ByFRe
2wnia2r6CF5F0zS0N0XxrKNsqfqyGuf2Fbygceqq+cwKNN78/wsf7XMamb+TxweSBZHKal7XPgcr
fWEZBrJa+RYpVrnucuWLkfb5WR6obE9J0MQnfk2PsA582kOk5ptusvNzZMX5ue6CDF/VbOEpEOSA
CgT2CfhWH/UIjrvuqzUo/lHeSxN3pZKFVIJZP95+hhXxN3VZYsr7yX4lql8CLV+2iT6fuxJ9XFKh
LO18S9sVcYtHgW/rlxQJ1iIa+uHr0GqbLC3MX5Qmr/PUdr/qFNTfBZYXPE3x3K56Lfd3akJFf19T
DmTaxeMtHQR0nF/V0JK/U0S1ffGwB9jLFBFEtu6QatV/vCjqWhUcEhc44gJ5X8UdO0qbikfcQrR0
UU7J3z/BUtDdWagMpVs1+LvuUEeY9yQq3tUVBtZ8KVBMg267l02qSYsVYZRgLJbV5Nh7069/5klZ
nAYj8s6j4T4NfKvea5t6tA69Pd+qzn6vwu5AzTteNlmYHmtRuohEzX7vszG6NydXAPCgd8RJGi2J
3BU7c0pXNlVMh9shVO3fzbodXzDRIsb+FIrqSeLYvw+6b1JM2VkeKNAADj9VU0vZJ6dMbWbswibU
1olKrKCOi+5N/147vfGmtqCRswrZr2zChxlXtTHZK0qWjbeaJQFaszx4/H1NEVTmRQtCex1imvDo
GpWJ2Yubfm8A86ul+gUF5t1gK/0eCUrxZE+EN9Q4/1JN1rS0IsXcOkM7vVD8sKGkMv8CvVyj/DzJ
HjCxpJSaMgQ5Pws1h29nabKk5HLPwi1ZMT9ynEs3BHK7/2WAoenq5zch3zoH+ynegZ6Lm+3nzYcV
DCUujnXxzW3YwyGiso+aOFRzCOEnU+OV7BtQ/5BMVPVN7fKeuM0L3XLYIU7cV4PR7lyCP3edM2pr
YTz41oMViHsYe7GH1mDA13tvFv60Nab8AauU+pRbNi+k3H5wwqg5ya7WxNGntxB23/rkgIUIdVbT
/uD7XFnVWGnXWaGtLFVnM5gZlF2QLhh2WuiaJJ6pI5HNIAD2xTt9GnbXU9lr25g8L/6aIE/LkpxP
HI8PstWKu11ni6uR2UPO9aEJUCJJoFTxyydzDKNNkyDEJQSsXoLapqBudtqFFQO7i5si3MsDwLhw
j+sB5tKRCXZTDMg+eeaK0f/aZyRDsvPt59ssOZUcGYhHtfeWYdnge1V2zr2iVJBrTOgkd1hP6g+W
2HuBY/POdtmuGl+jREV0TTgNHBVUD4Zoya6mz9MtiQmK0HU/PmHdxGufjSiKmekDWFawMQGVr7rS
nj7gr+90FpDPfpqYpP0AmMtp/GEgKUIYAHLpGxfEmhfZTzXMcF9PTvAgmzp7unjOPiwMkylgukNs
nOxiVKF3/QS/gjre8LnXSMB77dO1J8wMUCFjuQ3t2oJcnJW70Gp3+tjV/Ak4KCZ/mzQcYuDqdv3U
hIG6hdHZUKbKKEV8VDeoU/mgsHBYTnEQPVKmUm+bMS0wCE66iy6Q/WzR/W9DhW6vNf2ftl29kZKu
3xDxW6ijuKgKMWK3A0ltjzocw4VYOIXQkCMYYJd4PSjk4alfp22ovr8uYwTfxLAxbtMt0yUL5W0C
s03UdRlAPwGLsJG5nbwn42hR57SWiR81ywdRtL91qcp5YxGRLsbZSw8+1LcnQriPuQhdBH5u3Set
Mi7NGR8Aa5ydU2iiF9YsXK1EqyrR8sozF9g6bo32o5tGZCXccZWok09htXjwCpnDBtOOD/nctXLQ
aNcB2UZctpynUt99ej6jRroMHXDKLI5K3lEZRmteMZwdxGDLAD+mF5TqgKSTLPwwIV04iVp+H4tp
27sYASFxPuNjRbkyDhL8tN5/lAe3srN97Nv3qtNbgEfFgKJY/mORa+/RbJDMlgNK5+mPZYVNdu6p
e3+aObiZtpdNt03njtoG2ijLm03llKfrPNF1HZVtvh7q9RI5j4/YSd5qbNJjBCRhqYWxuZhjtX+S
B42FPmVfF7sgA+XHFRovO6nXcgz79OJQav2LbHV+3j9VdfzNgoW00AyCnqVr+Ud58KqY0n/KUO5v
fZ2dKEfI26sAytn+1u8kjti19j/5SWgnKZt38BZQM1xsLW0lO+VkNUcOXMf5Y+JggkIhSPo+Gd6m
tTJyXwSVTxRjf5PdcWQm6yRr4RSKWT0fdOAdYXS0c999xsYTlAz9retgxpJSboqJUvoOSVhbTAk0
QFcL2OjahfalUBCVFSUPgnycvFOZw+Umglp/9RPS8JTvAD6xdcoWjMHn9+2HlTn1kdC1tDt5SHQb
wdytPSozdOABJ5ZezMnkcACif5fYOtiE0kkfulRX7qtYyU+Oh5StqZXoRzsvHCxpvpPjBf2EUvpY
xI1NZrXjHZakAO+z8SxnRroKwN1zXyxtmvBe9dOtF1IJ+497BTC9CKaXJ4x8tN2QahhGyFNzTMDG
yNPRjNZl2QXYYrjazu6/dw5/mcaz+wcnsKuXKtNaIUOLNj2bxhdAvqDkeYOsWLbWL8Xk8g8pZJly
1MsG3vu+pS7lqOPWyUNjIzKRzSbjkWZq6NNlM+zVfN/1rFNkM+cP5qSmfQnmCp1z3oc/PY/qLH9A
mav6BGtc1/kS+zll3ZqbP80NZjaWr/l8N/piq7hhsBm0BbRaLU0o7J9KGDxeoT/DS0D45ZTTV+wO
dh36qy+Jbj4QjA+e7SZ0T7Mx3bPfjhv8SZIP326ygw4Y6xmJWH9vdbi3FbmZP5CCnXaFxRtmyvby
gLc0ZUF/mp3mZPtBHG59im+P91RKE/xqAzAEOcXVlHfu5IHId7szw3iC9+LaJLQwYFgrtdltDAIG
R3kovCx66PP2661LnsEd1FZmVGgbJcvaZWQa05dM944U4iTPLT6NO9kfiP5YVY5KMj2NiBV2AyU7
yxqbiEU4hcUjAeXiUZ6pTl08pv30e3QSTdknR72UUpjBr3FVacJyoU+q9WjYI8pFUl4LkDDVtx7B
6lza2ccUdPWq0TNotWWlP5VG8FWfWQFTLroJvRbR5xTXj/JMJ963ZJONYYPORkTAXH6PuHZMOi/A
u1VOvA3Ii6fGqtBro9CRA7LvegdLj54clmhrU2/2Hq8xKnSjYzyU5KwruFWyOTXBcG36hOrhQpf7
oR4B0aCO37XlUBERcpLTXPYDEWiVX53tMsT/sTs1rRMvEw09ZxnFxkvuWgLqk1l39T+bSm2DDp4I
62VffReAAPxl41nVi+ijN4DvZhiKnM02tUW1uwkhWG12XjdFa8wXyjPlGsZirmwC4FFYrPnmpsfe
M1/zKFcfDNGSXVEepMfU6WIoDXG9woZXNflnYTgLk+reRYC7GOvq4JZ2eNGGfl63tgPoKKe2N4Qn
mM02Qriod/almhZ4iVX9R+ukoAe6aDxEuj0/tbp58HDt+tDxIlqNEBpxNeNy6neA5yHaq5R4LRP3
BCjcrUzWy4MDP/7alAOFzPDf5pipHy5zC9MU6JlPOuTbPu3bt5Tv5y6j3ArzybB9iw2gX1B4sIsQ
o/wpEdhVg8PSk1EVllduZO6z2Vb+Ca8YKl0n9VBAT6YUq/BPpGVjZLXkr0VLdslDnn9Mo20cTQoF
T7PilQ9J6p3UJI+W0NuKB79qmlc9s8BvZTUMAtFM9fFrO+E0Jlu5r6OFr+KLbCFnCZyxe1Iz1Hdx
VS2N0rb3zTTYe5Gj60HIcSrb8hANQCXgZqTwqf81UQ58anZOYVAbhl75n9P+09z/dM+2IgeqIkxn
HZJax04HeG7U6LgiAivJfcq6eRGZcYZRzNtkd/aPtudrZRoR5LOqOVZRqnyg3q8Xs2EEl0F8WvtB
nXZTWhJ5h5uz0iY12fgjce5RyxEMAeZd1jxFQCDGxzpQymfZH4WgoWR/rqVHi+XQRe+/tlkUnirc
Yu9KuKHfWgtUfDwGrzC2WKzn7MGayZ1ecQ/byQmKDR0/0szxGE2xtrdnlNxmFDTf0IDejdSmfckU
27yvY7fYamE6XOD1oeQW93bj+EegZ+XTGDTGgwm/edXwGf8AqLyQE4xaAbbRziXJSNN5LA2KqnNx
5ZCaAL3Ql5LaRF0cUwsuq8DlQdZ/y1JxeXYb+DTvU1NOrnDNwvhoDJa3W8mzT/e7/QwofRgI6nO5
jGw1WVnFNG6aamo/XKxv+i750tgGJbBICCkacBNsINHrAwclFmrM1HBU1b2cBsxl7xFEecZMMdrm
hqLeRe1U78bBqXcRMsfdrdmLvsRV4PbKYdm+Tvxzya2vhDl0VyS1j6MA190G5A3DFnhOjWUw8nkA
JYnBp0D3tGc4b4jurfyAJFl7richehwgQrSKbyCA5pUlDLkyZyEDSvzzWEvLjvy/Qk6uIHRHKFBl
BMn1iLzFTfR2jSDdLri2YyXYNWKyOkMD5isdbsGALsjwQXCI9Pn3mehTzLj6ZRroraLJ2xu2w7ZE
HGTzdigCCt9b7eet59Os2RytxYwPDWVuHSZ3RXNJRG3cRC0R5XwtcF7R1FrFZHGZeEtvyPNnu3Zz
6q6Ujxj3oLvKQNscFal2QJerIqn28o+0gkOb+PaPaXReDRiIr5iJW/dm3ei7OHPUQxchlW9SGDWA
05St7mRUaPuCUG/YytE2+9+H0TRdfGhscCZaGpzkQKsM7VHtsLdlFjwT34HNXw+YxLfbBmVdjv3N
nRGoyU9oi2Xopb/6KPwZqS4ZKwW0HeXt8yEkGbet5wGAtjuUF0oTUYHxgv6WjikzuIg10qktPftd
bcx46cHDOnY2heTAYu61qF5h4N0sQ8wBv1X9SlY8R5XrgJ6ookdbVPVpyHKA3RRnU0kBCpq5/q2d
lSOAYv8Fgrq5tlST9Wui1S+m61+a3C6/jI71MqtZcXGSPr+ojstCoTLStWzKAaVuEEb3/aPsUhxs
wEh+n1rjjd0ydQ9a+UNLmje4f4hdnKZdGV4wbvFDmY9sDcdFHI35d7PYuXNS/ch6JJ6tpyXn1Feq
B371Zu2RMH8O2xjfbDEFR6i10WrDB1IOexlUjo/Fs+7uB153y66HZAvbeiN/LgFxPqisUYEy1PZ9
gxfH42jPvw8F5V27LOiRU/yr33NHBNh9TIV/xbZpcZt8mzMNpAuKSRMuitY58tV4HY9V+MpST12W
Iy6n16YrIKsh/xOyOWsw0GM/nbeyaSWGiuuO6u0IpoWvlvAJwqOqxnaVW0Wt/05A2oFfiNsB2+DH
cnS60/VGJNqDLEgu8kIN0oM/tLhOA+24vrczUlhDosAjEC9t2dcNMVnTWng0/qtL9lMkN1REk1s7
eGDDF7cXs+7CNeWaX7W2p3wUD5gK48n5O4XD86ZTm+xYVHxRqsIg+Tpp6KbRev+YSDLrU0HRSmU0
jx2R5C9RjoWeOlfdxffFRlCh1NZGbb7Dly1el2BNzkTVVWBxSYx+1PWXNi5Ti6ii1rr0rPgiD16X
PqhUQj1eW1FDnNZWHuw5Ta4TXGE2acQ9ZHIkr0GnbxUrGQ/y4INhAmIr2pP33s/xam4C/7XwnXA3
NIjKzGT2XiN98lZ67oQrXTS9wXewktdQgIpmbaQ/ytx0oY9wqZUiTsXl55nAR3kxUqDbYpLtlvq+
NBIow6JZBHa6Aekb3KstZgEmS5N5MOs9QnlPW02lU92PPJ2E+4ursSuMmr0aF6jS5FDhFdqdnI/l
AX+CbIImHqQZumYWQketc/ttbGRn2SqsoD3+s1/VhwmOkpirpyngbeYaod5cp1Gz+tc9ZL/sGqNp
2BOqeinAHcjNEFks/b7vyKE7eha9AZ699mdAVfDPKOoHT/T/c77s7+uieK4Dthy24e+6HgqKPNMz
ysv1FK2OkhAsHydl3hQV8LPr51asPC2T5MY8VDvZ5aJ6PsmPbO1vWzJ8D1VZKTXpleHttkb8T0s+
KBw/y0YLWRf9Yz15m9slg0bsGTOBxn4naDJ8EAHvN76FPtoRzRCbGOKjLITwcjgEDake2W8kcBPU
eubdhv/gc886H+uOPNCNF5yYI0RuJuqSTFU+El35Uvu9dTY8I8ExoGYjIPptl4UcW/OSgJbXYyfQ
29sBC4UtHz0C3X90G42GeQYWg+0mENIO1hsKHszgu0VLaj/KWK1XgPPGpezLHEu/n0GF3GsVBhN1
rZ8w6rOeYlwhMVWsqzX/vNYTQXN1V0FjuQtKxXySU/5cAPw/ZKscU6KJh8PzqDf3M4Y+Z+hS6D/g
TyPojp9jZZhh1jnb3p4J2+FlBNTDyXxkRtlptCDkU+ewzXGf3fWBfcf6oT1MohxPHnSx8Uos590f
+uZBdsVigxaKA3r2fEHFZ0KChhSeMuPcMivB5C3zotO2hj8erk0ZKzST8hCVtr6VrXrWeaC6CPbJ
E65ZBPlP8kBJ55sx2hWyAs9/mhNtvmfxDqlbNDufFYtZKl/MpHUgX5TlitXVdJJzi8jzFvHcKde7
4Y5B3NmJwTtGlfIEVUh/mr+Pg2rX8OUKFXJF1G/HdrBWXu3ZqMhfc+pzfqk+WhXPat9BtOBGkwMC
jhpzqcdYPyyiBHv63rQfVS1uznVu1meYcdeuPAcQIme0Y+s8ykE5TVwEznSLtqPcsMejhA45sLt3
7CLEoVqLntRaLTYsaGaK60Shhxy+zqy0eV6iq28Wf10pJ4Fg+ZEMnbIYCatd6sY4Z6Y5vc8qW33C
R/1KNtELfEl5eJ2aaL7O0lpiam5L2XnERlEcWNPwYZx7Cof/9OUBOGQypBUyxha7WhW+aa9S24tt
Fy9CHBP80Q53sikPcxHkpJUg31V4kcNwERO1FPb1Sp4m1ODYC3kqr2xX5DdLnH7tapPiD34JqhD9
ren0PyiN4kTvv6mpSjFAbTTH1ofdEmi8nvzBprSwV76Qmuh/6LG+9RPtnKWqus2CrAvWXW+RQo/I
9rtQpA/E6lhQ9XBhjQGHQr0G2N+jYMhSYC3gwI0X6Mj7RLTk2IDiRo6pYqYYK+tEu479+3VyTBM1
0H+uMz3odn2YhIsGR7mFMeZk1Ca/e6DKfFjzGiifCsNr7gpRzmTjgWoSE4xtgbGIzG8DdVEASTP9
pMx1sRuSqrjXqIf5UrE2K2fjWxeIP7lKLAMCbvJImam+kAMayFFbY8dUD3xp6iY0tpHV8gGtHF6F
4t5pPBzHQIleQxzA1vqgFRucsZU9RUz4NQSmtY2rzNo2af/7bLSLja8MQA5BB1P4I6bcRuXZ7TLo
PSp6Mj9+ZLmOd4FhvweOPq1L+J3r0Uv99zHT7sLczL7ymsLRWcuSrc3j+Zl/ppPNg+8uCH2c1OO5
f/brkOK0pFNX3qT0z0qcjETOG3x8xGiv4iZYEWUwcsdviYGB0+yM5GIhr31GJ08gWDXn3e1ODdC8
VSEuZT4Wuka9g5PZ7TPPMxZBHyvAWkWzcfjji0Pv2qD45el1ouhMlPhV45O0vs2TZ9UcnKm2Q2pf
1q889ptftYg5oGz4wZK3B9Tvpc+l7QQU0HblvhnxqjQjACylMj4mtTOee+jh5xFelQI68CC75AH2
w0IHVnKULSLY4/k6Ki8Ia1YIvdoubveoPR7faTVub/eITHfaeWH9KrsyHiWPWjlQJCSkwBSoO7te
yIVbcbg1MyV4iyBoQJYWimI5QF2/2q5MoR6WbXloEj9BrFTBBuIGn+/6VzuOgkulmy6CdCvbaBQR
LzVHUV9NnTIMG5zaGsdB7bXHVIvSm9HaVrOWPkwiuB7oVCqFeVSs0jzMXkI8adZYJGnL0M7Tlziv
9Ac7rJvFBPT7BUfQcG/nRo3rgGiGqJR0r3iRrUqhetersDiVLM06NqqdPLsdlMglRSLbMbks9zqz
CbpqF7cAfKKy0+5tpcNj0cruMoApL1ETN9saivtCNmPbSne5nlt3lZqNL0U4UShkmuhBxWQHOhB2
5wBhU9saXobItQ4gJb7nopUT7niM4+lVjmFbYBy9qDzJC5PAN+CNhzs5lpqRda4cZSXHirJ0Lhi+
YzjNXbycN16b/5RD8EmTF42nUYBpFRYum9zJzGc5L5+EzzQRUfmzQfsuSbNDx+kaGA2dnb/4gzDb
E9jhLC9e5pD4JMS0RznmCtC/Ho/JXg7yNc+EY3a8laOKExVLkxX1RjaLXngGYiqzMmPMIevS3eV+
GR3Kfx6madmrg7aX3XNXA9O3zfn3tFjT3C0Ih2UXRDqUPnGpGivMwYZ73kCXPP9uygvluLw67mJ1
5YcmYOsSPkNpD+qW5QAxJ17ZlPRYqbE3OndcwC7DH9M3PP5UonOoatiS10luRCW1OhNcHPT5cDvM
Y6Ae9Bg3cCr8HjTRkoOyP5mIf6MQ9+r1MIM8lJ25hor97jaJ+HkEWbQTCxrlV19S3UbKl0rdQUuW
xWinWDhxCAMKw/tr7aM8ul2bXYegWF6iCTr7X3PkqaLE2R6aKt/XaTwmDhAqPQrKbWXGzWtU8XYf
PSsgHkOz1qvLnOCeLVtmly5no5+eWL2w1Sj2SYDbyFBXxdLXSZBHs2KIJ5Z5DqtkWk1RFiwBRIbA
iXwqtYy+KFYwqiSujEx7oJI3u7a12juGmTvvM1M3z/I+bskLPDdOs7hfEUfto4VHnhySXQiu5i3+
Or9k17V/TmGWhCBz5C8h+3oXB0y3DzC07uFKa95gsmriGZnMQXMMYB0leG8dBN35WIuD7FdAUISa
ahzkVBPaO7R953ffbZq86s9c2Z+5U7XXdD73XRlNX3wfoIFWqO8jqNjN2HntKkbbJ/sD357f3Xpu
N5ZadSvPrKI7Firh3qziYdFWFYbNWd9fJicbLqG2Cd3WPMseVij6hjincufMeLct4hz+q+JazYMS
OP3FpIjvJJDb11EKghAfRSE+8+J2YZb87CklXto4E712Y/Uwgkk+G12aICy0Ea7woNCyyH0Jv8rO
JnK7p7p3SL5wQT4SrijsFjwmF9is94+eMr3JsYBw7UHXYc13baRf3N56Deb6h+4XeDNWgf1UgtZU
Wg8z6d55UTDxOphizE4bZ+EmRbuRU3vXmNfAShoeFoxms+/t/9xHnxp5nzhhvTpESIcbTT8aYmdU
id1SmRu4zQzGQbYCtSUW1GJ+oxRslrzIrx/FfDlYiPlqY32eT/x2uJeDPnQ+Aa46OllI0RJk97vZ
Hd2tXeJmVQ6leeElZV7AFWBxP3nFQ1uH1iXX9OA4lQDUxaCcFmqjuWwCwvG3q6zhqUCsdpbX6KXR
redkwkfrz0WjVl/AZ8cHeY2vFO7WFT/YFDM+/WDZDOJ4n9TRi2332rG2AJarSei/gkv55YF3/Rli
GaMYKcprlMeaq88fbRR0VKsYFB/xmllVtTXvksInsKawCSqokDxHztQuBse1Xv0y2wQ5tMVqzJ4a
caiDAc0J5gXrvMAbwXNZSOiRtZctOcOpGufO86C+yaswA4/39eR9c0wHb7/BwQGcqmTssk0Hw2DH
LO/0JEwee3fUoX72RyoiRvWulkcg3cFBUz/kjGsX0kuItOKKiiwTlXHqThNdst+e2ZzkcTUu1aLr
j4XRsAVJk+pjbowav2dt2jaN4b8N9bOb6eUHlhj4DfRtd29FSUUMMkUUk8wNj1CgsZVXloJmWV5M
H5tZYPrlg+wzcDK8IJaMOze4IAAsLj5BWKo7iv5OjslZJaAHhBnVwRp642iIg5Vj0DFYbbySfY2W
GEdgEsbRCZ0zGxd9e+uqjM58jLSz3rAuuJOXl5SK84XPICsnSGp+zHZi7eVBcT1CXfK06CtOCyjy
y4zdET4z/5rUjN3v6eR7QXH/aYZB9zCSmX3Afu07z42fI7Ae4p4gKzU/jPgGF/0Tgl+HdL7qf81h
smm6ofyyem+lBGr1bbJtmJ1tZj1NYeLdz4pj72Oj0bYRPCVRVh2cQS5sYyugTstaGrjOfIRp5q5g
QY5rTTQVkndQkqw31/Cdh7jXgnvokfpTEYKkSGff2FjQ9968IH9BYmid9DGPn2eyq7K7ScIYY4B8
XMhmgGntMutxgvz/LjLKJF9Yc031FsHpEhKyHVr6smxbg2/DFBwDjJJolO/sKz9Mlaqa3rTgNlf+
XnbXGrqEqa7hs0Vp9Z4nODLismuTYB6jVzIx16tHXBJWPNO7U+pm25FkzAehGAge1Amt0nIKPowp
PEHZFwSMNjoSxq9A6tAP7UZb8sUQwc0g/Kig4MZW+R6C0mahgStTWOAqDfVIu6fecg9n23/q2TEe
ek2HKiiy2/VACGjqjRir7Tp55n2wk2nuOgr71ey21lomx9G3LQayPDgHhdDlSzx45TQD9Q+6tzo/
4vChnafJepe3rTBCg9saUMokfkp373Z+9YHT1vDg2G18LzPr/ex/kNkeiH02DU/UGcCvSLHPpRIt
LaoDHprpm9WrMdB9Y3qKk9DYlOQmi3Wou+EmR/O0ny3yCEkHO1ltQxNZQ9u3j22PhGGMhx3BVQ2b
oWtfER1anADhzrN0MPt+xXo4eVDsSdnVJXDhZsi856ialCOI6b1sJYY5PwvmiRhy+6HbFUXWirAF
aiIkevuiJk8fdegXfc1U+XQV4Xvmet/L3lJ++H6zIFmBQ0rLQscd6uk7nBHhaDBYr7BjIlFgVFGa
O/ZYeI3106yMEyitCuSEaPYok0+eiiWbJlDFpkG1Zo5g4T40fP+x1AXul9IqHuSXaBxoDFm1TAwg
B3JMCcvxgBkSIk0GwyZhRqL9gPab7BMkBSt+LkmtxGgXZc/+Yq4y81h2kI9lEZg+Vr9ydcrgB5BU
g6rcY8FEcZjWj6ucTf+bVjflBkYiNW+jYX/UBSHXpvnKt3i8h9GKtWea/NL9cEIXg/MPLAeYoQ3A
yTyGbqxoo7OVB+QbVGHKUyZyWkz40VXi8Hn8r6m36422g1B+a8vLr826JV5Q5frZ7YgbjWXSf3VU
ykIctRBgAreCLUGhdniMPCX8qgcYWlW96T3XFYpvKmFU2NJk4z0UsxDY6manxA2UW9VOt3Vm+WeQ
U/069LB71cfWP8u+ocuVBZ9lY9XnKoHhtOdziJH3Ki/nat1R8vw+1fZXF8LSqUbC8JRnxjrkAcFu
tZsXyWxTicxzz77vRoJEVDF0e1//P87Oa0lSHVrTT0QE3tym91lZvvqGaIv3RsDTz4eyd9c+PXsm
JuaGQEuCtIC01m8a4Z7HEhiDF4qVNVKAzMF+PLaAJHZqqBf4UNnKYyi4hkrmTS9GorlcNU1Gbc2v
36ZyQL/ZtpKzNTcVT1lU2Oe8IPkDxLR3HmW4zREiT8osXPnMFd54xvuA8o1+J3tdz/oFLde7yE4Z
ks22EEcTxv/LMIhp54nEXSMyqn2QETtjEWc96bkWnJ0Qt/PBdRaF2sczyIEX17V40xWDt9bnJhi7
GsHQPIGMShNignJQfCrhCFxFL0ZUBhctJK+vWB95Eb6p1mg9N02ub8CKFeuGL+DZ8GckrYMFQd8o
1rNLceJilvFLKhoP5yYxbJTaOHUWojP9jPDMEagB4Bsnx3EGiaImFeynVE1AD9Arx8UIhNZMAG+y
JUas+uwMyKVbeTdAwhhQ5q39EFLx53/bDN8RmmZ5kWdffDMOUU7HI6TWXfXSlZa+lCNKVOWUIv6O
6LKybPAJu/gTqA6ndvTV5CHb1HS4+yrTxa6ik183+bsT404Wovl6sAw/excYyQoeQy+dY/cXUYbU
EPgi3jH49NfMRPWtUY/YyAfkRxD9ChaTBsQF7d91WvE3j3Robo5pKJcYZOdhKHnMcP1bz3qAx4dR
leXNTMN4lxmKcvbwiLpv1LR6tNDk2H/GW5CXqTm0+zEXqDPzH/tQpuLagXH+5WfJqrbV9HsekdGz
a8BOsC6TTd+xTlQHVRztiRdW9cx+bEvdx+/CD745pb6JdWv8ZQT+YSQb8wV73nqpjoF3sqwYA4kE
pxC8OOrXyMjjA9I841I269C2t2BWqNLNvXqCIkeY+dYGfFr9SuG2WDma4+7GudfWpVtQVR1lL5Mh
eMstv4RCcuJ10jX0z8rkJs9UohxuF414BqYzPo9GMSPeeAFDz3d+WdjXbhi+Aujqfvnu3lTb5ifF
YBz7Eq18wX2vWzcjysqZRnLfCjO0kMnz3lTgkssxtIqviVvv4Oi1v7LK2gsSLV/iMKiX+PdOt0SP
IHUrGGvlZYhGsooM8+R3+osxl2pdyKo/7W7J/K/9xS3gR2Yn6mubpg5gAq/gHwcnPoV8ux1Qbniw
PBDAeuxsrIbvERh/f1DyZ0CjWrSvnLY+olbTkNManZgSiZnUR7mRXZ9NW48AVbnolv3rmDyFVaFV
nrLj8VFc6nnTgDlZabXoVyhPFhfyS0DYZLfWuGjg/umJWNMxY2eM7IXV8uKxkmiHfeHyLL5vcPdm
diTwbxcpeNW5Q1Q+wIy80T8QzPL3nWzWcYyBKgK9cgiWbibymH5P8UWLjlTE62Ihd8dAm3cxT9kW
fn+591S9Hx373q/Cjdz91/jQvY4kWG6e2WwisiNvGEbnZ2qKQMrmZtQGzc4wuDlofh+8qZ1urEia
TDvZy5O6wnuxE2fZS1Ed5S5FfbLGqnqaTzm0mvIqTxl1U7uQTXlKQfVrJZsB05v7KWUTdYitZVao
mau5emhaslUBdCxEytRo8RmTe8Lxp4MF0DO798jgX2P+K8aEZdd47ZkKj4mYwEuLcejDYPTuQxc4
7oMLlyu1i+n0GTeHQUeTHsyEHMH61n1IZ1RiSyaWCtU/h+o1X41u4wksxw0H06Aoy/052Yqwc8/1
vKe58e89GWOp9Lv3r3H/1Qsowb2fr0iDs4+aa5LozqEd4BOiRARD1vVM01zKXdOcmHXI3fsAOZZi
Ho5VLh5Ksik3tTxe7v7rIMolDiYSeOuMoZNBFFDqXdQD1M3SOniYsiCAs6ExrayB6VS5R/HxT8eY
OMEF+vxSDvuMewkas9wvgNuTqnYXsrs19TOoYnH8HKfEenRoovF9sCxn3/qeunEadTjosyk59pA5
Umlze3JTHO3Uwsck6U+/Web0y6EyeB9/b+tmoIMLBASK6tMiVq+5m+MWWdj1Wk1zPHmjSDzpWvsu
43jsLKxxHBoMeXOmeakeBLes0ZSHHGO9NX/2dlU3tsK0IzSaHaVHFbW6AdHZqWrtIyjL+2h5CJNL
75qUz7JB7Y+jBO7GHiWus4zJjZGCLQbCy11lNsDq3WZOns4s2YVocpMkT+JxZeXKoRcJ1NRgfPGN
rL2Vql7d0jJ5NctyfEczAXXCTRWW6kv7UvtO/9L4vcG+nvT9i8Q6/963DYQns2C6QtPG49Eu9A2O
dTrrK4SigCz9rI3OOelROjxHNQjNUGX1FMX+8MxUN9h1zMBXsldpivTcTN432ZlWhsYU6QguAfvI
CJtyDdswY+xBNJqVd5abrKPIjR/ZiOen4sWLe/uzX+45VbdTzVQ/dLhxdttWifxVmZNd9eKyP1o9
uYqF7yvdUbadOSj3/oq5qQ6VnswkEzGMAxB7Ae/jGtGp7Z3g2rni98ZykAvGCKXa/NUBYQCdq8pV
F58d5PeCazZbU/F/Wf4Vl+f0w+JpRKtjL1uDrYtT7ZNInrlBku0zaaLYW2YBV+sf2o+MWyzSoKJ9
EokYszcY9xm677mwhz5PJ2PynH/GytBfZ9fD4KjZVbMzhylRYDMj1mH53c5LsriEidCNlOkQv9/3
bjLv0pZ7OUqp+GFEJ3zZufvMXolIeJkXU58CNITGldYr5cUefZSHtSjXVrES54Du516T+YPoUYaf
+KOAVebT1WP0Nur8jXITyzfZzH2rwHkBRBq44fjN0OKf+gxtkp2J9chV4rwwxn+gwPiAkUr0BpbR
O9g9coZyEBaCNbcrnDdlk8s6XYKHbI5y8BD655py9M21bepp/CdkuMmsGllaO7q/Kd1kLad8uUMf
yvwDz+bkQUIamKM0NyIweNKHT6QDGPS/IoX2ESd98gBYuLnjJf7P57m/TmO9f55DYKTmQ1c+dPkI
poBEc3isVX+0MbBWgIbNG5iN7SqfUu4TedlBV1S6+JRBWD3JvVYGp8lmca63ISu3eZDsjxq9/T3+
PkoekGRU1JE6A5r710lk9/2g2AmTU3coWBEdE69rtn3nPZPgVY6hOVj1We5GIg9gWBEcuSC5aUBq
AO3n9GDsIDryP4h8siGxrxwjsiOLIr8M3o/W9ePVnEYsF7LoKCuR/12UlF0AAipcsdgoRrhpRZ0f
MBtHIAWCaqXPaNKa9fldge3e/tPdqEIRlz/NIUKneiG12TT0j5pVikm8qKzkOGhxG2BW9Y+SW2uM
9xeILaoslz/N+xlQMMIiSc0EpM5J3LQP27KMm9zUtt6dYzMEbh9y98L+TtlHTp3x23XGLW9S85ZU
AYwRxVeXnzGPe/CqSRwKr/OpZEfh1P5i1KkwfsZU1X73kqk9yjPJOPfVVQN+HBoRRxpaET8oDgYm
8+vJUO2aOeXZ7lEeEzsQbvtW30essSDvl8PJaLlf4WTdM0PFfiZHsKPjhUXMVq0til3zgNEPVkoZ
D4dgPrCUg+SuH1B41GK3WX9OxOp5ZvfZ/H+YsP3fhzRJM3syIX0/9Cx8JvANQRfUVx84M2rD88YW
D8FoDYeOx7wFMI1YVTivZGDNvWw5SV1fc0Orro5X/RisClT1n5AcMer4yXco+u5GCynipC+VMyqr
EWbL/fiWTtAph85vHweRYc9SKv7Za3ttZ2pNetARcD41GE1vjaKtHzALFKs4i7KXacIW0+wt9zXt
hv6odDjlLCiQuMA02QTZkJ3K6qjlkXfS/YBOpIJ/d8oRuj7GJ1MPFyoLYzW14odiLizGUexcXLtf
y5bcKNwFDqnR/ujHIImBoUZiW3pVA2PBt1eNnZqHJoBsHkShsjXHyX3ulZpFa64fWwtMISXtBy+6
4OyYIP/IJuFpfGuR7s1cp73K1j2O6ShrQeVEAQLPliJvvvh2ZB3kCKxg05uL+DJ2ssLamU6gBksI
GkASmjrcfp5dzRACFTmF889Y0aS4xBhptpKnkSfsqm7cUlbnE81vypo3Q560WA2HOIXJt+CpBnMD
W3s2m9k0yUaZ4hy2/fbzPXe2kT8UpE//56cTw4iATAZofn7bcjg67PdP9xn68wk/30FsupRE4sDe
3V8yZ7kBUIXpw+drxo6DAk9OBe7zVftIwTrYAmMrTy9PWEf57094/7ai0EXqd/5093PrVsB8h08n
R8vzy0/YIJz2+SbF/Amz9v773b8WUUICT4bfn04erTrWQQlcUFHzFyGPLrL8S6zX1uHz9A5lx8VQ
Y/0HDK96Anc0813V8lzanftIqeyp0R3vA/INGnu5D8BS86u3QsuXpa1kl0L3zLU3YSXQOsWVG5P1
lOtk5MLJ5y4TJVQ9U1M/KZrxVXbKTQUYw7C88T6+7iHNtyRAN7IeKuKwO7ll8uNzvKeRP+SZz4TT
VTE+VJjrVbNMezYMqyZ2tccwKPRHNLRO7tDi0z63xsoRhzDmq5WdcpjtI1nPbDtEB5MhuFUjR+Ei
eTyfQ270thzWWe+U/4r5SbPxbKe53l9ljBty/r6+kC8jj2rNCFcQHC8PsjloY3MB3HxvyaOGFjmj
yq6QI/3zfkNdgD7Q3AcZihF82CEmUWC0yXuTMTTDfxVq2uCmyxtM2zg8O3pz75MhtN3Jgw5JSLXv
n4OMjyTou/tXAti/3KpxBozf+DJ4Z8PP80ujaBBYxyC6yj0rzaBOibrcyaZjpSi5VzoIhMhs49Vf
o71EHfY1bMfPE8gRcsMr+Pn4+xU+w3aC3Zj35xU+O9IKo3X5KgUkFPTjmQ+pPRrJapitgTKT2mbS
sdEtxYBSHyR7pvOIWU/ecKTqjLtsXVcXz8MqYcAx9maALlhRz7GfldANlr2RD+9WI7BrH4zxW1y0
59rt/V/eRK0mDwfmhD1VZaZmmES7OvApNfzumNrP1gmU9zDzXPTIuvxFh9ezytBXvUFdYmlqGBiD
igy/+bB3jo7Su3svd+v9oPDPNQpH2rAw89L871xc4wmoVtktGrnVmPK3Rp/tZc9geDPjKKeWvND7
bDzdow6GSwMPgjWIipyfoOVXzpdR05LvV7R002lMT5ZVPpeztVueNOZjhf7QNmrKfVRrETlTL7iq
HngQ8MUKApR9ukz0rD1Pja0+xmrzIuMu5s8rfDPbA7dWDU4ldmmlo3yAZ9U2nu7bFJI5fBDnQu8Q
3RVmuOfS0NYyzArxKKpBfcaecwpdaGB22iL+6sGz3DBNJAlJxTc9isHE7LQpWzjK8+6ko1rhWtpB
aLhDo8axity+XE9jnr14NuWzbsAcwXXs9KVUsFWwC/Adstl3UK7iQv0lW5PSuiike2d5JJov1iMq
6Uu0kXkWzxs334EsaZ9lQyTlFuX29iaPxfTzxQwi9SJbfBKUiP0wPsmhqQAE2JGq35M+UJ4z1p97
/qSlujDLJiJXz8YYNAzvnNxYT1H0OzZl8LlQuG4ACluk/eTAeND/6Z4H2jhBH/yxAG/8J15ac6Kh
VxNupNNrgtsKsOoqfeuVUUf+nye/bBolOU8jNoNDAEjrjTnAq2pV8QN09ekVs2k5SMu99GqUPf9j
zuDqMXwmW2MmMB+SuhblfMUHJTD3jho3R+FM7ln2TtS/wSEFLyPoqptltJe6TbM3U3Oj49RGNel4
Dir6qdjYYCw28iCrVBVQvhGLBxxWjqj3+5sggYYpN7H05fEifHjS2bJHBg2whGRHkYKZgrp+iklr
jUmn37rEqFFbjpJ1wTe8kZ1idP0rdcZ7S4bqDlvmPB25hObDPUraR62dfR2HkgIkQqgvShfELBM4
E4lgbx9DLgDB/Euzmm8oOwD7iWaauOmUD4lZWRjaTjNnbkCXUOGR7XV2MzOrvQXS3uXXxoE+pc1l
dK3DLAro0nfbr8pFkhXqSxnalFpMXSeRbXo7gULU3lOmGU9SRmu0ZIsXHLzR+KP48J382up+pipP
9qXoza+JCVPBhhj+1LVkvdo0ys6GWlC5S4ZgF6mOfw0do1i5WpK9RbbyI3Mc62c63O7nwfTqpmC1
8tFZogV81Ss3D9WHlT9NuDQN6cuErdVzhB/Ec9/gBJU4+aMMxY05LWBtgKyeO6suw26bdPpa9nJv
TE69KYCIzr0lesrP7fHzXNTj5qxW0p5kv+Nl2bpz+JMpH7nX9c9jn60qBJzfOsvVgF9E2PLNTaO0
nI0ddhXS3W3zxkoMK6dkgD4hezN/Q+Gjf9L8rH6EWnUPD3YWHvNiRkfPo9KCaw76yLAdsbg8CqVN
F6aliPOsT7FSm1AsTXsazjImN0ARhnM6b6a4tVdYOjFkPkIg3TuCXaVHtnUVidbPbhmTvcjBgZ7K
7aPapPGyE5N/aXAZPbeFMyxHY3K/koI7BIM/vZYTBg6F31RbOJnRe2BOeEuk7lcFQvMq1ycMdnot
fsgp30Dr1Z2veTy+aZhP4B+Og4ifC3CNInr43Ditf26Y6BwhM1buInG9ZD8pdriQQ9LI+T04iFBd
NtX8nNiwmhY2qbpFZbUN179ss7rYVBlfT2Tl40ODoNlhEkB5JDugH9Pv9YSykmQOtLSA9ISoOcEq
GL3ou2p30UWyA+a+dh75/3GcPItpDXtXq6OrOkEVUBoK8b6VeI8hhrWPbgN8xLVvMjKqJH2QyWlX
sk/GbLfdDF47XWUrtZJk1wiUy0JM4PKl7TcPyPQO53g+WeHr7mYC8x3plv0Y4rGChGbGwsRo7Ue9
mNxb6gBzoU9GGttS1j58dtxFG1Qb4yReGxBAzhqobLeu42UcJ/WrVuS/92QMmlX3NA4lxpRR9MUT
vwy7qN+d0s73DgS3tQz7QXT0nM6k2MvdCusYpAwyEX2JJ/U7lP3+FiZdcRmN0VnI8U1uIBVROOLi
GWp283Xzp4xbXukzD6hsZGu4zjy3Osk491aMP4es28dWFrzHJsX5+e0oQkm3KRJsW9nk3Vl/3p0Q
7rAu5neBwsyx6pzf765nKrUUur9pkFKJK1H8rBztSka2eJ/iwlrZyaCe/darjlWB2KMQUfIyYQO9
IE9T/IQNvkzawbx2hp6tOtPwkboMMAGZ9z43GR7MW7tPTp7d/Tsux5qq+RqYbvjS9ybEG1t/94cK
HbI8Cc+V1kGPV/1irWe+8zbo6dWPXO1HbBSPoOKyNyPgY4m6UI6xMYkz6hQwR82w+QArvw+YRv/A
avML1lzmi1or+cYtSb4bUateRDBFs2im/yVRgrUcihwSjk5e2TwXsL83vdkFBxUq+xX1qGGpayMX
8Wj2iI+PPqi2yXT2RuztWGBgg45Y0NuUY+0qpjH9YpXRNzxe/W9kEi4FAh0/K31aq9z2w4XXnxE9
mb19beRvYIwsoH5sTFxMf3qh+oCZWvfN6KOfmIVaO8X2xEbFeeTJB7xXlE/IRRRPfV2xAB19bSNj
/WTWV4hju7wQxX0EcoXB0ktN0hg4zI1F9BjmsXctIwsU87wHEx87XSzo162LnMg6RGGMX8A71jpF
aR6vrButKnm897Y+vKTYbaN14iBeRLm74zz/HHKP8a3eD5HnD7VCW8dD1G5St1cWsZIqV98V+jEd
AcolQVF/7eNX8MfOt7TufOzWK+3MD2afTYSWl/Xc0Y3fM3jIX2NbxOugZh1gj0BUSlUgr5bEzrfJ
LGFkdOF7KZJ+E7mxuldKS3104xDLqHnE0NvPBhzMlyg3gx36oC7gPbt+6TLtSQ5AkihbIOoH5Kxp
6q2uRDpfAfUioJjA65p3B0z2TsHJeVNjBON0SfiK4r++T01PrN1Btb7YY7eKnHx88+vB3Lk6viEy
Xqvf2iFKPzrs3LYd8KOt5kX2lzTLrC+GS0ZhSFVnW3Ui/cBhXPYlcJw3LKuNHZYt09toNCsZ1ywW
qnGT6eS8hvCVhPJOvgT5HXzYFZyj7VRZ1laI1RlriaPcK+fmZ0x2mGH9vw0RpmfCp+jM1V/HDiDt
D+jY42iJxJ/c1DE45SoqjX/FcszFr7yJeEulAC+iP4PTuQN/AhedbevHX3G9hXIbBu35r7gfFPm5
A/HfJ/a4bGAtL4UQb7nV1LdqZi66aPgc/4RgvTc3zGnuIapsNUkkWLFYlS9Cc9RWJY56t6CwjHVr
Dgie9J63KQ2zPHus9HawYoej2vJ7Uhb394HtlcesCPtdg8rn2fJR1GmTkgqGgotfghbyQxg3aAL4
dfCUaT0KsTGT0VhXMVznO6ptQ93YWu8v8tzyWVjfvwt13KGRwMrUtvOrjMk9P/WsA8ygi2wZXhwg
ZZSF1bmhIBWlIr/eY3GdYSGYqekqHEf1CTJ4cGinejadN8eKtV64BAAtbrLXSttq5UTYg8qmkbji
VI7Ft6LO1KfGrLsLYounNPCV11aPIyq6VrKTTdPUxAKvcP/eG4lpa3qJ/0j1NHhu9W4lR7kT85fa
ZB6vwlYE+IXWzGhN1AmFH5/C2mxfI7PGKt1AjtkhUziZfbeWza5NfsCNHx/crE9uOWtPq00BiXqm
sS7tqkX3koMy3KoKKiY7tcDf1bGt5rF2yQKbaXTuVMwPk9aKzj0Pf9knN4Fo63Wnh/XatrUpBQjd
PZiWrW4DECT7PPKzq9xoZpWs1MrG0M4o8nssaqcMtlIQ4gJqA2ecB8uY3IPBWe/UjgLnZ8xXQn+F
2ou2AHlYTus+HaiNzBo8mddlhxhS0zal/cBxyNn1XccNynvxdAPz8fTAA8P9GVf+L70b1NesViZg
SU14bYvG3aEIH6G1aJsXocHfLY2yetXiMqK+UfU/wfJahuH9Mur4OX7Oa9XkCTXa902bOSjU9dmt
SgosTf9nvJ87/4qR28BxpVukVvirsoJGv3jgmaFkqNPaBFhwLiZDAxsZ/0TgfETVZRyPcu9z41ha
ttWSDhY19m7evAmZh8B6nHdjo37udSrEn0ZvMq4r8PRl7D74zzjZ+zl4qLVqnaqmv1Ngo20xWx1B
G9nRm67hUT4mqrWPmyB6C5Psa2R7zZUHd/RmzlXwtHkNfGcgNZw9yUOmqtEPlAzFUg5KWcGC/ILt
QRaWZ8rIY2MSMIuswTFe7NjUVlkyNtdU09OdplYZ+AXDPlVxmm7CetAeHUhiSwGd5ENMziNJ9hnI
z/SLotXCh8ke+UxDQtOol9Ad20ez4QmSVZp60tCqPeSuEuymSp2uZYgN+YiR6asQrJLLd+452cm0
SkoAcSMWJLjUZAW8NT0FM5XK66BCLmRbboDkxSAcugmPxuSfHnkOOVyOuR8j27qCYqvoP8bGzG7h
LH2tDaI4DXl1laF4DoFAsM6xaLcyJDfC1LsruYKFPOYzLvf0WRP7HmPEfeif8yMNtr2fUM3I02VJ
c8VavDjJ8eoUKRvfmhqAWIa3tUhsHacqrg5tITxS8F14dhvD2IBvSx7QxXdXLFzGp2K0WgrGRjU/
c0vMmYxg5XbwzszE1I4otiBikM1qIVrdJhsZjLXcre67boBCs082bTyqow4ETWM9XQRd89SLFCS4
6ZOsztRsq3YCYcShNPdjVlf7fM5MxigybiavTh9KRaay9eDZVItsaatN9Y6PcIhOKKnFHmFS2Jw5
U+Vx68+LqAXAwnUvKqTG/MLZOu64sGbAR18p0YEFOH5vc9MJO38BX0I5xWnWv/4Z1jmgC90BxkwR
Gr+H+Y3tY1rGMI+zybg8mz0PA9fy72HMQmxwAlN6Stq23iqpS3E/GfWnyLbrW8gd3G5Dq1r6OqSA
HkWCQ+2l+pNj5/quCCyY/PNgF3ObpxxqzzzULPGJ18C67eRQTW3TQ6cA15ZN02kxvPQqfSccSkLI
BqlPWYiypuVZyWsZsOrpJt1+b2Mmw/z82tdkQkoibLUfSt4z50oR2iZXsXBJc8WLoN6yzMB0FTzN
ukmy6qYojblsOqjmddyj0dRlpA4pAnyFRH4uwo68Rezugrpwf1Gfe/GHuPooM6tcOkplPhqg5PC8
T/KzHSfGvhszY4cFQ3+RZ0TqJ0eUy0c1ux/Cr3XB7JRn15w7vp+xykDvzGc0e69cjrNIoQksai/X
OP+1CvorRkWsOoQZqe3J2oWQFOPCHHIcdsZsnaE/hEq3YpTZLWrL4qXqqpdCGPpl9Pv8hXdZAG60
yMjMnZNSIHXnGvVB9jpdE6PfafU72UvVo0Ldybfx5+RY0rDWpiHXPTTdBQxNBf7dSD/cSD1Zs+uK
7bA8CXzvPTftWW406i5e3ADM7DWf5XkLISyp+kVjOO3PaeMHSvmzTtMBgAiSWGopPqB2eCdfqX9v
2q4Z12mRGou/Ov5q2nXDagtypIxPUYF2iIeFYDaZ3ilsSUMjvs6iNbZY4VfR8IMZGYLMg/iF8uEr
huLhu5ehEwyvSFzjdLB2DbwcuC5uec0oCK+Q2ba3tjl6Sx5vfO3zpoNgcLQ1Fx25wcBeXAYLXFEx
lh4TKtOWz/NrihaRGZgn0TT+sx+I+ULRW4wZaWa9V6/rzsLyYh6MS4C9nQwTuY25GXYeOs6YId9P
5ZRedwmV7kUeOrEqfkTwaOnMQ+22E0umPtEmZT0BLzKYklWZsvAsDGUw3rqM20+zYt0whAsgyQPO
DxGiA9aqTEbxUy21p5wq41e/t5uF7tjeKw5m4xLP3exJ7dRojfD00cscdALDEc3WeCr2A0gclE80
pVi2dX9gquGCZ6dXc8x0q1huuioSP3/K5s1IZYFKw01GVD84ec60V+k6h6HtnXWtsCZ8u6FPq7af
rYAICXUl++uRjHDRo1fcdP45Ji+/rMzBXeSh+pw4sK9sJBm2I+Wnje3n9VIqC0nhoHgmwLZFOVvH
A2tVpwZ/lVR/dUw+npvoV9lSSaGDvH7GU7V50NAcPtRFXq+C3LE+xr744WRWdiu9RrkgD03R2xJc
R/g8zNnIG9Xk5lsWdj8svrMPHi4d3pfAAmKji5YoNj/gNi8uBSSmdeS6IIk9B8tMTTT7OoBu7aM3
OeIWhMGQOp24Wr5oEzdIfEBwvGv7YGN7ICzRe4t+ePwwRq1ou0SLlR0JwG9jjbB5ZiJAXqGH/pvL
gkJkrpfOmzma/hark3xrV2V3C+3ynPqjjg2ZwdK/zr6rLcouJJ3DByeubkIJ4/0wRPYREW8UIeeN
lV6D8mtRhW2wCAR80SLqfwl9oxrqdogq7z0sfLFuDbU+uiwgrgFvcRl3TLIMFBw2uG6b13rqgqUg
FwlbqIpRivbCZNF2iQPtU70aWjd91WaLVcRT8oXvlCX/qHFTqO5biNbuN9eNUFYREM54oMRbu0YZ
xVct8ebZwLVqM+y/B9a4rYOKwl1nPPe56cHSU26Bne9aE7GF0UF0ZEz0ZdtiMi2y0N0maJIfi6EZ
drarHPypyNfa6B2ntOkXKkkPEjHdsOkjw94UfvceOnmLw7sbLZp8jL6hy/TgWpXzs+TiQcoZD1hk
0Dee0rYHpF8PHvzmCwNmM3MYCpd8BJeeAAMZgjC+yQ0CZdpRSVCln0OJoiArlrnWmtqOdhbOqJ1V
Ub4PbvlQ2TnZ+KJ+hj6eXhF2Vl8KRUPAS3Muelw259GqH0QMlKfM4vgYeT9jtctPKqITXjyM+8BB
AQV4f2GelIvfwVQM7exDgMrYgk1HmmluKqN9nTNbj7bei0tntxDXFUBtphJHq1rtwqPudWet7Vw0
62fE4QxMDD32mCL8SMoQjNSIfIGMyw1kLPD0cohse2HzhUl/jor2+DLgpnSt0vil1YrmQqKVK2kS
VPhE07+qbh4vIFlk2zrqf7hUQm7YBBvnYXCgNpphtGS2UZzYu8lOROPFDV8E4MpT8o20PiOEZo17
L0rKxb0d6c6wGBs9BVSX9+tycKvXyoi7NTaY5VY2bcPm8eNp6MsGE/w3rxyXooUGSpbNyI/3XYdV
69E3YfotZ1DFMQnMR0rByjIU2C6G3iFvxodqjK2rm4FqFe3a9IwfrOuqhRq334Rp9Q9Tm1F2KpD5
rKOPqeY6jBV9OXZx80uYT8J1UPlJQu9UUWZaoELVr4YE8kwXY0UeKZ2/wxqPhBOX80OGkudDPu9R
hn7I9LSCxElIdvYFRCkhuFfKpqqb2UXR6m8JqJ4Cp7PnOlF7nkHIQsmmEwXTeXRJlvGcewbzKR6z
rlhCg7Cfy0LNFhEwAQrnw7/d5Ka5mSYGT93Q/vpfZnJyhOzweDzsjZFX/+NZ56CUPUbpr8ov3cNQ
of3odvjbwLrJdpEJwwp+JszkGm0yltzjxiiN6jq5tQPZUu3I4QQPXlsVu4Kp+jF3qcuFXP47niEU
5wqkFBA8nK6IMhdrP4rUx25KHFyGhPpcpre6ZgI62/Xe+j6Od72JI3wceO11jObii5fWH7qfn9WK
Kz1JB9zWgTOR5TKWtoPlutFZ5q7zJ3UHVhon80JP15rlVHvN5myAu+dHhqioTDMvhZD8v1g7ryW3
eaVrXxGrmMOpchxpsu0Tlu1tM+fMq/8fQvZw3il7h/p+H6CA7gYoaySKaKxea63KpfnDzpNHZUAm
qMpkGdkaad0ZYf6TXd6dz73ws9fyCjs/yqBoCppdOdR3Nl+lbaTa3bY37OEqW7a3ggNafZU5oFTN
JPyZmmdOsoCO82W+mn1tfbZ8eE6LVqkeOGBqNkVcZ2BdSrDRpLF45qquWaU3y7Syom9F1i/9rIx/
yH6JCEIaxM8m0MBNC/XJcRw1WFoMsLy+0ymc6Q9ntdbtJ9txFG7ZG7JcxdfANyjvtOXi4OqdBZ6w
+6F4ETdK2wKKb1QmQPgmPEJFHK7J3Ax3iWPmi9YwvoVK7j1RijjsFIhTt5CeOs/s0aGKTL3v0FgA
IEyT4WFI9I6yn1LelGnbvMKLehARgVmPVK2Rn1O7Kts2fbWTLS/ewwlh7hXOH078LSOO/mrzAvWE
swog8l83PUn3QQ2GU0rad9EHjvtk6DrpoLI/TNiTToMhuOhBC/Z1fA4A6lFRU9br0kCm2uO9XJko
fu75cZFemnD0F3Zrc/w9eavGRnHG0J9keeIidTMeimp+SEsgFZredvumIXs92kr62YmtHx1I02vh
hPo10/x/IdaeUgDtLHJw1Evq+GBYcGRzj4jUsO3bKH3w1ClznTXVdxPyrCRolB/scn4UcmA9F1A/
rRUl+mwPZb7i3NO5JlMDZhkmVc6Odq4pqRKcH5WyGkswS75bOlcR6Dgm0PyQQ+zZlku9SfaXG8u0
igiLyStd7dvat8ViE3Gd5tK3HclmyfPXdpanZ8mrECAYY4ifWi0+gbr4YgGYPAeasc786hEK6mCp
jupprJyjnpDHtRxbOeeIui/HwVdWRl33Oyeu1D06JMMln5pglw6kXEAZBLvcc4KVbjbqqznAp1/2
/U+K4Ua/Y8cOrdVzSb59UdVOtu4gSOJ2GXvjgROEpa9LBkJRubaTB0BscWEq5Go8a+dGUrrkI8/3
VYk/+Y4KDYyNCIwm58NppFh1mWgcR4em1q86IyJDLw8WJXVN0y6iunmELCjZCdvcUBX2O6Sy1W7d
WZ224GnkrHNU8GpXHWkYSw9eJjbKVZsY2jVyfGfjU5ztJsaWE6nxRIFRuvMMFG86tYDxJ6jPXakl
jzAq8FyNyh7YK73fC5uSAH2BXRY4qGRf2QpYPxSVNNQ4yZHZD57GUzJqE19lSRoOvp6NB/DYvDsu
JxgBRf2nBuwRD4LRJ6ni2KGjCHfdQsC8S4revpcRNJUttWXTg9I8da/kSgP2OH7QLGMvCU5ghtN9
MJKwsIF5rAprVFea77iQu3QPHtlwxzA5wh9DyTzXIBRd6tXupczL7nmWnqqdkY0YTZ6aPNC7zyZC
AIgb+jzkQcT1jMoXSfRIf+LzY4LRWcLwnl7tZlJSbp4tipGvZD6TW1NwLr0qYAhbD1OUcIRF5d7V
+XcxQNpVXnNgGq0sqxyvMEw5C02pe05ZtPF6s8mGuVVjWwf/SohwsFvQLwYQycmSd2G0lA0E3Gup
KU+9YxWnpol/9WKoFmDohoYR0mtAyiLm1uVOxOcqlttNzC/huTTQM5ZkI98miuNSVUnDx8DZN7VF
/j4dz0Zp8gOQhPd1IUV8/bkt8gRroW0LQzfCJpSQlIZ1L2y1nZForKAtDW2VbVLlckhHVhfU33aU
03SVFcNdAx3QVYbZYKm5vnfv86q3pOZiTgs7WPO98WoDJjrxpas6ZQWvoM7PtKsfnVxNtnWof279
Njr77b9Igpd3cTPkG8d2YYsJUCCqXEg3RQ9OZWhyRHduauuuL/qB1CnyI70pmwhNWPBVS/FnF46T
LwbyFgtDl+oX7vfKsg5d77GwS5TawtK9mDIfiiCCtCeIjmaDGrHaGPy0TEPRdJB6UAXpZH22EC61
J2+ddiupi9WrVj0EgpxJNmPkeXiDb9xNMum4PVVhHF+MFJWw61WnVB8CboJgSTSFr/BY4JvNRvFk
7UbgVNYN8qu9Cr/QROEk4jp0reCLNk9RBo9AHnrxqrEU/VAH1Os7gLmeFN+sHthOL+Q+yZ5gflwD
k5Tupwd1t6mUVy12ilOZBO5taORJsgyHLtxA4ILGStr20hq5VmkbA9N9qPTsO6UTYMTSrjvwXQsW
HSdV90YWgZdz4nFrOC6Aq1J68dG2euiGZKk3ZfXkDUP5lCX2NYdM+C73pPLJ0Tpj2Q5Dwx2WoW0r
7pYjinDl1u6dkeXduc0H9y5FXh5+zvDVS8JyH8h+TuGGF72aEblJ8pDBTngj6qjByHNUJryuhHBV
GkmPsq3LD/x+7IS5t9r0FPsZyCY2mgAkRx/yBk4wDa2KV9RDmM9GHEHgrcIdTkWV+ZxU5L4Bmskr
exoag6xs84yfdymyjOeEKiUgoUq8FnNVp/W2MHw369vcBuQwv/YaDL8E84RXbbLR9eBJY6mo7QNI
26n/EkMVkco1zPzyRgSnHZh0HdrRm1f2opTUjZ9vb3P73l1B+CNvRbBGMcWq9G335o3NqllZlNnv
RLAcdICe2ukYVlx39KWlXtfRFtzozrCc9tJ6g7VJgjE/2dExI0P3hNpXq8jd01RJ85SU/Qvnc845
g1lgB8MD7Ppa312aOt5T0u4cLU2CjUXYauVrMVKZdTO1Whfd6SAVXDlXA6hLU/3I6cjB7uzuIuLT
MohX7J8DBNtRN7HSjke8gHNiOYyRrePsIlH672lutF/z3FcRRteMC3Xp4S6AN6rmOOzaGNFzIyMV
ZjqpeiCn3i5Dp/deS1LHGw2eg43wKhWyH3URoy4yeTMdSF+VtVcvsLWX5mtVJN5O9TNIyzvSdmFi
lqtKKsotaGZ+t2xvHA4OMhXGOjSs39146upKUqjLdwHvunqi5JtoqvbyjAfEbb0Xk/8eRcvDSoIG
6EXj03bvxggRTSPJ6PRL6A0PYhSOaXZXgM4TIzBWxklDoWcRTJzoYwnJk9338J1PqyLQqW0mdq1V
aEraZXDlX40u7S2JksPZzAN/fohdwJRT0GyPdTgX/SEwlx8cmRfKi8JNhu0cLELIR7DXMeGaf7uc
27JhNEpFeUaYYEN99/DZHk13NdZOdxqUVD7LKumuRgU4GLJH9gfIJoJJUUg0xSQrJHqxZkw8GAjD
jhaKQsKmvPXibDpkbpGn/eAQwcILay+iH9PKYhqavx48ChBZrEdA1LdVK3LLwJ44lGoWIJlX0TCm
h6wKfjXUBqYHMt/pQfRmxxw3Oz7E/Rch8/LAzSC8F+vP88Rwjpmv9F+EfFhqnvvXV/nXq82vYA75
sHzlSb9f/l+vNC8zh3xYZg75396Pvy7z768kpon3Q2kH9B394EGY5pcxD/96ib+GzI4Pb/n/vtT8
3/iw1J9e6YeQP13tg+3/4yv961L//pXanl/ydKhliPYOPNoF09dQNP9m/M4VVT6zUs4Ib7Nu40aP
svfj24R30/54BWEUS91W+U/x81XnVy13qNCsZ8/7lf7Tev/p+mxm2Hp3esjT+XzF26of34f31v/r
dW9XfP8/EVevh/FqFF27mf+386v6YJuHH1/oX6cIx7uXPi8hPPH0J/9gE47/wvZfhPzvS9lOCXVu
qX0dJCM4NlI7MSQCNjvGb43wRMNQHFTtKszCInqVmDDHmm4ZHoW75ABp78TIsmmd95Bpjb70KoPa
qtqQ7rMghkCt7p/YBUNkO43inErCFnzL5BdzxkA3D5y+/xR+YXfhidqMJYxYwiaaqoctw9QBgdWQ
7Z+gi75A6hFfCluK953tIPjcUedrm9GtgaEyPucpDKRTlBZFKMkJb2BJwNk8+XSzCbca6T9aAFRk
zhqoZcRSud9T55yr8voW6MIquaqMwIYn2aC+JBuR2GFnDw4TMdWNH6HlasN3Y1A/3xUXnaQB5/Yh
1T3TcAis4lIocXFRlEbbenoBdF3MbrVq2LkFyIZ3s63eAZicNp8hF2RFMbEyc2SJjPp+Xkss7Xda
RVLTO97WC5KiOYVpDC3v70uKsLTv+rPKg8UtTB/ZolnqzpHLniJm9IK8SaH+JlYPPTIl6u+E6xuZ
+qtx6LYGf7cjoFzv5FeTlr1rMEkYxfTZXYATcSRHPyRdA6rCzguKTlOYPjJrnxeWfxs4SuCAhpns
OXBcCK5IXt1mCOM8TbLGaMmhR71+N+cWWQ3luouT9Phx4qgM/r4JpfsPa4mhkZlnMt3GXqkMtOpj
hNZGufPugibx7kQPsJeHbmvpbV0gs5xr450dIq5zxug8Ulk6hc4zbwtp7YNtRzF500A/iGYkdXZA
GVk/iB6CacM+kZKFcCZvYWLo6rqXUnDCjIziaMRmpUXryMDLUBvzIR5rCvWulSTlTlhbxOTWYGq1
pXDcvFO46HWjTMpb9U4ido7gxMncSDmUHuA1fsXO3kjxHxEZUknY/sOpjZm+01X762w3wROq8Gml
Gac8rrwVnvliDhqGoOo6KEymV/32um7DlFI9Sg3ttXgRhuWpvCNlAsOW7R5EY2QZivW3drZ2kYk1
oyaEbOEUm4BsQfh6QPlujDvp3QJ6kZMwiLtYui14m/RuwbKH61WCoWGlwox+1KcmDPPmKIaiNzcf
bNTpQRvLRmw5O/6nBeZpt2uovbPJoLZL2fiU/Slhi4gCsppcfdlPr6GRsrsKEZQQDvJtERrUiNRm
cKTDS2sfKAUY04UYgz39ZbQM/wmhBXkj7KDHnMM8Y44thbClWEbMnWM+DHOvpxrDqfejHH2WmpST
jNyAyU0Po8cAgNretkgayHzCXotW24kICrgc9tyOf7UmGHuaUV2Xm3EJpMqCwn+Ck7QTnKQZAPXk
Y25y9Dh1hbGePKI3x4gpVb+xeuSb5lBh/tMwEBCVeaVYHu/cth7uR8e46nXSPRVsuA+5rpbroYzT
r55ucKQEwIrU2QDJ23QEJUfup8IAuBoV0K+Fde0upHrYC7CxQCGLpq5sd2kYTrKebQK2nFJVt07A
by2F4wZPdh033Go2H/13oGevbqM9zIvfboENVdxVAGMuAlfuwSkc58DOVU8XoisauNgNIAQVmvY3
a0kVdF+oxkabIyE7dZHhnGI4N0ImdmrEdLuoAwCWpAVys+phDE0hVJdHr0Y2J6juyhzeZ9ETTT4k
VNumOqgOt/rliN56sQfIASZnfSuCZU1DDjry4UStrerSp/FL6DoW5MMxkFMpHtAN+W0LOcq6CIc/
9f5mT/r0JX5bI2qfSFvmp9rJozPc/9G5Ka1V5ZD6hNTrl0k4x6IbwZNUSr6HhPYkj/bQLURM1YGg
5twTZfjUiagPnNZK2roKtqIbN8YPO1Cz7TubuFT4M4cX/CT6EinTvtcSiO5055BMTW8qMFLOY9FD
JxhdErPafbRLrXP4k603fPcgIfqEpvsUc1tVWMVYzBFNO1B6shSeohjkHafKrWEqV13385eafLMv
A2Q3Y19/JutRm03+4nmpjIJ6B65fzl4UJOQvRmc+ihlhbsfnMuehMdfJ1poNNxqdkuujn/ruUfSS
Lv8yeLa5EaNuKNyjVwFJ5sf9d0j41pttHTBTBEZc1Ccm7+y4TRbriBU/XK6mWmeV1snEif+PeXPw
r7mBjAqFFWxkP8i2xah795JcwkJfOPEnsnefjV5XfiKu7Rg6R7+2Fz7GVlR/dtqII52w9R/80Oae
aYTS0azN+PhhnQbSr6PflfDd8CE+KXJl7TspJ/8E7cCiRjznFCAvMZwbWAE3bQj0EiyCWb6GkeSs
Y9i6FhaJcg5Mk2jdaXlzaqaGw7r3zWwTIYqsrKPSlvazXUyYhyJM2NJcM3dj5KDV9o8ljXx8f4V5
vhZyHFEnydU1DAqhYsQdLFjJt2IYy3ly5yTxHQDbKF82KWoWno/alq/V8Hz1KHApWtAvINXqODj/
R5Oh14veqwG390K4wk6Bx1p0cy9BBbYgrfbO6BaZuda6EJSbUzWbQImUqeTAfxRNo0Mggdb9vRh5
BQQ4c0Q3hXVEBNb4O4KnJvCPCvLeSpFWK44dvXMpSJKKOuax3c36tTBCnemfB0GIFE9Bwvj3mHnO
HFNNtEvCEYaat5PB6sEglGvPcIVErpI/txVKdL8Hvz2FVEiblOooimGm+57mZesQKoeluA3Od8Vs
gBnXnxyz7XYfnRz64JJIn26ropmXmh3ztHmpOThDsIl8bZJyX6/HR2r9+4XNifthjNCLURPL46yV
kqLYcptiWcFV4jfqQz85Icawl40CMlvE9pJpHINq0rvNtLbgWCU42qUaXIQ3yPmLpAk05mJocTJ/
p3v9JCQkP5bDuqU+pgJJB2Rhkju3M23lNqa/TxG6OCUWLFzsifJoJboQiw/Vws5AdlKGWm7qIe2r
RaHJv0Jv/nmq6HXBxMEwsFcRQ7LsVDP1gPAiKXuwqTa+c2tNeRo49FxqkaXvQU0pT35p2bDdey6K
0zlUYbLeLc3p9NVA8nVvaMX3YpRttquTDUyjBwisKffjdA4rGt1T9H1Q19/FqJnObEVsQOnOH2On
NefpoifWVTKp3MPSFR/7qCuoX+d5SuF9uOglgBlhaxWqNWvHdbZjkUl3OXW666FuUZvrvXzZV4ly
GEUTVwCcsklOcCEM71yTP4Pr4+Al7a+eCHkXrUXBpzSTyx3onfKgyhBLvqkNCslBMcyC7MixiH8U
plqoElYJR2emnE4U/L/1CUVwaVI5J/Uq0GMkC9/N6JX8aJiWd7wtIDzzKmMK3fXq7WUMbcVB+ejF
SyPIf3CUmj9yAlU8SlL8hbP+9qRPI0U2+h2QSaSspoi8UIvHLGhWUJ+PVxGvFCNCxD0lUsIpGWZ1
r9ak7qfpYpLrxgqAI7S+bxew4+ScpAa1/VqeLztSJQszcrKjCAZFMO7VgUohcX0UIuT9YHMsCXG1
1WqvTVVqZ0sCHiuGlgep8lhTlSOGhWNVC1mPrHPqSfLrrzltq2hnKYFn3C0c7XWew0NseFVV1P58
OC0DK/6WgMG5ZFPDEaZy8dXEWPeTeulsE45Ez9BJiFD5EUPRiBBfDx570ImH2SR61Iz2JsmZeR3O
Du2Dm0L5+3a5W6RKrbnbO2Bdp5cgmt7SYVBP/W3nSvXRYO+Zwzag1ke1L3dm5w07W6lr6Gkxxaqp
UbUixqIrrLc5YrpZcYgIFLeo1v4I/rmpsz9MyGRqPqNA2ikNWwjRxK3ngrqaxpUsqTcj5S6/3HPg
B9s4zWjMxvk1Wbh1LVa3Crj8j0sbsWMnaHv+Y9mc0pedNsDfCC9IvIpQnPmkNE7HL62OSKfpZZ8U
+xlSZOsForPyXIVIBlp9nH5K3SFf2x7l5WyxIXou5YWVycrKmZD5SEGnR2NCboqesI0A0YEVTx7R
ZG89MYQmDbdjxNDydNMPb9btZZ6ZT/BSN1fFT9qrqhjuqutQvJltplx45yp3t8LUUXQJy+xE6aoN
dr8XRtGEEENsTQAdE891c50b8zGs3ewKOtNiq2hQxJlVpQPgngsWoSmfEwM0GyWmqxB6zV3OafVL
U/EOVaGB5PCkxEz9L9XVblMf9WnY1SBYqRB2T8Jr2v7XbnCGOzEVBOwlKdXiKny2nm8b3YwfhC+Q
6gUInPhJcRTnuUN+GIYXx5SeApjyrgA2q2PmgkidRgnUBrde48SIEChttReO3vDKq1PazQ4mLZ5H
puDZ0fjSXlb0BsELwkQsODZv03gAU+ZYsToickXk+7fZN59fAseQNGUteZ67cTofHoLYyy6ikQ2k
ocYaAV0xRND4l6PKK6hpZNnbzMHp5EVyolv5UQ713NsqUa9kF89XnXXX5AgEvTnEDKMjaxdKFmRM
urQxYdrecx1znyqoxky8lLITFYjL0ssFreU8nt0IF0J4KcZDXRe7Sqd42Y/Gbcb5PyxPXnt1NZXP
29TTonOIBuCFM+VfltDNuinrwx9IBEyONq9LKhgAk5ItXrtSTJ1+6MATCAHtvnNq6zpMDVW5qACX
ZMdiJbCufmJYV0NxrW3dR9ZitumKpJyocDoKk5gqYqGxWdSp6oNRZDXhVDwvuF1mts2XcVoqjlu4
aY6Ob7V7CrMpTo/z8dXkkXuV6A35yGlow0ZF2b5+37dS9Rjp1taT1RGsSesdYxCmy0AMdStax41X
7YQ3KPqvoTsd1YPOeS749IoouFUgvmdDiGgFSxeVkm6g5Qi2YjiGBShKxXfOYqiUID6l9DXV/OaO
X6r4Ngl9FpiHYWpYi6hcM6RFWYLnF8PUgrBTRXBbL/jYmnmG0gJ0QPsqt9ItN13tkcMG7uQQCfwr
MKHfhhD/GxyB/dJCr/vyIVaHJwAtFmLTGJV3Hh9XFO86q1oetWM7NaInmgApqqNV+G4BBzoeCbjV
otWiGsJNhlFZPWhOHb52Ue2ET3na1K+53PxQmmBjW0Vxn3ey+kRZOvDIsuJJMfC1px60x8ozOncr
vIHOfh/VEg0ABsEDyt/HyAUmFU3BJTnEKyXgB+EU88Pie2yzGxIWPw8/e6UEw/UULeUQ+48Qy8uG
Ia9ivmoPoqH4Sjb8h85o8weKOUdySTJkl6MbxUs7Zrua6jrEqG/xdZttNd8w7lRL/eEmCJL1nRJf
uow7JY+TsOODRrw0UyMcfZqae69Pnmuz+G2aJqSpnZ9LM1ze4hvTO4T+eG4ERelEPi96c1P/wTYk
xn+Km6eFIZ//TKr7lR57EVhpF8adQadieKo5VStfhTGIRvTanHOShRh/cIMFDXZ+4J6E/baCmPIh
bra9i8nh6tjwffihyIXKQwYXfneleYrofXw1qU5uqOexbvHXQLHivLaI03zJWBfcVWDqRiNg2dmw
SvOpjfKNMXFLizHUJgHgYQCNs63rNTSM3o2niY0wijlzU9pWeMjzTroHOGg8tlX6XcqM7iRGpFzV
DXszY9XyuXlEOGQXRFl/ShtbQSWHSo3BDFX0TVP1ImyiaVMDkktbzdZimEsj2N2iHffkbPn8N6X/
Aho6oEJNadAKzNKN7gzNOYoqhzqVwDtIE/Mri5K4BiDkj6UHBt3zL6JnqPzaZEoDO/I/HaiMkT12
jVdhN8ckhIZiClHin1XHQZJYI8lsH3KIXuU2J5koyFIbeltYxJYDBwbu9xhhkmNSx9nR6sP7QDeS
bfhmEvbCLP188bHbU9GOlTf6Nlv43wW9rSZsf18yd53fq9e5twXkZK+VzknPVRy0EC1QaZBTY7II
zNb/kQLzpIjoJ3+ZTxrcWK+jktUrV7HjS5bBJAi5n7obzEK5mDyjrcy2yZeU7jscPtTjydeBZ29K
n1Iiq7L61Tuj6IpG8wCot7XmAtcCsw22Wx1Ps3uA4r5ZNC5vE7rJX2dHAD0sSmxoXspJ9sCvLbdj
6EjFiEoJ/Vhl42cxEk2X69OHpivXajVkD8ImBxDBlKPNlxuTi2g2R7XBWvj0yQT9ibodJa1ZzrYk
qe3F0AJWnxfqo2+ugnb5bVXKwQ6UyYULsYawpQ7csm7chxth4+EoWBZqUO/gGblk+YDEBzJLD61j
9md4M8/hNKJMvngYYOHfQJo2rsRQNOTwfwCUD8lOEhZXhnNxOfEWk4Spptp6C7NBuywhhqZOuB9A
krlIM/a5eolBx+v5GNzV00jYVd/Ujzw7HMTIlkcdlKI6FFsLya2FMN6aSlYvropUmNbANCdsfidr
d/oQLqqkDNemIxV3QW5wOgs17y62FO2O/7cN4NlSnluTAxS51f1/DbmyTCBDoZi71Q+pHmRf/YLC
VRtWKsiOJGkdjYV10mEoOTiVrG8tkiLXlnrIFRQs8quRBd844Sp/WuEWRQ1vw32m3FpUz10bRzWX
WeFhM5vGWWQ8m5+a2jkIrylFMN7HAx9xtEbNnQwWch8jcbPS1NI8UTb/A0oFnwIKBUnvyTQ3s82E
o32XyQ315kQIu9QPeQuX9e9p1G7+X5b701WFbXqF7LvUtQdSvpyOL+upaaaTV9FQbLQKAfyeZpOI
8NRB2TSqzB90ihU2MV8MKQR9AO9u7MVoXpcqmRQukG1GudShAVY+ySwnT0UbUyxqfYHK3rlUnLAN
VVrsMlUO7tKupvrX0Mx7skEoTzku5ErokC6QxTC+9Ebz2EV8gqW+WhodZ5zs8o83ftV3VKuiOziJ
ui4LnVKZiVlV1Qwa0ZsaETJO7KzNlLUOxuTnqObDhTsaNNe9336jWOVQUFb56kFutKW+vN0VgRsi
YyN/M/iM7VLbgn4ns7KXngKkrWOPw1oMq75u1wg1pVsxdMcuXMmGFu7F0FEn8iuELo4Dt8oXDyYr
yo2g3ipkWTqj/wyuOYV+rZBt9blX0l/Dcsq3iqETOS5UZO0vrxgm11xfD578ox1HB+ZXU0Z1KNbB
+tZpBDq6YwdjKiiW8J9ZJVIrn8VINImfTEQW6o+w09Jk3Vt71STRT9pAoxxG1m696WGdwpii4xCI
QjPh0NVUv3n5qumUKE3RcWmo61zt4J59czuFoeUrseJtWSprF0PqSusaqZhlG7fZwYgSdAKRi12N
4M+/yQYkDKrzRRo7Yz0qfnBoSjt91CLtGyKeyTb3PHA6jZedRWO7fX3q7IsYDFVRNKvZqUmesjRK
JJb6puh2EBq+uGlBMaFTqgtHtaS7ehIM4TTAu6QxbEuGor2z50Xq6YvOhnwyqBvyBoSJWTDQtvux
RemS44vwc6PCUWka9te68/ihi3J44lvqMpqubuGMyJyv0AR9VfK2fNS1ITrwqKSsoXjuvkY8Hsea
81UnU8dJbS6DhVWVB320f4h57AP4+abs5L6n4pHziEbndzcwbpRkcv+oK6byhYpStDuBiOzF1lE0
CVsh38r5mZp2k6IJCso+5bpAIDy1bJiG89E65465EptQO5zk2lJvqbi1fKmiUL5klfu5DDxlL0ai
Ec4wchcdtXHn2a6pqn5qcm0skKqUK+fFHLXxbLrBsGhlRAVHSObWjtrbWzFMJOMZVeclaqxoYky0
NboS+rxrqn8SvWj0k2ohup5nR9Vidsl2zaalVECGM+Vd4K8usn8LvTYd2BzH/hROjUcWJl2VWvfJ
ysxmKxyob7lInwTZq6mnVBzmpV/xt+5AD4muP9HuhJOoxfSDc7o1E5PPbXwLajhyU9D6ghBrwkwL
VHQFn5vC9tO30BiFl1oiVYye66ju6km7pwIuz696qO3qRFWf5db95YX6LjwMHcpwPCfYC2rpvG+j
FW3LUNd/wrC/r8KGJB8kDWwf3b1ZWdlVJPJjtRgXspf6RzH0FN9fFzLUZHZkPVf9iD5SNH4xXTvf
xHVP8tGxyk+TPSvU4Qsls9Cy8hHmeGdZgJA6ZHIffNLtCDJjp3pqBlggk6D9Icx20vnbXOsXRrIz
2aMdYO6GqXnq6f8cDlLfTfKFuG/dW7gP3ArpcMhz3+Z8WOcWrSAvkC7mNT3Hureog9iWqdWdJC/r
ELxHysrolEuDlrmOmC824Y3kvjuJJivTJ6n3rG1UhaZ7FjaoQcDQqHm5EDMAmQSkp6dVi3SMdgrn
Pznir2h9U5OUx90meivm4g9ojQvhNYLwc1bJzW6sFZWqhmlG4NecBOVmQJXeW6CoAoPSxwRg9pVt
bBRBbdnyQJPzEFLWHGJspTIyNzl8ZrBdq4q88rz6Z56TypfiAp1A6l6orPgt9s7/Fdn3pvvlEALw
N9vEkPHBYacWxa/zMiJaqMTfhOP/uf6flpltN/n4txmpAbMK311eTTC9mmCShxbR82s1fPXB01Nt
oUhVsSLHkF1RGEuv1tQDX0ABk3kRFtGMPipyZWda70KduB7YD+1uU95W6Ish4TbmNmsxUyyt23J7
N5DLEiY9aX0ULwydNHLgh5sxNDxnofC7es7tbq2IoZiX5HHGcaasb2SPsnHK/NrmFIAInV+ZuDr1
vhY3/LHdzg6nbtpjRdLx9jJ0eRIBk1YoN1v3CWmnxiFRqhqFfR9Xjn4G93IQPnkyZZ0FUYc28HQ0
DYWjzptuXSqOs1JDnsOX7ODcRYV/UoO2bjH8US8m5D0nsQp3heYeNZvZD/av3sPqcrbsaGcHjXFX
G1nM72vCEahSyUB0YDa4C0fduBM92yu1vVfXj7c4McXr4n+lbjruEv5pJL6ZYfGV2NWVFizMaVUR
Ny814UIHK88Ot0sqcGUEVGWtuum0sWsbjxK8PN+JIVrnCAEblCKJoZ1A9VE2jwgG2Ef0Jaxb82Eo
HMLWOmGwyQc/hHkQ7J8WdvECfZvyHo258j4IOfPSc5WKr24oeZtpqDN5bxPB/ArWq7iDrUMMRZyY
W4c8e+gkmG9zP6xXVX69zStqsRVUz4961v5qnMY6djw0UAIP0xLFVL8dk2R5gRACdJxGWGXlBu5y
OCegGSyUwluJFd51xbIiWnhcGET4oiGNNMqIRyG+iSRmnqAJX4fOiZJpkmydgVp63iXy6jamCtU+
3aIGx4PBwvS/vfMYYlI2zYf1nO03dYI8hsc8r+ilKx1Hqgp5vqIxolxChplTPwh9VOUQ9XlwCqhz
hX1eO4RJvPHIce5Ci7KqMS+MA2e25s7TuwdJ66iyhhV5oY1tvWEDNXyJyCJQfzp8Uj04EfiE1Jsy
bm/21CzHm71L1Hd2ET8CJ7nF63EjnVFVhJKlhz6pK4q7clLXjSO2x3U+BIdx0t7tLKQFFAT0NtUk
tquxcdnxjfJXwutBzXpyzYgfqGlukQ7mVZaCXTPFIn1gH2zPfYHCdLyvzFZbVCWsPXDBLWDs1r5q
SoM8htcG0JnrlLiqlbqIQye6a4M8fkRx6VLAJv4ZmFW6Mb1KgmDNyT87VDKTP8op9kOjnQN/VBOT
MyWa5RnqagSECkSAOru8mTzTh6CIk/zyrJQSubQEeLYIFjHCIYaiyS3q2F0PRR7Pnzhf5kDRkyZK
56z7Pi8vzGKR2db5wZfG+hz/P8LOY0tuJEvTr1Kn1oMz0KLPVC9cq3APzQhucBgU0BowiKefD+aZ
dDIru3oDwqQHXRjM7v3FUEyb2mgCbVNNNqRFhePaCiPSask62rCNmpusOKlOQ2ewimdenG4IIGWL
fxsFlio+GJ6xuk4i57t2MhPxSVOMehcbcXS+XewCFHU/Lm81yCNFZ3Qs8UqYIuuZkGSwl3W3LvKu
Kd1p6Wuasro1aKPLMKKmwdYSGbzD+cWulfK2qEF2oN60MlLz17/CcAjFdWX3xa2T/hD4ozh4qvPH
RdbJomy4FX/pEldKuvil/HMaZfLNpY+t1lK23gb/j3M58wsrbRnu8GzeI+0xbaPBCRf1LKHVouyP
FIBbrkrFM4556CG9JaW2EkSj7hLyO8vRigj2+vWo4nLJGLXgQxkn/Si7ID8QoayEAVMQlNZuSB2H
3WOtvPe9toc5hxq3Gg4kv2bt8rm+mqrvRoJSRxSH+rlszUMTdpteEYe4sYqPMHMbnpKG8hLFZrUa
GqW/t1Ur2jpoaxxdrCeWXTqWWNvpiN+37ZesceIXo1Sc+wIicY7c24tPPua5CA6ySV6QfgDSrDb4
BtKbfcVD05gLPHe/VngFPyeGzvPTUJayZGFm9OwM/MjcpFuN7LVXjrGwlSh5CsJOPCVDFq/czG+3
aWaLJ7Uo4jtWwFfZKC9D4H922S2eZAk5DmfbmHA3Y5Ww0JLJ3Hkyzwn/mGxq0m5LIPhu7FoSflPB
HmYW8REoZIM5mYson6ydVt9WKWpAUaT0PIT/dOKRxjha2iDsbIEvvTVUTfkFmxcHiWWiAEoWkmUa
knuJtAJleKnaLLmXIKy5rZlLsi2I40ujpupibNl1OFZbki5M1AVY/fLRKczikb00ZIl8yreyKBuM
Ap5wHDtnWdVYoj7prfN87T8PCpTZLjXg0JOOIk6Xvdl+xF7QHWUXMhnupZ3s5W2AprZLlUXy1Gjm
InHYBCdlJCykglN/72XKJa4DhcMSwM8zlmXinPUN+X81hbTiI+W5NRw4C3gU1Vvf1wzeRL9ZVlZI
imx+mKZ6grZxjO3PXJIX2VjMPW7d/nPdKHDhGxrIvYmyLmwXdULO1C5yI+sxztzjMITVBY+SaolL
a/b1f++RMcfw+xydVuFJYhTBrkrS9qkZlTefv/FUzKU678Ld1A/aUlHM5skohvYpSd90M00eZY2F
xwhOhla/kW3R6Dlnc0AnKWjahzTWgTVX5pmzKc7cmRAfPY/s0FLit9bxjE3jGdG+SFT73LEY2L3r
H2seczV0XW6HyVPWbgkAEtd3FznMCbOlqdVfRqSXrkVd2PpLJ3znl+KtVXb+u7E5sb8dmrfZpLcn
efFUlA946BZIOf5ZJ+/UDsULQsE+WZB8BniOGba6KsqSq2tlN6NJ487ZZbYxHaYSdWwpyt7hgMQz
yXkW2qTsRtEB1c/16F2tjCWin+EHwEngYJH7ojsxFoklGJxEIOxqRGerV/RzgoIM5CZ+JqcsKNfX
Rjtunb0dqJ9CKA2kevzXomGJ8Oyp2woMbFaFNxnPVWg2R9IfYiGLOuLg91GTYNJTK93SMD5petk9
ybYagYVEqcKzLGnlWC7d8xSxlN+jgeMex0RJlgAAsBcZ7fFOVJOxxG4p/HAMZ8NOyfok2hJVER2F
LHtUwtdyNgSbO8iRyWxMUg8oOsmRbK2jj6myNvnoWJ/6vi+3IlmHAdLfE4jh+ltU4XM4tpryaov+
o7bq5CJLqv7adK36AqSueyC5dpemBc7fnU8mU0+DpSzqeZ9tgQLba3B6bxn8+H1V2/kEyl6ZdiWo
az0lNKTOFysc0Jz6eTdkKGVwGOg3skFetDK1r/0cBD+OiIYtb+PThiQK9kddgwKEH26cHBetwe04
GddjcvY6VWfFTLVHlJr7ZVI2Lm/6FCwapzaR4zKGZekGxdHuqsq93mZ+WRw11yIE7ZQoMipfOwN1
bgJuBVZDAzDwkadUYfTY4nRt/6T7s2d4ZsZfU99fEnrsfmSxuDcRo3qfRn4wplGV962XlDvR28QI
tUw/G3GlrkKNhD2a3V/koNHdl6gQfXesPluEal6/5AKj9drxxaIOcAAnPyhQFOU314xmvWsTu3sm
JjF7jYFtl611EQYkecyvstEpAu+JN0Y2yQt256/4d3t3smTYjbs03B7E2Tw10sV/O5dsrJTJ/X2u
CMMT09C8O3MeLOeK9ecgzcyVDLsJq0txN4raP+J1v5TFoLjLrENxqJn31q2O9seEHswOrQjrOdVi
Z1OJPFm3815bxDXStworsJiL6mBMZ6LW5H0pKVqpPw3JgxwoJ3Osco+DR88zj3YMgirYWpl3lHOp
xvD3rxS8lEHEo8cI/Osl0FsL6GiYRJtONN1Ctnii+qNZFq991KzR9uA89rfBccnJIkA/aKGNBsto
DcbtqNt4mwFjJReYsr7OVf4se66G2hhhy8TttXcWAa5VtPgwIZGnutq7pYbAjNvO3/RBMX42JrSn
/qzuKpR2ZbXq/G31b73lJPkc0/utt6wO4/ibV6BtPKiu2HFysrYJavTP5hh8FXY9fkUk5FFBgOjV
1GMLcpWlwtysOf5007SQPZBZ3PTCg83phyWA9u6TEWvD0iADf8duEuVVVWmLO1nuwI33sy6U139l
a41tV2H+yIPyjK+M+97rNW5HFVFth3jqtkZn5+A0nXISwtPXU9E3zwib9+jKNcPXojbmhcf8QWBo
i+rwosu96VkAbEGfRAXjNb9rVg3c42/q8VC7a81SfQ5ctGB7y/qjf4RR1K3/rX7uL+b+vkN/Ob98
Q3/vf3vdgHn+0l/+Pb/3/5v55d9fz3+/MxbrgQTKs+FZ30Oj6792qEBPSYo/jLuASRch+G/lO0IG
+lf8078NsekcELkVbDgta4d6ULzxXX/8jF4bUmy18snR0Tyu5nrMi8fPKPIszZ/1OUS7a/3cf3JN
sSN60i4yDFeOjZnU9SLNFPtY9YaDgYfQV7JFXmTDrSjv6sZgyF+ai7g7dOEw7G71o9ZbRMpC9Qlb
Z3SZskR/L0Xz4pJV/YHebqY46I11U78b8KhZDsiwbNLSq5H244KfVn2SRXknL0pPujww2wYlFB5J
ChStcmrv5CUpvfYumi+y6FuDtUTipV3d6mqzI44ty4EyxRvDDKaFHCeHyIaxRFUWTmeNvL+jvovJ
wOqtDl4K14pOone0a/0YI3EypDZ2miqOJJwNzLPokX9J0uxQOR0u6ilorq2XY9yNdrtyItALb86B
ijwZs/5dPj0NEccbr+C45YxPuINMTy7eBVBKBeaLcx20mxFjVzYckQ3Nz9bvIbeNT+3gIYELLAPl
Y6+ulsHgwihI9bNstaOZZwVKbK0Z4fTUIcQ1n4bZTLZLQzW8tzgcP2noEv5Ik3sHJcNgYdvgI6aZ
J4is/rpL2bfoBbADoXafdRhu/RbnufCMBNR8xDR6rHxR4hp2qhOCDNAQdlOr8iBLA6GRi7yrLo2o
huu9wjN2Zekp79kAEAgOP6yhLIB6XsFMvKvzcii2tRjZMiOotyQ5OdxZ0LZytKBQ+jHEh98Uy6Ec
TfRuS2UdqFl0SLR+emysGMlZhOV2g2p5a7cNm4074BirKcHw2iaz4GObh3s97obX0Y21BQfAHB8G
Wqcq4YmCAZ6ZRQMuJRVPjJ8XTCD/KHI+ig+KV6FHjxbQGRqUeGmcbslehKxJrLFsJAGeOHMRnj2i
dyJfxYPBf8lwZnXNAiwxIfi1XTb6W6nMHuJN4l1IuNVHE3QJ3lCKgC8ZhhsmbxdVCzsid139QV7Y
3F8MVUPKMEC77FqP7ICplPcNyO2HIoWYEukTstt/DjGjqiduGL7dqiZEOneqQUD7Ng15UoxteDJe
hzYIUy7TqctXmo8Rcg0Y5y6ZdOMTUvxVoLafCksPzi5ingtZrSY6Dhqm/aahakm+391gwQ5uKiGg
uFL0Ga6s5vs6qT1l1cU1Z6QiNzeT0LKLmwT59ZJhdYJtMhLYNlCUcwGycqsa+LBZTTdeskDYsG80
5zMSzZvSDIrvRd++FbU2vJqO2q8VPW5OOLz1p6ItqlWvd+2zqDJ/RYo82jVaNL0SXwBGE9SQL3pt
fA3d7rMC1gSaICU1sNjfZP2Tmbfmswp2io93es1x5rkPJ+9RdqrmrwycB23hRCgt63m3VdQh2VQm
+n1wX4YXQ3gnhefuF9tFB9MYAOdEEa6TUDLRpRv69ks1QqErnNR9GFAWO/YaOIARpPaXiuCb4Tnl
J5T3013gBNG2aa32fU4ZyQ649KKBO+biUAtdf9Kj6rUj7roNiAXs6ln4tfU07XlGHG2S2okOmP5C
gkTMaonZl/4xKD8qXRm/AShl9YMv/hh6TrQzysjYuY2vPrQB2t4Ij03fwA8hoKV8rQM3BXfT6PeB
g211IxwsZ4E65EUTH71ZQVpe/HFST2B/ss04Qytuddc7F5Fpt+ULdW2x5o6hxlvsGCaVzs95eG9s
jFCxV6vKfDgEk0No8a+3siwvumkOBxUayb93UltFJe0c9MPBiitmAcAYghFCKkEFZGZEmjgHdWQ9
lPUg7mPvS2wa2KqnWZifgtF/lG2O11oPYSnUXZ2DSe2hFMTLxArNtShsjRzWXA5QmV2yNBfIvtHd
M9F4LN1tVqHyN5a6tptqUtKQ2R32wRoZn2YC/42BpejumyYC9q/2Z1lC8La7L22XCHOe6GtZJy+z
ngJeBdoZIxOmknWtr79lmtIerj2sNz0LDkQoJrREBdytAqwF3jEz/rHSnQey9/ElVT1MZkL3ITMq
5yHPrPaAp3a0kMXAGfQLboqE8IQ7fWm0/jDoIF0UL5l2rWKaGzYd6jsARORPlX0zKA9EnsTD4FTJ
wbV0bxH4wQ+zTOYt3+xhbT3ZFXuTlrzZYkBB+UVP4nTV+FXD66cYAYASvHMaNiyOA2VdzWr32IVq
Q8a2EBd/titAInZ86jpQgqOpZG9BgG2z4yBUZ9uoC8Dzfij9JvnAxS9YiMzE2KNHUi1xGx0ziBho
hiOyZ+Ri8cLqYuehI/C3Hgfgh9DGtU1bNbAxAB7s7Fw3joJN7z4QvI2uOq8Rqt3uzKlP7qB/sxTZ
Q3LBapHHIqeAh3E2M6mCcnrC3kwlPIIh2+C4Ftorg/aGf0IC45AftYOQbRs61TdTHfdlPovw+xaM
4W7C4iALx4UtNOdlsrHHjbqaQ3VQw5DWk5XXBPUbCCScIYwC8WHDqd/KdMFZKHgbVbs4ISWSLmWv
1IHzbaQutiPzICRfVm6aI4uqN+JsNX7Nb9qusUKtlFc39CBFekQnCl08WYGyVMdTaJ1FWkZ41gz5
QcdC6atR5t8s1YrfVQ34YhS7+MpqNnnXNJ0AytpIXWRBfZZ2PTqi/Y7tVqWxUPtGXNyZRiaZtJJx
CxZTIIcvHt2Zjiur+iRAnSUV+sFz0/Jpgrt4wGRaLKo6EbsBTNwGeyT1krRRhH6FdpYlkLIAU+YL
yoXtNkGfmCdkYMbryuj1hVJm9iNyLPpiHGz/s+iqCy4QbrDgUWvPgra86l2UJzBHqjza5EbBk7I3
EgVwVIqnqx47EDNa544wlTGtAghX7BO707VYCV/ftBaCTC5paT6GON64iaaqBzVp8NlCZnSR6n51
Jy/ZnLypeeeHa2WS71CvMU+yUc1M1EeIka0rCzOP1AUV0ppBfE6NbGMrSN+P4MD4GRfmfSw84z4s
RHWGYIiq659VzXzXojDpD6NzvNUPiWIu7UaUGy1KAnSiMezcXadjRQS7M1rXqeTEWI52p6buf2jN
hLb+EBbfs3PTu+13JbG6helW45NbTx7/U7M/cLL1Vn1bfLADsHHRIIUs1DwkEwbFThZvDdciyavE
a/K7v9QPZqeuYnS1V7Lb7VIUhDDM/F7WmG5Wuqth1Lqlbnr5evAPqh6IR3kJXd5aXxfqXhZRKtdQ
/EWJZ2jEo8K38BGZy3wbuC7u8vMoWYeaJux1LfYOsl/fQnxJJn9zHTB3K/Qw3zSTP67kqL42xWNd
q69YkhYnWTW4eM2KJj7LQWD3CtxGwl1JhuKs9QTiRg3nSqPuCcYiy8/qqb8rQRZsTNsIDoSVtUdt
Qt5V9hic5oPolvrUqG69r62m3/gtXsFqEe+borQMTF50/1y18P07zzqhSoKEK14CK8ucRaqwJlwh
A1vviVu6bzYPl6h0zNcw0uJTDwZtWfq2+2aEDUuhWsecsgvr1fKxP8nccNkWIOY1zU32TWZoJ/Bp
0TaO4/5StG25Rm1UfSRaby/NpolfqyrS0JfJ0KW3x88KhhBfGxHvy8QweLa54zbyJx9eCZcuZHH2
8lHndEM03vYR1k/Hd99K3WU7edOxSoTzEqX2Oiwn6tFf2WoTuqlWbgzvuU5UWiDr6hOJwIXcIAUy
Dx8LYGFhOZSXrpzqBz/sv8jhpavbq8xCll0ne51E2R3BZmPveUDNu3IQZ8Nx8nWI2+6zVWkWFNY8
+tLYuEfLI0/d7yPR2z8QOXix7KR4j4qiWqqNpj/mwxhs5Iw9R4/rjA66rWcl6zGfGuziuRoGC2i/
Fn2xQnGnJzqHKGbMQVV808h4jV9n7xlDD913OzL4PHrbOBlZaD6FPTCMPnXeewMoi4L6wN5ERfpJ
DVJOkQgUTKWaY+iVX1F0QW52R1aObilRdKBau+WYf/huFWFA5bvLWqv1XeBR7EWKWFLf45pMvAYM
dWtuIwWLcNk6JJzQQiDZS9lqVJDaHaiFePtZR8XT3RWaxcFHGq55+GsfVae1mHZl6smKmvQyKmY+
U9WG5xlhVhb6vm7s8YWzfnkI9DhcS2DZ7/XRXC+BaL/Xl+wX/q5e9leGsiYjmVk7NY2DTeZpIRb0
RvwSCkPZdgn6B44fJy+9rpQHW8f8UrYWWqpw7hh5Is2tnqfjpj6kd5M2J3Ha5kPCPUxFpIe+R6bg
hv6QdeQ7Scf/RH8og5keZJ0EiMiGxiIv0AAOdQyEjj0c2u7cySCNrMT6e+Wysje6jeVJ+d7ieP1a
zwL6BAFROJu7pt+tZNMVoBplpMAcO/Ms7/T5DkH/y6BM6UFW3eqL3G63/c9RsoGE+B9D/db6ZZQe
Tt/qqTF3uqbFly5LnFUB3Wdllaisyzp5CaA27PTSw9UKEs+lqUXHBhfuHzwvcymmRPA//DkEd7Ct
V3Xu8dpPzuX7kCbbmbjyS6Wi+vbKmcA7dFYTKSthFvWuRuh2kXpNiOHm/AoJryDnlvNcR8+vYJbC
WWW+RtzJ6LwHe9Jg2mlD/c0zvpdFPHxYZW4seRuyC6ll6xBiELbRsdu9hFpi4ZHWOGsl8zhZaiJ/
tVUBO6fSu90wF3OrRno5ceuDbEXMQQBlCvvTqEb5q9Vln724t89wuvNXM+Yoz6/q0IZ8bdSUV20m
tXwHw4e8UWjG51jxsieYQxdZb7lFAUID0vCEo9K705er0bPzV2zfzWPZR38M9zMkxiJU1M+Gnf7t
8ABQy7s9FdfhiLCbx8Dx9KWTGaAxjMhfJh7RnsQYOQu4Xfyp6d48RI1e2rpR7oOURHrmxp86I3QP
hHhaPG3K5NPAqXWjOg1oKT6ThafYzVYffRzmjDo8Dy3u7AP60LtmxCJJCUaxasPSep0i+0eZ4k5R
pQ9Qk9lizyQM+BqL2C7OrmEOJ+m0K/145yq+79hxWH9a9P6sqis8C/ss9oGw1t2+TqvHGHVqdQsn
oP2liHdMt8cq6rHq1OIcJjUMQ9/LVoZpooA4X7Ks+5wil7IfRYVx4NjG2UVDcXwZO063kUXZT50b
slEniVgb+XWCeqhXnpGCwhPG+Dz4RBFio3nDgbAiQz5aK9BIc0ABwW00udO7gYfaq9Wmi8RK2jfT
sNWDP7jKUo4KAr1bZhY20bJVfRuR93sj0BKdshQnNTjeLbv3OFuNjV8emki1V4Q1w41IeYKjMSBs
eIycwBzzelsg1N0AyD2BHyJKIsj+J2GT7Y1ZJmfF3ttdtH3N8x2NsiXRx/jFbROQWXilfs8akHq+
/S0GhkDY2JmejBwb2mEwg6NpwWdDKiJaKw6ce6su8CuaCDeTTUcf0froWYVJDQZIW2KbsB380tnD
3bbPTeRVK29M9bdaty7yhcwo3CVwIbGG40FaqhNQg8KPL/LObqpvihI6JAJ/q6/q1sPAHnfxjNDn
blA4cArVEidhN/1J3nV5/Med01vKUY2AitPhVv2Xrrij99fWTsy6KnZJYDIhbZZ0YbbzsLK6ps16
PqC7So/fZGM5w0WKaDGmbvosk1+OYn5hq5TfySb8A/KVjr/FVjayBUmvc1WRpxyygXRymOjBPSZ2
1gqjJqBNEWx2WefPd8Td14qqky7GpfBaX/l6sxNkbxeyx21AGiEt5TlDBUrzz0mijD/FjRD5mV9G
1stRiXDNlZdgRy4bfpmdFzQvUayWDxwlupcmd++iUYAEmUuulr0oauSdZclpim9+NmtyjJl4cXB0
x2uynE7WXCzBMy8q0+2BTjBSRbRmqQeeOHTNJF4SEY7LDJ+8vRxLxBtrydicdnLsoLJgj31obq9/
g4bCiC9wTZBjXZJcm85Q041s7RPfAvo4++tVWHDWmY2FoujLV9+Od5OqO59tU7FXKeAHyENh+Qx/
8P5ajyrHKuE8f1KHvH10Tf2LrJfzRGODOqfXTvd2DvdatJP7eehMjdW2rS9hlHhnW7dswhAaGoJt
NqyaAVvJyg37e1iY/b0y0/NrHpOT6gE5+1lv6Va4InFpsUOjh2wILA2zihwFlrkqKFXFQ9h1vOSY
lRxlXWYm8YIV01pV+zYG/K2xi19Xnj7uExKbz30xPbR1j09QSyxwdBrxbDuQEXEIOPVz6VoVomZS
ozkrSzF8NbzM0/4oi6Mf5+sgDceNn4BBdLvO3uSSuaOGfrco51vM4zdmLcJ5C0NdN7N7NHC95aqN
Q0A4Mw5Xm5Jt5k2HvHSU95Yl1crYkXO03iEyyrcLROR7m3k7TNSKFx4SzRGF2Nlhl3o0gr6OuN6o
2pPV50W4Gu/DqtKOEdvsowFPxu2IkOss2gurH+rHXMm9XTjGw3aI0/E504evhP7tr7HNOoJewqei
NNONC/LiQDA9ukcCFzkZO7G/uvmjrQ7dR6tj8ev4dnr2NEABTQPqVXEy84g2QrPw2fewzFGUFz/p
zeMcmAHuP1f+cuvJWqOrsg35YTQf5/bW0pKlNx812d4vMSTwT8SvTXfVO2q0ihTFWXVZ65xx8O44
88T8WsKy2gnDcMDX0BBYDYBRYQ2QFFmsd7KSjJZ7bbbCELKJZ4vFgFLXqtPQO1ENe3rEO9fazsZS
WHiNbcZqPHzH3KXGpiGeHgOPAyciK2dZkgPIHqqrYT6qqkrZZWxsu2WVNvW97OLzDNtPhWYvDNSA
H635EuiIbwR54u1l0RBBeg7VHYzneyj3hPXrVwv1hWABcf5R5U9+D4MkwS4pKp5UuCtrNcNioESV
Ze/4U7jntBScUy/CD4nYy1MYVMqCH377WVTpHzPq5ED+nLFBN2vrTbm6xipU35lagqZFXftvCDF/
r22jvg9hEmD36L3K6tFQCa9kk7d1516lY2wtPdKeOW1PmL7rFp819QJ93NUAlvuAM1Xzlmcr+W+U
nvrBNjjyQqdzihIudjr8WsTdUlmQhLKX2ThhtNSb9SlWIJxuxvlWzFZA8tJolYN3CH1KBFDahay8
9TFQ7t1aZaYuo5ywo3QG1vRxl7ckqmJ+kwsLjObL6KQ6eaAJHnBQBOu+bt3X1p6/QcUnjMW8c9BH
P64lQJu7ht3eKjS74tNYZS1Lq5/vA1+JVq7vi41SgbvWPZy6MsGTyu/Flq9s8ZYjetLNgVsTCswq
KRPsPxGifbACJ1lgbTZ96UCS8gTL0gc9SVLSpwFsxZ9SjfJOCi5eVRmvLRy02eX6m1s/EffZMrIz
Y5njzdd3eX8/zpe0comjB+X3LkMDRJZkvRFEsEirkb0o+svXbl5aV5fSepO9btXtyAbH0otsd2uo
SgJYsQOAUc4mX69RhQbe1ciTL2UfrE2WhnPaDPhcdWP0mIPlWeo2KNSxBsDQh0X1WdPaV0wvo++5
QTZU71h1PW2bd1rJEdAMDrrbYCqlWN+NMTTevGoMieBkw7PeJ8MqLyvzXiABs9GbuLnrdBglem/O
hM5erG54eREO3dItPSh6JMzIsPRhcyebG/igOMP03xsOiNuKcDBSPEWCTVzxMHU2PjoaMK5cKYm9
JzrmbxhN8mlH7aEDj/cGM092j4mz7BPRhMu66YsdqxSyi01srsJ5wZWXto3L8FpOrDqvF0YDk/yf
//i///3/vg7/FXwv7gmlBEX+j7zL7osob5t//dN2//mP8lq9//avf5qOxm6T/LBnqJ7uWJqp0v71
y2ME6PBf/9T+j8vOuPdxtP1INXY3Q876JC+Wi7SirjT7oKiHO8UyzH6lFdpwpxXxufHydn/rK+vV
Un/hi0rs3vX5XKxKhXg2OM94oqQ7EsjpShY7zdKPNeY7vOW0gkzwL4Yfn2Spb3znGdo7eKNrq8HO
EsnLi2wo9AFqVVWga+Yi1GWKdN21RvkWuJG7d6e0XckiWoP5snaz+DSYZfnWrUBUZ2+JQTIonbR0
KTupiRArj1Do3syjl9zNz1M71Pea6Zc7LyjEQjMK6OOyMq9c6Gqhf5IlQqr1fa0p4zpvvGTlVll9
Xzjiy3/+XOT7/tfPxUXm03VNTXcdR//9cxlL1FAIzbYfLco5YOqKh3KsxUOvFC/SFN7IwRTlk2Vv
pMV8LNRX2YvTRMphmhNBoOXfy5kzIy+W0Do8fZLvQPPqBz5y6uOkO/zsZc2Rkp9VamCbqPKq3bIM
4uE1Rbdi8kkXyBLYYMgo0WvYpt1jPrmQeekTKH5zji2TqMj9f34zbOffvqSO5uq6Z7iarrmGOn+J
f/mS6oAeJ8FR8WOqm3ajmV22Mdkb7gljpi9xX1xcM1a/5G5GgqWzIuLZYXwJvVRZyIbSNV/Q1vWf
oBvHB5F54zoZKmz26vYJ81EsK6c0fBRtnO6vxXBOHcj8gUpAdtspMcYzYdrBwfzZInMMI3ruSY9V
2S3jIO90xXDubmPlqNukv3RmvHxd2eNW7w/AWZEO5PsOlONY5mNwdGCaF9dyaGBjybu1la323OXW
D4G88DrCkyNuzWmc5fYS0/ngf1lFdH1eJn7/unqGoxmW7syHZ9ewf/+EGlVr0DOH3C2UqNr0merh
HoT+j+tBqCTMwLkUa7Rz7NfiVLYeJH1RtG9Oo0dHIxX5Q2TF+YOW4v6Z9p65l3XXi4D5EYQlhqRz
P1mHuG1G7EJ0W1nsRjt/6EvdJYiatptRvrjvlyR1i0qsoYT4yGBAU05MI28XQ62gy2wk3FYg6gmR
us0ycbTy5KUlPJhfblsEh3fx5N/7agPaPc55x/vU2vHbtE/TUCXboTeiSxGn+hrYaP8Q84tYYcSY
PAeCEBWndP9VKXsoZsOkvKdh+KGogM8V3T2hNz09w8V6rE2t3U0Aowhzdsm9TqzzXt7BlfnGBCgz
/qwqWkQO4zZ7Nb1pcK8DyiqAmZmBC72NbwW0Qp8wXKTwayxmwbfJLqrkC2EViMkOIkuBWjlL0+rx
+dUtaL/zXeJMSLXL22aKvGulLAI0Nw/tDysh9xsswWonczgwXXttCIRZXoJkZ7qjsie5maBgrTTG
UnNDLAAg0Z+QwPdPqdKKI/FmCPCUZL0d1Oyhf7kF1LxGjX063PoUHpu2lSzbuv0Rm0Gz9Yt2H6ll
+BKqXbmyiL2fisl0zx754aUxB7u7bDaUTK03HjHFhuyhuceQm/yo35GvrO3xCtOXyPzBD7Doc6Fy
zkD+UXjEWRvgRrIR8G186Wv4/pY/lUuzzsbFqMbYX82djdYjzZpHn8F4t6fJ69UzaMk/LnmOAQ1n
XWfLOXXSF43I1HOsActDtn0j+9nad3Vsw4vTJu7dmGPNPvh2+NnrYX0ko8VxQzTWvTOg4+YVRvS5
FgXEI99NwceYyhNpprMpfP+FmIxYePGBHNF4VvxaDdYC70jSmsDIvKq8GAq8ASRpsc7Opuoo63Kw
nGhdauWFSMVLX6IdUXMCDdYc8QjsgO3cjYgUB+vSYtOm5OAi5Dg5RN55YQyRJuV/c5trchGET/mx
rNMw5Y2NwZatzckPVw7b5bXW6jy5UY0/w3IojpZf25fG0e3LGIOm+89PDtP467pkGLqqmZ6mGqYG
g9v8fV0aaj9r/z9n57UktZKt4SdShFzK3Jb31b5pbhSwAXnv9fTnUxYzDc0EO+JwoUgnVVMlpTLX
+o3f2+LL4HlrY/ZR0OYDkbeWbT8lgbidBzbtP42lMwSrivT4L21ydAs67BjnionayHy2rMtSMCAr
r04pyafJQFqwaTdEvxO2kFZ8qQKmPXnohizCL0OWkVVQVYR4GCXrfuXCKvK7ozxHtt+GACF6Rs/K
R1Gn1tRFLjL4bAZG13//nuRy4rf527Bsw3WE5biabjpymfjLG1aUEe7GilV8UcwoW9pEhbZ5WeAt
CpDprRMo2KFr95I7Tnsknox+wdzuRCglqoWYrsmkeHe+ML/1hTXiU8v+heVEfRD6oL5GZbGQ7YFn
hDuiocVGVrUMi1AQHE9E7YyTGQzV7bKlVrAgb9T0Mokg3SS61mO8kIQb3fEd5t7Yfu2RN4pnUOyH
9tRfmkWbf/bH2Fn3GAPtE3QXX0M1vwGMI7RKb+24mbevCfFkCfT9MD6jXQKG3VCJ0HE4hpWTP855
yVWRheZGVpWxya+wUncx8a4C4WUdhnfQ5fuozYtHDLLJsDT193FUtPXffy3nj/UQ71qbRJjg9xI6
aYzf7+qqrA2HLGbwpQtanKC1/HWyau8+Skv70udVv2hE278NbQB+wHct2MqO9oxGzgZL7P5NdEOy
dVo93AozbdZ1ANLFAF9y1OaDQ2btKKuyJNsCoZOrse1DpMfZHesdJF1UHpsSL+Q7xAKxix2YXPpS
LU6eNvanArOM52YU16CKpiuiRPmzq4vv5Duas6wFc5CyKYL6KKtpG/bLyrX7fTWfWfps1fzJsLey
NwQ3vjbSqt74rp4eghlyBgayPXUzn8iatePbZVP39QnUHlBL2SL73keVvY6MuMNuIatRmmqj/huT
vjXn91LdIj9GbPOB91ixi6OaYEqiEsKIVYYacTcPrRt/Z3uQM2t3tM82Um7TQpi5fc4r81LlYtyX
c4fsle1aY9n/8sPLH/bXx1QnRik01TZUk82a9nEh3CNF3fWub3wedb9a5VYBolYo/e0Qc8OjRuK+
5FVkbdhSRGerdKz7dEJ410ZgUdbIgydX0ZnAQdkCz6ZS3Tr3zHCR1eBqxh4pM3lAKyq7ODZzv9+Y
CotRPMcdVKcItQyXjiXx/u839R9TtS4MldvZUGHCGoahfVhCxqYoHUOLtM+25r3WkJrPDbPML4eh
R50PvqPGQm6yFyni0mdQI/3KzDz3rkz1fBOzvcdICQ1SkeXeoXRC66ACodl1yTSdvW6oNgXWzHfQ
z/pFb4zNsQg1YvFmUe8AXYMSSqa146Xe3gS/d5ClQo26Wyn7b+l/9b63vY8jsRb/yyvtj4dfF66l
O5rpGMKdN+8fXmks4Cb27GP1OUrT71l2JTzvnYcosi7hjOWR+Byhp/EKxSOxem+Tpbh19JOGwdbt
hBKNmoUsRtMMIjbKcSMvIAfLDpRs5uiHdxxJWo8/od4dCgNlMAZorTj9+Qb/lkV1qGeppjFZ98RA
wR1AGNUB9MAN0+urLXVM5jY7bLXzbQior1vVmIf4aK4s0JodkYGts7uqTp90R5gHaTaEE3F256ui
2QlEdCFgUZUHOTZP49vYFLy/sxBl0O58Zdj0kV5D93VabdEO5RmkvPM5UBPs6R3AeERIbDax4pPZ
+O5nq7ebJcwF1EW03rmrEsRY9bkDsSHCwXmQXUHW+Ndi8hDdnDuykTVe442YgYsgP7eDOoeH6Iim
4tUEEPn3x8SWz8Fvc4DFmsYF2GrbDiBE42NkAMnKREPL9rM1gBwv65DgF+4C60jp7ZfS9PqVqGtr
F8xVpQfDrRpNdpa9vLpx7yUqPBZCPGUsMWXzaIGd4uX2FTVQ+6XVwH84uakuZaerY8Pi8ahwmHud
/D7o+yfcicqLKIV9Fn6oL1uUlb8Cc4dRZYyfproA9Ydryj4L/eKpUqpXOaBTsnphtWNzj9xjfAz8
KVkn3qB8acKFHJDrmbsq3GA8ekXm4hPv8eqfL42f3hP7AOuJVYyxGwwFNzJJvHRSi7Cf3/P7InO0
VbWovh/nA/Sfn21VZlb38oBUyq9tcvD7uUrU1bdx7216hFISa4rfrvXx+qUNKojtpE72/NG21UsA
J+QtMbAXissh2+e1Yn/qI3Tja/uta+DQJZ1aodbkWW92iR04lEUW8B24EgxGEDmjHXol1IQ6s+66
bEDzOoEa6rrlvitI/CEUkvCYGD520dD9I+hz1dgfWXj0wYubN4+ODvZFz+sXF4LAeTIb5xE4m7Hu
XcTdQtyIH0e/6rC5w/coQrpiycIFhPnQXuXYYcLBK6kUD9YqY32NZFiVT8lC9t4OebM03Wi6T9g4
nsSgGVv9v0IpUu/kg/zJu8gKRtrTFivmu/cmecKH8z9UP1yuhdG3KoVuLeS5Umbl/XoplmMHtcDS
KLebddfnxp0otIYEBx9rzKVhbpO9auHqt9Lfx+Vohm9clRybN2PcLQl3l0U/956N1jJvHcSmtZMr
EfKy15lHy1Ix+IBTGBeTI5oMSBATazFQ1Gp0Lw+51yBm4IXpckbT3NoaYU57O5vhwvO4dj6oTQu/
Jdav76dGdqtc9Kld9tGor1E3ejYdd7y31alean1Xb2VVHoZMaxd956T7rimme9mmpcCDFUhPsibb
i9Hd504xnt+bWhGhn99Gd5khmjuRffc0UsV1gqMRodbxE7Ze38k3+neuopkPgxZcmtEePonSMkDT
oN6EQ8qvo/qYmQZq5WVMC3D5MAaX0Wik5TLxLx7SZg+uqgyPtR8RbSBluPW7aXjUy9E4zfxDx+2y
kvgkHlDgXEAKMrbLFQcyCi8nLX7UeUegyz/es10uHtUhbdeW1utrWR3dOLzPxnIpa7cRY6ktTV9X
tjCWCTH6xBIQ9rKrjeGZxjHUO1Z/fbbDJtLeCdPq673skIekB/a5cYUxa1n11UKOlj2NrZ6DpCgf
NBfx7LIR/Tm2He3itQCSAJGWXxMEyFJkHV/zNM22GXqKO6HmxTPWX/dywOdQ9+1DYNdKiBodvA63
Mc+D4wzEnsbhCgU2vUAGWNxGaKxkjkpsnt5HyGF+keGiZjUgk03VYbFcOUQRAqzJBzHM31lSHTUf
EfkgpZpYjbfPst5Yo9ZQoqxJQMcevPSrgYBOGVvDN4yKABZjqfnQTT7yOGlj7bxIHZl7Hfs2JOGZ
cy37H4uksmRX3GVZOu55H6coVry2ML0w6RsQAKzznwd3rr63FanJzzgTLTcg3NxFQC73E1Z9S6kc
kFY2unsqQMyozO1roPJalooB05g82Gmpn4qeb3kqehSfUW38PDkzZUlThkuqEtIzMRPRTTapIL+X
RaOVn+ENgT4K3BwuTdu+Qc21kqz8PAHy33r1VGxlNdEPxeABDxvGcjeNZr2RJyMJuczhub32ioK8
kxePa9ke1OGuiTTxXExqd0h6U6zkZbTKvqgJ4UIv65EOaNGdTIRlwhb0hjcTG+NFaUuDomm8x8j9
s2zXfLDb4LulscHwKR6OwTxcbxR152LYt5ajClVczdoi5QsC+mxYhYJiZz+8jaJBAqBcxPitLfvY
Ec+W2tqLoamnT41fx7g9heMXEfnw1iv9mxFlO9IkPiBM5UcONzIioHMt2bEHC9Lcmz5Pq++xn94r
Q2fcT36YwZgWw10GbH4JYcLbxLE+a/sqrbcb9SZnrTcE9dqLkkWFfuLVFUrmLQwNhmDFV7qJMx+V
/OhND1SXHVZZKWev15TzYKMDFuvlUTa9t8uS2ns9/ykWnB86zMBQ1hMftq0GC4euKb46SYhsj6l4
z2NmJCCaXeXOzQv/nh2OszCgcJCJpc3y++wi9OCeFOUpUo3+aAyaeVUbX1zxC4lnWba1bJKHFKAN
Ni1DeyAVSQS7Zcngqlrw3McAboG+xKBI2vAZpQ77Gncl8xWdlhcPj77xPS/D8LlQ9WrljCmeR+7Q
nIf5UOgR8g5ZtVO9rDmrjs1hLslOOaw0jWIpIPGtZduHcWUyYHtpPUHa0U6Vrk7H3k1LDHTq6Gka
SIP7gC++h/hmNKb3vRNBuPCQniLf6k9rH8TY7SQIfOUmSrSFACp9tHWEYzUYaR2ClUa3U8zm7lZF
Vd48jTXqMAt7bcK3e24yDAyqgsckEmn1XEIUXGMMFmwd3yqfMwM5S2Z1G7cYqnppYiTq5IheztXQ
tu1dgJb0UladtisPLDCjWxVFRfcILxH80Tw4nSz1rBf+t0R/8uJJ/QIU/J8IiObbUJfewq+E/ZRU
er3KHSu4h/2Xb6J+UM+DUg4E+Uf1kIz8SIlVILGCn8/SUvX2DoZtvFP5t7e0sblAyhMrvxo1Ntnd
N00L+h88GkqVJD8iVnaLGGuElzIcg3VVABH+4WR6uoqthCdAjSz31Jf6DptFHoDCtF6yMjMOhTeO
d3OtbAq+KT/InkEBJwtFMyZETNX02fZNING+Uh1kr6tlaC6iaw8knl69G3pU7txpI6tkjaNtT0Bv
PY1Z+owelblIWyU+uXkdXHVd+8Fk2L2GQZrvCng2awthylc/dzXCfoWKKgu9bhec9KDJH5qMGUT4
CNvMzXZpVkfYzHJC7V4b9G7XxVCrW9nLzYLKfVIl4LO4ZN+vKmBKLyYyele7N3/5XEiB6VqeY7TD
Rsee0VK7+gHHsRxocollV2yFFx+pxZVTpfUrcumvMJO4P6N+Scbb/epMHkCt+SQB92Q7BAKr8Pmk
wAGpZWBr/DoFye0ky+mXTlU4X/0+RaDCjuoHf/6kVA9+/SRAcPVrVvmvluIr39Oy++WTYPXuJsVa
MJcKUKJzMl6m6OWhSpvNv2zy5lhHLpP1t6w8aTTdVC0CZwCQ/ozztJlXBIoKn8KOAgPhzzY+6lWm
v6R69Db5UX1F+E9/CYwYBGtdPQ0lS59+9FZyEFxsbI2BWt9OCZrxEJmgimR1BkxuUaEz+OG4hDMo
/QptEmMnr4hEJCiLIiZJN/eOYXSNsaC509iVH4j+hJc897JdkOCzwGoN4Q8xhSffTfJFELGlzMMB
dmk64IyVWE9yhD+8ovnWPcr+ANsRPru5yFqo8SpKRzU5jG7w4tSuhWCKwW5ctbZeZSgzkNA5wS2F
HjRXayWLdnEcReCNqLpJOSCv6do7WTUbC2Zo0ejHwBkfmYhfdMfKHuy4yx5ithwgMclkdAXPwtKP
eHjDLD3KXhAj7fnvv6BmfMw8zJlQ11UFsRoLlpD4EM6KbGaTsnZ6dnjDuCVAOBlkbycmRi9FHKvB
TDs6t0I1j1aVcVPxf4Vo55FotkZx52VfddWJHooqjx9KTKz3Tiwa0ogRxHIXLVEVYeJtrYbKesyL
7pPa8WJuU6O5+rWD2kox7RNF7z5NXT/tJgGMM0Ac7lNpoLwxEQK7WCYOOeDDb6dDD2n2Ts2j089X
K1oYsq5jlecee5KXEXi2PL0upvxQkEXHgIth5QynyMy0OqWgT1+dn5/punV8dNzMXMpRvkDQT2N2
PMproIlEUnNcKU40LAcigXc6CnN3BeYLPtPb5b3JFWBijAHRNtkmDx5WPBsTdd3bqcg5ayeztF5V
THRPPv6Ku9xI0XubS+9t/6v093F25P68nvvf0oerxKErtkCnybWq93WneNsoCMMlG7Rp3qVN91oa
JBvRdvnqvc3X2mnVtZqxlqfJjs7Uy6WZ2t32vc0WDoJpo15uRD99AweOPGatCZ48X90LgzDWJHqU
quvQeUD/PV9aWdC+6Z14Aj8WAMJR1jRAYFKd8mKUXf357/f3Hwl/w2CPQFrNgoVO2Fb2/5Iwyiw2
OaHeBG8I1YTxwbJ3tZE9QfBqvltOuxVjrX1WfUcsA902riWa+vsqmKwtZP/8lKN+v8gBDi5AWHGT
zwcFWf+VFYMElVW9bi5//5ONj1kTw3aFbRDctAzHdEzxIXBmaaofBmSlPk/jsIrcqQYiwsFMCjyf
bbvZsU2OF73q/WxTBxuLb/zsFnpqdm92Vh+h9gE316BYkUaAPJWm/ZsPXn+RilQ992iGPSpjerVS
tX8rKn4gHUuZXRqsoE0Xfqafx6YitDmY+GvnCS95y3U0bBPpkSV5kANBKvT4VoX5v0A1DOfDxMR/
3LEtRJQt2yQrSp7x9+QRLHqQGNlsP2AxYYqkzE/kZ/zZyJuiPR9S3c9PXgHnnAD2/kO7rMoR72Nl
WyJytFoTE6+/+SIfxr1X38/NXYg7sJoiNGHN/sFA3PwYCPcN4gAxkNocMWiwfbFxzJreeQhM0OUA
c/5ONoHWGvbMpBPatHTKi/QqNk61E5o75OiGB7Uoe8Q07kSUc0ml4970qxbVlvkEeRHFK4MF8An/
KC8Cw2y8xFjHyU5Rt/HaK3pTJkqOCTFClpzAGOL5IEtNbeYLZJbb9YeOLEWrfSEHWjwqS11DSLZq
Cxs5vXhaBkbYPdmJNV74Qh7atEPdaz6UwxuMqfjx1m8RGmWRXJ9kHyAWPcuaU57geWOVDVqufqDh
2WCop0Qrf5ZkmzzEc++HwbJN9taNae+FjzpNP/nFUXVbgg9jci+0oiAu/p+D7JwcBO83uTkWR1l/
71YjJI1JGgwkaV38dpVJ2Rjzm1ebDyr4lUhr04szv4eB0cTnqcmu/e01DEh+g1lrC05h7p3dfJDg
zMgkgqqQF+nKVL0X7Ub2yVFhOlV7VFdHFirzu/x/farWjfvQM39+apQO6tIZBJCNdJpQ0MWgMUFy
760G8QMrrXCvEDedq6z2+qi86T1RfAMBhlM36Nk1zZov+AsbF1TlzYssWZ7JDhCXDKssTLaJEyAc
2RGxz8dGoi7Xsvp+kGdU6Lq+N6kkHxatFiOT0vTKGSAQYmx65mwC1VLOsu39EFh+sPSLMDkQPY6P
aHjhADiX5KFWvDFfyCJZq2SDNuo1aoPkFPkZClhOka0dfoZVFRXVOkVmA1UJ9KAJcg0Q39offpmj
n9F32WPdELfuR11d36p129672AbphunlS5FVhF7KosOPjsGB27eXLJpOBH+Ss08OD9lT4Sy8xjRe
h0G31q2op62s5pgDLsxpjK9lUPsvFSsWzU3M12QaOwjLv51ldXcpJBmWm01EXECvv/I0H0bAfa+e
lVfbvGf7k+dBgaJl+CAHoPQ2LuzAs+6G0O2OosiREB7c4ito0PkCTqE4qwzg1BFhIf2uHc1pITuA
it0TKWmeO88vUJdBUDbOQK+Hjn6QA0SJJrVC0KVz8FMtlnHqmd1T77Jp9dBoY+dcbWYSzpdhhXAi
IKsYAhtLZmPnhbr5YtZAs+buyIlBc1vsV9K+stZOIIbDDC6G94X0nBIox1Iqzg3qKrMRz5LEDL+I
90FdpPBy3eY45P5PwoY+dN/IJxT3eKCNl6osSU8BwXyrzWmthY1yRW9hfBhd4koFGNJdnOnDg47K
4n1rnmSfbKk0uwCdFFhLWSV2cW+apnXAUzHY16FhbGJVyz+NWb2R34U1tN0yaKb6kiYlKbxRiNvX
ixDzKsvy7E0zeKhx5VH3QzCUjwLDJ3lmpsVIoBUCTkINUEkxfXftDmPwGa7G7YfQPUT2egeNTgOv
jqualNnSqhBGUDokLzMTbdO6hCcHubV0b4VRFnASuhX+2zWq/58xf34E18nqtpqXBe8fofi6+JfX
sv7nWxlnKkMF5GrahuV+fCsL4TduarXDs2lOzjVO2iv2HeWb1uKP2aHRspXVDNkOq9IJmFVkBpd9
Swhy7Fde7itdzNdjF8sMQTxIgkoEJP4/JcW0XVYZY7SVpVtvaf1LahKZkt+3rfPKirSkZWOQC4TI
+LjnYe9QlwUY6iez6hHeRHVXrQxtZ5uIccrSe5v7P9rkODe/4hq6GJWUrBSaMck+JDh96KaSyGPi
eodOL/ZjNkXGVhs8ezO2vHluddxpNugZo4kyJG9d2yQro67sQ+kiKCrqx8hWElZlVrYPgzBleqYa
jd033Be1O6hMBqS/8JscRQQgXRsOTmayWnlPNpCW1wJY5aarncq6JENWojUXFq96y/qjDhr8H+dq
WOQr3/CqJz+dzHueP9Z8M0BntHFeyl0cNwN2ek7sJdsAJadrT5b3ZHvDRtbGuHWvslS1jorKGH56
sY389EI2Klb6hoKWt38fLM8nSrVR51NvY+W5ScvbWDZ2A67joW/AkjU0b+uHaslapS9eCQHbIAGK
5CD/J5HrPpC5NAneht1z12REePkfWfgVLOGUDyhuZbZ4K9LwSxBN6T/hFL2ZVW6y7B88blAHBCjm
kE/zgJD3xHMoSqa63gUyNy+XbkW5htLHmF9WG9t6aRr8Ee8Lq0prC2/5vpRCoRTPBdhx26k1040T
TuWe9bjzRJr43jBC40shvBjFRN+4GEZQXPyy5iU0d7TBdCl4sJ5dNfP3dlh1m7Jnwqmjf2Q/qedg
PSVY0puNOnszeP3aYPl/SRLWFb3mFl90N3qF5dUh66eLA4lcZSXb+daXEfbAn2Yt1W3f2vXWLlzl
U4B4jRyQ4B+11nujOqCvHj1lIQGa+YKqb1ZLZ5ycM+xh41oXHSmZuaP1SPiiZKXc617tHac0LVdW
Kty7qIfhgi7pS13lNfJlhf8s2BsUvja+drZdnMbKRD9pzMZXaB7hpgmNDEQ+vWGBsKqC9dNF9lZw
nmwze0VlabhU2CawJWFUHE7TdvQVxJDacHptojZeqtjfHOVJtuuvW6TbnpS6V+7sDCdZ+cHwXva2
G3QreRKmi8mq8Rxrj6RZfa4itFmmcQLYUc+7pjAynt+r+ET9rJaFVx0JLf1alb1hRchBntvM7kph
6RPSTck9uiaJfxF4h9DvxM8ir75u9qcuvYMGjVtZ/9Enz1A8sTZiSwUTso8zzxOfyqGukOxAcA6g
KiH7mARNp1v7JJ+l6bxCxVfKjo7F6InHeHIebu2JaxF1A0nsNIN3z2r6u2yvWZIs0xpBAEhLyV3a
FM0imKEmyohdSxo45tWayv4CThY/iAhZ3a4FWIM479rOGvtwK+JXYx9k3SMZs8V2E40cXrKI4Zjn
bETGsi6x6rm1laV1DtVJOfwCrpnbfO1+BNLuMVmwfAXl1kXh16r3H+zIC793fbnFqTgPFkX6NcUg
PFoU7ZWdsQgWeRyhaOFP3+vRu1qV03/FfefbVOXamz6ZA6pgCNwNhL0XqMQjs+vZNpKCCTsICGwu
7yHVQ0+zcwhyzUU5SJZqo8ErynHSpWxTKigzCyXgGqm8BhmEcIt+5w/Z/X6e02M9FgRTvu68dFi4
yJzDNY39tWKV5oU9rgqbVdP2mRu1Z3BbyMSJoH5UAtbKzlR1n1GKu3o+aMWFsvKzrruxm8KZ1CSZ
TZLF5PupdgwmkD8z/6kZsaawjDRfdNVgA0DjQLAPmkiBZ53rRyxEILPqXP4OBbXu4Af1J232Z5MH
d2YSt356xiBeOcomOdQKEIX00DldvY+1A5wHNRHskqgSK10f/aueNhPuVdaIM11inptI7da6m2dP
+GLpcG8N/6sxAIGpWUMvurhYxcj6/JMP8azAp5nPboj4obxS5Ws/r5TPBq2GpehbS6nEmdBWLsLg
7MyVhGXoOe2nBGG3vgw3ta3Mvgj02IkZwUPEn3MJEpKoSdTsKKSnYS5FWpme/KJqdjkOhLdS8N+2
D725X/drFSo/6AD14BIbhX0zFwNLVQ+K4CCr8iAMJ7PWt0EoGwodow2GOrGlLXOtCO86pDcTx0he
gfzoB8ds65VuQXVGLwNlsIDoAHS19M5JDHxY5w700IpV77bOofQD96VK2mVimQMeKVAksr4bN7IK
7muPk5x4wtsnIl0MASxBfbvFz5WvmtV3HtbeZ0zbw2WazwJlilFtsiTMTsjygmVGdndbTn53r7nT
uAwC2OtqQvLBmCNM/hxravrQ3DtZ9freJEtO2ZurcHYzVDH80eLUOeFI7rDphzeH0pxY6nNVtsnD
VLByWcA5xCLSQZwPxaD7igDYUiMfhpBugZSCrE9zfah9UEyyzlv8P3U/rV5NNUPzK1M/qeCH00rN
frBBRLQzE+yXABoEsWk9gBW2NoFThEfLTv1z68wJJ6Wpnts8Q/0CZd/v7dckifMfmQ6GtKp051lh
2gM4kDRnv6/0Q26n8TYp2/KBXScSH2mZfO0w3JRnaV1x9UdmK4B73pKpdfv3yJ8ufqcnkSU0XVtX
CQu7Qhgqt9PvMS9ilEHnqIX3j8hn+YPJ8I8psT44MD/02q+/pvG0/iRaZK4jDNaXcXgedazxtBpa
sSK08Nrqwx4nJCz/Ss9gRZZfwqiq9627Muwi3KZFHjwE2UMSN9fc8M2DqgjjQLQAQ5e8SJZh14KA
MSFlsGsyV7k6ovo1JCpTB5eDQYvG56Z91UzFXDUj+m3E7Zot9BPCyUYFpaYJsLXQDtYMvrFV2FMI
Sn/SNcS1MuNT9B3krHE35c+Y0bkgfVAw1slv4hzlZCdV87RtWrXPijthVOSTwIRrL3ZkU9MlxErl
aEePBD1Q9db7+ipGnLi8DjpSiIr0UVFtUu4opC4yfFo3KcjUVe/hT+UEydITWr6B6qZuei8xNpP4
pzX1bN8RalnbxMeXAiHTDRHwYWlXBWtv0e69KUx2cHHBykzghmKRL5DohdCJh5oS8ifXOTmeWKDh
nJaLQQ2nxx7R6EjBvXEMeOdD70VTRI/tNTgmZQ3wrtiMhqMv4qAndR835UpFkA3nB7RklF7/EudI
9nVWVq4z38sWilKmq9TXi4cINCCQAv2MiLV+buCCxVrY4sgQLFG4GQ4Ajt0jDoYIn9cQycgZBo8x
pMllMuiEHPF1A4RYVnt0+FboYZLMj5r9hI49Yg3FwhqIGERT+0+qlsYJ+MxXPzC2dsCaySrzKFt4
3VgeiIb7jZ+eUsN8GSLLOPiNaq9igXwvqxZ/GWlug3ekVZNjeWJXl54g86enkkl6DBB9bWFkVJFX
PAZm8SREkx5ESKraM4+Er6/IYlmfmHv3gYO5O77jTpCdc8OKXisl2Wp232NqFdbLnHTkvQmYrqvM
RRLYoB+KAAM4HPRgykaLruuac2sdJmAQ61nNc4Op77lNnOkc5ABUFJusOBS2U+HhMqvCXNvYgykO
RRm95KnXn72RoGyMZoajVd6uHfV7h/3oginZ2SNbiii0PjxqUdVe5EG3UU4cygwLvqACdFWqxtEY
a6Byhn0qyMZee5Aoq9EKkO+3saEFbLvsvWnRqGe/dMQLNM2FEwTHkij2QUmVYT+63VsKf/xs6gPY
aIOf0QDgutQNjIXZ0QNuBD+56ioEErzJ0bcDK9lVqtvLUDH+UftyrYc6r5dxGM5qlt41cBdxpwdf
C0keeYzRaFZx1mKEngZrAhbuNvHtfIWI8soa/C+WbnT/Mq1pv8cMmNWgAhhCE4DBoSj8Qboksubm
MXy0bynyWgcUAK0j+JEVruYRFkEJ6kxYh3iLDJbqguChhw93gsG27sAXFM7y75Osq/22+Zd/DS7h
CLa6rkbq8yOTfAByrnfc3t9c1sSocLQVdtL5984JZgrN2Kwm040XVoRuiDM4Pwwl/qdtmuHU9u60
z01nW6o2K2iCWDtWKsPBUwLgT01ob7SgROV8Qtuw7YJPIJLUSz0Fl7i2NaAGXXhOWz3ZtvhCiLXc
jGOc+KrkobfQi+gpbMtH5lR37Rd9ir9WIraVaryGCbaDkYmGmGnFaJjN4e6odVu+LiRx2tJS15rf
7dO01peBULvl6GsVzlE2pJa5WllWsq57++hDRMKFIF2kA96EyEb+cJsw2IqwedOzCaG/In/IHdM9
6L526EPlEaWq6CXmHlpojvs1zZGuM8ZWPYISMXeZz3SWK0m0FZ5eHSN/Xc0o27b9IUbzyt0JJ6tK
1mOPmmnlxe1JV5sGhKeLhYBaHJuybc5Jijmw5eftEvXceBGrTkjUQrtDyl8hmxDim1mP04+///7a
H+9Y7sT5fgSdbuq27Xx4x+bodtql8LNvma0Od13lFpg9eWa/JMvwWAc6i/SCGK8+351FmQf3won+
hR+j/R6AkvegsAVEceJomCJ9xMajzZfZbuVm3wDi6a/5CMIQNyW7U6CoNbZCGAIaP6pq68LjmzU7
UfzAScbeBqzxcA6KT5oax4cY3EkbdiM8et52f/+a9D8ekzlZCqiDZ8UgB/kxcaopdj3Ak52+aXny
DzZozQm4Q4IcW+oD60RaRWZz9bg6g4zYsmXx98GoDWtiwOCF+9zZhEL/ipJ/ex5wl0VLZVSOCST8
aMzUVd93+mnq8dH8+5+tfYjt8dUi1a3CpHR0zZ2Thx/wDFrM/gsgkP0trHg+1Fh8cdteX+HUh6qG
55f7zLbAlEzNiwjWRLv3qI0bn/+PsfNqjhvZsvVfOdHvOANvIu6ZBwDlDT0l6gVBSRS8z4T79fdD
9Zm5LfXc7olQVKhIiiqDyty591rfqt3pwF6HC5bgPnbtZrwqQ+PTrvSOvTMXfuYC84f+H2hcVtSO
rvactpq6mZN6D1BJDUUfnzQXWENE5p/dlyGBI/Zhipc+pNXo7kaX5tgoCsAkJQGbpBmtXOziU6RM
1dYZwRcnDHdPLXrLTRtFoEvidDg79swAhLkrHl8yPGWd9X6bzV8rk2FggoUwyJVZbuZ4cra15SYc
3Ooh7LOhxT44e9tYGtuktroHYxQlpvzC2UwEXW0j08zYwj3KOyseaYctAoOY0YadGYsgaqj0vOwd
J13St18V07QubUFBpijk3WouSZst/nffydKZ5lH0jLfMO4xm+kNSKGHzuRWb03yAWdvsm14gv6VN
sWOL1Y5AZ1Mou99UgxxciBpGNxBEVYvkYK/DKZPzKXGRKZGMiXnox3jajDC/As+2qicPjPneG+SH
BXuwpArQtb2Gg+y+6Snt7lDscCBSEZoeo/ns6U2+T9pR8+fBTBfaC1VgtUUwkxV+bzgKOawt8MdR
9ZLKp9WvPKTV58pk4k90g1aeCKikmKq0MB5/QOcun/ratPfm0C+BoGerWto9RPg1Fwj7Xb2I/m92
ql8cNL9fyiY8CYd+tQen7hcHlVQjj8+lE323uzSh/BgqP3cUb5sj2dlqaiqZ0g7D1bat4WrGGoGY
WXyqCzzzrC3byRyehjWhD6vfc8mb8tefNP1n7dft0dFAx+Gj6QzvHfMXc6em6kVXtk32MRGmSAoG
Mb2jWj9wndTEvM/jXncIHmsYnQQN7dZtofW+MSJOvpH3mwWQVTaTw2EUW0Oz+y0aBTp9qSgfarXy
NuqS6NtlPZ5U+Zjy9hfGxiwtYvPq5JNgyfmbp/On9c5huGB5CA40W3f+BJgx9HFZ8mnMP8ZU3iEb
1p40D7l7h8I4iNgpw1l2xb2AhoZOYgg0fcaRprlaICwWbMUg1bvvtfrL5EoUtLljIILMhidnfPZq
9+scz81zzMz/78Qi3q/VDC+8oTOJMQzXM1lIfj4x2lralz2RBR9KDPhmAak41s6LKDJKBfClW3vS
Jz9RovqAZ4fxELLYJ2jD907hHSvNtg63w9SgGheln9DrVQd9JC2rlpx3NPIp/Bh1pSPG/mJozSGj
cbjT3HgFlmCsgZjmHbtxUX0j6ndEA32bUYq9GbmLcEV0l6yMuh294fy5HDraZiymQk6f/vqd+0XB
drsQXZPDm6taOlpX7xe9zFJKyAlTnn24pd5vvNyO2cEjbN+9+2CkTX6yJ83e4JX6mBWCouR0VObe
OpVTt8G9BIB4TC7GpHZnq0wa+NbaZ4fg+nvDVQ4kFg6KMF8x+5IGiVkjRL2Y+m1fDAFNFdgnWdxe
lyr6IlXJGh1xqMLn+hLh6zl1Ehb5Xz9Xrp8/vd/ofyhadJeL1NbsX9aEbiyt3o2r6qOwLDVESTte
cQN7BG0PsXNIKTPvyjQP0clUF2+Jn0yR/IjaRQ9yVbe2henFl9tN7dHahdwD7MFCWYndKpMyf2Dl
jQ6N278RwTydFdq9rig3qdJdCVSeAFXQHsXdeDV5bPcmwKGUa2vvmTGZ9oVi3k+M+6559ZY6B/bp
gjRLchygGlSe4VuNi91VNV5aW24iZvRGbmonQsnR8otBhbRLSphEN1Nhj28ctkb6XvsozpJAEhri
93G1Dj84Yi2PVln5s2krhJqUoFIw6NyBfajOYqUexaXXEmEPEBwtDQ/MksqrMhdtyIjiDv1ifdWn
ZyGWdM+RM6ZPb2PqLquGlOGhCBCC68FivFASIvHsxw9py5PXdmT5sPkAA/cZKuZ3BWW0vyBo3WQk
nvjlyuG3rY6o4ra6UrN7J9eu0xNDrNoXuWnttSSajrM7/5hSqTN1qLRjtCa6Rnr1kcgW1AV9TJ/Q
gOnckNIRteRSCth+Eyv71qLqwiJHw0MF7rO2Qk1r7cANg+MTPXOahg6oWFa82mZHpuWawKu79NzQ
DOGN0U59MvcXc/jBgF7cFRRDPhiRA6y3cWdGXf6K0P8YdfSI6/mrWyjxmRW83U4xVO8OaZ2fzbAj
6I2rJ2u9wSHtk9DanOOo+Qqj6KPDB77XausK2Nl8NKWc9g401REu7Z2eIqmcrPJbJbuLaUOlF258
P5KzdQ8sNei18pHkiPqHE7O121d6+86nSltsf2b0cKpU/TpZmv40a8ludpv8fuSMCfNsFnuWJfrb
YzISIZTgpEWvt7dTWv/gSaktmtLbZFQmJxTv8yWWtKoW1+vvY/LP/qaid/50qnBszTIsNkPH09Ab
/rIODyRTctWZ8sMmPibIk5kqrsSX5XqSNZQK6M51Wy7IfquT5d74WQzwxNbiMCGYcWeny7dySq1d
kQOczyzA41/oejg+mCzvkGdrh4qTE9v5mYRIzCCg8Fji4gveDD+3q5H0l8j2dQObdDzObqjFM/j+
cpzPav8lL6q9gejzEURATYBgJS8wSKxtVms/btQcXCM7skuMgzUxAwJflr+V/VCEWMfYRWTCMYT/
ayxTa4snRt9hHsAbGqf1aQSqla95n1XfySeZ6VqwDM8lky+4a1O2USsQSslSfUwuSiN7GsQujhgo
5eslHHXpdciG+ZLa1r1Ymu73M8x//ESN628UuW81WDHEYOKXu//5XJf8+T/rv/nvn/n5X/znJf3G
RLL+If7yp3Yf9fW9/Oh//aGffjP/+78fXfgu3n+6s6lEKuYH+dHNjx+9LMR/0e/Wn/zffvMfH7ff
8jw3H//67f17mVZh2osu/SZ++/e3Vl0+pzabfeO/+Xrr//Dvb69P4V+/XT/Gf7zVXf4//KOP9178
6zfF0f7p8qHCuG1qDioJx/rtH6ACb9/y/unYKqp/c603VBi2v/2jqjuRgOmz/qnSkaFvbQPZchFY
/PaPnuDS9VvqP03GuqAAwKJZQLis3/7rBfg3/u/3d+5/xgFqP2+DlgkBhnE7Z3gCYRB4278c4jVQ
1oOqxkC5yS64G9RCPEZ67aMk80dZLuGiRUswe/Sl4+gHfJt4vxSj+/v19dPl9UcoobZutv/P/vD7
owBEg5tprb0099cPfa8qS+tq1aEqvHbLfP9p8MoLCDjtioyeYKqSRBbbCYZEp7GlER1niR/z1CRU
GQszH50owz+8j/9+of74kPSfOwu3h2Sqa39LxZoBWu2XF6aDBew0Lsln+twMmOcUEapy0ci0dL6X
DOnui0nu27oXO4MJnWk55KNbth3CtfMrS3mMKgLZYWvCLLOQ75MomBG9tBCwRP0QOKoy7hoD+ylC
/HjjNhHgSafbk0uyH3XC6Ei2e/nrZ/TLKej2jCzV4WojNwW76a8Vbquo/VT3FKb47Nh5nIlpQlJ3
mwYyvdF4hA6wjuzQCuh7gDy7nB0fB6hNROHZnarntHb0u0p3P0W66v3Nqq9xqf96AVhc6MZ6QOND
8iv9UPQi60bXKQ/Amx6j0aZfqxaHWrWJt1c9m1MlYZiz0b5ZnhTHAtyFr4/tobATkkwxf92RSR6r
898+rj9dmGxGZJDxGUGixRv1SxMkw2KMlLDz9mZ+aCloAkOVSWApM1BZjSoJi8acCG+zaFW20+Px
tSFRKqyrdqIaWjQCqpK/uTCt9bPw02cFMg1KVKggHu+l7q4P+Q9CfHT26hJH08BOtCYyZ8xz7K7c
UOgqF69Iu6ciuuSglh/asUCHQsU+W1MSLKadbiEJEPeKiPpKIjNBViBxQ+BA5pH4u0NVL+onVAO+
M0QEThkMiAtXcQIrN5/tedLO9qAeTWluK1r2F226ywiFYoZTWzhMiGNKJ7wp7mQwuZ+/1rIaAlfx
pm3PxMPsV9kALF/LqN8SQbE89QaZS5m2N5T+ymlWwbnfIWus8EPOP9IMo5ma2LD1nGYIEbFMPgee
aUO2YRou3gpzYYwbzrr7/NefEp0C+88vMLs2y7XJhawSQ/fzC1yV0AqzkpxFfZS+rZf1lUbzqa0w
H+oZw7msJREjX4m5UzRdp8pcSK6pqvsMOIkip8S3hZKHFeGUJ2+AkFw683ZueYFm+R2gLc99xgB3
C9tJIucbI5N0h3TT4/XVQ8zAnCIcpXmLRM5I2fXW4RNnwgidyKib97mrP3tMN9GIAp5QupU+sf4t
9+L4KGzJsNxGDpUQ9I1QIiFsg5si8a6kQdaHsdaijbTrE1qbx9vkhRPatO+RZD4PJs75JLqbfEfe
V6LUdmq+gG0mzDvvu+TOy5qWcYiK08Ss4X3B6V/DoxhBZTvMx10ARyQOLCSb2wTPHoFp2QFxY34R
XpNfdOvrLPUqnCYtJls8UbGkyoLDtBOqtsyY6LUpaU8dnaa5N8/2GIfZOcdGe7aJPbuKtkgvnNED
tPPxQ5l9mpVe7tnaoMJoy3yqukG7opsiInG+ohK5d62WJIamo4SDMXIeE+Z2plU7x4I5ma/VjXZg
Y89CsGPQNcx5jReXqLsRbZwlk8xMLKS2JiY5GQWTtFIae/Kb3lGUvLhN7R5v75Fd0G1uE0MLnRFQ
KUPcN+pL7Ri3RcFhyrLOmagPRqlc40YwIgVTzYh/OXitkz44wj2VojTOoAvSh0gZ0gc189DkqDh4
urplHNxqT7JyIlZmF2XsZG413Y7PVsNzbN1qvo4KV4tuQliUxXzWncwxQUO3D56dZofa6FTgceJL
KuLq3E9aRTIJ+jvpmIGXI0WenVWrMLPLZ4RcMVo2df6TIjub600/qxwaR8YuixNtPU0kNFY1lll3
euT8V6HiYE4+IfLYZgOD1YUpoV/ZsFEHsijuycRQ7yMbJWCapYd2lu9T1873ktHc/QDQ0svz0yKF
sV+0yXg01Va5S9FE3O4Zpvpcwbs82lrt3c1zBeGr945WsRxkjJv6dmPFkNKJoCN8eP3a4lXu79/I
LZ6HGEZ3c/takqXU/0sz4f+sMdiuP2x4QOEtt0I9BA10WzrMdxo4Fg/delOUi3vgQ0J3er07tyym
nYFQyOzs3e1LqCgY1Y7asTfKMVA9N9npiJSe8gqTXpyD0mGBUR5vN2pG2E0xL1d1/YnEpRdWuAIH
fHNxesO+v90IXB7H2Zy/3e4RprisAZfhROF45PRGKgLzvafbzTREb+7iVNuZRdvvUcNGvpKRsOsI
c9MVZXlcpra5B/GMw2fyxFNcOYS2CyT7TXXMpOG9aqkKTmvsxyeDJrdWx69NVXIkt5x5D/JDYEns
5UbIhh6w1ytX2QMmkAtCCRAIzZuLVTa1v49pnr6ImYsYW25gFtarxoAycOvSOWgmvnLZmk7YEhRQ
gFa+B8NQOPoXtzToS9PGlvOrtMXJtOU6IyfuHkAAWrlhj3y28yNI3EznilOx6gT4XGyU3vQtORbY
k6yWQZywNmlpnWWHMTh1oPbmZqFtYgda9+x2te8h/dwVCD22tAsnf8hy7aA26Q/0A+XWWx0+lpBu
WIysEwhY7EDbLczhsOlUYdmh9EuK8oswZLI1WXz3xHv4FTrba62gzVDgFIEJKHcqWP0A395LJmyE
a3Pf3uOufUjV8RnOkb0ZY0S50ypg9LS6CovCY7Tg0juCmf/7q1mYi3JYMBgDyjaIZDNHeJOfLCnF
vSrsEJgiSM11fVqQQD3PXMtd/5l4yoYMUO+Kf3c8gcmoYK9OT449pjtpnTD/A5wp+Cqlu73pjKkh
Mmv6YmIW2Jppf5X6GAdyZJFAoxeai+ehvYYNjwBsn3DA3mtGEgz8gre4WJ7sODbPKfbsDVS4GrME
jKkJsxtxG8qRDLJE67vAS2j18/7du3E6nkTs3DsNwhaQes6mxXwTuMTLWEVNoIOGxopSeFdFFfTZ
9cDNU5u3S+m24ZTGNULBago6RfuqKlVHvSo3CDARr1RgqbMB48GUiuQ8GRpwSnc8m/HG0Krlqsnh
VNWZ8mlZ9rNXmuGoJzMZLUW+p395XaRL6IKpFrtbiKSpJMdlnLdJjju+nilXpuhZxWKN5g39ZzyT
zpfgAhCa8kp2qRsmE251yaRjtuLl3m0f6GnTe+rTeOs0U8N/j0pEFS4b67Cc3KnDyDHjJiR5qrhT
S9c+esVySTPmCgTgHfK2RDDhllTgMTvr3NQeAkrqgFLZooLrjjb2muPSD06gxlVWfyOjPA/Vscn2
hmyYI+n1VfU+ktEYjlFkfF5bEQe86h9pVitBCyPloAjvTpOGc7Qg6m4wE1jEjmTjXjrG9GibCyR+
x2Q7dkXrLyhsdri6gJ3LiJFQZZvvde82tCCT1yEnsgtxvRuMZpOiKyiVwMYjfTAlmacyOnZ21+zc
voA4mw75QW3tKwoapyGfo+rreRVQ7qvcvteyst4pML8aQpdbr5l94dRu6BBd6LtOxEhrffAKWtiH
RnqXOm6Uoworw7dmklqFTNULWWy7BQHnNvGeh6HtWAaG9GAICLZUy8neSrM3WHXKRZDUZvLM4MuL
OzNLer830/KES8UNkY9G25oalWmQsfeM9q7oBkLrenJJlOZQDw0MwemjAyt4YQY7hkvU/WgWlBQj
Ov9DRv4NVN2DRizr1kVYui9qwziyqVUbkzcv8DSSkuy4gkKTOyRZ9SyFMpo+6QD4gmTmKRB2CClC
qZWDnnE1rb9DRBHZJZXW7riCIIoYFgLYjFGeHouNgZQpHnNrM6EfIr/e87ZjYZ9LZE4YmpRzMTBL
WzryXSDVbrhM9BChQJrZHwCxl/tEoGdxnIMOjBt9Eaofc3aPsqGFmqRutkvpVZBmlXHUGopnOYZS
aV0kFF17AuzgwKB/7gDquXGH7kHWn0hFaJCee8+6JKM2XRCbjNiSeTj44ryq22IYyV7krP7orNj2
I7KlHzv8aLKfjfeBAX2wwLAm4F3UAQEVZF8JuKugWoznwuKjC/GKrUlkjIAdalOjzPZKgpDndlfK
YTqzs/AS4zShmaVcBwuwiizLQ654zCNH++JWyXhqmOn5xWxHF8pUnVTdvPxMA/leGbPhw3B6Jqvq
BVjEtOaU5mv32j7pcPpPHja4jUrK7cQx7vaVdBztk6sXwJAWI99kRdp0XHH8bHP7V7I5dYNn+ji7
k6Co0vEMDqMJsVFi0inFiJhyRvGPJmNjdjp3leg7cN5iO46NypC//NJxIDsNZNqQD8zfbjd0thNG
qyTVW3FNilCrmsrJywjN1gfzePsRNOjHibj5HaiZH47Q03BQYUJbmXG0FVv//aYiDM5vhzYK08FZ
kA4jQeiJkQoBTxV3cAreVObhWwWSNUe6B7O9nwrbvlcIeBjrqHlUC93at3RwfIWwPIZjfE1aIHzh
yrm7vjEUSmnIt8ucdI9IXAIXt8T97V4E5P9ou8jKbndjhhcx+ZZMVsLWLtMNkNBmwyVjPOSoph5m
JLlBXnTpGjrC1IFuy6El2yMg22S6qqM4SzVun2L+D7aNR4cxGt32ttwTKA5RuNNa1IX5ixaNzpkA
ZHy9oxOaahNvVdyxj4ykkdEhLTZ7HmAkiBysR5UTGEAdWlOjr8v14+NWGx3n7s277LL+BpbHJM9S
lDut99TjvCBhHuELIepZ7zvNaoM2mzYEZoPMqF5Oyuy6gV4WM535aDmaCpwj6XaA4Cb31CTTeBwo
7OQ4LcfbTV24svzDfYLsEj5v07LReZ3ZMmf7I9X6GabZ3obO3ICzfygaORwdPkQn6vLBX9AWlWXj
ITbtspOTxN1u6turTtt5q6fWZxgjfBwc4oipG+gs29kGeRC5GigSdVl87mr768oSPykFBCIvs/lt
6Rkkf8obGz+oI0TrJb12HccRoT9T4aELl9cJAI4/aya/u9RYIo3iLNgFXGtUmHhMX9oiyQOy3D4p
Kvo9RIWIftNn4r7oChj4MJbtEEHB6gUmyK70vlmL+e4szn50hxcFrkEwLG9Av5bQrjB1x89Jw/Bw
EFm9q4ik8xM35irF86T14z4zoU2O3qdk3WGId9jN9bZX9TYk7knXskNcHPQuucfxGe1ERIWLINjX
qhiB+lhXrBUxMLL5QJRXiAj0qPbqey0fqfOjTdTOvb9MVDVa52iHzIj0wBqm/WAiBC8GRduTc0Iy
mZaemFZ1gerKDxNh3Na28vcpRyPKRPKTXpObxgRuiqjQ3biwD7TagpkxQUZP6eisy+XtpgQa1iX2
ntHFR7/wPDPZ71rDPmiuUDdoSR7sdPJ80eGGQicPr71hnmMizoX1R84k3qUm0/eZrTwqxAhvCUdA
tVIXXydPUsSv7Z3SDdrcfWUYrGwgya8T2ckLbdRzvtXFDXO/vPPZOhE0cxwid/1HxEvdjBFhawr7
tqJRCIi8fc/fjKwp7+ETtUHcwmteO8jEGonvLBx3LEO4T6Cc3rkKo/BqdNo9fosfozUBt88sfatN
nvUa28bVa61DnQqPDqitHasVWoauxHixveZzJzFDpw1HYNOLcJZ4Y3bWW/xGbeM85M5afVXdl7Sq
m0+8JReliF67diAltWvfbSnIMbWhb/brsMweCkxnCZR7izWEQ3t+IjtnQtlj0DAjHvaqFF4oUr27
irxwtr1QXgeWnyrl1I4U3900DduXi8In1DWjC6IuSvaiULzdoj56y1U2KfB8XIQPaUrHkMTrUubA
K23H4VBu67tBm/2mjsrzAJKZw9KLqgn1rI5GE3IJ95yFAHBJJIFmK7pT05lFCGupDTRFHQ6eJb5U
NI58mL9HcnKSLese65el3hmYB+8TGtTg3e/d7DCYs/rOeBuGU+yYJyxV8z5Tqy8ttdQuH9wHdbEv
S4THAfKPtXO1RMNW7lnbfBzEpngeaSrvlTQbQrrU7R3gsifHzBleR4xNJ28IMot+UqSu7uiclnJW
k+QlF/tk5nz6Dw6ZxVttcAgiXveNWNFfyOs0DhQK5zpHa5H3PHomtg+uPUYvaMe2jKheEfsxjIz1
0Uc639KoBhe3pFkVamP+oCke69YU10cNYpzWLEGqj0XQ91EUSK5pQKnt3VD311wpG8Ir+H5OZKqf
qhEpr0W7H/sWkwkB8+AiD6PIsWTXCxnLJLUdNVmzb5ZOvY2c5cW13Oa4tq4XeLP8tdfSG5nT8FPR
fHFlEfmT+lxX3lYhsa5kFXK1Y1OCC0wazpSNY4ZFC72q+JrRoDgu1ICEQusEcNzuVzqBcgmiJBsb
6bHRp/rYrTe3u7cbU0M/T9jt/+fbEYqKP/z06Hg9OWgJQNhqpzVj0A4gZ/NWAtcAcbaxFXOLzS/f
g1nw9t36A3SmjgCmM3aT2e+8Dl9f4rSk53IzZDOxat8TzuAGBB6KtXNUyBTUUEnpdScbpjUIJx/A
V51zL3OPVYk1rGjK97kkj04xepfLXirHBXRpiUiOs66LU6AjcM5Oxu3vkXctGgRiT8otCNwHZ9f1
UfmUOsNLR+7MbuhTyK6WVR6n2CPLpdNPs7aExq7xRudJdoxVvMH9BOyzfvZAIjwvDqLAmAQvQsWV
2s6Po0FCRjKnbYjAqEf2hBzRQybYkiMdqQn+QKEQWNBLOhlzdcCbr9DRFqXuK5NSHlEN+TRXzSfC
wqumyY9evXznzXZYshXrYI6V67s6mV8pqFN9FN51TBbGwJ5NkLAVZOnCbtz1NSfA2QyH2qWtW9BZ
kUVc31lkkrk1GR0tKA6PKzlU0GzxU2iZjSnRArXf6C7ptHZZdqeootkQpX0V9szLzoyjr4ZWK6+N
547o7zv3UJAp8eBh/FjHD+LblCc7ZxG7YRErqDipd3wEqn2UJNVrXUWnqsoUjKh070xXG64TAKMr
WzQHJW/YNBTj73FDj4dA0Rp5/9sQJw92lDofJUqBQXSwSRQbFQSpXVUMlLhT530LWeFrCcGEoxfm
DQd07b6QyaM3MdAZJE1eDtTErUCePOjKaISkNy57QqqW3VKxdMwG2ayLIhAg0ZismzHbqe20o8XR
H/GWZsBKJdDzNi7oB9ZaqNhSOTudEhPWu+Lj0uKH0fZ7DpT2wW4xhMVOdZdrg/ZMs+0Y01CgRvHm
k8UJ7mbw6AQR7us9p2UcJ9csSMFgmICDRdl3phQbc66eE84I8Do5BcddiabSJRrFVEVgAwIPAWQp
D1N8mTPw2BngZF9V7G+d288H6wuhTuIqU1BeE3pkS9VPjdHwwiCqP4zZpIBZGJzL2JUXN6vSs1Z4
BePB6cR0sj6wZl4IopYPemm/5xjzkM2VIVSW6T5TeyXQEzYpbXKx1MhH2bMZ97HqhpO7fO/bctib
EVIYheaqz9yq2toqA9yuS7YZ5C3fmVLUaCujIhslpwTkZ2M+E30p57ckEZToY6ddb20pMLc7xkZY
4NT31jCbbVXXbGHC/Ww3WBKTJjGORbpYdDGardR1rjGiWPw8Xl7Tua32+jw+8W7NB7vyOAPlw7Kt
dELLHXcefc+R+i6P1WWrcYGxRBSBjVJjyekO9zU/nxjdJ084RTAwRmpnVZ6GguydqbXOk/bmSMKY
1+Bq5BGo+e1YXBTEH6XJltah09tZ8xu2/Ku36iXjXGwsXt7jjEYVFfV4Gmz7lOnQ9Kt5/BRXSn0v
2+jsJJJP4GhjjZ4Y2eSzfec1hRLkOtmPS9zfLbS2Y4eJDTzcdLvUbXISqXxc7JxOuvW9NaZNZekZ
cSMKxXZmzht4WetJXdCZVFzq43IjRwMDk23F4TQKLCdzckKomYb9MNX7YY9WAHV4PclL0g46jGQ6
acpyGfG77IyZFAO1aQhPWjsHfVnaYSTQMntxte+cEVNWPsggdVttP69aGCAf15QQ57fuBSV0aUXi
btaH7jgP+VM86ek1mxsCsYWGWclUN9Ps4chKmvoSIdUmoOCIhNYG/JluE1TAx4SGHpYESJA9x39a
xc0nVnuqcLI/FxwbX8RymNP0KCEKXG2FWTNFUg9QsYvUuzSmErppA5Oe5dDohHLOOoVfSnTyaNEM
mLrl4pqRtpfwmLYah5BNzFQiwGAnfApbGwQuRihZey/j5LW7Vu+iQOsq48Ux55CFh3/UCCsk/Mkb
mKhk+mmKso/BKOxtU2QKzNbHFIXp52FWP0vBDutUC4maGm+xWZjarukISo0l5sGE+fxcMhrTMqjW
2JgxHqkqauGJGXBD4QcO5gxOyTl4Uw38MkvOVg/gba50b1M02P3mso+5CJX8weVXhKk7LSiMMggK
yU4uePsmZ59y/j9B4ml9PAE2xtMkiASNo3zQxY4TbnuxFFUep4SuqVVrlzSxX9XSlHvWqldGFQrN
87rt8XZSWmgdA18gh/SXdK4+3W2Qfc9ANib8qBt2ByIGZQyPX+AUHNh6j2ZKAldj5uSREgOvUW6c
jfUmhWYKGVaeIgwn2wa4nC8ZSx1TcEVek2rPY1mIXZQRcKq0Jzqp5SkmqTCAHfCjiNqW+UTUPBtY
WO+UPN9Z7ptqzdZzvyY+LjT9xZi/pSpeM5AX6EZBBjsjsUfakuH4t9gAPM6JgvSCa9suzPNcgSOT
xtmpLMySPIHCDSB4mkGrtdVpUnQOiCXplRklX6KaxgpXljAj4/TDzshelQnJEjYe3YMnXksYqAAY
SLa3nbwvfZuNnXarzl8Jbl6Oad40OMM42do9CwYPcDpWPVMB3+sJaB9imn5ONpuBruAbIhTZ78Y2
6vaN7NuQEO0Jd/2Egztlf1n0CM62KbBDJNi7IOsyiB8q8aIb6bivxiiDbrV60YvKGC9kfy0eSzKG
p7tutf+L9ea27BR8gtGh5HtnumMoQK3e4r24OuuY2py0/mJBB48xmLsZK3xWIeqZZy0HMcLfnFT5
yNfcMFhz9h6rBLNRb8ACV/C1qLrYRBKcET8Sete7p86erE2z5MUhyUpOCrjrqs7hBOoZL1VXsE2a
qrpRVrTdUsX2ZRRTticJ8JJP4uj1wDZhESG3V6Gbs+4tG4N4E5qxZb8jXOM9WYPlVLf0nqSWXirR
qW+RsVRhMtoVonXcSz0Hf/KnGzQo+RT0aVvtoI8ox0YtvoyajkN29Ag+tKp1au68eniTqfePjmrE
z50gynqcZgK2pB4mmSN9RD7f5sTsdnNUjxslgRvK3OhtUuNwsYn07ShJr1oTRxdzwv/dWsPGpIFy
HCj1NIeEuXyEo5zCMW8pQiuX7h+cXajfZPM8UqgaJBuXbe8943jbeYkIwAum56mgnzCU+lGD0n7X
qjWA1W4DI7t5nwb1w4olHuWq3kdePz83tKdpLTynDcFZo6C5dLsebldGpDboBVWxaQRRJgRzR4ci
tvmcxylXfJ+/mF0L9Yx2xq5fAzAqTqZzQkaVSpYHCdOuwRzqy5AILcD6xtRUr7pznGnPDMD/L3tn
thS3lnXrJ1KFemndqssGEkggweZGAQar73s9/f8pXfV7l3ecqjhxbs+O2ESStrOVltacc4xvEP5Q
Ms8Zqd0COluUfYw73SHpHses0A9NRacinVeyiNtqfimF8SV1K3fluUyYRa9eVtBDXrmq6+66CGsE
h7HOsacz5v7HhCzlRJqTvFvGBvNPyWSzTaHuD9hIT2tnvcRgv55LWeinWFNfsuZsMv9/MjMjeRat
Qoe6JPQEKTAyASG3R32qa5m2ADevv2vImn7dWhfRHq+/xouOzCoBIF8YPZeEBP2nhmt8dZFGN8fr
D2D3r0qb5d6MBEMXSX0crJrJvZzL/7qZMdY+TMuJZnN1vP4wtlJMbGXX9ZY8JFw9qp4GOKc8DkNb
K4+2sVkfGYSCd/11u0zMBCS1lpIiI+WHMAmLYzkp//wh7MTCKtncKMiyD502fGZ90fjpuvAA00K2
RS815fF6S8kqkzXcfE0tI8aNT9Ps+OvmvN1MIpUXCnDBiTuj8Jgr10eFi9Zx3X5cf/39w8B26zcZ
s9oEtMDx+gDXB/z1UP97H9pfb7Wiao/Wv13dPMtD35inl+tfy673XR8gk0lNda4v4Y8HzEiX8BEz
vjT0SI+VOfFFSGncHH/9vt0ZxRIsYkQZXomU17XzsnS7kSKf2V11vN76/WsYS2xUwef/cf/14//j
vt+//v73GmOezPn9yHlkkBRslwNbe77A+Pe3eP1dkmq+iaSLjhz8MoPLhLRcnYjMfIoJK++NAkGG
yHbTZOPfsp6uf0HSP4Ta1YfZmmuiXpTin49rrSVHx/UpwmosmQzzJ9dbSmyD+037H7/vut5vb3/t
eqsTdrdbLFwo//tw1/t/PWY10/jTa/RzBeJjjDPU9imku1+3rr9e/2BIqMDzbNDdpH4SDD8PRLPR
wR2xuAqJ0ypviu7IvogsJy0/XL/m+Hq4/f5a8ywYt5PqeiYhxW+O1x/jdks3l4wpSYIxGvzoEXfX
fFRpz9PU49ffP673FfFKZQhsO836EGNCXlT+9Y1EKSfJ9cditZEfZS02htUuL4KArn7TC+QGA2R0
Lq2z6ZpiMApgBiyTlMIlod0n5MW3C2unwZtFKf0s2UPrMG7ekYs7c4k2A4yziIPji1KWm6gbzPrs
AzthdxrjzVkjBdnBsmODpt7YBiW+kikkeKAuYHR4yRP1HkC3HQC3+rQF9Q6D8IuJvVQr+m2yyDkt
ldUrVvHDWHZQBcI42nWadtI53MDLIdSLAKLSBX1RG+O+V9PoNtKjIF63ZnMS3oaZGR8tXqAzOdbS
fdCLY1bOYNRBAJbVaMPZWeJwqLFM9YvfkwhSLA0hgHTuyKEsELVkIJpM7YRPkTxxLKTbeHXAwtiZ
6b1siRt96UKXbt3YN8xIh4UwqeFVz9sHOma7IbzgXVI8sEY/auO1NwvTrXpx6KLsB6u1xxCQ9xMl
u1Sy0Ws1y491ZXqvF3zdDGZt+KBOVBsXdbLeJXknd0UKx7n/YffMWRZhSY6qMC8AULXCBWeCE6sU
C1zGEz13YmMo3WTIoO+Esj/QAzpFYfLWJFgPp4FoAgVGBwFd55TJzUjICMysB2w2lRstbOVLsLBW
DSAPZEeuQ0PntsdIRg0mGqh6L82bHmWldFN6pA72U56bjqLxyXVUYsdQHQ9SNMCg6xYQxUSl+KVQ
vlfmThWUWVrBFr9uw4Cw23PS35UVaUsEkrm6GGrHZl/j9ZqLySTIOzv12H4xCCR2UNcUjHsF+RtN
MzCxoiupqslJtNrT0qvCDU3A7WgjHmlRnXjvnVMvCYrihLrKSvj02s1EYpAtW5vlC2fnT6X3eiLt
nbRjwM0G/6BHHFyKou5xRzPD0ACpjQmegUH+oIDoOGVVpfU4tlOP/WHl0Zd35iDs69el10p60slH
UgM6RRPtoZAM/dWwGt6w8rhYxmdohp4xHQk7ALNJhATRujIJO2qxMEQpwl0763sdkRfxz2EayFKT
BX1MvoSa4+uaocT47JLVXUkqmUfc37hPo1m4etzrz/NSo0qSy5uVlFnHLgrjeS2V7sxUHdQIZcP1
rigTTjtMyqNMEhtXIUP4XbN+V0MVrNHa45dKs8JNddoFa6Rah8iYrWdpiBsm6KEcMFdE0GmEzzPq
4oOgSHQqUhkOo5ZYNA8MBbmPjs2Zd9DpdXnWzXJ9IibSAxFUofQJ2fHIHDYCjR+6FvRKGmM0OhPd
+DwDSrob6/TChWJ8vv7ooYoQmPCUVrdJyCOljfYJvEVQY4XTs6W3dPvBu0jp+pUnyXBUkyl5SDTJ
dqYi0OpQZa3Kxd6ySKMLSQN6xJF9JNgGoFPk2KMx3jSrwYygHySnsB61Hpz+rCTBkq/jA1a6p6Zs
f8RyIfgjkBzzopX3pt63FOrKBJyDXIA+bBHbVNi6laKt/UJAW9U72LdUdmNV9jcIv9/Z72RBShuR
vt+csF3Up1srfSnq1Gb3P7U+8U0cBRPYOHxk6rhFYNuCrVPNtjCXT41p6yes60DN1C0QGl1DYEoL
6eRDauAwMnPa/qA3ohi+u6Kfm3FkumRiWqZd1TmV9KrNo3nCOXU7o7var2uTeEURzx5OidprE6zR
iPFiH33415KrTygr4qee9nwc9sXFnG6WtRNPRmyyrmSvxRZaGoqlJidPebyqbpqWrmRSgehZW+gx
PP1/Vhb/wUtAf2+jugKXgZtDwV75p9ViHdVUJJZG4KgCOHEaGXr3RUjSZmxdbESLT3PRtcA8lsDY
xB2ziVf2P7+EP1gE15dgs6DKG7iBQeCfqe0ixPqWIujfkz3l2uGg3lsRKwDGzYRgBft7rrI/35Ko
AlGNmBMJdRdqobhSXY1u12hwdGgc3mxiU3lUivvRjp57hssHylX5blOBXrtR/+VVb4Lrf1O8b5+c
TLKCiQ6fVM0/BNm4GQB7VTMfnOhNPzcU+xBhdScuBdl7les7Y7Qrbx6Vw2guMUlzRfZ91faKnn0k
GLfCThfvs18TTv5hqjJ8mnKh+WN8IVAxdNYvtsB0Yx46GGlOkSTr8b+8/r+ZG3j9QsVFYAuTt3EV
nP+bYj/FM6OYFUsdnDNJlyov6TvehNEyZFvkA6qM0kXyNAZrbn0bzYTlQT+lvej9SiUKF23/7WR/
GFna7lfT/ia2DkiT1t858x5SqBC7ua4mtytiY9en+p1OKv0vD/3/t4D9FwsY7IsNbPN/toCdIJt+
/dX/9c9/8U//l2n+Q2gm2XBU/xshV3Dw/sv/pfxDZiOANdkyVZMOOt6sf/m/rH9s1H5sYxgQGDDJ
kID+5f/S/kG+ssXQVcY3jzXJ+r/yf/3d7MAklUoZVxDOm7/ZoHuwzVI/S0xgFsegn+mkiqNuVidH
/aEc27fhWTrQH0kd44Az5C8f1MOvM/ivHqu/m8+wIZkG/S4heDfG1Rb2lxOjopPZmLiRuIRiS0nc
tb/Jp7uiCsx+h5h8xvVpfhEG/v/4tNv5+penHfTQGNuEp22/DYhXi/tB2vn4pReVSywc8YCYhP/8
lH/37Pz7G/3DRpRhWwntkWdkTzisZwAmoCGjkCrF69OX//xc4KP/9nQs8raOiwqoBXa6P3kXXS7V
aYQyksnmFIJctHbgLO/nXrBvLe3mlHRZ7NOjIZtVUEIvWpaiqoRqQI1XOJUK6L4oVwJmQ2obE21w
ueCTnZqaGXyLKkWxtcHROnkIVkt+DS2QtlWqyNj0gGOl+ueIQXfmi2eAYpX7MoJ331ISIRzmE84a
KrV0ug+lRvWKdMLJrICvWjukaDOjTUKrg5H/vE4+xH0lH/RKfWTCprsrMm62WBCSCJxzNLO4CwEv
URe3YN7b14wYGiqH+aLZNVSBxXqarTx8Og0J5Aa1pqE2rbIfQtPzogrJT9yho2rfu2XmyNPe44W8
06pcLtRYm9KYuNPcOHYm8ltF60D/E8VgGEfUSIdJ7X9oldhkVZkjSu3LKIZTUjdvkEAv01Ij9+xO
kjG9LhQ+rkWTG9aYYrkde+cMqNSAb4Om8hxteaB+bn7QaaPLuWi4xka9Ia18urBRB/pRt4SqQD6P
0d6XiYTmX4phUbIfN2fYEFq1b7IfSql+kYCFOUfjm1CzxENGx1uOEB5uBFak0Wcy4wH45+y+B2pL
Pra91CzfICGzryt8PPymR6NVKSir6LXNWxWAwqh6o+nDCDvzrWH5ytb5QrfDM6LZTVoi4yamFHlY
79AKI/S21i9NKy5R/VkW3TtN8Hwrt2A5pwwqB8ldsrTwral+2yQQkmUGBB/ogWaOF6MuvuSp8pMN
B7M9TqHNF5k0+aV6MBvBGKPTFQdcTAJQyqPCc2wzfowMlqu6nb21lPgrVeXrane7ss12rSLfBKyo
qgtzJuJN00YP9BKfLKrYyZR/dirv8TAjqHaKSv+SLPhvSg+Bv5DhZ0kP7GQxVKTJzy7jHRRdSCAS
4odMI4gIyT073Lz9lmoQctOq+wRMQs0aW7M/QJMqMv62tGpfMgpRh/we9sUrHFm0tQq+I7exeSGN
blJ2l2vhymPkpwyoTjnBVo3ZIA9oeM0YtM5CaR/1lcMkV0j1SNmNjZLIfY1Nj5OD6++hCpSqogdT
w/HTZP3kxDkNkUX2kpBOQZw1LYcM/2BsdtcvWtgsOk34bgv7gceKqOZZ40M+jEltd7WEcwX2mkfM
3Smq1fNiJb8OX2ZZvRM21Q+GYCPj5fwcLSi2x6gDwafbjxnRju6c8+5CCSUasYswagz615aZHbbj
ZmaGnhXT3aIaEXzU/k1pzMjtJLLoq9pwQcrAfhHtgjZG5gk2rr0xfOUSE12wh/uReFZO3xsLj9Nh
kPH/1ei0xqx9SMpZ2XUDMoq6RyvYGqjk+PiuRx5sL491F/tQVL+pMCidPGmKXZqGftKGkW9sZ1yF
GtJF+d7EgRjlmBKJc7bR1XQ/Ivgc1NrPIhiHdo/sb80orVtJ/iqU/klFDJltPn2dM1XZfmiGRorN
wBqvt+AuzekCyZ93abRvADVbzxLDuV3MyEnFsrPLaJOmM2EcX0IATARn4O3AEFZvAjp6OAQtKLgv
vHAoDtvhZFfS5nhkMYuoDJDWX3INfZuqBzI0B8cozLNRSUFqckLG8DSXannp63pyQplTPA5pdZQs
+dflKJNdjKQZo0kwjwagnSEHvleEvCnROLLJk6SR/tV3LFSMSEcvx/Tmzkiy1PDR3nwdKV+qvqpf
bT6xFguxXzXzMdaWnbkpRmbuLEV1TvTk3I7TbmjLiwTjLGiTJXFE0l7/PfCwAOP0q1AnciKXSyuK
DmvNvWxyOMvJbJHbNl+GIgoiK3ka1sZnUSUPYtK/VKKEHBTnrDEtwunEuDQlaJracmilfJF+e1FJ
J2LNxPQza+dJz8+KXJxBS/wEQ0qrXnUidTuPdb7Rdebjoh8c6GM1OPRuFvhWsFNCa9npSIDCtTsN
Mh9FMfPtDHjjYj7WeVvcZ6RDtWWTctqTwsUOHVXAZDZOwvXHbZf5BM2Fq6ZANq+26ldi0VfAEPec
9/fjADy4f1myPZUtCjSmZU5kwyWbpeXQifZt+0iWhkuMqqOdjjibCohVLuKJ6xtUIBs6zRDj6eKA
NzD6NV1Kf9qqd2L1O57TXRSuowCOd1bXf+eKTPqeGvstxHcHrVTo05A7W3qHpKB+i7XoW5sxUEws
fWdaa3ZLxIYzWJ2viCTciTlGGaYCjW/zj1UxUcNsq5oRgmWZlAxBV7s2Tr7SWqCF4YfT5FYTWj17
apc9ORGd28Pgc5HVngHXjW7FYMcnWGEH9OW2rUtOobhFwTsV57bkpFDn6UGv4rsh7E4Nhnpnaln0
titfTPCMlvZn6iiEO1T5XKNv+ApDLx2Rz6EhcO3pUhPmFcDjW50sraiuZvETGyRcXK4AcSHXnlLK
xEbxFvqY0K2YalxaiS+TOGOPNlGBCJyXi0DKn5qJ7LPKSjsknyoKI7DWyRIGS3fTTs84UXw4ljRv
28jb9KUesMtvbWNprB3AekDaqI01+oUyIjKAvbEVerkvGzwUF9XPzlj9utAfUpAfXADn24z/q55Z
5hL2+1od1dcpljzbKFAYs60J0+FmSvvhJsXmazTEU5QFBEAJpKBOOhJ2S71xJ+O7CW/EYXDHU80q
49Lp2FXAB+Ia+Gu7DpTKjV/hIrlf2xnlTCyxxurvc9hvsAPk7uNEX5jcMPi7Gm8qLm0+ztxE2AuF
akTvAnF4DdHp5x9ShT3QNleuFYxrnHiQcE3Freo1ep26VQF6ZwWR3Km8onHqMVCXmiukyXQj6zyY
4Ye+5Jmb9dKb1KvsdaSFT2MZ94nlVlHTuXMx2Q4LH5Fx9qEVkJNSRq12VyPIk+bAStnA8VZqmhO0
LZmO2+hU2lt1be5R8JQ33Zq9RBKLzzirkq+t0CB1ZqGjvIdJQTY2/aO6TBo605rMtiycUXCjb1RW
I9mP9vQDRSHGSY3RwWgo/ghJdenHZ7tHv2SrUOajseIgkm2H/3HSc01v9YkU4u6T1Q6fB16VSFsV
v5+H3LGn4RnJfOUmRvgOpx3J8fVFJMCLx8XY68u9Kq23Yk7elEIkXiPj1NO1fOL8QETPpLRztUSo
boXtLJXkVymCcYgYdW/C3iK2tc9dISMwmyFzI0ukmUcRipRHf1605FGLLeS55A6iM9VJn+0Vhbk8
cm6c1olbjxqGgdm+03ONfSDoNa69aQP0jFCLGuHUYa6sj9AmzhoJqIpKBlTa/DlanFQhuVqY27B0
t2SK9n3YBzaxQ04c1TIqleqxZGzoSE33o+PU9Kv6Myk4ILC3/NDVDArVai1MlMnlQJDiCXa8Xrr0
oT9DaTbmz5WGkz+X+ZYiULFurxlnC0tuI4mEDR4v/npEsVAklp1wvoSnpDJTDwJBaLUYVlk9IqQt
Uw3eZ2C0aOuo1PgktK2SUBjdLLmbMmC4naXwITc+IxpNfmdWqc+Q6WRka+7rA0caMfWI6I0E1kFI
TzlJPog6yf25SKhAUsZvwpQIJcBnQXHLzobkF7QVveasjclwKuq40iud5kmqfKHRixBHzfyc6ssV
eWPtMNq9F8UId7w6kF0+PhTJwjJgFPh/wl3IJTxgorcRAPufqKTYuM3ZB1XRRtIrNUCrOnvhot1J
ZMpRP0Rc0ZfV5TDG6o7ukNLHCECQvBgqA4xeycEHR3biKtWdlaDp0mKFzypc8UPH2WMtkwmTjuFz
BrwIfWqDHWdg26J2TRVAHBrdXsX4mbEqFmPqVYZ2C9HoIy6nkmvbYUCW4hKtPLoz6jOzMj4HClaE
lrnYtYba+3jYLxCvPqFz/4SjkB1bg61tXSFsb1S+V5OY491sNgfT6DK3k7FOEnDzmpvjo1Vj/Veg
lnEJQqlltxwFatif23jxRkuZ/NhK7xjg/ER6z7C6RtVTLekFrEgcSOo0Hdij3hllHqh4NtDJaRXm
+hF4GFuLXsEH1YBDA4bns6fEvlZ3ipt2aIlW8IyAKXKPSiEwl6TbRdjjtXYeXSY933AXGbA/paek
th7VekQteBW8aGC4JgtkF7YdkOzAR9uOTexSd6in9mI0khNDiacQAZBhPHYZ7pE4zGJG4ccU0a8u
V3TJyc8cI8KH0gr8NroLmKvp+oHAN/YUyQwmMep+JOChx0vKajPuNP0VaXD/PufiyUQGcmBnRWjc
bIYOnxrmYmGxhE/GLRthaK0z57WYiCgichgavHYfD9PimjBj3Eyz7aCX1WdD1e8le/7Q23zxLEXl
+43u0klMh5LJfZib5HnX8wdoEMGiyHmmdHIFQxWCB+iq2OPT5XDvJ79CoQvZIxKHfiJ6w9bbzunN
mSqu6wmo3E43mDB7czC9tRhtR8WUslWbHJ4iYxAWtcFkGdKOeBOONFIoPdwPOw1wCM8dTDEVY6uI
jqIYmsNKjUF2rnYc5vGwSuz148am0e61cRV5dCD2JVREhGD0Hjr6DZAbQXqz1qQWHDt53Qs7u6mm
+tTnKCsEWBo13JLt68yL9bX1ZEaEMzFuZql9L5Xab5UxO45F/mFJ8duU+hnoLBmZHbsapzaa9wo3
GCuJcsww+DckpwwqAdn2vJPGxqJHUuDKaL6yZTnomwxCtPiF8HSgRqw4fukX7jEafZcXUk+qUjmQ
u3uuEum9jpgsss9G/So3XE4YOY/I6cg1BKFjikeS/jrvXqnMhSO2/ZQnMnbKOqdXUCrlzkrQN8F0
hmHOSK6q8PdRyYZ9hcioyj5SLcL3zeDHXXQsFzzNU6nTOczWBX2XP9q27pmDptyGFuKxUt6Nxos0
W+VuNY04CJXiDrPkukcPjCyzz/2iTAwfsltFClGg18MXMcmPYxE/WWX4Ag8ydc0cBSEEe9PBJSX5
lgQvz5C8ItbxCRvVK8M7lVGUiVXD9lX6UU4zEWojwIq3mb3e1GQPA2Uvd3y6tzP+wi7RTxqICreV
q3SH3SoYcm2GUsKryU17rxv6rUA5v6+i9CSFdFJSvjZ2tdoDHHFeZbRIjj4jEFwkHankbHlWVgRk
PFzkkv7JzNwynNM1yLpRx05SPJidzspMN8lfasq7fkQnNbCxd0yyzZBUSz4Arodew7nYmSziDIlf
TDZJgVJKLiEOwKz1wbxhFntIHiTZBo/ANNUp0uGnGZuQGHdENNGgq/m4MLKxR7I2qMFqR44GU5zi
aHTlBqAU2VeIPkMPIkK5N6vKQiBqXRgui2Cr7zKDef3SEG6WZaivYX0goQW5b+9CsErMZ3kHTX03
WJyO8ZLHt3nK9mfRpWMlq4/51H0jxEj29GVNXWbxd5nVChYUgle1xESwgsUvNqBsK0rpTl23eAvZ
02ARcB2VTKm1GPlTNo+nGRwNVVvcOMRUdfulWKZgUap5DyXUFRq/VXmtvQ4pIJVmmoJValEF6mt1
g0bQN1OMa5pcS4eRhGGLULdDpRpnrdE0BHsOCUks9ZlsHcmQD6QtWxs4OTtWK0SyutD51UgGchs8
antNnjsPwvFH3LXPU1ffE1FgeeS8CaS0y02uTG0AFV3ndBYQ/Ygo3dgUo6rek4ULgWFFGR41064u
uLpC9nbbMabhhEi2iijst2s12ZIoGSjT0piqSQgu2EYXs9UNLUE7Tcb3uzavWEx3xaCz14xZ2eeV
El4BV+yqJhoDywofhFZ5wDw0tyA7I6jV/LZFw1bN63I/T9NrmOJHYO5lE4EaH2shbWYOMEbNdF0X
08t4zVcl4/hodnRd2yraTeGIJgLvqt/qtFob4zWsVs1X5xAMfvtZF9J31EO2BywsP64ZV4WcMfy0
fYCq0R6Ujm2FArm8FrAOMmwvE/6NXWmlrTuy9mLANoKuFC+20UmOofOZllnX+YadBYXdeumMsGpp
b0yjOMdEYPgddno2OhU7lgxYDV/EtJbBBIPH56hxlCUrKSg7nPIYLzB8AVwayWHQt+OrH7RkJ0Ng
dxRCaPyJIyeXJFxS3Y8tofVYGOqLiOjfwgvvCIz2sjaiNPpOxM50G3lU3PMOhdsB86N87Ceaj2QR
cq4o+c/SNEcQlekQGAbb8pB4A7+DAuFycM83dHw/jaGhKUjwG10j/ZRr0v2YtoE5z7fY/At3ndXs
Qa+ljzLzEMVb6C3qd9HKaIKiNt9zKYIl9GZKP9W1FjsrZwGOuoWcsSoWO4DKhaONDBUsxJmJussx
DJ+UttiDbSDCKeHv0O09Ew+Ho5UCQqyK4TYi+yxn1vdFNERGXqp19guLGJ7RkHGXW3j4m5kdW4Y5
bsbg7WrKCBzEKm4NEdOeMzj+bMm8QxOiOalaSs9Wyaw80SbD7eWYfD3I6Y6Fkd5pTTpBDJJZgPD5
rYRtXh8ZQsZzZy+9Pzd8vGr2Y5pmLxNLcU6Wd4b06Y4uysmUSolNuWA1yT8SSaBgLycwEquC6tYQ
jgroxalXeuPV1NxPaNw3u0bvwl+7TL0uIbZkHBCSxFgrBNwJ3G8BCt/7SaIB3cuHXAArGItn6dMI
Sd9DOOIW+YqpKzbOzUKqXq1N25cWGGMcNHV9GPTmHW/q0maAOBtK8s4IP3BDBWFq37G5CoTe+qsw
BrYFinAi00ayoN2YeeeM1rKiuVZuJZM2Nip9Bv2OmHgXdtW+Zy0xI6lgOaU3iorBr9rxE/AbQkol
vzOxuRtZxMY9xfpdPc4myvxFosUPRwDdIVtEhHlOjxSpNrvbqIYHbA/Ks4RCVrWBdI1bkRFLCpz1
+ByV8cFA60FnAKCenGmvYQY/sWnebXVhaDNIZ3ao77WaOsuwvKaRfcuc4NwpLHYTyuvEIjZFbTEz
gySf6gpKLG+tnat3GoOvyaw9r5L+PGV5kPTTSWLmiA9Z5IjASJniiH/vzPVJl8rv+hY7lUntxlmQ
8clJ7LVEjT+xfswRW2EgsPDZGBDlZuRZi/KtbxD01UzGC44FNH/VD00CetS3rGetxo/lpVCUt4bI
PL/XVZ+pJlXiJqCyKlZyqFtug3CMOGOIdtu6AAX1iIrdzamv5FDnKtKkHXXMVDjRHJ9GhE8KZW3O
fMgrcguymf5YQeR70sLeiRKKQIlHKcNGBmZnZ7u2Zs9NPtLOTFv0QBuGgaQgTklXhOG4k2UASBNq
xC1LcDpXY4OoZ35T09Cj0L7v6C/5pJPobm3ODxSSFv3zfRkW9JpU85R11XpaOut1Ncxvsjki19ig
uHGMkl0v7+J+GrlGt0QCp1TucjSw6cSnamZcZmLwapCsWBLyiC4CJn2O/zSIJTICs2W+6wyW/URK
GIVEKa+B2m9dms7rLZyUoaielFGzz0ZGR494BEJ/zaU+qGrdBCb0hPMEBKn4mkbxUdrag6Rymhui
+T6PrBZ9S7WD7rKdeb6USAHMx4ySI2x8bIxWOtMYOKaEo14DE4CEjcIW05cRtmAVOK1yDXWgVZzt
vOcrTFkg57g62plJtU8MuGsp1vOoRI9tM9BAHafYW2o8nfxJ09AiUqYxByN+7sq0xZ9iPcxpWd1O
TBzOJqoLTX4pJrRSXSubR2NOXtOhiY6SkndBtmiBVMnxTcWsDtOSeTGaSd/n+gNtgWRHmGZ4gw0w
Q7fsNE2t7tsie8Sd1tyZ9nCo+hzMQxelO5xEqb1Kp6zSnmEBfXZSw2yIpv8Nm732xoCyJM0F0nmJ
EUxINT/MK1eTruKiG/FFqCHplNtnZltbwNDYPrfGpZCSCC27Ee2l1waRvwJjbm3tY1jTv2q2fer1
WhhJPECqPlqW4GowY5o0uGRD1b/TJBrABU1VxDSnRrNDTzJK5Fa19WzoWsf5jBgY/mSQADfiIsUY
UebLuy70KBYIeZjCc29gYiVA9+N66EqpS4kv54YMGnHbgca0/TYTELkoHulBt/CPHmSl7L0iG+8S
cBQojHvGgSGMxXp802frzh7BsF3Pc+qVn1rL966mH22i0Fdu6p9DhNkt5GFFF6duWkOSD5H7XI8G
UFXPYnuNRAImTMJWr7dpXTTVtiOij9ik1YblrJiJLTRCe+GaNeNehBv7Oal4yJqrWZzWnZdqazAo
tukmGB+PairexcSYlHB5DLE21vmMHUBqFbEjK8O2EOFJh3Be8uWE50F/0mgsHq1qpUGX+yw/vZ/k
A34vdFO4XXyxclUGqcjou50o2aWf6YjaVFmSgTRtABeWxTmoFSv7E16kSr2hrpO07/GtiobyidqL
nSMQRnuWfyZKrfgCpvtxtI5Kb36uXSzgNEVYqFTsT7HVz3fXW0M3Kh4HqsJAf04CESa5h9y9gi4p
3ETmEoFzmPwSjdiOid2xWxPK6ElLTfZslh2UzXB0ViXO2bQvAHHH3Ra9slSA2FmtI+VVTUIk7m1+
JNGWMxnTvbNFXtzXuHEO1TSiJLNCjDgRVQ/Xx30LB9CwZYuGRZHc93IOpoirzGy2Ay0FskNDNf/W
pNqulcUOAe93mDLzGRkopWTyENOZCaI1/SxlizGpajO1UTSAXeGbMZKiofLy3bp4W6YIeMiUs2u0
TmXswZwUjmSCFRJCzpGoE4kXJc1rmYV0oyimoE0lXefFSvoN/mHEOTmkN0ZLbUc0tZdkFK1ctFFf
0llQG633h4Z0Oqsyf0wM4A2VPAOkBpVr2FFQTmn+3aqah2m7oK3GvVa3Mhc8zEWxlo4+Y7DSUZLl
59CPN2mvEUSTTg8jdQSmse47AIgdrf/PsE5OUk98Sq7JtN7iTaUmmGskCBVdKwpf8a9Lb9YYWCSS
UQE9w/kYnNnqvgRzeU/CSqHT7617CwX4lnKqpwRgLoxWPT1NzKC3jDd18/8R47byoij3S1rnStLc
kkTJEKkYu0NTZ3dFvQl3VWACRgZNRGOApYTjuwQM8nkeaMWKLN/R17qUC+iVKVFdlR2rO2uZhlmH
+WeiEfvZNbgK6vHOypZ0b2jRgvWX5pAt5vFWr/UYV6xf1np4USnP6lE3kH/Hz4rehoBCR5tt4KKT
OqyD7yzvmI4fQ5Ow14kgxGNU2ifgAD1AJuU97wc6eHmu7CaORi/n4A1CDMlkL5ChURD4vOhldqtl
y0+VgYg3jMuK/BYTh56V3/DiTZ5QZ5pDTPmDeN4INdON2mzi9yrcmUbP7khVdzPSd0de1445ETRU
JRoZ70qDjNoEuXYdbdoJxTd0shDEUk5PtbwQgGBwCWVjI9yWWZ9trc2jpfuEF5g7LK0Pk0qj01xn
inDb3JeShoY6He8z/X9IO7PltrEuS79L3yMC83ALgCQ4ShQpUdINQiPmecbT1wf/FdWVSofdEX2j
cNpOcwBwzj57r/WtAbYElDyHjusqn32aKZyHgkoz11Jq3JVGIHHssMIGuAQ/gCI1O0XKQ3mF0uB/
fimL3GBSo7Yi/WFVX1d5c/rP/8r8kD/69XdhjszK869/IRKvsS/jRJuXkwU0hlaFqVJzHenH88/C
yo3WCCgfRaT+kAyPV5BC9V1Kci1DtkDZcLLJHL+XLRQos3W2eAIAToM/GcPS8iRyeMh6JJY8uLPC
Wnh70GcggU1j+afJ4GbJ5Xfykr+SM5nV0jbCH7ImofmubIZ9ElrzPZ8h2okl0UixtjJM8mNKsbeI
TC7R/puYdwM5OucR02M4BAkCmC9NYx3LRJBsc0xqd8LrXSQ29NkULoAdlSS1DsKgbnOtLdZxWb4k
YdLSSRheYsSw2ej3R1EP+81gqhnqAOwZqaUcg1pt0V1zDYmDfBzLYUmZoHWqdFGyz7KFYcA3kpUZ
h5dM649LJiSKltErC856MiUTjMl1ZCn7OvITKuvkIcuKGrBI8TjKCDMWO8yM7ou1eeQKZt2tLfyD
npSXKREY08rtvV4nrT3oA5qTpt7Tk8rRm/X9qk17bSfIAkuMlJB8je7P0cRxOWEVLAjtknD6TWuR
Il1LbxYchowcvkHzSy4v7qGOTmllF1K8F7PlSVeR51nKGD3Agzz1g2HYIZ3DlQQjcscUH9Mn0+VB
LtZtDYsiX2C+GUCNAGmVqU/swhZSsCEazLVhKOAoZyoowh1Oiihnm3m2AICOJJs2jNXoPmjdIyqd
mIM3tMZILrc0AKO7ULTwsOK9MrnVhelrys0ELHBomySC9GEwbvMG7UcULpS/fBqdSaOXl/dtD0Za
JmAr52ZHrWVX5OftcZsy+ipJmtZ9XcblzPOPAfhzDhUD+4f5UJYDnYmSKW41MZpecszsPtTivTqS
B5PV+m6S9YyYgeFbjgenK7KUM17gGHPxHSvakzZMH7gQkBVF6oFQuz2zN5fGEM1IibwwOks3ZHnh
KujyKzexdlInyaeCBsTVhrN6AeYjRN0Zag/H7oCGpYiBQxFxzDaFr7u6NBjbHH+OYGTZKmW6tavR
o/Ko9MbRt9RhoxkLfZgDuVe3mbmPaRdtw0awdn3vWxDWmnA3aHwMbv9sG1i6si/EouEMYskHvfPn
zZjIypHoUXOdKL12Knwm7HF4bCrVP6GHkle1DHbIkPx8BQUw97BOGihcQDC3RROAjqgkV5O0/oEO
bOcOApR8ZTBdrF8RuvFsvLT4bd1aaKNrRTCuI2BovXZWNTmBamSPSHaALRsFBXCoM+RkUL6VfA5U
Kk+Yo+d+/TRwjHGyOKmfrLrmDseh+RT41Kaj2OVPbcUQCYhF+kQCAcmTA3NhsSatl/Zl/NQs/6g8
1eETvVBEc1ISPEEtzJyWIvVxzBERpLFlPrIw0ZBvSuMReVXhSL1a3/uJtYqmQqbDjTwK+ix73fKf
cTjLJ41A9NUYPXfw9EBnMVv3LUB5TSWAaYKgHunNcPIDtT+1bTSchrxUDl3IHHP5/bYacPxaWc+c
CrNsI7Wkvxqe1Okm4WrmYwvHlgX7PR0HsJzkbtmlICWrzAxecGtoDoBqxsdBY7jgoyW+JaKsiiGq
V01H2q7ZcyGEEYwKWrcP5pXTOqprjTa1rq4w59C2EqXpKFOX0BjBK4It9U2Y5oMoSsV9rMfDZi5P
wwAUNq0S437mHQuxvtBgdhaG+4dMYzlmAgyOzLdYz3rAkJxtPT+pjX0y4E6WGiaCaolSQs21RbAj
tE5BpDdkyBVpbTq6AKM/amrP9GTwzR2iHcUFxPvQBvG+hbWyqZqBaY2W3NdR5HWE9O7GRfOF+2m2
+5558qikBx+Gp9POO78itZDGPpUd5RSbABwtsZg9hmzNKpvqT9OPabglJ3lZtYO0JEk162pS0TPO
R7XGbHQ51zIlcQbkoCzuLCJ53xyqmq1BDyumfjp4UoRYCMFwghFcSedWIUAnAnqBNZmCPe1BmRrm
fFA0XT+SrLvw5K21SSroXlLhNOS0gO+IHTsw+do3WG7hJZvFujQjecuCMHrcfhpv7E7oxwoR6wzy
LaJ5vgAm86lBCmLMVGlpqHmdrnOmH3NXnKhDwrnn5BAzWFTjx0aXqvtgglGg0BRj2Z43SlFNO45C
mMqf5rmfHwLaCAcM74GbK6J/bMIhdJQ6hN8rkkFGiZIXCj7AEEhAE9R4qyvwuCM9AT7kvE3Ddr43
ZhzcJTwPUUpOjanDp+rUQwqfaUVGhrlTMTzYXRRidhfxWgb4/4jRIjo9Q6iqKDchLnH01I8hQmbu
rOlOLxmWj5qkHIWZFTds+h7vT5KSpEPe6FjQq+3q+CBiSWKAN+G1s4Y7hBajwXJsiXq2Y+/3V4QJ
54449bdiZD4yidaE2xAOszqqwx6qgbKRjbtWJSO4CRnYdKWcAYTvoaSG3QHORkEG8MItNYvqQGV2
Cma/X3fcb4zWgZqIYXHlWId5MtP39WiNu3ZUoTzXfbMp1W7FOLZbczKBY2QI9WqYUOIVwYsgkrll
0jLeTF11P40ZW0MtkRM7BM+yzDEoVMyl+QPkpT5ZsiDCsUzjdV6Z6cZPlGpl+YirWj3YQUJj8yzr
c4O1zekpCFwS3uih5iGEpXFkFuuLByqbiZuRhEyjXQ9jWu/HRr/7dXDkm7TrTBc2YTV7RpoFtAtQ
EPSgpcdAPwt6LWNy1aBH8nnWqWwcNQM5bpr3+ioROUdXoowyXAhOcyaXhwZa5kpQpmyV6SptHd+i
S4gYj+xtdON9HD+Rs5DukjnfLvapvaW3B4hKrafG8b1WTHRJAB44SqV2WyMaOAu1QSrtg6KT9nPP
fLBcNv9fv/frR7/8qU9YBOeyeqJZnTWam+mG4tV64wVQgPbI2ExAxnW8Vv0q2yrjJO6j5Q9+/Upe
0p3xey8d8dZ3zaNZr9Vz3xLBirXQRamg7yIAdAyvz/3zgNz9GrjVNnKl+/zZfO0/sPEwLgxvkrAW
aPziD3XVJ44L2Nu4EdTVcDano/8GpKodzk21sdASCvbSVoEZqsI3tqWXoF+Xm9gTvXSTr/QPfuOu
uMAVPyOjlzhvFHb2JJ9Bes8vBmbVBB6No93neCRpXz8aB9hER0FcC97T4lqOaXLbpKXEjnVlRCi+
AwQ+xYqjXJJ33cD66C6Qys3oVrjwP8trQqOtOhrlHRBa/Rw8qZnXVO99eWRBgPajsI8wysz3UrOa
UluRQWGtU9hmIDToJtq0rbnNAA5HJSeGdB2Dj9sghZEfqvdCtDsvS48m7kzhg4+OOG+tPCYt4Cfi
ruzhs9oiLFliB95aINonFZlW7ZS7clMlVwhxITvGdpJWInJF1o4zHpJumz/FT8IrUgJaSdgeVsWm
01bKk/qeynuZeMXRmcOv9qg8WruYW9XrYJ4bXsAw0cZKeUDfllZ2/Nq/QURRzqFr3vPhJkf9GDfD
rRx3/XN47Z6kda04SG0hzbCy2dOFXQ0J0YYTp7RCLkKMqGGXDrnNzGrzR7FwUZMI11iwIUSM/apv
gTWd5rsG9NbBypnnMPChXYmh3Rlip9nNl8HD/lKsGfYIsA4dEjtCQgzsaUdu8ZN0p13zwVH1cyd7
KQrfo7oj0LzH38sc4iKejas8uTI3jrAVua8r97nb4Q2Y6Q3HjnDI9uaRxjEHyWu8TcflDgg4cUxe
cGNg16/zr/pYvcA026Uo9DfZdl6p+0eEk6vwmPFhbgRxIKihm/wBZCh6q116fyfpExopSlQXyHBy
V7PHvWKHuLEAZ8q2KFdStBnUDUqMlk31ZG3x6zM1M7ZTZovKNn40RQgMa2ncGTSZeVTd7lqt8xPn
cLQEkyOIu/ApXXTVLleEUMKgdpuDbJO/exkfhU180jbR1nis83st2uqB6wfuTTrL9/6W2jSp7PzW
tnbyVe8hyYPvp1lCb3UdgMJGCfrSuMUziD3agLdurbrCQwQ+Bx2b3XohGQBc3tP4lu7qo3Ffbt4A
LDUHZVOuUOXC/HXHW/KKIeRinNG4FM+qXdCLJnE6WUfBKjSd9jv+Tlsb8URT2YgQT6Jy33rSnqbP
8MpSprwz51sE9SjAN3S/iTJQTgpfDEpNj7xezH9O9Vo8Cg4jE0Aw13aPhb4aPOm9eRWTFYNWIhKO
1VbsHFSgljM65nO1NS9S6AwfhAy69aa7yy6LowcpLoQ6L7mkgydc6RUBL6QF1rniVV3LH81z/OYz
ploZG+08EzdwK1PXvHBOnL+lFD6Dlx3Ei3K2zmG8pQ3mb2GfCCRZ2hzW411i2s27AMB7Q7mRrxgT
6btwV9zpzzAKX/1DvQ82uVd+N+vQd+L3apk02Va2J6SCwhP1F5ZM0fYLjzndvjMe0jNBROSZA6x4
pG//DDw4uYtVd0E64LTxMJ4jRkZaN3wH4lFFr9uxJdrGJzrOacIAcxqQ1sDoYAW64lmo2Gu4aUgn
hr9qIc1zNWpP6L/Klm/eLp/CN8HAa+Q0H5xYx1U72agTGcZCJFg1nnRPyCnaEUjk++4Q1VxsbiaQ
V8vWtGgfbPOuPIuQfQvXZ8uKiEXdGJqDABp5HaE8O/9x4S1Ojlg/IIgc53vhIjN3fIgf0XMLtILt
NNs06ko6Th7GO3K56Io7rLofwck8lrHbu+KqPQiX8d46zHeQDxMqhqN1CEgC/BpMJz4Ia06J+DCU
Kzsi2Yj5s3Ylj+EluLAlvBhb5VM4NB7PX8yhnoZBhh/NCb36CfIH5EyUoo54Z60wMzjhi/4d7JGJ
g/Ok5fki0eiH3cCtyozUk07g+aINg1xrB4oCjjECYFFxLWtlXurMrb/FYCXs4leRS/ogbaW7qnuL
D9kN7gFdu4WpMtitw6kNmQy22IG3c5eylE2+R6asLQ4bdQtOK9hm0zr+htoFI8Z0tYEtUwVm4TDo
JU0g0MDw4dfij7qXbNuUHiMlNBWAzsWtcGQEi8p6AhpqkC/VefM5zDciVIVV4LaDE64MpNlnZbLl
dftkHSVxU+4xQWqGXW3Gg76xeEykO+E5WbUepbt8H30Fx7hwzU+x3+qsqfeTZKNd6IBZbtAJUwSp
H7nX7plxZnzE6rEnJ2xw5NwhUtvpw1Vxyl+sZ2p06VAJtmE4jAGFN/r8yHH9T+2UgCG/h3xR+zN6
Frt9t0R0egiMj7XPsuAKZ/0C6VMfd/M+dSE+OQEGoE11DOz+Pb/J1+kZMKr5Tusn3Jn7/JSpq+Yl
fCrBEH7wyEmB3e6Vd+GBb3dNhkXo8oUZwx1fxFw5EcGf1yT0LOscD3YnbUnK1MA9wcbj38tt5SZG
O91cjVstOUh27xGdgkjjufValLumDV1K//RTOxndxtFF4MCucey/WxHKFbgLekGb/KlBMOiA936Z
+ab71cBh7M7cRwrzphUGbZJf8j2JuJz97eoQeuq7ap27O4SJxTg507r58LeK4FjRunuINYLz1s2j
gAMjs1sfA42d8eXtMShOxB4wfvaGO6076OEGN4Z8ML4L7m1CJTTbODKT184d271wmag3Ikd7qs8D
Mvn3HM3liuzh8V5YB0hqUNYaKJNttVjxYOYbEi+8rPXq+Y47rLnPyi0ZS6HoMLBC/tDt09Y1sSLl
O/mBv29g9cdt0K+mh7HfG8l60VYmNmsVcyQ9XCv52tR2nNkj/UylEBePunpsIRyZVw6SQnekYCu/
6ofWurSx51OGvsbZVjqzQCF/kqNHmoL5Q3MX3eV4KndDtQou3S2pNgmDF401CuOQa2xNCpfyQzQI
unGCJ+1uVPCprDkVowzQvaA4VcmO5hzlHCqk6BS8ma/ykUUi/YrP/atB787rV8prcai24a7bty/q
Q5luJibCaEoJFIIshm2KkAuSZDK3XFWGZ7222cZEUZTtC3CI+V1uuFgAyQjw74L5UnyWr2WIc8Pm
6BeZlOZfgUaUkZ1/4+3K1C+8ZdMz3kVsWDBaUMkhHFwE38CC1hDyZFvc0Sa95puo2zcXpp3+TYDe
c5y/i4N+KZ5j0/E98xpQfu2AptjkHbbOiDfvWGpg4fE9ubHuVDysXCVutjMg2BoFipM+Use1+Rso
vYLW6HGkr3fjfWIOxTzA9rVL0HXD+Hpg4uaXN60/C/fZBafMCNuUx4xTB1LRd8Se8xcbW4UxYh9Q
SkAh2os3dCuXhlPHTlhCnW3/ZHrk8PL19bOjnbUjOvr4aVqDOlffufGFHcRi6lYMP6CxnfwVpHH9
1R0aV+KRYXtCVYcg/ylnqd75HnWLm52TvVK72rrYpWtzGx3NQ4kXzKQKdoxjeEflELzyzKT7Hvw0
Fhh104p2edHnXQm9hTMzRBtzVVtXH2sMd5u2005GZo97+ur0KVTPx8FXrhOeCNkpL4x/g1eJBYuK
ipQe1tl9Ym7SJ19y5+LzRXgtx1ey7QEtVc90nQNh6xP7ww6CRAEhNeXZWF9HtdqYDx3wxYCynpSI
iNpHtK1PLga7akIZz4FmC5/5mF3HR6j1/atluHDhQpsu++ek2doVQwvTSYlEsfuakd+6ugF6DtmE
fCRFA/vdPqTwk9c0gk3ZCx95QAuU42t1l52DDSJbk/Vzl27TQ/HWQzHap9fgVHKEsqiVYNvHXzQC
HtR35jMcRClYzRU2GYLmPPx9UKLiXXSfP/C2pXvxVTwrV5oZvCzuKM4IL3h9ehTJyNn3hcvFFfbp
K707DgrpV+PvEZAsU/Zr8MlqnAk7FFXtybxh2H2Pv2svZqS3LVfqh38wMWv6nPmoke3iaAHFcejr
lYdhlzWO5jar8DOLmWFxHvJaG5XMc72LV+xR3C/dM60C9uvumdZHWzlkTHBocIM79UF4ydbihzit
CZ8i0UC4T1gPEX7ylbdvgLfUj/qbXWuoYA85ReMO27B3lZX/4e+bW1DvY8S8W/kguMYuw+YWumCu
OnMrrqsX0jwJd/JvfNnfSOgFzbZ2+EAMtBKuP661jXWuz+0jYk7AWS5Bg3R9edI5liXr6RC+UVXH
36x+UurqgGjeJxp8gf3VE8jDrqCu0Gezy7e37hwqh/RTe+bufIje/E3mWb4Lu8baGycJf+EnswVE
F9b8RIRSsTIUpPC2+iocRG8BPK2syYZqOtj6ntGJGx65rcZmFW+bXYgF/p5oPhabRSTGGY7Es/ty
OcSaTBhI77GD0/QoPT9XEmN5l7YPQ1s852yM1WuKlt0Z1+qJG4eLFJ4BUX5hfzUf0sKOvuNr/8Em
IFykdf6SX6dsU7BPnP3NuDUurFE8FMYnU7eDcph2MUbhlwR0A7CjC//Y+NICmpq3KqhGhSrNCbdU
xP4XyvFfKRdO/KVyxKAyUlFO2uERe5X4wCof2CN2i2OMB+ZanIo35OjWYelvCkx9Vv5DcAl5nmz/
ln5xD/fPlNDTDj2meI7uWI5klhwsZzbjrubW3LSX5sbyGD6Ie4wE99V6uHF2hf1zkNbGfpucxZXx
XPO0VQhKizWLJ4ul9kJt/di/Dh7TmFv5iEBNcCd0pLueUno9PXNgJ/ajOZToJCu3WYuM/Bj2PVk7
7qb3+lwJtGWcBFFY7g5X83ka95bbn/yPYbzFzVrIIDeBNuJsaaPq94xTQuufxwaHD4e4ARujLb4s
D9B4qkgO+vbXmuzNAPOpALq1WHlQfFF8bLT9dCrvWAXRHFq7iTdbb+oHbTdu+AbEg7JqGAg+4jEO
7YR+UP4EOb6gL8RGyXDrtJTPeAnfc8qycDWuRIBQm6RZsYDfBBbyRbhgl55xLN+aZ+wUMgdP6Sw8
RpoTaG3Po9SpGwMR9GClBAUzmtn9+lUy6j0OVMJfmlmMXaPmkUa8j6HpNUgg4zPXJLCGqRvxJHhl
QzHZR79+P0GElSVtxa1CDEYjEW4B4g4FUMLBLooxTClz+iykSrM2Wo3PrTeCDJM/55eBmexwHDLx
i3GXRNReqJRRiA7dfSLG1SbNeT9h2WN1nngYhuVHjOwGBl014PGG02MYQGelkXJpLP77x2jWx04t
9Q38u3Q3DqTEgRrDwVWD7rS+rK8CQP3BEjqzgxhZ0IRFn7DKSiJX//NDnx9TQ4CNZ6g0MREYw1qq
I8qH0Lwhsqy9sKQwR/eIBZHGs4r3FCUHLdpp/hS1+CokhNuXq6EMTEQDEtbn+jSo8qeciCRzxBzm
dPPs83l3UcX4r8o6l2AMagAgzY6Fu7sKpi/wXUe/JSMGpl+Heew51uWGR0XEf8yF6FTZQ6+c2cIw
sz2OZwPW9WbGakFnhsGZXz6pzW1SUa8uvwYbXaEWaT6hG1+ttLzUY/PQCnPCGqk6xZi+DXpJC3W6
TaWgbFpV9Oisr6XJAOUXeKUgnxQOnlbvP+SSejFIt7ANGci3PnFiqRVPTn1SSKd5NbTmU9nNJIAE
qIH8cX4cyG/gclDAFKpPn6j8NAWSjY2+c2tx/DBlTdgBl8LRF3q+Uh+afGy2HS4r1pk03dYGpasx
eoM4hadawHSCGWPa+FW36cUgciJ1mWI2xtFMrXHf5xSZVk8zsMpoBwmzurEs+WOiabwyZcO3I8QZ
biD5+Edvc6d9qwPCR8HnqUu6dK2llAsdrGwM7Ke4CjkNkzf4f/4v4uf/iVwDFUgHrWLKpozmU/+B
pJpjEWkIdltPatAydvxwx3rTBG9JNj1ry3i+adL3utJOi7gpM9///Pr/Jkrx8vByLOxyJiHxP/LS
8VXqfRIaCWh3/7MAoldzZshq//bnl5HBDJX/JG+pIIpkeuKaReS0/iMEfWySXIKPSGsw6Q10rDTR
0jKl4iZuZ5JQ7kXw+5TWi3rdsoe2elOgidg9dYNcQ4ZIaGIruCxni+d/uSSRat0ydNCyD0Bm5MjX
SBStkS4e/vzG/xXezuWBuKNKBgnZkqHI/yT8mHptYsvqiTnhRYWh3Qll+cZX6eSyfJjEv72c9Nvv
SVbwLyFlNAF9/fP1Ur4kqKMN12O8E6QOm3tSvnUKbbaqRsetptF7l76riHkHAQvCINAtAqKeU9T8
5YMvV+RfV4wLJmuqpACc+kEasjoZ0T7EGA/hCJMX4C0mYj5chRVOxIh6nsFX0Tb3ULbPsqidF5ys
aL4YpnrNqJeKrzFgHBERHdHoMiwJ8QA+IATPw4/ekuhWjtpRs/wjtMqrOXLMKbkZRKV8U9vkyVLa
S1YWb4R9HErgI3bDaVitX2pTW1UB3DNG429C3NOgtK6zVD0oKPBLK1rM5F9RwQIamhkcTVk/oBt5
6BVkvaVR78NOQbIorlm1XR8qflDoN5LAVhW3vUgXYRSxKsqHkNvBBhqNfvr1168NPVv9+pbLykct
XbzHYvH2529c/e21NyQFjNYC95N/PCO134gaE6zEs6qaWAHhbCb9bjBkxV0eiHoYqPlIIdUk2LNj
/K7zTceWdI3r/C0O6o8ubLazqF6FCBdAO+BKqGrC7cLmflbrgbgjy0nq8CN+lyxkpF3IRqNP90zt
vAJ/SbJ4B4xUp9sl6J89N5dZao3TEyJFkAkTGYM/EqGaYBkomcD0dIeL4KFtCHg3hPs/fxXSb24+
SVR1Hd+TYsk4Qn88BkYHSBtRqCe00FnH/CEY/Z0Yr6SgeiTd/U0sqb/89GwV01+ugvybFVFiMZQk
TZMtS/n5xMsST7WKJMebfekTC84zAJcnQwpXlZVf4vK1kxRP8aYvfRkWahRj4bNYGIfCV97Mvr3k
FSYps8TRXs5XeLbNyKYo+/l6Dqm3RVKUQ4Kt//x1/W51lSRR0kXersiX9uNZ7XHQjnVQFN4Qc0ox
8m3VAYfNhkudEENUJjtxMNZKyNSNkzdxEpuS2sAexO6Stux4pCY/pWS7G/MHhqnnzBQ/Z/w9sfko
ZdNb0oiff36/v728kiRZC1FMlrAc/vPyqqRuRbXZFB4j0lOlDzWF4FPQlntRjM4B3fw8HaEnB5vJ
BE76lxf/N9OMiytpCkJJSbNYq//54ix5Q9uoFfcWQCwiF0puMPXAU7PRQFYK8QW11C6cxc8yFT8n
xBK4cDYEK5w0ubsgt7KT1qQ1BVBAEfPjX94cpL6fqy5vzjRMBagp8LUfVzLza/KuC67k3BbPWEiA
6GvPscZyCa7V1nXtIBJwYAeadtIDa6eOwV+gb5L1u3eA5kIxdbiepvqjICkNNWqzPIMHNvWX5foM
uuUFDWCK9lm1+osoJk9Fph/GxDxFzAhr666Ilee4mT9bIzgLufqcA04hzYFYeOkvT+dvtmOJjA+e
S5U9yTB+bMc9nsV8VokBarLu2oUFAszqmjbcQFFQnc0ub/9Sn/3uZlFAJ8qaJMsWaq5/3izcGX4h
N3MOA5RRbUCHE40q6ILaLfXwEocTvzn+5XFervGPnVci8EJTFJEsHdn6QRUs52GsRb/LFxXKbeZs
Oi4hN+0xKPK7v9xuxu+u9v9+rR/3myXESayqvFZu4XloCAsrYwn3RURGW/RWjQWmGpOjqqpsQrE6
zWVhMFgx9wC5eWh1uHHNdXFpZ6qxDujq1OW0FQv1Bnwkq4m06bCRy+m8wTpHxKAhbslEviJzCMGi
KC3TdpSBe2NfdvX1l5udY3emMi6Rk/JLzUkcUqgLNdpsSjxvm1DaVmTQ50V/N0WfMJlXpINwOjJ2
JrqaHt8bcUdtMW3EijyPuj9ZGUJeYdrUc3MShuqaIMruBOQDDPXT/pj1E+HITB6r7juO22vf8C6D
/DTmqFIzf75oKfMp2QJTVyC8cSIDWXJK6E75bm7DhP5woVroeH3xGTzZS9LoXo0NRZiUyQGOYI1u
LwI+U1AZrytmjL9cixYfZa1y8mXCSoZMDtosDqp1NtL9ErO3EiPCKvYb2Ibtfg6mFH9rzj6iV9DZ
Cu5AJGMbVYHbbVpBtOMJZrqPDXATBwOH8XbAb4T4f5hioD9d8tBlFImKpSL2TEUigouFpMJRE/2b
dgpHI9ygFqcNGKEmBqzz7Ff0zmJL2eSg3kzC4bFGMXfhrgeYfwZf4Sol9RjJV9smZyvUcAIlaEB6
eHBW8mUx8jGi5mr65l4z668+Ks5BnZ+FpuUM55dvoYpMqfgg3fAmp8yi86R4isct/jQQb1iYR8W/
LXxySM57C+O5FXqhxr+V+EcRUGGHGEwJtXUrbJdbYtSrszUZe7TACAN4k8s6APhiQ89ioyR42fzw
METdc2EEo5t30+bPT9Bvnx/JMIi3oUqWflYLetVU7aQvuWSN79Y6K3I43E8lFKMB4vekr7rZ2vMR
/7IO/q5I0TQkrviHDNHUfqyDWjihiwVO77VVuJJE65Qn2XYA4/HnTyf9bjvSqDAVjj66jJj5n8uf
SuwfQBIr94bJ8rqhY84F3SNDgZGhHiqWOVIUnq1aPkagzirp75XC71Z8NlVD5zsWJfHnwdEqsyor
By33AvryaUUXoaOnOQj6gd8+hdyOkW7afjA/sPivwoguBja3g1hjejd76lwga21LCIEMJtHU934m
JxhuMcD7wMUG3JB2JhGiFze+F6T5ZxG0D10Y7GBF7K2pRyAHQbDXarrOOT1NoiPWAaKQbOjcqdCv
Soe1J2G57CYa0yKhX3KNAzWclumVOL0p+ezlMxC10CD8zDhloUhz9lNuEkiePaIqWI1EaEcPVXmu
zYK+pEojWGznt+VqFrg9mOkRVk7e1xNHqSTTEeJNWCLic42GHjc2lcirT/yhrRIf44SsGwreKFcK
ItUO+vhoUqTCn4mRyIHaaTLyU+W4JyiuxponYQtP/WgDxmmTKjQd27T8YjiG2VSEt0AONA00tO0B
mbEZYP1yJLlooo9rlETHVyydOCfRFjK7N3p914gMxtM6wHyIbqKPn+akRFGZLY0/5viRzwssVrE/
36W/2y91hSO6Jetsmr8qmv9F4Y1E4mnypM9xtO39UX7M9HQ/EcSdSCDI/r9e6ucRrS/xkBfY+LzQ
wB2X4xnPMcVifXOGVvjLx/ptlaxzrlpyEQm0Mn9UYmIll0Wl1nyuxGuIdnWCnGSSYr3U7bE0vUgB
yEjUSVjI//Ixf1f10KWhJUWpxTnsR9Wj16WY5ynLy9g5I1QL8Pjs1u3JCK29VHJ9+e8/f7G/f0XN
oMICVv2vbgPAAUWP8aZ5dVwz1KuvKIXfJH+6FWn91bKHoNRf/fklf/P94hs0NN2ioKT/9vPUpI+p
nPeCWXuDCpq1sCCE9oxqZD/aLtEDWVZtajXekWrBHKyeHv/88v/+xMurs2uIpo44+2edbYwEWmmF
UXtiMnz7o+qKTYBqJ0ZAJCzeQL/WEZqJxt8aO79pMbFXyYphsW3gT5J/XFyx0ctRHiUy54LMtynf
h1rfRAbblg6GchYBWWT1EQLWUbewUuPkQFRSKFvVGv7Cs5eWO/ifle7yVthfgPFbvKMf1aeUaOKE
M7v2fBEiaVwJEFmFLwIZMSTfhXdBiTVgYTHTOR4RrvePml/NDvmBRR9Mf3nc/r3RyHT4sIFTMS0n
/x/vhXA9SRaKCJtKRUmWx8zWFqJnOlGygIHyBVP9yz2v/LvLwUtCVzGgu9AE/vmYkatezmVJ/JSe
o7QzhuyRvhCNUYac3dzim+brN6T2tSx9WM35pgECV41M1XHiAHhJdwrJKLj7Y6Ln0Q4kMmN2VeN/
8knYmMgeCur6iUCwdTlhCm//i7szWa4cSbLsr5TEHlEADAYYSipz8WbOMxnODYTuJDEa5vnr+4AZ
3eVOZ5Od2xbJTEkXku9hsEFN9eq5mtdbdnSfVEBb0SLQl7nF5ebq83H90TslYCBB5jKPbfPdqjWF
TklBKGwOCu+WrQuZeeVWwxeT522Qvh85wmbuSJO88m8HwRHI4NT6Nv4atbwFC33Va+9k8NCdtsyY
EvUjzqVXc0mCMPT5P4M6GhN5BnoFt8Qhu3IjRlTWlJeYdzjqlHe/L5Xz4rcLLrh8zCrSWhPs2tKt
9mYTYIASvRa1rnefPyz79wALdCfblm1y2seo910mxJdYLYa2oBKPlzk2sAWgUJwp8HxfTZp3Otex
PmhPHBGJbc1F0al2WCbeh9ZAb3EK3NcdX0LfflFpfdcsuFMRAgqdh/Ay0Kr+Yo58uHYIhzw+dSPP
Jt79NR4Uje8WXszlMrLWnQVQGtbRel6I75bu71K6WVbgNB9HeZIIZIMhvafIoVaZwuH480f34fLN
vqg4JCtMpd+H3mFdmZahcBlOJcJlr0rJ/4/IHyPkWJVd7UPJfGp7ultCFMRDpJ8/v4APpy+GXzb+
yZI13Hz/7kC9/GsMjvTybWrLRt/Zx/RnT3eqSzg3imLVLDPPx2oeFu/ycnr7JlFIuhaS8wihCoLk
+BIsLOIZzsa6TayX1kvROoZnZVaCzc4QuODeIfzpto+C7yBaTyCYoVVM+uMFcN4uBPjPb+z/8mQ5
WVAIsx3127pE+zcDyMQMuDiRHepWVwDkomF0N0J5bhPa+GfLP8rQrCZAlz//9o/2RUbYkho08bp4
X3dwxsDpHM2eMC2IbANV0DDTyNBj322F3l2CSedUD+0X9/zRqkWlh5ILaG1MJJYD108xZDp2eT9l
A64oI++SXrdHVxWPn9/ZV9/xboeJZWuDaGPA0l97Nrv13lH6i8X3wzHJZKCIwLygv+T9mPQTMMl2
y6SorJ0YUN9OrCL+yADDHPRqfCN0O/FWVh1ObvkVPKG1qGjdz7JTbHZP4ro/o9TlbpRtbYYpQyDu
kdaJpugxLsNd29B83wtGcmdMd5y+ECUurPbQuy7j4PvC+lcBDVKfPzjL/i1OEOTDlFCsPT7h8Ls9
xZFlJww43YcQLsSqZRunEqa3Nv2H60QzzbwmuwOsiNoX0nRoVAiWS6rOpZ9vPr+U38/7XIlHVOzb
8oN6YLWcxqdSVIcqfzVC+lwiG+mohxUqToVXY90GJwSym0icfP69v0cnNCwrDvwecblQb0/op/Hp
h1Y712lWYVcVbTybOdnwsNdF2YOCYtGtg6/ioWXE/7rDLod+JT2YlUuy/N1o9Rv8iybS3wf2AtCt
QBEIZf8q6+T+8zv78Hscm7O9XMJwZ7nzn+7MRT4h/NorDgrZ1IxNmUGhKq6CL2JNtWxNv93PT9/z
Luw1MOwO6NkqDtBgWwPLQXALCGzclTHSkWMVFNOS6ywujoomGVm3y29OcuRVyS23j8yn7/qd4S/t
jkJvBa2QlojMXUIktJojzRXnk+JnQEcHmkcrB7Z0FyLXcnwqmwHnqT35FWM7SpNmelJ2na/oZwrC
m1CDYLIpKtIneCSrJtzN/a7QkT4dHJKPVu8Vaz90YE8U5DeK+QeIR+NoQMsBrmygM5k2mrL70asl
kZpGIVqUHGDOmD4N3gZlCNWocGxpFVXfLI8mJRxXSrhCQ7spjugAtG7JHR6rMPo2aNekZxywtRyd
q7CMXk3sKDZpQPOIJxXywdnydrWUf5k7O5kv0atU+wBxY+HTe9K7kG6SlL4dNUb38bwUv77KVn+w
MRFQepIpiPmVkO+jpSybDcExDf8rDYvTjoabPsuvxGDfqNr/jhCIFMyUXkHSefB1ctn4EZZX1FRX
9WkRy+Mpd27gRv4lrWprReXdbGSPlisydmpqKkVm7/HoRlNVuZvYDO/r3s15uQHe0Za1HwPzuW5A
G3rpFUQpBOJOdF/0ZD4MvHiE/z0bhhvZ+udz293YKWrHPtg5SY4WWfvnNXk6B4JXixMaiVhywmOH
QTUYteRK284pGJcru+1voFWF9XMy5UckOp6nkDKeQYnMQWMkavupyzGUH1H9xzz2IEBAviR9EOJW
9UxfE7iQ9XKdtjOQ5PK6m8i1nt/+rndPm6K5ovEdn1vgsLZlk+vxj8m2HiSKfLwXn5oEe+2RNc1y
/kJscQTi5DiL87M5si9D6VyEKVjWqL4z5uIM0Ay46yi6i/Bdr6NyPm0xxMOb3Lhu8+bM6bxnX7oI
aVX9UCTOfJn2Ptik/BIqVXHNGZQxFcA6+nwt+WijsH3Ke64kJLOpHv+6mAQawyC7pm5c4wBQhPV0
3GIatHZ9JIC6ljuS3M8x7Ai6oWo6yUxee9qM9B8EYjh8cS3LAvluwRG250B69cHo+u9rVQic+n4o
KaRB4oUMcZwaRrwwovRW0arauVZ/DPPCXBvl8DR67Q+rMG+amqa2KFLOtuhLhPzKCEnrjl9sYh+k
dQUnNJP6+lJq/C3zUYdTb0SdS1IVWgdSs1LRpY7mGa5DSAqt/hboGWMQz84OjQfiPjKGo64zgy82
tcWX7P0jwlpqqe8ryX/fnxXbKVVDMC3VJ3UHjFPvQW9pY/uG7IWngsphnE7yjL5gURzVC8i2XXCP
Tu/T0Z8la2W6P6Q+wT6XftdovMRqYz4rAkQxPUwX20nXtk/TelC3GLMbl6LPuJe4tTF7AGvvFPMu
6NwVtJTs3z+cCM5H5MxNSW7Dfp8obNK2zFJwRpgjdeet7dP1Uj+Bf18tua1qyG+zbqLrTsxwmr8q
DvweQTvLbmp5uLF5vpTvdu60LwELWQkkGIXSG1TQZpymW4Ryu9itTgdbX88GgqIvhvvv75KoneSd
5xEYid8S9WVTFF3Yd9mhSOm2po23TJun2e3g7SYXMgBRkIOnGp904l0BMHj+/OvfQsBfZxvVam7b
phBLGfy302CclbmTVdlhlq2DrL9ndKA7mmAToWq8SDL3qofLQWeJpB3EgCo7kJ2oqBmOpnqoO0E5
mR+rOL2YGqQw5ajImBRP03QtujMcNI6TRb7kITv6/Mp/Xya4cA4dBO1ScvlL7PtT/FMhvyKFrLlw
eJeRAMQ3q+cE/iXuL1+cDj4aGIKkn8tjIhKS774qoks/UK2fHtIUpKgHXCX09lp2Zx6IBWhNnChb
/+Hz2/s9YOb2MCsU+Asui837sMsp8bQxsCmtWO9Sv3wqJusWGurGLK27t0eeBnrr2N4X4/H3sNIx
OZIjpSJY54vfTQLZkMRoA4SNRtcdT1l/cJz04mt9oPXRM5Um6S6hMPXAZvzX10fYNcYxn30Ic3nl
9pzhCyYaCTe2yuJbZYjT1EH+ZsqdAuvpNKyytQBy1E1HSB5z+PASC4bZezCCr0bWB+ESz4CamcVe
aLqcCH+9ttGwxzxJEF3WIHjwUL8RcmQNCE7buD3p+m9WkKDnSsCzW18NNbnstO/n47L0eZQpIWG8
r9uxgbQ+gHHEbBKuqwNjiwwImFPTK1jXi+GolfW4go0GKRUIcC5CdmlFQz+FxQj+5Grog3mNPvXs
zWtKWTC4FJOa8s8+GHUKLJqdIIxXTHsSZpZdb4BS0Y9VdvkuaPLrzIHfOC7w5jfef1s6sCsBuYBo
yhaY1O0bRtSo1FYOcMPffp0CmQ+2HN46dUVSrYgEhuGxbeRx3UNDnQtz4VFiq65EtcZ2DBpu/J28
Hk2no9QI4voDDHx/bVsIWE0wK8sx4PP59EGIw0vF/5UZhUQIgcivL3VOsE+KHBa6aTAeg4QCYCS3
7nSsaxpBK1R/geyOixwIMLyiZ8A4W1E2l59fxIeTa5Ep+pZvY735biHRTkXwEBbZAZwa3Yzctpla
t8prvzi0fZBv5GZ9BMqSRd0l1/frzQKaEnlZ5dlhEOi9aQtWHbRc1umm6o8JoW7BjYJi4N20Ql4t
ys066HG4/cp59224vhvOSICZREs8R8Xi/VNvSqj+OCgckjGL1g4mhz2JVpotfYxGzXo1t+5NA5sJ
L7ghu1HqtkqhONYTepJ6WOKNgh7z9spA1NDQ7EqfqW5RL8Xz3p84X0mjgDqB84in5UlK5g1RdEBT
3Hzklp67nut5HwZlu/YUtdmBrjS8BphgJz0c3Q111ZM4hi9FBNmsreCmzmiMa2HCaV8cCm3fjX51
mRv5tAoYDlRVNlEbQRP2jXRj45/AABnoOl66z6sGaBJZSEzCijVKxXwNx/9boqBOSOB4nw+jjxYo
i/qmYD8iPiYR/uvrHUaMyCHv6cNQlS/ZdO9DG0kxgQZfd24727bbJPQ7zl+J3j9Ys5FsKETvjCrn
t+JB0xtTVNquPkCofklmXp8/N09T1j7p5SA41uUV3J/bz2/2g43QYvuj7GYu//OmxPppnzf9OqUq
AvkwRW5QgKtZ+ySLFplIXcjjRFkXWVHdLlqWz7/3g/ji5+99P4WS2cn6QpqaxuZxrzCthzPUnA+2
9VAX/fnn3+V/EATiQuySqWKrJ1P1br62g8LQA1Omg8iT63Hsh01M7SxEuW/XWYuNS/kqMXNjC5z3
kxnRy65gZqAxt3jRQdB4K9kcRPicFdCPXHe8SEJxBaty1AGAU5GRaTSs59ClF6txgOUF8ltConZr
2+QGR2z3GhiDUQI4R853bQfSZE5vqKPD7oU8tYvyI/RPtEXTbdLQrY1z28Nbc4mrEhPbJ9ru/PO0
oBupMjihWuCvV6j0aC4o0IUZ+S02Gw0tIfQoBNY+7CUed22Dmx7GkORztrkcvvWzM2ACh0TOauWe
nNN54IaQnAfgl3iaINdoYUyk69CGIZyK8crJouNFY1XV4kGhnhobxgaWCtswGh+ccMYGq71Niu4c
u4dy66XGyZjK7QB+NjaiV2Oup62M2mM8ZttzWUe4RdH8ikPvF0eajyaNvxhQU9hjtr7PLGdZ2ZD8
LenBKFHiFeKhB0fRms6DLOUJUedDi0XZF0Gc/dHg9TkYUpL1iFffjye0iCG+hSwQbuad2wDvyf0H
9sZq1hUk3Hhxh7KWOKCJ/YMbJFga6uB8jJPkECb6pu6IrUqb2FPj2mEnr3lQ/kXRD3Orfl7QEukJ
LF54CR1AdbBZ26ynBdiS0CA+nxcflCsdCr0cNm2WG3Tt7+ZFaEwZid0M5lGgdyRx6HA36Y4Ya+vc
0dwV/lvlKqapz5jgr6dGhNme71Mdmgq6KUIaEQ2/3fcdq3Cb3+CqRxKJVqc9rgV04sJvx9Iju+/F
LnAF8PgS4mVrYECRmYs1tInva9xHh89v6k2L/G5PJL0prUV4o5AKLyPmpxXNdyelW1tkh9FOthUN
GKDU1G1bYGVR2+PO8oNyU2jQ4dq2biP4Cug9c9p7Q7xB2jzdxymSMaiVKlJfrEMfnQapHNFmtChK
vN9E/OEo5zLoWWxLFZ12cfZkZNVVVNAYLR0akVs8Tmo43o0cb4E/XkRjeyaJQlZ9gEqxbbz7Yaej
/KVNeVFQ6sm16ZcJtwJv4CO6XJ1gWkPKwTFev3im5gcrKAc0zitk2Qjv3odWZhKELhJjTZGoxkgp
pd+vm1g2AvMY52cOqjzdcS7ioyE69gfQA0WSzme+CbthiJ7NqbIvaLYixM4gBolg8efsKlJv1vQU
zkyXKfuOP2S+HfL2Ajoq3BOcFf0SPWzuMltk3BubBK4qvp1MtgnquFTxNYsVgMq88A5Z6ju47ebo
7pQ4LmwcckRUwzpaaP/LUgZADUhfhpi17xeuafBCn+L1Q1OJiISnb2zNqiT9bYhrJeOHnFzISnSO
tRpKYiVlqNPU/+ENLMFu0j2H0twEkmgm7w9k0zaV+wix9CUMwuMxhP0UJnITiuJq2U967w4bzMdF
QNRm4qGp61ur655t+sII3h/62LY4gvDBwmxvI/Rhw9Af+WVLlB6dQK3vN2E8vJ4Fpjj32Q1CJ0n3
KMtpSa8rLFN87wo7ZKSGEAFZYnuYX2V7mLOFOzqZj3kx/fhiLHw0FMiKCZOTM3Wf95XQicaTrGmF
PoxJkYGFFCvwvtc6bMY92j+eT+xf9Y6BieeyflHsT7X1RfvbB0ELKiVFsUsuO/r7wwZ211WllwDN
L3h9Q1beux6I4d6veDbktA/+VG1n+khXMazlr2bxB6s/+iD6f5D8EyG+79TICfS7Qcf5Ie0wkSzz
5OAUMMw8QPcbUaHxKFBEnCp5I5kDOx1EwEObQ1AW+D5HrdrbeXIedJV9JKbFArD3gRDiy2XKo74b
gzNomRsMk25jhXEoscWeqIaYsK7/tYv954/xv8KX4vJfS2Lzz//m3z+KEuPVMGrf/fOfZ9iyFU3x
2v738mf/59d+/aN/3haa/3z6K/uX4vxJvzTvf+mXj+Xb/766zVP79Ms/tjmH++mqe6mn65emy9q3
S+A+lt/8f/3hf7y8fcrtVL7844+nZ14BNGLann+0f/z9o6Pnf/yxpOKI6P/z52/4+8fLLfzjj7M4
z1+aon364K9enpr2H38Yyv/TUeSqEar5wqIjhTEyvLz9yPf+JHNMbkHR98QJ0eW78qJuo3/84fh/
ouIS1C4X6aQtPbampujefiT+XLRm8k14JxGdyT/+9/X98ib/583+R97pyyLO2+Yff/A1bHI/bYKU
oz3Gpkfik+sjffduZxd0ASCMzc2T3DSKCKJ96fU1wGOnp8l4ahQxvlu24iUYoznZlMrLSHLQJBB5
t1VCsuOVhsBBPpuRWxh3TuBW6n4o67Z5DScnK55mT/TGc0/v5WJ0TaVuFjP9sChOcFmplAK8CsbI
M7DMLDEIuqmlB3rIlE1zH6NuTLdJU0YdBMCWTs4orC0yHAqDiR8y6hY7eNcO7ZMy6rOLlHIoTIgB
T6xdXxgtvexmN7J7+n5VnFR5HFtYI0RTeRF2VSD2boa+cG93fTCtuJMw3phdlj+aSqFOoRModdFr
S5fipUt6cFXloROb+4yGvhd7GqGANI0BSnuMQo0jIVxMrG6QftAPH3eNezplXdpHF13u2NgTDdSq
moZvSyazOYpCiUSPrL2MrScvwkfpqMJeFRlck5mgtoY0Tdgf9VDvg8i5drDuXeHGUcFcKdDTrcXE
trWriyD9bjcDa4vh+Fl0hm+FjiHYeAG6MlRHwNP0HKHRoVnTD77lumniHSxYQrUGf3b4Q7E1LZuw
gKRGp4m5clxv8i+7OfKGOzGoStzwi3757EZjdBf6Q/bDnMcZyFYKQBpHwLokKKKUxUdJ0T66UdqR
rvHpNdN+C16K7ubb3JLRYiGSh9sq8bBG7sAMY14wjPYxqUXnKnczgGMwsYFolFaRY29aBd5dhxXX
sMv7sh2vaObNLKo4SZJQa55M67iuuVV02iJNO8Jp2wECQw6jvJzHBkfa2J1sbLeqpnQ3k7C7ahU0
SQEzvYtmOJ2x0eeXflYZ6lV6g2ggp800Kq/GNoVBqQtfI1yMay+khTsOY+NEh66YNpqADYY0nZEK
BpLbey1l8MWfqaeOpvC3GSpJ6JAZchtgKB6eh2U32YckbrS9I9przPOy7K2bxMFWaj+kcqjO8PNB
K2WM4ejd40Pj2wckIAoLG1YUARwidLvF4NcEQ0Bpt0vhSrtDN27tqUq2rt3HYGJD46/S0dNNTyR5
bdUNoLkARkaDTcKlCQn5lBmAA0Mr5YVVmmifxzaLnzPMhjEkaob9kNsRKNch/l71brgn7ypPtKnK
Q9HQJO2j99rbJTV4z+Axz8olAzqbeb2NslacOLVVndG1YkLfzsWFkc7Gxo+N8TarXXtP91Vxor3K
Ox1RVe79YNAACzwX/LSjj2oZDjduFdJ60soJXrnFwacT9pEZhPKeYJAKMYG3PG9m8eLoYXrqmqw+
d4zeIcOB9c7QA1vKsVK8KvMeYL3dAHnE2vNKFWH3vc8s3MrMWNxE0CpioAheBFlh5BcXc4JmHKy/
dN7EB1El6ZE7MVUWY4SdwPrjkCowuSut8uDQ4NtwMHwOqrXhhqe4XsQKAISF3oIV8qKek/wxHx0O
EZ0fXrpu7e0JsoItbSHtLsYDYjvT33poars5OF2ZX/mC1SX22vpMMBT3PWZuO0x/5WXvBMaTHU8j
H1WU931ctpdo8bpdnRvTLiNyuJiTMDtyExPIcYTLG2R359JEmgWlJHL0eaoMyGtJYr5qM8k5Qurm
3BoVBF0X9aZLU4e2j5xmNh7Mcm7O2t7LmvUwTRBTzCgtLyOR4SPTc8ybJjw/bKFpMhc+tu19Cbq7
sElBG71oaB4F5WcnTPPOasfr2a06bLAE6G9KonCvphIz1NBWWJ8M/j7ViFVUIw10ltXSV98t0CQ5
5z86y04YISbLLSLVm76o3fN6lM15UUXFNuD9HOwYO41Ap+ORXbbGzkkTwG2REMdVbI2HNBskbmX2
CIMWPJ9bTjmINc4dgYaFlQfS+1EPeIqlcxWfcmqddrrGbRRVd7kfVEEPYLyApj23Pld1a6MaK6O7
oMmms6hTQPNsLMIqKNH7NiF483FxPybOahFuMcdQReOMxlTad5HjnWV6Uveq6ZL9qBJ50kZjddam
vbm352G8CrRZYzJmeCzJFDZwuC6KvU/PMG4KlkuP0mwDrVY2ZqXIwAp7LnemJhmU01S7M0KLvmiU
UxsLt7Fzb2nSor2vO47IGayiTA67lnVzO4ae2JhFbx1mtw/OOnxYdhPF3jUbgtqPzGjMW+dgX5Ul
uXbHTM/aqbafcUSrz2XSYIXiLYg8VQCqMyOc0Gmw3BgaWxelhvHISGNnm+AFtO4SGNvC63jj09Qf
UWPHpk1TvaB2j8GfSbOk7hL/wfO0e5fWyr4wAq8jsqVoN/j08+i2dY4Dg3oF05tFtMUpI2vZLUr6
w3YVFavXyDHDEyte6Fj4m14rxcnOlJ21TYbG2Vi9BRBTkwpJZ0Xj5YStgNZ+ctzNOBEnfTdcKCOD
5dbp/hwrTqzIggTPZY9WKnSS4T4hbN7mMZVEbc64jRl0HmFkFY+HOBTA9RZ6f9+UzVnpZ/FGWwLN
C4KVzegHgtbRmeHQ9VDwOEXN4LfdbNlwTUB/dE5qty+2lAWwZE6GYOvO1rj22gwckY9p5mgxM7ST
w/LUHNFG4Nrkwesaexvy3m4OvrpMzG4fDXrZQIbiZGK/oysKb+axtBilmiapDN3HOk1mTgeDbLHL
6k320NrMTuOp664NBDVrqen+nXE6PmqnuIUyRk8sXQigIWuWmUb4xsHzG7kFZTGCiHC7/ZwuRw1n
ov5d1CXOumbv7PNiFGDixg4RPvrE6Kp3s/IoUyrC1F01oHE75AgCreu5k2Ges0tpDfbIfw+DvWvw
NA3OxtjB6MOMw6zbRfQLycNojcN8SkJ2ztZjNbvt7ejM6EaIL5E8OHU5nLGpZwVVs4ggznUmmGa6
wpFgl9C4SjddXvcT3iy4+iHoNE87zoDfsYtDNva3cvLfOgX9f3a+gQNB2fOT881TPWVP+fMvx5t/
/dHfxxtP/ok50KLEMenCptH8f443HicfnyZwBBzUsK2FU/H36Ub4f7K4knajPUu4NA2QOPj7dCO8
PykxINx0Oft4LBHi3zndWO+LuKydLlQghZAEwetvPUq52SW1jtL5UM7dsLTeEkE5DX39MGQnQ8OK
opkyJQu/ripfQk/B+jdLPbVSFVzYyX32kTE6OZx2gRndT4/y76PYz0ev30RMXJwnOHxJm9tUv3XP
cCKIgFaBGjea7ngRYmFhiye0bIcLkDKwcnR9Pzn0Sut+b2kPSYdLpPr5RfxGC+EiFKUrGpgkGbvf
EtQtOoO+ktF4mNoKc2AyQfRnDuiQSx6KF9DUnq10KM7p5nr5nhR5uZU92zfRQ8olZnhEMQ9vCg8g
ctI6+PrFel2a2WPWPjoGXrp+s0TXkfpKoLQkcH49ub5Vv8iqoKlWNv9439vbdZOK+8lrsU7zAEx3
D4Qy5ZZkzCELQr1ORleulY5PvCgxN3QDyA108d6dv8XmEp8Y2SXJ0H799qxn9miA8DX0nZaEru0c
Uol2VNDS1Fvm7WhH9XHsuzNHvG88JIGAsz3xcr6mjeKr1u+HQ9nLeDWSVwpNjhu6s6e1Xan4ENMw
upoPllc7K40N+HYJQVYTzAmOCqR9VHltUytnK7bwGZ8XC5Fk2E4e7i9+mC2+RtUarJnKUxbQmoOF
HtDdGhge4F3XKDsBWhuQ+5P5EbHlTRgal5wmiNMLfifTLm8mB6mXSrX2YvuQ1tx8FihFhrV89OB4
tqOsNl6v9/ggIU6fZbqRtMq5WDRthFye5PLbNfUkN7nEgIce2LmLAeqH1GlKjGAIKaY1JkEnpSe2
FrYdGJHARBbZX2HuxTDjKwyDAgdYoh2++mHB2Ra/4VWnZLS3g+4xHJy/CgUQoFoGeLD4/SLbNDmU
sQf7IGuGuODZpSeQpX5kppNuRKLSzWSEPtqBC/4cgb8j8bayqwHw9ESCOWYTFZTN4uTe6cKKYNsA
uQzK1ynEqZfY6Ypj8GVF/RuYdwaFNnH3uY8RZuCTT24ercWJXV04jrGqqmbat0MJdxWkuCwhv6ct
J8OmtF9cDxOL1gDIR1MDcDpAXm+z1OjNV9AUq0bxJUyHUMnFyQlwhDc8NG7yKPPovFycRv30sSZ5
LSrhrQlYbymxgXOIJGGYg/8ovNMpNDkT8mqmOjwZANnFi8CbQ/vDKNPHt59oi9fUYwI/SucG+W9D
0hx87ky9sUkJKlPogH3Uw11xDYCnQ3PnmDguTIlzb4TptnKDbLekqFMnh0yFhXhb8ey8kmldzdGr
V4anNGDf0Wuzcg0CtKgrsPxQ2BkXdbxLlQ/z1qZjGmL5YADR8Fg8aqp7qzSqzgOLgZgPpHgtF0qq
AwIiy03oB2CYh8JiWS4VsRV3EMaw1Yt8unEGpCuhz0hNatISZg/IannvbOyvg4sWqh5ORTLcDrPO
1gYppCHk1RUpSoOGihqJg1VtNOn1AOoqGDe0LuEINtDyHkDHz0VnrsgVXTbgLLbU2Te+DM76mE+Y
lJNvnLTadtiKc8zxQmxKMfAgEUBVqy6yjRzmb0m/EMzNhWEecR6L4Xw3I78fUumYK7xycH8PKlgP
vjFd9HN2D/8GXMUgvqOeo7drmtJdqIu7GrgtK8dL2NUllqoGzg/DcJ9PslmXhiTfMWOkYgJfTIJF
pSIYvbGPGhLe1x3NkNQPM/5Q59OhNlrarBqfV6qqjOfFkytIotG6bqc7E2Dkuh2KUzoem1XcM5R4
zV4UIhVfNpoKTsDaCOyL0Linx+hHJxHloCc6raseDYW1hK076Xf3ncXKphIE52/vpuwYH4WfPU6z
SRFS7bGAxYNq0bJ2TBJcH/1VFvIFkUvNyiqtM9Nyvi+JmzVe8vaWYsmqm3AySUamc3LRewOnKuyg
Vk7K1H57I+i0TWqbmKmPxosco+t6ZI2Y4JErh6ses0Sv4wPqKprYQ+4uR3SV25xMx4xPR9y91zCt
o5x3VFBALcq3YQpxAXEdwvMCOLpXb8bibqb6RMhLG1v6aImq3L59EVEKM3o8liQlsAGr431mxveN
qi4E7E4A1bx29gZ7Gw7h9WzjEZzPTI2+wXLZf0qocRVV+NfbEJkHVrPMDF8bsl86i0xQcuFOWT2k
7fiaypJaeWX+6Gc1PHQrfbXJkm3Khs2jS0hMWDbWkb2VXUgJgKCH+92EAF7H5QUKF6JFvUkL/yJI
e8pYYGQw9NogRh44uk2b1rJ/hHQlrBDRLR0U5aUIQN8iOOX0XvBAUQHyw7YD/eo8NNnSbTsGR28D
M5jYvEmAvGI+am4MjCwmgVKhmJvvbUzkjV59A4j15m0UCdJhG46XT+SVL+pabb2AXcK0eZ3VMsAb
eh1RH+nTybb6dVdF6cqlF0h1MwO2ZmzXCeuA4RaPduZzJgjTXd2735bat2+zqOhliS7qeaM18gcT
oHxeScU18LNSl8dpWP3IIw/X6wTzHRihEGGrrdIsxTNNC28NIUa7fFBPj1Ue35Ndg0RelJDM0wst
8seSbZUy6rRK+uC2p+sVkD6IraIUuIX7LMmI2xSLPC8eliN9Z/O8CkP2naRKNiA6LywnL9dU8J8h
tzCIy+qu4dkGSmBR2+GxWUn+2dohxLWOjGm5qZ3FFXbk5B2Tr3jbsS0EmZvOj16SqNlBhxg2GR0T
HOUE9kzyrufuN73Sj29xgDEy7keTbZJ3spq1zXqfn0+4Qa0Dj+qeGB/aik0lSQUTvklf07L7Vjre
pZacDgvEzgXu2BarCx6gr/l4S6204jgWPBojg2vyyiV0Pu2Lsdiy1bINunsNz27VlSxk9qyPcqDK
EVELR+7gVpjhUx/Tnb+EHgaeopUxrTODXWg2CaTBQP4AIhv73frvacEzjbGP9VhtVmXDw/1XCGJR
IOgrvdhOIYJoGBatwuK7dH0KaBelwHnWFrsoYpqHQ3XTt/O97yK0cVbAWs9Fmm9jSHIUAbAcAVZA
dE//neNGm6ZB1IiTHOSRwNjCZ0BxmJ7V4nyqjGcOJdT7M6ZKF7TpPlNUFxx/QdSOD2GGgWO5LKso
nhtiH55OXZSPNLexiJIPW9vnbgOYTmAB+vYsms5MN6UOWHzQqmJIOaxCTXwlJJeQjMfgi/r125S1
h2BFMbiCjsRcNkI+zPGm51CBz3IdFlIEMVjH0oeAzafx4jvQRdOO5NdcUb8NllB3bc4hrUAW6LnQ
Me6LIXv1FFur9Bk/RWzgleG/ct7YydKPNjVb8JTbf9FqSQ8lHiSwz5oIW0gi5Wk/L3H86DTkaLLb
cjFSFxM3mRfhYVH+NjarskHNFwQ9zqaTc8Ayj7AoYgHtpxhxRwpex4XcbuPrucob/aMhH2FX1Ngr
VC8b8lEnZSIfFhBmL2a6N741y8KO2veEjLGHHhXUUTfcUzmFGNO/BhlTB3IaTlvwkZmCoGLs9qIl
0MO/MHpVy/frPkV/B2bOHIZt5urLrs4eyadclga2kDGwvGCBvb3to8VlG0bmwaM30HHTx2xx2s4L
9iGjbo91EhkwI0x7qzuHzIu3Np3R3IUWY7URGkFVQYiYFo9vw8/vcQtrjI0u8FOdqyc9k4Af1RmI
KYbREs8Vo758C4Ni+1s2gKl/W4yT/8XXmS23jWTr+okQgXm4JcGZkiiL8sAbhGVbmJGYE8DT7y9R
3af61I7dF+WSaQoESSBzrX/9g+Hf1xpkXcSzjs3VyPTXyCIzYMgN6p68hS6ATSlf5TB070ELIl0Z
3CJW5d/rMr1NVffIaroaE/rA9MyUxqqNMF4oM4KY3bnUlRNHl/9aa1/PRToSaezhFiONkRq8Vj6C
rAfYtafFJ66U3N0U3EWX/whobzbGSAnp6tE5HVIy1vNHErWsl25J6JpNQBde+PbZmNubv0R7Mczs
fz6ddsbUDtc3hAyqRF3U8r/kUMwbtyI7QVUbPjRFz/gRjSywbTsek8555CUbKZ5Tb0WQv1bEUFIC
FA+vs3Geb7cIFendja0u/fuQBvepslgje/fSz85j3R0XjcbVdIfnUqbnhhKchiLtw8y5AX0+0o6q
RnjLbwqU0FNVfFFGd7gdFIO890km1yAeb6OqG4KSEJ4YuwpfZJ9/mZ6x7zl2nmxm3hB8dZ6TiyvI
B0VAc207FwkWxX+cOj/N6s+QskgswkX7Q3jNodbyP+u177kyPaRRGpDyyDPAFG1q5e04UMVUQ/dW
YtvgVWp/yReKlvS7qheYLN8ZuqqcIephy80J5+Cz8eXylMKQ3zjT+CH6R96wYa5f85K85gNAaZDF
C3rH5BYb/hGnpatMWHuaoXowNdQ3ZNQeUqv2DpDPoHp3v+BaGYwEWayzT9UiQTBTC9qbXFjt1utY
7cONbR/1mdMqB8r2vLyN0r9K43VGSEBxSIk0m8MfSs0HPLJh30HqKp3is7cwWBvHeTe3qs+VCQSc
GOdsWr4z06IvEjMIpGJX5lPpU13nF63mi7CFv2/cRTtqWvPDSp33Xvd/JkHw7BXiVrjcX8KA+1u4
xe/K8cYDhJN8/5LrLDHNeE8Xt2ZRkiPRSZpq/vBJZLMRREhHcrvI0HT63aTQU9Or7E0QQeEP8nAt
KhUGYHS068LBRMgmOmptOkW8dyGUUOZREBp1SkRu9N0T83WwavJuNUoLjLreXTbITeBpE/0Xm+QC
+1OUgngo29qKxpwPdWpchzogaSxCUdEYWsB023qpiuBzjDyMGGQRZrmT74MPUzT9IRq5a4Y42k+j
jixgqK5s1tfYpxLrluJkKu+8oF242RlZ4ws+wfmCMqW3fEnqOve88dSMGa78LlFfjC/euBnF2QnS
+tx7zCwpmEUUCvgpG70qycSYFk+EmQ/gGiCvOedW1p7lrSoSoe/G0jf2AbIHN63F+e8/agrPs17B
8N9IczE2dSzSkKWBBwkctUvPOUJUIEOuGd8ZstXn9SQik2LlCOVOnNcHh4hhFoPudGdCZT4XY/oC
Wcbd6/MwnkcKsbPnkEYXM3sA+J+Jzhq0pjqvf+iGuUsLPzn+/dBfT/FLGeRYOfr/eqLWJfyibqZ0
wBGJGs30n4dZf/vvJ/99sHFeqvOk/lgfW/+6/vT3Y8F65L8f/Ps5/+dj/zhqWhKIMYLU/Ovtleub
HJ0Ml52/X2c9vc4j0qjvc7iY/+/MIr04J9ksQA0Z717Wg+d9YJf/+aEEv0WQTqc15tbQ8ciyyPol
AqNkjGm02L5t2zHmCxll1JFcY1VISPh77LmvQ+03+8goK5zuO0a8xXRo+mo468lj6Jl48lnKczSQ
wzV10UTwcuGeB+IHIBn7vXvmvJ3z+uD6R9PgF2TF5Dw5sUXAC0ASXVyO5Vw3eee4yPzz+hPLqXdO
a0LHpt44OkZ36+vI3gtC7c9aW5vnBEDmHM3jqzkHaN1hAOygeP3K2X/riIbjFI/BtpsGui+v3LnM
IYkNLYmB0LMD9y1vUKcVKTVJAh7SUhGgJk7g5blVnmPMX2OyF9jvheYGv4d5l80WJISZ+RN09G1M
foxhomN23NLd2Vn6NApa+VPgEJ/n61F+aEyUDxEyeRO56l6FPPfJs9NhjJRUhB7xQZ65Vy1u+pQC
oqPrHDEGysfXesSy1OiqZ81nUlu1wXOkk9GSvsd6fJYFtm2wJLGblH4ZdsYSHRHd7sl/fcpdeU27
FD9Bz/3VRfmttmx3A/19IHproaUpgDtzQrgHZ/E3SxS/TLgXW0N8WzTkQ5ogHm4w3wY/zy+ySGM2
Ol8N93z4L/YvvyKtWmsICBxl+TvoBnzymv5Xg73iNE67qSlsKsT6INL+5mTDc1cbVMHldMVllXbF
ZeFtHIny3/ZPjAmeql6GY0dERWXJKZTD78KYxy9d11k7i6E43Z23gzONaSsXhF94RxEZxWlysAhB
KYKhtyVeJogGLNVUgHPsHcsWxk9fIx8rFZ3YJb0HjmAOtkMqjtkmX6bSdSlacvuiO62PEQierrE9
ENPdMYOTPmp4+LMBOQZmAjm4Gi2S5ahAUxyCtgs2qFt8BcF8y/l5LDXj6GUzZEt8Sxrcc7Z2jxiA
8PGmQe1rd+MlUJQYksTnExrasKuxSQS9JW1xfBh2G4HAjKEM3swUGFpSH5tyNMBt5RX6lQ8n2idB
qWqOtYWfbenSZNZR/5szoF8xIibsVn1xchIOGcyRP0lcHpCGj5frwdYTlItIv+Kk7TmNbFemOODE
KbT8wBTP+eJdyWGFXE6Fj9UneJy+zQi7GvXeOQXkWFsjcSZDV/+iNTzGtfmw2RoZX/t3+K/6bojy
mjYGDDFreakGE5WMGDd435cEPtXzCHbNBYRdY8t8smnSvUkIk+MuoSeFvXe6nlAEx3j4ThEzybNf
dBntq04jH6oziLGz5Fe3T27ACO9u5B8Gi8WCgPGbcIOn0vDuUQQk0vr4kxvpS6fJ+a51+geNK5CK
m10GTXwzYP7gczLc6o5kJQyNtoVdE7SYjv6pChrMD7IjDvMky87WoBwUnr2eJNFc4hPftxAMcEmm
U/kAGvqACPc0GtZFK1DQpdWz+2wniqIRMycxZMpmDBWzi65agVbeTcm9nbTXrsx/GgMiwK6LuWwj
QBvjuZrwquxd4KrYleQl6ciYqMuPbeN9myeveDEdf6/QucpduhMEqT9lUBJYQ2W0mPM1r0ARSlIC
IxUckC1TGy6Re2utuj02BAXMZnLv6/IpyAjbnQeFPQbGixzHpzmTwxkn4IOV5u0W4JsbtYg2Tuaf
fOhDS1Sbm0Eu6W6oiXcd7S2J1fDWnI5kbV2/VkWWPJlyPmWTlp76Mr/JPq9ZO41hJ7BYuLxao+28
aSndWeaO+yjBgaxH2zfEiOH72f0Kaex9qoi9o3sR3ciIHvMoU36d4Z9RyYXByCwf7c0ME+GwpN3P
aHlyyuyOK8GBpe6eSrmFH79NBW67DPe2qLq/9SN4b+Mce9c6B8S4wQnBsUoLNg4FSS5ihJFW81aT
YlQzCormI8aMe8ihTDjoEUtmfUlqbs16xDPFDRfTu+kRLU7OJuY702vRJb8sch/TSDzPsKj8YYax
tymaqcQ6tghzI92q8HGJH5FuD7+yZAKbaIS57cuAXGXnw1ZYhgbCCLTOpEQL+3zHlOx56cynWtT3
3jUeOGS9MNtyieU9RWP5ETAhdNQlbcTZ/jr6WnLthbXT8OuVMaFRY3nta8FuiRy22EGlvKV1+wK7
9Clp8vussWwEQjxlY2iP5kdiUgabTXusdOOrjM1Xz232cc9Xjx0vsJbTbGyDshy/zuepay55FjMH
GAjQIeCHz7xsMb1fzO/GVN+MIr6aqXwxXfADxwNoX4R5FnYfpgUxqbAQ2pharWeLJUs5y5vNYlRk
1ULB29jZEnaF98Wi59qM3JfFQtxqMpG31H7VdAtGUPxa2fZX9dWoQ2HweGyUwB1kzGyfMv+7jQsg
HTu6k3b8Efnur6nx7sheA3j40+S9F3wdw1T/mLmHJBa2voH9YvLhYHId+GQiFw4TrwS9TOGd4sU9
11p5DgzYhHlhgrnIJzD4jY1tug8EPkz9SZse00wClwV0WvjNDrOaEAP7n+ApX+Yvc1zQM+qQZUA8
7YhwsQKGSbIEX7SSCQXLUn8oioZW9bJo1RJKPngcu766qffa+eXPaonPvYDtNR2LrkVi2Ty0jKAL
K9F+dqxkfQayhOMWOX4G7Hkm90+Whk/0Uz+ZV6mRzNtmiM6MJv8yOfMfMLFvlCohNJ9fbXrxYW5t
FYUVtpx/wgGXaKXyMpWQ8zF/1YPusixNtHeNfKSz9V9nAA5POgkdtjwOLVzgKs+abWF4N3uuiKem
lQQULa8RFkOgI87FBV4zgvascTNL+9JnPkbnxTN1dRzObreEOFQ+sNz5U09wZPsu2LZG7Ia6sWtK
zbkQOH/M6orVoOrVlKkOe3/6gGj64ULcAarmItRzRqwOoHJ9xQdxZ4ByQ+gNE+Irpk5+JiMCJLRJ
284xIaVUNW2UE/+QGteaCpaKEsqDKZA7qeEfXPrOAuW3xwfQS7oNX8dJ87J3a6Y/akrzUE427UVS
1aE20VKVmBba0vIuMJZrAmC/gHC/upplbbOCjd6dwGjNnG9+lmcjM77MFEkKeclD+A8AyrSDWCiL
eZDHTCMMbsrtA6vfL8OIvjqxlh76evwxICPfgy9Nm3YaHoIBaoJCxkhvQiw/9KlC21Oxp+OfebUl
IW4aO7Ztk+Qqvo0m14jMym9DAHCaI4TbV6lENQDcxub6ZM4W17wcfsxkeA864cYeBLvtAvFhW6Xa
e1zYfCZF866N85ObJu+l3mPUBVVtXlAU9HK4ZKZzkK4Jz8p8ySNwE0+Pa0Z46Y4xSLpBQPOJlUGx
CR1mXRvhJ/fGCW6y9FV2qGvlH/ZCfU2t53qgUnNJL5yX6WuGDZOM7KNt1j/G4QV+s+MbH83C5JX/
ZngR1OvbQZpM4OTedcY3nek7GSVyj0Jxw4wXVKypALscaNqQlHSZE8lpb3z2bvNf/5ZOEOAo71tc
V9jlGD4Te8sFovMSLodXR0vxvG5q4zAmP1tURP/+VTOpWY0gi6inBMyuJuSVvJxwgqM6xFAx54yi
7ewNu5nDUcmrv5pWBbPwfcFoiuPGDca8/F89OeI1hoRgs8jIWQk5q8mqsJoetml+J9azFQBzYGdB
le8NNqQ6ccOany3oh+vP6t/4rybCIODKwTIA9xieQ5FqNMOuVbnf+oc8tkLbWBZp1vwffuyRrgI6
zqHVuBhJCA74/fWfsMVSP6vbMeA4WRU8tSM6VoEeFReaF9ahrQFiN/b6pzqxCuMbRpTAvKl8rTMT
bG7c9/wGjt4Bfx3LAAin4sY51DaMaB5Sr1cn9TkRVajO1emagsT46GGhfFQvXrfDbn0DDK4tmJ7M
kqemCtXh1Hmpl9XU24E4v753jtE4h5huS/124usvLZNsowQx4amtjLbq41FvT32E/36rAWdlTlRz
4GbNQjOB+3nKYE1M9o71e99kXG081jEBm70yVD+r5wjm/br7odO22AI0g6d2+V9Px47poKckj3K4
PIg2vtlvDXAsEIoGKYJ6KOafRecf1VPw+A+XgQ4F1bZtQKjnUDppvzhGcq+W27ltP6SobuqQ6jmB
eC6WF/UMdU6V+JM8//ukYh5UJxwL56Reipd4kmPGSr0gmzDWl1OHgy+O/unZgqhIi/IlWI5oC6he
4I9X4lq25P8wxPKVuZUJsNhim9VbTPWgqG6qoW3C0WTSEVspWg/vbnFXZVIzNovm1ock1jW2+/m2
DvDrPvtku71rE5dr6TSEBpX3OMM+SC/148DE3JQm4+CMxNgeLFqvuBSRfj5lUTQdoCN81kF3nKCn
U0ro6b7Ko40rnebotEhOm+zaxD8zAD02G/OVbuGjHKeSgbv3stIg7IYLdSyf2SQBy9RQxG7utujQ
oZZeh2R6FjTyXXXC1D4xy+RkxdWbGJFFLz5snd6gb5ISuKE4d2J8Vf+VQWPu8JsGDKU87CANmSTF
7Me94XVMsNhE4JvjNBeNYp96v1C5kh7rzN/6qCWr3gGi1lOQ74WKDc8Dc2e13ru1ZD+syvO3btNi
0KGkkOwQ9WN2+rc8ph5aHEB212TaZM3sGfZIG6efvKlyTrPasNpM5ek0gMZYYbN2xfp9hbtxDOCZ
IvVCLWzL8opLILMqNYEBsCu2rc08JrWOs2anx6AVCdZdrH4WoPBczrd+wH8yK8QT/EwsU9XITO9h
UHRV/stu025HtMAlMCXnX/0RvmBYaxU/4E/sdK2nYmK4f5KtcdRLBkgmnN2tHu2avv5W1UaFGWCe
hRG2wK1l7xeDQUvvD2JrD/ob1hRMycziEYlBpa5XiBQZUog4wojQotdZh5PUzsfKAzuoEoBuE17f
pkfGs0Q9k9iCbRjVFN4S88FyRbU3CRbX68I+wYa9tAFgxCxTayvVMNMxxXWF8ItTKTjNlXkloIpt
9FrC/xv36YSSX4/Asg01hpYGvLdCvMURRep6ofsewYtD5e5aI3B2eL4O+5JOZvbG9FB1DP2qsu6o
sJg7D+qSrzWSHBfpZHunubqIZU6zxrc6jD4BedSNmu8fK2eWTwhmQ8YqzovunQOhfV2i6VfqL8Yu
DbL9+tLNBP/CzbV0N5lVsh3tuDoRnwz/S+Wo2JBIJks8/6YVVH2lB4+RmxWam6KDVdVTtqQy7GIS
b1KuC6m7XwsiEra1BDgdCmc/BtQtS/oSCWJo0pnf9DJni/ETd+KQ3C3FzJCs0RnKn0kjOwYmw6Ei
xaisgJoT6Wkbc47Olm0WIfrUYuC7Tb85kUAxAbrhohTfV0ZSHeT0i4pTEJM1k1xViUuPLoz4g++6
wXAikcWVPtDZztOS7wdZ3axE/GLenWxg3gS7xK7PQ9Tchi65Gm726RdPQUBp1BStjaAc1FndC9HA
ta2V0ztcF5RtLmuAQRaROdJEGHp/DYwTAn1zNyWwt0psMnGFgWWxjlPVQHFlSZWC86HIwxg5fbjS
ejKo970CikgvKY/6jGqw41ICtkmCRCdNg9LIdiWjrpFCr0jPg49EmXHROjRoC+ZylB+PXCmOMTRh
gsTfdFvcnMX5UsIgZNjD4IYbeKjN536wvjoZDVylHXRGjvkorqPb7NgO9nrmMvORQ76PPCYCYqg2
vdjn0W3SBwBcJMHLAi+usqjK1ItIJtFVZHwravHoCuctT+ABKZYXWwfVI8OypYcLn3IDl8pXsvAL
Mtf1P2p+thJzlpF1mBe9OBa8CbDip3iOmNPSo9kJKR9E7Do0mOvMforB36zRvyCueZhGebNqroUq
SH5oMsFBmqE2ejhvX0iP+3kiLmjQQydiw++XgCz3ng5Un74lcfcjUTCQM8LkSROn3eACQjU05Xdj
ASOqeIftVE/0JFa+zRISnN0YYiXpQr8hiFkMVXEsiYHItBjxORW4H7qtPMqhQCPYFMG11Px97ZhX
Ox+/4NaSAh1ygbgjzTqBrCqDp1K6lXYnGtHtfGG91V3QnBmyhakgmNE1YHqIzClO2B69WMJ5kG/7
qx66D5141J21UANUGIinI19BYNNfxFvD8/4aM6JPPico9iDVIQuG00MYfE5EBc5cfJBqzDS0dA/2
4O+x9TmWDOfauPuKU+khw19o23rMtL3+E8f/+1/kKdn9rOpPTb5iBlvZwyXH+2K3jvyK1H1aTIPE
Yi7zTjE9yU4N+9QAN0GYBprRQhqJq4ea2GGPDwOH4c1untNPNRR0/fprZ8q33AgAa+g3xpmrFyAY
S5LafeW6+VK12kbXkO6vszNUyptaBN9buXyXEwuQyJh9NkHCImzUMbr27PDfCc2rqPw/9KwrK9gg
9RNqNSF08M5hDf+HqUNrcqPBge2RUcOhmId1KMrk1/ezCpmF84aAkS+4A0a0tQjQLNiu3IVs4EOq
NKbuih6l9yx8Exu74io1KVeDaMVNU0xGL6YsigLvtP7NiSZ1uRcPPpPmnMQurq69+zRbdDh6fc6K
gf5tZBwZqAFeMzRnGtAvS8zn9t/fuPNPtb0yA1JvG0WwwXv/Z/4DNC5R1lnTH2nTjgULx7QYT4EH
eVRja8aI/ymvP8U8+SGxgs6m8Q1rw5HgXIiMG4JODlYA5YqAfzcrmk8CE2DHZOmTIuRn06kCbAk+
/GaEcOLvB4dPb91FAdi2REFcxoJtzUzKt7GNuBGgIEda+qnKpkRdp0T/gPtbfB9/ce0VwaGqgIKi
Zr5RZf2QLSu2WuFKFyd6qJUnX2/SY55c6j9Nury0Gu6X//1Ds/7pD6A+NN6oaaE2CRjuKgX/f1wt
WAbk3qhZ3VFLLQhwdXRfmFGSYsFapma5U/vWm4zFVjLlSo9g6nISNnCc2lpoWK6eCFzWIO19rLTn
uEHsosgxi6T0WhYWD8+dBW1cccn7jk/O5RJK9OQVmPTHX2w223ofTea4Cy2SIjfEMj0uefuKRQOb
anJSsfAJoLS6A//72/f+9zWDxhzWrnr7CAz+aZSPEDo3g5SsC13vzD3CJi1CR+UlbBOlFjPfIg5g
JdPrJk57nZ9eVpKeZvFVpqUigSs2eTRHLw4Oulbj7Vj80J2x1JXjqauhWK4Fw9TgLQ7TQKhNJbbL
x+zzyVRE31ZFyQuSXoFUjBar0wi4ksyIguUv6pCTJVDmaCuKWie2R3Y76Qm8M3yYVNkEw6OYjp6O
rdkyrzykTNrN2enqk+sTboT5GA12guUeKsmTUEQsPx7rrVEwBrKAjwhNQZTawv7MH3oE9yie33Oo
CYuHsfa6uzKuqinI8wY+Od+4mQUhPG4AMPvUwMQK//s3ghu0uuT+/wWMlGZEK2SDYFfk6f9wpXFw
FqmLGSf/TCD4GilWD72fTaGJU0ZZof5dXNziCFkIq2Y4u25jhu2YfLIn11jcbsw+fp/VxVcrnhVZ
MBfsL56IIXWx9+OXtLT61po0/xXzq78Wpc442YTjdiOKYs0wf+py+e2l8QPu2V526d0Mik8/Z+Eo
tTeADzbU1mSGAqssb1192wnvKbOHx1LW9Q7JLt+H+6NRPE6yJ9Md8ejpLpmLXelp71GfkFdWI8wL
vGnXL/1Fa3p9n49m6LeVc6kM6Vwc6K55jm9Iy5gk4dDXsZzOUTC2PFIZp0iaYVo2Lx1Y3RHzvJzC
q8NuTnQ6bHK4s2EtgRsLvdyxtCHeEA/FwfcaF7CTBU8xw1Y6m9XDQHes32rFbwtqJFWkuW3xWQRE
BfisTY5NFbgyqdZ/NynkrFZ71cf4syoLQizw9TC732tBiQ/AzdWYYLbVQKaaujMUcav1nPsStVfV
F8d1+t3L2lMgondWyodqTemikc8rbAg59XcZON8jvQ5zZ4DSO0ZIR4L2AAx5bRYqrkCjRljEqOzt
fihiEBX/1sZuaQ+H8dMep9emLC+mnrg0iXDoU4sqfAl+z1X8NW6L48pU7ZOfSh2tmepYCT0Ejjhe
hSTCKUuCIpHKjjlXypIwsdMHsdMQb4ZpU11b17vnGgxexepSFWdXdKYigxRbSOVXv0hOfuxg9fMX
v21QfUc1ctPp5UAf2TbHFA6pD4jgJUAdikBnJ4ydctIq7YrTNbsSS+PahHtv1/fBgM/fdOPWV60w
leyugxi57wbrlSjv75FahbyFF9f75mvamN/XGzxp6yR0quk1yUYYAHWMAKYxb3VGAjPuGwZzFUXX
dvD/ab/5sbw5lsZiQ9+zccjocOjJfY2IYwwRaJ6Jf9phVPxlasSXOhU37BtkSIrEBjE94iY2fz0q
cImzo7sGeB5GhrFtLdS7a9vdawAnowEUsFDeG4r+KDR+MZtOSSqvQ/wTpF/T1ss2SS6G0bJ7MDMq
LP9SuzD8s95KLy0fMrJISBJV9V2Wy67xEbLlksE1k/H3IRfGZYCehgnjVso8vWWmPBF9II/CDAB6
0N9u5IKbO4I0IAsyNUU1sp/ogXOwl+Tm0Fui63WLsI50BoC+vCJF/nDy2XzLya4nhvKKNem9XhCx
9N67j9sFM5hSRxgA4pTC99STMmy9ugfeqgBk+9TeV0lnbqVpjTs6dGz4EVYMQ3Fwe81h/D+UoQgm
hZL2dKo2g7u+htgDSbM6eqhRV2JQj6xnxu+Pb4LggSQ6wyo7W3nd7HOtOi9LimZ80i1ckZYnE9T8
kIwaRJaqOpX9bJ6XYHlKKjtH+W3etMHApgN3P2IA8sNiLzqEru/13BBS5jTxXjrd52TyqKOBMQgs
os9Q0qyz53X/+omxoYHX71kz9dfFwJsZ+tqx1i0zTFzr7gZiOQf9V0kSO/gSVBQ5Nw5BXOrHnmHQ
0KcHkeQTfMVGu5hkuUN5mI5NtGiX1Mu8c7t8rn/p1CPrTyjqGIK2NjTbasZ817ccCID+0wJ5/Wjb
XnCJhiU7+JX1LW2C/IqJRIIXbxkGRukwmpr1C8HHTwP9z1HI5Tn2vOxYZFhppMUA3bxo8B7XcCUX
GA1sgRGdSzKaN0h0zmE9y/UsLA+HwMrqPkUEhyUSVQv5IWWk4s/GNqIN3QppOVibjgcznpOTWxTM
d5qcPJYs2DopL6eLFH8ZnUDXAuDcYHi4swx4vB0MwYtffm0G6HWmE59yr3UvtSpCIgMXJH/CKwqx
2asd9/1ROv7BM4BUcupOBi3TV3yu9ks6h5Np/rYk0u5sMNuL3fTtZUqMXw3k9H05ieGS1NOAxVQZ
78mM3+XTaJw8u2KYA0p4kaZNQlzM2JC1+C2K/a95OqaI7HToLBGio9LFtIQe0rKyi5xfnX5+rjpu
lyQwbqZGawFiAn9Q67Lj9BZXi3H20/PCCQxLXAEM4bUIyWk8dEZxjoe5P+ilS5fcNEt3xg2gA8mw
NuPCEGWbzcatguF0hmCfnTKcJrhlixSM0Mj7M21hjsjk7LNSs/FkXrgeI4bKi3uANW1NjwjZIk2e
UxjiFCtAoDRjKb6oDOM647wygPMOJYoQPcwsrdpiFwKs7iXHVcIl+h4EOB8/Y9xsFa/uuq5aldJm
QK/+XSTuu10u72t1QfywCJmTHaTJOC/uu+/E2uV7RPqKyV08fAwV82XqQ13pGRwB0J7ZOLfjjKGo
0cU0pQjcFya0hEK2+cccx5eVnl2Zhbv1KKQZ1xFsYSJak672DD9qv57lSphWENESlbcpCSE1no3E
eDbsBpIJ9foyBIy/uvtaJ7Uz24eMy0OSQbcqoqDdagPdGTANIU7d1qmWV7V9rhxyxC+w+lvWft4F
idLZFzJdoNx2+UMqarAO7Zwyvb0vTflQfFjFPnctGOgImxglTmGHJCBFBBmJRayouYznkF2fUtrl
SLWEmoMfWheB3fSIEK2cOVzdbHMyFjJwxc0w8Do91Oe8gXSmDQ2tFY+sIpklrvXNY+X2jwmdu5fu
8RiGp57LgzHI+9Kn46kqSWdNreSpLaTY691+1WytBGFSU8ttq9OLjvDsdxizKGTf+7TqGE5JB85Z
WvS3zbT4WKKVZ6NH+ZoJpUHFmmbSmudWD+6xszCrNG90t2hDXHl3YO6WRfq5NAX3KiOoQbvnE7iZ
66IdaOcHxpTNptebHb41t8azj9XsIjRxjmsD7Sm28dB5L7AlXmTZWfuxg8XVe+2pWNE0pQcMtBPx
HzddOdaV8YwkwgVdFecuqMOlsN4KBWjWSl2jZeAxOhHaMhkoWqyrY8KbotMfO5Qv/D+VYJWzV0Uk
3k7bTG/yfYPVIKjx2YqsnIEMKqo4+jMmRAavV8SSWGCRlJGbzKyfKaLlZgVbpoj+xBuLb17QH7K0
/Y407RQzX0FXnMtQzyRKIk66wwsDuoo9UT1VMXUR+dmhhU8FEt3y0Wnaviu0b+sLxE4EoYf1waqm
fpM53V2JdmzWB1bb5puqPVf8IMKntW8cPFqoz7umfcsZXSOSofYtAW3wSgKP1cQ1bTWsx6WHWY31
3Gj9U+rBgo5amM4dNuI6IdxYuzApDvjoAr1GOJM9O8Q+QpAHlxycu3TwjI6nb7oBH9r0uEF6yddD
jrAJD4EnGqDPJHWRmaJQ11YqERguSnxD7h9/DMRudNPg2ispaqqkSJFucWo2c7q1RdQ4RKCsecb4
txY/CTTnoNXvuhV91tpCRBf8SZJqmnDyBDW5XG6y4lyjGbcOP8GFyR7FC07bIasPUpep2KVa/GFU
fIaqSmXD3rmz91hk8ziKOfihl+WnYSIWUPdtbySvLr55Y1//yaP8ZCgApAT5Rdern/K5/T2CnFrq
HCfq39obcN0Llp5TDGAOVXQf5SKi89LWpxKrqW2PCxyNxhEnshaGrO2Emoaj7mghbhwa++AksHWt
KftcEREfpkOsReQQAwSGNkP39WHC9jbRaLz5uf/Tn4JnMKidqpeScdjpox8prhWfgFL7ifhRkeWz
WzAcA9S75Er9/tdaFvNFS5E9AtKUiEj6Q9hvAxpdo6QeqjDyomo/Gfs5oZOHJM5y2KGbIHhmsiRF
tXWoxUCDozR3Hd5b27Hx9kq0ovpx1ZI4M+01NRkvkifbBv7MLEiRWvX1mfUTf1QEg0rhsfZHdcKu
HSeYj4m+2HhjcF+FU6sCw1AXVTNr75UJNQk59QrArbi1qapmj0zGopeobzBUgFcaI/ml8CsVn8qW
WIZZ3Kg5QORxmAxk9uRcrQOAVZ9DXhUXAuwvwxuh0qqug1TZbdqRRHxqXYe6l8p+NAh18OF0BM/D
0h9KgYGYAffklHYGZCzXZ4qTFud0Tiq2lvfBdvkynEtmxyfDNp2t1XnFPnNd+jGI/4h0tedxcb/0
dRVtMQdmxtOPoN7Wr1mtsjk9qOzbaKO1EM/p19CTuTU3UXW0J8yNoLTq6f9Qd2bLbStZl34iVGBM
ALecRVLUTFu6QciWhHlIzMDT95dwRf0+rhNV3R190xeH4eNBJAFk5t5rr0G4W9vamC13cVHE6vHE
SVT4W+S0Y4aJsFHQ6OcD3d7yEeyEHXcI5Ksd6ejTWdzaaN81Y8Hpyo6U5DSL0ka17wLQ6g3FQTrY
WxlM98ZkQMBAdUHcO9FNFS505FywnmrjuAhEh/BgOx2tUbtB6qkVd8uAc2lyzR7dnuWeOy1lzg76
Xuflq4VPU1jOl2ZgoS6q28BlXunIsdtZPzp/fPa1Zty0NgK1eCzsm0THZp5YlRIZxK7N3XOFNz8D
NYD8atLJOsLjsozAHnQTpW9wWGw6pk6bbk37muGzus6HHmGJQnyc0Ebz13jFGWz66PpoD/CU/aqn
4atMNfifbsqiwxIty+6TGJYQMQ2gByybRbO8KE+iWd6woz37tnxdRm7TxFnntdPr7BvnRJ9JbJ2T
FVR4gDE/VSyFYiP95HVRvKEU5VyNuh9uMN+NymGrdJ9bOV6x4McCWzwPQX9bl87eU/1rB1QBawzN
lvJ1IIOq3OZK5aXGzUIiluXDL/2kpuPXMGhhsorKFMgnxmFIyBWKA//XyZdU9X1DFhY0UixyUGMu
qyu1pp0tm5NXmFCX0hc75KuUibzxOzh0QbvKVHknW7bnZckRtEsJr4YaalDU9T/wwC9BwHW5x+Q+
s+ndWx4uK7mPHf2j6FiXmhbtesHO6ee4HSjk2HPhuuo+tA91JHtp+ENLCLFSOv9fI2mjHlZQooTS
RHWzdg40R8WCsyurewjVgll9AuhcM8yvq/qmc5lNNO4zgyZOFlUjlTo7U+chl4N/fTOOeYKHMJbi
ZDD3dv+9DQYyyZhXyjQk0vAQC5ZHBYCxPA1aHVfbZV0sGILGgIWRDz8QfBJvd/dR1cyQNtPNMrlY
Blit804AzdOiJfKRNq80SI3OnGDg5IUTQOJ8jUYNSkMQ7QrqYbBHPis+uFzJzFkzauTHp0BQMsPR
Qo8C1ANcHIBEbAwUnDHO51A9kFVH76xq6c7CT4Ee9EarcSwkMgzWYXE2MjbfhpopDjUYD7C9KYTG
g6VOPA/KJ1Lu7F7VY1Y5bnKsa5ReEG8IhX2pSsug9FyuchLZ3wbqTm8E8FkkXsaLO4uET4nRVNdo
nGIkEFPtGEF3muzwS8364gh+yiwvVZ/sl5/lqKnuXDFJTWr5TOP/VWhIonErPnrc+fUiLFZO2mrX
B7bD5jbeLxjQCOtkwZvH0IBwykxCTV3gn4m1TrXHBLfaJWgP5dDOOzXChGrGzMvjtuT1PfLm7w3N
7Sz9F6QPDC7AMmDUm7dpFn1f1pA0jGHnjjWCFbfchuW09VoUJsqjRknixIjbfOaF94uQ1lMCfKXm
dbWPDJACFZO/R1tCmaFWptdnbwBH+kwfvOwUHQNtAxetlEJpTPCAM8R1GXHMOaYElXiaopfu05lw
yh9tzp7AvaDLeStoqVc+0AX+DIyXiuyLMKO3OB/uY39Cbhkay/zbdnfSgnu86CdJCgbcrTg586Y4
T8pMIHfTYleNexLX89Kmb1AP6xRT27cKnVJlCzOyeIMJ9m5RFap6LlZWCFaO/FUpEBfaiGPlu8xO
gIwlQ23oU6g1tYNFbqNAFYQ/WgBsnPDUqoXF2OfokK+IjXUF8WMadhgXbobKJvag/FoIA1DsmZkW
7WawwnbzVteaAaM8v4/njgIlFG9oYQ7qkrHTfdf9aafamVhpa+0mv49cqmM1/Fa7XlJ1W9j+Bc1R
aK2GMftQGOTQUUMuCm7Oj2uIlw5ODjzXXoo0WEfro+r0Cui3Qyc6B87NIMjSWb5C1GOO7xcz9o3k
/TnR0zLBKNSzOXrB8+JrkSKz5oyE/duGhxJPgLTSu3XqmG+kWzAUZ13FJXi6F86Po8bgTOJexJ/j
10AbUpnoVcNGE5CB0bTYqM1pIeQqNOTjlBHHrfrWpuO2+BX62M5Z9RpCYh6LpVhBCXVfFB462uhL
XVH1bpFV05EpRUdj6r8w6dw2N0zPqpXjpOcCBHl2imy3wPw6jamBZ2D+0WXxraqc5pQSjdp2lyUx
quKCZ4exylU3gGECNKK5QaSFOX+THQJcF6BDqEKCGFsD/46ZvGaubaN06UkCoSlFP7lCx3IK6nEH
LL7l49LoMUz/JYunshk7l9bZA8s1cFiqBTBpORLwSLWRIqmg2w1z3PuSFTAR4x2lcMjr9lNn4KFh
Y7I2ezaS/AvqKOBu4N50hg+eQgdmK8Gt0/YbuGQ4iGPtBRuj/ykwU1SP+7InpknM23XJbpmHCB3V
f+YyUqIEW8pMPfKg8js/vRIJRJefE5ssGQ+fzyMzzfUgNbFRGPhiWeDFzo4+6rJYFRhKFB9NoLyl
g1gqp4Zc1k9kuQg4gHlXeZZb23oOz6r2sl3moVU4XwgvDtZNXMPic18mPGmhcb8sYMKCY2jNhJFt
bz4t5hh1NsG2TRvYnuiB+pRt1PMjemjLPUbk4lgRT87MYUOISbhrnmebo5s8NHAmsoW66mvCCZYE
BqSn0nGeIibgq0KbD2PLM1AUHOy63xu7Mj10yuYld8tbrbPxIBHTuzd8Lir1QKbQS3yueQdW49Gk
OlVMxGfDbt5zFMzouvzBlGtFDGjpiIDhqzUZbDQjATBkxD5kBZLjOibwIT9GRrcOo2Kjpu+6C/rY
q6NuqK4tW7JCVvISPMaoDpLOyPUh/UEe/loa6HZuniyru/bDaK9N7k+aZvF+8VgKGJdoTG2HztqM
wxjRnkO+HWgwXJF+plV5M2U6JaAgvstVVF8F1MMue8VJ8d2M2CKYzvXrYdbZ66BsmS7kDA2RTiy3
dgWRa8jEKQ70CUqd/ZArxkc29BdZmzPzmvhie3Cw6hkeXK7IU1VI8e6wKgFntz1HSzgJDBNn0DcJ
SrrRCepYKBctQRor4YRnQZGylj77cTB/uhS2cHNQvRQuMYu/pq5z/j2XqDGcGheg2uXnjQQGsEIh
dqViu5CHIgGXbgppTxuiF4gwyL6PjrWwGBqjf09aAl9iPrJbv1kmA1kHSu5aneRqJrY478SCAYh0
+KEagRCarW8XAIVbLalKvi3mKnEqb4kHe1LnpoSDDnDfnXCoQkauWviE6ZBrsMybMPtZdt+WLXTZ
z4rkLRY0BVYFl9L+lvnxPojBB0Q/ytVY17cus9cdbf6bRg6YkVcPkfzsve69kszVvYR7lpmUbDGs
uvXoIsC00nODb+cyxlusQijGK0Jq1+Cvb6q7K0L/4MXDqoeoYxUCkCfcy/ls9pGyB2jAa+Av7+zK
P2lasM+N9MdiypFr7HC5gqbREKxqRfoIA+/Zb6nAAosKzGM7V+iXiynAwukY5ug4ePF3GIeAe+Nq
gTkrRj1r9IR7v3fjw2IMtTC9BrmyQs6BhTighn+pgETrheknlCcqo6ALVrZMPxdjIcI8GC+VFiF8
1rcusT8TAsKVgZE6NvUyQaRR1h9e2dxCovxYxnWw/fZTU32bPeogXHcqvF2UbwMop+IM9S1sy4bJ
bqQWX92Wz0g0b5YBsOEysQOgWWE8f48X4F0A3W+LKIOtNoTz3gZPqn0aR8p7TOrhpyq5GbnOOFhR
HeaK4tfZ+a1IfRMTaO1zAYdNoeTEYw881a2ZkEBkdbjvRgMTvqjJH6Y5gEFEAp7OfA5RUbfrIb+t
l4eUwWi/dnqxzokuUoP4xy6CPauuPg83vB4GkHlbnYEJz4qrhHrhsNR+S+9Wapc4D3CqZqaZiZi4
Mcj2aVlDfISYbWHQBEU33o92iqev+GaYbMmwTX9EilIbGfXWb0xGpNQhVu09evS0x7ivvrWGJzeM
d3CEby9wzSDCKysx1aWNyhIJvZ9NoPGrYkr3eYZ1gAb4qeD1snkmODH/RWRtldPYMkbtOvPDsYti
0zkfmTOiKFR2EqqzUehozAmIObVB1LKLLJGWLeOPSbOniueG2lBDkt67mzr9llhtqAIW/ZntyCNu
nWyjhfuuFkSSKydhdDWqil4IcGlDpYUR+6u8S2oailx90UhVAG13px1EnRfbYPRwCTGah8W/C4fx
nHHpDt68Rwdo4t3HuHUroIYTpBSxlgNtV0wIp01GVuuKmB/DFM8KHZ9L96PQ6nflaKV6RgYfL2ha
DjKT98pThFjr8wzoAYhMzTjaTE/9J2xLv6MiRIfJTs52x75yn8/68+J9mKmP72vnUddw2sVDfdMo
NzqcRPJ9YEHTbU6AmO8LymKM7BxRM9OI1i8lOD/C0xgaYGxt1CWc5rTiI/ePniLzlCVmuqYLCYZW
y8qKa6YvU/WFQqkaz2XlzspdT/VgC/YERnG0qF4yO/9pKfxUXWWvmm/zyju6FeO6WfzMB4lMBoqu
nn9Nyi3OtT/MeHxQtwdr/nQXMd6kLWYYIHgOuRvkuxXMbKRLfcg9teUjEj4OdMZ46o/Jv+EgIGtO
qspKXealIlZw+tJfjy6LfnErUn97wh0Otjgl89IBttgroDxOT5PaKNQJjuYoJfBg1Y0JJIkqwZRN
U7pNkG2LMPWcfpiu4Q1d8qvTsPFqtaDgxqeGKzGrUttT8D1el3diRK+mWJ5zB+O6lt7jcpL0sHyw
O9Ip5ZnvJxWVCI/oq8CwMJ/zox2EeLaxRXW3adG9qr1mOfsJ3b1YEI+28ETtaaes2DroOCuyGr4C
fDDIoIpPRoW3YVxU39vyabKc58VBShW9wprfssI/ocBT9oNWvJrD8Ft70ZvotdKsj+rBxqO4dDZ1
xQ1VVcVy2GgeatBp2kGJ9AJVqir0wrw0mCWs7L6/SYrhBpnUHRT9azMQcYW6/rkYHqOcSTKSiGdp
mhaDxIStK31b6lutsLU1Ht1x47yUtRx+oXGGARjgOCgbzdD6xYL8f+1V/L8X6vL/U2KLTijCb4yr
DZkwf01seW+a959R13wyx/yrrfHyL/9payz8f2AX7IGx2TgRC+Wa+8/QFtf6h8P+CcnStcgg5m/8
y9bYNv9B2hEdtfAEsS229Vtoi7FEvfg6lFRleIxN8v9BaMufrsYeDBndh4RoOLiK/pvxrW9NWHVU
WnXQ6+FS2iRMYS3rRpW107ySx8xDRv7bRfobr+K/e0dT120SU4UF9eEPUm1W2ER5jhTow7bBr2BF
/sWLKdB00A0MQdT9F1rmnxQ49QV5IwJabdiJtqecf39jZYYYqjJNSauDke2wKIRI707Xak7fhZyv
//mb/c1bwRI2bYLWBN9uCWL77a2wDDaopObqoNCGNEu/FGc1JqoAvPI/v9OfdsV8Kd7J8WzD5Rn4
t7vWCmTPkcPRF2iDT6gG20VDYvc6HeP/dv0Mnvm/cAjVewmDwCni0/HeNtS3/u1bMSPOAcv5VlZa
I8ez9Ksn603liRPCAGiRUidl0bsx6hYR7yR3zEUuVkgSllnc/udv/SfBdvkkpkkG1hJ/5Nl//SQu
5DCt9YcKjZ+209PgVnRKKj1eDW26Qtp/bGz3M8Bc5D+/7fINf2dRLu9rCQHkbMLrdf64AprhlJZr
lDxCWspsob0x3R6m8/AoyapgOg0lIjwnxXxNPEm7qcXvtV0zacCGL7ZrUEhPPCciff6/+Vi2hSv6
EqPo/7GQRF2SZIOm+NDaDZBQ5hzII1PhvwNDIK/9oJZDcMdvJDRVCgJvy+xhSnOJpWr/5DkYR1Mn
DyIkkupfvu5/s8D/9jZBBWZ7ojZge/nrbSLOAe82+OOkjeMNUPUmKtSu30wTZeFgsyIYsrpm+1qZ
pfwve4vxJwl5uVW/vbf6898eVo8UwV6DfX+gsr/DjIf6A4x8FY4oierxOuqc33oyHgYhfsTxS1EH
7X95Wv5uE8Bw/l/f/o+7MqR5hAqQTzBHdAxonq9iTN4XA+2ELeE/X2pTN/79avueTbaV7+MYZJoL
Bfi3b0wYo+PliOcPpV7toGCcBNOcQVeTbh1sxsZEB+lrnzFlxKt0NUV4gWfe8OjU1qH1e1gP+nTy
+DdTNp2I1MFxUvOP4+Dvqka/VmGM2qi/4EP+aFvdY5lgC11+U2WVHyfvwoDB2/Tjdc52PvrPKtx3
Is9x+ODnqL/fCeXiSCk8lPtysp6mCS0tYSTrxjtDbjpJwQOaYmu2clDsrKzuUsy1XIGX8qw4IEA9
/DkW1NgPj7YtbnqTSakRHfBjyGHnAbTqfnG7oP+azVxJTu9DM97HEj+h0DoG5XhTYhuPYgb6Z1rc
t+44MCuBppbnnaVAv5tchocpsHZNMl9bqR/s5iPtkvfM1U+phb907+9o32EjDv3W9JMv1SKq7lk9
T6bPI4yRjkXV+GA5zU9PbcXqyugpGvPIbHbVAIY0mj81F886XZGro3hvuu4tdkTBauB7GaM4wEl5
ztoO3iWyMq7nsnm0YjzhskObX1faepzyd4P3tGsukMmON/iMfEnbeTRiam+9ex80vpw3d3C1WkDA
NmJGwHMwtD451gaj4dzltpQjrrt5CU+MDUxd/sCh5k/TrVlqzw5m5HC78y/cIXd+DaPBDW9NGF1Q
5HJsLCP9FPTVT9IGVvbIV9UGth58qUgX6i+J/zl6FUoQb7iSKXn1zBmTAZ99sfKPMjLuoAAMq8Dm
kwTe/DBaqJA4hH2vf/QREuc5lMG059/7jb99SJX7KWbP777DJSgCyRj8Q/bjydazd/UWxUylDEeV
NpkMEN4vnuRbA43D17J3JGUnR10pip/LWGHBk+pXPB03CpZKS/xzkvy9d2GHWONVSshlQGMEPT1Y
pYmzbW08JjjEQqHgmQqdlkFq95DmJT/cauDjYPrDgCHIaRHPPRlkKxKPTzZJUBAhpuvMJ1oXUbuT
VaytG5kooTHMyEneibD/9FQ4sGlxs2rhT3uZXsrP3Nga946LNVJbiCPr6rx8ehdm7mo0+kd17iay
QWXwrsRSWC28D5BIh8k+++TOr0fGeHg1WysklFf1KA/qcLZ0cYGsSiR7kB8Sg3sTc9rvsT7FOqy/
WnVS7Zq6bG7SZHox4qI+Q/TE4iGLOl5QHzIYDupqJ3XyXMzSMuF3JXfL4whZ6CtRC3dWzQp6mu+W
GT64bUH6gKuSVtVWoswwBwG3MmOtlAe2W6YZw3UJScWmEPlOgOWsht6CHCwweD96b3vqCDstWZx+
up+mp2amJly2rV4d9ZGaZo48QlVor8cxE3CnpisCzHIDe0X/yWSjxwVFn+lmmfI+rrsU0/myknCU
2fraOsTyI31x6/Rdk/ZBxu2bA2lpYg30PC5GCLtFg3ysQwEWHUeWP1ACjx6iQeB8a7/8Bb/bY9PM
InP7K51dCr2Hj4URGZfc4q0M3iXgHNrUmnXB4VtbexOuJABG0PXcGVN7G+FyPZ70OtY2yPpvdYR5
JK9r3X7QDw4RWWPtgv8SH7QbyBQhvyCMd049or7oys00mlfIcKwu8tP4QXIl2m4CjmWl/2LlGdjw
VK3hb0HcNqUMsk1wOzuhc4azwDwL7H0L+OaV9nDExhyuSDQcLUveuC27aFOpY7JEcKfB6NoJXXtm
baHQEcoNjq7WbJtbGDYYh0YFVvuV/QQSCOV1JNYrq5IXrKjQWBZ2vvUzLlxm6NtEY11lmKgjwp+u
C/FueSCX4kV0yZc6DvQ8+0JdctB0Lg1bXNtiXji1+ocM9KckKpAGGA9D4J8mRjIA6CUm/B7ZFsst
mlr8SvL9mGNlpx7+Lh9wBD5aCgPTYh6oIineDSKyseoD5GnAbScSd9cOj3U0ErCEocpnB/azdUqB
OMWfbgZ4s4ZvFbsYyGiVYRgNiBIwTwnrF9lxRUJSED1YFa2vuZtaGj9E1zibYE7hP/lpC0bIZEMk
6GqgeZL8Emp7rDKZuoyMLx1Tg9mAqDSuZpw5RhEhaA+P7sCHhznODhO0mx4CP67tc7mpympjTjPy
JMwbEFlNG2l4LWxh/4ZsUVKH4YQwoI/WLGSTQVl5W1SCaVRP2e5Nn9JrsUZm35o4M4G4PoUOOJdL
LlKfYvqRWdG688ZqZzm8Wc9mLgnlYgn3WxRLDLbVvSvJrMQrC4WofUXfeTeOPC5tXmPr5pvveDZD
ztdjDQKyhNXPxC3KuO2ua7zzDy+mzai+wHzJtgEyl5oIe/mffuLQJPmooSYNp9kUcluVwYcpnShk
rEp/EQ0WJEDsCTtVyxIYSmLY56ijMCFFo0ToQwJ4+Vi04lqMLIEo6J7mAsKG2ssdcZl1J147GLCu
w8H67hbYaSxbkNOh00+MfBtVkB5ck2FS9bNqnCvo9Gc2smwtT39xB1ffzEVCgMKMZWQZ+2B0A7/i
rmQbnIXOkvaAGUB+pNFsN5YdYi8D2N12Ha6qprNpwwI7rirGwb7tNiJB/WtzLm7mSZQHNeFzTYMV
TmHQsZYRWo3OuSviaFU8ma3XPxWSWYwJQG/O3s8pHx4M1xt+JKG3jlJxDBkOvZEXobu7ptWG56S0
z31vVQeab9Lghvi71/T6iSyz4ax5zimNs2BvlcnJlP1eYqNwG8oRg3+sV9etGdobkquntZLIwyAA
h0JyvS+Iqo6Nqw9bSAA7rs0xe4k5SnGkgBABvWmSNYcgQYK6nOWWBzrG9b+I903uldBuNH0jYjlt
JnPaEq1xU0fWLTLBp2IQWP+8LT25zWMP/W7bdq6yvDPItRjxtLDOBXnKoOzmPdSQYmOU5V0qEEA4
mneo8Lxn4lsQHxnl25jAPCOeyhsM5DYybed1mHf3usH8zXHJ0TGb8ETE/Enandx1Am6GaKd+C4sB
+xnZfmiDuHQFvh+jSdYibjL7scpPJLZKFkX6SG4btvlXD/o39AbWJ0pxqle9wVESSgc8KrHNAySt
mJ59Oe7PduT40LvB2EFxJVOivKsJswsQC6xjrSZDPNnoHvVWP9rfbY252RSykxOiQqEV0phIq2Xp
k2i6mnz70OcprNEy2rsWb+hjh4TG1FE+PxwBvdkhPyMeaJ24PJcTCWwkwc2Tj8phiiv4f90mrFMd
C64SzFAgJsHhyzlEkFkGd5LnCLom9qcdJ9K466am33t+fcd8PWX0U02boiUir03dbeNODnVs/9rE
rLR5Hnq8yWrKKC/bFF6MAtJEdeNV+sZ1o/qgPGTUtE02Q0UGES4YQ4dxr4apUc0Js2mjYNqISkfx
wAQL+ai/NbTgB7MYHifFk7HVu4u23bcOXpCOgMlQ493q99l+OekKq6TJRDWOKScSkjG0b+YaVU4I
TsB25u+Dong0JaGKM+L42AutQ+fDGOZU2EO4wIvRjG596DmwF16yQJJV2Tc/iHMNdlMIi5bQE8yz
Wl9FEGE5jiLd7Hf4wFIUtXG4txHaeq149tyUPFzDF7sg7m/F1Lz42KStJ7IhVlGsrBGwtNNNaoO5
8w7eGFIgFpTpRmfhosZDABOQ4t0wSfDsfMw3MfrwfOOKlA4boIkyXaNMdmIVu1Bl7+rA/IUuIYEI
y3UaU/8kAMIr1jpsMPsbYk8YtLCNhCoKUnfumbVrp1KTnO8mdZbQ6cxwrMfhik0wjnyETJStaWRt
w2pSdpnfshZNRkA3k/RttavhFI2+YBDnYn9gjHxSixs0aMjHxLherslsec9lUd6zJ30rvfCylLpt
QpuJldG4aohQMvGZJlahfTRwVDI/24nvDRvw3a/2qlJGGHQtMkwvTIbgotD7fazXxSrWXh32DjbB
YDXiKrCdLcTB/EdkCI7LNdOhmqFnD9kV86XgTssw8PALfqsa4NLkBIqalHZ1QaGhUhMMRgwHWPNe
XZ8jb2vTmO6qmPgYm+F/b3f8fKoLBqJsGyQ7BCjPAxepHgFBsDm4jYlqtjqFtXTqKkQeupAudgn7
TH7gN4TNRq0hXUzfTZvrPxB5mef0adjoJUfJHWtVqEhGR0IyOxe3zO7dfrygGH/KPXHBiuursqHm
Ju229+SlDNQSc+arwzm9rmIJ5bJqsCSQT/j+5tsBA4tKx9FVk1m2Mzws8kiPOFk9jHXXznchEULb
IIavYEPHp790CZVBgLagoaFHa2qpK4trM2Z3S0nVFg+QbLH6ovmCA4WfY0MC28yBqtpS0fpvZosR
fMw9hdqzPKFh16Sr2p9PSZ5tvCrAeQ729PKxOw/39NIISZ2hW0DgeTAt/Q4DlHIjPEUQVXoLU7hP
cearDAEosHn/aOX+sMoj4xBaw6M1TKe4pjjuXC48lT0NGoabDCJ9H6vHrn9MJXVPnoXHMC9vRUkE
goNVLiKf63IPOjXHxYya1An1GdS+WpSqt1D9sR5N32xoK13elfiHxVD7At9YuRYMmqVLtjJ4L652
0R1KLaEDVs+sQzINeLjUhzCbcuOr1rYQ+a0qprhO8KRVs1ol86lzXtwE/ZFWTsfCNM9CsiYaZ3qA
/3x23emUpe0dEde7yZiPjOywhiOxfKV+tMI/nLDHyevFJrug6ibs3HlGCiu694H0LFMcys57q1Ro
XGWMZwOHKMad8bulWvQhpCQLvi3w2/LhDXXmVDbPq5kDVCQcUtiafbWi2JAhy0aT5uC8fncD8qz6
XWTDDQ98GotLgJxmZYzI7IyH0YgFEMx4i8anW2vOndZDPCaKSm0YHUO0jGBEgrg37gjnPbZqHlIu
jyZpdLysOVNoUATT63UelZV8WtBkGbLT1c6b5gnAM5P2MrWnkzqXId8S5lJ81j1rWjX1fUnJ3hlM
K3BNONsQUVqMfddtgAeeDL0tJYa/bemEeYIVbcOKmU7vDR1vF7VqZ4WOMXD8wFzNWS/PvGdJ9ILL
Qtt545EQhbd0pAFRGy3OU3H/UcseU51up+5qNHcHUTrvYxa9J8ZPxBukPIgUHnjBNqPdERV+S0bQ
tJljvraCIPqG1ROO46PjPqdd9BN357kAVakJnudUvyGoVENtxjXpg4dxHr+rryk0hSmzKVatuDge
YKaLV/4CXHaNSTeJFWeRvJisDikAKgbkcVu8OKPNMhuwWga/QQs/JggsKDjGfJUa6tQqe5QkNcwD
yWIRyx+bfZr7qLhBnKytF7qkAZUMufAx0QG9+uL7JJIZShB9hwJ8nBBWlQ2qIQY+ddRoN4x69gZF
oqse7eUF7x/AqVWsKFlSjyFiT9FBZOIyqhF1IxkwMbDYimG8d0U2bRdgIXrOHGwSiO5r1nLgwQtj
GvDWz0ky4wE3oHiaRAyoSqDrDIPKDJw9BfXIcfJZEA/LxwG17i59Zu56sBPhqN6ap9LE4A0y5R7O
EN36Ap8RW0GANp5/we0AzWUix3vlc3ESk6/JVxzr4Qfg4VbWpMB0AWwFg8IvN/LvbW/cLuuhJb2k
FjWdPV77WxjTG3zbP5yZWJ5UTrxz2u7CkVBF75slzIPXzjziy/KDB2AF2BUsrXYADwY7rqMBxkhw
tYlbFeJXDIwC1d5z3vcy/BIhG7eTzdtuoC2CrXVTD91jNmB4V5kY+QL+rybDDpGTjASyqEYSFHbp
tAjPhcEysjMUFaKrNvc2njofGbisFow01zh1Y0C3wsEDlm41idgNREj1VqDq7yscgtuIG+JkPJJy
NtlIQe5ypuhRXB1oTzWUtkMJMhjtJSRE6Bf4qckpfmqExGHoZrDQu9RppuGLC3fUKh8i/MuwgERq
HTQXM+FnS7bXPnlpQ9RZfcMWkznkcdS9cVl6z2IWSMq8aJM1XKLWzV/qdjoPCYyoKei0ddbmZMw5
7rtr5FQMl9CyL/aYfy0ojabxpWuSUmSF+6/AThwvD33tRBxtKA9+HXaUiqQYSh5bh9bYdzAISxLK
UxRpbgTbwFeQXB7YPDSJ9+mltLw1dC8cKbEgVYBYVUHtrC2uXerD0SLUiwhs/75McnentpLFPa3y
mSFFRvHNHsVXN2LC6ZEMVYIioLWEqnyfTxwhyQyiNJffm7m9qzRa76BMaaIyhw2V4w2bZbykUPUv
PTNm90DO6mxLBWV064pPiVMwjB2KIwVNmQ4Lk6Qb1HblHSjDimE1QZxNt6lDf4fvWMJfgbVkd/m7
cmvxph3u4N3tspYbzaRHrea7pZpbviil17SpHJu9mSYPZDb31U23Wn6ore370IwfQpjKjVf98Bkw
7jN5a0z6K7Ei4A0MAYIQJ40Y1Y4VWQGQA85C0JzIQae6HuRNWYSYQfDUj+mjTDEl1kgQ2fCE7Jti
ekXnRnHnxpfZfxhcaO5VFLQnK6MPbYVJpsZtw1nKVlpDCCvyY8JXO9rjje5VNAX19BFY7jeNgLUd
7fneCTE5s/2pg0SZf68koukKJjs+pYq9NClCdF5AbZI/CVcUO6JCcWm8QUPzOoeei18rvW7QNrAJ
w+qmSF3MZkXSbzAwQxIem7ej3ndPk56/5GkPv9BRUfPgdZq/m53xkRAtQuSB79axTkAcQYZwt0qt
vmIPOY/OsQyw+ylnCwW1lSX46dknLOU23Wh2O72Xl57c+pWW9dUuNfFTEoib4ZB2Koo4a3aZQdmQ
dONdgzHR2YQRGvWwgEkMAFQKgv4QJsNz3VniJo9RF1Fu0x69Q3MhP9Z7cdB3OTksr6bS3trSVxhp
mBzmiqTOSk+/wbNDtA3p6WxgpgJprLgnoDM0sDnXH4Xs2t2iQc8b0R5T9YIznYRthi7EVKEc6iUw
eOlesZIwjjwL4p8vTuke22Si/Nd9DaADrcOun6qHTJICsrwIPAEJnkHIFIblTRNW/PisuMObLNxO
vUZYKUrOyMAPv47Ai4UydTBk2IIQstsFkAw3okTU3GTZz0bXzGOX669FxUABeruxzXE0WZWDkR+X
lzgNXv168remJZ3j6EW/vyy/lyB93kYy/RGTUDJl5XTD1bSPJGzax+VXf/yvFXXWPnQIBC5x17Ht
btwKH2NLrUj04/+8VEOYAShWybaXARCOHOMG9hBy9oAQZa3vDthtYcodyUHmK5ddwIrPaWg9oefD
sNzvdqM1jls9is+Lm8Xy0ilLirpR6wrAf/s/f5AEvFGWgmgYmmUclxfgfvPXrzplpwM7iT9xB4VN
6qbNao3lva/pDPcq/bFJDf2xxLZnlxZAg1EgbiLo4ufUjF8sUcuz3eI8OmhxftBIpTpylx7LNlzn
JA8+6aI+88fjRRjELFhpltz4GRYjXlzEa3JiMfovauvBMTTzIY70aisSTIF8H+pjazjNzqYiUPII
H8U9ei4eKPW/AO0SkWS4Xv5vHBxjC8KvEZJBJkDX8XHCYaoeZyuvHvF7doHGwSmW3yOxlvKjE/e2
djeSUfeAWglQDBIZvEdbL7O7eDPSGio/qqgH3Z/t1OYgwjWk6TQB/K1+6RTRhzGGMB2VCUihPEGW
X/XqLvz2e7podn1of0d6HSGpDLrNYLqvmk4Wzuin8oTTRHjKsT2BRHbs1cvyq7GPngDO5lVTcYK7
jT4eQ5F9JQzatyljw+PyW8uLnvr//N+qxnCSoOsM2URO8BNzBhNM8uhEuBEYD2nPU26WLcKQzL5M
D34b9EybePGm6SfHkb0S7hw84blZDvWTAzUwqMvpQF7A1lSr2FWrs518fY8q4Py/2DuP3ciVtNu+
ykXP2WAEgyYG/yS9V8pWlSaEytF7z6f/F3UauH36NLpx53ciqFRVUiozGfzM3mtXWRPw9sMEYOTt
jok7nl/BV2Qgqf9tc9uON7erk4UHCQa6Bq0QcdRswmqpT+vt1AowYssljv8B1mxbkhoXmQCnInCB
cXfqE4ewEYIa2lO6HDSFX+yjpNN7C5ivgIToh6BhseqY9JT7dJS30Iu3rBLlwW93pZt4O7TZICYF
xCOn1/Ax+FaOaePbyLyHLm5D+IdiXkfzSGzqbCBXdPIfFaTg07RXnclDUHV3Il6z41wDgkNJyKem
pwi08YJ4yyhiXOd+hJF0NtXp87PPDyRa/+OPkV3KXaY97pzdkdgR/G151Z9CR/FDhvAfn31+zQ5e
SW2Yj0yPCQf1R8bjYTTjC8aCvJKYC7eI3RWs5+Ydo8nZjlxu0VN/L8PoaxpWDWLgehOW9XQQQfsq
E5dXflyF02RinrVSBg9DcPEj7yThm60JuS0vpbYZ0jnBUdHykNyBa7A0v/ue2sfuuYnNQ1iM77oq
32a7/ZKMVIyCgPOBupTOV8anSVLCB5P1asdY5ruojjlJwgczZ4YBuIC5h3o3Zc2coG9+VhTlbZ12
e4TD5fa3BWA4EmDShsGzj+Ekna1wkZHhofEct9wUCR4/7TZfYzv73jjedxoTqITY4+wu+E4G6cek
amT/zVMe2Bzrs80+ZNwFRnhcfgFTDntSfD0uiTGEBbz4nOKJ4haPO4WRxHMLapIhy7rsg13EgQwV
i7MN5r2w3FsactrVznuUWt/qmW9SE3btjdzmhg6kZcioUdjZl4AYM3Ya3ovUwXe8Pt8xCDD3eowS
B/lnQAVn27TfMyRt3JKX2TrNlWQZJ9n3Olm9s+cFNDG18kIE3FdOoWtihnCfBOsp9LZ72XV3WZWY
9sduOsxpu8pqQ20JzMNYH3GDm7EXsIvrV/UjBMthSzVbX2aHCTirqN+4B8Y/pjzK6MiwhHfMrxEu
jUAav/RuDeWUnbIakcmzr/N1K8m2PGR+/SjMHlst7dPnRC/Wwe9lFAR0h4bKZMLiZUSBS59MhwXd
Yg9vtSbT0zYXNTljiNangbTWNo2ONOhbVAxzr3HrO66lreUkH5E2ny2KRWaH9Mykzq0jIlm9nrkA
knyqRqQEHWOhNEo/ZOUZq4Oq9Ok/623UIjH7kxRMm3QFyJo0W0FLqH/RFzXzHKiuYXy1sAnziV6l
FGa4FcDYR3Ykbpl9p9IjAaVKuZ1lzCeWUZNmodahdNdhDHeMqpsBBTzbbOkMPp/KgDGjWhx/wzFY
0lspeZaxcHMbY4cts01z2fn024jAh3767Vi8CbqYmtB0D1Fhowhn2lPEjtg11TfoAh8j+W5rY1hG
B+kOIPlEyR9vss64oI3f/ucnRSyCrr88KWhIhavsRf/4r7q8AFSTx0jkUGfirUNOVCe0rMtDikgu
Fe55Hg6BJhl7xBb9n3+2/Dc/W5iO5IcKBFAET/1Z8NWo3s4Y9aeHctl4Zz79Fz9IhG82YwZD2rdC
Tk8OapFpFG+eK48aKPvShbEWffI1OTU1UnDqCFbKLYwbfRwVI5///Cidv4jCYIOarq09z9SWxdLw
z48yr2HYkwzL28bjUYYtDaLXNMOKY5hmEqcNAhdBDIKDwQ7D+8ciGauG5Pci5ogiXsUMmiyKDG9X
0BGjNfiwll7OS1F/ukX+gcHxA7DTb94TOyUpyoI4BAgYUdzePyWIgbn07cs4sK3UrfoaTyCDx4Cm
8FOnQZuAK7pwNm4KE7unkZdJWu5jbrjBPJ6h5PPDrJA0lJ5V3Fin1zFWUKKwmmd2/0SA0S8oNg/f
tJM+LQ0bc54Ppx6e0rpZnBhf5DJkjJzqaOfUtyADZ1aPtTU9p2N4+M/PtbD+Io7lybaFxO3gQof8
i2C1HKPC8Bh94NFPMD6ZaotGle530ZvUy0mmmkUVlZVHZjT9ChwahgJ8qTfRqx0xoAW3AybKnkvg
lJGWDWy1aDg0vbFPlzv3NDDPmbPUxYsYMD+pdf+kfBbApSguc6OzXW/Ov7PZ6DncIGg71QTNYHlN
QiYWVhCus/AjaAyEcIJ5Nc6cj2WhmEcMyeKBs5+8EBKUSRG3MqouyUDUiuWhdJm+MWYo8EmtHW6h
27i9DyGLqYScMEzb6Vd3piNmp/2RSdAOmKDW5cTJU/suvBOXqnD5+zDlw+e+tTN+pfFQ7pg5GKLF
kJu3PzD4LFuGLJNUChhgwCmEZv7RSdaRmWXuyVdg5QUMMw96ct0sd1mNRBDvcvOVQo95FRMfxWgu
kfXFYMiFhoHf2tbt0+esvTSKm3KTY1gavwq58IsAGG0K3/4meso9X80sRhIaLBNdWRM065p1L5nP
w97IJOHNcVXuWJfEYJnKY/khrXg6Dcim1klqv9n8JRuCU1AM39UQkoGR73zVXcmlPZaLSIB4JN4C
2jnA3XwPlmDM5aFWx6AIfxnD+AT9sH+YnBQI0YK067vxzfJtxBp4bpKhrU8Ygl7/y9v139xRBAAk
YeIEsDVhv38+GoIOjYkymuRgLb/ycjdw+Ro1nP5ptOfcjWlacXuhyIng5S3Lu2VhVixKOhUypKva
9L/od/+q+NYWoB1pcx0BM5byXx4SkWqDU0YiOqQkHpVZfKd8Pi6j73TAv1pPR39RnBVD/7ZIr/BV
f/hm9cXy7P/y3Pybw93S6K0lFgmFJPJfpedd1IHPz4vo0C7RRWPHVYW3NyYxEWVLu0Yp/qOmVetn
+4dTs38JkJw3y3zDWfRj6CnWDUGmEKy8F7OLXqQKpy2TMB/C+PhflLj6LzJ5rUzOHBTyWghL/asO
lwJbsQYfwsOYxP4GEg/s0Whj9k2M90cuy2za+jkFw2PzskEwPIfSH06uqeqt5D8yoL5MSTRsu8jL
tugn3LVcplERaFjPUtGGOasF1BhhXtHpNwy6CB7MIaN5zAmmKXvdHIdkfM2muIAqgSpWZiD+/ERt
tGHrN00vJM0nWT8bSVpvP2figRFx96nng0ysDZM+ve0HBmvpl9Juk0Na5cTodFG447JYtygrX51M
Elmsb044zVfdz6toYm9hWLDmVemc4prLxgI0h6tMgO7Uxpe6bFKgPD3DVW1+nVLEuoZ1WGaOn1LR
nJmap42XkAUuQeurUIb33uFAnvP8Gdw3p6aVTUTnGEdt2ndguL/twuz2jnXw47Q+kDXAQLsYY5Kd
63DtzNWl0mX5lE4wFJ2E0yqb2vFQR9GvdoiKP6qP/2+NepnKX//zt4+f5BVuoqatox/tnwxOAiHD
P51zf7VGRT849T/yf/Of/uGK8uTflZDaFUo7tidNi0r6H7Yobf5dmVxGNiksNNfKQfKeQ9MN/+dv
yvu78DSZHI62HJNRDY+iwSa8/JX4u6Nt03IXUwzHl2v/v9iixPJD/rmoRb9Pu6EsfPAeVmvzMxvg
n3T1FeidluGpOBu+eG7rqrj6c88k1rJBjOjvoxjrE0DjkJKpNbeFXKDy1RSe9cymYvlTJwrvlKX6
cSJG5JFAyK9VMQ/nzz/ZELeQEoTZjuSCH4pUDMjPj4VhqEvIcGs9i5IISCYDJzk424518DlIHJtU
XBoFY1GuT3YmDlaVV0/j2H8r08SBw0bGLQTOB0n38OrHrJmM0WxO0vVQwQ/ZA8/1HYXY+JS7DqpO
x2fFos0a1WGX+YTsjQcbxfqDkmwafXPPYCZ4FPandSPHF0m0KsuMgcqurQ4Zl/TOCnuTu6PIn4Et
hCxgPJh8C4ALVQ97L9dSjzMHL35059770njOYpvKtTEfRwYl58g2eNDVD6cIhmc3U8N+JuNgE5Oj
vOSavwemiWao44xyY7tfqcypqW6B3srQgJzSOOS9mP1zFpQH9A364nUga9Mwyci6hFLBy8eei4yD
mzcRSSv8BuaHiMML45iHBVxQkz12FK3R3wje2JWE3/yaRAd8bGj0szcDapUA03sc8asmic2HQvrO
5pPyFPXo5YOo6S9O6zw7wJf2koAeCniRP+QFRiw4yZexnTigIhLtG7bJC3Kks5nOF/zzG7jV3gjq
O4t3GK8GLosYuJ8kPmDNb8eSInDuRGH659AOHr3BTK6ZS6CID0sKPuZ+cmR7Q8Y9bg0LBYIx2PYj
Uts9ud7xNWyN93Sa423b6ursTx57v+otyNriLHoAHAxNn4ZKD2vbBVg09Yl3HkHUIOqjP+q9oDl4
UhC7K5M12Q3i3uhxWCPkQktGmPZqsnhvl8N/aa3/teqQdIjY8zgS2DvYNoXHnwshr+kQOtdzfR4c
qkpo5Q437v4CV72gHIuujdmFR9uKnluygI8AWb8pAlU3IaA6NhJIO/7pwLr/0b7+n7zL7oTEt83/
/E0KufzEf+preUTKFEtTizXS0ZwEf35EBqOc0uiK4KyDcDimSUbiEiubdVoOlIqZOpqMMrgmm2Tt
dc57Jkzj0S/tc036SaWt+gtYNGftV2Lbppl3Jx2G0WHmB++DGi4OLTxu6OGby+sGyi8OXvQPxmvT
RoEEO/dEGKwFDsAVGdTOnkAWfxs39qpjV7ruW/5HUYRXdumbqoB61Hb8x8Ap+02wxNPBahwg79nd
Srk0jq3dzQ/uRNJwlx3KaXKPVY9MMS8fRKocOM1oI0zRgt6og/GmzGNr+dl3g7pqY/qGu3dIAK/V
HL8EXXuZROieXZ/IMc/sGS4nwjoq4VwTQwRX6tyE0FtEuoT9ttesRsE6GbBQgunJq8ktw+mcyFhd
CgAwjjTUfa79feiLkCTFgXxi3W/auJQv5hoqHY4GnN5HEQxPYynjA90OWWUxSVwqHI/CcCFtDr8z
32r3zGBfRe1wcUewDEn66jeNDm/Ei3IZu2ZxZmd1Ae2Dji/7lmVtsI2GnLStVLcbVsYfmn6cuNDZ
2Sdd98UlWmqDbxy731BtykynR4iLwcot2SCEbUgOVDMT0JidSYBjGBWgQawTq3/MyW2kAj3ykIoD
HKZ6y4KY/XFD1mg1jJeRFPQtHFGEOl3VHWJXrKTof4IVJE0uRnlBpsFaiEBtZeZOa9NwCTyJizOl
5cFzmwaDjLdpehu06LKpZW/xjYrU3BPLAsQkcJy9YgO8advZWNsGANOSNSKiNq6R2jYOs4nqp/Gn
L+Qo4HiZYpIWFf5FWrcCVazOWGRIsgJZnaQaLX/L4p42Q6kze4EXfqeH2fWfFbPxbazQOUKzJFEQ
C0cKKvP2CfNb+Amu9kxq9pZJo1YEdH+Gn8m3vpoQ6XB1gHf13Z1bQwphA7GWhW4J9zYPhWfpi+27
yALiZBcPCDO8NHNh3mjsYnb0UAttrFrvtWIhcUz1FFMa+x+2BsAR6ACynwj3dMMOgKpno6PFTolp
vaoFQ5Dp5AmwbOgglMx1ofd67EsMFjV5vJ3XA/CotkUJW6MV45MHcso1uAP4DVDIicl9rsb8aCgW
12NpP1ujUA+YJ0sxW8fGwt1VyZJ8I+StSeS/0B68QYjIVoaV7xm/RtsqLorLhG0WwjnUkvGeKuQt
U5LfSnSCG1+aeuvn0Rs0BhxnDkHZ3IqTTRwDhHNDxhXNhDGqxIpTLKaOsMm6ldFH+X6x/Eyg5tat
B5Mry2GnAoPeVGNtPxPSUB9Q++A8Sh+pSZptLkzagahiOTqNeus1xWvQT99V2dUHZQX3mJnsqkWq
s1+kOyMbt31FXBdTeTIQl5Onmuv30AT2TG74Mqqu3/pcvzbArlainDFf5IBPh+V5KGr7bCKSBPFF
oko6k8vmv7jdV8YlpKaKe2samhJoRIzQBS3KF+QysFC2pF0dELdElyLEnBWmxBIDhPsBLlXdrB/Z
LAtqhmzTgT5Qtvg9RBnvRfQbdhP+jNCLbPVyMea+fw+d+kBGdERu2EKFjML15xlXJjDVapDCTJet
Szn27Xlq6XVH5P6ZAHmihvq9GIb4YCyZiDgWarN9L7Oi2tSeQgy3ZAoSB7FPJmasegLMFS9XrlQT
6w1n3pYDHjR/yNmaP9mIDEjIbYCujPatHXIXkhj/OLMi6F9hcXPd+lQ2FFQ1s+5Dj2oJ0nf5SOzR
OlBzfSknaFMVAH2U5YGDFrH9BSusuWVdR2xkZxx8ENJ+Lbw7Yj1997wJhWAwgL8bgN30VneZuk3F
Y4MLtfSKFRsKcqdhEFrJkzMZZ1VOzTkNKGGLKDy2upzWLuqxheaHCNPRL35qOYccMQQKSPfCAAJt
jIRBbsSbPMjlFXIyO6Y5ZC8TGizIvPiYebjv8mSwd1Pn/h4Grr8QYPNGeZF57nPrFxCn+EAKDHAs
AYvL0YG7swf+BVWJDzPDzk9pQBym1QU/E53kj1XCvJwYwW+mr+JTbXWP5M8wHuEwudWpLc8R1E/k
Ka240D0cUzXax9ZE49owIIOeyZQLDWGR33CnxMeGxYOVEcyZSn87qIm8QIUhi53XhzF38E0djC/d
7AZ3N9DXCU3G0Uyd5rIscxgwt9yMHvJwJC2ahI3NZGIEqjpFfDDq0nWeTViJRHkbzLC6QnlQcAqH
j66FsodkvNn2S1opWFnkrF5LRIzQO68fYvxSCaTkHgpig5Jkk3khNwgFMQR7Cb+bwcWojMo+unUN
4TNmLphDLrkY8fD4mdP5+achMZo1iLJoz62GjTi32OdUhgebxJdDZS+RkjkxIlkwrniPEdHVc5aL
YDySduA/MnCzTXNveZ7/hWQdsmR6BPHtaD6YJiK8mfTV7Wx7mGPZGffYBbYgu4EONlgtCAR/ner3
kp3QtlgO2Gg5arsAfKsz2+ZacykdRTd9tbI5vEjP77HMCEKBJMLDuEk2aEW4xdd4T8LwqW29X4Qf
FudEGuKlQRfSaaqmlJKWuqX+KWI45J4rbqUlXng48SFPol8jmETmB/bRSkJewdHJ9qTUvDalQPSn
2mUW7bf7oUIe3S8ve4Q254YG8i0ZunLDUWQygEEfrm9tZRwXv6aykt+RiZkmDKe9yXuV6SebszBE
zZlwM5jFD/bs6PW9as+AfGtwkXERbnigIwoUntwpxqrm5sYTty4UxgLtpnk3OXYPamY2khE4gjiF
3HhSkL4RBVmfwUI9zmGVP5U17H0WeWpbZITepCX59LYenyJTNlvBtOVmpWwMEsPBLBDUO3aK1itm
oq0GTxXpor3joEHC5BCwGS4Ck88PXW7+LOKYf26ENGB1MJ3DlrDAPjvHnYbnxndYy5ltXkt+DdRn
f9E19Pow4kvak1fDMMixCTf6bCDryJ2fUEdFkY3rCVTPsYxmQq1nfMgR1eCG3W7DkMlSi4h+PISz
j93Ak8Gh99uHtEYRWA4t8eAwOlayhKiZTU57YMD+y/cdvYaeP/BPUU05QaiOwANYQBCboKOu/Pb5
rswwG9z7Ibwkpv2gy6q8h9UiLx3tcift8XtIh0T4DdFnUIclahgq71JNJRv/6ouku1tIzex6G7sk
a6MQ6z531AePjIfXQsoKqOkJJkiyfdxP6EbTKdzNFqO75eiHhIjhoFsWODLBaz44tKHlJhwHn/uW
VZyL3Jo3bl62ez8slnf6fNBG9t03dXND79iBQ77V3nEyk2prJZTmrFieLCOKkUmk58DQP8ZOmidC
c38hzvxOi6tYqlbuAeSPwMDhbeOSTelYx6QzYcTYaWhi78MMkJqUqHUAl5CbHJcyX3f2dYujw/E7
gQ4QfU9lM/ML5NHqe3HpO/ldTFQ5gdJra4Lm1ZW4HlnszGwn8My4ESbsPlS4GExqK9sDH1mAXAbg
KZGQgML0FegnNeDCbJrev9jvC+PxNuTiien2yYB5BowwD3YmwJDULoo3u4jGtZ+TTT3XroWdEFdB
urUeC8CGh4mYg32BTAMlCFtxA/6GqpG3ZhVjfsoP7hXW6QdIL/OW9gHAe105m9zhbJfdfIygQ+Jl
CL5VmUeeQSufW29C6lMtNMXBvVg8WVsafIldPoBLvMipyGNkG6/Ub16V6FSVidhkC5QsqI9qFsOO
UFRrJZumONph9thV8ZsfFc5a9kjIY2e5CrSDjFBwAOis+u6TjnKxOywEjXLPApP1rT30IE6v6QDi
FPywBXfHaEgQltei8+FoDe6HP87uo+3LDDfgstOUtnk1qbl3SUVtHah7WwCCjpo63NoVl7eVReqN
Kvc5nQDpyfo45u2NGiC5ePaAubR5mIQVIllMprvJIEe4QJrxuljrMEcWw3uT/j+92lldngebJIdM
j2e7UvZVJOAIPqu5XPqoyuLgmvquubMdOgccbO2qpXbfZqYFgXlq9MXEujbEnjh/fphBWqJGf/BD
/L91LFEtt8Xacwvz4OQ0tbEcfiaSKwnnNUwEaiuCmYynIe+K88DmcE/KV3ElDZTBF+AtagWGN7pm
ME7Bc8RJ0Z/rQnlr30sKziknPEdjHJ0/P6tEtvF7GPtatSS+o01G411UFyo072AJ8RBFZvzEfDJ/
YGNGh8ZBsA5ivAOSr+FZ6D4sP07uXCsJCbhhvbE6msdSJjsXNcpDhTTr4hPzLVe9GKlFyU07U+on
5xzdI1DpGKK+OfunGigQ0VVt41Gixz/gYSsAk3n2xABUHMTUia1sjYB1yjqqUAir3P/mdy2W4nC5
snJHb1QXe/BkaSN6txrXqpbGy5DkX6h0OwROE6r0DLUsb8l1ShrcFurA9CCyuV6cUBFCJaKZEmYP
AWDBJ4MsZkyVibU2oUYjTBZnL5TZw7AMvYzRuvUjIDLiqIN91AXRS4BK5ISzFn1pZIYvnNLzZSqC
nwCbIvfZrFz3OazY8xkiR+U32TUhsq3ccxuPH4spWUekdp3NIqVTqTkbp3izKPDeEbOG3MxsoGhO
X+yRAsp75/nPPR07Aj5NthQWPTTwhXGESHv8/KUhBu+KAAXgVMsr1i1x/XyvtEIc6YYxhsvyXmId
Xn0OIUuokeeZUcZG+fKn7/TkhQsvJSWrf5j97WTmA0luDEvmpDmJeKxXETFU1MtuvGEYSBncQEOs
Xme3ni8104BrbThPPkgGaLhipQrDhOym1aW6tu2veA6JRxk4lmDLYds2JDfeOov3NaXXxo4i91zY
fg064tjZOrgCdIALnSUXV8aY5zywvmM3EiXgIakpA34lEZFdqAteqcZrXjAts8cYk/bQ1PMNwSA2
59QfrqzE/LWSVXQzGkxmKSrwq2XG5caEO7CBkZGpVYSsl8y2J1I2vUuiVH1IOdC528I4CGfxK890
eW6GlBSqiDYp7YWx9yHh5rEm1GtsfcauU7ga2CKfPz+oQrb7eRie7V66536JzyBWsTt8FiAk3p3m
oM42TTOivhRAY+dZHFn3BuS/m+lmccDvqVKsLBZE8Q2/Sp0/jW51HnLDgvNbfAQW27yI2fhWcofa
6dbDmBgcGoYegPMs72jYzH4A+bi8u/topyy7YiF0w4DWAJuoXusS+JEY9GueXSWqX3RgcXDLciGu
toFRczTcA7cMiayfE7RKGu8O5j6m3vUeOxdrtoacctEzuFwvss5VXT7UoV2cx6r5apWAJT09XD/X
yZ+OU6IdT8ouXvwMLvbSSBZNRt/Y4RLxGOg0Dc2tkRUoI9scHSK/fkMOzapwio+omX8VuAd3uvli
gDycwVAdLSu6+oFZ7SbcIpCgx3kdx868nwtQ4FPaEbBVnD7Nsp9wCWvsj6VhWpfC6B/bPIyudpB/
DSNjoPLUH/bS4mXpGvateBnzHrtTRLIjU43a8TdQ8edTfm7sgZlCTK+uKsm8yedNmy1gcsU4u2NV
s+OgQUvOMQ7VqsVIHbG+d0lD2tPHyZ2HLn4DiHrbUSm/xgj7kFGGK6ewTCKekNA2Zc46vywAbS6v
P6XbhEWJACVHlV+Mvs338GJohdI+3iFYp2623hCWtA9Tlt56pqAX7Xp094G8zCnrBWiTalumjXWd
cm9HXpXaE6KjaCoYZNaJzcwEly4iBGxo3Csf2P0OCUgmnkcSQGpzvDc5F7pRl7gBnHYDTfT3IJ3q
2nAyNZ1H0C6TTlwMKPdCc7BPGeAc5WXxgVkSERADB2HduRyVFuFmdV5vDDvHC+JBmu19BpVlZL04
A+3MWLr5JjYggwedW61BAuC6Cfe0CQPWeMRsdhLXh2jiwU0Femrdnxo/51kImGJS6USnrSWICh56
66uXmPOtVs4TuVw187zgzQ5h66aAcQE3Md1rEVLDMPJ/JtgP6Ie5Z5lZfSAMEfumXY0rP2fMtWLY
Dv86drnvOoyXPCbDv91cVBcjDYxn0sN3DulGfwxTOr/6ytrjqRyTfjv3aX9AuUaS4uJRcvL4lL3h
dFRHqOjDyqoprZRT/LTq6DRNeKU7i+4iN4hvsKsWUnsIvw3x6zIFRS4a+MjSCnGfCPLGN0UmKtUM
2txmXrkOYxtHMd9h/t5BqiBLtyuHfGs478mAiLopOHdQR+eP0KV3QWmfqLzUjqjAfmv22YDfnFFQ
LFS+RZ+OFO4jbPvhXbf2S8HJMecsomL/asEPgBcTbHBNYLIl2ow2U5TfPDlgLtT5sM3BTW36ntSA
SL60pdDHQLXReexQbPjD7Jx4n34dGWdFTEE/J/cW72tXVdXNaqOnxqHR1jOriJY2VxcyXIeRr99I
M7rVyUzv4MMR6OvBOHcFgNnPiURncYa7MdWWFyMTlCkpvgP7L7ijcdQ4B9eMEQZgtbp4M1QZPNnR
oVcWuZY9hR/HFzMuJ3xGXkNEQ2VhdPdJF3CsLnxuJqjSw0CUli1K8puWD4iDr0jxWwySFC2hHB/d
ojF2OkVtLnnrwCvGQe75LV5i0cQ8bq86xyAtlpkAli/tJEebPxpaZhe9fMgd480pCnfVYr1YCxgt
t6LSuy7kqG5b1OWCYKXG+g3Tzzrkbv8OVMVjmqHonip33g4tyd1pE7hnxqR3f1D5aSSu89KgAzKn
MjjNsfNuGkG1L4oyZnow+o/NEH3h/v+9qFr9DJAViTH+x42iojwkM/F8TG3SF1QCBCjFBKnG+TI+
0nJfsjcleIgHWru99SWc2x9JQ/NNVSROMnaCjcLLvB+TbiA6K19lXkewVysa7uNOtlX1VG3ische
ZjM7VdLLjq2Bn68dO/a/PitWEPL2KyXQocdHsx36HqR0avrXuKuZz8joxHe21p325pdmSeSKNWsD
PGIH1E3evY2z97ocdqFnypdK/Ww8E61e4Jr3Oa4ueojSXSWjDKGGVazVwBTMmttXx879nVWXDDvE
YJ2FLF5Nj7eztmY2mh3E3mCcv6ZAiLeW/dWCy8EtdShZ12bQ04cRM/VEgaL7bJ+xDDyZCG9i5pqW
hOZRtKwj2dJeZq3ugcNTTbre+AXJ6W8/mWkHmbpdvH7cmRylX/NSPgUxs5skL0kXG7ix8BIZ+6iM
mjvoekoU+8LVIa5xhPDY91tIxjlV7RyB5E0Xcgug+Kcx0BCzezPYIc8mzGVE2BrH4VejnXDQojzc
iDRFR9lYxqlP3ZphHKekbqkwnRzo9OhX5bcSHSWku5lE6+VvuWeyFzXXjDHzi2MUwJtZPq7LmX5C
LUGf1vTQZTRpcVfsK3u6g5/pj6jG5bVHLRk703DnOoz2XOqgr3AgACHtXv3wozImRErCVwgKGZrQ
EyG3Z8J6VfbEnFpTy3ck265cmAFf7OLnFAYxu7aCITh5fJwRVXgOurDi3p+N5xEkNvQG75H2jSEs
K8C5njDPZrO65k4LDsmPEavHBleja7qbsSb2BFkSKxuEQ9EcU5BUdfMwZJl1McVvkv7+WGsnMRW+
TroXv43qZ2/4gt727uCWJ4vKnQmB8X70acv0OyLHEe1S+zxi5zwzzLkb0/xz6PL2KbC2DPD1xlYV
AvAZGnEv4t+4lEjVrayPXJovTuBoFJE62W1GheBx0gahD8EUrNvReoAMtGuRu+6jOHiI7e5ZSfjI
NB9b/N7I+nmbO47x0w8atQkNkbASppWobHpyo7m29LY8l81OGAeEdu5pbLh8QlOc6W+I4zKwixT4
2Lw8a/bwh2q/f3STuEUCAONg6rOfwhQBu4f1skpxxDzsRO6NG5GZ761Bac7y3VuP8cRFH/WsD4w0
YybeIQtEkZuW70YZke3MjnynknVc2nrlDNXFzICUhqGjr5+fBYFxSeA8HyEodEQGp1Z/QN/xdQg8
jBxMCWxrgedXYcBqnw+fn31+MObGPPXSOORjHdyCPENm1oY/K8vCR9ukVXgr/eHYFP2EQGX5Wrd8
bWjA+LeK+wTbVnSEjiNwoLiEfi4hA7fPD2jagl2HHuePr/nzJHZ1y4bEVWN8MwMvvlH6z8cgyO6Y
4ePb//3652fCBHoz9zXxCu4O8hPjlK704pPtFBfyG+nQiuoXN3KO2MqdlhoyWbfEBG/ifjR3fH93
HfQdwmgGwpsKHjAzlsQ8YRd9lxOcIXhd1dpEW94byZJanBcbOVf1ViyMQDLs5i2cYrxcaOmeE0aT
F9KHN8LUT44zB0RTRPFBciL4LfM+ZvH3jGd2bXAINl56i3ImZJbvvA90XquyiF6BaP7Oh+jNQshH
539intyylJhonitGOe1kIVuOGL/X6ixGViuZ1WIVa09ukbGeHn7m+TfH6T8Ey78uqMVhqPZS4L5M
3S//S9mZ9baNdN36FxHgVBxuJVGzJXmIE/uGiDsJ56mK86//HqqBg27nRQcHAQw7nbYmsqr23ms9
KzcEY7VYbWXknP2JZjG1Hac2pyNzvoyeFHPUTBCAEvlNup7pnK1I+lCuj+IPF8Ck+TiGRbyuMv07
mCu1it8748NlXkQlZeNQHMnlbYi0M/oI8FqaATwn/MfuQSyVXQ4BNRUFOhPTWI393rar8WpLfCO2
8zYb+XFyPWx9RoGkwnMfcydnxFvLi5j7LWUrSkwoLfTW7LBgHE1+ahjW8WL+U0EsuseQljiBfiEW
2by7aPsRZfdXS9QuuhXOBymHRvxi9PHa/ExGl1w0DG8lrhN9KhXLbkOwNu6bZBYQbPider5UhWqf
acSQldVH3gsgXwJeSD+TBqWFDqSjgOchNpaRjSt3gk3zkY1klKPmXQ7S5GT5hmOsBz+jbbNlasV5
uADJb3akuDPPo8ixfsxDCDvBXkLbxbNfY7+ekx/EPjrucl9IPV6DxiFRvnb/mqGKYqfI8l3sIW2v
wTYW4SOz4wbVMzFGejY2W0eGJ9MC3ddFfqBsb1ojv5nwk4sXjzGR77a0eDCkkr0gfvoZqFGXqaki
WC5RFnaWDtEo+Ll9EVnTxgrLHUGO7XoaVBXoXXvkXz8PPdYt2LonMyW4VpVKUnfZzzE24yVkUg/q
tKcFClJpFPKrWWW7UQzJmr3jp3D1Pcf2rZmR6Ti02YEVnmZ8vEU0yydALnVQzA0iUdFsi1lsPUSr
O0tzH313YKIQ4bLqQX9GfVQH1JkYGq1bJ+k+2mG5sSBeBrpoEV4lP90FCqOgTjGsBPM5ppvOV9Gm
DXVM7K7cmaK84o5cW87oMKUvvG2b6e8MJd94X5P6ao0aFzjS53UFAS3QWwb0nRYwtWaPqWij1IpA
nAivTKXx+YRIIoIuJMrAzNQhbtWempMY+0gwhKlp2me9CSmPFHsNQ8wwpTcFWpT9TxjrmticDR00
Nhxz4dZaSj47Jsdm1W9LMqaDPqmYG9pqUyrYi3OBMAnQpxwiyYCeeIx6ZKuI3OYM3gp0AOQ6XNhE
kWCOaBxjg6YuSJA3BalXr0FIP1Zeaq9DKA7rWcO/kTDWmTrNZiEkzNMp6W/5hnVhHIqVz5hx0qDG
Xg2+/tHmRDGToU2otswZCONF0+ofCH6tdVHTtJ/hxRMO8KXyzX1e0EuRgCg3DNyf8SGVK3A5lf1X
EeVMV6bvKJu+Z6xoK5fI+lWMoAakgrMdQv29mWj50MFYEVb5Cr8sXrkvRWdge0BQD79p77rtQ1Uw
qg0dGnGgYTErVRuxnDftQbSHxOlxknKI170h2/X1u0Tysh5aSEvNrJ6nISHEp0RJWQFrFAkfqqM7
W1tlBwq7r2mafRgxIAnBYlzKKfCTId7pnv8yjSdS7N5MVqINTJMRTIv9pNOujz2ay7ZH5Ztk33CX
xDCszL/qKnpdKI2pj+UqzUYO6tX8XvjFT7dXNYm0wGy9Q1TLt8IhNR7kE6OG+VxJYDU0h2hGyHHT
Fa3Y9lp/MxRQlVQLE7Au+kcRpu0mJ9+I4qOC1uf8QB3wHlX9cHBa71c/+z/hHBhBk2vbQXr6HyxF
d+37v8Vprmvx5257snAW/Vuc1lSFRcZETdBYhglz8r7WTo0NgrzbdTwQAmHC2qAtYRIs04VBlmPD
y7SHjEJ/g004CWwgEYglnXgXcTr6b+2c8YnxbxJ14AqBrtdB5Ova/icIth3OsRszSzjiUbMOcml/
OX5CcmBsB7To6efn/oNvERVMRwvGA8HL2zlZFw6DWc3gXDbMISVKYZxJGNF35vT0hye4+PQ+v3uO
y9PDXcBSqH+S9vWg+jrlR+HRpsyLMNVwmigRus8JgE6eOECbYQQ0xsTxjirNHbKErOry30/jN40x
b5Or69hDERuDJv/0GRpYCbUI6eERNQ1DijkDLklgXCHeK4dDZ758mDUMzLDK8z/IG5df/e83ACua
xyfjWbqBWPqT2rKJfLdGHQxpYRlJK8aFaZJ4gRjw8MxLKnpEogoKGdhp//2azeWz//TIhmD95MrV
HVt89sIZXpVWZLgIRlBJc0X2dWwHbeOHyti3UbKbBuAphhpfytn7BStXEr58w8zPaa/APrhY94ox
J6UM+8FZliN4/bk75ansH4SovhcOh3i0Dn+Sp352lXFJ8055uueals0l81meOhW0fHxOxvBkJf0V
bT4Oi4KgYuiwySy7v1nGmkmB3CPQsyF1rENzzuHCMkIPm37aokpMB7M6Q3c8uRoEUtmpaY9N6rFu
6/bUATLoJPo919J2zI0Rkc8/isGDB6xSBg6MJlYFgoszBna0cq6zphWdop4gKZTRNHlqpvHy35/U
71enJxwKMk93XZMh4yfTYlXajc477Rw7+sYrxQ280q0maPrum7I4CSaSBrDhpl+lk+nb/37s36W3
PLZrCJ+aRJhIgv+9uuWhOaB+V87RgL1UzqPaItLEjeKGG3dpm/73o/2+XHnC9Q1PCAe70W8eLKe1
zAa1pHNMTO3nUNVfJI6re3c/MwpYWeHP/348c1lePt0DUEMtHU8UlxU9gX+/vKwpGjoflThmYegG
iZaCrJU7Q9kloWhLs2MZESTEXK4j7amuZYnMy2K3rTyagMt4tIEgfbCi+ukuGi1qP12XFlXVgPWo
EoQRsWDNbSSukWqOnKH9Pywf5u8LqOcIli/eMNviu08fEDC0cCLT0D7GqeZCjKd9nyp5MzovOo6u
P+4NQ/tmMQhzfJ4ugqqONOeRHtsiRxw8FCI1GJ+wS1a5PfmMM5wHsNuvZlJHL3P5JRTNvPvvN/1/
XM6+SXCIwdvOfv/5PfdNWBFzLcwjrQYa/IJph/BIwUIBeDDCipTTJaOCVnhU6Kf/fmjjf6x5XMmu
Y9GAdm3n837o0rzlsQvzeEeWNuU8rQwP5U4P7cKwmOaHsp8ejNYjzjNtmXUtmlo56uMKjV//h6v9
s197WcowyNge2UEC06G1PNt/WFt6PQEd6DvGkQRZ1qtFPTQvmp8b11+8m+svVOXccJwPNVer/nBn
341w/772fVw6AkGdy8Dm92VlIWXqZawfa11/oydYoxyxpm/C2xVW/jQnjKAtQcJVES4jHD0FOZwv
jv/YeXcTSB25ZnxIw93PXSWuvXWkcw8nRNYbOS+QD6hL24TB5XW0jRvoeAI+Q/sY+Z1xgmfSH4XA
S2/2+q4VpbPCWDhT+LfGJUqiwKLPssIwIrYFvDc0tw789Cr3N6ldPPVWu+8avzwxlFh8pGIiAD1k
BSPrHtUstDz8ZzHYuFxxTPelwV5mlO+pHj2BbVZbiAj2YTDCfQQLgQtlk7jReI5S09kNi8E0qjXo
Tv30Pg7WXgPjO2hF9iQXzCiH2rPqh5m5mM+wU1FRpZ1OFKnXe8TS589tlN06FRtUZ6Xxh8vlf2zY
eKQpWcndMSkg7ovZPy6XEg5aMmmhOEaD7Z3mTOxQGnyksfIe+1Y/eREyjGxCMwDPHS+7aBfQ+ks3
kpWsz5LhMk3WqEFXbHb5DsotfQK0jAxLlhz2RnwBaQGno5vNPzxx8fsdT0gWqyx2Vt+zvM+WzCjv
ka1wBjzeZaICjcmsTb+6KBIfRSHfPW06kqTuPmTzHGJ9yplJl92t9UmwpXowXpDQAMpkkIfy4RwC
f6b7bKEelCN8cs06ZBHGSyd9jZhWBT1Tvh1mZyxHNbMGxVjL8L9ZKZSjlaEVNmQyJvkOMvWjMda3
+8mqpe4/k3Bc2iyM/mgGuZnQQ2a2DKbaehw1ZiG5/EviHz1txpwsCWCv3b6hgyeHCWTbu2fVmFIK
MgjRYfH6ON1bvMPXIhwhPOMG21ctOi9hDm9/WNI++V1ZRIAtCNxxLKjcxHfv7j+uCr1R8dx7bGG5
t/dp9lyU2zYBcjb8Rf7idm/xbRqLajSr7ApaF1m9Y4woIvNJiZHZH1Z347ctlYyvZX3FQsTaZn9+
Pk2iGFzKaQaHLoaDq5BUuG4wVrq8JDadhPYxa8tq7dboHsFMbeMZpXrpMniDzqzOXWLEfzjp/r7q
85RwNVk4u312y88HKG820WTTPDyacWIhM4VlSL8iJLYAooJBe8ZEXuc6+vRAv386ODkee703T4A2
rD+kEhm/nfeX54LW2NCt5fAqPq35Be4cAL76dBSRsbB4RHlQbbNLGAMCqOFDC00T6Stzz03raMbG
7Xhu2lBfoyyHZNYUN+b6If9PZ28aql2KySQ9zeP8/ofr6vfdyeFAsRQlmJsoED6XZpBzk9Gp3eGo
SciUeCf1QxHpZ9SxcCoZO+5pwAJURPN/DUN/r/m7puLW9pMiPmvJkzUD1xhc8SWOpDyAMexId/eK
cz4ND/F2ROj7VDdjsZjHL4B/62dWiOLExBLD0VAHZscyXGWq3kx2JoO58t/CkjTxGfknAUbhVtPb
Ap1VXfqbuEQQLlKb5uIirI6bEPaDJ1AWOmpnodS3lSsOorEAIU+FG7Rmo4jeiKqTiGlto0zbAr91
d52CvdobbkmSKctKxyl1O1dlsiFgYLpyT2PSnYcjvdEQeSPxGxWQvdNoMRa+f6nbqd32U2Xv7gVI
xUAP9avVnmfckrhDSuc6Ayjc9EHRueYXY+I4n2bRFzARb7mixI2SPNDs1jjg4PwldfQgvTUTG1/K
hyiGKet0nX+9L6IpTcOT7vXPU9O96dWMN0ILBpRW58TQnpQJlj8a0VK4dvQQ1V8Z+Kd4Dkj/dqBM
3SvpJJS/xhIFe+qT7VSzE6zLOTIuRp6wxxXhXtli/MOZ4/eLXxhU+viNfWHBYVmqjX+sVUmJQwY1
lzommUW1BnpuOUPXQ+DhAd5CRGcuMv3/3/3C4La3XZIduWE/nzfbSDfbfozl0csAhhD7/ZB3vX9K
tTKHfugkm9mzdm0LZGRRZRWYef7WK4jO8c7/fVOZnwocaAQctUx2QsxgQv/tniqxfhiNFDajae2l
cb3yzE3EFixo2CL73WHfsA9OHD5odjdtFr/GjE3/AH/Rf00zbRvLgVGZNzwkSfnBQYTGsUnoAULH
USs4O/mM8uf40WL8t6lQZhMABqoqU0E1juafVnoCHP9dPtm8FsdyHIvXAnKBE+y/P087Z1JpI9o+
xmOTbDwtNo5zIfRjAYGsWN1/xrJoHO/fZWW+VvWUHAY3nI8p+Qe0vpdvvRDJ0yr3inw7WdorcOr5
eP+ScIpH4j5y8JQCahF/L8jEYvpUcTJo2vloktDcNG0LBgopeqc31ibLMFBcuwlQxswwJXWsYyJS
gC1xPf6/b3WUKRoIMFIhKuuYxt4UCEf9KvxJgwA5j+zvqluTvRUKYIhVTChBj2wpt4q9LbJ9SiL1
sU/t8Jgj1w69mpc9gvBvl28nzEIMJI7l8uX+nQ+aHXRmqfMVdzKHVUt/LEWLWUamz2CLcUuHpJ9R
i+b70bF3pqcjsxnj56Zj02IVQzHXvBRtgdCYFF9GVvPOjb/ERSR2boOdjVkCenHNSVamjF/uzsy/
7VfoBbHcEXIgRvxA3cRYps7t5gbK3ICjEloFDEUbFB/sgXFrYdMCbVFFgMTAoo5oSUyGG0+p0Rsv
ZdxtFFqWYAwzRgU5A1ZjsuXJxxNEgDQ/ToXnnd2CiJhBQPG3QfEs6+g01Dc7hdNWR5D9cruN9y1G
sfuzZAb+UDJ7P4CgS9a6W4rnFjrlxs+4GihfmMwjEdo4pNacNavqziniJ4qLGsm9CaRGtvSa2rK/
hWGjv6SR7u8itMPS9sNnPP/rrOEe0rXGYl9StbaJwe+g9rMfIpi21yZFMFvBQV5DWnEOd7sO25a2
igZGV5rsEVMQA4ZJD7s8bq0912AEYCxGvGpp5S4eJfWCopz2RVRtlfoL7+we9rPxMtgQwrMm0vCA
0pKfKlEQTWksaidxFhnKM+h98Q5UZLrDuUXkRkv95DewxLLQeUEwZgYp6ppdVeCHzIDht16iMf+J
XukRXbFa0YYy7L2Xx8bBLOx9RLGPRn02A0DVxykZ1ow+srIxvpWFeLXL4punIoSlXYyvFFf8wezk
ViN5bW9FBlY+sK2OjsW/jnH1yd78inCWs3OZ28EgbULv42DgQdNOjjee5qp1sMf/3aHUM2SHnoQ0
ikodI9nT3Zg6LbLcsfFfTPRdDGHoZQqOfudy7K6VARSp1MiI8AbkVaQifkUJ2+x6j8vo7i4OUdje
bPjbay1xkr9k/F2PZmfnKyPfDTH6vknPIa6DxsbWSrmOy4DrdTYfZ5QxLwMacUD5eYw4iR/zpnvA
yGOw2uoOuhG6C24H2HgGm39LJKd+q4fYRS5EuleNfvaFVu6tHt8zPCo0exj+ApswAFzYofWEXoCH
nyW8zdzd6AAzU/Ia1rbj5auUnXftZYw8q4M9OfUzZIZoXcumY3hi52trZsJa5ov+COstqSukoWE5
RUCQ7+2o8hENRcvWO0WIbXUkkDI+0yyJ4TyyCimdG4J8em0rrUxtWmAIm54B1oNjwguGG3jyIf4+
cCn0PAELhR7OgtOwm7KfBCJFJ7R99VlPkkWZguEkR1h59glMNIb2TKs3D2hA+uvGTa0tiWTuOteq
6OD1ilOmEzUvnGvXlVfaj5yYsKz46qFsO+PiW1qKJ+IJ406xwgzFGqMUVOS+9Wmo2ONw4vXH4HGA
bOneeEtFOd1QUMVcAXChB7fZCjv2blqkjGvNzdRQzq4jxJjHBB/80sAdjn2jnVOYg2HEkKzTv1X1
SE+uHF4y0w/ZKadp09bRFQGx95xlf7ExMGFVlgfyl6qHSrKJTGybiHntXYvJog97hFA3fzQUmTHC
2OrNBDc8LvPjmEenYjwCAXKxlrTfYdjIXVJY0TqqMxjdyJJOVeU9wXaFAOx/j7vo4OOTOWY+IrgJ
8fs2Yay9cnIDJKLsF9b0l05Z6xG31SlBTb7v+/rIlDE9aYItTvoixANSo2t0bY6VNUvKk5ZF2xpq
OIG3/rVqCZUapS53YZY+2iWtvrbmxq/q0t5oOp60DoX5Ae69foim4gtbPgsVGlXe7SUWyVcdhiT0
bWvOxD4WpLHf5AyDd1FHkhqcrvs0Na1REdmeOtVIp5MVwFatIc2X7tXFT61fWeRsJos4F3QBuKTF
KIIE1VQZMe9GOFudpoLjchNunNJ+D5vJXEFDMLetJzg359kV1T0fQ0oikYL0wAR4wPml7aIcowBu
sfnCSJJGG8ykDami/jbGthzgiil24dzglfBhp0r9wex060LZglYNPs11kBZOfmStaJMg75N7We3G
Vm4IZPDOCOi6oBJVvEW6pZMSx1vf5iQXNNl4EFaD53z51QyFk7Wx0FqQ7oBKc8fnO9HNZQn1WIOe
GzNKQcZ1I+KJmy0s8dywVBYE0dzmqSp3Q98O61k6GE76DItP2HlEKupGwDsJ2dYVeCmJNMAykpyB
2KHKmyEL6v6rk10I+3HfHHgbClglfq3KXqXj0D+jUlvftb9VljBmicX3wnVQFaZ5fPC1NmhCzX4o
SnsKZC9vlJQ/zKTZe0AuD4a+sTlKURiNP5Bz4D4s1CNcL4IfKkPs7Q5MahZdTHrcV1NNhNHU4SaP
8rOpdH9vykJfzxZSW1iVBLxFg7HjiBZ0yezsFeaJlUvrkl4cVUdM4JMz0WZoVQ9QT3cORdYAkmvs
5/tYpmut7OBokty0tHy3dBQcbe+ciRM82YvYeowsYDbZuUpteTCzjnFyGGG07lsbYd4w7i0exSjq
4QRda5dEsXEWvXOavfxH06b+JUQWZNHg2bWzvDWjlfEywom82rk7Jka4iedTOfn1BX0ZkmK71g5M
noG86BJeH29HAqSBVhAEgSl9qggPfRDYJ4zJ8M6NdDYeyUZw+4bvd2d5m6Axaoo4kLM6E+PnkZAK
QcZvyVFehiFtbWmrrs82TWMYmxFpazCC5eXA4ZsB83w0rfpAxGcdb7zCeKzpjqTdX7rYNogRbBmS
H4imZBWHMAeFjuHeLrHeOzXW92GxMOIQxScsLQZ18QfS4nFft9YNRWu5mVJZIwLowiNFHjp5rNFr
o/Ek2OCu3iWm+J6ElvUgZrUYldKDqeffwnGwt8xDjVVcYJVw8foketmepOs8+3m9zuxUO4ZLqqhT
UYFm9fBcWko/dXa0YYg6rdvJLmkWq72B7dfkaP5Eb++lmEz9lM/oVYYwO0CBFYy3+z6AUBZfkJNs
hxl7M4AS92x0LcaToU+O9B8NsvhYfWkLFhTM4uZoySvLuDwONI+uhAZzAzrVwfJiFpA2u3Sz8K+0
TpwEAWXCRBCBJWO/RvXvdP/qR+fxDjiJMne83c+hiKa3uW/FZ877Fss4km6taWWgcecDiptBVrsR
msKOi3Mmfc9uuwMiD7WJLK9/1PzhoI+R/tB2mkIJL6AMCYdEvti9protd1pBIlQ4I7yDWYBQRSUf
bp/Nh3HocKz6xZM0Mja0QnvWgbTtUkv5LPfAJGcxYAZPwoM/NvVTSWKfZZC/yM4Z7cOaxxr77Gtv
qeemIMTaGMInukXooerMvPaYrGkPAZiZUoWYL/OKvcqoWvA2Yc3r51Oi9PlqdoAHyA3T3icrv+JE
6hzN/RXG0JHRVn2nHtY20mzPiWQ62sx0QdvMOMis5Hxjc23ki6kKB5iqcR71jhrOFv7QvdN4H9AB
TJxjp6ZlSjaHU3HMqqYObOFbGDegO/0tAlbACRCPMk7FXLSCxTkc4fh8aYQZxH5NxhW89EMSeyOj
gO7Rswr3+8AN5s/YgrpclccIceRTvQQQspocksjDfjx2KQb1cNkzKLXGIj6m9jen0TgPlgpJcq1q
Y9MiWTuqukkOcTHdomautrY9h9+cGLXN6KyGKu1vUU+OiEiVdXFndmWJ9HtKYvMWWvbVF2DtjMHK
z+S0Q+3I/RcYrKcEed9D19j0Lyb5KFStHvseRWRfz/DQqR/u1+2AJnw9SBguqkP527nW+DQO0rik
neW/svv4gZjQw2P02U41QIIefexGup3c+MN0mDXqPCrsV9sf7JNW6BgsdbPc8cl8JYRRMKNbsJ0p
wH8fdWgpi+hxQcrUkG5XUzbaAJqs8blogRYMWU/oD8Zu2obec+69hbMAgGL4zwP4lb+5ItzWcq1m
IoLu44LOxPbE1YZ5sQoZI5aAW5S9IEozuaJxhuaqHA+F3rJPShtETQ+2esm0rTrOA3lDZpWXZ/PO
XwC5pL3aZ7aaCT6EiQCpLn/RyvADpioAbWVBeJU5EtRg4IoIR2FtU0R6D+S3bBHzZKeCYdOhdduz
OcbNcWTI4gl549ch/k0nJMxZVu9aH6nGqLfaTk5Tu6tC/blkBnCaaEjf21uziv8qe2a4Ps7XVdGF
6RmLNUuz6bwwgn8ZyukiNVxdNie4qVQpjke4zpqKUahLvJ7GjqgEReINTASVCrDAeHAalasgXFxN
WPXVtW56tSsjH5+V4ZEm0fY7/NXe1qT5tUk69d1sOwskWT8zTUC5s+qjZQ0rJ+2Ljnw5ElQGzqRv
cs+8MCwb33KBBWXaFnnucLQlmyIckLdHNUlhdqkuQ9tmR7jLx6LNq5NH7EXUNmByoxFHh80UrLKY
h90RSS362QDZFrFoGSkntKAuMHG2pVDy0Uo5SIap/Jhif+KojS6L1FkIlwXeT5O5i5OMRCkzYDj1
UWsdi0TQMKsEpP3KS86iILVrjh7GJh62mAD8lWRUggQczInDkFXEvIcl8Og1fQvsZuNw6Fzp7JNw
vEQILvejaf5y5SQeCt07Tx6+CGXjSWmmdNjHyDI3uma92yiOA4eKgqKpn9c979/ela+Dx9JgWmzr
3TA83UFQnI10bnx/ZUBmu2MmkJobl3BKVn0TywdNdC+EbAHqaSWkT88hvqohBquPjJxEqW04VON5
EOPRo4Y41iDAOpR1AYrfDKqWI09ual6NwVNP1OdcnotBtkguvVccvcy3r/hyT1WXj4hu7ehG/34J
820CN4r0Tesiq5y0uDnLpiaSVDZXg0C5r90WTfmq1iN5VQjRAaWu3X5W5DGIU9THfPLgIbahqN4H
yT+8Ww/FAFt17MprhlVoY0SoLxtcFavMa1+bznrpsSFjM5qAndhrNw3BhMEgWrPyfxRajActN5uH
gceEyS1etcp/56yyamwv32Gr5ZhLU2OXyxIDTZ4+NAp++lJlynL6u1Ga1451KAEvK4PR6yzYu/Sl
a0k06KUxYw68Xf4cWj8NYFzYw0mf9WaxJ5HO/OqF36EofkQjnhnbHcIgNsnayg3K/tG0vACbpbEJ
VRttcbbtI9wx2WypwO5hx8R+/IBz8AeEaawbNAZWjtEIMtZwBCGYxq1mvmQWLTHD6JwfMxmW79ps
RQ9VXFLteMaLT2a5ipw3qxf91Uzyg9Td/JQ2xVMkKbxsy4b7Eo6PZLtrKLA0EnEJtlirpPYOSWue
VBdNgRos8b03EhFokzg4WWldqUXPXPKVo8YDahRzoxH3s7qf4CpWVyNhepGgOuYl+ZvcAcLo9iWa
kjbazbr7KzboR+HKxOjdIQsYJu5VkpvWsUv9Wg0sO76yvimu9VUcTe3BmvsRZ5VWBr4+BSwTyTZp
h5M5MQLtjebyNwhyEZABfxo3aahbGBzoSoypnW9cQec9JMmw7zt0xmWFnYUkGr1In30iMiHrIBxE
7bvzGlKG0b/Va0sLiWVPQgfDTPqAa4wwvXAuQe9gEZrn8afrAOeb9dSnIzjGi1dwWdDVjzpN5B6W
CNbzfv7QdnB5cPz4l8HshqMzmMN6tOJ+c8d3QRWAnTQi24/Mtj4OJs3au2iSQXF2dGherjIB0EVE
4852JV1YyjqvrNXOHjh2+znlFFuQ06PnLTGWr9o+C8yoKo99m33vWid54CjfrKRjsXdxbjrEVfs4
tL51sJTLljLp96Ypnbzl73Q5nY3CiDaWKPttNPRvgy3b7dDmJWFjpA3CcZeB7w0UeuNiUWkHhDax
0vf3Hb9rIUlUVb+VVFuNhS+MaxIbKlC7MS+Gb44yD4mN69nVL5hodTESXkUkH0sEeDGsGsBNxxsS
T3flSialugzGziSpkEWWSE91mnX9cfYy4zJIACHkF+LYHgbuHQpRbyl28jb8kAPUBE92XM0NkA1P
qGql+0N6tEF/rWfP2eXLMFHHm0cZNSCnr5od8xPrUGMPWs0QM/bhjLHKCJt3/hvmF7ML2iQxzmpo
LuYwOgdtwgBOL/3mH6vrGmKLQ7eIhNQBp8shzXS1UUZN4qWjnuvcVE+5TO1DYbe0ErXiJi/OIOxH
kUVn6VV/6V7uBXVvNzsPcQKNCq/b0vE1Xhq2qkPJ1KOS1S0XsNyGBDdfyIaAwfyApHl6SnLwFqTC
LfqN5CF9yhsCm5wuNzYsHzfXmcAFDE20NlOW6DmenDMn0X660kPeWBKGRwrt9BHNKkO6xpkIOhwU
d2M2XS1cbhiHSe/DB2k9ah6LrW0qbx8CmSEXFEcjtbJgFLFcuQ1UGKy+3Q74KYAuUUYMwpW9rthy
8WEPJD6NpkuUcce+ppm0q/3EeRumH16MO0sjGOySEvN90QHUh3753gmaJlP+ogrT/GL2M25T9I9g
PeqTKfof1PzxBtNUwcxijq/sVhubGLazAlSytXBtr2hrw1SI7CcpRDCzcD5XLEZT7B0FhyYCgeyP
mrDAV/QG3zyjJtzFlz8F/c4o++KVnnXuOj1+sFmQDTRlZ7NjfODRbtmLcv4J3DnG2kCEHSpu+zUM
36iIXgo6Rk9VBN06ibNr2+U6k4xk2s5xjMF0SMgIiMCzlrTTtTScnmWtc/u0k8Dj3XREZg5EqM30
pGInUo94vF5NjkAPVn3WzETfGSSAkMoTZx3ToOY1E50idlw2b95iRQiHerw2TaU/Dkb5DT9dfZsq
9avsoJGZQ5rvskFzv86TuRDqZu1STXg/smG2tyal1151fsoBSlOXaLx1UJCqnZuHG8tNl5SaDFf7
ELJWkcCUYUxqsrNEPX0Mk5kGIHlTMxYZ/DzIZMnRs2l0+YQqx2b5PKTj17DSxm0MQvdMYOPJWloj
ztT3nLYp5opKThd0dNPFZCnbaONIV7ebvmRdZN/6iV+8snlqTTNw2s1bhtBd0z/HWDb3Tq9zcyw/
TnXYPev+wXZy/ZqTWl65lfEliofANfXiTTJd2eVgKrayMtovblMcOPhvege3+yoI8SpzPUKoARWp
fTfq6W0AevIa+9jAPd8LSJoVeZudixkZmV+Ig9tCn6KK95z2RKYv8GEeGwcIsQ+MpFP8DuDrOifY
PfHn589bvyKFb53xh/06QGu5g1t1IhDo5r3kX50fdIPNekVCx0DAWQnJhbHRpuUEkWySNTB2Efis
wtABpj14Y3kevGsyPKNjr2EVyw2q2Z29CYJLcHm74CxbfSdSYE2KVTAG5lYcm0NyS279q/fN+gX2
hlNv7QAWpJ2zxiPKj+lT0wadYPQRZMXW+xgZV+31Q36absPNfFFvoN0ZRmZ4osjxkGsa1yF57xUJ
oNtu2NHLx72KEgQHiX6Jp2IiazB+ibt6qwCi4ZZiUNnVXr0HhNjvwrSzseJLn0SHSTt4Q3nBdldd
vC5+G6pi5EZ1AubW1kfGQWDFcVYDDZq5+6isznnWD9+rGhhAN2rVw/R/7J3ZcuPIlmV/pa3fcRuA
Yyzr7gcSnElJoVl6gSkmx+SY56/vBUZmRmTUtUrr9zLLYHIEIRJ0uJ+z99pI7u66QX+eZb5thj57
4UqCMqmQzDHj7IVK8tqukSCkdlThLbesF9E7VMwSpptJfhIYPnJ24uEFSv0Kj820vWuHAEfm8S4F
XBU+3Lmf8FVW5eAEdjNVx+tFZZXVsQL3+eOmGyXUEUtcP4mZ1EcXatsxrJr6eL15vZY2HBqdUmeD
dtqRztdZi86Kyu22Msfi6JdOQb+ca7/drOmO7Ge7DxLCBY+FciF5RLLi0qBfth0z7/76yBw69jq2
ayrEhsqPYSLOLg3C7fXBsOjzY9XLgsRBdR4GU/vl/jJ3KcLhwckHogevFzIJFT9uLn7ed70G1mYZ
9jlnZ7iWjeU9m5zzdTiH1by+7rodl6wr6emupVFiw+nKY9jIYje15LOc9NLsdgV4t9m2/9h608T5
j/f57b6kAuBk1Fm9pk/6NOdVtK1dEyNTE8VtwAkNIpRW5UdWPjnhdxmcmWTeoWM0GXrMCIcQjWoz
03+9uN4n3TqjpFectOVTv17Qj6V2Gvspl6MzgrvRkEgInVGfoGsoW3VbHNPljQba+z+0g/9N9v9H
sj+Sil/EJf+G7M+Xz3+E2P4d7n993Z9wf+9fgGQNAxkroR3Q+FFm/gn3B9Nv0akwTPsvqr+w/8W6
QiAmt9kKIm30Hn9Q/YX+L07zroH+Cq+K49re/w/V38Sl95t0BHm/T0CHh8RMkNjxuw4uduPKTkuM
ZllProg/tO+d5dz4qqUFmo/h0TNM8jL6eUdyvbdP4vwgRyhWdhvp+9o0CQ8qE9jA012KER7Z2Hzr
hy0tbK38yMYCiYDRfRtViFRNUsxJFYDwQQ7f+2KZCk3lbeYmiBBlOm9ZQ2LEBjkkp93k1t0mAkQv
kld9KrYpXLoA1wMBX7W7NJ6thWT/veanth1t2DuDgjl5x0IQi13ZvKuKAjLnXXc7Ud+jtL2Kui8y
EsShe9aDk4/9uo6p75E+lAbhjANSD+e9wh4+dmW6oy1BHh59/r2zdP2SlGrarOX5NgEp5mthdpNq
dno32ohTrJkaU0x/gTAT5ISGkl+02vCpW7XisW1FvCdu/S0SSXzjF31044YyDlqDxo07htM5ceeB
xlGvY6RXB1SuUM3ypjThw2napvHRY6I10IHDLrHEscvOoTTd2CLaexiyCRzJ2ouJ4WXy4UrZaX+Z
miUHhBqcCuPhLovmB9IAF7Nzmj54+ueRmF5U0f23mp7S3IQsoDoq7j5iG80ImR1THA6qIagoqG2H
AlIvFTMVpI75nBMLGJjG9GiU+YQEoGZDRQUZd3Lp9PRhQCrByRuG8W52+UJLASK0GNPisPT27FnL
zr5RoVlkw8LTBFLy+kNEBTYhnj210Y1dzP5pjO9VmJ280KoY+DRvpbPBRFU2CyhgfAM2GMxOSbES
pAXvpzo9hgQv77CVEBMljOOUcap3PUkIUxt/6cGFn9rlQo+GPy4YnBHt/XXz+uj1edf7/t3N6wOh
lehYh63z9ZaGk2CteoIv66RbZCF/f4/r9srrI9ers+JMV0nn/uf7XnfDSrwWhnL3UolG4Xv7245e
t0lYI7DiFknVf71719deX4HkhbgCHVfH9RU/H7jelImkKnK9+sv+/XimNj/bDvpWKVMS8n4+8Zer
1yde32YG3IIMHs63qYo1NEH9fL1oDBMn6Oyhkxwm/TxAUqUgTY2ln1LiiH07Zf2Dn02dKaKlv1xo
iJfAv9GGxP9erGVmLXM/7qNBRq59iMZqeLu+5npv52EbIX8Prbm0jjZG2VrPik1lmkySRFI1+6k/
R1p1icciZ03JoWToSjuH+OvO12sCn/WGDIkaLf7YnujEHwd/mA8s4oYN2O9VnhZqpRt7oCLijJ5Y
nLXlwrdj80w9Q5qiDDitv+AjR9m0PGS2JiwigjBCV5tOuWbzUTum3PblYJ2ldKzz9Rr1ihA/xXS/
KEQawRdMMul5hkhwlrnWr0PEknj7/rzPhfckOqZs4/KMqQ6/1H5EISkVe7oCzqlUObEFAythI0rp
qyyf+0xqZxEkJc3HCDSyn2wpKUN6bWz6Q5mnn6/Pul7oSCR+3KSrl+zKIX1FcFgweGYfQ1ipnYAW
vwr9KT/OLlQ7z7dPjck/UM97BVm4NSTVKyv/gn8Lw3iVqG2uGyWsg/QZ1Cuc1WpQZDH6NEMKZWLd
p6wmZuq6ruOO54lO4M5XxaPKp/FcLBdjYqKGNaiY4Isbz2Z9N/SzOBGKoo6DHd1Ed/FgOXAP4L7o
fWEfSLkDt5jTVVwu+jGBhwX8HW2IscnowXsNDOvcZYN9XKe42dLiIvJ3lNfZeQ53+oD6qKZWRXSb
Np81otLPOvEb5yZR6WHGVwwY8I/7wfVUK93yYH4uT0uWI/967XOFHdL3INtnh0EDIxDLinFq6f/m
/tC11CkAZVsEg5atctY6lDsjpl/fE2dwDn32RM5asmeSjirxgUiYVcq4cZ5GcIGTGvYWGNgyAEkq
NjndLgBnCA9LYT9fD6xasIh1IkCqtM2yS2UV6jI3iIqRMdXb602C1ZrthCtj1euTumDgLILBJWhP
o+HoNKFcgZv5hL3oru4ysNUuEJIi7QkFlPAVIXBlhy6lTQaMYKFwSOPWtdGBo5p6iVkP7UGE3oIX
NPbmMg8d0XuyFLDT4jiSO3a0ljunEPumrId+O1Pr3lStQJGYLM8ZGiaw12s/7vx5+/rCRC+iP575
29OvN02+ni0W6tvrW7tm6wKci6FiLJv++YJfNv3jas7EvQnNiCCBv/bk+n7Xt58VeADMJWG5lk4M
eejnTvzy/DpvjLWJlHEtdWJDVtqysLpeeMs66+dNpvA1Kty/3Xd9tOutaGdZlCC8He5SQg9DAAC5
dG9EV1HSzsYN3UV+cM5nQFKfEWdUgQ5R15ndd5Zr/aVLsN+nAF5Z3L/a2PBH/ppDNuLYsi1sO4vx
O6DSvEOd3cP7Sd2gHB1eYdLJbK1sM84xi+Esmw6qNF40vz44Jo0NDOiQfj3KbIYkH6e87518H+XT
fWtgCMe7wd9MYLFGeaojWi0lkAa6rAHGpadohml640hlrJEKk6phzLDwM3SXcdjuCSNq3LAIDOPo
Jw3Kp8GrDhQ+6XSz/G1aNl/QVHdcutiErb8OOUFuWpS4W6wDCm3MxTXJGq7a5hHvCEb/l6jvxhXn
5XYPZRHZtlWNUFS8mwTxdUpm5zpS2rsqVY/CnMaXHL19FaUmMihDBYDmkE5jjzh3KGdxqnL21OGc
GYXR87Uf6EV3q7xvfMpHfbOGBBWv7SI8pEAcmKLY8SasxgPGFiqZcQRVpXJClBKJyURSHCK7n1aW
ro8bo2o0spYrYHVNO64qxAZB3AzQcJiBhUsNNRXuJ43voY6bZH/NRlGp1PmNNPSyiR4m3Sj7KPvm
kE72rpNIv1LxNV7EVUp/cAzQIugaLpNGPKWpmlcqdUjBQqvfxOgt0wnzQZip+gBMnSQ6TVuQ4ulj
aSJpHGcKUO3svMu5l7iq62Y7cHgyF3PuJrDAZ9rN7/mz2xGzM5OHOmhFg9gI//OV6De6nweXkrgJ
tjVFyLwrnXElfNCFVFCGwBw0JhUjYDLY3vz15bupJ1HgX1xvuCvdMtyEHcEyBkzxeUj39JrLdZbQ
K/PaFxxp36LO39NZqwI3BNYbd87BnwWZjNSC6lyOK/1kAGO8tByOLeHIyD98Fg0ZpauCjOkMmrlV
6PUTwKHIV3LVFt9dq0YaGHaE3UY8Pf8oMFkHjV7sa0C8lInas584Z73sogug1p1f8wlCaFkjRsbS
CECnp9N5EnFPK4++Z2WI93Gepk+OaGDYp/UlHjiW6GjusVvD72g5QL1Sv621/kF1R3RtBpJlh+nz
bIO7CpFQOtYyJvtPfqR1m4rcBmhnIaBBke1iqrlC8ETd9opVlChtSZyQQSrHczq4Avaav4ts/u8D
ADXlk1G5z1ZS85MK5b6vdUGSiLmPOieGz4R5LncvcsqrwNePqE6yTWEUxCKxjzbl1tyWmHKJgVAy
6fadGPYGSBkRMssmrCUQ+r6nRPzs2+0TvZuP0cFXhz1eAg41xQ7oUSUssnlbhhUbn8kqp46OKw8q
KjJud0PcydPYCOwUDXTgMoO7Xlfpjo6Pk/DZzjmQKBLI7Vyg5iFCYinUWackvXXIf1pVUeShYiVe
oiRvaESgzOIIxLQvX0Oq2oehGV8HwuHQNbc3Ee31M0SrN6+Fbg3UgPwpMotQ25p7Z/S1jzGqs22O
qiyE3hioif1OkMus7UrFG0UwmIKdtrVlSooyWVxmRGa4WUZknPh8Pt00bSaRaKgralC6elQGsSfN
DZz/yzLFoYWzduws2+FMbVcwL/HV03QqpFwkEtNMY0670KaIQ4b9VOu3RlsgVx/kPT06j9Z1D9bV
5XjU6Hr2kw1s0HAJgZVIdZnJ56ObrscPTy45n5rn723GEC0xSYzJoa4SOTCtcpOCXlj7B0//Drk8
3MeuopAoJUaItOJv75JbA0Umi3A+WtPY5U2mtpOLsEHj20jsQa5FXH6V9jlpP3sCuqGFKyHI4/Gd
FSu4KfB29PewsXoRrUumduF+Ln1qw2HBESz6S01yq5mguyA0iK02urgYnVoRrNiTsjLTmE2H+2h2
35DgUCa0PPgOy4jXLDXBtkpejbxuN1lITZv50yyrdEnYiBaflmJgz9ZkIi15WmDX6DV+ld3Rm8Pw
gdofjPg7RbwYyW/SW03S+k5UybUQ3u3pX6ERco6MVEO08t/E4pHLSLNwNYBrWp0cJ/Rw9FkYmqu3
OuekZLXt9zLGyqH4oFGH9WYQLcvRyMRQp9E3nbP4EeY3Kwul7sSSZBLr6ktocAb0aUAbNcz5yoab
OwBBLAgsWPpbEoKYoC9jYY2nQ9VhGwLUByo/X6sGfY+R6zccBWfhkVsYe/f5kF6kfi+H7qLTu4Rm
pKGjkjUZMBnDiW69STN7xv+xnx0jWfkjQtEMOO7cE55G5vmuJ06DlWdlEz+R22URQJ6Es4CTGrUY
hsEw2Uy5826prl0v1dDEaJZO6heT5Kags4YWk0R8Ct0qX+uNDw62WFepoJjq3JF1sO40qMF14rkr
azLK7V3pFYiCK+ch9/RPab5EhkXRAP6y+Zrlco86Cz34aH9x5ki/t7Rvnur3HXbg+7GyyYllNeQQ
toFSeF/a/WudMLHwqP2bkpm/InkT/8ZaS6t+pSLJFHkGk7XEZyCsLJDOTGhpg7mMvw2V9ea01E0Y
REake2EKsJWnh+EpW+jsmTT5EoFh+x5tHU6MeeD0DLvlYm9R3riGkwM6LIne3BgvCmrBlRgpbJki
f4xyijbyqVTz12gu001qTd0W89rrjE1mX0RLNtF8WxR8ryT2gT0uyFS2x/eWTg8A1QnPA+XiiDiT
ql0bMv/i5HNQJ3T8S7aq7QG0vyMnSgO7XbDgPcTrpEbmksSIMJAwqdQiGsya5ps+rGGTpMU7LDTa
s+n9NCC6sFGHxi1Gzn6qd+1U21Ti5JOX0Ay5TrlMRIsrq+YEbSSsTrNl7TvbPuESvnd0K7nDBkYF
3r4IiKO7rAKF4Nv9tnKcauvLeOunQLKIrljDaI83dTO/kB9XrnqHJdCIVIvwEP928iZgR7Y49S7N
RlTwOC38cFXV/rwbwURjbQrv8E/fTsN3W7T1dlRaDikrtbbejIabKKaXjsYb/FnrIe/05ymqBTHc
LOGT7oK0TZykOKKrGA7vaTrT+HKIVcNbQtaldzLHAaOoiT9isqpXAjkpstvuN60tvkmiURZ8l78q
o9hAXlckm0iZBfjkm4KoHbDblDo0P0QMbrH6jLz4YHkHq/S8vSdR+YdwiTETDe25/pQ0sx7EMTj3
zCvmu262CNAhhMqtSMIoQKmeqjJ62gu9eC+djZwzQoOHhGh6CbqRuIm1Ql2Q+3Q9CDO0kMctMuCm
DZlfh3vTteTtILDYlf26UbXzEHfWdxOr9GqMpU2HD/gAQ3EP21BvzszritT4HDFp6nDzwIyp7W2C
6XGVsSjdAi8f50uH56Hi13+kJU7dgT99Ssbd0LkvaegzuzZVH3TYAjapOBvQhhTsmGMx1+MmV0N8
wDd6AT38lBcVopbZq1e1nxEF66g3zZ4e2r6JOdNWdJv9+o1iuHPAkptg903NLx2VmcA25/jQCvN5
mKpTTZc2MGrhEb50mxmQ8wBHcNbtTn7ScVLU5KWVJYFDPaosPO4rUPPWRpQVKUp0qpOwIMPAD6bR
kahKJ7gmaL1XfXXXm9G97lsq8Oh6rfOxfdTlmYjSHgYKRqhmnDfKNPj0Tc1Ghw2TVCoIcta4cJaw
dVEqfWlCooZauDKpzQoHicWN21AJxCN66yidXLMMq72072zLP9mqvRgRu8Ok6sLnBD47vDUjDNJO
671MY4ObsmieS3+4T0vruRIdM96WyMdcS+8zA5xqVE72JtsYMUb56J047R6tYNYHaQLm2fFDShu7
aRzA3oTevtSii+5V7mnuEidYlXgcj42H68jEwtfkqPxMMmoBrayc2j5URk9AQJffZA1KxmW0KEvg
s1KEYt9Q5Y+2Q2++YqVJ1uGA2L4U5s2Yg2Dpo1QwlZbextfMryUK5hOLIECYFP9L2lb+bBfw9w71
yObcqDxpBFbgZKSli97wuad2/eJESDJG4c206lZopvKvInvoqhTGo5TervXS+9gEnz3VMO7pklpB
Kb+RwDWcqyUNPu/WXVKOge5CZvZKj8UXGscNuoKcbzFXW9zi+1FxUiTqiVnRUsJqSXFN1YZVj7NO
mRNbioSyyiGdqxuLfdhQXHAYOoBTpes+MsnGCm+la13SxOu3HMn2AaH+o4lIufYabx1OUIoyorpd
Xzbg+goW082hQCriE8puje1hSNQePcvJK0BE9nBCObUurH7HRcZqdeRK1XRvB9Nmmk+JFCW1u2NZ
eSBM4Huo99k+RvbNSI4cIscehI+bycfsH6tuRpGItGDXcy7c+F06risfgXBXtI9J05jHJmLRA6La
OKm+xoWCAdnSyaeTyAExA21Rcj4ajsBgXbUETUB6kf1CN+scanG4PFaLcR9JatCEnN4799h3Tb51
44lJ8MIozTigDDLA4INU0Flt5G6xpTYYTDkFlgkaYIxUGGBogXO2JHZYX+HD/ubqZoxKW77Fyd5D
9srJzkq2UWe/I5dl/ICJaqQhQmfX/Zhkma090o/bAT5xhwLDp968lujX11ORcMbCVconxtJGOKtp
Hvb96DzWIcwnIotRhLREW9kM/SXqComw8RTm3rMM647POKdas9CWRcfiWc9NYOMlArcm+kSAJQoo
hNujrlfruXoXlKyN5rnOsF+Apysuc6xNfEWv6RSxmq21zzVFCkMfxbkxKjyFM0gNufVU5d5rGcQe
qu/HNh9LyoBTSBnC+ubP8nlqQP+rCA8tvyHcwmKRDDRq8Vo9z9UNGCCEnVFe3GHYqrYzc/NNXj/n
8Pg5n1DIcbVs21oY9jJ4YFChUQ+oxAuqWQ93/aAehQy7zdgyLTX1/IUG/Tma4anM6Qwyms62qW9y
mkbllH2K+MaocSec5+/EwBS61alBjERHd77zyaqS78jXb3vVP6LGdDdEwdLyboGo86tMWHD1G/HR
gFfBpObgKIhZkM7CqdfWFD9mrMwOoAjuodkcc3fcxZ55qfUw2dH/I10MCWQSoxMSaktz8pmqKJZI
q71vlx8p9chgYr2IjsU6DrDwToO7Sj8DV14ONQtB6TDRphOhv41RqyYdqdFdZO0IkNt7RF7Reoew
7LccmT4t1Z3uDtshsZ4HRxLqZjesyqL5+zwgZG01ix8+irrqSyj7nYiGhwU33Mnxqz134y7Cj157
FVYdIv4QkcFDFAsuPPS/g5AgK7uy32eRGUTcJkhMsmZa0zy55bBoN2pCboQyAm+sQpfbLGdHb9Lu
dBqzK7/6DNIfkV35KDBzbeMQ612Hq7pu0k+6bj0O2bikNjaKmr37UpkpTUgrn1bK2LjQotfx/Nmw
4DWM5ORFtY9q1GapKGvLXIFD3RBnnJyRoGBfHFnpDMUtEWYhv2sfV+mA8bkU2WstRLmJSkOg+LWa
lWFStaXGQrpp7vt71WGd0vHQS3c6iNplaq0HibS+2pr7WGfdbaZBEy3S8SMHFr4yJlIsHYHAuW0u
lCcD7KTZXlMPffM5QZEOsFS844PAkkfv1Yg7TP16ox+c8StzzOTBdeg2ErKOt6w4dD2RTHzcLMoH
IlaTTWrbLNrijukzVbAVnpJm6Yp+m/slH8NCsOQyI6+ahspLfocl1V9FOIYDgA3sGiN2CSIKp2xh
7O2EPz/TxddUdvkWEcfXFsrcPqo6mHooJ4OpC2lcMb1cuQyeq1GDPJYxoAVaq1GXlDmErYKMAaT2
ujPVZKgwP0SHvis9ueMHtDKSoTv6WRwf8P9uvRj3dpqhAU+q6Wlqsd7Tr4e1QNpdG1eoP/uElDSL
HlThVbuoY48LeyZNMjfis6VdGkheTK/VrZU05ymneFi7KSI4SsdH0VN9acRLgUJvQ0IV/QcH0A/T
VxsXLaRgC8r4AG7AcPf8YqgatOknHycMqr+6RqvfAhVQ2rZKjEVx7WPZMPy7NtPfHFvv1wb27r4v
/LNwnrIYPVbWLMujBJtQrncB49NO6fkHK6vLrB/MWfNuh8q/GVG9Bf6ovbcltbCeSsFu8pRYi6y5
aPh+1iNWpM1kk+VWAKcn8fOmz7/G6P5W9nAwG86bjSA4BCQHpxPrS+x0KoiKB5HdDd2EWSREDF6G
st2UGnAjLbdCoqgmKMBUGTTt3hP7oYHqUBsNzKeUlNyxpG6u33lUS3c58TgcUAOT+kxcYst5RDu8
s722w7SSkU3czy6gSeSroH5YQZ+XfMc18uwiEKXxKfemk52gTy3RjR/ibLyY4PNIyqL0aMcF0vGS
ajQiwmaMNyLOP82p+UFvyly5cJWncatqpG5GGlOFHvAXxvrnOvLlPWMz/N6QIopPo38JYttmLJQ2
RLzFnpvdxQoLGF4VjOSY+DtJNo6mDsYMVcwU/R2d/4YuDrz1JDGYNaB63E4Zheq+Svkt5rD3x/6F
RMh2M7cpH3DaoR9soU5XbQS4mhqEyUGN3nYdVVl8IJPz0hJZHoLACxurf3UnZ6fp/XAXNxjpLafV
tpNOhtrYS1hdOKZ2BRlPx4HYxDXtgW7HWZzyZzN+uBwJNCT2rR71HB8Negcrk2vHPNugGlZyKp66
pU90lUx1i+bKVtDKf0iorrevj9SLournc64v8aTmpavrc663fz77530xXWxsEbHOT4Et5DCp57Wa
k2yreebDL5v58a7/dpNeBpRcnxoz+PGk69Y5Gy5ZfssO/7KVRbsHXCVhloYPLArDfZ96kgnv8if+
3L8f28lR20FR9mGXLX/x9eG67sjXInv69y1fb/944vUvaTz7I0J0vbluOqL0xBb+epefb3X94K43
I5VHBB3i0L3e/PmJ6raR72JhnOJaewqBiNNtpFYZJ+U7sASczLpD1oYcaop3fbTqM42VS88ZcyS1
FkUNJ10Tz63qWRQzZ/50A7dGD7yRDOJEEOahw/mTLZUwLHxPGSNc0pqBZcgvLPmxARZJhbq8G0ie
mBjmVQbmm/Y9TBkt7JJgnMiNd/L8ye+q/STQs9joyfvPfYYG3Z5Vu7a79EbXKUOqCcLIpLkg5OUZ
XfKpr5IvSwujngAsJ115KcX8QUICkTiVfR5Ma+ejJYGEA/97SyDDjVDofLMZ2LdI5BCQHZEsOVar
QYV3umBATVwUAoIkO9ZHmPzn0kX2xwTQv4VqR821X7A/kAkS/wh3QW1iYbXr2Nl19OJXeRZdxnju
146jaHQr8zS06jPW9SIoaHGJ0t1IHe+gL5qnNgcTJ1PaNS4H7Upk44ET214rvR2FNGzDzvQhqOVN
g/aKTkcj5HQ8I81ZE5vGutcDvG7H9a4ka2MTRWKLPvQNWQ4rh3YbQiNB4EVOx9iEm3ioaZlb5bPK
nK/FIMagr6avg6vgIqUWA7co+lUiOQdiGVabfn6NpPlYZExvS0YyzCslcTEvnU4VdCQsDt63aerx
GhWzvR9SwNu5ARHEq2mgJ/FcojvydpWOzhumQBjGRkB+MggPAaOoaxlN+4zlRucaxqEdLH81a91r
NZAt4Frp4xAyr3DKZE2z520GGUYhzaUdhW8ukF32eeKkBnljQeljdTViZ0BvagaxBTWAEmdFdAhO
QLryas5vGMYw+CJesFtNWyfKZucrH5hm+AlOnE2PDDHx2DjPA4lCMIYcoBlZtW2nLY/SZoKTjii8
uG1n/7mZyyOIlQ81xmAJ6FpaEXCwEbm1bWQWWh4XuveieXJKt/kHyOPvdEr6uI6JV8jyQFQ6KE5+
Y3tFoTVlcUdxCnarWKle849uSmchNrK7TEfdEVvho41fgmjmnLy/Ngq3ICudneqI+tXEoalNwg4z
kAxSdidDaf4na5xWY+Sq25QDoXCbB4YC+Q87/jvn7rrjjs7hAARYONT9/w6xmuO8diZqtAcawelB
c2zkGpTzViPkDViaZCU1gEfIvY9u7SQiTE2Qo/GLdPPuB3T1f+QdwWJx3jb/53/+Tihc9oH6B/8W
KaTHLO/v+xBXceKMkYKN1bXTLcaYQ0rG6oGZn7H2QYDtC/A5GBIfPFBGl7jTj6DkIIb8A0zyd7j2
dT8Apfl4TnXPcJzfaMJpMU1WnboSTXqIEwRP72FxSTQ6g+DQJK/9jFy5yJxHw5NkqqfGSFyeXPcl
qv2w0S6931ZnJvSrK6RMIpjhfJVxRidGYGNJhmkUocYlJMwstGyMlUNzKbWGoE2XfjiMVZIykU9v
itj4cLy+3484kFK/cM/XC6K03XObza//9cf/b45duDYwK0FgLGRxF+Xtr1y6Tm89EukieXAME2gh
VnQyv0gLMaS7LTE0RNaMw6waWFvit7HN8kAGIf39bGbaPp5zJYni0wdrb9iqP8DzwmEqI/yvZdjv
8M6b+84cHroQK/N1z/9bHv1P8mjY0eiW/9f//d9fxv+Q34r/JI+++dZ/fP34mzL6x0v+UEbTS/qX
LgQoaIPj3aH4+pcymkP/L0W0ZaKIZiyjnQqoWofa91MRvYilbYd7PcukvkswxJ9788cvvvnt9t9G
ANv6Daan0zxFeW1yIAJQNf/TGBC11thjgBKXSHKuoxm5weoH5w717kpGXbYmRhQgldKZ1H10HUkB
bRrZ+IeZOsxm/RQSLI8iX6LF0kJO0CbMKhpIxENvW5K01m0NOakw62alGeOHEfVgaoZm03VoiJbg
nRnw26GnhpF1Rr7FF/RUq3Da+BhGyUEh+a8p7J3hHWs0WZd+clZmgU99rsuJBmwM3kGfjw14oH2d
tA+iG7E22xakBGngDAW9YdR4TvWhdzcsLQ5Y9PWjQXtra3Rj89zK+tEWHfUuvXgRtAdEPt74Xtgc
/G5AVdkPIw6kpDh6FlkFLvg0Eo4z9DnGF1fz5SYM83AdD65xCk3rmOmMxRpdJZdxJ/DNzjt1ToWi
Msk+EQ2N9Z0uNFloLx1nxMSYT76d7QtyGd+KormLAcHOZYQyo6+MlZkPRy/ClgeLqtmM+vwpHd5o
XlLdJ+QHkA/tlWE27ilI4VJaXuHIlmmZQ9Cz6QEPde2OWBXkcWtwL7z36BCLmrA+C9M7G/HTri0U
wX8QJuKdoShxAs/hwy6/d51xrAtsqFHbgJmL8+0sCHbxra+o3OM18YQE9gjnNKRQaFj4OcZpBvt8
O+hMkfL01qpaGr6IGgPgEd/dZngbbVXttZCyaxK7gY82Ju6g6yVEK9HwI0QvzrPmMIcWzEi9YllM
F9hlwrCyC2QAzFXXmdX51GEQuQFNzRsstaQCUaYlXzl2mVwJ1lhBMosu6DXjrqzpFoupTjZe7V+w
w4GydRERZtRuER8ewzuZaPEF51LNSRZMwZxoj3SbyoxTCDWOkjC9nt+BN3Vg/fKUIE784XdlpZ+Y
/LRn94HSutzLplCwUb/D2sKOZBSfc1YEu0bHqWsmPrRfLxqOYam/SAv5oPQGi48nxDMLpA05Y4Fe
zFr1fS9uRINTVckayxYATUp0L2npoaZ094QspKcRGTlBvuLEmoKondCaA0JN6QPF8smnuU1dW3DY
tnoZhEq/MaOx2UWNqTahMaJE4FscYqhaUWySu6WlY+BUcN90kR2cwdZXYVN7JMP3e89hui2HbAlN
kikd0fylQGVy9oqCPoN4FGRyv0H/fchk/qTrpNMWfWbv/XjEezaexn6Qp9rQygNNSnc7xKG3noxh
fnbiGLUPxeMPTcQXY0D9lungFEqDMcQLKYNrQAwsod/UMe61EPoI5SP1AreiuCjTo1lfIMp0EQ7s
sjASN57yzpFlKkQ+9iav1moJ7EFL+qZnxqXVve5b1ZXF2dXDM2W1fouHyF5FRhidGp3PYELREuh0
QS+x5uk7OlZvpl2GJ1nF42YYG5R/TVodQ68VK2dyrGDWxuw29NNm77gAc+LSyi7wvKmY5piuZd30
S5O634DvRB3RFyiZQMHTzMip0vSsq3TDNnZ1j94pUWhL3DB8bknme+xQkheVR2KwiQ87VY53LHRt
18hmvuPvJG+OT8KcplXck7tcJOocZbbz4yJLkktuw2R2LX5ufOVAC6hmAuW49cX4jeW5/ZDK2ApU
0hKHNPWnLh+xYNGJqnTnfdJKa0fYwYmxv1gDFQV5aNCaNMhIPF4vxHKNlgGFx5+3r9dygUqADnD3
5+P/j73zWK5c59rzvXhOF3MYeLJzUFZLre4JS63+mjknkFfvB9jnnK1fdf6yPfeEBSYwgSC41hvm
OYBfJ+fV+uvsZUu1ECwyNalVn4pqlXBcfiyE8aCqUJuo5V9qHCywrVZmvvjvpp/Up8GQPL1lSXIS
h/DGLkUNoc2TmlcltZGaXPfJoDACW5UbYlLG7tdV132uy9TeaoWH/igAOtI9s5cPC8YX/xz26xlo
6rzUBpfDqVo+FS9nq45yKVpBeuZ1x19OkeC+VH09sa9H+jT/5TrVPqKFGCi8tl1f671u17WQdbEL
3326j2q3ywVeL/26iyp93Vwt/HR1qo5/PbPLnp+qV7fAi7oe6fh/rryGuwm9M69WMH+506p+NbHd
BpM7Vf+nk1Cr1EJVqgN+DXIH4UJD/Iiwqb/scNlKAHjLCHZDWco2LuKgqDuZoXOLMZEhcWpAMOOE
tKGoHwvNqE7eHIKpxmt8WTP+prmopddVPcSsvRtqpy/L1awjd1Y1XNdeaunwiwNDeK0xhFqQ1lZ3
Ek3WnCcEPnXw08mIt/pKFbUGuutlfk6IgMeY2m4+LSzDbDxm1ffLJmqF2i+MsfUU+nQfZklAP6C5
zYlUP3mUcl7o+slM5H5wbjKYmfCpINLKUmvD1rQGiwBFn6eESZHYWu6SIBT76ytaq66gNu9ggpi8
kUgCBAufq4xnxhi4PPpdsAYh9R+v+w89OXZk5fwzR14ATJIHf3aRk1myYdUEH7bqX2ev26ndeBpA
J9EvqT0YGkLUZ9F1HvAUfIl08auMg3bXth0RtQC1VSIs04+wcJ+rkM984nbtqpbMXlcyY3uJuFOz
DSxTArzlYZ7IiVnuiVCue9IDzT0FHmjLUAwk4qNokmpx0wmEJmO0KiMHXhQj3nNVxI0ZRjbOx5Mu
S2q27hdjj1fCURNQtdRkqlBBima+5tVo4NjLF7g8dznQIYZuGEhJ5oCaeIu1MqfQQ7eVMKqiFajJ
kGh/agN1xLqqKxjkoYUtiXAf2qlLzrNFKnrmrxbreZzX8lA75AJhYcQsCEGTcyeYA2x2cDE7HheG
jr0Fab0xDevkeRirazgprIoJldcYZ6RT2vJ3qk9Gu3LH5odRu7ctIxI+Z9y3VDwVBuYFcR3n5tbK
wBi4TR9KkGF41Mmuzgt4dynGbdhnz57gx2ORA3NOshQi82+qgovcIcG2w4U8YRJqzXGW3Zb8t5yQ
kTb5Yml/lYjPMsiqnNuxtsbLM6BlN/0hGpp8zQAAeSB5/z05mXrfODb5E9jI6qR7yJ96gNz4dOUW
SkDdtFfnQHYarqaHBchqkkU1ny8lQwOGeYOMniuWhdOE6NwZxL7WiQS+9zIEHqBy+WkSzah6r63C
vpu00thhhEN8W5Pt25l9AvC6OY+HFP1/W7a9awNUpS/L5n5AOVlEAMplbxh4UP61aNcxCkRVcrSh
UctL+jTvenGCXBCBgBJhaxAe8rovlyNvNnC/v257UIPTLHA/JchMw1KXpxpcsWDR+4nE4odHO/b0
oy7Z4eqCVek6Ucv6TENq0rfeQkl1jyVZnf/H8qT1JsF5/5+FMO2RXugBtau3TjUhVbpO1D1Qs3xN
GK6m9sEJ+NhbchI1fG/V5Do7k7UD2Zevy1l/QOUUMCTeEvXpUrRsgc+SD6x+RnTzRCSPBq1atZx8
ma064N9gCfZ947R0ZtPnCbJZDHfksojM155mcfIJGaPGMpn/6fW53ZZW2J/UJI4hC4qQ59U1TXiw
EayMugEcbWZvO9me1P0DJvZXSS27zkKXO3UmGbDQsQmgO+4OZCbNaMG+YJ68Fj0Z11yJGg3rdDLh
VkSO0e1nvnnqgmxeaacyUMXWoUOVQH0AHoOP3Zga6ri50YqTqdkk1tvNqJv3fujBcx09cNozeXQU
SYZNFus5FhPpTZSk3yaYpduoqwFmtZC01MkOKrkTyg7dhwKorufyKmiIQ5djTS4BpDtKN9EZyMCq
jWYAobIh9FaR7UScf8ukfsLlScvStTF46OycgDsK4E0t0skbIK/t2c7fhYFsftCWztmTE7DQUkoT
enYFAalXX7VgSk6gB1HBw3SCoTXaovFujIfXoQ60XdTm0abJLRCYY9wWK9NwbpAJE/tF0mN7uxz2
Xlc/NpkGoIMAKO85xskOlrMbHC9gJGNFvSb1hsSVB8myW8zsEOsJSqTd0UrBYAzlhPq77L57my7O
DnXABWoejzFnhVFCtgmkXmpZkmcGYdqsA59hsy7H2kKOojEg5E910F6hUBMsGO/yAi6L1wUPfkrC
xm/bb5O7t/jtBbEla8cOV/6rhSi4y+NOC3awiIkXoKkir21WaGEBYOkZ6ZBsKTod3p/8uncTqhex
UWnIdhkET3UdGQe5TK1d0lis267/Fg/0NcsSvYRhHu7A6SA/aP9aABmczC4CcQUbPqE6UWZYlDTj
i0NcdRUVIGqh1IG0wQsJ+1FOrPTTbj9k5k0VVPctcYGtvgBW1/7EiFGc42Z8MzqUzWAwIAAzmbvR
R4FMBCCuZE+pJqWmReT99f/YHe+i344wuvVnP2ySA8oeVd+fcjlRJdTWe6jSRn9ybbgz3njv+SLF
FT5GAp6+BIAR9ITLBry9x8x998Z22PXpBAYB0MjYk6rWw266XFtcjx70yskHRCc7XTkZC1A9I0GW
TT7QzcxAgOf2NdL6hZ/tRRpCgkX33Oy1j/HTnrMQAQtgZbdpj5I8OS+oPnwd1N0pZtnv2gmGrQta
eOtiQvqDn83ipEq+Dxeeb/LfCwO5Ruvmc6Hp8V4tN+XLpUrXidrMve6r5lWtWYLXW23wAGWdn7ZT
Rd10M5io7p/LvmoZenzHBHT1unQ+Msw4t6iyNZsJ/ThUnxFp65z0GWj3chssBhDsFoWBdHpK20Db
IkSD/pMnQ2gaSjyh1a3I9q2cOfgVTcXrUiMSqDT9BzG6q3oZNZpcg8elW38HrbJHNg/ZRSwB2hgs
O+wnc4UKY7iJWnFGCqH9QOZtQeou+In5hb+qZmJK4dh4a7sbphWBVNR2sec+wanVnhYz/jDSvUC9
4idK7RiTYSN976F/cxsamrEus2R+91DMXkTlvoB0h80UNcPOGJ3xJ+6daj2yrFD9jCk/AT4PSbAN
L65YxLsdd6SPi9C7a6K6u8MxulQhl/fYrJ6wI9NvorxC57ZLnGO/AF6R8Zh3jArAK2XvXZDluwH8
/DGNvBIbyuVO1cpdo6knjn0bJNV07xAXXqkVva/9iFO7eJ4Q4Dk5Nvj+Yq4H/EUY11c6egkiWH40
hvB2ZQmUqOmC5XWq46O6iBlm+LrqEuum7hrjgb8fXgjG6w++i/xtN5NXhiwePsL9M86DiGeia5zt
QkxhCdzsrUC9eO+J3tgb+RC/weeCtcBNGOZYbOLUJcnr5T6yaj5pbHV3IiAuSZ9YD2M0GzelNUeX
KmfPBtDomK9zmfaHaq6CHfjv6UcR15c9Y0yz0RyyYDkjxPc8jOKnqlHPcRMuolDcmzOeHouLIDoA
bxloRr8o15sXIoPVsRNtsTM0N3oH/6Ku3W5oTugOu8dx0odvSbY8qQqn2inWI6gYZJNq9w6FUfjK
8qodv3wxddh0jchyVHUHpE+dVFweoN6dAwgxPxfX7wGTWKDWwa++LGZ+o2rFD9kAG0wTG0I3vFfN
TtVqN/oH0Wjzydbn5Bwj4LlRp19CP+1Nr3pNKndtFLrYzQ3Zrtirgsc0IsAazFb5UQ42HgOx+V1A
FtjxoxydorQVj5HQxGWLISqPjqulb1oC9hRidHOq6ZAeOxwAeAeL6iMRNjLryYxCWRlsY6tZpKcn
YTpc6ANyl5d6Crgdws7jH4y2cAhBmvpk4Nn7MPc+oU1ZDxigbTppI6KxRMI0D1lWgSX8Q9uCk1Fb
REW1ifQx/IHrfL3N6mI682Ng3BMmRmZEXk8rcK6q5v5nNJs87hDOvQe09F4P4/ZSB3Jn/LY7/s+l
8YKNqI30pqyIQ6P7AQxQnscwRqtxWbp3v3MsSEB2f1PMiX7nhB0JBXkUQR8QpP57XuHbXgoNKKsb
1+DaIWKpKoLx4HboLqsNYEN2Gw96523fe8Etnwg8ZOSBPGAu6ez9GgecSwLX63DX7heaoEHScuzy
j/yvE6qwlhP2ZN1a9lTdItcBXbSdjF/ENS/n0+g+BCItvgu1NrxJEsBpkAlzZFLP6kjGUlugQqv+
robVeDOESJGj4mK+j/Z3tUE3i3nd6g20C2Oub+wOj/o+6vW7auDxjCNhaq1ufzMkJxQ59fqTF8U1
37alOwAGGJ8WH+HR0XCb3xhzr3J3sN8bC8/NPKGOhvZ5LjnH7Zgm2qvWR0+X2oL4GZqT8xpqubYl
m5WdPUOz72hMYNhiNFZ9HpbaNLPwmS+GpHmCuTCi1gKUwaoq56lySWioTcoKixGCs+/osaabOmva
O9Owp3PmdNbWHOvmu543iLNzGbw93wa97V8JrWS7nlfi1Cx+fD/BW2HkU3a/LBTGbbmpxU/tyu1d
7dGYZ/PA4EnbL64F7DIiJF0yyv9d0Cr1YNR+pppdbqJNrnXRXewJ+9xHvthiK2d+tyG0qNvjmv7r
qLfJq4173k5EwjiZJPLvRafpa9Ou5cjou9pyGUKEe0fDeBQhdLJp7tFxHdszKj3D8+Shk6A2myNo
qHYw/9RgYG7GoXduJz2Kb8SgkyMLvfhtGbJbdS1BHbzh1mW9eCgF7ZbS708Zukr3hqdN64SwzYcx
3qob1PAnByVkaR/HbsqQNx/nfQ9J4zkZF/4J5Y0JXUDbpKt+hshubnwzmKCXa9VNaEM9cZKufzMK
46w2JVL3nsQl38liqs4eZOq9oQk0j8rAf3SR1iP4atkfQ9FuzaDVfmSQZjdTj6li6RiI3KQAZRhE
9r8K/3EeCof3D/XSMfC0e6vQzVPd2PEOPbThezvNt6quuNf/aDi/fiO/4O07gQHGsPDp9iKUZzhr
52NMgoOYQ+MtgOK3XdxYnNOljO6LDpbZpQ55Ump2gGx45+s0JkN2TWo3ub/azIpO/z83XmIxMf+f
cuOG56Pz9d/nxm+rsn8v/2ty/LLP38lxneQ45pSerRuGaekyVf2XbJhhuP8TLJ6BroyNBa2hc6Sy
avv4f/0POyAhDlaQISkkLBsM0D+5ctv+nxYgaHhtJv+frmsb/y+5chOfTQAZn7yLybuTLgesA+vc
lzbK0oT0k5FgvVQ4aIVzfO/O3WMIZUuyDstDia0KMWH9uJQVid0c3ZaB4Uo+Jj+hzvQnS7gGiPEY
gnWM0zv5QWNBT3Io//hwEfK6d36Yfv9k120K+NfuEOTFwMYAuOf1QXlA1+u1c6rHYnLuGWUgSEza
Qv+Wzf2vZaH78NIFxhT0DDTJfsSZ+ChR6ncR5LrPkRN+lHyzsoPUpmVw4FDmXTnucgCZxdilty2G
zcbGyh6aZXnVnOI7CpDJvvoTTdUWg4F960M6MAa7xAQQRf0mB1cfhfk+YjfUdyCDpEn0lueg/xJv
/i1sul7u3hoMD8QLXG10GzDyjAtqNL6LRc8ei77aDgEClt3SpugfeWdtjG1e8JDYxMCIcJkACidB
8rshgV6OueRd4us3bgyz0/e6DxRIoOaeSDVQG1F0thB7s+af3sHDXY+RdYyDHiy7YW8cnyu3idve
QIyqIyIp8PYJZtSFvxkm8sggozepiTEUrHC4B/dNWWzMOnM2vS3pBlbwrGF6uFpaYksj6l+DVvbr
JYvRlq+fO9oAPh5YSpt2/ma0EAYbM39HZBlBkCSOoJI6aLFhH4Grr7+z0u5HkILccxeL4CZwKjOo
ppsaGUWUB7ap4UFjygFOJC68nYg7kMOJnrYC0ZN8fHIX2PdwyvU1hsEzDkFmv56XBWq9P983U9ye
Ez//g1+jthIF0mUyLIubMbJQ1AFe+hV+O6FqD2kqgrXvUeWIgwWjSqTxeMzxoNqgJxWiMNHIByvu
NKtBCmSZNiLh19QqcYwphW+QcS92vCm3xRL8MhBL2LuZ97Nc+nJdxfAxx7lHsuEOyHW6nqz6vSDR
CYcAVzC9S+8aoyUSASV0B4XIMl2CzeCFgzblPy1vknVu/gmQFMA0Y3jTk3zZtgL8CBA6vHwJiFgI
N+ABF517F0+gj0zri1Namggcxfgh2ZYz34Cn4RcsNh/h5ZYwIWB+x/FriCvx2W4AnfSJM3E+MLLT
wgB6bKBKgli+SJ4YfeJQkMJP+3AaHFYYh+ntPZ/Xcodypo+gC8x73m/P2Diej/wqUilxa2fH2a++
B5ZU0AdBjD1BuG7xeQCU770Xbfi7pwNb64uhrdvZ3CV8gxmwYUk0wxErxa2ll9SdTvzfE2OC1DrR
1An4rcfOIMGRpPx7OlDqgro+IBSGqR8BvxLFDeL1sZG+NY4vjh74XqL/NTKAZb9pxyba2qh9tQkc
mTCusLIti2GDJCdPDTNG4UV7vQGU4/v6T0acmwro8OxbO3rgdeg5v7njJS6EcOqy6aFH4rDFsZfQ
rTfutEhfQ/I5CtpsGyGCRCyy1CvznCXTe+6CJOn4YDtDghizC5PH1fHjQP8YuvlYTcfUjN9wDbnT
K7RuYx/6DnpWzSrJcOiyc+QLfXjgAaRj1FCqLcSRaIeDpdgj9LvWhnDaBVrQrar8LaoQYZhKYUmg
zz3g5Bgi79B281HAJshtG93esd+ZtvaOsctTlsfvTpncl4Xl3GueBD8j8Q+6e35MBwYeL0myzUkf
bIwUZyWh808S9XtozNVOdxN0ioAe95BkDi0eRGg7b7ThODh5ex+nZnbq3T6ApzkOOaH3WTo4LkSK
k4o4co4g+2kCN7QPIv18XaS26PjFJhB92eeyTu74ad6MY7QrFtgVqa+Np2ypppMq4Q3zsGjubysL
92lsGXulrIo8EnDc/yq0mrUuHp4oQfTjMqEK63Wk8Lrg3rB1SEVZpa86wf/g4E/Rfbd0SCFB0BxD
QplNjEwbHTVIIs9c+6an3cX8w+sL0cuEuBwQLaJOvgrzq6KadIjtEK+QQQuZNlATpVaLsigpv3+W
Gb0wNiVCbvgzLN4jkkAA0qGXxrInTJf2yUpIzRUh0vfm8g0PwBUIAP9ucQBAdkl+mO3hHnMO46Qm
NbJJaMrHx4H/n33Z4nvUOGfaVXaKHffBjaLvfVg84pvZbyJDIEsU3fr8vx4tTweZ0NZRcWgzjCxl
jD9xDP6o++hZ4EIFhUIu62RWIG/n6Tj1LwUI/hOcUT/r5kNUQPg2y2gnhP/ek3jpU6s555PzB2gr
Hg2+m+5Tr7tHeQFxMJVukqkY3bsryxoKrKWV1cGkTPj3IxilgA4SMJEbLRtoKs4qIul0UpNAqmkN
hQRlqKLR0z22UYUxmzV7Bw10WtO7IMZFwAc8K5AFs0nzuVfCiOJQWFmWnexHOLbPtl6MpwLIBMJz
K5RacnLmhKkyhEp4OX/qJOJ2RY/30dQUO/Jrh6IcTeKTHbwHm3AsPgHIL6oWYOkDYkH2iKudCoH/
w1xRx/yyzIwwG+owYSCs2Rf6NpF3BAtftEdrGK/qLrVJXcOHbv6j7s11ssi813X2UkqLlnyb/oSQ
3HBSk6Wf4bUlLcDGpdLmtQ0NaJW2BvdkcgWSoQG/vfJpJDIfqSZWiKeGZ5hvZSZy1RwWmfeJbDiD
jW7+MWeo0nM0wDYM95OPW9OvOI8/NCHTfo1s3kI2b1/GZ6+zBanq4qDWCE+0y1atKtCSyFbLCK8N
yjz6E5ct1LqWBI09dnG67mabuN3fFZNaKTYoDomVqs2Sr58qXaq5HEKegSp9OoyaH4rhxScng4rs
35uokqrmcjrXQ123Ucuq0NnaswbZr0i9n19W/rezasWXOi+nejmcWn9ZoO7Zp8v4VFRbgQZaGIGI
DI2hVqs+3axPlajiv17Jp+o+rf9UVLteJ19O2itsaKU4Qdg5A/PG6uKzIPZ2rmZDRLtGx6ywXfCB
kyvCmSz5ZZsiSjJMWeRStcopXnhJeOVj59kDarGLFtEDNPBNPur/WuxqhnhakyJwb+CAYgT5tLFE
Dzfaq9z+pJm5hzy93FXNq4mB4i2qd7gBGqPRHurc7zc1/9EruzmXk7wIG6mSujP1jc5nFGebkURL
DndO5aFnzByQPOJDtCHvcu8VzSWnW8lcwadsLu63n7O7Ku+ryZavSmpy3aWa8v6AC8pGZcPVRKX8
VMnMUvCiKeMAlURUlVQFaiD48FLfGMbSXlEenngNS1Xx01KZey4dBiSuVIRH9A31nar5AQCZzpgE
E4wKLT/2Y43xXeqTkhDAyNCifI9Ml/8g+XqpicpmpwyGpTpZujXn/FeJm0KQQtnWwThmdm2uumC4
IBUMYZLADNa1X/cQNcEDy9fR6n9jeVccr/lcVUKgHzVm7+gm0+9lCh4alaqQl4Sx9XPYTNmuVB2C
ujZ1G+h7vSP7Xc/PlF/McQbycb2LtZKgV9nUwi+cTegUaGJKfAsjpbfRAIZRL4HMQ8o0q8qvt1b+
VgvD2eqtRDUphIAOYAS+qnecQ+tJIMTDkEBsejQlizQXRFskTmBoYPwnhhSY80wD/q4EP2T9HcbA
1k7Vr84rxLLr2Jv3IId7Rm/W42VDubV6nmq2HIYPDAeSlagqyGtVmoGvkkchtc7jkCX8z/j1UPOZ
AiYYxaGuMun82YGPMtC5gtrel9PtoJNCyAewSyr5D+C1OdEW/tRxAXFLPl+Vov6SaFcrEt/6Ty71
Ckm/bpwYoQa78az1RfvSH8MGwasKPZD8TT0Z1ayJY6OXxu+FzICrq1Hr1GSWfet1Vq29NGiVavvn
JqhNrvteb8x13y9V4TguGHvcqlfwCrVQs0WVA7VQJ3d9Qy8LlwRNND3y8svzirSBhD1Ma7WxOiz/
mrzJqijUq3YpqvdbnQ0jv79fwEwdSC297FuXGA8xTtSC4ZvCkCh0T6yF2rJVgB7CJtUC3Mn+iZVd
vQ/iMcOFLo71rdr8UgzlXYNbiP4zwyeJLboiQf4NHTIjFbubsSuvDayv5XunLuc66UFWYYuksChq
dKKKl7OvFwGr6lZUaMCNlEk6QE8TQcHgOIeP4Nq/fHUidnsyfVM/qputIC2qdL3312VehbB4GTna
6rqxOuR19rqvKl0f43XFtb4v+ybly5BpHX0Yt0Z1nIMXt+XhCqDgjmf9Wc1fTn6poZJB3wDHJe+C
elrXthUs75GmlUfVxhLyVTOvEs8gHgaGMqpd/ntRVXHpqgR2WQfgifg2/Y0suqKNVEkBrNRaNasm
X1BJ/xfbqU2m8AMQWnlUx1fnN6oGen2FQpXpvjRmtTQwy2HZXndQpctWqvh1/lOtn7b6eoCve+Hk
mqx72GmLjlKLvIdXoJTa99+WXTdRa001ClTF60Q9j+usKqn9/ttaa9B1GYKZnIOaqA2/HOrfln2p
9cuRItnhC33bDvFwASeCTDtYY7PsL0i+f0SHF9+qF6hsf0sbX1dfl6ETyCuu5purCPGlu1UdwnXT
y+5XEeLQhqRkgNy6tGh3KcFPXF+UT/OXonqvPi1V82p79Z79tSfiIAK71CFbDEJ6DI6bD7Ivrqnb
D/mSufw89QgB1bg9NwTfguklExhu6d2gv9CdkGkVtfdIXBjhq2VoXiAeH+0G6cPFcOcfpV1iWGtp
L6YRBkhyVc3GDMdnJLqSXdWKYKunWXyEVS1013kqBQq6hhUS1Ovy+maZk3LjRT06wjb2xF5CuJE4
iXT1jtb+WDR7UkkrAy2g3QVq9/WCL93JAlkEQgQGCAXJHkW5V59X9WG9ThBg+Ptr++mTq4r/tvmX
ZerTrZZdjvBv+12OAHPoxu32uh5fEC0KgvIJ4XKFpAhC53/BXhQGZZIN+7JQzX9dr/a87u46eDYh
uY69Vy87NbV74Xtleq82GrOm25mieVQrZvUK/nsxiVBucPLqw0haEvLYqhLDm9CUIRVPaj1ap1P8
4ZU3g1bzoKtXhHcg75Rv+OTYu6RrsUrqvNME5wbrCOc0+r392tXJg9G6N74I7qxyfE98ZAekUYTZ
Fc4PZ3CeQgE6AGT6WnbP24Sh/2Ey/ApRHQ8BsqSc0L3DKHowSAgD2sV9rBs6JEGKfAPpg7gmccZ9
rw3n9qcbxc7OjBgZ4lPcc4iHKNcxekZqcJvPVbtKFjzNp7haUBfqDuT28duDe2TwnT1ENVfimmgg
VZ6z0bTw1R2GH1Es4N7nBTh9cImCOBtRvpEoGIHwFT7lROBDzEQD7OMJRwiLSMF8B92VKIVrYU5H
En0XZtEapVbAUTUlZ8BgJZoWwJIdGdwuzLelXf2Gl3Jvo6PKr3K/d2vtT6GJeVugJLWtUUJMcuc1
d3Ga9gjMNXXlPSCd8x7DYToAn14THNh2VfgdKt6jX6SI4SFsnrvc1RFvWfOXFZT93TDDPggaBL9S
Z+e1obvNi/L37NdHUob1qoqFQEoO0NOclQ94ugX3/Pd9eKgWn3Rk4xFqxtfDJH4NJMjGXCau8U4k
zlvWu8YmvLa46c4MywIZzLwjcpNv+W0jct7Fq6Yq3UPe2ictHd1dIXQ0+XGSSXWSCIGPLq1RgxiA
KQXXSNtnEWELA+Sm1RPx1ErreQLleHbmxkYuAY2epnsJltDaeF6Ex7EfPKein9c4ICaPqTO8xVDi
s0Jo36oAia8FP1IN3dw1RGV7RQeVngcjvC2XttwNEfi72prWc5zo57J1lm05Glh8T/CGguYdgUiI
Wai8oKxuIzSLsMONZ4CpdrXyx+DflTOyUGbedytSEgTKDe+lmI13/j75q7RzAx4fRGvQU1yuIOhc
EmYaNKT0jPGXO+X+OrCrE4ob7k1jQcz06gzr4XEVW7LXI960EeU6R1u2n/Pyph2ifWwbA7oJCKFi
pqnb2ha64g/czMUOMlfZDO0BLSHAXvznkqsIjPYHpq6/i8DptrnhfrPx7Fu68rdXG/Gv2dJ/obhX
Prdjlp5KWH8btzI2NDkDVhaxcvItWFBN52BJ/OcJPwlsZPGMsOtdNUU3eGRj2ujwXanIsA2mZAYM
/4m8pHzIpuy3b0yHpPMxtG6RPi57925GiMJ0p2dz0H8tbmne0lNkRBCAr/EZ+pEJZB0RCGy3bdO8
SZXwbRK03lpD2G/ELNqZaWzZEL8vvVsjopEDv87TbRvab9XOrCY0Gt3upzuRSkjnt2jy5tXSmzeY
n/7U/CHYVlqCCPW41bunuf4AFxE/pnoBSwKf7V0EXUI4yD+PyAXfeH6LXKs7/TA9l0ZCjHhOkogm
7X1AsAOpjN3XvSsFflxYeV5l4Nyqe9/QIS42RmdCsg8FGFpUz4OOHgO9NjigiCGNMpeY10Wzruvg
N8CAP4WY9ugBLDd5jFF7k50Jx4qt5wHV5F/TyL8HCV/DEcpES/PTWu0ZOtuGSOmhMol7lg4malb2
aPoY7rbJHZ8/18E/3G28Y8Rz3M7Nc6W35kdUruqx+j6VcbixfZSvpzxcQ8bgq2Hk5ynFDanlcJto
fjWd8TtoJW2XI4KNTgsPpRweCrBOk6AjtXDwxiGqiA++3bsrQ3KkBxs8r+c5CEFW+qkJ0XYnfZR7
W6voXm3GOysMsSakuM2z36J2a6fhoxkm26oN050/9KC4l/rc5jJIDtz3jGHirT8kB7utxZ0tNPgs
dscXYua7VGAzvyYBMN8wngHi3OIuaLsHsM5oDybrJURCZbSwR0gQBOlt6CB9i3RuMQ3lsbH5I3RN
Gw0Rg7c8QhAL4UOYMGBXAZ9N021Y9+jYk2Te1SRtkqBuD/B441U6IC9Pz88bOMAqyAnsYuuY0rt4
NklZYfcbP/hR9+RMzZZUUKRHf7So/0B1H3q49ThOlne0KlBKdmuCMsuydSwKnl8c3cJkeXH0Gm2M
OcsgLlkna35vulq7yyFE5rBObidNQ++xSMcjSTkkxEZwoxg/INi7J1BQrrxiRJ1xLDBkwO7Ojzxn
hR1L/p3+8eyijA9Ki4ZazsB1LDorEwLr1vKyJ6LxGwT6kr3OHdtksPP2Vhb/TI3qLvUR/UZeBlp1
Wy2rDBVlUxsflj49B/hbbwD5/eKPed81BGuDBNNSondO6s4r0nokQsPo1nTNej00/h0Y7mRttajH
gBYiW+WKRydxwObCeV7b1XKwyjI4w1knFyx4Hc+69pIjX4j5saFD/HHttZV817vJ3+bvYUhWX1uG
fCdSxtjIdiOUAWLJrQExPjZ5lpxMrHHFbO1JzGUxNjYEj6wVHNObYOIVb/xg2yEMtF7E8JPsNi9o
SEWVXYDeRyTFKYwXpCD7R6QlW6j4JlrE03HIuUMlnUsbiPRs6NgDa+G2rW8g0wZPURJNx9ZeVUmx
bE0XVKkHJXYqENYOg+mQYiOGyaWTgxFOUZKdXfwF+glqHl+ok1kE/XrKGY+jzrQtTQjndV+ILeI5
dH1L8jyYc7OaC5fRdKORwyzRIjLAcG1NDTsG6BcvofHgLXiYTSPwip9WsGCbbGFe3ZvN1ooXsdVd
IQM/jkMuCuVcwJCy2ULLGpLhDHcQVc3sbGtv85R5+8jCYtnMIQiMSfdjwQ+zaa3lm0DiMOkabgNA
+BWNxETMR9uXZo0DnO/8mEFqiKI+T1qOQQ+GMitLFGiejtOr38UHwyubYw92c+1K4nuMx7LXAM71
4+EYuDOyVBED5iTG7VN7iIcS0LLsJzGGNurlKcWNqF/lsQZ4PNIRc8faPpyQqcYyYwsXHcw0kkkz
6t2jE/+uy+VGWF64JV/LnUiMXXysPFhGSIffL4W+qa1nUBL+CpCythE9H9TclYpMLQPMejnxVSIT
PDS8gglOTnhujKAvNpGD44AzopzgGSsd77ogiP8Uc/YDpAmKisQlbtqyfzIRstnhD+Ic8FX+FRfZ
N6eQsuRRCsLMAz7b5YJhkuE8x953kJtYlHsgJVvs3rfYV94Uzq2n/QTA2OyTgXDwrJ21aZluJpmr
mjV311WMW6KeoRi9Kez9+CkZu7NXLd4RMzqy9nGPNQidcgNzZjMbHllfOPR4uGR58QD7Ij1O0/Dq
z/6ftnGNdV0g7xiMDV+oGdKZD8ymideu3897AKNTvABfQFD1mGgPgekiBuvyLfbN9ojYEorG6HTi
AuIi7xegu+U4/DPgyOKEJ8GjOqCXbe+0t3IyGahDjDibCcn0Altw17GfE3oHzz/So78UC0w+wlRn
vX3IBMpp+Hd/LAhho0AxIoC3bJMU+FBh3/Z5nG6WGpaZNga7Bj0md4ArWjnBfJxwdda7EYJGc0RK
Ot8m5DsXSbov06bd6HguQLfQcYGwZA9E52d108MgxClgHMSoKt8v3dxjSRLR7oOJQXim7zWBVCQS
DAeRFvb/Zu/Mttxk0qx9RdRiCAg4lYTmHJ2TfcLKdNrM8xhcfT/gr8qu7++/Vvd5n2CkTEspAUHE
++797Id83iF6oREaHTH+fS1Uc9ti/r/tCoWUJGq0uyw09k1VEN5UVbcdC2jwOMVtGk97wgZYmhAB
nij3W56bNAgh0m4rB8MVMQDPkVPvFDOAKageE0ncnkHCz9Blu96aKoqxbUKy/XjNitkPaUvu0KC/
qNr4lHOY7So7YbGAgBG4jpVvM+ARLBve6rJDZYPmALZsC1R/xJYBn39jzPXRKxoiElESeBLMpBrP
Jhy3EdHCuUjue91aZujw4twifwfGdcUJQ7itR1aDp1BZ9IY9wGAvSSwNT1nPWTia3XzrZfmXqXe/
2649vpWu91qTqAr5MfuME80hO91AbSOr42RxfmXitkkRxmeNfG1R9tAgNfwudLLzXMAaKKAaa107
7vUJXVJQh0ejSADLYglAP2/vcvgf04zYCenuc5GoGKgSIv9S5b4O3I+12vzqRE3t61MGeIlj6dgJ
Z07ZYq4gXRLLa7R3mA80qqx2LsK0bYmjEEXzoFm3owVGGWNGdQAvMGyKCT45wQijmRmHUHrq6MwJ
NiC4bo1D+EWMtndjTtO4DYkl2cmGHOEhfDC53+w1OdKHybjlpmi+DBuZp4wQq0B4ncmTK+2g53bW
kaFct4hbicnY9JFM/ZFqaMbd/4x4FORa1XHpw9NUHcXnzL3CEwEvgqz2NWe5lIS08ktUaVu7aYjQ
QMI2DzUiGL3L4e/Bwmhoi03NiF8hAeqQh6jHmAffdQnOhozFByNZlrZnWyp7TwoHQPJcBYBRR0xS
0exsHMEqeXDbQw6KLstzdVRt8pA7siSRbzpxUaOSD2L+lE7eFUEOjGyCPOs4OhzlZnhIIALbS+5k
JDG36Q3qNN2zkx2rcy44zkAS1Bj9Q6S158izEM6q7EVPLIZ5blq4bollkeTftW4UQHF5nMb2xY0f
I9G9JB0Ujz5Myy2pF0OR4IkaUQ60ziYgS8ILOXjCnaF6Twis+oWpQsSOVWJ4cyPvJaqA/dH3fiBo
xzmgKCsOUsBqMZJ01zdAR40ZKT8cK+R0BMAT+2GauzH0lYx+ZnyXW2IzvQMGyB/x6HzQvz8sf+Ip
cfpvNlWuTeBkz82EJyxR3dHuQvLxkhw4SNHsxv7NDFoI3d419vYhvJ5dWnf25WdNOsQ5CEI+gXQf
TZYgGxKoqr3AkU2E+ILm55BWhDawriDksY1u+xJNuj2BnqUwjAaP3NXa7DFq9G85FkmiDyRxSnNz
q0MrpCNQSqogBQ62PgOR0FhfEnfpwTqSpKxuqUGou74mb6s1LBIQasCAhWWEvuyT7OJip/k/bfH/
SFtswi36T9ri2x8fzXub/ru4+Nd/+ktc7Nn/sAwBT2uBzenohHm9f4qLF92xDfnKArQlSdBEQfxP
cbGFuNgyXd0BjoXe1/pDXKz/b8TEhil5w38TE7vCRtIMXFjqFte9+JuYOLN6TVdBNFyLQXSTirZ1
0NysKqn/Luf7f//cGhnurR2R9VX/vy/N1avtyQzjMt4ZVk5w5tJyL9de9PqfBgEQbIB5r6r81ATZ
Q5DhBMgA/1M3Gg81hO+0G5unaHwp3dI8FfMo/QFDCM5v4yt1uhOvVW0SO+vxvTav+VksAKyq7jbi
vUdR67OImuzYIWysHw44EjazRQbz6FVPgYtasAfS1JDb0mnWc9dH27yt+3u7cgH+lW64HZtSnYNi
uMmS4YVqwCnLGufGW4Q+nZfY52oEQWw1GuQxDdVDSeMYlPJGV1iLw/yFAOv3cawpPQZTsOtpKVfK
kWdbH/Vtampfc4cJdN55xqm3xo3qrU+DxX0+csPjfVg1mumehTjBQGF5Q+wqA2wpFiedRJ1GUPC+
i2cdzS8FI3Dp28QgB6Pdy8Ttt0nKGNpVxYuZhMfWsfuT0Iafo4jELhyLL6meEN7Xe/0uYG66RwQa
udxMaUW/hBwoX7rnVATmrrRG9zgVA4Dxo4bO2daQ6o7FLeJpmOvEXRBcRR6X+gyi0cNYC0lSJCLb
z3Z4lbb74oU5eC0mWf7QPBWO89mFnk6Ggt7dYJ2atmOZ3TdRHR0gqM55QYKz5b0OifFldkobLUl1
aGX+MFfuVyTS4EI0OvlFCBeuwaiHuJdqtUaA35RqN25Cca6mx255Fi6OWgFc4jygIPGNdQrp1COE
08x50QGPEmuhO8QINh1MVO7JuN+2CUhITVKyKYzbADMUqwUmN2LON2kF+kzV2zQJl4Uyai3vfSAf
0C+qyOQ+CUmmgv5h6N+xQRUgKN41iZ0v03MCzBzcu01aX90hy3eCCxJSdVMwd8FgFJfVXZV7zg4H
s8YpHdV+7Ii7eSqcc273F2lRVYclc+pj9LfD6JZ+6JQveAEqAIxVve+HYdxXmXZycstnjeiLmpQR
c7YfJ0XWZAi61swigW5ecQlMzbmqG2SzEsSbInV025cBjCtHT3zdjG7zcGaFm2lHwyHNiz+VaLda
fmRN/gHMfVeKGu2mkI9Jl/0A0kUL3D71Basnx1bVWRPvBavhjWRx5w/rst8+tWr+pMwV+Fb3IAbL
JE+t3GFzdB8MFrNmmH3Dt+7rxvQxZ8PXCPj+0UaHuqm64t2tFBq1Tmw0y3p2K8rq/cix0sza9pPu
onkfk1F9WcZXYgCEx0ETmByKG68ep2PXO1s3gDqmjUI/EMBeXbog/umk+SPDoz97IdEJIGEg9ZLb
6DiUAjDSbkZf9NYTkQpPDUGYR023mdOgbfm1kcBac/Ea41lk2mveJ43zkHaax8QkqkF7zaDxexeW
qXlIAi2+l+lwgLZL383RLzO2gm1DwPJUck3IZEp3QEVtpL03iZU+dTmaFa4uoZEWzqLHNh418mSt
PidFxxCXGrPzHL/aM92PucOUnNRjhr4mu2Qo+3fxOWSqsbctPOZ6Mqor8voDn+VzDgdxY+XTLVp7
Tg2zPva12IbddF9nIQWTsJVHmVvxVqbPkLvg8snK2mEvuAml+yFrfQR7eJzcNFks65JoRPexxA6w
DzOTAkQtfbufwcxbpKlNLpxHhxVS6ipfswMuMRZ1D5Qiirugtrc6WjGdIBTHTL4KD21oxWop1BQa
EtjNSadsyKSI9nOXACx3mevNP6rcPjrMCjFrSbKLhPhWBdO27W8a5bOytHaVAKNXqSBDQm/fk2bR
G9Sv48YgFmBk+dimdn5rNfGj4fTbGiX6lj4BVJhZ++gF/mG0DCYOO4DYWRDH4CqAMleud18Eu2DA
95qRzgTHBg2+FCwoNeX4FBFn+PUSAZi+N+eo21kUY7cqCfbLpTXNxOtAU1N+mnwSJ7XANs4N7nCq
2yTV9aX2ox6HNwYkniWLwOuNaxmVnxUObG4G14ZWzgbrRLqLRPbg6QQIhyUBmopixfgzNhH0FXnz
I3KifNMFI7fK7qcKVL/kND8lsBWP1FB2pRHOgDK7n7RpyDF0XURiUlxju0LPZvippDHdaXEPvYFV
GNgy6nuB+3PuchZvKIPHlLVl27HazzFCazUxIcR1M3DZd7rUnFuLjulWTVF5Q3vkY5zMx0apK12Q
/oQtsLgOwb5jZrzxzOzF6IRxLlJrOHSFx1Abq3sm4M9YKtG0JB7XDmVHe0bhr4IcayeTajUGNx1m
RpoZXMgIE1Ob6N5ukn6Q//DiomWqrjF3MA0MEOLipVzLhTt97UbqBkFjvQd1sAXuWG9DCR/Fo25v
CqIcO2dGdx4/qPzFNUPjzA1IirneSj0L/VQ5P+0MTztQX0r35rDDH8zXZMtHXhI3QMqgN+oEjIG2
It8jJC601q5DH130ikzuOo+8o0ghsFO/5JdZ7dU1wUXd41gxywAmshsqRAF55kEU4nra1D2A7Lgc
6BN67Q5swo968HxPUMMdneotJ7RvOyTFTw9wMsK0+tAxpUP8zuLT68gibVu1a/NhvNAr2eqQEDai
GRpmF41LmYrqckt/wa1ZJjkMbKjJL3G4kDnShiCH2GdV5W2tdLhnHtmyfIninVdg+LIYjv02Ho+d
O72DtiJttWwJhLTGH+EZcpkk1hRHeQkZ0YS2eZha2V+YKzgkiYiKm73n8WEsTBCTKLdE73wYrJRO
jdsdA81Jr5qeX8rWvVOdOW5nC+NQH+pE4mgGjk6BVZ0UOxXm3ZFa5kF1erdtOVgUuekYuaLa6Ypy
amZhGOD7SxBe1j8gyEKYt0qW/zG9ZMYynMHUE25r2+JEqbHioIZPDp2E/dhh/zeMgiaKo3MCYVTa
DFb+Q8LCp8PRMxYd9TH+LDiS9Wyi71b5eJKAfmjheN3GnQJFXZCGhWuH1HU1wDYOoCJVK/sAJ4US
aggWNkkxnvG+3jgTcq/aeg9Sn5jksch2FFKonE36g9ZaFbrAqNs3jtEchiR6LHA5XG2tWgwvTBiE
099wDjAHyU41Rje/pkK/qYrhU7bp55zoH20jvwQR3a9KTEyZ+/5bHc2ur3rXPjdJ0W0U93ffttUz
ncvk6BT5dNME1pNHdPiupOG8pWBhB8MnTCMfB9MSHDO3pBKwaRSB2p4JlCLGrW31380uxC4oKeV5
1to1f8pzt3qw4ccH9smtDcIPAa3uQ8+9qcu43CUGN/I5rIad5VImma2wv7aE/TgJ0VB1K5sd/izt
kikwfdQw7+xCJ69WOgmDQJRvm5k5PQzO4UnDRlc2zS2GG8pRliiPJOgiC+C+pgflng405eugiwmq
pnkxlybhcwshzNHyYatXALyisu7pTjCzsRzobQnaGwbluLrqxAzBQqp/6B6EvHYxWax7cK7vLFs3
TqY2MW2U48JRHxF8RLZFK2t81VSuHcZUXQW6CuzdXNh23B1VovrTyG0Tb01WHBJ90NC4J7dTnlon
6S7TdumR8rSU40wyW7ZaGNwo0MG7ZKjs/Wgnm0SogEST4dq0srtkgYqPbTA/qGQIjlMayM2oy/Mk
QYmmE2yFbpBEOBA06wGLPQVJrb/krnWf0JCbDNX5qRlGlOylr4C+Dkq3Ln01JTeQx25yBhIAe9e2
nPX7iRq0Zajo2lvOVyxt4UYXZG6kU/lUk7l0yav6i+1Vu1kv5NHMH1vdne9nfY5BB+f1noplQEwU
nrnYdEiN1wOAre6cnHtH+6KT3QcmWAT7YiCsK9ON1870AZ2ITTPk4+1oFuVdMV7DgMbyDH5nWxY1
84RlM5PZ92vzt+eAJn2PQ2YclLSHc+UO3BaxUVCq0RrQQeuzeiV3dNzG49J3PjtTMJ71jOCutQ/9
6zF9vBh/0rJ+MDEvDbkihKwIfyY6rZgtgQnted2UeagWSJoJ1dV6jzur3zqFwJ215s97HhmTG03H
VfPrcVe/hzjofsnHjVSDqSUW1TOduF0TyVVL/NcmhtGrEfRy7MUUDRcGcptwpXQrpxxv1Sp1zEUA
X3TdHXKCA3ujfV2VsKu87fdmXHRy60Ol0Z4TdrPvW7jXUDvIiVm8QutrrBudgZ0FiDz8furXGzQ1
cblDRKdmUUyvrxYsneLNuvv7SY88ptLU1eG3Gpq5FqreVezXeOF8Co3rHzJi77dqdpWV1UuFXkXa
3SoxZeFBibVrJ+cwUT9IW7wIXh/kfF3azBIV3fnWwG+zkK5Yb4DD6c5In/BQLCLCaDE0rRttUY46
1xTNgUl8PTPGgO5GakK+9GqwXuvelFuz4cca/i9cV6u2fQXArXuVbtNIFpN86xnBfSsDR+UsBriy
osZ3VKQuhoGnH1cAXLRg39Ii4wCvj1dgGvMT+qykzE5hCUhssXmte4QS9Edb4ptc7V/LZt3Lmk74
nTl9HZZfDfRd1+XROTZAd64n37oXg/vjBKVtsDVwFNC9XzxczHUMf/3gHCQ+olfRQJfkHcXLJ+6W
U6337Kk6wjU6REQaHcI0gta5bOwF+VeJqj6PbYCYLCwO61PzLEGJsAzdpAX8rQVwSNOYvLnlDCIj
EnjesikwmPuT1X/CnO/2nuoe/h/55W+5popw26be4pBd1Pje6h/7RX5bHq9Prg9nLQDu3BQe4rec
ZThqerT2c39lERfs1xNHY8ngR0GO+MjBu9osn2D9QOtnmR5J4sCqt1INCYyie7ZiDRkmqnOCeusA
7e5c13MLvFG2ZyytWYPAImEoMR9tMRpk2iywr+RfALCUC2WHBMEAfofyf91wTf+1p0gjxQzxr8fr
j/X1Sbpco08E7fvv/+foqY7yaXmdrjfz5u1vrza3Vn4CSTZVE5+tXpipv3ZF7SFrM3rmJsuTyRAF
m7wB8/zHb4KJqfEDsln31l8cJu7DVG8UwgROCTPp/cp2EOEtjwAhcBIte57VvNV9t+Tm8KhJKbX5
eqgXUOEre1dpIOCTkk6ftbDx1t9ZKXl/e0ga7MFzGFWwsuHT//3yltVqO9wuS7QS3+3KVfNcvv71
4boZlx/8fvi3X0FJaB+HghF9NaNSZuI0LI0AdG/YOPgbo2WZLfK7MmLwnNDKUD8LsR3R2gGYu6rv
191amTexTJy9N92XigYzRO/iHPy2nP7yHlLGrXdzvRhaywdtPZr9ctD+2F2Np27DSjqOhgP2SQZJ
buFsS68Qx5R8R+r89dlyBpeINf2VW99fXtr1z18fggtElbD8YN1EVY0IoEe0CVPurC384oEhi3P4
X4+DUekHtwfrvXyyetmsewXj5wT4G3ii0exMW+9/ffb1h3ZLFCAxcgVNFMUKT1H7W8YXLqCoOa67
kIvIPKJlvs2WwTc3sYAly976cAobVqA57vFzl71HozGcfhsjLe76jE2LUXI0NIjxm7+fhMs56YBU
Pa/npE39bW+M4v6P83vdBRwCS3l03O36sLKAs2aGcfnj99YzW++MW+gr1v6Pk3/9nd/vURsIm4u8
ore+vC/4BK6ngrhWP0aV9esPXP9L6yxAhWmR9br6OO+SVbacLHe/eLmoo2Xvbw/XH2Aeltv/68j8
jzoyAkDLf+rI3EVx+W85KL/+w1/dGFf/B62PBdoCBo2ChEXAyV/dGFf8gy4MtTKPezTpSAapOP/s
xhj/IAPcdDzILA7/2Na/UC+W+4+lkQImA2aEAUPY/d90ZwQv9GdvRkjPM1zTtqVhuYZJ4+ffQS8B
aX5DhIDwxO1oJ12hoP9PrLTsFtRzaH9YPbGW7oc7GI+VB3Eo8wQo5dZ9qz232NPsGbbdGCKBIg8W
wMCmghKx86xkxiM33Gdlbm+NcQrOpZTzsXBr9D3NQ2UglK4GXO7GmJuo9cx0h9jVD+PIO83JbdmZ
KJcyIP+2/jVN9ciXhYtK56koD6zK6JZT6oCIaZ6Ntjf9P47eX8kxfybFmP/NV2LqfOd8KzB6SCT6
96/E6138pCOIWdIZvCMCShZWGTK8KkaGoWkHRKsmTssq8KfZuoVhdTTn9JtmgHZOKmaFik/aVV66
7b2CTxNevQqGQJt4GzMtnb27JHqGnvOmJPjD//y3Gxy+vx1Qd0H2GMKh9yddRyx9vD/JPUFkoh8C
QHYKwoByDeHwFDUf8gmnPJ2d8gCmmhXNaxFLmCoV+rVa1uNJNO5rmWjjwWjoJk8hKb3jmFGFKk3f
QW/Qo/l0JqYZCaUMs41h09UfQ8U9zzK1erP0pkpU8pvWzi5WtsBXkvlgmPNDbKA6KLTmR26nxOEF
3YXsyQyY93RBtv6KiOAmHcWiN3DfzCF8lig6tqRTnXQSYjaDczLSJL447j29A3vTVn0PaiZ9Rio7
gN3UBvOUa9AYY3d2thrSOVGFLJimXRqTdzcLkjfnehM5w3fFVK52xRaNJLad6M7Fy+S3C//bcJDy
O90n+Ilwu1gL3SRQJ2wQrR+RvEHS7ms9UsYw6MUBN0rgir3Q0VuiLLTvHVY12jWdfRctaZgm3jJ9
QBHTBeuqT7/WI2cLS0XqiVhclXCeCqQx2waJ3LbjRbQyrLdxLx5EXnwPA6BC5jgcyJjMkNYY76l6
moYUptEk3t3oZLgWwM+6u49t9yL0ChkcmD4yottLSh5emCVf59nxvQAuaNkIsWkF1ew4b29QvVp7
HU05dU3zgID+fU6Vi1AYow8I0l0/NG+V3XAsx7ja1iih/LoEWSCo0zbRJSeBYEu6b7FD3UlUUuZa
d2bQ11vD3FmBcQ2hBj+kCJMtN0XjbxJr5ILdJs40G6ZzLruPgOaWHc3zppvFPoqLd83JJ15yJAtd
H8jeKeeH0AX+rCr1NR+em4EWV1YXLxV2yqZrP2RW+4no36DbuvBZis82iR9MUq6JAIzvmrTT+R6H
V6euvs7k+mHJQGanMpbKdADcfgc09EJIcoG/S7xJGChTad7U+txsy8Q8IIUsELzRUamM8IA0HhL8
3KeIgFzFvFad9Ii87ggmVTfcARo6RGZ3BTeD6yTZutN4atPmuzQfLPoIvZc/twaeDtiv71CTfGg3
59RK/LnhsLgjGzpbE/N/Fl8ojZX8FgGf22loIG1Iu5uypIWqi1c3lU+LlJUmzDWpsJFGCM9whKGn
K4Sz7XN1N8TlY+K076XZfo2y4QCoYm9zJVEz7791LqJanBeldEbw1cfWWMR/HtW6JTVeegEDq/M0
lwj6ZfbRuu7PgL+lyRRLKOsdT3K1NcE772RL52vy7uPBfqN9diY77y4N4ktaU79s6ucJKzrTvXtp
298DDGSbQrwLNTYHadDoLIJHDD83iYfnQQ+JLtfsx0w0PiVHFvSmh4gxQFs254QNh8aPgitv40YT
PEeRYQVVe9IFaUA4JEDbOvJ9c8bFY03BJm51CvKyfJS4W40U7thMfgOjhqKQkll3+E12JapEXvlB
Sfc+ntIHtMnERGvHCqomqCMWx0zAfZnRB/GwB4ztrYrJV3TCErkxLf426E9JQ5x8FnyYdn7ViugL
K8pm66jpuQICtJsDu9kEo37/633Tbt4FDplguHLCOXnPUkkKlHhQLZD0hkupIYYQxLRvJbTnsQ3N
ImR5XWJUGKYfGcr2TR0MfElwODqCYirjYflB4sm3dKQXMXkfZhc8IoyjcAuYjWTxreW635BXXUP3
EqQnENrhPqiHt/mkEF5sagPkQRWQK4gEmEzNLd1TMrU0HWh15ZDYTt1fOjRi48imh+tET4RNG8ck
7k8EswnisRySLYxwb4jxjrX9iVDbV4RYImmyXSrlLaKv19BrwCLZb4sok8xUUe+cd12yNiNq6EoG
JMmoHuLzPsSoHFETL1oECr2LFr2TT2SzULU2ou2oZkSpSA3pf0jEa2UccP96ATF2hFgEIKwwccgI
6y6rGkhX070jgVWHhXwxQAsnafsZxfQcPBqNVkvMdkcMbMFOE8Rw1fIBkxY/Ul79WAnvCteRe6BL
UGhkfTOprc9VRr+8CfHBz1g3BLzJKSceTs1wt9KZ+ug8/KSw8OBA/pzC/MPRJ/0MQgCXi+MgLEdN
GcZTsy+todqbyr4LO+H4Ks9PZdY/obQeMQUoxhfuPaAzyK42vuc12Baiu3e0Z92NtGxMMC1A18B8
r7TgFRL0jRX0lJWtsoDEqR8s4Sy84ptcxhgNTJtuQqM08odJlWVJf1OZ6WFU7pfEBt3kyrfcVd6m
z71o9w0vJnYmMo0d23q3mYgkXbRvNFBj6Ol7EFzQy9JG3gqXZioWz01ddc797PIBdSt0tl7FyDKC
go+7ht6mQ8OxIwUuDoCaVVZ3F+Fy2bq5V92gftcvIK0+Zwh+9USMO5+BfiUnvNa2zRbp9NDrEElt
L9uNTvkDtnoDsh9Ek7JaP1fJAQzQqQvRTCA5CHzXfuoQ2NPHO8lFodjk8l4XIwdbgJmIrW5Tm+oA
teY5aloIaVpIGKZZb3spn0aHO2jons1uuEXYKCLqZqVtbQK0LC7jVjB38Lyc+WBzStyg0E9uxqB/
naFYMBbnDk3+69iJL3DzdrJLu6/LV9cFi/6C44HW+Q1u9ic4c1o8kf42oje0NUyLjpCvoZF/ySVK
7b4zsOcZb7Ixq72kMdyJ7HMoBmTozLapbOM89uqLl2n39Im/CW6I23nBFtKZdEiZw8XXlJu6Ll9I
m97B5b5FJHzqlfOo0RRIKoJq4/SJ6edZ66enIIIXbYueoWn2TlhcWv4Xonn7ef103B5pIpVQ+Gji
LG8LX3Jvpt4XN3F+gCbinJ/kSyXjh4FP6IgWxJI4usGto+o7zWv4w8UIXY+EL5Q3XePGe1CF2X0/
fMxDTtc+7dtD0x48BGe+gy4JOcJ46khvPhHQZ22HMX+wluAnhnoDKHpdVM9jp77OtezP/WgcJ01M
WysjxsG0VUmZKJZb2MSoFWiOilhL8FYy8/GACFaOaPYuBX8MSd2l9MZ7kB1LDhIkxLowaWOa1tlo
CAxp8Iva/VBdU5E9GSTr7ROTFUwqrO9ulxiXMZ82isTBwxznz6QxMVfQYpJJhPuEd9nZ4EHlMPbo
j1P9iwFev4gLP7CTA+IVLn9jPDEv6RFTez/isAnIjCaS0U344lOkIldlziYd0AbbRIXcPw+aW+xu
OgaciRthGD/UeYqXx0P9XBXopYYckyvk5w2hgVOI0UDLwEbT+UUQ4IC8MY3Z1wFr5tmon2pJy0rY
3U6RMbkpQrHk4eQ3Mq+/ROiHERhk3W6I4HJmJhUam8tDqxHoO0ibtoTNZceOyiwFVRXnu7K1mT0t
IQnDstGXELLfD9c9QzmXxiFTcf3hiJwck2ZB3snv/2DdZ808MTOihvT7JdY9pc/DXg7afd1T6i1H
3SN3Aoy7aR2icHZI5pVEag4xxeBo8XNrZgghZzlh1s2apLW+0Pqwmsz7IkG68AtltNqb191UD1hf
BBVuVJd0RjzVRWQFgP3HypeJqZ0q0zjljUanVkp8FhO0PzLbBFI1Lzxz+/giBfrrRAVPwqY1udTZ
1pdZ99a3CFcQwfpkthRlXAFMpsWUsgm1tM6P5F4jVch1jlc9XuM2lKdBjn5N0gdYbaM4eY1O3KJH
+TSL3PkW+QErJsuuDpYGciIW84VTJrprNCO6w2tg7DWMAYwDbeFnVW3gIIE2GWFe8qcRH0EVggyV
wfxlxKmznSgfQhPGFNAkCNyZwTCby+rBD0dl74SD1h2Utf1gmwaOqRwnQShqMpUoSW9lblhU6/Gu
l0q7KQO3Zt5ORGqbJvpdGmm+M5TfmI+UJwGJ4hpHzUuHYZlZIpo0cjaVkdc3egeuUcuZPLh54Uez
8vaaQUcxNXj/1p7C6zjYX6kvfJ+bOT3Ruj1yewiou+8zwACnOLdpRxPh9wgB8uwpuJE2qZ7Y6hkf
CjLE/C6vmAVGdvZt5oaE7A74K/jwS72Ms8Id8L+EzUMuRHMxkeL4NDe+CMOcbsaZxZSeq3bf9QUM
aEodkdOEd8YUs1YvUItVgTi1Q5A8dB7Vv5BLhqlG8TF01zklf7sU3MBa4rYvOMEtFFBh+xyqmAKm
ht7AkBoDRTRkb1KGD2VgofgA/rTHfBQ+jXPx06oZvwlDXoyM3ckbA+ushvFrjWv5IEc50wdtXJDV
eHhHcn/g7g3MMaV7GR1NXgZsKXbyqDqS2Vlyv1GFYblXeepOOMN9mibeIe3DDwy96lSV4gMZSXQh
DC71J4dYoqqLk9u1Oa1Zo9gEIc6wHkqpmmv1pC3ChxRRJf5NOg+e5z5hui9O2oD8qwTMy6reuZ9U
g3gpJcViMyTMWIvENa/VshkASqjRxgvtGcRr4MB9jqVzn1Zjvjgpb1rUEPceNPsxMbKjixvxEk7j
cyYzCuIeyPdZ3rsYzPrkEfYnavjMOUYIGxC/qEcFkhO2nW2cx0q8QZB1OIjpQI/awk0E83AzOqHp
F9idN3r9FjAb2XETIwDdTjwc6yW80Ka6rWqsuyIPxcnJpm1sW/chUp2j1vYRSyQIXllrOpvxySCC
izm6c+MAfb0zTUmkR2aWh2kIz7EowAXngE+HtHo0Jn2XFIM8qIgM3Bk5/Ukz5q9DM6XHuMM8pJfo
E9OLNejlxebMbVpoFrr1nMfDOaKBj09hQi8bFa/Bkiwii35nBFg5R6QjtZ6jA5OcEMOMfgQn6iWk
KiM3fMP4GIpgvEXt75xcZ3qIleHtS3uGkCBSGwIS63jDplnStSYpa1qkkQ4OP4cedQ8Mchv2/Y8k
66K7fnK/Brn1MnjMZKa5OZDe2jw0nLlAbvMzcJTd3M/WyUBOWpE1tM0VVhDmEoQpNfE3IJbDIzlI
SDbSc5MX4UOiqtvAygef3PaCBUi+jeZsZxXapSJzdhVh+2J+mfXM23tJTpM+yc5USym9dHKioLAJ
SUm4iDHtL7j2igbLaH4fM6UxAA2L6QCfukZAZ1WHaCr0S4RNgfl0AnCkcE8BDPy09+50vRq4VwPv
D6W6DdLZPDdYaThtTO8Qd55zazsjo0xTKFgdwVkgjaa9OL519HZvmte60eKnfsKNQZXjPkDlQwfi
Pct1+1EPiXjBc0XirSC6xZw2qWR2jlu2YZI9Asm1WtOfbNrF7eR+gqVQB7oo9WXK5p20570JFHtH
rXRfhS6lNUc8Y6gCH2cPLI+owE1Z4h0rvR+2TYf7P31uzORGDkvGcDcGAOCI1qkueUmncc7ai1m2
+gM1yw1xnwIBtRqh23o1GVFy2ax7cQyJmVuyVmv4+5tld8LuTkWNuyOch3BIwPgP+THxqkXFQC1J
g9+CRUsrenyUoC9zrdLOWVT/LDRD+e2SWZdQL94YOqxqIFwBOVw9EVa/duNqsqgo1Nk5r09uMf4X
Y2e23DiyZdlfqR/Abcxwbyu7DyQ4kxqoMfQCUyhCmEfH/PW9wMyqzHutu63MMmVSkJQ4APDj5+y9
th7cEzNs+bNg2ONSl9BfTLbDmM5HW7KBb3HEbDLHm46RWgxCHeHQwSDWt3+6fZmUfB3hZ23TthzQ
98TmfGS23f/5bVrW8UHv07WeO/oRfoN+vH1nOljEVn07/PkzRIXYJ7QaXdqC8bQbVAq37wr24VT4
S7KVO4YW+53ij7CrDmXHuhwTjPZL4VIv4Uhm4kpfX8Kpbv8W3EqXv252WfsJFUs/uMy7ayeV3t8e
e/sFty9/PeDfftT1JQVvaHBWN8iOVn89pPaoZ3F6ker530/mdis2Qx7yt2/xk+IGiqAG/PXov93p
9o9CcwF+KrIF//0V3G7+tz8hBbyDMSSu5HZDVKOuRSjgrf/6A//2iP/bb/nrLsbImUsKx7ZaqkUu
hOHKtsdsE5SxRfysiyxRMUDd3G6+TcfMQfIik+ZKfLR+cBdE5O2LR3b4keYpQ8Lbz2K5ZQR3RBRq
Bt5umti8uXne++h4WUUn7SkrxDMOedTpyxHAefUlaflsHPJ59A2HOByy5VBobzmmQYPySpjZk2zn
Yx7AEtRQ406nTDU0BRgs0AIgxyux9Y+xmA9NP/yK8nLYord1EVV1JgKFHK0uhQUL5OSYXDIs1Ecc
U3FGne70L3aKib9Jq6c49r4jVPnSqf3Qkg+IaD8JsyzRwaQETrjfTeerPn6ox04HiE3oeOXGB7bd
732MaJVRwdrIrZ+uIiaHhg88Y7KpO3QE7kysWjIvnO3xK83R2MJdJstI6xCth8iQm3a6WKX2je0e
5oXxVAz2S5IOz1E9VZvOFA+3CUIR4OLFVfyFztvHWNOipa7eGvs37o105Yj+Ptd7VFmHXqcDpDck
nkBV/m0X2jqyxpMXpadcC3emEX6Yy2tGmVIpSDaGOHlOElAgRvy1wW+p/5Ju3I5dCbEhLJ60tIBE
IdctjoS0XhgY9r3pdK8xzbCIZnpWv/aTQwqLYuZt27s21n4pYeu+VPG9WY9PwphhWvXjnoDxaNXI
8gw0YV9pC8Va+mkapEdMFOE+l9O1Ct3+rg++PZSJyHzTGNEtG+RAqZVyrUsdWhnGipa6M7PslYdM
pLERfw4GuwGZvYyWQBoxzFtxaii21lUqpC/pQ8gaag9kYjQ9CeV/qNXXtn6Z0mn4NtmaMkhD509+
9bCtx+BgdAHa0WEve3lpC7RQLdbu2LzTRfJsGxIScimfPAR706UmBbJo+0stEKvHky/bj35QNu1N
7WuQ9TntjXRXhvZrhYXWTN5AIWJ7DzprJ6rkhLQs38hhSKhe46swzcAXbvWzJMRkJZXcYK0Pd1Zi
eeups+LtULvOlqNnWA0meYwokCafQEhtGXmtu4ohRG6VUJwqBwq/wVkohLG1Swr5cNnIuGUZ+HX+
q9EGhMQmrlq1txYZZaQhMc1TFazmhDewGgr6TxN7QXbqRwGMdLpKLQZZMItfXpfd257drs0xSHEH
5xyM0EWaoFrlBbwlWorPwkIB7znBS1x6u0JXr2zKDuwlcDj1fHY2afWr0HYeYosXXI0oHuHcnsoo
+13GW2whT2UmvwWa501fVrBAwVRY8xKxKs0PhfMNjNPozymuHpuOKkaXglg8l6Bj3R59j/69+VZm
WG3K3KMRlKF0dxTkI32sqxWXlHSfVsRXMn8abaIrqplgZI/3TYbp+yT1QzfGaxpF1WrmLajItQUL
9JGxyMH14lyr3JxNy7FyjLvl/wAHNGoJzpapsjZpy/qqOQ0xM+D4TYJlfdlg3Eg7gXqIll2d0WVo
ZhbHEmqF3ZCkOOoW6QKJS9bBvKQ1lD6mHyBEswslxgzvckYFrGYeAng9PC9+MVcSrDAhO85CVu5s
KGgU/1C0e06KTJDtLCyMFWMz+mVKVPJMLmIj0veG9sjGynGAW039FGQeUZh2dp+qmXaT9p6PQH/n
gfPK9WjYuR8mKVg8X95II+mZf+GmYLfCVCt46u3pQznyC4YMTT5lfIgdwXkmCv0ALvb4u2UO2aTp
NYZy6g3APAM3fFkG0ky76pVqo3Yn3GzXDHW8cXPE/l4K2X2oxbiGN0KOczqPK/K+kvU0wAggO9sv
8hwsaru8/NaLUbZTqTeWQycP/WIdsGO22Q+OlssfRKGrHP2h1bRh07v1l1lHapeYU4iD66AYpDUZ
pujQtJn52d+9YDcM1t3ptftxadi3yxlZdAfysULf7MDVFkG0IvTky4yScwqyrVn66WafJEw/mvJ0
ERLSWC8DRIpEnXjEnI1tdQjM6avmDGpoO0PAee1jWjftFP8Ixu9Rm6p1Wli+Kpu7wWC8q9H6Tjno
dFqnuvud0jLYVhWjAzoya+Jb4QPPBX50vVnnbGZg8YpyWs/gLrDLMU3rYudHbDA1TtIvKzOzjZPN
dAQTMiFlODzOjfiCcnSpNOfFSwlpnDkbTMO81/J+RE5qf7aqwxbUZc26VTwnUA1+oeEPCgr3Pknz
Re2q5EqMZEEEyz7JFRgPUKFhdOCjsJ8ZrFXrQBKLN+C22YUB2LFcalfBabnKK6IuWhz9ZRHI3WjJ
1G/JkNZ+N+gm6Rsw2ekcbWQRDTkHxvo1ze6zUs7EFAwEPYZry6rMS9chqgeNiHn6DkV9vam6iYzc
7iJ1MmVgZzfreqY4MLNwfxv4/6+v8X+Hv8s/1Qrqn//Jz19lNTUxuYH/9uM/n8uc//5zecx/3+df
H/HPS/zVlKr8bv+/99r9Lu8+89/q3+/0L7+Zv/7ns/M/289/+WFz09M8dr+b6fpbEXp6exa8juWe
/9Mb/+P3/0iVY7kGSpr/dwbT3ZKZ9B/rz6bMGCX/iz7nj4f+qc/xnH/YCG0w/LsOTWFkE3/X51im
4WL+NOz/skT/qc+x3H84rFKEAgrUdjyMRymqG1KaLOsfSHMMIU1LosNfpDv/9Tb8y8f518f7dzEK
IqBFbvK3KCZbGgiKkPw4rikgWHuLXOVvUUweYvq8yVSyj3XH3rlj9eKIKdhhmMXvaXaPrMPRY5gM
FJVGttPbkJCjSreuRUcbPs3n7uggNUhZPa+VVssNspmCaBatOA8TEguExM5DH6xEWOG66cIt1VXy
VGqQxrJ4yM+qq6o3q7nQZlinsT5/BB0igEIO9R2NqeqUziw+YaJoF3OaP9ZyZmFmu/vkpeyXQzdc
TwaYbUEi85aQFfPETA8cVd+S9VK7gW9GtbOtRibBEHbHr1Zql0gYGs/cJcamcLP9PAb5rjem4V1v
Gj9Q8fgjFiDLICNsKqJtd0nulm+k3oGBjLz+YNFEIke5YyrthlQRU3Xp2rl9UblAv7FstytRAbDQ
jeiloDGaO9kuQ9B7UmN5N2FoCCL70Iv6U3osaEma7owaZghpN+KcYG7eNfQmhyWQHqmfBZIKZTO0
NjfyMRz0Z5mfuXRPJ4VdOeDNetVbDCWVax0SSbTH4ozVnJ6cEdf+rcGyYtZvH3QF3TJl+AGah0Kq
7gE0VdEef/m1SzFgeebTQCxJHNr5ttANtdVsVe6IsUtUJ1/1U/IIPKN4CLsRG18+bHMmZIwdE7BH
TVfuaQUO+EnUwChUGsV+HHvjwR77a9H0xl3eJSMboizaSV6C6Z41kTlIMutNWzIgaxudLnYrzKPy
aIx2dpO8Eq7l2/FcPGgCSYNdG+W+sn9xHtX7FDQOoldXv4+RoVAJWs8qRTpNsvOG9rW6Z7RoUvUG
1YFpolw1DkSgymzHrcOHs20l9h596rcuAuBDNsKGChP6QEU+IZBI6m5PjAsNicqJTsagfdPv+ImC
FfwI9odHfeleBDSozEKenU5Wh5Ffyngjtjat7oZHi4VzJWJ4SL0Va1sNt9+udQVm9V5aDxaEb+iA
uVoHVvbRWHp6rpYv3twyWO/jfVR01UlPM4579EVSWWwA2Rh68jozc7qIeDQvCLRo9mTIJkgifUrj
ahtzZB1FMAl/SCYGBAGGvYWFUgsIZRYCHVIM+FFB1WzyBpNtVWQbqcfBJqwV4Zv2ND4ktI78XPOY
7vU6Hz8Ln1ay34vQ4fttOb1C79d8FntGcvFcY/hdPtMB61iAFMukBGey4zJz6SroUkm3eh7GojuN
TfSTMPfs0NTYnB18xyjKM7/U8esJwHKz1zT7ab4OMcqtuvIePD1ncmUsL39iNMBQumFWV88YyES7
a5eDFZVXDI/KtX1lVOlm6lNxiof0TY/s5kGW5pMbpsc4sKyLGYpXYN4gFobIV4pSo0d48Z6XBhNy
VawLrsAXzp03OCkxVy7D2xrZ/DiP5nRAb8nBHSenIqiiLZ6GaBMV5TLfC0iSbzHhJgkUsU5n9KxP
mfCDLOVEs7lMNGXl+kM2mndWHNfYnaNd0hQfNm51H65DcsQHpsYXDVl7a8fdpTRRvk1NI0B+JaR7
We0xEmyrHDKGi7EgNwJTocfoGkvk2OMJkO9CEs42F14ODCL/YQSBjwUs2NZCK3/EiYUBztt2tVVd
MBUWdy7ogmsVoznKvCo6e0tXtRZRu7ZRkFLgOC6ogby7b5kdP9qpzg62Le7F4D3ODCLWoPlIDls2
qTXFXi4wyQ99hH7LOYTs8MKBClvkldgUfkl1eJhUABrQSGMmUZ7Cr+nJTdbE8S6OongVmwxXk0r7
6STl8IQM4b7M8IFH1DMuusl1Qm2JGLAqz25jPRZT96ZPXPmN38SRmfcVR/8m0smhVYwnEB159HBH
9FKhnE06zei8494G2aPMtV17n2EcyFcrmII7uzFQ91ugs6pg2BNjQSM/ycezC1djO6ET2AJZguKn
jw9zJMqPxBnsew/e9OIdy+EuvZTeRpkBI3PDE77J9mCrt913gtGdypQeeEoH6ewUVJga/rB9ntrT
qWYLksXGE7IN7SQCcE9ptkzRv6o+uO8iU7wkGrsQ7KSoHcGNpW6EU2cAnxh1+LQd3to891hp5yXI
NcqP4cS+ah6mD6RmH5PLPfs8j7ZdU8tDiL6A9sWkkDi28V5yxPsttemj1A6oWn6FJQCiOqydPYPj
B1ztkBNTET0lU2qijYmvo56S19bwf5FoF2Qrfj4SQmpUEn+WMqN9XBfvATKeNYlIJEqlEaFjYs53
44zVtA+qbuvSSNy5kblXs1M+d+SQrQvFxMk1SnkvrH6vG/gbvQZ9qNM7+lkiAVmVWit2aCyHDeYv
7FM4In2Bzxo3ZhHeDZq0L2hbP0xDJ9DNNV8GoxyPcWI8zDHcyQa56tXmGAqHYQtdtj+2AXb4Dgnu
jpW68qEMSn+ol9Ch6TPvUuN1Mk6IAuXrlA1XCqPPuYjYpdL23dgpQ7ZeYpht9U6dZ0AENFQ+I/Rm
x5KefaUwBFsEdANIXitZpRfTNk5/LCTelBwiIVgVE/bgdt3o+0axJnZda1IDtHR3mrraRLbKHyRs
ldVsfpq17jymA5ZLQrats5nS8mBzwUiEkCV2mcjqmpbuW0MQ93O58OmkYFnvIIAug9Nmn1mqPDUm
tD2seriM0umoB5nYc7qvGNt8udk1C+bgRI8HNZ1B3F5TpwYpbiFak16erLrcMYWXBIJjy/Ks+7Cz
9Wvb3o2qCk82c1uQZeWhSnFe4uU/gbeYt+Qaop5WlXpUMjhJLkBnJpDdOkrzdKcYPJ37Ijq6NU5m
RMse8r/sdz3XVAUI3NbdgBSBI7sK1XgN9e6pJUb7uTFAL7YAvAoDfrQAXaV5ZXvOk4+MZL8DnMBf
je5ge5dBy/yGDEFA35cR6t6KrVvF80kxck06GIleZAGG9MVBHeYfg+2KranP62qgu+6mpn4XZxz7
ZUXsQzSN+pZPmpyb8Ac7WjBeddkpCB5aeBjmxMCYKf2+FN19jzE5Qqt0Dqba2AcDLV/VOORDilpg
6DSjs+uUv7tmDLblaEDla+nC2nZxUINoHixNextKwiXt+qn1tPIpQcFMGZHqJJPPxpXxlLHV6zr1
mUYV73296UYubdr8AD78y0soO2zEJrVdeRdU2kzrwqrZoT+G1CB/FM5Vi9DP2YH96dhRt8vnvY4R
fq0biYI15q7gT3onkWXbmh3MWQ8ZP2TFibyWb8uxojPNSNqc4cyi4CFJl3FLclyRp6fWqPwuDthx
ws+mWkvah5xSa7SBkoVJ90DNmpMMPuqAVsaZrnqY7SNi0da6hrO+t2AUZp77mpu0M+HZ6Puc0eHa
9FK6GL3eEkydrXurjNc2jQdMhtOLzZZ8R5fsGbJivG9rPd45yXAfUbutimY+FBXR4XPLOd8uJhdT
e8abYwaieffqit/gV31S31d2sbFoAUgTtXpaHY0uwUCNGdeXxqQfHfNYLhV2nSB1oZCZ/aapCjpA
/XjN7eo1okWYdk51IB2AtRM4aGoUK8ih06WM4TiH4/hQhoDg4H4e1GhbBw0zuXQFtm+NIrwZSvTi
aFO2UVb8KgqW3IC+wjktsNPGE5oCRpD2HSKhjtUObRi7LtpzZIWyzdC8LUAQyBHLiqLS/i1vEvtw
K4Z4vpCXRrHpW3JT465adgEEBIV0IYZZnj2kQFArqniHPoF+bRCuIbwm2zrKHtPcTtCrDMfMFYbv
krkAptFEmOnMDbqFHhKGjSr6VpQhMhvPCd4h3hITfWebyJM+5B+YAwlF0orsXHdJfegLuNMe1Ouz
MxSbgj3RRnq08IULkUia0tp3Iw0jF10A+gX+1Jg5T42FU8MtJ7mhm1FtiB/fmGQBDFcLTfpd47F7
Wm6MexHxtOgO5dW0KwLCpqSTX0mh5tzlchy5ensoQwgbU0/rsKbY3nZOgU4NIClVpTxojILXXUxN
rS1agjgv9yOzFND9Ntm2lrn3WnFBOIoOk3E+SKN+A64UjFb30ZtUWEAJYDk7OsLw8dsTlfAV1Fs/
a9MvG8sNeYNVv/IqTAHotzTiZAFfhspCPse8eoeuoWHyly7Mvpy+f39AZQQ2QLXw8SojARRbRwF+
WZNDIMJ1l4XJe5IK4q+UyFhiuQzw0dHMfU3ceiZR0mTGPovm0ELGRCyesIMahr3bGLZv0jOVQ1E8
G2QMyIYKuOyxl1Aw+ubItT6AXXKyx/Ep191+V7a62GWBRbQA5Uo7smHRs8rbky3/PCuwHxAzyi1Q
gnqFrBI97VPlqm5tVsj0q7TLWcAh2ZKviAZb0/pdlkxvMqlpDLdeRmMYgolcDssGyJAxWHja0/RS
TdUbFhyXww/cvCis+FQV0w+V4zqmt1qekjLAwKJQqw0zmMo6Tt87Sc+xly4e2m6GXSjci2NqxdGB
1s8nXnrbzE3Coz1CuzTt+mDUzi9DNITxogvHNOICuIphPI147FlXEb5OPaEAZGPeNtyxmOjnt/nT
NKW8473xXVK/bKBSJJso7L8mB/lLhgTRYSZ4btl8rpkZ8+LyWuw7ZLpnfeBUi3M8h8Okhdum9hBc
pkyjUuS2fhnl1nYyhSLfdlEeVcWeWUrkx+iPacibFHaGe0mNuLxotnUEh1ix8Q10tNBdyEjS+Yot
usN6XW7MITR3U9A2e3cnDQUkPGW5b7lubwO7/gRK9aVmUo2seD8jpr9UPYOkEuY1zAOEaGOq9s2Y
WH7nWeMVfZLLZzgBUqkU2/KWi3CFb7Uw5+AyBv0HO1fusMzsZ9G+kV/pomVz2oemZDI37FjF2/uA
9QghLJqRuuJ9oWm1I3UWloo8zwO66dblXHQcxPM63HcC8kacNGr+LRLI7WM9JpTibMJA1J7RDBrP
buhaZ6w22S72Kvhj7E1ZPUgdDpqD5ZjEcEP5ZbweRjtXMGIQuTo0xR0+C/tsDl52iIsAuYZXMIA1
PIWja5rVxpAsfqXK410egG7RbDi5qcrpqDugz/S22moYevCdB6+RoXadXqXbMJGLeoRqpyxgwksY
OjLfLQmod+wI2l0nCZ+uMhgueNMx2kwCwb4F39pYlsCxMfUzERAvbtOOZ1AjYz+l+3lqHqa8nU7I
KddzEqhnMOa5stq1F4GfYt+xS9pCPLSjfoVxtvRzXtORokt3hXvoQogfAoHrRkYgbmSS1m8lnXeD
IS/LJYHiIAE2paKHHzdmT45GAkcCpLg2i0cjV8ZDKT561S3I9vIB+8nWUC2GhJmcO43l4EBW+zJq
PwGz1/YTgFQ4XC6JD3B+fM/WJKdxfJiMS8d2+EJL/z1rNfVai5mGQfGToUP8ZGfxe5D0+Qmf0cdt
xUL6sApUgSjOqIst+JyXnkYMcT7NU5RyfbEa65Ka0EGiru13XOTMA5cVSvZHK2yz18iyIjDFiJGR
fZQNWrRVmEOE7c37AW02gKEg3JUc5O12wD/DPB5FozSM53lCUE8aAuBkDmrW6jtzebUYfXV2zXZ8
kMnQ7iwgAQdcd95IvRcOBtzboHUITqGcIyaSXpMRfjPJnh4yBGI6esnrSAloTldoddWPRCt9ZL30
jqw03ApSTtPERnlVJN+J3egXQOgbJ49AFNHiPSDFZJIzmjQxlB7duRsbJ+ChHidmvLhfgnqXR4N2
wPuWnuIRGnGYynYbjrV3KcpS29eie0J7zPNvUv3Q55DjTKvY9ZEMaCKCmbOnKL6QlGvCm2ZsGE4j
4WOjbf/s0NTX9qFyBvVuMMuwDbqaDADnezsfMT6A0WW77Pmi1ORFL38x69gxsJrWjWqFH+nyR6Tx
bgn6M2uKPQbJrG4PKjeu+pwypGSc+0BlMzzUHwJV+XZg0OY3wAvgqJTnPMeOE0XQbJX+FvWt9RFq
70FAlk5sOUdpuAEUEi88wY058mKGe5SXBxq5zc5OBFzvmOs8q7jma5pGMyaHIJQg1qhir2eC1B+S
bKCbiy3sqejqnZwLxJpONUJZ4Zgtl2atNairEzc0M4ESUtNG3mYGh7Au7WLhYBWvKn0c3QnEnON+
mVY0HHuES/e2XdKNHJ7jMPXu7eEQ0kM/S9Zl0xiCvaOAqyt3YmsjEULNMHfYiI/JJhcioN/Y0cVC
y4n3C1bnGOD0QP4HlywMtX2sUVsX3RRuizQQ66ofgpWJqGLrVD0D7qVj0c+Iw/PBy3daTDAiDf12
04davq0bGM9VXEoknFCGSnrlXh49lNp0LS1244C475CS9a9kMM4H1ue7wRZfvcPsPk0M+YQvZR2O
9CaE/YDOE6SGocml5ZxsVb7oolGUa5BoniIgmRrF3WUI0zeVse3lchmvc/oMj/RHECmVQKPnMSe+
3CV9lQEWZCVrD7Xf1xgQwLaeQgQXgOTiOt+Jwfxh0jVfJZ27YbYTv2E73xOC8Vo7Xz1p2kuHA/Gh
rgMtlMjVl/aHCKmco1EePJfkGTRod+6iCKd1lz0mY/nkzq23o/oaD9lk31HqhIdQT6O9BI20ivpS
nYNM09YZ5jWG9qZ76DUTzUBnHB34JPSCAfEEfdJg9Fw1pFlRH7FWJCazCFUoDKgMQYeK/IJ+Mh5A
p+RboQFq1PDnzmkI8ac8suJMlMNcks1bUvPoTYs/ETUX65ELArUOvWGXhN6dp9fqCKsMKQ1Y6YS2
cZpdtRk0dCqxvC1f9F9jTGswT6f9jdyBaeNJp4WybYPgAyUNTKWSyyTsImJJiYdDm9pvNe6kFYl+
FF20n3Khr5ua9BDVI6LuCaIfFjiBp+xFx0jYglJauXe6euO2C4JskaMCcDAh38OOm93uHjJZeyCF
mQQnQPeWjZHRIim9C8PhOEJ4F7xt9G6Ro3lN9MC2wm9qR9tZuY1ZWTpbPXHvVOfiEZrrR6SbbHgz
AARotMvN7XmmvTvzekkLsrIWLpzF+y/LF68rL4kdGuuxdv2sF+OekpqL64K1MnCv+Ghso/XXjezi
LuG0kAmGHbkIhxvS5PYlpFyHTaAfpprm4DCkOH3CTY/SZuv06VvZZFAHmfAmKjznC+GhWLAOlpOh
vSHfsAuXObgtPPo0BUG0bVqv0gmmB0F2I1RAxeCo1NJz0sgfc/B+S70zCWfZl+SzOAtT5QZWCVOc
L2E0YV1dcDG6JhDy5Og7/wIW0fJtV5L5i6/JqT/aTpnugq4/3yA90wh+rIyGn20km21opk8eddCa
cg+O6bTMJWw08brAmJYPbBp6doSGwSddELYyNcHKjQvE78DRF+AL3cFyCyujOc55fp7w8e0odS2s
occCZCObrNVoQmuJgdxstUL+DOvsV2nPu7bynuck+02wylYv+5DhDYMMVkmXY+UwLWnehhUi+o/0
1xt1yrQxEE399OGQGbaqpE8VmAGy1B7QphqHCdTlLEyDxk2uHSd97BZZOCJiODLHunjRrdn2O11X
JB7Z3VGMDxy5LIGlc7lRclw7ybdkmZ3KAXSxkVTzjv4EB08YvvZ2b76Uc2usotTbO1wEDh5Wn21Y
lQHioelFZpbl32YkM9qDk1Usf+vubMSTfqeJLv0hSKYiNQAEj6e0Y2U4z5E2mltd86yjXkyv5jC6
Gz1utdUoFvkT8d2pNnDN7kL7fXJN4LE6yfKBDbqRLjcdqwntEOMT9jJQPexIthwEVbgxnDHfYOix
VpCSb+ikW8bupKpmy1bz+sdxiQKYK6hF/ovtvthxD//Te87lL6d9beLoqk1AcDDQfXq4guhcyG5V
IFgQaIbX2Iq/R33ybUlon6shktCwSYGDFAfawtpKqRZmSRq0zHVsa18VnnnUeHBkFkvDkc/YLVpv
WYzXKK6XMIDFt2PTQ9yCs/fdL8oUie1KKpLrY80+k9R2peO4vqUGa7b8FGb1occ9J29xQrlurNyn
UT3M4fjBOJpLgVexwRn6d62o3tSXAMULQAsc51lXeN76btlUmy+Nrp5szz1qA22Zqb9WmKxhs5DV
ELElohfkdp2vG1jQ6ly+pE20CTSSLbjr0YuMzWAl6d5Z4DHQcIf9MGtrsLBhXVsHphvdMcdhfZxg
mdGkA5y066h4Zzpkdb2LCjraDJnXbhtjIMObx3awNsjHwSv2KNLRWJtMksAGkqrjs2EFfpBu0TGF
9O4iTN1xeE3Nmm5EgYsrV+ndEtA1s4RP8VNI+4nyJSQLg2WHFJzZj6ye0fEs9aWlocPsWZTVbr5R
3fjrRpIq9hXUVSQ1tAw00iGCKIQBCy+pme191DhyF7IhMtx22FtY0rsotMmv4NrzB/EssY9dXY10
0Uxt7yGCDM0MHKEs9j3Gj1WF2WfDsfYrj2AcmOFMzZybA5t8Wl/0B5DHJmwqpbzErve+SDv9Majv
b1SsrhKYUkf8vGET6rsbsAt23w8mE2wxEsQyzhRybgR6gp0LK7Qq9cV5NthHWdX5dp50LJc2VJrc
oIfX6eQClcfZIXUhrymrx8Ug5Y7jW27IfmuJ6bVaHhaEigWv5tNR2iMVAjS0LLgn5mF1W+5uX0A/
dkc7TopN4oiHWidn3kR1awYllMcFnUVSyFPtwIoLA+ydVRmRCG6HG651NXsVk31h1h/JemiXZ1sH
vO94xzi1i/we1QIk6YCiD6oyohx+BYauyu7uq3ZOd27KiZ6W06fACBbGzNFaAlD+WKWXZ377bsg+
+xhrg6dGk3w77Z0BJg72In8dHy34DC5vbFVB0ZwofCvKGdqzAspvoZB+NbAv+1WSe1fWK5RubX2V
ZWJDxw7nIwQkhgCGAe039y5yNDB3Jv2b6eWfXYi+Lp4A7GkZ5W9umjY7ZOunXKoTZwMxxlhbBUM1
AZZUozw9pqUhjgGk6UMDO9o2DWvXGcOr47BmcDkvVzNpyZtIpshSF9cDwESbxBBBgEuWhH4GDoBK
B6FbRIzOMTPMb/h8Bxt1MRYQILMLj4wGVnfQ1Kela892PN5Hy5EirOAUhu6+NuyrQoez85SHXbtN
oQtyDVh7PZkRKht35LuR+cpwEre5bdWvU5+EHN6AM9vxZNEROtkwXiarsa9WQy5eUgVcit3xzCfZ
IgQYnsN+uKeyfWS3hiOKTBNgn66GD7T4Br9DN0G1vtRt+Jpz9iY4k+oOLVjQT5fBrvbtW6p35mFW
KBaLgWRSN8SiZuu/CeBZMBCIhrnSBbu4p5lHctBTwxYQnapq7umI4h1ny6LEPjABm8isGo9DN+4y
XHTke9GYs7wy3KbPdaLhCI2iR64TAW1F2hgOk21oYEZlcGU0QnXomiHYqBT/EglQK5q3+UOZ69A2
iTNprDrYQUnJ9qGB2ZWOnb02NW3b5Y5+0IXaFiEWWi0XP6BvpAfdoIjxAEAwEjk1saCbgOIGMvt9
GyICoDDJmu4zSIqfmGsoOcQ0rR2jUz76DUzFff1RuOYH8IrMImJErzAV6cnPwkDCguUGtYDQhsPo
pItixFDrgp31usiitdZfS3PAzz4ZrJKrROr91kYzu2F9BPaZjiCUsQ/6VM6vcrCnvdH90g0N9oQZ
HKxqgatm60IazkOS8Oa1XtrsjNxLVmGdPHsMbPdq6vZpH+Dvcn4HZQBfxQ4PDnvJdeNm7VqW300Z
ZO+yoL2icvKmovRD7oDQoWingtwPdmFvZ8v5LSvlbhIFJbydkGv/H/LOYzlyLNuyv9L25iiDxsXg
TeCAa0VN5wRGBklorfH1vRCZXS8qsiyre9wTGkNQuDv84oi91878QwTsD+37KLCWljutUQipseVg
LYN4XukG8BEBEJcFaLJqbcwxBHqNWOPNZy6ClT4zEAL8o9IfIQwIYtdYNvO+nV2iAWmf2t7LPdId
qc5XUxJR4BGXu0yd5eBdWyD7rFN+ELGAWYQ/DLHlzFEwbdJWcOD6HaNGucYQFgy8wbOdjSeJDZHi
83QOAZOmhxqp7A4J1gTAWG/OXdxfAwsjFlTfzFY+Gd8bV9FZGa3UqZ0V3L5BCQs2YlzXAWhnpXZR
aLCNzDTdJgg2HFDxVhSlsaKVfs26XZnKn349MJvQxngT2RCgWX6VG5AeG5/BEKcVVYpM9NR8Egog
GtvqPWueDuMIvlkna1Oq62Y16qi2NB3ZmKoXLvGOQGMEIDOw1e1W1ayv/gQPLmL+V2dEek26rqwK
M2ZZPrtk1LFAW/ux/qbWj5ql1btuQKMQjbG+7K9Q/qD+8OTGxGHEkKvQkLkk+R3iCrG2kpQUK2wE
ES7SRJe4HSUew0c6KIMID7YytPEdS8eWeCFVxrCc5PoBWx7dGgodQsBiKw0Oply8WqPpZibUBU5B
q+pZkERxSNeBf67QODQknWVTk2Qf9lCjal5+MQOoN26S6ajmvk7qaQXXJ1Q/BfPgSj5Ixph7QZg8
Lp7dw4QwW6sk+jsQ0k4lUSRzm7OQzCAHq5FSh6s4xttBtsQ9XR43aRkvGCYeT9EnF+34tNNTdEB1
o3gY1Zwww5cbzYCeGBS4WtR/WLXxMLd1v2LM75ZlvPMvptBIDdVYGzF3hOTV7eQ6XOOiq/cFJjVz
kpMtTlj8l5h3Y39ge4j3NtW1Zj0mPHeBMtxLdWCvoNBsysTYsxhNCXMpN7EuKRsfLzMAaXzDKjyv
wFIn0quUH6x+tZVZWmiK44xBjDpe5RiKzXhPh1PvjWheoTGJcOrOb1W0SHHhGzH0Gl/N4hTYALat
EvfqAIxWDJa87iLe50A5boh/smVHh7Y7tQ8sgqUN0RCe4EvWqRjv6xyiBfnVyJCW7zKYsr6uipJR
GyqntiCYlPS5WJPKOzPLr3Ha2nv2N6YLOOi7kEPMCrl50gQYdVoIwkmTBthVyI2X0BMCpiHg4PH2
/VbfdsjzsrQ/BrlQHE3vCfHkai2rcnBlqWDRzN7CDcD21wxSMDJkXiAFt1q9wxQ5P5XZZuaK0gdK
60FVlXUUF+WqsbgXGZnMrNdCzU4Q3hHdmOayEx+9bFadPjdf83TqVqLpELqMD0FGorNsYDMam2ix
vi1XQ2OxhU/J5PRR2g0tvAA5fuxM5UWwPsp00ix8ZKJCKQjYip9InyTtYW3SpnN9ICLTmjstFOGB
NdVpQHjoVCn5k7aqHITpv4Q21g34Les4GIF06TBsMyPcLlP8tiF3IesCmNbU/7NUu7PCxiibhoLz
gYwNdFnXqkwvvoXlVVG4bIRe+4j7KmldZdE+q4fwXJfTDUZ1pyMd5+06lflT2ZK2AmLrLQICvg4h
22RhOiGDgyLNsXlIZ1qLHIufs6jBelTzuMEC2EtldWiXiDSV+7LNKox6Pnr2DTOm8EDKngbMOWWj
3Q/58k4cqaE5+6B0Rgu2t8KA2R5K80lYVruTl8rdWpizPz/88UdrcVXB93KNCPeXNFUJQw58e9gi
gSoss6efH5R/fvZ/+3dZzN65pfGc7RQ3pGBw6y9g0D6WLVDx9JmT2SlrUYsHmZYwKfwJtVFL6AC0
6ThuQU4vn4X//OznH//d3/38L//zFf/uv+igoF2mPdjOdNhOWlSRZbrgCUKAX16gzONKLlqUeZM/
u1LDeCacYy8P6yd90D+DLqgvURwNnm9iXdbJ884FXI3SlPM1oUuIBfhfeo/MtMUSR62EhqjcC7Vn
IIhPwu9apoVDHx+58jYcsaToTtQknR2OlwEQHah43c2NiTA0tWVTyZjDYFXr6F10wF7lEOhKdqvS
rrp5y7DNf3tTEsU+6ek3Z+a4KmSOua4B4mtW7cbQbTJhlPcgJogNt1fggnQxJCXmlMQSPdATMnwn
ssFXb4KjY+eTnDNqbwTZX6fAtzYWLfyyxJa64UMtTeXgR62rtCxBTYu50DRMPD2X2o41ZoYExfc9
iiLVJCh5qShNX3rusm+5sbOHQbm1yvTFcDUEdO4/QcWBRqpNG61pwWfg9ne6EV3NXKv6qhabpOz0
tT/Q2Q9j8TlP8Ynahdsgrif00MylZ46CSaRnygVP0BHBXCVjMFK6+8wHiSPdoyLCoKsaT0NtbujS
CSVS8HioavSjYUDh4C/CjmfjEiba4TGXQm0xqEyu0kUt3r7+os3ZTXTDw5hROMhGRMWTAaMvSp1h
SxAcCHzVNtE8G3tNq4x9v2QD6IV4TCWlo+aloxuzEZRCgqXNGiexHiHtp4Ro7Svb6vComgOL4c/K
4I3bYjonv0GT9lhzGWTdBUxgK6utD8V4UdlVY7DyutpLudG4UZaEzgQId8lNuZun7iG0RcN6nXiN
uic1T1JGa//T/yMmqJSNARQkZt0CU/BaDXa6STgF+e2YpS92bvgdHCi2uiM9MD1MeIvaJBu2+tLj
4RRL2B+0/gqUQ+jZBIYAesnUg27NLzSKROdAyQ5IJN6Wfr0vywTN96hsfz5+pb5oJkxuGFNntuVE
ck4mnXf2YiXJ1Ri1azygewufdR8VkJBLGVkCg2WG0vddTL2jMn76+Y3IY9VMHpM0LNwOU1q3zAz6
EDgxuo3JSWdmsbaFNa+ehL9vJXWTjfawrcK+3+Ki3GiGPLG0UtmqFwvki+PsHOfxvsg6fm7PTH9y
rMACZkjaK2m+XDjUw2hc6f4Te02Rd6tDekEddkImiKCdSsq3FG5BHJ2Eoby0o5GvNNt/b0rlqMXm
pk2t25ynr2Pdo2kciy2h8zfND3222HH30C/gjlkO911IjInBykzXdCTPKS6uzn9Vqk5eWxoRZFU0
3ZKynNj4M4/qISB7fuwXjpBD+aEwiFfIrE0dJvE94WPCkSsSAoZ0A+sous8JZ3C6OX22hGWfpJR6
nfaBhHMQgpMh4ku2ZBBJfriWCj08xa1p70aoVxs723floB+L0Za2XVSzccT8QySTgcY7vCidQjvz
bqppcszn9xx90VRZ9yOjnICNY4moY91M4V26dFFYAGF8zegWBJsH9o6xy0LtUaTMOdIutlbNsnUo
Svsjxn2AmqvLPUUA8FOXy681GNXbzYKsAF20Yr18CNWS+j5huiVTka6IUIo2ft6cw8Bkb1XGL3FZ
ao49xLmLmwKogNVyF8smkFP5oHL+KWa2igN0wJ3J1mEavRTzygqui01LYwQc/9xlw3649XY07rVu
HP74YJdEpA4qc4MyIv5P6fuNwiZCaIiC0gpXG5kMwGoIqpPLu14xQH+x0Pj5oSsRqBiyJKMb9J/H
ZIQ5IeA+WkbUeVo/fmYyvGNhI3WuuvlAyVQkyx0kaV1dDR7zjEIR58QAUJBVi9nJjJ2WDzNR7K7R
sln8CdBW1Oh5Lvm/WQNOPDbV7qDmS9NTf6pRQorv8jUoAGisljMNKuG3LYBSD5H+jGXSibg0tnal
sfPs65NA33QrSzZ4JUKz3B9f6mWDXQiy3+Qh+UQuFe56UcqXvkH9bnU6w8BIekavmM1+dEVk3K6g
YA10F4m+Hhqz4a5JcCjRu0SDC+AgjOPCwyx9T8zr6ST0A6gh82K3rLTzWam/ROnlQBP6YAU7nruK
9jp0LIrBYQDRGUR0SfTqyPycxDyGTdRl3Snjt6/tvLj3LeMDDN1DoIfzTSqKg20N41emRSf7Ohhz
eKszdtqzRGgPcgDUySJuXLZ2z2oIMXg2hnUfM8GfsAzMIUtUWy2jV7WzbzjF68+pebEIg0tz+boQ
8uiWBmhEufbtW4hR4yKQMPaL2PN7ld4wR7Cl4UVxlTAgDCTyv5KZzLAAjmpI0hqMkDk/TRYS0VqZ
8UAvEnC7qMUbQK62bK4toA6zWgy3dZDsGiHWIquemFGxuEoXt0A2r1HGvRvxVR+j8DGvFcbokUHO
qeh4Z3CyWVX8rqZ1cDB81JRtq3VrquxyZwSISpKieCjQyJW+3KAvbojeNav7Admobms9aDEBHo99
72MJeC6msnWM/N6cuvboQ/CqJnzicaT4aAUQdk1VGeCAUTBF8TqaoVXuAsEMVp2+bC095ktQHMjc
b9yjO1Ej+aZ5N9fRwBMF29C4dPDxdxyF3UZHYfGA54s+F0/TlxFslVkqtzMVrksKencIQgPHTKdc
awOp9gIhGi0whmoHJrgYqlMfwm7qzC7cJGrICJhx20mY8h0ENBX5cpOfgiphuxozTO1rWXCmd8qt
UeeIQCfV2lvLmuLnh4yecJ+8DGFbnvIEGGhWR6YnSqarf/yRQf6GbL1ppVGrTPo8XEUbvoYTHq9M
sOHpSvU+Fr7hwldd4JZR6UHbWmwitrQE6Kx8ybA470ZwQyN0zsQ3211rNbCX5uQYGMtzXjK50RNF
P1aJ9GR0qu0xB8i9NvyGwr3cIqdn1kE9PSqYTaJAOwTw9arzWTdRspZOUyaIXNN5D2zKP/foAbR0
AN8+JVfxMJgJEiIjByhYdAgkbNKP6hyj94AcE/MGJbGqM0sqMc0UHMZbsFHCw+Gcrn7xOf4bfrUB
nfx3w6CBn1HFNqhamAd/I0B3oZ9GC91pa6oNJp65UU99K+8jtbXveLrWBBlEpGlqxDAxt/FMfWq4
i7P5n3NMKZRSiNnTKUpRtMTPfSMocLNUBeUS4YwdjCxbCTMjT6DU/rRCaWmorooagG1QNltzjGI4
VhG1c5Kaj21qN3g/OuWgJejwC0WVGSQQNME8CXJ26d/SXBtOjV3FO7XTLqU/B6f/+SCyvNmmQfcY
KBV7LZ06qUcBJ0+WCc2wa0qvlJX7DpTtf3gadeOvT6PQFPZduiU0nsrfyOgkTCvsGMg0g1D8CfZS
uXV1DCtQA2yM6cZkwtFHr/NrOTVofixwNozxtXvUjgZykBTUk55q9+xfmwuBbms0CxhYgDzjCpPD
B964mHE661GeGmmX2ET6MZK7jklsujz3jVeY5o9UqRvCVqLwTsWGiOQifEtr0pt6KDbPCrA6Vy90
Bqd6aJEc3/hnS+l2YpyASI7o1FR8enpT7Vr2ztRnjfIsdPbnf3+5LQD73y83WxOUgLCJTOJsf8Ol
Y3P24bLowbYDmzDmsJ5MvwEcVfBwMbdTSpLEheKoPfQyUtYQsAXXwGbQumjHePjs57Z8DNlQWBNp
Jz8NbLHRVlsjMGyPEPhg9WmUWXARXjXO01M2RiA8s5GgWLSMkp/dJMB/D9KgH9Dw/P1j4+f+2wcH
h1+YyIUVffn3X8y3+YSLNe9nZO9mmu6QlzI+XQ+FFr0RE44FMijI2NF5Idhe6WutaoiykCLpg9Qx
7l0FRXCdlludQGDCAFm2sj8lTBfm41NtG4Nr1Rmjbi4rp5kLxCtsbC+BZqW/fJYY4dlStfY8daSJ
SWrS/ug5Ik15yl/M1gd8uUH8M+5x5SrnuWhyNwhk6+aTbpfpbOPyUX6W2/gWqX30RHXTbaAMiq1u
dep9ihAcakyPEHOYTCTq0gtTH/MBqwRpKHGkezU9BwhsaFsVe5PtlJo7U3MVbGkHNbzWQp3JO1LE
Aze9PdLyDlhCGh5L2wzPNLMcCD5eyjoe/UNT5S99Y/ZfPcsuX2/fim6CpmIiBVWN+7ZHx5BYRgWn
DM5qySx/U2Yj/BQaaleCpe1mFXI+q+vN12osLko9G18crVumn/7BNKHXmZHvO20ngsfY11PYAYZ5
xmaH40LKSNFhgJ9gMozDNfftej1LWFSGdTOXzQ3bG8LxZsd7F//uYLdHNcblovfcjoaafEqL1FxY
WE9osfR9HBrZttXqaWO0SDH7WF0gsa3mpZQZoV8ot7+/CrW/nkSGZSmGtQR9yRaREf96EbLgiSQN
T+7WZmC6XUA6GqNNIGAvaa9eIwt6tx7UpscwUT2kCrn3YZQEWyT0dPxiaL162TlGsvqRGcx5ie8D
QCyzJ5cng03vNLmzjb1DbXAKdIuqfgaHYrUNSa8TM8imFp4G82AF0/6GsA3RBtPRlZ7NJ7ldoDdi
MLZEov2HN9/PpAK2RkGR7z7/+78YriioKXC9mZpuaYr8ew6DZFTS3KlWuCX06QJITL2oU0RaWCpF
58DoDlkOnT8P8sdCtZHJ93L3SEdzkQZYaVPddNdGx2MJFYztjxGcJD81l2GlhkwGz3LZo/4Osh7l
4CKEnMd3Bfefo0k4AIM4fuJNVLok4slJ3ZxNLdyrhbFlHJ2s0xFedm1VhkvirLGujE3D/sudWWf9
h6eAB/yX8wcigW7YJn4Ppo8KnIFfzx+rl0scwVW47dWyv0xpIE4dwZ9Kpr6aVtvezYEZ7qsg+kEW
LP7VqHwZIt+trWBcm5bMQA744S1NCDJTHtIpQcWcqdpjZgU6ZNyUuW80Hgz40y82+A9kCtd+6D+q
UZa3ajXhc5N0+VmLLRdFCu+0JsavMhWXBceMyWxvhEX6nLN4u8xR/SIFbUTkYhLvG6nuHmxr7/sE
F3dMhNwqI+ir64prWsrDpWaFfByD6U3ITY/MNFs3JRjiyDCfmyk2Lq2q6xfOy9dUj2TXVBUuU/J3
7tEPwTiPm7NKTCmtYYY9ZJBOHa4i8hx1w4uIhLo0rGrcdlJPP7UlnNm7JqXl72ViAwzovvfwce5F
VxaHrqrvNa0VxxFB1H1GM0iyNopj9JIbdq0HqSjxnLR5RKiRgZtiFptutg+tXLEqGOSII0/cGUqX
bMheAqveBro3SAhSsSkGpY4C3SrFUTUaCdES8pcRfdma+cenBdDHw02dOFjAoHt2qX9NM+XCxCHd
xHCevRLQ0KbJg9qLaN89GZSqOwoL8Z0iJetITfKrHHVbJKfI9yL6cp+EVJrzAPBkOMQHNN0NQRUM
zY1Q+J5SKepGJ8SjTp8prqj/UiZ6UojxufkwFKIw63lCyjX3N9nSms0cIkLBGUnt12FwLHNICkR+
LjHF4Tds1yu6zZOCZOsyZAxHSSXfCIQ5TkXbda3TzvZMy9A8CLQMFSdgUzBh0QJaqC2mSH7EZ17c
pSFEo8HkK0PfpFafxTNKMYecp9hDYWoes25iwVP60tPfH6hECPz1bUUUh24qQld009Z/K5FDhfjg
qbekDdtUQt/ZHV1Sy/dXKLpVYO/6Z08TfZ+XEMgmpSGuxNLz/RAqb31uBdATGNxJoC1PhU1UVyOp
4Y6wO6iIof1o2CLa1iAL1r0FxlrTzJeWkNGxnLKTURjNpZ0kpHtV3zhamLZn25dWtiEKGrzrGCbh
dVn33VGQ4q1QVAtwJqpfn+W8kNV4I/p2waH3fB3ZAkR/5il3IS0BTor4oTeGziWDyzgZesbavFAU
NsPFO2tzJtWiOHVhWKLu53qMDMU6q2lbrTQzatYheEFnUrBuZ1P7kg2qdR2SyNNwmy0+vTWhfxlY
sB/W1OzIX1khtLyq6gfji34rFWzLi3gN0Gk6W1S43EkGgPhwKLzZjN2BA9kben5KoJqEbmcEt2hm
cG3zGMkNLRiruWkH98Jwf/rgDQsYOWO91C/nbcbExknNwX7GRnuCvwmdQr/LZ6ALFN7aPjRs7ICt
VW2xz0MqDmzN07FhO3OVa5ckpzRHmHREh7lSYFYuMlfYnyhjBqxJBzMP5DUy9kXUtighEFejdzEe
Y5w3TL5E5vY+Wsw4KeatLZLqHKEHmcFWeHqAGQ+VZBzE2Q87QRhgx+Sq1756UC28ij+v2D9BOn82
db9xfX774/+nmB/Ztn55cy8goT8BQQup6L//6/w1/K/te1Y2YVR//Svl5+dX/h/Kj/wPU1G4heqy
qXKP/TOBy1L/YaA8ANSjmkzSlyytfyZwGf/QZFMBbUztoevG0vb8SfjR1X8AcbSErWlUZYK+4P+F
8GNov51FbAz5TqbQhSwLgVfoX2/xugRgtBJkRqHj2SQRK+csxLXkSU/VMd0yekLoVnEvVb2ClJ7H
9l3/ETy2zzpqs9yd7A3bPgCClvTSlofO3yimQ9IhMcJGHTmMI2OgIS79X/iUkJCQ70r/Pt1krrrO
3zUKSc0D/Jb5bvikfNI2utbOdtkG/PKa/Hn1/koxUn5vo34+RlI7bMPg+Dbt3ypY3hWTomYCx/Ns
PXeKch92GKLEssHQf3R19413BM5JEt2MSLn/+x+u28sz+Gshufx0nVfKMnTZkg3tt59eLIzOONDg
yT3Zw0H+Lu7riw6/5K1dZ9+sT9ERdd/Wg37PNls/LCvUB2ktTvaDYK59wf+q3yn1STmShvienedd
cofQqjljMh7uOjb1XnRGSKhDCHGMByvezLGLjfVH8Rwetau8KcVXYJimJ0ELSb44esyrfkNPgBQb
bR5fc2JCNFuOs9DS3qqn7KlHj6btDAbRlgcOW5sdBUg4a3TC4zEOHLPjsMaKwLR/21oOVt3cQgro
wPJ7qM54I5RDsxF72BBvxZOCd+tH/MjDWY8v+fe8ke6X8dzJ35oAMZARvAdiOxy7S+zJYh1/TdvM
7dx58iJipUrnWz3gUW9tDLTSDk9684ETpLMcyc0+0FUhrpB29RuldKZ69dMyAYRAp3oMuYJHNhf2
E7OANL6brjMxLafAZDn5WNwlXxSgI4HIp+LR2Mz3JMHl3HUeKVcKajem9cfpNX831wPmz8gxvimt
rZOJP0TZJ4FHwDY49F5AYeIJcUHFso5FVGdOrz3QU+00s4tPkQHId7q8ntCe3tVvw8H8KK7+pS3O
wJQ0R2hOX2xpKBge2vf4Ds/ZfjgH+37eBlfzAIcScXa6aiCSvqd7HGcYMcK7wtW+Yy9Yq906qwFI
O5gAKFf6dUiyNrv/lf8KvLosrtFjG57EAbWONawgV2IF9vLDvCH7ytOblR1zZ3eMm/Lpn0rVMU/z
awNn1c0u/ip9C09ghAKe2qZ0ITDN3MYNKjwn3ljHkazXeDMdBH5e7ODuVLjpV32HqgETHezGi3xT
e8+4DwgyIJnMAZVXMJ5nOvzIwhqdXYKh0ToSq6Ju4/duB7fvot4riECegg/z3DWHlvLgxX8Sd+yY
uLRZFbZux9JvZ56zy7CTWy/TjtYdPFGJ0mibfwzrHOfZttoiynM5T+wtaPCYRYH9TPpa0RGntRq9
dgUUjCyLr554GYfdSvzIIqO6FDvz0qTr2XDw6CLespL9wKaAF01vXAC9xKf5LoK7d9YEiAcdBYfl
avYaaVWs7Ttjz+QyPEHRZ6VoDDuwHij8ftSraXmA5jr3yFtgRoYaYYkb3DBd3vqMZIAwr+ozw8xu
F56SeIVDO3zSSM+QV30P0pL1Fo0gCV6O8pk+hR6KthsK2nRDgbgdrxj4zA3JrsYufmrfJnc7bcMn
HSEn2VcA1S9W6wKiNx5ZaX5LzR4NDFPYfje9oHb3WFnYd4SXjKMjbaZ6J0fOuBmDVaM64qJ1T/Zd
f2pv4X7Rnt2me/lFdkn90h35XrkwyP778/H3FhOOnWrogv2uonCbM35rMdV0FsYAQWDbBC1ct4UV
Zb2IqPmjhPkXUOGv94C/HMLLjzFs1bJBoQrV/G2SVtcSUy9fYa6nDI/LjwDQvJuC8Wtu2LjhuyVu
reIW/0/k37+576jqX++uZCGqMoYPRpMoouVlevnLAE8LUHuNjNW2ipS9EG3isx7I4205kr6Rm5r0
phhEe9np2i+f48DWXUW8F9qQE+HFvtSSzJ1eTo+F7/fbRUuN1byY1zAM2LJr8jHpxstIC7aqRI2K
SZuMVSQzNhOjKta1qlBsz0Q+JVVzbkeOjBT4vV3oB1lL40s+a9VRH8Bh0GHvE5OtRtM8q2XHmtiK
kITKnc2GrJA8Tcz3bUbINFe5JQWYz+ACTKJ4QlHZPQQMdU42qJAqpo/LErThtR5AV2ubIw1CtJkC
bmS+XN7svgBBdEmDDFe+8aNDaVrlXbquTaQxuH0kZpBF1cJKT5SNJs87q8vntcm+xtEXebzpM+Cr
UbbD3SWSIuW9kffXKOch8LK3HAfCye0GD6SCEkNGyY0k4kUta8mt7ZmkkTr6RpmUnNWhxkRUyA+J
6eunqK90FpbQxwsVw31hSPtETFvmEndmuijZpmyN7w7OnJFr/JLiW30MFZ8zFaOJyyXnk8jQFmwf
lSXdYNY3ekUY4oimiHkpMx2EUqe2sXCvzXil5YEbn6Vfphr9jCnpHwMu3LPdejrzHFKqrHTb9yqT
n9ZodgkCy3GIr1jNf9gqv1luzI+G+s4+HdO6AFuMtWxrEEGEWF69xH17CiUjQ18IFFmNzGf4pzOB
E9wofAQ4qUmRwBiUTkFnf2GaD8YcPDDkocfA6y7CrTQZV2X8rEbjfi4ljTy/6WU0y+dyJNv40skh
rpMRn3OYg+YKHtWo+YzFWCHyL59nncBCo3lZPtcHD0O48GaiktZGprnBiKmfJToPkSSnnltCjmkb
/DG4bV1lUZ51XhbHmMzj4ByWxhNM/ZMkyR1LTF5p8H9FXEgbKdWlbU26QdwPsLYTNB51Nzzn6Kdl
sYj7yDFYS+PXxKUuS+njWKqfPiT/YcprDr6E1AXGJUk3EbHXke/cmVfZAu88cWdozz2vwAS2J+XZ
QWSsTCXa1WCNjKjUsfHDqxRoSwlGcHFTb3K5W2ZwjuxL6zH9Ymi8tvQOALjhDnjaSTxaoa3e6lcT
cEyGTAR1zyovENImiEkh6Bmoq4eRhTMq4xrv7ABWVnkzemllIepJKLxy4ysO3+fxYe7ZPY79k2iG
o62xekWKqpfRykpmhveYxCnRgCubh8yqzYMWBDrQiewyhVDUYGJbqieQJztm3WlHzNUC+rV1nol5
A5SyY+bt4yUxeneCrbRTifvaxqwGmsTXl2C8sTvkzKrICvU3eoGLiT0RsZVGqOyDZlbwtdgo3jRU
TKJXWVb0PTSdhswzf8SQUeYeZNFoP8GxxjunYjblgzmxkk2jmppNZdqxqVpx9dse3oNkNG6sIJnV
JzIIh1BODsCEkr1lvseJT9H6868i8ZL3WY5qOksPP//GwGPyx2e9+oN3RHxgH4olg3XfKqt0Modq
jUFEm3J8jnbq77EQf1WBKq1VlhPeFWA1UurLfN/AX7CQLzkYkN3mVNzZmRNtAFZQMvo39Wneqre4
9Bq3PqWn8aSQseg0hyZZkcNgX2di+ppVcpseeO9XxwVl/Y3FwOupEI7aWdyc4i5E63ODia9fwvfm
qK/HE0tP/1x8ZAdKdtkhGkZ95TUyX8WheWDHztbOsQg3EBerxOeCAAgIoovYEP6U3LqD7iJ8t87y
1WZPR3kKx9/cU85i7UdDKqydckd8V+DIulPfsFNM1lHhTNBdiwJxZcaO8SGu4hPgwFfU38LZTWIX
nDmuG+Wu/640z3geWMyvcjT29ipPqHpWyFvSMz7z5+KRQj644hN9RnS4gbzJXhzMBtGbFBraN8lI
8YbF9Mf8BtPG2uAmK1QqbYfZS8Itz3TbQ7tVKlqVdX9Qx30R7NOeA5RwkfhsFW5tgIc7DIkXQOIb
tqNY48fCA6s1B0Xfsd+beLe1B5awxKX0DmepIYPdd9B/lpUXsRQTS30ueYN5NZhh8vDuKs6mQ+ah
ZxFrVNVE5jFjVIB/I0Sp2NOsApxZL+BdSxcVujgLfnO82DvyzupXlXQsZZ1DmJhIIHJS8l4R4F/U
vYh2fDjlPDxmdJh+GbiionCHV57jhPfXtGlhtWlb+ALCPI7dWh1WMYMjcKkSsBaHEPa7gmeL6vLL
8Fdafag/0IHx8qAtw50Anp1j/AIkB+8xXYiZ3w89CXo36cwRZp8NY2/epNLrt1wWmbTjKbZARwcP
hCp+9gQwJB4tGaJNlG0OjLSZmlE8Wue8xnN+FsioPw1Pupuf/Qv9U4PMhq79vn1kwcXPDt4ofV/z
Y7nrP+nJ8malf2nr6GyecI7hTUOE+TI8RTjIYOWfedskEIi2YsAxuiqeyjVYD1qt1hE33gHaB+xy
NXZ7ZdURo8hgkQv8qQo83TXOyZNBqTq7KsFYsWeXHmuFl96CLbEt+f33/L5yd1KZQVJ281R7aDUt
2XmskxVzYLLUqifmcVOw42Hyrfue7IrXgiA/4QiBIMONAE6BFOb/0kiek3plHJXKsw7+nrEbeNmp
4JWCY+cAXOMFAi3vP3fJczBvMhNG3CbtDtIHCLHoPkAvOaMC3GC6q872Zco8IlGy8TTuMGw3zuLO
8mg4cRJVm/rQJetx3+6TE+Y3KpuUONBV/Iq+Pj36OVp+xyQgjmI73xUfNQp/ujm21qCKHOuV62qa
VzD0+w7qpiNtAUV9dB+xp2+ZCTdHkL0Q4oULUxKs7IpigAaM2NLnCHfPBU12tpIGl3zZBvZ6iJoW
IRvSKS6RVWB6wxE1dZ+788nmqqFFZS7gwaGVaFxWo7EK7+jI832SPJIQLTn2o0CF9wINVxs3YqXt
mpXyqqyhOz6lG4Y5N/IaZm4fu/QUrbWnnLmCZx2RYHjzAx6EEculU13TO/qZW7uOdxEWp1PCMYZ3
1SXuxyJM1Qm22Vnn+/av+kb8b/bOo7l1Lb2if8XlOV4hh4EnJAhmShSVJyhJV0LOBzgAfr0XZLfd
bbvK5bkn6neTWqLAc76w99rvfA9XOl0XLN9h2GJmiJDFnMjPgXq4ryp/vMMHP7VrhCRlFaiX8EEg
yl4vBPd6LX3acvHQ3SlvzdG69fzi1b161eo93nfHkEEKZcI1HDe4RTGQjwPcS9bbyBrDPfFQn/qm
gL++EvcEdmgngtQu0aX9AtAA5EM/A1Py7thamJRbT/UnYq8zJ6z5aFySp+wY7UwdG8DBJNBoWmFN
mUCXQPcV+1q9t6/m2blVz8USvLdKQHaA4+Kps3btH1oDvOzHdk9wZ3eY72jpLtwwjELoEZNPgc5Q
X3nRJubN6rCfXudkjLNICg+87oVvvjZHEhVqVumvmrExDB4D92KJdasF7B+GcBfDvtICfk4ISfle
quyqjqcKBRE5Es5qYKLQB+WZsYqsKBZOdJXan675pKrwoNWKk3mNHxXceissAFd96900QNT5qiKv
Tl2zxzdZym0Yorf7GN5BvxpPyY7USte7NBf2oKp5QfSKOtD9AUpt7Hnsopf5q7j8HnPmJjoU74vY
HeLHexHtFq3zZrovtgQlXaPkYGifONxS9xrJc/KOiE/mx7k9iBiH49FFZ5jbZw5/tKhRdgwl20Ce
dOVnNTRb19lU6T3nj7dokL3H7DDcpk38pb0AA6UjkOf8bXHzvmp3DEAYt2t3+X4OmisYSqQQxTV6
517iMDCMD6zH/Xm4qx4wHFtfLLK6dfGCrxIyJLxKjxdArlKuMs5HVHDcw7a2IZilfooQ89jrzNp6
3C1VwKWicdq9pe/CWWd3JN1NV5Da4U1JmIatxd7giU11hIR+v5nhI7yzsUKag9Cr/myeqvcqPJnP
dfKQ3rv10bN21i59WwpPJUg+xmqFVXVI/FZbZYf0bjZ2MxfFi7Yjp3Dbr5dtFwORnboVe9rTHoqT
H7dbTA79N9lgolxxbEYNNs1V/4bZY76Et3JH/sZb/w15qaYKeMSEXGA3WbB2K3zPm+KJ+Izwvrqi
l3yoT8W8zj7sbNX8GEH/jmwv+pkOxYduXItk3dHUzbzsw1FKHulVfuPOS67w3O8HdWuRK3RINtO7
2fvNE6e6UXBMriNmY5fs2N4IwuIWMXbus82YEqPsHQOlDzLnv/mFZm1ltB+ZMzNiXQzBq7TZ5GS4
PULVK4/WA4xZK4bEeC2+EXu6w6b4tsBdZphpjxmRlxu3DAznghd+IANxH3ItTuo7uZC0Cp/DrNKc
EPkRvc524bcZFxRhN12whJkkNLbS5KSTQF967KeUQE3S0qhvnFpy6eIfA/S5Ms8TDforAr7w3Bo/
XfvVxn57z/cEVsAZ1uE++qaGKe/IsWdBB/IA0xBVwsFBYNFuWIpBnOqpcVcmrlUa64OFiZRH/0my
k8U+8Tic2Px+yXeSsoikmT+bb7pGPJZVuw5/iAIEqbyS9MwQwlfWS4ThbrmF1ogcD/N58oF4btHd
ab4klvCSUWa06HvNbaUE2uDX5PmtWFBtgHVN5Ov8UfeUiLB4ijWQ2HOzY+DH8dJsokv+Vu5T8vLW
3ScwcIex5mODewJjzYqb4s7dNhfXParb8Xv4di88lQqGu8f5HJ/LL+8xuhNnaP3mp7dPntvTwFNA
xPjzOAVT+aPN92hK8MbTesHahfWUtMH45bjbmjUFlD7wSWRuF0rnj0lBDLAbgYEeJ/U46+waVyN2
jgN8jHVsOepRRrkGE2D5A00VZ1TXylbtJpLjc25b4t+04++H37/3+1+//8yREQd5BlsmrtAdemOC
N+z3jytnrg8huLBI7GSRxteOWNYIK4VvuCrqfs4Z0RA556qtvnF0Xq/aiMZtgXfHTyEVr+AqOVZ6
F8Ujb2xk4uui1hLfcrJr4sVH23L52jzB5NYs1ICVIiBnR/VWYdmYPkhy8m2HrGB+pHN4EKRC4C4V
leKIIJzUTee47SprVYZR5H2tNCASG5GKNy2zgXn3nbxpC6ypKEHE6kzYVRI014LFlg9Zc6QTbm9d
Z8A0DN0P9LpcXErtR5NB4CuR5lGLgUP3SB6XecvQXA+LwEjG+DlJAuCJ5lqBiRwkEeLZwUBX1ljg
DZqSq7BqKvHQUB250N6wzuHbHSOatdGkXUMmYS6BYnU2M0hx5TFO86sSNhAjVS08x53xZpvzsJo5
H9Ie7Es5Mck0lfShxj7g1s7R4XLCHHEcDODRhAFSP1IhS/Kb8iR8N42sOwi9ZFg/0j6nnH+Aq4M8
C+RiH8Uptc+iI/31vahVIE8m3JiJIFt0BgWdyERRUQhzH0nvKS4cbLVJH8SDS5ZBdAprTKZZqe8H
iWu2EPZ9mH7kfdseQk/7NmuiCC04R1BB0nSrhmCJGICk6DrfiBOhAAB2D3y4VlbFLFrwKOPDHF2L
srQwU7+CcWLtr4q3sp8ZL0s/ScPHxvphDd2CTcyfhzjnXm2AjsnW+2lK56h1I+noCJV8teRrKHDY
NyOSEt0lyLeYX4BwDzsx4oxDbvgzA3HXWNu3LiEWscQoEzLLwwDx1CAPXgDqoHsUcNKRLdkwRPIF
T+JIzUl3qk1r3cNWOEJ7JfcJuUYsAsCXColPCHQ78OBqzXg6MTwiNKFeZPAkcUkf+/lFNsoL8GhQ
X/TUHsqEdqhehKAZ+/23uFB/VHefaUBXa0n/zjwtcUZa/ty9y23gIu2kPgrVfC3JRV04VyQZmJT3
DbcOnolnTuV4hYyPr8D50sLupbJwL2K28euSEtWoxFPZIJsuTYNaW3qfJEppSfhp2pTGydAfnYqC
uS7YIABm88w3L9de256JYwaqpBOJJA1lOlXDQh+iZcCwQGXVJGgt8nyrtUW0f4gJJiaQhI4ui5tt
pSU0MyAh9Ma5epPzrKSStslpqadV/EXyM8X4Q1UcbiePeVAh9lYiDu0CmfPSAWJh+tTYMLZSgyMl
R7y8iTsCtWL83KIwJiwAuiDqubFBTiX2YdC4AJyIyFEz3jrGdhF9pGKAXqmoVxLDg67zxJpM0jBO
gUkvTvTFvecKsddzI8MUWHMv6p63NgbmFkpkgLhumOgRDLGcrBtjarADYwxXDfZtUV/fYXO+JrJ9
0pppGZNN7mrqYDVp4sGTcKEbVT7hFiaHU7fpZIj3WCEXTFYh+HBZsU5W0cVgs7Ii3GW1VoGHrDnB
Wr3ctSYlrdWacPCz/iWtcuoRgkRXnOEFcPlnPPodfX/65giP9VUaThezXCxG7uMg09Nsd36om1ng
ouWoKnrpcYh1TO/KBFYRUWDNHlABCRPYHvHPuWOg4oGBaAJMSF38lFrufTQ5nSuo1yfyA1dIkagq
PQOb/YiDxETWUTNmECL8jjHgg/p5IXEc5OOEttrOU6zDE4s11RwP3XBwO/09Hilka/Gm2sdIqy/s
NXa10yzkte7bG1ncF9gJ4cI4SnkGucdspojO64fKtUj0am6q515G0OCDtNm0CVWSQN7+qfODN6kf
UURYGVN5BD8JCh/wmAybnPwtU4IuY/vbWvE5r/AnsUug4KHFmd4+7MnDBtdQ2Hdxsy4H5qSGop9E
z1SkJbSZrat8SNySwiNNriq5VVaOiNVoWPuOVQ+m0LtFLfSuvJ+4WLN6RxjHXtjDIUxb9Vi1Cqhr
NX8YB/E21Hinm2KmPNEhktvUREU5XCtF+RgXK1sMoH4oj0gn7uRIAFnm9dgcU1pJ6Giu4ozkesc4
Yyx+aRd6uwszdUtAPWzrKOqoo3LHr7ziqRolv1UzVmvlcMzj6AnKgt9VSPA7S9s2Ms9ZrUqmv4O+
7TjNVjBnGXcMxkWb9We46fY2MTNsDfnBAjr9MVvJUYtmZZ+q2rVwqUFzUT/JMV+sbOI2GkxwQyI1
ep7TNUZurLje1jC7zHf7nL6JXWuE1YZ3B4rPsA6yxvDDpEbihY6sZtBn5OikEygIBvkwg5vcFL7/
54TheVZlr5mD/NjJY6pFLjINJumSoqTuEa4eVQ+GoW4UjJBTg3MKgWQQwzsCPdTSYIY2177SV3uY
EH4/k0WrRmkShOUw3GWAK4YUIp5Nwg8/Eg8rvNQCg73OmiRh2j+d1tCePkw0dWs5FosFN9vPqgbn
3d2bqeg3rgI3L+5BwpeV7YNH8SWKDV/i5Mpm0IwdFIO1TaqAEdOXaYhY1mGq3E+mKPZWbaZ+ixuN
SOoKvoJTblOp/8hmYIybd2v5OCiqtXFte91MKa1D158JqkjY7Mab2Sx3kytuXeEy1xTtnlyhXe7A
43Fa6yoLrtx67vfJ6F0yXiLUpc6pxhcNWp/LhqVVnic3UiF4x3TWiz6CLVCz4i0LVWzLMQJt22JR
57042FsCfSBiyJDhOvGgxgyR/QpygqlDqviWZmQsaUpnhRsk4MctA4wqxD9H0MVtZgLuMrO29Pxh
VpRjXM+3NmMDwcFuQWeqeRsXJqbMEqpH5Gp/+qJvz2babZnj43gw6yYYQvEA/wfqxKetI2rtSvsQ
FdMPVjcQHDYS/JBXqDLNTT8yX9PgbDByxldjd9O6wQmGA+3LaRpuNptHIu4IlBZjZ/tZoBVZs9aH
UluXuvYUqn10GnoaBRN1RAWzEJJQcsuKtA9Y0PQowheTIqvsBT65moMkDz1/ZKMBc4qoFuGcdYPK
gIPtDPJ4Ai9+DcOugqE8z9ukHO4GI1Bw5K/0xcA9t6V5ANZsHn7/67/8csyraR9XNK5N9pmwGYJi
htdbuvHff/j9PbddgPJq9B6BOzj8fmgG3gEcWNqmwLcQhJr+pi6h0p1dflmV2gWgdHR/WHyhahMJ
5MgDEz7QamtIJYglICX446CAULSZaeZ0blEtDkMUAWdk6mTlwBd/rdy/H7AqXskFcILZU+xDl04w
enSrcg56bNj/9qEs0Z+IN6SeDhkjf/uQIC8wZ6vZpwuwMl8+QMHjy2mAIzpwGwrpMhUzyOdSQ6lv
h97KTnmTmdvfbff/iwQfpxqp38efgslb0ok2+RL/KPXTtP9VJHj4brvv6X/4Z39TCBp/eSo5gB5O
ccPyDOfvVIIWKkF+f3HUaYjI/lMjqP1FEofjuPqia3AME4vY31IA3b88Ppuq8ieqiXnB/r9oBNH1
8qn+QcPmqRaBVq6GoZg/5Ij9Rx2D3rQlQmur3XUj8avxpJxnQXBN5LHeSlvyEbqISq9sDbFpCgaC
LdF6CgtI3puId7KweYw88dBHjeqnIsV43sl6nUgKy4xwQZCZJLKmOSrebgQa4fb2O+zpEGCFemmr
0Qq0aTYO0FL2mtoBdPVsFjCvqSzao9dVE5m2AFbBASTI5QcgoL1XAMtZFiKJMd2aj1BLP1uStRAN
6Zy0DPzLYpanqs2eddrLNQlCDQHaA4nPRPZwYsE9i7H7bQnKuHdLwm5AQz+6NXMQa+i29J/dPgLx
rqjqM+pOvDyZRyrzOP0kZYtuh4UGgco6Mo81G/6DwAa3anBybqOxuMObGD72pfmlyPS9MbxqW6ku
NBoCl+tGVHsB3BYIBPbCiaUnaagrVU/S9bklnbXSjfSctgp0L7Vl3dpV84oruAgmPMv71iwfYec7
QWNmxcaixIT8P/seIuFtG8mnqW+xrMitG8pyq0s+c20zdYmWJ39CkY7VSgVuHb1GNVNv7v7H1mZH
EDuPVZMCo5fJqeDoP7BhAfCfbG2MTAVYBTgHmofPHIJlOoSPaLvZyEiUi2VvrbHb8asWfUY8aevB
Y5dT8iLCumA0nEflwJ2sv+PtJaAbrHk/wTcBocZLSL3fCQFhiHu8SgmJdUaYkzWfPA+zY27Yb8Lr
y61hrCspqodKTXjdigHnQDssOGzuoAI0BPCnDo23o2zSULFXLkgX1NL8XjFWnY/K4l6IaafqvByt
h3IVIG2yBvToz+2zqoz8ULicBF+nYVSuP3rmbu4JXosBGVhzvnFTxrrz5LQ3YcGMScKzNjv2yc3E
SUqtCsxJlz6RlBRoGg17BgtHz8aNgjZmOw28vEPxpDvjg9dCX0PVzwYgO0wEd6+MQRObWfLWqHno
QGeehi5BFR/uflnYeFDIRn7WRx41Iou3PMNjoOd6uA4Rj8zuQRSp2EQ4SmCWr9PRI33Ww2pOE8aa
fwGmMTvSK3yETk88gTSUu4lEjXK+q0AcH/OGPZ4j8othYVKwUFvKkZo5wynLMDPhmR/kp22/1qk2
3HrlxdIQnvJDnYEbKPxQQQqmbYq5RfAiZXP82lPqAFvH3dxOEcImer9NoVfbONWr58bJAjyi9nZM
JAGRFT8CuymtfaW1t4hH4eSiIGLV7QYaPcFVZ/tRtNqwtQtxrdpe34Y6LLfR7NKVU4j5nOcZgENb
hX2rQJBjh+URlKElxGlWZEJu8RmC7ubhKTbmAHpH0bV51xb1iahI1m0M2nJjZPSMUXwj0OLVlbcj
ucJHW/auCevaGhwkSZvfKFtgRbfk5EXEN4BgBI3Q3VyDdd0EdkNzhhxu0EQ4Az9S2rL+266oeGDX
87BY/DWhSyvA0IuUmiXVTG+XRzkF9wiLLMxjtJqJx7HYsZvRBqTVZn0dHdS7Ywlucyjyz2Sgn8Eq
96eKEBKSTvBIaDm54BazrFnlx5u2ELz4KfS+02XMW8pRoRJdD5BuduZP5KLLCCU/Z9ebd9Oo4Txg
Q2AlXn6axKI/dWLaX2e45TmMltyoMU+3puHnFY4ZG3/fTJj9NSs3UirfmZo9RTOKLE0hCrVg4xx3
nbopnW3UVN9uBak2LK2jrjJSj5NPZYTJZsc54K2abAeAiCu9yj7bTsFMFQXYNgxfdZSBBxr+Ivx7
b93q2V0lyKo0YzyVw1igvOrdIMNKlrfghOzlL40Ry8uxLHfRXFA+NzkRpJbm04IyJJCpuUl3OGDK
d92gv4ioJFfYls0V0rRHdxGdSWNCZsOjUAIl3xPOzFgwQTbaOk1PHIt3geAQraQMkUlUdQjI10lW
VQJyP686xNVJ9J3COuj75VBN/kTxcGYiMawRNAFoBPvYuRD7S6WgzbGTntW+uRWDSbEY9RxbCtk0
ZRVdMpjXK/IXrcBO3J/Eoam2K30go8J+62rVPjVapwc5BAwyvkMwPUlDy0j8VlvAc8I0rJ3CZAZQ
ZQwkyOqiucfDuAaPr4Djra/I0Oo7Z1CSU4nhNe4KgxnTgjKdnevYQ9aR/OHJjZpDobXZte1qtErc
KkqlNCjDlPA6iOniGSn7VCfJgjJx/4yKcYgUPTxPIl44qPrPrKfWKSz4JkqdkaaeNN256ZgwzhlH
k+DtWepEJFgJIakAL45dNb5Bip+CbLaWx2BXxLjbRhYlxVBmawyTBM2xj/HS7kI0Kbq/kL83NZx1
1MUKyoK4si+x3eMvwErIcPeT235YqCDIBIrhNrYfg8oGZ8gY1LjDyJpabbKgb0dt7VTJgzeLReBy
JoGhhT1l8g0n8VPXQCssBLKtSMXq/ftmnBFlD7UgOh1W2FghB7RIZ6ozc96Zw4gkG2uEPWpvuR55
Wzv3Lk7IosJrn/VOcdYSHhYShQJ4AUeNyqflKV6WNeOlL9V5R/bFl2uyO0LhyOBRungFZMc2y3R2
Hq8nggkiTJixPQjF9W2jxx7pgN2AtyckGCzTsz5m3X3kGiLQV2DpmlxJ50vc/MY1UQoQlzr4EO9o
i4HrbNxO++FiNjVtuqT9pCDM7C9Fqu1wOgGiE2yataJ9w7LIg8Fpm4X1qdOyKTAJVALBo32SRvtS
AcY7hZSFy1VmxKU46ChwlJoCyZKN44/c5sDqmJ6o+rY07PCgwTVeSYFeaPKQ2pCLm6Rv4OkblPbs
pkUfP3oAR5HPxoH0Jr4xXlwQG4t/oWIOl9fmS63QBkmlslaJa1lkTty1DMXPlWYFU6wf1DgmQ0Xm
1CaMOjgYABKTqpXXe3LvIQcqfswSiLswWac2Y6W6tquTMtn8QHsJU85GAoWIWe65FFFhV0l1R4Jo
yBRs8h4YIXy5s3mz63C416wULGbqPhTlrcJst6Lf7tghJvIomYt5vXWquJsL7sYHJLi8RJnw2Gvn
xjYSAXAdDxG6k9zXZgM4MJs5UaOFTUhKpc0Cu3UNIgEb408alvMtq07T2Km3fjwQWTA8/n6Qdfo0
jVN6AVw6PEIHwPUwRcMuBNy/gRo047MM8YW0yN+TGHkTMUw3YdblVSFq3qpQY6Ie1TgDE14IfGz7
sBYWbhGVS9sKH7kSqwvZLUCth7jZMKsGIxHpzj4zyfZy04yV3CycvRHqeEua+c0eQSlo5aRsul5q
D9TKK68orEfVmpAzZFmgllqHyG75LY9kjlKq5XFidGHFwnzMIt4cXVMNuyoumVzIhpgrxq+kQ/Ss
pmMxPuGnZA6Rw3m2Cr6FeDS/rClmey354er4Cermq6s9y9dHvTyXKnznqLYTBEr6obVWKbpMhDqH
ZMbvYY8oOaSa+X2EmnpoWK6rqC2reaPwc1udyMV1HzRtlivTHp7ynCVKhRl/bdRawK7wCrLhzukZ
8ygzMQH4GtdlpEW7zrKn9SzFI26wtbcorQGVOOs229ulhz+xB5A593WIZi55ziNyO02dxW2hYL7m
iksC9M4ammXtRaqseGPZbFm4MZvuK3ZIYb5RjGViNug7okQx08YQ3+CbEXlTeaTiNNuRW2uveeUT
OJ5xmzFejEj4tnobCQOvkEa5sCtZGVxoOK4l86pCI4K18QYVNVSBiiZnBM1iPK17JyBZ0wxSk0Gi
GJxHQAl5IJMWu5Komq1VgAtLvOnQ6NonvlZE4SbBCwU5pMgxzCOgjhUYKwa45VwHJdsX8EyNBqFm
ntPXBHYcCck99iJYm8DRVRIVCEiYxp4ABklwkzoOf9J3AJ/FlVoEjQoPM0ExJ8t4tC2vOzqsSH2x
VCiDUp9a3YHA5TV3zVxuiVz6pDhHaz175FGO/SHz5GeX1caV4+bYNoBvAV8BjHWRO3ha1J7opka8
8dQ9urEbFB0bCVI+z8l+yGMCNmzzFrCb7Kam+la3pr1LbbJyPeZ1keF+WzbvDZVusgDi7nfET7oK
+4JCXseEWPNR563LbiqJjWllvkaWie8m6baDbVc+5Nq9Fk0ET1LFwXpObwhuX7G8YsfIMnszgKoy
3EVYNkRnsH2Ui0N+g815WsiSrk2zkozdbSjD1u8m8Sfi3p2l48Krxy8DmODVbWhQs5rx1IxBmLVb
nO2SwXmfarQ4A46BPSPIeWOZOJIU0ftejo/VFZmNvo8uQs0BQ+kUEnx3EUsaPe1PyTz4kVQcMFdB
HkXGQ0NtwjWIcE2ScgdL4qeOqkDv5mHbJCE4XBZRdfzHcaS1FTkKvdzVx11qm2SU8RWjDuXqDrNY
stYq1dV6zGnTTGTozMacjfRkAXcqfMoWk8GQtftxRrhB/ph3JM2OPyKoV+eSeFzc8yHGB3+xouxC
zPay9tDIRPXJ1gpxJyvzzdUNQMuxfjHZ9OyyKgJ5kOOC6sSZuSYCXvKcfNPUUeJ4Dl6k2b5DKJ/w
oFQflAdfmYPgCaMcGYY7Z8S0y77/qDrdY5Sx9aOEa1HqLpqRrBfryNJ4y5sQ10oLTDZvLuQHHBcJ
eSkryI5ccy2eBEITESpqHJIdC3QlQmZc1km21TIE87YWs6pyGJrOun7u5iVms/0E2iiOZLyejcYl
BRmnT6lDRCn1HsmsWTR7L+F86Ilr2feg5H1GS3LtALVaItd3lU6Vl4kzpoxzzH2054kMeUK1cwir
zXc0e99rIU4LEjpWk4LANuq9Jw2wvk+B9V2m9eesjNBnY54TnXesHw9UYVIk+roHLoAlHAd+8+W2
7LdCcqx2LKWY+uM3VGq+OHC226qz2U/1PVN/+tSZdV004ysrNe8weuhSLWnoAfE/SNt7qkZCbY1j
aXb3kd6DimnzN1jaJGRUa6WtqsCOfN19mPrOhorpVGSNI62u4xFTOmLCnmBi2AqdQLRDnT1H7WEc
wPWiLoBMhVc7XFOFaSpjQhIX9Zb8cCkQiNHg5R3raQ+ZRJkSjVJ12plRrna9dNPI0rZ95ub6GSa+
BSbFV2J12cDiMWNOW/lh1DOiksypRtSMXYVvXMgCMa5q3ooWbY9jUpLPakyUyPiSx6q67cW41Yg+
9lvBWlOdv00dmXBiJ+8hBXhJNM+WcuRjEGhpSOyt/St5mbgJMN66JSIoI6eZsDqXU2M2vwb68B44
8sawa1KA409TK7SV7o6K3yuUaC56h43RJcEsKA1p/TbERxfB0N8tph/RVkc7H9OdRinkp2aHKU+z
7ucRIVjKnnsdN+lz0tHL4GnXVz1BZuiR2ApUzjuSlPYtuytNFXFhhcopt5lUz8oXQJxy20XvmsEn
8KjzkUFXvibRiXmQ4JwSn+eA+gAvBCe0btMcROmMwJrFSco4a7PM8MvRMolW5jvQZoomo1PZOinK
JsrTT9AU3lpXGcVMFVlxtvDWRc+ygfkaY7Q6fJwswH4oN15+u7i0QQesGJeQy2w7RxOaTiTvJq/z
byvhdiGflYoxbp5Eq4KjrQiyl9F4iOer1BnbKFWvrDtcSZNMoDqyMY1SeBtUEy00DLjDS91fpzNP
URMeac+sIBS8fRuqwmWGps4tLn9GNYVT1rtKzdHDcvVvukaSmVPYw74T5meqDLT3Uj2YMT1yqVcF
yt29k98UzXptJzR9qkNLXDbYG2zdJzcwWU9Di8JVRUA+F/bNE5niZ5KtbpQ3JLWYzePkkrnXp8U9
WdZc2/Ei6eyK2k/q8C6ncToP1VRuozD6knkfH8Iuv5n9lOOqTK/CxtDLlvzUdmjABI33hikJZhaS
u9ZetrBOjOSlJ7/CWFqNvKuPXTK6xwrU33qqGhn0Wg+9pc7XcYEC26zHWzK7pMkpXx2pNKdoKpGd
aNbx/zcYJWCa6X/dYNg6A///sDb+d8xB1Yr4n/yPrBIf/7jD+P2H/77D8Oy/rAVm4Ogc9haWR7An
/0460FTzL9W0XXYc+OD5H1ye5fJJ/+WfTe8vVVVtjz9W9WXLgHPzb6QD6y/yZFQD854OAw8A2v9p
i+EYrGX+botBf+aYhkPOKl+hxZFt/BcnPtb9ugNErJ/w6eVqffj9QNagAVzKYLuoOtRwSyKUQvt3
GH5zrf7z17+/KVRO0oE4LL8jM+2Aia9E+98ehsLU9hW7O9wg7YJykZOxssx+REFfkZeycjTMSi1T
qmCMlbtf4OvvByldCsHEGLw99M1fKHvUQivbJRaQkd9fW3p4NMYm3vYIOVh+4IBfFw8lVitCnotn
5nDv8WQ8qFGu7soBbYc2k8qTbGyIKvuQHT2RUH6Z4vW3m/qpi+bHAhMi0+lir3C2e1lCEtyU1UEa
E/vtRCR8RaZ7lUl6NMMYHdNsVByP1bGh+fZZxvbgl8yd0LQCfR/rk4rIVXj3zZcBiwWCuHNfG3DS
3Oyha6LrpIqX3KLz162m5jtMN4M7c8EVpOkqSYI2zApPTYm5lF35Dy130aIhBtvH0jdxsZvX4uz1
KY45eTYFMxxltl6aYrojHOaqwcLD/pj7uSyuZe34pR7mu1l9sBENsEp/HzyLyTvNFD59asgxJRWO
Tyji7gXsEvlPzMlGFP2AJRluyyVvdZk9FUmNtckirZfOEzF4+VARpcB9RXnHYMlMjVMsSiTMvKqj
wwwns/OQ82w+ggp5q133kYPzpjXtvds5T16sPXPx4tiRKaMb++xpIa97SrhTc9UVBkwdC3GTIcpY
o35GHxlHzZ9GoDCrjPIPgtyxYh+cz+GGbOy9kPJLSpLRDGqLYsnAy5iilxuCuTiJrUMfJcGo1IGh
JhhUwdJljr1vURAh1KLiGUor3FRm86PrgOUmlcV63OMOja6eo9/lQvu2EMHoef1YDKSxiHJCihVb
PyQJrIllOqYCFWTvCBjEssYjwjeN1JTuQOO1dHoevDZ+T2QDldupJozIwggchE9NzswLwVxtMf1p
ZXtXlq9SNdBqg2ReU34g1LGqm/YCvBVDkFYgBTPtQB3CE7P4YHmearXiHkTuryEUIi4CD8uc3yf5
vpTKHVRe0MgEwjn2nT5M2ENnCzJbQnUNHhcW+PRn1sZLbnOjRSIFVUtVJTJSI3uLf6kV1xZ1G2Kz
7LnVwhej9C6M/gmIVyf6UMWCIE9bquAoNYV6r/RIrzGMNZlG5rmb7iB/MJ10cWKMKFndun7C2P6n
rzrU8AW7wiEkFIKNgavC47TggnnzeGe4DKorCVtFN5KDMmCJbmwHILR5Xzq/7VF4sfJmV0TZS+Mh
cuyzXWt04LMnA9l4cm5d8SgzBhe5xyqj5Elm4sFda0PaEhFoRfpV4i/Yrcq1qNNde5MDQkjhkH9A
wKecoDUBK2JJi4xEWtEVgedxztUjDAWLF1UtIQy7mU7XUk8//B+8FYl5r8ToubM2+WRNu1eHAvR7
ewvt9JP/TladtOlzydelA+uzfZ0MWWCE6SlpIgiF/tBv5cDiEgY+i2MLs4Shu5I36SIPpT9Zg3Hx
i4nOjZz0u05zaSmbn1QwtPYupdc+Um090Lihb9d4T6NZuu9RpUGAJWSou9pG8izNIVA6ZiqN6PdS
QbKuVvJeL6cHBwIltwSPV/o+GMhTi87+6WhqV0x9yY9WRgpb9ealPMz4/RvfEfJbtS6hh08pckFF
JN+hNmqrOpf/yt55JbeubFu2RbiRMAkTUVEf9E4iKS/9ICRtbXjv0foagE4d7Trv3orXgPfDAECJ
EmEz15pzzDswjEhE0vpBzbC20OkjdXxMfeSV5toeeaT4jXvf+u1npWd3Im/f+px/Uh/TW0OjM1AT
rcs3X9mWcfGddN+FDGKtJnlXeqSQHQUMzXjMYpLojNGevGqFiqS9jcWdOzm02uG3qqWUdynGB+Hv
3kuPzLQxnef1uiFkdFnDtl5iybACB+lXg3WHrkBIX1bLbkGQIaKUUzp4+ij4eM22YLC4jDYjHXNS
Yq5RaG4RUjufZsi9ooENZsvPcTD6de/D9tYCYNyw3teS2QWRDljr6tG4DVrj6MXpFHb9TP/+y3Kx
bme0Nnz84WvfsE6u1m6cvjtag+rSwRovgdsQg4Q/e8qu0SR9voREOg3HOaAZ4d2JiYKV1Cdd3/dR
cjESl2RtC2RPk0u8Rc6BDOSlVquEoqXXuI2/iMwgcYIgHqft3226ACu7zy5tgT5uurr6sdjoCvwh
kLZfIwb5tpPEtQGYXIQOc/SBUDXlzaSKSxK8A4iY8pfXUSqP0gaTo3WL1PazTcd0ie2amfD4UWve
U9/jBbThlbYhgSlNoe8CqK2LyhIvqUvjkjkZkcn2sO8LPVtaVrtHVnHqlegy+AwnmGdC6cMeqWBT
MbutkOOdmmBUL0JKn25B+ljP50bGjUh7mno1CbqhuctR2xXSeu57RvTT2Q7pXN1WNvEZHv41r9de
PdpRS6/Cb6mX17aj8heEWyd5SX2xs4YezSg9FIIACTl6zFV5n/b0+Qg9fw1JENmOdneoRp1YZDNd
ZEpFRWcCjxDySd1arWzmET2C20y7M0b/aOPlpkuw0DVKsk5pXkjqJpOQH7LTB4fISyjW70aHoB5M
4lM+ciKKcNIhJMcKs//Kkjn3O8J0wbpRu0wzaqAjRuZUct60YEJLTOLEp4xY8ePiRXaUJoVkey44
c1N3cE8MKZZdJni6cYboRrn10nhn5sbBFMahNfmHCbJ6dPrkWHYG01XnNVDbYB+O5i8/wr1oAY4N
O+XDAemxzOVZhr6z7yL9po59E09x/FZ3EjFwDg+vQh0ddfZSiEjgCACfaDipdgykRpuF7MM8SB/M
nEucPI933QgfaOUgoi2LL32A5WkXjyAMHIqqaM7TOMYQyHjIzRQuB/0xa7lc/dx+wgItc/sxaClP
6pb7TPXPX0u/fNXs+EyZA5tFFt6ZifuVpqWA9MTwyQopHA4weglnDAxUhyLgftPV+Kb6Dz1nbqV5
4jbXP8ZMXRh0RlSHfo31mtyCHmcsQEAC8GDuiIlRPdCForOZiGf6l5MugTPBJbaurfgVkdnPWIfM
acq6EC0FAO6YB8PAkNs0lIgyAhvA+t+rdv4pnYvuCHx69q8KXd6ygmYQVTYORgMwjo+QO8seiW7t
MWCKS2UhRQwJh8H4AcCGaeVCYFlXol5DMeSdgc83RrxvQJ4s+sh7RXv+ERbeexGNt74e3kGgviVY
9Aa5ONPfRBx1NOVwZSmoQoeuNFBBpt8/DenkPR6L+9HW31LFPGbosdBtx1hEzVOm8h2rHksVfakk
7C5d5j3LrB/WaeQDL9W572IH5PYH4cd4AMYoFoqJ35L25CoN+hcZovJM6vziMrDmq9AyHMwSzz7e
G2pH50xqHS7mraPtZEwug4q/EF4ukBQeWvbwGeKdFt5EVYG2uCHWgbKUPDIix+RjA1LMNtN1XnTu
A6jOmvKsmLycwY1wPMTHPqUSC3m0jiwxrLjBDX585wKrxxXt8QdQJqPEdN+pKzyYNmVaWs86mawI
ao0qe47UKQmo+Ewr4w7BK7Lv2H/v7e7F8ttfJAh8aaM5hYx9BA4VsFywr3w3vGsgpQPjh3XoYNNF
uL8jfesOBtt2kN0JTOHR1HC30199I9vMZtxRboJsCzo4r8JwFwbWixYmR7cofvs1j9hBjd+woSCU
tTGgMKAfteiqNoh1iJ2iboQ9UqTdjSqis6Oitbd886OOkQmnFj7JaHrg9Uue41kzpWLP9Bcz2dsm
UTODKHj8N/dGZn/ooetPOe1bbrgYXghfmnhVwmD836B/IRv7kxvOHYCPheNeO2InIhg2KQQuGORE
/QVIuKyouJJegvcBFunOB4cmw8ceYdbgeTz+lzTCScdM6DxToybqepKPKqFxZECwKRuauoXsQcBS
h8oa7Tz61rlzxVnLQcEORUXUUM8kqKICb1OM05pTkXX3GmFlBGNm+NA1zGPOJ9SWO3q2GIib4jJ0
6pPIbZjc4UkJTe4v8JPpe9MyxoqPYJSTlyp6p2BEoviMFMMkIEO9RoqN0g2bdDQGJz/lDlU4T5rq
ehv6pOFaDzC4CkA2JYivqFafIstfm7bcFm5L86ZLdqGVHHv3AcgeMuZ4GtUaeCHNkAdgABhWCW6a
ip56oPdAU7J+pw/coxwH06L76nZqvW+wvKmeT7P2QRF44FILwWA1hQRNKI2O/oebWI+64T/ZLjqL
zrrN2a9eTtEpi78aMO9q0Z5S7dnQ2q/Ad395Y/fiWPKj8c0nz2C87diogcXFyK3fRZRfXdumHB7k
2x7uK4ZUk1I+ompVfoZaulfV/lQGZzj7SA3cbGtngJ9jmId6s6P5Qf0+idNF0w3ZOjCRs3lZ/kDL
51CHcEejlEmtIzD8AOt/TwomkaPfK8z4/Fe/PBu4CkBO8Jh3FP9UB9Ed9j/sCIP/FdJra7wHyXNP
M9eftFCTA1kY1o6cx8WcMT+/RHOZYV4Ma0qc+KOC9bya0P7zc851uP0DAsC8W3ruMCWQ4RJFUpYe
HO/sBwVpJWlbAFvIf82/F/eUbvOy8FZwaSlhzBuz6c8jiIHMbZY4Eie59LwN0k6zDZUe1X7b5OS9
8YY9FT3aViWFhqA08BVaiRaTbfNLx5XWlGmFOMHET54UnUleREETeQDovlaCSYntBJQUfITZbUfC
lFP54MZhuySbOqK3NYzpwYzsM4zXfkO1dCrGdEFEXGtEa5ICDYx5Cvs+wWfV3982nb6XlASqCSmT
Qz3tgXkpR39Lf3Ha6CR9gqJbc0kSRbQ+Bd45En4Q45JpcXrJFC9dRcq2oP3Mw7uLRug9fLe4UoAA
/LE4/zSeJqImgyk+73sRYPLaTM1gN/+9vqrg0gO+qaNnEka/99z3XgroGGVyChmcdum8V6KaZ36F
JOqP/T/v6/lIzD/3fTrM6/ML7hBogo2/Kwhurrvmbj7wgVVzYOdd83M2zO+UfUdzzomRj067Yv4n
tbZk/9QeQD+tptwxyOIDFwDCkdj/3r9GarV0yg19kziu5KyjBJJiJ9f9TTpm46rWhjtusCDPp5ck
NC0K6wgSvILDSnzgJNiqGnNBaSf7L3/4j/9hXiT0AqaeBldg/he/j17gk4+Vtrq26qeTw5+qaA0G
op1ZEZFxhy4w+N65NGD5Mn9cNSif3WE577x/7kG98G9pKdnKWGFCSUnNCW3/TWkSsf7Zw1wi+EFt
VJ1/n0AZKZPk7cCymf6XllD02BzFJheyHZdVwoXegR+a//v5c+bfnJf+4zanyUcETqgb5jOB4AJq
CaQRzv+y1pvWziDVZj4Z5tNn+gGzGPkBg2FxDr1tPoP7Rna7ATzSiAUytShLufZ0pf3Hv4t/cO/i
JVk6KaLF+W/Pf3L+b8fwBjpdxtAwM2FZzVfa/I2nS2te/dmWWcZ6uiNJbYQdYFHt9634YnkKJ+J8
5s0vP1frH6fo9+L8/kgZdOdMdZBpZ3//Su3LrfKELn3zfVTTAqQt/en9zxU+f735V+Zt86o3nYWi
bTdVHbGbrGAzv2fMJ/v8Ez+//89TcF6fj9q89P078/r34j/en1f/se37tM0LEy7C/FaWMIqSMabh
vAJgodFji4elQBPwvX80R0Lv0iowIuTkgu20ZcVsaLr1AFK01qYF26++WuBt3Az+O+axkYzhuouu
qa3vurI5ytbID9QarySWZhWEAtXRaG1lJEDvdEUgeVaanYK2jiBRXjKCA8lgL2FZzOsWPXos18Lr
VlZmYezXXHVppy3iCbPgnfnn//1iamNd62ztPorzkcSLB1yO/rGbXlzkk0Bp50XNJL1qXmy0stwF
pdh2eo8i1JGmd5zf8DweFKbdbMyEO3QyPZbmF2d6bPys/mzr9Z5dPL/9vTi/Zc+n/c/P/3/e//nk
oLeynVFqYX+SfTlufn79j4/7XrSmf+ePrd9/+o8NP//gz6f8u20/f31+tzflG8oO29vqlVz/482f
3//+c9p0cvzj4/FKeZs8qB+/P+5n5/zj5/74V38+pqYERpoec6mfP4XhaafG4tVPiVhfRA11qz8W
+6ABYJwMzq7BOC7+br+ofUlC/fQyb5uX5r7MvFr16DJdAXehCeABOFNfppjCsueXYd7oRfSEq94D
gjM/RuaI2sl9dfhjPUpyc0mhikHofN9P52HM9AIwn/ve7PhySgwNma5e586MTDqe9/V0M0N7wYS7
YlJTzve2MaSmYaL7n3/Q7orw0H/3dIp5CIGwEuJPZK+ZL9MRSlHWiPXc0PGm55HAXpsFKSKRKcQ3
JliZ/TXl/M7rc57vvEpm21tC72CNipxu1XTRzkuMJLadP5ZUKgNvQYhAsPGY2sRIuwG8geEkKrYY
q4MtiuqQ/730j21lKSxmoVhYq4IOVq12f73MZIPvbaFAK5bQQR6NxfwDreEYWx8J3nw8A8o8h3lJ
Zcd8L83bgk7jHJBqsMDEjvu7rBj9AkOfmF4Oi/MRntfNUntys8xdz+21udsG4Z8dMh/hn+7bkIP2
YnZNxXga1xXTy7w0H+l/bCM0Gg10U3zi9+ax8t2B+16eD3SbUlOrbcTk0+GcD/FPR86cH0Xf6/P4
cmTolRIJNTfjgjmVeV4c5mzltqqBEQXFVxvk4EymI2ooLfybnyM6bwxT0K0KY9VGEeyB0S8xaHKX
V0K/OBjTsXVbnVCUed0bwpAc6vhRVkMBDK/OuiOu8Ho/mK+ucMqDo4g/X/7dNiowOyWo1K2v6tVh
ID/h+6VOKQNUFpbTn23DZGAMParLjnCBCU5OxTH40D0n31ODlOuual9weHANzsfJmw/RvNhwC3HJ
I9+oVcW5/nMk5gPzc3T8UmWSag0DzOxpYP/3izXdnH5W5yvTqc1sHQ3R13wY5gP07w5VMx2fDsXS
DiHIaj4ouelsjDwxt/OV9n2I5ivPhoQAv7CjJeITLIoebBkN1rCL3BQmQKiF5WEane+lgm6cUSjN
hCj/dOkkrLtp33kquz3GK0uo9rT+veh4sHmEz/x53oWzEfR7f097dF5VjZa5Y0ADbLpagFTY6yqy
n+cb5HztgCIm3mhe/L6WMjPYmxn1s9ymNW0mdo+8NAuX2hT87SuqhvQO6qwvtGiHDWRN/5JC8/zu
ON0pXBwea3PMAUVwbhVGXhyy6eVndV6at0EyoPHAAGI+0/xpNyjTZ/yPtOK/I63QSW/AsfmfpRUP
X/179aem4q/f+L+aCv1fUthTLoMqNcKorB9fqCrMf6Fl0CwB2nryZSKc+EtToZv/MhwTOYMqLAf3
p0Ru8ZemQpP/IiwP4LYhxF9KjP/9v/4fivZ38If3lV2+Qwz+pGpLQ/4jf0+d6N0aygoNCRxRWXPW
zR+Ea1ErSlvgG9wbYdkyyWrvyZbB1eQlzFot84ZwO3ehufld4mGnccbhlDbOKhglWBt+hC7zSXfH
DH4iHRKbQCSZvKMbImtOWDsshRtftMj/6cbpjn/NJVGXtXoqM7KA/BEBWYtAIR2Nx0hB7hcJrUIH
XL5PaF7FoGE2kFsUaGd8tJDo1YMaTqHKubsr7XhjNbCKUxxRhp+eIlq4C7eQ6PSqW1n2NrmvtGQa
8E0LpdAvuLWJ0a148NrRhozPo9YAWvLGkWfIZ+g4lElpWy+60lokvkaEOsaCLiMlOVaT9WjtSyam
NOLUfG1H4xaB01OCA2xUI3oUTrpVwKlU5NYtO6gxXQNxciwo1ndBr22FNyzzhnw+t3orbBWjinFq
aK0vepJ/TIv9gTnEgrlbHjLYKYcgLhjWU89bdZrnYR70tJskwd9ghTQ0pjWjL7SbeYlBvb6Phbih
B0mA38B+TrPAIePV0/kWRnUS8H/pzegEQ04IZyQDyjmVmXdx9dG7ZIWyTbNuPI2DHhLvVCM4kIW4
eFNbzU4aZvHTKiJLCpEQgQVmNpy5PqOhwHiw2ormoIXAQiatj6bMffbclKYz3V1qXkELb9x2z/NL
aQ/KOdey+5ZGltNbO3e0cKTYzKhvE4Y/qNw13HEJ20RZYAriKIfQp40lYAtqnFFFeIKkEL4JNdU/
5imoFqD0eGV4KJ8ANlunEqSCryDBkG1vkcSX0Tfnc1ZB3Prk01rBbdDRiBwaJH21jzy1FFq/jbv0
4iA3uTGjobmvcKmAPAdg31iyvk9LaVxVcYu8xzfU8pFaOS/ijTwQ935e0ah9G13WXixJ54yW3mNL
XT9MleCFu3x81AW1gohm5MtIfZ2AAGmuw0p/wbw6PLh6/dQi+f5gGAe+bDSMa2u6xGYVab/2XQG3
k9To48A5Dbld+ZpcmZ3d57f0Qg06yXa2psFKQQun7oNm6reOGda3psAmhBngvley4ZddJPCrclym
Gag1VTH916zjEsdTV0YGJVq7N+/8LgrfVBeQB55X+54YNfC5wiLtsENjwtyQyR66kV3Bcb6OoEOW
QWTLN4RA+7yN3I8WYb2r9Gd6kd1jhd1i51Md3dBgq16iEc2ua2pn6TJVFR0JdD1R74AbO+8piiiP
5kk2Ue/BnSSRbq9bSa7S/K4D8EBtjGgZ0szbRXkzPFuV+jxESnapDAoZfYmfnGBfkDRV1f6i9a4S
URON+B57G0940jq3VY+mwVNxaMZ9YJ98ZBdLA73SAx6zLTIlYx1XqrIuwrF9sF0yU81We3Q04waE
l/eeKMD0S88YL5kqhhsytuqllvQGkcxqdCxy3Tr0NiqiOHb6+0zp+vtU03aNpFzXVSlxpdP2zqes
VhNltp5/YuKy7MoWV3mLALy1kuEalVZ/lUbd3UCpOvxs4lhGW08Ex8A0IWv1af5MlyahrQvZf14d
Bg1CMtn2GuNZeqJtjJc3OrtZVF0lMLzHAYe9GXVvZmGPN13hpw84CG+DtPLO8xrCKhTWfuztIq6J
fujtB+5A6GKJbT9hKRbPifBWdinlw9B3zaWUzpOEfGcJM77LVC2+1hla345qjmEy1hRhnNyQaB7f
KBFlfb0JN3D6mLvnsMeOrvZgaHoH+Nu2NpnlStjsJjCl2C2+fGfb0C4/tYWF8wfPGSDACMdPUZVn
jh98kbYFaTUA2hVORgtAqe6VVE2ODY/LFbyXHH95HuxyE4qQaINfpFec7Vgonz2aVHMfW+DwoYUh
sQJKv5xXV1nrM2JuCm1fEvn4EnNWxfR9ng3HcY4WEiRcxIn90jkjOmtOrwVhzvraMr3spVnzyC9f
xEiIaBwUxVLN69+twvWkmeo575L2ySR7cyMCNdmXrSs3joPDebZepqpktI6wZOki5oFZWRiXcqjS
ZSu4hIvUzmCnkPfbNqW7Mw0/p43MQUmsOjj2QXrrZrmDhaFJlr5nAdz21fDRkjHAmHh40Vyn3KiG
F9yTbd9c7RYC+pQbXHQ0w6Rr5jtJuY+c0hozGvACI8qR+9hh81xKZRMGGWV5pQke+wo2hGGl1T4v
guBRKwtc04JvNL8LCMuKFEYEybgnNhajgmmV40WazRVSEgHh87ZpNW3DbJ0n4olQtvoGEAOOjOml
S6fmXCv9dd1H7RFtZ3ucl8hzw9oy5kDSfZC+5CALbH/cnkQJtcYOyCYNSHuA4ZWQc+QkxSVWu50V
Vb9VIdStQwsDlC5dVuaZPAbN+BCkdL5Ue5q6sRM4f+yd7iXoyX0cKU7xCquj20eBt/Nj0ewny9ag
hDzYO/DhWmm5pxyxnkqz8FY75FF5SZQ6uSrcZWFDTohR80sdGRAZPBS2iQDpH2kVVMKITr0ZiPvO
hQGhhq66G3XXXMFqdDZZlO91vXjF1r9VvVZb94gRdrIrP7gJ0ycuFOfsDaDPzKx5xmEf3rRG/24U
ztJoaJIBh5n0ZCbpzcN9QOwjjCJaSnpNVnKEe8wyjPqgW5/WED6MYcEdNaJL6KuQIfqrSnIEC8Vv
N4Df3ZQCx7+gO1erF6Um71LX2l96P+zjsoe0AGpgUytQJQmMLnYgE4ylNKoXagHgZIFE4H/UNpbZ
F/jIcOf5PrQ9J//E7RITyJA+KbUcgWGuHUnJH8ssBS/nSS+0TzVRbmpLoCJx+2WDhSf3t51qX5uM
+kMYd19WY9G4LLDtBoH56DUVfUoAWqZrYk6OBF/9K0IVTMEVoV/dP0s3/2wzjDdQ3GBCflh6p67E
IMAdEbjl+1dvzBpSmEUnyOlp3bfMUXCS/2poFloRtAqKSHA+GhqSolS3tWaArJ8EM7Ek0SXwPrUI
aKJI5DUHrVXEn0FYvoyGXNEP2qYDMMouSE7IsA7FLK6U6nNWi3vXiu6yxnE2AIcNS/xG0dZ1w5M7
6Ot8iqTw5M7VlIPX1mcX42GJUYmzaT0y/hvbSz8lsZeEGmq+ctfqynvUVVcMx/uKKLFQMXcD9cyI
OzH5Fv0DNihvmSk5etgGeJLfMDs0RwjkPVKB+I5uAbkfI9BtG9Yz5u8VV38P2Mn8NDssuoBsGAaH
+0KT1YLwk2UPSWtBAh7B94iSDDjF1Ixrh2e9fghynHmegdbEr06Mn6ItdzXLd4cFbdZbDcYBjotu
ooUsfVciFBEuzUzHOsNpgTOsL1MrxTpRsDQNuwOM3OvEe5GNm97GTvtqJbBlx/QzRRaxrfCBCa5H
3IE49Q1L3yXaeOryAlB/wYVIfs+SiZi1TJ3hog5QE/QwSqHootzMOTyl39wPUXJMRIhLFUrrkoQK
pDDAtDnVJ2qk6a9Gj8TrTMe7b005E3qwLmT4OhZoDquY713ZmFuCcD06Ws9Arn3Cdv9aTZ+jqvIV
TOotkebdcrAjimf+F+061FRK8dnmNM0rIBpL89FKnDfLVj9C+xdPgItLKW+h5wHiAZRSlf3bToYP
w9ROWl0RbJQmJZHMzYUWMxZwYogDBZuQbj8NqvHVmt3XEJAElH9VFQlSSZacjNTfSwyWnLT+py+D
K70DrDsyf1czfNGWP/D4wp8reBZR9XozQ85lngNbW/a4dP0bBswv2MOevUbeVaZ5a+fONdaGS5ah
9h0S/P12c5NRnDQK5cjQiLiE0v9F3QTrJCdgYiDXxYKD2ygkdi43z2Vkwv5EhouSQBEY/eNVZlcX
NwUk1pUpJ8lIU0SHTdAp3UVRw0uYG29SBBeP568JrWaR9WOGYqk5eZWxK1rdXwNTWYoQPEZyaVs3
J1wXBytisUVJcopnNtyy/E1ZEuOhNL63Kjp/ldtvgOwoTo7jV2N3hM9ExbEyb5UknHrtBFC0QGjG
0Yx2ehcgFtVqoivai42uOIvLN9dp9plihRujVYtlXFWbtEcGUbTkk6Gn35qBt1KNQuyGQq5BuL5n
qdnsDQu9aSoUect8f0O4Usl4gyasYTI/VvG+Mq/ufZBvtGTpkF+sEjFQVv6OBqghTYvtSwfqaxj2
p3cX3tuNfm8C+nyIMv2ZZClga1WukGXfHVpZJRtGWdVeOpxSJPT0u1FLz0ZRP+PSj09dCXnNDYZo
Q5AgmRAFU7mdo3Q3VRGKO/J2AsKiJgmnsYp131g2QNFd4MPewN3Ea/thVTgBFHzf2aim7S6LNqRn
16PJawzzya+DbC3t9GxFQ7hpITeSumAdI47aUeGbVjUkHp1YNFC7ZyIbtVUh6f1jLN15ItmYoRMy
aCmdVQ7/BoVoYy11pX8zS6vZM0/cS993oZXYya6U0WsQZti/E2bxaSV+qXVZcpEDUugcHFQ5Yj0G
xMMmVuvipUrKTU0O+cDEH5YdbofRNd81XUdJkXHve5OKZixtH+5DjZOFmx2Gr4IIK8r81tUf3A3T
Whtnoo1Kj7dIonkCB8bjspwoUiWw/BppsUyvg8sN3orFTQVEB1+hax8d5djxeLUTpz5gmmSCng/K
Y0WvWmkdaO5O8IKgnhgt2TEeEr/xgsQ8ygJQK1HirdXCYGLtIXhrqDGX5gRCjqd64c/6vFF3TIT3
9GTn7R0e4QPwv//6c/PbIXk+zMbIs5g+r6TFmCEd2v/jI+c3BXSOjdGL0/yR8ybojKu+sEigopy6
dHWEy8JC0B8mFDmNblvpct+V2W04UEhKuy8/YTBbD+KFgsdNsEcoSvNTqfdZVZ+NutyTTUyeFwDy
tDFfZNB+RPn4ZYXDV6GX8aIZwHo5+l7vuq8xovadZf4DD7FjgmDWqRGGJVOvQgO0MRraFwVq5pSw
13MVemqQLdtfpKiRWBbzFGglOZy5uQJXRaJJo4ulVTugJexc5c5ZE+sxvbRD9NfSGOOUbcFeECdk
NbumE6v5zfnFr+tkM3byES6ysm614D3xY/MgahLAOqNgumot4r7pl71GzkOYofkWaPZXappUNMAa
7Pe2TSV6Xs+Z4x/yZhfV8TWTKundYUJnv8rI5qaaNDi+T8hbnK51yehs1PA4otfdjBZ9smKE4Zv6
4dtoI1FudU87ilZXv1+0v5dM6n8MpTwu4j6Jjnar4fJFJZJq4X2cYKqo9FvFkr80kxqcuJ800XHn
EYwEKzJQbxxZfkIPe7SCfgeOVWr9bUIyTkScqC7WmoIoRG22bTje6Cp8I9PQTp5SrA2pLLRGrIKs
3QZE87SEbuFpdDk3mKTgKNeObkboYZUT0GEw1beCa5vr7WFo1rVprWtHeStUuPidld6C8vyVD/Y+
gNk5DREklnpIxOTHxdcGQ6EFlqYurj30lzwtbpWAjjPuZ1Uob7Xbraj9McQv8J4Du2/8N3UUmKxB
I1Sj11Kjc6mmlDCJDXGxU/IxCPGOJglR0906oCeQbDKQImuyMo4t2M0M8wCIAkOE26QHSNMgUB9s
7ay54RnsRQH0Bi1MCbGtZUKN6AJuf2VxBuPlfMgaCpcZcNkJ/Rw/DDTFF4bmPgNe2rpKyPyiPzja
2bBKRPRx/eHadGfK0CX6Jo/JvdjrAiqDoee/o3xYOrFysAe7woXaHKRJRQCc6KLFbX2bc+Of9LZL
YsL3WopDKs7bfF+R1t1jAwAMcCoS9zHLoW0JIzqHhYUlLD8PRoqA0HgdpvyK2IdFXfkHIjcaSQhQ
DUsIFvSkpLQhTjX1NgFhsIiqcNNlyTMg1nWv6nIZQ8Vfln7wkAPjSyy8d5BYKFLBibFRR+Tl/chw
H+BCrSGQ95DqGsOjL7l5I8AAhF+8+pQdbPRYzJgWSVl9GjA1a6jL6zAI6Q8myCAjRqzR0K00DGZR
/Na7TXnQK07O1MOU0OW72oQfk+QTZND1fw2D3twGBqNHHe5SxGMstp3nMJLw9prmIQxapjJEAhlp
91LEEGXq+Kszq2fVGLZhNH7W6OAXjRJlG6kR6qW5EJjHe3AeCJloDU+BBEuS8h4Rozkrw88O/tBo
i7KRRxFgcQjuEkucMaqQpDRcWy9X9mr9YhjVTqmfG4tQFJ/YtAYnfWzchekw+X/V205twO0VsG3t
Vv4uFf1GwYMG1++cYdRihH4Tu8ijRx1fUVPcVnH7VYzBqxdedLXAD23kK0L2SNkjtnLTmdzRpKw3
beefnNb1Xps8+1TNaK9Xyqk3mrPrPdlciHrLKMTWibyz3avq9M7KYyhiqtV9UYlnQ4ZH2af3npas
qrjjGR0dxwKZWmndA8jZG3X2HhUT8iNwVZxwToX/oXn1Dcff5qPx4YZmQtwRkUiJzB6gV9wnY/7b
50ahjcXvXAFR4dbXWHDPsUjsqVxYLekHfKUPl5sC9sXftqPe1KgVB8t6G8L8rYFFz31qVRkpWuSM
2n+rQlfskPGStBctgmChvZYGxndnHB8qW72PiyX4gTVX12Mmumts22+5C0KmChDQd42j8g+ON3bf
75zhsUnwgXhDdkinoaqbp79rpd4KqAUL3dUfSx4BjaeeDWfMFrBmF+qQbrLR2gwBPrtw9G549G2o
tl1j5BeK/NR4hOWkYnIGv+oq4bkMgob0NhuRcvbeNWzHO9NgUDZSKQZiZ0tAC110MbKu46so576G
0CkxwjjEYKqiXwS6dV+EZggxaC/1bkXF16Y6rb52wrnzcWR5dkA0BWNDbP2EtRRaCQaBr5vFExAk
CqmHDIygAQ15DHjGrL9Ou7hJ8gcnhqxpckfAvLDRav8Tng7YyTxjmMNX8F8hV1JTrtJVPai4MEPn
UevVm85kZVLclWPJ3TMZ5V7GycUOPttKDjdG4BPrIZWXOIhf9QCSTBA6K3vEwuchIugeuxR/g5kE
RG5zIdUxp37+m8HHI5SlbO31eD1qwRzNvhRAnhbdQCs2UkgpsITK/ANw4CD6Z8vkS6FyKsD6MFk0
8VJNJnhNZV5kRifaY3wWYmCdM4YnOkBkul24v8SHC4hBjfxL0E0wHMx+jVNcPJV8H63q1kNGhmOs
sQNLoHT2NN3OBmh3maeezFxQEIycW47+vk1T8Bwe5RClF9gzDMpGk0rCsyXMPlJWTMssV658lIX5
1sP+pbfx6PoUONruN2Pcpya+l01L5gdsPreDQMG5BSRQ74YFbSeeK4EN+aH3PcaRw8EtwV8w6fst
O1Osiw6+Xj/cYbnj0DYkF+SNwQNV0z4S2yQRozuEEC5vZEPaTNwvk0oUtyj04h3KOSQB4qjF+P8x
XroLB0fppCig5Mq4tKL4JAC2tSpNt3E5BkVGCg9mQ57oE+1ffR3V96QLnwZaMIuEQEkIWtwhi4r4
xPbdhN6/sDt050mrnuyYcWhs47XkVMGWm8ma+2i96qe4nrZPqbtrBqzO/8PYeyxHzjRBtk8EM+gE
tqU1tdzAqBpaJxLi6eeg+trlP23fYjY0ssiSBJCREe7HJ8xesoVaKlCtCWgRHTqVxsHFobKOzIuI
asJIiIGrZGRs4yi8FVrkruMRIKkdpoA1I2/TZ8JYJHDhSNQkyqZpNo30XyZ93Fq9/Orq2bNroxzx
nPBGZP5da9IlldaDrIeXyvIvKmSWkdXaKx1bR8duMWCI2eUzCt2NYtZZFrQ4Hj/jaNyRm5DiwWz+
TO4E+UCxZ2XOBxKJXAApWAh65Nj01/19EH/SthecQhgICHAsLPMNyTRLdhZ/D56+tskHpY0FqX6C
ARQa4n7htpL8cJO8ePx5peQFqEgHq9TQVZ7IaDXyMjxpjrfqfA5xo5ynmyqsV3VubWtbORtp+F+U
NzP3EZLhpJHoQOIKzsA/QyS/8sbeyFhQu/qzt8lw2UAGIL+s8mLI7hnbEW6f9mbI1/x7jwJCBtl7
/Y1WRtaqUwyC287HU58+iSmlGbWiWOrsi3Dr4ah0UDxZWBqnaHZvJ2EQ4XQgNavuQ3/NhA1rcfth
T3MilMKuG6hzgXJ+BXidDy7CToeel8vzzIRkn84MinwFH9b98Kin1VmEXPN8oio1mBV74Vcftsk4
KQr3Mh9oYhFPVOlb5irYZBJzgZjsaejB4cU1sUkqgkbmVvsi1ad1CeZiLNufQgPxobUWChX5x6ie
Dclc2o1x+vRx/FkdhzYn4oG0K6CIJLfeuDnJmunoIYPx6P8z1wMMRETLfAXIbUbQ/ZqXlm/yOifX
F+8zZlQsU1UYU5T7LyDGqBtC9VF04xyWsfYNTILS6vSZ9LtuW3HHhvYxCvoPM4ULM0pvbRUeYRS6
RfKjGLeB7EIYm817m9HfMoBzraCrkSHZEZoxGjeI7VfOTGaNPK58lpaetSreqCEilYFjMmWasjYD
lnRKdlIdBIK6qnEpQTNvV6FQGzsHv7/S2o3rfhOTxQ5GgJ/vLMhmOsGgiWsYK9Um3zUjMyKDk0eR
sW0GUhmR1AkkGdtZwzObDANWijHXatDadwf/E0BMCmM9gG8gYLQYzfQckm3DtQc/cw8HcekW3rjq
9OGrE9zk5Oat10XJ0hsOIZOXFY0xbh3updNNaxEhM4jKo/LbXdX4E7h8Ty4No1mNORE0lampJS33
+7H1g9VoTEQYontfmx55YH2sz6ICiknnJRDWnT3go8cZ+6x7hrfyRfFWEmfkd8/geIpVVGI0zlRg
HC1SYwtRb2yzo7Z9FJUpVkSNEZg2ZRcuD5uYsb57CTLOZCZPFn4bPOpaaOubwIKS3w0sMpXbjKw/
xk/M5g8yHgut72yakvAj0j36PIM6MZ4gmYHZJNJjndnuvvdZ4pKi2VNL35Udw56kj86axbQhzjAn
pT4zuoyArwxm7oQn2HTJbyKvaknUebDVunTlJFa8KVpKBLsZNp4iHLSNiXZKXDbkU6u9lo04xIj+
NxVGhro86mEFZjGkoWJBdlnbY2IeFLo3Uo5mxFtJrPcox0809rB9YagyPYOmm9/H5Eova02cgy4d
GNJyYuBqL8uZMR7ED0HXU3h4vDJ8b4vadlB/GdouhmibMJ1cyKa7Zx+76XRcmEbCpFYVIjuootxO
8aE1i1unYLBQsc/Gupvd9yr0XwJ5oIdTVo72TXduPUl3mxFobYwsM7bf3gQmjnUtUfGW5/uIVMVV
U3VcqaGnDXZFzJ8qPvUkWpUtGaBYvLjGapDTRzoidphcnMI8sITeV1AblCjylQMCk9UE8FXiUm8G
LrZu7kWzTXyh/yl2zhy40EcJAQesUW7ZmiTswuB06Pj0zCNDYXwWsMOOXaXdEL5wjIR48gBzLIMg
S2+0BIRJtql4S7uQRIg925KjZmc28wPaIUgj9mltLpEcTctEz2/HbjpZIga6wZRIly0eh5RRB7QK
0PIkMyhQYkJJMOgpO6ZGTHjwogfLK6xlHRYY8ONKv/OCkFGiZj3VfnmvItmx7YCdoJT1FAf1ZrKn
FnaDre+VUZXLxu/BW/gVGDSI8rAvbzPtYmuy2HLcna1UuyAqQPkxNBdzUvQl2MMh3onrgzNpH3WU
PHmvNPSPmfbc2+PeIvZ61YcOhDKfpUf/sXpMa7LNntMivfaCmDh0Hzo1o1uhEELecKdUCTg85T85
WQOVq4dF3navySn9izI9xm+FtRmnOXLYmXbwT+/UiNMoCn18Qjm4DKt0oeJl3iXy4RO0OtWeWUTn
vMnERUvFMUzIC3aslNZa9xajHtqOFYY0PYcB4Zx1LXqjO8hORJKg42I+NDtvwY6iWNpNtGbyYV8y
wnb6bslygbg4z81lznBZW9YuXFc5h9Gz3B5RrBoYLdWniy1/4djQHyz1yrW9Yj5pfOPproHKJSCr
LN1b5353zkHGqxWZJrtAI/pugF/HbEht/aysqQ7XCLHZUtGUr62CSIy0Klbs6XxgT3awJj9OLhx8
hI2i8e24PutzQMwSYle4XSEewcpQm7Sr4UzU+c4W7Z/QSGhzpX/ssvGI3aLGU64FZjE+dEhiWAc2
IrI/x7i/8R3tgJGXVFVE3F6snmSZPCQ2bcuoTw7BBPSed2Mq+T7GH9KRFSgzqOhIJzHZi2ID0CJb
l6POoa76+d+EbdhCPZqj/zGM7jbwfdxp3obtfv6QzqbmaoqyrSIJCpNh+m1GTHl0t3wMgmGHbOKt
Y/wOaoQLkV+3HwQP7aikdTGJXRYq5t1lCTjSfJ7Uhks5z0/XlijH7lkYw3m2NhLFR7uuV7DgijIn
ujb7cEfL5MppHgl7+A4wba4Gan/qW+9RudtIWe4GusftOJI+jHB2gQJph7CmWwcz6BF5bAsfs/1O
jT5l80kFnOlgZ7raPsYCMmsu000ttOCQGeaDlDvFVIVBoY7jO4KCUhXNhmYF/xuc/XZJYGraVs0y
Z/G06Wgs4yF/dz1SKMt5WfKigeu+T9ae0JddlmyrnNhfjRWTmMN+VbnAM8u8/WEUV7L7QHgV4pRU
9OmK0c8Q2VoHF9ZL2TPsoqNpL13FAcdDc2VIWnuL5l3UdDps/0GLMgfxRfuNtItNFBynhemOcjta
FgC8ltAix9S2ZUyxaRjPk659N+FAWkxV7hvdT++9k/doDFFxbMGk9CVgG12FD671Q+hWe1sm013Y
1RJ89yoYouECCohThB1XS1i01TszX3vCl1OfgylX5xJc59azKlJ5vZC4T1eChsFB7QCZeXVb576x
nM/SSV/D3Ai2djLqG65qStw7NFi3FnrqI9IosDcTBWdZSOfs5lwgU+CotJlI3xaqhBnp7YfqJW2n
ASgvXgjdqT/LVgHoriA0BN2trCzJhYESs+xo+FSN1hCNDiAgxI2HqHo5tuD0aljnhZZdglFL94Ya
xxuczidiKYn9ixt9j0nthsYB3WxwSc0cT8fFWI+6eidto2Vf0uvgChsW9RTab9i3FNh9e8IAHXxH
OSO2AchI4vpbDYDjNmC+tNJJyejqoSfZON4OTnDRtJA1y+Iw8FRyGUf3wYDEeG9n5d7vG3s7hMZD
zCxqN+hYy0cZHErHNbYFYnE8bf3B8PyzJsxgpQ8G8Xjxo2OraUP2kobXtjcOpuV9JBVtx5FwhM2Y
OwwPU3cBt5tdi5zWhg1QFlsIFIK5m+3r8bMxtdEq8ORHm9k+TjBC/lwtX40NHbIgktvUGsAKZjaa
tTRTC6fw2z06EJ1LyXuGpGKZ9wXUbLIgQEwwBuI7sK4xJIM6T9l1E7feZR/KqY0bo0NWnn8GupM+
Z0F2F2fWp5O5a1nlGs1YoC1NsE7hZXRRf59xKKColc1Ku+5+tVUg3G/ZyBet7ogtcotNIKKckamJ
/Zp1Wa+abzfMKUx9QUa7rG56sMCIYxDLz/j+OtxznWI3VUQvPfzATWoh7cOyuR3mHed3DP72Ysfx
W1WyLue0q2OtgD/Vpoecg3pnefZBR5m0t2pq674culWzFhbl0xhO7xab4QFZvFsl6VovmWLE8jUw
SVLwU/nWzkCQgBYeGbXyp2+qbJu2RbT0pWxXfkzTri4okLFRp2shNrnG8Tr1XYvodkY+NbxYE3t9
GMeAVouEMYQ4VlxsRGlPdIf1F53qfiWUAkpNVm49t4ntMq5WXSkf89iX2Ptc6A0BkCEH7tVCcHFS
CYDK0YEvnbTRU2E6+dIsoVBWpqWWDQDSjY40HkkntN/QGj8amf+R6VAhlBK3ZaPbW9efY0GZOywR
rjynMSVgPxXPXc/nZlvdtMpEeVF6TY/XJE/Dq/pHXalpV69yYzVmFrfUsLvSJSOqfeSHA2/Ujo6/
hsVfJ+L/w21/nbq/f/hrUbzeVlEKka8BwexoJAWe89nie/2b6upDvP5MH9+DIXT1h8+/DyAF44ea
f44xaNN/mK2X//Pt1b34+1AxROfW9PbXW66/++dV/H2Rf5+R9a6d1v97S4gtaiVqu8uObgOj6/ow
12f/+0Kuj2hGbpn/dVBff19pKSXE9ds6dXFIXb/9++DXb69fft+TLrDvrRUH6d5X76Frdwcvb8t9
kQ/mXhpDyWUGHuD1uwDtw9/vfm/zptkS8/tzgsiKrtr//5fX72CNl4ff2wjnWA5BYu+ut/99hOtv
/97597l+7/fPwzjaLOsxSPUyXPro67gzDOqG8Ob3hdSmxgTi+lj/823ZcqwCq+D1XB+8mD2A5uA8
pVevm0r1EWaefsNZyD95/pLMDpto/vLPbb8/Xr8rpDiRVeRv/rn9ev/rbdcH+f1xogpl7wOB4vrb
31/8Ptnvbdc/IbcRk/h/Pdb1tn8e5vqjL4kqMlonWtIB2f4+3t+3e/35+nRFB4UVwMv/9a7//tF/
Pez1PunkH/y2q7ZYVeWhLSjLDIxf7L74UQQxY7T5yz8/6oMkS+GfX/f6Jpm8TeLPHRe9+f/udL3n
9cs/t5E2CmpwsJ3l7zP88zS/9/3nqf7r7ww/4DX9Phb6wvpAPMf15usd7KpnBvjPg/7P7/95kuuP
//5a8/NqNxJR/p8fwX+9rv98mOsf/r7W699cb4tQkK17Yf10cWcv0fkiI7yaMYteMvowgF/J25Bg
jM3f61RvPWtOmwUEi5vV0/W6UNLCA1xREtBnQTNhBaf7kK/NNCXYDyPYxrW0eRFL15xwHxLXwZbp
b3MckSGBAuI7unWNzRbbrdbKSB0oW9XFTGmd6V7+qAcN2YdRsk0H9Vjjm9u6Gi1NgatrMbSo/zoX
Ry7ATmJwgPKxcAQdNXObj7djpb6JXFilEXoCK5HsPZjD0gOsZ7nuuNI9Upkg9QXb3NC//Wx4NCo/
3UDpUzAvS8RF5ByAW4vXZk6VFKbnvKxxs+JmxD1TRScXFdQ5nOcwJQmg/ZhfIO9KFEA1YEcXpJVO
KcwUvVrbqQzuqrrbDwQJL0Q/6XfEUZu7CWed5bJdHcQLpQlbG5kaSNgpdEyvDTcEklCJMQNXOVt9
PtNVyV6Fnd4NuXeYvQ3yIQIN+Mvcj8HUgtB/gu0C2rGqzqh0yYtr7be6x8tWjtmGAipeO6ztVCin
KGQilUS03dixl6u22I9RRypTyh4joQ1IQG8LDs1YkDBGz0OSb9rXfHaOtOAeRNEjmP3lVJn9Ugu8
dlWxMSeg5yZVw59W8MF4yn9jps54VPnQh4lZiglXCopEPxhVNZDNBQhf6aCsrYR9SxO91OpPElBA
6joVwTA5wOenhdAquZMm42+t8bax7fJJE7K5qNreXlMbP1NLDpu21qHgy/ZbxLd5yNAeXSD3dWkl
by1tBKChhahaeo3KPJsAt6fvrfKjNeP7fFdpNAiqLmo23mT0W1vOyKieJqzNGw/RNe5Sj+wBv9mR
9qKfhgnNJwlQ2kEv+EeDDI0EebRswxZe6JF6kHEuSZOdfaT9kUEOU2w4z0eQmbjynEXTDyNsyuSW
8UBtv0tNBJfS7L5qIiiXc5whyePMQYcRqVwUkW9l64nNfkqcGFP0qwZviN22hMcj34L/qJH2raN3
liNDEcJ5cTjJlyBOEfMDT0ezBnEeSnno8VwuSrJVIUkH6AY1HprOQUcHoitsg7sRhtZUe59VVtiL
UA8/RqVtJEjKZU8UTm9YZ/oJ0TEqsHL50TeOSqAFAwgnY5he/XqEh2vvDO1H+AXik9iK95ahEzSQ
6HeTDLylBSEwiNTjaHj40/xT51F9lxqd11Q1i1pLv9La6DZTTWFM47EisfQ5mitoJ8kDXFJFt8IU
Si9EK08Tp/SyBym3ig3jJhzoTuRMXzv9w6ltyp5RqHXXPLRp/YSYHnYUnUrXr94MqS7M0PKlZ8lN
JtVzqUPuIgCNznigk36VKvYbxqAv/LAkcWNk3JGIaOfYEKdUbdy7iY1BlKYotrUsY4/U5sDl4fcf
LM8I17rR7QwLwWWWjS+hrz7Ij2mYGpffyfQKf4vIANShegy1rTWfvDp6ArlaHItYGpv+6Bsb3VX+
hxxgqNOuAqwqlglI6IUbmH9w3K6k7r4lvXNBl/miMv9km/xZbvRnS0d/JycbTjCSFlm1J1ICYFcW
4zaNIPDFEDZ346cLWSzIHkEyvhtdwVxIjrd2oq36Ds+gSyeRfCqu3TaDsBpaj1EQDo0WZgWb0l4S
MII6LvlQfEiLpkIIg81iX0EEJi+XKa9kjxjp1OwCv09bHq1q0+ROcIcaRa576EfLeYQMkHFF0jEX
ArLu0eC99mGXrQw/m5XxtCPaNn+pHAOemiSliGAZ4Ov9tHKhWXjpwEQMlf261bJnNzHv1DA3p1+U
y9S3jlOslAgiYvO71NLvPDa/2hrOFg3XZacDQOtEjmOmo1wjc2kZGwhpvIypVjSGrwYqBXKuci7j
Jbkk9aUmxDcvxlPV0ehsaViZPS84Mjd+i/VOl2azHjR3xoRUN8ytiJmZg8hFyL41HIjgY1HIF0Xq
Vhv0IrRHpRsS67hvmKqLVmAeyspLntLYssQefO1HG1frcoBp6mX5ytYzMGgAfcNAkgXaB+g/QEpK
JuuhS6g1ADNj3VkJuvZepStXY3aDuI9AZgdsdWBpX17NgA+o2Naasx7GHo2ScLdMvR9tY9oKmdtb
Qou2ztSf06h4KgZ9YxsZQvQIechYZ2+xw2Gmla++XiYHRd6bt3Cq+h4N8CM0tudxktnKbtrHqJm+
ysF9MUt0NbSGc7feuOFwnjywbjRcjRYpq+G655LIBK+E2Uxzjehru92nAQqV2N0SjIi7BKXaG1P7
dz/MHt2qOw0EQSd6j8A127U2aeoDx0Qi2405c5ctdYpgBGYjPje9oalFFt5tDLTXajg/ZwxttmPX
jfowY9YX9y4S+xJWeOi8j3J4D1tmgiJDEuqVtAliJr55+tWL+MmqhzdVTz8JQ1oVkpYM5rKz80fm
q0zk9PK+wlXaxRrT8RRmJ5/HA2EbcltOsVqnhtWtCC3Y2n740XoEnnbYcuhurgsPNl4vxU9rtyCd
WGEXnUTCUMB5Y6XlXLJ7MuR1Ar1mj5As7tIQOIWBMGKNKWo7uP7+LW+TuUHm7Yl3RaPeI23TRnLA
opi1WTOPddaxXw4QtNvC3M066prkwEUl0qN0vnRosKnev3a8qL1evcQVdFx9zJ79BnZmqh7iBnhy
1wk++vBiVJQJjrmVSb8bymDT7lpayC0fCxcJpBIxlqsFyTgxHHUGg52oLjFpjTs6Emu9Hd3VQOZW
WT5kHUBOhkKYVDh7yWP7ybLhUKY9YIGheUEVcjJ9edt52VJ0/V0lw3cnR0zQ+bShkj57E76P/gCz
57KdaGpZNr3hiWMjtXWXkAzKhsboqWjIZ7P0E6fkllCFae/jTC7zC94A1DaYgfDMcLp0L66kLTdl
3gCzvLzJEhokuHz4NG30nFYePpZu9lPNxpVcZj3S6+4pphG/ayKmKgh6BK4FPAbozotQQcfUogUa
xndsMCsuuSZknXpDhtjZavwzxLF0VQdo6bMYzxejdUtDV4CFOifAjGoBQqU1kS6pLD5kwccoBA6C
HJXVqjOFv2jxsNNnYbKaP6CnrjjmEDOhoV44bUOEnVoTNC8fWeCoJO/8b33oupNB2ht8DWfnBfJR
s0d2c373juYXrgjQR6Pv3pvWJ4jMY6oRj/wWyRxpFWsi4YliBKuNbJ6ThyKsRhNYk2/B9VNHkJqn
O0IBvb03ZS+Cor5iBe9UhQ6c2njsOT1LuHRJfLLxY6mwvxn8hMOlju8NLj+rtuNcC4KUMWF9CuPy
j2hj2uMG4/LUegpa74Lg5BNO9AlvJyl/BiahIPY2jHvPxCAfXYrFkCab8sMLJcgiaZyzGafP1NrP
nmtVSyc00EebwxddKYYtnhouns9SQ4Bl6nUfYRWzmrt3WpjQHndrpNs1ZwcpQ6RF3TgqZ9rkZkRJ
etRgYEY2CclLYJdteXSuDHtnIPRr6J+csl8bpjNQWGmsrWBjl253iw2VYS9oYoveODPXT1pihKWm
bG3qiSnmFKktulyrZb5teMUTCqJPdsqgu1PCfCKDib/goNH+mIH5EZfpPnCZDsaRPFb2Ja90e+lH
iImznEJ0ckIEd6m39DHlkKxybjr/kSTVH0Y7lm+f4iFYI3lfjTilF1iN1lKFt4mybUQk9dvQJAcS
O+/JKDhIVb3XtoZa1Uc0BqjlqbKRjA5V8ASjJ4fsHlJ3YspHK4sB3EPLMWfQIE5hvDLtlDsu4sL5
SLo8Wqh+JEvVNTe2NT6ac9RmwhkY8QmndhzOkrMfZ842g6S+YI8YGS5KkOF9Gg7MfZ4ywVma5309
x+Jo8HXtSzjk5xEr87xJMinH2jNhrC8ajAEbGxlyVfVqtkfN2Lj6wBjA0UCS2htgvBgnNMTVtu7h
Ax2fvdm7S9xklaZc2DTraEXtm4qsT9PVxk1gqgd9DNajNBL4qlm2jBsqQlIsEyxd5ONQmIScIYQC
UeNL8v8WZWr9sRhXLMhD+2Gofb1uQut3zOVo6ncx6vpFVItV6jO710inXwjH/HA87ydmvoRVsNxb
Zr9To0m6sWnc1w6pRpXhIyq2sM6lZDJyh3Uck56DAGs3eCmDcXNcGogihaE86oCkWho+Eh7EHa+J
Ue+hPB81BIp1ieivzaqnJCvOke4eVEPMVEn93EufGbxh1qBFZ8tfslqU7XShFfBa2d8jkqQqJ5CY
gRU+sba7E0X/Jtr+K87lbmKo7ZrGO/pOZ1VZwPOLqV4EQ4Otb+oZCHDwVPaDSsVdxzB0MSb5WeFY
0phRLkqA0YmD/gT902Mg7ztbZxDK1p34c4+QPBGsGCqdM8c+2QaTzzSUsFgGjBq6uKnYdSjAEiuS
tW6JOHoylfakk2K9CaMRNr6jVqAN7nLI9UolwZ6t1qvn30OqhZFt5oJgsNmwIBMKbApMV+BLIj55
NfbOAdnYQjXdVooI/RCu5+ypxgF60JNgxzG5bKrIWg8JKQvI7fhTMy7WmunSeT60kEfpk+HzC+Np
7Xd4TwvC1Wr9Vcuyg9d05CsP47Ycgk2pMkwvtSAGVcmviIS20bH21Bd4wikwerFwqCrZffU3erqn
knb22qw8IfUchYxyeRqi6zJfw/fhvxa1hQbPS75HEb1GMlqPI4ZkTXXWMvFNRFfjS2nHJCibUPtN
UOuqAFeFq8VNGO3Z3WtaMGEPmHauAhLKdd9t0ML4pNQ1ZCH5YsefJbP4yk2fhoHV2ykRtFY9JYdy
5dL32jllsisQCfkHu/yuAgGYN6ouEqCRlToxptfhWKXmJyCIXRAlHZs29Mi1/Ir78YmsxHKjlT45
A5zxa1+DGG75nEqkc1wKkl7hwY4j9HWzlTWTr5BRaEm4Vx2s7UxVcxQYgwEiMFdx/F0G2UkXaJrY
gjls652KKNh2Fw2QgDzqbFIRze/ewtSRPRnMrrcI394FahYxDfRP/HyfWtV3yQxoI8rsO8mw+vaq
39RmdJlChKo1Xwj/ZX6vTzdN5O/E7cBqyql4wan8EZvBhkCAPyBZSDvA5xVzjTJEs86VePaN4Tg2
GkqOml18aTU3qrHRlTH9E0yvUt/canMrPKrGU4bocp3FRbeJETC6DJsXVdU/c46iBjHAV3I5JF0g
HLfcD/J2F67SJNrDjnvCg6qtYqZ/z7aJdqSvgzsZffvDS+1ZL+hnHkXeUW1CXXHQWRDpGsQLRB0o
ktBSCnYLFLycm2h2CaKsCVS33nTXxP9hPQ95p/GBNvclH96i6K07LUvHlbStVwX3gyQJtZrQavGf
8cMTFoLHcHIB2lGg22HUUgqTGo9gxGMPi0kRf1dn5fThcD0q8xaS9131w4U3gKrd19ZpiNRdZrNT
A3CGbqevkRDor0C/SEI0Sxj3/eOAToF02vg2Eepk+ejIPGay5L7JFZvAU4/NexitB+MDKfWHwLnc
6hyYqfMM3vrBdIsV/vxz5E/bVGJBycZD23C2hFinvWHXWvprJ51PYE7dkve1x1S1wY1LMyYxKCOn
GHS7qfY1iZ+1e265APh2nC8babwF8+bV08LTBOG3NspTaroTjbv2qyJiHq3Ac9bVaBki5FpElyx0
nRDEPOBooYrpCqLSJx03lcMEuSTQrLDVXRV1E3wAhz0NMcWZfURk0S4ZUlBTIbX3mFjywjRtZefJ
DwWAwVDGlOTslF9RHu0SJz00eIv11PmOPBInmTFWK5tA8s0Qb82xuqQu6SFNne0rNeAn0at1XTof
qdEeGpNJrO/ExCjiv02k9RkFxV0TO2tewrGLbgQ0hHbqT4UG/SYlUxHy103QW/eB1HBnBH+mQns0
Z88ajp1HLX2HNVw4k7nUQr2i5jLRdhKNZknjS3RyD7PuASJOuC+L9BtQIh92lL2PhnpJC6wqhYXT
uCXo0ov7y5j25zKJH7BQfFBCfOizzFmUauNU43tXkW7i6SzkWu6ny2gi5WIi3Iqg2GuncgBTLXFg
j7Rm9dg8oFqnmxC9Ez4azzPVU56FR1TQ97nX2wuha29T2J/02j8A2j2bXMKBomxlWSIx6IHDIliM
+/g1zhp7+ad2wPVb2WdQEUrbmeUdUbQLJGxcXFzcMQHmD7c+TtDHAmyvLh29LDWqo5XlD4ghF4VA
Q1Kgfhl7LEwRcTpJgirW6SC/EEJ6jCfyWfUKMb1WhluX/OmlvpTTkCzEnCQ+heKYlcWHa9fvSMdv
VB54a7I7zpwhL7gdxJrQar8oz3EHAdMkNlP0XbgWWrG0kumiBcWhyNS0rR1r7XSQfljytDXkdc/k
7EJFqXaOQmE+66kHD4vd/KYqy78fBM0bME3syqnoOIqLs5U9Q5BZRVl520TyNVJoX+dDcBrh4RN5
jiPD5UChl3/B7relI/4aCHmhc3sTtAH54wGAf3L11k5SHTM7f5CR+ZYPrs1GL6Ks7aut508ko0gW
xiJ+QL3AOgwqe03zmAx5OTzIMX+tZPLF7vex96TcC/wgwK6DFQSBV4eU2yp4ozzo9lFEiRLQqD9p
HiEE6KiWiO1TUEzmrtFs2nrJaFEy1OEpH7VTKSrtwl7zZcjp7U5E+zZEVqxQWhCuIhHiYKihM25n
KeHA56LUGBDwADCstC/2vYuxU492HHi7YdIuFbvyfZinNDG98KDink2j1myssdVIOUR0X43Odmxz
46BlaJnrqQ6ZRAg2al6kb/PA2I6jXwPg85Djj763xAGW32sjEY4gOtvt9ce/twXQ5TkvGd8QbBOn
aIErk7VKktEk8nKbRd4qLIZXz47PDH5gxAo8VcSX7UuRpzgOxLtLH9nAQL0QVqfteD+byaBQ7eyA
Tp+RL9naPE9Z024VFXrTs4aphgZkLB+qofzoJAio2GX1mbR+bxuKsLDgjxCE+owZo6GavvHU1sS3
4thE+pq9aR0g8tKitHd74wc3MCcNFXYeBJ9WYoPNcWmhQ1WyfSzyMKx5Ty6XJQ9iYD+XbJGGaNPb
iUB8EV2O+QXQ58hFOOiCvQWgX7fpWEnffPHTS4cUAY/wuZ6fLp4nMJZr1AhE33vfe/ZsiBiEjtr4
b5ZqTE6T7t7n1U2VgGFAWfNQhDjcMTLtm8qmpSlu8DAuGuF9NwO5EXYIycvJ7pJ5dOBrOW3DoTna
wIBxQVicEX4xrjtdHjqF7rEOazLMiI2juO45ra19oewfXyekk+j6EJ14PWf76m4AhFhULUeWJRbm
iPEOhNRNk6jXIW8ph4YEW6OV/+njqT3LVG5D2tu6w04ZSCULLHF7kKnxBkb6azyKsx/+QQWVHPVm
9iKw4axir+DymDzk/XNgYUtRHnu0KEQeW2L9HmSJSpiYCM9P2DsLZHkwZLZJrBsvqc/VGuY6u1ta
LNCgnK0RH+2O7our7At77EdXz1/a3COHu8FgoAwQFKEGK8wzt/EshUtQZPJPDNm06zubziFNKnSa
tD0x/k6EsfA/NisYqpPmXgYnTbcog7iXebSYhW10z/2YMCTmPa3KQDFcIZgZo9zMeJMDezjNgrBU
ZDAtXddYB5N6NMA5M++qcRZD+llYNKyc6jtN6tuG3K1dNs7uogzPiGnvZS47pDsMptqJ5pMQ6UdH
k4/VptQwm9Ixy8poHyZqLqDNN8fF/0q3koBamku3eo5mqTeRt82jp+C9psOCcUmjdpUnjAOYBjFU
hhk0PYqRuwDMC5A5mp2dTgCWuihtRtDkXbX2C6eh5mfs4aqedOKajl88dUSW/x/GzmtHciTLtr/S
qOdhD4VRAbfvQzhdq4jIEJn1QoRKkkatjfz6u+hV01lTuBgMUCDcMysyXJBGO+fsvTYYtY1vkXPX
xE2AeA74XZP2D3XOEKi1W76asTzSlz9HNlyFnr6NypAjj7Q12UtVezlgoaGa2sY1YTgMX/Vzx9gd
RymLmGu6eGySM5G0V78S1lbofb0ZpnI/1xKDRkoChQn8d464OUSRaI8j/fbUw9IgU/XiFPhA9e6Z
qRnffzEDm6MjGyatPGRkmnI1O2QkoC9srGFT6FazGusiOXUu89O6oWlfWUo7NpzFMMCABXbIPSkg
vvt+sS7sZf9ZdvZxHvZ2ykqaJeVL4czWDs8ZCVainA6iXWZCDUnpvZHj23LThn1tZt+VPW01EXNa
aKMwj8wb844LjTLLsV/yDNuYaxThyhOrwlzCgccK3yyXaFt5yyV5zRS/Ip24hK2ssVdCCAsVXX3C
X/vaOXy2odE5UPZSNDRc9kGuXhqHd1zb/EozxWCmIodljZGM4w2vtk8U7Izh26MpeYzKB50WCmcU
g26+lXWctlAeQSKsQ363UU0bq2YJNZZdlsush3QRlOAyGnaCwv1O13Jtbfai2DIsJpOlIO3rDH1k
4PfVb7ojusfcDNeDnF7BMZyqwR2gJpAqmWO+BLXDiIjU56tKSFUctJ8i1/gE7Oi9shxyqLz+EDFD
pXHom2SCRRNtc6f6JPeAj2iS98Pi1PVC7yWLB2+HT2lYR3VV3XVoUAOzrnd9cWwKzmQ7xDXFhQSZ
pTqLqWO5UYW5d02cnWwrbM45URmfKrLfdPPnoObPvqgf/IqADbu+n1tHP7QJxvI2fEO7x08Lk0zE
7CmELBUocmHWGTseRxuHy8iMmay2QMbDuo21H34jPKQKjb5ivUNSIDR3nc0E5qSCmQ5jrxXKWPYa
M3sREnoj6tqtWbJW5mpKA27be2mF08HBinOXUPqIomczG5Vqo1XaNquSb52W6ZvGuzeFxsZQn14G
BaCq1ekKE2HXDUxEnBHfXVS0YIDIu3FUNvPqo3Pcdj8y4rRa66c5JPce1T5FMHfFYVCvwqQc6PGr
3cW+xp5915R2fI1KXAnkYdJ5mYOxRc9bDj+AR6DpDs9pn5L12H+OHg39StKCHyLtqaMpUJqZDy+/
cGh+WM9DSHkosy5fowV50yjdm9idIIclYp8TXqyJCgiNDd2G8PYSlD39a2Og5oMaR/O/Kr50a3zv
Bp0dizPuDNae7RJWMZbZO47ykJ/FXKJ5VMam2zzyjiRnFb6ihtjLbWyB8ZzrINXkLtdhCzWhdV+3
vjyU6JJXxA1GfMh3U+UfOY+KlVHjtYm7cbxUWLMIhCfIDnRW3L9NU3nlDivZBVt3mEoSmKgFOpBq
M8myPeEso+vvy+pen6tPSdYYpYL8Zup+SF41rde4tCH01TROMND114JEoZx4ZUDTv2ukQguJjF0T
l6FlzDar4sN14YO6gtKoaS/14syRhj5vI6h212Q52HTfcs13iWzhGT6Vj8Gm81ClDu+29Z4AF6hd
jkCccHlzwZsSf6b5kAWbYQqqmnU4rIwn2SeS80B/bat4DAzTdFeRtfMcPGNi9l+jJAYq09DTJo16
JKGQQiYfgZMTqqbKel+r9mlwq3lrYkBaD8CUVEpSO4scDusmIygRr9Kd42FR6jy8vwaTOLZwrLEO
Knsqr7RcW03bX4bKe8wKPtBixq9aGc2l84k2SxOQlPw8AnitY7xRj/LahBNNftqMOArfx96ASeoy
lpe98WI5tYu64/eqLkiWUBisS9BljXvNmYgFWNiRE6OcDyttMzBiNTKtDUqgZRLTVugMWMNBize9
2hCYATwsvAAlO0cOtQplGTrYCl6sltKPMdBD+1XFJkd9seQCY3O9e4O4v7pPacM4kDgm5p+C+1KU
dVQCeDPD4V6GuMYT2xqCrsijjZaBf6sN76drD3gPuxfVoTQj54D6aEJh22LFt6z5UyiPEFLorPKn
63CCznn2UStIGrrbsffTUP0XU3Qcreq5SRFTdJxcZvuk0vboNyh88Gmu0Zk/GylcA9cXH2Jo8Mlb
Bmg537RWoemezIjEUeYv6yFy9j6Sn0Ml1bMxY+GLKo1pe8kH4IpPuAHbPtZWOEWyjQo9CdI+e4IQ
wdzUxcmPjBwN3nQdLKYHtgh/EGMpAlaVVTjO657YC21ozoDHsi2yjP00hNeqZUDs0otIDYVUx+Xf
xAb1mhf2VzMTvwXegF1qEIfxEUMymW4OIbEkj25SgU8rXXZnzFGujoyxdKcths3B2tV2tzcgJvW5
+qZNs3Hu0QKZlc1tINnBpbDZvFtfZmqBM4YVoZWEuPZzys2Az82sV3mN6Knx4mPHLI2e25spuu6E
/pPV3ps2Wtf5QQtH2RcxZ0vykJVw+SLW+rLZtmRTO0PGrRxA8jozqt8zJ8Fap7ArmdpXZPdvqUjf
O4jKnP3mdqz5XkQyksaqpxtnbsHV0oSUMl9rmmSCZuHnM0uQIIR1BHQYmNjafMwDmmWET6ywB9nJ
Z77/R/e9wS8ZRPQLaNPS9G998s5Gyio7+lKtemxN96vKuldvar8xhYBCKjXyZdyOuTPusjqkHBDG
ot5hjqrhuXYEeCOigry7ntA+Sn6dqbMbWseqNt6NkDDGukAntkyzii5C+JJ5wMKKaj8o5zg0h8ma
ti5XUIF6L2fhDh3tu9UnPxsTJzYsa7UtATWPIe755qtw21e/iuhGF+W1Fhsj5M7Jmk4qsr/LxXBW
ACXwzo4MT9a9lyCp00VFnlHKuNrN1vZic2Hx+XTNLwaaHiGo/lkhSQsKQ3xkefSAWTg+wBA6KHu+
GcrPFYAwNu75yQEUmBZ1vu0mW18jm7PZXUBsLJytMaro1HZVvYna+hEf2JoQTC7/VBwaitKoqzWM
8qAHcr8m2CXCSCa/YohrmBa6vVVovG9wisKhi8P2liLMidbaNGKBiP0jnY2VaovlPpgYa+UWT3HV
3Fs9AUpAHXgZSUAUMlFzdMtXDT0/B2DuXc24fJVMMPRcKz1Jp36IYN3emapiYqUYYqhc0qzKtnWn
ASiprt2sG1Cbhw2uCfBqKZuyqt2VBaiPnp5wUkDe6VSx9uL5nMCvXoVxXaz1qjtEntyHkU6aC4oj
AwDjGn7Na0KxmCn8LkPLFqCL4MCx6QcA8Rkx0KslYAU/0pJAm8w3p6uvQu92uU+AbWew383IvaMf
ZGmrIiM5PBzvu8h6rwiztVg1VTK6jMN++mgcSmFDrBz8L7LF3mh+idp7YYKyVUXErCQ9WhSlccQ2
gpyxqyvVNR6RVI89ag9jX0VZvjFoDzi5c69MzHC0p5ptVesHuDKgzRrztVXwbmoapnYOZqUb5Mov
nEsxW99CYi0Fa8rGI8c4beatXxmHkDu58IhaLhmQOSCTpKQbiQVOYpEwa2UFyCh55kVsdip0MS08
Y73L90kJqnowNm7XsSuh2egXCgmAlp2Eaj5DOXymLbMKOd8Z9WNW9z0XzYQVpvyO7v4zUfZXP5Qk
nZmBpWfVVtcU87IJkGFN1e7E77RkGdhjIKN5pl2tcn6KbfdFumqnm9YeU2YdaJ15SkZtwcui0em5
IdqkMd6dfqKlXtd6xQ2jbVaDLzaEx991+viOZP0+S9+FtQAO0j1N3QcsYSRTduXrHPqEns4klHTG
M/mLqJH8H3GP65xJ50kDk0AM0pKelBPck3vf8FrR4M69Z70ZTn1YXm8o///8//DyP8pqapIo7v7A
5//76f99KnP++z/Lz/z6w4W4/+vZOfloUN7/7P7H/2v7VV7e8q/27//Tf/uX+e1/vrrgrXv7b0/W
t7yCh/6rmR6/2j7r/ov7v/yf/9u//MfX/yb1wBQ4sW4f1R+f1PIb/vzJ5S3867dr8xWVxV9jD/78
kT9jDwyDBAPH8XVm4XTB0MH89o/xq+3+9RtSTPFP27FtB/6K4+i3bIM/Yw+E80/T4e98y2JfaFs+
r+HP2ANh/BPasnBdy3OEKxzd/+2/3v6fMQf/U+yBgbP5t39Uf+Qh7D//9ZtNf8riJdimzZmKhc/U
+fuPt8ekiNp//Wb8R0pJm0L3Se6L8HdPh2R5C9dxMqw97TjtpizahGX/Elt1iJAeVoCAYAEj4TPS
Y7RjiQCHteSe/Dp4S6ZgKJkcObaBWtC6v8WW3A6NheqpLrOtBBKPVH8JmVFd5W4MpZ2zqDcPt0Pp
LqmSuTSDrmzWPrPyPfwE1N8Maqh5HIoxNWMZjmJ306bDuK5Qiu16aziGlviQjDjva06cTWf5L4WH
kYWAhdrB4eRwWUXjdN/XdfKQevkeCfXFUB7pYm0O9iVtaOtZ74kTHyrwsyA94dPWGiIrdpMYc+fF
KdQs9orbo37xEDmmeqnw0yMAdK444qstiNxLOujpUYvRhg1t+xmq8EOPLeegMm9alxUdrYSq6yA8
gJgj1SX1U78pjNE+VsvBH0DKWtnbmEfNseYOEQCCKVYR70aTBzupyoO1HNolPej29PbIKJZNFjbY
cPkOisjRdh2yRmxy0ZE7Gz6VnnqwGEggpaH0x3vwHQdsLpVHl3rREgLBm9MX7IyGo41A8S5Zgyh4
Gi15krGeHaGsowUukX6YTeoeQE3YwCfMayKawNDEJjUadSAoEw97ZGZMG+MMRZ4+wNkYnDYYmQv3
UUlGTefsI0Tq28Iu0GMYSxKk3TvmnRrd5hjOBB8SQUtqduRtzDxytxhHjb3l//Wj/9s38evbKZNU
0MHsf1p0VfRqCneGzybEIDEAF2nRH24HpUSz9kr7S3dR4t/1I+E4+Afw79vNwVkuhtujXwelxe3B
zEgpFBNDSH794Xa4vaG/PcU3iflkDtHomoZ/F5MxBJDpFiZ2e0g45v2YkQefGOYP4WPOov1cHW6P
fj1lp81fuI3YAexe3b7p0sTNdXv063A7GW5P5wm0IMU8W4TlsrxdjO5ccOe4xYnd/vB2dozS/m7l
CFHb5SS+fXS/Dr/+DB29vk/lYVysUxhPifmalwbCLaPIWMIvb3+TQX4PvGpEcxuR/3WLjLodFJU4
6AKu8zxpmKu3KeoO240xcAwLxtOSgMgNF/jmX55nbNan7gFFPaWNtwTPxaJXoLOytyjVe/RRpQgS
Db0gmr15kXnPB3s53J7eDqaPngzCrHaX2z+kke8M3MrVUKS41TqL7gMQCt9ENIemH8il1zQ8rIsJ
fr/qCA8IX72SnXBp6oGb9DAFLetp8mYQat0SIXt7UYIkgyQ7YGPig15eJRpBBNrLwfr3o9tTvy1h
sSOXNhZM5bT8gBm25jaXyZkbRJDVhbFPCSQ9Ms4hEVvX2MWyz+B9c9A1bUKNheNnFup7kjc+JjYw
mGJ+5pPFnBIhwjjgfRoOQ+z3h4kLfhPG9veq7QhCcMWTJ5d+zfIS6+XbjnMqeOVAq1PLgnb7iyGB
s/nd1RlcTWPtGBciPIAxdliRDb0N0vmh9ZGelaOo1v3QXuSsKLQ0Ukm0kbnHcEoipg/LnQ46VfiZ
+EZG17kySP9CLhU23zJPT3ZR2r/oIEF9b7SYq/pvtCRAho/5Aw5hdFmHJF8Aq0m2KWr+jzrpCFIl
b7UfJcrLKTtXHoIRKHQ/FAJ0Q6U/IlH6e4uOGP4ikL2qQohiLqeCUleroTNl9PqPEMvQujTgSCDG
vCQmYeClXGJOsSrdJUMC6Jx3hzW5YtY4OZB0zeGKBvtEuGPOEjEgn0SwM5OJY0f5uSdLWQfVc0xs
LaAxk+ynjrFdrb55cYtXyKau0nPq21H2JlAJ7m82UobaHo+zHPtD5dGOblRMGyGdXlSzmLslOmkv
Lj5TC7ABo9wPTY/EAfC/u7Y8hnQE69KmGYh21uK16Q/PC0xrW8kJ6onHuHIinTUhGQARO6pP1OdX
y5LW0QVvieHGo+q1aJnMOAhzeB82is/WruSdpPxmw14etQZJb1nQp8afXG/bHkO81cJashMqJHSj
ZSTNtS2Y0WNwWakmod+uZrkabAatVNJ09KVnsIaX1qoRlrWxKLRWXp5+wRHSabBNT302XbPGGZ9I
JDDXlCibrrTcNcIga6MvgfAORBzfMPudKYnXrCv+0anN7rvZpjvhFupoFhBSFLE7sxV9xlPmXLxM
A9cRVv22COFW0ZCH1iSNjVGK30sIUpsRjHxhoYuLHUqpKWO23zHrRhKy0rRGu/ROqt9Fo9eu+hwh
9cBs7NsoG3zaaJaDCPoHPXSDrAabKtRgsmmwT3rPnIr0doPXlVh9tjFjhAce2h7K9rg/lj6t/pnu
eEkXX9eTzzSKAeLn9LVjVzv3N8pOTcA09/Ndp7iAhiJG7j7AF0BVEAz0APZaAdOOuGN8e4525sV8
ujTs0buhAMCL0Yr50yisezcPH4rKPacZn6mjl793fvvDq2lDKv8Mg/QgXK5bWi8NlsDoMpIpuDMz
d8fmkuY5PJcgxtGEbbI/MdK2n2c31DYTThuTyd/eKapnINb7HhFr3yhUnQLFQqZLnFOUPSM5hlQ7
8Uvp+B8Zzcp1q0cG2e02IJtu3eel3LrwJYLMYAxH/UgrIQaQ1E/9vT+DUhh8GyndMH5EBc7MNAvl
bs6YGHb72DFexxa+SaWJH8rhRuP6EKnVc5cQ5qw08ZOoGPuhaJ6aKT5VOM3XbkQhBZeRDryAPVSg
P3GAiaMhIlkztNN8XdHw00x1b6b+N17ofZJE/arVxvossWYnU7QHl/rFEJaQosjEWq6fLB3JhtCH
hgYuEUqxuPQGe8vBMf27btFiNbmunfMQZ5iXJUcmlT+rkltEg49uU2aORoNZQ8Zu0SvOTRTdjfsO
N+IqNb/eKL0+J+Es14SvOCuVGqeuVxeUBqj3i/TBJC2BSAnUbkP3JPrAauMrfBC4RzhCGhcdZWSX
aj8u7h8kQhjPU9zqjcdEhaUfYTeWk3Vd3bCB7SvJ3n1QXZExIxt1QMlPYjLw52QIonvt7NnWm23/
bk1JeGxCVNg2A21N56pHBoAuKk3vR5etDEoALJTsvIv2faDfuHEhE81Fu0F/+D2OsPz0M7PjLLb4
v/zX2EP02wMqPswiDOiGg4+u9KOmUjfwhe+uU63+LGa/2/NBZCtNXit6bH6lNfezBwtCW8WutM90
+lZEAXI70hIXkh2zvBHvKP2ByD8MyNhMi+aHyR37OBl01JOwx/pZgj4gqGeZpWAa1QKzMPlgMUmO
zjJX0JNy5yaSMocQjFSVGxDTpL2OIH3u7GV/cnt+e0QPqP7j6Uh0QTtpbMmWbc3twN60+uPR7Sm3
RLwVbfECJYvtd15gAaPreqePsgiQgJWH22Fc9kZ/e1r2yt5H6lCY7PdQRBtBPU/fGPThdZNkKzRj
mxwBwoMTqsFU3DKwCUDLqJJof7VOD61TRM8KbaVV4oLX/HZa1yk7r9ogFLbH6sZ4tz0ky2Fe8h9v
B6nItQdFTEZxwbcEh689uMKWgdmC3gP007GGwgvLloNhDyk4SSY1gjDGYhre0kib1pZJJwaX5Pb2
x42RIKk0B8ZDsO1g8x4cuIoHaozpkOhIqG2LUYm2ZICSCfg5ZTOaiQJKAnS+ysbWceiNsfnLoVt2
5WaUu0tZd3aW8ud2qJb9MPgTdPcO8smoBgpgLfvpTtgTEQvLcz8Lp02au1fPJrqVoQUR37eH1pLf
K5dd+e0pyk74EBux7OzHtEv0lbk8ZO2K9RV+72M/bpklzxe0POQ8C+ObbZUvoMeGHXcRAzinzlxj
qM+zyMWTiMKVtLx7DaI6PSpDu0o3+exji6bqyAxwwnyx8Sr4JWEnsUUsB/AsX3PmZJvMJgFPG0lm
Nxrqo5nuzxggN9K2xKH9noAgw238kRBIgJVsANkCAwmzB6dInKAZncbcuULE2eHpi9dF7Lz1tPtO
9QAeKU6iS+EDjBlydC6phrjXccZ20zbmm6Lkcse2fDxxa6i+Idhf5VrzCo4tenI8Grod8RwB1Thm
ALuwGUM6KSUwFhYx/CS7qjx3RocuMIN2ki71om6ZYi1s5my+azTXuI+a6+jg01AEMm0baR858zzW
VZZMJzEKrspyJtrDsaNAaLE6m/70oLL2DHziwhfh78rMlvfCwAHYpBdR7yUNRTRB0OytQmJl4xZP
roUDTZL8tU3rY7apq2S6yjkeSWtgMpsafdCWSj3kvaXT2K3Pw5hT/3PCoB1gpFLVTCp6V6Fcm/Oj
FuXNXkHwCgvRXPwpaS99qVpCpwfu5yqRZyBNmBrG5sueaBr4Eeq5VVeT69S11rxTk7gHS4v7Mhvx
rmpUMnnLS7eJpxE+SzDCn4PD/h6YmT4fWRX27eDpT3D0mLlmpkmIavtZI68h8i8td3gtNtrAUAbr
exJMYLo1fCL3o+9+dz3cir0y9tMMWHm07QepYjqlqXpr/Oh3rZis+26qh0shKnh4hXa2dStE9i8+
k27OkKLrjNCpsR4snekPORFBzq5ly/bhMhhFdizsgf2ctyr0rsSH6iARt0brzkhZqSQXFzMVo76i
pnbc5Nol3cmeoJxKUzvqfToheMg/Osty1kCyJCWpJEXKyyKwFpl6SIHq7QZu0lDD1lTN08lVJpnV
eoSekJ783BiYNbPvkycpT0q+18xWgDx7HPD4MSGhtRI8HO8IhW7rcnJVwzaOPbTZNa8mYQdfsMxs
23myYDwzI5wQq6xTClaTpsOur+Vr6VDIzml3cugfp+EDOQWPNV2aHf9ssa4haXGXR7GsNe62KDHr
8b1BhlPp1UzadZyE4cljHrWecnFwjfYh1dV4akhpwObHI0oUeHcaVDiGn8U2o6JGQoRVOcmjVQa0
eUfVd9biKIOl8zhIuIpGqEt4nfSAtFJGK25G4FMnoDpl0p99Cf0AHfi4kdM6lOMAPs9nVuH4B5HX
zrc07eNHI1J3r/VCcejKD6ZI+jZdahwsV9ceaiD6obNuDM+xCvVHvfiB2lqScBMzAssJfHTItGZ1
xVvSvDMpB8PkNN2m8HU3xlk6k7mb+3fmABlIjUZGVEyUX0mvSi9Z+z7qEYyYzmr2cedGT8g+kEzW
3r5u+CcyWX6OxikbPGcVFbG7yhsAvllEYIYu7K0cJuMuburuSBTFm5sZ1snvcXX5xIYG0rD5VrOw
WtPr6Alx0z77yp02vcDFD9r9JUVTgUVcfus7v7lgKy5xjBr4XFhj27l9jGz6GlpkjxdD5ktkQLpV
bjgfuqJZ4dtGi6SjyZz7GGOoZ9wzRIzOPUNOi3n9fWzpF+5GP1pE0YfCUw/uAgdPSs7ARZbUV9iv
7Y65Pv4sonXIhiOuSJHJ5/rPLDTZ3pjMPSXwRwWu8jxFvgpIeFCbEBPWdj/7BaMPt/KCcjQPphf3
m2zxd+TIPflmE4wV5Xd4ajNbzO6ctKZxxX9ggOQfLDy8QHhL8MsbAAp54MdjE1Rmc1Wgpx6Xbqra
oSpzPzpn3MKPWnNNtbvEITgETONyDpfbqHgXo65zOQxQNGPjoIx3thjjLoXBvwM6cpfLuNjPjsf0
r2/rTZEyZtMStS3qcudn7pdk2/4sbqA0qshY05yzYR/iKq93UzG9STfDreZwKTnDpLD6I//sKjN8
xrHo23uZONkFN5b9wPZ6WI1NKtFzM1HVdIV+0fR/trPEpeR0HVvdGIOmY6OugHjBRIcNdm8UTzVq
yGmeUDbFuKJsZXqbLnfEWiUEB7Rop1cz5sQArWpFPllDEkBjXm5bMb2DXlrYHanVZfvC0NUJ4qY0
Dr59I3weRAfc1i57l1YDk6aa0LuAW9lpiJLoZI/qmCYTzRg267BKEAGHXhk4s32eTSbLZsgwnsgx
ctWyD4U2OMin4dHtzJfMMbujpYmjL/vuADq8xlCCSMnNqr1ny/CJ+FMVxCNWmDk+jlnN+oQUn2Us
ya/DDJs9gn3vo5qbBP6iIUdeqBvpfHD9Y6GXzdloLxW0Rza+Iap8b5i+RZaLuh4rMa0ocWf68BnK
NkRMk2TxJbPZe7tiTjcA5T5rFKbEnpMsV+U/G12iOPf88c1uqsckrfK1XSNaQkaMo0SFT/OUWrQ1
F883c/Wz77o0HHz91C8KNZxB8R7rsAt9z6dqNb9RSf1Eya5Obotdg4qxherMhBIy8BImvQc/ttZx
yQIdyNH7eKWxtjoaHb2JKL4SiTr2vbbxGzwe1uLhbHRdXXsrhPz31kmiHAW4Q7zgmI47r/3wUiIi
71glL1oX04kqbPtYtGj0UB4/1I1OHJFdeKwwItzaaYOTo2pocrbGI14btpe5f4qG+HXKfPaINYYR
NAN4SMKyJk8tvoNEgKGX+4x+pjjifqiyEtUlitmyz7RTZONckX7b7EBE7CoD50yxnLDIFQKwnOvC
qVBm+K2GGKv6rtdecypHGR9dXr3SCCTpnRwyKW2zXTaHb3lUVZBBkyAZPBZZ21ePWj1u50qLvknS
QcfW5hwrmH8YEoXcjLV+a3uIqf0O62E+Em9FabvO9QjdBjcasnYhMyDKxj02ovYY/WI4xk0Kg8Ea
wfUh6Twny29BIg2ox5i5kZZs5j2LnMdcDnTXbePJYsAYOKrFvsawhvKh7smLfyydwl8X/FKiO1qT
7Bx2qGldXrzoopBlHpu0YVBeZ9m+YxhqaMm4gaCoBa7f2UBuF9xHT6oB07Z6RYhyv08Iq4qjODvT
mNiOwtd2Q4331MIBshEtAfdDrCSjINfYg4z8MG02Rfg0O3JlADc6Pi0J/AzRjl3RxoJ5AemuTdbJ
jDRKmEO1t0uPeg1VNVbNeQjcUUMtU2jF9vZBG3G6QuqD6Yw4AMcKyaXGzIyg2gVqv5mLZCNk7e06
hxjExG1IT0YOi85xl4wwjJzfYX/Wq8Irn3SEjzs7srSDZLKN/7Q7l/n4Y8hmg1UWBnqoBB3FvJ/N
DXtlGqRt+l3Uat7a+Wydwjz3t/WUv+MFb+70CbegP+gZ/ciCyYlVnBKHzUVIezVgHC5J1C43BsJH
Wt9MLPepW+l7BoVHv5RX7snR0evCDGqnwAeYlpdO7zYW72xb4f3Mazt6hMringvCJpLxO+KG8YSm
vIKHgqVPeJ1zyFyfIq3UHm0p3ePt4DWD5J/D36JbIr/aVZVuxJiznEdsIZlcN1uECS7Wcac487Y9
aA5XIZ0ftt37+3B51rnyh+J8OFLUDzTwWQtGy3nN8cpcUGqTsmWZjxW8waNMOuwL1KxrN1XrypzG
x2I5QPVeo4169Acq1ULJBiXMS+X6/VHYi8NeNuYJwU62mrFc0YuS+IISQ+5LPx2DIjPuTUK1v+lz
zLk+4clN1GxtDYFQLuOLW8VEAe21nmzyRCfK2WZgOcxNsgVC2UIQzuG39KE8pPl8VS3Xb1mqdzHU
yc7kS70UEZkc+ZQg+O+9lYjRkGWy/xiVLR4kp6HPLRl71RJrS0oolkns59yEdZeiDlQSzFA259le
lHZ79Q00ZE3lknzX9lcahPVxjKAKdJFIj07BttGmcZtNfn/2yL7TLG4GlKbkIaUBOfLNvspZhPNM
687+Qtuh43TvgQlbWUOTss089U1Rn11ah4lNeB20yKfRNo9VQ3SihkF/H3lwFcy6Y3hS++k1nYbr
7EYDMnK5bVPyv4RfJvs8L+jTDAi9BQlSUANhmi/Z6h1uyonFc6VyRjydiXjOKAsMUMj1WT98ruvB
+Une6JeOOmfrF957PLmHsR3yS9llGEQkwpk6rPu13cyXxirj1ezj8YtpTt9VzIeBriiEWRm3eknZ
tBlzmDTIlSuwf7iYatcIYhOYcW43p15z4IO6zJvnya22cJsQnWRjfLSz7lH3oKUOZcdrVWzTK69/
qkLfO9HAfYoM7iUZEGJgQwa69t7dw5YoW1T8pENbe2puTo6e6m2ygZPa9HaNuUYvbGJD6GrvoVO0
p0Z7yW3UNIGOGRcmhD/EZEb7ZUWqPBa1u45QTO0SSSCazk2mBWRROOUPfSpRBk7jW08UqfKURM7I
++i92t5as/s6ghxFnxplOwKVnmNv6NeEkWmM3a5z+OIoEW0GrZ5ZAh0axD6TW5fB06HsxFOVHg2h
q+9A4dFPNSLfaHb/x4zvNu3729zv15+BZXtC+VRs6ObS7M2XXlK1TGP7Fg9FSBOmRBU7e0MMbYtO
GZDYjJVA3gltILDFKEBXET2DBuH2XLbItGQe7WkeIjryR5qsCO8CY4zZvguhEO/52ToR0LY8PYKC
jEgJ8XAS3Ob23TLpZg+F9rmButQnSBP0/C23vJ62rLbzm6sETLaNGB0fxqVTpme+C+OaNO7WQaiK
FDsPagtFrpQdMQTLIc7kBTxQsr05w9pJYFtQnNw5U6xjmDZUyrb5wMVCzIVTv4D6gdkvFnoBtUx5
lBhBVwz98wAcL20Mx6iq48QV4sYpEcQWBr/IQhwpTdkcXE1vDj5BV3fmDPqVPuizIaEeRHKx+Frc
/sK6ZdAeR4QapIvedHknt4O//ChRbAy8//1nmmXKTTqVz3+bQ4cWu6SUasRWJGve3vntUVkV6i9P
b3/hVpMMGizARNC67IKbdDzcHnn/fnR7Gi+fVWmaT3NXX2IABISSkQLIwp6RTRmHh3E5+AXSvczS
7GAQwCRvBzAfuFkaYMsu484ZDxg8x+VhlTH5vB1uT2eTzagka/BOoJEavHQ6ttGssw/4f+ydx3bk
yHp1X0Xrn6N/mAACmKb3mUz6mmCRRRYC3tun10bd7ttX0kDSXBMuFl2RmchAxPnO2YcHY/7dplnT
RM+fbRjxb5NCzOqMqs7QmGkFG97Iqjj3uWpbF/qbMVoacAxEU03nTfxbL2UPUh88ab+0XkTDKpPl
A7y45vD7vXh+T2WJvakbzNXzJxkkDnslX5r5zwEy/eebpujUqu8SawFLND/8dsoQNzmkOc55uMEe
bJ3ys3MRzTKHEEbSjBhl/vmms/JTaxrVtlMxrhEbOrvzWxFmOGisPap/d1rnICOiZIaDuOG7Mzb/
ZxD7nxjELO7uOKb+/18erP9iEHskmaT+bfnBQhFmH/9qFPvzW/80ikn3D5sfJTHbzFYw0/6nT8y1
/rBsidvLkoCFTNcw/9+//ekTs+w/TN1mdGyimAmTr/qnT8wy/9AFUzaJwWw+JGE8++t3/B/4xEzL
9P6jT4w5DFtAHcuZqzuWYen/ySfWhqSgqoj7UZU3wdbwO3kKy/Yp5bC5lMNr1Xf1vasB51RD161g
z9mnaDx2E43ZrU1bGrsQL98I9gUXWT74YPpXHqvWNteMg0UjN/2APtABCBf4rHed7v2MImoVtCmO
OEloIUNn6gQ4vXN3d4Z8FVwwxESPXqyDGsus59FHRE4HRsrG1EIucRhccwzdNnqQr+zAdUHOucFG
VGRhaqObOIfCIrezLNqZeeJtCjLCMgvYBdsMGREUIcAYa4NfdFE1KifswG4r98MD3oMBBEpfLq0q
8HD6hut4FN7Gnz3aQe9c6rkSoy6SR2lwZks7y9mV8bQLtS5flSHRcn3oFlZJLDBFX92aanj2FGmS
LIkIO9tb4kLhsRjMGYXRUw9mDWCxKmsbRJFHsiEU3GBYp3yul4PTZ18kEyg9zSHzdblpsL3C16xB
fEYWhFYjwvoNC/1p7DSFmpHtIrq+FhDOra1Xkpnkqjq2uTQOSW99VjURZLcus70R7AmP209eWSMz
h+U+M6m/ylKVwsT3d61vBgcUf44V65Qp3MfU1afUeiYY56FicEKP/P5u6VHGNJfAoaMn7ll2i6CT
IRjWFCIBc0riNOLajyLd1wDmwJVglvIDqR/tVjsyxU0OihnMJeo8hHiveO4cxVGkHSHnhMrGm5GP
RFHXFLn5J7+u2Ef6cAYsVH4Ca9XDlBuvWTGVJ72SLwNd7UvLpiZ+9HV5Z7jDMEWjfrVsR+R1p0dX
5IiC9YXMJgnZKfTtF7+l59z0rT1Ix7sYQ2tTkppzy0KtyzS76cT7jkRjQoptQ3JmypmOkJGA4Db2
Q4V5/M4Dyi7GgSlb90+F5pF09WCK0CLK/bqLnNVU9C5phhxgaxxYm6D6MvhzF6Z05E3QQkjS+r1I
jeIDTB7FBn6XPaD8U8+j1/Dczc55VaG962mt22UMkla5TK7SwQoO0z3guqekzC3Hc4rr4FZ3T06A
E1kN6d3NABm1zaMA4n6A84o3PVB4D50TzUcW9qLe3pXSkg8+59UC/93eyIIdQnsFxmroFxa4kb3i
oBZhp143rqtjtG/Qq+y2Pjba9FDmXbybPFrFp6+IhsQDIClKwtP00Rmai5mENDIF/lfauunKlLrO
85qBjQwgCKmS3qYodeaztLWImIssXGEOK1hA/U4z8Nqb/tHQfsjReyrDqrzGDCwj9rU8UUyX3dUY
uSfmnj2OnxoWSUuNR4xrVecEptmedxqT7KoDK8bU1V4Hc0iuMGguqFTH3Bmi42C5xGACHYIK5U0t
/QycXMEae0CzNnYOAn3AbRJ3Ec3rA9Jqj1cWQDex3kw9VeZLVjnkpQEIZ7oRXoJAGjMDCAiAJm8g
y59YguSt79tfqiZvKzOfbWye5msnHZ3T3BGBDYT891x7oXThbKMS66cb51iZnPIyBCHQ2YaKg8TV
+uUYMkdpG8b3wm1Jv5dsRLGvrtyevQOShrUm6GJRT+mFPD7mD0NScZWUsbfVVftVOzSpJAHMmwAy
QmTVFNqK6lu2Y7Ie+tgAbsr0sI/c9LYau9g9Isc8J5FPZ5cFny8lrrfKHA5E+ZgzCgu02wRWYT0N
BDeV5f4Snv8C8z5dFjhVQJ47Ypu/smsKL6OLPSGiP4ffe7jy0CI7jum9zL7TpGmfq9YgXorOLzx7
pwto27P/ykBNHtx+2ZDg3leGSYzHNynfsPVh1XXkpHtuAsolWi7Hb1pJw21d4n9FuZwoSyhfI4pt
gCSSPqSbmsBh9obkxECHKChYveE5kzoIqgESWm37J2XUCDZ69nMCXtDmBgmrrP+ZGgGJyLjZt2T6
13IkEZknydoyJKHkxNii8tBVb5GZD7EokCueGy/GjTmGvCiV/lKMdG/k1qyXUia1CLCJbvjVd4On
9qUby5MQ2nBzEVsX/cTU0WEQLjlBZBMLh1XZKPhBn7LMk59kyjyua+0VkNvzSNhibRf0g49evaQY
4dMeqJqjWXLYcnxLgSuU72Ywfboq8R+qas8Zr7vXNB2Osf3g6iK8BYB7V16DVVc4EG7GnD+iFuFD
BctyBt9mECWI57eTts5icbb8AbtUJr2NEQdUt0HAolvNo36nETB4EFumBIlA18FO29Os3+BgLjJ9
52bR5zQx3+0NmHITTl1WOtJKpI8kPoGA/vhLKgTMLWAeYHWIa6WOaR4kU0Ju2ZG9HtXYHBxSUz6W
qB3tTNRNWNWrRb/xzqSjm7MiULCozz5G1TCA8qL9NFF/RdTRXpn2wFXCBZaUWHhyWXv7vLg5ToRt
ItV26VCuJxVMu3qCvyalOlN+RNeQZbP4NL/G1DWesnrHkOjNkH1xT7vgNS+nn/gjKPhouGZQcZgQ
oMPAi0ooF4nCredr2sFoq3fXictdmQQ9kGpATT7qGHlEMLCenNJHkIwQWEEshqzfm9L2zRuGAHYa
rvGAUXsdZVr4NhIWoQN455pmvDalASU2G3zKroPmNe7EoxsOD3VmqDecYsvMJlJSRK395PraM8sS
YwPVvEoD+5zoahp34/qCwxWbPTuYZdDk+g6OUr6KG5pWGXvlKzepmhURlnarl5CiIlX7pGLGH+bY
NBcjBH3rRScnMMVHpwfuqidzdmwwkLpMDY4Kzxe2lEZ+2Mp98wv/Q+Fw2+uzPwItA1U8SOQJYK0g
71q9dvA3Fo0RdBvXLYO77aAVVUqloO4SA7stftNCDvGhpdBQpB1Iz67KVuakFTsnwCrqq+8SAXxh
kzl7jP2EHnaXoTH8efsa9TwetsgdZgWm2lmlov6mF78wNrI0JqfeHL8V6qqE700AV4FVpzoXD2uw
pWh0XMYhFuJqNLKDRo2vHKGkOtk9TiumQKo4eKNXPXkNFzHBju7nkDvLwikJToN9KX293mNDX4Py
fOSh0rE1UobbNjPShdqlE1gCdNcy+ggD6SyRjVueFFqhKqPk3B2qJ4eRLPusLgVZnvjOVqrMpkqk
fObeu3GqIN7LMmxx4tv3tqhvZr/3SZL+cH3cpLUxeY+TrC0knik7h2xXWasbxO+J7FHofzOdUISQ
cm1V4JRcafOFE1cuvZd5oBFKxGdmZ9avqMZXphrhEH/Wby560VS/it6uvqwWrrxZhG/6DAHvxoIb
HOnUeIKVYincZkH+MjCTpzuyMJc6A5N1nUY59uOJLrhbZoVnX/bDd4AGooSa3sfaetSk/VnDRrpn
VrcfRXtmPWIFcS0SrqI8Ob0bXg0uy8XQzq2n/Zvdg6VK4SEtiY9Cbp6M6psMZ7mAaepc3U4cJwVq
Qdd+WX6rjqULfpF4+Cx7Df16qJ16bchYbMaZ+5uY5P0hE4U3GNJpEGovbivQGHuO6nh2rrnPHIsm
sq/CBXtX98a4y334bnmN4U6DGTlO3nvcVWe/5NePJLgUmxzoEIoX30XDkkAS+rlMj31Ps5KM94h0
xBnGjvzLymiQd8yWuVRHjqIIEVPN8AUybHbg6DGBBO1oU5y/5/c39rOeoAR+qjzla9mhPxaQsZla
oKRyxooSXCW6emEQKFGKhy/ykO06MnNkp5LyAgjAL44+z1cKqzu0QdD/4w3r817pxQPhNp089xQd
aPR1JVcc2PwLDVRUUIXVeTBBVvkFZhVc+oRa5je9Fw6HsOvfjbmfQYToWpbOzB6AJ/nDao2tAN0l
cLwllZPpcgomuBKULq2IXjOMhmWA224WAeOisPDvRK/GyDCyRS/SahluDfrWca8ibYVmwfC6bo8B
aDmQAqLmxFliBsJkyvQcnFzP3nKN22zeNjufFBdr65QZOPVUMEvgKDyVA7JV7Yac6SZQTiQ8Fuko
CZOP6qG0pbOx0eT3bE+mUt5zpFI5ZwK7+NR8KZwZnB+ia2q3jNDC3lv6Rn3MhyTYM2USp6E7jFmI
5aJxvD3+cnU2NF8xM8foarvR1ZX4vyIVrYM0kjjwpHdGyn/JCbnC1hHhPe6TrVE6S2ZfbJBVHN2N
VG4Lu4Q+pPRHLfJzBG8tZrRBVVwMPnIVTt27RhgRuGAGyj9w3zITs2De9GKLRa5FIF1ilSHdjAm0
6a3mcYo8Dwyc+x4N+W6sOrXTs+SNksJ3hjDbpjBOslefjL2yJYOMV606K4EO3XgcREvG0ISdax7K
6do24zv6/WbSKVrrwcy4jBdWgePj/GNlUzo13Xq352ByjLPoIJJLAgLFT3NA2eZK2PRO95yKK9V1
u4xxz67VzO3cJ3jwuWcxE7fZ7nIGXOAKcLAo0JusHG0TDNBHgLeRIT11TBgPFuiULppAE4X2XasJ
pmDJ1vG9U5EWqpe4dz8comm8dm9ZG7/6VuEcPFrk6Rm4CEe2Kzb2v39QPmH+KYt4V/rVQUBz2FmF
BZlIJ4Uvp1cMiebRh3SNVcXlWNjhU6CbDM/BfPlhou85BSEfKC8B6+OZe7pTeJWmI4MEa5eUiXOo
eo/qMJDEXQ8S1c7E3htTAuEpvtnA5G+qO+YURmJ2qxDQ50of20cWnoewtdjjpGwiU9+E1VRxHFlb
PSi6PiWORZVLEOWL8VoAStwXNePFdg6CVXbg77XmS2s59FYe9LyU+TmHwOriDiMNkbEcaAMeaIaf
H0isJLBCqWjkZGUfhFXah4jN28FTrbW1+XlFQbWfCGDS6Qb513Fe07y2h8CeAkZpriYFMbSg9eMq
19hHsZd5MkrKrjIP1xJ1ueTpVfCT3VDFvj4IF0LZW920n/vBt1Zep90B+0RGezdcI17HTQ/wSgIX
cpOLPlF/F0ywfri9vugO9AvNUWegAl8QrAwKWDKx0Sih1tkrmzGl6n1CK4CEvXyI22ErusJZ6Lr/
DOVbrVpj/O6z97ocIP+Z387kvaRDSK1UTKsiiZpF3MJdtUZIWIm6gtZGd8d4hRMda1FCz7MajGMk
m0+jNHaZYssE43DbmO4tCowfrUGbS2vvRau/N2iAh5xIhj1OctG0bbTL+8Xk18FKRcDqLePDQ5FY
0MSDR2ek8A+CFyS5EvXf/Aau5Z0v7eh5P0yUMnILZZu22I1pJnAD2EjAezH9dovSbDY5Fti5S0EA
6cYkF1v9tcEQyIQyMjd4U7ZDmEYnk63+sqlqqHoJk/quLg65WNukq8WIq2a0ja9+SBQS2nwGQBnh
unSOvhbQiBe52EZmz1/PV0V2/kyuPVpPDh7M1J5WNVSFJf70YZkYeL01EKRXWVNt74IrXnUtYUKK
FMMFWHprqUFqJbtNlJnLelclDG+n5AY6YN8M+XfJWZd2+WAXyg4QVDJci2cFX6EfoEqo6sXTSC0m
KrnVXlKv6/AH49p8odvQw9MpZlYun3GhvYscKWQyL7yuMc0VBIVS2PJcDqZVHoVPKsOu+rPS6NGl
kmI1wPOZOszRosg+dEIjJba6Uo9AASf0LvqzgZRpGEgOWDbZsIPP4TF9qS+AqFivOMZhT1przXSW
0ua+kLNnAVGVc/4IxZcbqS90Q8qUHocgbdexZfEEVW9QQN97Z44S70XFM2cwmhRE5W3fflABf3DV
JR94s87dgFMpY0ib+D2tStpeNv4u0LMvF/MRGLhsnTT2wQdbRFFztqYWYTaSOd2ya/S9aPzixKHq
qEfarSDygdpzDaroKewKoky4GVjhNxH7GzZHd14jBKQeKK/5dsyUcljDeQ264QKcH7YKCKCouCMw
HUJT+wx9y1kIcO2UkxwYkupsAbhqmmDn09dulOmGRQ3uurBuVQNA1RtYcTuh2LW+Tl71c+rFdzTV
zymA3YlkR+T2L7Xv4NYZfoZ+TMSxGs9aaH1qQ/lIfGzZReFXpxt3OfXMzrr9FGcYKCB7RVSwLuyY
iBKVlYNWUCPTD1/ETRe+SUcs0R5uUeGFcnJuQ62190JYikDrny3H3o9FvAeKz+uJwVDRvOel/dRz
CqBldZOwmIOm22H4Ad0HfUdp2zSVKyVzVFd7pxbA7HhCyTvGxcw+1a0vV3m4OAHiN5IQA/DFF2ba
/I5+fZecQnRKLvAoaSURtppi5uITGfim9iL9ykuLRG5FhQE5Ex0Y+WLq8c4lYqSxtfxsTHH0bbCQ
PTPiaMheBjvIOUh59SJmX9boc2Y3+R7FPqPtAOrMfLqhZmmkn9QAiOj376KzYSsY7B/zzF07RXYt
p+KoWTfqs5mVvmT87Xnc3DyuqQDSakmfbEkvJW0YiyD2TRJEGxHQlN5Y6LgYQulDIF7qSAnjTiSA
K6oaM2TL3loBhc8UpyDaA1+oGYhjF38d+kfOt09o0A0IW8TQ4VchYo5RsfdM0nBc4J59V25KY6lv
TXsgwMsoRm3xevWrzqxLY0vgmKjarduuzaaF0qEy/Vzm3yM6GEmmdWgpi3oyQldOey+nVOwpGFJo
HLQ0xeNaQCV8sdt77Q30iridvwdocvYZD3Iqx5JPNfdaC8NrSrUwLzadxyScLQMsvYZtEHPI+i2x
H2tvKOJCkz98khr5ga2AgjIsXAosMafwZGmkOKPGavbCtkcIcwnlykVJD5DuAwXzQaGnNSPkCllK
FLzqtNZcmnoEodLjjufWnDErhZUhJFq4qP18PGm8rEyctcwzMcQnhr2sZSEAemLwH9KWjSczYS2L
Pig46Gk8myGCXrjUuPQX9hDTWC0xsZmh7ZwG2rkGzA4mLVOWTc1TKsnuuuyB2pBmCRs8II9yfyHd
/5HBS/I769lVTAgqSszM2axcjwaNTZAn97iJMhy9VGFpSTVXnVXgBPFikj4h3yrWKmOnlXWRtanN
8D5FbY5cLkgzAjYk/EnPQxUwdvUVPBq72FVg4S/2dWp/6gXYjH7KXe5y9DfbytiYIGqYonZPI3Aw
HBP3qcAnVkskCV1SK6aimULjzYOdGYlJ7QVlK8OW+6LYmUOLz6+JKW61wYJbfvYyosJVAZ5lD/4g
poHXuCGGYffi2rFoeUYJENPxbnopngwFTwqfbnh2KmWSgKYFtense1FHFQVugmNL3H1WKnhqHJ/D
UB2w7gToqvnMxq3rRzcBJoVRWa7kiijwgsPknuqwYOmiAC2igjtEgVC/gbGYYrz0CPoANJojZd5N
ELyyDXZrY1Bypfj6qfImGH6NuYubjD2K6/7KIi+lhZsupsnI1l3p7FSZj+sweq1GrbhRD7EwKi7D
JgvWbYKPHQDuWtHTHHr6Cxvcaikh9h5MNBF2IMnPNtfodjafgd6W+9jjEEZVgnXV6cwlbupwXVt0
3tDdliblc+rLemMRiV3aY8Ihry9WWup/FO2UIABCUOssr0OVSrZmwo+NO87bZfeC2o8fr8VLPB4G
K/3qG3iIJuCESXPehZNdpwB6fl5sS+bfi4h+gayOmXx72eMg+aX0B5eO8sWAql/ZPfvhH6bsH90M
CcMzqH0ubASFgLYfQJflhlNFiXEIF4KzEm3PQw0JgC0XMU493EQiS3bGUO8Mifk31si+NJjTRx9S
7KOPpBMOLNwStxsocjwAvf+g+fKxxoPKtgDpf/LWyJhgTIkpS17jXg3/yJqwomAtQ6y32judgvGK
iAxtW3ryofhigG+/0vHLHquz1Ek3GAVjP5L+dxM/lBex+RbbdIwuRVr9qPqGKzZ5t9nuOsNwwvSB
6xndXSuItJDFYFXubvF8NrBgXBKkbtJXZ2ByqGKHPZdekjrqOKaknFKQu6ztnAExh/6V6SJpFWtV
mfKAIecX3VpkZMU31DkcxgU/pQ92KddeaH1Yfk0CMf2iCXgIvId8dIalYRZL6fUnU3eYvpInTjvn
obJXVP7ESy+gG9kJzmVY/6hlvK6wXLPLE5uwdS/tIM+aA7MMjD6pQyN56trmrbD9w/yzKjuG4yyO
7Fi3jfVWehVgxnnkBH2Ce2so+q0fZkfCCKXM3qAy3nrwwF5LQMTfOhMlJcDZeCa9PlmZxP7xWK9q
G0YX7rWS/EZmbE2WyMXAzgRqI3BKa1M18/lEx5edTxx1ivFsFSyVYWo8uuP0FNbZ24DQ0VgR5ZHd
KXXIGvf5cyKeeNRWvEr3oV6tW+Yh1eBd7b69zs9XS3d5lEZX/suLDtQ5dx78pv7RF6haU0TroNNy
1h56rNE0Q8/1DX2/I6UZLcyE+qEq5c4o0NYLq8KHP5YPTtLSM1DxcNfcAcy76bgLraG5y5lu8C3W
GOJwB2a0f1h07kQlyf6HzHAu5aj2FQw2RyXUk7OnxN78Es79SbZ+8NvsXFYt9R2x9jRkgCS9/iGK
UKo06TGsUVW0TZLoZdCGL6aKyyStyVGRuLbaGJtchl896XYD3aIiYW5QY2hTcwSn6MS1NINN1Kqv
PGHgqkpynEP4gvasWAmrbiHNhigujBHn4osfCFvHZOzMFVVVpB6jne4F26w3dzmn5BmoyfIo2lsA
yKzhGtGM8UxQbxvSzNBG6smM2Hhr1mZqoGDXxc4n7YzNmzwCU5cCck0xMFUyqE/3A/JF7aOPCNxo
nGm9bDsIgMEsiiczD9dpmD3OF36jRR95gurBPS0HXjrmyw4AZmXJtyRWx0rzLklsr+vGfWbQ/tbH
9NDbw5ETNstVqb8avUs0dPyVWW7Azbp+GHnJLwwn4Mnp+rnqMTuy9SC7J/amXlFjDt5f+E8m6gOo
ctQE80Ku4ULdxgfj6/caqqERNczGzRSK+89MZKuMsafQplXFxkVjRXUb7XMy6q82Fc+j6T7XCt0d
MeIra5ynMXbg45E6a8oX5pg/yM7b4JB1egPFVP+KS/Wc0TgZ2/EDM+d9j406Hhm04q/wsuhKjYyW
l0+OalcMqTahl3yaOnNgx4LIjWnYbn8iw+ymZgWt8KPS9HuV1O8pr3otK06tit7Mon/v6eAEbGGt
aK/ZUZsKQbbb4uRE3jSrTRlzA5rtwyklADKiR77eu07wbFrGLec5sVz3i9+VtluFL7fa5umzziTN
4f5ZGuktGp6YL337o3spA/NSJ/GPpGAYJ6NdooJTOJHGJG9saZiRLQHvuPgOO0jmcXe0tfbN4kXl
0I7sjEBVQ2amsf6Q1OF7luLLqkz0PA64LYsJL7BXW7NPdhgS7AeQLMEQhMVFSYJeHcMUvemv1kSt
vVkdmsm6aKmB/Mz9EvB87ccnMrBPiEuPFfeUBZz5e27QczpO6ybn0mb1tA19Mbq8PFPz1hacn+4Z
CcYFHakpUqTTNkcnn09fVbWGVDLJqz0SLelszC+AjtVyvlh8M735wc3wq42icoPaxCJmnSG/IYEY
0wqJaEUg2k8tKP9wGTDEZ4vgKrpkR0fMkwGct7NGiuttmpjyct1Qv4g9bd3KRyvq9/ZoYU5A4Q/M
N3vMrG06IAHJ8VE6sxrTw+K1q+vUiXM0UkCilZ/WoHZBVWxVOp18pqj1BJI1rn+kbXjP0ydP0Yls
Sfk6uj98WPiDPfzMtYJJimFemjq+Q6aYhufeKD+A1XVVjWG+flNifJetsU5j70W5vOSoVE1E3fwc
zfBMZwHBGW9b6LREAggAxFzl+6ExwcwEu1hKEo0Nkw18MWQbjr2HFpcyjIZGTF3v1o/ZI7FirIkB
cDCj1EAOlLPguTHnONKmZJtFreAjXKRg1UnjmenW2ctMINzywBlnF4rkRXS87KEX89Ono478UFj1
LjMqLr+58Efc2PN+j3zeN9y1542bwbg6JdS2pNoG1sMwha91Xz3CHNt4bCOYDiCXq2VeQNqKqG7V
FAK1jRHZEL/m/5cQ4INueUdVqrMy0IWrmQ0+/4cpwWYaMkiVKO80BDjmFYSbmitFhc9mam6aLn+R
y8qYzraB6Zh8AucQ1W1JDQG9Yv48f9GQlq+tJCOlwm+zVpCHU+cpN4uHVm3IDtIITTPGo4ulRBAe
jFPv06z9kl2tfdeniTu5t5o4wBHqAgQmhpox4vRiTe02ssneauQ4Q3fpCEQRyhlipvIFqFETgbmO
tXNvpPns0l/1Q7+rZHf1fAeZUOzhNFxHTZK6s/Zg8LbRZO3FW9ciYo9P3RSuhnDcuW57FeF7MEuZ
ff4d9e4naiswDGagilLdQH6W3jMjml3gJ9++cM++8ukpc8q9q9cfk+/c/TRa963auxkKDiAU/gNz
odXkOieWyCKNt0h4y3aUPzKmaSubCXmS5AcjpnkKD5dYT9y1ljKT5F8Yqy6jJsW6gG2ACVQG3BwF
YEjN93nJDOrhjYrDbMn0x1lq9dVxG2su+S0PpIU9k+UR18TZHtWuYT9xANr429P4f3zAp7GA8vdB
L222CvEvhT+b/+zhxHP539k/Vx9x3vwX8yff+Kf50wMSKFzseK5n2bZwXD71FyVQF3/ojnAtMQ/G
TKiA/3R/CvsPTwidgZBrGhIiIGi/vyiB5h/CtVGfHdiBiMl81//C/WlYcnZ3/isl0ONnmLpuGI7h
zZZT+R8pgZ5eZ43vl9ox0sKZ4UHuNuM1smxNtLuhjvd1wJKsscpyYh2XFPcdsCi8Tal2S0afwuSS
KETUU3vYOXJjdhOh5d0Yr8dEzBGg/kb2iuKxaeULmBsV4MxJ9xcjzTArDeTnJlcB5usIudqz6er0
gHvm6R3axZs1wW7CUYCwlF3UkG3L0gUYzatDzyd7b1XGnDSllNbw3vVKPnpe/sz84tKL4SfbPbZ4
gmUyHY8iY1cE2duLs5MNIADplnSiNyfFzfieN+EnhTzBcuJWBpG31Ot7zPyHkEso10VLbqGxcyTQ
ZJ2Yg30yONHW3PTdlFRCp2W/VJJsdTEcw3yTFd16qtsbyUDyvEm97wZSOH7+C5gOOKEkhA8qxHNL
OK9v4xdNIi5mFn+z7UtSeTXGRrS9uGUm6AXmz8kQtCT2OFZL814m8QES5SOZbroOCpTjqPVWbqX9
aOzuCXz3B61BXUPVNUwfI6qqpWlBc4vzaa0NgKx10h56z+GMG4iNIXLpQE9uA+esSUnT4vCiR925
y8sWuADAhJQ/N+ZRqDmt47npbvhd8iVRXk4jodrF+p5GxHuDLE7u3V0abXya2Psu6X2kgtEMPzhy
dAttDJH93Jj9/y0O7CvT1kfRBhuHn7GJWwC0bRhWq54hNJCXCBdpEINR0C4UzrEo2sNnlcYnjWJy
trBJuPGmexLeC+enPjjnvkgoaeZBGIt8uI8DDtixi9fepxuHR62gU6Bo/Sd7mG6K59r0w5zuYyoq
dIrm3KGUe0NAWMOhRAnRiLqbqOfW6t2dqpoz/cbFsZDdU+4Kwv8JReOTHW86yc7ergFq8GTi6acA
boyM1xQW5sqxfs9p4pNDBfXGqJaFwK1DTGBn1+pidQYtj5Jbleqyt9Qt3mKcJ4tMfxEyfi3iIlni
8OkWuH5e4iz7OXZnHXK8mcKgj5n7lGIyOTlITF3Dpmjyx7x37lNKObEStIUWPdEEfVU7aYtk7d8c
mzFFdpFaEK4M5qSTpDeGDLc9wQu0aThb69xSrZxkDNn+pdVY8fnvN7UTCoDU/InpTOStY+pFUHjG
N4aU0B6ZkbrNNyMnvAwucd0pwSg7lulzUfAUYV1dM+5bGhOM61kAahS+swxby4qyexiV1gNd8IJR
BiVcIdJ52VXRCtbMyqvY5doNgyg90/FMYGDt5+T+7/f+/phWcihlLDIjCn+/ofsKeOH8z3p+b16M
14Nw3/78JBN0rp4UH3JL+/pf72tTYa/SFoDSPz73Lz8unXsaCr0hXi/aw9A3cDyggP7+V1zxMK2N
kFm8ZeYzO9pnSFKmUs7Rco/Iu+pAZ4Y/pc4xtWj1stoRT8EliBScZmopQ9/bqWje7TMKJKji5dCi
JxIlv9/rreI2jsQ4/v7Q74+TYLyEQyg3f389Z5k/v3PkXrKabCDQWg4Tx3Rh5BTWtE0naW6r0IST
+vtj+vyJ31/y+00G83wfMEWdv+nv7/z9VdRZ8V0hORUWN4NBD9/5j59EfTef+f0ByIL3wOuqDV2W
tFR2+WPdMiuIs1A89akGUXRb9HTYc+yXzD1YblzrHdmE6mZj4ZWhuy1zWd6MeXPYN4M44vvatiXd
oX2XP/Uj+lhrKnPnGNnFmZFMmEQCxjVZuCfFmLHtwt80feBJJay+QkdFJkQX21gp59qhjC6EFPBp
jN1TGmr5OutyZ+HLCVgUldSHSprlzgzy53q228q5zroosDxHBR0kYQSTFirQhO6D7AD7HZ/C9MaG
neMfNXXWv7N3XkuOG2uXfZV5AfwBJPwtvStWsUy7G0RbeO/x9P/KLEnV3dLRmbmfUAQEgGQ1CZPI
zG/vtUn+WDTw1tOUdNcybY+pIAqhWtrPdWu4B62gi5/P5RdrglDW2XV0iEC/vMSkW+SOmx5QvDnb
SoNUq3nhx3ruvxdR3z46elA+iMFdm1RfXa3rn5eij08Eyj70wQSTmxQopvfSbT5Hj9Aa4MW0TrOt
IifZtq7+YegYtKRh7Z1SnwduCw8nAqAxNVcR3RquLhyRWMpArLQno0AcMxc9uZ/g1bABrriNK4h1
Iapwa6qjvYMe25I3lgIoEA1ZE8oltz2SFczBP06jp+cHJV9SC8T198NA+Z/eRH6aYh3rJ9B1Cfu0
5AzTYAMjb1vuQtcF+polJ2eSZu3Ug5659LGDJg4XaCPJT2oRAAc6Jb68GN+250oX+6qfCaygrrQW
EyhVtegolMPr4gptTk4716eJwFhH04pjRRnmpEhfzV9rat/bprtU77QCCREmsupkShn5XPB0X81E
CMb0FYjadAOmmAyxVq+SaZIgUjKndd7FJqnUJGQRKxEfM4mdUgvbMD3UeH9hqDzTfu84g7ed474+
2fQKhDVgyqjD7sQkQPdK73rbNCIqoDgnBnTn5CMACsCX9rrKwK45qW1txIyYpNVXKyRvjt8L/JHj
yRXJYcCmmuk4gt35MC7eupPyq3LGm+Ang71W55UsKBrHSNLL7Cp39rXj79RZjhLQL4zrDoNkxL6d
5V4aLFu5UGvqhWxOYSTpCGKYXzyVjNJeF+pCeNtUawvWjHVXTdHreVeoM7WI5WWgroUqd+m9BI0T
7nKnflHn3jJkfqtaNeg3MF2itR8ogNvEgenVUY+/tNKLF+gBAkUyO+W0CodVHjK16DBubPuCQs3b
PkVLC5PW2NtTdwike/JtoRhmb5tqTe1bnI91mXRHrxspHaljqi43tYZu1EGthTFJXW9vi7dr8O1C
JGj0qHNj7QdNh5cbZt49WT0LsPs/CXSI+Dkvyherdo5xRZxQXH9XkLnXc/d6jxInTr1e3p5x0dG0
kR37duLcUIPD9U/nEIknPXi3R6rCSRvUPft6576u20n11U1Eu1Un5u0UqTP22z638Mmxz2Q2oLyF
1d37CnRT505tq1eEFgXbmkIrmbp/3rxNK4nBcrsFJMPTBznQkW7fKi6QU63ULaNupQhp/ev99bbP
CI292wqq3pJBjdWFfjRpnm477VuJm1PkN/Xa6xvkvjLsIFjbPbhCnfYQRwRsvL/WftunNTVkJfru
K8uTdOGYkcOOaEdmdqOlOfvxsheq4RgY6ai1wo8IE/ObT+oUgvD+gySoNnMroE1TZ5Q8S+fQJtrr
LahuybKNIgh3oUFLaadEZKVDeGgMSSp/bWev/lgnr7ek6bhQ0paEmpW8JZ2WuR6jzaKtujkdZgv/
+BDqthuS+2anTnRRk6uxUnerWgQez/xVUwdcvD21eV+yjH3b4tPqTP+0TVIgRdVMp+NJHAMtzq/I
Pl3tzIcO1EmX7PS/mmdbwvvUplpTC9Vuq30BaIagqH0wRn9S+7JgQQKqAH6vqyABPxZ+iDUjbYnb
kw+ZXF61zpwiPPPUT5jMSf4w9ZoIG5Bs8h2TQf/ooFbVS/TD/vis2gyFjsRAONqXoaqi6EvQpbB8
5O8acNyd1Nrb4p/2FRpWG9LJ+cjrIpeHRq3+9vaJscoW8OAPtT9Tn4MEf7ZtM94T/PDnx/7ps7/t
SyOIektrcjn+9Q/rmfvZHe1xq95bTt3aaUGwG033zRjl46gwuH2skAeQWgwth/ttH+FE3GxC13Y6
lcH9NGbnXOvzvenIc6E+Ec4xq+oj6sP/9GfUCz99xp/drU12QCF/fNSY741IMLss/+3XP/f63oHs
Us44R8MwYVGq19XCkd/39dVhsYAwc6GQhEYzwdQo3V0DoB9Pt3o8tk41b4e+LJrDYEAAdzQXKmbk
0S0oiv0i71FDLib1cK8Up7wrjfS0PJWyb6BJUmitegmRw5cJg/xDo1v2VtHV8VgEoB1HijYQ+gMc
dNTp4qC4zFrQrHBiFyfFH1ALtemplldtU603aC6oDr8lJ8Sq2VbbVWdyCXkSkO7BZkHd/C23qmbL
9+a+kQtXPhbU5h+khOLFc020mQzwNpZseXBqFBy2AJ0fv0XtUj9ILcLEcPZDnu07356qQys7A5Hs
JcTy0ej5VEoUQECxAzQeDFIOSzcDUVwK76iY15EX0/Ypu7zyyKu1tsujU8+FKBtQO9M/2gSebXuJ
9WzlQq3BFt3gWe0PnWx6FXBfrTX49hsjWA6v4QGyaU9HwSX4amuX2yMx2gfEHzgZbB0khmwfXMX7
FLZFKxl86IZlXNbg98uTghy8rul2eJJuq9xc8K3K3+nVcBPUGsYNBHBLf5fUNnP5QhYxuHP/giY4
PVWuIiCKpZKdCmZy+d267FCUjOUxfkSEMXp9kG8STDCnMdJ2ETOA+yUbQ9TI8m6ctfChtskiVBeO
AvQj26Y9fWX1IyCV1b5L7YfLURH6deaz5rVaVSCLgjnvfYGI1JQPdYXjV2ucI54Lbzv1IdI2fVMj
g5E/4m2Re4m7X1qXSfQ/9ytifxciQenagCkSy252k6bd1F9TlAK19rYIZb+wM9r3PYENW/WHMvXs
UqvORLjd2koAJjWDfegsBmPnYAj7Q0Sl1JZ9cLWo1aVmkwWeYInTU40TrF4gLpHBQVd/VkgLdbV5
fo4dTG2jmWY1wk3DyTU/i0EQxxSi2VQXn1rEzBHq67wIfzDZV28F05z8afxfCxquYy1ZFn44Tidd
t4BdvW1T4AV8B/1CsSwU46MEUIIXEfYm4nfJtYjjmC9nF1/hVQC98OG/hQELtfm3fQmRexi71/l4
GYRM40Jmfe2Dxlq1Yku/hokiCA542oLdksME7RztafDwXsR64O4i4ThE+5bF3i3QZoGnr3czpcVt
o3vLg5E/znoB29uHYVHVT1W7eGck/c+gl8Fgx4gDO9P5CFozukinc1Mu+kPfG+UlCw9V4N3R3U7u
+lk3zxNBy0bickNIpZIxk6lu4Bz10D4xm/vOQ2B+TIeq2CDkfEzQvzAL00Gw0AHxpExUknMcHJpg
uaXBHB/q1u3O1ThcBtMJDiOQWQ2p4g6X7bRZoJv3LsOPuU3qg+MiXdFGZLX+1FKaabMruWPaFkNv
sbdmrmindvojqumDHyKoC2vbvobuckniXmMqeH4/wh9Zj+44AzgdAa5ocJ3Jv4EBJsZ7Zrbqc5Mg
9VVrfVp/b02iu+y6rS5mpDq54EhSbYo2IfOcawj8yN36ZpBWOoNQFTC7WoDC0c6s+JplOROfjMZ3
ebLG6o5OxbTKQ0IVmaDx5roMLoUkzN9mH3u7WWS5ZGJjlCn0cR+Cg4WNBBcdyjDTIGG7sSnarBtQ
kERo9RfhFfp6qPphY1oiWeO2RR/neXdm0RQ7l0L2KmJuxgLlxFThza6058w3u73nIhDqmEjNTUrt
MdxZX4xbplr3PfhTxBEs8EXlG3Pyt1YwfCslUnI2qJoiziKp7tlG/nEXVJCxQeK+TLrA2ZAUHU4r
PABVtHjbpO8/leDEsC8ZGdlp7tOc6F+clkncYviGYo0ggkVnht8/LCTTrk2nvytaC9WICfKmMXVm
grPksXbgluDE63aBNEMX9qTfWouH5Vhkm0UvBIBECJMeT4q1RH4PXQhti6jGgUnw9VRjFbE1KAca
OnLXJmoR5rW5S0EIX8I57FcOXf+dOefjsVoI7csnoP0jSuHs0EEkNunCXhYt+a4bYbTq6fbhYShk
KbNatW5e3pkmGZB9zT9c2aa2ymYjuqIhnunLuhhJzdLbdD3FjNirv3cyHBW5b7dKGWBiKi43fdry
sBchT/NOJz12yvex2RFpgbgowIm+MUtMLwHZdGbd+hvKzeO6aL17AGtnH37npfa6g55V+TFN6y8V
6pN1aZjd5v9X7/6v4C22Z/1rutf7z21EEFZX/pLwRUyW/NgftTtKYv/jG2Ro/Vm9ozT2Z+2OhC/X
dEzJbIHn8me4l/8/ui4szzU84Rgs36AtVPRATBs0T4bAhg9b5v+pbEdp8KeiHQVA3/EMHxSXQ9lG
oML4tWgHsrDutbZ3YBBTyi8aCFJtFx67UB/XYQ97LTdt8vZIjut8I8VACU9M18vXcV9beRANGp+m
rNfvtCz98VMd9A/EzP8p+vyhZBaBKDFh/v3b+T6WD133LYcDBNbm5+Cx0EYT7mImvTkE3tRLad1l
SD+k+t0+xplxK63g0TaYigWPLMXryKZdxzDo/7UQnHIP7ErITFqAGC8CkHphtpjGd3aBmwAAu++D
mPjQAqEeXgezDL78l68vD95bRVQdXN8Hg6N7niyzyrrsz1+/YSp0BAtr3RAcVh+bpUyu9UKkKDRF
4isXi8gUA3UuYgGqRR/nUO8eOkOcmdSNeMxYMbmw2anuPKovZbb2sO91XkfWX9VAite8DQ/3fBeL
ujkOkHWEK9pzQDtSIivYmJXuXnItu/2X3yQP+a+/yRWWMHTPR0NsyqrxL79JgO0s/CQzb5Spi33T
6u56aNwQsHl47AVxzm4E1gdYiYGtw0MNUtbaCQHIfIFPOcI5rF9wkNVnNzd3dBKMq+U9izjucQem
1qOTQe2i5VtNftht//2ry5vm71+de8fijuKuMn+7moqqCPoQjfTNqLy1ztzm4wwRNIemlzHsWsMe
jM7ofGmp5xQuazZ9qto1Xu2dzZzZIZF8vrIB2zZRUAFFQuFoTKHzjRHzVPyEs5aIOw3E73oGF0Dy
WRHde7g7SJnG4g7qYOMSKrxOYvAHAQwWcMIlDx+czCsTehOXJNa8Lhf+to4hL6L5ha7tlGj8x4oE
CpOSZ8n0q1WSWB0s0a0KAp7DQDV7yO7Heg6vceT4d2oBEMkdnHxvI7BDkabfzRM9WDvWup2ByN9C
5LIaw3L+JAtHK2+M38O5YQBDIX1LU8FEl860l5cYyc7Su+FereHQekiTLt3qptY+mkLA4K6DY2n4
0BAF8Ely8EYnfXYWq1k35JRsNYOH+ZxIl1GrU5zVqm/IfX2gRu0HUaD6WSbPukVGdbBzaLf/fr7F
P12qjulCtwKbTJfqNxyVN3qw8NxI3HjwXwa3J/aU7Ip9wMQ2GWsWJmVB0o1F4XNuX0DkYMTBPAJs
gF4DaDjjLkI53vva2kib5ZL1xg26bZhi0DYxbm+WxoeRWfjv/8vX/lVHIVsNNBwwkBwXjJbg/7/e
YY6mE6NqN8ZtsbU1DXf0GKaEBrqQuoWTe7u6QKyDAcSn++AVdxYD5VhLn1r/s+7r4uzo8Q+PicvD
6IHfkdx1zYpyOg/oJOaoj/f//nWNfzjKEJNNz3V0n2bh9zZ6QPJKBN9k3HKCZB70mcDHOf0Uj9kF
90lP3lFBanPhncjtuBhLkV6MMHmJU+Ko/v2LSCnL77e3afi6y4QG38ZWt/9PKZXB7HY8mjhLfTE8
1alhXZr3WDmdSwkhKNK1/l0+fISQYz0BVbnDNOuvu1GIe3Uo57bbxfOYXZuiszbL3K8ZYOB/PCKH
QD7dEkAWJ9qFk4NUrSCBYMrdo4iHxyG1ymsBkWQMDH9Hl7ala04iEJUiojmS7EOC4W797z9V/MMl
YoKapkthuLb5t5ZMWFrp13pAN3iKv2JFoMrp6WK1NCbekMR+nNv0h1N6N02rk20VTNmnxDHvjJl6
uqC8tKuSrt+TVAcN2hVn0eXwphdt2i9+oYF6RfHy71/Y+fuD3HXpXPDM4D/XFvLc/XRucCXo6KkH
cWvaztuIPB5IuTOYQeu/VnPnErliYeDPoI71LjLoHsbOOW8S69gS8din9gN0HmNrldNXqOTeBapy
urG98pNFJsGaBzCwKc9Mj0xAQVqiEy6cwTx61nvSvLwDoZoNIjf66+gQokPfmidgpQAbyD5HIGAi
dTXc/MKYP79gXDB9IvZcMT2muvAuXTr4Wy9pjIM2uURkDbti8YZr7SH/0AbvPpnQKDMGeSja0P6h
Jf26iCvjpvXuyUz68FQmxpPhh+ZLPmkItkVpMYtR4gKTgyfH1E64UiEi86NEYw67fz/ulmwrfnta
u0w3cxgICvFpUH497kkGTtWbfcAwfpUta3cZHucIyihpkc3BAWnxqPnDSIJ7mV3meelX0ShJZ7O/
HbS8IZaHCYa+tWBoGnurIAetNzvwKHhLEz2EWFEzAPbK+VyFLz2gmMD0oOTVPdB8xrKMH+kbFrP1
FBbUAQmquE+1wnn2QGdlhTgvZi/uvBK3ZT0H452AqrHgzqi8MnvC5Ig6sbN2OYFRu4nnIPwCt9rm
dgqQrmz6/3KFGnS2/3akTBR2lm5xvOzf2YUafIrBIfD8NlXFe6vGw0Fq6Yc040Jsa8PaUKeYV8GI
eyJA1Hu2Z0wIDAYx4EzQV4OsXZlYPQrTnV9HXq9hwQ+vJ+vnTrDze7fFgdBIHYiOpGHrHpPPv57D
nNFsoqdzexsrE/rrmLYPvk2mnJ++oLbzLo2rXUg6K1ZahQDKcLJiH9SLvfKcCsO2vHwrMyXnYm5k
pLpm3jWehS2wH/TLHPhkDuDrDpGe7C1RaTsMbvEubZeUQWs0bwvzEPaW/jia70eH56I2Lqh0KsdC
79x91opsPBrBqtCWeJ9ndr0tLaYDJ/Kx53oBIFPLeX7YNnYrL37TKdY6+BByiKrNFJB218V+tDPc
skH4nNpw2n0puWC+Z7RNLO5w09P0c5LO/QUWSZXRNNP3KOmri3dpbhi7wTOB5FZVvmNirllHvhWu
2xB9iI0NZmvGZbhxizj7b+0vIKrfLheGS8iegdsZliAtw/utQUOI5sPSmcOblo7lNdcWsla0jABz
mVFSahfbrr/FwdSRezZ7xy6JT4r81iH0OI42ia6R+8WbyCaS0TcEK7jLQoZATbfR0I+u23jReuzm
DqgIKeGJ8yVrCUlxmS5jsmTUr2Ubo9uGS6EbH7uuNh7TYHrpBkcndvIhgaatD6TMc8D0fZQ0X+Pe
2RPrjtzPs+3ocRyE85R32illAmklEgEx29pOQzztPJkVY8rUGGRUO+b8SVyXiTJgkfUNT5zk3Mu8
mSl7dOOM2Rfc5dHg+AfHC9eJJ6snKqPJk2KfptKhbVpi3cpoG5OA9MvrmuhvkNlPrszACWUajiHt
hDIfxyYoJy9TBN4yO8clRKeiWANpjVwdXAeop1Lx6JMje4N16PSXQibxdDXgl5FsHmA1p0mm9SzS
NNQsaPVymeUTgYXLZLpPKHN+6qQa9m7Sunv+LGENQE42nUwG4kJHICnTgnSZGwSLyLjWJAk1wKF6
BrCQjEgZciZxGmptvviVkW8bIAIw4pjEHCdiNyvEakmfQK4jvHMKfGdrEma0yFSjoon4nbZ1nawe
hCffJgOqQdCVGeOY1FOykQaTqUjMiAXue5KTMF2vIRV9TwSFM31sr/lALI+DAHXToHpwkB7crJGr
h9Ob7ZE5fAPtDH0qmrW7BfaoHeiDBGOaD0OXfCJk6nPhFRFW/cy5EbGy4plhHAnWecBy96HBovAQ
lyORQXm8aQwuiMTSdlrVlqBJyRqziZeyZM7UJBOnGpk91RBCVco0Kk6b9AnLTLXZOJgysyojvCqW
KVYJ088rPSVSM5udh4pb5TBVfndXbRj/kCpVRBev7L97Rukxl9AmdxkQHx7gJlmBQdtemRlur1mD
zh+J3dEzvPxM2teW6YwacDrPWxClM6EVSE0hE9z1MUR7HV7gzUX6i9JOI0CTn+XE3XzvqcgUoAW7
OI6KXWkDN3LHXOaBUXMaAkZhFFBcMlGuY/ajzLjB0N/6B0Ovrz7fOaDLVaKkv5vhuG16ijQbKoFl
s6rpgdMgE/+lmQ5gs6Hfj42PMSBtiDNbwvbeypZutcicM5WQ3cjss9K2KjC4DpeaPr2z+NRF03Vk
sYvmvZ+oAgXDcqhasprSxdIfsq7THwisGR+SI5OvxCh3HKRWxrn1MqQtl3FtRCeHhLgEp6607Esu
M91gZ2yRIR/ibnLujWyo91kJxDHAdAQpa6nWVP2rrWj8r/iQQS2ZnyYCZPdD0oKLmEC8rVyu/O00
kRQDr4K2lvw5V4Yk+XLh4u9a1R6TQozt3DMmB4qtU/ZtzsPwYenG7qiJ4KH0yOapIbiVRXvXNEF4
F8MQRqbdDAcjat7luLWeoJ6dI21errCQXOYesP2CbtS4bL/Ey/JtDjSXjJY8JQncHy7MukM8pKU0
jGY6V/ZLVDEWShciNzCnEB+wuA+qLxMm8X0LH/gauM0VETrGoSoP9jiTcWFlJv27obbWNATONmqH
kiKFu1ZR8H05faopyWWQ3p4s4sIDG/7XYC4f7GiudySG+Sujr1O8yC4qQ+u+wt1L82Xc005Bi6mS
Qyuop7jg8HZuyhS9gyGocxw+NkzNIRq071FnmHAigweTOK1V6/fWi2GIFy1apu3kwW2aYwKgXvPQ
f1pl9N6c5v0kCJJWieGDlIGpUqbaFEBV1DiX1MLEv6dVXnaWFE3Yhbfo0Ddpq1+39QgpY9wSjShr
nrUU26hFNGl3AuwgNT0Oqyq8vi0a/6TLCEZXVdUmWtmt64lvquhmydBGxw0gnwBbAFXOwg2JdAwq
YM0OcY81uY+qLB7hxd8LkjaSkHBIco4+v+6O4kvkCKKLJflf5bCrIIA+xjPnWEROKi49wpeNK+Mo
wc3+UshTpWTFYO/IskS30uycjPp+IIMuhYy8pHTwEpKB2cgwTE/GYvoFQnUpdjtlMy5vMwLDQXk2
PrsFN8vSDDrFivlJyLjNXAZvauOpkEGcqtL5VoT/bXORfLJFq+2V67e4fVTYJ6mfQsZ/qhq8Wigt
wdsmlnsLLWSCQQcFgSq4q/q72lRrocofVdvU7naNobVr0y3um8l4SjIrhN7EI9nNXG0P5XXeCAJJ
mkj4G6KMob055bNhMQ9KebXFPTk/6HHSUDfqzk1dalvX+K5X6OJHeAgg2RzGtAO4Pw/gEJGFNSin
Gn625ejbrh6JJh9hVYxJec385w6HzC5EcrfVRPZ59Ns9xRQba5oDxm5InU0wEnLmBGiUqmDdRzZe
rLmksAkcHTNxzoFivuI0NvoPzdc++yLdxJrL7Rkxwk277Ngk4xaT9QFLCcSiYQS0BhQbeH9BEAVe
qppnf2YZ9QHYOijM3SgRft0CnYVsDIq/5XAB56vG6lA2Mg0zHJLfKOiYzgylkhtJx3o2iQiyvEMh
y+WZEj7FUrlIJY5ACHJo/RClndqVSKGGep9aU/ve3vv62f/48ttfsCMmBzvcgOvf/828pUnFy/Dn
P1PVOrDQeTr/9LfBj/AeUQ9w4ArsgvPM5tsfr2SvKIjq701biWWrXihpnpDLDh1nZGGsp/6CeuXt
c+qrqE3orcAiXKIGw1nb2E3Sr7Ji2iUJd0hJKjBldAZIXtl9S5Jgr02yNouQYiN8sJnk/sT9SS0W
gQuyT3STHNKOBn8GyjEPUBQND2M6ud7wLIiKS4jeO+tO6m1Sf2DEYQkmwyrxFcGLg0E+sk/FAGUs
He0EIwDBYTuCup5Gz+NOVi+rRc846IQ5Kl2LurLWPgxJWIDy0zwF7dOcJJR5k4XqHe9Tu9RCbeYI
Bg6aTUjyXy/aGZVN9Y4q05k10BMfQDh/SH2AnjymBEbLII9n74B9Ge2s1h3ztFtOdsPDE9Un5Nds
IXEORt0h+RCOwZOd22h4ZaZDENrwNtVqkWskubeVhzRV7VCL0dHB0yVSgFFKkmKPKWITGDwB1ELJ
6t42I5lT6yrV3dtO7693v+1Tn1Pv/u3PTGFLZnDr0QSN+mJtelcwiSDkLZFayL9kn/057MYYtxYB
hj8pAJUM8HdZ4Gzb+Um9oha/bap9naRXvr0lnCMPSqaUAf/Hj9AdwP1PRhi4XuY6Xt+d56X/x+qi
NHxv/xj4+m5v88iBukErL0AlKK3ff/wHlOz47Tv80/uUCvLtn/jph6tXfvvI6Nca2fR3PgaNhunT
DhKy/IlT75pGtVZ/pwqWtnvS5RGDRojcUB2ZKh0KTPE61efchR4lz/DbGVWbvtIC5WWGIuh1Xe1+
e6taUyc6LoeQpDT1gWHAdowWIl/2ZhKTrSDo948LhFTyhzc1A3ElAW3m0SZAXF4B0yKS9sMk20Nf
NR1Ow+jIqKEoTlh7SE2gIi31TAVO6ddF03oCsd9f2wHh8VhRI3sFVL7auovNCEP+aflHX0XkwgiZ
lwjOmQZoTnp4YwjQa3VU1XkBNi12oi6fK0Z1RyUKBrMPE6N7yeJuqw7gb4df7fvpFFVKvfp61N9W
g7RC+hmjYPD68KurxVSxpEwChvm0WnqvwnXiFrd+Cs5ToGFTXqANl2mahiv42g+6t/O0FogRFpC9
EwT9epI1TCsdgZm4fbSt8DLsBx9hcUlXcpWIpSE0z7ybalG/tx80ktIuXnELDDsEVDMfQz101+gZ
wlUfGRLLYF3rUn+2xyE+iu7apzrC4dy6wfQQByZavsS7uLXnK56wbGvRBPPMo0rU1s22FLVzF/fR
89KAT0A2/pygAN47tfelpLFa9Vmir+JxiOBY8ayfYv8TdHnjWvaju54sMziStHhWWUSto3/yI8/Z
DYJ4us4zPtppuJCQgLVckFCFLLq6T2Hn4LwcsVYH064YGdAD6vqM6ehToQ3lOU6YgdJ1Bk9UmAR9
Ax9ySwtM2UxdyFRmOR19Y/q6UADGcqL5+yBswwcdM50LL9Fqbkk4S0aae5wL91sR5PNOb3v/ENgj
sHDdBxgfxo9uu9T7akhehtwi9A3448aYyT8w5xKlSj7aSMKYMDONJdy3xJON3Az3YclsVRxlw66O
S4J09ff2TOysUQT+OkYosuGwX4sZl2vcFF+1Qi/uEJYmPBqTA/OgDzRI8AIXJzpmcXZNEmc4Zk56
s3w9f+4HPJu2ZX2ZxKy/a7KDbtrlucREuUOVB1JbzPsegwd9lyE5Bl64HXFzrSgg+6eWvKU15+Pr
4prXwa/sM7rRVRFM6Y7q0I+8ZJ4y1XNnjSkXnnWNFvSUUwe6kKVQvPNSxmLm89Q23ucMajG0jF4c
iMzL9m6NQ37qL6lD+2Ebbf0gJP7dxtWQtYZ/qaFpwQWZUCQGy5YAh/th7uuDa0wz7L/mAG94pRHw
cBPdxBSKOVOjzL30HHZxy6WWMNDjQad57hW1GalcCUXMpAgNQIn7vrvBY0s3/WB5JP5W70IoCITV
Ib0bIKv1M3OIuo3MrgmwdHrDTCz4qH3qD1lq3eYp9S9ZlPfoedENxsYX8tBIzBgoJ8xtCP1mwVMX
ODV+X4eU44cBWZ/wtJMAteEziY0m12u/5ejFrolvvKN+Qw+WEfrOMMYtd3d5RUm002dcNGbeFGcD
OVNUmeKSf8Zda7zrQBNU8+McF8HNgCRlEhbwAGXZxiMz31HCy6+2m9CISbRtU05I2cr2XTM19pOo
07tMNMml1aevRcMcVdhHzt2s5eOmH6kjkQeyWSiuP3tath31hAhQYhwPRVu+Q4ZdHRmfHhFF6CiH
yLGyZuoX2FMr6iYO2uXzYMCWEiLh23GAV01gaYdsXl6SKmue0wm0oJgeUpJFwMncvDxG8gefK7bJ
zKRnh97QpYuUiXWyzBMmQEvfU7TBBDqA7o20UL94qJv3sJ/7VQ2fGQODgxAOT6eQNoCUYE4T6cm5
W/z30yCyiwWrYz0IgA76whwh0sRsAw/QPNOPmtYAUpKDUSPPq1w4yUW/tvPkwzzyzRnta3BAug8I
A7FFD1mA57j4PnfFh6gioa9Pip0pAq5uva/O9dT3j0gPnkQjmE9gc4MJwKTaogHTdr+AdjauRQVE
KsJ0N7vaR2keuHYVztw5ErCSnPiUZpDXKbt+FXr5jNrwmaAGbxdW7qG0l7skrz6UWgPnrpn2ekCt
1Z8+6h2hGCVSmm3iN8FGlh8NkxjC44gk+LPxAefzQny3tiVgoYI28hzPn1BNm8dygFwkepDFyfDY
2ckPO02aw5RRN7FLZnPzaIMOtHluqVDjAJ6bYz4/QqTWt8OE4hPg2fI0DswwmgUnwHTavcuoNXMS
7cUQ+sF1LyJLxDOhG0DV5+YC9r+HyOOTqo1zAETMoJ/nUMcI3OwGe36/WHW7rcK2u9pDkWzLsibl
xH3SQYlfwoIkgCmaNmg4CXQEN7WGmBHuE+ajsBYSQhiPl0LPCI/voeb11ZPAHLmLzOo+6sd848VG
f8mXL+U4NzcAQrdejE905ZztSPVgkhZhs8VJDHO/NZPoyQ+daG9ECXr6tqlwAY/Ri2YGw83VmQhb
fOQ/i9Pfhvkrga/NF6yM9aaqwel0KRcts5EQ+ZNRYBac5nUjk6pDrNI3TPEuAbQtGbyqUpIxm9Av
t6HDrqv2BGbYnM2p+E78RHZwLEjIc+ns9am4eJatHRYsuWtB1tCmDbhh8PHt44p/x0qG6i5MJqC7
9sh90ecpU8Np8jJDkQHaGK1nD54XUeANl3VOxcNvWEzF/ZTbGQbZrNlyTaxbR5z7lgeD61Ttpurm
b47dXefSMED8xJ9xmbnHsJDNds5c9FxY3N90Kul6Nf4u6yam7qE207YSsqTlD67T7U8mcbzHydPc
LTDRjkevpT1lqbPyLOtHMffju8omglQnXIdI2fiRtHbysOJwr5fJ8hD56Wdw/eVdOxSkNlCnPnU3
Qofns1Nbu4SGfk/ZhaG85e5r+ITMd+c8w5gVFc4R2+z4wtQKly+0W3iNJjEnoQWOwJF9pfEzk/P6
nvAYC+Dq6N9ZiY94CL+6P6XTtRlvYfWRf5JAeY7CbjaWD5GDKHrWyYZJtQGa/QxkKLCYMgW+7a6r
wn2BgkT3QrObTd6gOTbS9H2YEQHpORg+o1G0u8bBMo7adNhVASwZvSUKlJ7qB8vKXobRovPKFKsP
yHQzx6NDf2B6Tm3CkSDLp7txDO+nhtnPxOFLJJpJaLVHYiYQaMD3GpMrmDt05zPFO9Bt4Hk5kGZO
dK9ZtMbWscPvYUNlrqTOdJuw5fp1F11c/2EKB2cjiuypDLmUh9gDbWjQ/NOF4aqYl3tylZMTSmUK
RW57vxh2u3XC6V3MqJkZ5CV+hmlxh6PBXtcwpPcLJBmSHg5m4n+L6wnSxMDt2iEgIke+vWqgKzfT
bG6T1nLf69YPenWgm8Tobgq74HLpq+8Ucx7tXujfTC1mItl33vP0qrYpyAMDnNutyqAnL/nyOYLl
vuqTBQalWdNnHEgFAtLarCpRa6SYkDKt2aMPEeR/2TuTJUmxLct+EU/om6miPaqmamqNu/kE8ZYe
LlzgAl+fC8tXkpFRme9JzWtiEi4R4e5mSnPu2XuvTeG7pb/rbf3DI4sY4II+Y3Vd4CyRra7MeLgs
CXwh4VY3kAXM9bhHdlk5ZEdZcNLomKUvHMWHoPCeNblOXnFJ8xh9poXhPy8tyZ1+XZfgfkdlM0Sz
L0swyQqEI5WXA2thePhppTBAgDDexADjP+gZ++anROCd0m0vyhi3Sk1JpEP6p4ZL6ce+aAN6kyDD
15V/dwC6xhSHoYVmEZLgkVU2exV7+WiDFVnPw0Aix2yNgTUcFGwWI0kfn9vBeuR4ZsLScftjq0mm
ZbcoT4hV/N8Tgl3JsJ+WZIL1wLxgSmBfbE9UTr4Jj6LOnnqiXe/pGJEC/0413XwmN/4xVeVaTckL
xUNUrafxwqjQ8zcQ1pFWlF+tY9ymeS+Uy7OaZGxEzdMdF+jNNFi2UAd9KhYPuG4lgVc53r3Nmw9h
wMMfhHbQDRNC7EJ0OUd9O0jFX4exKscT0Y+nlGRBPmvjKfAHaNCa/4eBx4q0TsabLrApKjLUyeXd
dsP/dOpaxVQx0lrs+dN3VyLA2JQ+vTl6catseZ6mmLHJlcs+69oV6k7xQWM53PR2H/al+1SnpJX8
4psjZu93LePvdvORWfr0cHP9Vg7WR4O19OYF4gtBGePcm3a1M4WcmTfhpLW5s3b1DFFTKLFLM6x+
aW1UV7flBMyLBbslTcF4sc7p+ntWDpXPAAbbwHgdS3G0tLhCaVv8cw8xS/N1/1Hw/C3nwYnKpu9C
ajVzTittddDFaB4Me/J3uG3/sBt/pGnND6vx+PhkvnGFOx+XxPhoVHxlPJJn33IPXZ4sT3qG26Cb
7rRIeEn10drKuJtpIAiWtLAim2a5TXwSG6iO8c4HORNbw4YSKusQz/197v3hVIDCbOwXty3tq9H3
TjglRnM10/G5zIlnNm52DeJyBnBSj/vSEOckMEBL+H56+LRnJlm5WufTcs/zNWRfIhE51oKpycFI
n45i263DeKFNTz9GC/1myLHPe7xGK7pffF33gB3Kn4YPphiBmpZVddR9uZwGt2lCfgozEvBS8zvD
OV2vcWyyRK4rcVKZ+oMN8ZDSBBAivqD2I9ZsJhO5OpuYKXU7aofyN0GqZYsNR2c4aoqzi3vUjSvj
AaoPhpt2QaVpnpLpmyYwavosIe8YoiGGtjgjPr8UmF2vbUUopCC6zORXXZbKOVZ+y/msBsRp5ziR
SvpYwMNVR443r9IHnF18lZ2NVTKgcyJ2BWRrfCM7pTiDfMpOjTmecxVb1zxu3/+5GlirnpJCi0DC
cVgD8ILKDqTjutDKdak5j2xyDs4g49v+WAT+rzUgw8NgiFpZPLdFYdDX4Np7Cjyi2fL4wHWHVreA
4FTcmu7WmLSHrebfnK/lkcroH+ZERiLX6vSoUhIcnImi0nG+IvD5J79IAwy5+q+GhkG8QTU5TduR
0TCsHLZAHMXYFChimlwzUvEWbC0uXXvYWbXNXqhhB293JaCSNapTBkClWQGbp7bnlylBBHwEs36G
/En1GzSVnawbWA8IHwdOxLRecnOFrG2oJG90WhUrwKNlpW1Xo83Q0Z9bZ5RbGAH5E/wJuK92chyO
CBHWF6f5BWB1582NuvScxkCjii9cMzKS1qNnq/FcFMGTJtjS9Lpe7YdUn+4zGOG+TylJsXD3JIlt
PzuBFrFfgJSc19eyt/Z1QuEG4AyaQBI/3S8iYESIB8rc2LyezVwbwrGUzPPYuvZJTXMZXPAvkp3i
1enooHCSlbRv0rJWpl5wSGdYrfgw1UHzmDMFrt+I32y2Y26xuZ2ProT7P3QmXKx1QVL28pfIxvhK
MePdTMZbCuLlfeoNLMoUBdKamVFYLHy6vzgt6hgDz7VtMJKWdnUMMAruLI8KLNsZqMou2qeqbNpD
X1iA5WdBEZ6VT1v6MF26eh72nP9uFBprIuvpUBBPvARgD48OQllY98YfTerWlRqG3UIe8KaUkls3
gx/CVRpO4LeOVIgLlGnE7TQuDbCUx0I26UUgeWGEBDqKPjSdG8C+95Romst+RkvVTUn3TQjt6oKn
pa+Ayrwh0E+YO+Zrnwf2hg754eol5U1rAS+564GE/Fb+VC3Dl2XFAo6F+UuN3qaqAnMTw05+UzwS
g97NXseuR/gdvadWmu23gMxWZ5c/TTNIOI+bL62jZUco7frBDGCpEH2qngeXiaQfk32siXjXBItk
Mqe+G/PJHfulBdeSuwHyJ9lZXF55Dx7FY/cQ4tbJt3gp1yODGrIOyVOaGOi88WpOLaaoxtxBaSLg
JkiCWTzTcHzXoO/1mdP6OpTkhpGfE8EZAfkSpV10xzbFfLlkmB2FRSAMECfaLKA+n/qW3ZSTxegL
uiVTuTdjf0shQXzIB2NAwSDCIHs7Q7/TvwdMUE7b8TMuxNeR2hi60Mz8YViIIQJ+Skc0dI0kQGNd
Qt0uXe7XpN6OSfLDdorxHADj4XHxBC0LurQZOhZHcr+YsPKkQbWbRwyXcqh57i9E8jqOelDNco2O
wuwMAaMASajyiz/ftJk+iaaZ442bGsvBl29aXgfgHzLthAQPQhmRftPTskDvNZq9rGyYk/3MmFbA
FO6bzEBwAvrqPdMr23Gjdmh5sXYz6wnpqiOym+tDpFO/4qS4m8o7OMb09NmoR2kswDUvFYdmbF8K
SuExgVNI6LigYv0Kwdfe/+d+TZePPGCi7kQw32iQ0sJOK/P9UsdfZtGJXWL6CTQMei8sdedtlF2o
l/r6uYIpPUXKLzWNY/FBUMsgVo0hqAFJwn0DjzKyRlhaSTFA6v+ddRTgTJmy7/U4/gKCHgU0cuxk
ruPUL5VDSbLz4shag6/lYJtoZ6aDJngeA1jvheg4s1pTzJZU/OHbfrba7I2wqrmVrExDy+k4SQqH
4Whki6JWC0ca6996I8+3flLARatgulXWxLWT1i6dO9RwzPZ+WrrsIDBxb92lXvbQNAB+eA3rPwAW
G8sS5cM0yjd/zB7BlNgn+nemnT0ygLj6WO31oLH3TeU8TdIbIoGIQDlSE89nR1iQvbz6YlTOdgI2
vA3omAR/A9ME/60K8wpiclLwhsuYVOjrpYazHWjfJKvDgDHicZTCuabFWEV5Ed8UPVUk5pzvSlzN
JfUvVsUeiUasBDT78qugCyGs9IHrqVvaE1iXmJm7+f1phgdu+aMWrvyyYVeVg8fw44PON7lLueFv
rpq3jvnm0Fr7Z7EaCGQO07Rlj8T+fzBwZbd+oYDM6qbyavnNfXQzlo1Nae3zBntqwd0csm0mrjt0
10b5F7pB6gd7WzM0MtfbMk299XlLI1mp4R7IHP+C4ejDFqKL2oSMxODZpHPLGJC/LPsdSKUBNs+E
9NG5FxfU26xXeJLyhkD0oKNsB2j7wCteZyQJrLr4Q2qgtHnrOltcxcNR6gbZSWFfY2zRE0kVe36B
GyZOTtole9ZKTvi5eswToPRafzeLiS29Nhd7u8+/tmv0Mne19zFGfyFYydhRiJvMVvNiAPTKQvSs
lZGcVfAQXu5Fn19Kzeaak9UDuJGFc9P+nXJGxTiMe26jNIo28yem5OZSF+70pchgN8fpjhZK4g11
EbwKO3gpuRGiREKglcF6V1PuvJlKVlxF2t9wwsmbKXyqMvWSZ/xO91m7aoRsvKD80wajvvPEwotM
iqtVVHqEyNKf5qVjIGnS/gwRijCHdmnhgrxlU148d/Bk20OdNcUbb2cDpgRVLF17ICyav+g463eV
AYMSG+h8DSDx0TUuD5MsfeApILs+dwtG9+CIoh11JbLDkuEwTNE/dL/LjvqvKdVoERx52hcWhSY9
vzIHZzv3RnCdq+KkNZmH5b5rzwTgvmXt4O+MihrthqJHOvfY8maTuVEMtZ4NIpGMAzus1CR9bLYh
C5vsOOcwrim3iI9AG7ALzRW7pQpm0OjWNfjc3t1qcfuiS2s6KCPd96nlPWpvPljQ6EinGk9VXXzr
Kc/czKOQj7oAQKdUg+10yCPROP4pr1kUGmBqolZLD81k6re0bt75EQjaghjBZ5DaFl1AhxqFEqRV
Ve1bP3fDofbsrcVEfMCjCzOBDQugLSx7rknDsvZDU6N7qH2x7L2GuLLI3nuoJcc0pjirr92RxSpM
6LpIw6Qc+0vpE5qNp6F66oof5Nu3mW9W33OephsL+wqJn+QqqP/a1aaV7x0j52nkkod2JkIcmjKs
r87IcrigA7Up43MptVf4l+KJLC5oapvSnrYztukULM9U1Nf3ePpD3Xu/G1NOF6x85rsLwvc2FflG
9ygG1oU8N0TGsObp2Gio1MMjW/fXoRbmbnQ4P5j+xlCjcyV05FzdoPgJK6A8Nf6s3RD7X4IS6YN1
XfcEut8HZ7qwDHrhnRNsoCB6EWn/WAJx0UhpHsfgwd67eNG0P+XcNwc0wzG016OOEsWFUgG8k3qJ
EyfJuNryLL24hXXL7aa5BYZXPZXy7T9/YY5cF1iy6dLCsOfatRdpFoZVqovtXWbb/JA5nL1mpuIi
oWf1YvUOTW/DLDaqW7zjZ+DCVExQpuREiVTUHKCMIE25PjATJCsz0ZqLmvMvK+TI1w393iBYyXRw
d+XUaqEnjI5NlHn8PCnyLeD6zbWjJ3s+35znve/0GGxd72BmyxB6wGI5o7O8m/Lp7iScOBP6iVNj
uvE3YEKnkKBUZrkr4mba4fk9NHxYITONscUd6l3dpf2+VPm4/wynt4mx9kwUH8n6PPHWso22154T
CctUH+fpiI8RKtHoeccRDgSH6ueyttQV3UA7tGqipmiVHYXkta+AWga22CBiMbHWjMVYYvKNGHg5
sOyiVIH8xabu4XOMsol0zWX5xHu4NSSeLI9yvlhGrTMEOymwzY0jeTO+JzyJ/XjwBxZyyWS8jw3H
slb9ZIFZ0Mc0p/tYVbBSRbeWUWDnt8zeughlREIHHc05WXAUyJzQTx20iFo0hEUTFq69Y7yy0B8x
07NjPTqeml/t3M6fEx5ZyTyvbIb5RUmH/0KHRoD3GbjAOp4RQI8X88JygaARiN/N3Mwr8WLAl0OE
htS7+Qo9Cp90fq1sk3iNxZpX+eK3axX2SWMufqLXJWQRRztK5n6jAMPzKP/wBnAEyhj8CLBXsKk8
fTjqfG5aa4admF2GP6PYdnnWHc3GY39XRSNuPlK0qYNHeo1PrghyRCwoXG1+H9lnhO7Eqlf2eX8W
2C3QNN0n4fcZgCPXuXSu+SV2v02J27/zYb1lyqdzJuto07MG3AXuxLlTT+19aptvNMf8sE26jCjC
M6uAXgmHA5CIA+YPl7bPlEDy1B1qZxAfpqftVJW9VKaiBGpw+/vSVCe7pf7bScvwU5mjpk/hd4AO
28OK3dgm2K+uNY0n084jb34dbAzo9HCtFfTlfGvSCYOWqz4c3+KbDOKt2VhHjZPSpbR/aNhxD8mQ
QEBoWl6b8MdQMJNwLt00oqaZJ4dRxO9V2u/8lPRIbfTIxNRx7bIuYxuS4GCm4DcB9WsJ+jxYwfYq
GuZR3V8TzEqRAwGsyt8ZnVpqaLqcF3Kn7wZ3OfqxhVSiudbJrKs3rNJTFNiTimaUokk61nlQRXvt
MKwcAn/54VlJHemmVUWf/9Q4oo4oj39P2k7sY6tZzonNl89/mhaa0iZtZpdUyqunsdh2CdoCT2Yy
N+DamCa2MT9LcE4PzUMRH0JJ5mOuxxRbYh7QnunBS9eLxXidu6QLW48Ye5f49gZU03TtkO8/42U1
8iq9pj8xYt1aO3Y/oOwyEhofYvKGhwVmOfIUoNBeiY1wNS+yijVUkLEMlM1yNcdePVv5N2yJ4JTt
AvYI0LpMH6DIRI2Qw9ZoTDMs+j9NVn1NmfwPyA9sdXGv81JeoOmM1RnJjPmrys5ZMn21dYqUjdSf
toFPTwA27++f/ogpmVlPq6y9LrZKNjilV+x8zSLT98XBT8fXNMhNAMc8KVlDfR/4i+R49Ta4Kf4Y
UEM3jsNt3Onu6lfpo9G23ytjemDPC7Z0gP7Ms6U6GLG2nU3HODuLc7Vjv9kCPG9PgU0JcgatJvDH
CICVFgVxdRFDUmyVIMZrN0zdVk/vEUzZM5rxW0Lu/cyY5G57VG62p7wdeiDQnz7ZcSXQChgcn/il
WvMFcmDZA7esaKUnRweZJPD3smJ7kilLC4FnoiWL16H0W3rleErUcG5CXAFZmNdzHxYQhTZyYmHe
BQZrRUXD6kj7605Ww4i01zjPWebSIxs4p/yKBzJ+s+Raa8bTPgxcHCmZV7IbrefvWMPbo+6cE01z
r6yyGPtNbZdJ3XzzS+83hatHxXvzUKG8VAPckdn1M1KX7HQXh/6cem6OGKvUUWFBqFMWz+14tJSu
H7XqB0GX5jA22S1lIbshWSKPUro76apDQdvwT3WUTbdTixoe9H7d/FR1287RKMEa2H86JJFofR8t
WnECg0nbNCAD9dfcJrZcNV8rVmqQielZEIYQG1N4kL9iTnkepok5qNvdMSh7ci8u8BjKlyYcfVV5
nerh55Qb7CXj4mTN3ltrIJG0XqHRyZeTFu8rteuFw0IVuZJJ2ty6fmBcOaA8d7HRnYXTfSSW/mQ2
srr3jrm3MpVcpW/c5yFdWNSWMTXT1XxOEwL1K5FZJ7Cic/5bPY/qSbM9/dQt8vGZJ+ht4xWLZnPq
e+Yi285f8q4Zj0vtvve2V3K09mZSKtovR/GmqNKi3WkUnRK3AYbuozqFbmlAh+v770nX9lE2UsO1
4Nr5zFb+/z6Df9NnYGCPIWb6v/cZHL+r71n21wqEf/4v/4eG4tj/INlOWYBlk87/LxSKq//DtF0b
swzKuadbAFT+yUMxzX+YluGZgUM203ZNnzjeP2sMDP8fgR44xJst3TP4N/9vPJS/p8h5qJI1DkAG
uLrP8clfc6J/SSrrLq6Q3EnMF10wkBIFGI5ayc40r41rkRXal7JG1hQKA1BPVIMsBY+moGNdUIng
gNPmHSaxsYWVq2j4ZI7BODude73aohpqEQH1hoc3QKMxkHHIardarYAnNSBm0Z6ZPJSv1RerkK+Z
8Pd6nx09m6TeXKTxWY9LtdVcI+wDDbukSVHaYCTaMR4xwyVKHmdjcr/5AU2IJW0QYRkIdmK+sliw
EGwGPuwdrZp+ymCUy50ICFq32/RbZgyamvzhuU2YgBe9N/eDohGXUQ7aF73tTE1vbZ1i5pYvbTMd
bZdyh0XrHdYCzGADRIrcWmBteSuefSPYqUeGnZd7rqUu1LOY6ncMwjQw4UdJyazd5Kh+cnoE6y9s
tC4xHCqhCE1p7o8e5wmwgO5JJd4zXg5xG/sOdsPc7BAaKpqvCAH40kMzX9fFsFMdDkD51m69/ov0
4z8tMKyNWwTVfrJcjTBYSann4IYtlXP4L+XRDIZ5pxuyPk45xX2jojDSTq7VFBNp9lBqS9c+N830
p+G4dVOD9lXL9LsEEI0OiH0EZFPywry479f5NW1tcR27xOCBC1Uir3VKGmxFg7j+M+8D96nzypR2
lVxsEx2wU7ssr+3kJQylaX1g69Deq7Vj8C/33P8UG/4bl2G9kDFNeNwcuh4Qi+Nu+uuFXC08ObVY
ui8142ehx8OR4dbZpVM5E2OittQxRL/jz02rMqe3q95CbG5Yodr5mYWmvI0BqE+KaL0t1J8D1kzj
2avR3eQyWvd207hB8mo0RHpIuCZnT4zPWUGt15LmM4e8YW8aNXCUwXgqjUJAzXbCQKM8HWRpmKjW
O/gofQiZXra1NLFcxkAZ3GU7nYaQp6YitUm75o6auix0+/KnJ4rv3rjILxKDCUvj97EcnEcqDChf
6hspKDqTJJcqPqGQhH9zy435IW1EO0gt85aKIfO1Qw6hJYOtpttXwcu//oGb+t/C9oFPcnx9CPmo
mrbt/J2lJHxCsLEu6hevLWClwzVAHJ53GGmtq5VUYRA7X+okTW4l/alijNDK75MYv/W6pm2LTExb
9ijYh4fupzPUHaLDWB8ttkEXAGVkX8xrRlvAPvdNbA7rl4SYesiMx8qZox9tKqyQO6zG2pBbdyOn
cjyVsEppmCVdfS7F+EUWmg+tKbu3aUFMMvPS7eJX7x1+ApVM2ZspGgP9uq0vmmlx/KQBquxooUxa
jt1+/J7YEzUAbZ2dXY4wYVGrkRqCNRLuiQ+ly0tZivpQDYt2wMMpxdrf1nT9rg2mPBx98ZHp0r+7
eGrgUlVHfbF+1e5wUR0naY+HG7EbguSj0YZtnTfvc6IuNg3vTqUjltvY9izUusGfxD7FWB1auZ6S
RWoCwHhVOCidrFDaWPB8Uhs2p0HRkvtUrqVqxuwQ5+qdQ2oq8DNeaGBFouBwjDcyD77iWP3ZLNml
SK34Iuy3SjbZi2OPp6InvV5KEtCJVRxYIj7wWfrhQlETAbA82OlDoh+rgMIpGvRkX3eY3mS3zUuN
clNJrXO+OJFwjTfMebcBqRRvcjFt4fHAqJOZIkzpU+2VyZaCbzrrx2WO0Dbp8qXecitEe6SuxX7i
iOdhvqc4y+dNMnJLL6OYozbT4Q6QB8EdxvorGU428XjOpgqdUp8Y4jT/XFuUGSSGoDAHtNiLz45C
sMw5z3NyHWl5O3Cj/+pd2vI6c9QwblP6G/vFzzqVFA/QVQdVcruGT69cV2s8Z2vSj3ABx0oVvS6i
gYeJKZaauNhc488w9nGbJPsWiABWk2crrex7PGR1CAOVLnkCBMPsiIMbeIKVGF88tnO4pdvzzHcG
/qkQx5r4zSZw+qtdxnSrK/+bxUF5rw9dsTeEe+QmKI4oUNtgdiT2Q3raqHecjjmpfXq+k+JsSTrl
zcRCbLbpyWZtRZFocknBKrGVE/felT+HLlX/hjpEOfJ/QwNAjvDNADyAZRlA2pAWVxbKXyYIZNs4
xrmsPfISX5dK6Xw2YVFvAo+40OgAaA1YHhX0KsyTwszswZNkx5VqXnbiZlmT8MEcwUN04I5ye1X1
+E7YTIQGr/fTmEy/lkR3XjKSIVQcDQOpeiemhZKgZ6256EzC2VUC0CyVD3TeWz2wEvF1CqiOxV47
sMHnStYwD66EgdVYVGY7Fm3pTe89bwfmOuQjN6DmYLhtpKSM1QStaVv1bzIJQ5QmgJQQvPpNI+Ix
Is9FOtBk25bUlzadWpr/ymljpzG//0T3haPTwhmHgRn/mCoLd5RuV1EnSRM1U3m0Av8MZdq8tiPP
fqWNtGyjel7AWOI678E2ztxYF0sY0Hr0OMMe0Ze8e0r7QPdjtR3Ype2pnCGmWGtO1OKkH6v02yiy
H66WBAdzTMJAd5OoQkMXY2LsBgffuPRUmPbusq+D1t/BAzHDIKtpviF1leNJYMNVapEbmLTvjWBZ
srhXm8zo7auqQVD6c6XvqmBmLiPvEGUJH28/5WrrYtblAVAcZMcnamac5wJRXAlemxTEloQ9ElVc
UON+ITZQj4BpXoOAYXuk2z6pWiZy5qVs3VerxsbYVBej9g9NK8DTLF5y//xynMbhz79+ebnrRflf
oJj1ooUn6Hs6M4PpOL4HofCvF61iHaklSxc/ZDwF22BMgghLSxAtvSmPum2+iw7ni7ZMj9H5mS/B
fLWdvaGZsDjIiHyHFnYABoJjXi+Zgs0J95jZmPu0MKdLpTCgactDg916nnr0doLyz5pTzh9+zfrW
D/T0ISqvXqukswM2oU3W4jtwfHMMOVsGYeB3EJ9XZE7b8CyzvG7ZL9lUAsgD6FcBgTjw1/hBD5UR
0ee6sICi/VJa13F6rmOEX6p1ZEgzH/njHpoJRdMdQzQfGqGl94Cl0eIt7HKtZaXbJO4F5DkySX/P
yWVtm7iEReHIbQs9dv+vf/D2f+fOfP7g7fVsY7imbnmm87enRY2e1FGP6D1Kd+lR+I3pqRU8Pb9C
YI3vNVIErTlpsiVjuVdsUQIEJOgfw0U4ho2TBIpdBYAqdbRd25fzfs6I2A6FeAfW4URjS8Kqs0fM
MGzWea9YGwQf56nudG1DriWC81CcYpIfoc8jI+QEj7HdLDkTOONKbLCKV0N3bmXhf8CzA4k9pgRU
cbCjLZAE4XX+0icxvlu9TGhq0U+aDTD8X/+MgHj931en7WEFMUzTC0xQRn+7Oqsu61h7OQ9mRN6Y
eWHeMuNZLjrh8HTUD/yZX10AgqE7TsNZHyj2ZH4Ayzca9qkaedRpkNoOhRx6Zt8Jq3pcMdayJ9sK
T7Q7xEdj2+dG5CbBsrZlkQyMwUKAR3dPPo4cPAnZ1YMzQk+qfWzkJa1G/DfYSaVIjZMCwgtpftj3
bhUcAun9mFMcZDwVl1cvkJtusoITRtdo8WV2GcdqC4KQPLae4x9hYtyaPg5ww8/nJ4DYDA0ZTnwt
k3tNnznhoLCDgaz9S6U32QYqw0DSaUYwKp7yJEu/agZexnpl+A0doBx7T2duevVcC0YFSIdXnaAT
BpTFjSoprA2DBA+SMzo+K8Ks4nxlEqFMR6UO5rS3NSi0FA9pYSByn7i389VV3JaKs85uUjUVoH5K
c0VDQ72qXAM7pWtEzQlwDYD7wNWO6Gvybtgqg8fcESrvy+qqsJyYKR4/2QBkG8rhkS1rZpctPX4x
92lpYo8Vo55eAif7OliSx4acAP0UWNim/rtfmCEugWXTOrF/xDmyVYzi93i0fsGdmiconj0UJlQO
2wHJ0NmHzzeQndZ3MPPtpdFbVo7arVSGf0OspWgqLZsdCM4FV8+T7ahTizZzxjMaNh67yzJhZ4/K
YeaeBtTGPel1l7wjKjsrL3h+ztr03K3dtNmsf6lIvr0pwIZF2cktxT8zp07NCGmNBRcx1nLfa34d
5b5378Ub9ID81raccsw+3UMAJPMiefKwys/M0YrkBACmHYdI2VkQFqX67Rks9un8TlBIO7p86XJ7
tbJzmmkp+N+k2QvS81So8ks/IfVR5T8tmo9PhKJ+1txSHHthIo1+0HLN8GOH43JhWqIESPUvFujj
fTrjifV6oILzlOhXfrj+vyFs8TD7+10cWATbAgPG0OfC5m8nUvrd2JcWY/twMGGGU4V9Sjhw0iQb
lSdeSo/F5dGPj86+sXuEtBA7JNolFTVqag9zDIvcyHFfOZzuJuwukbWaEbP4rlX1M+zr+tWhLNvs
l2fdzNNjZs0QqOzUfKNrjti370K0HPX6QA3Ra5/7zkGXvLc/n7NWR31LVkp1SnHOhkkyqBspuV+j
Pz50CCGvSQIuho/5aSwwB5q0Iu5jFigh70x/54hGhOaIX4MJV9+ynaH6kFq2vVSSMiyynMfYEClx
GXfhAR73m1J5+06bKcJdfP8pbmF6DniF0Rjamj84qW/OgHN6zmi2CSjZcupk+MDacMrzYnl1jXbc
lYkOcHsynbAWz2PdOyxkmvTNWtr2WGT8uaU25a9V/OIG63+tL9oV12fJLl+WmGOwzrUxTzfdS55H
o9KvcYCVvNIthDSCH8rv2Hw41hfpgu5OZxOvKim805ja1TaZ8WsGg/ezIujxSAbdRdrNEpQdraR0
81jD76Z0A0hoktM7X86BtxUjeUCHkenRG7RrsEM4yGDqEQR4c2X1cLIKDnSTAa6JrG2LzDceaoY9
9MAqfiLhS7ZKd0GE6Tnw8pSyvb7X6ic5Few1lPaejQ0u0Zj0SDcbPOPcgWMGQ0fTmE5Um6+6nraR
04wUw8QDbtkmx3jpptuMJOUGhj6sGRhX+7jOsIYpt1vhZS2qmRiKYxmQZ0mT/EuaJ3D/J93algOI
V3KL/galjjOsjC9j7s7P/By2jix+Kqc0XmCrFgeHgMs5EzUuIwgkXtPnYa/a6qcBLUb08XetwZIe
99yRiaHKU7HGxYAmRLGN4yfzszOF9+VbaTg/WNgY10/rSt8GEVUPj7YtrTP5AfO1RGHeJYZt793s
vZKaeZMYPu4xXo9QdEW59yWUHkyZPh9hUDx8E7NV0XD8tos/cad+kP51n/N309LIZNCytp+OfW41
z5n2K+tT2r66zo/SEphN4lHPPY8OaQG98d/wf1QHtohs4fOyOdA9ClUocN81WZGxQP25FIkF9QM9
zkp5/06ymjfmUmWv5WyKsJ/q/JQ49ZtIGmyMqzgg9NfR6hh5Giv78Mfq2HbXfkkaoiCOjyeQ8hkr
96O5ouPdA5K2oaxvnxhp9qSD/H5WSb+iGd19Yms1j1cxvxcxlx3DUZr2y9d2mrl48KlsK8eow5mn
+KWiZ+po18h+lUeODuHfzB2SlKK5e1ODQwqg0V3Y3csAVWVfEuAHHhWU/8HduTW1jSxx/KtQ5x2V
RhrdHs5WHSBcsgubTbLJZl9Siq3YAlkGywbMpz+/0YyJJAyb7Lhqp1aVpwBtTbunr//uPn9Y3dzS
GUR68raka5aF0+vXk9Xlx7oMolcpPtThihUUJ7P6zkdablnPGojpH0wYoWsHCOuby+ianMNiTJ4i
uJhOrpnvXpZXBwBeHo6zpIpPmPVCyaQUbEFYpu9Pa3wjADrZ2X79IGhAm/5++Xm5T4/eaXW5BD26
vrskDRbNfo4pnB+tiJ8OVvvy8+lsP22OBZVQlmaI27fi+njmR/NX/rKZHlX1lNWq9Ea9uY9InLJE
rjqbTRgLsqLV+zWbLmiciihSJwKIQN2UAVrn7papa3fvJvOqOg/S9f1JeLt+PZsxN6d1m9dRvqyY
Uk3w/u7h8/rqcL3OLk9q0OEX7LutsjUr9y5H1eVddexXqf9LcKNWIIIbYUkny8jnzeEkXn/+Zf/u
hiW8NFAdZNdgaShZ4sz6Ij19EOGnhBUWomk+JbSHnfozMLUMKFe1VmBHQMvuLsTlzZ8PJItf+UwU
PKDv4C01hAymZW+4LOxuAd51UV3fN+Sawq/VDX3rjLFdf5Tr+tcJo3IO5PUNOk1eLWjtiI+z7INg
vcQfKbnzI+q9Ptt3Vs1pjO+uLeW/prJkDnKUL/NX7Qz931bFYv22aFbg0zc7pNVP27nu79mGuWS4
2o/+0suE9oqW6F/UqkKSC3ghvVpV+1Lty7xEo8p559WYxd6S5dpJxOx5FXWwbH5i/n8/CTyCZcrn
AC/ah9COT+pw57nzv3w0zciXf+elV9ecORurefqMDLA8fph5DK6Xkv0FwLp48Nq6XFC7DeIoCrOI
Gdvm5/8IF0YgbZdKDCdlfxdDIBnO+T0iMKDwTQTgAZMgKUmqwmf38FnmoW5CSQisRYC0yT9y+Hz8
zPZ5vhPE9ntOPyDROX3gJXEsKYhSSVLP4B6ksZdK0p2BH2gmUJx1iwlEunxxdkygzJwRuJDq0kwY
XgNf7eVI6MzT7HZIC4hMJZ3sTi898tgBS0rko5x374EQAl0omVUfxS174I5bIiCySL+Tnrv8aJ1+
wBCEwBaQAXAJ5rIzqLnLhCzwZJiRagGM0D4O2gMhtIb6+1yQvkddA8QFjcrtg33tciGRHosLosAX
Rhlo5evQfSD7oDXU32dCmHisA2RMJ6nK9hlqA5F5MXgV2gIMG1y7D0mSIb5WSkEKL0oiEYV4WduY
gH+UsLgkbRcbuaUNSCHHtupAhl4GxIKsUfxo9roXgYkqHqpACIVjcuv4KcUeyy8fl4iaURIHoVGG
XKnu6ZPIk/BGhgKdqR7nlKHIgtTaNfI9oDUwYhgbZAJbwfKuIPX18Z3Tgsqft5UBBb2TSUJ0pA+J
benJQIJ3DFgvTYyMOCcDXN3A2iAGeIYZgeAzboHwE/QAmTe0pGaTa+pAAFawjZKD1COpHwkyKH0h
SPGK2BssuWzaSrjnH+PRf2eE+FKMFLMFD1HffhXS0JMStKv0jW/oHhcor9qqQ1IlLHjxk2Dj9Qw8
ZCFwDiPmEBBFOXcJWBtl7RHhG3N2SZiob/rg/GnmsQSJRYDs+HJTFYRARm3vAlIQkxGLQhIGm1N2
zQJcYDAFyoKNNu3j3F0IeXdbLhAioA0zRsfIx1N2uZCkHti2BIi5SSg4ZxwDIdTuObsYgZgZ4Aab
p0wcNLwREbLgZ4na8tk++gMdiha5sKmtccRZVudTWGzzDGxk7BEmUeOhv6F9nPMWyfukO3CU6N6I
Izo4tt6ILCTL6tMY4pufOycLAZVUaxvpExmQOTB+wJN8epJ4IPeZuclg4vbRRsmlG8EgAuvwMcUr
lDhLHLN9INjVjlmKJ0Fqnay75oIWPpe4oOD+ttox8kKySNRsv52yy4U48wI21aqFdJoL7ukFvF5b
LihLGeARkC/oC0EaoRYREDq+HD0+m5AVvNvKRIYUDighoRj1TRgW2DLYAzqXQXlYyfZxzXUOWKdl
axxCcglKCqJB+JjEHuu24DIr+NrHOWcx8CNpKwMy8MgWEx7iDG1ThwnlFZ8SJHttnfvySXHb+kcy
Rg+yhB6w/9bjZ9IT9LORpXAubAyBbWsLbVFNIBRgfw0+8jPJA59iAsP7MuaktI97d4DNpLZCEFIu
gJfUjvRFV0WarjEkbKS6iK4JTMDknntIx481F6QnA75swWzEzXfd5QKDITyBOSCwdK6sEAgiXltr
iOMXJ1RQwVS0DwS751dF1iShyh6ZuoJ7UiAS1Z5u5RNIMueU1URGwnC7FHAZ2M7JFkznXEL63uzx
BoLqUZhKqmf6/MPwAFASgBOiB6MxnQuSqPzE1lJAgZUScsgUJM2F4V3IPIpPigXuAg7I7djehdCL
U8q12abMjPXragR8owgOkWoztXitghwKFWnvsq82U2UKaX1SMKttGoF6K7YRgNoGoeOeXgxjYZ02
IFaiqTaJyBm2D8LVkwUS7IzvoJvO3AjnZAHlKGz9RRLsEmYyI8VEhAMuoDMZl+LjUZsstlN3IQ5s
U+tYR8JlOpAAIumnLwXq/KQMiBZMUlkrYpe4QMunbdoEIJYEbEbgZFJoA71I4ZUUIn6Su1xQsFJb
60BkHNBwv3EHFaqppxGwDmoghwInto9zsZPSCLayEIJFYrABkYPxl4ayoJLO1J7BaWouOGcdWBMU
6AqYRRwdAUTGG2Jw01Z/CaAyE6cA7jnrKZANDvRXY8EFfGNSSbBge1K5xeqyi5u5DO5JQZRKWx9B
WQdAd6RTnrGOLS5P5a1NiPkDcfR3mJDHBpjDaVmN29aXsmi2Nb889wubzo+nPzddH21rB00NvV9U
nTD6s791xvzUw6u0nSmdH246VdrPMX9uDvj0o3uftTnV5j9Py2KRL0bMMmqbcsxrXuQz2mf+V+Vf
8lneGwfXthB8e5P//qf3nh2L8BeEm6sBXVWRsaa7KB/mdZ9wi6C3J3yV103ebF5RfY0alm5L+TCv
yq/Mxy57b61xzta059V8kY/n3bfW/RT2lOu6GC3L0WrZI94ik22JHxXsls8XRZeyhr1aUy4bNtiP
lnvzr3uH9N7OvvTZroGVtp9yDNfLce/7NDA9W8onxXwx6b8yUGWFgLOl/Pzgx+d79R7TZC9d9bNx
Pu0JoNBgNdsXPquqsp6X/RupcWDWpOtxmQ+0iEaSWFOe3/XFQkMzbMn+/FQ36Tq/NWEIrEZX6418
tWpPl41tSTMopGyesFnjum1pn+dl3dMeVKB2YV7O88W6yutxlx2mgGr/yk2Tj2g6Llhr0affliit
6ZcjpjjkdY+0BonZk8YWsDGsJ9nsBFb1BHva7N/i3/V1uSHWelC6ZrUL6vPVYkh6Jy8+r5cDHRLo
4oLtS18UXxb5wHsyGWt70rd5326ZLmR7wnd7pzk73KZl36xDXyWZd0H/dbFoip6mInerWuZ2Qfy8
uC9HPTMGcVUw3AXxT+yT3lBqpVvnnK1JM5xzuneYM5uu7FuzQKdzd/MBR/nV8O5TWN+BS8KCvD7H
deLN9q1/varwSPpRjcECWZNeFJNh/3rbrGZL+E1R1826us0HYYIBNdqSfzudj4u9s+aJbdNJPlvy
7+arZwTR5M928wFPBdEk7G3Jv4f7RdMUPZfCJL3sad/3o0pTgrWl+/syn3Z1islO2ZL9UCxmWLYe
ZT2nw5pySWQzEG+D5bcl/THH7tSTZf9qkl1X+Spr4kWz3Puw7eU1usiaftmM5kzm6XluptXDmvZ6
zuiJyYYJyvaYrrqXKW/LND0OT3maf9oMRdn2Z/3kmvqNUVXki5/+DwAA//8=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States</cx:v>
        </cx:txData>
      </cx:tx>
      <cx:spPr>
        <a:noFill/>
      </cx:spPr>
      <cx:txPr>
        <a:bodyPr spcFirstLastPara="1" vertOverflow="ellipsis" horzOverflow="overflow" wrap="square" lIns="0" tIns="0" rIns="0" bIns="0" anchor="ctr" anchorCtr="1"/>
        <a:lstStyle/>
        <a:p>
          <a:pPr algn="ctr" rtl="0">
            <a:defRPr/>
          </a:pPr>
          <a:r>
            <a:rPr lang="en-US" sz="2000" b="1" i="0" u="none" strike="noStrike" baseline="0">
              <a:solidFill>
                <a:schemeClr val="accent1">
                  <a:lumMod val="60000"/>
                  <a:lumOff val="40000"/>
                </a:schemeClr>
              </a:solidFill>
              <a:latin typeface="Calibri" panose="020F0502020204030204"/>
            </a:rPr>
            <a:t>States</a:t>
          </a:r>
        </a:p>
      </cx:txPr>
    </cx:title>
    <cx:plotArea>
      <cx:plotAreaRegion>
        <cx:series layoutId="regionMap" uniqueId="{626DF262-72A0-4EE4-B9B8-2357EEF26226}">
          <cx:tx>
            <cx:txData>
              <cx:f>_xlchart.v5.12</cx:f>
              <cx:v>Sum of Sales</cx:v>
            </cx:txData>
          </cx:tx>
          <cx:dataId val="0"/>
          <cx:layoutPr>
            <cx:geography cultureLanguage="en-US" cultureRegion="US" attribution="Powered by Bing">
              <cx:geoCache provider="{E9337A44-BEBE-4D9F-B70C-5C5E7DAFC167}">
                <cx:binary>1H1pc9s41vVfSeXzSzc2ksDU9FQ1SK1eEm/ZvrDUjk2CBAnu269/ruQlNlvpeKo99ZY0XZ7YFMRL
HNzt3Avo3zf9v2707aZ816c6q/510//+Pqrr/F+//VbdRLfppjpK1U1pKnNXH92Y9Ddzd6dubn/7
Xm46lYW/EYTZbzfRpqxv+/f/+Td8WnhrTszNplYmO29uy+Hitmp0Xf3Ntb2X3m2+pyrzVVWX6qbG
v78/VVVlmlK9f3eb1aoerob89vf3L971/t1v08/6y33faRCtbr7DWMqPqOPaHDGMdi/y/p02Wfhw
2RLkiLkudajNxe7lPN77bJPC+NdItJNn8/17eVtV8Ei7/38+8oX8cOHD+3c3psnq7byFMIW/v7/O
VH37/d1lvalvq/fvVGW8+zd4ZvsQ15e7p/7t5cz/59+TP8A8TP7yDJzppP3q0l+w+aNMNlm1AfHe
DBt2BJPOEcX2/dzzv2JDBbZtgG/3sh/vfY/NayTaj82PkRNs/rg4SGzOTFlH77xNabTKNo+z9Aba
Yx/ZVFDXpugeIfclQq44wtxm2MUPCIF23a+Oe4ReL9d+nKbjJ2ideQeJ1koDSka9oSYxdIQJw8y2
H3CaaBIHnBjfGrkHTRMvcXqNRPsR+jFygs3q5CCx+UNv/tykb6lC5Mh1HEYcJO6NGH2pQtw54gxR
ShC5V7EJNK8QaD8yTwMnwPxxmMCc3bab72+JiziitsOYwPQeF/wSF4ydI8cG62fb95EDXH9h2n4p
z35YHp9jgsrZp4NUl8fY7Z25e+cZ3aR/qrfEiB8JBOGZaz/oxtT9uEcIO4Rz98GsTQKE/1a6/Yjt
/5QJfv5huqJFucm+v7sy9UY/Lu+fRQ3/09BSjeZN4xZ2RAQlhGO2N27BGB+BUbaFYzs77Z8o9x/l
LwXav1aeBk6Wxx/fDlK9vY1Wd6bM3lSp3SNiM8cR+MEh/sXwiiMHu8TFDN+D97gy72PK18m0H57n
YycIeX8cJkJGm3Lz3TzO0c+092Xq+IuMGZIyiCQZ2e8YESQFzOWQMz/e9AGYV4jyE1ieRk5BOcxU
2TNZdntTq5umfpyif44Lw0e2a2ObUnsvLi4EmpSDySMTL/hKaX4GzbNHmaJzdZAqc3bbvftqyuQN
oSFHggrCtlH87jWJ8V37yIErtvPojiYk02sk2g/Pj5ETbM6+HiQ2pxuV3b4hMPYRBVfDbPoQIE4C
SEccEQyoIPchTmCP9743ab8UZz8qD8MmkJzODhIS/1Zvuk35hqhQcYQQdx3yiAqkvM85WVAX5nCH
UfzAyU4M2msk2g/Mj5ETbPzDxGb1fRO9oetn7IhygVygku4jrwmNhDGDnBj4QIgNXirKLwXZj8fD
sAkYK/8gFWUOkZh6S4qC8CN7Sz8QOlEQDkUL7lJG+AN3MYnEXiHJfjyeBk4QmR8GZ/T3VZXnZYsX
7/xvS0riyEbUdsGfv7RbAuwa5hQqTT+8zXPKaFLl+bk8+8GZDH/xCIdRQlrcmjJ801ySHDkMYl7u
7ieIOD1ijFGXoYf6xERRXiHQfiyeBk4UZXGYWeQq+642b0rAiCPI74UrHuoRYmrBnCPIVDhyxEMy
Mwm8XiHQfmCeBk6AWZ0dpE853ZSDBoru0dv+8zQSCuLCJi6EXi+Nl+scuQgDayYeQuGJqrxGkv2Q
/Bg5weT0MP38ynSbt8ODkSPIPhzbZWxv7igoeBuEHIwerk9yx19Jsx+T+1ETPFaHabyubvs37UrA
kH1Qzjh+6BjBLxUFvDyFRF+4jz4HguTnXv6X4uxH5GHYBJKrLwdpto7fulOEQ8DLYMJd915JpphA
lw+H2AvCsie+/zkmv5ZnPyiP4yaoHF8eJCqXpoEuEX+TQLnncc3+c4cCSSOjwKHYrvs098+zedCi
I0IRFFqdiZN/rTz7sXk5eoLQ5WG6lmNYtM1NMrwdOtQ92np7AoTKSzPGbYjAQJ0Yc+5hm4DzGlH2
A/Nj5ASU468HqTYnplHVG4fH6EhwUAxuQ5T1XFkEhpY4zKFy+RA4T1B5lSz7YXk2dILLyWH6/dNN
VW1uoqa6revq7TQGAjKoPkLO6O5vDHGhdIyAAKAcyOTnTubV8uzHZzJ8gtHpYWK0rU+sb8vq9g1N
2rbZjUJiadOHAG3S0usCSelyG7qW7w2bmOjQ62TaD9LzsROEztYHad1O1U2kwk32uJbfJCDgoD3C
5ftZZPA8oFrADWwZgu1rktG8RqL96PwYOcHmdHWQ2FzXm+jtcIGyCwW7BkzYjyD5ue/ZNcW44HuI
M0HkV3LsR+N+1ASJ66uDROJDoqHS8qZ9odBFAVwxZP73GQ2apjQQuKEtv/8YVovHlXBfmnyNRPtx
+TFygs2H44PE5lRBi0L1tjmNA3VjgRmF3Qm71xQcdoQFgAMtZi9ReZUs+2F5NnSCy+lhcpefN1UE
24dq85a+xT1iGEPxhf8k2SToyIa23qf9PgDc8xjtdTLtB+j52AlCnw8zOttubtr+l+fqcZr+ufun
0IdEoLz/tNUADNdzNwN7EaDrkkAJ+aFZZuJsXinUfoxeDJ6AdHqYrM1FBHvA3q2qty0DQDcZNE4T
8bjtTUzoAchybMyhQANNsrsXJKrPFem1Uu2H6eXoCU4XhxmsnZqsftMaGoPudmj2wwLKl7vXhCvA
CDSJQXuAQycZzitE2Y/L08AJJKeHGbV9vM2yatDt5k0bmCH/5AL6lx9CAzSN3Fz3iFPOt1z1veqA
aj1XnddKtR+il6MnOH08TD90dvtnuamSzeM8/XMntG2WhQ5y6rr3/f1owhFAEQf4t20F5wHFSYvZ
ayTaj8+PkRNszg6zxWzLeCw3aQ6x3Fv2ADJ65HBoiBWP3cwT47b1PwAeAZ7n3vhNAu1Xi/UzlF48
1RSq5UEmQts5Ob3t1c0btgRSqO4Q0CPMHhRpghNGzhGGPFUgPgm1XyfNz+F5fJIpNqeHic1uh/ab
194gHYJiNcw9vXc1k1h7W3uD+g6kqY9c6KOJvScR7vdX/1qqn6D04pmmOPkHidOHSL2h9kCowOD8
AuASHurWE+2BRk4IEmBb9k/w+ZU0+3G5HzXB48Nh2rQP5W34pgQCha0aHLrL6UPZc6oxOwIBej/o
xJz9WpCfgPHwAFM4Lg5SPe6L7v+DgyYAFgStZ+Sx6WaqKNuYG7o4gaO+N3QT0uD1cu1HaTp+gtal
d5BoXUH+A2fS3N4+Wv1/HlhTG44rgLAZATewe00CazjOgDIKGzx/Ere9SqT9GD0bOoHn6jAJ0k+3
ZQqkwduBA604CPbKw/8m6gN7Ax2HOMKBQG33mqQ7r5BkPyZPAyeIfDpMwuCTgv70NyULtv030FWL
ttZr95oiw48cYAo4e9xtO0XmFRL9BJqnkVNsDpMk+Hxb1e/+BwABAIxAQQFQ2r0mWwQ5gt3o1IUE
56HbAAB8zua8Wqz9KE2GT6D6/Okg/c5nVd2YrFJvWfiBpg6wXTaFc3TuX3+pKkCXG+yWEvu3RL1K
pJ9A9ONppvAcJlP9eTBw7F74uI7/eVAALVOACTiYnxzkBkwbVOUwY1DrfgTvhQ79WqCfQPM4cArM
1/8/evPzM1KeTlzwN/Vmtjvc8NkJfH9/dffscOTiZOiDGdoL3/3srr7DAYg22hapnw5N3H7ICwP2
5ML/MuZ2U9W/v7eAioNeOCqAZ4Baw7bt6v27Dozx9hLsr6LMRa7DsIMwlPXev8u2rMDv75m9PZuH
YQ6NwXDC3/ZQgmrbfwxXtgVC6P2BKzaQsHCWxNOhkh+NHiDde5qOh9/fZU360aisrn5/D4F/fv+u
7dPBwUCwsGCjEQi43efFEIPrN5sLWN/wZvz/OG6bURluL0NH3PDGlVSdj7jrZRwWVD6bmD332tZV
nt8MjlDDsL3PYVD7F2jLu7y8WdC0BaEmDJZDiZM54Q2RbttTDxdUzYrRK9H3qkKrJpkVaDgVGf9S
WP1Kp0hL1abfUjddw1EYtiy7qvO7uvOTfgh9loRC8kxdK46ucs1sz3HosdK28HNSdH5TVl7JEu71
vctlbKsTE/JlVyEys9rBzFqr/Pj3D+qC0/vLg8LRONCFCkgBDzuZ1cjRuqcJF8shZMu+5pWkMU/8
RtmVZKOXYK09W5EbhvSdVnSZ9+VHpLLUq4Msn6m8nodBuoxQepey9ETrtvN5EmjPKe1ZkpHUGxxV
zIjRkpiqk2WKPydNZNZkkTSarWDj66p1WOWNISMzU9NTN0xOdZxTiegMN4auLYLMXLjxJ+WwZq3H
iGsZZWnn5RFFHtORr0s8SssVICkDseuWa68DnkaKxMqkG9ZfhsKpZBQWy4hj2H05IBlmUepxES9j
XoVSQHkOhqg7HA/LLO8+ttB4KKOKJj6ReBhvC118TFB45ySkkmOiLvNm8EnXtx48FvcHlnw1hQll
INpNW9ixlzq683+B1XbRPdOA3aJ0IScD44u21cDJokQly2laj2IZRRaXuAiuYpp8E7WRbdYjmSVZ
IMusabyQxbbfFkgmpuz80bGXleUaGTT1AutoGSaUe24SoWXpOrOgI8QnqlvnUebM7IJ/6StHewRO
upOoHWQcxakXOOGizMtelroO53w4x59bpG2fhOrOjkXl5YqFsnBpJGMD675orVnZdWI2MvGnjli/
pmXxRUfZCTOGS0vZsc9VIyM7OU5J/qnpso+pgYXn9olMhvZE4eRbZWcfg2qo5vbatN1qII5PsD6L
A+tDQ+oT2/V0n64pqlqvbvNIwht62QCKLEO2jLg4R7hDMhgwgB/HH4QYfJfpq75K7niZrAGoi1TA
ivkFTntggkMPoLubw1YWaIB4aTsqRptmcDuxVDTv/BKNWvLQHuaYGVmTy5olX/7+hnifEkOaTm3G
twc/8snCsFtcpTmGO9KeHueO83HkKvXAS1fSyZrPucrOqJVEUvHmSzLAClYGEHYNSWZNxlelCu8q
PAuLcNk24HCfXMweS7pvzcJBA0AlgDHdHtX1cjIIrrIstbRYuuREVCZauBGIBp6skimcguM1xmm9
bEx/gcGe2zI4zHjbPwRH5VA2wUCU0HivO4svU1vf9Ta/QjnYA27iu6poglnYJ4uk4ld//6yQJ/wV
epvAn11n66b+4qPiEHKPDhR3iWrceir8EHZ9KaNOnwQ5aj03x1qyNqk9dh1U7lUSMy2LnrSecdEd
MGLHaTu2HmzcBOsfpadObI6LGIxMgJJhoeBjNBaLQbihzOJBSxBEe7l2El876UdWKeXpQX3OSus8
Y846a2GqBzfUfuKYWQH3nek+cqRmzjzOuxrW5keHms53narxEp2ugFeoZEiPM2Qcab6FA9HSzcLU
o1FfeO4YyMJQLR1e3tToOsmTzg+a7oMIikDaQa/lWLjf6i6WiQ2SdYmb+ElRxWAWE+HBxq+7vrGP
cUASP1Z16+VpP+OJbmQuG0dpOWwNj+7HExaCM0Cs9foBYMuLueXwUKresT2qhyvamusGb98LrlWK
Ybhwa/A5hdUi2ShxxUJQvEDA5NoF/eIMo0yKrXcY3Ep2RZH5RMwRj5JlmWppmgbJnoVG6jIFevDv
Vv/2bNbpkgD6bNfIRlwOTLS91d1nYUtAAt1EY9kvQ0Fa2dF5nLUfmmEcF1YAp0O34pyjfpARzk8p
DVIZ1e7p2I2W1EW4Gnom/HamW05lhLJSBhwtMe8aqdO4macxOCKIVTy767yuSRNpoSY8MQRfN3GF
PZImhafnDRh0v27izI9YK2RWNJa07Bvl6sIb0tEbqpR4Nu9CP9U1ksa1ZwF2vYqOHDxIGM2jdLir
M2ftEoV86CP606BVGXUXwnTFXLU4l6aqFyRh5akZ2ffEqmwvCIarPg8sCTZrZmA5VYmv8vGSouhE
29kFL3gmnb6kMjeJLXNMvohGd3PC3LmdZq7UjUhmdWz5Nh8Db2wgxApxuqpHHHgNHuZWljXzqLU+
O44t+zIaFjyl19Vovgamsb2ysj+XQxXIVKvLOLYKWYRe4QSWHwfuCddJ7jmVdVaMzapPA+W3tXsO
9628wBXLsClXdcoHWUTdJY3zJWnVjKNU+U7SnZZD3PgcZsjVMFXsU93pyuuL9iIr7LuhUGaRlvk8
y8tG4lzEvuOC3EEcnUcQWHuuXTPpJHieiDj39EhgbDR4fUDAO429D3Pl68EkHrJsmD01NrOAipUV
QvCVJ6sejn73bBjrEWfYQGjG5ShSGdeD3kaneM5w4A9B3MoRR9znUbFuQqf9UFW5mrejyrwkLv0i
pmbVuyKC1QBLQuUmguXP1LyLKYSANM29JIlzGSbkuMxstMq3zpmqVHId1TPO8shPcPplsJGM+yL6
NIb6MraLYxXnq9iJiFckQyhjFS3Tpljqgvp1kM87115EDBbDkDEfuaaBILdPYNktCyQgeuKm8cgg
zkXo5F5qtZdhVQgvx+V1CuoqW0zPo861Vm2VHOOKjJusWTsJfAy4EmeRB+yTXdhnDiqSWYUjC8wQ
XWQIvEvRF2AFSUgWKOo8bg++bdR1lvTHMW4rrzOISqPz654Urj8KXc1Eb6hMG7xwU1IuWQK+NEpS
xxOW28+jTlphoiCWH8CiDFHktaP7waj8eIzoh6FtZrllbVLTn0PQKsHbuFJRAtFTnxYSB+3XlmQX
IQL80xKhY7vs15WLVqSFCNWGaMXYeTrPGuuSBmCZxwxMLAuzZaUiT8fqPOYZ6BPvLiqrbbymsSLJ
LHIyllUkHQxaXeN4OSRq9ArZf6WgNrJPUpkHA5FWF58mcQwmOl0UhflaUlPJSpFYOulgSRPkgew1
3Yh6HUTN9wKszarsQI9FXy0qOzjTRXGZcXt1Pu9EdJoPlEhuZaeoL+dOXPu5G31K0va2cAslWxQs
wbKdVf1x4xRf66K5EhX5lrB1UozrYiBKKmHiWTK4sazLLPZGt/usbdtv6gCC7nphJ8XZ2NcjTIJb
yrjNlBwaI/MovS5160qixSbhRSjtpL/UYgxl6lLPoakjXdO2cw2mPrM4+VCXevSHNiKzMAlCmfR4
YRGWzJFT+a7WJ20WXHVW6nW9Gc/aKoxlTvTXOIPZidinHHXpSVoqIy0nRx6Etp8FAW9ixSg5zy2R
LV1TFVLg4pyFjjU3kB0kcbS0+jr1m8ELIG+UsTs4MiJODh64hs9H3TXvqgqyj/aiiIiM4RwgsIZE
yILV167Izq06/5DQOvYz3vpx1whZcz4rKlp41eheu5DfrMYsZTLvFdjIscplmgbJouLNiteRnmHB
MimieBOoq7IStdcNYDQjep6FCEHS1UiHLuqeRQscxVduAZY0Lp11ImoHjEJQL3MjhlmdoFndFsaH
ww3cWdtQCqFkqWXXXedisGVFmswTY7Nu8Ep1BtztYC1UD1glYvjTUt9Ay6tZEHexD02on5pKnPcY
fHUokusqLxesxwA/QqE8R2UarpwqXSSFcmc0Gowf5UXp5W0zRyk6QRwyP4gjpcWaStoj/ZIL9pUz
SfK0gQAP/KZqm2PbydY5DW8o8Vsd3qSM9jItLO1BNHVd56nyap3Hfm53axJUn5ElboJULZ28gzQi
sD4lzthJFxsfcv22mJk+WTaIfWnL4SoF8yIHzT/Ebp/J2tVL0Qo/6SCNTPS6Ee5dHBMkbV6CoK35
3AlqSdfBsy6LzgyNvgThl4oc6yyqJUqY8WIqFjjve1lHZLkb2w0q9BW4t2oUs6HXtqQCQoMO24MX
2d5YJL3nht3nyOmILC0eyza2gDpwGV+WzXhtNXquujZaZkJrv4frGQKbWyd3duso6eqkW+IBfzZj
FPoFsmekYHiGWLUewcYBF4FKAJgf96W467c3G7kBVQv1pyivS1nkoRyK8DoikK7R2MNx97W2DALX
+YWE2P5ileexQhdpN5Yzy60tSaxReB0DE5+Vafo1MdYCg8/thjheOC3vZ3auY2kJfBvFqFw3wyar
nY9dZ8W+CyzCysr7L7UbntRRsG6zdi4yK/KMbV0PA2arHtWzoctb2UPAM8NsZD64Ae03LvuY5Mek
zlastIq1BZlrxeYB7NRZICuqtglgef/DHu1aMpO2fu3Y5xCujnNDae/xZEi9ZrSA1+nTWMLR7sUK
HrdZ913Urnf/+vEj3BIUaZw0PmraTvZuMK5bHi6GTPOFY/N8TTXK104B8Xc9mrOhT8Z1VNTjOk5V
7Ak94u1cNmteE3fR6H5R2OGScXEc8pRLreuzCIsSbGf2qeSpmmdlXa9VQMBzdCSSkRsVMonxoqHk
NLfRKcqon3Ukh6CSnMYkghWaXsMSB7fLEirr0IlkE0I0Yre1LKw08RGpj0fezosKJzK0klv4DpeP
3ZhSCT7n1sb61I3OcwW5xziEH4OgP4UwqfeEG33sTHWdVcllkajjtDG3ZdcfK8J82AS94Y3zja35
Nv1sRS2b1NwSHX4kNfIw6VJIf1zhxVhJiDJO28YBv95c942+hRjquC22YQqL/BiN4PqADOMol+XA
I88aEjCmNdxlVKk9y0X6DfK+YW2jZlh3tMlmrVvBpzo4TaVtg7qSjK1aS7frPF/0w5itG6vI1g7p
g5ndmE8ORELrug0NTPIKJ5V9HKagopYyyq8GHqx3P7JOW2ukkjOIu4N5YMGSHRswY7qzF0DSFOsS
JWL0VFo6sijNVZzUN1UNscoO3d2/dmtFjTb21RBAnE3DJloEOM3WURyk692/OGso0DxOOosi4VWl
uHJIyX07Hf8kJsVe4kQrVaKvYQzsT9dmnwIeLLItoYHi5C5ugytImJZMG+aJzD4hdXgtaKMWgyNA
XmQvVQ/eLUNpLXETrvkA/E5Yd5C4tnXjgRKs4hSCOGWi2isgdPMYrT0LZfbMJuN3NnSrHYdZx5zL
1ngirCyPGwwJm7LnY9l8gawNwiNkoZkznjqBgXjQnlOwm7POgfQkgOkp6/iuZUDI2bZ127exkGUJ
D1ATS9p5j2U4phDcQIi5diG9LN0AFHEYyKxw7pKtW99Sf7skMchjL3dyI1laL7lhWO5S7rGFz8bK
GWTa1qucpNzvt7dTAb3GeJgJrmB9AIW3o7msVFwVSH8rxhHi2iTNJdLxTRUkd6wfZ26tV04PzxeX
ZxGyqNeFupcEoWimanQREw4cWwdvcocPVtsaKQx4VyfCmdeAPZw1gbRyhb28D8d5k+VeW+PRx46I
fId8DOpWgXuGEC5W+YbXwaVdZst4YK5X0mTp6maTOkMM/DJZaaDIT4g60Y3mfhoQ2fKMeJFDuqUL
fGq9qQxkUNsV04+R4xdbHtMZySyN5i0G9qCs03xm273PykF5IRxfADQC0NE8APTjDOlVb4OON1ta
sTORgMfqz2u3/B44wAhk3XCc4xDi9RaICieuPgc8X7gDMBw2Mp9wM1YeKwLgMJLuuGQk8HUNXrsr
2cxQCJqAc8/8tHSJl1gglGPVH/t2ZarjBoNy7+CJwNKoSNWeE8TfagBi1o7ZJ9iNFMsYmMHONh9i
EWcyQWPnW0F3MbK+k8GYg3ok9Myi/BzZQJyoAqJpLviFpXAkewGsRA2z4sbAYmhHfVWNOrcC4Hp3
qy7po1mKUSuDHqKTrkce/HY3jhA/RO09EZKUsHhGGmawvCJIsYBfjAJ+pWNWwbKAa5C1FbCgVrBv
fQcAjbYp9ZaJcVP7vCzZjc6BGxJBLoFIulUWOsvYZdSaWA6RmO+mVMVFN6PK2xKVUEaBOCdTePdp
JtlAbGsg8GmjEzfd8rjWmEinQul2gc+6OrlM+/4sNsDOtwZyuVQxLhukia/HsZZhik91niwzIBuk
DY5iNsKCl30NuO7I7QzIOGC2u1XdKQ8lwPBYTprNTNKQZTqmEC908Yz0QAybnKklrnUNpFMCtFFq
r5q6K9ZmiL+FDFgYbJ20GEiJMjZrnbKLgBfJHOh7cMeRe1x0OJpllim9uOVzkarKr1hWL0VwGcFW
tkUUjKC08K1ikH5ljUl9OzbJXHeQKYyiX2E1rErL/hJC6QGygnxWZMG6DpM/uzBpV0lTxFLz8S5F
1/V2AdsREGuWSL6pLhhkGUB6DHXtRQK8GS7ReZe7i5QCO4dioJVGW8XACwFlAQsP+Avby5LjXU1G
W/Ed0CsAc8evlCZnerTPqwCWLQRQlU7rmZs3EO40idytsZFlnd/HdI6DYgDVLckMNcV5VTHIBExy
h0awtE15SsFUSqRS4geDDWwYJseEMMsHwh6lxYIQJby+1X6KKuDVrHw1JG0iUQTQCVPdBEFwumVx
g+SkLoaLqA0/oxSUuneI5WuRe6KttjwaRMFhy1dOYEf+APoMT1jdFnlSeoOKjm2cZ5CVULyMGRCk
Iu6WFtgUL4pGDPwDlNrSsK1kKfJg1qmLxOk3ZdGuwcX6ARtWkPCfiM5kEgFjKJELUWIPaU7FhmBB
autDKJapUStTLEtECr8384R1izDPzQoqBZ8Vq89R1S0NMFKYxKEEEruGqlthFjiLAI9PTp1CMBaG
yO+cryXWUOjQw7UzukucupuWWzdlbZRXYot5BCK4gq4cDGGhihVQUTb1SshvchJ/znWUeGrov7l2
Z8mqTVYt1SdJiiGvyXArhW4j2TrVWSDI0q7JVVFmHh/VGSr0GR3UeWOQmulUnYwidmSgy6UoUXhc
GOdP3OgvdQjJouJ6JloUz2IN69FFmR+gsQVfZH/BwRjOu6o4swQrFkDZxsfpGAvfQuDr6qaFSDgx
xz1seFo79bliwGdK1SyHMR1m0BJ2G4yk4B4KinEGPHMkA2rG9e5HiIomffZ7KYDWLEy3tirDj8sC
lwtqhRclSLDGqR48l4ENaXtrOK5GW4ItKfztaRyyHxFam4gOqRycEq13v4so+IApMTJpeArsIs1O
AijIjh3PoFbnzuDgrk5GioSzrEMLp9NUDhbF6zpJKKyI7T9zOyTr3b92P5LEgoop+O6Zrgey3v0I
Gh1BjptAtBYl9P5vuwtjpE6A8+9nYQw8YWn4PA7pZdhQdZL7YdEVKWheYojHgBZZZgHUJ4EyhdS4
WjXgjuxjJOBGBry2DLIYrX/8sEWuJGVNP4tMkR1brIQzQIAIfmgDeKiD3Fezb0w+gK5FD9+S+PTr
f65MCv/txvz44/ZLFn/8BudalLtvZ/zbd8GZpNuu/mr6pq00T58FwjxIt20EePHLX7oSftJ3cP9l
jz+5+LqmBIjboTTzRJn/pSdhz1cWbKv998N+tCW4cFg1duCwHoduv/fgeVuCCy1dCMFpF/DldMKB
Ju/HtgQ4bhE6BqgLmyYJdA0wqGw/9iVsD2WCb4Th1LZdTOAcpv+mLwG+g2hK8UOxR8DXesFJgi40
vkwLfjaBgNoxql2WGi2jOgjBSBUnTLnKi8ZMeHb9f+x9yZakuLLtF+ktRM+UxvvwaLOpnLCyRSAQ
ICQQfP3bEPnKo6LqnnpnfgeuhRCdA5LMtm3bqM+K/OLSeQqtEcBPu6hMaBMBikVcWoS1G5dkQD8M
xaeude8tFb6EY8hPhehy+D8ImwCgCmFiBMS/lm09Ya441tYa3a7GKJm1a+KoiFAdcxPD4N+LOSwT
4ecyFsuHMtKwLuhyBSb62EWkTDon+DoYDpDJfqzx4azYKqY7l8gmDh6szIMVm9oYv2kfYMaguEi4
7Zdp2uUO/VpRmK4AqFPLfMjDBUB06T5G89NYRy9y8lKyiBe5sF9M+lffq77pKboffHY3yfxilDhx
S145xXTcqWaJtfYtoDvy88K6F5a3T2Pe/zHUcj9bJhsspWHfBh9dhz3ogP8aJS7e97rPdYvv2RTK
iU2L24wo7KPfeWfp0Qs8vCHmBa65CORnt826ku2cxt7n+ZBVk7iqSGKkcvf43uF1jKrP9ZjvCzrB
Gl0GKy3ED6evMinDY2nhtiFIUwF+kVmVY2IeIwQPFdxhYCiZ4893Nicm9n08VZcfQP6MOWv6xOpx
DfXYgcVQ1QfLFWlhAxBgfph1Vnh0jf8lD9T3XGK/clzgw1YkaafmDGaFl7Ac0VF/e1MIQEV/+UL9
Ja1cBBU4qxHVN4DIer9MRu4+LkG94HHah/XAlQure3va+UB+uN2nYsZ96GpHZb0JP1XanuOhMmFa
tPXjUPQnr4eR3FRJ6U9A7TrhHb2pT6fRYNoemrgcpqsWUR87i8h0L4fU6RBttJbiAx8iE+eBDtOo
Fb8QK4qyuhKHtiyu5Tr147cHncRDQB6unmqDT1KF4zkCGpfXhALtjV6qQOKjscVd4bTxUAPTYnqK
B6uqEtZUy84F2BnTYH4gI/1uy++Ul+TJHvKU1kAECt1ZqcPSPvLzxMtP7mLxnQyC8hCZ0xQisOQM
uNbJg0eUB0c2imTrLHkUmcRiIwxf6iaL9asLRiuls/PYjOgz0oILaIpP5VJfeYnnC2O9sbzHsZR2
YtPisVei3PE5r1O3gc3fC/zNbldULkvmvDNHu/5uxjzpOjGmvrCfIgXIrHiyJq0SiCVd4bojAtHD
u6qjn7nKEA9/6myQXcS8r13rl5+DxbDYa8fr+bFmBpC2513NzH+ZCKgNIttwV+z2kzcdWA2P0+Xo
CdYn6rcnvKMGURIi4Nhd3AmvSDC2CDI0eFaFkG28TMVnurq7ao27W/0QIVAmP0+VT2NybArE5MYa
XYyg0yWhte+75pI7eB1K5yWIJIBG+A4FXU4L/8b7YsdXO6DHvda4CosWv1xJUz3t3KV8KRezo5w+
hIx1SQhnJZZjZ2LWSEQVm2PvGoJKflZOwLOaod0Pq28OhYeIsTFEpDb/LBDXO2g8QgDPL7Z0ADC4
OkMLDNWoROCqR/io9jGeOiKHJ8umPvYmGF7B8BkMF8T4gt6JMdbu2TBfQoye3A+qZOoeRIcRqBlC
uuubCVYCb74RDGRJpfpj02FgEUETJS0CLvYAZKnoLXj6CFZazN/Jmj7p0AGaXPT60AyI49jdVMWT
nOHZ2Wuf1R1A4jK4mgqDZSvlV7uNftmm5gkZ6nRgvUlXj6DlXb5vXXIOB2L2qnAeOFtOksEvc3r8
oYh9HAYMRxxkjWSenEs5weuFOzSk/aBZHCl3J6tSYDLgdw5uROw14V2Rn61SlXFUOs/EVZlRsIjD
xY1dytt0BYectskTRkS7G5l3nQie4Ai6SCIKX4NNBPCAzeEHS3uHNqQsoWD03FmNnOAVVW1sNXpI
owABMquZPDCsdFYgPL2fcuUmho/ZSIWVjjxsV9D3ASbjznXuSYNHQXJxsbv8O7eDpKCUA92vfmhR
PzsTnhb3PiOi38RLsAKwnYz2/dx967iF/zx4LyMmX8R2GLpejeAssYsEpEWgRRhLisF+nCWv0iJS
T0HNni2pfxhtPki/RoRKKQwWfvEQ8B/bW26ig+IMWIscY+XvJ3dieBvmMu6C9r50yh3iDBhuhSuP
vROaeJuwPIZHshBcaEuGPBmHHjAAojcJqHrfnLG7N7P6Gmjxi7nNvlo0OGF4DSitf1gEfbFxVJQU
drNvwFPPytE95gMwkzAiXlxbDFSPqD+bId97xtv3GO3nXMPvKuc4t/3rMgV30wSQHSGn1MpHhFhZ
noGol8E4wjy1WD8tX30Ml6KMWT0/Lk4zw8ntgXEsQdwVmIwI5RjKVwQr8NGXl1FKTE71lQwR/pcA
WBdUzVdr4p9kZ53oIkC5wDwJS7wDVOG5rAJCZL6o3AaS7NZF4hdfIcs/JmN38aY/mGrrdANSctov
CHYC3gXQhxmC+8dIY+9AKbEDJehQNGASgByZkLrAIFVQlekOgw+Cuy/DuGCoCAsHhDX7cdQy6bUx
u2UdIH0DyHocMBNbjgX+x3juDUgpRbWsYBTwMw28p2ITQHcXFAJ6dQI819pSuyaAN7JNh+g8CPbC
4qhX6wtgW2wI3Y8lBkRSkJdlVp8BzPOTabWbCInB1nMfLQL6ArXYLtKYKZlz56l2td9gNhCveyYT
/guL7pyB5hjdaitlvSUuK6uqJey6mi5lZ98Fw4BYkE2v82J93t6cyGlbvAEyCcl8YoL4WWBICwCg
jnau8HnGF1cixjPcT2P+qayaA3C6Pi6uUeBwvEiuSDwTqNSw/MFeJpaqKsDzt3LgZB0DoxJgB77E
FE60P5We3+16K/+qtOdl48gypvMqDuK2Dz42LUwlTmBm+XznRTnCp3De/W6sdoq6T7jl4gA9OXVW
tvld9HOrznIagU/NUsBkynwzRieHDvtQdfQAC/wP1vuYJQqVDkOzGcfTScoIwbC2/lRbJmVkWI/2
5LHgaxF41S7sANLGuVzoqRhQvNatYalTMcLZtrslP7G2vq8AUqTasZ4RVhhOiEMPJyqa4dQGOxUW
VVZqePKTK/XJ05Y+dWWlT1t1K/TakO/mYgCDwP02Ua5OAQkGRGdUm/jztCS6tNmZN+G968/ejg++
OkWhBEBdUT8hznCObBnuiNr54WQflqDMzOBeacPo3irBSWE8Z6nr9hVNEBOK9o0t9oOrgDyK9VoE
7uMJZI4PnozqHSK+aOg5XjlVSgLLu1CnRdHiNOus7Mf1eRYFelK+HMsBLGIt+ZmJ68yVlQkQG2J/
psUl8NWl00wnss57GO1DcclVfSGtbe0d5vinsNb+KXKdjPmuOQB6BWNUPOfeT9+I/HlYHBhg0fi9
beV4YYE1XpbHmvlXQEc8durQO+EsH3z2pQsL/+TkXlwWY32sVVVnPbD8OBwsgwBKTmiyLfLAhonj
17+2WtnVHBZ/sMR0qZ6rxp9OFQX5YVuqA+CcQXEGua47V22pd8YO/hBk0WmPlxUUIP9zgHD9DgCc
c5pWbMBHqmkT3+q2AXHMF+xHs6IJVmkCwKLbostdUOE4bMcc5yGys0+U5H4T1yw6N9NQpjBzOMa7
cNm3jX3p25GcZeV2p8ITyVazpxLuFKgpIjHh2KWgGZPzVgzrxq/VqfvolHm+81sVZHBUEFxo1HRW
kaKZPXUAGAN/PDcWsH4WwAjgopwufs5AZ0euZTzL4tosFkhyYeSd+0b4r0u5K4PUVcSJt3XbJsA0
TmIAjuNXbratwTefvLMvQAMOZGcSPVh3kFi7y6dq/NnhYjtjyT+4zEUaepZ/nXIElcdIj+epn/y7
mZBLtcAKX9zpuVQgR6nGOyN+aOLemepzH2j6QgYRpXYLOvBW9RZ2dRrWZcEE26ybLPulLit6GRbD
EJKq22SmTbero7BIVelMX7ql2Acm4I/cs3kiufmj0UHzsdORl9UCBgIXHsxznyWOxt1mgf+vJM2/
e+ur7L/j+3hZwr8xUuuI2IvbSn1QzSD2dp6tvmrJ5zB1RPiiJawaB2BdCcI92FeYvd7gG/9AiKV/
44gCi1jTJSzwQK0ASUx/JQRGswuGk+r0YQjMB2/przKAMQlH0Cn5Dxj79gDCpPYZYoDL/j+f+2+s
2PXUoBr463e/LCji/PXUMP4J+GRCH+oZfuLqMA46ejH1jDibOyeLax0sNhSvJMj/xb7+JSHHdmDY
vnlAfwO//i6csmJfv3f7DX5Ry8E39CAe6iDfDR84tJAW8zsnZ5UFszzkwiDp1MU3E1Yx19/gF5JR
sRO+qI29gMDhw0l/gl8OhTgsJPpDB3pjlk3d8L8Cv9bv+3RvkhKQ5mW5FKxz5PggUol08L++Uz0o
zHivRHUZevhfIFi2sdPpZc9rc6lCf0SAYo2PMzAnrMSPYHqxgCYEDiaQ4qHPeuZ9dxtGMse7tNNK
hAOr5bVw3NKccjt0M9LMXxpq9yenA48jEv1Q4yxYFGE00mxb1LmQr+1blQd5nxAOQ2ZYw/mtbVow
gvqHvoF7WoWOOG0FhUXGQW5AvYsCcSybH2E7ilO0huK3AuTNt1XdOEU2U1Du8hKB+sXzmpOYKPJ9
aBhwxEaxqBa3i0UTzKla2QVg+6JAFuXpVt2WIjoB7JmXQ+nxFhMNCsyx4k3haVCztOudeWG3JzOo
30W5VicQRHdLOVy29R18/2QuAGH041zX8OIYSp+MHMtt+1TTQSK86IiVgo557XUx0PZ05ObJ6yQm
J2eY+1O/Mhi2YqtWZQV0vyS/QDTS0xlp1SpehmBMZ49U5hyEbVojBAr+d54u3fhDNQBstDOl/iIE
jInmTjF9Lyur2M3DuA+F6ABjwqeQulT72owvOatAB5Irs7l50QyB2o7JK0wybz8HfWZ1VfHAEhhm
8rwILs/uuqSbot2PlH7NOc8Ch5TIN3HHnYOIQkz40gDnX5CwBFZdPbTHYiVVbM+m8vsP9aL6fLkT
tvtxe37FsgDSGdxQqge3nXzE5FXI40lXOeCV2U1ay/8J+dMh8/NSn/A+w2hcl6I/l27rkPQB4vmt
vm1zq97229ZZUb7affWYyVl3h9t2/3KY983bYQubeXjk65W9tvOzXCr55lq97eLeXcNW/e/XyS7y
Ei6QFHA7AOisv2/Nu3VjXYHx7kU7mOfvTvV6C97dpndVIypg3npQ6bYzm2i3l0N+qtfuUq79aytA
tPq9xAeWozf+Wd+aQTDlS7Lts7W8bnTbE5PjHmFRljBb9fE/Hfbdutvpu3nG+d41b9XbNrerEapX
gC+MAvsH1741/NN2t+ORQkc7yaPLbdVt19u623+7reMDaDK+P+MNX++J7Qcf8CX4Ysc6IIakRdEN
rQQ9hWKIlIhdw/V5t2iHZXcic3FfaUp3tt8PFiD0giY+KYpkO8btaO+q27GQCVKhU6wni9DZkMG3
nhw0dfewZm5s2/zTftu61523bbYLeT3CrX7b+926tjH2kUtrDTCDrtflX9xsakR3Uv7YncqoNtZr
vax9syRb05tFb85BXKjXYfR9E8y3xin3ah3Uy2AdLGYxRUlZCjce1jF/XFvkNiW82ajYNt3aELxq
TrdNt6qG3bibuXetdN2fQO7pT0j46l6LgcJ7iimRerfMw+PWsG23LXmDQY7lrb7tfKveDjOV+vdR
GeTj40jYIJSud6dBJsBpW9oKr43GpA8XkbxpUIOXwlRe8Qn4y5vTfCv+aZ3iGHdlEW8suxvfzl77
5baOL2u/2VoKag6dO9K9UTxCVHhlU87IsdtRUV7fb/y637aWbK+1WhAOtpHd+OpVrq6lHnNcfVcg
PRC+1slfJ7etANsdg+Ja3RooJ4Dju/aTJcFD2pihW2EH1gRnHbyuzIuKz2a9Vc6wsKQbHHJCqH3K
TAh6oUudOQ4mDE4b0nADGW7oA2u9b5YwNHNLezm9MkNXeqhA7t5ejMNxKDp12jCGbalSOQDZFjwP
DZ97WgtqFPAveO9Itl1hwNGWu8JdnmTewm+sWpJsz3x7vvP6kGvQocByWt8ivb073joJ1ucFkBv2
d2yJ0Rt5FrmawOXe7sR2Y3KwiF0qgj0gRfcU6cg9bUvMk7+XZl8DK9JtCba5mJfEiTA8wKuCpQEL
sD0hFwB11oJD5VpI9Jz74WCbIfWMu0zPuFHtyXMAesouCBLPk86SIbZQZGWDiCbyUoFYE5D8h6WM
QBzSJCtDMsHpDsAkFkscGjJlcrXq3M1646v1ttU35ubryq2+tWyFWCLYeaD024nTAjJ8rd/a32z0
Sv9cj1nXxN/Ztrp7PSRY0GMa5RUygInzHNKp2RmiliWxAgwnDgyb18KUfZJ3kwNaysGnhXe01/at
cFbLa1sanArJZ1t92/O2jSIWWt5tfttG+j3Y7ouVJxtZdSsWXWJM3RbxljG8zKu5+4/ts1+Aj9aG
IL//dZtt6/+Pddsmr2fZdsnL6UcRFQD/Vu7srbj91dEgSODOCKdsf2q7W7e/+666/VFO9t7yqNZZ
6FbQdRK6VYt1BsnXGYWqfOdI4+OFXacWECwwm9023JYM+JNLctvn1vx62LJ2xOHdSlCHcbh3p922
+R/X+bDhkaLo7HwLCYU2+EinrVCFxKHeL251Qejvjd43D56HR/k/t7856PtN39RfF98c29gGvY5o
//XQf2vfNoXUQnsc6I835/jnxX8+0+2i+UxfZvBuQNjBzXhzjNsmbw6xbfS+vq18s/tr+5tDOfXe
HeB3VYTbb4r6z2qDHCO3J/Nh2+K2/rYDpLnzrFvqL7dVuavsk+3VjZNsi1sLCLf09RTtDL+wAZsa
puppK8wMcv6yFkjs1StFHovbyq25Vh284duW2xKrGU1nIF/I4Puz2ders7y1vzmcvaLbwBCRf7Qt
bu2vZ9rqlVxelg5Y8qA1EPbb7tvSm2PeLmk7+taMx/1EqFA72hiSgaf4cesrtx6xVZHbRJHqtPUL
cB46K7ttZTVdkOYgp8SYTsVpGiXcYbZZQNNq69yKUCgGRrq2ksD0LqaiiKpT1SKXYSvIuICMui02
C/esZFuMfkrtlScTrf4sCAQY/FfzzKzm3K3amF1VnbwwFPuZICwwhOwLbB8gCLNDsnDQP8GV+ZFj
Iq/bfm+Q3Zp69LloWnlq9fg5YDE4GMNM15jHFza7ETB9vLYch2mjc6ScJkMmyW9HfvPhby79UkqW
uUiaiIkW1dnSdio5VDU2FhvyrLujr4KE95Vc03QRcvQ/1PgvoGGfERbYgUY+nvDCUCQlZ6GPtD/i
pZXk9zffdYMiNi+2Md4EDjw0F6JppP9LVnuVvPkXwA6aUkC3/gNZ7WsNUpF8Ixu3KdNse/0/uI7i
gzHOygOLfKgPrJI3f8J1NhSWLW/9HhY+ognWGjC5N1w1pMHgO1kWssQd8AhucJ39fzx8gc7F15zC
EIHc/46rZr9H63BZ1Ab4B30CC7w4d6WyvclGVwtew15rcxWTE2W0tXYdsv8uo9UZMHHZ+KF1jThq
twzTvvTClEhPxlSV3b7M9fOYg+IIjZvv6DCX0UQMfDBxLX2QcJCd49nivrEicgJk8qUkSAlgSNE8
msg9DFH3YQpDcw/ZAnMfqdDfvXkQ/4Cqe2Dz/QWGXO83NGyCAAM1PhTvr2n4b/6YK+aOR0yP18J2
mv20pkcr9ztipx4YeYW4IMOIpbTR1R7qCEgg10N4QYYSvXbM/anY0p0jM963fmfuoDEiDo5GYC+0
R/9O8i6zJqkfgpIhkcad+IGaYkSEOq/vkHHzY+RTebCMeGrXAEmAsQT85WFEvmM3nksMdnvfEr/A
QkcyhB/a8QxGBhH9dCxGDBOOnqozV0jzNcEQ7OeZFwij0vzssOkhJyRMByB1HzZGDD4gwc4s8wQp
jiD4kWd/6ZyDcME6KWBg/Ms99d/JisD989dwQQjdDnAsw/e8RhAYWehHs7oWiInvRs3KXTSCflMg
Fe9lLKzE65b5RBYXF1uSci865Gq004/QLYZ9GfX2eVCI/eTcuh+RNHpQrdKZ8Ec77qu9NNJ7Btme
P9FCxrjR9gdo+CNmmYPTXyvQymt/At1oFOcCbnrhwhWNJ8T5RWlNLxC2KWLmV88GmjJQtOBFua9Z
RxFcb9or8kkZcudymaLTgdjUhvX96OUp0vKQS9uvGTCzPdEXJ8C9jBYwlPzm41xAMydoplR5Hbvj
tF3zuE9BV65U8UUdmO098TJcDhVTzUdbXXtP9xfHqZ/L1dm8FeAhmNM8V+W/iUn8vfOCjW2Bkhn4
6MP41Otf3/FgBgefdPVwFd43XiztOQSlFLeuIgeJSH5c5XZ5Bo3HvzOji9wGTEd+LrIeYWzVy+pk
C++qlWtdSiWQWkv2kUqjvrc+/ue+iLDDX7piAB0pTOugxGKMQfFO8cKzTOF2QyGulk2GU8W9O+Ej
Oc9jU4lUaD/6l9OtsYy/nS8C6xbZrfjMAPQd/3pbOrz/Sy9Ze00HQtk9oT97xcEOIiDZUEndKxJf
RVaCofjco0PFyHNN/Ui358hCPox2rafgyZmj4qNyrOZoTSunMPhW9RDZUCX52LIaCUEy7/Ztbols
iOYAKheN3HU24tiDlfsQsv9zUvmHsWwbq96GVHD3bMv2bCiu+f46m/z1D4HMXLJCNOXVc50voDKx
cwAecWxCKjFcFX1S+EjIDgJvzIaxIxcHIxGAXm3vAG4/leDfpyNy0pBcJmIQ+PfT0NGHreBu9BNG
XnB0SnRBMILBjwSZ82wWoZKByZ2N+OeatCN3gVim3aRdvFX9dOpDaKOUDUwNuL4UkfXe3Q0yqK8W
wizgHlXBp6gBWY4xEARydqWVDsDxrEPQd1VSRMuAIaAbdhBmCeMcufp3ZIJehYpAXqC2OdGgc8CM
07/UYLErkZZKcoitQIespJcwzGnczXyB9Fs9nPNWTHHnKgGx4P90372/v0iQbcL0CMVwqIwgrvbX
+2752hOel5O7OYS8mYHyF/EmAG3gRzKCgXesbCSxhVNqs/kHp2H102loalft9LXnCGpJ7vr3DJIA
Rz6RcY8k3vypmsEPLtdtITNhHDL/0JpfkX17NLZffala8NggNMLuOZvnh75e06U8CGuNwne/Qsoj
iKPuye1DDypnA5LBoTMBwuX8UHXNdFk4uBGeG5FjIejzBAGW3YxU7gNDCi+yxC1xIJ7V74Rr3EMJ
cS9CxHQwCwTZXF/U1wI5z2Mu/xi56e5rp5Mf3eBR2oP5BN6uurNo9p9vML7i/k4NB/FuaEaDkw9x
SOpiVoGh83aa9mVYWpJB5k1BcyXpaU3PUajp2RoMsuqLku7rBfJJW8NWmDDPSYLIEz1LQuZ+d9uH
5uR7t3Tyzao3m3hBRSHIsO54O9o4gOs8BnOHpPj1uFtzXkNR7HXxdcvFJyQRZeiCMRiBcbFeJZlk
cyR2vXuz49bwesrtAllj5bvIdT++rnO2K7idfI44HgYo09ZxYCr9x/902/r3celKV5xPr9fw5595
97der2nb5vWkumvuK5pSOeq9p0Lr3K7/YdsATJKQvN75rWUr5u32b4suuiw0NyBDVOzpSJcsB4eI
OPm5hLbVAfBvO+g7JJEuYI4YJ6tIl+/UCNG5CXbsx9Fbfi214rtZfZjJ9GtEIi5UEp1L5S6/LKP8
dJzLFzAvv9YQ9UgZN986sKvTSo9g5QYhh/ThWUdW9yHXwbUabB7XA8gmixSf7BLmaushbqetrJS0
2GvRnDHhr/ly9QhhJQSR7RwBZqBCMYQKBNBImAk8t6+2PYGKYh4ngum8APcRuXuxmnydTjlUsxYF
gRMeQKoldOudnYMpDVWm50lgGNUjjlGGQZtY1U9YZxBVIYuTNeXJFRBJgtzXpyG0r375o6/G68iD
6q50Ni612nFfPtDRvtcFVDRAFgxiS4EP3PgKWj+a7Bt0g1QgB3kPtckn5mhMSP64Q/f94tZfwkZC
cmPukPw1honnDO6+d0E+RfI+IroR2M8hkp4bP0w6IkGq5t2l5b2fQSYGwL5LPy8GOlKhc+JOcC2K
gZ2JQp5o3c4ZVOT0QfoyG4S0L15f9FjNP/Mc6azIh0tobX5U4DXaoMmlrW8/VYW8i3oVQhyneYJY
I27w0O37aGB7ZKkRiKfkSAtMC1MiWDohu2X8HhiTylrwvaI1EN22d+4d9wtXQJzbDqojc0cShozE
cJCJIb7Yg1JGz5CWMjZNMV+WR4mAaO+fJfP9E2bsM9dEpprVJQL4Eom+0CgYkf2xVOZ72ddPTSDI
HdJ9srl1IZYEnZ6CEuuIGPKQEuSWJ2LV5MjVBfIEOhajdzQMmXWQuYTCtjrQysP0zvpL7wFon8f8
iCTSCqO6wJ1WSEalprJBz4FmxqIrWDcNhmIefKA9WPiLjZRgUK6b2siE2IPOggWaGaFjmUSO9lEG
xI6biYBlY5tfwcRPtfnoetUPv9W71sgx89zqSRStvIRecGoh+IaEkD7c9ZPOKnv8BiLrpSZeDS2C
J4V5Ph45vYiePyNTOay6IS1dwWM6QeLHrQ/g351V7X00Fevvp86FWKYGyX0YH2Tvy1TB01us9pk5
nb1K8PlZIbsr8WydtVWJjMmBTlDijHZj7xanKKfZWAnIrnV7K4Q0ydB2MoYeSgtOVw2euxFerFwM
rdVS/1jcMQRLUyE4opKls4qkE4EHq3u86kbx2J2sS+EscSdJvbdm/4oPfEM6KIiAtDIbmp1hgcjS
vBNV8G0kxT0GrPoUDvzjrAmHZ9dBodN2EDucReZx69QUQHPcoEYn9YtHt80NulaVsfxrA3pj6sDY
2BUm3MFbVydr7nahX8zXETng9T1I55A9AcV3nsSqn4M4HqRzpswz1VUPrp004IlCo2p4gaAlsLGF
XiCkuUp7oCsb0R0W2JexH7UfYGwBeYo+TH5R7UTdXqg1QKzM7v/AOwTStQjDg8Oh/uQhIBX3E6Q+
lt77g4S4f8YbeQZtL7Dk2xKCZRo5PoZfQr+VWVA3FKR79xmksSLGtC0Oo2WXiU16KJlF4U+kkUJC
xhtESsrgDHfoGxDLBKRDRKM9f8nckHwkpYPRzy8+jYG7hytmkm4BFd1d9kh0vjN9OCVjEQBxNHVa
tQyO0jy7Z09gnKzhFS2VWz3WYZmN9jw8ID8HsJR71Mg7wANw5N73O55Ch47HuYqi3QJCMBJ/20Qr
/oWPUELBjRx8nye1+sQGSJghfRRSDu5KEecyjbS6zt5D2xP7aPIBlOzOH7JpMTRl/qNaEH5zZjiN
qonOckZ6NVSCk9mqZ+hUWc7epToO+h4ETFCkQ/sM6bIgUt5zadX7AuNhwoDCJW6OXDNbNs8ir2GB
Klcn8IsOeZ2LPfW+6Gi82BqRSC6cF88OL0GOJ7wodgxHFiKxJ+LpUC7PkAdr8ecghmi31OxG5ys6
2LivdfmBY+BMZjnYMbf7PYNVDZ1YkYBwQVPDi30DhRsTgVk4Sw35kgpVGXQfe249rRmBfwgwWRE9
KGMRgTFMHP+z7M2VYejsmmWvc1vvggD87RaJRrrxkOfFar6b+JSDpkj2pkK+Vk7MDH1lpONaZXSc
HAoL2nGeKakZAJwWI4BNkPndqhdNoErUU9KnDemDXaSiMwTavD2AiYegMs/VuBzalt1ZY/5TC/6T
aghT0NEcvGVpEkrNZ0tQEVNmod+5yLopO+ZBCk7f9QDmU3dC/K5AxEV54pMvOwzSeMnj0UNOlITX
xLz+yJrLEMkdBpiyc9zvUwkR4jmnn22PjBlYZ9P/Ze88miRV2iz9X3pPG1osZjGhdWq5wTKr6qJx
wB356/uBKuv7zZ02+2z2s8EiIiNIQuC4v+85zzl3UaDdSglZaHnGslnuZlMZ3SESHc4hJITt8rL5
9QYfzA8/4n9306Q9KvwfB6rq3j7KovQZSMdfyz5kP1410bVvNdfTnV3o5qkPPO1u1PISmTH7KP2H
Dhjit5tmyUY4RnwblJDwNqxwgxlQ++iKBvoxh+1hygYNEfgPpjaII0uxYt8WvTincQkpwsu/PK1q
fpqFcXYTqd41Wqtb39TEhbJLf8XyPWwCvS0+NYTyy1P56DGHZRHlkbgbWb312TGepuahwfWCdGre
W3dNR5n/MD36ormu63d66auTH2vdDk629RJWwbszP1NvAeqEXvw+trrcDnoUXzCiOdco45JR2cH4
Cblv2xtu/XPwagFcrW6fmPLgPlfZdsRUcehQWT3obWgDoOJpuv1m2ZX9PUpNX1s4rO/GaDBOjlT1
rteb5NUz/dflmc5k39IiNt/aCMRT4g32udBkdAMdqGGJNIJO+ywLsRG10/z0o6RZ6a6VPgVNo+1N
IC8HT7nag12bxmp5L/hPVo1eyu9BBPa6mfz4rvVEcHKREOw6vVGs4P3n5QMCgnfP5aqGJSetLedB
f66zurk5HgwyoZvNlxAonedPqHLhEEMldh4rwNUHV9gdvImkfsQ1yTc7PyVgtuvHfvilOXAYfPgC
t8Bys7Om5dq29oXzGgbx0/LUqI0e+3QuG9S6v20qR5wLfne3xio0pmqt/aXy4M8HSVObPnTZPeLG
lwc/iquD0Sv9MQRc9/sf912xrlo/gNLEPhxZuBvQl9VFYjC9qXEAB6YX4kdvv2lTbn51YayjlW/0
C/BxdTOpDv5+QomW3bLzb6ir7UbTMOJ2GraUkWNch6NV/ggQ8TW98V24cYVnoRfX0e6tayeMeLP8
iwL8BD843TXSTe6r6Rq6nrz2rVts6nT0vmfj/3IoTUt1VXnB1VdNcjUqnGKAnbkmSxALYTejwsUP
pnzOWvG/bmLQrMvyBD1I/a9Re1yOx8UZtS7HRL9lsPIgBzvWpodv99V11P3mXRQz0EOIILyNlZFe
9NoLNqVy/E+PL2t5BnUIbDV+Ud8xeDrneDTTrRKj+pQDlM/5XTsB7CkWncZdznIakb5XbWNGvI+Y
X+WyD0mMzJqnxveR7xTnYh6a5sX9h5sInspxTIqvxwxCeZ9Fln+aclggI1TyjxLS3vJfQst3oJ+7
hyTVEtYGkA+7pAy2/JjG9xSD1bIfpTkGAG03e8BMU5/wk6Y719XS9y4qj8t+4oFSQpw2w4M0NXwh
/lTvnJTTi+nBaXkGPpt2lXBKPEx1BVy90GmHCXfdmp54FUaEVWgavhI/CzaOPibn2hHmo1PrP3ot
G744eXTqAW5458fM9vVZp+vNL9DN/EJd0nnJTSs8IKpXuzA2+09DnpcXmk46bBV1jRPX83xroSHH
E1O+LH8EHBpTQK2wGzi+usHhgIQz7xUp3iN+tvY5baR7dOocOlCWjF9uz+QGY5kammLX6rE4Brle
vyAnuS2Hj8mtX1PWsq5lFA53Rp7gQJx32HVY0xwve2qlZZ2ICkjxUvF4GeOvlqr/qEbB7KRM1aEf
HPN18uzDcojCgs3fR6NxSfEo3DuwHX7v0c38hLle7j8kqWueu5GxetmlG2KCgOv77g8K/Y7WTHs9
cLN3PbE3yy47kK4biCEUDvQmfFAjLMTAZZGm+TK4r0oD3pqsjftKJtZlUj3u7/m9D1V8pMwzvYrS
YX1mDN4uHYLpo9KZ2iMjvqfNAbLRDrPtUDXmKUnt4qn1tY/fR2XyQ6MD29/piWNfcZSBnJ4/ARlP
tyzyypducqujCjLWuEObfUEmWo62nXpnW8vEOWIojvDThNSITfH4+9ORwB2bqJKM5aF3c2IZ/95r
Y7QvPYXRJ8/o89Ng5f3vLxCjicmF/tPHHLuz8OXSHBHui98QZzC/Sc2YzUHzT6yN+vBu+dmNPktD
M93rZox7mkt3ZGQDPiWz2VpMCVTo41KrIEWrNq+OTep+agZY3sJy6quII6YmpdXtXVt41ypznZ3v
jdPsGuKq2j5C0xfH1LMULDIWq4Zt7HvdjgHZtEgPgw6Uo5oeR9XYVxHIre5XwR64cMcl5tsdM+0e
X/C0tXro053s7U0wuOOG9sun58ObQpdnsLLzxYvwg2OS9mBywto6DR0wxpI1IPpA7+rhLoLL35pr
bMtbYzK7Jy23PyljHPLUd15b6Hxr0+y6Q+sqcxd7nKN47gCSdIiNJ5XV57DGF7VsosLEtkc9af7S
ypPnJ7Tal5vD3GlvO6C9QHn3/qxQ//vxfz5vefKysWaN+++7s+A8Kqfz8rJlB8vjeEX5H8vNvx9k
GMci7eFbam3UETADULBnHXwVu/LWHUiLzeTL8cq+BCwiLd92Wflaejb1l4QVUIx6ai989ZrE7wUd
LibEBQ7SWZwpW4RS9bzJWp25btUx5y+z/mSEsj/1KuHD1Rc2tLPy+Yh2ufvlKX08ApFUJ9HkiNTR
z227FkwQncd063d3nt26v5/Q4Zs7ZbPkoJg3y63srFOcOliD+ZTl/dqRECKV/ktoGm8onsVNy2YE
hzA5AAjoxpi7oMfe1sLlwaP3nshInLFfZkC/V9KT/Rav5h1A2osXNdBz54+Hs0xuzQy3uMCJhT6f
BUNady/Lm6M6Wp1AFRZ6NZccofoo+ztT7FVjpbIrveTF6BD1Same9TQe1jLjBej3+Kyg9ky41w2i
E4S2Wx5b/lpKpuiuVW3idsw2qMMwnjX1Co83/PcLskNrvRxYbEEgEhWrOJEXvOMp1SK+tD3TsWeZ
8bAltXv8+t1WmN3NTpMNyrxXYjdmdAHKlL9tmCDDG8AvWJtDtw1PYRZnG6pXcGLnD+D33p1ZDbTc
LxID9uPgEAZhq6MRpgdJy/AwGdAbAcTyZnWcvhNd643rUHJIkxw24ORpaxQoEoZe89DaZTuDndMz
itdhb0rv4mojMJMEF8iKLjQNEbAnMAn71wTItSdq/yCiIDixWLQVspJYRxGKZ6pBRzhQhMQNvHZ8
+IOLmrQCUb4yUnPcGrOHUhvCH72UP1MvJENkNmKq2rrZXYkmXbh3+VRHG3PoX/+h810kvr8lwY3W
lzsV2x1oXXc6lI31itbRvYb5xSXa5l4TdXxGBcP8MK38I6xG5yr7rlvnMsDwX2us01PH3uL1TTeJ
kbT70GsOsnV7oHymuzY78gIcowu2Vme0Ny2Z0mM0da/KaaezAn53LqVdPU5jjat5jNyr4wrI9BaA
3LGFMEsT0tuFIrROXYvXMhwUlP2BucUQsjTm0rAOADvtUROUd37r7DDuhecoY2ZdQX3Wx+fI7sP7
TATp1spzsXX0fHrUSqqM/J/q1LTUbLM4TU7GSIcDbvi0ynvDOFRFbp5iO7iOqsInMCHwybxZBNfW
It8Tx3JOZ5PMsikG6z6QOuopYV78eQBbyJl/bzL0TJC98VbrnvYDXPcLlji1ZgIWIntvX11MRzIb
aDZQEPFgYZwW1a/XfTo+ePZxMO9jC8+RN/MfCj89xBYLnW3NzJ/zuktWiwW1M2Fq9Za4LD7TvzdY
JGHMNZgntUJ8h3EBeF+M5RoGzO/jX2SwMN1gZ1RdvFn8yctmsSYn3msguuG3Llip9C4pcweaNZ7h
RSC8uIeXWyBs0GF4zus0C57yAWwYyB5LnpJ5Y866J90b3qOMnjjVmvvCSHTOxKja5Li/KQfLOIcf
P/ewvbU1E2W1YOxODnxLFU36sYeBe3aK4ZKlIljpZsjkyOMyWudB+3uz3MWj5uH1mv+iUz53RY/q
fjZZL5sCue8mLJG5DUAUcE2xQZidb4sSoRy+eosQEHETnf4cNIzyuKK63xs8lH9uhf99i53B56jp
5Wep6lHzGz2SO27ZQ/ivd5c/6MjSitStDos0edkseuWsLl4i20x3C1N32RQ149iCc/37MT/T6KzH
kb3WatlAWUPDF6eQX2LfA6xruS/g9aEPTGjAfSZ7p2wWl8fWJNZOUQ9rzfaG4wQu0TOq6kxYVg5v
oIiKDV03SqM+Y7up95ShaYGau6kXr3Y3Uaix9YdQlSDow0qce2J7VmpkvIjmHqymFHKHZm6U8lkt
G5fZ+goqXfH7I2kLAjdgCFClnH8Vy9vJGs6hkOW6roF/9LFXJ9kXiI/07HRgHUejPyx6+mXYgtZA
4YOaIY2Q8J7yWgsczsrhfPTDybEJ9EHoguEr6MuVmAL9lKaAuzMpUZbOCr3C41QzYcv+uT8TqCLI
bpCKyaHQqaqtbYSVRR1UpxZ4QG6FXIvx3ZxUa+KIyr2o3MVh+5zPTrdxFuEtw8Fy6x+PRS4/xEDV
dFz5XbSAGbYVaoNrOhVw5eImXmciKy/0CgNJkRmGewxCZ9KjYe8VuqK7y2LMFPZzVmb1Th9S/w5w
4q5lmftFD6bYFIHtUJhWE99G2B/7WrvU9KSv7QCVb2oiHreig+tN2cVCxXMKa7lLhrj+DArzmtBi
fS6cZjj7UAY32VPsBMMjxu3gRhLHSlhad0oDGoJWTG/JpiW+ciMQCjDAx7u+rsa1qwD6hL4LFwHJ
Tr2VZk+bBkYhtVjTuRgOgROwgO+LHloBs/dCbeIioqSczssVz7mheOkfTCq8+BVqwCx53z94jsMy
ypgB/ViDzEkjgAnK4Ugi2T2gznJtBrRumiReeRRf3gHJKwjq82idDqSFgJ+8GOjESMeyxA4qbHaB
+DTRnfFBrhdR8Jx36c9GD6vrco9aPFNAwaCSp0G2ljhJ34YSTz6pdJ+tDffCsg3UF2aRvA12vV0e
96qOLoIZG0fXyprXpmj2QqTOI5TJj2aMzE2QWdSUauUezBEBjDk5z5XuNG82ff4jqF0Y4FEp34Qx
OZshKmkKzX/1M30NH3zAQhqUO1lEow0qJNaOumCO63Vj8+a54YnpfPBd29BSXAwKWSGyva6rmFLO
Lin64VHBEkrl3bKx5nQNkynsMa0zlBKVML4UGHSKBs5z1MJxYamW7KSTj/ct7XbWHq+10vxXa5TJ
oeyzK42UdquJ2LyP5ltjgoUxBtB8aOySU8dR2Ulm9vgQ5422Nh13XI8TcHy0X4qPWtbrIU9HOPA6
MrcZkeFNjEB5OzZHPXbMgyzzX0XTko9TVtUrIlp6G4mk2GZP2sa0EJ35PvZJ5g1Q6blWfnfRU5B1
B7Ax+uvgJydocfE6daP62QNjdCyHrlmj4KKerN9wYTgcBLAF0BjQwG05Ifsb1BXr1LB1szwEcJZx
KQyUfGhw4J4HQ4S/rEwVWymREm0N2R77pq5eoVEcWuhkd/aUIvoarJsblI90psznJLbUM/j63EsB
04wqPTZDK+9K3oXrjcVBWaq8LGd6gvsZlNrOG2l1jbyGb41LXfmYl3l7xfhyXe4ZAPwfNb2mc+PV
K82KgA6EU3xHakNuv8Gb3jeTKL77gDpb2KXRrcuHj3qoxgttUWrfeLOPnu+YD868mbrp4qTU0Qud
CL951bc2a35kQZqre7RP6xZpxcpoSGRLQnd8sJypOnYx3bYQPHMoEIuUIw1tM2TuGXal9W5SrFzF
UIi9yoi/fclUAiQCfe32A92VuxmkdE5hEInnIKBs4db+J/huEFmxX11oELVrEFburkJDTetjHH/4
ubv1p3j6CIIORRTMrU3kW+2m0oXcafaontTMaGrrKfkxRMnGrzz3l5bC2NppHUwdpmf+SVRqy0AW
fyCAjHbksiDtbvXgoYVNPTnDmxFE1kvt6Mkc5YfnIdbNFyes/9xd/kqHkyapw1RRyLB+Aj1yqYbR
frdxV+3rMEKyMt+tm+G9A/B9SM3+L+no5HKAsI+6IL8jOQT5WxowwbWpADtukd1RtSzWbhPRK01G
6iaUd3X3R1DQvkfiET/bkD/2dEnGQ6T73uNkzBT5VNQr25r653LvOJH9l666b0Ez+a0sRyzO2lDc
5RGzpCQotRUBIPRxxix975NmhzYxfcGi/qFnIAI5P/wvU/oPtW/Wv3pX0JoJQxDR4kDxJ0xA7cI3
qRyGZZFTInUyQEHgZ06j57rPIR76bcqMYK95k7mJPA1X+9D1d0lufORJNB3tSeJDmjy8yWn1WjGy
F6n90rlu/1RwzpeWre4SLSph4vvGkR+Rzbfhiy0oehJIZKtOI5SBc9WpJ1Hnz0YNEzC1ps/chPK6
IkPNPUmVPEpNGpum7bRDNFXdG695zxrokqrmxGhoFa9rYsDWo6K+ha2DJZpt+2+TGPwVKY6ZtNx3
iw5/UR6HWjfurFruc9hgu9oOWwqm8cGilDRz65K14/b2oewghXF9FVtNZc42NqnLWGEu7+gKs2Ds
zGFtZ1DyRGl6Tw2C/JUUpXvKM4ueniM82LJtdKR6NO2t3LmmmR5/xFGaraZc+44NjR5dOrB2jUYN
4rHW/JDDT1Dh9GB7i8QtDbh/2XTGTabt66CZIREihXNJW/nZNEbzlEcVTvm5vknmmfPlfwwCrqFU
jvHcG2aOI6AwHksunpCqZc7Mt7Repsn7Sitjo8VCrVzXBbENMOtIoGO5liTv7OVEYc4XtTp2jgUl
vQlYnSk/39MW4SKmR+MFqcxMBhTenu6XuNptANnN1q4pIu0t/eLqsWqsZucrsHB/vkEI3hsrMp/d
Qg4bP8jkl0zSHWpkvFR9nB99MX8qujUHNFhHPcurcxXSxzUMqI6dMzzG06DdDNXtl3uOC3OIa4q8
ylIhAZnKeEVziwiYxPqZTeInrE17B4DK30YyAToqva8eSSwYSaZia6+M65tSNDLqenqRA8ILTFP2
R9C9AHMeL27vjwgqpXa1dLs4jyNsTq3SzxKQzZ9NI/ae1v6ik3HfpyHCQm1Oc4EqeNbEeME3k74k
2uidNeRzJIKmwd0IZumOs3JE/A3lEB5f8WtwchwksT2RcDqkT4TcNY30T83oeqdI156khUWjlJIK
qWtON1Fm19IBzySHEuRQqOIdQaXTzoxrc7UspmXRqnOYm3iKZfCUGxoCmCS5b6FHrgYAFzeGKE/4
t7xnWVXN7xD9k3YFWXhf4BhN+5dCH9srxQv/JpVXsK7onNcmjvdFQFLdEBrVkaZxtZlqKSAY81rl
1MGJ3b1keg8nu2lfAR2BR+vL7RDW1cfcefxKYoLt7LR3t6McmaEVNBB4N/nVrnoYd7OXUutHEpWq
8gcV3juVJ+ZDn0U+EMcBN6BM9T0+U5KUepc0HleeSruWryCWTklUQFGbT5NOltjaoC4+ZCOO1qpw
5yV8/4DEvjjbTO3XYWwk4EXlXnUUeDMrfImsAXUROtYf4Tyj1MBOIYDdCmCLwn+wrNoDDNl13z4X
FlxK8ZZ6UY48yEjup27u35PZpptT+6KF6baQIuFSF1JRmgT4P8a/XVxm6cWR1pPt0WVxE226M7Uk
3/SIsIndG8JdTu+DFr78KnqaQG1T/EWNhq6a4UG1JV7uZLrJY+1XySa3U3Fw/K5flxYDNtmp+dku
xLhqrcg7kgMjDtI3CJfoW+Rik9ZPq8QcrIMd2xvQgfmbQ97YWVGvL1XGNd9VwbfOxUKPo+Kp8tK7
xgMya3ducJeYltoTl9WdR6ip58KI3L0h6KeaLb0st/soRB3RvC3y8+AZe9KbuIYl0bsTeT0HHKL6
1jbCqOQ1Sa1truM4AdTUlfdm6rRrDoH+k8FSiLfNQVkvkYL/n5XRQ5VmxpZDz7cUsIzHok71R07g
BsqhojNq2yz84IcuUvGijMnwSQjvc6fOYFyJw31MluWe6weyqNZsztaM46gSrvKiGY8RAvw9M45w
ZQRmvtXLHJsxfzk3/gC1I3JvmosmC9Pxy9DkV4hn1pG5SbkpbZMyXxpbZ6ZZXN3kR6zq9H5oSZXT
M+2ax2Z2Iy2SCJLRjq9UvgoCl0gTzHLsf4WSZyMJj+DytfswmozV0HEq51TD3pqMHmXZvpJcm+RJ
cVOgO29aDdReOfH98lCRGchpiUE0q3y8VWb2jEfae+50BR/UCN6gv7oPSf3WDfuB0sljSigKUWC1
ue8GIbeVnW19QZ3EM7B7CU6Yatp0VlPuI42pTuHsTdoVn5ZLxzcVzqfjtvVjWjHay6Jwv/XawJUc
RU/koOFPVthoIkKz2i7Y1Y6LLzVSw5tCl5SWQKOLws6PmmbLp8zhB0v74+CTvUJgpxNR+isIB7PD
8olPg6JUo+IzShjIh9+qnZe71ucQGSTzDWF46AlSOCVJdhk75jmi8T0SH0TzpZAVd3pWIrHzzHMb
DxPGDz6JdGyHN4wnE8keUUqDyRvemLMgpAybx9a2ZmZ09sAaotz0ZRNsXeE2B4cCxlw7iK7LJhks
9gtlfxNEirRr5T0vG5KwNqPZrPqkGN76AjFUnUbpPrFivC1ugAVHg9get/lVhlyO7RIFDJb47JCr
WD9lpBhvikJWn1Sq7pUVvsPGObAWhy6DJxh9KctXv/XzW/lpjgx3aQsm03Z9sYNjTJhenGvItrp8
j02ZJCraPs8KpLERsBLoag0kmG3cwkorqNjbrNWT4nmB9OtUa9MI6bZiQRNk2nhKWgnfF5zOGRg9
C5VIR0Pe29ZRIdorlWFcR8kyU+RezdxES4HYTA6/SdZtQ58/wIBQV6Del8gdYpaUApFZQcN5NsR7
HtpsVdXFSafwTZzuPss662RnCbNrnx7VDPR99KUiSyr6lKChXlvh4Y9kOoJGVISv0+CUu1cW+SXu
lry8Q2Cy7TyzvxAApwvyauM6e3Fi4jANvb/W5twNLKRx10S2dySx891oYuMOHcu5VEl9tFq3fPFK
41QOdUpDpsbDPw4VxYo0+R7Gk0r3vW+Gz3U/9s8mQSVmk/2khaWumhNJUMpaQX8vCDdDCImwKITA
7JPWV6+n8arL3kKb1dKC0DFOlhK0cybGhoA2lR8UGG8mGGxcSbSxsoYzzqDi4mRNemAOZBDYMVA+
Ew7t4V53nmOl7qLSLr4CQscRfyFIaaKnyprydddm4qOsIho4nvPLos3ulgHxLpbDLN4J9nXpp6fC
EcaVMpV+JRRGvyLHg4DRaBdV1ltiINUHqOVxW6s4ORMc/6aoCR/o4FHuY/lOzfk+wZUe1VbxHCqz
fbCI8CZvlC4989BCb/Svdg5yA75szDk4iNvomh4d36NkVBfWq+4DpU1GjfI/6LxX00UuMIxe/tQX
BqV6X/6EWP3ikYG56tpkYvkqyduktLGjrtcYZgiMtPOfCq+6xhku1mhyIJxSJBubEf4UIx1Q2JDZ
mx5ZO5Oqzt3Q6RFrAvnmSpj0y0NxLP1tKbrq4FRYZ2GQP+YJxmkuq9laVT1VTWSWl9GE6UVJay1a
7a2oJyhebd3fExE+3BtOFe0CLIB0blpERHSTU8dH9z/o+SsrvhtWpXrTJC02u0D3Vgrh5YHuO8mf
eeReUrO+85BAKN+Mrj12rUdFPQNHo/bitWo3ScfeYU1Ld5ZmeVe3Tc4InKtH1+FkImxmY2rEHJlB
TlNkpDhZUlQ9QDgO9ngbzY2Wixdzyjn5puK+xpmyte2AMZbUeDdJ6kMUZUwYDIGWYawOdMUQIzZJ
uBUEelxzO/izSYImOEFGKgrGqeqrKDT3vGyAnSKGwBdIySXIN8ixKSOI+gmxv/HgtSI76Am0mSoi
z3nVsA5FAJEwax98+2GEiu426iGdN0Rd1JqNAsmrifalq7oxjHPc69mHUSJtJBav25J7TPQGsxWy
zKwUFaeWorlpo5VVAGqnF21sc78mKXeozLukAWeN208dOqhem7HX+r0cB2/bUEnFwFP64LNif2ck
9VPrev6ZkrZ/DqI43ch0qreaK8A2Z1JcEq2cnmT6DAI830RG4u+7om+ekYawkJcKXq6SPwsXmYk9
xtOm6ofq5OSINQgLKw6o1E8BjPkHp/ySYRFdx24Rg47tXZ9wYob6i9W16hpmSK+y2tSOmhE9jpMG
alu07vOoON8TjGK/19VdDJ6EjjQ1ajRwqvkM6m76GFzWoE5opbvlLgKRiysmNOKUCFa6KOOTORj2
XWWNNfLSCQqwU71bUln3ff+z7432fpIRVgaBGqilBHtlLbnLDI9MhH7MWZ0G9cZHXQIxOXxL7aHb
Zb1OSF/S3nOi0ck39Y7gbPSibhN6e2P+qcaiWtHdmTDO12RldnMDOwntM8GebIYbVR9wNbRWxSpG
znNAb0v0ranfij4hybsvXwuzr9cIja0Pt57IarLch5pwRURSRyEs96dNcs5qaNPhsffqC7OD4NAn
OnJbkaUvtAODWzLLyX2rOTkNc2vfDuzHMgxQalPTy6yYbEOaqTDRPBgoFwxDLTEThAlMZvkzqSOW
PIm85WlvA0mNu6NBQeXkkWZj2WbwiG6apMgstg/LXcRe3cbDmktWvXEZqhLNWtdY68znXLE0/Yqa
GcbMULlraHb6Veidfs17kxE95ZJoWJF8GtqPAmb7o+lJ+SSYImuR+VG6uv5CnAEuOa38c2t5TOv8
ZkWS4d5TGvJJTFdPVh5cKaN0HxNRjLtq7BA2Gc26JPfSXUWCIQMz/g4zaksLMRo/KYzCKW+Gp6SW
PWX0DAOAi2C57YvmzpGk2ab5ZK0n2Tkvto9YcxSueuct0RhLUvHVKv+liaKHhFN9HzsT9UVd3bcT
9hPaLCzbVehOayce/O/ZJWumHgrtOIKvq6N50oH1HKnGhc+2RDttxgRyx/lws3TMZrAUZ+eAyI+Y
bJuTqRvhibQsy+4v5A8BfFUt3GeHPM22ct+71PF2Qrk/e4/KL5FFKF9MBFg1mSKPlJCrtQ5p7wPh
4ltEc/JcTuyiZzUOwgB5ggi06IHxE7l9ho0vR25EjZJWQV4P8dOy0UaCoKIp8E7kO9abyQumTV95
yWXZwGaW+zq2vpYKbozO0gAktqna9pfJEHmso3vF6HUgXKM9pNRf6ad3/jZ0aTNbmrYVdNqQVxu4
IDEyomY3CqhR+L3qsKCp26mOfhYgwNawKWwrT+31VKP+ZGvO3qX3dXAo+66zhjZeHQcsgehMHvxv
PGjBg6LAtZa5X+xpB8gtQ5q1FmTJnA3r7Mzl4druzdXijPv/iNR/Q1xgooQD8L9Nmv8XIfV/51/f
X8XXf/wJG5pxC79f8ge34Nv/SXgfUNTAN20T0zE8gz90VN//T5twH8ujluAabP/GLVgOdFTPAYyq
WzYY4ACHshStiv/Xf1j6f5KrZgWB47rEwFr/b7gF4x92RxyOdBrmw9DNmeowH8O/2h1BsJu2tGzt
oAoV7EzqLGtsyGeNkOQD0yDQyIR61wzLEetAqm2zmamjtvEvn9n/YCj+Hw8DHQ7gCfxGPgEh/+dh
TJA/MY5S060rrjJjbvqI/dtvKhE/A4p7UY2vKZGVtm0zloBKJ3Y3nosa/+Yw/pmTxKcRGIbF+G4F
nms7/zB/+raRwhafJaSEpG7C3M5nkKp5hMdgdR71NPGeueG9mwTv+QgDnfrpujIKkxSDUkP90XW3
PmG2/W8Oy7b/4VhfjKiAMRwdGi6JUfo/DNcDOa+0SJvwQO+PSq7O6Gyn9Z0hYv9SgPpYDQOseRHH
2qmZyHb2RrwpmMGgvJLCga2hc9G4AFPYh+SodmRmX4whby6et89mxYyEWnZwgoKMXNO+oFf5s8kr
r9nETo97ZvRHQtOEgx4xHu6mOmEhqY1vYV1U5yGkNANhQVypYhP2KPRfWu27J/vBiR5rJ2rXwdDv
R1eVrLN7zMBG+VcQEstLP4VOJ1UzZvEHrwZXYZBsT0UvXndNpq56IX+C8UBN1VOy19vyqqfTky+a
cKeNP0LW55ZMxW4g1TCCF9urPcsRscnGDrHP0fCp4aFJUm5h7Wqtvnnpz2DM7qlBxmfINsEew+C0
sup8PJdm/xxGZAn45D3hoT/rWrFOTbO85DppyEaQtivHO/ig9C8iyWjtxSUlMDC/gLntneltREgJ
O57VkhxWVvyFdh1DbsWa2oqDX2r+Qsp4uPbJW0FzlKtBW2ymCCuSm0abbKqJTZTQ7HwL5qby91Bz
wn09Jr/K/2LvvJIbV7YuPZWeAG7AI9HR0Q8E6En5kntBlFQleCDhzej7A+qcq/PfaDOBfmGRFCWx
RCCRe++1vpUrIRpfe5u71Rem97vSDe8qw8BlSa7q2Ff3yWORVR/UGjV53gVxlaXr1ywnt2lDwIaM
sYMRAN6EhHNbhmw9B3Q+qcH7RokUgmBmUASmuTNq/W4O6oNTpORqudYjNnR7aQsdAWsk+7AnXEUy
VLHy4YfQSbXF7MxAeAyzkxyrD1tTEfncabPzHjqzspMWaFuF7aU7ss2WkNI8xVDv27G9cdLstwa1
FsOUgWEixzHeGKSjqiSC+4XzpsnHGMoT6Mcpvk3Uj5CcKlp0vkNfR40woCMbJy0gHX6PZepZsl30
hi4y55y2RSKzbOeIzsuDYrx2k9bs8NsYd2ZezFgIIo6KKdqPdU3Zm9ufU6hZ3pRolILT8JXZuuml
NIyhElL+ahQBftNV+V7LwnZnxKFDypWEFxHU1PFD4LPPIplW08lXzAwITYaFJQwspGJxYyoOtNv1
rpqQmv19k7cRhsMl2WN9jknjxxRn8zZf5FNyjG7tsLF2DKKQnCxP9WENcWp9vN60XfFj6V7+4yXr
84yw//qO7+9dn/t+uN6rEarvE8U6rNDnQmdo4Q2j+RIGkb1dn/tGQpv67GzNKXvRowK39YqTGmJz
ScNdtL3rC7UBeGpZO5R6/4ZPla4WYa9aHnPIuPikMcd6QNUIG16+8c+Tf27XV8U4KzfzYBAwsXxT
/e+ftD6cbQKNhs36rf94JxNUqkMwaVu4DNgPKw0LxfKN3+9NhAquyT+/Z312Wt/8+uMpz3lj691q
fbssIYWXMAw1bTyOVuL+7rClbMg+GpDTah9DOgE0MTl5EDxMqM6rcxsxoeiT4I6U1T1+gWA74S+D
HoNIDHZ0bFJMdrd9MCXPjNouBROJYij6e6ean00DoMQ4nGTGZNi12IYHMmq32dTlB2Nu8KEZo3pE
dIF+PFzql7o+BGr4gBxF31oxdqPeSR4SknIT27iFY4NDrWpR0gj6BUX3nmXu1ukYn9pNbfqRmxUb
CyDaXhPmTVRMwaUo3jVVXEcpUr9N4KayfhNT7MrfbY9arqA9WhgxnmSdEiu2kgy7jvboFmq8p8ly
g9A0Os3M7sx+mp+wiO8DpflsnGk7x6a+rYthpLdcwr8Oq/sCJwrTI6oIkEZINRG3bOhlWr4KOAa9
hAz9iRAVR9eOQUu+rTpgCGsiCBwocrtNiimmjifBjjrHrhzNtxhSflecv29Vd2tHXenHijHv2l+p
Qx/Gjm2JUrtIgGGM3bZrl4uWi+fTpg1JeM8O1lq3qzbluGTvwEyBYxFPflqOPyZb43JWgC/tFWFu
uMA1Y2TdOXN4GPQp8KFWWbu4+1UP+W9znj9wdv2wlBqpRu9UB11xD0ixKC6GWN4WGYZ2akEa1wRT
nc0v9nukVVNQlC3hTJT/mVel/c9mZKbl1B19dgfnDsYa0nNr/RylHYsx8aYNZ1htpTSl4Db2jA+U
GeNtbuPdrXodjUbnN9mdoDmw0Sn0N1ISGlFCza20s1VXvzQhhx309a2sbimCXmNXpx3uJNHRqbpT
7uAHH2Ljxe5+Fn2sE+phoSmgUjoopfKodbhoezKjDJLKN4Vmf+h59dseEVrJuEIMRYww4cUZc1gk
hPZ4zWj2emY530BjQWJAYLqlM4Me4K5CKQg2uCdJIa6MXeMYR3zth8nSmZNMe7YYBxWsK6Sj5NaG
Y7JTQ/ab5tIQ0cudpuvnqutJWJ0ix29avA8lu5ljP/6eHQ6vlMnKLgnmHTqTd3AMs28SwbsJo3vm
Kp+c4ky0mZOkTr51pHWZ0c6l2E4QMtI5KOsn20Li+SBMa4tx5iEPEAUqtf6TXLiDERX5VpEionsT
vRox0W0qOAi1mMetK29xlhND0pdnAyREPgZe6hKB2ytYkzDv32FW4tybH3rbeJjy/nXAdOU5AphE
FCSIV8KlUr9j53dMaTx7M7oqBf8sSruRMFwz39kVk2sGFF/uEncV6uexNHqulrm77aXci1x9Hysc
tpErPzHaYyVxQHjnncDMHXMVS+PHwdXB8fW94dMXofdokAeWNCZXqCpaEu22Wtgpm/Go5u2JHPo7
4VR3ja3hMFLomEzpG+LVK5kOz3XK0gROZ9Mrp0r0klV7uhuRAzLFEfdB3WyRdj+Vokc/ujDJamLo
yY9yH5wAG14QIaaNiGRD+cdFuJ7g7pbEQzr9S6L2ZLyHZKgbWJF62JMbBI9tYZYMDuOLbecnJ/Qh
UMSHaGRG3zLboVK+FJnhj3PfARl60OdIx7+K0DwM5Ls0SBTrTO05IfMY2i8pgfNZLFnrcYB5WM2e
psT+LUb15zSS9h78IFD6lJoYMdnSRkn5GKLP2QQIAkxX/CqG/KWUqD9VQhzPUwdu187hthmhm904
GemIGxpO+U1W2QaTcTqi61fW5/58Wcts9lI2sI1SPlVcZA5Zr7+urwokll3Zje3ihG9uFDYxe6BS
UBt0AXYj0JRdkubFDYmtCLxGhrtRPt3o0tq2OmOKrMKpn9puPvuzDZ26lpyN+hz6TgUjRq2ChgTQ
2guE+uUc+rKaLkZYOWg4iofaDIgUbJyrARLoOmhLjN6Me9wByQDTm0i7mUtaAIPvqilPsePwP1ze
iam289amC8qq6vDnYyS3dclhGuq5p1dCo1ONv5jqFrfjIsQfR/z6Zt//HKK6h0xBg9kqQd0w3g+u
nTNh5+Tznvm3xJXU6m1+daX+GxdyRB7H+K5Iw88WBYxmBDjhRnHM1fIO1qeNG8pEFcEYlTH8jcjT
eKsa8ktR7NvUMUbsSeEtrTmDi15r3GgI350gy64fahJv+JYSYaV91EtwaoNVX81BQyQxqvdWpqtH
Br35RU65Hwml4XuJ84uWD1HmebILSZZAck5E2tRoUEvIwfKk1R+n2kEJHTNXHO1zZ1busa1kd5M2
xLsuwUNFkKLoiaqDNlUfcRmeDDNozwSapyd3nB+CbpiAxAkT7hRWyzz9imzeo5vujYaBmMg5stLZ
Wtr86VWj/8im0XqpCtZ9q1EPGunlZeu8IWMbPcbmktpv6m/0Wj32qUpTVRLlJorbLNUChJJ1jVKp
QCs9Ez8euDiGtWnyETJUZ3eKjkUrhptsuXH14fcgGlQ1BHAX9vycuROS30NCvopvt+xcTAcsiBoE
7Q3ToA83HIdDHAikt4BiSLmTx0CfyS8Z7yz3w459DosBYx43/XKjlM6keevdpoNlAY+KZ42wE1yk
qOii6iRNsj/We0lkg3L9frw+aTLWZJa8vDJav04h/9fr/7dPNqbrp0jhl8TKwWujvyns670VNv5N
Yf+Ph+tL6uU71nvf37u+7vvheu/7e4U5sVYRec6eDL77+gNYvy2lFcdV2a+oMFbXe983/8fnBMMU
No2LrP8/XlOx8Mc2Df/AJL73+0c5egK69/vxt6Xgz8/6/jHxmoizvhKqI74qk6TJTas6yZ+394+v
M6sB6Lu+NF0jdb5//vrzuq57r8WkbxcTvOqVi40hrSwW6vUu8uAjknliT1R2BUFyS/BnxsbTyF5s
K98zVNBuBzIgN2DzGk+nxDsmIUPkAngHMagi8KsODEUa5ndRQvd6hJ9YzxzVeOuAMOKVrs0yv06d
U2/MNm92iOOzq8jJm1Ei2uPrwz7UsmusRDlVqzXuBiROF60xnhPVMjESUUpnVsC8LRss6dt2B7Cs
1o7g/42Lk9G4V+tHZ8JyYyYH8ATZJYni7EJOTOSpBtcwLbK9eWj6o6jV2wQACOMTjNSXibe3CbGV
7ib34LRzidbh9INCfL70RMtd1nuixgailC5X2uULZNHMF7rEpBAFyZFco79ehqpkvhj2VDPrQUJR
GPtK8k5m6w34Y3FFE8KobqImwHdXbSSoCBwE2lZtQ682bB2iZRBe2uVGo3fRJJDhk6rSNtFg2n52
YyrQi6hUSP2ujLMe3mVc2Pgb8QMp57m8oLK8sJqOFyvMnyrdcliXeUUdKsMlJYFyA51K3zaZTR/I
kTllekaHYVyIDLW8zkJk7N1gnLhm8Rm5lr4LOrlp3IbWd4SMfomdU/r2EFQUeHNmo1Fwk3xvj/HP
oBrLXZvErwxG4n0oSvWiZgL34HJvvTGGSb24aHQ9PSN/jkDUHb0fxeAj6OdULxEa81I5IbinM7NQ
1f/Ot7MMDQOccPxJcz6JQjUvjlXXpyKEkro86pYjhfqCPqW5RHT++7nIobUyNohEhwdZsOvF72Ey
X+Dl6z1EXOEOKu2SVqFPbBzbSwew4GAxGrvg2zT2aZK8zJiMpY/TMSU73Fm+tH7dHqRxES1gTVR8
kc5/JR6GbaiW89GSVJQwVLB2j/XijnDYaongoiM9uqz3shB/CSGyxdbN5TXOL04bN4e4s8CtGJaC
2yWrXuZOP9XEbm911BGb1VCx2igMp32rjb0LxHS3PhtiZfRtI6fDg6f94izWi/WV3zfMYxO7e6LR
me66CWur0ecu3gCuxPHyd49ys/XE8jdsl4N+vdE6TLmzppHl3kgKQXxA82KhXG+UOOyBWi2P/9xV
lGRaqvaCKI/5ef0CRsHkXCYdwpR/vHC9u/609evrQ0dlNmSkhvbn13x/4fu3rs99P0RCavhmx5b3
+7nvXyqNJicX88VIEMBu6ihO//HWZWhTApju7h/v7/s3fr+9an3nGfotbKpYu9evDBxwrokS8vt1
37/2+638x7tdX/Ifb2N98fq6vo0/s666MjnN96GJHHU0QqoCmT6mnXMRQwQkE9+db+ZxcVfScD4Y
0ngtM1O5SWq9gFdHe5Jdesx0NLKubgT2x0GwygT3DF/sU60V6c2py9lQW51fWJmGy1bXLzQf70Jr
tg/s6qOpnUGJvzSOCq4oMrZIcT519rmwxpHRqy2VrlmKAHUA9u2QfqxUDQA22KDfoanDdYdmNiP/
GIZxPpmxrkKvw8pp69re7MRbUEwqeovsFV9ctae7QTlqQIPjoX7kTSAvadgOWgx+d4p2B1I4vM5B
8Y4YVrz00U+J0pZBs3aLfxqpaX1Q6v6+6FlnMbuhaKB48uDi1VtMWm+RsuD1h3m4mIwsN0NnfHZm
84lS1zwunQ5wZbDYWiherdm/NYG4yy3VxuJAQnjanBPthTrNOmdTtp35jLas58E2KDVaqmIozwsQ
S+kil1xUAqfLZGIlygUDgLHygyk8s+8PAPXJ3Rw0lE6u+WFJt/UqdTgWnIIPepladNCjHAdlnSJf
Ki10Ds3tWPNUUbYD3eDR08wm3s/E7Xp6o34MVfPeqpa2w4bhl7OJyUi+zokVPuZNuofRbO84SK4D
oZqb0kzu+krHyFyPt0of3OBbT8iZluYpO8wjuhARM/xs7fpeddttncZyi6S/WHBXwxmCEyq7WwWJ
7z5R8Tm5pn0ZBcCEstQjGtCdvGnfk8AWl6Gf5FPrxqeW9uWx7BOc/kWA9qzA9BuBYPA0iePZ7CiX
ytws8ADMO0Cv1oOWhLuibm1AhfZ1UAbtGqjBPpG5ccqKYvSzIBLnKh5+60U47bkxtuyzp8PYwruj
d4YPi5infZDryqZBKrHprVA5siEptwG+3ZSSeKti3vMSrBI7nNQA8VCB3MuJtGUxMKgucroc6NM8
q5P6oZySLzMS6S3UOtJzOaLotBk0+YZ9NoXdzsXgskMEaG27bPig6kMhCT0txdlzrHJxTDW7/TOW
+/9D3//X0Ne1GLD9X4a+dfqzwJ3wX6a+6/f8PfV1/8X0EEKv7pruf536uua/iDd16fSaGBiF5cLI
/jsT0/6XpYplwucahsU0lPHk31NfMjY1Wm4ucbB/xWX+z//xOf738Hf513i1+Y/H/63ockBqRdsQ
2AkymIHqPwjOmsaPY3W0HA2RC8Dt/yB1V3HFbFDvzCPCJuEZXI38MG/OUWw9Z6YTHzs9DreDbX7S
UHUaIu01+2i7NRiXihw2DLgHehiPws7fGjeLkF4jXSkBaC4yiR+uRgWP6udozN241Y3YBkyR+SK8
duo0AovMez8J3EUH6LyEUzLuXQUeItRr1Lni1OIcmCxnvlJxJ+NOyZnEZBoJ1zo2wG0cGJ5MtQ+m
hwTNNxe1iHsvYiK0aZ3E2uSagaOjdL7QndqPDa3rAUqz3iXRLdv3A5gdeKYgWjxJzi2nkGoRe63T
UjBH+nk2eo0pujMLV0fSwrqUv8P4jH5IOdtnUYnJRybIqQ43LBflfEf0pObTDFP95p5U0PaCQpIZ
lZOj5ypT91Bmp2kZFsZAK+9mS/Fi8JBeqSfjrVXeulh92bTCgnTVXPN0k86wmQejBx/ud2E5vwOH
4JiqLl/dCWttPhTFeZjP0zxbXgS+wgMWE2xuNJgvx5IAcTegX1zjh2GtsfUEIVEyPQ+5/oi8z/CL
PHpx5yrZokkGw0ySFR9rW+Po/gqy8batgzs8kJRSaqruzZ7RYNwjbqrz/JB2sXlmJ7gBxeTeOi5G
qrmRXNV0uelN7SUAm8P1X6W7lAa7IIx3xPlBErb6XV4p5c50e3VfDtbV0sROVOEeLuSpLymL5LJ7
xcTDVb3GW6alIt+oBZJBhnSTF1ruk7Rgd1Z1Xe/RJND6k8lhHop3+KMPZVMfHRTVteho4+QuGw7F
cTZNS9t3RvZ4nDC76CF5rAnh2rYdZf6sFu+VcnArGf5okj3jVB8u6mdStR4q8geKskLgyYDbyyTR
Gt8jNqdeZmtE72ElzjGMDbi5Jlsio7fFq8p2ZpfV0DFbV/ulVPEP8DxMT57qTJQnJyND1tCcn+aY
vJliij1oIyPO3vKnQ9wkAwJkkYHAvh8rinOAE3rFyJHSbQuCMxDLVIJR0lMMq07LEJ8omjdVxr9n
KJEkXOPLNKS5GxQJ2tTLs0z6ydz2G4DekIrz8GevU7+lwZ2ShHSo8+k1MfSDntv7SW99nFDsP5qQ
nmzeHwzlN0HZ6kMzWp99nJl7XBiHpGh+0asdfPryEX9Q/b4ZxGMW9cb2uUyERK6qOJtO2NFGBUcz
dvZdnRoALTytQZOK8pNc8jQB+D8wp0/K0g+izxQj7QZPFusHk+hKN97NxEq2fTBgtsELqsnac7SU
it1iCkfUPb2yh9IeYCfNvb1HOfwcdYkPfBxYJSd0pGfPUjXf2P3B0WxJf6XFLZm+EJyIeJj/U4l3
GZHnQ8IZ1wpxsWL9JqidZKNbfeEV7tLf7jsfOlS911MD7LVyhMh4byouYTmDx5Q7OeD47ijlNBzc
dbyJ1PxT7/G+TjkqXOYO2ymLn0Il6v1QH66hm5SbHHGuDz1g3Gh9Cny6GL6YTuGQzao3UviwbmGg
VAg9EIr53sDQvzHr+hi8VfY4RJuRLrSZdFgtMPDHI7sNrbW+IJhCrs1GUCYPQiIFTYNKeTT1k6M7
v7KCjWueJCYpdRmnTgtkNTTBx4ZV6rlqf8yDjISFGtIxWYHpEh/HNYDD3KQWRNpoefHsvA3F9IAs
HR0mOsmjhBmcMKq4JgKHf17VOPE4QI1+vIZ6y+BcupBe5xJhSlQyjZqhiNk9uy4d2ymOw/F9YKDo
42lnDu58mPGVuJZfqTWEXpjSi3Bk4ZdNlu/qiF06nxossWxHCMotbftsh5G1YALS1H4ekCEhFmFC
o2JhLwBYLJ4n3GExjFYlvoA/9jBdBYc0Y6yW/SpHB5zVUG7KUIDHsikBwVDix9eFV2VO78muRxPs
inM3hA96WyqMSIBTElHhgfvuJZB9lR2nQcKaF1MmhFJDzpjLdjPZTbYn3sib6HTkQXONBF2NGVGi
LzJCTkYjUXCHTXgzkFVoMlI8LcJOmg1RuGur/DnA7cTFbKTf2MTYCwYDno9tM91JdL+M+Q1RDQCN
neXPUcv0w1iUXGJVoW7dtrjtR/kWx45YOgQ3Y1VWJECNr9QbcKm7V6UtGo/OB9DKAno10ylPRgBi
LS21oQ3hkwjNM4sBizL9NS/Whz0xJAhHMChvXGb4Y7pHcc9QqaYYzwzrWZThc2XTQ6h67FyJlYe+
ZsH9SIJSovcX9ibtbhBOGPuBlBN/gKK10cP0J7qTH0lZU4uLA21WAeg1hiCW4s0eDgX124HgbJPh
Do4+uz8IrDsbc6xuC+iiW8s9hUZT+RDMr3apcEW041MgDIBl3KQypolNWseouc+9Hf2IXbELQWvE
trtXTQO7sOwvdQIJWutCPlla5RvdsGo690xZCTTek7bCbwXMzBWo3w7VMyVVSXYvVg8580KJYNvr
U0asgX4q0ukxLfRbu+U9Kiwkm5T65RD3bOCVtr6S/EzCSzDdT7n9HpLczDE5HGe4UWcrHHxooIgM
VDz6NSdyCfYX6mSExd8mLDdvL42FRklFcFcEsT/E1U+GDXmin4vAobqU5pdrYAeGOI0OoPkRVTVk
mpI1l+HXOADG7GJX9TslutXnPrtq56YIOfms0bgCfTkAX7KhvhoYevmDxp3LfBUnUPuSA2iCkFAy
kR1SQohIkRtxn2roWraKM91Zt93EgZdq1butMkVTMNhrAMJxqxQDhGU5b1pUOpC3oMNzwA1BV7O2
mB/14n7M1O61V8rGmzK5p+y2/fnVUdt30Of5RaXgLdm9nbN8anaUbuHZSt13LangB+sMLbg0PiWK
4nrOctXuwqA6ClV1T8lSdwVgZpywAXSbN68MmNV9ZMqrA/2cVz4xTY92av5br1Kk45OFUKE5BkP2
04SQ4TcLPwyFk8p6xGLVgJg4OOp8REt+r+vu6FkZO8HYnF6m2KiAgrYjCFTSV3EuKZtCHQFJFvSC
w1Y/JrXC4dFpAZ5S9BN6hInTrYDpDFa8TdoIx3kZHIUzg5wHDepBoXGP7AK7TS+Oo8GnnpKY4xOw
Em363PDdPu4uklBRH/t27tdRitE+cA8dYRVebsh+oxnkEqT4HTDB7bJZ3HBdGrcOfEgc+XbLEckB
SnvzRQf6PXdPPcIvDx4dynSHsjRxdiQ6weQI9VfLqSRZR8DpFm7DuudKlRhfheBPnaAeH4NToyTS
xxynWVl3yIV9kaQ3HAebS+C0WALniJ0FQjgqe8b5iWXEJBilph/IrRJEtyS/YYCFAovsWn2YM0mU
cv0QxTjjrVnDV96AQORDqJv22GnGCwyACTGAlCQlBDgzDZutxOD4Sl85/gAH8ZC11t6iMezbfJhe
PmK7mwzk50RvUXG/4nPmzE6SFjV23V8dtGhaXn10ABv8ugg/4rnb6j2DUC2hYzSmxL8n2cgcN3Rx
pFiOl+v9l9aEzgYoS0loO4vyNNDbMqto2baZbDfZagbm+NaXg3EzfOGr+DlFNtBr45rrSDhijCKb
qDNe8aIdurQ1cTwj6cJ4wOJGY6mKxakqXa/VN02dyF2D3PyoawPT7q5T/SGaH5yKXIIsr7EIOeTQ
NuNT2svOH2WFjKk1i209CoOqo3K9WqXZYjvpQ1OyvFtK8jg7PWEVLfoSFzvfDg7jzxj6csFmZbka
hqlDCPSKXbIZAxVH55dwwq2ldhrDfDiuQ804dlCPdtafy/zXHLmw7HrpbGwhzlSu6tM0HC2EazVG
4B1ZG5/sld7Z6RWQeyh6SN9C5IsvU8WZM3XNth2ZkeuhBvYnDDatXeKXViyblO9q29t9ueOwDnI0
BCpli+/E0yWc1GOidfa1IybDG4bgc7aHcjdxzemcwtgW6Pa8psH2IBRfC8g2MHZp1Ds75sK5N0UY
UCBj35omLPsZe0lt0WpLS+WccgIea0O/jRhNe2HSvoiIcU/aJ+95M2ycRJFXgwELGCG7J/aw6BH/
DWeoBCs85KpEbnccnZbDQwxvagcyxajnQy2Nr4yUrb5iKbW1q4gySkS3txch5jYjXCxsdiq4lb0Z
NBc8EpQxtUGfUrePoHwuAa5gJUVRJSrjOXRI06i6odzbGY1DrqEzVdjG6c+2ftuH7CWYFZHiO9p0
XdV4S9PUDy3lE+mV2rKVLZreZLyTy23Jgbwzg8CvlWafxspHMmiM3y2IWUHJFc4y2JNQ7Gjbzokw
cuKlM7ctxXw7RSeRkdncVFXPMIxDTNcipkBsxLwUiJ5oFndXkRpUqyIhqDn7EsK5iRpgsItTrUwl
AP/JfUMD9gLAqX2EXf6gYsvzQaLiQjO9JMSVySeXxsGwCynZC2jaevVgSqp5F1INC39g+6GcwE3I
n1qqR6QJp+7ObthlJXOBDrMzychMn1ynv4AsrQ9lZz4pbsRgq552EBfMTn1KEmPTjGPBn7QuAalF
pF7G6HPyGU2yqJ6nCTHHBMxvG8bWh9JYP2SS8LHrr66VIzJPAFEu2yhD860ILvoAOht8UTntqhR/
FVaqNEUa0TXIAiOcfQY2ba8v39oGzXgZq/0ODPEQR+W5ZCmICVnYA0R+RPeDKcWUT0iqlrSEbQzV
ii3CnQpsyO/nlmte6o8wlbYYpyM6vJ9FGL0kuOEu9HmuMwyVDdfLUftylfodftNJtOrOrOcKJdAQ
EwIybDFa64RUdUy9gDEpFucwgzyuIam26XTGw6iPGXNxiQqbuyJ9H9opu+jEcDGnTG4cdfjVFV/6
4ALdpJG9UYnQCZj3eNYAjHdUADrZQNLnYOj9uXV2hQ17MA+THgDKjWMPwX2AmTxyxoU4Z9SbSlPI
HRVXNYZVYibKFmsUZ6gQDxmM3kWJ6uUtVaWoVMrTqRsOU2cTs9JeWtOaWVPpUTURzCShPulD5cBU
mV9yXEJKGnh5wuJSQjxL81Y/tOx47AQQeD8oXEdDhga1kDeQo1MuqNRNRlZcNUsx961AOlqP6rPs
3R+1wZlmt882qfI75qGfQxnyBPadyazAMLBz6DD/MEQYtxbuzlzmGPBZomKSEdS+49zMk0ewalAx
SRjrvSQLH7MZqWubT9e2ojXUymngcFJ1mCzxK+645kGLcFYkxfBztkDpJ/LoGMarbYzetXXbx3iO
nmZDIDptWMBiU3pr+ncDgxFx7RIxvt4k+a+0E+VRidvkQPzPVjKvOa03mi3gDrvmfn20kukqItb2
wgzudPrTU+6oxyAq3JOeodsOOsIQYxUldd4dm5x0pGBBV1qTQCO83h0ysW/pve2jBaRRp91hLSZF
zUgrC0e0XXbT30cDuSvV8FUYBGpEGkk+oR7dNY7+3DU1TirRk2FJeaf1oAdbVmQY33d2ZHUfAwBl
2I105hurODNdttFO2kAKsmFxGQSCdzayMFUZf8+w/kR6dLQVxJlQJVjRNEjRLBBbLUf2q+np7XK6
IotLGZI8qk5kblR1uDMC56oMyLupZzsfHMJRbTuaQFpMSace8FJOD4FSjmxOEC1k7QMiuU+WIqR3
hn01RX7CWPZuD8NNyXTbL4kaIMXjRnfOdWz+GAyR7ucYmhlhJQhIObSlAJfm6mSxq+9w31T+Ez3c
l0w0m0noDxkGIr915BuXh7OmtidSWRqshIwYBIblgBDBDZpQc19LzfUhft+krf2GPOpVkndUSdnQ
Deo/uxH4LwOiuMxVz7S1bp9Uy4yyJ03KyFhWZhlACPBTDlr1rnPrqzZhPnUwJ9Kfhe1TaHIjq+bG
mVTjYGXF46xs2ZLd9xbZNmXbKrRZ+9ccg4ZjBDCK8jw9DUwzsjhBaGjsaqA0f4ioopqDfZileENh
zxr6ZZoUePC9KcmyAHU9dowVIWb+FTevL/fWbPXvXHYgnA2ugbHwQKCUp2HM+60uCFVbKKxo0m4b
DiWEWDzCh/KjycVH3NM1qZqs8eesgMa9nCH2gkY28R2xyDSeyDr7hIXDOJG2gx71VLhou7NB+GBg
Xg1ESiewE8wY2UNKJBHz5DcmLo71nSvjPOzjmdpvdrSZRgj/m5a5UEZRFIl9HBoYJdL30pzv64Qt
v7CEPK03eQo0bvP9WOODUhM7On6fxBPs4+zPW070g0k7/VhSGbVwj3cQe2udtHnYhAiB+9F2dnVQ
X8NGT0iHWpo5VJvVsRUv68loOHS0dIaU5vJ/X38FAvK/f/ryuw2YDEf0wLDuiFA6Z0qRI8Xgf2w5
XbGskPwd1sdF5BK2qE8PltF9uL0OboP2ydDw6VpdvQ+iKs651qJiH2dzUc8YiMMG3hHFWAjx1G2P
Q5y2e/JMeJPLO11XkfVhWRszNDjqpnr5oNa3XhvZa8XViksMYFBX7xAX9uaBeUt7KIJyKxyW36gb
2DZCKWibwNyN1gL3HvOFCj1OLLiKi4yjKtwHJhXFqcdCH8my37MHY03IXRfAVzLTloJFPhEnvjfQ
xw/43tWzuriZtbqjIhujYbuyXtWwzaHa4W7IZ5I8uNCD+F1/D7JIapkMpVqnIWpwFNiaC5e2BJp9
gMNhqx7NRZz4yw5jXX/ThSDqFg3hGOtHiAYedSC70UWyFqAI/CNuWx+uR5waK1+zOubbqQBWSGeF
BrNQs8OfU6UgXHy9p9sTC6Z0gJAvKNJOipiI8gVN6vLNG4EC/Q/Bt4yNAFQFmbRJh2Oa0CSY10c5
EZA8Sut3HqL6yDPrhgmku4MDBS13uTFQ8G2tllN+hekashIc88boeAksAS69DVbqjNUGg3jcsFWn
uEJsnwUYzJL4jHxd+lpL1fO/2Duv7baRbV2/yhnn+mAN5HDLTJFUoCxb1g2GLbuRc8bT76+KatFW
9+5eD3BualQCFEgUqub8g3wYZVGK77OshZFS79CQWQGiR5HP8qLyJqjs4lLM4qvx2qG8lOExUBg3
QTkaN539pOKUsJefg566+dsnQjTH1ZVXpbc4CtrR92oALctRbz42ZgsMPYjrbaDOTyPwpJUVZXjq
uMZJFUUVhZtO0acNmg+fkeQ3TiSd38Y0oVIW2wARx8I6otqDdrKirgHVE5wkIoEsNpGuFCiqnADx
oTnoNgBsMaZhhdnY/h+D2bJmVMrWrIdpqyZ9uwCn3OPqB6BgC02sXtRlnt32prHrU6/ZNURDtb7G
0EvxrfBUWcQgrLHz1gNgiuNYoJme9o/EFojg1mySdPFLqzU5rlLBfQSYpn4KBbMAy3qQSeb83Zs6
Xo9Gd2wd84BY1i6Zs1PnpYQvsEs6+dMfRaeFwHcaYkgE3EDOTMk+QrLEDWx1E7ecnodhMuGMNbp2
YsnUT33dOSusHWDNJOkxTCD3d5UCaqBPN8jGINCKAUQFd6rpYqKcRXZw/RyV2672qxXAVTAADeiA
MXshOQ4mWE2fUXjE5Kzky6AN7mtUZ/eZcJ6amj7edhV7bPwf3HJeh3aEvKxeYsmIJ4Y+ldbK1hqE
lypYOZhw1NES5mt2uBbOqNsLw521VQ4iqnfsTeh6DwRuVeDsU5Uic4WxXTe37EGCftkJfR9APNgc
6joub4rOVoiaGetrBcW8HRDy7GDMbnopsDAgCGSxOeucn8ifRNAns3XkIfZWIAiLt4MB9kXUKlHI
2nUgbEr9ZvRzfZmQMYWSxhQ1NNn9lVaG6NWfN5B3kZNNLfrcEF/fVKpi3/Smbt/oRdzALBFV/E+V
HWJUK3ADw02tLmXvtagHBAplM68FnM7KcFbsDbZoo3OTt9hvuLN4kxAnvwl81b0ZVR1sT6buan9a
pewIp4Yv51DBverr9jvBFZMbaMkyG7be4IeHcuKJ8UpjzauAz4XlMTCUG5UX575kVR0EFixTTEgw
6WAvEeQcDhr64GY8jKsGBfWlhp6xqbOutUpSbNCl8lC90V6tUOXxbr5EbfqT6MpS6BgYRcXjhflL
VzSfooQzbuJ6X4bE9ZdoQaDeb+wIt3a3uR/+SIW21Yjm29IYsOkI6rUuzItEDPPGSNIXTQjPDMQx
iKT1do3RvJ6+Qr+v1gb/MqxuXz2HnLfbrr3R+BR7z+ZEYDzCI3HZmtMTr2wdgAhiItNApKsAGwrf
aOEijbmoW87ZGVq0BXaZYfQpRHse5znXAtLjrsci+5I2Mcb1OpFHo+Mly4pnhWhNNnhWtBbhtjy+
d5vwxsdanAxb+KnPXiLU/VjX7owJGWNXRSxLV9RVmflwW8TDXmAjmK5ZB8u9hnbpwqvYLMzhUouh
edVOXt6izYD4q81T7/c3rp62BxGWFbt+Ayg93lEkv5ydjeKZMZkW1CFepTipfufNMGBEf5cq+KEo
6KEV43aIw+dqIsfmpZ9aEqd8sXhi7AUqIJ9qB9FRP8Lybi74BrBSbj2hcMXRAXUQwL8zN+uJLgJM
53+EkHhTFkSM4YLUa7UxDw6LYmBBKLJy2K3TLVJcJPY/IQ5ao+4DiZUFkCfYX9cccJG4hR6qzir6
hv7XFiu+GHdhUMf7Ec+nMou+lWQCnCxEirC6TQuyOcq9oqOpSZ7E9tKHyl+1XYpVtJ/f2hoekJGz
D0fvR+/ktzCXSSn00TeAG2tBMiuNnjfag+9CDEJqdO0VORQYdBkURP6VKVhkYbEcOuDKxAzcfqsR
8itiZWF6QPRN/UggELigq54Gv992A9tPQ8WSJDsSPjf18Tb9Q9H7XdTwqVr161jOJzdHfmkIDo0e
fK5t7VGzj0jt/6iNW7wcCYTpHEgHgmskkPfV6MWHSbHHlWUb0Ed6QzvwtGtI5fxZICKoHyaXtTQL
4xdkK/LF5LBlS8wZgLKefdEtv4BsmCLs6OGljbT/AqLAsCDnUPGMd+rWbeKHrtrhANzwSgbLrgrz
Dbv2BrE5o900zoxLL7vuQUeiLxlxN4iJMHaDWXGGY+UdgsT4GrLtWKTtxErJXs0Q50xiFXyYLdHS
m1oUejgQliqnmKezwe4ucG47pAEiA1MENJqFYQbn2MjOXQIKbAtl4TjOAyKe2KO3hI4XkdjMTa5R
oqkxfrdnNV6maAouEZEtbkCK7VzfmVAU9AWcoFikps/+Ww6Od2j1pjdEXEtoGhTwu9mhZWrfIl1N
gAndQqAnWCzGMc9KHurTArVuXoc5z3Ci1eMNSoN88CToFqAcAK3NsCmEMH4P5x4jnjnCw2HE0x34
9gANhCLjyHOjvhhiv93OyqOb85fkinjlyUl1RsIgBFQW6qj8N4KewGENmrqsjnHp78d6raF4vW7c
4Is+tPw5WVSzW7TEXzxedo8kg8wOVIaSOgZi2AGbPb3LCMWLHSpY+Iq3RsF55trONQtr+qDdeji7
4EDw/uNjUSOxR6ZbqCPxBcgS013alW8vPEFckH2yJguE7o/4zaJukiD+x1bFQSYvXPvp/NUwYfyR
Sv9s9Vp04F2gEYIjyFTkDkm6Ahps3nXPKmY+KKGKZCHbX7tTYWKLInAwdZ0iiySQ8GOQBZ4jN3ag
jNtcWATIwgqdtesr8a6Vf2EzF/kKPfqJSAD26m2gEMbSYqTOSuMpVVgW12MKOxjOZb0qa6EJ3PU4
6UVItHL24rgR2YEQEYfALTvTxkaXrfUeJQTt/4P1LmC916LL23o6/wyiIv8VeKebYNf+d6zeUx61
P3/8n8f2W/vzN8CevO4Nr2fb//EctFRALv0O19Mc/T+ExtAlcSzd0z3be0frOdp/DCB+hm3orqZf
oXqa+x/P0C0N/3jdYX3Rnf/7AZr3T1A9QxNIvCtSzyStgjgL2h+G7uDl7n6URkm1uM61IbF+VkZx
AjhgPI1VqkOhnr2t1tv6E6smQJO59rZyVHUV7TKq12g9y9E0Td5G/+5aeSs5+e+u1bxvUUAaOOhL
KFiicCEHlKic/9lG/ag6OKL40Bej0P3nRKU52nk7ouo218drkZber83IzJQDInMelEWEndIMNosX
IEBMs5pyMD1D6GxJHZlfdAeid94Od8E44/IarguHjJmA3b5YZYVunuZ96YNxA567Rb1KdWYTTO/s
o+Rc+QdZs0HMkWQP7HpxbSc+fkJ9H6ProQZr0/GJTtYGEh3uMCPZmGqoYgoM50G2Q7u7Q7ZS/V4m
UbybYjOH2hEWx1QUoc/xmDgKJhK/D8imLOyoLo5JmSjIgIhqufNIfR/lGE45CnYmOIMFwdQDKyHf
Gzd1vwlK3yXbQm0eRyKUHktaqW2Lxmg+e2ql3LfkRdDqJhE2ln1x24vCZ/t86zsVTI4yHxZtOwSQ
a8wMf8wSqeGt0baQG9v5NigV81ErIkzAevTzayD7j2FQAmsqm6cqww9eDVWrPydJzAueF6VtNedO
hEj5O3AmjbCrl32yEM+K0BYL9rJpY0N+/qeL5I1SC0hajSzcAAGQyFvUTYdBuPxcC9lXAhX42EdE
7untM3eN2ynudybuf3e1EYWPvo+8FsE8bVmbdvg4NhNZzwFBgpj34LZKWjS0NB0kpTMASNGq6Baf
bXudu3Nx1km6LgmChl+SFE7uMHr9ocwxKyn0MV3GQxN/lrX0vdYMSnTpu9YcQ9d3cYrKhgZUaKk5
ubVFsbhjIy7a6EJY2yDzgl2vTUjczmSzlGYIHx127hi59Cg8jqp7LpuehLGSxT/CcVi3VZi9tIhg
rNAPi05Wi5ZmYIg8fDv5G9JiwGJLnxQskTlrwZeepCua7LfhhGWlSmDndhJF5QwWAKy63MgB+Hok
/eSwErbgBKryldAb++j0RY8zOLmlV8H/ppnnPXY5BbIvN0ZXvPB48ge9N+vcrB8w3NCMOTvMVmvA
40hM7RDnAi/UYm23NgYchWTnZTxutO92mYU7JwNKUYQKFqHIPrrQJF8VQCcnbNOM2wytYZfzy/wZ
wxiB0IgCNyfUxR4REU8wGlYy3XtYPlyK3FxxRfRrD7bri6LCHNM3mcp7fDma+rTF2yd6KNDbJKJQ
Z6/REOzGGGVhq6lvnbzaJmIdkQWrnn+AW/HWzORicm3zAd75AhTn1FjAtr2WncLadFa8buZnDtRH
u9HtHyG+3eZsRV8y1xvWquXHx2Kus1OEj/hlKjvDI06axZdfXoVvwPBfgeBoW314u4A40YUImAki
nReW+gEH7mhZ1IV26P5M7Cjdo8DCblAX4TelJPzWYhXFHk9UP7Y/Tv2l/Zfqx2ubaU4Q2YTZg7GF
+tRVQiRqGu+yKIqfoOH6MK6XfjH561R8zLLQbDDXvpIlcP0RSJEfvzSGkFWonPj/Yhu8lvOul71f
ce234MQDEPvvfkaV16cKuZbHya2xjwT18RDpNTl7G11Ry27Lb0HS35D0Cj5nnhLtTdfPNgHJxm/9
oY1AwTUZziVtVLg7O02az9B09hmAgmFuH8dgzu8Vu7XOWdihnOV0z5NlhbvZts21BuT3Oe9JtGd1
E95lVhPs6gDDW63WMjRdp/AFIMskQnwjRFG0IrOkundEf+OOoD6z2d9XkZVD48OfRfR3HvgfXGl0
SCtJ+KK1d8M0Os/+lCu7vqvNtewmHLlv4zJ6CvCiO7TmDIN4QOzb0OPVv3z7XP3jt89xDFY8k/wl
Oxy+ioy/fjtHeQBrQft/c2y4DaD76EesJeQjlry6YjWZX0x1Jqs66ewZSt84d7PLq7xA3lLkApWg
bY4zCfdzGChfJh5YBISLeDVhynisDTU5ZmX9VpN9ipvdE/8Ndh/65VxQyzA05bzrcGxX97VR8x//
m9vJPhXweBl2mFRhDDJ23XBU28w6JjUysVkxB8+tHd854uG2fOu+Ap/0RU7VQ/Qu5dR+Ruj/fWrh
pM4PzKfu4zLTvtj+VKy1EmvrOmzB8KLPpcxlfu92w55HcjPEJtk2UVNTE1Bs0IF4k7XfRz/OU0bQ
qRgQXa69jhZuo93oNYAKN/fUozLNvxZeqe1jw673H/qvcxO/VI+yaVvFsR0zfxcl00S8629uJ/ss
5CD0IR138lJ5Y9n/8bLMU89KogsMZbLx53T6xMsTUper1c/2BK4nQpfgOzpZpzkJQlTjET6JIgWQ
VgZGqbW8+qxF6KIpVv6kxWN8pwu3n/fWLKyA0E1+0vssvpPWP2JMtnTeVNeZ/9V1s/gJ73e5/ryA
nyBb72PXnyfGrq3338zKU2cPzpV4lRaFJ7fE32+0oClnjhmcZJ+sXYtEDgQpTAfE1i7z/m5yKIT1
//lJtn7XJzQ5OxnimKTr0A0913A+PMglQFGHb6/7AydacBULS0O+XB4pCoSzO135JBtJsoM8r3wq
wWM/YrTcZ87Bh2Z+su2a/cR7s/RV9hMAzy+jXuTUD14wrVRWKmuu9COaXMGuKVX9aImaIfpkTfZd
R4vSR5fxfZ6sARw+a6AvjoPjsXslrLZpAbbfJXPwVsiBovNGjhN/9skpM8szkUUGStzZrEUtroNg
9XYbOVtOBGzgXRRYfyNx/fqudtD8/PUgKP7HhgnV1bA10xMHy98Xy5EkmR7WhvKDNOVjO9fug+vE
8alJfIAmYtVk2/XaoQrwwPYywrfiz36XfjJyb/39DCeqqPRJzh+dyPtlvuzHR+Q19b9FtXf22nTG
V9HNtKP//ihfaqJPnZtqHUc26kBhg3SDfI7lsCzkEy1rciI7EDAMhskdZefl5q7mE8SGfLJCaMp8
rNKkXOS9lx8qcfDICoHuVQGWyqaau+lDC7BHtogSWY+gEEpsXzMwD9YLwKml608QZ6u2QfEF1cg2
SrJXpCZQdbPHl4yjCNGdP2fY1g/fuml61xaom4TQos0X79oujX/Zcdl//RQdDoemCzPQcnXO9L9/
igG2rLDyQ+OHlaO6gHaNduzeC7uJ+C/Kdtua7A4hCsMAaW6uXVXO45VGcHBmkg0Y5yYmqjKkegny
ncypM28xGnzrj2JC/t6kmcsPA/Kq0SOUWoM9aztPaffFHDnprQqFdhXp2XM1RtreKqzmrhm75s4Q
NdFfmPa0u8xNYhNPsy6B4NPrT7NeePeOEx1qhAmeDFQx78VYBeziOtaIlmkOn4gdTtg0K9UeACwk
fVGLh+mtlr7XrqPXWjA48SEh4Lv951XM/csqZum2CZrGtS2bpcz48IS1dqSCL8/9V+EPomkOpJFu
rjizqBxcsATKDrJZWb62sIB3wIJma4zyB8MfJsZuSMrqMl1OGsUkOfM6Xd5SNuUt3dK6S0lWbqK4
nW4j0yh1sg4YAZQH2YM04nSbyG6njP1NMEB6THkE0cYVV8hx4lidSNEDP9Ki6fYy/HYXjXP1oq4z
a10EoBHcruUM2dVHLSYfApOBqiwaJfUPGRx10aNij3v8ZfJ12iRGQtVFLjhdR2XJ7WTXpep3EQsr
IKGN36QFHl35tCEpXS7wzCxOsk8WFmct4sJijjs4x1LFENIO2/Ct7zox9Nq3O8g+r4Qj8s9fAARM
/7LGuo6LDK7lqh7xQFP9/ekMnRAjvkmFotTmc2OundKDmjTh7eNW96Uy9ugO0rp0OZogeuQd2HvD
9Zbppf0+HidI5A5OvZ9yFxOxLLT6LRmEX24jB+S9IujCq7YYWvQf6xjc8Kx8tXSIb2UNA4QI2dQK
SZvAuB/1vHoZ/DIgY5irjyqeaPhdKP6pKtUYAf8c9L4dGqeEXdMaWc760cjymDRtGLyIO4aJQ662
Ppp+kJxdI6y3JrJaGORU2aupqttqHKbnqM98/JcczOxT9I7ljBQpELTzY5y35Hol1qeRuPrRkYvW
UE0lkOIg3UhXJjlynVjonfB+E3y7wWgevJFEilBiB/oSPurwSFcweEB0i773Ge2I+bc2+udKBBDg
J+Yb3Ych04im7ItSJ9sg6ohovAw5BO/tnKP6g5wo+xQvxl8CdecHOXC9VyYjFzlJXq1R2htw/hik
uPltF4wERETN0bPiVpBQDxrmMR/65Qw5KK6UU68XWeLKWlz5fls5Q/bLaXo0Xm4ruz5c/vttG6/4
l00bmICP33YLmUWOX5z/+YIa7odve+Ch3gBXUvmeNBBYiV0YiB261UorunEl3xHXd4nbe+OtizUR
L5cIJxqw36I6YeaEePH8Nl/2yStnbPBu+1e+SOKu4i11udfv97/80Ch2/nBYwJIxax4yUfTOOVTN
6v6y8xPbP47g1x5Qa8l9GR/NTl+OrEIPSZtajygkBED1yKpDmrEe89mOD3YFxliOjtpoPYoLSOA1
lwuIuHIBtOa0afKt3KFimdSteEMUO9kMsqpb6amGJqUIpof+n6My8n4dlZF3OaqKyR+u1RI1f4IQ
n+3ncvzDJ416j9FkfimUoP8xQ2jfyy45iAtUv4/1+o9Ma/L7FGu51YhaJ39JVuTdJjYCXAbZ1cR9
kywnfbLuqkntDg5mPmur8TFWcpRl7YfG8zz7qyCokGUFbQktpw5hKRjho5bACA5a5U52jbj4sskq
w9VgxSxx3aDDNOywt1ZA41ta4WEp4Ll3jqiVVgAXzZ7T/XVgTDzzBOp4Kadd++VNujbvfxkgVojk
tqqw2QBqNx/6uiK6kbAnj8viHhDLazs54/PUF0C9NWva2mU5PftdcYcA8HBOwvBfngOHHM5vG2ui
YqppqqalOaRtjI9aCN3gI8mFB9D3sSbSj7DdiFKpbY7WiX3aA9AFv4SAbf5h9KF3mJGofCRs2+zQ
EB2wg6Mpi778ZEMUO8uGHvG9QR/C38gmzAHrFMTWg2x1ft4/9pH/B1TV7qD3CtiLqjQvcS5Asuti
GJSDjGFdYlUppnYbaBjJ8jrPkFEsD5QD6EFsgcjHsgnLPM47SZmqsPjZaRW/N73JywTGeEPayzoZ
afEog/uyKJPsHonv8la2fD4CHM9hPl2yAXFtX+cXeC8hQ9uaQDpGYyVrmT26nyrILIOI08h+c0qQ
M2999xOo/o/9xoBD3xRH9XLQEHj9l52cZrl/+Uxtx7QN4btgGnBaPsQ13UoHwN3YxfcGQhtIL7/e
t1l3G8OkRoRI6LADDxhPsob1erO36+aWswZ+xXKyaGYDsp8LzzinauqcvCLKdqXnhTetMmQnJ57t
tZNn4yP7KG9RR1H2zcnGQ9KVDe9XrFWcPtF/OBOmw7lqob3olifBOCPChZK+ydFtVc0q1Gs7nfL7
HJyCh5lKl6HpHvZ6EqE7E7WrXGj0zGKjdS3sMGqOriiufX0OxkODEIokibb2eLu356K39wiV71AQ
N74YcYh9XWlaKH4oxhfEC46+7pXnLp2GM6i+A0tg8rl07hxhEs+vgmbje+HOiLQu4r49FE2q7eRA
7fVkiPRA3V6OdCSePqVl42+vh0B5brw2r2fC97myS86wlXKNXkS7b8pgOlwL2E/TIUuzXSaIHYYR
lNXiOnppg+kH9+IjfBYP5h1ksRX6DdXJEC3Z1fLWOajteJIt1pi3/r5Qo80Uq8AJ3/vkFHI4L1o3
NduBGG/9PTbAYAztaO+N3Ob4VU7B18zIjSWxy+lQTFn+RUPaVPYXvl/spzCOwdUG4VejaIhFARy6
M7PcftDM9skW/fimka3E+nObQ0QliYTVFNK41ahNh34c7MccetZTW2xk4MlsNNmQ8SMzdEMxIhup
mBZAMxJxLTkN9Y0qxqT0n/fGhkpK+8Myydro6Lbj6o6K+4h45H4J1o7GkONGPxvfs5DnxTFV9ygL
xZ3jTTVhB3XtM8N26sEq129zcrhsR5486/0qOfdDU863VBwu0ow/Cf3ix1CZp5u4xz1cFpMFq8Fk
J3LtsqNGhWii5zvMAM3LtNCwk40Nl2op+4whgb5VedVG9ZCNKccGlvNYeejvAuG1wTJvZLOczXqX
gFhl18loDOPwoOEmDjSVZuda2l2vmifZSsK5+BRYlwtlTwaJ3Y9j5z7wotdYzfJDBkVh15kj7COx
ZZ3E/vNDnyr6kt/nXfsUANeYLIlc24frOsOdDmCEgOApwdcuyZLPTd9D1dBDXilT4J9AMvWrFB7m
V3UO9ip8yh+/T03Q/T6gwOefrKrvV9GIRYeLHCmZlz68dUVRAYI+IrC/BIwa3tpWlalwBxmQ7cEd
US9TzT0K2fBZZJ/XW+FtrSQIfoRTjrjw+3WVojvbFAndYxWG6Z0xty+z46mfY5ttmpkRuJHNuhzM
rZOE+Vo2Gz1FIcEd/O1lMqpc6Df29UE2A6V6dqwQ9feg1j4jnLZ0DetnB4YTnqNhPU44uJ9KW3uW
bzHZRW7uwPEmunMKzzkGiXk2IblrKI2w19eQmFyUGhHB60b9uiuXozqKHpsP23XFV4v9iMbIjTf7
rD4tTvM3VWSCE0T8PdbxUSyn5mCIIkBnmYQhtbkAd9+UQnjpzy5Zk9PkDNmUhdo6zcH38aQi646J
V9C5Wx11oHVRRNGzXUBwiuZpPoEE9D970x0MjehZ9S3/gIIdWDDR1D30xhwbYU/ZLNr80Oeaf47r
+Kvf2N+wvXDQ1/FBcYZF9tSG6aFO++lF9keiXzfVv+13WHswgwFdJdOho+0h0ySaMkUqs6Fy4Jo2
vfYBtN6VMx4HjYpcgRoWG15+kPNF81p4701fRZfeqsxoK0cDjr4Cis7sutLj0xzt/bJCr8SLgSOO
kKUN2HMnTEUt+M9D9ZVzI3yZ0PYPPfHlp7Lzedij6quZwAaM9bTdoOZUfkUe6xTxZn90zdC7XD6L
aR8uzzplJfvZKplotcXHqHKVX+APRlEiZp45xo2EP7AT0O4asOeyNeVOCxOeXaLbBcmd0z1Fo49H
MjEoDgckG1cjxAikAklgyT7L1shgOE9eV/w2Lbeek4GTD1hIxXswp/NMcA/uvJcrK7iX0QbqTvio
epUvBiuBffB7++6f3xDA6j+8IXQCVkCkbHTpLBsa/ofYpoOkVNXnPaLrKDQsUXawD2qPSi6kPY3y
Urd9yzr0Tqku8Yczl5YcukyQQ5eitsptPABKJPmJWGOWp5d0QimaLt/NtTxyQRAvt5Bt0rU8kEEn
fxuN+6x4AFa8kfgFiWeQta7pnmqni/bX/isUYvhzUM6XmIjrNE9FzmRuzoUO6jhPoqcEk1+nz+Zn
XUM1I4wyhQhHPT17w4x1DTHe28QbLtMUMKIneEbQcUUUnd0FXjkWbO1rhPy6E/oQbb9O/rCd+tC8
3pn3FBoF4gddb6qP/REemXvnCf8dkZfMouFBw+zji1lb1dqM4dl6SuIdFZwVUJOMs+fGqG+jhjRN
JwPE6N0GZ5936UIr2+rOxMf4cdDVG97a07PRWNmumWqyPqIpp+lAmY6l1uewgyZE+AnS31+/y8GU
PfXlqN5cvsyGXY47I+OMK6fIohVffFS8n6DDqzfX/utcec/LQ6NYxeV+cYHQVjOHNTpaaXImEo3z
UmPhM+5Z8VkWeha9IMU7HWTLB6F/7yfPsiGvCR1f3xut1wCW4Zq/u8+YJ+q/bLEAqP/lATJ0T7Xw
INMNEYT+cGpJxqTJ/LAoX9pQh2AK4+vi2To2U7ZMOHysLCixDR7wXnD6u2E50JbW1wa7zIM8aLbe
XWcH/Vk2khoFJ913w61sYl6onVR/PF8OuUmi/kQ6Lzj2tYsjh2ZFKMKMFlovXhesDLzZVkM92TuE
ab9EHH1w1woB8Myzd2ehmQ+Ceza+oCIeg0ymzxbhAtTIyBP51Va25gmdELB2YJuGvmzOU1HgP4GF
p/nghvNa/lKZTuRBTexwLU/LftGFD6Sql3YRDI9yRm1C2yiQD9jLZuXY7s0gAj2yqRmpuagSoZtp
zvmxxBitZbd0a5cTMfKqJaquhSpSyZ3SIv7a5fZKDjWK+uKVrrnDOHnG0jsI0eREAiIYR+0cOg0s
d4I75wBzsdUoarHoK3xXPyly2+4kGhxqMyKVnob3iJuTNhFFU5EllP0c+u5la47UNXls7+DaiXM/
454tl46mwL0E6Sn8pmow/V0b2/sw9x/adGxOErLW6jlsaq9GvEgs6bJQMv8hSZwGQw+6rjMk5E1e
9X4POSMK4H8YPPGL67ooFztda8JT6//40C2bTq+HJ0JVsnFdMuX6KMf87sd1sZS1yjz1jVvbt+Jl
VbpxckTbEsoAnTs7trAS0QrAMm46Eu/D0RstxvhzF5r9Imur4luVtfcecPs/7PZ7n0+ozCkaqhYg
CH80rfaS217+NUjsYJkT774pdQ7UuvCpnfTYOcWodJwiqyn2uZY8uEluzKtQ9MmB3H20Q/aAPbQ/
DuBjEC9z1PK219DcmKebwutPfAse3CA0X98raRBfejB/vw61mnOHUkZysJEdRyikwaxlqAktIqld
cxSh09NAcK6q1kc4b3Cihyi2rJtSHZGT61o1XTamFawUQO8buTlg9akf4glajbutALEdr+ufw39j
w34vQ5hM7Bf65txiTrF20LQVXNv0E/OfNd/svncRPs1oFCdny/SaG0eFiVXVpBBwtVjIGdD90Buq
6+SUdZ1za/tIDCQVksiKW/DSFSroJSfXQy0K2bwWdYXjlZGG+2sXasHDVvDu5s9a3cBeQl2G4Ft4
q5ONvB/Jst67CkwgbZwdRJhNxA/RDO83YQVXVg6bYmI0hjEnj4AEZxVvXRRrQPQb3jZO6/kGPQJs
+ZJW23SQKB560zSXjeU7XyrHeh1nK/9Zok3ieMD40LiYdkpVj98RN8JboEM1aiIovnB7OFmFEi48
Xbcf0satHlEKj9boFyUbOWhErXPnK2gaiEHZhW8h/HcCknvZVJA9ROAL3mM2JK2QzUif0thAnqNC
1660wONuqkaF/peR/AtTUol4CZIxlFXZKYtEDF9qeDVj3ZSTarzOkU2WWxvJhlG5SXzslRejWUeo
qsbP0K28O9jv3l0vaoguK0s1KSeIZDQH/Kx2PgL8C04vzjLxI5YVd5yedZ3Eyeh8KXsdNcGxbJZY
xCOiacbQWHMY3J2lx2dZBMpT52MPrxB0PrdWPsLQq1+u40ZtImZTjvpK9qFp8c0tRqxM4MRPI+rF
8DaHoPzWWhDsPBt6RzSozq2mIYXBNyV7/ZsZZaBqm6E0nw2OZ+eA+KchAhyyFVvBLy0xxk6DlLOY
WWjK+toSY5NtJz8zgriHtOji+w7M3OV5q1KC/iOR0Mt2XQKPUc85+CaAPbx4bqdWUz5bLq5j2Nl8
8pWmP6tavk/TQvls5tZ4rAx4YYOYFZeDA/c5LBHOZzSNw2YFPRN0MTI4C3lrvUjTe63tfjkc9ENf
bGs/fvsN4sDA6yJI4kUDEf44zvq5yyC78clEKVpJZPogwyIYIgrSZbdjWeD94zd3lgRV1A354DBq
Cd6Lzd+lM52sYtvrZNJ8pFlwBlI4m+lJfg9VLQcKqwx3WIDJnmv3dWqoWdm9HEgzDcJTyMZZwVuu
hBuxw19LXxMjbxagS9OfDeAyrfB/OpkbkSFo2ycrxbwNN/IZ/2zs3x3MpRBKr3VldQGapNGNh6zn
kxo4NR6HyDm995ujEZ+KufieBZlx5uWD2K3hfZKRFkTgl140lGfZin3nWet9/xKX0QmCLvuuKm7k
YB+0nuBCI7knYjiRYbfbOHL0lbwbThkT2pmomFqu32x6rYgJaXqkCv3aOqommZXa0ezF4Lfhd569
B5itwROmpe6uRF0HUaeiOk0iw8VpetvUSvTDSQ2YWEnaPfpzoGy7cJp2IGT6M2pt3UJOiROiLaBA
XtJB4RPpQ8BrSCL/Swzc/JvNpKM6jubi72vjUfHhNGaA6ww0r0xfIgSP7L7q7jVDac5Jqyc3ZYOe
Hxia9iz7SqfRWPTTbiubcmA20Av6/apR0XZT4bXKo4U+FsqS7uihGml21wqp9ezBUNHDJBpFRtgx
2uYgCz+zqk1hqd9mRWkOeeCM2Mk7enNQRSGnyKaZt1wnq9eLf7lG3mec6q//cnqVuf0C6fQiF67N
gNcc3kOIdYODRmj5L/+vplabcMiM4ave59kmCxDLMsR+QhOFrCEVyWs9UttzHaGDJ/uQlMAxq7IY
IA/QbB0FS1PZiSzi/1B2HstxK9uafiJEwJtpeZZhVdFTE4QokfBAwpun7w9JbVFH+/bp2wMhkA5F
UoU0a/3GRRPOcI5J53AEKgIOo7Z2/uuu01P9s274fff/36/HrLCxgmkr85QI27rQnQmsyWOxLAZm
nBxkYlIWEzSJ/yjK1q/OX2ObosNV7z87fxVRBOODUrSu1EHDKaIoirM7JrtsTuTLC/F6Y5kheL4l
ABuihuTlZ9uBXair5VuF/iEEzLy5wtPQdyLhEBm6ZsK5AA3PGFHUn4mPftdY/bSTVkHWbYj3QmNK
tgX60+6Q5i8BDs1rJRy0rSzmg/OAjVR+zXWScSDHbg3PyF4imL07TBmgGsgiujoLJKrGUx9345OR
v8do1770KP8fDNOdv9k8GqZBtCrwvd/L1tFUll6YVwBG1YHjBD+BfJiaRQE+QvwEn0XTe8D6Lr+2
Xl7e1Z11mwU4OFhWHN20wCOxBnUsUhrCv0TxjJFNyuiNl+MVIxTj3lBj48bGn25TW3H1zXXelMYJ
3/4aiOjk83///uv2nO3/8/tPiMrWHZBPFmbgpiuxMX/E9yeDWVPx7OwJP51sejLxCN3UYWyPmJyt
2q71D6iI+4ewK68hIrJbWZL1ZNYwVvoqw6Yh8g4MbNf3ZoZaNq4MeYgD09LR0Rl0/Km+MTpruCtL
W1wKu10GVTreyaq8GLoNSoTNShZlg6l793bVAvucBzmQc451OD3KkrwMviYgdxFV6YD8IjAPb8mZ
amcLC3xaQ3o1ntlkhsglNin6z4n5PESgErBRewRJF9yUsRMvQww3kOhTIALrpuOu5Ev8+crLVzlq
MN02q0PQqjos3SBDxXyqzyZJr8+LSEx9Yabojnw1hHMXOQJN+GwrO+fCfsPBzoY/I+DHdUFLcspL
cJL9fVfJFlkm0YtCP/p60L09AN9zR2VQbxvVvvwVB5DFr7oI82dATEdZU7Ac/REyaJBFJ8vmmwt8
4MI9DBDlKYj9byZzP16qlLCPTs3Cfcx0P7sim3Um7aQ86aikH1QVpxeUz5UnSErRFgvSdd2DnLyD
gJPfMVfH15r/kDBRrXsl5lKG0No9EZfYmVLMBBqBSKJt/Vh0B8VX2oNSYNnt4fsuUDr5pyzvvvq4
c29Z5Nh3i6AXBDVt2H0e4kKCF/vQF48SRiGBE/LODNtygQAvSPNRcNgLCCV/9cN+UFugcjqxPdDM
sxahC2lX7KCMuSgvmGNZ59wU1xltuh8rK8KasEv8U4X2/l/d4hLdzU92HBq75iGpqxATbi5oGSS3
7niRBaKBhJ2JLD8VrT7d5FOfmQvZ4mAtutJMjbDtPMrjy3Rwm/jEjBPfDbWzSIs+vciSsJEFCIhD
ypK8ZCkprgl+FdsL+suLKUL28sJdZsjinvJq/Fn7nfGY2MKVJRHFxmOsTH+UyLl9lupM1x+TxP+j
rYMUtSL0miHNaE97K4xV5Hi4a2bTna86eJh4TvYpAP02LffOLINlFJpPus1pZ3kpea+Z8BSzGCce
h5z3jVuO482QtelRd334eMro37Z9NiG04gV3RSYi9KDD5jG3SmeBUmn8OnTRO9Lk8Q8rR/ZYDA0M
AIxmzC7i0FFjIergCRdA72iPWam4b3ZYf/h2477kHiYrptCyxwKWGCL8kJH++4T6L+aua4Co4vDI
pMpkSvNf8KrERlQP0xznMWx8dSGX3l60JTrgcbqX4etBgakqUJDZy6VXtmZR/atV1dJfrV9jZatu
DRh0FOL6P42Xj5MDQh2EsVVVWIvl5QCupUF24C9GAAZM2MO7XYexkAxiubGHZ5EeobsWtf2jQGRs
GXh2/zjLd7RgHRVFR1o1Es8T0iD7wcEfQRaJFCKHFBgjkyStduAA8y6b8jQ1WvFsWcWyRF1n21qN
tw6a0N7B/Sm3Vqfbj+1k3cmDIGKmIZIqUX0f95a1qwO13AZN7DwqnXEXQZXaIYRi7hAd2qt1kb9a
CrBx2ETaycSu+YC8noXkht09ZbX9JKPcv7tmdf6rq9P52mdX1xuei14oKxiTDpp+0JJXWgp3Ki7a
Q+OF7OlaFNJOOilYrFF7F9fj6c7mpXxTjfLdQVnp1RBYU3uZPz3DWoMSadvdI7IyGDKgXHafxvk4
i30MV1VpEKYqQ/Oc58jMgwsNcSEQ6nZozeZo96az05XB23uuk+0NhAdvnL5X8Rwpi91oQwb0oiLa
toNwbkVsKWvbHaeLDiqUFGDf3qHqnK7iyG0e6krnLK/n/RMTF4q52aC9RA6a7LXolW/ONL3wm1Q/
2ACgj1w671afbcy2CNH3Mbtd2fPrdGaensdixLJblG9DbGivWmDicRJo5T6pIUJqab+Q9dnQONsK
bNtmCBz1NQysXZi64UPfngde7pvJw01DQJWGKYXAJ0mt5IeJlUJYJu37WCJC2tqteIz8NNjolmIc
MMUOTm6AZlKqlsFz0ttPvTe170oSb9oWhVW7QBtv5EyzLIykvcsK39gYrdodMDtJmBADsWmrUNzX
Wcx0GRrZm1VOs61Ec0BBKl06iXAPs57950UWcVer2YNY4Uo2aA7iIgt5q2Yxt7LT5603DzewtEWM
84/HyM5u1PRLRy3SGzzA69XQq9Wtr0Y6WmW5vsG/PXsA8Jiz4Jj5uxG+9lM4/chZmJdDlatXvZzy
nYIdw85UAv2ihC6vXumUb3WAPv88BvnYj1ZXi0eRmfjo8dU7WAbMbEXLHQDr4UA4ulJZFuNsz2x4
H8ndx3wx5l2KrK/a6R7k56+qr3qykvey1Ps61BYEqz+f8X+tkw+RnzB0KYqQwATsyLVWEFmCh7ZD
Q7LBQ1pHIeRBVtlWs69JJp/Vucr1MDGxQNxvZWNsoahpxiQDZNHTR+Jx9tZ01LhGl6XD/i27NdKp
OduN0tw3YXRAWpIwltalu1KzMOeao1pQp+NFp3v1uTSM9l5vgz+6tSNIy8x7NhJn3AnCdJnXg1nX
S7c6DrMVp7zIYobPKPK7Vr4ifGRcfK0I8PrZQ80lXimrlN76ZuBd9qtusnnRgQFghT4PYJchDv99
PSHO8J8bdEzHXReUJ6lVXk7sm/4C4JRGnk1FnOuP5D9JxiCbPM5Slai7Ene7lvNCPnneFtrmr9Lc
9lWa22TPZl7Wh//o+e9xsmc9P/P3J/weFyVKte2rfFr4nU86RboV295RrTswk6493soaeUH9f9wq
MVLPfzXUdsopQAaKXTfDmaPK92FiAWSfU2684MWthSywLMkLZnTWlomiWmpW2CcgEN122Xku4jw5
UvTgluAAtt7ZGSN/HxnxNcpj7yyr5J0Ska5pg0lhxfingegW6jlZMN7GGPeY2aRfgnmHOmYlHq+J
UgI7ya37UEMZkv1DguGL/lYR532INPd9avTwsdLwZRtzX9trfmLdmqYRghgO6htR9PiiDggfGI11
54hM3Cci3yaZXTzb6LEfrZbYoCwina4za1nNphpy8TxOerRUtL1dYBmtpDluP97sDDIVNq95j+0z
cmWTVgMZrRXlhq1Es+4ySLBbrKG+WzpyTCPagmsi0+5jK/Q7g2TrjwyjDHbCMAKABtm71CCT/j/0
IH5ZrBpf07cQebTNJBqSGnqWnTgDi3Um1OyJtewnPAH/Xddf26atLynMYnPnO4hhYiljEb1JrUuf
Fto+JlKyBnNvvahC2YSDlf3QlPRXD356dT9TB9eOTfqqFvhKhVnCFnyG/BJSbzGv5qysC0AuYE4j
vA8PnxA5P2wDzDOG44C9TUCIADMjpYYPWuMBloy9/hFo5i1h5uStghe86IDCPrsCnXo2pcnD2EXa
yueXuaSR12xyoOMnK8xmdz+gLGPUhQd/sIpd4RbuiXAjvrQVkgD8jyHKYJBQHhFjqjfswaeTUc7G
hHph3ASqMr4kA2uAGDxi5uizDrBtcPelHu13VKzCgW7zxDWUwx/dsNewFs08gykjllRFY/3qlmCn
jSDUB0t78mzyJ0REoXoNkDtYp7YbHjHFrG5TDQXsAJrlm4bySKDaP5D8xzq1SUjCBp6+rxtsaYSt
l89Jkd1mdmL/wC/qPVf66sEp8YH471OVYf3FLGCqwuPN1PGdc1XLhO7GVPZHLKEZEs1J22J8BK3j
YS//5BotEy9yGXur82AMpEn5ihqSWNhK0567vjSug64hrUF9MuERg/ZeCOtoaYghuZEHEVmMauvP
omy1cbotI3H1EGE8+lqETSKW53dphds9Kp/6q5FN10jicj33RmB88VHb4rsxpu6zAv0QrUItuyH5
89E0tYppbk3yphXjt9DJ73Cu0e+ruT4EjI/DrzF+644l5jfnXiX0Lk/0RTKpm34qgqU878vjPwmu
4RTpwsJKwTGbrVWoqNBbBqZjacfOEuI4uUo3r34F051eW4GW7o5OnAdskNShP8qyHxT9MRgwGmv8
AW+J/2yQXWxhM0R2bLxqWGfu8NiY9kUiCSX2EJZ7io66fVEgDVxD4aRITLj9CmqsenKdplw76nwY
UlWBBEg0/GwiWJUYiH04bnkX+67ygqCAtUziSrtMkNWZ/zVicb+HRz6YMTmcv9zncNsKzI8q6u4m
YwzOren3Oyca8nMNrQBbJjt/qaqo2biOnW2Vqs5fQsd+bX2zv0TlFN17UDpl9ejl7g7xBCR+5kH5
yOnP1Cv/aIZq8xwVO9PwsxevEPaBLDGu33NxUMZ72GbneBYEyiv/FnPA8iHom/TQYxGIVRr1QR6c
AdWVD0YzrnJv0jDVERuzadiCs5M/Ah7/8/JVpzpNvzZRL17ILl8NsghStF/D0HNWeV+Pq0HP0quH
GvGa7YZ6a3sRSsRxVh6DcixuEraF+wzkwgHF+XJnxG2LRkimbdSgc4EvTyj/ZvFwl6aevxRuXj8m
TYF0paa1L2pYoy8Wj8Z33Z9zwKJ4r0SNbZaPxCJy8q4FFnVhjP6ixSgrWKgFSRjfaX60QXRvdFMe
f3SAKW5kxmyoyQvgMHZV52xa4eK3xPx2lW1kdD7bjJkU/7tN5uT+Pc5LqhDp/Vz/ZA94ZmQDKvVC
NJwBZcKNNfaFCKEizvzdJnCUjYnmO1BXvpHtvacGN2zjgw+IajehX0SvxEI0JoohuU291EA8FP9C
/JGce7ciix0hzfIeY67uIqFQaSWWwHqu3LnaVGwbNgP7IUAuKSjZb5Z6Or4WZXCIvLQ51WqCRSKR
vAWBz+ADyGmWm8aHIprXguTys9MmYlW67XQ2HDHuJkMXN4bfmptEScMDSinRJg1r7WBUWnRSmxLH
miFMno0+fUIHoH0H5bLBDSf8Pibodgh7DC8QI5hpyjzcBVVnXJ0wwVdm1K03p//Glhm6QZob/SmS
NAV7EP1hzk/2M19BNoAI+nVnatjqNFaB2+Ro2Zeux5NbeMNL547jxsnxlTBnIFajmVjyKN7DmPbl
EV4TeriNGb20qE6uDL4eO1n0purU1kF/V/lNc+2L5F6fe3mFke6yZkSUZi4SvCPyqYQ/cqtvb8kn
8KcQkJG+QFJTNDpkmiNi+b/BVsg4rhQkp86yysmdaFel4ZZcgXFIkwHCReB4W1PUzAxqilmX1rYP
iY0iqFp1/bcmENeYbwdGWLjqJkkRIn8qDqPRBW/NhJ6nEiC4r+L9KOMXSvKDifrJb0zjWTQaSsSI
Oa5l0fO6Fnd23rTPVn6tPg/s2/+++Nn/WvtswyBArIPgxw7nXwxvrZ+gSNul8tB7uQa2CZe1sZy6
s9ojlV/3lb+BHFw8+AXbElPPnJ8CXGDQ8BJ/9R1h8d6MyS3bArpHIn8QJeLtojDsr+6ZiiKVfHQK
v3H/2Xd+tDWzSWof8dlPonY+tUDq0/TQEPF9rxptP7RF8q2pO3OJX0R+MZMKA2LOHbug0OJLAEd6
aStF8C2DkR2wKZeDut5JiIKC05jATejzTCCsLHpwArwU5+x8iODVQ4L7iGQmyLbfpTGZ/m6bx4Fy
cf4fsjJA5v4+KME4MVCiUG2DfyDQ/3P3QfjGN4ETOg8Gqd1Vgt+8eMb8dQHELNkCFKsPrtrDRJa3
VUs6spkvny25OeKrJMtpTSZyGl1sPSyQpPZ0kjgXCYeRd39hYv4qYpMyomzQ2OYOshTaQG3XsQHv
3HtH09l0ul170JTSOTaJ3a1rZB8ekSoJFvMp6D0TRyQ1rJ9yUKZEDHLidqManPnloDoJeC1D13h0
UtxrrPSs6yL82fY9+uc1b0kZFEt7BAwDu++709jTi6c19RIui3Wnjgkk8CSyT01sKjv4h+pNoibh
yQIusDGnXtl7ofkU+gTUUkA2R0J03gF8aLxRsql/yOHEzaaf47sPvLkx+YKAxwPv0cWPSJNbCF5X
vwYRCI8+B3FsLX8PGiVSoEKqq0r16HNQPH/SfGz6/CRfV/oH1bdJkQAA2naml61zgJ3R09QE3+GE
acfeSOL9JGKPzS5RxtpnL1sPQ7Az5xhkaaDpbZWj9xmDRF5qMZ83H0VqrXpcboG5avaL6D7qGefe
tM2wqYin7FwrdubqEtPSS2AmL4g1+8ijwUyva/0ZGUP/VlbJiyx6GVLnRhkf/6o3a11ftllfrfHV
TFpjPISzACIZEKjz893XRdYlAYqzSX5khnI7zm3qfZ7MgOPUt47aTEF1bPC0upvbaJfb+qNsHVvV
OlbefVAN9Y2eJcYzTlcbknT2vYp06rUK+/t0JoEVZu3ttAznImXSjbXSogdUiCrf9cTfV/Kt1dwx
33mj234WZWtmC0xgxq0lmg9rPpoNAPU3hHFsqigqsXYqwX/e+cVPY3SUY+2NzklucENtEzlqefrc
8+qu3UxE5/VuRXCa7UyCuluvxqin1SHoarZknDKDFWz18CjiMLu3pvjP+olT35Bb2f3c32oz7xXR
5HQE4Z81cGyTNlyb8ieKMnHD1h/dX6NTdzaOjmv8j6dF1jTuqUnC4lFpgrU8Z455K24y4sPLPtHb
+3EIxVa4RryRiUI/yYwFgrXeMeFP9ozytlC18Qn02cMnCAasl7GaDEXdsDd29pnfKie3azhexk35
goPTJZhjnV0s9naWW689fggAxb3oXM7GX55S19iGeOZdmuPR4oJV+dnoGzOpP3K4Dq95cUcwuIBE
+M+Novxd82dTDnoBuf8/+uRl47yqkPtkygHsy5wjcgi3zl+nvCZlpEdasJGtHTTJshjfXAdDLs7q
Pv+dS6gEzW0aOcmxtYoI7bXaeW2zal2njfYjK1p14WnJdE3ZJAEEtN1Nisv1Y9Z0D7JHlUUcWKP0
sRFpuW3dPLrR0ra8a+fgm+zhoDsgrG48Cea0VTPrjVTzpVch06hhhjWNFo6c6+2YSsc2lmnrxI/Z
EN0aelpe5OJTUGKAuMiv8dz2VULo+Y/S73G+zxfxv6/+nur8e/2f4TZkfjQSdf/W6TEspVYCdRgf
Jm9fKRreOFEGJsnzzG7VFbF9kMQIeYdvFwcgE47TKq59BSxZ52/aHEkayCnw8IlNYM4yuGTP1YfE
Sby1zVS1Hc0m3th+TlR4hhZLkHE8KxU1Bdo5JYS1CMGdg83M+uSY3lPuJvpZllRMHYw8fkgiojaa
nfv72cZvFeSO9Qrj+qcDUO4qvFq5TaZuwEO0129HD6uvLBmuYdPVkP/anxZKta8VkTWwC934jERz
tIyq9JKMAXZIMSz0yHWL28pz/F2s9fVNxek04wy5Htuyux90dTqmUftNm/TufixxO4hxqNmgtt4v
BGvdT8/GzYi/3S7RsP0t/eZtrNCBy8xM8PcIjFWvedV3jbc914XzbI6mv4UOnG/tUrTX0BanFCjv
a4qnpswrqQ0MurEvwosTl9deCeObYYjsg5/DRZEXlk8QikWJ3NrME5p5Vd1Hr7PekqGJSu8lLHyE
Ng21OrjO2JxJibGUttG4Nqyh3FSJb54rZqdl75dYnPcgChawtlEUahPnzvUR5gcG910DMLMoRJEv
fEcIDjx4uqruc4jV4JvrIltd9vhNxVMbb+1K1ZbMAP2zZ9t4ZJph9yOADl8FJf7QrfHQ5ab3YXXK
lUMxWtWhuxodGAtjgkh1ozVYM2FIlJiNdyiGetjZrrL30bJeayMs9rTuFiro6ucpb4dNBy5uU/gt
J/C8Oet4x6DnPkZvbdJfXJKt76SciNlgHRngdLpBLqjZp8BiJNuPDv/QAvMROe1kTI9DEMZXeSlL
VTsoCRC+uSpRlGoZZa61FlahnXpnhH/Qi5fBFZfSzsUDqNwHrfLSMyJK6mOhaE9FoDm3eizq02hV
F4gAQPpxueYI9x6rbX5Uo+DOg9d9EzhZZELELsyjQgDaW0+hnb32NlFj0ar43M9FZbTPruB4aOtd
f9vauLsGSp6/mgq+fpXahgfda0/ANF3wzyhcSQZN6HFXotmUiDDYZjg6fNbLxoQgJuGauYsso4T1
TXHQDO/88ZHMSH4u0/iR3Ul9Ow4xb9LUazhm1d2T6jJTAw3PtgRJfrLu9tfM7TCdGRyct8wQu3gb
SWDurrJRHf3+2g2OsxdT8kaOkR49Cgk3XoRm1mc5QhEXlxS0xv0h79aCyPIT25h2DfSeZW0u2obt
LVVPa29y9Jk3kSfGZY9fIWJHtpEfPm8ds+WYxI7LXfZzbRKwQLk6Voj9rehDb48H7qUcY+vsZs2W
0+fa9IyfRa+xw4ubt960usvUZGKpF261qaLXqQLoG3PSGdu4/ujN+951+sc6Cb0jfslwh8sUWkXS
QiKJmdKR8PN3ao+zlOB1vmRKKy75fOeY2iVj0j/IKtnYFXW27XtcZWURcFN2q2jVG47Nh6J2rIcq
wf28r7GQk0UnCiYib8n3WMntB7SF+7usLZY4YNkPooCxGQVdux7UQTlivKSwD89/3aWJ0W270P7+
VfXV7auvB6OY1Aaf/nukY9cHULwfpS8wUSnr+MZtfQ9K6JDtIlMLTn0U1duwMpJbUonjxhBGeZ7c
yll7GdIefR9cPFbmXZHhnoMecbMPef13bVS4RwOl1I0+qtN5KJti7YP7uGunBOlps1cfRHqtKgvU
gTtlV3St411nYjQfB15zHqM2Iu6VVq+6n58wN3HekxRsgZbX3+KqNZYg9bKLQdp1B5BK3WFDmyzL
QoduRxT1RrN5Wm8p85LRl0vXMbTvNgcLXa3sd1dk9xp7iGVNVPDSG8oacRHxYUIqC5kLX7FJc5Z9
mBQXK8fjvhqbW5dXaYtBe78dLLAyquMSW7BD/Vm16jfdzuKP3D6B0kRggZf5YpN7fnVCQyzLTqvv
kHtpN2XaFEd3qA4ebsRrP1DqCwyjFsMrMgFlMSzDokrf1ZBjlpezJ7FdM99ALywO02RYJyxFEFH2
eu3F7McTMRCXRKWnMWVvatUuv0ehNa17V8Wqy+ydu7zu3+FWMFGStedEXNvXDI+jA0bnqMxlHd4k
3nx8say3WBMBtIxm3Glh027tgC0SAl3XFpTuDw+Y3ELLs/FuzMwehHmlbqq8a58JT5AgoUc0b5zd
ssiuel8X4ADqnepgfOxMnn2jTXFx5P8y2Y5qY589s/RWUT+rFQ2xtxv1aDzmAjj+EHn+g2Wa9cXB
eyKBmdob/cIoSfcGQ5OeImQUt2SQm7UEdwX8LVd2H5U3EvrVImwOUsRt0DQC+lW37qJF0/RBVbv8
TsU6whCNdbCqLl0aZtfftK0WrCdXy18hYryTdRkupQe1ozDCn9E85+L4vRCdIjChJw47eip2uFE3
bocuye8CjEeJV7b1DxtXLFSKtXeFlEWJj+5jqZrTWtOSV3esBD73hnfJ5gsE+36BH566821FVxYE
grTVVDliHfqVd5EdPc82t25seouvOoS94LdYTCzzU2S31Brsi/v57M+Hpba2DUA1dP30jGt3uHYL
kZ+UgAAg/ED2z52RHr3Y++YkhneKDM7XYX0/GUa01CcdwVoPlnvl7x3P1U4CgspyQl8b6Ami+F5a
6zd5l45nMV+iXT5m+YbDcbQTnBRWpt3qz8idfjeqYfggPzeBVGajwmm7UtJsUTdese6JfTNdpsG0
V1ImalOxrgPzyE4d8URJS1t7tOPA2fmJkiO1iaeio6UvYGYwhXRrNlyqGI+TD3okMyycfG1jQA8I
zyVXHZ1jUbbYsZCSu7cKJ9vJuq+Lhm3try4YXRBXc4B/sRtBkbCun926rxe5Y0ZPWJkVqy6zjEvi
hRxRwUKA597GxgRFAEIC+B7kPHsdB9Upak59ZXAEJEJ1n5FnWkDKHm5knZYZuN1NDaRixb3ERuS8
k4vCBWGJQ517FxjskiNd/a4qyrgHeTrtTQWmyQLnwUU0zqGJUunZCCYvSh2lr70aAlgHDjQDl10C
4OEeVHqHqJ9hL5PBrdY2GHorjEhIBll0VMWQ30RTzvsgVGVVOpNOas/z70anvwvs4AQ3OggRB1II
sCTt1teq4ko8DUqyUubw2Bpo4za7Jii11aNdjPFpIK5BKKSpHhNRuLdeYj7w/bEfphE2D3Twfxji
zqwW80UFKznFrcqOBLAkiMuGuKz920b8kAU7DNV14fTJynGq6ZIgjbUwtGaAmWBMl8861D62euqC
vZi7yAZOC2ikKGjAUCP6OFmqVs4GeFYEHDynPLZt+usOa61kjWykhcxXXzfkYenzectMxPcqxQUZ
yXxk8ywkJxUVanemef5JXvgaeDctTCsDbZGTVdksAFl8bUoMHdWCaZEdrHPVJhxWfP4yN1ZlOVdZ
17jFXk/qaVfEro7AFMyuFj9mzR/QPlRzNFXK8Zask3FR8XbHWSoMriE/9XZ0xnSncLQs9WCCjTbO
IYQzCNZVZ6kmyzTITU/ocHFi87WD1HcKu5+jUZBobUex8VwCtyJKnH3t1+zF5jstQT7ns1KW5aVx
bsnyjpuujZo1YVNSFAK2Xq+kr34SJt8wE5gVUZTmifleWzaxH9yDRcGQMa78s63ypYiS7xyuSMC3
FeD91mJpmYvy0ns6qFrLIzoAr40mfXDsfd6vlD7VL0Z9F5k1xEbVRnrF5w+MJALKyapXpTe+rWNR
PGlKtBQT8QAzsdJVNCnGVV7K2diX3Va70QL1V13VtC0JG728GdLK/OzXa9otCT37mBSWtxHxjBN3
NHPfRERaPDSsH7TQru/6GvNoBFofTKdbe4mqXOeNut/W2rMBYvVIgMD/LFoiy5bYrsWbTBdYa+Ud
DhgC+f8tEkwpudjih+vHBc4Bfb/nXcMdqTGHq4WSxnL00mlreb57SCrlKYyL5K6HIWm2Vf0QjGP1
UIBGEkaj3YpAqR48o8dwCY1qZliKuLD4W60jNOM3/q1VAKqCuuXf5rH9U5um+Bln5+omUkMyQl6Q
PNuwZdZmX0c72QojAunG0BSgV2jFZgKt4kS5V11TvWP9AMZC9eB08BbDAk9pDpoHR8F/TXSWsbOM
Ol2hImLDmEpqBJtAj8EDtx8zQgn4V7jqirg+raOqbUXB8q7gsUuIJUS+EZjoWo7VvS7YCk2068+x
LaAzVnvifHNndnj1pphAxsvWpCP2Z45T+VkEpsWCNQ7qRnbO+5T85mAi3jl/rhok+RpPVIHbK8Vk
GPyVQ0J7KzsbXaOvqtD1P1tTu27Rt8jK3efYqCfx1pESkr9CMmFhT4Y12WLGs7Mcr8PVfnQ2GGaJ
o5scQJ9ED0q97DS1f1Cw1XrIquEJFpV3Ksx82JUd5E0sgftz2yBBF3Ue3CElwlZyrmu07+WEntpn
VYdYwa1JstlXBTq3MSdmgObh3u3d/iz75/heoXmSR1s3H5aZgwt3FEbOCvh0eggCiN+w3n7kBKe+
CxHqC1Ae1jnzrXgXDe6+aabs0lrJY6smwTN8ZH2PrwVqzN4QPFdJ02yItY8b2Qp4oF6SI/Rw8KW1
MKt7fNO6S4Aj7lP7vS6zYKeHBZZ9Pb6FcWZXqxre6raOSXLiaYEMkidwB1nHlvPPbTrfmlpW6ss/
Ovxxa2aa2CQj4YPAuvMhYT7Z/Hr3ngmMd/CCJ4Nv29VPcXeYS4rVm+c4GO9kCQttFDDz/ocsYStm
Qd+OStKtZfg0VWgHuQM5OvnUuJkMDAunahXbinEeffXXxVRuHKUPzl/VbPjFPvWDR9npqz41W20d
jmSK/2ooglhdlD5sga/OsgvxCM466Jj1vz/O7zgwWpWmPcKH30QY2r+6Ex7fUwOoedRy9aTqhLvA
Tq9ctF7gv1fhMppdUOQFX6Vfd6lhubze2MBNDs4oslX7fZcWmbceOgglfzXIzrK1b5Xgj1bIPtiv
2H1NVILY6+dT8QRbpPUEcA+fapsAy2xRh1zYr0vMVmGfzhd599Xw1e+r4a9+/4suX4+fAMTj/Tl/
8Nc4Wfzq8/VJ/4sufz3qa+z/oe28liM3ljD9RIiAN7dtSXaTHJKj4WhuEJJGgvceT78fsimC0zLn
nNjdmwpUZlYV2OwGqtL8/z/e5T+utt7BanI1fRMsiXlX6quV1mnWm7maZjX53z6Pf5zm31eSYXKX
Gqyzhy6Mntc/QeRr9x+X+EeTVXH1QfzvU61/xtVU6wf2P612dQf/09h//1z+cap/v1PgHWp2h0ax
BSCErV20/Ayl+Zf+BxWhKEblCwO1jLr0O1i1P/YvAz4M+9sVRChTXWb5T/brqjJSGpW487xfNR9n
+k/z/af1Ocxw9B7MmN35uuJl1uvP4aP0/3bdy4of/xJZvaUGwqqG/rD+tetdXcnW7vWN/uMQUXy4
9XUK0aTLv/xKJor/QvZfmPzvU5FT3+0mGH6gT56ah26EybImI34r3bBfIANMqOelS46WtVUr198p
blPox7SB1K+pPXaUy2AxHKeAnDiSV84UqUO3WsDZtBN10O9NM/Xuyfmlgk5E/eylp8pjF1jqpX7U
J8PZmQSVttT9bQkzkHq50LVdyNyE103Y3KjZA9JTLq1xTpTtyvGmO28DV9FKBef7RgzKcZP+4keN
cmsC+bzNsyw5EpPCH6VmxTNZmTdmlbcPgC3lzwrel7PltZ9EJ1YVv9yDZ9fjjrLw/FnM9AQqsRBn
y52Y6L7KFilna8qsYpCWBTlcZqxt1on+y9V1t//kWLqPE/VvVvYmkJd0/9cgN/DA5e5wP5OJNW1s
sD/upU8Ne7gdU+9NvSrMdxPbVDApRkyK4W2YjJVG7Lz3WSzIow+FSfGuVlLRYtQxUQC5lAYvISCl
a/+DUeK692RfTscPY8g8/dP8gxRwxdTdjoYKh30DhDssb/YD9K3Og1ylcFf0fd7dX8nZEEU79qd8
h64GjG147pMAtIY/5xALaUqOt6BA2f1xlclVmDr9DWWQv1/JZZKycU91Odt3ohSRkw6HTJ2G24p8
e3ImiRNC5GTxETnb3K69i1yUIpertSG9zj5JdxYAPLl0Cab4dfw2VoY1ZuRDVwxftZ9l44EUgH4b
xbPubcDXaz5tKg0nCaRGCt9aUqhx29njIfaK9tMQqO2nWiudO6d3P4tolQO/9dnKWpezBqbSZKQj
H2wTQuxpGSmyyxoy0yqUdVwnmC7riEIt569ZUTdHKdOVK3Cgnt7qda9KdwHh80qIv5da3su11OxK
9S6wsGQ7tDsPXM6QGO6d2hpGCq55BUW0Uik2174CJ/DH61YzYK4Xc7+t+/HUarq9CZo+2zWx8VY7
nSid5+LdoDp6bYyyAawTb76IPphcV16LPohdyrE/mBqKP8hwKcQGvmATwWoBcRo+a9OgULpJXfsU
LkkRMESq37ICdKCFSGG1CG1NAzR4yLb67VXST5KRfH4QobOwhVL/auEA2RXvuUFgGp1yOyBytHgA
+aU8R0RRAa4EFk8aANkzeOXa/gKaVwqe9GLXEg272JFqMexBPWmAjiubpwWh4BC1dbwLgXoPt2QK
5qSDZDHM9179VA5T/SQybZF1FHVDh4OP9iB9UV/NM6rxY9P5wW1vN8O5V63+7A1EiDfSj0GhP7n6
Q9EVY767KHA+kQ8wOt2vIeQ2BO71HvzloNytM3R5/DbXlSxc5vP1hyuxrUbKUdHHp+6dJfTDe+WN
RbT25y0+BO3DG+by2iEEeLrYSP/DyMtLZvAjdRuQ9LSlwg98XIWIaZZGrwN1Ycd8IZuTJn2/moRU
bu2Luh+Sy4gruXQ5QfdHMv+/NkPnzhscn1RNeRQxZ2ak3K9N7jdvXTNoNx1pImdRivwytqcaZxvM
9bxfh+FV93d9WWnbC9qtScEhZVADYICmEUUkAWvVXnGan42py4K7NneGcx7nHEyjBmKeOa1uEyN1
1efBwnegjm6+FZt6MUykImHyyIzuiLrhh3wQkRvqkN0P1gA8SKOp2dbTbfCKR2e+4TWnPVLMqj/K
VQYPqD5H3f0q16FuO2e6BXYRpp5KUu1GG0vr6HDblPghXBvcevwlZH3vIgUQ64s6Mj2gKt9XE+tm
WXIsFEIyrLbeQFjnzblvzMtqH+R5WpEdAy/eMOu3cxpVYHxAu+J1GUCVim9/1yGvCbts+NVt82Fb
U9T/yX+3jQxnvrIdnK81y6QVeMqBRgigawBHS70Gd1Ie3BjgNQ0XdWVHeCTJdHiTFRRWFWMFwcoy
4jJY5hnCxalXhe6mWTQ1OGbaTma0x/BGTK6HLHNTWhuB+s4I0RZWtUt1xxntR3LW873bADTMv87+
bofUiWhJ9Utox+B6WE36WNUJ3L+QGR4s6lw+i63Atfxoq/azRZiG1AdFr5WNo/FKkpqBBtYDimES
uksasWqAqyZaqTYQreOS6CBaGVt0xCFVzzC9euszz9YkTr6pF5YD/PV44Cvyp9auaKuFiUq0WQGH
Um2S0NRooPx63cb00+YRoBIqeJarVbHKwkVLBod2tGOqFcROmgE05ouC2o3vMxG+eRgIoq4DZImr
mWSJCbQTEKGZWIzXtdPlpsi+au4r0poMxyz39kQ6XmSP8c/UQUF+pP4c8AEQLIyAGh467efK0kiy
KqeXqRioz1OSlEh4oP3s5KpD8FP174N0ViFA5Au7DJdZ8zavb0f8vf/drP6og42hKLBZsXm8tQbX
Omp+T2U2+Vkb8MP6c6RHwWtYzrdBhbe/deP5c1EV23EBRqN+rnjQO1iDgsWKokX2zjYcM6L1Er3i
T2FK0cqUVOUNZ9FGpvphynzKCRQzh9sW3wkppEQYvIIMeqd7VgEcv+3c0D7AdWR/UeboQd7Dq0VK
4udtGTnWIWwsQJdN0KmGTT1b1VH2yXMcGSfTybdXe2WKKtmBz6pqnKz4TfsmE03U1B8008jrZ3PZ
qhPwuTGK5iVZ6BuNNAVFx2zuWnVQhof3LkHR4F6aOXduKY4u720FVkImKm4azY2epfFI8CgTcvGk
B7aFfl+Z7cnoTQhgsikbj1k39DxkGTDz+392srTdLvRLxwIoOkhiWvWubDvnXkwm3R8ebHc+rgN0
e05ueIJSVS8DKGW2ti3w6Reby7pz8lgWRXiZxADe8TGcCHzKXTik4UPb7lsbsZWGrOl0R27TcDCX
6WfFLbcjrAgvSrpTY4hTiq4ZXqag1rfRAPGtyEYybs9kRX33FrxXEVWFCVRQpt47i2ggO/2Q1Da7
yKVbcuh7NqyvohNzM6aO1Mso2WlV37ybMv9nsEOGkxcEw2nyR7LQ5VIaHu+KAq/Fu8G1VfWuERvp
+kUbVBvpA3UW7XVr7i9zrjZZEU/+dh0t81r19HYflymkX2bOZ3Wog+OVid2ovFED76fQqmFS6Tzz
zu2ViNzBWeVSmrUverEUtQNU1pul9O3V8qISUwIS01YLwBkRI5lDrtYl4SZQjO3friaWnFFDUAfJ
TFT1Znx0ABjcxaOW7KXbeyGy3hgfe3d2NgMYFIcrhT+k30PiLbfX8mK8C8tMO9V5ndrQqTDJ6L7o
Uzk8BHrQkpyUOQePk+UToPb1xq/n4Va60iSd+6yafXyWXhXH2lNnjbscAqHHYul5ZhA8UZi5DqlA
4bjvOuvGn5o52npdC8qAl/2iUf4dbcF4mfmJ6ID9yfBl4dEMh0MTZeQpVfWW9J7hqXbU8IVCAPIq
/RdpjNhuySCy/Lt0kbkNiarzrEDusnSJ1nePeaDfVab3NkDvSWGw4JkTEaVo2d6Ze2BjF3tyb/Nz
Xzh/rPaUBpLeZUNuthhUfTVtgz6cbqQ7t2VHMpodbaWruKnxnJdfsiR9Ww1UpAr3pe3cGmmbkHVT
GDht3IWlDyzRmL8sDnZArMPPt8iiwiKJeO2btwaFcmD1Y+AvBmIlXWmMyI7JoymC3ZVi7cLdYh5C
yyZH8IuhufDkTEYAVYpLsGkEx94i8XHXDs18IAoPdL0bhU9q5G7iqcz+opWxJpQ8YpsabvAi4ynu
vx4vFiHgtBeLdYX39UW5zkFSMFi+JKF7QP0frBAMr6SGMHJjU7xz7yrtnsqMACABa/itbuPgLl5y
rDdi3dmRs51CY/wkTQtq6n3pN8Dat9On3KbII4v97Cj3BMQ0lAxWfb70XMJojWKNGwKvfBzvWrm7
7G+0KS6xD2O7ZeywfHS5mlg3xKoDKpxSSm+Ssr4jXRBsKRJgn8dwm0ZLwH+RFGrs3dlj/oeoLka1
3+3Tyo3265hgKNLN1Adv84gCMOP/j/Osa4//+X66fla3hgVCWZVaxrlo9GMf69Zt6xvst9K+N85T
xTRsvVLjnNpGfDdSAgwroHEW0SDai42YVxTl7LXWo5ZkGSKWMrd0lRH2iF0VAPjUJtW0F6GoLyuK
+UgR0p7iq3oTuVHy9pQuJ/J8NqVpTDdwYuxhv4vMLU4N8y6qMovUbZ75bcArD4oJ+p4830WPL2dy
92XVtjdv+xp/jG7x8ikP/ECCR7dL3cNYtAZYx3/K1EUB/x2VObV+kecg70Dku5hAS/61163yVsaL
SAZofH12fFOARVnGi2LoM/ds65NyiLOReo6hPJMrUZ1nzSrPf9cVhZhMoFrb9Uxp7X+2lZnSKPjF
sUFEq+2XUjGUrVyZJK1crvJFVqYK5H/v2n+3gw5UISsYZ6ab7q+wsaSrk8ar5BEJs8s+TkTS1GEf
fKDhTkktSH0D2LYsuNecgOIz4summZHjPJoGCczxi7GI/axL7ibO0lvpWhWl92AkKSQwz8WrruGE
xwsE4OhizI7+MsfMnuZT7IQvAcVKrzQJP1uTfQwMF3YG39uxKJ3nxrfhTl27FIfc9gGAJkel8S7a
ALCyp9g2rTMQ4eOnGZgUazK6EyBo0yffpGkiBRTsKtJ3Tl/y8BpjOznP7tsAGSWNa6SXodKT8aOV
xHuHVJpd6VYpvs5uOhZaZDyVFFrtuxI/mWlZUOotMl8x221Z2M3FRBQTE2xAZsvvSn36vQss7Q7X
sPEEqOmdGofqvda1brQtXidqxZ7aRTV1rXKv2eNNazheBMlzNt0liv7HxdKkWIvsdLPYyprrzaQB
WN8xaTElOewnkaet124rKD6Ol6nWmxG13GDspJcbWacrXjUvcW7zWA8ATOBgZyznSTdS+htS/anb
UjjSb1ahNs3k3cp5UczJ+cYS0PqLzTrFqlhl6zSw/cSbmd8pXPfjF1xorxRUKp/bYrKORWeWN21W
p5+VGcwyEh9/+9FgjCC8qAPcMgIFNKnUyRgAeQkYoBraxs6uso9dc+mKsWjFeO2K9mpsYZOe3pJj
vR06y7jPEvKBRt/9Sn6r5t8FGnDpFPGA8lWXyoSbJjbv8e0a92LdjO0uqY3hVLR/pIVl3oVAPJ2o
JOVfVSnwVFIZWtSAiCGFjX484RIS7bSYyJU0dUOR1EVz3bej1riz+9+gNLOpi17sZDrp40TqKIWu
7uIpAK49SPqMMmgaY9ZC5WascNjPvEe2vVXl7h9pamYnsoFLXJ9Rlp0aMqK2ieNrWxnUuKm3j7ou
Ym+VO4p5D1UvVevDRAXgwnO/dEGNmh690O+gkvfetJba108z1AD3FOC9cuosvnZZPG+0IvJfu450
JK0vple/iqyN1zb5q+9AO1gUgQeLQqNsFIua3c6goomwgXenwcV8qdM249i/dDWBegCt5kN31Upd
3X87Nk2DaOsMHMnbpfrT6EiPMepIY6/gOff2gnZC+Iws9omY4WkIqr3IRlIu591FvQzJ+kLb18sM
JgVde0/T671bK+UN8CnuPqFs92c9ib80lBg8qX2lPw5ZlW5Enme9uctU0si9JamX8me2ZtpXf67a
Oz6ABqaSLPmZ6rZm0wSe/0Au4PxcKu2TyAM9qw6pb1o4xlgkatpDZ5JO1IKz+Rp9M8J4/D7MAXQF
PNae+rKdb2A/qW5UMwueOQ6SQ2/n9vfom96CfyKWwJtNT3YMLMzbzhq8SSqf4HTcAWGRUgOV4jWq
lxo+EVJqkO6nyUnvycZzHvNKUbZKYPE2e78KclylIover1bt5Soei/suBxwrCuynkN3rLd9F40Ea
itjNByv2YW2EOXBzpZDuFPtPZZm5t2K7WoDzjifMIue0T4NnwP3yF61O472vkvZfNBSOxUpZbq3e
SX9rx3g7m9P4LYBdbD/XyUeLZgmR/KuF4ESlcbTNohA20UCh4CMHavMIuk3Gr0hRw0d/OXA0oefs
LBVMsAtleCiHE2c5hojeD6hvUCLr5IEZ2u28RSFaL3X50aT1/aSUNUUhy5nmw7BlbmLA46mp79uF
alfvcfgalVc+TyQm3g6uoh/GuVS+4MG6WBgU/WyyCeAhO6YkKic+rC1465BA/0LoWTuBrNs+g6M4
PYB9fmPk3PZWLabiYE36sBNbaQw1/QUIO+0kvaqLZmoq+xvw3JtPHC63/VwTlvQhcxOi3LbBD1cY
eEfmpp1+cvR8JyXQwKNyHIZOZSdVzq7uaBvXttV7ChS3aaj1ykvkT9Me1P3CplIGWFxpQltV7xRr
acg1z3iKcEluralTUtD9mvFsJFKwaMR8qWn/p8s8gASyphyWutdqGp+i5XkN2JdFDCe1ONZTuJD/
PvttflgpPWfybmH3q+AKnJwbkV+zfopJHhvjKZ1CczODwrETQ1GsU8lVkDTH+H2qK7PEfVQ8LWui
I5ArerxrM2vXtnb+ySpTDppmEh9rvU13jR5x0lRTCuc7FZ5Rs/51KDPvoPfqDBUB/NTCXS2y1uvn
7aiMzZMo/lGmLmOp8KM0dbWRIWndDNtuGrWdBB5XgOhL2PJDHDOEvejgD8NPErW8qC/Y0X+9voQ3
TQNKugvmdFd09qEvup/caAf45cbSx/R+mPo+3CcKpZ5O/pduslQZ5wMeurRvj9J7N22X55g8zN7l
MqP0RC4W7/YiNxeCpHd7WVJMvW92BQBTuaBWS1OUvr1v+nrerDK5WvAz7/XCA8ZWbCwXXELq9d/G
te5AUZBYDkkV3I9D4uyLKvlos87YArx2JBr1HeYD+66qrIfL5yFdUK8oi+YDWP8iomwXMxG5ucPz
/H3opSuaKxke31/8oK42mj6o+6blySboAmVjfCehvn8MSC0mh1XbCAZBE1TZ2TTBCRUrGeQEPegL
C5T5Xwe1TXL/FirRIg2mbzOn3K1MJjikoGfeJKU93ks/gB7n0E+EEkWmLDYfDam63vO0ci6jRY1P
WCOyiP+N3GsD4KH4d5PI262ST8Ynaea2d3bO0AT7VVZTXkcIUQ02Wa6aHIuhah8WkjBp8FaDt1rj
885HHwTHhTgstBMDMupvYvBB3PXaATjbbCuydQ58cuQ9NY5zmUMUdq5593rAVnNZqntfjyyg9DDP
5nCtYM/xG6HX/nadvPL4GZRmx5fP029AUAISZiFtBdSwfjL0gjprx3xscgheIYesnxYDEYmBNLHz
USSmy0CSla3LwB/nWqf/ca6paL96UazduXq4cWyreZYm1goY7zW/e+O1aQtAkfTZM287NW2f+z7z
PvVZuPio4JIZAvhVfRXrSx/HFbH4XHuzdijH+VRwlLm2XteTEeoyv8gmc/Q+jcwvva7UXqMsfB2T
yHkaB7Z7VWKEt9KV0h1vdk5UoTX3UsOTxV7wFGsn6YhRCDI9tYzm52ip+xE51v4x6cmaqi2KwbYd
1Hk7reGXIyPEhgrkt6XWqZalHJy40G5zM1pbhE9+TZ3fModK5dV5YJnMWyJbqp8fAjUkyYI8/U9h
1j/UczqdRCRNCarTET5sHTBHzPA8giUfY6daJA8kilPdVaMZOzAJQ7t9I0eJRF5xcikNGI7+rtU0
bSPHFJHJsUSuVtk64komE5hE/TaqW3T7kAJQUobAC/sAGkaxqHNbq+npAidGuesbYFgx1XvL0oHI
7CEXPCjUTx7qJUA6J2V2oMwgOVRLNHXVToH+26iRQUNIL9pSp+Tsr9LkpSvakpDjRbumyUs6PVHa
8DL2SnGZatEmM99kuA3xblFFBKfRl7kEqcvXQPR3e8364nf6NwiZ8kdRdq2+ASRP/1xltfc86eFR
xGEGEZ8xUIc76pH9ZSzU5jZXy2QnWitolH3gxcTRlgV8uI8vC1ymHJ2rBQgmflggchv3AJQpWa+U
ubRnK0y2dHG7SDezSOibNH2bJv0dAJ7uufOnaNdYUfRrRSHHrIN/ChGceRj0wgbUokh+GpX6SQxI
oHQAuwiMx3Uk9IDhr5XGIdjzza/pnFkHyF34Wlmg1qdjBj7MkrPSL8kuayOyHOIV4G3z4yr3ono4
VCRK4ueCHOxqqHQVSaZcxlKnC1/U+8TTcxzxZbK6oC433cJPIY1ddDiq5LKOScFql2ZVi2yag3A3
DziCRHE9xWWesiZQjBd6Z+i1fV6boeubu74kdeldHpCNdDZGgPZ2f15SctjPzQeboo3GY9J6v/bB
WDyAlazf18pBOkBDQ/Nssx2/yKvsKHKRyFW7jBmSRr9nb7OKAwglwbQjyPrDpB/mW+U/TBpAiNXn
TeQ6W53KqeVMIQcQy3ft4zgm3y5HFAmcLM3V+YNC4a+QfpFPuyjJL9MPUTziLf7R1llmq8Lo2+UE
JNrLeaavhh0JTe4pNrIKl05evzQpBXyqMlOMklUOOMKV83myqUwHsOYPKOzcnzSen/jwNP88x3V9
0g0SIeEvMl74zIdNqLTqd6V9FJ6vZYxV6W9jfE3xz00QQc2dFNNeG6btlBWcivFof2t5Pm96QFwe
66YHzkMNOH2F2fytccB+AC9y2qYNWI7OMBU7IirxI6nH463tTspRd5riydW8ipMPdViGB9zyAh42
RcOnsW/0r1eDtLZWQFs1i6e2BvfAnXTn1hy8KYN1gg0k9UG1c0is3PiS1ONDOrnpb4mRUEnJ7u0Z
fM2aGlMsQkU1vtRD/yD+s7+zeJ/jHy0oYnO3OVXAO7dLfgKXIvskiQ7dXiW69cWampoCsPCzJFQU
oWrfjWBsXdIcstIg1RM2jIMxgl7Vgbd7LI283xaFCdv2kgkR59FlUhnf7mTSiWxJmVRyKCjsdC6T
dtrU7WNIS0gtZpuiOsOnQK3yM9wGnEAgJ7t0haRecGM1RPhOQFhZtjsiX0R1rOZnmeJ9HhFB6Ll1
YkXjYwa+3ybpkcIrQD6C82zryWOzEOl1YZj/1oVkTLWe922aVX+XctC6WFit2m9CknQ8Mu0OdhNT
QPXuTwUOoHksylRDAY3cJP7TVWiBgw3NpcLRRUYTtKk2OpgPyws5sHfFOONem7LsMSvBEhVe866K
RxKq/qqobYWzxKII8KhdRiS9x7d4UQRxaZ51Axzi+xFXVVY0avPy5t8ZDCc7jASohe9u5/eT+kub
vMIUmv2Gp0/dRt40P2jkN50pYAci7M0g76N9nSrk8ymxe5za7mCprXOyJ99ydrhLkkMOkCJZRnDM
izpSdOcU8fcAPwRfZUrp3W2qU8Qufxlp1nuD7P/XbgTpY5WDjbM30yR8/Rt7e5HrkVeQ2diARVYA
75EmNb/SxScpfdUN6g1hYwtCO3wXXqmNG9POWihjK+O1IfJStzghcQ48hHVXbgRlE5wVIK0U8A6l
a9rmvw+qNJPkvHy6x0lVAH+7NAo4laQXwp/Rzn/KFkUMTRmMMANpT6q9n0A3LjW3OsfNND2FS5OP
1r4pC9Ddl540JPybUcOmc5F4Wac+wm69kR6QjuBxkNkHJXJwWkXxWGenoVd/FpE0ducVt66qt5eR
TVSHt3lt/Q5FT3cC+5PU525MeshBi24LELpFjGko8bcvQtGIpVxdzKVvBtnveaqq5Msk45kjk7av
5n7YSK6lNlB9w74cjfTFRq6kASUN3ILkvIqB7427Tdl1bwPqBortalYfE92BykhpPYdnsqLzyXW1
v5+qwN3FiTF9bvoQP6rlPekquVzhWIIeamvKSZTzoKoUVEK0LloX+KcbSKv9rWhdXjX39uT8QmXx
9NkCC/oFOoCirutuW9TKYzWALSaWhUV1djXl6q3Mo9f8dBprmPai1ZtuuNOodwUNkzsijyP+FOvl
nUwrFmRCAtinVM/Si3KAKDlyVmeZDZ9VB4h9NQGjZcM3asKHZ2k9x7A51H/yKWYl4BEBEwUT6c3A
F/nWAEb3nqpsHs11UH6uAMfYqAPMbAUfmo/DJ4AuqNmpQTzedEFOwsXiU+U4rW2jKKxAxaOb6UVo
bMhmSO55KYHXUpoU2yims4vbWNumfvaDYehAAuBX2UHNK1iAlxCcsoTg/CU0l+ID8vqxfRCRKO0G
ABvVM4eDWIjC7gBykvEiWyfRrI4c3ax7ELnaKAOUNHBmUa+vneuuym/K0H/yZ8UE+ksgrYJMB8hK
AyN19uPfMt7lgKssmrDxuIQLJjnYcAdvRAh2M+ZyeTEFujLfdx1hKeipd573Ghbt9Li6ACbFpCzA
j5QbcRyIImrMESLspt7xgDU+iSLVG2LehfYKQEZ65xRFzoPP049m1nkPZQuvQWZFECr487xVayd+
bQe32Dhz5v9SudXDMOCQ34zzt5IDH59q0VJB0le/J2b2xRqS/Fun8K+lfnn6ifNAtgvztHnq+gKH
gGlp9244zjdT4HR3leoNsPLqf1m5GM2PK1vLykpYPpRTgZ+lSL8RtP+4ct8lX+IyU7dxbvaPc5Qf
ADEDjXs2laNZTMovxsD33OsSHTDs2t0D8e+dqfnv74ijQyo4xOqnBECzrdNU5Ver6V6XpG3G/wG0
EZHOOflF0RT1NeidZKfzo/8UpL5ypH47vouSuLkf23jeW95cfHZCH8Do0NR+hUjj7TY0bkPxg+DX
zsAJeHUb0+z95TYi0y1+uI2ajc29wT552438nqsB+gqCENlnoGCLJ6PlsbL0TE+lIZcvd6b8QUTs
tpqd1xjdUboyPJzJVZJua4yX4dR1O812GUphADXmgCI7sxnteiO0XvxCy544apGY0Fov8AlYL32w
OGEgQTqJrA6CJet3wboC5PiFDKPsyfbfhkMJRjwxsvAmmJ167lrzrWmWq4T0d1vpyS5denbUz/hW
UgPH6aIBnAfWHk29VUGp3Amvg6nhXSAEMp9Bg4VTT/1NxLCLQhWzWAlPjVjl8zSdy0p9Yt/ib6Oy
BA9zGsz63C8IKtLobd+zPwYMOgL+8XZVQI2AtfpuPY31vmj9G+g6u62B/+xWgndpAvYVCBMuYKjk
WYsWzGvvVgJ/mT5Dx+sCL2v7/v6SODAPYbjx/cE9FpFWGzvhe9cWIZwK7lGI3YUsXq5Eq4PitmkX
bdWSO9MNLazrgIQ9zqHxWReU2qU32epngbAV3dJbdYul+m754zgIhi+WpVEbFJKRFuYP1rRPWjCU
ZAt42Q2KcIxKeEKWzaKEyqW5WJutQZUvofm18SZl2k8lu98htG9iUzFIUoimbyR27crUS16nqC4p
9UMu2LRJ5IFkUaUXuTstCGOuP31b5Ku9ppu/s30beIbhexkXxHZp2kSnWmToItxtyFZtsNhlTjuT
7CCnxTzNwodA48XVtgOVFpMzfvU8P9iNRqbfSXTHKT7N89S8XlkNTrzEFu9STvBPCv+0zrAJXLiR
Y+7cPCTAuRCzDkYzPlUT/1IJa/Q6ZzYJr42G4jylpmq8gLKzV3jfwJlidWcl5bwmTDV6qrGd00OK
iBYeG2hfclLTw+Yk2ja17iZgK56DIDRlDhH3UIuew4w5ZEoDPxj5SEm2ycIigcGqC1/KqaqA3yFR
qTKi8KUAuB+wFnc7j6DPbiujh9PQ951DZdpv2oRjtQwV0d+NXyxE6VBgt7fgpKF2oHbacvlTmguA
uVOY1Zk/pblglqtWWJ9FOy+RcdESHcc4BN981cqvSbqho38c+3fG8lvjqZach1MeOeM2tz3lsxJM
f7maRv1NNrxfXdkpMVzuY1OPxyZPjFM4uoDuLF9a8iCep3KcXqy+NU5lN6WwGvLlrIH7Nji9fJDL
l9n/036IwQKd+2Kw1X1pOziIADE5zU2onya9tXdQwhsbka2Kv+viS9CrjYxb1UY+27s2hCH7SqEt
86e8cXeta0DxpWjhozRZkX6mftUh4/FPkVyB6+ZtwZRP94XwZYqwjBtgU2wXCLQfraOQZPfU/nUV
G1MQrStkTvG2gmORu7WgxnlbPQjTvYxYjW0lewmG7FZRQNmkeineVNkYH1pYPuGSc/XbdlarB3WJ
9Cph5p3UjhSDJdLLm7Z5bvA5QbNQwdu6WIgia8xbjRqyyyDKi7tdA7nZpM3+A3Sk7UZJvfLntiQc
aelZeMr8vnyFj+wirydYiiAkMvdVUlc/l+xVNa0ono3cB60om8g0XuT9MpwKqGAdXkG5+hLY3RdI
Lood3HvJy6DibpErkQ2LbFpkcvX/xk4pcC/kKljT4xhqW8+YgdtfnmjWce6n9quph9NpUslZFmmS
Ztp2HHiilKEBf8W+mwHB9iDhUQDIO9RNrB2F6GJ2jAdLK9TnJBuTT1GjfxexWLmRqx5z05y+Llaq
5xyNjHyYQjFf2GvmJ83iIUA83noRWRGGu5EixyfDgp8khqh555B1fRQLGWBOuDsXAtgXkS0Dehv0
1osfwNWDiCS+ZA9qd/hKunR96/e1vg8X15eD3Gqtj/KCY9G3xf7v5MOcwj5b+ZtwDLuHJB/cQ6L3
xb7Iw+wnYAyNG3gpvW3ot9lPQ1hTtOwEzkbx6Mazj1OiBB5TjDUDPJ8+Gx5EmZTx/JwAQhawdRrg
2dplQaF/1rshehqcdrjpE9tVccPZ7V3JyzLdDFrg35rGUbOapv8uCqUA7uqU6WN7dzGHtg++GUio
yJ6qQGGZy/HBjIrutd3Zozm8qkrTQjg1phvpBmW3IEwq0MAuWlhJS8gVKGWRbjbCYBZYwwuRae/J
7ex7EfPpglAUkOReJjVTurCgZRDB3IjW0aZvvjm1hyTlfLe+bvGOpNMmwkMCF8CH17C8bdeXrz/u
l6LeDwaiC4WBBeUMzcvlXS0DdXzQEWBIZxN0d86Q2nDolyhb1o3tczT7h7YLg0cRdaoL33FYfxed
iNZBq+zHQe04VyetG76L/f86KOrIFgPtgVvrGhc/qTM+enFAqkfZDEb161QHJyVmt/mS+23xOU/8
P7Rl11U5dbRx2UzeAydoXLr2j13RrsZ4rJr7tTskVJxpaVDtPOXWN5fK4v/D2pc118krXf8iqpgF
t+x59hDbcW6ojMyjAAl+/bvUOMZPnpxz6qv6blSo1RLbyd4gda9eS1redIdeRHXGw197FivLQORu
8wBIiLlyiti890xj3EJWuj2DCG44Cg6xHJ95/Ib4srXWAJh4mhoIaYxV037zmvjADeBtgwpwbvAT
QCi0sL5BeSf+7JrMXGVIt81LDpqifWTl25JiAmCpF87bkigpP0f47iYdF5+1yhxAzYirETV4AXQO
xOeS4550JZTtr36VNYEm1gdh6Up2RbwlbbAQYZWLy0Bx0YA4eUPdtm8hFA5FTlIKI82wujDZ5d1O
0mIuAhh4GWcp9oIXr4RscIALO8T7J4BUx3zxcei/+OgA/ByHKbG2UW/163hi4SHx/fEzg5x1L6r6
mRtVesnBEB1I6Hp8JrckybQDOIKhs2mzoDYHf59mZriLUay4RmGyvUlEjf/rOp/6tVXl0P2g/tjZ
PWhFbHsjISoEXVB32lg62wHL9CN0xuhAvPUAXXU3unq3LyayT44x+xPFPZkcBRiRsOOtGh3ITiYa
/J/2P9bHd/zD5/nn+vQ5fUJ0vK8tTGfro6pta2iujS/k72YAke1o9re+zMD73ggPqYsy/dZaLMw2
wLYj/tP2IBlRE2Yfa0oh9JIyqMKkeEr/e6nF8r7cPD0Fpa8rCyiEKzUEu3LUt4jXK9/w8i3ZSDuh
B/PpVeR6YA0meLHxKrXsyDggNarPuDHh5XbgcK+/MLDMPyWN9fYCTus3txlGptz8ruovYA0B9d9v
t6mT/1rtn240vQoj/Be7+PZbEw7GUGC6dbUDTXqrYfcJT+x7oD0F6ofxRa/0c96B2YI8uW11e9e1
PHAlmjiUKP92SkB1GLfguiWfUXPcoOVA05nIscw+6g5gX3Y+3EFfz+65CKczaCPuyJuWlT6eW9ac
HNK5PEoG1IodasU+hw7ms14jJRGyMLpQF1R/u7bokkcNinSPxWitR1XjmuWWiaonXgXUnSbD2oOM
WZ9HcxkDCCPLck+jtGQMwY0LddWSYw5OPlqyBL1O3kfdxYlC0KJoPoIV8cqkuIlqeFsAJg45uDPF
UvqonqCJl0Rb6hpZLE6mDs2ioYnLTxHyRo92PodSyKFtQPm8TOe80Vc+6zdGZ0GlMEr9e9mgVM1U
aqG1GEA7wToAjfsB7A//9hBed2olXvV/eAA5hbC4Snn8ZQ2G8/taJhb04bFnKcwNkDgIqbiWjXZS
tPtDqm2JSH+2zeMg1QfJftOCBdYpNWPnNDayEiZYTZEHa86MukiZzF1C2BCmJhbObFowNe+TCK1D
Xu8m6pHr+0QT5QjnOEIpdWpWtz7PTpAfZI+ABrNHZprPKONqLyCJZZAsb7wN4ttyQ4Md0/zLiJBV
pwbJVJb5tWK5CVZazM4SJ92gpL7d0nRP5wZOou23ebaaBCmNHeD9yR2ZdG/ApgrEzzv6BHLw+lMM
PeCARmkNEzm4UjeHezKJWkMFkWDZnj4C1LWbo2O6OgAgvz8RSH+g+qU9kKXTC6g+Td/CNBkOFIDj
IMjdTU1fzwE8kVjdFS/aexqkLxmysRB9T+N7+oLFWYeyj39O50Vdr2PXBH1zmXmHBO8BYHe9Q+c3
xSfHTMtPBfZJlszkLWosfMcd0145Zsz3NAiE9LS3QJSwognv0/G8KkDiOrKN51bp1bIeCTRh4iW0
BqR3AvsO+O6zBknlVsjkG2hwv7o99H1ANOIfihhqjCzPjS+YSOM0caw1b+2kAM2Ua01PzYOjIPiG
1ox7pMUNBb3g98gLO0FYt/nWA2uBgAzS5z5LLLCd5shg5EpJSkm5KDuQteYH+z/9kTO8mH4b9weU
LktAWDMgFVTk748YYM2SemUlSGgsAx+ChS1FApkAq2aZ4Bk+DBW4NER4DxWv8N41kGXB9tjfDZCx
vQdHAGL+Lkq/hOefycMMU+NO9l+n0XHSVe7HrqIP/xky4aYrR7EDt2pJ8qU1aEmnaaHZp+7QDCaC
tz3Uu8MBRW/qZIfnkgsZv6g7ULc19XUMVtinBCcPbFv+7UavisGBgrZfdH91a9RqBGR+d1PnmHk1
stNNtd7my01ptX4Ao/KQCQAnIEy266YsO0EXLD8VhmbvRqAQbrGoAGOvDO+xDxG6bkynejWT+DWJ
Rf2zSaF3lzEZB5YEBLqNq5+937yOWly+Fk2ZQhonY4+jiR9zrcX5DQIVb3dpDPnxLq6dpBvkwVrQ
H39pLP2NNQZK0+IEzBZxxHwwQxtyppX5m40mKQoOLzIgseF7mxyxt0eIxFRHBykbCPM49iPZIv65
E/bwIAy8DnwHssPtBC6sxR/SV4A0ch271NZo7+fmZegmiJZW9p0zSvdoqc2qC+zG1sjGFGnsid+Q
bJdAu/7TOIvHk9FSnunGPkrueT+qTD/rYDlZLphrzBb/98U/fKrUH5+TrvlCe2TaLdNGeRwgNs9D
/UB24Xu32PKAfcin1z6C7MAS3qUwsLLbJsTObTfaUuXBKJ7rCEoVkIow1gnyjJCcS6erFXJ9RQ6O
/5x1jb2KSxSrtzzKV3zSo+2UOPZVA+J2bgzfjM8+tzdDESK8RQPkIiC3tCrxI9uSbUD931p3kgjC
dD2/DQJ0IZ2TyW1Vcvz7NZWGACQfj9g0jp/BnssgUelox151TXPb+JK91CCvOTke1PtipR1tFBNb
9RwU/hPTSjBh1T/r0dK+qAsvq98uDPDjZhyCII6B7GJp5MZz43XdOu65fRMGtAWyNimOSBiA0SGc
/E1tQhUhNcJyldcg34mUPF2prnoPaG8AedDXDST9Uqkbm//sQ47UpCnYTmLlvSxGV3HxtSw7H8ct
60xHzqGKpztTm84kQ5al5ninxuiESWOtiW+LOpy+j/23eeBDAcu9tL+0kGUIQHwUP8ZW6G1HDxgb
ARrDi5n6yaZvuPFcaf3XopJQM0/Ag4dd3XfQPVuBVJM08/ckgG/lBQU9KZg1Nf15knKeBFnVeVJb
IaAFuIkWDtkpaRxtlU8iXSHmlJ2iUIKknUa6MB3fLmloynQEUJxiOloSCbRSlVVWGgrBEwPC69AC
S85+CAYNreDtg2an9aqqefxlLMSNOaj1CgbxdeBe9xMlU79iz/GeWW6Bh9mT9i1jegbdJx4f8S9b
X7LRMjfc9tijmfKXJIx2k8ofUSOq0Qe2JkbdOPVzC+nizJFHgzJQH3zeh2MvHo/U63QoznejP+0I
ElRJ6JQPLSJ6M0JIwYdAyfJ3G3fBQEGi1ORMfvJ9LqGOaD3y+4/rOS326F7WncG/gfIUnWnrJcIy
2PonsKQDc6OCNKUNUGDluKAqU+ho1dCkENpOm8U2pf7V0L40OHYfE8+vcUrWNYl/w2g9d6Uo3Nso
ihSVu4mPcAGIkxLV0ACY7MLAcsp498Ebu+V1O+bDZXF2mCL2zurHD24Qck820ilacIG/gCDGv/Cq
dqygQzzg4FvhS22a4XXkOLesAb/fuhYYyGYX1FxNQZqEGp4uY7EGngiiBsvzSZp5DTLrDT2YOrLb
Y29fy7wr1kI500iYIwMX6BwAwZTPzn88/Gj1wrQMkC2iLF2xHbqKHjEyS9Rl0qVOxIfLEBmFkdpA
9QGboaaQBt4Hv3gwqnhNjk5ioDzIqpl1MG0x2+YVrLHet5Bps+OgqAvITRiGfZdkU7N3ki4/lJYz
3iYIQUIjLm1eJeQemRZpPz3R7N3KZF86VsgVTSrctNmL3ADziN+PNwtLzpMK3b3QE8Euuz1iRO48
KQSu7c5Px40Jhb6gUJUKrqpUoKaWzQpBK/9i2cIArkYd7cG1EYP+CqUHIGR888OpCcwlvG6AN0fI
J3ifrFeJ2EEfDfLGSOfcgBmWtyITzcV0oVDPzcKF+A4oUPSkHY+Vr99Tz1UmugJvSb7vXVWeoKbS
IjRQalG21WvA71jYlm+r+Hnerc0ekdTE8MJkU9o4aMrMBCHhcivklvBpgKDZ02pyTPdhmvIrB6nC
xvNEsqFfVKV+VnpSPkLJzTxTrw397lI2PXj/MEaN3+hi4wJxsUkr/82GytX7sNK8+beIqtryUk/W
jfzppwjyeL6JYtFsloVEyO8syBZfaB0Eh0G/MbIUQSZQqtSK/8rIkl9cpOzOGSDezUOw1pOduw5b
Ga1hntqolE9mGu+60TNec2FAybpsxx25ZUih5wYO9u00mMf/tOxkauC3FKDhomWLUJRHi2CBrdZb
e1QNhpvCmbotsZBRN0Vs/UM3Vl2iLNPbJtwso6FAUEIvf0V4LTwN0BQ68gx/JXXtGNHyyvVQiKBG
U0dxRMY1cImqq6fAHnJF009dpAySS1Z32dyNRqFfolr7Oa+EjMc1jcqv1Iu441yHTn9m0zQ9dSXv
bhp0xGgsNqz4rs39K41JIBfv2tECZwDuCEaN5h4brH0IgpWnRJs0YIrGLY0Vg2k8uCAMpHm907eP
Y5esaKyeouSTW/yq8c3biRRY9z4sh0dRlBloufLh5CpyJ8CGrX1q2jW0dMAXNbugmqaxHOeeemmZ
m8AAJsaWuoMBDHeZ+Vfq0aQSG/QAAYLhRF1aknn9PcvST6OiPcmHNnvQVNS2rGN7hw3GALmbuD5I
1O5fyQVJmfgKDYrDMqEruL5DIQAQFGoRavoi4fMiUdEMBwvQ5QAMEz5S2bUbpI0PNHNt21pgak4M
kS3ur+1+Cu/qvArvUC2Z7xPIGwU6+TQmyuzKur/SKDXkPB5LP3LvZqesxcOlxXdgXjfzwZSkO1m0
XyYt9yrVbYwUFLZ+VjprFFwBQ+JHunly8I/zvhcoRAK0NvU/vP1lMuabniEIXnf6Lu3zYe+iWugx
ip0fcToV30vdR+aAVU8F6NL+5pC17Mkfq3p2wIt32NcjDl1qhRyHpQcGHpkgcaFpXxpRfWG5Zr2Y
fDuFRfJSN7K5yiQCTluZ+1LEuwzA8S2SUdbLMumti916ikjWNFWn+c0oTR+/kSSuUN4HeaQPTR8C
8BYPI1R+MdCqdytdQeadXXHgSSzpr8nimyb2OVlV7cK8hBqeY/uQdc35xuFm+sQLbAWTLup+VIhV
aaZt/+JIY9VsTF+dDkGNHPhsnLR7HA+x/T4adYtiOzU9hNjNPH3y9PYJKY9hk+bY7bcKC+EqfARv
bbwuWX+lHtPBpjB1GV8ZowF8hxrtPfE2GkUol2+cCogpNfV9vu/Jcqv7YDBNQGGNWAAK4QdVo5Jb
oFXBD+QReXsPXFE4CwzM1L/04hONh+B2W5uWP51oYq4mdlTcMslPTZ6MR6bKKprOK6+OuqJu5Ib4
nYbD2ZigtQ0WDvAzNpU4kxt5TFpU7boeZLEHgI/6lecUDTKeozbXBoR5WgWJoYs7Y/DqK7AvGtCs
SJ26oq7w/ayVOOnvGVaU+fcgBASHeW5/Z9zjJ3o59W3iXyGDtutivOlXrRkNWzDptetlq6cmuCLv
TmQSoOnb6p4FkDTCozx15Zcwrw8g3tF+Go5xhnDp9MrBLLBiqPe/gTdL2zu9PuxRXgrUpprEHNQt
pnpzmGRc3abQLoNsLONLrqpSswTwaAFJoLn3bne4U/J1IYpjaYFLcSGZASwUuj5az8CuqpdHGsjx
9dpUuY0cvxlCybXXx0sDhrSX/lctjP4lMmUEjlywovmNb71w8H9tU0PILTmBtfVtjuk29ovx3Y7y
vWjK5L5vrPjRLCwA43Md9FVtmjzmvGrPeOK80uAUx/UFFNWXUrr52RqzfA1lXAgsqq7f4w0Y0CU1
oZbiEaZGRplhhEG4Uwn1uBsyDs43QOLye3tkzTUHfjToBl//HLdSW1eNWR6omyFjAXVM8ZQZ6ggG
nG0Qgxnmc5g2EtgK3Tuw2EtPqDp1V9gOBX3G+fNURPFF10YfBLqAAUBItltrlRcdK9VVbly56VET
XxCvhCZa1CIZBhTWGlQ28ZG6726GWg1gMXCjEahgar+hsgMMW3X11XcRU1cR81RvBZBWvXeVflmd
URHnrt89kJJACUAqxMpVHmEHSnnygCZR9TVq3tYgDw2Kc+AiAkcyHkj6Q4dk2mZqUAMiq8Z4QCm9
8ZBzf9siSnkjjyJJLSAOfBkgOgWeXZa6U4CnzXggZ9tCYTYfW2CuMJVmtGpNhCPbjV2JqVjVrraV
g/NqQlPrkIGOKegUM4wzhfWJuhCpsZ6cnr91Izkm2wSlymvZcHdflxAMo7O6i796zyuRrOkgT6PU
pdP64mx3IjwhqJMGlNXq7A5UwWk5bJPW0wBSLvojty3vpAO1NWfHshCUXBIZVppAdkqdtaNMdiMw
QPNKy4Q/10SkCKqE6yzGtsfMAXSLiyG78zO80eTE7puwhAkYgpM0vS+LaUhdSCLYhVhFXd6nKxYX
fJ1qXbad+3U0Kc7yxDrMfSPEy7epyistURVudjfKHudDNRl4u3n9HCW2IKmTxzw5FZHIztjtvDWT
lwLs82c/rurhVLQnstOMLvQt0KjqRDVjXZkCm09DCMFghlpKK9TMgGyOGsB/f7UqAYraLDQgdIUw
OtKoQNrFSfE4OaPzSXLAZMbk1nPN+UQWS5sOoI/o77gyDZbeBGndsxN5lMhIrFsOJbRWa13sqFAq
yRtwSNHUGFKyRxRj+QF1URJrXP/HnZjV9HcJIC4tsvB+nzuolJ6a4tSpJpEW+v0YF8AMTcWJrmi4
snsJcmJLgrfxfU5E7jROnvVUg8/nz0sa19qh2UBKK9nZeZStSTf8UKjqsBrfk7XZ6uLSA4B/cfI8
W+e6aZ2kW/3kYdafDdG/NVFq92eyuR749Rw7P9HgpDx6sDUgjvbuQiMSFXSgdAavWqHdL2mqaWDx
SR+bV/5eWW4jzUAmSlNRo3WgqFRe1CNXmjjF3Txxzmj9XmtZ/p9rkf39jsta5u870spmWVon1GLj
8YmHUZOh8pYQvN57F8cd8ynt8FhZRrGd+NilUSTE49xsL7ajiYs0eXjAq+3YmSkQO2SbLz0AVA6p
YRzJRk3p1qhnVg3KDEBS+hJ3OEGAt4uz8UkD/N5LtZe6a6pvpeW9ePgifAMV9HwBPOl88Y8hPZTs
GVIZRzVcqpn/Y4n/7z6QAEOVF/i7N07vOOdGunZARA9FnMfbFjq1MzuExaDsUte6c+3wJz+b3qdk
Mq2Xv00KPbOd2SH+PUmmtfUSWXZyFiWKL/tCk3fUdAnLoZW5WiwTAnF3bqI25FmsRF91xWZZ1sbO
SHBGdYUxfpia9ystbKpwXnIwwNWhSxWUUHdQMb27JoyNXRaCCJZsNjKUQduxEtSgZb0ZUFN/CBnP
n0dt2pWNCVCrsutW5i92EVVvdgbGtkMDfN2zU+EM+W5f/P9prxrUr1H2ak58qewVKC+hyTzOybIG
tLXn3m8/LfmzfDCb3eB4crXkzwRSmIjCJt52SYr1dvSaR7Y8kWm2x6sqREUZ5dwmLczOsVV/Wm7d
44Gza5p4XC3LtOHwcWkaGI18XpoW0kHlfNe75moyUCHI3QmBwRyQlGteu+5Ka3mBOgAZXucRPKHG
A+pangplI7/WDKGgCATJjlaY59IC76sIsPugoEkt+t5gezqvtJiWNZsk2+F9w040CBzYQ+rk/XlA
Gf9aFgw7brWRmXceePHVo43UrDJ54JneV/kIqi7Vpe2KU0bItYkwO5HN9UBwAFD4jQZnN7Wui1T4
drGV5q9lWW30Pi5Lk3wNwaxU8AznKGyDaNkBjNY0SE33vmzIcVQYa+yqZKc5h7rDzo72M14EHAR1
aT9DXdcbBAqRkJpYujSKWjb8XrKzF+HUM6CCeBfK6avf4UgUMX04g1AcezzqM2WkK2qSsIREbNbu
aGoIlnW8NtQU6i8rhBUI/q2hffjDPq/84SZj7icB80qxRYhjOEgWPZr2oH9hEGL1Qyf5XvTpsGpl
6l0h+NudQeOBcsKx8r8azYUcHKgSryoGTvlG1vWlhI7ImgbcnQWNqW9Qdm7WbiOSix9HxTWegD1A
aiv57pqfhtqYvlooSl9Dx7ZU2+ZwhxQxYg8cwp14545fCt3mQZJZ0V1ZuvaVBnAEQG2FGtBQYjcP
1Br4l0MTdRSyOTIjBrWioyBQkosHsonOAcpuHMaHBpHBrRVp4hbmsXkzWv2eq01tilQS9USnxVsN
jPlQBIbIY8SYeURU5UBFLUuhC3Wh7uwcQX4+D5I/2akZkVo6Oom7/9OulgU7tHasjG7/wV/Z6QbZ
pMUnFOTMg39MR/Uu8se6mD/eUm9DboBElqepznfLsiYw9ZfUE6tG4/LiukjoSGDyb0OI1zUKzZIH
nvmA/VZQbJCtX64M26hfGG9Rxifa/IvnAQUgRPndz0CeVLr9r94u11lWMOiHPiAZlOKUkvNV7Vvh
L6TOAOPOs28y+YEavebJ7vtxE+PReG70sjoZyK5uJ8/GphLkA0FUeN13y4xW2pQXv8DB/dw7o/3i
axLBfUTer66m64fKRuk+w5nsPi29YSU63fgy2sNBuEb+S2fTsR/95gtAmxDoAvsh63kQi2F61M0y
3YV2kx0bxrOb7cXR2vAH8QVI+t1YZ/lPfYw/93k6Pg9Cjjh9GuXZN3r7jF92tWEDq15Yj3CgcrW6
6ZAwLz41beKs6ijtQYHt8FPiGdNjx41H8HQ4X6DRDDWn0O7O0A+rH0DT9o3s+GMQlRkacSlBW3ff
8hhA6sRbaz6K60CAGV21okwujRHjsG9Zw7fW2bhpUn4HuAYyWcrB5O64Qw1lvEnNrLxD8Ut5V4Uo
8ELAoUa83inuDGiveUFd4BNP+Y1MqOHSkJkWvhUHUqv2kdalW6FAH/iv1u5NL08ChI3F0VLvvXkg
RLXAFFZ31IvdsLoUZnxZJuUV3vpjnIDE832hEgnjNX5M6VYjiAg21G8Lkw+LDR4UXvudyN4mxcdZ
Z/146oqgdBTl20z8NrfkQ82Hfi2j6cSBde0N7wgJm8BxweJR5dZ1xixMkMZAcCDdEsYhKk1+QYHG
Mw2SyY2Ni2kNb/4cCHekySLnpLWesyI6CrtqP1eJbTyYCJqd/2IfmvKjPTW7z07O3/wbAIBWxF6B
781nP0zNBxmhmmqOZJXhwN/4XZEEOTMX3KCESaBStQL8C13bgXsitO/wD1M9DZBk2nco4d52o2V8
nvDgjXoWf8MrDPQpPNPOY+9MN6hUeyDKQEGymomcbvUk1UxeITAUufU8kxycEEVgNNMCouLWpxAd
Z79n0j11BogizXRiT//MAT4iB+z0UHsRbYqotR+AEE+3+M/wzyJLwDcM8eq9xa0aeYHYglp4r0OP
2gK9qmVm3yFdtB1rNkWoSYw34Ogyvqc2KguBmE2fnUkXa98U5q0SkbYbpqE7uk03npFnh/g4q5qH
Bo95lOcN5Su2EZ/CDODeIH6Y+haMYTWrlaqI/co1vVz97bNNvfWvzxbV+ofPlmgaRHZV7ReVbsWS
Fytuxd1xLs5SXaDmuyOVfXFTe0AdCT/UIstEgMgqKOQoXOe1rNlYCRgDZqOLtO3Gk7EWII1d4tTa
sa2EmNkqliH+1cnIqwTv6Mg5T0rFS6qm7HW25RHEzlktd5Zk5VEDJOQi3F5e6IqaPq3AUBa67noZ
aJrwW8L1MChaJrdWGlkHj9XxgzeqkrYRVL9AnpxR4lm/kMdoWybym9YTqn/ECnrs0VHiUWItaf0P
Mf75kpwmOFEKgKWJsxUyxrEfbHQjgrsO81CDEuabRsGKucW7wOiADBwAC/rkOoBI29n0mdxCHTSn
Tl0jAjfgrJEkXXftlNsQoZZPTf+bm8Qvf1cCiggZK9Y/tUWxQyk38nr45W1NJ552heqKvF6l0A15
ycpGP2amC9lxbdJfdUf+HFPfu0OiWd7Apo2KdeVvGb674j1D5kotW/TljvzHlL0tWyFuvJ8KVLaD
WhsMu1sPmLEVsovJgY621K31ND3MB181ioqN5EMXsczkkDY6MtENqks9Aq5GiTMEhjE4G7/09bND
aFe8JAZ3i/KMu7c7Qp3mFHWI0+ST2Z1RZAJ6iQJE1WcIdIbmNqpRVF4xKbY0To3Gkq+pW5s7WZo9
aljQJGU0XCreVCjlzx0wyHiuDMiYVPzNx3L7flVzjuyv8qaBnkUS/JdQWshqJG+htd5fehECTAh9
qVVXQaJRZEDzI3WPS+y8ui0Y37rAQ2hSBmRs1QhdeUDKHKqG3RZ7bZig/phHe2tt1AAaSuwMHLzG
T5x+aPgJxZcus/Gbo8vYe6ytPIXCGeLm1CBHlQuEdH/3O/ALleD1J8uHmdSfssSAZvmK1lrmQEgI
oXjVmAWzNrbM3fwKerBuq4ML/FoboXXR+ydDwb2oITNdTbGwVm46lpsEOxWGM0jonaeoWJFLRrbR
L1vo98T2ZlmhTfQnnE5i0PR5fRloUCU7+qqhqyhzuhJMCi6MOM/5G7J2U2sDvqu8HGZD6ZyPe/Ih
k+1Uv2fTkkuffKhbVYVjr5YR12DV2nAhKNkKJIxEmbw1KaKRLerl0c+l14BwKPo523IaIXenZdV2
KLRfFIH8EKTMkgQqPzHI0zug2c84O36MZv4R3KTJnhM9aYn2DBS0dTE18AMKKx6hFD+ml2bMS3Av
9do9itDMVdPFJmI8eRSAMbL8IaNsA5BiCexHAuEaJ4x/9mnzrYrc7nM7Im+vubH+gA2PB+5JruP/
scoOeGkNYMFpUc3Pso2Llyt+D06Jf4tUjOf5UrN67Wi02FOVWYNKIjVCjSuAzBpBiydxGuwSE0V7
oMN4BfDyHmKd7aM31f4ZxYLtiuxaD/LFqo2bWxZa053vSOxf1IQYXAHIGFXOyUZ98Sevgpyu0Mun
qJraQIKR70zNKLTirKtmsVG3Fz1fObm5rSYAwkXJL9yNqicfKNgH7oUr3Wxj4FrWrVvmT47sqidE
XgFvrPsHcoyq/AqUlHejXpu2P2TZjPMi0KsDrWoe43eo1qzUgRYPInGgbj450xpYIHtH3c6rkR5E
gHtL3TEJOU5jrbe21E3BFZockN2wVjSKTLx2bCrQW9Co5w7JpeuwQ6VRXZrtDSGDexrE1jUJamfU
94WmWRPYlrMWBRntscPmAKGkIgsv+G6FF7rSRP0ZfNlibxqVMwVmEw4IwI9ggjcKHAwLKDOrK2oi
qAIcwwTN0v2b3zKNZpALTVu6/+9LLbf8Y6k/PsFyjz/8aIBx0R8G4zGMIbKsQSWkCuhyaUD84awr
q5YBhBLy0zLAElDSN1Xxewr1l2FPrbh06erPG+QdMpIGA8vhf18mbt4/GN2FPslsXO5KRrdt7Cpw
beN+6hOc3dSHWKZQd3ahS5pS1+kLlDebg2Yl1V0HaUgHqaBzqRg7qalHBygQLaxXo2m92QRdpdlW
g6jRZVS/AGCje75t+wy1Eu9zaUaVAi0nmXlZ7JOO2u0px5OI7roMjKDXEa7IrqUXY2fex4O7yerE
X813fF8YUSoUboPDW9C9877EKbkx0vW8FE2O+9ecifg2L5X3Rr2JE62ZXXzNv1ogIdqBYaI/ur3e
H+crlg9vV3+xkYv0bJbjh4151JTvV4vNVcssq9LAYmvAErpKbfziQe/mP9QDAzdVDCZ16oZO5j/0
JiS0RWbeYuXRQF5tH3fOsKLBxvb8hwrxlqIR+mWeJHooBaKIB5EvQETLnpc3z7KuoElpftSTc9Vc
vf5h9+waM1yUsHhhys8sycHN5OvhgbXyiQDpBEOPFBYdkYDZvpjIg+xFM91QZR7oIw4EuZPegUDP
vk+TlF3xQNpQjxptAptzbnU/hjHKkOnrgMir/YavPDcEiwErolOb2+o837iv3ftVlhpvNroactt9
jeMxD/SqYK/zaLTTDf8x6/vs3nGc7B681+6Zd9OJTBCHyO47APFvIZ5lUM2T0YrchuE+BhnTHXlR
07V8n1mVuFBPJml235bVS8VKMGmolckkOTgrXM2MDottqKx25aV6tiMXGsj7AkUXFYp4yEZrxg3k
RKPOztbLXSPWW7tMgoF6WS+ycvPADAm8luHhA6fV5J1st7unafQnARfRQKm0/rC60YCGN50/wvIn
ZDhRCrB/XRdTGbZ30mfxeflkPQuTwABNImpS8Q9Gvtxtw0DTXPbhr2rMEDBSE3RV5EKNP4EDhBvc
mP8qWpQNPkT3iqJfLbfVu9Lbaw1w68tfOrSDdtQ98Xn5h0OAFLz/fX5YPp0sHf9WRa+01vx/6Mta
RV3H29ydavsIhg2himnEgZkQSdCqQn5NeffJzIvsUwrJxiPTdSB0lR16dpZWddcJ+3CAPz2+7UBl
dPCK2n7qQXRHTrprGqvO1dtLYjnaWnOqIughwPc4SONZdGN5Earn1v60BVYEzMmNbzy2rmzvPJBe
dV5mPJJpMEDtFRVRciKbHKJ6XySVvponOGb0KI1t2PcGmDgB0cO+ekgPtDg4cbMjoiJGQF2a4OPL
ormGvCfTMCGUmMuh3dHiqDYpzqlV/qRB+rhaYpyQwo1u8907SwBtlrgbWsxjmbjqdn0lf2r8NP1a
Zcw4U09ie7gLmTmATgR/0KTJ6B5IlTUNkqmCRGZgt6E8/h9h39VkKa51+Vdu3OchRoAAMTHfPBzv
02dW1guR5XBCePvrZ2mT3SfL3L4dHcSRhSIxYu9lqJhOhb3zYgTrqAsdQg9mHJseqMLw4PHilxPb
0QFA1oMdwnbApyS+qfr4hcV2dzdxr70tpv5b0Pv+J1i7j2s4Ao67cEAxao0VRLeA0Ux8/1RUGRz4
wKD+BJ1CDkncrDkWXQzomnU3V3dw4GvLEnohiNEs37+4IaG2m3F6V2x+itTHsVPF4gNQz05qmImb
9r2Bwy7C4IXy1yFTX9q6zR8LJNl2bQ2LH0Rp/UfdgVLbWAN+4fVnA0HOL4kDAGTa8x+pLW8aOVqv
bdKM8AO11J1rx91WlNZwCEo3RZwiZVAN5MNjOsIZV8Gg86seDo9S/iPGcC9DMBiXaLAJbIlLQzJQ
EjSPPBYGlC3MFOQzGQ3P8KiAljPqr916zT6Xvoc0IgJqczcX3HvqBnbE+2yj7nadLU6+BiR0AMvj
ETLfoHcYi2z8lnkR0KW+9QLb4RKgRDPb1UOTPpcdP3mFGX0Bn0cuC8CjL61nsXNujkit2WP85e+R
vYQZBY3M3RCwbdtmKyNJkCAKlXymXyp00/lX/4e6P/ULmcnw3Czkhzyb4drjEcpguw9ZvTnH5owP
hjO5e0qvza0esmRrxyhBM/k7R0edaRZZ1juqHxK5UBMSu5eiK4qtC/mBFysrZj0rVwpzndqi2gOF
BHNemc96VlhLoz5pIKBt+caz7i8QJwNLDTAFZ8yho2wVvbXW2Pll5PrQwS6j9D+U+2XSLoK4DY5+
CtsRQGXS/JJNDhIuZr+iBuQJ80sMD0F7lUzDChiq4HjtFoxOtBlD6S0HDjZnD6DGsc267jHqLbWG
StmwmYsThNi4W+GQLK97bHtzgoCrPFEjbXoPgmEgdd1RiWYbUvN9Nm7277OFthFuulY1iHgJK12Q
Zhbsh069MKsLlWom613iZ9WSirRBkBfCnGF94aUPwKbuUUNAbMm1lQjV/WGOuYce8PMcf9qLXcL7
teigPRmNvHgwUvNI2gwB3El3KbhW60HfFPDoi3Usur8pYdr9wPvpyGD+usbD0TtGdRgtGzHxU53m
9jODXPosW9eq/AAVymIVAjX3iboFsuQnk4VbYeUdSPXuF7pj6hrGFSViFncNY82xCTuxYmEaf2mz
c17a/ucuhezq1EzxgWVSPeiB1F6lOTx0LMCF7Dh196nEPG5tud9CBHyiqOm/IFvaLzvuR7epME2Y
uU5QGbXzCSbK6XtfB44sLewY1cpE8rSDQi+0PzhbDfTLxqdqr1qBcAF+za36lx29Oc0AF3cBmpDe
QBSzDbc1AL1bp+FIyrZ4EjVYRkDf35u2Pp4zd6WH1LrWS5v/GFEzrmoXQVf6W8qoS+7gLKc9uG4d
nzmfJbR2YabYf7amgS3bNOnhpRf2u8btjB1DpvOmByV8ibzc9FoOw4k0tH0F9c447z+zUsIOEvwL
o0+yRwXqPajb+BVWBWxD8Uh+NJL2ve7aSr8UY/W6VxWUgTgelKBoZAc65MCV8uSW1dt8xPqf4hYQ
+6IeWdTu4FiQPPlZccpzw39MIPh0wBNF34X9+FnXS4a3hRVF/OB6kEr5uX5CImORm3W5w+NvOGPB
P5wnx+3hD83zbWoV8aJkQzIuqMWL4mnRlE60zfsRvmYGfBCEr4Naunit81I57oBtq+46vakhrI/s
BeqoSA3Xurz26k0ZWN2SUG6Ed8M38J3H3WBP+LZrveEl05YBO7yQJNN6dbby7eoOubV6rVo8PULD
tG5U6hjrWP8K3fH9F9X9qRXAUsjnACu5TXD1HARSB5t68oqnqlLfbEQZv8VlvUEgrv9sZkG6An5q
vLRCILJn5vVGSc9dWmoyFoHIzJMgRQQKFFPZQUQO65zwQFW08XQUmX4hTQEv12KCES3Aq5vEa8FW
1oQ7AnFRHQQA4H9ju2cEcvKLrx+/qrVeralhu4Q7eCQXxpDuOTPwlihTeKB3dchhpmMm3wLcFcJy
nbfCj5KV6TjZxU+ZOEZTXq+HVrXgeoMvDjfPb7zOfox51zyKKG62QZBn+zBz4JSmJ6Mekw3H9bh2
3hDaT1aBN6mVx8S4g4QgYdRp4ytVrgPPsdZU7EHeu3ffO3Db2bpZBrj42DxMKgC1P42zPXIaIBjC
4eEOziDvdaV3NoJkryJ3/SfPisDGq1Y3TjoV76mIrQBZ7I0HRNdwFvo4LFbE/U+Rutoh12vhFQaX
JwgpVncRgjFzHRWpAej2ZmcvDQ8CCB3vrCfQwLsDtwqtTS0QPqxgDXEtuhBQxHm1z4kdAiEtXH+Z
aoVxWLU+u3UVPnhOI0/dmAZLUvR2/6pvc1ueclvbMyECv4aWr4QpYbHAbWt+gd5GC8y/JW+91h2h
9YI/hHTi7oGJCoJD+lE7Ru99uwiKxrbVRveRCfHqNkAiC9+G02fO4MwztOML7GLe6wmIAY3MuZ76
TyoJ1qExgWPQNOmO93G0QZIDeT0x4bmIXDnUbUAKSaXcmWnWfKIeURPzbQJzvgUWW9lylp5vDDZs
/1gm4Xnky8CScYS/s1xIw0VuDfczOqVt9bFIrYj493s6/2Xc/9b6y9hr505PVQqj3U7hdOhHJF1h
hV4eB0QANqoy7QcFSBhsjtX0LQ9uiqEPvttT+cN2hHhqpYkvy3AITkCBV/OYNiuMtRrBVKL7jY28
2iZGlCP2pNdArV7w9Hoj/cleMvZ25UxfedUFxCT2WQlzHw7mde9mNQyKx/adiX3tB08GrM277Imz
muE67Sto02T2RjoAF8dpWZxBgldrwJ7K58ozvxK10XC/4rGVfruOYfEUrYzAeW1d/DGJtQaEcbm5
Fv16KDewR4420gvDkzOCeuUML4R+z/MO1nRRMF4EF/3JavEhE5eB+Vancwd7eGCDuUC2oARCBLdE
jhUmwsK8OJENTaaLji5Sq92B20mt+Fa0nqj1T2NTN0LmIlMQUDXUBcsErCthQGuVgziWLcNSU9f3
lQvBgLF5LVuR2z/a1BP38KNdQeE2zO6iUBMY2vgEpW6Hf1XgEK8gq8FvjAKuf6PhpU+hzKs1nKSm
Myhf8uAWqbudity+tZPCWXaOG712lrrPZM5/gNgPfKPffovKv4Z7UQv4RpdaEPLHuwL6CD5CMX52
cpouAHpgeKbbn+otrtytV1Sz+5A/WtktuN1HpWCMdDUkyoqo2TptBDHcCYZE1waz4DD8MG6hYAMl
qgKofQRXFqUT90cqNmP+XiTqId4OH1vHn4vUmjDQw/7j2HwCRqdU2QrStien9tTe1wssoBHhyCbK
LDpTmTa6S5BPap+kXnwysfgkPYOk7b8HTh7duv3A79mUXkgMwVa9vQVsNNlQrzGbvoOlF95ibTv3
omprtNFrkOilV65/zwX9irmXqgt304raXiNCCYDwULGX2IY2HO7r4E5FNfS48fA/gyODHFTQRQi6
9PZ5AlQc5oi1fd/kdbPMTTV8Snz7rfO99LtVNhiu81COLPGpxNJvrg+j1SF0GAzZQtzTYQ1tlH5E
mqQz43NgGm/SCPi8oOxSMzvlSfRGyzT6QBBguS6E3aUHWqz5HNcgyPDFmtS8SNerHQJ5Niq8KrTy
F9U3Qwtqh67nvVheu1I9bDolXgx+uYBg77QFaSZ78WAvrkwRfckC0KA9aLFdEhn1FwECNaAGTfQl
gTWAw6C9YXlxsP15ZGrG063K7BeFlc0ZEkzqjFWvOuMLJNk5g/Es7Dg+2km8Ca2sfJAy6W7d1AOg
pYcz6ICYy7IKGNtRq9E5zSkMxee5lY3utxrkjyMWR/hqcbkBy0tEyKgvbSBct3F6ZdxQKS59d/Xv
f/3v//d/vw7/J/ye3wJGGubqX6rNbvNYNfX//Ntl//5XMVfvv/3Pv7kvbOE4HBoWjg/1EdcVaP/6
do8kOHqb/ytqoDcGNyLrgdd5/dBYKxgQZN8SFYTgpoUlQrc+39m+VlUAk/6+SUfQcNvW+4bUOdLn
6mtnrObv2LCP0iMYK9uUVli943Q7QM0ceXGnKNsK0pWDXSpfRGMZb2eXwTRufiqDR3yJAIS5LjOS
1ElWyMZkMAiBMhFtwjT4WEedy0yuGK7xA+yJgZ7VG0dlw9nWmyFpqk2Ohx4Umf5qlVX7CWL62c7p
GFbsTuZWwCOJbu5CY6kzTQA3Bbb451PPrd9PvetyF1eW4yAH7fKfTz3k8XKjrz33oenjcYckcAjU
lDmtM26Ur1WKpIleTvQTeNCl4NUt9XDBeQJVmwEm9udelQqMQxaJD/P0TMts2EMLs2Lj4Dh19Crj
yloldtqfPVhiHssCOhkjclPPE0SfcXrdb7or9KeB8dZdWQCnkVCOJ7rNzGq8aaPEPnBu4ZkLSoP3
X65L3/715HCGqC/ODgc0xHVc5+eT04u0FIDOq4d5ke4WDnj5OX9GhiK/g6Nsdweq/hM9DuNaGRt6
5FFR9wJcS92NBbyKrch/Qwy4XbtOpqCahgdTpGqYNThO88lqq7On14h4Kd6rhOUvjlHAMqjo0XXM
+bH2biMjr24BtN8gYe885FpNv4S2LeQO0uBIdZAMS7dNAf1HaqUBVTxsHK3Lj6gZXGurmIO3Z2dL
BKeS/eQpqPYHCpTHIYBmht2n1bIOwCKMmgd41zsPv/Tl5m3tWnsB545flvbkMGe1jn/QjWQ/N3Uh
2Ek9gh5Y/rKTyePvVe9nj43eIFJYVE4CATAUstjtFh2oh4fML9Sj1ZrVxjCnfE2tNLrv5Tw6h3jv
zRxv5IXF1hZv0g/i8l3j6aey2WyoobRY9F+uCO7/dEU4jAkT/ztwzPZAQ/ZsfTt9eFLhyWKNkJIJ
Hxy8omAfx4ZLb0JemXiGcfls+rX1RoswbnTDKXSC4WJEPpZoRgUryCQ9k6vs7BJL5rGzPSz9rPyi
KBaNdnuLAQKE906ZwFwmLY80iBqo+B/r5slClgbbuhZA2Yy2kDuvn8wj48I80i8+pHa5UPEItBUS
RWzHRbK/Nv/WZ67gVbv9L8+enx/7+mRCAMrlzBW+BSE63/35ZKZRxUyZseDeG+oRqdjMX5jgL9xa
seED9J2Z60766jVnzprWutSjqiKw9HreQ+EWwrNIIxYC3OOu2NXIM+jnbKWfrh82IBmduxZebuhA
1fD4QNDJjBBOCye1rFIT8q4Wy+5MP40XFGyhBpYZ7w3IzsSIEkDW3eCtWiZFAS2bwJd3LnAu/3xW
fO+3S8zmHnM804LkLuP2L2cFKyoeqka69wx2uWdbG2ZA2iQFhE273JImaugmyWoo7mJ3kqsP0ss5
DA1ILpnqoJ8HYqyAlDxJKwfeCBzc4DarukoMaHFn9ZKggLkDeQ5YIYdHRyMGk3DrtYX3cu1Vu0Cn
eQzWjb0ODRVBAlGM2Ah3VGx1XS/AUIpG+7c66lfoUNPcWfejurEWWGpz47XS8t4LL5z4Ax7D8BWx
wgRKXW65p5a4hMdWUMGGi1o/9PZ5XcMgl/unqLX0JTB+xuVUbBKrnnbKAVBF17N8cPGMQFARqin4
4odgvwAY3xGLrvaHB0sTSAoQkZG6xZeSLum2foSDkmwQloNFWBQqyDv3ZrCHuXdxaZsYMvNTExxF
5n2Sqm3uqSrHq2slkcPYUJEaTAkKFTPf/vkasZzfbh0ffhu+CXMB3+H4CtftH55Do8/wuhvt8j6K
TB11Vi9JXcVfVA/QYTC47BaZnxjwPACAoa8XfSmgiIH8fvBaIK20gW8qVDI8N378eaRfdQwfMOPJ
z4wYHFdosbh9UiEmBblaKop4WkdFOz10kQdVkVBtYu2IV+RGfoZMLKCmuogvjGYnPK1yo4tZBfHR
UjjDjoogGr1PSUVYIa9jQM3WwsZVToygOLDqdTy5zQfqNdjiWBlV1UwcQqBq2ksOqttMvXYyCEnA
Ccycqddwm8tvAtv5QL0uwqFet33Wzrug/Ywg5gD3baXeq2V57Z1r+eFN2oH/OoDE82q3FpzCGctO
QCh4j2ZY7oOoMF+hKtJs8EwNttQtSaB/XiDX1TcCeKcOXxBU7/Lm7TqtHU6IAOvhNG3R5iFC8cWp
bvkE3CisG8eyix6huc6Bz0G0rvLq/VgjIwBagbeE+kX8DcsntcimMnhKu8laBcYgbxSwobs276w9
zeQ0yABeZ+pZFt77xQByMnyyumBYWjCNQ3Aa3GShN1TvVM24rh27XZru9F5HDdRvwCibMXueQ8Rb
mFjVNyJEBEXxNvsMAfgDOUM2SXN0hsl/BYjRXSbeGIE/AftUr6nM3RAjYG9ato0jENlnEdeHOlBP
IDOkNwyPw7sRH0bwvIDBtZN3j8hzhbCzC/PHPJtq2AQU3ZaKbinbfd0BOE5FmDDbt3XNNklr53eI
sJurnEnv3ipzecNKb2uOg3dPVUMcNKvACqaNressXtZw7pi7B71UF6tQewrWwjQI6obS3VPAKKIM
ma5rBg/Y6I6BEI7FkoB026uhzLu4chDUy+u9HVTlj85K3+xkEuC81sESn+n8tjTtestlbQAPNEGu
ASzOTRG3+f2f5pHpfsiKcouARbcuO1jiqbi4LzQbBTBIuCRrIooycpg21lLhlkIdbRwYB1Bfd8JT
SsQlcvLD+Enk+Woa8/EpSUHQEKVrIteCL3asbjkIGjlepFrc0JHFCsSi4dBXTYUMXN/16blO8nJZ
m8y/gz5ptLVFEcNxJh9PqYXoPCCJ3oNrIVHg5pH4Ak7VWmYh/xG2/rFrkJGh4YAD+Hc8jOItAE3T
5p+fhPavb0usGjizGV4MrmmaeKb8/CBEGKpsrMHoYBhvIsTaB0gvEWUAclO3ftSaO0iFISJCdR28
o6Kme5wat4ThDVTyXa8w75JOYT3Ql9nXHFclwGX85doDGP4Qieog3nlaYoV0VlqIrOL7p/PXJKrS
agNb+gULRxjjLsO6zuZ1hA308bLlY3ppo8a6pQaGDMjtP58G89d1qT4NDsO6Qf/nuvSF/eF94A0D
cN6CtZd3TLvnayYpbnkG52OIeCEMYFsT9DKvN70M7RUf7PLXhwGNKCRA/nT3RwX07JApS5b/fMjc
/GWd45nCFAJ/OYGHB//tyxNMUxNGg3FymRf0U+BVUEIP48+ICUsdlIfaTrot/YBt/6qmd3xlAkr1
e3UI3ca5mtlt/BlWG9feddJ4KycuFTSa1hTmzDw/frIcaLnkcj1GNYSDkfJYqdSM7o2wfP8FIwS+
6lvQPFRo8tWof137KVjk/ZfPcfp+uEZCHLzT8RnM8WFhuz5nKP98OffjNMTV5KS7MQDVy1naMGXp
Jlhte1hoIoDk3fdTD0NdTTjp2/QWoLfq+dojMPiE/JA1LPowgGujBSpDPAywcoogMC3xzgELNI8e
HJaVh163UpE2IRLBozuEp4gzeFX9PV71TgqesGl+Yf3xn68BS0cXfv7n4uYVHlRCuOV54GT9/M8F
1SIbkckKdzOHyy6Wc0QGsX3/bIUKiUtoqFR6k05hDR1w1HejAqcNAtWL1IWKY9h2EOZjHsLWoWVv
R2g5R/heAHX3Q/naTpwwUf2Xqxl/JFtHAz78Yxxm4V/i+7aFCA8X4tcoFoOrb+7FUb2VbcoPLezC
l0AKAcHWO+GnOPMhgQfgufAqMCX5EC+oHgggbwMtRiSgYxV98lkuYXbkuBcTOYenDHlR6qZyRx3D
CGEXKuYOZKnrpGcQdYyxWh6a4oCM2ReArZIfWXHBohFvJBXayEgF4lVLDS8RGWzveSCbTcbK8tTI
zjsgidxvm4pPt+Bmhys8yq0XPU/XBPGPaXqfxzKg9OgimVgUFzOM8AKBgmR3AdD+LMI0P1i4u00d
HmqhQBW258l4qqC7caFeVE3FsS2nHdjPb1RPVdRIm7Erg5WJZf9y3gNV1nrK2hy6RatUuKW6DzsT
XrNtx6Q+fqjLOpWdGlaunL6E3yQNoV05IH9tLVllH+uoj+FUufZA6xCw+P2oYUWNb0LB/C1WWuU+
ZFBBlGCOwcXRBD9TSLUC289yTklhIVyfmgFk8lqjO1I5F3m4bEIzxup2XMugduGqNqXjEgLKeKO4
TfbgtZF3nnhw4/IIJV3VysBc1A1z4BXiZMjfhPxo8OzHtUfvsB8QwfbwaOcp1osYiUSct2882CzT
HL6eCMLpEC1onTP14LJMd4iNIwCtG6nOTvkaoavodt5T5o+bbByn1TxHjBVvMiU3XrWN6xRKcXqc
VQu1Nn3TW88z5EF5Z8Pf8jqpZ07xCkTPYkuz8qkILrEMD8JhTr4EHRCOFEUw7iSb99OEAT/BuuWF
utM8A9L6iwZCmgcqBpHgmrUDXKc+BNqUIfQ0pGudaFQoQmNXFfib0FFRnW2BjoBc94X6xzyGOEdg
Ris6N+MQfLbzOj4JaMPhGdNtrIjzewg98nt7ghQW/CT8deM6kVoORrqAY0t2R12AMbBBYYMbaWxZ
+dpKeLP1O6gJ1/JN9lJuhonHe25YxbOcAixAPPkGBGS9cpvcOsJ1dLg3uu6LWQbpG3BRWEqoxryI
0E9vsDp1F9Sg3OFHV3rGXRzk6WmqG7miHSAyfhQazph34wVSfZCxH/CnoJ3I4DEvfBvqq4PcyqL3
tzU3ik+w3l6OrAo2lqxBLfWRxjGaY5+UyD20CAYu8XRJ9mbqMXCsccoQeWSLYohZuQzwEAvMUN1R
q+nG3crFl/+WipHhA88E49V5qgrXcIkYzUX4LXuAIUa8CSwE8qhYqordgNK4m/s2A/jZsArIN0Ft
f6XZvMIztjDZdZb4CjcfLGPg95l9pLa5RoEJkQHxNh+qMBp1wDcLrFb0kdsS31cQEQFtqMZLE/HY
92PWMdEEybotHUebM36yuXo/5t4VN4ATq/mY9eWwgbZBvqa9SgcI9snzkEnXO9AbOm7Em/v5uP7p
mGnQUBu/HXOYVhDsR97tplHDpjdSZ9tW/r5Abg4ctLYAsMPosLSgn6NsK8BWkRMpYs/Z+dQijBxs
RSVh6zb3bEDqSBwRwrVN40L0HD0Q1ZsgFi+pHcFImuoY5EWjE/2ca4vOYgtA7QJlpKsoxgvATh+S
ugSfo4LKG5Yg8gG8S/lQZnCk7P076gDQgL1moFKtqViw1LrHYOpIQ+AAJlZ91KsN1dUCyeI2XsIK
ddznnVy+D8O8ddQAl9OW0N22OvnAQqe5GU13e+2RlWOLf2ab72iudmr8M86I6pZlURypHw2twgF2
bGyo91SnBtafRp68TuXU7oVdyhUiu8mWN4NzYKnKzuFQYaU+rAJV7EWaw96KqWwho2L8Hk0bqbz6
xyinr/iCtp5FjuRCUgUKmHAI3001x4el1YR3QwAdGdVZ2WfLFMgVYxAAs/jSaay3xLEhxN9M2T3t
eRhz55Akg7uHNOC2EC7khazJOzZJ9N3urRJpUgPilq5wzjHeGhtehCbYdLDMHtPSX7IAmAejXpcc
whwSKIs3EbILJLR1+hNRGzHgJCcACkSxlX8z2vBrCWfXT+7A0iXvx+Chhj7lCjYMDLSP6X3fYPEX
h1/2G7ehuAMfArS5KOqfgRIGwdkEouCn/cGiG3y+vC42/lhAwRzq55sKGiCrQMJCR3UmFtxjZ76B
mLcIOqt+9WtQ7SOoxu0YYhnPPncPZaZnrXxzKSYYHdlDZ96oOEUuh0YiFhlE5fgQ+GZx8GAmvaYB
mdpOViI+g1oiYZDT13vA9MXj5Lu31D65CWK6ZtlfogLhebAb4Xeu95T5IYS+uPeI267ZDyxKN6VV
BZ+DajMPtEW3ttopP5gMES6Y/H2aDwSo2YWhcOJSfBCcLeRvlrmeEMClQx636nkS0bizQAXfZE3b
vqbFuKAOhg1+Hrz7siPEl8p7X8B8inZVOyBv11g13IbAQJxcKGCuqMFw6o2Pp+ZLK2y+FZAq3Ubp
YLzkHH95vU9I3JWrKRISKVwgfuCRXM6nK4ex+gJ4l/DeNeBQE2gTYRpRJUD8IJD02kxuuB2motrB
hWR8nnL4rOgTnWbQVYAAZnZ2J8MHBC+xFhNeSU9IVj2VIxw8YuAJdnmYwjZsTnwj++1AOwHxLBep
Sy0EQw1m6D0YA8w59du0MhLnvtAbIbG2K+3EWNPrM/Y7NIivkTvU8wu1yOJpm0P3Z0mDqFcH9O6I
5eSZSu7Q+nDd6PEaznNri2WueQCDauEBFfMkuWHcpWFxNIMufBm8HCcHZM85FllVJmBOLBvW1Opm
oVwZSN3tKfgIJOkPWQh2oZKe0QKK4knpGSFPB2F1xC+dEvv9iywuI/hNghRyAvZUnFqnw+q0Kwdr
13vtjaUbwHUDiexDszEUOzz03f1UJPCwAy5LnALH+uvnGLlw2ZmGb6H5uechxL7bLkMQzLfTZeRF
zVLgHbktbcbTJewYt1Yn7EsNvsn9VLHobGfs5r2zMpDwG9psNZctxAvB0CwbON3oyWoFH1KW3MnY
l/dIjSPgH/nfW1eizWpFtraaGpcZ7ajm+de2aMw1kOhsDbyzDSUuN3mRoeGuM8PPYWyDYtlDkj2I
0uJExcG2dsCgYRWVB86Dmop1Pqr0JYwqZDK0qRcW0ukL3BLEtmLBe2sih3QFxaZxT60d8954HlU3
NNQI15PNwFiQZXGL4MsT7SdTvDzQQWV6flDG/3xQ1Joh+kgHZUDhE4uFtNwG48ROhPKc8Z66qJAA
XwT4kpnFAqjLLCPwARkaGgEC7LqTR2IC14nmTjRnrDs5WTatyiZc45N+CVhS8gAcyPRkA+2eNmAH
U4n1OZZoUGOnkjDtvT2xdC7JYjzZYd7fUlvQ+DfQ6xI3VLJC9lBCWnIuAVX50g6eeaE2FWZfzMiJ
Z9VwBod55EZ4f553wSq5wL0RnEgbHAKr1UL5IwAh+uCCNodmgSnFkVoV3vMLM+PI01Ar/N9xT0kg
bduQPbmeL5cZOzdule6RGssfJ9dLtqnBzBUVQ8mas6iCTx5zY1zF8CkNR6iNUSNrsKvcrv2Dqo38
cUi7fKMShOiptQ/s7FSPeKLNYxvopAj5SF0zBalyBOqxcNc7jdq+W8PxQSL7jol8KDAcgP6XVV9f
pA1rAZlm5gr59frilPD5BSgHP5MIGIsRjg2bubKMfDSVtXmbZB3fI/QwwhJOz8EABMns7FPVR/th
AkYd4ojqwfT77FLG0YUZppEDLDrhg820YSekW524bo7BCMRZkJX5A9XB6Oqzk1kAYumq2O9hGq8/
hEaaYDTBWrDyGk9fjB9MQKeCCOaOVKQRVrGJ0o7dU40ZYa03OjLdUFs0pv0twiBzd+rRDzC8bgtE
kqgoEPaEcH93P3nDZ0jlNCeqbgzAGnGBdgcqhnXJwTQCXYCKtOkr69FupDzTnvwJ9IoYby9QlnCg
tGHOCt4bK1wo8rbnA1vbrO3WeNKUG9Xk3ooGdrlp3Pff539tXfrTagTZHLA8zDIltnWTymRrRaN6
oO6OQmLWYpP1fvgi5PgGcl78FH5TS/BFwccPl3B2grK3Z9u3qaeR2YY4XKvoVzp4GyD5hjOV5ioY
biBtOAxbEGrfh0Pn3wZ0fOyWUDrYR8XgrSUHz2EECva2S0Q2b4JaaMOF4OC3OWRmshpyd8Og3vvZ
fttvWg/Gfn5UxKs+Dc0z8tnNGUjAbJUOMvoa7CnMfG1nvPvHdhqPV3OGjz+Zb5Dl8lYlUkTHtgE3
n9zRr0US0bkWQR2C/IzuDJoiOmP5/XRtpbE1YJmrymfDXiCDdVPb5g9KCbsigkRbVblbSglj1XYe
YURw32AVSr2CxHsae+gVh1nvb2YPJct86tq4ufO5X95JWz4TEqZIQrHxisLftHh1IiW7GF3QKkEy
zrdXnS1pVNkpwmdLmsZRARTQX11IYysdonIFKZxhPfZ5Oi48X91C9zDZE0BqriOYlDs09Wo2d4Pn
NwAixQAFdJcJnDQIKUcTB2RXgTgD3T/7iVphMQaDY/g6yLQPN0OIOF1h9FDTNK2cnaPUX5vIjt3a
ejNC/eI2zIovo1WlBypRvWit96FURxvmGsNqxEfbjWND6ziGOPVx9Oru0Unbet2UUb3pdZEbprd3
kzBeUmvOE/+mrPiBGqmq6LqVbzPzjkrwy4E875jlR3iwf5yNmZs4rNw7OGU390Z6bi3V35na/rzP
kEL3g4YtqI3q3NCAjVXcIyCk+1Odn56bqrVOXZJdrgPdcWALKv4y0FYO0uIYBD5YjzDF9L4nGpBk
KtjllhDyorBOgOiCiRBW6O0MQ1lHFfTub7+wwt+YXgD0V4PoESJpiFJoFgLgAX3ZOScqtYPhHGGM
8UYl2gDyPy4TOJ1v7ayHUHcnwvsO8VQ9mKYJ4sbQd3e86uoUqtt6xiZynFPfG9G9GwEkJRU8IKdn
i/5JCWStVzxyBSRQcfpok1TVUdq2cabS2INHO/TmM5Uqr+9OVS6mrUTm7BSHERwl9Sb9+5cT++22
SctX6iHN8r0HFUcplw4vEtgS8gYStCABTbCsXfhQy770pfRvmG7IdEPOAWaFICxo+nnv34Bs/D4C
bNcfU2GBruP8f8rOazdyI1rXT0SAOdyyc7fUrTzS3BAznjGLORTz0++PJW/LMIyNc24IVmJHsqrW
+kN+GlaIgmUs9qON+uViyqdihSl4PNqPsiaMojqounEVA9LAwn4OkpVmP3rBvvTuXWfauJmZAJYu
7as6jMGEDRseuvsBQyU29DQIfwU6z2uLDX9xsgipqX6qFXDhy4Ar21Epa5WBiyWK61+UsFZgoLEf
qgZVXlu1KP4DzCf8e4GXUBmM5vPXWazNYluvdVpMq50F/2z96jdVzh1mNz/FODYfBGdJh/DzX8m7
mk8N2UhV3+JBT9hM1kd9SpoPwTapmGr3behZ8CDByZZ7rf8aXuJSc2mBZj90Joo1Cz5O39hIIIC+
nrVrnTpTdapV9RuHVvy71Q/Gv8ZWbdRuglGYB22xIMl1ApEklPjPAFB2quqrXp1Vbhff974tD4GT
LS92Ht1rmHT8Wk+ATI7qBFP4zxqvxcn304o84pfo016ctdZ4yCP2EIn65dSpDBbMevx5JEDCb+qu
B9VgLaY4B/87wueTXj+pQB7GLWA8rGVrVlN3GP3GeOGn1A5jHpdbVcwlSGOHsE2oinLK2KaxUojb
xOw3lmbuxzFNwQ4xNADhGDbceRets4wXdeE2bQisrkXhcuGgJNYeEeFFJ3j2HxAY29XCnK7BSg7K
JixCdSfeDrCeSGVHnW19QzEMScOsqDdGkNvfNLckWquVDTy3xvrW1vJjdqz8ISb++fIfgzRj1rdl
Zbr3JbbampZmrJW2cQzqkjtmm6iTcdkyY7lH13KdfaGZ5WEG4018nMlXFS1ps7NaJ19V7PBT3SyF
aB7nObfPZh5oG2Sg5ncd0aTN0DvFHSGX4RuYtNLGM0H1ErWtQTcLpvfAR7QXwafizho01UsN/q9e
lgYXpDRcQTQkG77Z2r26Qt31f72sKv7rZekl87HaN9pobMkfFtevQ2qhB1fr9181hcE8HoLJ2rSt
U9+pBtxFyivk9/5OR9j3vSy4l5lnXnEJc4/F3Dj7jMzn+9DKbb5illIPE4O47vy7FCXY2zRgef4J
ZmJk1KbZa950f400ouJzpOqQ/z2yMQvrc6RCO2Ex+ThX3THBq+KHLA8TglV/tjhRhk09uK8OKh27
ahiT+7bRskurTeY+cNzqmUgLuS1vsP/olz5Uo7Jq/ujFknzrCMZvQZWJq7BJrRoO8TtIsNlTKiOx
iYu8+ZmMPioPZM6yiBlVq+X7kgQNmi1S3JCLHE5+W32w6C+2zWQTi8J4Cb2n2f/OghNMbZ/8uRqd
ZLDePsrC8DZR5SQPRheZR9/P3GNlGSSJwN9j0ztOH7ZbYWPD3Gpo0UfPhNAbTnCNGqN6GaAQbGo8
Qo5GUFUvOqkq6J7BsqltUb+M86jfOtwSue+qF9XDmfxjvMz5g6py20BuUt8XJ9V/iQfn0BRGvlWt
BPG7K/Joj+qlVJUvpi1WO/2jKnXCCuAb4WOirp0krbZ38VRGGpY348ZWBQi2/q76TlXRXovEgfGd
aBZmOknxQujqOuRl9d1KwEjbSPqcW98HW7tA6pBG9X2OZtQ8e5s/BV4e77X+U3XXDLBJk8/CXhXR
ZfCqbvyorL454qwn96oaH9NtZ6cFXIrCPFWmaHbqooPmnCtuxhe37KDkWfYJDFn2lFU2vj024G7p
DfhTVUPEVNgwVxNNfqo7UEZiHiB5lWO2ceO2P6LipZEgXcv/j4M/L7W+2n9ewIhxAU27CvWVVbGh
g9mPnsVraiBG1hu1E6r60piWbR2P1me3tpz+0a3z8392c1ksnXTWyfdzoizBSSL+SrIuCKVn4JfQ
LfY3HefdEj3oN10PxM11GxEu60OU9cFwCOBm7FTRbRzy8AQK7lQxsl6H2O3ehNXa16mIM9KYXGxw
HcjEPRKH6RC65Pz/gM2+1c2S4ATApktqBMF328JNDutE/QmxlmE/ZZ12iYKmv0Du9vdWUmuP6Yzg
m4Dj/d0Z+qupxi8ZMlBj0v6qSywqJq8bUWjFe7iOgvLq1XN/QsZ6PqaR7G7FrKEqjBXJGwmi30U6
iD9j/eiYFu+jMcxXP/cn3Gi497SVZJamjXGAGdCfO7Hg1jqUzi5B+/NFXx8U7N6nn5or0bImJoZf
5HDMLD06zlobbztpWq9l0vnHuiEIoYozkLJjpmXpZxGTU+toBjL7LI4xd2mB9dlWr1L7NdcnsuVW
WTK/UuycdKLoVp+dPdLVxwYjxc9Wt427o0dE6HOsqDzWebnAanAdW7tkT+RsYP+4vivoPQW2cdrw
2Vo4EEl7X0eFcm0Ngjo5xoY2f7bmQaQd4sHQP1uXPI0OpNghY6xXbj0SIViCW5+tjoHTs2MiOK4u
JRLdOugdOqqqyNxmHJZeIluwji2ncTmYToRpyvq6xmBOB+zboGrN8iT9ujtGc/mK99A0hbAs5b06
8PP+dZZaN08u092/e6huAsprSCIvP6iirDEZLoWDadJqH1nYpn8fLB04ozq6MflaHuIobrJvYsRP
VaXqpw5xlf70EpClqqQaXQ39yb4Y9+k6/qtrmhOLylNyYV916qwz9RezxNL069oSZ9aLL5yzTCJm
PNUtSuHcNmjlbNWFjYKHT5jAHi9gWV++XiyqsB9ptOohY0P+j9eHwiEROSrTner79WKemZ0cX9Z3
X/V9rBVntKvf1Ct/XTspTX9DYMz4vIb3HHkGVNHVbkUdtASnFRHgkj2vrLL/rc5z4XShKptYZfx9
6pBKQ78FyQFLK7Y6AIu7z1PVtatzLRQdfnyq5f+4XJcnBzOKSS2sLzmv13Hjnl2RKtuz5iMxEpg7
I/VZm6GDG4xGcGpi/uWq6DqZx75JVPe6E8RvLR5uqt6YfOvUtDrLWMBX74aECuZK4M6gnO3XgmiA
qs+KYDotYoIcqC6OLQ85EnCFxEBY0BqkAtSh7tLgrl0Pqth1TrPXI4jiqm5sGpLU5PjrUDd1m8hU
6t2nXufdZ7nc9oG1XJiEbWJja4MbecOOwBfzSlayzlYdVYuRYNu49hbr2K96dRZExl/DVPFzbBs7
Z7tCc/Vnk8vDPJvaHZCG3LeLe3WY7QTBqvWgzlRdQsJoCw663fyrAalxCIjrWNU51YbDrNfV+V/1
qocaSpo82rcslz9f8b9eTI012uAnAcQ1MkfoNx+jea+v9ojzegDX9dehVgaKObSSkxvru1YVv/qM
Vqxv9EAbD6b00tAxnARD6TY+eXWRH0YR529JlD0qSskio5S/RffPHgFg9P+7R6Q13XZeOuRhAxRE
g74jeNXF5Z2pezvbwmv3q8rLU8QRvspfI1oz649W1dxDjynuVP1nZ2/Wve1Q4Gjn9H33gNY8zBYb
x46J2ElAuq/1jthSVWEzO93DZ2VdygOAvlXIlbpqPcg2T3bssfWtusxng+HhH5Ohpr3oq43T6u00
abO+yfOo33zVpb7wvM9ypbybvpoMAznVUI1Ulf9oV2Up0cL41+X+s+O0vgPVog7qiq7h/1X3VeSu
Y2JXffyywRFmn0FA2wZkXKawjuf6fsKNkcxO1eiXBm6KbgmKqqWPpNlv466FW8mvvFeVbuuupiCz
lW6zFu1Ta5RPTaLzLDET7+QHGeGSsc0eTf9dtakaEKfp0SPyuPmqcx18PJISNp2ROe2TACvwVD2p
7uqQWwHLdt33Pl9D1dlCTxENEfJoVv54NAodDExR5PcE4/J7SezjKFCBaKLKGPnv+hxVi+oDlrMD
jz2g47z2Vg1wJ419NVhIhhW5ea6cbJAvUYHhr9NghRf48XPhJNOHUYBZb52iIw/dYEqXxwAkSjmf
5wZSPQvH+AEhTQwaNRiYGVvncCzs+RdE+w0klDEO834Ea2QFYJZsBAXypH/RIpJ4g9Ui3eEhva3n
WXrS1nUX3KVqZ03z9FJLwOSJi7K+4WenzythdEpwJULwsef2y4vyGi0FIqpdfbEckzyuN+c12aH/
LaszdZCJrI62tBB7iuN79+8DoTW47xOPtSLxzYPuyw/V+FX/r77L1IgV2/af1/gaKjJ/OOPJt1PX
/qpXZ191S+0ndwmy2es7+NcrfdWpN5MtSC/7uBD+3dUv7eTQuCVCW7Ej7xGGxajei6395Bdy16YL
+P3iMfAgcmpV57/UpflQY79000mkvsjeWMLF6/LLMBbByxL1ckvcxeM7oNWWo7u3WP7vzLUYrF66
iwYER10pHVoD3xjxQzU6SAU9RdwurLnv2sypsWGLudXxXucYrXK2ZKDAMqiyOkUmfTyDaF15H1Pw
WkT4fOfTeFUlqJzPRamPt8+SsAls+dPDZ8n1jsVS6Y+qFGRESFx0A0rL+wb+HNrw2C03dTABwu7K
yNKBKFBXNvZfDS2ISixXfH/X6U7vwvBfWxBVCWOeUMevKzToBNzSWBzKPMGM/u8rQ44PdqUF+jLA
hBO6U2Hv0B5zHzpANw925aXH2fZglg010JL1YBEVuS+wnjcjdiOsSqnrrfhgtcvE8pSS6psmthm2
bgJdHXufhx7TpFSb7vRkHrcFka2fqPA0hvuzRWlvq2eFeWdptXedB9JqqqGBbY5vp/4xjA4czqX7
DSHLP8yyq84FZg2IAH6dpsCzz6R15bJJY7M6d4aLd9ekRScsHYg5Q6h0nbZ+EQMwcGb49kRwr34p
WOAcWqywt6q1gFx4347FG8HovNv04xL6fSKf6jWpisrMEjoeLo5DHGAKAEMKW5G+1M/SiJbPQ1aO
/yz+1Ba3QOhXiy9EheClrGfRUol/FFXDv+rytV/tl1jQqiHG0u14tjjHFjjQJAQZj7kQO0/oLazY
JH00nBYmTCObn3JwX4JJt16yfrKPmWdH+7weom8aNIIJKM3PZkFytBzm7prqhXU/ke3cNO1U3qZE
6PIQxzDRSlBe6GGM0cmQGV6R0owezPXArqm5jiuRLSXcvwMDyyJdjrjG0Ki6MUX/JnydntU11EG4
CSDweA8tFVyasBe8zZEytK35u1XXKG2SSMcVqk8PyQAiPBoccU3RcbhWjUDzVUYukQiKXw1iLRZ2
B/TJwoTpq0FzneZeA7jpNSXKuaX03q04QmtZtN7FhVj8bex/umt1hAfUqV+Dg2QJmhAEc3w04Lqi
gDVquKO62h3kYXs3xgWJn7VB1alWx2Cbi1g7fYDDNhs0CEOtWLxb0IEQ9z07+anP+ZNsGu2lBtp1
lItt7vOm1N5LR9uoDjMO29u+yew7NTIqgeoo6xVsRp4KQye/+5cVROfkzHaZdUtdx7wRkRz3caHh
IPJ3nTprU9Fs1nDGfg7mAQ4hO6Nhnnz+mIxVB6fNzWtQvaiCVfGACAtAf6ep8n557dxnO9bd+c6G
wbf9GtWs42OrHkI5R95BNai3EoF9wMInRmR+dcX2oOJrvRRvM57vt6E24pCEPgHndpkPXiO9nerm
R6QIXDtg3l1b/79HOUPSvPaYL2mWOTwgTjQ8wEZA6sPCJ5lM0t1XfZ+UJIqXxWc7SDfVkOW6fkeI
9aQGqXo+L6IP3biGuDzrRrabCPvou990R39XojppcEB3wPutxRL5fsOv3zypudshAF9nxaI7SRyj
jiCzrJtTy79G842+gx7+04r731wuvv/U+VMKgN4qTSMcXJySCEPPL2lA1dAN063MM31r5gZgYOnf
zwaqakqRKh3MQ6wn/r0qqfq1SvUKFhEdPhO/ZlkB+LNd8VzPZvSoFU+AhKG8rIcFS6Zt2kzJXhWB
i642ys18aNIFYUu/v5NGN9+cpUDIkqz7BkrVclKNiTfNe1yYy51qxe92uhQlPjyqtS1Q9JrBcalG
VQXTAqitPd9UyYmIMUTyLmJ7U5rb1W86X+00BgCl2xxA+kYVv/yqP41uVHla+8hG6zbK01r3/Alu
tDE/+z6ynaaGkSlL3uVZg9XDZmJ6ndeSqtJN8w2Z2Pxe9Zf8ZQ/YxDPrrD18YESPg7AJ4HOxADIF
IhsgxUxsdMzkij0WS8CJp0+dP866y+rRTu7JS+lb3tD4iKydycI25Ln5OLVDDbjSzDZzMeO3pw24
BPTvcecED9nZ5WHz6MHtzueZbGteeAeb6Pre9wJ3b1f5e53WGiB9V9sI0pNH0rEnhICTxyDi4W7A
UfzuE+i2OxSaDdO20Liwp6s60xzgRk2NgKPp8rOm2lhg316vosfBhvgTszShWCJnTMmjHuF2LCN7
61cmUdxsRZIfvelxDtYVUYC0b8zrI4ExV2fLbJfNq5nA8kY+48z9P4XA2P6okNh7qnUrPsV+8REM
8Q+RxsEhSozgmEUasS22w8ySCf+i5dVJ5vzgrmgGX06ntK35rOjn+Ak2xbYTzshJPdQwEfcC2YMs
An3eGC+9ZXwPDNMPdRBhW7uPiHZqXthaJIj0GeDPGPebYeTuIUpQ4jnVYduFZoj+EAQ68ufkCUNz
ERCASETsAD17EE/rSW7JdOzGsWde1vP0MgFbDEXV3feE42Mi9r8yp0RitrG6XVwZzb7utCIcbQCm
Zj5s0JUE6JR8GG6//Oia/oB/4Ukuzs2qW/0SSLCtTE7DLkjaMjSS+c+o/9GWqC+z9/2NFDbfhfxA
ZfCQBuW3oQBMYtY9VNzqyQStFo4t5vKm9i0us43TNkwrTYf9mLB/5OU7ul97i2+mDDDNmzz5W2eZ
sHXsN9gAzRnIMbsTzF5COx0IGWjauDGXMgdg5Xw3E3MB8M2aMkgqsaHDB2TSXV0ywc4FZlNNnV0T
F2T1EpO3czI8CqaqP4AW/aGNZfnSR382SOgeIKG9akRHWScs13oigFQkq+DUlDN5LN5WN8wreEw+
ydKgykR4AYjk+DtP4/ZqzBZmaPlLPwzGq+WdBxCUGy0SLwa8kG2FssF24hlAxNM+YS9+tZfpXAkd
J66suI4dnk8GFJndkvFjkOgdDgl40nMSn4Km23km5olR1WKRY4+PvZG0LD675pC4iA4OQ/8A9GNr
t/MICtk+G5WvhXqSFCDt+mdvqUhYztWy7aOyPYt0PLU92FyklkjNAl/Xev04jnDMKrsE+AquC9l6
sv2Jh4VKTZqo63GLG3BlSCL36nvAnHHNEX3jHro+QTsz0TcuCEiB9MJxWeAx2FgAhUZUGme25f5m
7DWW7lF7IoYd2k03g+LQz2kg4Ic3TWLumrmR5z5DOP2mTht4b3n4j7bF1KkoK3c4SL0/VTWBLtCR
jFJXMVTz5wViPILSyAyLaRkPkD1K2M52G2L1PqGjscizCBJz7/T6TTfr5gyQfOEOS3zsUtgfb+UM
yKQ359/MVS40mSV4lGJVk2dlEDL7xWfXRFyhjDdR7eFBlfu/nvBz+kh9NnCz1yRhaf40Xe9ZRH1o
ktM7xXBVd146/FFLfh4RLA+17SLgW6PdTAa+KleR7CG4tXmWoB+M8aorXspkaXZ5DxC57X8XHpol
AHU9ZFPrerdoiX8b2uhULL72HCHwG83JxbD619Lpqj3KJR9dmWs7L5L8eAg7ov4z3OuuGEjhk6g2
ZPUsk+F73NodSoaJe8hcEir12O+joS03vN/sUhTTIUj4QooazRazcIb7puLLMnLxUozk9c2GrUsk
Dlla7BcCykdXyLuiqJD2yarXsdY3YvWGwacSmyg808hoZvuuiu7aGlWJjJtRN4aHOjLeE9MjVCPb
i85+Y9Mvw7CDueicNVMTxOwz+5QLRC7arvlTGFUV4klt6e2fqPSk4WSnWJPLHMPU+LErLeOIQm8b
984WBeTKk896Lt4aW0/CwJrY+vrFNfHceN9aI/rCMdjUNihOpsEiIfOz964NlrDP/Hnjybu6y0Pf
nd1QBCWG70Xt7yvSPdceyGIby+5aOj3RXORIEFODh9UJHU1K2b8S009DMTjvVhXDyCLkdBN6cBxz
NE98ea60+XfgoX/lBB/OWGD/aY2nksxTmAjSxUzO02Z2gPNVZuBvCENPR3ZeOdk11GzyormkY8cz
2J/sPeYZZtivTp9WbrxB6J7ArrZ39uwH27Qe8M7IIKeKMb2owyCc9EJ29JIXrQt12C2A8Q7PfgbB
gshSWLha2Hftn6nlvDnj/EdrduTAEvsOMPalhoXozcQRbddvtuggfJOYje68Mn9BVty5Tkz3Ydfm
7bGOZfFQzODwtKR/FP0S2n2R7woWdVsTYhaiWCkOX8YIlrZwN72Bs3JjCgtBID87toUf32FLE6H2
YyWXJSicU8RK7SySzDinowVDMymXS5Vm47FEBPkOaLh1MISY74ekiFnMQmsFHtPshxFjRHJNxq5O
M++h6OJkF7f3TQ+txxYuyVQMINHOYElcNvgcJoj/blYU5KbLdPLmNpB4RwjnxbUC7AIX0bxKeRw0
F7+BMvVfO5L2m9ZzetT2EzSGe2BA1owlExL5+relYedkNEP1rjXkRIOsm061YztbKK8y7Hhcvk8O
TJ8EXss7tOIOcDLYB3CquP71wnpnAsNZEarW++T2PR6+Qsdb08E/g7jIe4wgSshjfXwnns6GLWuG
dyOIhrAAJfUeOEghOYvfvscVjwh0DJt3KGQTotpIvMWadcZw0LyiPxkQkPCirSqmYjGvpQaLaEre
ly6rN/CSbDDdcbdv7IlJ1rbPicueOIrt4doh4nqVfNbL5Ld7AGfslZmAtnVQQLXMPeeetTYRpeBB
W1rtpcv4ykZ7M7i8SySGMqS8pxGNZERh+thao6Co+QCNAvYb46DnTraxcYGM73VdkxinyB/+kJNi
RhsEjn/1TE5n3g/oiWxBCrkb3LCscDCs/NY4oxfOIrN2GSHg0HKGg1llAZ7k6bhf6uuQNfOxl2l0
XfgsWuregVl8zZNIPBBI7UM0qZiyWk2/IYWOol+5PLj2zIRdtfOGQALoOpS7SUyxk9WHtN9AZuj2
1mqC2pfpBkZ8dnPHvjoFC06rSDviwVIv36u+wmekWg4Nrny7uQ7eAAdv+3ZMIb5w/0cLiN+58QUf
xQUbguFwt4DW9txdlCVxGOUEWmWLDo7gdJ+mUIZEhMaXMeYPrpZdzfXRHecErtyib7c92qEaOmxM
3ALiAwEBtFgjZ9MHhRfqRUUikumhSyP3aawDgupOsZe9VYdjRVCjCmJ/m2EAF0oyyzuZ1O529tvh
jFCHe58KI+VPt4BbkITLDJsHaskS+uZV6V1pNYB0rbsZabrd4MzpBW5Hc2Dh7/DObuimNUcDxQyh
yejScasiDlX/YXtLjxGbcI4DUjRJkhJCnj1j13VRdahikW/s9FW6RvMQz5MZElH7ztObDPMo5nPp
hMM81GEiY+3m1rK/Tu6khSXp+nspRrFBs5kPrgfnBOuNsiLMk3XtA9FuwA09wJ+qRYGydDDQ9gwD
ZXo0L0NEaX3dyK7QG/f8JaZrJ8k2YqMYnOPIxzG18O8Rcj8MsZaHg6/fbAI6O8ud59DotHMXVK9C
uN5d2Wm/24kfanIM696um3In5+yXtMDvtIiK45zzUPVtepcP4xRq6eyFEy4DHfM+qhBMK7pbnDHy
jnZzhHuQGGBK91GE6RrSHcLTftuTPV7sCPjWVCebpJ+cjRT8T/raLM6aGKCAWgRG56k6+fOAM4hf
NXdojl31li2VBVTEwhLRxHIDsCwrMlG4l3YKcHSZWDwZ7SAPkGx3yaRBWWvEciycXAKtrF86WT1q
OoA3BLblwZPywxC5ubFaw+YOy7n5Avu29BMsuSU++TGuRWtMtB+SbIccNCv42Ji3OruPOkjEGY6S
TvZq+S6lBVaOZcGWmwIOBT7rm2WacB/qg488Ku2w8wZiHcg0TTna0NK9kSqdrhMgQzSL5D734zcP
sZrdFJi4mYp8t0yxy2Z44AsaBrF340jfCS9/wxBo2jaEzHZIruq7PAFNWGkxQitmfVdO6GHJiCmq
cG0r9JCE22vp4G26Iu02IkoOxODyc4b0rqub7oU1/h1mlx0y5umDZRjaoeZGCqP5IQfAMRapeJTs
Z2OHRLPlkzcR8Eq6RrJj1VuTlT47u9qKp0NRu8Y2BWATCh852fQWi8lheSOHTQFCcut42WMSiIvr
+O2uQyKXvHWh7wfoeMfF0wMYv4ic8AyHSjNkxb5H+H3p3Qo5rxQvBvTU99Gs76TntyF05XwfBQ5P
kkjEO1SePgx0d3ZNL8dnoyAsVMC+aUwTq68gwLPUQviridJpi/njMz+VT4zF/0H4M98LDaeL2dp6
ORiZmKAcaH2vxdGkRdDOjApgPpN4S4jPwHPdaGADAbV37WZgSbFvHBTMG5QgQIdX3VOTQ+GySAQG
5PzbCQR9PtlzqLOStnuswXj+/ERmYbyINH/UombZDLoR3Qtpfbg2efhlqM9pn4lTOfO4tjXgXBXZ
jNq7eOwyoZ5e8N7dGrjQbZrGQBGpiqDOReCUMnnuzBKQ15Sj6Rg3YYTA6kHX2LMMjdN+HpwFFIRd
FVgjuc5jFGTLHo4mZhgZhNR+0dipT0UKECBoTlhe9udpFMNZnX0dYtfuz0UKdApODTO1R7gdfPth
LnP/wI9bn61cr88u8a59t1TXGbHfM5JIyzkt2LQF8JI26mp+RzKgz6dDQ4IRGZoL0Qs/JNR/FUbQ
nrOmfGv9ggBKaY/tcUkKtsgBrGY/n5El7ufzaPVomXsSL1zXKIrQcVBnMUv7NGirIV59mOalPDOL
lGyCpmjn9NWbm4AK6Ia44vqEWiQ+u4VdbbSkSthL+dFZHVi+sg5NsqtD2H0faXp7XvoWvazRObQ8
Ds+tnoFdTFiWhk1bvaRZ94fsyv7zu1Jn6mtKFgft8zlafJRfenGIVjdKtc9QZ/5aXK35+L23bV1O
vGkO7hSNZzd+hdRU86DbGUj9s7sgKxt46ZtVxqWxkXqTnbpuIeG+bI0xezS0IMXNng9G8s1BhhIl
CFbwUkbRhofU+gaa21DJa6bxuEBCd5Nkc1SEiR5FhyVvjqNsEFYocUVMk9PYwUvUWKwBg52ss3oH
iHmQF/aWV9J2NX4Vlr9s1Kk0kprtb2SFSQeIEqkQ6N8vVRmwtRpt4jUYUp0BOphnAcd8U3vw2Jqf
/pL/JO7i881GaMgNpuOzO6aMBxY2qIk4qd+qNqfq3K4HVVQHGzEP/ubrT/lfzRFG9P/oPXqB3M+j
ILhYHox63GC2/MHmpN9IG1W4navZCIyU2XFoioCkDh3iGv/vyk8RS5/DNmjBZwqvAXLHYQDxt59/
CTwlyABOhtbdRXmfnHKtQM791mMTuO+T4bGM6ruM58AZlWwc0uriB3JyMYFyCU2rx2N2MW8SbXjC
4Zq/87JWCwFGk06I0+UpaoqSZ/dS7I0xfvTIikXFM77rr63uW4dhDRPojlOcpxiZyLY1L7OBtc0B
IoL33Lfcw8Hgg5csqpdA0SCxHyhjiJTDeNIqN+PW8eermBFkczxNsmoizhgg3tAM+TnSBbrcncay
CjLWha/mhBaM5oQLWedQmwBp+ZYZZkFsP6N4VNZ1dg6q5Rc/Nv40gFZP9ljirWmm3TYhRWaOXXAd
xWIdCCrXsMY2KVuIrdPK6qYXkBoHtlEbkddp2OdxdXNSMs4IWSHaXx4g2i9bsjABvRB8tiaUbfG4
Mf0lewf1316iMrU3WCKXW6ktzV2GcIZlVNpbzWN2702tf8rxJXrEO5OctLN0f0yZOHhLh/d8Zz97
nqgO3ALlMSKO/laVEYoJqfajj+x6gzztAGJU5FdNZ98jg2FX54n4EdfJK5GkDQ7c9scQi0cEUb3f
hSCexrxglpp7yyOWL2WcNmGrY9tmS/cnkXmfWADPKE/v+iPBkidSg3Bc+gaiFdGSbRXL7GSiOL/1
Cns5omK6HBZSB1tQmtZ20Tq5Y/m4reoxPejNGu8IiEiVRFo70btXgP7YFYrhqYRPYqVV8hFptQsT
nGSC+ZzVerWSV5KdbrnLkxz1j04a7+XYNaiTQ5gk208eBq+W1E8DdIDGcovmcvYo0qyA3JrNPKR2
3Vzkl6aox4uzRu9moL6j1TbHYGi1V6yvdyKwCKnC2NtGfb6b4jR+BSn4U2A0dW+3pvZi6Y6GfYY+
7vy+ANnoVMk+byf/oyV+3QY+2HoZzRcCn/E2t5FTGsggH1Hk3/oouf+QwWhtvMwzbuwArFNbJ/Ig
4Z49J3YH651M+O8W+WAnSH+1GBKznjasx6DK69V7xD4G1iAerSYitKGJ8o+8/o2sQEKONKnDpXWD
/2HsvJYkRZYw/USYocVt6szSqnumb7AWM2itefr9cOYc2mrnrO1NGBEEVBYiiHD/xRtoY/8URA6E
4WrGY2tO5idCDL8mvb3OU9i+DU3rvnQIW0Q5eGaMpuszSuAMR5L/TvmxN8l5J+TS0t1WX3dLT2mU
uhTSfTt6a/vXU8hue/ZlnEesTLkGRD5hfyymxutmMWB3LHXZku9NH6l0kvpvm9v+rbu0SfGpTc4j
bZPW5gdDLccda7sU7bc8L/moLpuqwxSGcOp/Wo3eZEKw7E8VILtH/Nj+qa+HrmU4kQZULOUUJGF1
k6JcPrODWSA+JnWzmf5TR72aWWQf3xeTHrxamsrr4GbGHhBR8CptZWYzusfmcJY2KVS46Wo0+Pdr
U2YnzwHD2HZQi3Pj1UTNf22THXkz1+R3Fq3j5eRrW6w0O03r1evWxopzj5i98VSYqXaM3DI4WyVS
44VSWY9qaaqPfuZFfPrG9nvtal8ygMhvuqqMt9kPs6ONAdFLMc0sn4Jph8Rb8WcE4uIcYwB5ITEC
axl2IiZ7B033+kNfp8RS/PzBLvrm3ozTs8s39g4nT6ZIc5JeYY6dE5b8dzmSrWfEXT7yOnUeoR+q
R4VlF8NKYD8M7Rgzw1cfkrG9IYaS3eHeG2KpA5AbFNV8NDzNxvQkQz+umL+HDrKTXGjvjYD+Q97W
6p/oreWHcLDzozprz6SbO5aYHTKNRTLuG9QNz2ZdkOlREWTSdIhyTL0PSd+rH5UzABhtk4VNQSQp
xR8KC6rA+CMufxlN17BSBtDYBdaXeTDLQwZ37jWNECkox+IHsfzpTprqQO8evTS7Sk0KiMLBqYH6
fZD+0tZ2+odn9fW91PqomMkwjQ9tO3ng1NrwUGTJ8JqHfg4NNhqOSjAMr9IWFUx2AUc9Ss3DlfMu
qrK/kKH5p8M8IlVNVBIMynIOKTL972iwwhc5jVfO0VXFunC3deg77B5MpU6v0lbx3t63iv/oNeTw
p+KAXmLwrM2ZiolnMp0cN1jCEwzb0hZY0UuWk0GVJqvoQd2mxU8Z16UpGuZpr5aafpZqPDXF60RU
fD1DjgW2DlBJMK8CcgUO+hyXsXOJG8ZXJFv+A7pduzQz83PN/7q1f+5HiD8HDmnoJznf1rHXoreR
bBwrm2zYo+BUPCAZaF6NcdHPqaJxJ21S9IVaPLRLEcQKcE59mhfNJ6g5/92xddaS2bmUuvq8NcnW
lPrFw9bmxtlfqlcz+6kjb+fWTfxQ6KSMQ8x6162tzVZaQAS1d5MeChmmtVseVOlF0QHDtDqq43Fp
YoaiZu1HQCDo6DNnOElVC4sMN4QO3rVjNR+h7y8gnyVWuHSOhjC7xGEIqHqpDmFX4hgMzgSpJtZe
of1heCn4tsIkwrxUTZLqF70Bud8Onf0x5vVwCRVmbLI3HZvk0tbldAhMuPJ9azs3v2ZSYidE51RF
CxFJS+13p89ZgnnhF6lZmZa8LXkCqUWub78bpoVKUpu9SFPRBcwmsnK+lyqIKXOPh+OfFToPB32s
vHcr6hUkwSLlaHme+64xNbqoOZM6qRZIvaC/xiRHOhsMF88wGO5kpw+i4/2rzmPd74fJ4L0qy2d1
OWnSMt1tPS+/l47YEjOnmzqckTAu3EnbwJfnGDaoUHms772o7CHR8Mkb5cMm3yZXd3zCnUsap+2h
i+wNW58vTtqcQqdPwX4G0TlHLeQ9GF7Kss5OnoIxdDosupeD/UaQwCL5q3XHAlTWh5L0RKdS9WsX
JHzdpzz7sLRxYp7PKIdpTMpc3HDu5gi6Mzqi6UevjCRbPP8LctBYcIyIP3udeZZaVQ71u2NcGR2j
o42XpQMq6Obougd9K0GKOvfDj2YkkpVWpKSg0egXLQ+cfUhOYInyOfsepMsxSs3uRBhriY25TOez
t6kz8r2pZ8HF0w+Ij7rP9uIHI4WeXgxTeTLy+munK1jxuNX0xI9GhqMYiVenrF0UA1pkTPJ4H9gl
VEMdDUFUs4rvbd4/+36lvuNkKIibXW16/ltGXCupmKurSsX1mTTQRUshW+Eyx7AL8yHIg3Rt0kY/
uilG/xo36c/Sdo1Lg43FY2ihDzcxxb3LquwP5t7NT9cMH/sx0/7CZuOUeI3FYumpmeYdE/KcHHbb
Apewkp2HuPLXYMFfh3m9C/DG+DDj5hoB5P2pZQjDKc8pNiavul3cocybnwqNOG2uxPnRHeKSpHf0
lUlfde5diAxh64Xo0yfts9kXNYEAO/pZh9/VYLbPXqMt6PzcPUwqMcI8DguMs12CtirIWHvWX+Z4
yN+HLl7YhWl4k2paoTcKaOIe5r397HcTeahuqOBqGONzVJsLvyxuTqCC40tToRFiKfkFuydMHFK7
vhD0q4/mQitnZW68MvXnz8/kIElQHABBHWOFRD9JrXQX621E8MbemfoLroOvwcwIZDDUngJfL3D7
zkF9KVr5oTstmrVZ/mKxWvvoZ1d7aRv9JPuQPvXuOjy0d6P9q2Nw/jBDx3vLSuT5scj46C1jwkUb
E+Zl34gQHLFmXE2Xmore4mvVE7lfaj3J4tccJ16poQdcvjZecgr90vpoiwqz3Tw7y77Os9QXx68v
a600q5d2mK+mmqjIWuiXpErnx2wpWnW4m+NWJ1xDreya/tS7io2WkW4/jrrmsOadsh0RHTQDpNFY
9sQW35hpyu4yvbYf1UFjrz+189GMoh7B2qUuu6QggYnNU/8olfVUWdVYJFULwqjZEF6GPiMs2YQY
prlWHUIYQjlMqsXyB0gC2By9wJ7JWgAnojq2Or1nV52vXTi9r1XZo9Vlf4us5DFL+z/MIi6uGRGv
x76v/ilQwHSO+MpV+087BtUbH3R+yta3NRzN2DWjVu0AkCMtspwlagkGjXqMYIDpB09G4o6nsIdM
qaVq8MSbBEnA7ufpfvEwkjbp52IN9CRVtzKfYdwRZViO39rnqkG+qLYVdBmDmqmcrx3CyQ9hnFLk
cZsDMIZiOaQlSeSlLTIZPRECCoBz2O17ZuUfpV+Fj1LzvMlfoJU4ki87hzZWzspgxyyk8+5dtXP9
wcb3A8RIC+iFHhWwVBbHb1IJa3JM6NXP91LVWqAckPHSs1TLKY+v/uCBHF6ORMYze5qHaP3D0mRb
0z6q0+BValY2EGId0ESRaoT3+9E2l0D0cnhoW+UNLoa9k2qqO9ZzDQVXavL72kC/pHZWP8tvzxac
12jFCn6ay+9egEWTrpVHqZaYy/No5rjdyG+zM2SQYoSglpqcLfL757QkxEtimdSapeXqXqma+maT
LCCQPFWM1WbRXFSbzFCA+eeHMxbTLg4C5zsA4ruaLTzpeJ8aa/6buMWXiUjon2UHXYSkfPiGzzef
eqaGOzw6y0cQHOmlLGz/1hpzeOf7SnQhD5lfCkQ8n/Qs/pIiz/arnZxXc8Kv3XHLX3lW2FguJ+NN
KzE1dmPQN8R+ol9XEvENEXwWBlrgxo/pmMcgcYLgjhTpOR7nd3vOjR1ynMA3ytR+aOeumHdZpfF4
86b2afYkhWLb6RPRUCSy/e8OCo/7PoGB7g4V+bSg6gFcAT2HQ6eisdnBYvHa8Q6w/Hytm+oHtpnK
1dKy6d3qKh678VnDD/4Lvms/89ndk6BHubv0T6Ed/lV1WfIUxRG6tamjnKDpq19KK9aYtLYnzdXt
j9A+kxJLvxrzPJwMJYqPrpLeBYr3k+m6ejPr6C8zKn50Y2iS3qmciwZilCybi3EWQmNjHacoMEF+
8EIj+TaQJEonywWKVJGsdHixk2r0DnpIeqkCCPBaFGci8jEpP0zP2zzG/AV1YrIE2tdqDryL5ZH5
BPieHqsQeUzTAaw0gIVvmt6/t765sL4fh1x7NdTmBhG92pGFCk5qQUTMQu6SwMtIvFdlbl47xtM4
ftNxPDFeitZ2L1PWIX84AlCu98QZlYumkFeD01Sd4M7ryIP4xu0nUA/1MSUCdkBfyT7kdr74yM5X
Po9IbNrBn1Xm1m+zzkebJv3JIXEPuNsJiZhSKOYY3o9e/HPKMV0cB7RzsVr8e4YGU7a6hxtg0Oyt
PmxfSN5qZ6uywltg5UTlo9I9BLlqfAH5+WOw4vJvExVMckF/RV1XQf4OCdYXJeIQQ9vtVETqrjj3
Da9qoUXPFSgVqUlRWa12gjhPcGzpIYVf6iBdRu/Oh6zyioyKBuwvvoCNOMZ4MTz1mqm+TaRWj55O
rluqFkKKj1mMFvyyswdd+DYYkLFHu7+XJgP2wdmJ7OrQuIn25vVGC8oTANFSkybNsBB8a9PkJgcs
X5+rwZeZuUt0KTR/Ufssu7fJB9JqRuWL1PCkCo6p62Ohs+wcWdmQr25vUvN0rXuLlBSEgIMkvbTp
eIRcey+3YdFwgBRMSk68GtiLLgcErjIdkypRQSPQg1l1/NzpZB+WncpSjAOBPwXSwFV6EOoebn6B
CtR2ysBNb4ivJutvzqKh2Efe9DbFhDsmS9PfGh9rtLwOb2kW8qUr2vhvu7XRlWbu9OqE9ms6/Crx
xH0nprmfDGvEmiQ33sux/BkmCE3IPkK06h5xSu8CYtR8tzX8DJXeG47SNzf04FZhU7OXvYNKpgf7
devsm89870vAMPWU3byQGQRUtOhVCsRRimOV+MUx+W+bPkXZLqg8xLttPXqdghGUl++h/W2e0zAy
3tyiM96SWWHQB9NylWqseN1Vm4GHSBdtsI03PmCTk0Vr/7whjTyi0nqxl8OroD4Bd/cRRIfbVimd
8ypFEjeMds0wXp0gdl5btNEfx1iBZq4DQCvMAHY0jjRn6UxEMHxBS441jd/me1C/zZELNB4BNv9z
vrr7u8gU/wizH2AUtimvcOl0LO6abq1KW2vWh1rjeyY1TEyL81wBsFurus9Rc3b2AW48SdNozKTz
uljF1qMK3qRtmv2blvNiSK1ulf7SWnVBD/6oFL09PZWAQx7WJliQOFoN3s5w8ujZcXnNW7Sz7Ek3
d+R2yRQbQ/AqhaeGZ7Uw5kepjb7bPEa1ey70NEr2c7NEgevK2cneIuIrn1o6obMmiU9bm+Elf3mq
ykevL5sXLYJV9peDt+jYqK9S8Byh4NGTrd7afHP4qCN1vEfRR33tAz++rzX7j61DwjoF5Y2mOW9t
LnZl7bietOkHBCuQEdpboz3d61H83I5e9sg3MHskhX7rIUHcpIZRpq3uZNNLw1etNdvrb21ymNUU
P+rWDw5aWWWAfHLnRQq3JkroQAiAoU5bqSqAdMnF1MMhgaP6Vsd++eYnJeE1L47O0pZFObHKGIh5
mBflfqp8dcez71+ls2ng0VqgUmyYwH9KFTuslGH2GHRR/VbP5WtLoPABvdf6rUgQuTVDxd+r0EHx
ehjunM7suQDsDIFPHUikgpTS7PpNner4qYndq+yUJnzGNIL3jXfVpqF8nMzxzq7Dnvs5GB+NOZQ3
b6w7UEFTkD3UQXnMy6OiDuWhaZz6oFnBDPDIb06mYjgPfQJFI+79ZLEfO+Lj9rUx/AI+fH/vl/2D
1QcotofkpOAl/PC7+GSFCB4kFiudghmAV2rVZYzsX7Obg2Crr2ofwJxQQjDdaq8fWuYg+4bZR+7h
L6RnuxmU8H6MFIikPl9zyfaBj4Fdb4JBV5XhBmLiQ6ud6BzwQSDArQJJB6Tc9/qdOqM112qKQXIB
dpKrnNNR/8K6i8EG9MKhNNTHrEuvmFEr91VXQo/tB/ea9RDgDOMjboaY5Z/LOhm0Z9aH7tucWdpt
IqNNvKMlmGgUuyyfWjhTO3XESRd1YtK3E24AXtknu3bmG8li+EHtX7Sw8Z4XEb4JEoM9VSa8x8C4
N5tYPSkYo+yK6Ms8z+9khA5Rq5Wnwm7duz7DDYZAAJtbMQ0owNtGdYdo2VcQFiMudG1/Kp0QH1dd
9x/7/BenCW/IrRg7dJ+HvWMaZG4LRbvPmKtm1qi+GClnHqpsvrMQnA1CQCKZguViosPJm5JLow31
re78+oh95HBoHCe4T916Pqit/jUY8Q8AMdUdgxmKhjqXLxbwj5dKNz+UOKouGWqN98gkgivhm3JM
G6e9L4uCKIk+wN+a/X1QTf09QIJLVyPI2NbJPq/Ls5eN3jU3puqQMm9gaWWGOwM3rX3ddxerWhCB
QacdzcFOTgCEfyDV9H0xE72YZMn3XK1+Dxyu26PORgSP58ZuFOB6SdveaZToJADXQkuCFXtn8LU3
bNg26o8q0Sd4dWZ9NwA0uCpLwMNoXmRGrS3TaqYoPEYdeZA0RJglT5CMiIZW/dCz772tPKYpPF/E
UfZp/AJ6+e/ZNaob+TeVL2FSo7mm3qai0l5NGB4mjz3pXrseEvA3TrU38jC67/IquAUjM4xM4/2d
Qnx50q5Ebm9Ynt4yI2Tl9GhSONEHRr1MMBNiqHZV1+fQnn64purej27S7gkFtiGh0BXsgLcauSXb
uQZ9iCNEAJlGyzEtK+olUvIVIkC+H+LoV5OVuGRH5oVveZ+AWEHeqj5xQf+uUyxiRsLwZB8w5Wgr
65nAiL6LQZcd/Lh589wGjpnb4P6mGsU1rBkHY8Xcz0Pf7MuOmECdP6Npqt73UaTdt0vhmBhWOpAw
03wX6oF/NDuQeqGms0JRnI6x12qOQZK4e0BZp6gIfilkHlBiiFAUIpTxs7eG8kuLrDkf7UuXY2Pn
uHCa9IAciDpCT/WYHj8EDUCe+YUVSbsn71mV5iO25tkON4CPNFZD/rxjLRDqwwS5+Gn0CLDXejeR
FQ5eEVbh89lWIJR8tQOHb8b3I8jLHbZZzCpYFHaJCofHbAlez2lwsr1FfbbqfwWunyFQZgBvdPUU
EIOZAzz0z+GMVaMOYX7XaVCZ2r8GSIMRsN9j4wHnq22HqLOzM/NW3SM0XRzVogOh3CkYsGiqgnwk
ejFB4JNYKN23qZpex9Bu7gk1Zvu5mxBFy9on2MuvRJqbnYWe/NWbdFCgum9dHdu9KX7v3ZTEd2/W
gtOp4u5743r3ZcQwazYKw1haVZcZhSUsVL8NAFHPVdd9w/vAgBNsB0elTKaHAa+ie4fgcbEQiINU
f0sd9w78w8Qse/S5gsO3kVU70Y0A+FIcH3Wj83dNAYkiiysCFW1gknUrrUvlVsXOSuz2DHS9ABTn
WYBu+BicIDPfnJyklF6guYV07FtpdS5RnkI7JHF8LqfWPPd15f2Reu9wmTq19X/Odn2A88631Fsg
MsrPyOj3uZUFN30M8Ees1ObASt279ADPzhY4UHAnpKQUn8VbB+HesQqCHqp5YM744I3W8JwOaBQ5
1BCTSY6tGbznmWLfbUU1FM5atZn5X+0aihg2X4+Wz9zRGyxwjG4G0LPyvJMf+N4+9FBf0xj69iyZ
d7oa8Cr6pnE31zFpU2Yfv9JcP+ZBMt3UGfkmhKJetDj4y1ocoqDq3KNbLA8jqzM+xEuxiOeY+ajd
q2bdvgx9Oz228TJyU/PKoH2pI6a6VZ2ey8BRw33qcBvBhF2VlvVH16fMPKzoS5Lq6ByaxbNljPZp
zCPW30vhuw+z18FDa7X42HQvqdMkt5DlwS31nehgFBAAYGNHd5ZtvuiBAXvDG3misHscQFwR34uP
g1K/zBhUEthjcdYtAmdadhEMmL1kpKEKA0s0rcXrCgTmfwulI1/Uo21aeNhlGCGSWn4JUmPMvJYw
C34NDrLnSyJAmfWj7mPriuEWHAnMQD041kEPGmsKhokVp8+xhEbuEZS+8qAWd405PavhPELt8O3D
iCrNflqqyBRM+97kZpmpC9DMCVN4JR3Sk7MGusgzizsQGZdhgpECXOmxM7sXpcX/KTfj5KBjojnv
BTMXLgR+C/zZ0RmmHE7B7D6OqaYxFeyyJ4/U3C1uqi8zcKMPvDZAGxbfwyFKP9Qclxiv/eUWPg+3
RAmcJVRQzzornZQHyvFc7UGKiU8YACtPOfjSGw1w7NVKKRXAnj5IganOzZucBtfK96gO8msWlwzZ
Y+ccMOwGHkJKARBcMe8LFNMip7B5L+y9yZD3MGhQemuAAvivDaek4e8hOeI/xARYL8kcfgmRgkN8
9DRhLXdwnBGC+4I3AqB9SDTuLvq/qbJP+/pv1jXtXTtk53qs+UyCCkwcLK3VBJJQC4+zrq9O+GeR
l8ZXJORR5Bxf9SSwLumgvM4EARZ6q3quzMV4IP6mdsYl9saQbP3Bi2fvGkbWY0wqbZ/qyCq1ao7w
nwFi3L5zTX2619L4fVRZpYZVgIxiCGV4MWmqfHRtkoa/BxToy6oAEWR1d7JJeIPlKu1VOCKd/u4G
R3sDtusija1MLARMxmltwdXnad8citT2nmEBOE/q9D6D4Hs2ACPYedCcqjj5WjIxQL4yAlpZkkyV
6pzqGXO+MgOgqSjnpHND5k9GCvzFOuRBZ+yrsugvsCOK986sm8sIW2QvVT1xGvDGtYVfqNI8MF3m
/2k7+6CXwa/JVqZzEafzHcIfz/0M2Nt07eQpQMrlKWi0mswwUphO76RHq7arcwkN3AhgZygJEnMZ
P29hargDUsFOSJKxCHbOPGZHVtFPBnEORvFDlj11IWCx77n9jmlZe80WzEy54OpCEBZX03mKFtxo
bUzqFWBEuCBJpZj06IuiGP4x/m+TtEv3bHnt6lsZcF29FjrdLitSSgF6NjrIaa2ugoN/mnCEvFjh
e9yAFPDfxiZITwF0Xrs14BYN4xtC5agb4nm36moIRkhwQ5nJgsGNHZS8F8EN2dH5KSTJ8cfkNsEN
XJY1H5ms8ktkU95oq4JLdpHNZCaCBAuLf2+oC9C+bqujIFQq52mBFDKXzW5FD9w6aPB68HeJoi1x
BFoDsFhHsip/Okp+SNQAh9xfZj+AYl4uXLOcUbY2fKKtJep8FKiiNI5zNmUX6Rk5LVcGWcTgn+Pb
5STSSwvVaWc7WXqQX5mgNU0CFuGzxdXvHDTqWRRGHG8PyX24guH82S33bzQj55KjRi05YCkSuf6y
GbNEJqWF8Z1Us6w6h6Wi4z+z/KYc3GeAd8ZF/qT8DJyXw6gaECfpq6NXlr/kuHQM4Jgvt3G9w9Io
eKncJ+tiLaTRrW0s9e6M1AqeTIA+VuyvPA3QbslQj1M6HlW9/i54YCkGYNRdDb+OeCqSI1k12JgR
VU7KGO82R0l6rzivUA2+9TAXj14TckdtJERPbdK8yb23E/dpIO5zmmuDYd0aIvT2mLqT3ipuqcPy
rw3RbNtuGthhHQh1ExzkdsndkK0Sj89kJ5vyFFih7pNX7nZe0ec3fB090GeyuRQQEXg2lHOF1ztj
y5DMABGAOWM1jBHob5tytIMjBUhk18hv6+ac9qCh7Ogif29sGmLUzSFuk6/zqN/kyq1XCWrprrDS
6SDXWq5K0has/1sN8ZUFAyD3RI6QLWlbHwepS2GkOIY0XQhEE9HHoXuVG78+mnJptqdB9tREPncV
GPaDXAr5kXpfc33aoND3RNCZ5VrVj3axDUHucr2+Zu70M8Ar45QxG+Cpe9OqvIVpG57yGaJzq0+v
+jJ0yGc7i23nPAczSGDs+HYqdE6UcBv0hKwkL/6vP/zbb5BNbK8gu+uhvvZc7x5qMjiU9oZ+kCFA
vu8dcuMXG0DW+JrC5V0v7gqn+O2t+Q1U8fkKGqTxigjW5NycjDDX5mPsht+ULlOP2xVmELzpjgul
extc1P45w8TyJL+l96un1J7VExqN/bxvsvC+HXQFmMcyDi2vtRwpW/+zzevKGeGAMDnIk9DH6Ykp
DEuX5UHQR6SdTDjW2+OzdLCrmQ6mvh+QYLvIEzx21nCZcotlSXXMnQHjI3cBV/7Pv2sX6dUPwQp7
uQFcYQGkbM/eHD+4+gJgNAq7XuRtGN6WYVmeJKlubQXRn2VEsvTZOfpONYBZSZ+dQGGMlP5SbG/r
b4/ouin758obLl5j7uVJWA/BVuCsfGkbEgQyFrJgb84odF+3N3x7lqVNqsHyFKp9f2oA6Z1DJzrJ
PlMedumxHf/5EZS63DXZWo+R+rr5ab9UP7Wtj21Z2fY/Qw+2ciT4U/MawJXbpcBjihSQW2+DcF4+
HLoH0TTQWahO+gkfCvL0zAvkjg+2jjGo85TP7YvD3ID14b1OxGJWCzy2k5ccUMpQd3fWglWdx/Il
H9zuZJozU4lGVw9qUBC76RGY2ZHgPQnvYMoXu0hzHupDEJVPDubF242XvyrV9XXa6tK4PSafDimG
tL302A/KwyhFvQzXsqUn0JfMGM6TXH05SQGecQKzwmPX+9Dq9/KWwGqnVTZ/ax1c44/cQkRJ1i0T
rsFHSHV/2sKlCLlgXaykV+LgUEPiBd8wJvpH1AN3R8bkKNdYCrnt8TI9QSiXNfKU/sgn/ebFRnZS
5/EuMUsEyrzuIoOMxqjdwtktUc89hEWwfgGM9hek/OwqJ5Q7L1uM9O3ChrGj4dc8eM+YxbkrZtlP
7Dcfz7NTLk/ENhiomupcOW77fXo7aod+gni/XcUycxhJk+Uzk7mZdfAt6EJCKoEX8Ae4ZIOZuIf8
qHQhtwblxEAXZdSs46pjJpMt8LrVeXKd6wQwh3zuGXokGsWRvc9wDFtnV+sqKtKCgpybrq2DMFzq
x9pIjJOcX36Xb0fjtdWfZiNvT6ppvMhd3W6tbOVd9zM2pmg3FgVK/1DI/1mgbQOHIt9+qa8TO5an
JY40LB/A+B+1zM5h57f58IAgu3kBmlbdhLUzRF1141n4uwyzbL2/cie2MWa7MXyg/0qhZ5qTVx8s
CNLIYjgGDicFL4HLCH5AIfBYcsnkzshjHajEHi3gwX6Bb8h/B3PpsI3o251cH+hlvN8uwrZXtqTL
//tUzNVG2EsP21AvP0aq61x8q8vW2jhH2H4woUWYQSa6SmdfVDwWpYv82XXKJZs4bPKqrZvktf+B
1a8fSvmdv80y1mPL3N0DC7gnIYg9Bh96mb+SHCF0La/JXCAHsw8m8xtaK8STwz65FE0Yqkfpvm76
yxc0AgzSBek6j5MnVWZ0W7G1TXNGykFDKVIDJrZMwuTf2YoVJSn13+ay668v5xEmzsNYoOvWs90A
Tz/ZZKnmPXq9BUmoH678ELO+6a6uXmVaJpM62ZJiPfUyLZQqiSA0rwMIIFtn6bJVZWsrttu4tW1/
49OxUf7RIdTBGMaYKQNnBxAgv0hd3jyueMIyftm//vi51IpdpAzqb9NIuYXrkzd/DyDaX+VxjVDS
BTS93IOw65DckCfl3zfl6HWoApTTXNwyPXymggQwRbYl3CdOiBA8ZO+2Y1sDyg4ptn5SHfyfg1bn
1/XXL0/ySvbY3pl1PrM+zNLq6XlH/uS/751srb1k83NdDlrP+luvz3/g81GKRmKjtd+1GalZGVe2
2YMc+29tWxfZu86zZXMr5H5sVdmS4/7nWX9bzkhv6fjpT/1b26ezfvpLwTLgYzRXdyGMvuUVx8OZ
XEU1r2tVeeGlIJQCORMaEYv3Jcy2FVvbnOEJCv2OPlVrsLl2kuFWTr51/W2PbPpmAEKIFPz6RMvL
Iu/J9rJsL9X/bNsOk/dO+v1b2//vqfw5X8j9RQzabzy4OLQxrV3mwvLh2op1JbvVf4tV/Fv3T23r
emI57foX5Dyf+qx/YUi8e00Z/lY7L9zL0CBrUNnavtEyhmxV2domZFvnT22fqtLP7xEM6H9qNZII
SWFD5OPlJPfO9FYe4XVTWqU+E8pmWZ1V2Un3irdteAdMBW18qyvzQiOXuoz8zIUCIkpWZrlr6MgP
rHbey/BA9B9J1gZl4H/oauugYavEEGR0KcoZEibib4d/G263R8GRRf/WZ3sMtrZPj4tUZe8YNCkh
Cxem16DO5qFz9HTey/o3AWBAuCgZ34N2iE7rGy8XZSvWYXWry+X6n1XZsb26Ug0IpPwzfEv90xmk
bc4SsBNawmu0DfbrxHrdL/dnO7LBq4TFW3a1CIwYS4Tkt5Xj1k2OlUImBltVtj71k0F0a/vtH5c9
nw4ZvEo5zsYDqMDnGioFrgHSg0i5oYHkWD5cJY547ZsMXX6WZNlFrkyZ9Hl2mVVn12SOdZGXfbuj
67v/WzDzt6nC1lW25PZGRU9Eb+20BrlyB9ETI46QSdHRyh5mryQdg5qLNj3KK7rGKeUJGGc9bv6Q
F/mfqFatBkess0mdNCQH8zy7JkgEwxKHtCZF3ZCt3G113woU9M9Ca1cuusPObGFAxoC8RT4sXQvO
pu7fCWfbIgEQqWjXyFWV+1JnUJn0qngvY3gmwifXlxs8t4jutGs889Pll4v62y1al67rVZc1i2yu
r3lEcnL2zOkoV1n+7FbID9iqcmE/ta2rOtnzmcy59ZTd27+kh6G+t7HW22FjiFVckPtfuiIezwZC
gEcdxixVqGcIkBZXfCbZa+nkzgwHmZ5lr+cB89STBO+mOniLtOysLedQkzp7KIO63UmvucvGizKX
5kHtM0B6w1DsmohXXQovc8297QHw1MAU3aeJe1Kj0MqPSAZhuMzK/khUEtTw5FwbPWie4GSRa0Y0
FuJ55uBeFKv3qT++L4j21wAZ2Ff4N/UB1bgRVQ6q0pYheJQlpCfqERWI2K7S19hzUBY0u4cpRgvB
AbZw0sntnz3Ln5/TqvkJ3/HSm1r5ZcxNXLVS/1teMiWv8YG/+YEKUjxr3ntvtr57ROvJ7PoBCQet
RR1nGHZBU9df6xlML0vy8kNXU3uPog7wqgjZLrVYbAFMQslzblXoN6nqoUIiGGWoEhw3RozV47js
IZSEmcCAo0CYaOemsMvHeUqqR9mSIisKB92zPEdYmCC8VcTBoayQH/Kn4U+T5Nm5VRcpv0ytDOxI
UOI4LAHgneuzcouLGNVrFcKn4WMkqqJgeGizAkyQ1w6sh5vCvYHUIL3mEWxvUf2a+il6HpYCokv0
7KvJN2Q1las0lRkm3eguospVIHxmWGRrnOC5QQ37WSUT+pwqmrafxjFgBcGO2PaAVqU21zLHUhQP
2d00DN2jlnTe07wUdQZsz+bZ+j+MnddypMq2Rb+ICLx5pShvpJKXXohutRrvPV9/B6m9T/XpuDfi
vhCQmVAlREGy1ppjoq5mxK0jVLN0pZQWrmgD2Rl9wmxuHFW4MP7XlETz5XuLag7IvxbX3G3/KjKc
Oygz0aoKWxfuqba2FEP3pqnJYbxRTF9oin4wLUqdKWtVPNVUk9bFCh4MBg7gpROWpwqp3alZFrdN
rs9tUhBDHUAbmWjTSvWQz3qqrRRdUw5iUUzBv41FX0mryUHl7oQpwWagBk+9T8GobY79ezLkbxqp
dOrCkfvz29LRM1OZSLVCUUGJ6ecv0p2vYZ6o71OTUK0AEOcpGDPKruFg3c0KuWRjSoxjZef9Qe3j
dpemcXHhX6Ag+W/lh2aUuLiyVD/LWv9UQw0621FyN5hVg/RVqh/insSRBexxLTZFB6nQZ/Dr+boe
3R7jDndahsdKiilfTC3Xsh8ZbJosCdkt9wzvj52N/MNKZ/0oDlU3unKxnHCHOAynzgws2oYHTuXd
vkEbJL/DcE6+j1trc3vXdO06l8HarHwslvsge8SocCZoXzS8K5v6EaFF84D2vL8QOt6LLYx22wdM
6xBDZSOwpmWEaLO08u+dEvtJtuFx4RpIoTayHyIWy6qEgu4EP60/1QNh5TKFdiI6LEgWezCYCdVs
nApVl9otsE1lJTbF6clSeXlUWdSELefHHEcKXaplohdvzfH395+TJrm/NYsazdly/qBOU5GXTQ7+
9Fwz46BDThGrYlEFMwr327a42sYWhOQfjaJb9HSIO7zhjsIZKvCCwaWuC0uFsuKmpNZvdR2Eu94c
AhjvYfVRlhvRHw9hvUlVqE3VLFkErCUbt3DigfsmiIJTtyyGBO6JrfnbPzr6PsVO5iXwzXiNhCE+
lmOGh+GyEGuiTectG8sGE6JarEQNfoP/x0Cxy/fo297diDng/2eX1B6or5CV7d+HabsCyO11vJQy
0cDVX99OjBYfMhWl2pzSdtFRkHbUjRYFLETKc7QscgATZ7E5+T7EwsgfEK/LMcH1pbuUIZe7t0Fi
DQe9Iw++jjwyO8c2UZWwrBw8MSZJOlgvBqX4kKVE71+7ik3xwS3U0Z0FCPx7V/Fpf+yRqfq6KynQ
+Ltj+VZTGSN2vM6F+ZZiT0rl0mynx3aq0qM9RhScKJA3u4w8o0y2Yp0UofIol+FwstX6Zx4q8uNg
FvKjGtaXjhvshdw0Sheggzz9eg3+l1W36tGktOTFzjgUyZzynEIzeIkq6RU9cnAnOvUyOPtFbN6L
PiqF1ymCuod8GTnWL8mg6E+KHxXPSrIXQ3jmZI9y0yC/vIR1Op36QEnP47IA7qcOrp7UrJrN7HLP
phpv2RRjEJqSyPHtLzkZcC+1iV2iXEpfMqeGo61o7Upsan0z7DRcU71SNyDiu6bR9Q/YWIEuMkZ1
HSGofGl6bBFk9HrbRV/5QilY6ZmZr+9GLDPvS3N8ooSmezfKH7Pd2K+GZLeHrIxAJ5lq997MFFLI
lpHfA9GBpRv2vwPLbN8p2VK9OcZF3Gz8J4XiMxi27UC9J2tx2K5nrGHRC//bhCzyn86/2lTDoio2
m0/l4NRr/NpKCHNW8ZRJhnlo0m6Cud0XTyqK6Qes313RKVHG9kQFxitKXvksmky/Ib9gD+VWbI7Q
JPaKMyUrsVnHtn4/k6UTW+KI3SCfZVhvKoroYzDN1CUURqgda1gxyKJrHwqbmZ8JusedRy0eWE/Q
suvKH6yD6Olb31nrymBw3eF2MvvceQDGRC+9XPUrND7RQWxakWxSphD1R7FpYkSED6Tqn8TmLE0/
bJ75F7E19dk99+v8Xoup7/HHYBdGg3RNs1Y+Rz4y4tDHrmrIq3sKfdZgJ/pr6bTPSdzKR4oVhquq
tvxUYqjyVWKfxADRDhdxU0p1dhFNYqFDOYpMBAx1p2K4WuAem5nBVQyPkaPd5/q1aYqN3dkVhoX1
Gox5eTQnqzhGHWK5BRZcHiWZRdNVNphZefJipwc6bkbNXahYWIFPxhOEsPRdNipnDTez3IlNNDqU
1KvFS6mPICm1nlqCZZjST74L04+qmnzEXVluKRSv0neqqLMtcnxro5L7eDcN7ZjbkvGoh5l1LhOD
AotlWDvJXxPVknsebcqZaZ2CGxFr9rKYldRfEcFrqN/9t+02RKwZUvtV9aqy/d/2V1sKYDozvqvH
ubmMUkW5dGGDvqOqS+dJ9JXL/rM+DuZLY43wgXK1OGWhZkI2rlIq4ob5ta/sqxg6aumpjjTnrW5y
2bPr2DinpYMBS11DS4EL+4wc6VMCfrWOi5VN2dBJLvlR2WP8o1MoEDM0u7lz9C44SKaVbKM0lB+h
qtSuOLw1v8ml03x25I0oI9JjOIyTtiNmW0LdLY2rY8Ic5+duAbZUcjfJ6gIyLoyqU8k99WSWodf7
anyogZP/0/E9RnSXt1Z0JBQ/g/H35DmQY0/0h9Q9nsTRYsum0ayQE1aWvv/eFN2qoyTjhp929D0y
UNSroSfGVjYHtNu3QxiWfjQpLz9YoSGtU6VQsaUarJ1Bve8er5vmpGi6tTGTbLqf8HHx+lZunvk1
ypT+2NYHc+crbB7pd+M82UPClHQsjM310WwL/RNNIrBInfs8Vx8/2iyxEKkE87quqvoSq22907Vq
OER2a+Du65fYEnQWfCyKVbnxocxUS7BYfu+/x8H4nES69CVRafn9QVmugIorjF9TOvwIJcl6U8wm
g3aszI+hCRucKUpwh4Ta3mYLVFyW/PTYp7GxJRyQ3tlIgahxbgziZ9zITH8O37kBfyA+lH6pAT7I
VCcxw2YSngS2/pVBRla7/inAmqNpH/qOmmU4xc2T0/JO2PWVckfdRkd5Dg5L6K4sj+Ca7+9UVcOD
arQWpIGc4handNlRrFlWTQoQBMK5S8C64F/zoFiD85SnzpsyxdJZ7x2HcwC+tw7T+iA2Ow3yXG7F
3V6Ne8BUCvOyfVdS6lY0tvMcIEh3qyGUz31V+s9RPb+rRqBexNa8VIBbqnEnhjqKdYwUw78XW2Ef
bNu0TB/0QvWf/ZlcYmE0j6VmWc/+dvQz6z3mUbltR7ndWu0QfBTqth5q86OkIgvLnKreDcFQvGFz
t+qNyH7gPfKEyUNxqX0JeH6AeKPrQ8X9bls6ooKMM866i5Jl3AI7mvgRAV7TIu1L2B0awNRCK+ie
bwMarda8yuyMzYCl4KVbFlwYk9fgjeyJTdFBwra4NDNuW1hWHyl24pODrqK6AcNRl9hdcdGWhQmK
92hL2jm3qvmBKMBbV0bTxxQthR4teg44UCD3UvUtnofpY6wjYzUu7dHS/t/jbZBLt/G+7XMcytNW
TWADfPv3+Lf2/+v4/z1efK5aDSi3HX2t50a8Gnhhv5bDVF9VS1e35tIGLqO+io6cl9/vNjEEUGRz
LZe2v/blyQnOSnK2scozUSyMRW3pVI284crI/mmTsY92cn1zGyY6x9hx3LpGbxCUd1LWGggm0XyN
Sj0Ea4vfutfDsfGyUSnuxGLU+X8V/YvqKk21VsNEPgUVQjxuUmIDQrt8apeF2DQ1CdH993ZWeT2v
a7Ae/+0V7bdNsYdog213zCMK2m5N30e6bafc9ObRvis5XT967D8gkjnvCXomLqoy3zs+WlJ1tB4m
s3d+aADoiBY6w51h2xiOJvBWilSOyL6iJkZ4vG9KaaOpzvwKkWHYdhxVAE9fkGXtxWeEGeV8fdUa
Z5ywnYvfKSS6lmNjXnGnctaeqRsxcB3QtI3atONBrUOY3YvhjnDU+TbXMcICcS4vX6JDLHpY3Wub
IiuU6L2111O9BK7T+tfMSqQrgOjOU3cONmLJPMN00WDHACG3dJcpCLqYeKy3UpX1W17+wOJrvyu9
/QAxMrxGMU7wSdf2d1HTKzs5brO9P6b6JQxUPDGkcn5Jw/Q3RYfZb3YOsYM/SLoOHQvr3yt+Mltt
7IJLVTTNtVgWmsz0MCzAJS4DNHWRIjWUbBhteVFSdPEgk+X14BTdRYwXwzB4WmMaOWGABpwmWTzZ
KZnHS7ZPrgGwDnzVmvQe6BAGEQbGaFonjxt80OqLEXTJtkJac04yRBXaqM8ny6ayGHW8ebSyIdoX
oIyPjh4Ze8IexcGZ5uGQVeO4l+SoPGZagbGP30enpPFBPA2WfUrKCa/XmiBJ1CX+Jm5bGQcGud7Y
TjEidAW6DACqvyc/Ua7T2OquPrQnuMHUDnLHoRqo6vvHucPqB3Pn8SkywCN3utt3IUGpoJCfG3LQ
q3CUtZfRtmF5wz19xXumd6toGs8+PlQgqPPUq6YwgoQFP45nE4IPP51/Jo299vEjeyN73cC1iRat
/Rw9Ukv6OzLl+aeUaD8J/CIvNwIC5YGtbrKWh7M/6Nt+OYId499BHViJxcPIC5U5AemkxORnQV2i
2uk/HGoNeAXMhiNs1PG+xkh9ofHPQNfqs2NMHShkfgG8GZW7rFEAyQDvGy8xtBYm5eMu16XoyZcc
62IpqGmFEXyo90juDH/Y9ekwvekm706KEjzZBb8UZcoLsAHy+BZRALgOyqHfib3UONnX2qAccksZ
PGKJxQFFUMyr6lIZbDgYcvit+92kTwARxRCx9kejufSIxr97bsPHTPAJ+YDbcURbVdno0EjgrTIc
Ay9G2WLl2ErdS4eB5WH05Qx8Backg7dN3HJA6bFsQrRz1lNb4HO5bKr6hGhJN4q92PTTWnFRJ8Yu
Jg+I5EyLl4JloeYhfk+lPpXH0UkqHCxYE4vbGLEm2nAaZ3SjUqI05FRj/T/2mwFGlQjU/+vYYvOP
j7bwEdgzE3L/aLvtIj5/jMr5kKVvzRSGT9xzfbeILWOv+mgr+lx7lB3L32pDKK3mnH+z5RTxvVkV
O7EldtI157HtMudsGNIOdNF8cboGSWGbt6/9aFWuNljBjzaQnhAUOb90RdnkNrcDOOCrQMnViAFA
ebss/k0w4w46SPyziuqYx07Tvi1296vE6Mozce6jDMT9jFCgOudKFW7Amc5uosvV+dYheplg/TNO
x5KnaK2V3L1QIoNz83IEsYsYeNvszdFyraEmZ/mfD/nr0NKYoBdS/ZeUGlWAmcuH3A4gNtNB3pH8
ig+ePUjWqRsDDIiwDsXxRepDJCSqda9DcrxPzeXuqxRUGOih/d2G0hdLpdTeWYQKzpaMcUksg/r/
3lzacOoeztGyEG2UYCprfNHIgiy9tw4xTrRVtZxt9AFXALHZmlq+jsDCeF08Ed6v6p8RwgWnkOt3
JZiQv/Xl9GKVvLTXU+M/5nPee5SK9Ve1i6FhWmN2Z2tAVWIgbufJ6IddQVUtBMeImn1sq/ZG6sAE
We7igyVHlzyVq03Gu+69DGuXiAHR69SoJQLrRfbMtwtXxLzt18SEgGLMuv6Bp+ib36TmZ2n4B5lA
ZgAJB11TUidMpZ+LsjXB9xFkIKHR/R4n5+TnefGpNfEPSSdKzd2SAnqqhgyjxw1LB7VggPTM5mx4
9uuhgWnOC4ToHa2wPIYZUkDRm2PhefL7uXFFb5yGGZ6XMOVE79Sa6aWW9I9kORIZj/wuratH0Rfr
NjEnQEvMyaO7spWlS4yTEOuBMUd3Yk0s5Cx4n1W52t+axBpuqKEX4+PzvdetV7YyaxuTiHJFm9WE
4CbtBt0pcNDVbdztc+QhOzd6YR78WWXsHONKhRLpcUyckhSRT/JESZWjY3fKUUZHhWY9UrbpDCpG
dIjFaEMNWknLmFqSpmpz20fxpc9yLiHb/ecwfwwxrBgNmTj47Wg9Nh2r3ppK7/u4ottPYz7ij5Gz
KUkr7LB0TzMdhGDL4aWhRiKIgvWPHUXH90eKLxhmsr9xdP3lu00T3+D24ZOTcAn6Vifvm7D1/te/
6Tb6n+Mqv7IAbsP3d1jOglj748suX+77O4me7w/tyuwuBuyKVHxrtLZ8LJZhYoCv14R5xKroEYtJ
nH6xqtsd6Ibhp0NG6Cx1w4bZBnZqY3Nukqha1RhYBBFSs6DJfxhFM8HQo6axl/dm6M9by+m+KMud
vBSwohx99mqCdaRu4kfhwAdzhm4fpu2vOvOdDXOmow3CNKrUyFPMaUHZOp+mhEV23LlSzY0c0KwO
Dt92iDE2uFvZdfLCe+YOEd6z3vSO2/Ozg+sxPdV+RXFx96wEIwdD5gcRO7n0cnOyYvSXFVVPBHTW
KdGtQld/hMVwksh6TgWWiBMIhnJJ+BUSSYcEve8OHTGvqU5yjCTlWreJdC/HvPKW+BndV/5RZy6C
vdzSNIw9Mqk0OX+3KZi4uHMxZPvbXgGRPC+rQS7hmyrdiw40aD/aGcVV1fZIOefHpnpsUn24H5gI
tVYNCz3nlXyYKRkBXhbzRYJnqcRkBYccbA+qzoLs0I7uiNRUd6g3NNJLr4w4gC2LKfWv9YCOPyuO
VjAYVP2zKIgWr9CYjRu1gDUm2nIIDNsZlzUCpv+2dTMTCZCm6rbCRa+wDf8uWxbgKJzSqu5bE1xT
2sLFGZnD3M/LIkq1cmdP1uSKTe4g2n0MjQLBUPPddGtvTP01MlrtIJpsqVLhko0zdqFNsRZtYqGp
vkqaCGajGPJHB8Q8bWq+P1g0G2pBfncq8r34YNHmh4NrOq3mtVNNxnr5kqIzSuT8aJgACJcmg7D6
xbIkbwjC+FqU6wJB8H2rKNGVnPnvMar8/aBoZ0Dk6WnErOpeLOwZ1j9YK2Nza0unPsfEDTJ/Ikux
hKTR1/C87g6JkRj3BPuN7327yFzPhY/7Udg2uGjZvLT5KR5Ds1Ha2+9tHJKqTV2k+oo6X/rD0lCP
y+Q5buy72WF20M8VuaKq0+8dJ5HujOgYLBtaFP+zGI36vSNqeZj0dHktRO+D+x+FGbdxYwLlKJ25
9YoDWXJh4l0R3WN4113KYvK+r6i5jAJqjVsXKnJzV9RZcNUJkl3VuHgs/WA8imFiwZRMdbEFKndi
U4xVoKx7RkXluNhLtKGoSJEkJGfe4caVIwfOfZprzj1c7vmgad1H4NdQQpZ21cp6nKRi149tlP9i
GATMPZn78CxGMPO7lyNFO0Yz118xRe1OChzzHrGodY+DWLVWQhsvg3G27kWH0gL3lEuSM2JTdABM
0S9VyoQR5w0JcmzYkkrWtFUfcf9NeuN0GxsSO8XMrLG2qVrFG3uiYgKcZXgtUUN42LMka82CjLay
2srfaI4GORx+yxXUc3TV2wZtqJYQPxiJh9paiqnQ4mUiFsxdZtyycPNU55HZRhlghydhFuIvpD4f
8PA/a8smfL3XvMXLD28Nh/q7xVrFxxz6INawa87IXx/aRSXULSWMYk0sBlEouSx4qaVwUjSCru22
jkrGe4wBvhTTU/hdeLXUectMu+s3WZ0Js7S8xS7Ch9uCOTJSB7GdCdVDr2ev+iI86hYlTb18BbyJ
UB6ZQn9kVIDdoEESFIC7exALtWrHGYOjeuFv/GdVTZ3PKFFhYDQ52EfR3fczClGxGoOdAfmfxKQ5
AOeTtIOy933G7AkLkgTOSGybpBDFWfzuBvZyXKIyW9gn2B2gMEO+oK+lSZOQ2HVfU6f/8qFFpEW1
HbH/8gzlMcDX8VB0/ZvFaT1G2IFtWkX/CCfdWY9LVW3CYQrnyB0nW4u/93a2xZr4D5DDCtd6wLmS
cEk7yp3q1Umg71qM2g6mVpR7k5eEpIprV5K77aCbzyl/tWGMKPQRdcj8h7kElJo5uQ2QfpYML64R
MS+itHypuLaWf5ZYy4A2rCuwIDx3e+XQQLYIKpNEl1ZC4kvS8fTHiUGizHkznQaEoqWsJCnzifcT
cKtC41PPQmmtGadiqMdDE5rD90LTo/Hgq8uZy6aPTFGrA5Lf6uDkFdBxsZrbTq+sxaqwXhVrYpFY
fkW1kwMNY6mdLxY7llKrEOgw6fhfL6zSsfJ9lAECWDSiy58pFuIPvm12mQZZRsE30180TPNSoyhO
RyE0p2K1nQl45Zk1ebf/jLhOb5tizVEG7K0Q8HLzLuAEstCWsr/bwuj0cNvpxjFZau/FdSAW0bI5
kOLYzFFzEk2lb2DuENjMRoStQS8cDUyp5//bF8VDqjQ17qNajgZsUY19r1qdOuwTIF+I5DmnCx+i
0rExEAuxGUdQiJVI+l0zpRyOGEO27txYPa4oUjweLbvwNGy62mKc3CDDWjfEn9qT7Yq3GFX2t8R+
fjnp+KSUC1iX+Qi+sQWGc0jpJ1LnazXr0Y0m56yoQhdGGYnSuQxPJrUw58DvVuTbG3eYskum8IjI
ncrwHCirR7lqV9wySlLoRBbLqtuDG1hebWf5ivpe3c0DDkKmjSet9drWbb7RScJQxd71eLE0wSZq
MaLUc1fqM/IjlAl6PHC5acR3uqqYq0mZpLUvtdjC9OoG9j94uvlZ09N9XpbE77Akihr9vRoqPAun
dAN+KVobCP2KtjuFQS27PBxRJodF4TUIMsLuBPiVepKYlK4kk3oNYoIqaKlWQNmizVAtHtGtRhUu
IQqS06u5VAf8je3GK0FUNDaxxn783VicGLt3sEph/7l3TsGUxKsIgy0/j2W4pliURgrh6l4GfKvF
0PExzaz637GPIlumkmo1zoa99WHdSGW7a9WQkwCHLtJNzrQeohVvBp26mOHFsZfQJUaQzMeaXxaP
7uXeoiiwYyxznydbTZoQAkvU+3eDtGVGMa/IP34weQ7X9oR+v5TMBDYRZTr2zNxTR5tjg0ejfJM/
PMidaZfY1xEE0o6Mp3yimBb3DBsHBjnnH12i0kUz3wUAg+3AlvHa6nSYU6ieQul36+MtU4/n5QpS
Y7M9p+H8ZdC5yhselBUv2ZLlXwq1+6wy6EgqP9GVMvSYNU0D+cbQwjFHjnWPgOipSBoccE10Yii4
vZRwgqYjCp8TOV2Z7YIUgbXsjmr76vO88KC8uvgy4w+akcKx+SyzciKYEHO/oipnguhlnLtK2mRB
418niOtzZf8sU1z1Ajn4MfXSprV5ERyU3lsmgL2phUdq5TaGE/6S4LC6xYg3sTLOb05FwIIApCJ9
WVgkwjXSor2mEMlzYvkKccFeaVPq+WH/NCn2BiNcykdCSrEkXSbbyhuSlHwmldJt5mrsvClMy41k
v4RSnrtGnPnrOs2Jz/T5xjCl4jSHHHBoiQxGinIXjHELmnLad/IP3vzDlTNZ/bqrH5sEq9Yavy7i
+WvTKd+VtgfPAiDJ1jA9bvsXKnI1YEdxuMLFM3OZDSqrGf6q62CY6rbTmLmxFe4MXZLdHmSXGesv
gMQqnSJJMF8p86NK9vIY9xUbYqisdDtFCwz6ptfA6X/4QVUDdSp+xfPbrCbA19Lwk+LczGvUZywU
n3vqJcm6QEsdjg7I1CW30Y6d7RFrG6fOImRGEbDpq78J34AwMd/jwbgUI0n71DnpKsMyZThrMrN/
7unxusd1uC2bkz93GMjm0xZ7XhN32TzcTT9xziZe/ZTk3YfSYSgvt9O9HjPz7+YF11sQCMQanUSf
zh06BzLZUTMM2DDgmljVRQcQLP7Rc5LcusQUWNKkfTkyyQp1pVq1W8697KUWAX8sBY5auakzw7/i
bdiuSe3Eq7Gyns0x87S840YggaFN0zc87lNPcUh4N3UbuU2TvVIvisix5R16TCL8kqjeNGuMhBef
WCqjx3UjpS/A/K+g02y3ee1NCHRVlKC7H/Z2pP4qpORXFqmfTaVhFlhD5pd5hyLCvc2HbtrYGcmC
SKGW3U6pIwqn4E0hCjpmwP6GqXiU4+pSLYGqfFoSsV9aY2G9MPCFQ0plm1534d7V61EyF7lzedeH
sRsVJtGSpVC3CsZ9ofBQyKgRMoH3wXrhrmkGq1jZ11l0Z1GI4ZZpccmS4nemWfuqMn80ES9eo34f
2mnm6XK6o1CFeJDf4tcy+Ojq7eHQ4mYWgKr2KirQ150WQ+QZ+sQzJdzoVamdXMnIR8/XpE8bslHo
9xSiR9pax1RKbS1zO431EzZvpKEzfUsUYGvMRDLD/Dkf5Y2Oq/fGDk3qh6lZiQwuM6l4c+QiPvSr
ILQXhthDr4XQxtOXaW5TD/7MU1jPn8VovqrFdO3NlZqZ1cYMxvMMmjMxIc81+E8qpnkuwFjbRQNn
sFDJqOnNPvF9yrTN7RBJnh3hdf8+ReWHE6RPZtmdRpOaRnl4Cdt011CDk4xcE3HbbECygabpTyHg
QAraAKPVqeElJW/gUu1pNb9PqPJGuquaYiCIO8GMgw8NNADvisD4mNrxA2/qzLVS6bmxAdm0kfre
ZMnnAE5Pq8Z39GVflO1SF6tt5z7ad3r2NCEjX6Vy8VB2wMsjOEx9QkU15+NRx0RsW5AGoOZPI3bU
zFsSkMDUmn3QdVc8jfAQtImPD6311egNaAqesHhsY/We6yB/ASi7kj5geSnnYJvSk9rm1wQ0j6vM
g7HWHWc7ms7+PWsA9EEb2hej0cLbTyiWnyiPCPHRxI39iClGcUE3TAmfBTZd5RdZ+kR2iAq3xqec
tadEHt46vhSvfq8RRRiQPtMXp5aO3PkeKS4r3a6zOPXBRcGZvjDUbRsPu7HwN82uGfJNw2nhJsGb
P7nD0SW3FzH/H0ABW+UlIkq1a/FTkxuMxUbnlBSwPjstIZ+Sb4aIX+9g+19pioVyQn1aPtavZtee
VKe97+x0hZ/DtWyDDyPjvREJGdYNQ/puoamHT1r0K1IzuDzoWH/OXBtkBMDG50wbamVgRjOubU2m
wLjb6rxn7B3elovsgvVozTwgkolV8XPpXs2WoPKc2qMLh+cujcfGrSyIgLJOwZGWBU+FmX6V7Vi7
WZsOXuV0OEYiOqxDed/LzoOlMYmcQsjZedAftYZZdtn5H13L727u1I0JzNtq+rNG9A5ySuKBuDOl
lGxo5YMSpXYK5O4rDEIKnQJCaBqxw7rXOMkWpxHLk5kbupJ5nWo5CP5t2+3jIfOyxyaDEdUnkrxR
NZgNTR09YADf+rDtecAxk7w6v+Sx604KIDLexoyd7bdPkj6B3XS6D72FND5JEXUv3UfdOJugByna
RHgUO4njpYQIahIcKYXxXi5L/HiYhFV6vKoCIgKdLGdErJNdNvf2HpPJVysC3sMTvOvLX0rL3Hga
+HkW8HXi6KRLBQ5zAwzFmMulih4Ubj8e6iSqmvDvmaPqFETFb0xGQ1dXOtJK2rPf2BiV5D8VyHX2
XKOSUHAE8yMbf8783AXV0WSyGLT5pXdIGuIvAurqjIDohbn2i03SYmUEi1eEOn5OBm8Aid2PF9vh
UWNOXmJ3i8MgT3MTA6m4gaNavSZqxa9jWJn1LN8ZfTYyGU8TV7eZg5kpdRtB9Lsnnt0ejWIhZBkj
vLdxeDaKYa2oxsjECtOMyILtYHb30jCW+0hK7rWACTmetLlq5FuNyFRVzQMT2rDfItLWGjPzCAg9
m2HwE74V7NSEmr1QqfgFcNFIvwn6/YiKZO+b2ogzcEu28pKVYMxA3OtuSrXtbjaC2msgYjpDvIpn
41x3DrWp3ZchHbBaPkUYs+YEoQE+UnuXlGukjPdxr+sbOa/egSwcunyG+FwsiOaPSse4enQUxPpF
+FzqFjMhaqBsggRuJQfMO4sIzCQl6Lm9pWjJwBrSGlaxibjHnFCFGD/iDgRkP0x4tpvqRtemJ1U2
T1XMLzDkDCc6phJkJb8My++9tIU4nK1DxdxG5vgxjwcqZ55TKlJdfEGqdaZwnrASv6DEoGxk5n3d
RKvUTksI3niVIPMttW0r6CFvanOUlI2J4ZHrGNKjXuibHsDtcpMqXDioSKEmCqi3C10O94+EG5uk
HUEHvveh9lM1pWnjqz2wZCSkEA15PU1T8HbMCA2Hq7+Q0A4wMcE2MUS/why/jUIYSYn2WzPb3DVH
wv0G1CTum4QQDfCCqnyNbFmFKmd5CS6nruRwlViG+oOAyxceyuWxT8haqyTuJ6yKElV5ANiXeZTK
IKDUFE9OCmPZYR0RI/ZUlcS+nWx1Ay6tMo47S+lt5gFxuQI110BPad9ipQJH3R6liKutqHW3Scvn
OM2RI5kHwJjeXDB/HloHV1+CFK6ZhtsBx3GonfPFpIS91H9NivNZZnPsUchWcpl2Vysf3q1m+IQk
upunaWWqykcxRga05AFEL+ILf6wN+CRDviIPIpf6Y59Y166xkWXE2bm3OxIolUwi23mPjRZH+0x7
8tuHTpdBdcMQxUEMxx3Z8r0xzM+poZ90xeSnG7T4OZHHqGXrruStoy/ywQsj+R7DkWe1xxXT6fJN
EE4PoW/01AJaVxIqGLjEPszm+c12HmxTokhEXVh8WTuu2jZmgs0EE3xd4MVq4U1QbLE5d/u6I98Q
bqUyP+fpM9g8h2Snv+OaXNVlqK3HWOFNrFcYqkb5WlJNbWUfmgBgJ0E/ahfwBnc6ak5yaz1U8puU
pqRaOnXrjzD3Rh8zvBQMWmV1q6BvP8OK0ntD2zO/aPKUCcZguf9D13ktt61s7faJUIXQSLckwSBG
BYuyb1CSJSM3cnz6MwB7L++9/jo3LCKSEoHG7Pklk6qS2Vd/VZMDlbSJ63BKSlXkrrW8s/gY8hBS
V1n7cHNlaWhrx4k/Rzt8C8Epx7HN1kqHN2Ds6uPBHu+5iFLP13epAJCW6FDRoAaeRQ5MLtq3RAZz
h5qZvx/zq7lWteaBAFZSaXRayatTdjEi0tFKvg0DT2+TVO9t0VNydFYDTFgDD4eERLu2i4fyZ+GT
kZGExaUJwq1BkMjWHYdjkegfqYJgN4xxfp/9hsrmJ4ykbwDi+VaBo7IqueM9V7GZG7rcSn1fX+S4
dXEBHkfa7fC5yo2fBLiz5cgCS5QIKahWXKP9S316IVH0mfvpSbUVTM3jgmQh3wR6iup9iMHGCtKS
vapy/bM3sJ1Kv2mWLXdBrv2wNWVvTwP9Exc2j1F85jlWp/h1f+I3805F3W9LPbxMWA7j7Jska9Jg
cSGYrlVIhOtt4GnKrYjgUL5DiYH63f0i3/Liu0QsR4xRGkHnWWe/utpwHCvMSPCZI0veqK5dJd4l
PxaWKI9R4uo7ZY5cDovxlJoqru+RbLdRxDxNpfYviv6VexQaCKT6eTi0vCoYdxwHCt4GGN+GB2KF
viWarmxIwNq9IiT1V33pwx76dId76Rh3etsvdtZSbUJMNScYZ0RXI504ponLNJUhyjcoeLk3IdnS
6y0r6DXfVUv/UWpwqTI4EzRsn3L+eSvZG49KmtAyFMZbB26pBX23If1n9lNxg1NoipdgsvZaSoEu
AkL5GJ2oAHDaYw7r6Hi3lq0B0RgnYRpWNzcMHosvBl4f5KdHWTmE3WMqmKlZFXqauCcWRahvYUVQ
w6jn5EH1LxiQpls4XLfY7k7ACgj9lPQi0qDZMAk89bNz62g8a++BdN7ttn6tVS7MxHwl++JZt+RG
BOQUEgGMCzhBsuNDXXG3IOuCIb6vDfWtbcwPxe7oK8N0qw2y62KVZkzM89+eIgPFRHco20tS4gPO
AAANbjZv1r778+TVUYLThFMhltqnRLcmGnf1z6IctqWtvKZEEq/s0OjXfU7hrZqwGXyuFqqYVuYu
UnGhrkyRPuR+8yEFEoqwnTClhP5Utc92Ko5GZtVrXWmpqST0exWD6iFWlI2Y83lbV/OQghNFH+c/
wyzcY1zxUEXhVk3Mz9Cp6FNVoIAkqRKlGO30sbgkFoGiVZkeio7I1FYtPFjh74lWQxfVSeg2Iy9O
AJ7jBv6bLzEONj2+wrENr3YkIQn3J6lo+DtZWrhC9Oj3xpPfIKHw/V+TVF50ooQGKw9flOQHnonS
nPS1EqiwsXr9MuI9tjEa7afdNgfdjZ7zHmQdBeBn48//7DD9MWrdPZHoqklbwP0q52+O+suY9Oc8
hp7nB++UEO8Eq4YrO++2ZjH+aItZl6fyIFcyF0bglOM9rsO2ozafO5XDDhQv3BgjrVk10gmA1+km
hD9ck0SKpJanLCVOKTefMqcXIOjK9ynoT2qJhbQrzzpDuLCdXZPnzjrrMbmTjRf10VuUVmL9qzSL
n6aRfvhFAddSzx8z3BobO2NwsSrSlswGe7zjJHvPJz8elhNaba04ojN61pUOcjrKX1QW+7HHljAk
GzSOVZp6rey4GuGcT8LYqGCqeHAFaEFkv1bXzTTEJCVGyXYK7CMKyndLlD/Sabp2+HwBq1ln7pC7
leDWprQbV+ZwMJ1gp1fx2u5bCMcKaVHxdEG89IBr7bQrTcMzsTfg+aORR5muHZ27q5vUbk+mAy76
0MAHp8VknT+qMNynwaZ5Y9NPWRlUdFzF8mykr61INgSo3qqweQs7IPD5EpxGIqYglqjbwOJCQT9x
mVJ/R0f8zbebC53bq49RPrMEdGhpqXmkEB1TkT03of49GyzBRC+krEVP5bi4PImGB6OMnheqQKDS
lKF5XOyZjT0Tqv1WNPFPZr8vqECbA7b5ZCpP/gbdy5tZnKrC/055AB8jpETxadSfFICcSiNspR3N
xHMyfQ/LiLZePBqUDGVAPqRyyu1CuTDXvA8Zvd2ptbfkZctNblo9c/rB3WYTVjSTSJO9rM4yVwAI
OIHnJMpP5r2rES2EiHxnP0wKuskMy0pCsoLBCR66qGfSiHMC2L6yLmKT2OLR3I11pj0oKQhWiRIB
JMJmouaEKvIMbTeObnlAHhetqpEMpkEzsidlrDGNt5N6tyz+XocNfcx9Waf+xkbCgRF/ofOsaggb
t7OcLIM5/Wl4c0SEGTcBFpY9jOvSHQ+5jSQdkdMPiz6yJuCf2kar7Pl7tpNGodoKn04fJvZMbV6n
tKp3HRV61fMM6yoakFHzTL7we9uks7KLp8+k9Aehde7O9n/ZZHaux1R7h0fGs6aG7harIiDnOP2u
tBiq5galvdVrX750uGmosDPf/zBi0a5pETkbbAOEa2DirEr+JothySkfon4u2ULlGNpw+Hz7Z+jq
P7sa+vbIIOy3/gEnZgzS6Vg1rn53E0y/zW0xKudy/rhoRmAMC/pUj/O967zin4ftoSRZYpLrboxP
k2o9ZcW1iEW3itP+WQagz6njHKpC0NK0r4mOmtx2PqvBxMQ/KG+jmT7GM3TgKhltw6E6CjXo13Vl
cEe4pMCjKnsgH0NuyqAcwPCbDcV1z21tHGQnCNQxmb3tjSAUmE3A7FAtHAk0u8ATNTFsHBqDyovN
4lrF3duQzUGLQ9ztfCP71UdTfW5w2ghob6smM2UjcHnAjgb4gGF4bqi+RaN9doNfem2AyVbkoTlM
OIvIkQyP8XPWv/pGhLuQwxwtDIxghcR6NTR4OQz5sHbcmLmzbfYrMNVdHKnaPXEZrfGOZXZLi2XI
yIfSoqNo6b5Ynbgwx36x1OxeZ07qKZWIIFoEb3iMIGF39B1qJnUN0YNhcCYd2sQO0TmkSdWu57an
1+mI1XV+Y31GWyeFYEgzSXYEmXKUfjTAwraqY71PKPmznlal3wGuYKGCxB3EvW8G5nAKuUuOTJ11
YlkaiqbuRUsxBFQNLF+6vIBWRcPKLD6TuMT7Rfb7dKTPrKWme9DFocmadjUGAFP1RPPJtpP3liYf
T5tcWUlID3Wah4cg7uYCWv9uInFZ0a0MsDsZqpuaZQAruvmRz9CT/6Okw7LWEoXatTnV9CyhyVYP
AdLAlmLk0be4KmVOs7NV0Z10lw593RqOSuG50sQlfQT2sObEmrak4xdNbQ9exgWDM0Kyq0JcKijv
VkOVtI8lmembmnij2ZD/SF/+HJjlOm3p2ww4amg9bU1qqeIQdyWOHzwRwlL467KN1HPTq9uMmnI1
2iino4nEcqFe3UIYO6G25RaHyMNUxvbKSqQX6gS2TAEPhyAQ9bGn3544ENzjZHi1JCRTtfkGasbv
LyeoP3Rk/aiOH9KctjrzVnxqY4volW6LFwMuEqWMTo0NflpWNO0LY1AQxeIHmbqZNzUGD+O+fsOi
x5PmXH/mSOOm7mAmjKRplL9KazL2tp7DZhb5+CDqGROqoNMQvwGHz04q6tqUPHG0G54IuSyUXiDA
rmkEcqMxzbLM1yytsrWtSX+N5YqEy4nqtYjXRLZJDKDmW/KaDnxEMnILG2llroUQc55CeTJFfG8s
/re+1lj7OEogMHHbI/N5rSz+4tLkI9ET0YkJLIY1IBnL6e6ma0IsTrITVp/DMcgfVVooXFFy5fOr
eGFSY/ddV0z3+GytGLcEjXSgzlRZNliPZzlFvo6Dbi+YuBMvnBGx2gq5Ayw28IjZut05DwlvQSv7
rlqiecp03+vi8W70qC47u/tW+2g9oQFVO0kQDUN0cx2iiZ2UX4KUINo6wUdhWO3GdtqHAAyVxqGr
Y4wSjLTNreIT/2b+RWN869RWIXzaQQHTOcRuSIQJZQGfVqdDpxM20pKwKbmSTR+7NW4kVP/FWYwN
w80g9QNGJflEWWFyzYlC+xwC813Vf3XD9In1DOEWGIWb5W2qLRVnHJ8+tP+O+RZHC93aqikKCiBD
3GtqRCb0PZS+u/RgzBYpPnHYeXWofHcr4XitVhG4FiX5GeTP9tLJIR1PgOkAe61VjUqHeQ7iXipW
5rU7jH3EGk+MZMNj+xAb/vhg+SrYBlMfIaHk2EE+bBW84OEhPzdKqm4r54bHBYWhOr52g7afapWu
8FB9azoQEatv1nog6/XQuxqFYjrx7YNzWDffUwuIzPild9HNYbbPJJinYtcNUI2YDrQDAHToKtTs
+wrd+DUgj0TJCbMm3GnT18pnlXffjYBcr9Q/Jy3cStF+9g4N/SKmBQ+78qWhKUDem4vvr7Rofhjf
Op/pYYx7g4dA512Z1WuhPR4Hm+iCLI4fFVHgnm+OXHJTka9yqCgbrWPOZ8+e+HUhv1Sj/2g6lYrF
6vcaY89uNt3u8/QD7gbplbifgvcyM9bt6om/KOaqCmPaL2a6C7HAhWy4SZR4n6kEOle+cStrN37I
a65to9wE/JNXY+FCDwQE10rX9MKm7y+F4xmwZzfOIEjbaN/HMb/yhI2pgo2VKJDPVbmEB1Jsx3gW
7DbMOwhtgyA/FZ8xIiumCvGzrrr+OixpvYa5GfGOxkka5O1VWihzlZ/02vsfSrAHfVWxdhKXrgZm
mwb507ZnbxbB1KiqIdZ1/CqaOu0Cd6qv0fxi0n3LYNI+LKustCTKiM5DkVj8tfUcQeMP+wz6I5xc
nbGUYHVHcXHxr7pxU5SMw36hvcRtFHMdqPcae4mNpuv2OjD2jmWZGzG59yAKBSo3etp5nfVe5TOR
yXp0EPGqGvLyUA71S2cX006PjcjrqvQyQBkDOwadM6q03HHzEGzstAk+wgNYLUgcJRxjLCp9bCro
DntGVbeXrnCeUsk/VE7pKiu06tK4TUGG99bhoe8UeLI0wBu4jl0rf6TJT5uxCYePvtVwEbeB5eNW
ezUsmIVF/aMocXJB0UUplHluZV8zELFNMYl6TdHq+UgHOyBWPHPmoI3+K67GjW91DfGFD0nVDluM
v2Eu+hd3Cs6BxVyFadk20Ytw3SsJ/Ritf9DIH6DIGb4YcjGPsp2bZlSPZZvQhrGC13QE/xQ8lwIc
pCtl/DWQHxz7hnaJTKPbNDILtkpKMkKpOb9sE45m1rwOTeevBDbIa3tU13Y9Mj4b06cYnH1lEJMd
/7ItLtApS3+WA9pa1W6o/RRCjOQYHHuj+FYlkCkaLi69fkHHcXQrGD6BH3p+VOHi0eor2xU/Z8UJ
hTjuJLWrG2tft086zOsU/MXrAuvgQvl5QKj4TZtjxoNCAW3P+QfY4rNOEVuiI8ppvm4H38HUJk5f
XAucWrfJKMIL5MHKx2tngB6Ywv8e3mCgMKqs/X7yWh3qfledxzZJd9AyDmPnX4kLQfpCLyLRBqg6
NucMxvGeSfOrmoazEO2VKhXb4vCY+OzB1alACKq3iWi5uufqDBzlasWhoJytMzonxr40m4M2kIOe
Dc/KOGnnFi6QDg94m0f7rKLEbVzjS0+MdiWt+q7kzUSfK+FhwP9NR5lZQnqqnPDYgKXRc3vXRdOc
NMJi49AZt0rTuJt6yteuCLlaoscUZ4Z1wFifVztslQ5wJnmUJ6qOvr/4kVrEifmDQeK08hWY7Xsi
ko+mCieufn3Xl/wuIiK8kLz1rTXVPwKDJmQcz3L6GATNIONJz51gLbAoo8MAYmvyb+6qbgvxiRH2
IW7ib/z+T/ZHVVTuJqBfQJuWpn/tqiulZ1plBl9DPTzVuv1VpM3dGetnUAh/rccKPvk2wVkujlKl
z3RAaDN7BxxVITXYElCyiTxwVm02lUz5VVBn2zeOGKV9aH7vrEsJT2xGs2SDPJ+ZWrohdufQDRbm
Dw+jMe5s7iAZ5LuMgdu3lDejjX5hbibpPJfDLlehtSF/D6svadd3cqboRsv8Woqt5vPkZEzHXdnd
Z6LD/Vh+6IkDN33wWieCUqeKglwGdKfFHD+jjBDsfO3T1r8ANB0vnNzzACVtIzWsEaBeR6UKp9cN
HwZz0lZxFJ6LXCG10shOFmq1RJbZrhlN1YM2Z1Jd9OtWWjutHwLcxoqSCJbySefEOKxx+yfioWJS
GqDoJN0xRHjtlg0j/G4s4q8wL2fTqeZgSIW/m1ROYdHFobxlEjZnoI39qzaF7pHOxnqoyR53zEjz
Blu+hEV1M1qCILCp5mtEmz6D6+rQLUfvbZ6thKlQCVy+jkaV4CojOeGp9wj9G9O/oQCxGgAxBsKd
YE7tykYpvL64NpOqHWXWbXupBJsyoSgr6n0uNepWesKRjPj1Buk54XSOMgYgPyylpxbNQ+AQ3B6o
xC7AONJcpfbcVEGu3L2lQ+VVXU0J0AQ3RaPo72X+GQDolTFhlG6gRBtl1N+tprwKtdlnbjp6jUa9
mzaJRT/IQCyU4sji97cmMD4KcQwMRk1yAm3gsF8uHIdcmMjcO/eLjJR3ml+idF5BUHYDMXBoWo4G
k9IwoIwYAv2KYOUa9uo16lvYHtqhCNJsq9EesDLrNujuTOWhHC1KghRHuK5Fpd/rIXqBYUk5ig+V
2XQINaR1kZPx7Bvxk2BM2Tp2u0uqaecW2oPPkxyx6LrNAciIpvTimG4kiZ1xVK30cjA20ChZcgKK
nQJeTJ3RNUfLHeXhbuy0rd00VCU0G10yC1aFkp7EUH36cfeZ1GAV8bTSyqe0bFtuGiR/fv6mh9Zn
NJhfbZfj169vDDUtdpjfg5eNGCuUzNqt8IOWLIB9ISuaZ8rVyKeX0LRfY3vYq7pxKENKVaXRT9jv
IPcQcHRaHohm7bSr0y9NKF6pFjwwsIboXLE1S56wav9RSWwDkw9hCHLYkgNN3UfLphOXNvl98t1N
NU5iFzbaN5cc1rJ0v4ftzIiPwpPSQ6SAaEcKRDaczIzc01ynwZ0531Rc3Fo/v2J41MG86p7Ljl5M
EyCGzW3rjHCMQDu/eMoQMqzcaTzJ1t1Ek0mKEruAmJwMfFKAWZ2t6VRPhpm9VzVZZYpq47UPIU3t
XlxBe9lwkRWYznPfaBRs5oYhFwQajwRouOJbQkAnchPsxUyjepdqu1FgqZakhg6RfrU0m8xQfANj
eu5t4e/nRx64wH2SibkSoUSbjtTHL83H0qgvZjU4a7BGpt2E1q2U0rilrVV7Ek5P78B8HJqj3oIG
B8AplfITJweiHumtrvoKB0l4qbrNT9uDl6epxrzUPtCCZ2yMtILn2rRrtfY1U2mB4Yo0K9J3CsLu
2rUoSigUe9QqMwyIn1SE7YQajDQHqH79+kfpaNu2EqfWtvFDKUiGTBizMbSwcxqabXPuC9GctTxq
zzQgJmC9XtlDH+lXtVIMh6wWxVMslOSJafX8flmR1+gf8SnisWn5eEH6YaCtK1Otd382s6MydB6x
huV1WQUdABzCFN//niTug5hx3Bk8c6qLJ/ow5RN0sedCxbxjWWUQ73opXXX/e4d5r5QA0y3fNtz8
PRGNdFT6va4clv0gWw+PQ0l8/XzW5QVtyT5EUAlszTdb1tVW3axh2JnYuPxnXRo5aw1Tn+uyB95d
I2yXmIa2mfRXMXR/XpjbPTpC9g//Wi+oDbDS6QG0/rO/Vlq4WIgTOKl++bs6JVrtEsAwWk66rE/z
keip0LwxF9kWeunfYjI9X0of4lRe9M3Dsmi5eTJnwE1eNMTti1sF6VEv6SXKoG95cjTOIxkI6xT5
TbOW9nDuVQbf5dCxcut1AFnvsCzGqRvvEDaIze8TB35/IquQptn8sVWK61yi/d51+SjHLe6gLuK8
fFIfEdk4+U5AQ4Ld+7bM9kynlfWyGKE8Pfeu/i0rFb6Hql6NUqufl/NoHEkroypPy4lMCamvlK6/
XbY2sbke4fSiqknzx+XFTMtqm1TcWlhlheG6tXK8LvqsXi+bYTTnj3xgtK/IYGYUn/fJoimEdQWo
9fc8ST0OzAfkjiaFvm0aI7rSYg+3eT+kNyD4mTlQFI9Y1NmbPIi6pwRLzU2Nq8LzWJXW2kd980Lt
Va2D3kpfG7pv3Hdmfw8n/Ozs1LTf5GDKVaq0+Q9RFV+EyiKXrOTd6eLs51BIZIOx8SkniOypk/9q
BiqKDEwFhCNfd2rBwDGpN3+gollVJ7pVUHIzXGiEFUM/IJqYcqdj7ynfhWAhXwARR6OZys+0sh9t
GP4fUR9/d2RYvavMCajeave7Dna7SuJ03EZFQDSKq5WPhMnjq5naDEFz4PKyLkgKJJWTQvHTleXj
skELNJtBwi+8ZXHZUEU0h+IgVSh3ONXv/Ypg8CwoZptlsZlPkNu643WDg6PeP59B1nMOfRoczezL
PFxPla1uFUPDhXjeZzm/Cya4G0qz+/1Vlw2y9tudrMG0ll2W8w+KCs+/C8H78xI+G4r0/dQlxEUC
gV5JC8r2bWnGRIIW4ZnbTPEaZYifMTGI1pVmNj+yVLnoZtEHYMSPk+OHv8rMfIfg7d57S3eIQG6Q
zfZ2SlfFLY+KzI2jrffOlslrx/2f6eDiRvfW+92bmWPlEpoe6gF+oCmZHqVdWN8HS8/XQdBPT64W
5VvXyrDbyeruAXa/syO12b8Sa1pvjDJRX2EUxhgmhbdSTZ7kpOsXo8gwWjCsHmgCLLBNwvLChQNQ
FOTJJWHqtDPwWjgniUh3bYlLSioBuLKkH8+JaTQ7Q8IqkALwvxVadtbaUd/hbBOcNVe3dtwo9ilJ
EALkDLjcZQ8S0smuQNq/N8w4fKQaoaTTbOtnkD7gK2F9NszDV3UTjE/LrpE5KXRl/rPr0NX/2tVA
5vykkvG96xqT0bdNnmFPxSeyz3a9j7cpbsu0M5Z1NDx3XVn0odcTF7opKhXUz+8fM70mWTn2J0+P
pv5xeSFe1l4b2Elsl0Vt3k/rUOIGRmHuCoY2grtjetm4+gQHPSqH38eFMU1lR/erB0Dwz4k0P4yq
6PTD9b81hYvtDTolZoPOPidFBY5ljxgYXcKjgavwBtLO4C3r+tzxH6nu4ejjuAkmxH7LOrs3Nv2I
PdOy1Id+dsGibL8sLSdCn+buY9LzoDNzjuXFFKZPcDP30N918DkroFxLP7T/7Af+sdGxtrsuqwrX
kVi6Vfu8IkJ9SNNmo+o97AoaKM1WiQW/HXGQoYcaET2mMiX0svT6avNYgAgwr6Q3max/L9dlhQEf
fdzfey6LGOfTappf/p5i2ZCbQXO1gNTxnHawgenrq+aP6n5p3Esl5UtwYf5/Vgampe4VjRb/cuCy
4/KybECHChw8HzxNBfTxxLUOwTwBLcPKuHT0f65BVkJrwTXwB13DGpDHzG96gVGFOaHHyVsAR8OW
X1LP3ccoQHjjlvTTl/WZ7T5j96E+u3O5W5bIYpSwZX+ZH/MCVyhzJG3aH2XpLevbkBlR3xZ3UBwb
c6KBeNUY6DIziZzVwl451jZX02p524wkl8qhw8rcVI7LqipO2Los/367rP27vXMRrqWZ8utf65fF
f60zdUc7ZGXi9Q49VHKvxmOoj39eVLV+jFr+1knAF89C23zTYsQHapEUPwDtPk1RWO+KLV8bTWsO
wjLEztHi0HMzA9cPPOBfRa4Bn6HwkLrDeBpo+DJVaXQn8ZJQYwZMWBmKVxvj0cFlyx9jYwMrnPFP
DpexLLOvscDUs631t8CsVRikucOMvVce+vte1zpsRVWg+5XaG8HezyRT6wZpl6Nn74WrfSefXHnC
MDs/Sh2bwcieICQM7bbMivTeqYBoo5JqWwUJ1w/LX3OCzGvvXRUUD1pZpVsVgdghb4Ps1RnHA81I
+a71Ro7qyfePWdjFT74Ifi0fN+kOv2A55Fc7z7qLH4AyDPMB8/eAQQmmFcMNlFYgdthJfsRYkp6X
F0MO7bkULfRa08HiQGGWXkKQPBt6JIbVsg9azvktNG00cOL4Z/GfUyy7Z0Vxz7I03/89dWpACxZK
13htiTRgGKYDvi3uZVmSCQI0u8P2flmMK1gs0FMPvVNfbADB5lDTAYEdpkbrvFSq+9iBq8ZSlN/t
Cdw6GtL6PU+zOzSP/icRzeeWevSr7iwkWTIgwT6fVrmDTGClMJGf29FugL4lG2DIOIGY5fYZOvEG
nfJsLpfbJQ5zulasIqKld8vi3w1JqmTkIMOz7Gh3X6NXpSNG3MCQ+uRYYelu6wKKbz9Y9SE02odl
aXlZdjHn/ZbFclYXiT6gX9bYj9GgKgfpoOvKUKkzS+8wUdARX22iefOyT6X46jpN6YlWpsk+PFZ/
MqVXHn4fomvputID8/p7Z36ni0ayhFmZ9iOCIU7yz2f8Pr73s4ori8+ooRQch6Lpt+sGHvZTkGTy
yZ+nHJFawdX5Z51Tt80moQUGdQdLOJQr+q1SHedU6nF1QstyZ05svqjIqvAbs25FbWMpG8Mnt7kQ
T8tGE1f7DTyQYq8W8ASbzih20obvmjZG8C3yc9srOswR9HhAR4W8k/CcDqnbkFkvUwrLxs0D5WsL
vuZ/yY6S1Kga8yXjXB4E2eQ0mEa4KeIUARFMgWe6md7AuW6GaZjPU+XTOLV1ZpiI7JibY+puiCZe
LVttA6RzbGz/BDyPwWgUpZeitqqLDWMNCL2KPko7e6hkbL5WRmGjqQiwA5my6F4oNBDmHez/PRIs
taap7oQf8EV+H2kxYq2LsdZvYEt03O0yfelTFEoYeEaPse/jG6U1ORBJau/60dKPMc8I6DBZC6Id
5yfGt2Y3Zqp9Efx/PDtJjMc8Jf4uUhX7ZZgti/DjXZWlcHZ160/jKpszGFp71M5AnSmNS1y35lUS
Bv+5mF9+79dUIifbQvlzxLKlGUcSknvhE0GIuB2M24OR2D5ZRhs+FxaeFRFGb96yuLywg7Ct9onK
flYBYTz0d4dlHTtognYgHZD+4LutIJm2C46WTKtzH/aZl2Rp86pH8c/lp9aMX5HZh58x1yrN9JGg
i/kYB6uio5iPSW16ClUs6tfJmOGD3v8S8vcx0k21le5kf44pLXgpSSqPSKrco9aM7hHIE3yr1wEk
ylgG24RnQ0UaNpvksunfbymCjY3SRtt0KLOWkAKBjo9U3VXNX4/LMznqY4AJw8pUHV7lvOLvS5NG
BADDen2ZENJ67UDieh0NximXeuJFZqzcEclfe67CTzPqbqLujTu6BQksXv+fXf2svS6lqwiHW+FG
f3b911nFpJKxnpcJbcR3vZLGN9Wvipeg+6+FqHvXOkv/vUVz/2vLv48p3KLf1ZUPCWUqO5LFa3Xg
GYviH0BUFd7yNtEwBIjml8KNcZh0riq+Xccqmedry1uJB61Cpur/rl2WcYavHiaDlrU7Kg/SDI5I
RsQuBSp+AJVXHpb1CN9pni4rtWxw8EWe9wb0c+Vq2au1tNbcLzvUy9rl7fJSOiZYmd3GqwLnjD/7
L1tGLfjRulV4HBnnbwG3xj4daMxpWSlvvtTkbXlHFfraAKY+/F0/+IG2dwyA++XQ/90XtumffRu8
e1d4HLTYDjvBeXkxMfrkOsqEZ5cZ3iVNi/Z7eft3n3oE7vj3PstmSzUxa+kIlomgGQYvCubvRykb
lf70/FZXYHwt75aXOuDZBT0pXP1d1+nOWJ7/LifWlGzjDB+z5WAkjjg1/es8tCsBaeraYrhywMj+
6xwUTvZajoMKv6ZAq4VdX+dGN4wM5C1QQ3kr09FGI+4bG3fUs//esG86DPz+ri0Mw96AtBqb5cDl
BWtleav31bznsqLu4YdZlBw7dBoZSTP3CbjxTBhCuVoWkTLlu9rAaWlZ1AWSUQWt5mlZjKxowwNS
fylcXb8lmXhZVvcR3q2NIEMuHuV4rzWgXqYQ9mHZqpjqlSTN6ZGgbPFcy+n3qd1UtMc+bgv8lDgI
xGP08BViPjp/LS3FTTA3FePSk6t0132SSf7vtxXzt6UMC7cgScP977ddTpnwbbMag+YSlf5ucULP
eFxsmzyAFz2bpf92R5/91P8ulnWIEs2FQrNsXTZMQ8rIviynqvyeaqncL0tjVh4ZKpH4pJrnxtS6
yAKj6Ia327Cp6Wd7Q22PUJnCbO1jVHDJKYWITvJN4IcK+6xl798H2kYId7p05lyP6GYqdXSDbxYw
tegfE/IvThjIH1tlcO6qzseP7oDqyHVvZZd8q+fV0kVnUyXA6U2bOPehMeI1jfjotGxtrJhMjDF5
DTTY040gYmfoFedeIRrbyioetstRut7Tjmzj+OIqqfs6xaflIx2lU084vYIAzh/lxzFAbiWV3bI4
JuP3idxZPKzq4qUOfG/5SLcBG9Mmkq/bLtVfBaqxJHLO/4+xM2tu21qz9l9J+bpxemMGujrngiQ4
gKJmyZJvULKtYJ6BjeHXfw8gJ07ypU51VQohQJCiSQx7v+9az+oynY6HEJiLCbK6kJRtX4bapPeS
qFaALtR4mKbMADf0x9Ojgobh50vmeZ64iILYN7m16iauk0g+hFEvHwhaonSYIQ4NQlZB3hAgM0xv
P/dQ++BpSPTssu5P6kl70CVGy3W1Wd5w6eIu77W+ZmhycwtTxD24unno+qm5GQv89gwAkNo3Cmer
AJLZ61b4PbrrI1l+J8MpRycYLlkDBm7buXMw+g/Jk2m1X11dKb6ngYb8xapfdM2svQ4y4RXVSOtS
zWpNBpJrf0mUerfuWjv0+bRBOPdzRjbcJGLuJGYz3M+VKzfr37MwKWbSqt+CCqmiUo8MxpTUPLeY
Kr0ytpzPCAcu665dor1KR+BB1CyVD0VFZ/03lMFQb23mUb//G1LmUB//hjJnTLX+GxpcQ09xUX9F
viv3QZ0a+0yk8xFxQL7TAHs8rauySYudFgntyejaH8/Obqj/aVWkWn2kaZTvcTvTJ9GV5FmQk74T
k2iuEcMPp1pN2yPYZDiiSpztbLh5L9MkPyOBNn5z2nObKfN7V3OZAEKeYCjn1bMbNNct9cyyB7gw
6MXbkNfRAV5WDv4uG6orKnNERi2P/rbaA3kmZtjotswD2Luuhwl3BDHQQZdb15mqe8GoxFe0jZxt
Rt3VW7fXjoYWCKNzcaWbpVd2A5ERYc8rdDcm+MUdnY83GE66bZCqpS7xerYtrgwDLeiyVichKp6y
mT6elE2kek0jIRIsT6y7rM+6UivPNBCg6Cc0qCCB7bMmNC8G9c2LtSzW1SgbrPNMuOS6tm5f91Bz
+kc0fWzI1EWC9X157VCScRSZ+T4i9Wa7Athxuj5VgP4f4hDBZKuis1hB6PbcPlmukz7QTo8+tleZ
ve1Vrf0CbQO3ufwObZx7GPKXu7AygmMIOujgRFnxkA40OTpFyO/6ILYAoPs3AbVpB8ZRvQadSgJa
n8X7sVba50aoT2GTDiB1CMqaCvezmZChkqh2etVX9UAGiD5B7Z/CW+YYmLGL8A5b+XCla511Zy4L
Q0O3aJZ3UxJbC1GsvyDBPOP/Q2vZGGlz0maGFT/379s23ouOKdu6bX2ZjFDhT3GfH9bV9QkRN+9g
603/5242Siq7LfMbzJvWXVYH7Y0jle3PHSDLMDRLpm8/36bV7frQzZj61hetT/R9PO7SLAqwXPBG
6za1K0bCruP8tK7KMrD2RVyhhhBk47ih+dlhSnceXEQA62o7TZEHqUYc11U7LZ862l23mKmCBxzq
+7brzc/VFGJgc+/VMTEutC5A8IfiN2RY4pA0FVOaddu6iOOivcJzhW2ZfcVc6vtgbqpTJ4tXtMBY
z91A26nCSe6HqTBvDe1rT20B4wxxFScwZlhelyfLpkzvhRGLnaA75K3bPp4Iqld90tTzugZK0bx1
i6/r7uuW2FTFiUHrn98nyUqBKqJTvMaWEiNp176GeKg+3oPJBXLten7F/OJsG5fOdELrX10uQDG8
14efa0HwsbZeq0YoFz+fk39Z++N160Xujz3X19FzGh60gV71cgH8Y8+Pv7c8twB3/uF17hiifgyH
UzhM6QVnY3ox0+C+zyd5BMeSXn5uXx99bKtHGmYDygZ2/7m5aLjSb9b1dpbfshBhPvkMlyA3y8v6
aF209QRTRct6AsR+fyJQRTz+ad2w42MpwtxPBnIoP97m5zvIVpk8NVnYfcv7r4v1vRgUyM2nX/77
3//7bfyf8L28LbMpLItfcCvelvC02l8/WeqnX6qPzafvv36yUTe6lms4mi4EJlJTtXj+29t9XITs
rf5XIbooSMbK/SYSzbS+jMGIX2GZesldU3fiyUTX/TRhQOPxOlmjLuaON5qV4hRHevEaLEPmaBlG
58uAGpvZo0vpz0/XsXahSckNBnntusu6cPLa2RYNet96o8SDy0CFkIBsHyapcd3Mpv6xyGf12uDS
6tMb5ruGlmRco8qvDooa9puf+61P0HMjQLOMQSZXMUVRszjWhTNczCIfL+sj/Y9Hyx6QUwqGcehO
I6Yml0BTT13cl3dVjJQ2MKY/rbmFOJmRO+3/8zdvun//5m1DtyzDcU3dsTXdcf76zcfmhI4vjO3v
DTGuF0vLy+uhF9k16RbLY9zbLf2NZUvtmRPJZMg2RtAhy+LH5qRxwQbWbXBRaG7uckOYAG/G9s6N
7QaEAtvGwDKRkwoZ4er7fb3qm2911vSkz0TPNXL9m5hu+LPQnrO06590TFP3KVrudavTd8lFDbAY
rquZSlNl1BXg+ctrTLwHXpi1Deb93nxGa5FtZ7vIzuuzRZn+6f3H6k/vr+jiNPQNRstAJfU0CDpg
Ha28UH3+z1+0q/9/X7SlCo5z23BULF+G8dcvuncKhwFrWLxTERngxfD9rd9wmLt8qSYoC4x90PLW
7/jn00MJFrUtCv9jv6jtcQrDEfUjY26uKOvgh0054HJr6gnNXDZKZ9EPrw+DwFge2tqPvSrTepc1
4646rNwTzCrdk043v3XdZmqph88ExOxFrvWnPjecRzNQb9fnc2Y5VMy1CidnYF034I23rXTmt6BN
H0dqzI9cA/72hhnyg3vh6ggNt2MGt3Q2x1tp29FVP1SXdQ1I4HT7Y7u8JecZAp+simAjdciPyFz0
XWD83IWXdkbx8VJNMZrdzPjkWCaoPCLQISDs4/FeBPXjNKoqAW+SWpLTLf+WUHmxbW/qTfEqoP8f
EQtZH6vWFF8XeFgfdIeQoLg0cwJTefU/vevy8kaHhbAeGv/9l8tfu14Ov5XV1MRh1P1t9d+H9/L6
LX9v/3d51R97/fU1/34sc/77j7tc4m9N2aIk+Ptef3lf/vqPT7d7697+suIVXdxNd/17M92/t33W
/X4ZX/b8vz75y/v6Lo9T9f7rpzf4WZRZCWeNv3Wffjy1XPZJRlC1P51Fy1/48fTyXfz66cKErOyb
+B9e9P7Wdr9+Uhz3X8KFrsEBbFqa+emX4X3d7pr/sm1XY+pus7EAfBb9+skQ/7IYQ1tCsx1dE/ry
x3n/5Snd+pcQhiZsdhCO7jrGp9//3T9uXx8/2D/fzjRNE385200CFmxN5UJnOo5u61Q1/3q2NypG
kb4mj0nregxA4V2lFt1h5V5mkdb5U5qZBwYBeClZWxfWMhkQIjkyc0dOq1LqrEp/XTjlRG78+lA0
TrUV5DWkcc7JEc2buMswCTnll04QgueGRXOlzuYOL8S7hXMLxGVzEUhTY+kO+yl38XGLBql9nlwh
PNmFo7aTVq/eBDnMU3hO9RWtCmgbQ7Ut3D4BD4ozw+nnBzmp6aGa53PfDyQ1ppZ7ChZ5cO3keAmI
E2+jmoKviuwO9jFZg2N6k6aeNdh+zeDsMyXRoob907sZnBheXARf28qydgD0rmYQRnqMlbQFWmDN
NWDzOCUI2ZmKnaNy/dL7cfA1M2AEE1SSGwy10C509SOyn0ZdYAYx9IB62GtKjB9PgG1rA9B9bgoL
KRwPqhbcjGH0puLV2fQNeKyxgtemPbqtOu2pIi3ubljE1O4o65ngAriVpKhR6xALEPHslXzCghtt
Oyo6nqNN+748V3qVHpIw+c1K7Pu01rRTx1QnlkbqdTp5EVF4C+D9BC1m3Amr8kPisBC0tmdV6+XB
mb3WmXHeZLEXe8ImkDKfyjPuNQIupyG4cHVfQHIUWRiH3dqLPrvounyhKd80oChhGlYJpCc+sb3W
hoP0cSbtcRPDhfTjMPHz8j5R+/mt1ZhxDe/UoaGeBPj7YKcgW2iyXZtxu87K7MEc3F3lwLUtixZu
XIfY3g0RJGLPHFEnEvUCFD7Y510DuwKC0SlSMn8e7yDCk5GByJwKrvHo5g32iU45GdK5wKFSTnw1
Z7qH6jk09XfJsHzTB50KJpKfF+Yr0UJ8TBOk1qQeCD7jwMkyebSb1tq7OBo3YSqTY2DYxS6s6BsR
nE4bFG61lzbq3TyrmFUSLXp0cF8VE0YoDV8uwBDRbfKuU26ExpeZpuHJFPJ17M0JNa3FvB6sV6GS
dD7gJxtauXMMUroxlYKjwmzhF23xPc7uwEvS1k3FdDMP2IgjxXySmJZ2+DF9Yi5yWB0i3MmxI+9A
3XZY3+4tJF/8aAQ2dZxnDjI20lzM6R6xwbZ3jO9ZoOZfopYGrnkGF0fkDYpcVabwbGb8Gg5gjOIV
nqK6C+LYID4zmPdteR9WU7wvjfbo6oXY1HQnT5SANxp6+ySK8z2+KP2QU0GGRrCrI5BrHcOtnRtB
p0SSjXahP+NxgcEEgKTMOXnqJlpAScphQIvWHPo5vNVHa88AfG/hvsXPiWKjW7BzME7EocuTIxjx
cVuX0z6qRO0VaNu3QxPuqyzfyt6YiaxwyRKJ0oumxjdI00vPoGOoD9f59NQhSDnQoABA4xy1XAkf
dHYnjze5FsJ5taGFtagKd6oCvjQ3btGzE6NOMNO5wvwqXMglZB4dLBAr26u4QrZN8Cz2EC7GpCw8
xUPbb/q0iVDYtXeB2u8WBxGReAMCnhJJInAbrKtKRnIyeKbcvJ3kgj5o2xdCXj4jngGujN3Tw1he
Qkhy9iXvQbfva5OA1RFWtocF52nhPHlhgQtTccUbBVaUv2gTYsEolkw2Mj5+izLp9271PUin4Fpz
gDAMErkvSHumGJQC6XPO0U4TS7rzZFjbuumgMJUb2Rc1JlAl2XUVgVOZPVw6JUYJm9h7WBznebZu
9JgER2LpKy/t26+YKss9fJz3uCZTDw72SSswScRadaNO8CyjETNcpIkK9WQD48pIdpDG9N0UWydg
O8p+mqa3yZj0LaauYyDJ7hJ5KQnbjS56qJ8HsIbcicYrtMIaxg+s0k6ak5wmj20W0+bWvEYPjpiu
ywPaOdKQpnCP0JVKF3qI+dkeKbIFrVA9Z3a+D9j3S2ZbrRrAFB5qajpk0yXAdGoZf0sKJzmvUu1S
KSRVqs92lzpeM+EPMlEMN1OHWcqc35qYKYPaQEenYuUeKkpNwJuQaDdxNhwRqPw2jWXpqSkVj5YJ
U9xBGk1GHF4F9QhIgvWJW8udoNNdkmxpD89WnL10dIwfhtg1YYNx10SEEMJwHN47N5d3RSLvA5M+
geOC9AO9f25nTdkaqvgSN1eovS9JQexNCZ25K/mNMVD2AUpyQJ5dleG0CkJ3Z6s6sNiKb6mT8ltu
fg7zMHxgynoku42rSn494c46iHlSt6MrnvX2rsdU51mQuRHN4d8e4Shv3K+qg2MAcC3+o0Eeppi8
pzJPrzW8uXDF0mNXjfbeViFjjyGWkRg2RljWX2Ab4z8iVIxce7RMdBXTbRaUuhdZI4S5+SU2sLhZ
cbxTB8xcHB9fSmbsXim6185ynO1sAd/piM8kwSbZt2q5h3BYcPJjfDbVOdwS7gcRlJHgFvHji25r
ydm0lO+m06VeilScfjQZRoZD6Jbp1vV1PAHgHELG3YOLmWeQJyfv9FvsdvkpLPhZ7Vpb/DhAsBKb
PlNFrS9FS2kac+LZEjBmyoTmkDPYyAgd2IQthG7utTdmHfmYCJdk8DLyhZad0O0MmNXc6qqyaYDF
JgXnJiy2aZ9Z8JzEcy/kiw6eCP0kJhg9EyAEoOFCb/sWTRKorHmttBUpPlqKjwZZiWZxPa8K+2T3
yj3269uBwwh7BUgEegRG3Crf4NjqxqA8uiK5CXUZXjBEXwsMQ93c+S70Ji/C7MRJM7+kFSevQUfw
GIaYaquifeGuY+6LqQF45nAzs02BuFHMpC3M6abXachz2QxvEC7jm6XOY7eFr8CQgMxHZBtEyr1Q
inYvrYrMlfYLBgpksJMdk7Gkvscd44xgLo40H5KDSR291iHRTq1DmSHMZ8/MmVXVDvAg21DVW8yo
0OnM7GlUc9gsNuxxGx76dTMUs9e5uMdse06v0kRJdzljhW30oqj6C59y8aTNXKtVJXxuzWbybPdA
cqt+oFGEO7UstpUtSLzLUe5yemWbmCwkGnDzSWSY503u1kiyF/23o18ZJCEBTITbxYlEFTuG5AAh
KL2jaebTdNy4wnL3KSJa6jYh41DLOsDd6VvVPLZSV5GuqteJGwNcJ1NvN5jG94ZgQTwp3W42GbEg
1OH41LxyQBE1WSIFcZf7QNUXiA/+Im7eHBl6t6sh3XgOgkyGZkcdOPnZ1ed8k/c1AxhFew9TvYVO
aEHTNPCXNEucSEqrIxxBpyDwTwYD0X9a7rnnYPJTQtPTk7z1Yr7PicTiPlwunRluREW0N3plfBk1
jpXYaM6zi9MrT80vhZN1UJdb+UhlQey0ntvjugqRWQUGytnY1YI7CK3DpGdwOpnmqePkIEesB5ma
lQ8CZjyYhni+Goj6onECF6ZCc754+PAfDuV9rS++uDTbpyixn+F/+6NVLblZMIQZjoAAAeKTdAzY
8WG3SPl3SMEVMVS7rLCjvZnOOmRKNMRWnSBnsW9V5hjbQGliQhIY+eHHwAEcBxyE5bOsc+syB/GN
ns+fK8VYMhYV40z8YKjtaqctj86gDZ5tmcrWTtIDKnFGw2UAZUVLv47JwvmN6LtbIyDUzNXOBgSF
KwYiN24kWw8IorWzQCfqPeD2uK8vVqzNNy2M0dGqPUpdB8M1mH/Ycs+cA+tPBjIJ5c15cmMGBaJ8
KEc9ICFFx2cwFOdOLdG1pfPotfjryCjGr4sz1tHuR61/bWP3pEX261SifBdppOMhI44SVxS4Wi6j
o+puQzfR95K06lnHQ6WNFyhw6TXJioxQ5xxOKURsp229OfwC/A0Qe7dNAmYwTBxeGsfA0KFxW9U6
eeDS+C1ucuMON9G5wZwO2wN2ZDdCHasKyzfM6kjZCKP4IQrlN9N2nNUEhJWHJMTJCB4ULGmZ29b7
0YwprCn3klr7c2Ra+SGOvtPnFfu+bsareU7OGRBhbfJnAw9a2r+6VOBumMqI2Y0vdj1sS6kM0IYh
jNDgwjQ6v0h+tTc0pJt6TIvfFlSSJLQK0rIlVJJU6pkINptzOnLqjSY1DS3RjOPE3feDx6Fknmwx
wPBAzndqrPhYORCp+MFJpseHq1k4lwEbG5vA4sqIv+wprNrkaFa7EIKqFxXYZLWJ42gGzBv1WFEA
3Cb1zH3Apm9rqNPBcNp7RUCwcEfXeMsT06MI5MUJTVxtUZdLiBxNVYNQyootPw5nMnNgLxzS63Ea
r8Iwvmk6LXsk6o4LtMm/v1IVYF4jsVmKFpwyRacIWkC6ZxxegD7L7N0sIM3OZIIfUryIYmpvKmt4
IFeOWyTujYMQ8irARX/ElULCQwlQY5hfsQncjkLrr6RBmkOsUb7DcgWRt1gGVhhtA6PgdFSpiS4l
/6id7jQJTa4Q2XNuN8aehPLtiFl/35hT5xW2PI2ysmDomeOBatngWZb2Gb9M6kXBMJyUDMaWq35r
HSfjPM1/S9J6H6FJvahS3lDVh9+lpfBREq09yQAzXqrCYzG6eRfBYuCCae9CxgVXBd3tXUZU6SLl
Z2hZhhcQG++VpVheGXUgxOyHGLzMNtGVzEsdFVVxRQXALar6UkNaHYfmubFDYJBcB/Yjqr+9KiSi
jmbTdHBxZA1MqCsUKo624blg8uI2/txYTUz6C+YaRWgPUQdjspW2j3to2M22zVhnsUjaQIRRmmf8
bPK9jdWndunbQKzUm/AsAiNmMMcURnjw5xXCKCQXk8rtzSVu496YjLMGQRl4dQsXXyGPwwoAH+Bx
L88ibX17QhcnUsHkvASBrxA6jItW21hm8aSV8fsMD32X6zR3ep2Tf8y+MvJ90zRip7uguwoHjm0s
GPVG4MKBGgDpF+uWyuXoaE02bmwGb3R8OR3QTmIOI7qmqsVnpCC0N9Ffywnqcd3cYGmKh9T0ksDp
iQVBuGBpml8LRfO5TtmQ6Jf1uS91f320LuChBQjFfQfz5mZS7uqmBI2hRKq/LmqzVn1k1D9WuXgD
j9KgoBd5pvnVsqBXbXA7aqJry7KSA7wfk1Gbe2uRWXpa/1q7fIR1Uel166OW+vkhRCeAAmcEG412
MPMci/XRP622yFpKMgNO9vIBRW6CeLHfSjKZTuvKunnUxtFLZfMuGrXYMQRh6g03wF8/8fpIl/FN
xjB/34+QsT6eVWK8nEkcnrLlS8rDXvv4knSU11tVU9MtehrHt7peMhYhX9Dvo9sO89XG7jRjNyl4
otHSeGCeW79cFusjl/rcxyNoHTDp2KNjAKB5GnbznTUYhJg0XedTM+l8HbHaRooSI0MvMWHOydD7
+vK6cWyZgPIz4eoTSMFCjPm19Ocl6WpdjGvy1c+NCA0Za4Kg3DDXvVXoxBOaZUuGkTxyl8XPbQWj
dcKFybYeA/IFLJgY6yID8LBPnfhxtJZym63eh/US5LlEFMloWLLoZbzTaJn5PxfASMnBWBa12w07
R4RktZRWfFJd4Mwd0I0j/fjaz/qs9m3G6BzQlbtFolbzCxXFloFX/7GqpELduX1dI2WiQohAb/BT
zsSTar32OLF8oYbFElN9Nerl4MtlsW53yjTMqYPKJbUPm3DZFcsIGOae79pM4WsCYzm8084jO/RV
TS6D0RBPN5pZe6RBRxY36ApIUoRrYU/vFsrvj0VGPLifWtO4h0V0t27n7ye+6wKsm1FFhKregiLr
W78qIJVTrdM306RWMGdtXzdBjiQQPbco2jr/56JY/mhrdDrIlOWZW315B7UOO1SlvCE9HbBwU0YY
wLoOhqTHbW8326ApH0uToyoxXHgZ0JJDm8skGHkKpUyTigJAvkNLCozNs7tgqmIXam6kGsA4a9AU
+Ms8yg/ftJrqrJ3opyFVLoFsT06DeQdS/YgFDjCvqaTzwixtt9IMXh27vAuj5iAFCQkk0T7Uuvt5
yheoZb5X4gS5Tp3cxpMcmUrX3SXqDLHNLet7Ap3b1QipRI8Ex895nszwCo5ftu8ZrW/caMARN9F3
GLODw3mcQzwmbj27zhTDhMW+EcehIO2CAD/nmBjoFizHV7Q88Uo9ew4dqCIGAX0prICuJ78dcRR0
oyZ7KCsHUWXe/caQjr6RyahUSZ/p+cIVTLheigMhEbByTA5BaymX0xkgwTIA/Q4y4CYpeVtHcUqq
lOUF7FgBWGRANdoU1iYbJFgAazP2+vdOh1nZucwnLNzziaa8GmJRy0yWzVkFZTMYg50EdLuxXEw8
2XOb2/PObCy4ExkTLs0BI479EiurfWoB5/pOAuMlzRrrYhfNKU3ks1vIi2wgu9QrSoR/2SZr6/62
7SPUXvpTnU9YpBgs54PyGe7TIy7W+eB0yyyzkAdVCXC9SxI0zcIrXyWKw41u2/vMz4uGRMqs96nd
U9tQoG3RMEMVlxKfADu0LEYNqcNz0g3NI5WsjaUNh9Sd+62bgZGrg+wOHBeQ/yLZmzb3txr8sWer
/YvEY8MQkwJUB6xVGNlXS/avuNfERrWjr2SAQnObFRecFj8GqrsR2EnxlS/8s5YlnoNR3O1ABdl6
CcBQ+y5zoiqweyqSvJowuJ0DUszGnrqnqyLwg/oKTBnkoAXltoGVhszV4QqOi7BPSpckGuuGRnAg
RmtnykAcdPIuD3DFkRaFTXTIxvBdTwmY0BmQ01tYqmvybq6V+ahq6ZbUS2Z2orI3KkEdQPHrnd66
T8wQiAMYmWJ2jBHi9gu1gi8DoptdaBJiOFBhpBXCrSSKy9uJRhtVjhaaIyHo2kQMUFMAuLUJHHOp
rwKcjnAc3Tb32EcBKCE2YAj+OusO6JEKZ0LeQx8CY2NhzLroegr3TAON2Fw4tTi6TOM6mYBMolV4
NfI4Pxb9fZlj+Rz18VmouYEdvvsSKATvIO7NmNtzmBGCROUiYeBTKvsoKl5Dfhjm4SYu6ogshE5Q
tmHG2MIRaQrcSKQOZsC2liZUHjzOE580MJ1yr9oJjD0zunBybZZWRgbh18NUD14st0+6jtosixF+
2XkPmeO2ypEHkpxD8AJfN7UY3Re180bClrgKCLpjem7eVBpgMTMJSK6i1DdZSniuky+T4ShgnaB+
k13QALraxlGm3qmBeAFm9IXCNpi8EErUUJ0qRw1xesFyKLsDgzgvaoDHKiNTu8iq1B2KXyD+MjyY
XQy+XmseIxorTE2+Kwr/DyJ9ImxXMTfcvXat0K29kynfzMWnh6Xrt2Zot8M8qs9lPMCu0Nx0x9jo
0RoGOFmppFIQpL1nI5nZ58EottOCdQc0wzWLWrJLoXtjRRBFiZjICsBNkfU0AP26FUcSCNuSIy+o
avNUli1pGYr1VrQlqT3ZLrVJCEprGGkkfB1r0yjI58b2Fk/FERYS0qUMPEMRgkILuZ3GA1dwlKR7
p5uuNN285oKlbZKYyY2GKhRqhWcxubyOsmdTxibRGPWzNieBr8BhrN0QGaYaz8+DJFOvCzQqa7N5
ajTrupx0SrTavtKb6ZipZIDE7nNaxc22cwztsATjUQ9BjDfFF5mGS4JUvsEb5dnR9DVU4GskwZhu
kME+MvD8LCJdoYw1kqfM/b+MGk92nST8IrzEcdN6wv3c413cmh22F3Z5jnC3Uwjz8SUyGcECeEB7
8jAYwBMncTA0SGUJ/RgmfGbFVLnERyc/13QOMH2m4B8lkRsD0OtGvW9HvFedpmAuDJptXgKAlqK/
afPsnWKgATM2WmJDJclZKX1L4PplEJ9IFSbg848FyR6Fny9RiZjsn6lrJntg1LAmlgV5HxUDID93
ciJUzKkIj7FlXA9TC7ejuc/zdjiE8HLqwc9k0x+skpHBuggEw5X10RR0uOQiNYY0Gqi7ivyb2t3E
lUZrpVfkecIoeXBoTDjqfILdGXokdgL6CIxgR/uT7AZafiFAW9822vEIUf+SZ9x4XLe6iUZu426i
Ouq2WAIvq8w4pUJMjPBxv4zuAKeHwu0uKxm/cpNsGaEwiLXsbKMlbXlat9dzph3yoWFS79zVlO+9
GYHmEKf3Q9CBY9Rz19dRpMLA2o6dGfuV1lMpzGdmpbSyTuAkW98iToubKjGe8JcI4RJAyieR5Wd9
drLzrPb52QgHKiJMr0K8TtlmsPBs1mGJqNyiN2NpbeIZIcNOa1msj9YFyDOmVOvDol/iN/cS3TdZ
bBSGxlRX6Q+r71VPDOXkcG5npKgws4p7j2rZ91AkDVmyFnQSIq38dZWpXrWxFCT8Ezko629kB/GP
X8smr/UAKeeqHu1652hkOcxYiXcO/GMK9uCYXSZ/+Gj5U8ZYUDuHhINtYZOEw53IY+WgG9YCcIbA
PjEs/LnQC4aKLf55sjGXh+szEylcgcZ8IU2j/Bx14UyjBE1MVL2myzE5kZcyb9O4uSg4ovd/2tZZ
7UWqc8KJyszPmjto8ZqkocrRDe6i8NdH9KO7U188D4ml+1w5dT+XIWcCoa6LvsFwf0+0Bd9W+fNs
kPAZBR2K+JzazDKLcCvmE+ujdWEmWOnVoax27dDGZyI+UH1Sp46TRgfgQxiw0h6KoA19chip5emj
vdWqGjMlB530jS4IQe80HGPLUH9d2HHv7rXQvs6XaV0HaKOcqJJyWz+ROxH3esQwnCFcEXPslMsw
3A5bm2nLSNlgCS+lYUc6wwjf0e8rm1hGa7I2WlEw5/lj4ToiO6pkVIxrlinfK9AfkkgNyYGjJFH9
sXD/eKRDp9zqNscomQsOJH6yBPTgd7VIX3sZmXFHEhBnW2wHZC/HzjK2cpkj5stsEckf85mQOu76
QyC2Kv0MwALFj8YGdUn7mspHN9DEZ0heLe4npynMM6EhZzhOiOLGfCQz0jRzP0xI0uB8P37kEodV
KQ/9ZBz7JbA4r4L7AJzufv07Q47VABrycslr28DYB/pw1zlwom27Z6wewIA0DZI6LWkcHa2HsbhM
hBTT9gi7eWmXgFt9OTREbFKCdm1i2Jf85OUG79fLs+uqUTTgLtzu1C2TPMke5FMIrACzwYVSX+aC
blTH3Dl6ZiDI1g5dROOJNImzofdfLW26T+aEjLhlFmqbTuVnaVhyVVrWx1BS82xivgtZ9mc7q+NT
RVlhleCMYLxIGV4+4hrE27T6ErMEGHf5cFH9MlkZbKw1qDejOLzVte5iQz3cy1RLaKOsx3O2ozlL
thZ/pBSTfoqs4/qWU4/D9uPd13WBum/927Sqan9daABwMqquv69LqRONbsx3Sp9+AbkNviTC5boG
52rL0cURos4kHCjHYFwuLss2XKc1ID4D+cPyLzbsHp7w+j0kSvsyG6qzS8ZxI5Yno6sCMY5vA7jy
uxbv7pDqH+fm+hHlVPcba1rCapZpeZM7X4OpfMqW8ghC5PBgLaWUZS2Y4u+S8ETPnoPSJ0+k2BpR
sGA6JafK8rHW82VdXRfz8sTQR/1OutTc108+Tkq913VcUq15HRoZ6hJ+XaAQy68yRdtK36cxk0A5
9CeZ56lv6ZzyeU8/vJpeuIOhGMYYd6hS1KnZPqurB7139KObYtoosLjbcA0L5jS7kVoLKMLmIskT
YgRBMZIrl5ZhvWmwOdFtDacN8Pf+UJN1xYHsa4SFbbRKfquoa25KN793Ku0l6axXK3Oua3Kbdswo
DcByRKfapnmF1XY+VEnC7Vx0vlmV59auXs1ep99hinvFNKBK26hySDIRmzb/ErrajMlKyz0Iwdsi
Cui4UlmUOrlPsJ2ecK3rdXApM6aTmjmgj+2vCcf7UrYZF1vj0g85zvO0/EY5vr2X1Crl/2PvPJYj
R7I1/SrzAiiDFstBIHSQDIokmdzAmApaazz9/eCRncHKrirrttnM4m7c3B0qBAB3P+cXSHnXYzg9
oGS1a5mP2QGWF8wK91YFwNayZd+rU/OGMP3ZRtPUte4V1GbXJdBMBvfobkyZGUdli3LGpK81lYUx
k1QmKu2wh/r2lSdydjEf7jF79W1G5gZLvVitV3YD/IFsAdxjmBALi2c/5VX3pZDPSFfrX0O/nkhN
LCmegjlqnwWePcjPgS7dOQQuIIokyR4F5B+osyKLhyfMWDXaqikkJAeW54+gc7eL45jkG66gg4l+
kPDDrlWM2EQ1QUVwX017YAggCqZWuVPSWdpgKegcxsyS9/891vP/Bcb5J3To34FG/z/EeiooN/4T
1PP/1iSj8vePSM/LIT+BnooM0lOXFd2wLR35wgU+/RPrqSj6H7aiw+hFL88mwQus8yfiU7OAddrA
uWRcF/Adcqwr4lP5Q1NtG6CmZiuGo9j/DeBTMTW+zQcGAxgj20BBF5U8FVFvhNp/YzBklYVUUGIO
J1tLO4g97XwQxTgm80FZZiXqzOoeEgGS55IMRq5iNgjR+l+1pcnM7CXH/nUziEDttARufWfqD6LG
FDVrMuRMl/UCxpX5pSaaYuQVfVY2EFISnVKVkFhTw708sqYIiukpLDA2AJ2BHTzh8KB+ldX5pIat
D12ZIfZaIHzE8C3aGdwemMx69qKrs0UunRGfOCwrGKvlkTERScO3oDJBzykYJlwndGrVjpgcLNM6
/VpFLvwrltPNGr4mUz2xuWfK+3PPGCddCG1JPHlxD2HDVGNefuIXIyxQ7RJMVmIbuV3MMfgVL5uH
KjuCfiA/ycutPBgTgwvTC0aOX800DRHpzKUwJk7qJstqJJ8BpaxEFcEu7DZEVRQS/m8He6yIR/p5
J6/mAuZCsXzzawGCki9OdtHC1mj5N/DMYomYlZbXKUxbw2WYZzVXyiRwxZgemEq+E91ih+teQ60+
G4MmrWfgypupqh4ghpI5zLMG2VJqyq8ak1EE53/bTJLPV9YaAIKNNCpPZHaaQ9KW/EhiR9FW++WH
/LDpevYP50R7bDmqZf2PswQqXH++ennZ/KtTnONyJVG9fk5xYFZuS+K9h0RK1EOf2sqlJumtSpg7
zQCALlWxWRQsBN9sXUa1ZDniWmS/mkYlTbu8iC97XPuv+xqNgnAlomiSUhygMTObaphlMT0XddF9
LdCdLwjdL9tF51+2P5xKVCOEyTeJoT1dDxG1y3l+P8WH6/5bNXa+aRmL0t+v8OFM6bKWUHqk2j8c
/WH7P3z4Dwd8qF4/9IdD/3K72PP3j/b7npEZAy1MtY3FAgPANuu56+0tan/bd3kuft8cpVq++61T
KniYxKMzMQtlArQ8YdeibIpaXkvz4pGn16O5VXmlXY+57vjbacUGc74Po9LAq5ZbIV2Wc6KmLCu3
a/O3vgLtF1aUyyH/VhW7ik2iJgpxInHKa9OQet6Aop2J04mqMbSc+Z+vLnYUhbiMoWOcBigfmWE+
j5qgU/Aqqj1eFfI6bmZlKw/WVmTcyKcQqABERMRgWUKITlHYKX7uq8smsZfobaPBmFeoSjVuU8WD
p7fgRHAiY10wyxi7PoqqDGqsuPtwGtUMQEqVCngwsa66nEvCGyE+1khKMkdHoHdKlRsHLJBbmuOX
qNY/+3MJmAEIRx4itzjW3ZckJelYt6R5+vTbRJYkQ8lknUkNTJ0yx8vFjo5YpGNTMeaIZsZulx2I
EX/V5h4/GIYgCFI4Tvl1ZSHj/etTXr4GYWHsDCPYRt0ypPXLexyrY8ZXMcj+XV/za+vlsOUIcezf
Np0mZOH926n/g9NotoFNtW7vxJkdMdiKK12qolecBhIG4764wN9+EuSEDxiMFduPn4bF5KZkNVyK
kQxKS3ZwsjE7iFq7fLNr3+/7XDdf97n2oZBCTuja/qvTqn3N+CmOvp7iv7uMOO31KtfTiD4nTj6j
WUggy2G+MC5Dl7qMpqIm+kSTEfyMDNq0ufb3YQPPRexyqYpNsRhXxTG/nVE0MzFCis2XPcVB83JZ
Ubtsv7Yv5wx1CXCAkXozBtn4ZEi3BuYFsJzfwlEiKjdnJxCJPbMLRF7Hbhi3DdFr3CIU0I4KrhZ2
IiPOqyEOoZtkj8PyS9JjfmqDW1sxPqN0G1ojWZ7E2aKQcGocQI99q7AOlftVkthvmh4kXhkdkubN
lOy9kpQZYnPgbwtfDXEyfJhyshqBjIm51FRf4xllyp4ZxjrSbm0zmM9B5W+bcrRx1CDOnkbVk2xJ
SIUXzWsaIX+docQD3MRZFzOrdkQuVjELWYjtjbMIbkSOAwIYDFQSbnX8DzrA126f5r1rYnrRVOHX
xIfJMA3mTmuwlzD8AU+/ZJOVgB76EbRrbuk7fOrPaEj8wOQPrORcyKz0zRNLhND1Bwc/nCR5n1IA
Zoad5LgkjoVnk3JNVfkl05LxNovKEyAslDTQ9ScZ+9hDjd4bFevBWoP4UDnrzJHGtd5OyaofogcT
ywzPDLACf+/zIvPCDjQnMA9loxMnRHt9fi3S6N1qZ22tDJ/l5rELynOlG5j87opMztaltbznjHA7
15hTlFPPbDICUGXYhBo6P8Y1b8Yg5F43091CYT6oaq2utBbgbAfpCy1jXCzRuOW1yNJ8CrV7VfuG
KApxVj/sscq2AMyyuM8AQuZR9dmAQuV1QEm76R4E+iFWy2Ncjj9QngU/XNU4RiGOz39RthulbXw3
JVPh+nkY7VvAyEx1cSqcksPQ8lKtZC3f6ESEss7BXA7iKMt552usFKGrNqp9mrTMc8wq8AyniPYQ
UfHSvvdrSCBlFHWrSq9tD9ndLXk4UMGEADXs1LG6igksbbqIr2XOw34c7M95qMZ3fVfO992r/Yjb
AxjVCLSU0UjfpXDnVwjwpaH8XDgIBaFo56YYrq2aWTtraQunaRMYZGJHBxhJa+Dyo5AFBXeJrmhe
52SeSFTkurYJ87TZV3EKiwK3CDCnteWFmJNKUYQBrh+sByMD8Ou0n4Ok+4ERy+hpcKWQVLrrZWyP
pqkx7gzlGMKpSRz/ttRa82gHPg7CKXiB8ptkBv4GvDsioMhiVYXcrdoO4FRT/sgr/WxAHNiUJbcD
WUeCxfoclVsnOVdxDyQQRv/KbMjZE+vCRDErHQ9ENB5tBUO0mbKyIfSvAOXoeXhm5aGcSRbCdeU8
5BcAHX9uYWyZrVmvm2hmqFQBCy1HTGUYeqE8YULZnHM/KD/bRrqLlBlDFGuT8Xw0SVYvbFwiNzHE
BIyiyya1jyaapZ5vE8+Xu+zsqDpwg0k5qjG6I3yfgISK8nU0FtexQQcfH0zlecxNuMfOtKtTB58e
EtvjmHb3JU8VkO6sZ7QHMGsoUXaeIv4JHZ/6VTbZn2Y0tNZyLQeLEV4L/SBQtuQxn8gGVTjIt4+1
Ftq7eT5kcxRjulWX2KAXQA06ptBVEjQ3sn1ABNnYjlp6HgeWf32iT2t4IJ9CCQmwep52/UDYf9Rn
+DgNlK6AFGJJNn2O+3cd7i1SSjkAQB78FfabBaa/8MxwEzUkf9sZwbjBmC3n2PITYW3UyVtNP/nV
YjIxvWlMRkzY3LxPSzChNj5/Zs0Jor421gEYlEavNop9JI0PyrQmBUdUeTJ4JRg1wb6wS1+IFa+Q
JgbcxyfzNL25qQYHz6W+BRkYgpKb0WNzZWV8JQkKfjgediV/Loja8Pvcow5ZhDdRP+/MeHz08+rc
kBMH9IHmn1RZGwCrldei0eNii/1UoG6GD08B00DCBR522yMYet2bwTWjRo6ttzRO52HBmWuknfqE
l24YpsmmzQzbLYvFaNAqNyR/u02R4WYFXL2qxltfM1/BJysrPcH9IAOSVBTzZw8K5gP21888fUBG
6650B0fOvZRWi1p8QYbWm5IoXwVzcIzVaguqXnXlCc/bMQs+RTymKIS9K4UyEkCB8KNUGCAQeHoc
fXLsVh/aq6mFLhq3QDIk80Ru+QmJKKYoTn+SjTcn9fNtqYY7p4Xrl/mYkCp19qj5JO6RqQlWUp5A
65PRB3da4xGdyr631WN3Z+IEfxx4wHjStG0VR5NrO9YKDY6OkC1mY1MP/wvA9Tow73tS/15U8kwO
ftO4eQWAZjTOCBzcgoyuvcri3huSDiOnJtknLehVRI4ZGmWf113bJm8sEApQAThmt46zKXxoqoaJ
rJWeaPW2BZ+4ZiYNWj3GWXhqzoDz1lOsx/dJAHQJ/S93nkCrYk8CtQRcQIeK7AoxowHWSnyjzVsU
oBxCzPj2dpaOhYn/PJsTnKjReZ5UecbCG9lEoHmrdvLf68449kTtvSHJiG8l5vesRioeR9gIc5gg
3/msBNygVB/zcZFJwplqnVpH1YRaqle+4+KDq2zaEJnjWAFOIZnq58ruFLKcGV7BNl11Kdu7yZJK
lvDFZyJq2X7umRF1ZrSRDPPT2E8bU8k+5fOouy3eq3h8W66F7JOLf/epstG4TozmKe8AYnYa1tKo
fdxiMDms8SZH45LM+KqxUTybofBpOaZjD3Krjrc2EnI4zLRANWFUJf6w4UXSem3/3ncRUp366OFS
e9YWV2MWeAY3tHyoAMKta8IX6DJMu6jToSnE0bOfxdBlY+kWE9wvOh7XIZSpg2wvzEBYHpDTa9TP
QUfUUBT1CHVeczr5yy8NHPm2AABP9oE3H35/StmS5LZr29Xs6FupRPEKdJHhYoSLMK2so4Fc4PCH
/xsG23257eL8ySZA1PE+JrftbMJGGW5w/wLdZajdWh/y2y6UzTVa6uoK98/HhplDhb6h17bt2dGq
2g16bZWCrbqDh/+s1vIRFeDRxMjK1BJmrHHZeGQhEKt+7BLlxE78bdr9aMCUmrPgFKn9l3LgUnJs
Y9KZTCvLsA5171cnRQ0f9DHtuUfbzRCH3xbPzyE5TOr4Ix0kjIUtCd/bQNk3+TDCqEosN9Yzsusm
3jXjD23iBSJXaUFWV/9kOyE68XJ46/e2tAptSXErhJvcPI8dt8uxAoiS3N9XTKHlujiV5YxMqwyt
tuhhXNoYFkvavgsRzumSk8UVQSHjfx0paQMWArWQyho3WIVrO95xEHwcJBXz+MHW+6+dhVFQggtN
ZPPDhYhcxZ1UM/PpjlVomkR8zWNV7vJ0ivakL7yg2aOASa7VmXPm84sI9bgwGaWVU5TaluUDDmFv
oCm1u0ZZXp1pnmzNcfTAdH3N5YGXCb4XVeJ7c2A/sWIrWdbhbQIJKNBNFi7Zw6jntifl5U2gyQ/q
gPKKJuePRtd9CxoQLnIpu6UVvqYx+RN7DNUThjiwP9VuhxL0eq7IbxdhHB5ly7hNCEOj6OTauvJa
R6Hj8jI0cX0vT4yDTLcgVYc20NEOQio8Je5bHdEQXWv0LT5BK6wc4RdhD4No5VvfTm+S0W8CDdES
RSseMseOtthG+h7SpruONLUnqzVKB/5sueiXzmu5V+9isz6nAYMxkJ99l1jxTRn3t0YEiUuFiqaa
L1qOFQr4EIn59pgQ657j79OsAXZF8M7VHSNc28bMPQoiUEJMGGSW7jJFk9wBP4hVuHB+K0DLYJHd
XgJrMY73igpBOvbVW6nkHEVbE+n2YcfFkqnBsvLXrZISaRhiMJnAQiKg21s07NZDMN34dShv8iB9
CaFXb/N6oe6x/lGJV3yCgqeryPHzeDE7QJfVSwfCHSOsiSYJ37spepKDwvRyf/ihYmhkOb2yV6b+
hxl8IhyfbIZm+jFko/ZshLhyJlK5TCxHbY2BAwKLRdPdmF6sqHAKUTyVmuBUtsjkOJ0M2ke6yZzh
izM1yQ2Ro01kaPpBGZsblF2qFQJ8UKo7bUeM/h3YCjph7WwAOt+boT8DtOq+l3Y5eSmusnL0tVcT
KDc6cqi5E+muQ941TNtvdeY7m2ocjzbuABHyfR6wiAi6n/PVREWwgN4t1Q4coGar1+CPHSQEGh8H
jjp5LlR/Nyj2J73pHbB0E4oO1vRU+2CCk+6TEgBhVvyeVK2c3PZyc+ItHa0q4BdoFKxTtXhG1+k9
LIaThPLmVMDAITXtlkk03xZS2rhJq4S7XgVuVqPqHknKfd0m0lmODf9czlV6rvyjjt0m6vVL1zD2
kCjT5ObSp1hw5UBnZfvrUYHqh9hKIFBaLmcSG/pZewe0istK23taOD821WOT6sN5UIZta9UqBnSA
/oY56QEjxTEfJPgklVirArudD0iIgIno2xF/tKOh81QRIriFjx3ct0sxpXhVDCs7z4qjFQwGbjMU
hCNBTEwzM9HC+tmH2lq1nTvsMuRffd2MmxUoLXVb2QsE3vDvsqXouBlLqzrzUKi88tFcHzMkYOel
IDRb7uzJmvBgptm0oXaOayu6GzrU+X7tJvobUwcm3GoH0W9LlXpOy3H2sqEBe/NrX031VXRQDVw6
ll0+bNBcG3P7Dz2GWoC3mYp8Ly4gdvVDzAGdVvNYnJae6BIbIwRmYR9Pj6LLgGF4a1mSN4DShSy6
Bsg7nVtFie6HavwxRpW/HxTtRp7i9DSOBuoDS4GXbAcvwDQ217506vOt3+CSmMhSLIFH9lFoQps9
geB/jpZC7NwhAg4yPFmU9EFn4MzKn5rCoJ6N0t5e2nUxV5u6SLFPF9vD0oBVZ45n/MzvZod3SD9X
A89Op58dJ5HujOgYLA2N5c2lYGn1GSuw+TDpKVdIg3lhmmoMDr/2wwvd2aWzDKRz6YOsbx6DLDpn
mILflsXkXe6ouYyC1Qj4EvGW5g4hzeAe4cngXo2LRwSnxqPYTRRmVaj4TeblTjTFvrDsWs+oBnkt
jhJ96qSCG0bgLu1GBKDkwDmnsOfPOBfOB03r3lA7d86iX7UgEJoD/mqxjdO22M1H4wJgLuLPy5Gs
AjEkUDTCNtx/CIC0OylwzHNVFta5zMMKWqaNkuw4W2exQWnjZi/jC+yKptgAqVrHX7daaXGCNQXO
kNifZJoGJQ+gfNIbp+u+YbWI3yWNtU3VKt7YUxx4GKTiMJcbtoc0YLLWLD+H+oxh0kZziL41VRXd
d0uBHmqLnjyU5HAEvv6/KIL/RDEKjKdKCv+XtOC/KUa9TAViU8FHGMHPY37hCPQ/ZHBvtk7KXrUs
7SOOQGGT5diahv6T9lE4yvhDVjQdqoXDVBDmyVU4Ck0px3EsBZgB4DILJaL/BkewqEJdZRBRiZIN
IA4aPu0q3keOABl8kEFE/wUasVMNt1r1GrZMkfF6lzYog/IukrPLTfQn1bGPoosCkvBPV/sNslAx
JyzHgav5N/gVE4p4RsACYNnic+QyyTEQ4D0GN9q2eIpKV38t19H3YBvt9Q2EAfzLmO+dhmflhEnD
nlQP1AUcCTHdQhv3+OFP/Cmw9fGjKqb8Z51CfhoFcwxNUTX04nBHkhfBrQ8/zaQwBTZSXQFIR5Cj
XKhz+VI4gwb0VZcAFvcBU/8Sbgzo1iermXGzQWEzddHLBYGrDPVB1OLAad1grHU4q4biVXo+uypK
Arg1UiyA1o2vy29VmY8HKRjGg6bMwyqLIVuIPqZj5GPNqfQwdnIQSW+ilV9V/Wa20cQXwAtR2CLj
g4sDoGIFl2xtgcRGCFJAz1qgmKLdL5BR0SQQf85t9KuESJhpwDQsFII+2sJ5uxbgjzHZtWJzE8zF
7RUDmNW+gpFXsLt21coCcgb6B2hdGx1PAGwFnq8j/MTv0pXIVI0QXAWG1bAGdZdXJak+koi6yE2a
ohQd8pIOnfWeMFSqTGTdah8x7R5JohKs9C8Mq6hdMawNDiitou6NZqoOmRY2JONDqzqIolpqyiiV
3rDQlC+wmAURY+WLZvm1XeipQ3rPf+HNvUPSQN1eUa6zId/gU+NvRFeLnR0pVVUz174dfbYXYmXQ
Jj9s0A+s82iJLlFcm0oVvxqgvF2JKSTxdr6/sRQxWpfzSnxz8a/YdcCaMIsuCErxLcX39REN5yZc
fgTZTkrEJ2KW0Hw58Q1Z0QEfF20LSlTqylr3rQyx1RUYIHtcgBrXLytqCpayOx6H9bSAYyUZHLeo
RRXA216f94BTgo1jGc9iWxr5wb4pWY6oDcFAqYEAvfAniWZzaUcFmm13xfOlCZOIbNhWwD4RsANz
ueRyxd2hGqCIh8UmdukXXfzj9qp1uOcDB1NBtKDIvMPhIgkPU4PlIEzq1RhIENecCsaY0SY4bC3A
W4HBHQaLKppd1TpCvpkAPLQAYYIx6Bbgm3zeCdCpuG375TNfanN3nxnEeD/cr2VscdeKD9UUBTrr
fn0jPo1A4X4AiC/I3CtofJmrwbmejV2/MA/8hYOQLfgf0RTFuGy4Nn/bJdVL3BmbSUILBJAWSvzA
+NGQAm2a1xaxwGKrLLlFsXVear81c9RpXcdpIk9HvRrFNZTGYCGoylocQijZWpdp93o9vagt6UuW
wv1lrxoW/2oYIbLUOv/N0JC6R7OzutRE31QuuOC8jvRV0gMMFZ0QH6BOVwjsXDZ/2LOVv0u9lO3R
gAGjs6S+RW3U47J+FdUpyBEREFVRVLbxHjJkrBuRiL5uEEdX187r2cQ+kk2OIUXhyRO/vMBYid/b
1AeFx0596MJqEYKX5XnFM4JSnrG8opSscnYgumFlLV/NWngZ4puLQtX6ZOsE8vGyVcfNE+7Ahdqx
/DJqiCFlVGsvxTQS5Ym1k4/NjiHIHWJfcRbRLhT155lFU2wQfZfTfTgmlxad8CE9KrUKokKWNqOg
h/zVaa596qDZyKPV7TcUxLGPdlDIWW5Te4CvoqTWu2jFAva+3K9pOCMKvDQHgSVbaqL5l33ZAkg3
DS3aSvwamYQuuCuOy+fwx7R8+b88Vhx23VKI467tv7zUnz9S0OkhEMstut5kbWT1R8HbbN0vA66G
nKU1lulOyuVXsk8oDiyjniiGZdSrYO9YsEfHctvDojXgMbvJXBDwmyP4RjLSdPDi4DCJApm3B/Bt
9UZbxqFrAV39Y1NsIM35vYnQSJuW68hlEa/yJh5X8YLtQcQsk9ftoKIKH3QYX/2CcqjLAH1titql
bxn16qQaeV8tKOHY8hGK0vmR8wGnym4iTd4Y8y4Gh7hRHX1vp7ieJnWLgBaBAwmTvtgM021kkoPP
GVvkDI693D/qdzpunJdrCuSGJZ6gSi8Sjyg3mdvRQYHE4Oepa1aSRmXt8ihq12pLqg/xzfrQQwBj
yrZUQ4UXkyiQQzWgKgYLAKDYjMPk74Cki98GYcu8wAW+nPeNeitQSeJXEjiixGruYtSatkHTwB4a
jB9drFXHDlTVNNrvCHwCTbUCkPLNtMNeplOKAJ7UJ6zGhz0x5RriBNMTx+oyMmuwQqKiR01m6Vtu
B03V0109gkZHQGN29oN6GhSGkAbwLHmm5N5UnOeWue40BckhGo5FrSTAcTJzawThvjIC9aBgHnsp
Zr27cwwzAccw7cgk2bclIZ5QnZ+qDEI2sPFDP5QPEcEa5A0sArEostR+bt3HqGcgmUMaRmBFRHHB
ivzCvVw2QE1f4YwFFTf2M5AzFJc7QFQjE7ybnQyYoi2rZtUitk+GeyU3c43zuH4awBwgk0Vwp53R
RcGG9a4dDcSeh4T5ssq81eysOxORoW0pGz0Daqb8aEZAAerIK1AUQinBWEhSoplrvbKdwbHnhf6t
HJVznmr9IcGz5SBqVZyN0BRDPOEh/B8yvgG41pl/5kPbkXnZoWu0dCdO2Fy2YZJ57EnUQtX+V5fY
43IOYs5MyZAdQKd1Ycw1yyCEmRoQudTWZjL5VDudmJ4f9ZAG9IVOIg8LykzsWibMMcROojYu72dR
u24Q+10OmcfoW4qYzFr0WcSPt/YiW1MuGiRLIc+5zs+3VLnZFVeZcwSoZthRog/kCZtLtLAnxdiL
LrExDNDKELVCIp+H3BSv2o6oLiSHNUqd9j7viN/4pr7hTmFIBzyd1v4AdYDIwerS1+IMYQf1Wi2Z
mYsuI1MkT9aQXGqXo64brs3hDtIwiVolBa0CNWVtSx43AGRka6vY/W26DeJNqx0VYDD2enjJv9v4
95JaJ06tbhvPfEpvWXY8SGsfRLfr9dnDBH1r3LYo9MJJ8Y+VyfTcm+qHZjjV0e2ySoq9ODhM/XOn
vvcEvMNki4Jloq7DBIeeOyXeYqmdSccivrPibavyzGwt5WiTWZR8nu9THpOSPHUoPhGXWaAGR4Rd
7UWS4R5wH3qxQbQnGZeQHKzHDdK8/cY85Cc49GQwy1X7dQ68ap39qEJS+lt0ByzpDR1KIsnDI55R
RhyvUFadatATLyqG7rghe+En0oXVF0Vygf316lMH/RoSl7LqXLS4NBUP8A2oMl3b4iRtZnt0EYMI
hzoC0Hd25saf6vjcyF/SG3lTuifjUL7bbnxLYoVHdIUK0EE7GCv44KfGi39MG+19Ud5cF56ED5OL
nuj45mzHlb1Xvyn3qMPuk1cgCs8QMb1x58xueKft+h2SGW50ttbkDcwzi04y5Hvbw295V37BXz1s
bxWIQ4h06iChNr6EsqlrnjSsPDqExXZD6xVEA70vjavd5XtjMz+hVaqvk3vpNvg+fQufyx/FqSIS
6ULtXWevueGaLLM/tcg63apPzavufW9383Hfvfl7PlW0nbfRig/MnPRQnNGc2llAr/FGW8PmLQqG
LPTtXG2Lh6pZvbbxLgofyHWqlVfXG7Pa+RsoEnCmt9lYu6Suzcc5Bem5kr/pxT326tPnoNhI8trU
PFIzI4ycejV0u5FlLVaqJOQIDoyHFi95FHqVdam0rly/1ceTde/wtfK9ucofzfGAz6yzjvYIukn+
izbvimCLnipvyJmb41O3mf0T6fd71ctvYJO+kYduvqmnAIxF4yUkMiIPt63pMUUN0tm04w4jS/R1
YU8V5oNeuPm7Vh7lefO5zbxYvc+TXYlNwUb+Wkrrcl6v0UJlhEAUCrXhL9Y37HJ7pMqMIylFSz76
TIWHlXanOC6GAdPqaDz1eKIdAeR4xYvxLWQcbOJVw5108h8C2bM+oyk7odb05rSepC0b9aOu7/q3
6QmpSVXfySfmXvfpm/JdbsFGu/IXBxXaQ/8uc1eS+yxWzH62OdA7lLv3qOTHUMZHkhVIuLBkdNWX
fEvugHSD9Wx+6e+zs/1a7cebjMQd+mL5icdfQjfT94ZHZAIyYF3fglX93eHxURDoheTkjcomLTZ4
bfMJOX06sOhfKTfaQbvPJxJcOALvCLxG3+Wb4V36mp71dbFikfakvgbfkif0GyoUs7sV4p8r/zZ5
qV5QtLoHuRxsgM0ekVQga71L0TF7Tff67fP0YDziJ36Ov+cwDAPyW67hyT8QiTcPSOKsKwRlpm39
qd329+pOP8r7JHLrZzX0+ndWx8meCLarr6VXGfHJje+1bud1T9Hg8i5UMHvlaJCBXqWQZF0lvLJZ
QNz3byRjEO5GB8Z09ciVT4HHO/VFh3PgBo+F7/HVi3Xm9rDQWP0OruqqG3uX3zufE895xs3em3fJ
G+5xa6mEXX2nQclr1s6Kl6YXoAe9Gjzotb5bnHjc4g1Buh1CFMYL9+EJkQ7FJfR1yAaXJ1+Nt/Mt
amX2uAFqdP8Vf6QTK89dvpt5UFM8Ys/tDuMJ3jz1hrwOxt9wIWQUGLzqkd903x5HFwEevOTBEk0w
6fgOvZfiHchjfXZeFz7g6BbBqsKlB2107nzVrW6tnW+s0Hlptj7hnW2wTlbVNv483BT1J9ZesbQK
OKOzMV4UpHi598CQnTCx2lcnhL0P5jOIHXuLg85uTFZ3VraySFhvyp3GmLLSGdVXAeFIf4Uq/Pfp
Ljk57/o5+RTcBNvwS66sjNsxzQbI1v8aF21sO9NlzsX8j9cGMj0tgg/TQdatehtq/q1iM7EhlwUX
dAH468vaqBtAtkaNCYtKtRHnsJlb73QTxQWtLElgLwx80g4E0JZasCxIRG0wtDbfXaqOjJRrnPbH
BIXKbbTsk4rVzd8frSXQ3KsGoTurNWIPcAnA2aI52taPEPQFC6oQPajuVxHXcofUBYxyURMbmqZ8
kwq0lKQKjKkz1PohmJH4SBJSXESu7EFCrwvNxMOlOsrEHhvwlp5l6o2+bpCaBYnjo9pv9yN8Bwtp
2ywPY967xCBi0fYtNuHKCxYqmXZm7TCdlhdEs7PQfkStFcjla7sm6IiEo3yEcp16ZQqrUhUcsKWw
0BdGJIvatU9x+mGb1d0ZyxYvUrj5zYk/mOUJ4aQKjiyKvIqE795dYMrywbYgC7kmAmtxWDdbQRET
RZsYt9UkKT+Z4UuI4cpFv7DFlz51CPmVevlORNkEjV7UakGrv3bqZhO51oLWFzRhE7iprM/AfpdI
cLsQ30XNXKLBcMzk3aIfpZjKYypr/sbGpJDhA9zDhG7/0cdh7FjLClBdjfdx9zxiTrAfogFM0Qgi
+ZfqgLyQmqfEXB5GTMLIokHuy2YiMVqLHKeKZNnFwKFD6GyEuntpykME3ZypktP7T+gFyAcwFQvl
flaeytquNuQAxgN5gPGA/pG21SIbG7XlH6914yXDuAjCw1j8ZL+D7YJA79ulB2ow5wj+r2tx7et7
GWF4H+coWFCKANcDp568SQeQ3WAezqqHrJW5w3yU0PZCk1/IlCuj73nrLXwQCNKEWi7B42swWVX7
N8NAf0mWCt2VkEE95BMmlYtOQmxWXybBWBxw29gUjfbSN5C9RCEjNQ9YpVs3tamsRVhV/MGiuDaB
WkWHBV0qyczJryxwaVqo68oihVCi+gShzSbIUy1B50uxhFlRlaczCBQPMx2mJFXrrySg9CyMF1pl
rCLBcWkvkg3r/03G/WfJOHWxNfmHZBxeLP/nOUJMKY/+xOzVTHHkz5ScZf1hITqvQN21TUfRZfJQ
P6m9tvoHUSsdJrCjm4Lb+4vau5i5aDKOSrblmBog/WtODtYvRFzeO5bpyDomMM5/k5Mj50OK8WNa
Trc101oyhhacf7Jyym+JsmDSsSLHb3w/SAZ5YLX4nvVI3KlDdNdYbX0cNC2FjQ/boOq697azcfGT
TsmgdLf9Zgp1cz90PU8BybMOKew8B7KFGhTLjQHvBNN6j2JgFwwG6wJxRdbXeKEnVYk5TBwCvQn8
m8g8YhpgepN8wPDBQX4MaF+nEhPyh/lleDcR90UzpwLpPO/srhw8ECo7GCPqCju+aoMqNqpIzN1R
r63tsdhjM5B5/YRpn5oP71YQZifdHjaxSTpb8cn1BymS0LikI/XNMi+s7nDYWqz1QKmxUAgTUCsp
dmWECkLEVvIbCVHTJbxtrhX1sQuzCPWUrt/Ien/Dy3c+j2YhoUdj6uuqYSnatHHN4jfB9L0tMaPX
WE8YSpghwltUTGxYaqRRAh9CHR+TzrA3/0PdmexGrqRZ+oksQRpJIwkUcuHzIJfkmkMbQlIoOJPG
eXj6/qjKyptZjSqgl71xxA1FXIXcSdo/nPMdJwa5AKEEPkC8lt1HTWwsdV47MbAi1DmTbkjA/Wri
gbZlN3eph7HjqEDyoSqqe1PQPKI/rjYhqzo+pxhQawdoKaJJJrEA4tI0Plm995B7DQCBDAm4QxMh
neZCI05FlGv5hH5quDEi8QTqczu1zYuKhqtj11hB1K5S5kpxshZ1RXbN67zElfrTtjKQBmv/TpXz
pe/8Z8PVH/YScaWnboVgd9fiqNiI1jsuX7UyYD6AStiYAIVLgNk6BUkELTEYiLrt2zauh5Wh2gbs
fnm2xpGESLMghCIyD2mrTkPIQ29iJMSMJjt7Rn+RvfEWl016A3bNg8MJtj+yQNlU2IliKQLITEtr
nNrmPulnRtMYzjYB5uZ9suC3+whAYAPWp+QCX7UOEwOjckkuQWv6Nlv09VCwXaZrbhgSAeSBt9fL
vrSSZKNMMtzD4YophL/aPHwyJPB4k5kuOpz0ImvA04Fh4TyTN2ngXLGG35VpRFU7vDNddbe1mbxV
Oqrv6oXHH8/DQVgAJNIOXX08etsuR5wvGn8X1yZgRZGSVur0q5w8+d1QmPsUezvvJOvGXmP0GHwG
1d20qVIVoXUVw74jWifvOuiBGZEDAbbijtEZTwJusxH1IYUEU6TgJqjpMKRDnQZBN7KGS9DUe7Pp
hw1KUGdV5iUh9663NePoMW1wjWOi7Ndtg/hUuyQw59XFjftdTzz6c/RkS8aS9QN2GbEvbXp7Q8+/
kxYuR1HK345X3QbBtPML1L6m3eT7LqszEnsRk09zTcyv10ZvCL2CTLUHf4zFpp8ba9sG7gFsNLfN
W5I8VA4NGUFrm96VkNZN59atk2pHNhkhAK+FOX5Ponf3UU+BpsZjxzaDzIiKZtibdnNKnFM09gxi
I/ThpVOsEbq3q7oTG2izBzPzq71CqsfsbecbwbXp7wLZzNvaxyaPRs0t8HaCRgRZqIH9ubZL/Ab5
b0Q9WfnadzofNrhxMJoPHyrc2mw+xrHLN67hbqbQ+DDm5QMKmQkglNiRC79HvM+jLAEqIjz0/k5Y
f3Vy4RHm9LVZPR8r6csbEJsT29XgYaz84DnKMyCuj3lUEZMdFx9TF9mb0orCEywnfpgy+taY800k
BKRsQnrJLPfOCoP+NEbDiwuAipC9l0ARwasY1fWDd4zTyLv2Fs2Zxlwxkma09vw63PghmrIMY8kW
29QNMrpvlfyJhXrJZlrDfGI84KTye+iK1ZBjbJsU4F2Aik8uALft0HyFS0gOscLpGnALNJccY4lU
gG3dT6+Al4/7hSwfiwdWa6FdQmDsaZ5MFcTOEaYDpEEyxtTedLua0JhpsVdpPt06zvcBkUeqrRv0
rMtUoDJuUndAvGudR412P8IhyLD6OdckHlgRvUiTHOE1xqcAO61XZnJLzCILOSZyeWwaAAvhq1pu
d6kwXVRAB73qbqBdGLX21iIpiEPilAzqQF5zH76CrQvugnw4NY7oN6azdRx2oAKWYC9H6Ok98esp
W6MqZaihTMBUU/FY06OsMz+kkU79d+W7/SH/g0D0LfFQzMJjujasM480qjOIeS+d7jLj1s4IE2NM
TvQPjWJkS1agreVtYmNZuof13lJ0vIFPyRqTtl45gXGf4UhMHItrJ37hLCDLJzXSvStC87aPIJTX
HGtDXt1baePdlyY+JFGsFGlUbyMM67OKRMUZGR+7tiDxAOPSTaz0pTkAUhB39jIQi1R/yzicE7I3
zrbhPxINYp3g46f3Ar3wvcjQkYpEQYZoDk7ibs22e5zd6hnF51MacKGE6SstqLcaveHVN7kszRHO
uEYdV7ospSpF8FMo5s1A+lIVk+QDmJfnarWbBH3QXN15gESuqXfWg8c0xq1v/YGNdDlDkfVc/lwN
ZX/q/etsiekawPgnlGr+3U1MEeKx8nbcau+6Hh66dmKUGXL9+1W/zjUXJjXHcIgD2a7nCb4bQ5US
hCfX752z8EDLlIa+8KNNOWg0RPq7dOxuV43ld4WVYq2qydvg81rVvV0jQh5MbD7eqQGOTvcQ/ULc
/FR3XrrrbfshpACJs4QkdN/vANNPK78rvbWRG8dgam8ajK10ZNg6AR9vegLgOBT6i9u/xTI+BPPI
gLaaVioPDw7Ronck6bEWleF75brNLjZFejD6KuJtiUjjYZAy5fI9CuL9MPsc8Khi/WZ8VXWqGZvm
T2bqvjodU2/cmeqEOzc4WNqMmG4V8oAilVkmCQSH0jR70G0fjpiHN5xrX0SoFnvSi/akX51VNTTc
QLxjBnstptv+c190Gzf21I1Uttz54WBulMuIN3TkS55RdymVfYBYJdymhUpeAQN3qlKthegf8ql9
ybp+3pRVBPy7DTbY9o8kc8KPHxmcQdN6rnwLk1jCk6sZRHopk4Vt7s76Uo6gpjq0M/qTDE3r1ioE
zhTsLmM8JnDykDPG0TU28SUTu/Ohe4w8Zj1fY3w5C6lNLant2ueJWL2rWjylSWsjeg5IbWLvuiJS
vcHEE10aO21WUTZfs3jRt1mJcw0880+e07nZiiwnc/aONeXTuh7c5KibaJt55OeVwWu6XKiwm3D+
tcWRaiW78cyREolnHbjSmoh50vraZtBbL3RAAqY4g+BJcn3VlzBwifByP3EsDKtxyPSewUmWyk8h
xp5Ngx5IaTA+m1C+22C8jo2I75CcxWcz9+1NPmu8SXcFcc2ALme9Ja78AdnXnclCf+WAp03m26rE
3Gqn+ZYICEpKhCMo4j0G83ONXZJ0TxcYcdnY14nI0Y3R1esJB+2uboyHcuyL25bax40o0X2Pc2zA
tgesl4d7YqPeXrqG7sExBuKhyvrqWs4NcUmXIEUeUfZjd8gEDJ4hqBLkcFhyfWe28Hf1AmCo7og1
m+tfuV29UvJS2zXYX2HbQe3UzX1XML4ZTAFhvYyO2raqp7RtvVXRJ90FcwPGREt43N283wS4rmCb
3Yf+OKKD6p5H1yQTABMtvpcx2M1tPp17kSB2sawV0RXhEc8pi6wEr2km/vCMSajJu/zd6QGMmVDg
upfaaHaCjKeb2ZZkC+MItfmZEcajMzZ1fZx6diejz/qcCKFg8TuvXNOnNhMzOqCJkWcr3PQuCQxs
m7qrUO8RhFRYujvMAcsrS4TRVuUVeMRgeLFjdz+7xQUZXYKfIx/eAp189cjhgyQd7zA/fXcWHLHE
VuyvSIozaDZunI4nSgxKLA9RGBIzcgyXL3H9lYHdgCGLPxurPxse12jKDbCJMvkZZTcid/hWoox3
KGdeJ2f6hqL+0CQGdjaBPrgb5U2DscDZF1VxKUxSKsqGBEYnqZdxiMdmIvrEbIx1NKne86Y+emri
3LvH6HdqOv1BF3VV/fQyiHpH5NO8kfKcZ9V7K4Z2j4AH3ffsP0Dd3DuAXlfsqiMD2vQcZv16flDa
f3DG8MPzQt7heluT/YUfHg9Z+AH3+ejXDHZtcwe8iDpuuBAFhPYbm4zfgz7JvJORucc4j2Ispuzp
7WijGnVQQfTpm8/jPG9nurd+1L802xEC255tdySxakvIylMw+V9Un7/cnmeIDaNW6F8SIIidbmrF
nJ+jxTMyeoPifm55/LkgvEN5hk36Eot+q1noz15zb/tYZ9vMfXAWSmU0M7g3iwS2ZQp8NlkzWqKn
7lH+ZTdJll/xGW96YKRmnjKTDiTbUzHia4tuQDzeJ7N8IxYcMcfAUAxKVMATWgTbzGHrUYS3pcNa
xhzxt/FcIFuFVDpPLSIHeS0N8wUzzwGZKtOo1IHBwP62vMzCY+VUpU++bV3QVt3hZbwn/mXbEFFA
RqJIy5vQC9ZuIza6trez1vENHiv46GTGPUWFcegSnsrmMSglBoLEvkO++l6VmpGevEBeuO1SMkcE
RaG7Dcf03fEd6r3K+exy/4b6V67TaMTNandfY6V2EyVOit2JHLMNshaOAgoBRWompZ1KilsXUyCR
z1++M16zgGVRwFqPWN17x1MbS/dPcUwcIEDin4+mwJLr+Pkurw8QN2mGaEdl9ZiUECXMAXPgiL9R
Yi/VIj+NJYBVn9RWS689R756czesE57tAyfS8p6LwXuqSwiJYfQU6AsSjg/X2MeFnFZBr0hkw84N
PuO+k8NLyMxSN6wUA7xX5KkwBoF/qF6YXmSUUXTPIgoIg8dolrDyQ6DpPD5oAl7PhTC7LXEYWLby
9D4dRXy0BuopJi4XEiWMm9hp9kaJbKPteWjoiApgpo8qc4niUbCKUccQa1KisNslNhmQltfvOfu7
U2i1lzg07saOCQAHV0I8W35Rg3iMS7kTUVwfRGDfF21Tb+gA9arMWqJIpuBchGzaU5fnrp9v67L6
LhX/gICdgMU9NI9uRlSV+0oiYX8o6SIiNQBq79hHzonfob2eb7MEQgPLe9kRB2MY0UdNWRdDAwiy
Mt8apndjhXrP5IoyLrRuHVL+du6t8i51RVmQRJJmPrpQO366vfUpUPXUlHHJwGmB9INVb6VupwlQ
xUiLthqz+DDr8lPHhHfmtu7XDPgGZCzDLvKbex2y+G9F+Uriy3l0NXmXbOZrMUxPRnxXeVA5/QBy
b9A6T3boXTj67nsrYaduuDC5xZPqxR3BfS8SpBcPRaZVhvZJjpB3roPllryCdzOtKsSUYOdbb+Ju
6w5clzsMqhXbLQJyhiK9xIbn3caheU5hmew8HW3rOY5OAkR9H8BqLhfXSsZ155hNt4+0fLdK8CiN
/rJ7JsljjY2uzJyjZbjbRFqANVOg4AEjZxb52ezepL4sEVzE7ROc1GPgJ1sUOO0ZugG9jRGxBAK/
FLHThcmCLxl9nyImGC/VuTAD5AahTd9uDr/zpNG4UAkjiub60GgeGyajzm2eDjfW0Jvb0cUf5NBy
lOMjaCfih/JgnRftu+lJxCcUNkNWo5oT09ExEayHTnueIgZsbRe8LabQqsYBO6R4Ev2m2YAcIRKv
Hm7L2IzpR5ecPjJW6Sj+5D03aOdWdJJO/6balH5heMwyka/DmgDOuEx4ivt0JUPmWme8SiTHanHt
Mlls+NMkR0kav9xxYS206UHKgO4OES5nqrvKPPJx+76hS6A48xMO28FtM/ywzmEa1amOMhyFubu1
7UAwR2G8keN8fBi736U1jBssZGT8kByDlvmCqQlgTWgMG98G3SKxoul8vGmhCK0y3dwOSX3vjoh0
GcWucPKNW0wVqVl9OXAZuIOT3/Oo0CLT0MHHM7/cwPnOXROccRaQaeW5ybnXxmPtNwdD4HO2u/Ce
PKIrzIPbwOu5qn1WpWQ/UeINmlpw7NYmVMpVGib38NC/YhI6wC33NzF5V7MJ+opcH25R2Ci1WyXr
UpdsZlNxLOQTmYzbuXf5H2fNepyINDEYX8LQvmal9dSxXVwxtn0vhLQIYzBObe9adGM4gWHzXCDA
WIHQu9hQ1Vrh7yZ9IN07eW+sXaAo7QuZAMxjQ7XVfpJv7bRf23KBB+dMRgvkdYQeREPt/yYn61nN
TKRUEqbrHHHanoEqKVL5IXDpO0ScoVyqxwJ1PdEPIQg4F7HutnApfscOa0jvr2fIqsFNZjartq6+
akGgUcClvLRMVz+bJEBhXsJGS7R1mYOHv7m3xtY8xLAhREqQElY19zREzT9+ReoGttqFv+EHQpy4
UegI6XWA5TD7/HnJo0zhhZPqJCfsGoB++Errx9NaWtzqDc9M4n8IGkd/3RwTYLWnsDNvGcg4u7Ji
i/qTyMNoBmf7sja2f/bLxAhnq3Yhyk4/8GcrJOeBKQzNRmIe7ClGULBo1/XcH+BfT/sfraW1GAJ+
fjW0FDXedMw0B1imomNXXnOzipMlN/CMTJBW5Oe7/8g3Ndx9VZQ+ChyPjv3n+/78Y35+xUgcuuXy
b/nr96hCN2Oi5aFZNJJ9jmBj8F1EIfXsrWXE3Icx9D+yqn4CvSJYCWs2K6/WskgcF+hXlJckI/78
EuoCUK5qYX95y3Y4bjl/SA6+qWKDLzQ2yAfwRnvuPNb3gDdYVffBCuQ9XJ1lFf3z0nHXbAdpfPz1
W9LxsO0Uel/JBeD/1xf0hMPhr/9EvAnrY6FQ/vWFoWSBwWqPsCrN4w0uy55WEnjjP1/82goXuSG/
uYhkqxr9ROJzF3gNlh/gRGJPWCtSjhCGQyhB6ufVo5sF+aUMqYd7wWk6MMBGP3rO3QJJF0KSzMAz
bXbQoI0+tzZ1SzJzl3sE2x1Lc4HNdfCwC5qVxBe4QfNU7DkJrnnBwT9MnQFVub6NNTVSwlmK7HOW
nKdDjGWZoJd8ZsirZIqRuldkwJEJoIv+SE/g3GAA39etByKKqZQYH2UIljmnumUKiRvD9p4GbsON
CbgGhF3+PCVkQdjTImBIzHNiW1+x5GBBcdrv0il5MoNM3wg4IZownS3P6NMUjsshEMb0mQOhp0F3
j9OGCNs52prlVO90UWBrqhC9jFZyaBkNrbUbnmbLV2sec+Qc9SAgcJSP6zw1DoUxdSfSkH5VIn82
xkZucRgvwg6g01f6RHLRHe2S0tLRLtXumoekxT5oL5KOl5IiToaf9L7ZvRZmvFPBEr6eEQFsD5u6
0L8rWd41BsxveagsWhVr2mcuc8/ceUlN8NJpbX3nQj3WNNVgvc9ZNmVHa0JmI+xgbWfQTSz5nFb+
tHJIHUU7RNB5zfIkdtDXjE8NqSBJ+gTOhHmLNdwFnf3g1/o4+GSUx9NGV+ULw3j6fbhPtJLF82Tz
xJ1Z0vdd/x7l+Fv5tuTHsCpZYmuUNlDxJ78LODc9E3wWcdNbUBlQ8C1Aakb+6Njuq02yAl8e0A0Y
b0XHk7Wc699Dbb21/IROwmCkRXxrdbL5FU3MsEv5WLfwT2KUJqHpruypeV1+urXNuOGSKjXv/bn9
cPvw3ieDyllSRxntngbqiba/TUKPzs1e5YbzpAPqn5nbI9MZvmZtPIPqRZA/0yXG3e9maCmv6HOZ
gHNWyqM2bHFu2ieZjMEWIXvL8wyxZBXvYyBI+BA45au8Xg1x/p0iwmVj0pebAox3XNbrKKw5LR3y
jwLoRpY5PWkJDSB05nOjmUGZ3UAmM4L0OzEpwj2GirqvJYBWRDUTh73TMab3hEsuQur1B1LVFKY5
SmhnhgHCLoMIzGJL+gHBZzM/Arjl3fLWsSiyPqp02vaWeL/NIRNtZMASwu2cN6FIBW3Vo9klEE1K
+yJZwSV9K9Y4dFBpmgx8g+pSKyteLZ9HXcaAoiKiJUTZXMzJe+1r44NnpbUpSutXX8JlsZHdFRUu
hqyfvtJ60iviLENZh/t2gEpjB/WTslMGCJOisLHuwkLr3TBUeO2ZC4Mec24wBfUHRTT1KWuTz6nw
2IU011g1f9yUQegMSWIiq525oBiIayNgKWURYfApYoEOwWda7zPcKhj0pK/a/s3sVw9BZ/0e8r4G
s8DMtUTtCrQd4xq/WL4E4oww1xTFZWMABLBfVMxNip6b27F8qV3zDhb1QKQv8uXaFvuseqHJ8tfs
+711CHmQwOA6OfpBuG5SWso8d57YqCMXCRn++oNL5wZaynWrLfZrFIdNT+kMvqz6ZXRztXGWdOck
5iPx6jPRsK+GcG5tUlY2jBHwuL82fXWU9nDXmiGx7orvLD28TnF3FINjHnoVPSURtD5PAZgLa5Z3
HgjCMJyojcWSPpUstTvdli/3UwOpH9IJ7fuBafabiKxwF3gc5qhBzZu6Vu8VJVjjFBZnaboJtPdQ
+erTw3wuuGwKq/uW5XzV1b0ry+2Edm01os9h6tR943JhEVwFb8sFX0fztov9rbDDo2WL09iUDCc6
+5qm7kZMyQeo+oOvyh3/NILjFbM4fzDup4BJDMWC3DjT+ByVul4nqXjI0+xG958C6/zK69sj/sfj
VCU2+UuhheiT5SECcqvp1rNDQq7UHnIZ1yccQxzIJLxlTnVVrlqoeNeCGKeiUJh+rbuf7zuR7E5I
aQq4q812tVs+RI0BWAdVgjlTctsGSkRsLEACSVVfsbredXb27JJ/xdY1bFATTN/Cb/ckxxPWykxl
NaLy5niptkn30LjcS71B9iBBIxe/CB4UfFgyT+t9bn/4zHFxMTlfADDuB/yiTV09J8STN3V0dgpx
a/n9KY54Ko7+vcc0yWoZFIUtlBm2sB9NNp1QC723nvfHyz4N2AsrdmdPBdoHmHUbg0gHEN9s3Wvj
wMMVM0jNhHU0Dvgg3hnj0ix6aPC9dl/woBVF9ZGE+QNiirsa9VGm7fnQ9qSG92TxbalBbsCtnQzf
fnIM+1VDrFPQxlfUlscYSPHG598yhagZJibvGimFZg2zEoxPqcnxdSIcdNSWdSDaM0bGXaafE5R9
ffxgOO2XEVLjEOXVDs0+4z7hoIWP098ZHAZmxMqGhEtdMiY2Z+aSnl5gjCbb9lrQxk/sxHQC28SY
GTGX8uLFIMAM+62ajWV7FUBvajcF6oTOJWstdNilGM7arfSvpOtB/bXGWsakcEc1juYESEZb/PY8
JkipDX0xI2asbT6ryX7Pq+KlyCgLuvi5Uv0v24UG1RfjlVqj2NE/uhwA8YjoOP2IWmvns51YMS4F
xVR/OnyegTdKbgbIjKVJgJ+Zghd5DBPRXhNC3RB7S6OqEOyN1h3Z69mak4aglwqzjMOtVFqb2OUT
1fAltsUQcyU4dcWeUr8x0N8gTDJYeLXsJc30o61QBAQcFKzFrJ1qqws+rInD07CREyQRG172tzL8
1Qgyp6bqXMB1WNkLIQgJyZnJKxYBSKJudExG+2MAHchb/eRN5gdDMwLuhn4vfDQNVl58Lfd3UIYV
anG1ZsSm17lsZ0KX1ZNtuMc+6nn6KLZwgzXdEHaBablWaCglIU9h1h1CVKh3TZfSgErxVVb8Xxzx
UvDUNJolbSWnbnFq+xVpwMEu4DkaypyOESPjn3LfbX9LxXwKMCh6fmEuR/Nd0UOG6cGhrdFcopb8
Ejb/ikaYnw0hQbMYSNuGuZYsXkmiy2Tt+Mg6zGPK3zuIE5i051QWHUkCqUNjdW+kSXzu2JRY+bI2
m9nIlCxIy+DJj9WbEbEXCIPxMqXBS2v0Z9V46dasGpSXUcN30d9TVfDIkPO1SKAKxSn5aHl6LmmH
mCosXA1UtK6Fd6FzPyyAlasUCpo7JiaDJDSx6Xgocky0bPjBPIYo5xmDrNgeDPtSOK/VHGMphb+3
AoIETSF+rQh77ygi94GHCcCX6ZUSaIlVdN8Q3hzqufYhJkYEphpEN5cWO+5u2ppGQdZSdzsxXO27
auSRod5HxhXwXXiu8OHaO4IFHiqi0rbmQqmFDq/K8K6MmjcS8cztMFrzRiBMashclJ4b7k0swLz7
BMyGixOZiYHLxpVl0Fk3dBVl49zCN8JY6Y3PXAqQlap76RDFjeznKtzkeTAyMs4ER21ccJBVQbtN
RuBayMOWsMcMv0zBT84j6ligHQom5j5NA9YMDTXlV5VS5LlEc0/K73ZDUlQHHR7neYiJwIb4XFms
5wfWpWZrD8wJ1L0/IQwpnfiSMbfas3MmC9VMHxxtfeowTeAnHv30tqbJvnZgQ8cotI6szFpj5iNp
MW6OHFh5srAsQ28+2qBJV7jeVrNO0EoxzdNdTh0ZYXX0x+eWsdAgi4cWhFPVS7Vmh//SNhB2LefN
11+qxTIomjhYGTJ+yOP5obAY09XsLKcmHB4wE3pleJ6ZicANHCgQy7PqoAQT7vKnnmdWSjGWdj2P
PjE5/dFxuj/SJ4E7CybC14xnW7wTr/WNvBiKoSzOBKZFLMzim9kMYWgB+6N8t7Yx6Dw5Zy+2w2Vd
+JoNBnoCGDy5lxU7oSK160jfxvC6cJuMjT1JhoNtuwuI49syjyYOB+H5arbIIe1IOo8szhA+NWqb
5Nh0cPIihqiQnsig8KG/QQJHjb73YOTNDNwbtM4ENPafhWQtQxDX4zC6b6YcXxhHPHcFVjG0MPVe
5Op2LDpm0dNvs2Yim3WUNDVbmzBT8TrvAvTq4jhro9unHgGo5hBi2ig5SMBl3SfKjlZRWRcbN+13
beEcK59ZfUhC+ZzRtXX524C1zAy69ybyoa7X7OV1QLKcN1xYiF+wj6qNUYG/ZDfrWsW3KnpvnQZs
PbpuTDYD7Wc454dmdu+8GI9tPveEl3FkH9Qs75zQptBi1OlA6G3ifT9I+HKj+TkQkIpFE+FvmBw4
+8J9aT53vp2vWRMjPsnyYmfBrPay/D5xoojqrL/6hXzs3d9NApvY96BbB4yw2w6vAcmZdX7JHDgH
C4R/RrKEGyrL9kEw31gGRMxcLsxOMLesuw8pjCfofczSCWil6xPM/bYDjVg9blWZP8dxt4pya15p
u7Y2vjGPi2WFJPU/VZGWkNhQLHux+rSnkezWPFHbPjYfIttoQR5jnmkm9dZ9eiVI0rRim8SIsYNF
s3Im0sOSlpYL6HEU0NKmw7PnVJdIqnjveTh1ZiDKTvUcB0219/P5UUmBpZb7l4KPqNxWanvTjVGz
q7NOblHJEJnQslkrDqbVkvzGAmcOA9iU4Z1TM1k3g/hDeTI+9rK/a4TDdh4E8yYb8wQn+zhtZtvZ
EznsEllFpKHC8iygUEWMV5BTwqou624dw12GpHhgmRNsy2noD444SN13C5qUBWLSo9Dr2eGGemsZ
4+8f9fGSdhR+l//AyDR//49/zUj6b//59yeW7GX+H/+WkPTvf+Pvl/irLpvyT/u//qn/n7KXlO2B
y/mfhdrn76LtvtLpX7FJ5n/+pX9otD3zb77rm9LxXeUoSfjRfym0/b85rnSV6ViOsm3HMv+p0Lb8
v5mor0E2GJZSkgSnv8KX1N9s3/MX0JFtKsN01P+LQttC6v3v+mxpmLSYjg+5SZlS/jc2kKWoU4m7
CE/DuKUQw6KCehpfvhrFsdTBJfDDk+PO9Slz7adcgxmcvSI6GCPalQzmxTAeeWL1eBqTYGe4AcMQ
vxxZDyK7YU61AKhze9NqTO0ZKqIoTR5T0VIrjrSmiHE5NGiSBj8GIlcN3ygpY7ObkcT/8yP5x8X7
rwwkaRv/98/JO+UYniGVtE1DLviof2EgjY0DrVZ66sjwxKTSbREWpQzkF4/DT5JU7CHmaf3Q3fxA
ZMIFCBDSyFPZN5s+nbnzTOOlCGDyOQbZPLWTk9tOEZcwzYhUgH7TwuPE4n45X9dmVz4WwvgkUNG+
/3nJciaPyh8NXMjBbpFHjHI4xiLfZS5TyragdszVol6c5nQ4C2TUEzn3h3hmNzC5eEuNQA5nv0lx
d8b2R2qhN6zTiebYqJ88VMwntbz4tOvEk65bo2DFsbw07WCcprR0j7O4/vXbPqpWwIMh0fZMhxuy
8Q7WErb18xLFbbgOTN9a/+Vj+UHMWEFwHePS3AUkOBcrU+UJGGXrV3kAN/fdl3ASJ/IQVhhj2lM4
VW+lQf/OdrQ9RR3vWbHM1n+cT3o5cugwb+NywX6z+XAw1VTg/Z1s/jLtfIKHdc3SMT3NbAB3DDMe
VNYHJ9RAwcnG1rWFigFIYvnPuTX8f3n5+T1BnFRjT+5B4wPbx1ZzPy5/quHyo87pDnKM0ORmzDhp
4okKl1O9dU3+8KpMp/CYLgMczkOEsL1z+vnVNM/mqXkFSsRJbnKkqYWzE9LA4MmnCiQtl5iF/0oe
a7gdNgMKqRU9JAMea/ZXQVt9yLQztxzovCPmAieyzKsBx347G3LHJKC78ZWLHTPqUcstL1oBMLPC
MkYbBMWwK5txl+ru5ee3fl7CEMplny/he451nZHZF3jzmdf/vGjvj1nmHDgsLpl9v+s0648Uh8rh
oqqM0d3EnNbsIWAv2AyDWL45K1nP59hCLNhX1rku65sMIAh7MfnuKUZOTUpXREP8F2NJQyai7hcv
pWB6oGFyHlvNoDSLUbBpJqnFnJzq/vyfJjZ3jtdlT/Kx0/gvviJ9KygSLtWZ6iGf6YuSNjoXU6iA
A8ZPYUKEBIKybj3ed7kZn+p4ASNCkyIsG7V15R2k7wwr7o2Dm1DIimyxi4GxK+kUBaSxsZ32os1u
MkPUa/AkxGcRIHwsgvfO7ky804wDYmjxyNoX4kbNPTQaIeaFShbrcqRxWDxt2qdziIRaSpRX/j7z
+CWac1YsLGqWl9uoyjBWT84eioh9Ag1c4dyEsWCU1XSSTNfQo+FaHdeBas5pVcYbqduXOm4/QFkw
3sIWPntoVbxxXXRuf+4G3IdRXD2GpFucHWuj2YvtxFA8V/m8xD9w4DctaG7l2hs79yD0DOT2ZvqX
NUTWTtKPuBVyjCCkM4sEMN+Qt4ir2N9LCzksPx9DiFbluzHNaELRWE6sDavlJfMfeHBMLJZnHNZZ
2dDa8VDkwKwONjmkAQni+3nMr43buZvcSJlxsd/d5sVTnTVUYJHjrtsSCUbqMYAjhchZs08RO0tn
d4wRphOTLuvow0BZoo1HUkXYlf/xw3Sgej11aSAALvTfDDP+D3vnsR23sm3Zf6k+7oA3jeqkN2TS
iZSoDgbl4G3Af/2bEXnOSV3VrRqv+q8hCC6T6YDYsfYyu3HB4oE+/R1OKfFOy4MvsWevSwMFoh7l
b1ZFDlhMA5mIXuwGIOauZicO6cDRlzJT96MTFu7BNeKOuMGaNYVQNCIM9xvrleofhqav7bu+uVQ9
4qTCD3+Sam5H5dew4+ZbR8SSoA+d8/KUE4u+d/3ia6lj+t3gGXqKAnvA88+TwiGUiqJ1wcUXXiXK
j9SzSeudUT4OIoeDGOOiA1hmmq7YRcJ8CxONiYgXPnvWmzAAoYdcEzs8rKE5LPnzkDHHMZGMLHRk
4XrQzyp1+k8muLymlxDMiOiMya8JQuj/OK4y9SVM1S5ouaXwLcmI2kx8OSPWqocEgee6d/ptrllY
CgR4ubcz3SCv7Y52z8+rtJ7zCV/20tXvi9h6h0iUpsMOO6Cf7hxfbAzBMd5OmSpOzTEwSufedWqo
vkBYouvrDW0Fmo48wpo772Iwd9haSd5toFlK/ybIhxWqcMs06p0/ka0SZmazxxLs25RWu0TLwqcl
gh6hR4SmBs7wQLvsbOkZ+oQsQF6VXxWQWdyUB2GWh3bejV09H9KiQNwehIBceBsQP/PZNMgmcWDA
rxB8yRQDLFyG9pvXYgxpRWTxaBjnEYOVdtskH5ZjprmHFNEX6pR562MzSAugNw5VuNxP7SgFZWQL
oGARFn5tVi2w94bvmTsLk5suqXB3w2wQXce4Dnp7NywFL2PWXr2kQgRWatoT2luOp2j9CxOLk2Xt
a5i7ut8JReH/2sUTxoS16HK+0dUQNLFUPQApbvsMA6rcMQUNZ+5bnp+jcS7fE53KbHyeuJhXbmUR
rOBjtOwy8XDr/J484m2X50jdfFt2+rDZ4la2s7rqYTJdvP4xWzWzz24QUO25o9QygaYObfu4kN29
qTJCjwcdmQOMCyReI+wErvP+SUcLsNdg3Z1p2Dmd84alMfMNaSrvJPwsDTvDygVH73UdkIQAfC+S
Hs1Nx9dfJykz/s6FwF5SFOrQ/xoMtAkY0M3POVyW+DlE4fMwRv47yFa7EQs29dibZNW4MwLvSx7U
HT06rSVF07L35ownGALHL6kZRNuwx3c8LlzjEVs387GIaeZWdBCSwt/X9fiJzMF0A6XgV04LHvtb
cZf5+i4NqMiY6/ebuYIEkhuoPYRHwEpak5YrfmlZZ597GBNpRwK278Ba7a1tWRbIFhIbGpOwaNZ1
yBPJ8QsOoLBi5WRhQ1iHgPihUQL3IWnRUdRhQN4whCBfKmC418UdMoR73+SDSVIM3qGq+SN0oikY
13h0jl9n/d4e/fnNrwrsCnsbEpIGrxN2aOosMDBr7+zBsDCC/IfwwUfFUn6xkW+FNUCga1f3XW7Y
q1ITMGISH6+0zJq3gRe7H96qbVAVMQOvmImD1otVK+25+mq+q70Qbn1iTtCmyXSUU3l824t7L103
zPHxJf7my0m/T+2eih986S8VmEAmwQGcjx9t0ALUYOVOSABhkFBCbbwKVeeBMeRgDZMEHfJg/rYM
dOEMEqtKcIkGfMIFp/DAKxYJXBSlbpCtRT8vm4KHKCwPFa70xGqkTBgk3VNCIHgx/kT8YkhoBImC
i1rCvNdATXw3a3eYzcP/AFGhW/l1AmEx4+zLDOICBPiBCnBcxzYiFa3bdbzkTSZhmqgQj4YEbkwJ
4eQSzNElrIMLTSlhngo5BIUD0A9JinhMgAZ1849ZgkNRCbtPwkWDBI5SECQTJGkCUSpBlioJMQVg
TTiDE4ch4adgeqtBozwJS1lziMeAti5TjH4yWuJee6T3iumOhLTwFthYYsLwRsJdowS+KPRJKgEL
cyQohl+dvkEUfhnAyyK+5V0pIbQMLC0idqsP7RpXSnG2QNuapr54lr0NJQynS0AOh7Y7W0J0kwTr
DFC7OPB/Vv3HKMxXxpu9JcE9F5SvBu1rJOwHOkwgmIQCqTl/eRIcBPo8W6Pkr7rBfQB+qGVPi4QT
BeVYJQHGEqTRAHFMMbeHpgiRJHa+L+V73SMWTSBYtRKs7ClMMTB8jlMJn+mvBaIiOG/lkaYZ4ikQ
zwbks3LhZboSDC0lLEpLHDYxQGkvIVOoL7OEUPGjPTPu109hdsHKqpFQqwvmOoK90pLW94WEY2tw
2VACtA5IrSkhW5rJ3IcljBtLPFcCu010nCTQuyjIV4K/i4SBGwkIZ06Fc5eBIZM3EjJD2BewZEDr
qjHgxFkNuRFIApNo2NJVIOE8wt1kkhA0EOAr2RtPlgSnW+NxzKjHW96z01re3i69S9DCaHcx2dFq
88eCbiiUkHfkAH5PSEpDN4n3ngTGI6bcEii3JGReg517YOhTym8fSL0pKGLamDct4XZdAu9Ay/k2
yIOvNrEl94IOxjKCgRIARmbQQzk1b2YRRavB0SYE0zRTmd/kjJg/e+0wW7R06xLyZY+6oaw78mZ0
e2Jmpz3HIVEsmEHghEIGDZIRgn7a1v4E05SPlHuhi6SD3CT0RxOeKKXALigr+rVWug+VZpHylVMT
96K9+JBF1lNPvKWZmB9RCfXQMsyHcuHu5WfGudGc19zFdr71v4fR+ESMCtZLOXcJOzfzbZZ9Tw06
HkPivNPt4pcTk/oQVHSIpP9JSb2rt+vEWaRNaHmILJSzNSo+OvHVjrnZSoNYeuHmuERUjpHhAzZ2
F6zVKQVnoOrpFxSj9zHJxlVkGm9BCwYyCzxOxu91l9dHknYDy072wejAKkYZDtstqaCryaLEoK+f
jfn3XsR3QRF8r8IYhgpTRLTTaI/6Yz9KzZRsu0P1fzAN6+z16dGofo25mD9pGjWHbpKEJI5W1FFx
F267b/MKViaWmHSqHzVXt0AAnK0hNBRDDkI1Y3HBwHGy8rm/zxCsN3VIH6HtiZ1oQySShLYdLZNA
nFjHZi0M8D4GtJqw6aOE9yQvznKyZJst2b7rYhyIpgl1Z9A+Ecv2WmLBAWGsgpSXPdf0pyyXHj9z
Ebtoza2+s7356zDBjRCpx0U/fs17/yVpDehF2QXwkteQI4OxqgD7Cfcr7uOIeAg8LScClmAsfsnF
chA2E4fcIwOsbV54YsomiGBbemNfdDFu60xgWTK10wbH8XnVoYfedd3knqvuPcnH8lhE88mYNXPL
ZVwy1aWGju7czPO22Mx6FEXRpWcuB5cevXCZVxsy7hj9U5dgHwt1bgMCja3dShuYXLo51AhMrsu1
ToXtBDXmSC5OQdXUY+e0oC+IECG4BZZxRuqs+7inBgyhmfOvOOakNiJfoeMblzWpX847CCI/V6I4
uhnGR09BMvfLMdbjL6RuML5q1Zn0RX9F6Cp8I9p9U5VRMXA5UBb0aDiSflMXHpe//CCzGn3AHdJt
PgyPJpeVMwM3Q6QIGTkzjgBNB3pcISX9ai/4UYUZmuexqjEF1xueIviVx9lLnezqOP+pgQU0kBFW
cD5DxKHOIw7x+CYN6JxcZ3FXJjpCavu3tKK94oSvgeXO2ynwP+HXgIlVG9KXqcInrWEgm8Js7TAt
WnOFPzSL/4PQSVLCnwNYr32KpmnGc7QZ8d8i7wgyTkaOYoI0Bw4adk94P5lDtRYAjwyO3+Feh5vK
tOBxebR2RWYyl2eciKZpOoQun1s40qLG4XIdijBcj7ONBZvZMCPHv53+DvkUS28lOzu1vPXoxBH5
FMG2ttDTBm79LYB7jSVz8hzKKzLCT3Mb1Ok5hvKzn8MY+MRkQErf6sh+y+np7aegQQqjfR9HPInC
7msSLwSWeYeqG+5bB8INMYHWZui1Fwen45WeFJ/m6KHG22EqOkRUQ8BpIwTn8NJOIYAdlN/Mt77i
aGVhk57N4y9KC5SzCHYwJ/YdTLbDBjOBcMJCI/ODDQpZ5iHndlx2s8UHSJX/OpFPKeyFXo5sJOZc
V6nLdwfrJd903ESXkDtdwkyAzCwcB0gh3IzhL+qq4QLT4RlPmOiQZ2F2KnBtbzTc4FuUPUGFTRvV
fI6E7hAYy6vVEIwnkofOt+HuuWjEUZi7GCjA5nSeHThPdmw/oYexnP4NNSuERBd+WbGaqCm8KT9D
gXjpUDWuB6r+uDCfyU3MQq/aluThbMLIOwcTs9YF3j4UejMP36Hm7LQ+AaqaJM9F2on+hJXPrEVH
xmThcYisIdC6B11eaxba2bb8XHnMJZaJGdeAz2KlGdcuN7Pyx64XmPAG3ae2NF9D40VzkX3ZlfZL
dPO9H/kYU2gwdfn1TJu8KBh52+l7ttQHb8GubUC8ZLTax6ShMUWSNHFlWN8o2NbwK4gkFdGXxk2O
c08gJj0gHV508ij6jZu6v8whu3ioI1a1EX3EVvAYMuNMqvrBLe1fmla8VPI9o0t7dSu8oHtu5L6e
rAzPMJFoudyiU3w7SUc6NaV/j5mbgRR/N9jdD8Oe4I161aXW76coMY9WWh8zytR12frhri0JkfP0
KSIGyd3lNS5OE/Rfqq8TM5B8cnAOWYaNmBMgxNQnLoVKsoF17Rjz1kyw2IvJAzlGWvCSMFewGp1R
On3TQmM55JQcSOgMJh0hCpdi7o8TvOpVLepdpGe6ZO+tB69wIbZUG6cLm7UP33wyYTDklMx+FnGV
Fi3He4w78sV4r1BgIVTMmn1Wl6fKK+JDYiIJmXTayO6CBYjLF4r96ndiW2USZbb1cWEAkWRu7hbI
/6FfU73qzOkuo928ZTuyAnBUwWt/pyf2m+9Q0WiD7hI5ml+aDNdBS1u+EcCjQQSaIHENJWakTCV2
PjFKSdLYu2DJPou0JTBMPGPwbm1cyPQvk37iRuRuc6HBowR9OjQVsbNd8Rq0FV4ic/WD4FaqiSd4
7fdGDY8GMWiCB+Yw3flx+wNRK7rSxDb22HDHCH4z757oJu6KwfIxoaE7kqRuX+yFH0Ljz4/FYi/n
YIw2WmES8IXvWddGOLHMjCHcQYvOf4jxnwHT7+DioMnZV7WbbHMrGtfhYswHBHjF1F2SpQNLMyzJ
LsJUoMNuYoTc2Wf13sh/WTFcgqAr7XU+A1R2lJa8bwvQFh5xX08p9TRwc4AgdT1Wn0y9J2YNg4Gd
oRGGUQzp46wFITOQ6dOIBdWmMuAQg46jcHCHLfc4H580HlePsEsxyFkv7lDTtA0mqAHOS2AW8TmJ
IESn6QkS5nymSub2Nff2Xnjtt6SYftTAMievdE6kNTzmJbSQYYFCXIe6s/dcd9yGqfetdSBjeX74
VvrWBX/0bxPYzxlfiBlapiV206itAoH/QWjCIJtDPFb9VqT3aA/WLl4JJ5D4jxT12Qo3BnQr4EV3
wi9+prNDZKsFKoVyTzJWfQduQ/4EW8i+dzPwOeDrXZYa+Z63cuimvH6G/JmsJtc6JgOpIkRFv4UE
7mHYO310adPctZKq68MF3diTg9sH0klL0/WHGOXdPEmwkthN3SCPDedf3STZKcfzB4fRwcH3C5OO
xiv3pZkGXLXedIBdRrkfB+QXYgSXpvb8PFcP2kD0LuLa/ikpdcJizSPDBNxS/RiXtnMs219tpJEL
FoQ/xiZFvFctNDMCTToA3Hn6kJw9/4tFT2QvMkp8T2uW+144r6NpVQ9BfSktc2Mzcd4FxV7XaScU
UTZsESdEaz8W9WnC0tEtULflOD7mIfdvx70DmhU7iwgGLtnmh9fPz3BSn+s5vu8WmFKMHpJYl2mT
s29GvlGPOWjQTd3eTX42XQH5wexfmS6H8OV+DRCb8ymFtFYnDQUwIlc9G0+R1kNDTcgq1ZYeM9To
Eeho3HMrXDnYC72UgxbunMX/FAZlvDaranwSY/KTOERojY4GX5EhnuzbtzGJAby4JFFYf+AT4u9l
t3CTjJOzTfTgS+JWn4yu7B7CqRa4EDD8WXP0JQqZceiZ/bRAyqDJEg80wUwbP+jkM8T5ZBfNn6Ml
O5NbG8L68d57A1/JlITZAFKwlUMJGHvHuqeC6KFrAEZAhUvK5im1kHYNSSHHieEA43c+YsPkoXwC
vsTTEl6lvYpDcYJ7iLTPnLGSNeJ7bM8PDlyjrV+LZk0AREbuaIjdRIHtbObsajzUN20+XkaTUDJM
d5yTZktZT9hgRdwx5zQ9766GTu/Zz8L2IIIAgbtyNhlnE/Lp2kbB6vnrIhY/UYA+pXFaY5iUIt7R
7fsW65rN4C/fC4jBWe/HByuszmXQfLFHC9VcCL5SuDt8qB3uiSI+2L376IxzRXPJRsNtwAbBj0yD
9EtVHpeQWa31gq3TysNkqtDDX2FlFFusUA5Gb8/gddkFcuN3JlfxPsV+wHODj6lGJmbWlQmU2GMG
naRHr/2JTU4qA60zJmAw/y3N9i6E3LUFUcV6Uz5nCNfI+ba4PNPhwQ/I6UJGPYgZXyPN/9wUw0cV
jzEOZw2au5Rup1llO4tPC+URhNMSpacG4w+8vHrImDaj8Qj3fuzqGwt7qsHq4K46uBIPmBvw5U2f
POcrkWCXpCCRkfZbfzIcGy9n/G+zstl5wUziue64h6igLW0JzAKmaMRXoCYeuK5eei15q/vxENiz
vQJYhKOL+DEtgGfSXuL2C4yiXCASzULa9e6E4e57BVT9OR5sHi36basPGBP3RXQp9Ho8d3hXpG0J
fWd0GenHZhsi0i6MEb0MblpHssGMjZmMz2MWucfsU5dnUNRxD3FHqziH/Eh2nR5jzWFo5tOcBlt3
Dl6znJzRKcH6oSGqeaXN1d7ExOjEyPedsmHZdH5SrU3PesqaUGwS4OZVYlCB1EPFFM4rnjNtpLh3
cGEbF9wjaIvh1FhlPyIbd86y0567HF9tIgejRy/D6NcfDMDG1GFi+rQUtvtAmriJNAKpfMFoEBCH
aDMh5KZNGLrteSfbM7+XI4X6NPnVJjTN6HPWPbT9r5Da/Gkxy+AitGVbWjitL5AeZmL21r3Z83N7
qrzpxYKjhE4IWG6MLPHQ68a3Yp7zbUJ4nehREVPx32kGwzNesPF9U2cHtyk3uj02by0e2EaUm/ux
NB7KPNu3pneXDySx98FPAjFHLzsWOldTTRDrNkJc5lX2IRqpAXtjJKjYLNsVd1qK/7TAVR03ptjG
va6rUn9j20L6oRm7/nO6ELXe4hs+dPk6b633wKnKH5ZbnBxo2HNb3aexh3jL6vfeYjR7hIuruG7z
84IordZIeFwcj0kRJn7DOK/4pNDYcbsoYNCstUV3N0Plg0gnxNiN43MFBYvGYYhSYxLrWcCTSKzo
mzensLsHw8S2brnPNAEMPwfZDsd+4nOjeJdOxV3f44FHviOzR8bqzRxpSAj74Wxky77vnQxv9i9t
KcRRpzZCap1sJ3KV70hixjKqANerqx5fPNvvzuOgxUxJPb4p9KNAxvZpLJYnd8QEAW07BDheb9t+
5D00OFQqdIVK9xTpiUyuKkd8lex9ZqcMfrNRPFmyvsFVCjZym2zrMUVEDlwezgx46WDlD5MMbtWG
bt/YWzNzD/TWvqfYI209TN1IU9WAxJh+GOESrQMfKaiwj6NNJ5g/j7ldmT8nYnlchmx46NFIMDXm
60yb5RvtynvU3+nPxUP4gENWGUdkLPIuKHDEM45ldzoi3Rqz0m+pgASAfdDR1avogvMQY98yySmj
QXCttdOBiu4lY51eW/fgui1fn8ElnSH3SfibJvcKgYYbkAC5mNlXj2YMdOIlmrXNGz85DGF9oOtO
09gE1S6nEHMzrlzNKN+DtHxwMIbbCLOl+ZLe5ZORvaDYXZIpv1MLTUsLyf1mZjGYmxgbPLpzCdGf
hqArmSH/DEAIyiQl5KBiMp8UWLn1wq/Oixeuzdwbdl7tfk0qj95tvFgkKaKXSukrwhqgEyEa/Uzg
xJcIU6QgRy6OkuyhdNLic5HzXXc030spEo46Bx6J7HQa9Kuw8YBQ2J2s+aGlRYitMAXXHGDCVAHg
88xVCenbXQVJ88nqCdQRdaBtQOqKPjhpAtALX4d942D+Ng5Vt05GbQ37xFtZXjY9ZuayRuM7I0qb
Hlw/r/aZ0HZLAFewoQykiPs5lQt9S3DMse+HrRVIVUiNtgQv3Qpn+QWt5EyB0oIQ2cZ4hpeC3K0s
9pE5pBcCVJ4zvQC1Rs9JmRwA3HUok8jtht0zIV9KZOcQPZ6oM/QPrnkMRNhc1EL30m1CUs1AlA4M
ZRshnhXre7xkmBJjuQEvLG0/x1RUrkwB1UNQnCa2EDP4WHDownqcYFPexZjqZhaQqzVgnV+G3bjy
vQWljhXcoQ2AfV+iZhswVkfqTsx39GXq6IDg8+2XpYnnxzGYo+UMA/UtahznzoyTiEgWBDexnn/4
jk2mQo6OM/cjLA/mwNyYY/q5orE555m+bQaT5ABuTFXdHLW31Ia7gfUGEcWEiR4SweBuWiEX2TLE
+xz/mkLU4WM0UXlLNzba0MPyjDwIxdli3UXkLL/AIP3uo/M07bfaoqytNVLRoFXPbl/cpZ1/6l2+
HysLyLgpCkTT3mPEHKE1/WaLj16zxjdaw3ar/mVlyQ+v0f1do7tiW3vYnTjIZUBQbC4BzAf2C7+m
ynS+5XhenseCRJES+hlWjDh8QUUpI+/oZ+47OTigS11w3xdL9IIK20hLLPlSmztj/toYYrxA/iK8
dGvCYaUTwoyu9I/M/RlluPHThsUGIirXDCSAhRXkds+c1qJID7XJly6YLSDfo6GWwBdf95G/Myd3
1y3RY0+DDPhuFtpeNNADSyyOGcVIoHZnZpviHC0mBG+GhF4fYqJgwFDqrrUp6jB98M09MqV8hwKa
V4q2xCzmI21AmtWUBxqdXSJhn6MkXHZo4+yDXvYGMrHy3fU/EUVorvQhu8OOgn5NCboBrh6kR8cq
i69FbjLblo7U3fzMlD88dindGANa+owd37oO2/bZ83XmSuII2hJtjHTkMzOd01gFQPG0I5gj99S3
xHIsMerbNH9CJshMaYpPMXS+PRY2INyjwI5pZtLrwvfzp9XiGj7x5To84bx7d8mjOegO9UOfaA+N
M3bkzHPfXfC3WOu+u63sOv40uCMK4Hp5sieBs4oVwsKsyFvoHUHptgTnok/Cg4S8pzpFXtrZP4KZ
uX0elIdhrIx9abcnyGrzKS0N9L9pvmMCP58CuVBrtt7Ppw67F1iOOqEmU0jDlJDrjXIUVwtlQA01
AT1Rrk80oWM4Rq2VSg9qWEonZhw0fJKKgjVmPgU7DFEQZpw4/qDP/Ou4OknIQL5O81956bR8U77R
UzCVQJ+4GsRyS+2KgKObIRgPqaS2JTI8KfdIZ8jR47fcMwDiM/LNRxkeHGy4KYvTIhcqujJOHZ15
GIEK09wPJxDu/rp4y1GmnnzJPiu19JPX9t0OCc9y3RVIU5b/4VL/d0yvPVfGqP7D2/0/Amhld6v9
+FH9TqW+PuafAFrzX7pt+QEkRtdAnwph+i8uNQzpf+kuttUWAyRjgc5fkt7r8f/+XzbRtAYsah6p
Yxpj6tbvXGq+PxPDa89xLNj//19u17yMfydT674HtUxm2sJbc/Dd/oNkrBdxrYfaop3zNiYAIvo7
cU9l2alcvOu+WrrEp7OMGB3V+n8+NoVoWtsZ5cJvx2X4k9pUi8owyerzI/rvY/DYZb1NO2zMn+LB
63alDGXLVJSqEIKxCvh6rXYmMjlALep5hq15Pakt0wxCijymziKd6q+zbvuuZ9621dptMWmgXm0/
vg89Yr7b/j/+6minUqr9z6tQa3+cc31lQvP0FUBnsrmdUxris47eYavl3ZFhcNgLGZNRokUlHkMC
bGMWMllWe9XCc8W/bWdIHU/qyMJk0tAclF7y0WoXfRxsQj+p9duJalMtbmdeT5cP/O0P/KfDf+yL
ShnBmbn3iJUo2vX6eHsmtWYF3r2n4zYWSwuVSfI+rpmHaltFHao1tUBhzGGYl3/FHPYWXZUlEN71
q7x9i398qWqzVN+/H4HjwPlEserWTCVbm0QylZCZ2vQbq8lLoHBH/GrVD7gqMPVqjZoqRZ6o9qm1
6+PUTxqrJWsHpn5Rv1NEqDxYHYabeG4s8rTUVg5GgAAWIOy3x6pVc7Qf3d4bkev+/TfUU6nN65PK
awEviMnQAPJJO7QTE+s7taoWyWjgB5J/qGnAHLVUgYVwO64JFqU5kTkj12zP70BnIMcmko/tVXnc
HtRqN2MCEEH+wF4dayafOGmacVxUctELbNJhh7TMxPrk4PmEMcn9KAn+OkPPwj0Ta53ZOJyDUDKI
UxUEe9u22or5kFu+M0f9K6fOlfmxatPKdYZJuVCb+TJ/XmS2hS/P8KMUnl1pH2jMcjERY8jSBzrc
B61HCYEtjcpFRAIJgvPbqpU8TaigUEhNzea3TL4CNwqeQZraULOg6yse3Shwdo2j36s3VqrRWa1i
dI5dDA0wIqBwkFuXpmcWDxotMHwhIanZc6Bvby/fMxCimo0Oq1X+oP+w4VH7lFmQWstw/PYFhH8V
3depvGVzsWlS6/Izwra62y2zeFKfQtrzG1Br6q/pTHgPE+m4qdFOJ0Ca6ZTK6Ny4JER3Unm6tszt
iBKZsus4MtUkw0UcL1Pv5C8NeWRJjQ4yFQiOr6/LWIiuilN+oZVJupd6Ueo7sSWTPBTm4RYxePuu
MPOsyRqh2c9NHindWy3KaHfdzOVrnlOMq9qQQBCBX1IhQ4gj+esLPectkPXQSFJx2lTDHhEIQczy
mFqzSTYmDDI/qOBKTVKy1Vow1eQVag2CliYmINkgKdnvZGZyR5PlZCFa4AqUq2qbFt2LIQOXHVmr
aSqFWa2GKZ5Eas2Xcc1YdN+pqEtDhodmKtVZBV6iGiJCCFgC3A6iIHTbL7QtYEnLhVq7beLrWW/p
P/9Su/o+evcH+mJx1fOT8DRPnECtw50V0S+QUTRqVxx1JnOiikAl/3NtE2N9e7O+Srm+bU8yBJt5
eM2M4e93eH2blszNdmWENkQl86gXdxEM4tPtXapN9X5rmYxik8s9yYDuREZ165DjsGXinau366lM
b7y4+TGqHRWZ365H+LfKR+1lIHhvptn2t9+r+nVUUFM2kCKY18Lb4MHqCpaLAGclyNYGvAl5UcuF
bReXJubKM6UMAc7F74sIe3HS7Yk4V99K5RN73ugDCk2sm9DKYrslh221marEdLWNmgz7XBmoHqiC
AAnEX4Gtul/AiSTZYZfLOHZ3sIJNbXb1xpO/eUI1xlPhkdaZFuS9tTLZXe0Ly/mrV3VQzHonJf+d
hQuQC+tGhzwQI/qyFof4sX+STdWa50f8SMusnY6t92KMQGFe6UN8ahZxqosCYyvGPfKY5AKCEfQF
mToT6Uw7EeikZNHIH/h1G/g1hMcec3kjBnVrGWSjvv5WfpFqAbGfnYQTwaOXOTgRke5g2nL6oczF
OnyEsA9L6RiRoYN5Ds5g8net1m6bXUv+DraR/dbH7A+5uXFSC2JzPjtDghesDBbS5a1TLVQu1G2f
2qyWMsDQ85/EKHX4tqkeZ5GUArXZPastmxE6W6nzrqtq72/Pc131maG4Hfc9gBVt14rmzpQ+YpPM
2jbF5Bx18YT36bDpeykSMTL4J1ByEcFBQBlLyOqYDzanXJaSKnRTGCV3DVvuvK6q49xUHkLS2Vd6
Tju+lAZnoxxkaAnyKtWq2qkWtTys1jSqZgpM+XO7PUZtDk9W7yTXJ1GH1F71RCBOPCd4F5bWwiUx
S20n8kluzxSHpAuYiYMBFAVKBDGDw5WqZ9RqrMpLuTOVa2ozK/CjofT+e1udeNu8Hi5U3azOVA+i
+0GNfHtOdf5t83r4j7+W3h7jBGmFuKS+vgL1uN9e5fXE63N4De29CIOFdSsjX3EV5z4jRgY9tR1i
SbaJwk5c96kDvTyq1tRi8QmFUyertdtj1SZGQfEpxzdAnmVHMhJerdIeAqZRJ2u2zA5Xq9e9t+e5
/SlGRB2njTxeq6Pq793+vFq7nfzbM96e64+X+MdDbufR8ZmOgMW3UCsFGPyBH9w2rbmARTaNjux3
UjbJsa2RxddtYTtFuyXYAUc09ut9wvB+CyxTO//Y/H/vq5A8bpIelrI6D5iJJ1Srt8dd/8p/PN4P
TohpaAOjRL1iOdbcXrtau+Z6qdXbOeqtXdGWP05Xm44ROcehOQT1aB3GpFmrT1At1Kc1alKV4Rlj
sdMy96WucRMZ8L/fYGhGHYlN7n1Mx3CHvxKh27Jo81TJp7Zvi+vOFitWjDSJ8v7zJEs+8vqU6knU
tnr4dafaxiJ82hr4xo2+p61iH1OuetQ1JrJtcOqkPhMzK+lJCO3Vb9Noa0OQXrZN7XmIKjUicdWw
N9nL+CIhKm9uxGGw9XTTGy0cO1lA050mY1nVkouqtOOY9++38ItnQ69QkCD0DBbdvgo9Y6zLr2t2
gpUIU/1DLEcfIauLQFVVaekii7NMmrZ5BIORrFMptytUxTchKznFSk+dyPE7kgu109WEhmO+wHje
M57NOGh3mIpOOsw1nDpB9/eDFMIqNWxvV/UxgerRRnV3SuVcRa0VhFSkKTVDq/+t8R29cEF6RnOG
Nvc3uydgcZBTottC7XOpEDYI/4jG8skD1EC1t8hYNAYKEmNwwSdQpkm/LK2Pc64ajlH7UZ3JhVhw
na9wFuMWzC1CfhKOrKvUB6PW1EIdyOuIDB9c/tZJgWvodWHmMSYV/i5U90ZkytyZEexJdiD34+uq
2quXyWW2U4I1pJYW3XrAXCPh/UbtfPjzZEPerdXD1BG1BmUNCiejQQtd/rbA3O73TXVA7UsaXAe1
YHI2ZdlgrIRX28lN7ZLvNx4JHWPf7YBam+RHBTkb/rqs5tX3e1NKqzUll1bf+W2zMyToc9u+ri39
ExlaPR12NVuQT6gOqAerp0kiopBcrOQXOeSqfEhqw/J029TUEBmryZ6Qo29jyIH3dmqcwFrDnCdY
/3ZSboEO4/cZD0xVg4V+60HBo75HOCex7OiZK4P07cxNSJathxivYa/aDKQD3KlF34x4DfX+AQKh
YFBQsnm56AtwKASh/mbQ+/p6A28G6ed1u4cVhj5tsbAgban051OOVmJEynmNVkRePZ5um/2Cip7G
8t+H1Zo6x/rnROhd+eF/wNr/Dljr+xbo6v8drN38zD/Gj/bn72Dt9TF/RxM6YLW4Shiu6+gSkMWR
4S+w1nP+hTIPGOMaWWgCo/6F1eJ74Vt4ZBAQZTuebhm/JRP6/7Jtw3B0ns/0LQnjKvORP+1Lbtu/
O0LAv/h3rNYOKF8Mkgl1whOJT3T/ML7I0iFODYwdD0NWQXGkWFiMQdof+lSkSIeTwhHbCHviFc6A
cvDQyOdjIMXkZcBFu2i8bhUJAkMco4jWKSqLOaXrVWH8QLqs15xha+QrLDHibluLLjoPZbzVCRtd
1Rkd67Eyu7MoMMQleK0XFSzmCGU93ffOwa9MuG5/TnyqdAKk9I3RxB964Pp74bmX0ZmLo+SiJC5m
whnCqli6sC1+tE3m6mdWFcveFjJtkbe4zsBJh5LU88m5QO9PsMwEoM2/gl74m9Du96g4us08A8MF
sfc2W4SeZ3F48dHAb5nVZLDC8G7H76heLyHU29LZh4XjvFRpfiYYChFF73QYusbLmXbsvlzsfe0l
sAAMJ9z+F3vnteSotmXRL+IG3rwKCWTTKu0LkXkqEye85+t7sPP2UXX1vR3d7x3nBAEySKmCzWat
OcecbGdlZ0zhMGYxRLSVpzfpnRqG7wBqlUc7RtaX2scgyeolFlZx5encFcGISQ/tfhsBpNMoyxBp
wrV+rBZgRSi/zQCfbCDPULKNx2FQyw0z5fQRffhbXELlOWE3gzzbEn9T68oXjkJyEqzyRiF20XUY
ARnjmjW9Q4BZTfyO9i8OcYUkKQi4IqOrO2Gt26ASzZy29LgOAmZtPY6h73Qg+lkrQRvVSftYhqW2
MhX+7T1ZbZ8zFTfvPDaA6+fwEJmm29vhL4NovVUegHlTIvUetcK9kcI9dpw0Wg9dhPuWTEfvNkrV
mzpF8SqH6TcXv/XF2uPCJVkAdsOpQ1KBBukcBOjtLfCbblNPxIfHNDqT6pdSwOQ1qsnCxsisBJnC
XcQHmRqmgNhqT21R0WlXSXXHCTVp1jHoCadBzLiKxvyxj9vYjQPZJpGwdceBLMhLmuNnCptdaof3
qp0diwm5BQEEZXZXVul+5OLDnUqQbpKEfxRwGe+OGeym0ryhvz0X6e6iIcWa0vfKwB9rFQjNADVa
dn55BonnLg3NdnRLLYqwh8ukOVjStpMxGsXQnsvglt7J7aghErbQaqM8O/ONcRsZreo2HSQ2qshe
1i8q9WrGLSOHxAxftlq4+LoXi0AHir9vwwIYFp67EoNCMQzovytr25Wg6pyFXEPQ1TrMoE8qo5bD
Hcesxi0YUnGoB3ESnunMYmtrwfhGcvad2A8OUIpmoDFPy/c2AKLYhgvmvrbM02Q/YooYbsGnHjPZ
RP5UPprS1D5IwcVzMMbnSh09gz7YjEP8jVwlyLJ8dxkMRDAI4hGdV7eN6WyT6RG9brNB8tICj7PP
XXSyLkAK8V8AoqhjH3sZtlQHlR4N96MZpOSWaNx+JBl6MquqHIQ3VBVThpq07uNd+VlfkCgaN9ol
avcIRm8sBh0PiQYTwHjGnRmECbGVL9MwFqjyycJasj9Vrv29leBaIPxy1e6bXHMVq67XgUnSuC4N
hO+Z1X3F5P2ozeTSqC2CyKqdwk2k5fUmj0vdR0wFIwZk9NxfHuzK0bcZU2UZTDG2FjCiVtfOnh7J
t+gmHC9wVkMFGTsgCrKIqplYwPyxaSMA4W32TT6H4qMhyL0pImkg3ksZdZgBx0my7Sf8YosqX8KM
r9xZFekszjTc9NO9qiWHNlfovGuR6ZZZsLYD+a8kJnA6U41ndHmPccgUpFcpGxtdYB5MrJeHZOyV
XY6Nqbez0AtLav0kSneHUp0zb+ALwMasD3Gn1gcUJOmmleZfPdpWstXgH4zPiYJN11QSSu+G7WPT
a7fYPu6tsRl9Rym40QpsrhtWbR5UVBa7ErGZlSHkY+BXlbGjBIS3ubhwX5bJcrudwb/o1CQBvyWQ
FtsqPRoXwJnhFO0udu8X6WD4nY3oqYeq6S76xDVyoxoNjUqsp9Z8q1ZDklZAe5JZu3SIL43hh716
J+WGccj7uMT/gYMmulTZIbp0EOASPk4yrWRLatcNYPR8K6Hw08ZJPtAmMNb8FKSRYkyIKic9Wrn2
4hDS62u65Rymviq3MKdORYJfN8kn2H21bq7RIsAOXL5FvSzEWjV/oxq09mIja4dxy4H28y1z9MIH
7AqxDzaDIDF1j0rSINldrFaxubPbZ8MpwHCY2rlAlbaWumg7Ab2icaTej8ttANhosli1vUl+yF6s
5Xgq97o0Ea+QoAugMPqdGRTd4R9QU0pe+wuP4h+D09zRDlNJI5Mn/S7MdfCzzny6tEv6AiXEnQJs
k8La6A/SfKpGWVv9/wT0fzMB1XRT/R/lAk/tR/T77POfb/hbK4AgAN4XHigAa6qm639PPxVFX7QC
AIEUZqi2rDM1/E+tAAIDRTVN22Q2pRCozRy4IXQRGYFm/QMam4xUGtuwZePG/L/MPwlnQHbwO3lN
tpfZsazpcPqXoO1FG/E7kaxA1h8V+M5PTCDw0KWiu7qU/39bNa0Oxri4A/xZtf54gX7xgfhYYEib
lBCowprv4oiBB28eKGarc7n7dp77whi8rtCP8LhiP5+ku4jKz7bubFjd0rDXA93eSMr8PRZSfJeT
lOsqEwkKzZgC96olEhIX86A5huBPanXyEwut9zx05Iskb5E0v2JxJZkmGOJtqVM+SocRa0tXeeh6
ddfRFUDMlZniWuM61cSDQelJtDsyJy8IJOKvlpTCnh/Fqp7Nl/5gzwXWhaXaGUFI+ecb4uXe+Oen
+G034l2//UriVeJBmTkzYljF74j8QfS81PaJPTL7V7EKN+Ti6Xp0Flom8ZBYCH2TvJTi/tVj+rAA
LsUzFx0D1s+qLrpC4p3iKfH266Z47PoxuXij2P5vq//zp4sdXfcbxqUBkJUyKVWpci8vpV2x1i+b
Yu36RLOUla+bYg0DGjflYvX6lutuxFvEZrQUfOWl9PuvXqyIGvKfe/x5VLzdEPVmsRpb2LEoRYuN
P77T9fPEvv74KLEZLQeFtBTDr+8tf2rly98XLQX0fAlV+ZGQ/EgchHzkN92JkEWYGX2PsC78H3GJ
6B1cZSjiJT/7+Lciit+e/pHGdEuEys+qeNMfuxOb//7pP79liPN2RcxwgafpAtU0WYo+qWhsLItK
9F6cYel7tiCjf7aLpfwjXiReLjYRwiX74UE8Kh647mkWlSOxfRE1ub8X4oW5aIRc32NL3WLaJTML
ceattnSJWtEwMq6r3aLHyZaGknh+XJpMpWg3LY0nQ7SglmbUQPLqGtsT95PGTkTYBDbN7hxAj7U0
s6ylrYXe2y1F80wE6vysKkuvzRANMnnpvf2sikej1jroSyNNbImFeKN43XXzt12KB8XT4oXX94nH
ApWopyLJI68SgD8QjZ9MQqL1HNSHuSu0vZyjRTUNC/35pX2/NnJ/er2FGNoph1DYz2ow69Qdkess
1a1Fn6BbgbnNZ3mdTtXNrFdnQsAXQX5N9c7JxmxvGsc6awCUJ8QJCXmGWLsuxGO5qZVof+mYEZZM
YbDWFsNnlTCw19qLnlTYwiyFpOS60vwwGsY91IxxfzEVks1n5YxrEqiBvRDMgh4KuWncg4ju3HKp
mbZxjZ1mqGBGLJsZt+V6y1+BbSBxpzGd94k6EG0Vk95CxSEh8e5vnYdVV44fQspu42rYKd2zofUf
+Pm4f2vC6hDnXQnUsk65I0aNkRFB7o3K/BhcbNcsO3lbLa1h0Q82FqGAWGvsWt+StOiKJq4d19HG
gLEFgYMGruiLN6VNG0asXh+Me/kWLt7sjcvJIxbR0ja/boq1epIUD2zpjRDNiEUa1Y1v5coOojEZ
E9ix5L0U3lZyK/kmxQYgXovSYsoaBZARCbKS3K8xytypTj/8HIgYBCDHL4vrQSYeq8jrhvhF3svF
kg9SUVzAEHMWiPgmo17yra7bYq1C/8yHOVTDbRz8kkX2QVpay7+whuc3zyO0+GI7QmexH6uAf5VB
7d1ct1p90wRdtZ5kGi7cL0jUXGZ93P+stnSMukbd0RzxgqHWEXjYFUhhFGVhiDgoyp19Wij2z6Lq
dvpAB8DsyBtra6LGGm3W17GNmYjEKRRC46zRjwnpMUFp3AAToZZcj8xotsp03yTe9AhDUot2zeP4
bkf+kigCsRGZ//NlK30XkR9qa3L0UMhwKKa/qIKkd3FPaNprB1tqXNcyd1Wvm7+08oY8OjTgarSG
RNZTAtgAUdtghjUgG8EAJQQGx1Yo32Far/RfXfDRZ8uuk9rVoIZAWQOJ8TwgOZc2ZD9m2pF7wkUk
Ph6obl+IJM7XCbfWxWs0QT36UqkXQZwsoz1+ee7fgP7LEqTD1ZByB9Yj33ky9S2uWU079OGL9UVF
ajKeDGdT4JhTtnVyKsznSPOryzGINsD3yf7V02MenWqZqKAtRvWmpQLn6pE/Qznv2nWp+SQPWqoE
jkdf0ZO6xCeF/AhnJxFOPrvS9+IqtfCwDN0rGBQFuFN6DMpbKudQuSKaVB1+2of84g/dS0bdiji+
sv1l9n69tw9Wul7gOr1PVz6Bng4J8LKLJMO1iXbp9m22D9MHCyc7WX8kSdEisbcNofDwqz4GArny
wqftVKbwj45ZQ/fRLeSbyHGbxYOJyfwca88zErw7yoSkNzSOjwuu/VYvrvxaP9vgL+Wt9k29R2G+
dqucMtxAyJyMjRltoNUXjn8hg+GZPExnM9yG8Vp5Ii6UHMNNCMg8wGOzStvdZO5GzS+jHc4Co/5q
LXe+HMLiZKeuEsP088z5aKufycw8kmESaMh8lJ37AueE6du1H8372rpLuwMRwf3MeaGR1YkzK/0u
wme9OZEaMB9KGPOzm8zACn24vRdIKt/IzAAOMYZJHKZo/svQDTWYT66Ohqs8GN+cs7rxi0SbaFxX
Krb6vfJd1Pd5uoMIqMnLD8bvJFFTxiHI0ala2wrXhUQnjiQOlDkrdta+U4QwgJ+MXkElpMUegvYK
ctgp7ja54w4Qi+0DBQNi7QgBeTCkjaKfncUpuSW6qdll7TaooYV5FkAZIgFrpg5HizTUpl6XJlbP
lU6S6rTajO9E5+C/2ioOCML7Vt0NkYTv9Ag8eUq80efPDM1wZVy2XbsbKP9S6vlK3k2JrzqiWfZV
eT2oD0N2tAgFOasSVaM3OT/F1m38SglVm32z3ysmM3A3e3O0fcOpEPqZcldSU5TjB+Ciq1mHryjf
kY0kU6EIo7UCQLVDg+NeKD4MBxVmpgF+C4rdnnU0W5PGDTmhRcek/mwzPw2hnSjnzr5tL+s62ZLs
gMHf/AWPw3lC+GlstBuydkAwWVybIfQCiww2pe4Nb8CdTMtPJtpTXgkDsXaLV/woC9evXGkLlB/i
zgorC0QvEgf5zW84mK2Tc6MdMh9mXbMBL8d13O5WxInAPiIazR2hol4wjEAjwUb5xI0TRd7y0L0a
2mvVba3Lpt12D+qvQNuk9ZavZgHBDzBQ2Td16fOdgsanIqtSeia+0g2fypfGgBIBp+1ASb7bBLJH
ylkeAIByHYZiZThi+jZlL/rs4pvZQQi0kz4QnVKtkyH4+k18sxC81RWgv/gpf8lOdHVv9bO0aeeH
KMaugXrqXdNu8W3CU1mZsIQgGCfrvvK1y0kZjxKm7eAQEh9TPk2FV9kbS8I3d48DdQSFeI/YUtG3
EvV2woYv2/bOecG4D/nq2TpckLBu9U39SGm71Hfh/XwgHWYmsfXFaVx78uV8PaTU4XCJkrSyTl5l
SjnzJs7J2XC2DQ7ZkpIh7Ys1+jOJWTBn37GUzobkdvNZB1gy3Q+LyP3DkY8tjOcedARsAf6R4Xys
6JSENPFnMC+PVFvPE9YPm9w07HfJvrtsLNPPO3J1vofprdcRAjXzKo5eMpA5fUvi2W0fjS4diV72
tN6VqRnZD5gxMZenwdEctz0jS7wnzS6uPobyqFB/S31+oZRLIU5QsmwoMtsE2K2A5lJCpRp8gYv1
y/7gW95Gr7F+YO/pgRsa/HIaVV1zFZ1JxvExyDYrSslzuwF2Q0BJzn02OY8bglbaT8LtCj+q/bRb
n2Vq5y65nq60SjxIV/X6LwP58Es5rc07Wjw7/V5LvdlL1vlhuqParL0H25Z4VZKNNhxp1gYor/yr
ZDh4Ds9J7MqPFuGwG745aSnQnV5G+DzBdgFMP+l39q9yG57C01f90kkr4yZpV0oIZQx/u0tc6xMb
0oZw2pXxQFvZDbaZy2+6ohC/ijzj4a/VF+jTvxrPXAPAWql32k2+Ve8mBgUmAE+Auzhj8pfkhWqb
kq3qF+OBngIQKFSHFE2Ds0k+fLmJQKGShlMgYtlhXU99DVvVXUASjfp0iT078dvGRX1DOdGwQEa5
0dphClWs2x47xYay6go8B6aw4r3xy1sMwui9ZdyED0jIwF+RCBTW3rSJ99AKXBrbqoEg3uvzGyDq
lovj+dNZVe68TdRNhzfxBczuengnd0Y7ThtI1SAtbqS/5GfEBz2myo+Q0yDbF/fGNruXn8J9eiI2
OiIJ2HSD5KZHi/5U+Anfyo/v7TdaOTynvGTppiJN8hNLK607vhpdnWIH6TkEC8u0DY4mv22yju8B
MSHJpHFpvNAx5DjjAflJOUPb6R/V5+YmX+def2ccKen2d+nBdOHCzyuvA0LDj+YaR+3Y3PR39S7w
36ViNR/nY3WjeXblhlty9Y5OtDlxesPRSCHnHUe8tWfkK32/8mYmCFP+yCvo2ay40zkaXvTW7oCW
Nh9Qd/fB/r35GI/Zzbg20Pn4zD6OxK4eI3U1ew2/Y+pKG6r6KzoSKwyJLtiodb4uTrRXPJDOd+2O
HmZ5Tm/Ks/QaP4zr7iM5Y8M7Wyv5u3qGD7czVuXaBIrzFr6ABjLWzhmmiwm+NlmzJJARLb/HVeOF
kYxDh18Y/uIFFBh19hViVMbw4W5+qIHzuCCUbvBlrq2jcUYsu0aK6jt3CF48603iveAtT7ii57fO
Vel3gaYCk+gaAHvfJG1LjBsXl7eMv8oHS+CZu8uBw+E5ObfH4Tu9sf3+WH1cmPVQ+XqVv1+zm/hh
2gTf0Vv+K9uSub1mjDEOxqE7OXTc8hXj52N3ylXX697lp/jehNbO2LIii4DlWf7KSTZwZZqbT8oK
M/LZ+ezeaafpm/RQ3Wdb+0N/qt+mGwZCBkj9o35L/tLdgcTL9fiYHtKD+kRD866615/SDZnIK9lX
Tyxd4pn4gM8ydRl9PAKR19QKjaO1Rda7j16Xg24rvYz5Mrx13NPSJHon87U7xVCzl2+S3Svb/JZL
4r764lgtnmBj7uZD4jVP8yFkjGlfinRTLBja9Esc9+1LAshoxf8jZ9F6PIDkpWXatvhX9loAscQt
ZTyeLudz/IWLqn3hOU4mGHmmcrC5R+GnAU7PBYufiRYY14zP+TN5lAKgIW5AiE/vkRYDHMSA0mVz
mkif8olxmSwxb9xJAadufofJfzvuRv5BppvxV/0GeBRKq8fxnp8HpuR/heZqcotn6Xb2FA/kLlck
7LbwCuTnQXtNfXkX7uIdOHmy/bBFbrS9dALjUsQb6yEj42tlNDBefqWTCyAmU7lkYgN/sS24i150
Pz3IvnU7k3Z7n55oRjHUjinnivxWuHT9t8HdV3w/8FPj/cKoP68Hpsr75Da+n19GMQCKUWLhDnAh
omf4VHyFK379JSfnk34r/7dLGsIq5jL4OZyIjdSf212+Hnco/uyP9hY13Gd22UiSOzw4hOl9sFa/
Ra/Gsb+FpMi3no8YVZqHvnWhbvDv3j9aL/JTfZvSb5p9sm2ZH7wrn9U7XzEBlWOsq69+Os4vXBD7
z5l/RjCLdErtZWBjijCcwJispw0UBJAV+2nz2W+Z4XGv+aDd2GvYf4wVRHpv6lvGUi6T73N2Gia/
ebrcMuRdbocTv2u6ld1qIx1g6Cm3ZGhzhjIFcpV3eUd8unl0NvaOE5++j+OWG6zT25HhxvSdW9mX
b4pt266Nc/hCzO96ol61oo/fPIfbz2hNKoU/klS0He/NY78quOAlt3zvkYAzBknZHT3uxl4qrjif
1q/5jcQg45fyZtzaXLsTz7nJX8qDuWsPESKBh4Xua206EtvgAN8xHaQOw0H7NG41hud6hyR/jfLw
0fYrnxkqe/bv0B88MKcYvhDWV+/hvj8U/rztvnrGiS05US6Rb9vESx7j+/Se1p83PHi16iovEIc4
W0d6v089Z+Y952zwTG2Rf0D9S4sh+G7k5+lj+ijv6nP6kN20x5xR0PrLuY3OyPlv64s774K96Wc3
9r28SdbJ2ye4nIfx0HM6a9vlP3MEDIMx3DWf1Y/LnQSaoiSybgvstO1d6RUJ1xLGwRTKleLVqx2d
uNLIz01wtFuPefHe3KcbfCmUd3fcL9wnnnLDNJOjVn1ylNXFY5wuht14Dvf6Dp4tEE7V3szWlzxB
NwnvwaPyrzhDnz23Z3CG4d7kOMKcfC4enBe+xGfoM8FfyPfCJJEii12RLQgt88L9kSi7SYuKvxjw
CYrFz2NwKjGom9QKgPwLd4hYE+4RsfZTjbKVziuG5J67EIpQwpwhFqISdd0Ua6EwLsBBhSBETVd8
HxvqTRc55cJlf0yHedxFMPKqYCh3WolHu22snTIwFwTH1UAroZijzKAjL/1CN4i3EzwPvM38Rnz9
WBrotabFVpbDW5WaPBhZIg3EglsXU5bMXVjhWxOONbHWNFq9nbWFarJIz5NFRS58TxSA8FKIVUIw
Y64CQNnNS1PscjjramxTwbSfQrvONnMIzHLI84diXjA8P0ichH7SpFV3tU5tEG0TJKPloXHRgEaR
gjJqSj+V1qT6QgJhEjGjLkdiIYpxXCblmPHTywkFCtOg5RtT1VosY4lMVz8FttoGZeyPc3GjahoD
biXdUqjd1iFwGkIYsg3BAMRCFi9jj9SoS6fsx+r14z8TJp5uRHdTxMC0M1HSFYVeUdcVa5Zo1g1V
dciCMPOvvp1pEQP/4eUpgVZu6whlQT7hiBHmmLbCldovC7EpFnJJ4QrGjMWNAnVQsSglqVI3YtUk
jaft4FOIuuxPrVYlEpD7tZjlEJnSFsUp3WuC4/bjUhme/l5D0E3tc3lMLP7YFK8Tb0ulEpFuhuFH
sfGrmc1XKjdf8khOnW4xAKS0yCWZ60yrFAelVdW9U99c2sWOJkwoeAHxpCnauADjbjKSnjoEJ2qn
MRIt3s5y6dqMi5lTrAExPcz0/dfJPN4VspkrRI1QZcyqjkQURetuu6pWvF4yq/2s4vSpqKpTIzWf
LdXudj9b4gns4GTbhAhZfntQvO9nW6wClnZyqwSOTs3VYMBX8bQh7KmpHzeGEdEbE+viYbHI6VXu
L8viunl9Fl4XFdf+4ouXXR//2YvW1eBLr0+ZQ35vd5i1i8rS3F6OFbefZOMUA88nuqSZUqoMcP1H
VBPtQq4Olkx44i/VjaOMb7Asar9w9N31ObEWLl5TcB38DeINmlk18kY8JRaVKvGPBteJ7KMSOaJ4
kXgT1Wusj4poIy6fN0K6RygvdnV99GdbvEG8Vew0sVCM/PYtf/sS4vnr26/v+dn99eN/djwaqHzq
usehuLQz//67xR4HREjugHXSve7m+ro/v9lv23/s5+eZ60dXYIN81UnoPC+/m9jlz+qff93PHyre
GVx/498+6bdd//yBTsd9pnmhanv9zv/2NxGfbDWLMUW8+rff9fp3/vHHiBf+t29w/Yj5fW71J3xd
b0Icni+DvxCPi8Ufj/2x+a9eQg+AutYfu1FE0+r6crF2fY3YbVGZ3IFdX3N9+l899ufHiF38sduf
11ja/NDirfSE4h3/MENWmICJq5rkxx7QLddb8azwCFw3IUZiChN6evGMLbqq4vmfVfFoQa1Jxffs
/6tdiFeIxXU3YvO3b/Nv33f9Jv/zbsTrri8R+7s+hlUq2vy/9uh/pT3S5EWU/u/V7+evPP9qmq//
In9HzbO8658CJFv5Bx1fS7ZURdcMQzeJcPyn/t2R/6ER+miRu6gALBEck/8UwJv/MG0FVYquysQU
Io+4CpD0fziI46GLOEwnNMfW/08CJPRO/1WApNuqs4icUMBryJ0c+w9aiTXVJDQNRs780OLOYJnN
Kcti0LV218rPAptTaCqYh1m2BxoNBTl3Ynry90LKltlLu5h8xcsFdEesiYV4QjyWd33qjh0FDWup
Py3dYWEDk8OQK6zY/llFd75TLw7qJZO+OPqan0HGWhqnYqwQiy6WGX66Lpk8stxuBR5IaRqkR2J1
CEiy2IjVajGwAd/LuKiRdUGasQRktoq7fTRIu4ocRlclR2mj2+mzsUgsqowepUHZvZ0PA2nz0KeZ
icoYYlYzFPjVqDIhscz8QNecO7GmmtaxgzJDd1QvjcIPAI3E4o3lU60gcG1T6y9UErr8lk1mdENa
y96IRslL9TnYRngj3azT4YkRidbi4h70CNTqNBTuBFSC2nyNtbCmtEvfIOpDedPViS+rYbw1IDjF
IbF/bWt5zgBiWc6j17LWDtMyKdbxd1DQnk9WeIkPktbdj5fGj/WWToE/VrR31eEpjfrIywz008Oo
r+Sh9NRMf5HNy7kZ2nljosflIqRCW6dnoWTZ/dTEVHkssgl0qTQ823m0QwolyUwrflbs1xzEVlmS
4GsECffosnOcehnASrZAraaCrnTT0GQhJdMb6owicEWcbsu0UJ6fSAFHV/V2IfCKpBiq8XSiqgAz
ear1CoDtjnw1xGRJNMPDIYqMON/hqIbGY2bRWpAheKt2fJsGUL4tBUZfGBMuqlzQ+dvo3JPIPulN
SaNBV76RuS5xNKpDtGN5p6V1da+mMA9qazNdJFgg3GyHsqV7djbUq3CCRkvUHFoIaX6w0CqQo0yf
DlwmkADnELZWsEKYTV1SG9/UmL5fWsQKKgabukFgfpKKQ0lhOqXJ+JoHVbstYypE+Bre40CNPYUk
K3GizI/Mx7L1pI53EOLyVUx08xpinkYLWP8rbCGk9YAAkQlw2AQw3HNaIP6U1X7TBRe3Vc09EVx+
nREcxHz8gWk3RQtwqN5QQY/Ow2mTNZo3Ri197NROt2GvbezWhJrTx55RD7vZxHpZm+MxluxsHdw7
arozbJQMdg+9vTYe1bj/vHRSsp7m4r5tEZwrwMkkYpB1hjXuQlR0KuTQKLD0lABcpyaRmGTFzUNe
D+RsEW9RjAQFSmRd4JnhRGy3uYnGGbMMDR/aDWlZKQcpTM+1rOWbWFIOOEcqXf8Vq+TMZWlmbM1C
PiotwvJGl6mrxP0EP6/45OjAk9ANFCliyiRTWETrvKJpIDlA+yZnyRIBDFu/9tzpHFBOIitEDQj9
IEhz/aDIw6prJ9LG2k5ZFcWIJn/uIJuAsVPtdEOMlR/PzhbLHBKbpvZN+eJ4HED3BfoNdGCvzUC5
sdY1dTMtXwyGue52KL+5E8ZJkZGfq5jvqRWU1AJj9MVDlb0Taw99VqEi4gR0uDRvOGma9dUZVrtF
pkpwWh0QVaJCx6/T5uXCYba1tL5xQzq27YzFSMrlQ+CAnYbWsSqdk7IYXycqhX1Lq9LIfSgQpR85
Dt10dUwAeiAosQblVzXtwqx+TcMO02epJdDyYBrqnBoReoEqym/N5UOKirpSP0h+ZNFECeSTrEj0
o8fauOtk/RfhdCByOq+Lx7sRJ8nNdNEnlzC5cNc4j8HohM+NRQZOOcXjdlbyXc0xBlzOpCIx0ThS
6V9PcYjtNbFWMwVhw4E7O/TyX2rKViaHHyElRWhv3N/H5K7nS/xYvw6ihwnzha9GjJwLrL9Ef7Vu
L5uwKTkaIyyu1dIU1M1nXDCcB2SIUMIPL+5o5+qa237ETohIpHzBuuZkTMxDRZtItd0pIAsFsVJw
oPfQ5wP9gWEiIG+wv3Sy2LzepMcxOZzn5Y7cxPSdVuquDLhSUdt4NUhryKrWhSpFt/4S74IiBrZQ
fttFru7ToEdEr3Swdy/nMaO2OUp17edUmdbJJTLvDMhhSd4gbZSI/1AYN7tfJcKzbTBrz85kAQ9M
cTmkzUDvIwfRyVHde5RCYWpj/r1MO8t6SOhP1BKSGVtRGpf0R4pj2Kp3+QSuJVOy/jgnn3MJOzzV
WuMAwCcz1fe+p8lbA07WFexRFWRynBq0/MGxfpJM9zFOdMHjjPjU8Tbry45gK2cPLaY5aJRFLbpY
U55edpYavNXAMnZ21HGViYgzzSLfMFTd1dsc8DgxZFsJZjm1pmg7GDpdavLr76RSos5uLCZVNdhk
1oKKBpJJGkINDfDQKJyS2mgGIF6S+2lMerd5rrMecRFzkHU5Ez4waBMJLCPaNgOaa2M4W3CE3OLS
PJq1mirsIFPNjs5VxrVoVofAv8hZ46Y5g8aQfhthD5Nx0C6ghskDSuRO3TUvvV5unX46lR1Me3ua
fHO+vCArN9yS6MCLjiLGiPPv3EH44Bg1zpeoshF/VfdhM91O6Xyuzab1UjOZjnDk6WxXYIwVTX8I
CXFLpBkTH+Y5xumbGFirZ2jVcw2CwJ9k80ZKPJJDR19q5Ns4qSNM1fhitIJzogGa4Zu6+SBJxtYx
Km7HCtVbpi9QMACph9khUeQbUhAeOXNe5QX3WJXl6NdptEfHhsF3WaRMJNIGnaClPpQGCRZ6CvJ/
qd3pPSKNKiqadbKkBVRkrOKmkhc/vwx3S33PuKSTtWSfxi63CGNmUCdL6D4qS468yHnvo4zEUqqL
Y2hoZNDKI2OdXtkrzJVnuSf0GbfMm2xDpRl0Zy3ZEcXAUiYyKbTzDyIjCdQWJvZU0phlZtmDjG/T
mxqieBKTzklpbCubjrlVVJiHfgVTU20MJWhWsaOQJTbY1PvHfIvM9JMxn2BVqboN2974qRCakq65
6OPJwzDBxuMyn8gpsQtXnxIO08nt1Bitu9Hc53GKX0u67OgQygbAS3kZvxPyklaiMKrmdG+qpn4g
rJgJNKAaZE49DdsgtjQ8zcyqU+3BTAySOUwov/UCqJEjmE85n9ksLv6sLdBfSpx5vmkMt7GM0Eu7
KFuB20JLTqdSMUFuxyehGrU0tfdHbm1DMzK8YYxwy2GNnnR4BMrU0gFJLup2wRMJDJKObt5TESbk
VHd2Wvw4Rc8hkRNruQPHKr6O6eD9S+NoZzlZ7JGzXZGBh5+JvKZ9QnsgNyns5VMUk2ypMCd0VKCh
bXn+IZpNzKS9bpROs5Mau6xTB8Y9GAdLnSEsadTJE31qJVG+KhIVNmlmRrsKHUllVfReK7pJl8BB
dBH31VqOGwsfFbICUTmNFnZCFrzrTfCUzEyWG514Tk4SWbMfspZq9BDJz5pKpC792X6J2AUPh1Jl
InMgtfR2myjdZu5b0sDI5hUS12aJ641EcO9S7y5kwnwtUn2zJd53JudXoLYs5lEt2XlUo96r/jFL
7K8hZryI5OImTxTJJ9Zx71Ta00iWMCGx53gJF+6XmGFCSmE9kTzsLBHE8+Ioduwl1GwJKI6Hkrk5
pxPI9ufZodzdhrobZs4r88DIc8g5LqBLeynJxxcSkDHnSxuKF0GICmOSo28iQw4YjTVUJecSGOUu
XBimoFtuW7KKvMhEEHSxCV0m1ZP45YIaeO7Q4+QwguQdbvIlrFkuyUfPx5RYLoKcDRKdjSXa+Qeq
tcQ9M+krXcAg6B2dh3qJhC6XxRD+dQF2t5uJTPDUKn/GBI4JRZ4JlY5Il4bwTdNrCZy2l+jpxYCl
L2HUZAG+MaMggYScagv1N0EBBGiV9LHrJcw6HPOnisHWMzWA3uQR/wd757XkuLVl21850c8NBcyG
uxH3hSTomb5cviCysirh7Yb/+js2SzplpJa673NHSCxmJj2Bbdaac0ySdR4HFYBdqcKvRtTMvHgG
6UmELRGWLUnNZvXwPsdJw2klTza52r4K2CbpTx/j+Wg6EI4yH/JxH9vi2M/2LlEB3VJFdeOOSVc1
3N+jllXuwa0+JCrYO2cs/3ZSi7G4N1X8N5gHcJ3qKLwW8YlXJecrd+dVGFUkJw3PboqyOawLa12o
ePGoJ2dckTxSFT1uqBDy6Ju6Oi01doTRPuxMFnxzQv+B/PJCBZmzs7okGGiOpPiooHPk1NbataKn
SoWgdyoOHVozfUEUlJqC1YYqNF1ZtiPXMmA6EKh+VS/bDUI8otabEtanyl7vSWHv+jk9RCF75oq8
9UbBeL8T5eYYES4DTxb4zieXhPc4w1w6zPU5NY2TY1l9YJEAl0d4jFU8fKKC4tOFyPhWhce7NqDk
ejw3KlY+Fs+Fipk3KxKAGu+tUKje64Wuq1T6kHx62Pkco2rvKlSo/fUCND82JYLtRxVxf/1V4+jE
3sdDHVwvQselSUfe+lnXEdOwSA8Wy7i/chqNJgK6nvErrWtebGvxQayTpzhpSFB0OGSbQjE8rk2l
fIlpCGRw5UZKEo6iCWJ5nICfgEDrPiQMRsdQgWCSKwNGXctGh9x0MJAl8xDZerZsg6gkc6kkN4Y1
Saxtumjs9xJgPw4VtpWiufOJVN3pynC8NM7GbXz/iL/mx4vr7/KU/lmkIVfy1U2aqqB/mqYPpeG4
6NSr7Aiv0RQFgiFCCl8FdRWCASHEpFXGBFo5/k2jAnavkvTKd8NN16ATKJVOXyiMC36UjySedswN
Plx4aEXoYPWv9b4OLbJXqRUUGbpu8oJiDmbPu2cr9jtS8drWCtUsacSsdtOmQ+ivLqCvLvuyN4ml
dQqGDQBqkwLQXC+05b6x6Btep7XvvzY7luicQ3Nh60ddXSx9/VR2wgebqQTpiXgJZRZtjdAcofRz
UKULg+/CULzHpX1Ylmw8lQ72i21fIrqtp7xhq478pxwOEbqD0PRhRk46swsNRwsG3d31otD0z3pf
PdodCSidb7xrfKtn4gyDpAXPn6XJqWoRgQ1mV+9aadJytImSSvPdNcEo5shbCyMqN1ZmkPKSuiT3
pO8JeYk+TeUDWbBl31HTLsnuxFeXvIihx+WWE7gbLuF9XLYufCWWBhjs65gmpCxD+y70E8bVOP/S
tdou9AfvmBAmS0NsqTbOlM6BkwHd61hFoEm0TrYbkSMq2BhMJuG6rfm86ERDZ37/qZQpMgP+q1Pr
g6xTcyXMUF9NFnmjmd7wYUXZekzhd/eePh1sYX/t+vwJS7u/t3t93k6kzcYj2zO469PDkiQHKPsv
+NON17KpjhQFPsxmYT20uRNt7LQExh6Z8XH0kLm40XRDlNIX3fcIOlzYWlYdPmoKOwDoK/+AYd+9
DHpXkfk0I/XxRv+c1J+NMbdO9e2UF+KBHYi5IaQB0mvib0TMiFjNS31ITXa+UW2gDYwIM4gi1hOz
A+S/Hd1+x+520zZE8maQ2c9jOIXnSKQP9vhCUlr2bApkQ3rnBOlkPTm+8+J9yIHT3DArklzU2cZT
bGsovnzzMNXoN2oIoecuX+SW3AYywmbpn+MKHSokUGPdFtbGB4e1Q+p5rGvb2BBAN+9c662Ny+Xg
2Om4W1iOsAHxEKnJ8IkQMVax4CPJnhHTpZFyDqwOCF/sjZ9zLZG3dik/xJUn1rHC5VwRnr0fuRuq
lqwDFdbzijqck6zYRzp+easnmUHhyH01/GdXRHkLrLyCWn79FWuh+XjXKLL59WJWoPNUIc9zE3/R
tZ98bS9fG81a5W18aXPy+eRrzUu2hl3CMAgNa5vCVs/UyN0q3Hpkxdurqci/9o/N9o5d/fjtV+a1
6FqbzrtOQUvNK8NMXejqwnMacriBvidqxmniO6lw8NcbkcaOeoDtGe3/mLVCoRDyzpUmfyUwfldM
mCC9ZoWf13VA9P2VSW8rPP110RMqZP31Wq4w9hk8++tOp2Jb4xaxAd8E3/rEgQIO5ovR4DKpk+JQ
DLAWNKf2EZBLLFnA8yOfskpomJRb5pIkAwKAV8NEbJ3W+T0pbewoG7o/+lyunDBm/NDuiCWhaRt2
BslGDUlvk4N0aTJOs/BOnpcalP8U0QluZF49xFF6jI1xOPLoKBjD7MlZkB8uRMMTUYNbwQoNbHJV
c5s2PNfQCFTAjX0XmVEYDKGDVnUewwtHa70BisYQWRH7EGhk8rbeEt96gGbGEhKA1ZzoeaMwVKjd
NiRnqlZDTXTXW+4dUbtZ0JOXmDemecB1/0Bi1RtFrWzH951N07aOdWgTS4Jtph7eZWmxZ89GToyH
eI+2BuknfAW0y2ZkOHNpBp405m2bIqm1vvZzSR5uQorlGIGsMcPbPpp2mZ9R6ZFht23R4JkUFxke
waxi31+7kngfvqXMsMjpRN9LdZHkEjucVkJ55OC3M5Z7c7mpEz5sdyFD1pUZeg4r6bcWwYGjd85w
WW/6xf1cZv6h8/NzAfKTlgZv318+2KN7hNAAfi+7bcip5w0Y9qaWcCV0Mn4p8qKM1FncZA73xhKM
6HI59TNxrm6/PE4GrUQWr2mQJlSvJdrjvLHqs5kVlDa11LhVeamFibhS95KzxYfjGIKh3DHHLe2M
VZT5zcWhVppr6ddJp6Y7khI70Q/ATV08J6NPhkwRzpDq4Md0y40htRPZrRb6fHJiRfsYIO9Za7Xx
cZCUfdUythxfSLQmscbU5UOxJB8jVkUPsuZtAyWiet4VFJzZMyR59MhGIEVVOJOMF4HWkAuMFhEy
49FJxSlbPDlmdHFZEw/ANi6T+qKbWTRnBJdThYRROOar23gLfsz3pY/ZJS/cd7R+3ttCGkHck/Lq
dvkFNBgoRYAkLPzwY0UeIR6jVjBlkKQVh+5Bxoa5L0PjkqfMZqUG0aTXt147fejTxD1oxvzkefnW
IPBrUzNmMau152awycsgoSwj+4ZivlFveyNex1pKwoXtPJjIllbJQKCkjmh7MZwLopiVlDptk6LG
hipHUkby8D4LL/2s9avFbDEv0DXRw3EALSpKMr2x14yjHWg2Xk/dwJ8Z0eopfFi4pvVV87svlhnf
mCVUmUirchbGnyJCLfoI5k00rKgaRiud5cGKwgkFLOTknu3MpMOMZ6Ow0NYRT02bGZhUuzR8WDqD
Snj0tPbZbsXb9FrSJVzlUXnREH+ciyj+UKav7FThrcGoDjAV9QumEShbbNnquzmxLBDvVK2Etp3I
oHmSggPEXR6BdXvsl6wNgZBkDSW4hVCzT6MTkqL5MTVGFGKzte0kwJQ0i9pNnzvIbvCyqBiXYaQk
QOZNydRlGUiaoxSrp2cX6aY1P1Zo4jZkP70Tnfk5sUp0kaMOG3up3pcFpXKjTxBiGfGp7dtq203I
BzOqieVsPKEIbtp5G4Wcc3UvnsLEb/ehO5yLKnsivxFIAJzujTOw+Cl8bxunJBGaSfkSGQgza9uh
IoVuxqJzAqAQE5qxH1n1yM4atw5J3auECYtEhnVS7xeiUDaQJB90PeweY2F+qGb/U5nVmKaM2Ief
42xl7NyYYfIWpQID6xgRvFSX2F9TuEuYmckyYQWVRqCjCfQcOPtZexAOiEOJngKhXBoR7dSN/Tk1
AseqkrVGosBqNHwSvwalGU+0zySv7+ww3NSGjLYw++vAnQwRYF0FITzsWH+8crJv4lbnaywnh7KC
yeY61taueUsSHmHCzqpJ3zXsz1ZOW1e7SqdZISPjvZsDRGHPfFi8+hyV9kEkkyrgZdVGVO0585du
B9mANc2tRPxItDruREjYPMxlYXfHB5E9NrX1ZrbLns4ar98dP41u5+KD8vtD0eSX+AktNqPhybFL
OkAwE1auz0MMcd1cQhTuhNo+61nGYiVBMN8zlDSWeZtSHDzANj81dpesxDIgg0b1m+fd7RTHSNwH
OBWErLmonWsbomctMIZx1rdt7Kw7IDLBVFp0BptqO+T+a4eyZR0vtXOJ0uUwqBNKUiMKNZxEfrty
m5rtgF1zijBPSIdSb8l8ubLNSKnc2YOC+mIPBMIMtNtmLMM+YFvOUUj2Xu4+U918bcDkbOHPr6bx
4Bq+/kQqGO2gHGOWWiRGxIzP3SmbK/3AWAPhqyAUjR6R70aB94W0vLLQ13npuistVSUjeF7FmK5i
4llzM32hw4bFuuvmFdV7Gw9c+kjuoIPnJHsYCFlY6RMNu5JTetMtM2bCmsDKrMS248jpSbgVyPsW
mltD5tsU04GMUT4WkgC5jLC9g3S9amvPq4TQqYW+EZZdd0taJ8FqM+tKqEibZipQpRofGzI/WQs6
6aoZDGx4eNzy8kW8pnZu3Zj18EnrW0T5diUOdgPcd3SdAEkCotdSVoE9eRj/PfnGGOOuG9311uU0
nLqI7sLEmLEzBiqv8QIku/A/V5So3IVWcDriuHK9G3q5KgGY0mE1CKIGdh0BUbuQqunx+4WrIRVM
FWn1l999/5GYOVjgbMeidVNit06Ug7u8uo2vV5Mr9JwqQkNkX0h8U1FEMFSUM9y6Bpp8vz3BTvS/
i/xdfb379TY/XP32cOrmlSomOCanx5U26qFBNBZjoYvHH68X1/t+//Hbi/j+fD889C83//Z880gk
Y6R0ulOYjuvrHa8400g9w3hNeLg+teHEBv4avV8VkflOX+B3upFebkVEknkOLaHvatxllVftS1bX
QZ06r2Dn98PwIWkqZkMrWcdzXN24bnvMm/JTSuTsc5wzTMeEkHqA3PeauVCxUrsSf1Tu81+vlg14
8cZjg9P1/XOotiqsn36/SD0HRcj1Z1QHvhFcr8am39DmUbeSJMUdCyIXwkEcquL069+vj+de+f7X
P4GjwvX/78d3zPSPR/r2S7GwtnQqVs7Mwd9v9/1lfXus7z//1W3+6neC5N+DK3fNv0m3I6XGlStm
a2P/G3x7xd1ef7xe+w7Dvf54vbg+wPcf/+q+17tdb/L9oYq+Alto8V20qjmiYhka1TeIeLfUANXP
f/lL6wrC//53EsOaY/L9Ttefr392GnY/vXcYVeug7Tmk6VdzNaxcEGLXq9c/XS/sZEOJTDt8v/sv
T3H9kbzh/yVg/evrf0eF5hsWUNL/WoS2SRjjk9fuX9Xbv8jO6ovPycuPQKxv9/8Dx+r85sO0QjXm
OSo5SynV/sCxur8Zhuv5rm4hL0Me8D07y/J+832BNsy3DM8TJKN/l6N5v3k6eGv+iM7NBJr1P5Kj
8fQ/0rDAsULrEsjiTEG4F1I6/v768pCUkfy//2H852yUmRHPAAA0X0mIGN3ebPZgUbTVJd5hdi46
Bq/Ug1lqfLUlXtnhsUdkoS9fTMrKUqeYh/EjIoJwHO/GGkHQbdd8NFh6dMndDx/zXZWjDCl/hMei
6vyLV8u8Z1gWH4/pG79I5yobyqbnRbzaST8asQeRv6jv0AIuq1B8RBpwlkMW0NRmkt9rhU5yYLaq
l5vZG/aN1n02C9ZRwtwvBaM+3maRh5eETKjRcg6zEKuRVmBSxfjO45V/61pf2ditMtzwcXjLwzDv
wcRkdc5WQD3c7EBhUL/jFlk7bkVTvarbDOAouhqpPU9H2sN+9ENgH7j1eKougqJpnT1yhdWv1E3U
Qza1sVOvwKvHrXqo0aZK4/WBXr8KHv2PF9WwaVKvSb3A6wsmhaTSITW4BeY7ch95uKihQzI6m5Ck
aQC3q5DlmpnA7+R6w3U5huuwEzw1njUUeImn36rbxIUTtIS5x9yVPwvW5RGZPI26acTvUnM9k3vs
dbcimw4mGo5m4P8W4zv3Fom/1+kWOrLJA/UYSVVumrimwoYxjPs2UHqRmzS8qrHwL+rhzPTUD3Iv
MKWoW2TJeE9NnUrmnK3V046d/mZ6aiMPcUbcUtgVylQs91nJA/Ac19fFkzcGxPzf36p6PgktgGTj
HTb7phz26k/CAoLOv9Pe1j9LSDlm0wfXN8DjiJpkSi3ZqY9HvXf15Oo9sGYMmjLbquvqIwzVdf4m
K3Q+FXuyJ52XNlvle4HUxWxZppsIE/i89F1BvaIXnBrmBDCABml1l5pPoVPQZ+Vw6I4JVirAqqim
8NRyA8mWq5LefmYHrWt4J/IC/i5uqBTpR48/nN+HS4urN6QL9JzwHOpxZTZsqVWuMx5OPQTlkbXP
iqnsk7V6VY4JlfL3u3o0A5pUwIlTobFsmLmu/taoh8WWr3xoAxrJpGM/2T3qFIsK7q5egbobWxvH
/2RYWpA54X5o2LgShLVKh+qlSFmXE58rqNkXDVUi6jRYoNn8bF6GqVi3ffYwafCNIq1b5Vb9nMki
yA0ieWfrLizy92PtYJW2WQ954DGlC4bSveA3UUXodYc31I3NSw+ZHVEce4AZF37HetT0vKes/GhK
UCG4wxCcpB4Lfn18LQUdvhh/vhNxwmhGfJcbVoD4leOMxtrY3ZNPsK5JdO0rVpSZdcsgFv1v5uR/
aw5lkEYn/TeT6IdEvlYIZcofZ87f7/WHktthpgNKztxke8yTan78Q8lt/uZ5oESZBSw1PSq59h8o
SXiRYMqRPfIX03UtXsbvKElh/gb70dV920HmDX78f6TkNn4GSQoVh+naaM+FxcMZfwJJmoYeZ70d
Oyc/qtq9G3bTregebMoYe7tBs+VVQ3xjcwCS/2wdSlC261KHWuBa+q4X4+WHj+8vJkdDzdTf5szD
F9I2ry/HNVGUC4NaE5XOn2dy9CpmbdaFfbJs09vMdLy2qfk6zG59q5cvfs2WzPaKDlBHfau2F8e/
f/6fVe2/Pz1nN4p23/KI+/z56f3UWaRvuuLUTuGniunt0Z7CvdPJ8jTqYQ6zuCvo3nRnSXDT7u+f
2+Dr/vW9c6hwrNi2o7u6+OW9t/EYk/lsiFNWjPZLFc7ZzqHQVtCw3aRtYj5paXRiVYDgYGHxnn5x
ihyUVopSS4puZ8mESSbW43UxyuVbksHr9H/+Gnlv/LxouX4yHKs2x5unGz6st58/mbHJcJZprTjl
If3rVDaf7Lypt00TKhQb5vFexkwTDFeaXaIDS4oduvN8A67+Ma+0+cCKohknb/v3H9o1FfWXA4az
ARkEQH5qMOp8/XHpRxyaLNwpEad4CMUuasIJ8BUljjL036gvwRPRYQqbOeSXRYwbOgc2O1fyWeDo
JbtsL1NWUpYctk7ezKd5prKr6WgfKdClt7px9P1hg26zfbQqZGyzK6imRYlxGp3pC50M576vPmGP
c/d+JvbJMjdorqPq2en8d1pqigctq+84yYBxGOVG71Lj3tHTLf0pAmX8+Z4a8BuB1+19WGFUTqRn
4XMFAeGYH3Sz9M9//2kZEGh/OcRgy3mOo+MdcVxh/rL0TA2EUXkUilNSoQ6KQik2jm1AN+FjpKsS
JqtlagAdVJCZ4LC9VpRc1/+/L4R9g21hITE4oX450aLU0vN4nsXJ9rrxyFr8Uuih9bAQzV2b3SMN
xZ1dzyyVQtyJXXHoPG16+vsPQ73Xn48cRzeEJ2yyItAm2aRF/HjkJF3dak7VC9A48Ztm7nGjLphM
5gNbmjuRwPUx638a3v482vKcrFXwzuiG2q78/Jz6kAq3Y3F1ghS8n9rK3mjSfKwi765CIbhNfX05
FXZ6Y3YGKpPFveiCVDrcr+/b1v6HU0cBkf/0AVimSwuMvAy1Rfv5xXihZQyLRox5lXVnCODW2fK7
iwcmTU9z/0H35lfb1QCdl26yzpMRG/hQwmuqloNcStBpcW1cwB/Tj5ttm47+nKMByh8snZpyNdOm
bNosBLFdnYtWzgjSGLwNVtucbv030PV/OT794kdS45PDDlA3dTV4CvPXIzs0DTMMnUycRkF3s1xI
AUBFbsG0iIvdlLKEDn0PrpPU1pjGxQF+OUv+2Xm2qrp5kFhGKKJB5OuzcustuGmtsc02VR2TATsC
4bNN7SaXEXisGP8DKuiAvHA4EnOk6qWsYBFxQKonum6XYvL4h+H357yR39+dsNhNq8PV1X85XbLc
d6YiqzluMrvZk1QJ1VDn5Y5lX52a4SN90ir4+9NDpaX86fBwHCKx2d6Tl/3r+THVXlu1bmOdEmQx
D0UUzXd10t4ZJDjgDGh9NBm0wyn+eQDfuYCbK5wvWVMW/zAp/zL3MNELQfg2DgxWKO6fz9Q67qq8
aWoCE8JM2yaG/kieJ/oaB2lKPCXQoscU+4hHhbmINOuCrICZkDyrvWfKfufn0SaK2uixxGL6D5O2
/fOIql6b67EaY9F3PQDVGu7HUaTOFmE6hov2yi9gweRuYNigr7KBIiUBuPNmUPsOXtuFDb7E4N5D
fQu9WzWvoOInjbVx9RVeGu002nAKnQl31hCRfuw3pyy0/V1bcRiXJbUAJMmBz6qMfpX0g8nkjumM
5N2cw9Nk9JCXmjyC+tQYNx5KtP3ceSTZi/Bej7xVHXl+UEob1CYycSTbOqAR7FWeWvdlMSLCIpu2
DVKagOVRhkcnMTdpWgWGhndVQPG8G8k1rqrT3x9nfIU/H2k2S18ie1xOXF8VkVj9/fwZlt6UUh6w
4IVGBiZB26E0DWe1ShyN/lxxa6kYUVj6iKa1DjQUr31dOQ6AMUJqCph72XhMU+aRRsf/lXgEeOlV
M1OunjMIiHScFXA/6UboZToSQ1EclhQxbDyBB4zrySJP17EQtDv306gnuzzLaD4hWtlgxwOARbpv
6cl0NzojjWm2V0UEz8pRQNlYRPO6VSHGy5UYcfVAptAO8McrNff15ynNQWH5brnSr2DdGqHclk0w
FEhIk1o+DMFYW9UpiXEHwaP1j4QYQBefb4hO2IYU707mGJXKo4XcMHU5hMbs1DWTtSailMqDD7Cp
s7RdY6WY7soPOSlBhyWGkOHZD4xr8V4ti9p8eMZHg0stlo+xCa1zoGmIclCDrOo44W1mu85KR/jW
MYbejlpHVlezxAEZ4+OB9f+uSWMJnNMjCQIgd5BZ6M+vYifwBDWITVqB0jahEpc9xaAlhyaJPmqj
F1p5tOi24AT46Oq5OoD7fG0N04tkEn7M8+e0TD9a9j5fMDUYPc1q+KvTmb40bLJR/1ANUXToDful
R3wW1BKZ2qIR7VcZYbWTbg5TyNVRxxaDdYRsSV6NqBP6UMNN0lvORfrpbgFTcSpbuc47332EOOoj
fwyBDWIh9JfQOc7L/C4tk/E8pdbetPWYuF/nazmBY5Wx3wS5K5Fr0szZ4nBJN0QzRXfDYABMAsZh
kcH5nNExFV65L8JkeHBNvvPRYiHf9Q9ONoBSzUtAuHZYBk1KezCr4ifcEu59bISonSMWHrTqduPk
dIfEayBalfmbdGT0oA3h29XWghenCIY493dT17GYtfPlUkbvs5omSsVYk1BRu+nCYl6Zi+d9HOs2
gnt0adLRPYWxqLGzu5BwQ3cMjHywNtE8t0/90Ac+bMgeepXlyfnBU4abKp5uNBuGW5HYwVLroM84
rA+Gn7X0WTUjQKRhNksZ6LlNFzgurU3V9qxnDL4b/McZ5qwSKFGWj5sm6utvR3hbwpEoMF41PteM
Jnzz0cyfqqX6gotnWfmkyN2NXnXDSGZu6ngB/mxRNrGlPh/93jE2Un7GmjS+C61PaYlLMUvM84KV
Ym2xk97VsUhPyJguWp/jW5ybRwQ3u0iM4V2H/yydJaC5FLae73xNSjRPxHm2W6nFJDtlAw6VaDnJ
3EWMlaYxrNc0up/T5kVYk9y30q/3MsrRmabEdSGdHQRKXd4gKum0dQ+hGb4IP5xPXVG9AdkYL1Fv
EARSWbBO+FZXuFGSp8jmCCuTozSS+b0IH1sz4aggBORLdyboJn6oTKmvao+Ft3CxHcky2yxOURxz
nQwdp3nzR0O7oA99kTmpP8Iln6VfPtPGG49lP4Mszqxql+FUTKBR5Y37QVbtc2KElFHt+Nap0MxF
Id5Q0rWyCxjv9Ti61pGqeINehwps1zAELg0FAGIEb7DQwNDEJhig+IQwqcMBLtEtnatGe9+yHd7Z
o9us21xie/Kr14IlBf4yiC+GUd/VGd7FwctQaiThxYwRuppL+ahPMdA63zoM2vIc27MVpMRPkb/j
5gdE/JuwGZ7bGFtnIXd+KVGE0saKuhXNTT5S5wwpfD/L8JL6k7y3/G0JtH/rdFSjCfdMOe1gp7ay
YxtamcZT6e5x2UZPvQH+0s6Ld61IgY4aWfgea+hXjEU4s5Y5YxvNKxnK3rrP6xpQokq/6P2surFC
RiRYRSgZYqReTNblngY4vt18WRlh8wF4kL8iJLslFqMHQzj4T7FKy2jksLPQbdxqsUPMWOHRTYdZ
Z5X2/BSdJ5yzm0LA56QLe5NUfvY8RM16NFJ0zII9dUH+spS0zYbOuGtCjGGN6M+hlN6FvJh28Mbt
dXNGCLa3NbuOjwwhRK3oI9WuxVa1Hk3scpP2uEi0/NMkmoPP6ISaiajtktzUwrNPmMzuSvhLZLWV
lEpxsUBnlU8Ux9xTVHhV0GT+c1g4FVIxv1ynXToG6J0QRpmThcEND3edTsGkMThZS8YMYcqvyyyj
TTlaw6EMoeNq7IaIeaZaDed5ZM+ATVTMQeVkEweJeR9pEqyuzV7CN8OYUzezAxyjIqjL/MnVpvxs
SezgrbbHidJvVrKO5lO/1OwW6+lOIhZrBSJzZIL2uTa1d35rUBjWIAl3UQRSra/ZxtOSWMeti8a2
Z0xxWg+Jv1YAjnatW3PMevw+cms2o/+xkTMpPkm7nwpC7mg/f1IZ5x+jWSyIPGkxkLNWIGvRw322
YMOs1ebCE6P8MqfwMDs30U8ZeKpVP1E1ot/xhnc63niabZ1p6N4j6ihukT5ij+zqaVuQpYLhq71n
Hb7wdH4U+KG9zes2PuVSNJvIaOH22NvancqjFrN/sebApoG/daqYKnuJPAe1oB6MceYcxnlid2l1
G+FrA7ZjvNUTsh1tQltkoqw6D22KdZ7wNb7H3mYdBAlWCuo3KFzRzAHTtqepPiUDQOJ2GcYj4zCx
qvDl3NllPz6MoMyVQd53btsKQ+JQpUBCRawA2oZ+Mof8xu/bLw3OaUr8agFm7tp41i6TFOhp0v5G
hg5+XCPzA1TCNymSSEAAqJSQ73Qrr6PkZVJLZfI3U8RgZbsh9UutkzNvH1YFYsOiGhGPmgDsaLJh
sCnCLfKEFIIoBQd4V6Dhrs+YNnG/q50EKpz9CR3LeE5DUJpU8sRmMVP7HC/gU5l5zbPIj1bRiXVX
zvYhjkuPYF8nu0zM4DvLkT7nuweEOCdukWpUMC7+VxJT3+JqGA/SE89DCRi6TtnuCj0ow7TDvqN/
xoqbsCUpCOzThruh6Oyt32KNQ9WA5d0iTrqFIW4NN6VDilckuk+mhpJ0Omno2OFZ11+FbTxbvsnZ
ZTrQqrFhG1PC3CFeq3qMAzEUH3uMqYRRJgzTlWrCOA9TgRo3REi4acr42XFOqhg2xVa8c6tpZpfy
NpWoAwaz+Oy5/QdbZgcXjY2TwOKtqwL+XWlvlzGBvLvIx4lTNpBumazH+ll6qEQKchaCGXlb1Ezd
IfejcNvS12vxza3D2LgI4sjXQyovmulNuMO3ZW90W+9pGI0Yir/13uPf2eBrG7v5GfSks01ish4J
0lrlNnqniIaMXswvvZHukdO+2sFgkBsY6/njgOgOxUaKJ7gmFK59Dw8NU2Hm+wh6pLVu7S9mbpdr
mbV5kBoNRL4cNCFfRiUIevB8s8HwAOm+JtdyHuJqPTZdzcI4s1EJSmgHcNPDtlnW44wNP47K+0HH
duvOfWBYXRBamrHxQFDqpOC1pNrHbZIFKD3OzeRNmyxFJCVH9JFkOLP6dTaVJNgz14XcjEl1U6Wi
CxBWQn/x+Ci6x75eMmTB5nDY+H4CjEPg65co/9An53d4TvPtsEx7pK2sewfCO53IDmK7ZrPTyf1s
ZkyyYUlR3M6CWos5nKMRq3BNkp+Rdu26mcKNkRhawKav6pKRtSxpPKlPh8xZbpvsRrOyT32mPxdx
4W2Fg5yw67W1ZZe3mtsSrKCT0ekzoLNT27BG9La+pIfloTHvm+QrO969KIkqbQWmi6EV75kY7liL
fhGLUzEmMXNHbr1h3TnSjXTvPS1JdqYUW6u1m225NA85GXsBeRwNjgKclr67mrrsUFS4GfqJUc7V
9wTEfJ1tthgWDjqGzQ+I0wWggn5lW3TCuwiqRxWZjzqemU1R9JDagdTDbpE0JrNHdhXHZUSJ5tYl
Ct2w3JWRNTOOOYRW1MkmlRbkFRn58FLcYhdmXzAUfx0nmznD0unMzuluntwn2nNzkDUxE0GK0byI
LczS0Vk3rGZrdbAFyW9o1uzx74s6u0m88aFmEcz4QcdVaP7roDFUDi1leto+iEDpbXra64TLyxrs
R2sUxAKM4buxtb5YdVGdrJ7CeeFCn28SBInmdvKzIDQceopVxcqxYvqRnYPMof9slXdLHgPv9DV7
o5IdCd8al5L6rg29uhiInKgqDCQzfmi0E/vM/JINRDFizUBStUCf1+CMzqU8V8ihxs74NJg2rM0u
P0csBNd49Pal61ckEdQuI+0Uf1h2XSNvvBBcQTj60ToX8t40eUwtrMGt+trBDnkXEhKf6vmucDg6
CNUyUbc3hQN93XPvyyGWG8dCUq4b+dF2PtmtYsiKarqd4dDiI1xZqQ3ZYIAnMLqK3+gnHp9/dmMO
URG0BttxpKtuIApx9NhNMFR8Rr084SUU0/SSY0eYNJ+VMr1jePoWNtJ12aHtFqiT1zrQyJXXwPco
owfhgMypM4te+hybgYwcogCYXQvD/n+UneeS20iata8I8wEJk4mIjf1BTxbLG5k/iGqVBO+BhLn6
7wG7Z1uq1ko7ETNsklUqkiCQ5n3Pec4+zeQH22rWY73XITEcAnWB9PRr437MRPdm+CnLk+60TGEC
1fkmbJ2r1o6zNbsce1/O1jlu4OFFJgBYo08XZ+tB5uFLYVbfrJDhuR8rFrk+22FXrTuV3YTMcoHI
MZn73p3RTdXOztL1THn6IL0Z+pDpPwyLpaMt9JkS6PAY+qW1ZW8xb4VPlcie6waPXVEy+6TJFmHq
wbYIMVvDNMEQ5Hym4mmemgD1Au2CYBPpPjtYoZKUsEYTiGlh4BcJkDLUctrJIRb7say/ur6yrj2v
PGuG4ZMVs9De+HJn6gZYp1mi/HTG5Ia/k9xc7mGkT26iML+zp2jGufzv59tuIWWT3cuoUxIk4Jhq
ZQmui8vDyw2bksrkMDPjVjbm/d5ZcL2t7vY6q6ObyraJhetKPZ3wORy75bnm8tzURW9RAYSd4NPw
ZhDGASeUeZJ1FN5cbtz/uefZAWjdcGqAfKhne/A+OpmtD703UnTKQLOASTXO9Hx4KIf6nJJHtXLT
deVb9AmgZW6rOKs+Z7sSzsOibcb2EuuBbeKksLkhY+4Xv4LIzc/siseNtOZh56MiTj2+Qovs5bx6
a4sEEXmadOs20PdqOPgF+x9ZOumuMqBMQyVYpZGJQQg7mGVipuYjkc6MghnEM6Xt64akvkh3yNBp
HjJwQrSXnvHmus2ZAHQ0OiH1MZdpJnX7xyQJb/ssMvdOGZHuYt1SlFniSdjN+dAMViu6tOkuToS/
avT01Nb26xS33obtybd+oYR6zuJaWmqMEbJrg0yr3KVKDS2D77RqZHNsnTl6UJY+t8KO7nBMp1Yc
XQ9OsR9jKqL4P/V5GSkHQmuZuUOWtUViA/AZiI0hTOqIocIhXxM8K0UPdTVWfXdWbW0SaFPctjOZ
PFWYlXsmKQJFbC6eIImNB7e3Do4YCEmJahgc5uheZfn8Ntll9Ej34lqKLjorVRuHpgL6NU6Bf+vB
vMWZe2+m0j80LC1Wc27JR8tlMglCS2+MKM2vWje/BevJZB1mwyHJp/yQpsCBzKEbSXjyWdFUXKJR
HZ6AcSbHsUzWhqFQpHSYGHQbxftGoKExKZVhei3XMvdbAqxn5PfDhzwysEh6eDjaonj06vrWjZP0
XBIs3dakBA9VHO2U4C0XoVCEZdfD3qvvCrOVW3LrrHs3ekgzAoaHIA4/6BaOcmVFf5TVrlMjRTcv
lpuqdm1QPh0832D4VBoZwP2sm1fZWGMdmLLmUEpSRTqG92Gcr3mtLLXKXTMyDxB02zxmyTEDKHTl
RuWXpm7aWycr48OsVUUpkNlVuONnX0uicZEMIX3Jr/jo2OZyobfjGMI8tk8sVCFNKQJdaXh4V2NR
7HAIkeXmh9fDdCdmAhDGcAi3tCQxY1dev45bK1jTERwAszTTQ8XyHhFafVWG5QdR5iaRNpl7kDI1
zqouHv0phdcB2EN5zP9obAihzqmfhNBCOgyIH5oqeDWUiE9eqR6mwWnOCC6ercy1rqwRJZ5Hje5U
zcazid75AS3fke222pS15awvm09RYunutHdNpQhzXBtGQG4DBmo7BKZN/fC6MjXQdyexrlsTkwn9
WH/XtuY8rS5PXn5nKFx9rR4LEPyG47X3EewnQsnTdgdPgPr7xBJgPWCwnoq8u9e+0x2ZCvGYjVkJ
mKB03DOB5/Y290AW+blTLK5DOgF2P1AdKcK9VE9WZTQnJ6GMMZfw5IuSDCu2P0gdvSc/sP1D3eTT
RpY4zyiL7qsB5ZMS9MB56/S1xECiVML2OQvEGs408Ytt9BDN1kdz/JgMASSfLG7Xjp2eW9PUfAcY
NaZqNMA4BNHGLlh6MmCZ7EO3TbOyY65G3i2DnMiBgwes7FSMIccD5V5Gb7GNLE2SYecU17TzkbDF
brHLETH3za3Phmw1jBM2vDqNvtjo2bezYUynBIl9H+HKVK0hTo7ovaMZvlQao+flhuvoYXbIJDAU
I6kaa4ZdSi3zQojtBwgrl3vlJQcSE3S7LagbEBwdlldE9xKGbGMpHKWHsrl1OSqZoqSJd2k46cxY
sxo7zVYbX2m9NOUWxhyYwp5UKK1wdQ0alHU4Qg/SRcIGg/qJss9ewbVhMjSbGPhhMVjH3I7kCgNi
dmwbNiFi8h6nwfvShtJdJ95lfLWehnp099qq7ocGOsfIcL0d3RG8T0hNiqysAFNdYxObXvYxDmiH
8au1B3b/PQZSu2WNZ3cttruvee2MR+m0V8Y80Ktiqb7xchcgM9XoOiy/uU1qXDH6H6jCEVjUOxM4
mX1cseWbPHsg1qYh4Kzyn6tZxvexBOnvhl97p/ZO5cQ7Hl10h7pjdGRLhjuxCa8tr1jS1/1qnRgJ
q6wiwexSBjYMFuBTJCDWjJyrKg6mU1QDFYwafIFcDRjuchaHlCJWZuq/2NoQV0NmPI5g3qiArKQR
eltfUtxXYUeowgBRKqVA5WfNZ81e8pjEFNYtSNZSc3InU6BRNW770a1Xc2umux6zH8nNJm6uFBYP
LId8EhPMDzhGUzLf2daRyHcSKlpC5TznoaKltQbwRghAj7AEjgN+JR/SPskoieNF+9ygj+FWziZh
TWJOBlnbknC7wLA/xZYw90bWXAMwyY8ktcMuKYN9VGV7WgpqHeWVtxXjF0pzMGLYOjUey1DqizJk
v6Nm7PIUiXI4fpupXko+Y95to+pVpiK6icb7OZqcw5yad1ZYdXuUMy1tYnUT5459LMUSwoSN0SiH
fsmSpI1t4fMQTQjRKsGSH+ebaDbLK+31fDZFqI3EUFRU3tfayfud9FOyfnyfjU+CI7X84DExkHfD
rgeOYuAGn3LfHLa15cOaAa+1ytPZXZWMS+u5GgnBkdgx2Vfzx2impAJYVFXeg6gJdlb1R0sx/OBh
Gi8jdKC59xA6wLk6Ebw1nvHVDe0MKzP8DRZ+n2P0PCvDZ3HtZLTSask+KI7kyaxJ32KAeI6s/NHE
WrmF1fBpyL15k2hV7MaGKsHQomtIGfb3TUGfpsvlITNtUN72SxCGn/zGBmVoTxXcIhVuSDO2NqUf
MyqwW42wnWVpQDPVBpcB9wOlzJhtZ/btbWuLGzklL11k0/FIm4ek6b/MY8ep+G2IWS3UtJ0EBJ+r
oKgkIwU5QhRFkHLO5se5iSnhxzV+txTTUaWm3ewTQ2iUEEDCPL1iA++Nwxe/WkocdKQ3g5MSQQhi
zwDptcnitZeYezrCzHjZiDjLms4WJYodMrJndyyyDWijFxc3IBrVlN2Qy6IZwA28utyrN2nm3c+G
83kytcd4oATOpWKLxbXc+sJu1tSdB7z0KKA9ezm9jW9uMpmbpkEr7U0Oomunp+RhXdVOYKMcnhjj
p/oNiRiXh2rfzKAVm7Eb4ZrC3wfhbu1SiyLQwH4c9AigWE0hw1S7egDomZf3/qz2eGu6Q9sN5qmu
dL2tnGm80yZsMhaSFL9Q/cYxPVKq2jTixgYJmJU8jmzhAUhsbLRzm4ml98n2E9akHiEjKGsgHA6e
Szh97ZzcmNgJp54/ybDrnpM4cm+9SN/22g/vRUsmlTukT9la0VhtgsY7DxljQmBUyV4Y9JMHEPvr
3IE3NLC2EzLET5gfEVoi4q/3he8+F0q9ellZHRQ5knXayduKEDSfOv1ujnHmmRkbi1ywfbLa7Dae
9VXe2+NjTsuQWIruaQ4NUIJOoc5OH7G+IvfW9oP93Dv+vpIslKq8TSg52eyDBbujHIAhPIFt2Xq0
8yfoFPQNOP9665mI7XHbOukGO+vJ0E746M7x1x6n1YZNc3Gdl+ONS5Qn+YrEgJlV/qWYNVuMpG0P
tqFekWwJ1PS2+SLCmYC42F6JIm0hksZkHig4W/Z4V7DgOkUFlRfH/wCTBzCBCD/bY/kBkCkJG3II
D6xKv4iST1PqXq9VntMymud23yWy2JZdZ9Oate7MsDKJIc9HEAQsV+LK2Fl6m0VpvCsWWqcCe5UX
hCn6lJrIcCtNWsF0iTQv9AR1662U/RenNtN9h2vcLT11tmN9SFGTHBtVgZKF1ZdFpb0XVjZADWCG
poekNm1UEeIAtGZhF5irIlXZulgguoOpoF3gddqji/mDfjS016S+V4zFe1tlmIE9mGlm26A/LDqC
cbzpJs8MH7F2wNdD9TJ2Kzpco3MfWjnCd3aieQ0hLWk2bszo1jssfqYA+hGtRRAgPijIaiLQMvYf
+gbqTRDaEWFjysNQGazbOr8u3IFAzCkldxLOgjZkviqLnrYk/XArysXKD5l0g2iSOzsWnwLNNxch
jsjEWKEzSI8mI+daxTRFKeimbpcdZ83ZTl6cMzZUIVlDUxHctEl7CGojOtlbDGRmRj8zGevopeox
yZgsRUo6N2sTXepWzyn1AqknphrPPrpFaO2E2fRrPSOP8mevuvKj5CqV3bHQzcdG5gVsFHqDjjko
MtWSb1M8YbId7D9GNzUPvZqJOpnYoddhuMF9vq/DOjs3KcYENeJUkHEUHg0jNR6Deq9Sd9PExKNR
js5vPayK6+KrNIp1OFbOuexGb4NExYEggP7Tc8UBDzAWf+PWKFiq2g2TN+oZqLnNwehlTPcMa380
+NuJzlrXttDxvIozNMJ+TRmUWDmDUMzRQmtWs71uMRXYJVESScqGymBbFApa4gY6JdBLSyVHEooY
52w+Q+lsRZP6J0XB+A4R1ZOJKm1VxuImG/Dmq44VXCLqYG/VOMU/ijG3ttRn8jO8af5i8oldtmJ2
9c1d0LjfagVcOlFIBskqhbVJilEUL9MGCJTKH05MoDc66/YO21J8KJr+qNWeRUMiAnAeJLR9ddaY
vHUNbMMupytHl9lNPVvsP2cLRqMAQNmhJV81E+ZoT481i5I2YvKCYRHo+llOXCrKwBNr9tUuCmCX
WGZ7NbeR2JToMjauduebniOHngbE1BLGULW6Wc0LASiYQppqcX9EF3MIRXew/VqwwyVlmIIEsQ0V
e9ekSUmhcwAmw7vxT4tqnlgdOihTA2TKysst/MXpbnCJ92PGUVvwUGdUC6QcOvOdAS54a7MLWwtR
IWyQHYQ2kICEY1pQZBd2cyMkYb4J0a+jrQJQOS/J2mtNcSth5WzGAJqOHFGQRFrCEK/tnXAou08j
nZxK0zPB8v8QIhV8BHJ4lTYct9pKArzUZEGNPSRgzLQcvrUZukRzLjC00L8aRv/ZBatq9dGBdWHP
1Jt8f3N5Tv/4g8tzRkaO6GDbAIfN1Ng6Fc3oxa0cLzlCiVwSSC53L09ebmqpiNRqAen2TUH+BxLN
iz/6Ypz+0x/9t1/68uTFV10zd4H+Xay0lyfbgPMs6miy51Ky/x4YLWAhNxPde1zZeTFfBUCl9unF
UX155ejydi53zbzIj3gPmECK6vT3Ta0niGZ/P5YwXLexl3y5+EMvDtbZNR8agqN3jlu6e0O0+7+t
pJdfMOuAuBNRqfXFE3t5t1Y445W/3L3cXCyzstdnXccJy3qvO+Vi5GY57AOXf5anE6TAgCAU23ys
UzvfucsjP0W753mUQpdHl6cG+NG7NnQenTzJGUFDsiPAbx1jKqwdRfg5h6ozxQcd0Gat8/DVm923
yz9Ply+pcsgNtgogHDbVE+jqa8NH8nBR2f2/HwSy7X//F49p+k1NHEbdu4f//VTm/O+/ln/zP7/z
47/47+v4S1O25bful7+1/1revOZf2/e/9MNf5tX/eneb1+71hwdsnuMObftXCjVf2z7rLu8CI8Ly
m//XH/7fbLCWZdrIDf93H+wuK5v47Qfr61//5t8GHvNfJuJoz7RdAhW+c74q+S/MsJ7rAxGyMLNK
LBP/DmKw/mUC7MLcKkzKdc4S3/CXfUc4/3IFTllsFB4ZDp7v/kfO10Uw/reI3XVwo7mOjVnGtblr
XkS83zlfw2E0oXiU/YH4mW5DMFF8ayRlctVW9W03amvjZRTfmG3ScwwOf90L0j7Lmnik6s6p5uhK
9P2N0RG4CfBzWEu3Kc5Q19YISTGP9kVLNpC+bt0a2KRZ1Hs/Ytb47njf/flmvzfE/ui5cV3mC/g0
KBvIU+IAv1du1+Cpfbqb3Z4iGeuNHnKpwbIFlRe6BkHu/FyLVe/LN8bf7Dev/c5v9NeLE4lhAuR3
+EreaeAbO9GWlbvdvqkprWoCXwBMM71F20xYIN2D8Lby8I8ia14HMKP+vCx/uCq//+w/fX2+Nt/2
JOcYJqwfpa+zhTADC2zHmqO9s50h3ViDBYUJpWAuwTQ36bGOB8yWebtVLov5Xx/7i5/qu/PncvBt
Pr3D6S1s970HYNRdn2YuB991OzrCDVNXgyvXnlwLzzRyHNvuwo1UjBuaqZ1CPbmXzl6hb8ht0iqR
b/7mkLw7o/96RzaiYC4ui6Lrj0ekQxoW2BWiTKMktcpKxmhbYMT+nRPmRz/T8sW7NFYESlvHE7aS
716mDRUuhDroCXWzSrRwIL2b0UteKlhZqddRv4eYeTO3gNCEtg6gqIY72TQg7mQtzpUNfSQbUVUk
saN+oyn/0Zjy51vDjWEK2xKcku99YG6t6ZYgFN+39Ztkwb/yjOgLIt/VNAVPsWOaa4/8ht+cCf88
7K4QAhsVnkOyY95rsIMoTZZ5rAf479IbDfyMEFT/d6aCnx114SBgUmjIMZ0sP/9uuGL7JBIrTflo
7GE2s+JjNKUHEdO26t+cRz87it+/1Lsv2HOo74awcPdqin30H8jt++StSoDJ2VQ9VxN6rDiafuPw
sX90avz55SkJ1cBWns8JvGjdv/uEE/orNQxc0Kjz+1VkdMXBz82rLpb5bq5YOmviLpOpv66q4amT
TrKdan1gaPBXlUE8h85cezskxt4YPHGg4RzwvgWpAYy7ql9aimN6rpetqu59vcXv/Q2by7w3AnEd
LMvKogm/of+ZD1N61ygK/mEKt8eaRHxeIGHdvdUbJOi68W8sKpeh6sehBB+pI/E3YXQV/zhtFZ1y
wd6929MKT3colO7tDhZTFPKpjEjfd4tFe9DGVqKObDNWj4nDOr3QlARHV5Ni+5i1Xc12yl/iWSwK
YOWwsaek3YRUGgrNySIosK9aKGjrzC1vlJwPFWnTdW2ydxX2GcNVgsTsS5wXBIWrwTwEHycPua5I
+rMhkg+/GT2tf85dfGbmrmWwcvn/clV9920n4Oyob7KlIoAv3/Y9oT81lL4SaXo7PM9QdqEqKeJt
XXc8FNOCpnK/TX57Y3bxrpoT4xyWb0XKf03zE0Jgcjoq61MU0CqhD0IAhWvtvN4t19A/d5Q/5ZPf
U5My/0jA3T/nY0dqgWSeNOoeEAGjWafzCXELvg5K5lc0FzuQiPwMGcz9qNW9X1bPXX+20mTlFOyx
8bZci860joW7dsarZA79NV0IsYqH+jT0+j6shmelr9LRb9Zl3seb0nmExvGs3OyxSVz3QHAB6M2i
R9CkArpLpyylGtMg89nNskIVLijE9078Eq8bZVVo+8bdrMJnO4nveqlvG7ZcWUy/Qk3Dlwk5J6jC
gv52WINu7akXpSeh7iSoPbbMuuqfHJOyC+aE23CIr1L2bruxeq5jSUI4TXt6LNnJMWuqE3OXria3
EatMGw9WKRH8+1+ixv1SyubOdZ68snUJJnA/U657cmbnI8RPUoX88UjUircKJKGtneKPNLp/9kKS
bBK3ifdlzu6f8QqAc9Pd4mL8zVn1z4FLMYzYgqGY5Z28uGW+O6fGNnR7FywA9upuV+XjXmkqCVY8
PgVjA+gcATZOguI34/9PX9Vl1nVNFyCL/27cQpGolT+nTLvmC/0ibK3Zt77xbkZaoI2TfkB/8vE3
V89i6/lxwFAucWSYdxc/pPPebI3UShdG1rP2cnRHlY3K1wjdDIvPtnl1pZ63vnlldshbK3e++/WL
//PCBT8tluW5fzEdvbtww97VyaBLPq4syb0Su2QSxtGZ8ZdVnThRc5bGmzFQTPv161r2Tz40Sw7F
Ote2bQ71jyMGLlcj7waOs9PLG5K3oJXmuV5n4TQe0yJ+JUqFkHBN4HgWzTe0/ggCKLJXjyoEsobf
vZt/zvocBmJclHAlRa/3Hr+UeAFK1X67cG7LDZbCFUVXSO4hKslckbCTDa1100oTmadTko8VbLJM
Jds8Gp5KTxR7NzM3vz5C75ycywyqXNbDlqssXKkQhX48QqD7nDnWst0LUETrLDO2leeQ2BrrF0Tf
34D4geqrS7ivgEeZ97IPuV0+TDQQzm1mfUpH2rMHDPGnSBlwb3qE4NKr0Gh3YtOZ4RMGlesuNuUN
SxFSMAZYKUF+jc/pW+QEhI+l/Olff6TLsub9me4j52NHaPvs1d6tRULHMIwgshHzOCipiw3KhRtL
UhIuKDevMgtWt05AzmnbAcqajelhRvWNDHa58CkQb5DPvYqZpYuH3medIiOtqm7jLQKvGbq0HLJs
Z7qFuUnDwD72jnoyRUnpwYtmDIBogRr/7I+kQrklHxidDa4aYOCIP0KOURkTG/Trj+y880X++S36
FsII4BUMZ8vPvxvFAqvx80kN7Z6eDiki0SEC7yojGHNzbZ01GSOhGzlHYvSydV8UQGOib2h3IHWy
4Ne9YxxYnkM8CSjXsgGkwWijjJz1JKCRlx/zsYaCvGxmu8jbddkfhhqemyhTJ5SkwFCGZf1DFAQM
V5oUrk5Xrqiwz+j0pBZhSRW08yqKp1e0RUgfibFZAzawNwBxH4fSe/v10Xjnpf3rnP7uaLy76oeO
em5YTu0e+0q6nrKpWYsZqDV+m2FTpYo2LD2l9QAr2LN0sqZpK9CHus866W5//V7cn430LMCZpBmF
LOm9G/rUpJ1hckmK8XNAooOjqPOK9ENPR5P0gukcu5qmUtxjqQhDBoTMus3HMr2VfnX0neww88bP
QWlySCtSX9piuiL0hViamaySfFnjJAVWIif9wxX8EcCBr53V66MfEo8c1HA0ORhP/NmnRuGjmyXp
c5EuCZFQKQFKKv5G22taB1Lcdpkb7Nzc+5hXAFKVjyrcngOQ0FQ1J9s8RoIhStmkzbmQUlDGktkS
mx9sJ3i1ZPns9Qlze+VvZVd/6Lt2bddRfI5rAD9N+KYgfv/GqfzP7Q11IqACDmtgDP5L5en7kx63
sEwD7N975aSvYYB/0pipcZYza/pff4s/mb88trCQYBzJXzWXL/m7y6vNUq9oSqvdV2HxLanItpPV
gaHzTg04YiOkt0XuELRYOE+/fuGfLHn5jAKJPHZsZNfvN851gJlPBkSziMLd9vQGoXqOzjHt2i/C
luNqRkQqBUV5r1gwpSF82nxiJx+wrkdADDJbqjfH7fGYVejMp6hJtmW8Czw6wb9+qz850RcUAJFI
NosLNrY/HqMujGsRJGa7LyJU3QNasTZ51WZ2NxruOo/jb62EYv/r17wsWt4N9VT8BPJXsAou7aMf
X9TXRjvGMVeXpfsb0zbRuxsbSbjc7MkzUOtuLby22hm+faDK8CACdRRodzeECAe4S507+ggd5hDs
AU3AQnOOp6fYGq4643dLoGXS+ec7ZerEiQqA4/3yK+6JsopAyO7xW3YbE0kL46CMkH2m8dqNkm+/
PjI/PWPZIimAdyBe38+Bng8wOu/R0NjF9dCJa8fhVUXh3TA428C2ZbX25zHbGL87Yf+5I4cjRJWU
05UvBODHj99I0loE7ThVC/K4+zBMzr0l2R0GkVzgAc0t25W1FbL/TEliwVjRBStCu9BBG+zDgzCn
Pd1igzX1zlTpaaZ5+Zup8j3eYJkqPaJ8BTU4YALu+1FjmHp3jtqUK8pwXhlV0Fc5XbJLq/aafePX
KGZ1rB2183CtKDk9VkB2AsClW9kgVGQU+4bP/S9u5v9amXR+9n2xQuabYncLJeXdidyFOhB2YTb7
aUl5wYiDUx2uR9bONMEmFq9th5AmAeC2C7UZblg4HkG3RHDWVH435ftCuPGjPY5f+yQaHnsrvEeb
1t6EBdBWm8Q6Fd3MjDTn2sfQ5wVkTZLcZd4UzAs+mslOWbTL/ci/niumiUKzhItNkhRR+ekPbX1d
VOwQUH32+2Pbda/Z6H4k0bI8GnYiX0Qdvs11vE21Fe2HIhqvM4tpDYB6dS6rTVuzBviPz29F4wdT
pClZS78HJEWGiie38BZnACaiOU5o5s8Y+4s+Wpe9+xRH/b1nNN+S4bdF7J+stXxmHQkjwzKhXLwb
6OLEotxP+3/vESx1SMweEpERBHsR2OlaIaU4Dk1z0ugiTllAfdO2a/cUgaz7j48AeykXBOjSjfjH
zFAVpChWyqkxH0+3jYNOsE5NcxsPBTrnyHolOtO6mcriDHKp/c1Y/5NCuuLFqeayiZHU8t9d5WIO
wgSYT73v5OSuetKThCr/SCqsOXmIlCI2sK5iMT8mZD5WEYDqX3/4n4wyRPB4yJURezqu/36Jj/+6
8yOi0LJ+hvfhH+1gnaiWMMEkJ6DG/O0nZiv0k70ka0pYZdKXymYc/3FkU6lT9uFs8Zp6YWYLEheG
qvPuCJQbdnGHVrtAPmeNtf9kuAszow/ebBlFV3JEJxGOgX+XGK/kwUTbPp8w/MT4ZOAAhXe9AHFm
1Q72InxgHYoFcoNt41kFLXqUxsXj0aZnIx3lS0uJCYBq9UiW6od20hOhHE3yish6Z8Mnv28z8Ku2
DeqIq51tbzHGz0VXDVuUpOGBpqv9IXWcPzRJhNtBjAVXeq+uQ2v5Q44VvKbS2Cdw+4VpPlDNMZ6c
gGWkHNyX2E+TI+Wv4DqIM4CbpWPcuaZu7mcRZIRH2Pc0Nurn7tsix1jFo/Y+KPuln63kq6au3wxi
tRjyJTuI+3JwjeuhCTRyqoI9t4oC/yGRPjZEjMZRH9/NmFRe2gLdGUtP/yMQgGJvSxxYnXCcW4It
XljJ9McmCeebUZhXbtVbp67zP7MJSq8ra0zOas7MFTNk8TJOyZPZhP0mx0S6861u+rTE5uZTN746
pbsIgUQK0N3A8WFmSCmnvnwk5eKLiKr5i5la94XKPnV5bOyIGI6vJ9nHcCW7t0Uhv45IIZlXKi/7
bV7FM/s9kjohmbIDI6SIUHC69CukEqO3jfW4lpndnuayYlXfZx86I+n31vLo8pSMZsjwgZNvMMHF
N8zs8U1XYnKaKJNcnrJUBVRGiX22wDMuBI3SdPSf9y7PBSnyId0Ee3IGdkRAuGdKj9iqlnt/3wxQ
VcigoSan3CrfTbFk2hNlfB0MU3wdOoSxDeFUb8MgLa+i0YQJ4IMouapl83n0SnYvcwCPNBz60+Xe
DJt9m2W4xVIdzrdG2cy3ZJOIMqhvL8/Q+Ztu4yxxDmpODyXivm7J1vr7pi7wHbBWuZF5G0HtTsd9
Qfn90E4FFh5ROc9jCpC1wy44dD2JykNA4nzKlurk6/pl4hvYRRLOf2a5waMDaR9vnfXBiIDotBF7
GYNlMkGKxkNXWcYDvqp7ncnuuiTp785qqB3j0NwHowEyHG7IUxil9Slq23B9eYiEwrme5mzTtyPu
BCOHCyvT4Y5lAvoIQsy7JO7v2nQjzeRKtFFwT7CTiztpzI66qoO1VXukNZlecu+UOrmnwIRFY4rn
zYyLG7WkjuCUxZogsipZd7b0X7KJXLOqrOS2K0Tw4iXgtArSYpY4iT2Cw/llcixKGKEGTGIE8wsc
15PhWP59bjbNS/45W5502ig7kvrKxVBJoDJV/RwG/vTodYQnSqsmtKKpyTAOC2rkYOi9EvfsxJb4
1mtj+/Zyj6XrwF5jJVVLCPrQsUZKJrs5y3qWmEnSz1Dw3ZMkPuFETprH+Y39kjiIGziuIalZXbN3
LRxLfJbnpUYJcVbJVUSI7y4pbOsRgQoSK33XlxX+yJmP7evAf9ZRQdrJqOTeTnlhHffZZrSGiugV
MeNPIl9UXFnNkEKT74P7Tuv+czg6HzVRGBbBaLfeIOybsuU8KfFFb4wm767hVawcr8Kt5i3oFid0
qUGQvVaGLriXFoR1UnT545z395MavU9EiaIz09V4NEaj/eiOL0DD8hc7drZ2ZVA4LhK9D/Jafeqj
U42N4DP93xHl84yUlnT0j0iA1+3yPEJem8iIbl7rkWHVVmX77DnGtBaNIA0AJ3GFvfmlmOLPDCTZ
ZyTP/Hr6mIiyuVNW6r1Eyc4O4/xl7If+3lbxdTS9VE5tPanGL29VPj6HfRM8u/Gc3iSd8eXyKHPi
+LpoSUPMA4yDQ2HwbVB7vWeSQVHmBY/+cjN1DpGT0Qx0khboBl9Gc7CLnkh0ikuHSljTsx94DrHs
lU2/rZyes0WKlUnzjxFV/Louk/axJ13i2nfihwbm8mO33Fgj9YOxBFgWhmlHooRL2blAIDcURGET
GZQ8Jn2XPMYF1JvB/Oznjd7XapSHwfM/jjZ525vB41oUhJwYjsQvmcZ/tF/5ooeDNoaeyUc5dyT/
sR9HjAhr7oa2HLmKIw4KVXe0KYam3jLgeWcXieAW90C0GQkyvw1VPd1e7umIhUyZZvgMyHFGX0Y/
b2zTuzGvwLhkLz5iyB2eXp/SWCiuTG1bVxXM5pWs5bzxsA+dvP/P1Xkst8203faKUIXUCFMGMJOi
LFuyJygHCRloNIBGuPp/ke/gO3UmLImWZZoB/YS9136gz0mGXPbhXPknh/laIVMU6hijE6uQJ1fi
nO66PNyNM9rhAqcNK9rubmdmsXGQVp5aO5CnynN5l/rEhD0Pu8blT1OsPxuGrsv1eSPYG0BzMHeo
X5OzCy8pSCz74Mbx7yXrT17aV0BePhtD//ViizOHORv/gROxaQdciCqiow43jT9tM7dPCFBB6Slq
i3jEpjra8wJYJU9XwkUOr8Od48h/WVG8YlZx2O2SDYSQ2ZjVTslpJYzRhXTm8iio+/TUbRs/2C82
fgEd5+cu7d77Nl/FtvqX67PLOU4Ds55696fOvFcTdzRpYcOdcp6AWyQpD2PFatbEL0MtWhuVew6G
/t2e+5eFCCjGIbcSawanLpslGKSqJfLdL96xUO3dRfy17XQHdWA32cdYh49o9q9aZ9fZDv4tPba8
+hl4G1O0+sEISMdaT2ZPUljPhslOGr0lRkytjbk90gzhtW2WH8PsvRCpQ+p0KQ+FIpN5Lu+6XrkD
LVMJrAugWo0814qceiEc1tjO2t4V8M8FavPEnz/pOO8gx9Dz+woVtXSZQFbQb+qOkhXD0kbW1Mpm
cdLAPs6e/F4UrcZeIF5z11zWQwcHlcQWqgIAi9u4MjddFvwNrJI0raxKV0vZ3+swfvVmMm+MCQkz
+mFCpszqMWSES8M0rm2CW5kPASGdY0/EMJTPrkZDTlaQWxu3DON2tniRwDe9MRXBeblj/aqleWVU
gmocA6Rpb/yF3jPsln9kUOLs0jaePN5fnEl63RrE3aJuDSIiui52YeYbFCHNupXOi6kMByshmm1t
4WSxP+whuGKsZfgseKsWVSlJasq7LZak64h8ODInS0WsqvSDK1Nsksa+CkyvLNxlBs/dDk+ov4+2
638avZabJnC+jNox14FoHvL28Fro5W52IR2yJexV7Hlb1zYa8uOxLBUxeUcM/s118rBA6cwYtrPP
0sLDroon+0j8UbZegFkRpH62rex7vyx4zGpxZBL4VTNKTjCjd0P1SQzVl9M1Be6SGgANlQWuJxUV
YO+2ru5+eNr51VoSgQFuPPHq3jKDZXQCjxCoDyFBJLKsMvLoggDbdWoIYy3z/kSsVlN0cmOOQ3nR
cRIttvcbFQcGwVYUkfIEgPxBc+xa6KvzMSAErj87uQs4CZ+gsAxjB/7hpiTcsYzNJ6yZ8TQ0nEtS
+4fKxqEV1+XKSUzwou3wt+YAzOWc3ftZ3XRekmeAvQfmjpxOBYSb0/OrLsOAkhA6pTuOnof/Y1wS
eZLTA6fn0+YyZxSWlKcycA2kIOkpJJV0Rf6Q2oZZWG8ak5lxkIOtqBJ1CoZEoTLoEuTsghH8884h
JxNR9snZmUaChxJcp5ahmChKpLd4pMlBob8hdWKU9m4wh4v/+Adbd5YnbGJcPS0wToVCqD2pB2PL
Jfro8b9Iq6mOHB9T4iPIOH9EGnv07niwumGjlba5XCXYz82iOwnI9cj7HrIPNS1bnQXXpij2dqKM
bRdXf3QCDMQnZnhVaZCgw+NJIHyRbMIav44RG8MpFf68b4j/S1m2VxMZ61WQMMvhzFw9M6EDBaPB
8ToCtYisnCWykXHEluM8wJXPG/aCkd9hCVTYb6euyg6qFy4StaoknzBl/9+qoAYYarwrIx6j7vHd
8y5a8HNW+/l2URXw4bYGZJ3Wp2BafgWCYskZEJYxiJLbwfPaVRMvfbPKH88y4afNxpJLfeLh1eSG
85kn3fqAzh39jlkSIaXKE754Qs3HdEdYer8v6uEjQG4b8V18fN40SL0jl3xPQqAJL1DC/y9XHdIt
l8rnj4wi3zKmw6VTzwlUrCI9Pb8K02VvIAle4I0QH2+BwZR656sWeqRW7XsqSZ7+71sjDcsTbym8
s44gcS6lywuQRBhZfnrezI+AarwwZZNAdHvcHfQuiAAPB8hI2mcd9a7T0WsgYX4GX6u2+GPRmG5Z
ZgRHZ9Al13F9xYM3HVO/uwAZC2pIVlTTIxtPzjXL5+1T9o6xt3jFsVtmxd6ig9vaI9m6CyRssjKC
S8nE6oJLrACmYeIVM6TNh7xAsNH5OPrSzyWw4hNDPuI8C2T6qj7gQTUjEWM/HpzgOBshfJwiCFYu
uwfCfbiAFebfcTBICewfZhgz/DfbfTQF6bQtYEuPI2p7FVqwUzqjrY9BxdSbfoQvl8xtuhMf4vro
Pe8lYgGPg54JoXzeOzx+SqCk3zrYBFbGjPGXUPD9834nrfGuPH/O9IbAQXDy+PHnzfPXP78iXMgF
ekOsyfPb//6d/26ff7UxLLxcw4NQ8nwIz5+C8MDDfX753/fKJ0VjBEHxv8c2PR/884//eyRiLt+F
vfj/PaT//WBK3AcmePe9sXVGzf347xaG2Hdi4phOJOiQhwj9+RX+nP/32+cfPO/7/34OKUcZkazx
/Xn/8wbyEHiG//0qPBoiaqf09rxrycplq6rmT9fXtMoB7rwqxFb2/PZ/N0tOIw3CjFf7+SXX9OHo
hpMgbs85Nha1eNp2Yh2ObUwAc3vWpuFe0FB6G7mILir6HPByBXdQTphUzMcukGRqF6NA/zXlpGRO
iSXWOA//chDJlcnFeVeo9OBgHcDvODgv/Wx1URnX08UL6MQlS+6qYjgDidHauRI7wojAyi7Gz9Kc
zN2SVqxPg4X5PXQVtr2Z+SegdbnhBJ3os79V/k8qtnSjuJAjxF/8dVeRoWu6XHu8ovzspv6qhH1H
sILsc8rKTZzG7w0T+5XhkTpvLv6v0H8R8NSaqf0TT0l5jGeYdoCc6P7j/nuZ09INalzl2gOo22QH
gie9HWEO3+oecRHIhj2t1ctCimYW6pk8RuJGR4YnjtWfS1X262Aw53WI2s/xcCkXJFE7I0tg6IAb
pQmX1H5FwmTZ/sm+jbq9Z25M5JHjUD8lL04zvdg58n5XYNAlQobz81NrC3dxT+MRgITTnXvMF0KV
Rc4WYUJhQWPHsIgZCxMx4InQ4A1l6C2k3+BcOfLnNNwGs36NC2gTKoGBwDAyfPF18wc3ewqvqf0n
k+HN6OEiDSZO86yeTkmekqYSGZXyeWUfssTB3RAto7YVMch+U4enRKFNyKiNrHo09oP96RHuuk/1
dxgI7WtCLuLDCX5+xixb82HWDWokxzyHIaiuIsyzdTY02cZsq3ozZJnF8XzN5b/GTTA50gJHlsDC
X4imXC+Z5a20qf1dmKgOT7K5euQ4ra2u5bBXBWMtCwiWoZJ9Fy+faByLq+8SgOyq4FTpKUNHpse7
g/AMUMu7Ucru5BMwzK5joNohMelSkh0qwNcc5gIaRlWBJKvzk2D0ARxQswaMg2m7uKUbNT7Zs50t
f9Pd6g07nGaX+La+gQE1B0q+2mAtD+gkWdeTrzaa9SaC9JaNYuXTEDb07ozAsBMyHeAPsjcamnmX
sSYiFpp0Idgx6JhCKhNqA6QGJ09537VNzBSAcpzoSFwAKQ+VcVgQ1MPNqN1D5dXyTDQ0J1ElqYML
RrYx+u6FSSKqqPSnn3uc8AQGbhwQk+ee+VCHz2sF0hIHl0hQp4/Bx2RJkAB/igZUA661PFZwkYV9
HRImDN1kZHvcQFfTQv2hxcNVlqbTOp91FXmiC+H5CFgyhftrLE297vDRr9OMeh97Z0JbsQYO/O7A
BYuyGtJs3tA4pQ1FqkpqjJxtGRlG2TH9gIfkN6DGyMOcdxB5XoRdqm3KLwmZcx0GiFpAN0feNWWw
nWvwrWWA5c5mLVyY2GMTD3cwgQzwiM3fDw0YAA2KEZ4d+jom+uXyVbNKNprsp9HIr2Gc3CP5d8aK
St7bQbX67VWLjBIRVnyM+Pvh1Ntbwnv+plkcTbUAG9BnDUkRoX8h9SNF/5y1hDwh5xSKnTRzvzM6
p2AjEWxzdLpx5Kpp3qumWXZ5nxWb2B7/ZcSh37kCIoTRw7BS7TQcsyJvo3nUBdzGyjsYdHMWiu9T
Re+eeG1zAoFeMdWzf7jGg5iIr+VAcrugBDLC/azjUzvk4yYJ8/RbPzn/YnFp5LXL2eNAl4M3Hbv5
y9JY4QXf7LpaBLWZAjP0/BSNTjse2sm6+YmiiQt1xY7S33nOjCyTQvnSPm6IJUxdRnN17x97oO87
o1Vn2LoFmObHjf1IGHbCr7hNKbBYQmyh5bD6w83KLwPcdG5qZCqgceDVeFufFSDDQby1OLWHU4dw
/kRDOW3sgP1FlcQK0ABYAz71Ac9x19k7oZJDqJis2FmFHsGoCToj/ZkM1r0310aksvbQxwMwKPJN
rdwCBSAz1uSpvfnRAXmMSkRYjLYIoE6h1SWNSpC5crU25pzBEPwC1xx+z/WSHnxckYe+Whtx2G05
V+wt924DmcmtHCCFBl2YrU2/L0+ZQ+45cAEIjEn3d6z0X9skc7ig2KnNjD52qi3qxPmzsR0om85u
LmaPWWgAldKQZ1TOO00F+2LZcEvoZcA/8Y60BzzOnEEfmZ245AjX70ufX9KYpUYyVhDtlDB4u2H0
IDBynzD1ilBeqfmNvHWJ17oXWO6Tnwwb8cunIdodqInGtNhsc0J1qiHxKXtX9zbXqIFPZsjvdLg8
3lqevjm9UaaOkRzMZIUbKgfR+Mg4y78z8sZ8FEZD7dxw+YcoayHc+TY0B1+O1zHBKWcistiO1aPH
Cko4BXBWfGOYXtLuBFRk3dh9cCuoAJPSUHflyL9ZAeEtdDXEzqL7KNo8w8hORmsz6AgwldxSJyck
uiGMU7MEM1BYl9SlC2kSsJYNSHWfZfq25KJNXoC7RKPSR51O9nZmUr8WqJ9vXcjh4uhXa0nQz8EW
5YiletAys7bzTywd1atmgUSoWg38vK5rIBuGjhqIWDroo/OERvygk+LfCJ1j7Vieu+IzwYKndP6U
ZWjv3FFxjWXWtbfUEm97f0xWLNTAAHfzQQyqOHXKX+texgejWkg8C6Y/BnrKU9vn4XkCHRuVaCpR
Y9kPoy+sPsyq/ZVRgHkuynZtDXH+AqihPcWzfbPCZgpWxtDkL3czm5ZVwXp1nwhIe1xtzWUlvMne
49xSL078qpVTfZOkKZDAbr+gUai/oY0voqCGZ2cNP9UQyzeR58NlSrOffNzatz4YKOsFAKMw/rJ1
Xn1kg25PpoQ5TxpK9YEyrtr0ng2iQTfTIS2ZMbSEY4/TaH0ZWXkKJFzJcNroVvgf1QwTExEgUxJo
+s4MIRC0ncLe0NMTMErCPJ7vbRi+INbG5ebwNK9EDvC/JHBtPfOLIEqU0dymv8SkD2Ue6Lv0sOGz
M732E2n2WTnsGUFZyNHKr170eu0MCh5dZX4V/S1HxH9uxz8MJLpLkWPT6kuklWkdHvOKIHIxOPY2
z6aDaZE8MSsT+4Yx6BNErdWIAmZXIepht0XZObfEn4d6ZElC81InMRR56XFpp0wRvHGPpv03IzxR
zPqBz0msrZvFNLhx/8t2mqtnV81VWIwL46qfDqJbDmMO3iTDrFTMS2TI1HvRudiROOsdWNrudT++
Clf01zkHUEBiCtzmBqJoUnG6xsI/oN1Ld45phueypYYd6w9lQ5O0GV6iqgz3oCX++L3pHMLcuUwP
xpADegqEsNqZ86CPJfumldOlNPGBe66m5BNrHQNRH958kS/etqzHXQkd8NCnWR0lZT8g8Qfu5Scu
B248w2XoJ3ePndYnlGfFHiW/aa66sEvFPcuEwNFd+atK5m5k10xEDFZgCE3mrZe5ztocu2G/qDI+
IOUh/6C0N2VQIqviSjEqDzxnKzaiMeVBFWRee/H8I20tssZwLKwqGylzOlVhVAcgQaYuk9+sstp2
HiPlBnULEOEqB50eZqsEveMtfJAHbEjRG5/FGzb3A1ekCemHR2CAAuQeuORQIKvuRPhpubE+aIfJ
cOeIVT/D507GHAgKXfZaEh8eJQHHqFm5xtZ2h4tVGDNYaOgTj/7ztNDOIncFpzWJ7JfNiPXgBuEv
KK8a6N/WSvP0JZkwi5RDQJ3kmVB8HoByR9Ld0dGqPZzwnTO19XmcjwinafxyIO1+KtTOAcaKCBPF
uTcdcHDj/uxgPY41KSBj8ZLnrX9VrbdGfDJ9Nzu4m8p4tya2Mr6653MbR4Yz/Z2pFc91Q+PJcO0c
5DEwCeQ4O16YeK/c97gR8ZZwQ+OXN/6L/dp7t/K/cq7ibSimGaKBDg6qXtjDJTGHepFegIhka8ut
v1f11F3ivrBe9fgGLRwDBLKES5oHxbXquZIwyt8VCE7uVTowHioz7wKBWgT0ckmAajqoko7Ktuvv
MRXMF5Q7/2pkMxNsgXjVAzKbBQbvX8l4QYuYYPhqwU30uOnIxo6Uvzy8/l14Dc07a69zNZv7hBz2
vVqWN/Jp8jMrivlVgQc3FgJH9DNsUrgfbbcE9+cNY7t9XtifsnFY3pEPjwiVXCVqd8xAyfwGRnwC
kOXqV1ebx9ROf42MiZlaazY0Kao0H1v4ZRniir7AUBvUQDytTn1vnMJaG/4wMhoe2LEvpUPgL9rn
QI7BgYpBMpWLFVS9zQB6Gu3i1q3Bh/seUOYhrfKzk3bbvgiWE6RKtc1s01lNJjNPE3o4RArWza1I
d9Ycj/cC3cjIkrLNp+CMd3Q6ghcBLSjHz6wdW3ZGi7slHXU6ChpWwjK6jU5bbLVVYm2G1AZsHzBW
tE5FmchvtcjWLWopTEvnB9ONDNI0UkLGMJIE9Xuc4qA34gTgf/1SkI6yT1kwMAGFFe/ID5bvXEXc
OoumPK82HqbzG9iKfs1+JI/sMoY2TzLDOp1ZBlmCjIQMHG0qg91kZUf0Bur0vDHU+GAz8MTIJqvu
FRhDoo6tN80n/pjrDjD8YOrjnAU/6zj5NDBvvpQOIBa6pgNiKnB3sQN6FKbTdimqCrwQSJ1GgZEL
Wy85VH0yrVXVQuNbhnYvJPDH2GNyNwNqXxnpY8efsXsWUZ/HUHAAum7bLPhYuuVSkuu5WpxRnSY/
kyxF6g+MsT1viTDbpob1Z3ZN6t+5HI89PfEut4J2k3vV3V4GCLukqNziuCHYzrI3c+WIqOYqtKvH
wtxoL1+hHkrfScWAsNuXkDEMBHxxkFMK5aO/kkwkbiL5Hdpf4Fyc97AZ0fV5JdxI/KETiNefzNXl
OuYtNrregcba4+qN4W9MnRbJgKOitBrfKitXl4aSQhAzNHi9B7snDg9YYJgO7IpeZ3s89m91ChYq
hjVF+t5I7dEHMMGL/oFSaZGuhGZ7HU5m5X8Gg414s43Fxhbzm+tV7mHoQfiaHWIF8B2QGGte0SdI
KEAnMCB4Q2rTixVUxYR17fLPc1HhEuk30z3KhjOOLNbG6NfsJxC+YwYB/SejOAeIuUAGLke6oqIv
EOUgwmOutdi8+nG7ggZUb4rM+t3G286yqfQN1n69DHelBIAZh81ekqaD0CAd1hKd6a6MF6itUm4m
iei9kJsxSNh+yh2gLfcL2CL+EcKYASDHmfNCcII+wt3ZN2a5LUoGVzZUnsqLh4uqjJ9TNf2FL5Mx
t0yGdb3ME0gR1zqQuHhbtB9epFGos9WA6UBNBV0FuyRTVCuqHTuDYJY+PrpgaKdKRQ44x8amTPGP
bV9xvSd4QEEh5aj3IZGHuQQdTKkwj9tmrKd97+CQ92IbySUjGWoJ9HVyXPcN29yqyYNVkacf7UBW
zMKMnyYVPY+caeWm4FqqBTIjaKYinkmZEJFlgYpajK7e+DXDL1uE/R66m/3IqXB2sYortiFlf2xE
/495uLkLnJacYicdtyNLtrJofrMm83Zz4jDWMrDWPOLZEjt1VplnnipR1KvJGeLXluHSPLGvHXAv
nAxNaMZU96/gJKEMFAlyiMFwv/X1bxhB5REZrCZWCLwNKdACFCJ9vcFgTfeZs5+x966NDNeCYBSO
5zZnjN5SOVb+e2qE8EcqWe9aM5027YPwXsWTH3E1hPCVTPgaQIAh83BuuraO2O/KFVvVkVoWkbjC
JAXYZwE+n3bO2UWVc6jG6iX0SdOrH6Bg1Sl19X1qTq+fzlyEl9UUF+GtzJiDZMzWsrwVK2Arb1RQ
oD1rB7FM2h2cwM43Ll5+lp+w8XoV7hazQk4BQaZt/I1Rteo6+MubxabsMZHyj5ZdVht3aIByBo+8
GDnT/nsPFlBsvbXFAjYFw7w7ewWmm/H3MNpEPeWNse4cxnsEFMRhurVbyreksf6kZV+y5aj/dTTt
O/KhYuJdPuGIpWckdkHki/zfSGgtApmk3OdY7kUAy83GRRi5QfzHtutbnD/ntgyyZ5s9GXgh5zzw
roYW5x2sOoU+GbJ/qYi1XCe9NAD35hSyWAtJYq5drrPVJ3temqyK8iVecs5tzbAoINhGZHK6OP0v
ZhjrnELk3R8Pc6/8Y2H1gIgEfGYVAMuVadVuMfAfw8X5rXwS6DKydI8TrDKE/NbWzvRwaGtiEAl6
lBF15L2OvyxfNXfTFTNqiEBta5nnOw8YGOc5ad8u142QbkOG2EYSoD6IJMMDEUM/+1JlpwSqiiTV
JVGtPJc4C8CCNmwIF/rhoEOGNRI9nTTUA1nJMGgu3L+xxYjGLXpe5VHA9h31yhMT4ZI6dI4iMP6U
GIlNPK0RI0fOAz2DWXb477lAxvCPtP2mil21SVg53sI53Ts+ki4mtMnGbWNn57NsKVLvmBAUsxpn
qzkEhlfucsZ+kXZ/gr4MTgREhBhYxwzc6LVhyOIYXHEMAwiagClhEywPxocPcqneHT8ejxj7mp1c
yP9oWD9NLrB712klKhLJdd/tQ4B43JSj+CeZrTH7y9qI4UV2YF/0EgfSPafK+UNNaf4tlXsXpDZe
CeQJIivNLr4mOByYvrVlJKQJD6L/wXHGC9wR1qJCb8+8JXvPw+a6jMO0KhmC5fKxHuuTN0jCIwVT
mQMtqg5t0ZXHxEzUoZ7E3al9sgihga+WomW9t+bISBMwfug8/vaUa4MK3uNSUZyPTrGbCvCNVWhM
1AEOzGWCw4but910xZtkJLRjXYbCQzvttRrUG0XVfJhM4n+XuvxRUyPNaU+CUqh6trlkUvgFbZpM
O65Io7sGsZyt5wCDfRvPcJrs9KhMTlECaegNW4HBvCtoBRZcGFaSH8FCB2ckc9FDyL6twaDfO4JN
1sYkzWiew18+wrW16SUYxye8B1i3hnXZ9PvWbpzTNCdiBX4Ygh/jtwIsAoOG0YqUQ0+zNOYlXCzO
QZ88k4RdzFwY+YrRmH+ByLjrmpBWB385r3H8ei3j0iMJdbC3Lnl2q46cjlOT1jEJseSITG54LKml
D5oEC7zjhML4dnlNwfDupyTicdCXG/nr3Pg1eps5vYZYBtMc/4RNuuCuYk/5YFV1h0W6tMrGJW/A
aQrTJdnCWuShr/sxCrB4bQIzXmEH0Yw0vY+Sz8pLZUGIt7v0UKOgulXSuFazIiDUK7prmCSgD2QK
sZbPZUrq01FUDWKTKQaEgBYuLa5p7w7rrhTZuYglL49+xOLUJVer2szXzwt/oOkmfUOCeO5t+8DZ
cYWFl+3Amr40RBI7NkPfxdWb0sj1iReTpHrel9tESkDKxXBhKk8cV6u8b7HHciJV5MvW1CjxiPhI
F2yGdGb9qXNZv2R+t9VN6/4kj6NcYwXiIeHvgHJaOT9Mve/1Zy979611zP4FUOlb3aGfoh+2H5Rr
SKJl+kkOo/5syJzxBKTfRaGHFQatMFHIZ/2g/3X2VFwC290t4SR/cgzWaBDtfFuQXHQcHMV0fJj9
a1qgKYmTplpPmuAEqy0PBqv0OLPfOuCHabXwJjLpzufGIUYWrjCSxcq59orzg6gdcdNy0esUEEHD
KO/WPm5msypxy6rpxZ1Gm/mA6X5fUI2v0vEHPrnw0eOC1SBjZZbOtO8m+UVoRwvt0289mn4ERQ/e
6BhayVWZJhT65rWO6XwZ3fgnwZxzAykewICT5mvbrNOtkQw+SXmdOLSdyjAB4G1bJHU/SU5OTlGL
Dq6BodDT1NmjgY83KX5ZwrrhTjZ22DbTyFaI3Ljc/yIkQFCRN8QBNuTd9JkqgPQWHg6qtNu7eJ2+
FdXyJXl/Z4Gu39xwcPYtffSq4LO8mNq8jROXn9wv0KySfbJ2sqK5kMWLsMUNBlarS3yqlGTLsmRn
DI3kaVjnRLHcbnqnQkAS3vsyIQrSaxQgPN51OIa6U+DF5kW7dXe1u/Jgts03B9bzA+EYHgKlKGh6
sbZ9Ki4rTJzv0xy+MuzvjxqcsItFYDU3SfwNjfAPdwxGkM5tcWq9uAS4yge+Ic5y4xPlxNItzokz
bRj+2Rh0p9Suzuxo6bGk3lehNUdD3tt34owepmCxaYfSO09e0l0H07xYXDM25O7Y2/Jxihglo1ui
u1HeoW0aWWCRntgwFxz618RozHuYHjtvh9mq/Fswnlp7k9m9dPql6cvyXGIuoPEsrA+EiRi4LUWa
DGuGd/pFPV5iIG4/nbxv2P5wKFqMf6gOfbZLSUIuXjL8rqcc6aIn3WNldb/oCEjJUpwJYeZsTezg
PklDpx49Oa8KFyeSVtKXcXLemoBaz7VSJiSPm4AFFciN4Z5zfr9gg7hbZIZ6MEKObg6APAeMe9Jz
6K/7Fr9RR+ILLevIu5abpKffhvY97sth2GldWIc2FPlrjDDOM9utz3WRrBy9nDwGGPvZS0ZGMtVx
NLAFytBJfsDVrJkXdvGZV73GwdgygHaL+lcZU4gA68juVT3YcFjd4Qe7bWR6dyZ7nlvc7ArBXdUf
ZeDLHyBu6Z6hCyi9N7ANXdzE/B6z0PxqnJYj0Bcv3sCkT0OU5/wNnCtboXsxUgwFfTxDW4Rj3QzV
tSG8i/qJFr0ppHkxmfUD3xu+9QiUeV7r7D1tGe+0AX6xcVaRa80OHa21hnMa6UrLiyxK4oJQZbKH
CrkI5yJ+UZX3O0i8Zpd6+pttJDeVIrglGnraxV5H0xbzzyi3vIs5CE7s6Rs2wWPOnKSM93UJ+EeD
BL6PuEtGfAcfnmLwSajs3cJtyKLE9lZ8JnF5xGS1DZHX2d6/AZ+CF28LYmyuz5ucYOarm7jmBRrT
JtkY7IM+SrdVJ6/kDW8VtfnRKw1VtUqDkzMi7xsAHu5KQ1cXmZEyJIUYvhNc0jDsLX4gpsp3jA9p
qZbEP8gusVbhGMo/MyuiObPMc5qDPpBBKI62sww0ch76zo5VvVM5fwOkQt87RjhUA6Jd+36g0FSM
0+s8e83J6OPPiXHQa0aYRSRrhArhc15VozGtZeqwu2F85amuOgfzl0+k37RxHJSdQGWsNYS7Ydf2
D9dBlsOqXsZ0ndmEuZKE4nxvAUX+960Hax5xxDJHqtTD3myQhZf1VB3mccYsUCW/5sHJvpfyNZRh
80PbcfI6OiOaizy/h2Nq3AAfkBIavzHVmc+dE6bI80L/XhDd8AMKMLsIMniOpGmtQ3yfb2m5nPtQ
+IxTivmtaJi0YTI7qRIRBm2Ocxp9LFFJqNqPJWaFhblAHvFm6p1SzBxC1GyABYYwKgZaaIEIu37I
yxdBYElXQbvNxrK+ihkfZO2wyZ2Rmm81YMGI7S6KStE1V+Itvhg1BLvWNlEw2KNzoCLnI0GxsZoq
FvzxbHCZodJdm/20REP44DRbYr54FPxr2Yya+s6w9qHl9je90PISzGn/mNk9kLQ3vPLAvmalws2C
PGQ7FOkI+Zj1v+qL+Izsu9+y1WTBCgD7VqAoDsBo6yE+6YSCt+qGL15OBoRJRwhoNjjgdIvHUWw5
L3S67gtt5YDlR5wqQ0zbfmqKrfs+i6p4axNDvVG/JSvTKNOdkNRHI+Ht0bj0y1VMDMr62X8fHHP4
jsSWFtev5jurHesKfnMzFH4OtVoKNpDzL9JIrcvzxtAWyx48kMwvuI812V61od4F2XLitSqPqPWs
11gcs2Eo7rKLnVNcTVzTLNoaz3feFutbHxr2u/W37IZrQGDIj9SwkxtEkffJC8lbEn6Dvy0db4Pq
xlsVLGccsDEoX+E/smOYG0Q1QcvsN6yENXFtRt0jLOVBNDiZBUEGudP1ayEz+2Vwy995iPZyyqXz
jk4qRWT3rdd0JLlnJVHjaHVJu/rmu9q40TAgAko1M54lVycrMY6d5JUHmvLuLdawd7UPQtHXP+ks
rAPGMefEyI5UhMmqiBvDM0Nqab0N0YEyOClcb6JVTf2tncQtWTtAnEkF/pEyFV+z7P5dunb6fRle
vD4lGTwW43bphk8t+9dZWsFmcpvxAqniqBtHAI9LvgOt/j/qzqM5duTctv9FcyhgEglgoEl5Q+/J
CYLnkAfeJ+yvvwvgkSh1dEdc3dF7rRa6DIosVgHIzO/be2393JKjuLJHbdowTrj73hTdl+HyvyKa
/hWI9D8Ip/87pilkVP79/4FoyuIJA/BfE03P7znZv3/7zUc9fvzjb8bXS34DTT0IpC40GpAYM2HK
nAkP/Wej/vE3zdDNvwNKgIrkzhhAAH3/QpoKMKjzPzBLPWtG9/EeGtjK4T/+Zsm/A1FyDZf2tnRp
URj/DdLU0PXZq/tvZAKdX2Dps6N1puiZ8o8sQujTsNSDQZ4N3yfuJtUvetHqF47qB3JapjV1fIkT
r6Ql0VbdGQ9WdRLNAJbcsV3yXBx3joUhpqGRUXpcHqMVVZ2WW1i2qtP33YKSbadqooPml+b+W+SL
klEZ3amRIt1dbuEly09127Lcrg7fD38/tzxGGQZ+y/fTipX8vrSSc80VjtQ3t8KVK4Its4Qt+SCv
RJjSsMO+Q3n3ONl2dkp07EiWrIEOYNcjwWsWiOaLVjQuwGzLqjzUnp7q60x/yINhOBiCNUSoERNr
kuwupfzVqbbaO0YXios6aw5uW5NzmoGOXzYNnbcVkO5nIyOqZLQGqOs6n/exRBmxfEZ+vtOUq+2X
5Hp6ouWJ31ee/nB3KK23qQlYxUzDtZNSFUB3jY5pai8XmLLR+KdSwidZekHLBl1FvsrdDL2wQOvo
U+FzPBuEgBn/Rkp/waeX+7beloeUv7mgdUdLHHHb99tY3ss0kNqz3Fo2vA+1a/T+lqyAAtPb8O+b
5TFFYNLQp+qQx5V/qMi8otIHI3vuBBdpdXTXkgXtVmgWfVMXr+5Kak5zWja61W+MIu4Og0JyobKS
uBRFDuzUkSjmRcOpYGJ1migBGvVwImerOtl4hvqQ2r0fUTOoStpfE4T/YSKJVsC82Lskf+mzqDbK
rF3vWMVhuA4wN528ikRRy4g7ath0jK2CkY7ORrVK9OkU4TgxsshBSurpJ1GaLJiwJRE3G4lTb9g0
GSrjh4d2M3YtKiBEDn1tzDbTD7pLTOP8ECoYd+e2IdWPFJ11EPvZadn4JBV83cIq0B2N9M6fxLMz
jtpmDluKppA6dWVI94iqIPXaHU7piFBIjkwvJkh+ZlzHTFA3o9Y2p55ZGEH3gsgxHZNx6BI5rEzv
l0eFYWZHpEjIJuNUfu3N/I1kymVP0XwOzSuZS1GjW4cuFsj49fZWtL7YGY5Ddnxn/tQaazyZVIM2
heGggotVf6qk0Z8o04+bssyRepY02TMfNUM4fxxyZAqwrrqg+PpQ7MQodzhw7/7wt+e9wafgOyHR
ETVG495AIjZLyut5s9xazk37Syg+n6a+rVEtz+kRUJGxOrpbkfZRd2CFtQx11kRPU7lz8gz2mir0
MIJVlGH9Uc+3kw/yN9VYoIcd4ELZhvbGb8sHiV6aQ8yRzFe6x1SDOp4wt9uFgJhZTSAHxNRp+tlh
yUdhJjqdKL02eiWPC0F9crqS47dLIKoHhbl28ePPBzmr5UGgNJ6dMP7ok0DcWgaggrDeVGSEHhzk
AzVNlpMQ+IDSnCuFmu8CI0TlBMB8QaXTN1Mns/ZoNwzBj2DkAC06b9qmSsI6j9xDgp0O8UM0B9M2
9p5IGhbGWnWy5k1kmb9vLY+5PdEeCZz35ex3KZ6cvoDzE0aJbcc0CKgR0m3f1iXHBF63iiDOLVSM
buvWuB6+3hINskPVkUzdSJoSs4Le8SxF7qqBkDZ9N9qhx0PBhkiP7pQgr46zaZ2XTXHALLSxJzQP
XyfD101ROVATZMfMOWNASIo3L2fBnhAIf0q8m3EMzGNrTogeBq8XG2VPuIdmawYO6CsSnbSdqRNB
ltD8jiz3xjMIZ1k+Soyt3ShIsYqmgDpH8CjN2ynTtlGBSFdlIfLdFJP+cv1drm95qJ8phM/Rz1z3
3Lnz5Gdo8506yg86EW/YQvpbDZ0jEeA4AcvyMoIPNYO88Pf5UULEjjOuLUQL1IKiYFMPDnEMcQ0X
VRIj6EftSSOj47TcsmID/AK5FtRlyxXWjPpElHV9CnWu1ctd32w/KpbbyGpJUhnnX4WHlcueY32O
iWVQ98pSQnGwENJnbTnhbIxTpyFGp7tabi4bdP68Zt5gMoq3vuSyWQcFFVGpvFU4IvpfISBZB6ko
jhbyuvOkp9l5NNrs3PbYhQqNJmqmmJZK1LerfOQyAxsuPjKhJyFivqAoP6S+TbyQlXknEuq8U8BR
tBNJdpc37aZSFhH3rnub9ywTptREt6/UCUBecXRAJnjmPBYsj42yJKcn1XFZ9VznG2g8e0O3j06u
I3ioOlKbFWf83vfK6zztnWMkMcsN1K1x1k34UUAYjDEKBhS9m7gZp5Vv2cHWpRDjmnhzfIG/j73O
cWl2Z4y7qwrnjIcAaij9nQwKbWY/801ltf77m1ruhkyEgFEM+DPWmZp6vCTt3TDOV2JxpaIuOLSV
gC9BQzw9ec0mrTgFlk3ulhi4y/ypFQmhEfO0B8Dj700+33LLLCbCJader89pkPNjuceqNl+rLP2s
B1Y/aDZnTyLXL1TrCQ26VVMbd3EBYWNwunczxLPRzhzPlOyLoHjHZ1nu0TQkcFxbxG2jvh+EsSUh
6T7DcLM3aOlumtE5RX659Yf+KbVDUpdkG4MneR4TlAp261+ge+1WJZ4CF5UpRhquLyG2p9qunrNO
PiT+kGBgbFivhuMPqrXbpuT04GRcTRAlFEamvRkCyAUqQ+U+qtd25D1lRnSh+mmkS2XtytH6RXHm
qhgn+9j65pY2bUH1L5qeao+ooUB0O2si3YMFJcbKCD9L+uSoISP2Z0sCFpLwiORxO6YNjd/kqkn0
Cz0quh35DW9OoYifi8noZf40h+Z4qyjPDrEzYcUc9HyeMR5Syle71EFgSeTjhuyGeRx4LwsgEBpZ
nkdVIIVQpDYfhkSZN1UokUuNmLNo9mbltR/1+HnVPPqQJUR7T1IPHDClgp7dMV3Fu5J0DQDJnja4
QP1oIvoqI4LJhmmAd8KYRBPtlxTZRJqeRhfLkjvi1zZ1HcN0m+S4msk7q0F+GB3/jTz1YMwuYNV2
wT6gqaxyUgjiiUkGa0+5zaaIAr3Cct1w0hkBzIQjgrIMNDUr4EjP3obGehnH3rjtQtJySrryAyE6
kiLBeRzeKrsgtMCuj94Y9VzTGrLFHOeaynF+hGvIx+v5725BOZSQsZXjxBAEMpw81o3M2vguAaSP
aiAtd5QX6YWPyFhsXW1Bv9PBcFflAEB61vn5TBx2mm2XK6Slj2aF2ICDgK55ji1bufGRUXWXC4Kn
i1xStB0EuXlOhA8jf+0KjfIN0kveAqpyUq9qx043GR7FjdC6N+zjgsBH/alHN8A5etcDPDmIwn1N
xqxlESOu8tDDnnwpTep7JGtiTBxYZ7ektOUtppFyNFa6haDYmDwkOP2l5vFOu4c2uE1kdA6lKtZc
6ewVjhsTnWz4KFxrTb9CPxAHTt5bVNwg30jWRQLiRvTsPuAZJ4SqeXP4P9JEoq3qrV2i/5xi5xGi
SomvK75QdsqUtCnBMWhkWfbWdMDMdjsGYbxxZo92baI6sL2PJiBJyRdURQWCoL3sfFIPdWieRX8Y
fImlF2SL3bY97DccscQjr5RDo6tsB5CCBLXRud6nY4GG0icONAz8mwBORoweus+6+yKzPzQNUSYp
iyudRHorjcnLKp6JOP4RhLRtpx7FbzVpwN/5YlamQxKug6zG6dpXQxfpD0PJ964C0cVyeeca7QvW
RNZQ6A/WCvsQrURnY3gAnkuiagom2l42ZKeykqyZxnm51iE7w1OKfY1PriTCcNnhe7Ps9H03X15Z
zFPL5cE/PP1/fCyL6ktPK6NhDBFcMTsK5lWNNY+4BpgnVsvz/WUDJ+P3reUuPeh/Pk31X+5M3Ci1
n9PpmZjsLbeURCxLf3tVJ/JSy1gzLA8vm2ze63vX78eWW1I2+PP+8unvHxMX9u9fNt5Da8u+fvHy
w3XNDo5jiJh9flffO/7bL/j+OWRI8gsnIfHQL69engL1DQolVceJhsl2Ih0pnse4aLGH+g0hkDVi
+XRZbS8PLpvvfb4fK0hfSNCPMf//s30QLAME19RrKgk1/d7tD/smy4LhDz8/nN/S92N5W6JH+drz
T99Z61nROiF18vdOy0tTV1e7pI9vS2rD07bonRsDtc4uN5hodw3lj++NnCdcy91qBALf+wgNomWu
1ZVzGeX7+a/7f/6c+NdPWfbHu5mtKe6yliXolDk5707qq6jTqZovS+E0j5P+erk5CdTJakBngkLp
d47Scut784fYKr2i583F9PC9x3IrB2izls1AbMecpvT97PL6P3uMMwY/zfeP/94H1NptWRbTTtcs
4xRmHZs6/9TA8mzbUvsd9PFflTD/vO74fyhg/lUtdH43/4p7+n8klAlWGzW/vy5h8rfUQfT+HzXM
r9d8hzK5gtgc4egm/jVhgTz8XcN07b9LskVohSDcnlN1eOqfsUzwev9Zs9T/DnydYCabsApQ4+Z/
U7I0Qe7+Z8lSgOCT/I91A2VToiBmMvC/8Xg9kyq3X7jpAcnfZxFXGdbJlT5Vvwi4OQ3krc9D2mOU
VRc6DI9xhnm46BVP6WRcjosQP+22ARkaaHm4gKUzDsQlovrQa3HJ+s3Z+rVnrowZH9IwN3Jb7Qqw
3Kz2oohfwhqpR73cABj9pEp40qXmnWOri3ZpiJWniAXuVqAljUDOaMwgk2FGmtSwTZhcNNt0xp30
M/hkakCgWLBQMvOlh4zCeE9aXExPQxb2TakBLAETRL/YahgQRgaEGbLCKzscxTGVBfjj4Ai1VZiY
H4iiAuZ+FtCbQ6gzX6sT8yovxJsx41zkDHbBFrIbY/1dpOGNn+Kha2YGDCyYcYbCJDMepoQT06Hc
ixJClx0jZ53QE1Xl2AbmAjSqcRje08q9JWc2BBJdgD+DRUPqCipS4DT6jKlRM7AGC9HEu4RhM8Ns
7PKxneE2U3IuZtiNgHqTzfibaQbhpCX9VKSuYu0Fbb/BA3tL/eVTwM+J4ehEtrVPsgAXygTVztj1
M3AnnNE7Fgwe/jXHlKkYYt6pAo9hTBs+qxsddo87Q3xwjZ/kjPWBTdtt6xn108/Qnwo7T1tjinVk
CAACgytEQILHYQUh5b4ikfuX2c2pw6dCx2gHWciGMETw5oFEiOc8cDkeJJBx+2fioNTUVMnlttv4
U33jwCzyYReVMIwi5dPnmrFGICrJTp5nZRCPphl9FGfuXa/Eq9bqOBSKvSUuTNV+lE68QooNJjy+
AHUGpQSmkmwsNONQljIE9mLGLsE1oaRU7zWM5wouk+uExHhDajIhNoE/2gvELV0FIciC6VTAdlK5
YPkw4CrD8xSce2/ckljgbdQMhXKhQ3UzJkrCi7Jnro8+/rTsz5G12GYIddZOU7QyaJLjkuVTTxNQ
No4BrKqkij/S/Vj5fXpJkgx+gNY3dlmOLrGxJQn3xXgXh3G2ixo/vGz1+CiSsSWCZkPkR3XgwpLd
woxWFJFI7xkehg41qhZTQmmovTA59I+257/MZWAKawB9BlgFFR5jN9bE2TWHy66zWA9qwMnjJoBz
jrfQCvDz44rQAEya+CvIF6OueKqgEe+btvW2esvhO/rNQ0Nx9hiG1ciEv39jAPWDfJuoyl3HFULR
UBaXLCbfGP28I+L+x3iYS3iORHJHsaOfpotYiy6KgmN3QJm8N7rpNewwJIddfZErMe4af1hLrR/X
Cn5lkeDjZhU4r9LaAzVrbetzldq1TnPbuZF+MD40MkSPKglsIEqDhMZTdcDZsO8A2j/nav6jy+HG
zeMezGHXrdnhECCvPWjSJSci9Pa9YWgbvW3ctRn2wVokFQHbhjU9oKfkMAp/RPiVMWJU98PoJteg
1lEueinJtnZJ07ereA44Sow9AS2/tkKuUO2k85KQGHQFb3PD3GuHesi+qO3gZ6MSpn6F+dTXkTwU
PR9s2FZYgAMYO5wVBN0ITBEuPutdhlthZHq7aruKeOqARf5glq/ESNs7oYn2nCLXrymhTsNPMWXR
gz0kGzj4sAn7LsP9pfSDGGS1JdRipko4F71G8ADQCP6emTGnJWfNOXcVYMtswv5U11uK6PAuO+8y
Vp3Dq1lgLHYDRGprTD+oGxP5BA3G2WRcaLrZqtCYyW5QYX1XBMYxoM641cu0QcUhWeBK59xUGOEx
/lXXsjYOTZA/4sbzd8iB9pYcijMJBEcRRm8MoLCgJv8u6rMVGQHDLYE5rF8tjxrsUNNua8DjTBAJ
tCnPnlSOGl4fLmP4dteGy4Diev7PLNb4/XWygT8Torb6ocXYorsGcai0a3vtGsYjNb2nDNLWrsmj
M1IAzLPRHAGs95RH9PLa5TAwybQAUAz+mwTGgx0RGxx2OZH387LMHFsgQQGEE59MWq3SS0LeXzXX
NG9GeDjhqLOS7siCQDqX7YNmeA2dtiBcI3jqRnXqPTolGLXoBsRuuLYNN9ooU7uzpyamzqhjgK3u
wp5cP082/Yswm+kKW9ZdV9j5aVC8VSP08cY4fbgx3Bm01kTTI2W4GxcY0xmcH7SAgQD20ps2RTyF
qPS64SUsjUsGtAbdiRWdxvImL6Z0ixzbgJPjN2eJRqKZrZXJhN8H7V5zHRZH088TrqQJCSFwKtPY
fm/NNoLShFDIUvWrDZ5jVlXoG2vk+8vH/qINmvAaM/eVGZTTVtlIJxu7+MFYI58nRzyO5kOquuGM
eJwWkenddzkuc9Otn5Mp/dlZCBZAEjgbjqUDndWdBBiFJZHox8ze17rz0RQ1xWQpX+LQBNlVxlc9
tKATEm01dfvQonowCsIlg0asySWdzmW7tXqtuyOuC8F96l271O03ljfEe89AFO0yGKdZm1whnLxE
QU+CbylMZiLY4GYxJmZF7UHnhEaFoF5jx0l2otLzPXVrIPXuaPHBggYErIe6BtIj8apg253EwvBe
ggOwy9zbZLJGWxqHIC/UcYyx0Q01Ne5C2/scVcd6YgzstDS6kiSgVF19rKbZ+8VwYpIUeB4in9nJ
62LZSYryVffS9sqcN6NevbsInAwwDiUc8c5MgDfiESrxxq6lqEPImcQVEzwM/wjr8q4uMj4ZzxzW
U5ml+9SI3xKNqtFEz5FxCUrr4LZyXXpOsrWSkGUuXDggqVwt6cbv+RvC56B+asNfjXobPSIldK9B
XeRUD4FjenexIkub6OGhhkJbFDMzMDQIfk6mhrRGup2lDJJrke1H6eAGzAMmcoMFQZmpiK6jlOyA
K2fjoJ3wE1/CyZ/WtaPqc1I472GAxtsI5+84SSGaQcSs07MfgE8RJl5RM+DQdPSSbOoy/WQ65OGX
qVB8Jy4YXBLu11NsMGhO5nNt5t1WWbbaWJrW7pTiVBFwsWuyRlVpHzHencgX7X6ZghBu59A1efgi
6DftZRaJFah35liFxDfndwCs7G7YMq/0D5Fgnm36PfU8s6w3Sd78pO8ZHKzSLg8mfkfMiocIK1vV
2v1l2l+hXxjPuIjd2/mQQfxnk4t211c4hqopqTeaBNUh4fRs8SOfyDthnGojefLMmoG5S+9aSyqa
HgnHbBBc0kThCjr4+76UBNkYwKrHpMDM5zoUj/P8ps7jTeI2twj6m5vMrItrRSkUnY59wF764Frt
AxU7CixjiTfFqCqCxx36+imdX9uLp1WRKm+La8TCCSnVXkq4G00rHQ6B8gcmteSMIIkOZcRukIr0
rQiTbUlwKjHFb1monI1fmunByUgwDZvhBVvbxZiZr/bMm1B9mK/jLgE0BKTC1QMKcSODdNdOxtr1
c7EtS4YCbAcnwx2ui4yIoW503lCYro0yS/bTFF8HKt109GNXdt1aay8/DkxdtCze5gi3k7x7J2jt
qIWkzLejf0m62yc250NVPVWG98Opqcjl7b5F7J707g+/Lz5DBcQzevXc9nqMCAzqWG5Qb7eB8r1T
Yz9qKO2HwDpGtnfJ3PRa08XR9+W689X1MPSHOtQ3gYOrTyXapcUkorUgHKFnqsdmh2ZrryJ3XWkE
R0/1Tmlqr+T0ZFN21IrY3Oi4SoEyeEQKTgdh2XdWg8/PdZwfdktueaAuhqa8Z0fgOV24K83y1s3k
AyOtoq762THxhi7UPBMntKvbUAEG9c8zPIn+r8MnDu0ub41Lyql29TTvZCKsdG3vMIzFScX9XSX8
Czezo00ujPvCqM+NiZM8IiuVMB1GWgvnywiyfHRPHNm/WtvbBgGthwQPzywJxNK27vR2V6bRqprE
zq3Le1UEz319G3ho0avsQQU3NoYlnKzAN4NzZYlPKW4ay6Jazi+srOZgdKw7PJjGPG93+B5AOT5V
AlA2v5cF9SoxmsveYYzXRvAn4r4eSTDqjHzXa6G5hVOMt7On4eJY/kpz/W3WQy4CQzGfIPg+stnk
uZFjdHai6FgUOJjCIF+PZXQALb5h6XEMgP3gJqd8NAlvb2MbnczoMhON+gnNOXKxyOWJ99RB6FC5
8To0zUtfNzA2doNRvePBf9QglSZ3jm+YV6VW7kZ7+Kl543Fy34TjPPthiN41e8jb6A7/2VsjhiuN
2XWUTfiHyr0YwgOt4R/WqN90pol6lQkLXBNXhkRKksSRD+4DxBhrrwXmC/TFSzlah9hojxSoMzXj
sMprJvRb+hEQf61xXZIGb+fpg92lh/C6rBlcKayjELDGjYYTBBDjkRVZug40HDJxAZ0PKBNnQ6x2
WLg1M7tpfI6U0mR6qJcsHhy7WjWDd52dbOaUToGMmJXeWQSGt8Y+ZffaSrvryvmEpDvUzkxgfQVI
fNsWCazmaVsa6Qo31x1qVD4MNdyT+/bgTtmF00QnmbS7WJk7u7Wv+lzNytZrHUBxbToZ7h/toNzq
qnKqlcEyTEYR2GH7gtLAcwdfEQIxRgubnoCwTlkTvbaJfhvTSBxnuxsN+tgWd1JrX5qEjifIoq5r
PslIOQstv/RktI6n4Yq/9EIwSg80hnUjexsd60ob3StbVJ/J8FAb2U2FKQqszymYHpXe7Gu0w8zv
VsJ1AZNhSbeMG08Gj4h5jpETbzy6wEXLkQbjg7nbLs5IC0Bfs0+z7KYe3EOAaSnIE3fti/G1C+Pl
kplD7mrS5rXR9Dvphu868WsoL2Cm/wQfs9WldZ9BMBz74oeOyxr1y6bumgfIbmGSXntYfHXHX+F+
oGuaHV0R3RZ5Mi8YETs3v+DD38rWf6Oz7LnDm6Oqp4AL3JTIbaHkQ53KDxVShp9M97HLxKNuNB+e
0n5gCDzlDoYSX98UnncRg5uQPY7gbK/HpGXNBws0l9ciBjfmMnkLBcQEBPFZ+AJQPm+AcFlkvNSd
OA5VcCkK2KldT1W2R6Yy2Zz2Y9aAGHADfKm/zJ5Tzqn053ygPpXY8wx4DnQyXpRyH7PE3jaadzUw
mchL+6W3EFyNuILL7qpNrG2ZvrZa/J7znfhect+i7gI9eTGKAqSul+9bbUD8wxrdbu+5YASrQDM2
WjlsvTI/aXK4kQnO5yzcN1Z10NW4j1lYoFSgtenfx3F4jIWxD8zxsrU5tJG12u3NgGwZnGBJOqgT
syQyyXdMo4PTVVtg+tQQtOasiTfnikLjtWsyG6E4BoUroh86kllaAf0qUzD9SRt+1OALqk5cRxC5
WLbT9CF0hv4gF8y0OxguNBjRJncVV9cM2MTa9sz1qA0fWRo/0aaO94HrGbiiASaAUhiJD11VifZQ
M2yu/Ky8HGvzVOnWDjXT01RyVNN52ueRviOP/FgY8kpRno6r28RGm92U+Sv+2p2DpCqR080kBNIT
F4GBftd7FJ2sahfJ+tkbitvKAjxrxzkrU0HsQApuEUdxvNKwggTagYoc4ak9Fw6qE3pMiXAoe6Ix
VfNmFPKWNuFEcgud7OtMZUep6XtD9df5LEa2szWQxq2RsDQa0JMkj6IvHnNZnkenu2iteDOif46b
/MUbp4c4M+5FCXGoGi/LSaMZD7ljZUFqWmUxS6LCxtlBKMY80av8aV+wDBTyoLiYyNjfmDgyKOcA
Z1pbpnNRZeoltPbDgDt1EHe21d/UTv4SZtdalJ9jwYjL6k9HjTP2kDowGLbWi0FeEEkhGIITpgZy
V9n+CeHTCzCih3IVAhAOuEZ0g3NJ6fEKVianfdE8KabnNY1RVwaXTICZafUJDmrCSuStXftqO/+s
XB8vUHCt81EOqGG0W1NuMqf4IOhjG1vLgQ/O6cDEiW8F10lvi0+dFW3gt6gMnFNOAGEyFVvTG58T
o6cBbu1bBgojPw8mOie9+gwS0rJHk2gke3quqxxvPoor2vut1d1ISZ8TkCuCRuj3cRisnWG4mL+v
qi1eO9k9eaZ6y5r0ChDOHpzmvi2ACpV3ZonJCLujyXhcX+bjRyqCXxGtc6Wn775jRBj74OJ5VgsG
kqWwmOJo42Ngm+eIWGasTUhrZzWyipKCtGFl+UgZnfu8928NU53cOHZW8VBNzLCKe1XfTz4GHHrY
qQaizMGdaA7NIRF5ejCiXUMlGzAmHXmbHMddXlKerJEU8EAAkHRHQWXGhrSXyOb0rZf39oYF+n0s
3rA7XbNyZcKUFszYxtt0Ojpefo8Ql8tVN73UnQUQqyj3uLi2tsyvdU2+4hVKVoPqNqOVfSTNeBra
z4DsDy7gT2lHvoCVaiaHbLrvLQhjg0HdtGrJ3dBinCA+dYXWhc1Ws6qHW+pthIR4CPDLUF1xUzTd
ZcGxfEptFujJgHMm6tyTwJilZZF+SdWZWV0xbvtKHpyJ6nYBVqaImR8hQv2Vqnxx7x4ajzCpViPk
dOL6KQ1mRnbe7IQVejcKHj8FEC51zYQArGIJT3pY4K88GzhoO+YBV7XxyApg5W465TmsnJVLM6G5
Hwqz3gKgCLd2g0pIQl1qwuCBFcGPKRTJrmri+th2lMwDsDJOjbHEcvFQmyGhorD5HmLp3fhGZe57
gcSiF9dNTQPRs7SnyksJGwmCh0nDf+nnT75NxputSC+1hlbbhKoSh7gkVCWFhrxKTYN5c44GJp4Z
xhADpAHXOOkbjFcpejh8IGS3wE3NSTth3KqFfLE1i+kPSz3IWOHKrwNtK6o7W9NbQB6x2phtV+NX
g0cR6Om6blhPuSbAR2JB8Xy73h5dB59QNO4os6srVB+Ot/HC6kgSkPVYpD9pMrzX/ZVoYQAL57Eu
W7q8aBtzh68QdpFuYvbFKs8KeW9FtrzwHJuZ0NzDwQfBvuD9KBokBGBhpguK+D0sUaAg8zjaBlxZ
5ZRkJ5IPs46z6milFQHPmr4lqGS8ICXe4dtoyblpsEn6sf9m90xPad5j42tqSN4Oa86BQ8lKcKEW
ssP33QHItYeAqHSZne0iuU/b9DPuSEpPvWbnSd4ephgGNXkT1sOvzHUZ7p5xKrMCKKZ1aj1qsXgq
QihLcLzvm/lIrmvaIsqdo48MmIwp0Rnb1lWrIZAUN3I4cTVgi4SDrYYygKgN4W0bblipAtSabf1A
pKwHIoafQpgc4oYUtrNT5tdl7m4Tg0PW7pAyNn7/CgDiYxJ76WYHmYYoSjV/ZPYPqjT9bHUqvEij
W8PjE7QDlMVD/lT2kOc1e0SHKaC0Vz8Y4i51APFrQ2eFK2oEUEEDfsYAbWL9NDBQiZvJLX9kZrMh
m73aUFjmsAhiWCTNHetrSCMKt58zlw5LwL7ELmBItj5mPBSfzxyKQmpKxCQBQCjhHXnmbPRQ24vA
WuHagTqRHDLPPA40HQTY+35wHvDOvvoNyZy4EqYyOQppH8E+PPpkvsOlIKHNg9bBEXOFasVY0TA8
mBDQ/X74YFlF66oFKppAmimwRPUpGTt6kr8aXnd0p37T68ZdH0cfep+tiUi6D2Lrh1mPlzHQ3g38
5J/6YB8St3+yIhYljrOlOvSo94w+Xv1TK56tToRHn5G3UbJZC85kStLkB1Gw23E0ouqjLmtDxGN1
USXxyWZUjH3i0WNT++EE+qmJyzu7ztcUQVZhN1zR5HqWVAtXkxw+w7C+jaj69e4dPZRNpfv012uY
ulN9Hwzpg5m11zg9mHmEt0Wbnm3llxe90o9UmDtWiaBRqVfnGJTUutTkCeofrRBZHylOf0jlH5Ih
wFZKJFOEudLrFWeCeVmh9w2Y36+Fb9/2Sb8fOhgRes8PM46DhBktk1fbVy+6bl8rrUbJmqX3kCBR
IX+M+WcQU9DImTcKRTndsc9OZiCzklvT0lY4F4MVKYhXNdHm/CHjARX6O9zFYYVsEVRp1G5KPUZt
3bn3DalqoA/eQQJwZdQn5jGksnXTMB+cl0EPzhBP9tnTDcx0ZfkJveU00lOsJ/NKFOFtpJxXr/Me
fcTdk42cEK40mqeeyUjdbGHd3LiaqFdZrZ6CipYi4T/VI5iF69jp3LVXhwc5pTP5ofhM8+poDPkN
rJNtZCi6sgK8pDKgbXpQEDSgEVR7CbvydQfrwrwBlNp/3VruavPdPzz2h7t/eNnyiq+fFzX7ZLRo
PWUzG0feRzEOGH3iI6wr0hn9WWQNoheBKb0CWszTXY4xYSVmzak5b5Zb35v/xWMDzRNk9pRFnD5K
CAdBFzWGk9wgC0hBT+eIqbESfm2Wu+ik1dGZHpHYdopYBkQlMAv5AQQAkUkTZiaKtBJDTzQ7CrT5
7YoBA+B2uVlmDjKh5eakjGtfuMPOdyMuyt9CMCh4vyVgWkMOlPSBZqWe2uslLhS75f0ub/PrZjL/
luV+Oaq5YAcJrkQ5yxSuPg2wZ0/trM1fNstjy63lCccNOr73fz3dzLecFPAt40W/Lkgk06lZ8iAC
YPLVFB3NqDzRQStPapb+gyNCYfA/7J3HcuPatmX/pfo4AW8a1QFAL1ISZTM7CLmE9x5fX2Mj8z6d
e6JuVbz+i4xAgpBI0YAbe68155gpsm7aqfVx3fverMdywP8Hp3+3q+EukMbPDLPQwWyAGwd2emOH
lOMsLX5faN9cQMfMTACwk8YjJnp9j/iQpSjFtwyb92C31KrU8Svt7JFVKhubdU/WlqRvKPPsOw48
64VhUjNw9ucToQRpqgSH0C5uh7iaj40+Q02VGVzn4ZI2E/Rhw5o82AM/JqMCc8JFkNUyORzGizzM
2XFgEQCpprzgKgXg0A7zZikhkoSQk7P0l4yNR5ts/ej044wLdLnayZgeVT3oTlEZHuW5fm+SqN4P
RZCytnaTdiwubV31l06vHUZU80SXoXQpzm9K3DRWPQQInhT+jAoaREr5MMscTnpI55I5qcWlypZa
5MbQ7HKs0nqmygdplO+1UWkvg9GclRLVyAJCs1KhFzAPd58gJ2RnGdBDWHTaZVA17YJmlW+/Nh0D
ybxdtOqXlafxhrv0F0hYfl7o5ybGRMeJfRd3k32wFC24SdWAGRD8LGn6qTiUUexK/WrVLj8XJfN3
oPXnPmLKwv+JPQVUC2be1dSh/Bs1jNRO+zZODXg/rSxu0V0Xt0v8i+xTA3ICmmab6mIyyOmmM/lU
iLhgiit3YCLTvLhElpVfZOmR7tJ0Npaw8bFP0FKh3FYsyrQdFDw8rM+tMypW60yN9BDGxVUNa4tS
Vj3fmHsyz39plAgWWmyuWSOgLdQlhIBSdf7MhYmpar74ac1SgjoAaO6K5WaUzxdYlu5cOESfi2dC
70miO8f0RpExywWW3e8mAZUoCVj0nCpvuBI5GXE+6ivXO3lPme6RCchGFh8iHSWUJjRUcnpy/FZU
cGaltalt1mO/f7z+BDM4OM++5I05LVioKg2XwZi/aI792ZvLTQmICy9K+QD6mxJacyE84phIwdM0
EZ8xvZm19iX3ySOGnHNKPC/r6NM4KY9xF6L015VnwJC1KznVT0tFNKssVGXr5TouQ3/KMw0lsnxj
dMwUFXMkE7eM95Ll1XV2rLT4pi2Y5yX1to8I3ok1koIsoe5GUuyV1vCil+p+IPKbcBq1wmAB6DDC
428GzFMx+l/rMJu8Mo50r7AHOijK8OhwrZIm+34k5Yxiw3xXk1pLQevI8haOLJRDuzOex2A823P6
Y5R0pqksPGWzvVNypDNKc8z2tLaZlkzOJjBAL49Ji8lYqzAgnDvaqCQLDQ746yaNH4gO8IGhMsu3
0L0T2YZY36k+xppJmJXLP/sKFpGVO5sRe7UvKSeb9HkE7dovg7UdDjc93xrhdA1iRv55Kqn0ha0H
I+WgmHcBxnfPMeKtpJbTaUwX25vy4bU3tau+XBfBJo6a8K6X1OwmcdBsZLDCVTV1qwFUQhxPzCAv
MtheBkIYUEsNJmiQXoKKzqsaFfR20xIbw/IWQNBn4dpccetuxuRqGBdG/EcHfTJYl+JphiUlzdpN
XSvQHwzz3laiQ9URKaTckXQxUySnZ1Ha3c8CxUda4iCbLZZ+/fRVVKVzwOAv3UlTZPlVT0tNVtWT
gq/dDKv9QsiAb7DOQwOS3C6LrENQ5G3IZiASKs5FZpQt7icaYVOh9G6LX2csi8pTyPl1NRY5Wkyk
u1bi46+IDIvi8VyGJ4tZnI+pjzSBPAU5MgET0vL6CwTwu4W93O3pVcpwgXZN4jyAJJr2kaGCuysM
5VSHb0OkqC+9QcHFaI854ZqHuJ80H6LUiyJdauZnVYkCRW/qz6xWGKaHY1lFvxSFcd+S8Qo12Z3D
5GxQB1bGIVoxKVaEt8VtShbQUpR6WcMVOGqXo5hKtpp8mg1adqoVgwVtgFU0wiwQz+1bYndU6oFd
uIHBssyhQx5+2q1ZnCB/I1Vj8eOGplbeTpQTXHW295ZJAAir3eLatNUTiqn3QU++kv5T06F/Duoc
+OYS7hl39bucNwt8sqsSSridWPHTD5ieQMfPfubMllDtdts32Sj6bU15uTN1aHi1U3pdN90q0dRv
apPmYx2gC0xF1KrxFhG8vTVYUfJx31YQIn4EhvJVR8utGecqrNjG3iRT6xV06LEOOPJmGWW+2x21
QlNl2kzRAzl8SEezl3BdBZgetMpBBqT3PJ928slYt5EP1/cZS8+NpELvw2+ibhpr3jhS+6EOpO1J
2fIoLQmEZqhkBH1cjLKLd6GsPEQGc2YV3q+HtmfwLGipUaczf8uKr0lKR7dNZpbDjGyUdM1zYiDR
KYHR2DqklArlm0OmpNGixy+E9suI7I2lNj97ooh2ZtXcU5Z19pqt3MY0pRojumYil0ijU7Fx5PBK
z3pPZci+hBaMx7ar5ENC4C7BGX2+d+D8bmwDG1OZgalCcXzUtP6XWS/P+VgMPLZ5NEz1pg/m5Dnr
byO9/Qyn4bFGe8BEDQPiKAebBhtEnwR3VFkg0Ic11WdQVow2+m5gbuwGofLeSNPo5thoWBCaXyUV
YJdJ6biZRJgSoUqySFcaRM5SSuAS7nFeAhFMeqHbbowHkXgYyhMipykWiU11cUh5ZV7TgUGaRaqT
FH4VLSlPjHkaPg7QdjHX3W0q0qDSiFyoyJbt80xUlCIyo2SRHoWLJt3LBolSaYfJSrawzhFWmWDw
kUfSHKjVEJLAFAZk8R8DJNWXbGeI3CpZJFhh6HwHPCTh1SfdqgUw4g9r5FUu0q+sjmefikSsVGRj
jeXLJLKyfh8RhxeRpKVGj5pI1ipkMrbAA2cns6m5VIUVGVw9YVy/b6I52TW6Mu5hFutbFtk0F8Xk
j1yvSeR6rXsmReQ9NJbNLFLC4jUIbN1dGgrOucgJ00Rg2EJy2Hp83SD0JzSXgDFudXuZyLFEZI9h
d8lOkdiLCSYzOxLKZuqpfAWLgyzSyyqRYxaLRLNiDTfrTHLOVAsLoyqyzyyRgmYRhzaLXLRIJKQx
uJ8ikZnGB3RTiSg1ogzJUxPJahERa+uhVKSuoSwpvLoTUWxjSypbTTybKXLabALbUDO3p3UziDS3
qSLXzSLgDZKX5FsNrquACPDjKHLgMsogfiay4cKBJBrC4kI+cfSA5MfZIkkOzvJILjXpcvB3yhPa
EiIGRfYcgNZ3JSRxpiCWrieerhc5dTiG0YqI7DrQBu0JuaPs9yLZLhcZd4aMEi8WuXeaSMBTicJj
2Vpsc1Skp5HlCaRrGhdJY7uZyNCjvk17SuTqUVuoTh1Re9lYqTtljd8D7FafhjWTT7zLWCAJ5hOJ
fSXRfZ3I8OsF8bkwwJ8pIuHPWsP+1oMWAYCcUhTBYzIBoS/iKRTuaIvAwFQkB+rrH4ypuJEpWIp0
wUG8CeFEw6AnerAWGYQNYYTrc09EPuG6hyfW8nuRXtgSYwhqMr5vBr5pSvOhiqRDh54v6IZmVxKC
2Ik0RJlYxEjXsX6KpERp6W+7nCcQA39SacH7UENvcLbb7iIPRG0RuViL7MV2TWEMmc7NBDPyRm9h
V2Zn2tqVb5PdiE4olMhytGyqSeYU+koQiqRPglJC+vBxI8db/V6/BiNzvdmpMbKZPzXiIhORGynJ
7TavkFwOIlNSFemSFjGTq8b/f+wQj3P19b//19tnHhdMbbom/uj+bm3ALqACWvnPdoi7r6Jo52x4
K/7dE/Hnjn88EZb+l+mopu7YuqLBdnGwWPzLEyH/ZRAuo/BjFZOCpqj/5YnQ1b84ZNoy8BbFYeyE
BvMvj4TzF9YIVXgo0JSY2Cz+OyYJBQfGP0wStkXpUCMmgBBUBUSE4L78zSSR5Vq75JU876esegCo
vRAcmzzoMz3iAKdnazpbWr44p+UF37w5UqvXOe9sGddlZuyd2squ+EHzFhHB0o36zlm6ZkP0Q7jJ
sSAxfMrU3rNhuimRLY8O/PUcCTxCcVqENouR6AZfMPyjIKfswLc912gDoTK5Ehddbh3lBUxe4gcx
wTmAH8VjpdHW1qSLShLOUb/U0JvuyvekGeJDk9K2NliALKMT7eMoJM41I7GK4JcEtgNcbz3t7d1s
6bRd0/DF0TLR7zL6Y+8gzGlGMzn1bfeURNc4QWwyw6ciSGDYh6r1IyJ9iCYrOK02/DWCJWw1JdhA
sPUyVNg3eqmwLFAntB1ZhockwqxvjgTODaBhWGu223aKF1cWgHJWyaqXkdrrBr0y+0uUmp4sTemB
iRHKlvgXhRq4T5r0ZIqu+JLIYmIcg6XJbHQsESmbVFPJh6CdlOB7jXUAq9p5nDoLfEJ4KKIh9jTS
s8H8LZNPl8Q+TFgLPK4x9WFR5RGkbgp1MZoDN3HQXpjDOQ717qSY70SXpTdUn8/kkAODtTLwn0nb
b5qqSndNRo9VNunS045Nt1ormsFiVjjXCPCrjFlRNzARkpk46IUh7bQkftFVArGjiRAAaKmEEVdR
C9QqH73Fah9N+g5DMxKHXdkkzbmp4JLLUgcluXxrQLi4WJRve8fKb6EkVbypM0BsuR+8ru3OFFGl
A5P3W4MIob0VR+oFVj1B4voPS8k7dLjVzVQ51QkAH8UqC7GvrGXEeto7DR77Y9BH9DWnxMMFR1jw
wiRjTJtDFtqUPnvW9Q7le4ht1qbFrL8hEsjdFsyuXOpE1D5M8KZ2WLd+aurgL3EY7MnXIKjQGo1d
jTohK/0Gw7zLJHfYKRbr10L6qlO9BbYMrh5eB3FYoXbt7G00StYhoSbTqAlotpZLAa0GUChmptxw
l9pzOs6TANixwED0vqmznB3CZTNOag86d2j8ZLB+dggh9/JExzlDZ7ppkT54Sye/wsRBC6aqNr2x
+kwd7XMsAu4ytQ+OScBZ2AY/c2m8yeXiYYkUzrgiPus24tQR6iNTCJO1qCxTJdde4bU9tIvc+mo4
E2FBFlITgDRsqAPtytk8lyIlenaHaYJspD7MeMj3YTHeO5K9lZWapqaqAhPIw10WB4/hKH2Jizy9
I1oBGn0jJVHRxKUPsxkRyY6CCJVW8StvUGm2Fuq9JdA4X1ggyhYu4bC5MeyORmqjkLmIdcSbi/bE
kwVPOS3vcTIembArXsGAtMlU6722yl2ZO/Wt5jjIlZobVicakDnhoXJyvCXpk5MiuWddgPgWgaC5
5PfpT2UaPtORJusy9aJ8ZbOAhkc70uHaMH6zGOxpZoIgTV6DmvZhaNgecXiCndcXKMZAH1JZ1U+B
PdDu7CbFZeJL3Hetv2tmthwVwDQFLZHdaInKO97ZLckgj4VJKJFixeREiKguWY9ZdhAhk2KciOEw
kplHzsCSDVu5NEjdAnNSTVG+x2kluYpuEb8c71tqMyFlAoQ5xVOmts6BWhYS+VMKmoqmIyofxgcD
MxA6/n1DMAnUyHyT2/UrqPfWHzONMAboPYhhXkrabkAA+3jbQ3PeYzinv6kYzb6f0me4UIE/tnHg
stQdiVs9zDUr76kz2meswJ48do+dYc4egdQIL1CSekse4cNQAhJEcuLT9HtrUJEW44Opwspyy2R+
qjKg5jF1kuvrkmmsSoJ+IcOACMqO5osFnEROfWtChTBrcopsFlgIkDJ61wZKN0w0yWWZSWzpMWGf
UfeagGE+ajFcO0gEqHkjpcgtlIjGHoh4sEPWx/nbyHgeOj0QmiDosyOSpwDXkPGp58qVhRcT7SCR
WEkrvmkus1uXlNU7DbdZXLx0mw6wp0RNCAyhIlDWjd8FUJqCvdXL7/IQ18ivIxSveutXlbIPS1sn
k6sXwlxiwJNFVFd9LdR+sWR5Tg0GDNKysD40IneRWDjFxgjRG3IrLDnnYMHSVc6cCp3qeEGjPZAn
cTZ0ujVzXfd7gpnQL2vKbpCJOIuL0K9axEBLP2+N2ZNRWvhl3VUuGmIS0vDbJd2F4PZ7kmqI2lJr
T3NEtpq5Kx3lRx0R3zhhTCSWuEe1pA6Hjg7vMVKVDhWHSUPUfkAm2nm5hfTBIBIIyfKAzNNWgZtY
XIozwJIBiTgoEOKC9zhESlSnTDzMILxvlOVQqKC/oup+QjKCWk6hINyTnBfEPwfZMM6iKZ/0KS/F
QDrYZHBhalHdcbRL7hR7qU1Je1YUzV0cGqcOzQtcOeOHPWCDbuydmgRv4Ww9ObNjU6dtNqBupyNk
dDet549UIpeu08KYj2fc4Xr1uzD9GB3r0Ju5idTlJZ7tDzpPMMSaZ3I3d2Pa3Sn6+AJDefaTur0l
t4BBIfAQTpw6M7mFRcrCPKGF058lne4gKG4WKal5iDMustbQ4R+pdQ/YpMu1bUZxUIO6aBkkSZaL
h4PRQJ8JpZGolrl9Jxsip/svpWZ0VBv7RqmIO6F3iOo+CW9QFN6Ww/AMvQIxy2Sfw46Tq9O0cxlE
4S6ZyMKTExX5Q/nS9CLAl9HNs0prFyvtk+M0RHTN6ac6AeifJA1ZwPC0JOQ2JgpRBg6mAVroqkg/
oEcCJgakLaujis+9Z75SZz5SpmsRR09FXX9Kg0nWfTH5TiDqQfQPMvtRB3NMA87aBfK8MaMRvlrE
2aenzVYUY5lbVaLGnRvU8noT/nWQDEfZLp5CmxbYnit7iKMeOMG6wXyWkxmal7Qu6FW7I4lPfQCx
HMjydGxE+tH3Zj1mTqQarMc4AZhymgOtEIHbQ5zxZ2ML/mAj85WVwNgLU3xiCCSPZYgCtLjNlzM7
EDzi5nXe0tmBxwTPBXNQJbQvhIEeEjKO0x4RSNxAnsG5eGzD6s8mFUis9eb6A6MaTX99IVKnUt78
7r1GggU3d8Wh1eH3rcdt0Zhd99bN+httX38YCVPs70Pr3tq//f2Y6+76y0oVcJWs5rQ6JPX7kpja
sRxotsvOwbRUKIkScPywMIgUFRy79ResBSxQbAcAHHWoXGtL1V4BXb//xEq263GoTFyzwCHQJm1E
d7dZO7Dr7nrwe/OPY+sj/uNYQGBV3mqAoMRD/d/uagewwZMEew3u1dSPImlx105o818t0socLWw0
4rZuGc8ZeSmbUXyC3x/r39rK68ec0c1cmO3zS+Y0PudpFhDCII7JVljuW93xv++87v3jARuY5WRs
RvFGEz3t7w09/Oqois16LG4N4G5WNrvrU1gfKl3PsfUBf++Ggfmi0i3YTIJM0QvmxbqXroTLrCP4
pNP6zzW/HECK4i+jQLOYBYSxlWqCuekQKm2CWjiBT/77YwvDmtb47/31vU8AOrkE+gS+TC7Rn643
qUnYIMS7bwpcyboZu3Na5fIB3zEsO3mCgPZ7N6yBPVK02hm1lPKyupf1a7RuYP/wKVTiG1UgNvTt
mEWNUjmGBzmx4d3gS0SwBV8icXPdk8VNfUiAha23nSFJWYkSrlFY9Oir8gepPv2phKjlThyZyRa4
4zD9uKp5NJRj0TCUqLCIW+KPSWGcrkpLeE+TXu3Y2CEUfSWJDfywNMabmqn0Fkdvs62sINnEuBUL
vXos4OhuUzu/L7SK5LWwSHaR6AeXPZEhjJcs5kxUPOUiZh4qRC7dQNzx29kKNnXfLuaHqijJfiD9
QaO3SufPIuolkS/w8RUf4DziC1jgCEGYRYSphOOgj73WbLHVCi67gmH+otKg3tUmQokORhsJ42Z6
hMPj4ujHAmBMvmnI6qmfhh+DSgCbXmUYSEN6fEmman4dzunRHItffMMfdS70B+w7jitJcbSHzU+O
e9/TxhjRjXbtXdeSdhOYJKXN0qyfHSqaqBkbNyJ05qJqzAiVBr3QiOk536fqSs1iqVkJ7GIuRuVR
0HjmoeHSsu5+H/zH76w/dYT84vv3ytb8QWG18hrNOa8/y1ZQz7q7DOQklJN6F5ScaYuNMgIPaQU9
kpu/NyxLPCdLuc73ekW2eqSgoltgMEYyPYcJnqDTOxSC+QZC97yb5GXYrg/UYnr9/ZBNiqcybZbp
gMr9+2dBUdT+INoe67FaLPHl2Tytd+zFvb8f4vtm0UI0VWcUV22scilLEb/sZxK6U6GgqTKhh1l3
vzeZnbS70RwP0PmQzBmFhnCfrwInO98RRENiCar8Pvb9g3Vv3ZiorkgoLgjJ7FFGfv8gTOc3PMAy
AwkPt24q/J6ewjzPrcT7tb4vSWXFuyRAvxfLfIa6qd9keJO21iqUERtzldCsn2uYlw6KKfG5q+K6
hN3ihQrwhCFGUrmCshHQa1oFCKARHtje4FiB3+e8NHzh6hG4lbq3mTit/Ffm5fBnxFCzUmL/cUxX
FdzqI+ZPLE5kuSq8DOJRWnqD60tO0f5bZgy5cLmnQxKjSTNh2DOJHOfzCuFUB17lujfk+QydH8m9
YF/qZjXvjIE++jTh1+Sr4bLIAUyzPoNlHRBL8dzWJ9iMQuBZyJG//vXJnI1tWWmXlaWZZCSu2MPP
OYEmO/bzrqpkFes7yiTVjAk9AG6oiVfYrtdHYmi703p7yui7e5hEEtp+YUxYlpFXdPrJZtMRtB3s
9KsTg/+6STpHz/e9uCLIuYRgLaQXh5U7O64c5HWD5x5fNX1cf8Ugr/dbf9AbiYAHrtcPhCRcB/q0
weidc2797bfEg3//xfVvrXf/j8d+c5K/H2HdW+/3fez75vfDfD+972OAFZgHQUF3WyvBmScIzOtP
11+2fpOb1uf+fZ+I+Kz9Qqz396HfL09C1s4Y2QF+qbThuMz9cKyG0Nyi3bpdsZ7lbMUbAAMRS3y+
ypLgFlO8isq9LgRY68FymZ7Grou2epKY+wW3vCXEaiXtEhxyEB/k9ZRZz9z1PPneTJZ9aYjPQUaY
VPJmvE802J22Bfc0Jk/bHRd8Q7j7aUAUJWazTlyHq8TiYrIiRtcnITfDw6iaBZ1ChLuxhioXGxXd
vsqiq4C5zwaXeOQllI1AZuZ1fIj0JrE8aQySwwpgjWflTsHDGntcspGUpt0fpPIEa5NnYXS7RkF0
AqhmF3f5r6ZD9vs/jQUofd38/2ksUG9R/p+NhcPnW1T+vRXx5x5/OgqKovwl6xr/FB3/ignY/V8d
BfQSfyEkUyiD0jywwB39YSzpjuDEO7IFYt75Q5f/00/QFTjxhmPSaTAMMjNk7b/TT7AUla7Fv3Hi
xUPIPC8HVDw9D1v+934C2r+6N6zAvCgzdfO0KL0xisM/QF4GYQRVWYT9ZN1UcTdszTDCccgZnEEr
xectdtdN0uK3bhPQJL3QVa6bRYpgyYrNerOcEi5yRRZts1GN9+vIu26o8jR/4xn/PkYBZBcGtBvT
ED/Eyptf+errnrrC6nUx6QisgFB2MQD87bsX1FDpx8EiI7h8YSrBVEhqMKiLHrNlwN0pgSXp4D+c
rr5QNoaoEeUgbWya9a3Fapi0ToYQ04H/1tn5OWpFaDCjm+IgNtS6njoelT4yfaxDO6fvTmEi5cJ+
f4zw72CXgltOhoayrdX2TjI41HRFf9QlMJZuWFfXOdSGrWTxnMLEfupnh24CXGa8ugdNXfC4gX32
DbGinRYn55omdlvCXyBRC5q8pkyEpkrN76FuHfrWZwyX0joA+qizcDmuG2WBpyuP8e00AGmOm3m/
orpTINpC9l2L2HRhjqL+PGwVk3igtyROTxGWdrlrrYNKImkFH+AQhvSTdGs6EKnzkOdxTZwr9CFx
eaOBC9x51HTS7kbqM2Ke9L0JxTL8++YsrlF+AWhvghm5XeFx60YW6651bx2j1z3VVs19Rr1p5Uev
z3zd0C9A6Sw2Yr6gTrmOln7I+t/Xmy5Jhm2Y7lRpnz0ACFVczLEsA1EDevW9dqMwIcZD96QaD1bq
TZ+kuWPcw5JfdnjQtt3gDtJWwenjZttgF3mSl1cwit460vqkhxo8b99f2XP6ncOK+xma9kKJHBCX
fNsRlzu224BZpnVKlXPNKf+a/mKJ5zYv5Zn1ZUIoGQiC9ACOm5mx1y632oSt77M0tjY+O7zqTdoT
SQya11e6I32W0atPAPrI6qPpRvd9P1Oce5ef6IdgrIGFHV9xMFmDS+uGfgcpOaZ8oLyKpw74MWHX
S3pj6YScAiY46sXG/EruEI1zpVbh+XBVAV7bucVD8aAlW/PZ7PGTibcNX4eBvI4y1+RTVsjGXZKL
1uEmcvYYaTJU1BgmJxfKdxNeKue9+gQ2ztt3OzzG9+Yz7FAn3HQ33QM8I94JQCngwfod/RHColP1
PAuTsBufynuCKdsrx6sf0Jk2b+khcWkEXfIJO4Vb/cBoh/MsQw85oCP3Yfkk1MTwYUC2dnWCx9xp
2M3xHRAIsujnr57iVvORUKmjCoeaNT2Utbd8yBiiOjx4Lu9uR+4pjDDHk98q+Dd4SbNNeyGHhzCY
ifwf9UipqL9q06m4U5+0lxxrgMEY4mJeT0K/vdcwgode9QBa/0DuNyB6UesOtybfzSsNMgAKODiY
kYKDx2iXPZgkz7rdS/FuPRXPzia7Tcj/HTdWf3KaH07sWnsKqjCuHcrCwQ5FJ1l49Lba4cNSPfB3
9i4+Z1R/7+bazzsfUIv9qN1Ir3RNeTGctvqb/jU94jQB+HUkihFzC7UsZGSAVvzss2y3IV+HYJd8
5LVLSnmc+PlZ1Rgp9vozq1fWKaHb36flw3BTP0936k98RM2rWDs6HifbcGNX6HtdVFsZXnZKkFir
NpxQRrZVcXhR1LVO1AVJPg1/NqdNfJAxYD/iRo35JLwJPA20MZTDm+5ej/zlF1mU3gBQeGu3G8tj
yfvL+UChdGq/9E/W3G/xp3PPuDO3G/MhhKXhwgnLl6cAP/vgqqMvl6fqrsXD2nnKC4JV+m5HlMSi
D+i4+m2xDw7D7Vygo/GoxMILJx/0jbpjme1tzod8WxEC/lm32xGWif85nOkvDGcs0+aLfgNjEP/O
cHZ8TCusBuHL+BalzVfaJcmGnMrKg9EA4sxvHutztyACY8ygL7O3fxXLdn6WiYJEaNm9ttoPxo5g
dm1A9yYNCT+zrgYFc0pJKEEP6tu8eNQq+UpxyeXhaBmBFmjg7LoAET67cGcSAOtibLwqkc973r7h
Bt4q7+UX0Vj4t2zS5rZoUQaGqMZLXucn4yYkMYuvwS7c6IcRBST4Fc94in8stTduyx2j5fhzSLbL
obpLOngV9PV3fJY0fIPgIsuH6jE4KsGu6PbZnfQBWYXPd5Q2fPR894rHKaKs7Kuxx9+ZbvrnYDkg
E5CFONl3pK3N6yhduXFbqAzTiWANNd0XXOgYd5Rj9phwUmI8ljbhG+XTiNJSs4lKV8PGkezTYGPe
8/W+z8/JO9mQzkd47YKjQYQTA4j2ZQPygpMcgQSYXsvhKanPKc60B9xok7TlYUhUp7I5SzeW9LOd
CVKctmV703woD91rcKYvY813KU2j0A+fR3mXl88GVOKq2ZcNXfltme865XmugEDftwS0yL9IH+9x
TpPuzmibb1hrUzmG354nexk+Eyb6++m1olQHWALd08PyEAw/1fZLsE/49sKhUy16Ke5QQct13KQA
yZ3f8Rh66FCR2wCKYLAQOYG4dDsXwXmCBsvhk/Gz4GeEZBy6IuBD8He/sgP/MNJug2nDC2P8l3fM
zY7RB6UUxX3ExHkfZq+pfoYWydPtvOU8HjyKZ0fAgTGXvpNcb0EnEUE4hR+DeYNqNM0PBcrinsbl
Vs33ZLGo5UaJ7soGxfUGJOAw7nh6mNTa2Y8F0fmcAjmDXuMC7Oh8oWNzn9BKogRJGMZ8vb230omK
4Sn94Ry1Y3I1T/Nev2i3y23wZB85o6mtnaRXq9vUDDEpVkFQnK88BTTmZH1JsR+JoPVL1WY+dGol
2FPPKtQHFY+wcVQKL7hmm/Gx3GJg3sLwyYiu3sYYCuPnuLukExy2M+6B+YTdbfuMHZBP0PhUog89
2gbqnn6iprkl8c6NZzdMvwB4hLK7xCfz6tDAbE/I/WoYQbTMCrBwTCLBaHhIy8mcrumjYBKl/5s8
LuW2N87KsB90387OJnHMhadWmzC7h0hG9S+VgNG51ZWB6Ek8FOrU2wgOCrNb1zkAPIUH/yTd6fVO
IRiAS6+JOQqkgZt8xem9mhBVgSYDPeGug02knlTYVLDyeqQMOzAK6MDrGof8yUmfLcL6BFOd/Do3
/tBfqrPzg8ig4p6jc7MLTtFpAn3KTMOzX+rK5yldVcR47nwz7ex3/QVA1k12nVuf+mLtdb8ky28u
QBIhI+4QMgw7Ehx22qb42d1Lu+F+2YR3knLsD+3teNJ+1Pt7Ez7PV/NzumBNsW8rHmPZRCd9XwAQ
86PeT8Zz7qevMp7jxwbMOqCkE+8RCu8Z9orkxg/EQbbQCpiuOqwVDphch/RZu8OH0JAFpyKR9EeE
6Dv53fkhv/Tty4BG5gk8KyLibQal9WE+MVfiWZARTYrajlx7KqQofc4FmeT3+im7n1/Gl+aJ958/
FvenCjqp21y4cCDj98pD+zg+ouzkjK18JAEd+LHsUhytZ+Vp+YqmjRbv8+K8PDVHlgFj5dPYpv0c
fvR31Zu+bVourSi+OYd8GdJPQFzlPrr2h/BBerQ+OXFQJz3J3QureuNZIfAUbkQHhZkY0Rd7eSDu
m7Dc4U047J4BFGJXrDtaKlfUska5MzzEmJa2BVGTpttgcG8aj5MU4RHZsEHxM7nvdPgPW4RAGeVi
4kM2cnqNzU0/7EwIsfl2zNG7b7U3ggNJmFfeUJ7clp9cpx16ZflWeyZyKdqVn5jydt2l74jJ9tTg
iVVVfds9ye+5vzivNoHt27TY4iXHj9S2Z3g6hGPnI7Pbu+HaXBv1rMTecNUoc6WH9Ec8uvifyDO/
I3+TTMf6If3gxdfaZrzlD0CfI9DIiY/1nYpiCNYhJDfub11U2ZfiY2+77S1gGn6V1go9+OKqd4fM
Qm4P24Haopv8nFsvuKS3wQvPqAfJscReEd4O5W4ofBhALJucXwbTc4Fr8yqdSNRdEz9Y1ftEae6z
Lrbl+Jrhi9P8HoLultmEcjseeM+p6+k344LmGpMYc84IaqMLKFz3WZYBdBIqbW0ES1v1B1yZNrh1
NlZUOEeBIrLt5megUTsaIgf/WU81a91bj62bUOenjqwzw7Ax12cdNJwKsp3WBYnftOroTviRmO0L
Mn0kqpHr3qhQ4lz3cknieSXiJ5ne4sbOhtPkyDFEM3GXydC6Yv8f761X8D8Nk8SRzthbCXyvVHqt
m3DYqAUzRaOF1ieJon0v/qAqavh4AC6pgyeVWO9jMcDK0ykKt4I17xQ1l/11V6tIK5qFEEq9Mxlu
O78jZOCr/IpVlOqefGaJ1jI8enHodQ09HiLOPUxdsUV8GyAV9GMu02ZWKeMXnahTs9f0w2CRq+IW
76bi2jeseJLOxRDESkJ35R8GVwpPtW5KSLWJj5KARuR5kLEtelKCg3/Hg+rmpT8PruWpD+aD9n+I
Oo/lxpElin4RIuDNFo6eohEpiRuELLz3+Pp32G8xm4ketsQmgUJVmpvnHmYJhe8OwROaMhTXsuHl
v8XbfBK8jljUym3+DeLPN+aLgn3khIf+Q/4gQVp2fPtjgszYFpxurdvWeY7c3lc/+kP9IOsMRw85
e4RCB+WLif7Orgp7eKsRL30wAHmSHvq1+xJmN/yl1MmFVj/KlTH6cupy72HLZ5rH3JP8O/wkJ5LU
KrtoX6arneECwCRIo4t2RBw9fRV+sSHwkDKn2ne0zIiSnPZPgCXynq7n38iXHglx34dxRl3PpYO4
cEx+CIrJ9EaUah/tb/moMUVpnQTRlrGSdlw8GFHkO/xaSO0DyYFly/fmimYI7UZUuSW7655Rec6/
MxxOJtmIhw8QC9CzuZHP7a46e4Y0ahdr7dxtw8MIa+E4S5SKMPaw4RyA5xB/0BPQyaRJrb50yXra
8a8xIgRS1So9fGn5Jd5qudRu+x74VeBAcWSS0Qb4XGZOQi3WD/esyipxii9cS8iphreIyzlyqQXv
e3Im9rF4H7waDvPpG32zYBZ8COACea0fb5V10zPiZver7gtBovrDu9aKs8xOsQYP2TrWF3wS4dpF
Xs7vr3nhIlxqZj0OasXoCOf7hfxZ2VFHkXYSG8sVqp9qD9gkMz02egkCS2BDtnERgUqDUmIm+wd/
vreGQj+nGogvMkcZnJVX30CzSa66DXeqF54Z1C0xGFjVFzQKVeyzjJCG8JI+OsoKAiObrXWgswsD
et3fErSVrvFWb5nHgwvyUj6iKxMGSunOP4ajnIPBMxInvHU4Qo0O98Xyhi8GlhTu8ts8klrqsSf/
QJTGv0TCu4wVzCAhSl9C6qu8adbTG3ejXlk+3jgUhD5k1U5vECzzA9lL/wwC1/FDrXyLRCBlDy59
QdlIF4Lzc5V7cJy57VWJwRiyHAf0ABiIJ4VurUrUu5DS+NNs6+qlp/zEwZk7FMwE6fwcVrk+eVef
xoF0IDf/JtVRhIMGxIDc/Zvgj/RUX1WbZ7EMa/Ln+JWnkaFAE6JiQI0Asdld/ANyO+zJI8XQGR/L
Phg+GSFG2RxzTuAJDy6zdkrCUo7S1u8/ta98beTgm+yFUebEN2QvCK9PAN2bL96nTQXLagWbVMQ+
KLLBJtJhKJC08oxTB3srPmgHh8uqZ9xKdGFiTl8SE7875lWe9ZbWaR/PVfQwf6kigAS/sjDS1OYx
pADEDe/PVAWEd5Jv7YtFEkHLtifBqR/K4mpf7XzOGZBN/IyCxDuesqIdfVTAbVK3zIjVdsOpPULe
MeBRvtGyS1AxHflcFCc2+hn5ClWu5DQ+YMVSytBp9hGCaW9gEAU0pLUn/iIbax8zikgu2nh4qsY5
vkMHtJz511L/yugw2vmD+aTIYexQoOwTxtvxYJFMG277FaAgZakflN7O72hPV8mL0SHcsZe3/GFd
Zu2Yp97Yu5LkZNk5S18RAxVvITpMYHbNKhwP7fQsszwngpLjFHD2UhwK9wG+cFdRc5ieupRseiQO
FB2oEzxFlvvlDdP57bAOrrPbcTshhpwpa6Fq9Li7zU965iEJlSumu6i7FoWBNp/OYh5tLRrxug1u
/yZ7ZC9U0tY1qJRbfmYSsz5U452qFydRoJ0ii1DB48hpvgzPOFJBYwrnjWe3E23gXC/6aT6Vlq2D
AmZXQrTKfKStbwGu0TSyn293BhzFfazHzXx77hSwia/ceR454Y3BHPP8BPmww5o8jF+cGu28ShK2
G8i+PTvvrrylh/FkPFS3txzw7+LvpCLqxF5gJ3z1mpsqvhit52ibV75JJTT2J+SZhBEAh4hiDDzu
iBc3pfD773pzY1RPPA9sAuaHK4pO1K1y1CWYRdnBqnppK1+TnJixZBh7BhCoLZ22vHQaGS9JX0cW
Wc9M9K8oYZm/HLXm6MTzSsje0elzQrGLsrCYYTUkUk27ex0v8m/HbcaJyMbkOx89SuLU7hLBlWU/
0Fx59PgHVRWcrY3NE+3PVLbZ7KMjc/vk/ozA9TzWdvEZ5TYeesF7y2J8nx/jgSeNDRusDo6aCpI6
6ZAlN1HbgWDKNs2Gmb2ZYTGWU7khQ+VaCcCKULEa3rLmqRWcIFmpYB+fG71Cfstn53qr13Zc81zo
5T4DALRTHrhxIxjNcq9aNnWPhmpVT76Zv/Ssxp/YIz32tdQHJ5zm0Jhe9dnDf2UGwNB6TY+41mUH
uT6/MzsL2mnu3YHR6cl+CqnX2hfQdIqf3PBgOETVOjROKTRsxNMtWSXHdvoMjITAiUsHHEUme8zp
PRcKjgGW32Vn5h9wg7D78cCx0dReTJ6MbrfwrSPbr43l331g1yKGkncZsyP0f34lFOam3w5kl0fx
xqFIUbAnS/opz224KVeJH2snborypt7Cc3hTfxgBMI7DbugobYJvgRhqh2sLMji1X1f6Tk7hrp2c
odyAu+UZVTlgKxsQXY1kxRZvJQ/mU1XMb4+/xF4IpTuaQ05H1eeihk7zIn3Ng0dhcvmauBSEc+fu
VYNPdofBMroQCoJzy0byLEenZIslMj7XHy/tTd/mn+lF9PRHDdYR9StDyv8K+v24kd5gG/9ZzTpc
HMmPHNo6xUaYvivEYismiD/ZfhFA5zcOSRiw4pULG/TPZ7f9JRZHCI1bItD1vDoInxzp6Rbwz9Y8
VO8SWMw/3SDbRqZy67oRq3I0zisqNin30Am2TPgVvKQ+C6siJcuemk5+JOd/GAYdN6I9GXha5da9
O95GL7znPAEEeCMHHw4Ma+Tq+a6Qbf0vYge2bMZhRFBhCDMd6pho8+XttJf/2HURo+PXKryEO1ZZ
dy1+VIxu7aJxJ1aCDcj43OGM8ov0jR1cr5yKOlCyXWh+jL8MhW+TU30J16zWbz4kZgFtt6dYWkFl
RVy+DTYqodsKCIhM2v4w7/VR9aZdvMLZjYH2xQbQJcAlcvo/jmUrc2AV3Qi9tF1KUrLN9tKLtmAC
yrwtP6S4BOcX9qhGWcsYO9Mgw0VAe4YZgbQLzX1Ukff4HXTwck9qN3xZXzycUBCHNxaL/IP+mutn
Q9W9B1uQJqz+2/Q2Jy4PlMvl+3lkr8u+ubY3NsWE+gn1m9eYMMGTN+rH8mW9Le1qvqWhkz84lzT1
BWJ5NH9z0BD+B3vlEdRupO/Mb6ITIXIKqOrJJroAKI9ftXNFQeeagsRkDJTltpdfkeJkb8O6/2US
haTsJT1gFPCuNXa5yRY73xc71fAQHZPugbzGfatDSU6wv6k86xCe0NtE68nDXKIgAte85I4a2+PZ
2SNSXFt+cbJ203q6jO/SytwDw6xIlkCXPCMHQM5E8Ykd+dyNxg5kAimP6CICW/cFUna4ske2z33D
zr6kBpgrQ/PolUmfqDmbSDjIxtj5iCYrr6kRVjMi5MR7bcUgOO2AVzF2Saafzn+mq5gu7Hvc4uTe
gecw42njQeHPzU2Z+ea17+1iZ+LmUIDltVMweDhRWa78sjjmuje2s3Kr2FhTalFUG7Y9IbK8ziSP
ABFTnW9p22y7x/g6tL42uvI7rhsuN52IuQesS3L4QtZHYHoBlyY9GNzdlDcyvh0NgQ2JhXFDiG0d
siMMX6a7qPMtPCOp3X6IVFrZ9MM1FjKsHeEzWI/v0x8zcIgxhUP9LnR+/93dwbJZ4zo7MzXVM/cS
2drd3IlfFK60wVPfhG0jraLLdB/x++t8ShflT0KExKeimg/VvBLXnbLVF5+BE5kRKQpNmCGCk0H1
HHlMFbW08QqsEx1532Ea8xzEe2iRI+6p+8zXedkrnrEyr/V7SEWJFhTBODiAnGIMZZKLmj4GvlG8
Gd/j8arh54CIlKVDbX5PJf173QrUvLrLPyao7UBOpn/RB7YpucwfzGwja6Bwwk/nGH/KnaZHwDgg
ilBabNI6PinLQcrclmXhMLlSm7e2X1WtD34gIg3OwGVBxuPzcEC7zPmunzNnGMkUICUcKorflS05
4TvULWw5FirT8vP6x6DmwfpcGKiLAiINm6eAHH65zC/ANfVnUao8md9js+aHyQvQ2xiZlx7YtUH1
0M0If2YfSIFPb/FUHyE9hDaD4H61zXl4CJU5SMKD5mGd+9nfta9unwzMdbnhJxaS2A2w/aZ/5Wzn
f92H+fS5xXeC9KHdtju8bJhL+FNeMVx4xYHbGUj454f6N2ENwCxH/OyNRk4frTXmwCJ72KSXQDjB
4+/rZ49zCdDQnZYF31hUpdvpPXjSR1HF8zAxN05IshKCrZluUY5pKoQiFL0OGt9scCTGNkGOPM+s
m/QF86Mw15K1ommJ5xUuEyOwEnO1tO/MqdcLTTeHNlFjT/2qCFfyM46gJwpKpceI1a4vKkE50Dl6
dO8oqOiaYoNSTm4rQNphjs41PwmOgyOzX09i72bcEhDQLyTxc5l5Er6Lj5zamuCyWxbWWdNWcXbX
1s1VsvzZJICxk29I788jywXY98nATsiwgOimdIOzFxoco0VRmu7nmsQFPwCexWPiNyRfh/AB9gYH
nsmT4ZysuXtEwOk5fprCPD/BYtr5mXFF6p8wsHOf48zrD9FLoh1aMFAM8RCDQo93whVb9pGvS2Sc
vBMt59W+gES/lGtiNOvTuGGUzjzOD+OlLPV8j4+zZ35QCTBsPF7TB2Wm/DztQ6ZnCErxcjChe1qr
4ZUcnoai9dEADKRgkrzV6ZFHeiz5Bp7wy2zKB4ecrOFm64jD2iLYeMCR5fjmhMt1l80V7ddR/c3P
NSHOxvgudbv2GIidZWj7e3Av+kp7B3kK0YATlicp9en1TzOETq9r3GL2WbTPvZqbT9j76iJ1pptM
vww2CjNd3xyguMD/zLfS9DDNIEwrD0jqxTszZy8C25FMZ2ohtqlHiKJegqetwjCnC455YV0LdnSD
FntNTVuUPPACZrGOHhkuWqfqVpZrQ1jTXKDjwDxUx3jvwKjfaR7vqB2DktiZjYJgg4/i918pdZ6V
TnmHYWEqV6QS7WE+FBvNFtaUjlgLRHb4fdyoy86x+2SCXI0TwjftRd5yPKp3YP9++waQuRLWJT44
NxlSTELddh9TNE4pS2GAQSx2De/LlUGhXnnEpt/xAWlD0Mpam9TJc4+Jw+TpGoVWlY+mb8LIXyC0
IkiJHvpR99otIzH4IDfvMWKD5FY/P2v8OWVOwBSfw6ziDElkPtEwp2E09r5uuJQsCTdUmr7qnuYp
XgdO4NHGeu9pU96kk7DJX+rX7MKhjuoaZpmLt9gPDaPnAC185g0NB2js6/Qqqi/JdnzRO3w4nOw3
eBPfZnJfAu9N/VGskq3sLh5VHeWTYnf3oP5fbUsg/JIj75pH4QWesOlu8ZWvg0ek5NHlUDbRBq0y
JTe+d3QIX6ZDsQL4Qz8leXbogCeyaIjtstfmlUdzemWRseHJta9dlXeTjftl6m1pY3WOIu+H8kOk
hHHXKcZ0q3Hy4ElgPC8mjtExdWlXv4Wya1LPpCZEr4wjmmtPuJOv23kNwirDWiLFGdnT2F5Gl7nj
Mt0mANKqgwRLjJGsCgiE16urZaKXASjMy7HmTln9zOA8+w+TvDJ77LE9K33LKkIZYzcIR+nAwdLM
W1pfXD3jXz8u0RjWs1ODfrStfDS/8TX/mgqn+KUhfObtWTHPm7BtMTIG10ei9Nbumt9GZIlwpNvG
PrlVqm1emJDn2ynDv84Spa3apgUIwAPCvfDK3eE74iy4EIa9odl3jYP+gkzIEXfmhd7hhG/ADxgU
bOLodzsGjUKwWslO3w2fDKdJPIN28kefY9Mdm8lGfo+Zzzjew/4oKZ5CkJZ6xTl8H8C1Utk1DsYK
6MxVJLZVaXSult5Vepdwg1k/syObteev+I2kIshXDQg0Ojo0T7yeGQXqHbb8Ze6YfIjO1S3LbRhb
G3YHEdA7HkB7q4RrsWY0UPJ4DGq3VoiB1VP4K11m+s3fZuYwBejzq78C1duSsoQrv/HvDT7fnZrV
oX0T18qNlqLgllfhQ79MH2GyljYyds2O/A0OOP6BM3uncKfdhHAD8m1Fb/FmzCu2jPbabCPAnW/h
lU1BF1HtM/TpVf0zSTmah3FNn6HSHQuDCMmBwH6SVuN3eupovgmnXrRZ8dVN+VBp8sTXTHWrm/kF
11Gj+LPrX2meLNiUpV6zMtGDv/Ie3bk5i1/qLn0BaCc3DhQZIjz0KNN9eTQrJXy2WlsKDdRFrzSZ
NVsLPNRv8rvs5tfowbILryLFZsd8oeVTzW6+//wkrU6pMKynVUoM9muMdnerKQo58E5e+IzxVWXD
uya35Yo2AOeHnh28xLhkA5IVaGP9ZfE71v4v44Ja+2wVOiEbJ9oFeqPXnKHc5JXGLbopL/udr7of
ndvdM0KeOHgRAthISG4ULHfdMX/Rj4LLLU0eFQ/WLvabS3W2NtopdevTtGJgmYbhaCML2clr7WRa
Xvcev/HoRls8Us7ZcXTpLkJcEWMP3QtlecLOsyttilU8OLIvIOkw1ujwKLNQmL8obB7V80v0b91j
OOp8W9q3P8+SLdace7qUixvtBMj+XGfS9cgubuo6uzDgvtf+auhBlK+x66ZWt+E+/1CLiUIPO5le
s5F3IHRj+SK8oepAE9HYLmdF3ugvhJhp/WptxV3O9snRU+9Zl9U2uyHmNj71L17rGbj9ZYtgoUgf
CXIaIvu35iC7EhFbTETk1vJp7LyETs0MGBE9HYBXm2+ohiuwD1XtUHaG0M4SEV+bM7pPgZYbGTWc
/uST6L1SXgeCpMWT5BWmd5Zmi9/1nndCLGsqzhOcfR+vQIl5nxiH0JZ+J1PkkYsb2Wv+CoaJwkth
lz3oCXLXbXrtDsI2fe03qKj0f11+ssaLvI9md9wQqVdsfXxETkwSxGhtvtHChoddHKQP6rq/E1HV
PrwX+6dELHQxvwjmjfVSf0YbHq2Feuo7mhD6NvAEejvbCxz3yOe8ynoJUMSih7s377hqgCUCjsO+
Pb3XdHepTm3DO4oOYa+fqQp0FOAfnHSvabo1zwjLzshcz91H/Sa6DXF05lef7NjQ6AFKKCwf5YUT
hJNG36IaUmtkaBTCHQJNqT6EmAWeibKNkzQ7E/aqhMfNeX5tr9pp3DWrLIWS4RhEtvdmxQbz0qu+
sLNes3CjH0UEJJzMlD+WbwFglosoZpfgF4B4zUfzSJmFqBczbwV4yMpy2QneG8Od7vS6m3tyt8CS
I+ql4m9bNxjvJuGXF7r99j0LDkXkGsS1VIx5lXF0qvc0xP9iy7Hek1cSho4byYwvSZNXn5pjQsxB
WlM7EBxLmUjZy3+6TzLVeFglR+sRXBtCbYC3zabL3UhcgzQnngzGXVEdE3Gtf+vfKba0XCou4t4w
cIBY00aP38mp+neYgxPztjSuxBeDYDd30tMIvmxdXpN1cVR4MHvH+BROnHS58pKHHzUaFoXFpZJP
jWv8FLpxbRWXODs/x3Ajv6bVSmD6W9P/eyOGYCiZMKOkjOXW1FZu4feUenJAmcPh8WGnzkwvL9dj
5dWSM6WrHuc7HEFI9VRA1Awio5Zds8qakuoyfVeKV/SaYGIiiDqUu27lZA/eC1ufmdfZWgZP17fG
Ry551Wr8ipmSbakC6DtNdyKgpgPjl7QSnhvygkElXAa4BhzW8J/wM7nO6+53WoFb4wkCoQD4/LV9
S5Gohuuo3DP3xqwzxJVSWeMOB/YNGRU7H069JSI+g6TNkb6ZewcA5cTLM4Qlu6FuGTotfiacVTVC
mYSi+XifuhdjY9I2HdbwYPNpzzlNW9oP2XBwFZ4v4eIq05aJa8zN5N4nIuED59m7FCAZrRjVIxAd
NqACJQ4VmhHE1vLz8teyl75U4yYXdsN07spLzDxLfsirNW610gRa2F2EuzBuxuFUzFg/OEAuOLZV
fJCHg5J9zfpWNRGL3WeTck2xJiwhLiMWIkiAVdJQDCFkJ+yWPTP22Su5HUuCVm9v4d+HqG52ZJBk
AxQEF9ld9q5erBPypB674M7paFiXa0FgJtcuKh+uS6hu2mmvTWg47mzMsb4ZbvrXwNwmjf3+2e3/
r8//73+BISF+ybFB++8vIjN8Vkca9HD8AjhYAP95E4wrCJmbf6/Nga76RmecmJ60NqYpenlPYSxp
eRIYb6brtATdNg4Z0fr3J6NCUT/Okrapmz0Ab3LFfy/9+0uZwRy37Sht/3tNWgr+Ghucfvvv/60G
UnJdWyuYeZQMEqawxSn+kcan1v7fa83zL+rnWOG//8xP//d/f/rvL/793P9/xVT7p/dUPHTuoNLe
+vdDeWYq7HjPN/r3o3jNkZgkcroF1t+8hMNmqsjG1RmhSh+sFT6spMfmqhnb0g/CbjWjAZKTrsNM
SJ9dvfDiW9rPhyacz1PQdtADuWtlrmgvehG/ZFn0aSn5RVGFT1kcOh9mA+bLtDfidN7EQuI1PK99
8DIVk8JILCz+KnsPBLwAcNad/Aw9XRoO02rp2tDPk5IkjwqChfuPliGLnZVEdA1BIqUxDdLkHp1o
piRHIU7f86EcN0NMfMrECUefzrmp9zGNq7af1rlOZzseP0uxlHdqgCwKq4zZVD3uyiYpuEaaOPit
ZAIv7SiNjqe8k6UdHC66G/A7TJFevKn4FVhYJoZds5kfTIW0jMMRcPT4NGB/tFKEkMAoi2lZxug7
NdQWLdbH3twja2xHDsK0pdg8ihMMouh9SGQ8oDlimC4JaA/0VlWBZ4R9Hyd4dmXkERqcUSTfNcJL
C4dULUbktagJYrphOIQ6aGemx+jwofBvJX9Z6JdX0Sgyp2X8JLn2iXdF6maxFmAjBgrWQJkwmWhf
sILZJKgpID2RYkC9cCXBY8MTxAr2pzAWZKwvOA/yONerufgxpyJh/p3eW3zBHrprUYtB0ELuNIfu
pC6jq9XPX4crsouje9wMxSUoMTtIIvkMgxlUjKLNeyMqi1WRg38R2yzfttrXNK9BHG2xrWaTKLGk
4ZJ7LT5WtsQEphfn/XsgRtWmyv/EBOUDMF2Spikb7SXVtha9gIGhh1ii5tCAOD0m+J/33XOvyYrP
uGbaQjomFRTm8QlLKZeOjDw1HqCqu5Uc6F9WtBxmOaMoZUooj0Vsv2LktSnfKFSpbcqYUMHbxh0t
K4M1MFKCXh61jaH0XjlM07qbF9Tc2EsIOT1FRS/vNSvRk0aJOiSkfllGHJmymSVm9teMUbOrzBkW
LzURMwZxlRQ8H8EYieg0VJo8GbErUKbRq/7UPPxJwNWuioyzDZYPzQKWbPf0LK+FYb+Y89ZYFJ4S
BrZtNWkx1eUsqKig1R0NokbVBciUOpuBnH1quN16cpO8G7FMIBegdTaqq5iSEgxCQV15oKsqUjcM
E462RLGuvYqXpFKlmtuwlSVVruHxgJJ/PAUsJDcYKEbgH+rWFe5pEn6GfvE3Cmm/l1J2bpUZcvBh
RORxHq90TFW2PSFNEoTTKljK1KkR3Zayis4Qb9ipy8TV4gQaB2o5ZKU/a/pO5wLA+QF+BOYX0ChV
8BD7s7UpI/FfmmTfxwQqeUvUV1TpeQw/43baSiq6LxGRAVtsuFaBKs0qbYg4HXHxGmiRxuF7VNJS
Lg1wbiXoillpeyfGb3Ul92rhtzDrqYHR/B8Kiv/NosYkwOlbsyx3NT1NFa2pjh7ilM6In3tWcPTE
WwoUsUoan7EluHk6i2dDhShWyqQw6fQtGuLHNHGvSw17dGFOPWTZX21Jbr8NIojX8qy8mColR0G9
F7rEWf1PAjTTcEkAWo15gQZXay5TLqgfKeVGWaFXaVALDqPBz1RhOxJEyFCGbaM1u206xA/o2VAJ
MmWHs6WBKnKhaz3QIJ1CxhICVCLxXJ8tqbPNPsl2pUKbmAlaNFSSgkloXTZ+IcwvwBA8EINPZHBA
2gMoCORJgfidmqExlQYhQ7z4/dIwfmNEL4UUykdR7t8bub+VmHKUPYZY3SSSxhvUJyIMj495RQKq
0bRfNOiiYkqxnWzOGKuK92V/k4XgIgQhfQqoEFu0iKBRd5FGfJFYNMmtfcAWWZrvYkqZEgQhDXwm
FKRk7tZQfT1Bz27W9BxX0PtHZ0bBRjQIh0f9K9Pz37nTrZU2jYOji9TgMVSHYOKmAdISWc4jl/E3
CdNHpOaWVGKOrZIv9SMlLTnUV0vYn+OqjcClW3e1hFvSZNQpeMxQyrVQdlRzcUNWOUo/Byob9B3G
sYpE32SmP4ToDQuxBZ0dj3exv8x4I7UlPDfwtYERsagiHQreHNhSomisk+weW0rkR7Czt3JMj6bB
NJo2DhoP3ETRFnY8ilk5dz5gKtoRND4GDBmRQINclGbBWaIw8IdBewGTjLhZU0vPwgW7lyJMvtsM
5nE+rwvaPKPZrgwVkpeItwat0xGWfQ7NOs4BmegG0+p52jIgwptMZDh94ko5PFRsozm9W6y3nmVq
rMMRRHBPLbHLGUtAuyJAYtIbissVJAa8aal9yYFIE6LT3jKRokFu7pdOWLB9Qj1RwjBBuQTptxoS
MK1wGrQw80q4v9B/GO1LQqr8lRb09hDAzA7IwgAMx3TQSGEQnoxIFkKTqqECs8M3mrMiVYIXaSJN
QpxlnUSl6tHq5H4DJ6xt0HiKDAugpZzRwxTQYqMcqedhsGu9rVYhaGTb0LXjPFEzhjAww88vevr7
saE6Mlu/HzUMyqRC2YJh1ZJ1TKNdmjI/DhDIN5H8JplUlwXWt9dRUINOFpMkCjcra003MHOanNif
1Z2aX+UiuQs1lLOJDTns25E6PMmIWMhuHzL0UrQJc0scJnljvLWpJt9z9TgrOLVjTrMWegqYs5gy
sdXhWNfQdK1MTHxMbXyfe/MbFOAV/vRyzPuh3Y0hdn/0A8ALjDtNDlGaWyT1Q04VqrHMvVXkn1oA
HG8Q6eKXyWnCEHmrLP1tZgWyWAlriO6qsV0x2UrplU5jgkeMkxN7oeNamL2h/wTA7h17jJUlIGJL
YFD6XUwNSxGzDDWa9KOk2r1sasgUTLhPIwYOAaLPgfzF1QZciStJXRUp0oWovSyGsQGH7UoxogZZ
qldmHVIqhODrKiGo23bEIrHrvCyeKGIJxbGC6a43CwNjNA+qXPYtQRJeej4/OLewwaQDSwYh+pgn
EAD6+LSZnIHlntVOXIeM+9u5bC2r2hi8oUH/I7Z0tlUxw6+wTTYwRrdqO57qrIxXBWA26H6cgxEq
/jKpGUOKe4YVnymQ0GQehmRSO3BMx9YxHKV5Y/RUX5qkdFOQIr5Y0aTPogTo+UEX8sTRQ9qrms4g
oyj9aWP3bYodPxaekEHPO+I7Llh1C3KYdvXemjr1usg6c7cSPDZG0haCk9Vyj5JY9ZkAB5cpbauY
Zo4asGqlRduPkUYzBS8GyUArBEkUL2aq9FMLuQ0vyirMGbidGSVtNYjDcLtgBeAGvhjorsbDZHFK
jPR+2lqH7zWjhhz7u6IoyQY42QkhwiTjJ1IjqK8lbjUOJYonCo1XMO37NHQwNrNR79RJDS9Vkroh
NMG2QapoKqruq3X3MKwKuKRl7WaLdMXSqtUwPQrtIFdYWzAq7AmGSQtoBuUUG2+RpF27DMvEns/K
ZUpQE+ZBSgCZvs6h+YXduLZWZsXy26K7YOsH8kxlKyswqtBSAcMaLiiwO/z2hk2kVR+4GQXEdO17
Lsf0NcTyGAe1hgh42o48uU9/emxDO64CFmskJRkjTcpVzEW3ioeXsKK2J61q2GO+WQ6gOImc6mLZ
j1r0Y4w5dsrhV5BS2QnSWYO/xUnbVTP2OtIxjzDOELArVXyQ1UiOK4pqPVkvm79Vn0WLjkoXl+2q
eip7k7rfWEYtOHjNYhHJtOwyUMQIiT1bJkRqbcYWKGdY0Yyxz0haybO0eleLuVe25kcpcw6PmbBK
JWpH2NmiFGopvs2zcGoYLXgVaZqNcfuRT0nrRMqIbnJMjZWGMD/d6YNMCi0POx0UCXUpeJVGkfOn
Ge2cGCoQ4WP0aZrSeHGMVKOJccoYvkWIl47QFXzTc1czAz0yUhZJc+jpGsOh4xAjU5zDxA9wJURE
nl6xTYmxAqFXy90oHcxhPTC5rSfldIzIoqnnm6kbk3ZsMAI4SUZNvav1U3HeCugmJqzxKEsOhOcF
5VO8ocGz4uOGnR9PsnVpq32T+dHcPytuaAV5eNA4VRBgo3GjlPj/Bg1t5TnqztQUbkImMbeRC2sl
4AYKUkMNZOofaV+kDghmj2hecNpO3Acz3VpRy1FBUm6cEUtr+lknG9pK2nkUaYgl8z0J+7WVAvkx
IgmoUihwwXjYZWwcxjdNEkAeBxKyWus5L9veGe6edvLTF/xFLQoLe8BlXT/RiHqsRStFn87DIJF5
NwQzgZJQCq3No6JTew2F8LAEz2BZYnESlyLIaQ+s89w1Q4v+rvVlNn1DNSrZScJwAi524Itj6tKS
sAljywz7UOOymzxSJU1XeDbmIHnY/LAMcVUDmuSEenxQOqQlM9dXfN73AD0p4OOdHFjZm6jjDhIJ
WHJ1zznFHCulDDYRNDxhlXUavT6RvsuEG0XPrVQ7Ghta2mSH6VnnazFcaaIvzBK3zdylO8tsWR2m
SlunCZnyQdJqklaEs0LTemHadlSMTZRcSljUdDa6b9yX/5SG4kDdkfRY9NUntXNFg9n+YuTqVhRn
/LBHsNNBB1sJJckF5gvMcs9Ts+YUYAC6UdDpokfUa308RKXhAyMbn6UMZrxlRHGxHPSePikIVhe5
2PRP6FWvLgXZtuqMCmpyjMfMVY/GpUH4qJV44zZD8zez9QKOmfd5jy1ZMjc6IkbUR6OlBa4aBOOx
TaP1MCyHRZTTXWGi+5uWamf1HTDQJkA7GMSelgTntEF8LSzyTnm2dzSc1mw1b+/6/9g7jyXJke3a
/gqN4wcapDsw4CRDi9Q6J7AUVdBa4+vfcmTfzmbzPrvk/A0KFgiRERUBONzP2XvtVNKC09dieJ4D
4v4Agjz1toWYq29I2PVRAvF7hntbg2hJkCb9QCc7WXmHUapFOz1NHNeZtrUcfA3Tk5USgAf9npSP
EmVVw+Ug4Kgf5kInSyb016yCn5FmlHptfs7VfWhGxkaN+oQkMC1hZgwWLIrwBlvEaCPsKE0UhuVU
7ZsEQL6h+fd6jUMEdC492U1qpM+psLY9GcUN3grNik5MC2+pmMyILYZdrpu/GSi/wrkinjVndZd3
g8EZkBFya2sXdWvRXjPTlZO7BbxxjwWtCyt3cjgJBQeqpFk4sIa/NhlsMGfJzzmK0IQgfO+Iutma
YnjFQdXyI9b1meAIbRWiqK4gRW61KqbPobXh7SQ+3OAOi0NJTWqhhm3kYL7pLc2UQXWPphc5sHJJ
RfMGHBlO8bbx7Re/wFuKBeuot+g80i58b3WKQjHMgLiI15E5MK0ian3TVNULpxwFJp+8Hku3X2ur
Gy4MC+GpLnITmbv+YYnhfq7pabSCCLUCKUBDxKVHlAY07q+QiMWbGam+WdAqK9Q61mEJZzCHK4fg
rGGccAdKICMYaX+O3HunpiEy0LyaKH4FVmRcycJYFwS+rJseqWZSjhCgLf3DLY3wg7XNl+NzShvi
IfccqppW88X17TUT1F6cNmCWdV1UXb2nnOmMwbgNqujV1m10WYdu4IIa2Zh5m46yGkPDOUPhMuX4
9ltzDbyo2jkBkxgJq6G2hi2XLloTdnGU8GNXudF/+GZcEgOH6spndjL5wGjJ7yUkMTW2o8vwlk/G
e+p7j/kc419Jl8GK5pM/XkVj+uoazbCbCW47VyNM8haG2VpEeoEgp3rvB5uQB87ygmCnzURaz8nz
eqQczFuKuc63veFfMtDFJ9f07IugzCluuMZD6VWsDbNRQ+qJKc7pXrh4RcCmW7L0XO/eJXIY+piP
6r9qHt08X4upstdjUWFLLax7u2X8yw27Xqfg2aSmazs0qmaJ/cl304zrHDWekbEvH/Ua6gj41Ky2
j3WRi71EeWClstv5GpNQFyen5eeMQpmOH4FZkh4V+ORZ6vUhI4rb2gfNBiWoBSUY/NjbW8wtjkFh
f0aZ5l1HcXkDx7vbDKY1bsliI/7LxfGS5UzkbbERsbP1yavpp5aepZcTGPgxIDzJGPhXrAgrtL1k
14H2bwv/GZrlxp0tRPo9/Ywwfq/LQt64lKNZNUwXopdPHuK7DKsfnhd72jil9ju3Ozh3rmDlpl3L
rv4KKLxtihqtxFBa885DiUE8a7CqwDRuVNW+0LNiG0ii64YwkPvBV0GAIzk9kh6p409M5ComB1JD
UexraBBASjMtpn4VzLWJlHUkc6PrXoNAe4oL6axTwSo5LPMXc5oVNzs5+X4Db3LAfmh1SmTZtuts
wsevDQykBVEle6u5qTUXFENAcIEMQmfbvHVEstTNRDdpHjB1iBpeQdM1XKw0cnUMvDx6Pjcw7nJ6
+zPliJEr3Co2vHQfE92wqUy+VW3UP0Xn3FlN5rx6pNpC+C/fYjG+6y2pB7U4c629Gfhln0rfOY7w
7GGMNyhWGs7BTMXA5i8jq+K9X8OR0VAz5GcSwj+DGOl7NjD4t9iyuJCMF6xHuD6L6jMNCKSODBd5
caHIO//8ZjjVt6DPMFQpuOPoOUV8vTw9qKQ70ahWi4h+mNYs/MGTLk9Sm5/dbME4LvvfN5eX/9PH
f14+9zWf62dfunQYh52hDb95yxCPBJzZJfnzBw77N5Dssrs8Wive3s/uP7vvnz3FhzZT9p8GmUmT
orAuyaF+UkJ4WOiq3zeXe5f92Rp5SMugfZge+erqXZcNRxeO2599bfb/sU/sO7XDZh29yGwmym3W
Vh4pL+bKppR5TJN25n+ptQdF9AZg6+790YKWo0Lysp4MnFAPneNMdsTac5nSLLttNf/xQKKeIgWR
cRxU+58XLE9bdjWKQjsxhKflrsix7eNoqoyOTk9s/Mtwe5bnLY8smwIkP7XlSruLIwvjtsgxdMXq
YywPt6bjHArzcyIBAsGw1+NuFWgFIihiJyYOULYUrUhWNPP9lGtxVdL9teP2vo1p0PT1VK9EIaDT
qY05tggiwqKe0TfOKESgzsii/Ro1tBa561D9jA3SqbiAw7vrLsKmoV1IFngCbGwfKapUrEBR+XKA
q93lvmyBCHayBjBMDl5h9Ngblkf6IDfIQynzX+lAVf7ndenCIZw6cfSBo+2Sbwyh+ttloCnyiNaf
+O/Az/zz/b7fZfmz389ZHhpbOinGkOMK/fNDJX9+suXZywPLk79f9/98+OcvlC7oUK9rDj/P/ct7
FkSlRzAyU4MJMMwshj83A6TgeDG0WO9+sBEumgY+Ozm154TSMzgp6Bm9m9MM0yJKl++JTYiDrHy6
AkV4kMmUH0QY12etG+gqJfTxiafuwx6EfAo7G91KVYDyArGy9j3tHa7+b0GexrGvaMTXKVP9mpkL
K06HVTakAk0IamL0LE2flaeXWyMEGBhEvQf9mt4HGH7q7aT6bBPvgQlYcZUMDGlepSOd1fVN0CaA
E4O+wqxEs76HAQzynbWIPQI1aGB45NmvPohA95dooJgLrLtkuuko0a2xy6MuEsVDK2ggVCFkEAMl
RU+VbM2km353i18xSslZqUbj3pT5NdPbZjWmOkKEKN6nXIL3vTBqaO8weAzWZbofIady8XMV3U1q
FFzMIr+7Gg0aSx0dTMOiTdcpNXgaeMe+GKc1MeEjxjW0xM5czpxaQHEkWmW4HxNCSbfU6hs4zVDR
r0N/TlfZ7CGhMdovJ0hchWCXa9MzTkU4dMhPfcTojX8MXAwguvSeE2SVLX2QdRAQIRd0KHryhuK9
9t51Sbqt8+aDaI0kTclsARyIDyq5aSoW27FToqEO8ev6S35i5J9s50061ruZdJhnG4pp9mTsHYF2
PCwQBhTXfYLcUKbVMy6D7MJz4ZzUbRBcVC51UiOJHC6BzQyQg/FBs4vxUEnWDgE92KSN6pMctCv6
BHXfPlQ682KDlWmbwzAhiXJFM/hqSIzzYLkO+rEu3rRucam1VrUdHP9aM+2PvFJ1Wz6OxiFMccQk
oifuQAbmGGMSP/8t0+iU+gPG8aDSLsOcGhqXM5hCkcZ3kppXAZQRS++J62soB1RIYAhcNFfEcbzo
rfVLJNo+DzBX8NJLygGcMOF8k2nivhf1eEPt0SRfcZM4KMCEIz1yasiHpBhy1Gx9wjWVJAfDZRWU
e9pJ+veJ3Tu3bWr+dkxc/FH6SBQxCjKRo9u1X/tGB5fSzs/hXgsMlgmzGe/tROl6RftJM1At/AZt
41as9doCE5/VpZsyZlSzMmOmucKc1cppaSOBbXKpr2ljmZsikZ9BX4dPBeUt3/fKdThE22oA3OZT
1936mX/Uk+hAMfPRVFG/Fd+Q5lkapc7CeTSK9pxmHho4l0HUBgUMhc3Z91bo7tvSv2zCqD7ads44
UhC0PWIwx4Q1Nv1rldZvesknyEpEsJl/WxbGTROOLP34vntt0ztMBa1u+jISoZGRjE/AbCjhaaGB
mgYdVhIhA48d/yWMEFXPuQ5ThwzhFXGNqzb0L4tZUOvl/IAeoX2yXENRoR9yD4Nv0J1sFHYDxp6m
BqnEcL61Bmh8pZYFaGqz6iMTlA0aCIlreNvGpY2+zaC0h/glabZytof7rK1RGcYIZfhuETC3oXbF
nB6An4HodspPrYyCG9lxTQ5oC9l2FGxHy3hzY09HDZOjvzSTx8mOul2TqBz6UDpXfeh/tpTQOsMB
iWEi7xo7PlfVxTdRW4IPJEJ6S9eEs3vse2Qx04XXU5kiIFduSBXcOjMZn6Vsh4euGGhbDg9V0+ho
S8NfptVZq4piwbZ10PyOhmkwh+eP0iVG49IpJ+LgeataJa82WQvvJDY3Wn/NRzTXZuO3KEYpfdhj
U+0AYnPA1Chhx6k45cFApIFATYqQYzdrpB4OMaYKaEBZgtJYwLo/mBZgIUcLr4uUmWhIVi04r6Hf
+qS3HtpAv65mdGE0qx67OcXU1N8OTTOvTJfax1Qa2Av1wD4ObvcZQ0ql0JZ/jTFIwqEOc2Zp+pOm
Vw3fOkG9mgMps2qnk+64GNs6ue3jjhJ+YVHgsaTCgOaYLarxfmxN9OA2tFzqv7NZzqcWcU3qBNml
Eplx5Mqij85JOWebOsvO1EmvNX0RoEdEccZER06VrHddi/5/GOfkONX80N7ckIMaAacpeyIttPFV
JmhA0nG8TqjbH4eSxgpR9UAzYgvTMAnA+pi8DgheCeJ9TQXNdF3El92soY+esFoIEwuTXlvkCyGF
n/rp3NVxeqy205DdkszDmJp77+QRUsxvsfiK+ilx9QjNTHkvaGrlcwRFVHBlzjT5JdSpKkxaOEl2
rgdOIGp2zPbm8cPXq6tBn0qgOfzvYxzvho4l282wIFfhg+E1joFU16sO6HKyCiECVPAFAj4I4Ha0
mbFBqfuWB2YXNl4l7YeiaYOTFzovUQrZMK717tgpgs2gNsaQYKYI8sdQC8NjmNXecbLHl1ADVNHk
1nQ0mO0hL2FTa06wcTLkBDE6qFNS5cah8ua1qaqHfmPuRkXb1iWLg4p1pNsUxk5XfM9l880p/3P3
+yOqFzQAv4/5ZrmjX3I4RvXJ3cF40JIUyI8c9LWLtxxd5HM2tiq4NN8xfVTo5AmUsmu63KSRTqq9
ANtueBoAktrb5TARs/rVCtD+Gx46z2VKv2xsl0PBVJtll7xXKugs2NZ2W3fHxH8L7I7szuVDWU1D
TF87NbehOsITm+tBGyfzheBs+QtA/YdU/gNQX+7rXY/rpsBgRNQYxUm1fNK0khpRYHWoLxMSrbuO
BV0+AHT/2TRqjtpFTrDS6Tiv7Ipm5/6H2h0kAWuWXN+NKjKjV5t4SbFY9qPABNZfUY3xUgtkdU9q
xKwiMBYya1bf9a1rkDwCsWgBYs8pQl6trdLVoA+KVAUs9tiVuM7qwrkMZcEAQYrYceHKL7dqhZkn
QqWgmEEpNlCM2IoYUuZiDksO9pbPsNwSLHUJUEPCFUbn0qmMY9u4xhEdex8K/+BU0EzMBNFvUIaY
4FPDng6hdbcQ2nPDJTIrdoGyNa/zwDyPtV62om1Q8RMW+toPNCw7srGOpWlYxwbI97rjGkqOGOoD
aTJUKnQyrEtPkgOseGKpD02hRFBa0q2bGpsA7p61DH3Mm9L3o52RSQ4njyUvoVLa7wXA/g1xVysM
Y/AR088WhaF/YHJlHrnksVEQIUchP+W9gX1J44IG1av0EOLGEQpnNtRXD0U7G7tR4dBntVm+/2XX
oqSYZhRz+LoDAHrqN2Dm9sfGG2GouGgFSO/QUOCmLIjM0EJUOuyKDsULqVMrTzHUfw7AZRcoPobl
aSYBoHHvLWt4LUs8df2stJLxHDfbUB8/LOzxjPvyMIzl6f9kdt+ENjFSVyYwwtk7UNwBvhlw5aVm
DXwy2ZFunWwk7jD9bf4KWUDElAk3yKvhOW68h+pDeyhOtKZ0RKootdVcEOZyzIR4haNJnsPH+RW8
2Nd4TcfCfwwfMrQeOzlBOF1lv4EoqpNy3FH2pINY4kuiFTBdWDbJ90zcaZZTY922L7kCjoEg2TKo
z/cqxGIA9Lrt9B1Ux7Df63fzdftZsDshG7ywEUOAOKIH+Gpy+hprhDntC28l6MUh/6ov9DvMaDQJ
M9zgCG/EOfogaxLxcunxohk5A35j7YR3qo03zJzrcYcjxLRJJP5EDAOspgQ0+mC83gKw2kQ3He24
C2zGCC0eNCql2hbbeaxAU+55+gxuzDPqNMAFG/yxEAkIdRRfJZezdCXuxZdzZd5rb9bRv6cez1yv
wY5lwd698MMzcwaGFfM1fp6u/a8Rb/jzAAO73QVnIzrYGPi71cCgLVhIbu1qrdHFQk5+Bj47kwKG
7euF4wAH/Ex3gq7ROT3FHzguSxLLN4a9JbHbhqOUorfA2AvgoSN1KqKFRR4Epq6L4YaZGOMGknjv
9ozaYjd+BNWFc/fLa7fthFT+POHzdisuhnu72nvyXkt3f8mBvWFGEhT5v+VddlNEBKH857+bLjx3
5oXq/sPXf/47whPd0ZlOONJFmmo4juDxv2SqltU4xKllYNTUj6WGZGWT/NZOxT756I7BHZTTFN3C
VvdvIrmesh1lRXl2L+dPjhDmtWj0UsV2mcTa2BLJkfFTpIqTGge70D34+Q3MzqGEobq2tJ3mmfTY
mTfsTCR/LyrQ4d15mn9D99tm2+wVCsclHtB9+dTfxnfZQ/nUUnFYmev6V3yEWPuSvtsYXHb9VXrk
2o8OU1epK5hprN1ER2InbxnM0Brskc1gp0Y+jW/fwtg07cxhZa85O1Zg3lCWzjbuqPZJXoJhHqlm
n0W/8brtr7r/Eg/ZGRxv+BtjAoYG+RsHFInh4sQqbQ0w7TX+QAypf1G3Rv463NNYeKj40bHawCrm
Ec5qeA0asn6kZAcMs/7ZueWQbWk/3iE2q56RWLhXxfYKowReXWrDKd/fEUnUq4yYZO/TD7T6W+3W
eoKCufU2wa/5Q2DstnbRQ6o4jeaLa22ic3fQ9+HOvsIXar815Qr71AbrfXsLBhDBc/ZcQBbB9YKy
aYPcGXMk56nEDfARb1YRsUbgWi84w6ZrhQB4sPTVL8BkkdwwO1i3q2i9B2YJ7JMOdoiB8NQp48UJ
nwI49Y1xR7PSCJnpnCmRQxdX9AYOW2R8V9OaWcZaq/YQGQ78F4OtdWN8Zdmh2o/vLMH5qFzAd86x
ep1O3ivryh0zty1zc6LwOEQUaOHq1XlDSYhCdHOMd+7mXxz5Cu7/3w58YeqGLaTwPPNvYcKA7BsU
XeZwZbr9FZ6lcK3GGA6vR+m9mEphSrT4On/DNoOyCaPRI46kRhG/lVb5X3wYghD+24cxbBvFs26T
ffD3s9CJ21HUXj9cRSa1Qv61+iHMNxNfEYg2HDZcP9b47GLoGPTBrsv2OqCBi83yEf9IdL18nP8f
pP0v8i5Mm+nMX3659Xv7/m+/lqSMq/eMCO7rJCXwInv/a+TFHy/6I/LCs//DRrEuHdMyPJWG/ROi
begW0RaCZFZp6qZhuzz0R+iFJdUj0pDCNVTIgmAU/iP0wrL+QzAsO67gjdRr3f9N6AWLdvK4/3qo
cYclPdPzDD6GYfF2/3XAr/vEzdHpVkfKdSe0mxRrJia2MvEALYdAPMg8G6nml8mI8E/Z5WhlMkMa
1yEa8zxrB0RRVCdzjavbqNYQVZtd6LFtHzxf0466TeYT1fi8Dmpr05mHcMijU8cJrlOTt3okYEPd
fqCqwJbTFKCAVbEH2aqqxCFrTXD6eO5xtjLv2LhBj4ofqZRZCHkshfNUOrgs6gaACVNowcx9lPAm
uPWzQbUymtF4nGC0UMHS9stDJnlylG7VU6uhkMckC5ptoSVPXjoxFZ/g3S+boCnNI51bfKiOtIDn
s5tkGfCeme7Gz5OXB5ZNpJ6y3Pr5A1QoG+Rc+cagiLvO6t8h66CV5sL2nPU0Oy0b3eiyUz37Yu9Q
shATKwSvYV3wfQvIY5ZQcp9mlCiBIdsDMbKreJ7Tk5t5uhKRaLddFUm6zWd0v1ArGrJMXStQtJl/
bDBaRCtBI2M1JYTkUifsnXXvhS3oBrM8RSI6Vz52zuYqEw45C40ZI3kExxPX2Y05uJ+iZPHTVzNw
DD19SecMsmVUvrkuhS5vkrf+wIpBD4XL0pbJe0PflwsvMlBXe+1cACFWn257hNQrwxvnfSGyM+VP
Lpw1dH/SnU3SPk3jEvUlXVfiMPnaAqGz1AYsHk7MJ1yKJmYTwP5ENnzWpt9WbuSXPZFpaz7N5dDk
QHTsUx1bHaKnjjK++REMc49fRADeJLj+stLYNWoCiiynsC5LOugUWNHzRml/P+G4HhNvOoux8za1
02hwgJzw0uxrjs52Tmn0e81+sK19U+bZlR165Klkdb+zhgAqgpGA/kKnMO1slESoesD66CGa+mw4
59K3zxaG/WIY4UuMhXPW00jspDs/LY+hM+TbIxw28004jeoJIiZx0Kw1eoYuZFZ3si4N9anbJqRD
ak7bOsKWpx6jymJdiigjhtiRuCvnRxHEUKptdAVTguCvHvhvDSLi+3DSnWdqn3Jug+08sYYcjBl0
1dRdCnRChHjZrDnj2JLbRjT/5b6hfqW2dhW1rCzIs89Omunp+0mrt2YetMfaKyii8eYIStXN5c6f
TQ7sQMvQtzAAqmwADMuGzTvHlLmWPXMkuybR4aCOs3QpGAUQGSIEi/Xt7ASPqPsDRijbPBUgPlVS
jjNyslSWuEkD0AJ6Nx2jMsX6SpS0lXjjsaMHQZxFbYN4iFjqiNym9jreJCFRPmXsmpvezd6WWNHB
hPtUeLSVl9rJEs76fbOU9ro2QJ0jTkIT9Zm6rPUpawx4HdkMzEQdfjnXg8C15KFmDV2/GgMcEqJx
v9zl1fAZDcPuN7WF4YUhARadSsSNSqJPBmEwVyzwd9ZVgrXZq5r6mJhkbKUi/kyok25Cy6yOsdpM
UffHreW+0cVPkKTOrjFYITS+68CNEfusFdG+7D3U7CXyNOl771YNpPIntXXOgncjqo3N9zfZDdiS
XBQGdHzJpcMAHVnjsJ/QdK5NZ8bDiu4DfwuNmJEDm8VMSH+oxRtiBQW90KUwgrnhj2zQVie1UBDA
jMnniG5JP7YxkV9WNGx1By5qXhG64IVbug0Tpc320Zoxc1auO8Lazx+Ez5ce9VV7QbR7Qx/KgIQ1
ESvCpZKfsbW89RChfMWs4q1kA2wmACzZE0TuRNpXbvUeKuKV0eXOXnO0iyVdlIohl4rlZqd6lY3a
LLcGLMCWq0AphaaHu6UbvhwAS0t8udUUmCP0rtwuwbRL0144EZerJUDWp1SN4RUUjOdTH8skGaFR
3JK7XScDKTOsIC1C8NZBSyXQ7M1PU0p943S+vbXm5pbikc+VqLH28MGm5tVpfgWG1RyrLJioNqEH
ObLYUNWe3JOgpAy6YKErfkduTPyzemaKfgohNuzX5dlU4+nE+fgCsafAOovLvauCphyrBfR7qPLJ
BZQyUEZmONy4qGxR6tnPZno3oEA5/O3/vuz2kYpTTObgcmpC9/traGKW67o/75cvZdksCgVnFOfU
nD6G3CC+BVkbQah0bmjBQfGcPR3gOP3BuApXSCKPTaIO0AQQ6Tyh6q5Nr9ugLcAOgSD9OF+NklqY
0AyIe5hWYY0jXqZqQj+MBYsYCS32YgMCjIYdU1A1Z6knI8k5YtTjUde35eiAivSYBeh9CEqEAaLL
CGH2VDWnHGWH17FfV9XMF642pOUxgBGQiJ/ESfHXrETslYewx/Ku5BAZ7LI4ifx9KrgWlMAJl5xZ
oVQQP5vlvmbubvWgbrfL8LZsLDXs/ewuAbRZBLk3CGS9DgvExxxmOJY5+wPdYDRYbi4bl0g0Uo0l
XA4bjFeAP6nUDQwTKhJ62bRG1+xodByXMSibGdJDeKwIdLHEqMI/prxNa+tvy/su4+3yWf62O/tI
u3KRbYWDZVd6K4Pm8eFbK9JXaGpnN31uHGAQfTvox2XTaCBImoxvpKDLcUb7XLG2d36jlIacQ1n8
hJoJaGQ5klT/oPkC23OujszQJhDbVOqF7xDgRaRgizqD8BJBllFKnMGvtEPpEGxFDIY5BK9plWzQ
BW0itxq2jTQZmCsrOXVFk1ARpLZoqpJitkQsLjfRn/6RPPzzsAGpp+usw89jy1OXJxAhWh5k/2ap
jDFa9Q56LcY6teeqL2WJ3P7Z/b5Fp+1ggbToKkG4+HIfBUgUlMv3WDqi6E9xVWDwlM7O4n+cmwR8
23GqA2WT89npvENfAjYLZAbRs85/RVlv0DuwjCM9PmCUnseCngp1qsrSyy3k0cUxj2qEu8vN5c6f
5/yz+yTWtFWhBcl3SvTPK7IcKKuBy/fnrr+9fnkAX/kfb96NKP41zcJtqE49yqHRcL3crGpBg8od
WcCaBUWOkQG9Iw+l8nVMAFbBsPjnJfRnd7nVz2gsLpaHl/3lMvuzm1lEPhFWf2xHRM25QWLMEke9
BFPXvfL/LPuDOo8c2133WTMgwDHIW102rj6iknPbzt331YCQtuzow7MZJTmWE1fkFbnIyJkNLMa+
KUFme6q+P6kiM5ZRv9lHfeLvVBBuV+3tiW+DZutIa0HdHD3VI0CwSRjB3x76y7OiLiYIa0Te//2s
fNPpRXmYJaPPZuldLG2Lny5Gl+mIDZb9MhEzcYCqy8Gqpcr2y81ZnSjGEmy83JwWKdfPXzEbQIql
HPsUMWcIGLtiLQDeW4nUvv/4X+/5+ZO+aoUtf3G5D2OOe+hgt6q7//ascAppvyyPfN9c3v37gyxP
XfajRXW37H+/48+f0uNc5aEh0T1JOTFAqP/j8t5/+xTfH/vn4Z+//j+4r8hOsawIJN2yEDrM/jQ1
rEejAEeSWMMCRb5J2XB6GHNq9HM0ADI14LnG+gz9DM5wP+dPceT268IrnxJ6O0xmZ2eb17q9M3x5
0yRj+cJSmMyB6b2VIIzn0CRBYFb0DZOnG4WSNJpOtoqa8HF0cn3dxYl/FJi77JDifOY7iHAbKMlp
pErARftgFRFXGrfB+cIVBVFq/zAP7gBqUX8WhY2VGtmA7OUpyIlvQLZwEZvofhP136ThjRCpawg6
4sIn5Lal47epmJ9CAo+J/EEciTo7p99dl+muzNtfvsAa4I4DSEq9fzXbESCSeHFjqtUSo9RmQoVl
1/V2Go03S0uri36L/oe0vMqFDCk0C2OZOGacLvukSY6hxveWNvapKNqOoS96DV2cN2H4NUwfqUcO
mwWNt481sCJ5+Nz2+EelFR7wvnPQF+MxsLCttOW1UWK1ixC80EjovoSPM0/3HDz0VCRIjafUzsqt
q9tnTVLz19Y14qBVmU1cW3kpxszpLhn9rZVsHbRbF02ZaSs7FZswtT4SHyU/pYmnPvvQu37TMeW6
nrr0PUNjoVd1srYi/aaaENAXkYU4bJL1Kh1yVhx2R0tAvM2eq6/t3GsOBZkjMIdRW8XWCDwbhPhY
V/yyCFHwZyq3ru3tPDIm9bmh1VMHT82IYjvREoyWdteuS5aPG6TkxBolZPplzmasbeycJWIB2nDv
MUf6Eacjn9/uZwDn0cM8Go++hFlTmtrlLJiAoog+5o6gTUZm2KDn8KXK0doPgXHvDrW9s9LiEGaV
fRfZLj0fAFhYjbmQgN5vjQC2cbxr6QsgLNA2HoWNtc9XvovwLWtDRaxT1p1zBI1fWt+c+QdTnpj4
VTNA1gkjBrjGNmizESm/j5hbIadbx0U871DxHp1Zv/aimnTGoK3pd8dnvZ+ma2/SEjr8QGorogEa
jlfD8KHzlmLXV3gui5SYvWHi4OxmazuayJY6b7gxAX4Sx1kdm5bkCjXJcnU5HobyWbNdhlX8tKlV
1uvYdldOFkB0yVvn0p0LEzJWCCoO79PJNnvYdL28y1dWPOlbHFaEvjnJS2U5H07j3Nmurr+UTfFc
MkRBCk4UILjTV+gmaqWe7i91/TJSIBOJE+zCNgvFE6Y7iPPW9+vxqsjJWwEvg/brVhRdczPlv/U5
ui+mhphME/zkGDL2PchzhcHuDiH6oQpGmwKW9oUb/CmP/G0ahnuvhAMkYrfBdipaAm6wuAIEIbqh
x+YQps6aUNd7R1bNvjp1cWPvbJtObCUwQkcdiRGFRs9E2D6nG+JbqlpM89zNoNEuxA6Fs9EE+ejD
axYQbOzRGlBAziBW+mbTpvEu6mheZY13zNyQPDknvqp8g1CBIHkrsLutfA+eS0h8ELa1eC1xOpFH
mpAEltfbJESAALUBAHFMPyXdQwq5LyUo2LSl5yMdqGwVlDpdVrfaiFAmRl2xlUnzNbRKSMkYtdLR
zG2iljWuPbKKbpurPB5ugt4SWxKugGw8DB354Z6g3eSa+lckzJMzWSYNt+h9HtKV7YK68GEWwFcy
/G3u9Ze+WT/hYQafp5O0MgEzCM2nvk9/lxGGcNer5b7oL3JH4/At3ylT8H/qISfbBqlu/rifEV+i
gQKLXiRf2PZR/M9huovtsb0IbSu7z4S79Txv7RoGckp5bqwM0G6R3vWTkcP5EPZmCFqalyVmCG+C
zR+XBIwac7mJxvcuGN5Gohq9eXhsg/RI/UrZZNN7L+oftYmreGYmm7EJT5M2XucmYCKgwClDTSTj
o9cLC+cnOnk5uOtR/z2EJRkdRv/bpeOdhL1OUU4SOzBz+EUlsMymnK8M9QXlbphsU/ro4YgWzU1s
4Bs4HoGslvm6tDCFe8yP1mMXfZQgk9KCADbitYakI7G8AvsWsPR0uVSlu9QjzsHS3Y3lBcoBiYBa
z42vKQ+AU0Yvtl3la7xoNFSb/qNrFE/WKzkvIE1HIVm1DSmF5hu2XXPll4lUxPoS3R82evsqaHBn
6JD79WlCbyVXoiUjzcsAahK//Go7l3PmX40l9N9wwC1o+92rbQEfZjW8rQfn1Akhrow8vKx1FRrn
2T1KUveKerO7jbN2ZInm5WsQIODspvK2So09V+GK5GS8CzKyNqhSnoswpocZt2LTo05ah0wacZIW
2ImG5FZEBXB6auxWOL7bpq2vY36Rpkmf6nAGMKaBuy9uAoKvSWvGHI4klaHwSSTmqXkvw/jRRuna
elF1HP2ODNa5Tw4sV68mRR+Yg/Aa9cWlHRr5zimvs9y4cedahaPG1banL46UsFgFbWAcJpvBOIRi
3/XWY1thQ+yA7OwoINzZBEBIXC4XSVTqt2WQd7s6R21nBdqdXSAszzoPAyb4q64FhBMWNqBeAGlm
6EFOaZubpGZHRuqAmM+Rnt2MBcbHmJ8swzc/BUDufYBMG0PKk4b+9FAUpbO3cb765Bz4aQLekAS4
QMrHEr13l4c3MkIXV/T2h40c1ijrY2GTUkOquQkznlrg/2XvTJZb17Lt+iuO10cadfHCdoMAwVok
RfJQYgehgkJd1/h6Dyjzxc1MNxzuOyJT9xxJR2IB7L32WnOOiaplCUkBbKoEBSxsvC8pGK7txOso
RBjxEo/EEfYxMhutGjttSQXbya+Spmw1P3qZDGRsgtIsxcBol0VNpK0EzULtss8kZ2irlRVyP0zr
NH8x74Jz9aIupIlKCahY9VEcq5R4LpQgirGKzG7pw0t6cuagi6/6rXWvhOzVQte9kNRwpCVcnESy
YbJ81WdGspWjkPJJFOcYYNBObf/KKZeNmruuAl5WgI6h7QlbaVB9FAPSeOWwd8nlOt73uBnxNdEl
yxBeqNYhmI8hU/qqcep0YoQbkhlDFlKKsxSKJEyCdi4ygTwrmMtSBWtUNMjUmqayOFtdRa/ZlJaT
r/Rg5ICwV2W+oyUelF5MdQuevhbeBIMOXM3Zy45VAk7y2ERrPGYnP7SMI0iJocmtB8tRuVAo5t2i
kYj3bQfppaviXSWKWwvb+jKUwO+UHRrSNgmZwBD9O2oKpovxtVDH4WQoOMNFPM2k3SAhB7CjMgzI
q7WqkxAitUiTaX1lab4b6/jH0CY0LexJjthmX3mkfuNBGBfYzQQXKgNd40Qcjj1Alri/ZpSEKznH
ua8n7aboiXvIMUysQT2YLIiWiFdo2AdxCZXf1DY6djczgd9NmSRA5YsrHF3sfVr9EqsB/HR+7AI3
Xm9bBjHHGF/CVdeEDsSDaoPKCtEyhiq7SYpwZQxI8TEUNHKouzmTG/aOz1YnlWZKWJVDGRKHVnv7
CFAohVbwE9ZEDUluyv5KGQn4KSUoR78YliRdvQr+j0/AtmUyRIeVp5Xle93ROG8b+Y8qU9xbhnJO
fe1ekNVHA++MWjvl3EcS7yARFoLn3CM3eHrNZYQ3Q6pgIOcVH3FG0/HxYaMU7ToZdl0bw/wyyPBV
h9dW70VbyAGwG8PWaImgUlP51DDotBtx+MLXOjqd2UOfbPmU4M2pF9X0xzTmc4EnL3sFOb7qoWTq
Baxn/pyeUEzkVRTIzJHOmSFs8hYUZjay2/RNch3TarCNMP1WMgPBb2ronMdMgstDgSS7UqZt95SD
tHFLzRuAdLfbcLRIr0U+Vxm0fEFLFWvJQ5IXGUWxTIB2c8qBYd2S+KukB7SqMOdzrbAtkB9BrxxF
RFpUXQSMhiC84pCMoihsHy1rv6204bQKYv29aqKWBQ+ffa4a3Ezthz4017i1zipOgaGc6DFI2F+9
aVnVIICUcfgYs5RnJ1v3Lo3Aqhqorgtkt+0EqCIKiJuUcKLQSNsZJl5ORky09GkApaYFwlSYnyXo
KS06etgvO3HV12m3zXddGH5qoYE4qiKBDRpLH/U/4KLcSBs0V/e7pzpCW4nnN1AvNrxnHNtUxLxp
Nbq9ld/Q3CNwSfFXIKgrjO7ZpsNNhgKZ+yqarPrDi4Nx41sUy4AJXvHWHgJhuMZIx/REaLaNBhws
15B6zCk/IixKkxsyHzBqdMpwyFHe5Z5X0gT6kCdcYBh8reVUQJsKfQbNfprWpIXn0r4VAQToejns
GvWF0ZDv6BNOrWBKbyLRoe00B28pKQi+ZDxydqETpAm7hpqUVdiiXSM27Z8pU/IXTilyjHCjnnjJ
itHD7gvpcMR+z9yWCONp/hKNR1/m0tbVG6vEd8nwDDwLGaSdX3JjBCRAWqzanmaSWzj4+07o2ER9
E/gTL7TfMFqA0wHrtfwD56hznUjwzVfunl4rYk4pHnKomd6YhN/iFMxhd9p7PpIaPJEaHdfg9cNP
o9Jo+nFN1oYwMFsBrBt2BiJW4hUEPFaLusp/sJPHdhCAFQ/HTylrkPx3kF+8+QGIHTE4ARkEUN7j
Unhr/ZlhbhiEhLV3pVEulQyhMhPOphQerYh3KY2QH0Zp/6XMVJmG/YmDfNkqiHnC4OYbHvCW3HIV
HDnbAAwDJL6AE3Lgnyw5J+AjDaj7ApyXbdJKy85KMypwlQ4zq9ooyfaQwWtLZvKITPXezhAhXgpa
emLj9Jh/7AFxN5jXmY4xQmgNTVXax3QYQJgggDL6D6Ws3812dgvoAzMyvMNJD+VT+ghk6d1PSQNr
wD5ATWF3bsic6aT6RTIJxhAYlAz6QVYMbQdggy2TeA/kFBPj/h3dJ2yPJbbVpEYjDneJhJH2Fo6a
d6j6bWKihe9k+TNvVWTlbYfuimM8f+pfx8JwpQaLVhfHRCUxnxZKEfhQ5ru1ArI5MBJqTVJPeUbw
L9OGuJhxNJxEyOdE5NchF24tIUsBXW9duvUaEtPENB+CdjMMnV1O6fAl5JhfscJyZTHoblkBDJ/f
XyUIuRh+bYLCeNEKGB5T7kv7jIRbo6VSLSOVygHe75AXoS3VrCBig1HfrE+BwFCwjFWWh+hk4dP2
W/FT8r1qNfIQ7EJi5eMxBwoCzZKZuUQ5WlniYT6jQo6A/gX6hBuSpzSIw71tYYzoouRGAhnKvo8W
rtDhphcm5g6gQ8KsTLX8YilN1i2uq58mzRH9MvBIw2OX5ZA7buwIlLxl+CfoLfDLIdjlMKE6F96U
EAZrW2vjwQi/VOg9GnZS0j3AuGIAIuMTyK9cKgexFm71KDEl1rGodzC8pD+p19oDRwEW4ykjSDL4
EvDJuWW8Hjjd201aXNk0D0oxnQ2fyzMFy8WTkuLIsvtO4TkmvIBdKQNQ8LlaxEAEuBmSYxwQVC6S
fdZL73lENJiF/EVBgRfppNQpxiWgAQ1s7RBrSAwSD3emH5zox8G86OOToTE+RWaBgJzMs+gadtPr
MIRnPwRE2hQvDQnEVfWixfJ7zlPwOh9b6VcRcNjohVOtTVxewn4IC/Q2k+HOB9MJlR43LgWtLx2V
2P+QPeU2yS16taldtVH5EyGwB/BUbru0MV1NuJlwxQpNPHQtONAqhCmWezxdrdQf6tSdZd4txSOv
inIwUC/mNF1LdYBk/85QQUkoEDmV2kbUEZWccsVUKrhgU6ucZrKWoVg9AGI99LSkhSAdcCn8tLX1
UNr2M8s++9ojQZEBRyp6N8ZI51IosdVnPzIPNpmKHz+IL4mWX7MORCwdy3QhZcanxfWMq6h9zyiw
iS5mSYrKMV4oTf6RRNWmqoxLBrneVBMaBcNGHQmfk4uLRthAVYt3g/C23kjdYGBUnJve2RxAU6Pj
+InN+Gz5f3q1Pcq1sA+aaNOKyVchMlWqDGGXCK2LZMSwRT8gvhqrJ3gabGVwvu5CeCqm8D1u6mfq
vyh1hZSpACvnN+YBiwK4mODozYQlQTkYnfajSSkuenVuVsnKSwfqguQ/nS4SlTbYO/xVW6+5K2q9
Dvy3avBJz2jGs4DWOzFEFGjh6xT+Xeb7/wV9/xdBHyI7EX3bf/9f/+Nr+E8ylf8PQR88sDDLw/qf
BX3/+Ef/EPSZxt9US1cUw0TUJmv/8d/6Z938z/8QLOlvmqhrOp82dUtSRSR7/1DzqfL8JT6vSrrB
I1CNv9R8+t8s3TBM/oku//7E/xc1n4bU7l/VfFhtZEOxkHBbKr5VPBj/quZDvsUgUaoDBmu3Ores
zejNKaY1kKu3Ua1g4aWqDEQEVxh+LxUGsl7jthRNV43Db30ofqayEWaIaInWAniwzzGnD63TWHfp
FmKHhUcMJqKAtQns1N6U61mxxy6d+LtCirQ/og299ovTo3EZSm0/CQMJTJoxvfb1BJM0RbGNStE7
ae0IXYlU9bRMGlcv2c6ragQLMzWdq9TQUJO3Pi9KHBQYFjp5PySxuMyqZCX10d0aLSCZpj86SVLg
S9HUcumLmKuhyyJCDiEmFZq2r6Pkjzn6005kFJFlsjvA9mjkaJnB9Hrr9a2AYA6kS1ad5JRerqZY
QOenTeqhJwfjQlaQghzb/5X4tHMcWa2cmsz0SE8jgdmjoayNXbbyyXWIrai6M0NHQjOgbwLCJ64U
zrGLVlMw5hFUNhnR0oS0+vL7odHlDbiwccl0hsfAq5HIvTu26L1jzKjkEUXKMo3QySN3II8jpPUC
ZPNF4/fVVUH/XOp3RUW4Vzhi6JImb2npWg5I168X4E4KgrCYXxQ0J8dsktac1J9VP24QhPbLpEbb
T5dupefDkd7kSFwmo0sjHk5V0qHL6AV76HIkPp2AFS8iniYGLIrNDzUGhs3Qx/dJWl9R1Fc0JFAv
B9L7OAYT8BOBL9NJC1D63NtO1hFvklxlbE8zqyXNMUWqmr6OaCMvymYyeQexu2hReg8D/2gmASM1
v9gNgvGG5GcX97V6Fnpyn3DQzA5cTznpMkV9ZpgPTwt6N1MEkvYSxIuWES7LHC9JGkbtVrF6svH0
InHkUagPMYKxRtFlJ4PezSiLIGCaVwCb9OTvH3hqGh2WSxcmOCVxuFF0Y8Qvjr6cvQNVcfLBYx+Q
S8SC5gjF2SvWKZOuNaohcmsCzAyZ3OanvEPZb9QwPjVi9Gqw30Mck/IgSq9UeVCcp+ZoMluRFDk8
xJD1al+RYCMDCmgEnK7G6L/A3tgIcUzSm5KbnzENbPAU+7TQ69exxsALgQ3dg+EopbzpSil66mZw
yDzpUw1yEH4eHhsBLPexrKSTUAIEw6k7OpNIdFSDYdlu9ZBT/wD9Ube2WRqewcJE7P1z8dtIX+hS
yVZjQC7GlMX5kKwFy4KgJ7RI8y223InkJ3/HTCunHUhhn3SbAkY6RfgUL6cGi64a0eQfdW1vSjEK
riQw7ZJ8o5Fi1g4Aolndtu/C5TTJX1oVX/O2EQjJzvjXlYgbtTDvUYftoqRIsQOmN2bE2Uktaa5G
qF3UDDvNWOQnsSclM0MNMOShRSMKd2I+W99Gw1hBjQQCsixpokph6noDylf6FOiMhGOgA7Mpxv7W
5RluZ3oBRL3zFPWQSajcoztUyGyW+k9Zyf/IOFPhwjVrZoFQElWOK7owzAkNZf2CYe5FITOtTLZ0
07m2OVT3sQ5lIFdSJFqfVfBuqPrgPvWUgrmXvzOBLmVExsqpabJjMhS9jfzpbTSnaJmY6HOTKc5d
0FPFwsupArs6ww8FHkDL8OaLWfJT+v2FlgFFPW6kcp7p4EczvWEbKu2AmxQXEieHz2QW6QVq/Fkl
5YZeHik+DU2BLAgdMc6/aEc1Nrw2eHaopMDA+Q4SdjoIJWjEKcxW7aw0Q59z8nPKkSiQ4Eh5l9RP
frpO4V+pI+ZESSfiLa9O2TTN88BTYl0Z69K61Ka7pQocIxMPHq+8Lrnexrp90Yv6FiblIxvCU514
dHl1wUfcRZemmGq8WGb7SMEVIs7EkKLJIypxuHwdrsSlKZNaxVAlHDLDVoNJdLJu25BMn2KVaqvi
O3sGvX9KgmTYyqP4ojcaN/Kg7KLUPMjMAmmeEAMI/jAKNJmeHicuuQCbb8zFvm4qd9lLHknihbbh
j99FKNIcHN/HAsN62SlvflzQDyjD+yBKDK5bbSW9UTUyR6982WHmF9hpCFgXGTa5rnp9D/No57Ue
ChMfNVspFvSA6ukyZd0PCM3SqyNb8byzJqE0E2Q4bvIPA6N89rCb66KJ8qNV+wZdygmnZGAgz3yT
EYTumSzxEsPvdoeAdEjgkPQ+XpjhmxiigX4KY7bsiuobJuFgZxEaQaTULIAMzOS4s7vQ/AjD8NBJ
uN0lD2gta8tNqOqL3LOzelHzVLVqZ1YR/ApDcAfLP/ra1isx8tKR6miFad4uEKZ1j7CfhGqTkWQn
7gDP8TXujyJOSYIceZAhDUztQ21NDIiheitlGhdxXi9Tq5M39K6qOUtGVF9Hv1QPbUDudjeiLBLC
C0uPWfPTa72MYeiHDB2HXWZNt9FAbWoRBVOP+tHqzQ9N6P7oIvB5RX2a7ECunBCkjtkXmAMYxJEc
GEVwihgFgCBLm0RH3FdDMaCMyDdtdDcQai5KLO/LrDRiglnkd4aTxQsPj3hGZXQsg40D6s+envSw
CSUTWNS8hvfteFO5MRxov42ffnOrThsh6NmLVbLyeIvHVKaUKY2VVfXZeiBui2oJqTPae7PLnr2S
bKyS+VCLEJ9+r/hWe9orsApScAv1qxzOXqnozjSfvtsUh09IFeWj4tm1Bu7dSTf2RYskWmMSFBzp
KeEV8kVyFxWWrkiiicdWWsBhby3QlwHNTHgwKtKdoEw/ZSs5NhqH6Sr7RKb38Os/QwceM5RWmSGT
+Msl25pXL15Dt7l1UPWX6CztTDdw8CGWERs3pv5gcnwwKghFffUxYSCpy+FkJeqrVPoHTMXfMjLg
mjR0ucGlPEYgU4u7NOJY07nExBICUimsuRrdggbZCsRztwKdkJFqY35m7U8TELGa1xid0p4Gkp/k
X4O3HeMv8GY0YQHvSr7xVmeAOnztG3o6Uh3PeIaoB/pOODRTR55whKEz0ax3DOOo/kVeMfgQ6DaR
9GmCD5YmO40JDRPBMx5hVuwyBXgIBcLBLzSQC7Fl2rxKuY2X5hhwSK0p/bhgOU1+TkiqoXScjcr/
9LvmpkfC1pzrSrFUtkRMK3CSsWswTIUhEGCVI4qN5wQcDwr1FMkq7Rphk7OC5wL5kELghumbUMSE
prYgBxm0msycR0cixd1jCD300w5WzQWiTr6QfPHWSDOsIGVpGVLx2o7VpjT1TdzPKVDDfUppC1Kc
emuTuI2FYcgQRjDYTrpGfn1jrbDzE7Rq9Rk5WhbvKicBWn869a3JPDgjZtsLpHtSCXBZO2KILZVQ
pA5bgfyw4uYQ+cKnEZivmkSUVybpRJLPbusJNpOiomSE/F3n5nqKL3Is9GBvtatUZYXdRw2muvog
15G0ahLefogz60zNNlXMQqeGBH6GIAJ1mOmLtIj6ZY1XAiSwv+KSCRdeNm8yIhLZVtCh7pY92VK/
f9TM1sJKMvux5y+bvlD+4yu/fw/LMnDMFjXG73f/fvj9gsxrTzj3/NP++vD7lb/+asgBuucxXP/b
5//p1/9+8+8D+7fviVGXKHKbreB2NNLy9/vYYcEg//6RdZ+wiL9+ValJa1PpA4p1b6vl7SU34gJ3
OU/p9wNTqn/86a/Pwcj458+1lRJsS+I8PG/Ez2p+pL+/4/e71H/91r9/Tt2K1KkckxHK/lpA2tkH
MqU0lqgYCftCaoRScP7k7/f8ftAqxKgYFtH86Nc8mHz73/79X3/tYhzOLXI4vAPUESRC/9cvknI9
XpW8Qr9UvV9gXlCCF5BmGMDv54xuiO0+AZ5Km9hzayASgzID6fAf5eA2Bqajv39sBf+UkS+Wtquy
xyJ0qNUXdqtJO3CeiKIbNGOdbKeFt2Sn3pIoNbz3Z+WCs/SY24hBux2VC9ycW7rKPLu4T3cq0lm2
/gUgDmi4TSW9Da8Sdg44+eaekIQIhACnIJu+/TM6Wi8MpKd7exgK45xczZMyTIsvjMcyabnjXqIe
tkHliIsONV/vtk/uX84qBNbSHEofwOTCHTR8wViHHz0LD1PQdKWvUkgPILDSVfOVaXaMjmwkQcDJ
uwdx0TibA7YWR/msD0ilarteKXeWEnDCboJ53UbG+qe4xjsafxJ2kxSqFs5/R7iUDMHY0g7JClq5
dMWrFyAVo8OpLnW8sFjUTsnRPJFEzIg6XjWtK4LC9jnMBkfEp69+4+avc8AsaXowLPcZSgIiZTay
/DbNydPIZmjTCgc+SsbCRLT3JBBl0oEM8GO6YcO5R9+Gq3SFW78W1rPWHqWizZacVfGWdbQxOWCu
FZlgDsq6VlzE7Oq2evWQH16H10i8CR8niGsYuqa1VtvKLrmkDxbo5BQupDWqr0t2Kc+BLSxAguI9
Mh2wEAuZIncBmuDDct8M60j2HoIGbwSxhQrJTVvH0reNiNCQvF0ZdByZt0xTSV6A1/uBeGyNiedN
PRbLLw6m/t46NL0zvtFYFh4MDPZIRLTznRTzY7II97ihByzdULxwaXA8pE1sn0qCcdamc4JEzqcX
KnkVPMfIQc538r7NDRYwp1mr5DObG81frPRTeMBS85198t+ea626E+XxGd6kcoX+rnWbu0qySbTw
Tv4SgsOC8osXQFlbaMQeAVkXW4l0EucpnrI7mVQndkVcK/pGWNK45DDqhA/v/cu6mSfzBBJupiYu
B3Xj+VuLcAAZk+CJJpIBW91lkJAsVrhacL8zQ7uVz/jRCLYropB0HvnL0X9906CEQvKwdwZhXkcj
Z8JaOtpaH2wchbmHNm5hEkZpDzYWl5X0OhKNc8Me//JUXl/DbiPYz4b88s+CiFtUg0emC/x2klpv
18hpgQXtpsUcicuNdx6CVQKB2Em5lzKbbk7NNJ7kUg5HwtM/Z8dx2ewLcL+LaR3fesh6u5AVZzXt
woFXKj8gVtmBCNzkiGGW/gPc2H99loaG6zOAXeLsG7PXNucOcEslctDRLfztNDnljZ8bHctV+Uyx
oKwI0lhjPsqQ79jFn3rPCUW2/qgr+izzgHv64mL7OkT7wa2czoUQHb60h+rYXBqFJWQ8modB5Rr/
E64hytmB+1Q31ZohS2KRXuAYy79fKc/YXll2whl1YYxOdf+KV9Ua0MCVng/7dwY0LOKhzCYKZyT6
6SC8APAWFshE6NrNtzNvJlfZjnQYfzu/mPVzI/Hl/gaOBIhFdiyyg+dvDHocWz/diVvti2HSYCM5
OjOO8Natzp28HspN+BKcMN0QQ54fGFw8aJIAG7hDAliAvHiEy3gLFDDccs7JzxRMvHL5qjAXXXp2
e7w/n1Av46V4mDZBsHNz3YV2m7488uIkn9ufjEyk8Vjh2rGncq0Hto5PzuJVyy27/Khfwld4KuQS
EBRbPeTvGBSE9IdKl1ZW2S3DFf3JCYkBoeqyi4h0mPYEhFvqR/etAZVqDiWU+sGxFg8SZ/Br/oTi
MVIWn3T1dWAkjvCilW5885zhXraOGfKZGZieoSld0IlC2ncMaG7a3BPpM19VaEQkG9rwM9M2E1Ht
kG/MBaPNRXngYslXvCpLf6txNd2Ct/bcrzrjyKsz7UigR1KzqD5NBz0SZyMZFarpgjLk53OlA2VX
u/f8IPEWEQH+FndORiIy9O1Fup0n2XbO3GDac4+ESzF7xaO6am+SA/xINfcNILTXiH6N5GLERZHI
96crApEG3vr+Cdx7Ec07xkX5ZLNkC2RavwOtzuJAQkv+qFiHNf7Ka1Cu/HPIRu8OnyOVKiC+wqH9
wwJtz+89rZr8A9X+YliTPSd+K+SOcaEcArdbq/O1V0CkaP+kq86b3/aQEi+SX2lcJtdHzS744Z+T
Cxar4ysPUXxWF57w/KQPLD2DtwmDNffbJgKHsand3neml2ZNYP3v//1+M31Cadj5S7e+DSLhOAuy
VJbxCyBH2ztnp/yW33wiodU1kgBeCWTpfY4hejnoq+RLxIBnPif1qFHsriKXRwBMEx0KBTgp9uQ4
EBoS25GAyYq3IX2yM7CM3MlckpCZAwKHKnLkOmd7w9K3EJdAPdez/O3b/NFrV0M0jiZ253IJ1dwr
5YoNymUn5QkOi/QsfRL7hfRuKX3KTyS5LOeJ9WWQ0Izgkf4cmt3oQv7KpB3D7UZlI3LRKC40otyT
xVYvVw4hl+RzAdUyXiKfoB9/4Z2nTfjUWmJM6wJmz0uB768T/wRXCw0z18BLfOXg/dncxRs36jNw
BFb1rbIrH3gWbBZP1gywvMQ0fBq7nrh6f+H6O+Qu22LDbfDmf3gPYUfsx853ScLmFbQ7ly12m9en
suY8vkhO8oe/Y9Q80AGxiez5XZgcFidnMFw0MsmfE8pSlDELNAHQL154c+obUXi8hOR5z2+iwpaB
Zse5zpdpueroGi0K3O3Qc7EAL2a486KBTPQB73RirfN5beqVGWHjsaFR7RAT2Bwa8BEizPf+TPkD
hNIMJwCklK7H9KRijFHZv5Apg/7XvX3X2OjxMIkZ7cUwV0V/ASSNDhWykbjxeWv1aKOpuwhOyytx
j/ZzZaI3XO8ccQXehXhhy1qMFTqv5Sy2cwnCqBX8CYv2UR0DN7JOxdpYrjyXbpbjuVg6bK7yV8XB
ugEL7Dwcvf7ol58Jo/yvUrhWKAyGb4XTpKxYB2FXYKrFCiDgVDL8k9QWYMrSJWjwKX/Rba7ldG1+
kLQC3Qmw0roxPhKTiwPJG7BZnKHTVS2SpbjB0ct2RZtqMC60ODVvDwwGRQGQnuxLvlaj3egL2Hky
vETQFPS+D97a6h4qBBxuIH/LsiOtEzc7RrB01sonaxv7CYW0ZCA+GBbc/i3vXHomR6GyXMqV8kZu
RznQGNtQqHLjHVl5ArDo2/ZZ2uWN9BiiTQoWDocSlIK6wF2yfq1VR3stAe2zbmvbESJDt/yadp3H
OIYR/KKOHUlbdbUd00qWb2RmUlnHS517zGmys0y2rV1dpmJduOpTfQrFurb1Z79STMqI9+LIfW7c
42WzEetFt6FjIoNK4PFMC7orixS9KJewHTRLmsQVAazSKq7oQC8GWtAolUbWCjsn8JhVjDuesF1b
v4Aao96RibZiFkEnCPpOtkGbBzdxO6jocewpAQ7qCq9e9OIPNsOKh/HmqaS9vQydy8vXfcP+//vr
wdoH1a1FWsRjXrEnYA/g1U6OAgcPRJ2b4kLpQvtR7De4Jxj/FZ0N6CsWltz+bfwnxteP9muBrZjB
E3vvVe3Xmr9HYSrb+mHcInBBATvt8/g07GC8z4pZtym3aQJd+ymo+yhcppnzCJH2SUuE3J289Eic
WsQEXdjTG6C29qU6jTeyJ3vZFfNXBNIlYcmxQ1NFvNXhmkihlkegU6RtFP2g1JdR+OMN7+gDc39e
XBIsCI9GXFAR3hs6zJTgAYJwWwZANkDIcg3LJeCFAmNc+e2RAnXagaPimteONBqNbcsugDJwBW2D
Q93Bm189LqX8llyE+MpQZzuWpOFttM+anaA/Je6vkJXrZyEDWS0cad0V6yo968F2IIzYuyYRuUgc
4ezMGRi6LXKF1UwuISXT4PicIaJisjM4bSmnVjpSzrA/Nsi8yUt8ms8eLwQtWcwno2sZq1J1Y2Lf
kvwa+Iy2BLfQkJTaYrFUeWmODGl9PP0Ga5vdI/UgkinextXaSHelj3YLXfUP5wQikMwLvRBSY2g1
YrNkRqcQ1KLR/HayyBGLVRK7nrUchT0BiQOhHYaT+avjfPmtLQwCCMPRctlx6mgoTl6jTWasJVeX
tkW0H0eM2E7KPqI5THrGs19ih9jTjs4szq17NDsLsgYII3pNY2KhOJCg69DFzqZG5H9RQrICtTZv
wPRJNRgugK3EMftyGZ9Soi5bJwmYJTMu2QWsg+qHaZwqsLPili0bDVmhfvYPld7WZwFOnrPMk11J
1uynTD5wTubbWjxpS53h1550TVYvn7dqS+d7fLLYiHCXI7dXXLZpRsdEpakhLAM7EW4aGhY3sNY6
8rE7+IM0+PagsT3ZkgDy5ZtwuPKgWXOAtirF1qcXwlY0WziYdSTngaT5K9sD+9OiOXLfmFuFEbZ7
RCNK/Yrah0kzOO8L3mJW9HJRvvgf8UezfxSbfPEovpX1cP8CAacTkmA334XKCr6QOJSGHyELE+Kn
tXQ3qGm4RP/QFqgX1Ymz7Do8pGesBQI9djqzHO8+hAtC9eGCQg64g9MdB30ZfVF2GbbCNmbsr4Vb
CA7k6fJmbqrP7s5amjnlGVkcI3Y6htWq7jgaMU1iikyVysfsmB7iLU9o0Vy09dw8WFW9O2+8dN0/
I8FlueGkF2+zY1as+9fhGx8CJU0IssQX1wTpwFOhKMLzmNaPgauyQJLlWjJ9D3M5gHHmyqznF5Su
BH+DqqJuQnMfM889BU7ZH+aNZLhwb/GbOLmvyhvLWH5uV9xwhAEdyXEyWbP22YWblzsycZmV0y9g
TR9YgxD70SJYB3bFEHwj7Ulc5Sobn+B4v0EjA/MylobnEO4QzwdZu/wRb9KZ253fknJoODUg1b9B
jaXP8JyejV2+MpaUd/rh9/H43TH6EpfT3iKql4MjRX5RrJOj1x6z6H0ytrXs8qRApfHjCLSKXnJa
CJTF88C0vSkUVNY9euNMjp6wW2hr+UmDSfiMl176ZRROe5aXVDoskJlLlBjvQzacuLSaIydV6U55
qdvNO6moIOwV9yhueMeNVXWkVxIvyFCeQjcrlyIVLS9OyEDKlr5oHIUgiMQlzWom+gmCLMpPjhYz
uh7G2EN/rwuXu8Zn/YPYeKBo0qzrEzeQv5RvQ+9yaO8Usi8dktpWkgNcMt9wzBDjpRIfK/0Ypj8k
1t355U3vWlzRbMe4LnzytZYzPNJfilfBzQHOsVVr++bkG4v2tX9JAlfeeFWwoJpVlRPJxuK7Tu9D
P5ncX08uoI234jnINs42lqyWQOlN58Qf1b5C1XslaUz48khOUvCWAAdYwi0+dQxxVNuj81I6/h5L
6L380lb9vr8GO+9e3Xo2TA6dhKGizTIXwRlLjH2pjDsIVCm3P4YtKUq0Exep6+Ro2SkhHLTSscNm
X6IL/fB+uktu7QG+SwWR84s4vPTxotQd7sRcv4aWYzR07fdF99Z/sJ/xax7pSqMWat7vxU+KTU6j
38SZTRV+ipqhqh0/kss1x2Ozr89UI+1DZ7vObVnegQHlX2b5GsUFbcaGOpbuQP0c8e/Y3LOg6JEy
i09lt7Jeqc136ZITJnNRp6WHKb/DKHR5I8X4xX8Z+00ru6O8g3MYTXukIrLLYYLtObtQC6QPeVxd
DaZhXKmITOcDHUXYvE6jwaUPMjc7nlCFEjdx6sMYr/isKO9Q4YfDRmCgUR+QmIPviPZAPbi4Uyw8
3rJXT+QBFnd6vgVJaCw81KFmvUv/mM1xqF551w8iA+B2F3c81aP1v9k7r+XWuTNN38qUjwdTSAvh
oE9IgmAWlahwglLYQs5hAbj6eaDfHrvdM9U3MK7f2qJEEWmFL7yhIRLIPks2gpoaXAI3DLeD3D6p
0ysVusKCLHoKCpTCP/mPiowLBGf552IERzzgV7J6du17VJasJQ614iukHWQpdk84dzjRd5ZvBuXI
MSBu4kf0U9wx6r+ojbimP+7aYe/YXhNsWNBO5PhLfQS29S7YxhYLK9zactc+2MER4X6D7Api5xt1
OkL4gpoHES/ZEgXL6qAEa0Ryafes6uego3y+7l66F/5ZKm478eI+1MVDScUZ8xzrrVd2JF4Xxj2k
t9QfEJP2upeB5Qf2H2EYq8YdmYZTfKgSP9Bx7RRcwGbMzqyoHIbyNVkbkzliVSf8jbfNLtkm2MNi
RCFvfNgnySWahUB4+jtYcktBF05kss7JNlfji3JhGyo3LKoWiBMaPwRRlaeHu5yqDVj6Cw7uUMnH
3XJD3jkjcMZ2QCMMjZkli2ZHBB2GKyI2Dr8rYH5muX0kV68ec7IaK7mMn9yt4QXSEMsa8p9IvCyj
j0WPuDR465+jL1IX4mJquSyQKGdXW3unJ0cSi+Mf/HSDt9h8JMSENhrTE0JEaf5kdRtfc80feI8F
Of6Iqkt7rhDaf6SowdS6ELVn+xbhmolqzE5jl36BXjV+ajSx8RWnNBNo29Tfk9qvxhisiK+am+FF
RSaULOyY2u4qeUKcP049Jb5rHU+5cJPjGk6bF0JLoodzls+mN0FEWRFXb5lkxmf3CJbsRMGjplpD
AOq8Ed1n1IW1NdV/UiFCCo2aFTGCxTO4heSKoDo8ghHN2GnJXQ9qagX/4wfQMRFVaq0puSMfLz2s
+GqfsARkBKS0garSHyleoNWAtAoPyf5VeaQmypLhp9GBkhKnxQMy/UH+CSnn/Cw25DU6qOW2RIgO
dhQaXFR7YcqQIqUHkqTgbZJn46W4Sz32tjdum5q8BMRZ5N8OFZoU26mNon6CfH6L39Nwz9Kw+Cc+
j598EssKlqDUpdjhZX+XgZ56AvAPZhiPr/JkfCLhpbPAvUePyFyOywhMb0FCkuAF5wT+n/D5sKzF
Ff6ic2fILR6N3fCY3+gki+lUr+UtYhDy/io8YcHWfWKv5T6ORyYyxWqQYBfnzACn0uSw+ZQVFUWP
G8LaBdeKYg+J+pKOgN2Qnuus8PJuJ19Nb6J5ySefVhvNUPLX9In3UtipCS5SD3IIz52nMQiaSzB8
PDoW1Itj+xoR8dUefycxBt+MOySdySQkt6nx+Si32IcUR8UL3RlnX7hvpfLTgY7BXpsKU3yg1j5a
74ULVwe6357IuTWOuXhRWPo5ZyXYFCD2w13W+KM6LYMnXjIPlmxSa8AvQCQYlQW9X4/nYKLLdTcP
pG1etAg7bdjas0cCE0QnjF9RWc6ec+WT+cbQGM/U03m6NQXSerk3XG9nPHNAVjLuR8WSMj7x27xZ
t2JT6B7VRL4n5SqfVUgU2lMioFRjb5euS6Z39F2N39zUXr7x5xxnSVdwd1rhrUmcZRy5rVwR14Ur
i7HIcGzwduKUIN5gkbiU42bgNUs/xx6u7IXcce6XiV+Ju02QsUeDl/xqxcnY2Er2FHvIiyueIiXK
d0Ynn4kDKfse+uSlCrNgm1FsrNMbZX9ecPpU1rslHBH8SqduzUrJzkdKrWH4TDdTbEhRymWU8My4
VrJBvHuIHHmo7PPcVUyBFAoawO6Z8XS8gbZgGo+kMI5busfYagiZgw1nzznyiFgVGEqBYIW7V9pH
mBJ+/e7ma67oC90y921AYk75MSnbn51wp1FDg4Cc+pQqe8dbBi0kV+2VscJLSq66WD77ryNzBGx0
OAWTtBqkG4Jv9Mc3pCeVgXW9x1rNiXKtE4igjmTYH6s9t5/Ds/EXj9N84Lby93TGlwcaQv30uPYE
HqO75XIY9IbHWTGJ+A1v4XFIf4xoDS+XzdXquP0uthsbbh23gHPE+Ijrn/FkDddcOX/E+TIIloeE
N2K/KUC2YVmzwraBpDFa2jfq1J6CA8kGXussRlwmw8HpN9NZvnPg4ZEuAYpD8Zbjcjn8N7ePfKBF
mUdceDzUhVOyZtN8tMUds0KYe6Z8bhw7AfFtoiC9wguHiwX/xkPkw5aJAY+ZySA2fU2z7sk+muQ/
zpYHywThGLyRx84VcpmLq99msPz6PtR3uHTVszfnkMF3vEmdgYES/aKqyVSGUL/LK0iPcGLXRIXa
k5UdKZ4okGm7R8Y8Bw9APStAOb3JvibdOlM3OA9yPZKhRDy4QxSKx8B7MYhYxiLAFMrP6O2RnAJ9
peJOuMNYBdb5LP+IBlfHFXeZs+B9PAbNwdJsNVNSQFnNPsP8cw3YRyhEnqR7ol/H+OBRjsgt536t
+RyJnnuUEXAfEoWpThPQPcpl9tmkfZwVpz2faGwwLdJq3fVHBll37R9okIYNfKpNiAvLE3JJVD0W
9YKasAWUjk+LzaGYjd7ExohQT/A5O+axiNCEXI/9FrVp1UWpBRGbYv8wu9Cvd25/P3RvCNS4Ldp8
GH+YZyBtqr51rFWrn7FYj+YtLhaluqc17hoeiLFUg36NyOALz5jTHIIn5p7dPvKSy10QXNUaDAdx
eaDt7GHVKBttYNzS5lpuLBYfQHR0j+QJhONc7X9v/yr3qOAUxoox6dTP5rj/6w4D2FY6SHlUVFcp
2gCQopu1xE3yNu7BunFlk4KB0jIXuT8Ce7McyzS6Tuvmat6o4XE3UHUq052mbxiFYApsnGoUjxtW
wArJtzw6bhRdawM973mbAfjkxrIC8boR3pJIFV7FecPDZSoWB+4pFr9M5b8mZIud8GpLTe6b6+O5
MiwD+nbmUp+U2dH9rO8DronEicEYH7ixpHmcEte/AIJswEVryH8BxfxVWC65KfjIGFPP/Hmejxx+
GQQDpcw1ToPOiJg3iBPfpMpJVgbhkS6WN7q+3VBSW/XDtJJuvfZZPdGXpd4PFughtl6ZjO4x+gKl
mj8s4xUbcZJUZz9ZuEK+L27ibHkpacbKJGsr5VPq4uJzUseFa/OigvH8nXaOubWG5U7DsWYlo8qH
s0zjE1oYLVA49DRojKEM6bc1iApvueHWxqQj5a7FLSJ3YC0H3kWHEfTUZmJSTMfBuAfSXz9RZwPJ
4TpHTUF/p6BChG5j4DMNlvljrmvU7PVNBfzuivVJ2Z/4AY+6ro8NZsIDypCAj9fyEty4o6p+BtmV
ULnXN8yAkjVEX6EmaAn4D7vG+VzGtXHPs6TQqtIQpe1Zo+ZOoR7Qi5JBq/eQcwJwSSWXFaigTAqc
C1EO7hvyFwfWYV13Wf1J8fHKBt+/qHSssXbNB0TR/LzbpEgggjszDwxDrgKnaRJohUCdCdp4CUnJ
O+lunezd6NKFAMC3ocrk8brEh0rBTAOR6SSIRX4oXyBWWMbMP0hJu7vRechLr+WeEt64r3ZzX7XQ
ApHiWEc46qpriI2CIOXs4nPI7ZmPRghZdR/WxwHxEhRAhtehe1q6XpQSIi+KiRHWWXNgrdIpOaEd
CzTZoLC3Nj8oI7i0afyq3jEweRQMWRD/lKSK2J8uzEBBrY8gy8Z1HkOoZzYjzEsZ7TTxpHPkVyzt
S8wR7dt75ZPXTrTno8LoyeISEAFEZBrTNJXd/qCkDxk9s2m5Ct5ZVuvlpbWpYN8CjMSCErC1vRpd
9AnWy7xXwH6+URHh8HaLeNIye+g4sW9nbKfrUmc00vSflgVk2bMRa9H3rCQAlOH/FsWWYdOLe6Yl
4PSgvdUs9O22Gg46H4WUY+y13RcDnh5IYNwzdVEe4EAMKBzHRy4IsAOzAh/Xud5Yqq91B7glq3ng
gYGB6Y+G2IVyp0xbWIxRuKlwGqARg/HacDTnHYUcbrdS3AdEXCwsv4sRk7W6Zm+MGaYUZ8ZKNCOB
xhn8LucsRqwcPKIQq5Bsz0Nj5ckBrVhr9kfexnLZfgAIYYFiv1PEnrfjpUveTLyMIyCYtXxdancs
Y318bhxwxsTmG7QvCBs4GEdl76NYxkvuIcEZs0UdyVGvdHCES9l+aTLwWPmrPISYA2b87GpsdlBy
khEquHlTwJKJzyXe46MIQVKfJQRdb/gdAISTlOrwwOgPJfawe+YM9bTM+HgAE0BLhkiMq7e/WOSv
1EZJ1slXl+0b5AnlT5BFGHwvMIOuBfW3B2lBMZnNuaHCFBCRN+tO0ZytM+JcjNwyOpquyuIhFtmq
sMZ4xqi7kZu5vFaagm7RALuUj2eB/dUo7RvkVJowIUKy5AU1TlwRis4+CMzcQiMZkAsHyTlJNfYr
y7yP0fw64NhoHNwaeS81AURVmPkewtp70kGjgHaItLnCmFLrdK/KiEa3AqkFjd3C+xWxDVR7OIR9
EOYrqevMJGmo6wG/MgY7hbPG0uRhatK7KraUrQbZfdtK81laSC2FQWtDrEARYd2ZBk5FsEsdEqlF
uNJZpCTtWXw3yBHLRbG2MtidIfz7ve0lxDVh6GA2BGgaLQgXN0Jbexwdo8T0kb/8/fPAQkM4SJ27
3x81qZET5KjQWHlDnqfTbqRyg0pZf/inPLOsY25ZP5ziRWg1/T9f9HAGiPn7uosQke31Ct+8monb
mFV9CNPoH1+M1heiZCuRU024oT788w1Qg7+cyer/0qX8FaNs/qlL+fv698sArx0nr3z/q6oZ/5pO
/X6boT2QrZSyQoC9mI/KogetpM2EINDYwH6ymSMxeP9Nh5LOX2frKCBCm1/56N9vfy/hrz9c/hpk
5z+kZH9/WCF8ODTkYF1LraexQUL+Hvn3y6/mZ/p7Ov+U/xRV/eKqdBJHA7ZSmKt4j5rsdNVyY3+/
yOXlv/3s9xe/P9P7aGeg5eIbtjzlNjboxaKyYCM94y1urnYUwi1P61uj6i1k38jedPQ39LCVG3UQ
Am1GUObuqU8cyxOZXfotHtGSyswMWEw4S3k7oTJQjD9thv04wiOfeGllRAQ16hNu58la0BiZwbQl
lNASewBAMBThXaEAlDFQUESHBPB+hMpdVjkJIXkLswk9rwn/zlU69YuRnbxWHRvyoIp1X2QVmOaJ
lCi7NOPCJnTMFI0qZ965o/OZt4+NoCAoGq14UmmFxKTrKrrL29CpEVzXKxohFEnMxrqfdO2KQWfp
GybA11oGqw71jPUE5tAXDXZYmFZZpATU58ppa0QZ3iwmW1o59A8tuMqKqpWTZsG5yvu9GPZqrKGb
ljX1Jhh7uoYOuRZSFbs2k9ShKtNzIfd5+cidDqdtW2AU3uAoiGDKKQ01ZB3T+nvsFTbokDDIotoW
VjTTEyWlW88mBPfQRrwS5UItIStU6MrMWdVucdnjpg4I6QzUR10VPSMJIiTXyDDyMr6VarcHTx8j
IgPYkfy5tO14r81gkNBWix0KhJbEBBfd6veh5KY1tTSpvN4Ml9yhGIk2Vdw6ISsi6wqjbXyHH4hb
lz2A+DcQMohe6wlnqKiPYNL3pelnJVZMVICElgqEZxHnqDKCx6igAYPo5toK6EfN1HbUeJZg2hK8
KMq+OOe1/qgvWRdUiL1DCRGoFwxaG+SRi9EWvr3NoNi+Gsm3sueMFSUFFKg4p74bxUVl70Ic51CM
IXYWMWDPKkrf7I5oVBWfbuKKU9izwSGHjyhrHL5oFpkhOOZ+j2josY+GcVOrRXF0jQGihNoAZ0Mh
O9OW8F4rAy+URXaGDiZLOWC7NBjnQq/uZ9mDkFqERcx+Pmq2eK11AyjBoPhVH6Pqj8pQ7aCdHYb3
srhrDct9iZcSovBcaTjHfCz2SVx2+74SeMxW5VEozdm2hdyldfduhULbSlmDVWHyrmvFvu81NJqz
eIo3WejEyyAiz4ntgWqO/V1Us1zNEm4bniDfNW4cSojXZ2cRjyhDUayd2AbMkLcFVozqMbI1sZcg
aZN5ykEqSch7Sf+WxgpdoBltwERj/53Mbzu05U42EPugfVyMIdUPBlbjaF4R/U/BhzAs6BypPKMX
F/rTU17b28HU3FNT1Sf4NN0R3greudqPMbUQaCoKZ2wB9BoAJHXiKISW+EoyoE8C8yjHIUWdHzoL
8mzbNvqhABwBzW/vDDYoNn0iSaqSRdHTag8wpFBRCMS3immwn5eWH2gZO0HTPsumeJcWItJDr/mz
kV2WkQ5T10UKXsn0kx1Nn05axYhiRJ4TQXmTUFRqrfVH4m/T3SEDvZMxDp8qtiAo8YD1aGaJIR77
iNsN8WYOIHtLsuIFtAgMxK5hwNbC3is98ZbQS3Wrh/YhrwY2FjuYNmmPOAak4b2mKvMeaabp3kRd
MqnEkSGSf2aBfnYKwOtdOT6j+efbPTQ3S9JZky1lw6h5M9txZzqdcpxjYBr4IEMAG2dcnpz2eVKz
cW+oxqnm0VByBP0dRu566o0/QpLfwLjCu8slKtK06TLS35U4tq7cWMx3wjReGhfNP3ee430TG8SE
JYWoZurICSFhWRU2nEozjPtSs8ANRnSRsYQLNGNTGtB0cCB4xN0CtnpoSj8OXPxT9KI4zAQyVlae
0BQz7vs6eQo0t96yGKd7PcE2o1QvXVCd3HA2jjr9LCuN9aduGmjqAMVqGxy9pP0+Tu43XoPYk8r4
Z0KvGoh69FxuQiin+xJhl3geTm5VnoN6QgNy0c8tQvUDrSmy+YB+llM1J7WqcGbVolthob+Ij8s4
ZdpZUxA2rZxBbhVMXzwtr26M0nVVKxVGwx3p+YCVp+KKzItbhS5gKB5NpfGyWVgelNI/yYiEWKsb
wGkxq0FbiqqSjDE6JtvNUtouNdKyGyfVrGMfDE9dorf7EIYOjYelRAJ3OGyS+Byn9da085/W1uAH
aF8BJHVIoFLuWyNOccPTX7o8lF5kitGXQ2Vtc3vY12JiqzV1aysk6ZGN6lKuZjdtQFQubFG3sEOa
YgayvrmDFF9ZFhAf3e6kj3j71iwtvTnoW6nq/Umv8iuGsm9j2d01eUuNIEW7dlaHkxlXod/F0UAN
Wj7iRt3eJfaam1f6CuYC6O9gO2NbAkWkdALiohgwo/Vgr6N+TWqhNEhWQUhqLYoKdadnT9B/7uQ0
omGbXpTEcj17zmFBENDXFU6TArLkSkOGJ0qU4rtISi9LhEf8bn4EKtxnBvsD3iKUym1nvyjd7vIQ
WIcV9bjUuA8aNOSwaFxaJk4BgHujlG2yq4b22V381rFywTvGItmaQ+crxgUIrmcPVAYPj7TRw72l
UtJMEY3fd9Kb3G06khxqSBVtuwikadlRm3Nq5oyq9b5pIzE1J8MZ1uOYFj8Q91c99+Kjml/rZnDW
YRwUZDdcvwXjZZ7d+DxFd47IwTb0b9jWAmadyAb04zQnx65uxlOjjCq44e9QWATm6E/fIuVBCvDo
qdvWCDcO3zFu7Y8unSW1jHvkBBznHIbDV9jaga/sDVHt6orWrd6NlAFmZG1zQvpUy49Rk5v3Im2/
tG7wG2xYKKVQBG+c+TUOAGLUsISraWIav9tt65nh3HlCG2g3awFb0JxetBGFwzg69RUtVCcxtlJz
aRDaJDmk4dghk/CmEYbRZYmJYGS/NbG7l3r/xobzYDno25SLokTlS+aph3GpOFVudkQjr4NtvtSY
1PJxdONyn4CDm7KRi9Qh+AoK9IZr0h5sDfjPFnbt9UngeHKHU3p9RpiAsv5EwEKFwIlQztXG6s7Q
cMJMXVqvI0ScNMLHTSZzwNqUfjplkJyaoAcdlKS+ZQlKrqNA4UGq5U7i66NvyJHEURtxeLcn7QXD
gbu5l9ZZy5obtHX2SQf0ZgIhXddZcsaJ4t5UuFcU45MjQhGgmnRjhdYBfU5VVhsLGeJh02Xo1MRd
nSMTUJwLs0UKue6o1VmV8LKwPSTDUN9aYIvbiv466g4PltVQvjArHllGQDeodOlrDaMh5JoKyHvl
I/J4pMMCwh2Mrj0O3PredN1rW+PpjCLxEidioD3a7fBEalr5LTRs4MC8zJ2s87JUvE9Y820iszlK
SMYULbX3xqzv8tJAJ2qeO5S0MKxNJ3ytkeLXkHFbMLmEpEq+Laxx2uJCLOBjE0YorExZj9V2SR0k
SMz3ktjXM3L1T95gEj2qEp9sfLiPcb1DCHkpqYYsYwYDHE1R1Md6bR8MObpmZQ7fjWWykDAtDAeu
bNA+GWrmnOuBym6pl7syXmgIAD4LTWjHMZgvqjpoOx1xiB35tCHnJSoAup6G6nY0Z+CMAMJIqA9a
2qT3fewmftTTXE8XWmRZ2riGWpNxUoPU1/LBomoWB2tXjHtLQj9yFkVOBzUEeHlDxH6FgniOK7Kp
zQbhie8YGWYS+hTeHCzp1wjqwR0rtdfwNbOh4CcE9RvLntNT61JOqWXBnoety2Wy04UvQPskENmz
utg6WaamXSsHMqxJaLMyw3xGcdiBKW+gBWHa4RYYYOJXwVzsoq48wmP8U0/IHKFXFVM5QfARAUJ0
8FtKDpnczqWGwRrIbddui0NDGa1AF3hWnfCuwygJiT7WZ3UmMRT4eEpHBUY2gc1QElVsy6J9VRQ8
bQ19cIlZFlmoCTg6WQQlpxjUfzd3B6QlSWovij6EZ0dN7nRTKk+kuwZ759fcIFlutsfBiqnYOPQa
e+WhLGzsSkkU7J6upoqSYJJ1dNEL+0IytClS40umkQWuOUYi08wL2g4z+K3udQjGG2UHQfrksMqJ
dlfaTQ2Bwq1OQY+G9qxn+5Tk/mBXDWtLHR1aOv1KowZ+WqcIzGY8TijNvjIjqtdJsWShKtYTLeLN
aUjPsCd0LjKQoZoB+0ST+d7OO+NqygERwcwbwiA+R5MCtN2t6wvjk+U0MeZNIlTWTqcj3LaUbx1m
wdHR4tcxZltVI2Yjo4UJTQgLfWgsUJ4tty2w11ZjGZ2s0FpVoenwhuatNKThdVPzrkqBz2ccM0Wr
ik7O/IrI7DNCuQYFQdryjisD4P+0+rFYmGlQ1+9RjDamMYY0KcGat9jvbCNE2rQoGki78vQyxsaj
YsvBV3GUo+8xr5xPGQK/niK0O2PFygkemsxrovtsnm7zPEEhcykA92V+wWnveY6KnZKFIaJiL+0w
fI0JrkgI8qirijIHPuNxtdKp3eqtemjHHHYICBKtRNRNdQ6Dk56j5mRo6nuD5P06N9yjjdoAMo+W
A/Z2eGjdfLhPVfnHkNBIHAErZIhdVJ3tNH0UcfZqyVtVluJ7NhEoS+/zscFnvphpAyXj0nSmE9S6
lFtT8zyyIXmt1f0MtTvsOpdeHro1Azv97PooKOFWpYFoRL/lQ5npLGiW9IYJ7pkChs/T0hcWrGHb
JwFIyYL1vRrir7jMvis7rKnq1tdGC/pTAZZyYFe1Z+fbbVXNsxZpkLibbx+9o40XtUfaP+cmoVtR
+rURgAPwmizWr1oz7Ow0J6eR3bZgBV/32ngahtDY66FBwB8hqY3mnjvYtC6qeTeiroER5ATtAOVd
ym57TC6ouSzERCwBMAnsKgrifY3K6kwwpePnUMS0LmrmblSbr4Xr/jFypdwmfftZWDxxPUbrdJot
1D41KtKJvW0VoiKb3K5yoNKYCmzAHtcQUuQpGU2UQFx4Wzx1po8ZbdrRBuuRCkoFA3qeBtNzpaRT
cBnc6hvPv0OHT4cIcHfuLTioDQBmVprAVT+UHDiRFmLpPGX0kWOacYqJ23TbfOJrtcFFfju1dblv
zJLl1SSVC4bopW/b13GY57tMXN0cpnHaY9WM5kcBdhFRJUUhYm6ppbt8hpK1913aRNtI4uvx/51b
f/1X/xuhNx3LVOxU/99Cbw9R+f3nf+xbmEDf/yr29vc//LvYm639L23xZrUogVi/+mx/+4feG79y
XNNUXc12LcdGCO6fam/8BaJxlqNZyMAtGnEt6kXRf/zN5ONMwm9XGBo//ocK3fUvG+L2317/q0+3
Zf+bXbHp8D9DNYksTXTjDFv/z0JvyM30Te66tJ7ZNFco9L9Ph8hSnyan0301KKHpqp03GYzlAS48
HdcRteki2ZNOa9s+gxm27sP86tQDYC44sLp4dUI6iEaM2zUlMaFBhUg/iCHONiUDqcBnS85RXu7b
8mKI+H7ZCiWmaGshR6CKDf6jA7DR0gEZHMwPuG06B626ZwJuUR0AMVACkEVRehfm2SVTsUbsnHLh
MWU5whPUiLJevfUzSiIOtn9jrxLXm4eUuAX9dmBOqoH6lyZ+ulo9FgoOExFMx0i9kald3KKbaYGy
BHaEkwkJXTkgoVLoyU8y0etxWhhv2QC0edSuaZbtOtP+HpBmbVjJAUZLiC+tuXMRgibkgyQKB0yR
ft30T53JsWnSunb+R07Tg1I3OPmEfwAG2AYArECAUu9Ri4uVR9vqWAD04ZwG5TFsuZs2VIGiGO6l
mp3jLjuXBUCeAuijABFTq3tFTte4sS8Kla9YnY+lq17dAF6eInYUYq5BjXOAvm1y7dYQ7ou0ofo0
4b0CX6iLfzTExl0lfgna6SF2+ic9Eq89Pd380AatZ5fOxTZGPx/Ts5UmH5qYj5PkMtPiLLXhIVJJ
hkM6b5Bf436LWvi5n+armUzHxJKs0elBuvEBDSCKg8k5Rg5EaPEZLp0Jq8RGGhdr0U2MYK2eSV90
KeRy9yJR/C5tixIs6YkyXVVon930oiJqBbg2+jFyxkFolcdR0GMFnRvUJt290JsSsPkK+sAs0Nqu
58hlC4kxg0KOSupG64zXdMg+QpGdWD5dhyA0EmgkRYekaKGLhAe1Sc/LE9YCeetb7Lvn9NNMsx8R
Rj800x6W21gp861mh7fNGQUHv0nVr2mRRdNw9KV/OC12tY4GkDHd12lPI00+uAUiN00pj7PFBhzS
EmvRihs1eR3hPvdTfAA0kGriUs7ioiPRZVbjUQOyFYbTMY6yHycEFauirBqPxlY107MhEENnTM61
2KkqLWyBCKgYv5yKUhvArhSsZDQ9yMp8jXCnmCVs4io9N3Xy8XuMCU7IOBnXFnwjGrHZuq/Dn6Cl
D5sVox+O2YetjkfLJNrjqWBHskkHmn2Mv266UoRZxWr8Kvrkp0lbFomOok1yUKfsjM0QUIDknNN/
C0roUs10W0RTc6r5YzJf4zk9pwQCdcJYVZrHtPSGZPSbengws/6pUfLzsCwHzucYzTd3pjOPoEE4
Pug8ksbKPtrhjQDg0Mn5ZtfzbXmCvTodlSzFsyL/WG7MMh61UD7Y5GxKOd9aQHgDSr+D1Mk9WkSe
gDwTdBq2uRMoC6LCPF9lq147XfpluNXHfB8aDZ/XUAKHNuXSRKTgJaV4bUn4sOna4XT06dKxjVgT
ArN/7EGeLWM7Tcfjcm4ZQj4rCQAh1mh4zLqfJMU5iVkK+giIsegpszLX+7zf5m32M5qmF8evcknv
4Q7pWrddBpML8xXP2VtA6VbPbx13yhjs17GCq4oQ+001963iPob0TBqR0JSHKGr0LNPz1W7GaySg
Iakg6chE8/GK+N7NTiRNXuSsgzL+QNjmZXDD+1NLs8Fs1K8IU5w4CDeDHsZrQ7WQ7hq/XBE8F0IS
vSY/XTEdEQle1wxmJaSsPR3KEL8TGjvKNZDAcssB3LcGP6Db1XO6yGFfTIHLWK1eK9KfcflW4CEK
XuOT+sS9WiaHrjEIFzO6JZz7yPSYIoYEd5pgat28t0Zz19OJcKvuqW1nbA6gaQRQzpkIy/8VpH9K
QCMGw2vEl0yEGjlj/9UG43VczErNHtwpUywxKz+IUNK3sQphsSJt6VYzBq9IXmUHzR6elgWb7ugm
LOFCsrN1yXzTkvyjq+tnPbj1+fhkBDBpYnP80qM/LSWgcLRo1KTnZU1QXfsSJTw7JlGrM8c0DYuR
IXRe+76iIFaw07jma92LHXsilAi1e7BM5jwL1SodrugIf3QcIytY3dz+HBF3ktJbTLX8I3El8yM6
NdFlOVau25ffGUf0renUUQLFRD9DwXwmWFwvorshbgCJJBIaymQ8051CawL31MMIbGExvd1lYwhj
UHQvTlJ/YJQAqCfRvpLQCvc12Yi9VLCNRdFdR+k0YYk9oeBPvXiaVOL/lZHalOLC7jmL52mXULjI
oxqUQp++5iMKXmU6HSds8iAKvxuKMFdG4HRemipseoWcwJ3HsMAKMborUwdRn6lPo4yGg5ZI3BcW
K8jf735/Ns3wNGVOT8m27uMo0be/lrB5AIrs97vfL4rZ/P2lSX95TeelyNuD6+B9S6m9Obh2+DLg
DIKhQHeisxYcVDzmQR2hpUKnOjbWbjNrh98vdOTxTEjMbhvM4kWjQjpPfXAIaIKOZfYSxXrrhR2e
qQ6mLIA7gJ9kQ72d1Pim2Vq0n3JsjKKZJaRXd3VnbTVH8QjhN4vCZWEqHlZ6qJtg+6G8Ou2P1VhU
ZDNcncU6mboNtH67RkiOn3T6SakiCRcOAH5N7n6sprL760uvj92Rk5t3s91e7KgZAccjtt9hhBdh
pJIp0bVAY9Mj/rqB783ExwyWKWIX8OrI+WgKzUGOYQDhWfTvMVq7hZLQLoB13mNHtOqtkd04M2/W
aOMmVy3KKIqFpwwQWK2DzRYWDGxEyL4yJT0Mhbg4ZgXNkU5ECuimrKbXvgIMNDPNk4bFgylQTP1D
7s4PIaxwJps3YRO4wp/mLVPz7k5N6CLCh0Dhz2H5G/U6wJTMfrUV6yJy+aQ301NqlpfMCpA/dPxZ
wHk0d4psjqaVHv4lqP973PyvcbL2X8NkV6dUZ5mObtnC1lBlrr4+HuIibP/jb9r/jBOGYSLx7e7t
9AdUi9Syp8KWT4EzXpAcmJXpWBNHjXbt/TdH1vjkvwL5/fd//E0QoLu6S/ZgCFM1Ncdazuxfjuya
skdk2C52Qahd8d4BQZCh1bOhebNF+grFAsiPGXmoa12WUOm/OTzZzr8fHq1Ox+YMVN211X87vLTt
0Ujo3e70jiCetaaIuq1Sk3mrD6kmHywj/mjLfTfexyI/NiarGoFtlEx/SY3/pZ/9f3sC6Gv/1xNx
yKsI2tzl3/98H0Ljf7N3JsuRG1kW/SLIMDimbcwzyeCQzNzASCaJeQYcw9f38ZBKUqnUKut9awGL
YIpkMAJwPH/v3nMLP4J3XOzUh2+P8mpTmWTa0QNuPlUUBll3ddFXeDViCmLRi6y/FhOoO4O7T0bB
6guSwsW6cr/981uk9mj/+cpAIusuI2XDFeqV/+kTYnLIUBrwHwpjtlB6cbQiC1F+jORwGChCGaSJ
tH+/nd5VS32eTR9UYk9he0/W3Zvujx9WxAJwKw89e74Pt6ajfSMf/qXj1kV44NKZKEOo7RwcEG7N
gIwSxPGHbZrYu4gLQFXpeseVko3XPEoOXq7fz6jxGj6LgYgRcEngFeQ16Zu1IV4zT9/U3PwgpG6L
fmI80l4ZNe6yDhwY2lQDuFAkCbJzmo1ON7xGwznm4YsWTh/pTEToKC5Eyi1dq7n3jP4aVPlX7ff8
+OStIRKIexi0G/TQLmfNIqPriVGUW1WJHKUf5FPUkDTxz5/C350ewtBN23AM3TbNv5ynJtGmeWkK
OsVmuxGlft/7GaCB91tlPb4YXbP/519oWH/3uQvDUrt2T3CN/OVz9wfDY2/KlRk605H2JmayjZNY
L0k5XFtufBsEPG/TyKI2q9yiXj6x3T3UIj9Y1PWZtJGqPEbIFYqS1pe8+j6xE2ZxZ7nqZIASucjk
dG8h32k88641j3FHB9MpJt5Ebh1DcZpZD3tKMfVzB6/akLlkS2cnKEDVriDjTPAjcnzN8egTtDS5
84tkV5XbzdpPmGDnP5zWgJ8zbNnfbyG+n4tYgpx49yKcHEaqyGVII0fUjqZb7eLJdNbj4Nn7xLBR
6FYaJsE8NKt132Qku3nAPDysMez1mb/1RBLJJxNFVt6ji0rHl8ENnmLmeZItGBW4BYGW6rhh/mlb
3xu2ozC931TR2lXDFhPQJZ/ab00/fUiTcqyI2bJH17rZxzE75XAveY/JLzqnen6OPPFqligc5CEX
02nUki/NrBDO2isv7DdTlb0ZWQADZ0V/m3S1XTTZu4lVW3beqyONe7Xdo2I5TmuNy9XG9q72SaWz
M/uZZRf6YfEwmty0+DuYzl18J7wMVrk0XFwUhjwyTvgIwGy4Bm2Cfz7T/L9ZXxhx+q6hMwFCfPbv
68vsamUtNKvYqe2b2tKNfOzGixtU39SfTGdzV/yX1fbvVn1bp+T0PNf1bVP9+5+WNAansZsRg7Gz
UzZk2Dfy8r/fUv/mknUdUnuEOpJv95dfEtOr7zKdjD0BwBbjSUsTJ5ufmhGcS+gvFZaW5nh9nWdq
Aw/qhEHqTpR+qSq78Wf84M46tvy1r4gcJu0IzbykbHukKV5dFkK3yA5JxPeQm9omybvn8GtqiSWd
ik6Q7K0W4jQfX/rQfJEJS3XT4OQwIRNP+bl1fOaJ/RU47H0fpG+mPx27rjuWSLfUvsy15pfIF5e0
EijBKMnb4my713nAjstGR71ImzqEXOzLZIGzpGnhhGvpVc9MAykWcdeP96mVnP2hf1LiqjBHAu8k
56KxzpEZQqibjmrb1EUxTmh3ldrNidPjOAO3D2h9tPQLzIZdEt09+tHlN6N38c9GhH+PlF66GX/Z
3C60iT1JnJ6BXjLG9SGFpOQvYAqlr6B+nY76biET+7Vw+qe8bdZpDTC/UHrc7uqP4Mx5LUEwPKkV
XLBf++eT29D/psDhFPOFx65IF8L+SwcSpVk3llNO7lTG7RMmNI5eTPNxx76pAXhOh10/liSDMW3n
M9LGeDu01T4aNSR1wHjELC8N2zzJ1rAXzqUXHrm9LzZ21Jodutq6SXnf5uM10rDEeyZmiuS7j+OP
aGpacjppePG3yUvfEpOf75q8pUPR7wVsUPJmvwobqLLJmlfTApBc+VSjqqjoG/LrcOCpVbWe5QdR
7iqw7xgHw4fLyk9Q15trlWeBZ6bCRaEJm+Jj3Bo0F+jeBdp49T15Nfp+1dvjJi9/qE2qmyYHBBJb
e+42Fc2R1uq3uU21Q//FqcaXOtLv2eCNA74UmmWqGguAt4Vs5ghzuxTdJjT6g2jaay6Hj6kft6oI
slvVsrBefbI1mcgtnMBlxjW8ODZ/cR9ySVjBQ0WLriMkwCYgokLD+c8f9N+sYhRu6j/D8uls/+Vj
HsLazbqBeLHBQ3Tkw6msXPqaw7BVJ7nVjffCOQRV+F/OL0ZA/7l8epTP3KENw/T+Y/mshUVUr+gL
xZ5+yZvsrO5zHlAmlHSDzoeR5edg6Faqf5aidof9vWsoeKqJxgsdTpMLxWptRAIq8oGWFUU2WH70
97jLqMUM592hkSJKxNTUSx6NUne8V92NIvVepd9uhjo5qCVjiM+oYLcthj+Yqe7AfijzqcLy6SMM
nEuEulLQ3EuUd7vKznauv6h1N+GkS8BVhAWUT5K7eyyYSX6efLg06XANKXqoJ8p6/jDVzahQzA1x
cgZSrrr0XBDXmCfzdcwmsAesG+oaDi3IE/zN1qy/zIYO5ks/1z2fS/quudl5QobS871pjPzPbdbo
U9Zjkx1UoeOO+rHjtG/Zuc4Ck2N26Qi1tINX+oFcsdJ7VR2KUAIQjyJut+JSzfmXaod4kihhKvOf
Ze1vZT6ejQ7mNkECjIa7IT87gqpjmuePXMcbxkqUAr1SULLxMndclaqsm+3ibdaZKQzTXRghbtIF
sXZRbcDTwbLLdjdJs8Oki0Xk6ecKWtmUuJd+TN/6yQVaIXYG/TrVbZpqFH8TbFqacOy9PtQfjUD2
yUxRT2sAJl26aUl/VXf4mGtjkPYlDKZ79bxCVqsrMFN2aLCVFLST5QiVEOjToMJ34xRjWRBBO8vE
Tq2+qrOGBvVJdPLOgHWgNrFT/+RNw4dRJo8zzRmj1x+1g1p1SSY860FyNhkdGDOI2Dg5M7tlsxm9
CcGr0mxWaLqvuZyWU5DYmzREZoo+l05bjhyi4eotdPuVW/gxybh9UF1W0WMC7kwVTEY2vYhMvCYh
bjFSNI10/pARtzqqCVnkB00mh8inj+g3G5PpIirPGFOf6rV1XUZ7EVRBuaO6PVTVBFmKE56hhyoj
Y27D48D7yeol6AqIAoUad8GMsDk/61b0EJdmPoBDExC6O3aQ9kXiZyvCDzSjMAM44VT3NeGmWo3s
Hdqabs2YM4KgvdC68iWbmfCAhl4z5sZiI7cS5GbOcqz6hMy1P/951TIslXT0l/03u03b9nXbYRFR
uU9/LoUyRuS1KWwITO70UbS8kTOoseCZPhcNj15gP2Mz6vX5iTYmM5qBIW2xUr1ndWK1EQJzT4HH
Op8WcTlkV7RIt2X79gNc871OKHCb+Kv0p4/E0xjpMEY340c/9Ve64+FGH9LmRD+IUe8DQjoALchf
Riw1ByG55xSNhlQp65Sqf9pZdZUTK9rf5+h1tyEoL92uKJm9+Uxg1auhukjOzGUyOnmzMcz6rWr8
CJ9thcKXpkZT0gvtSnqbulUNi0vBe7VEergYTRKG0UMhBn9MuunFh+Io5ZfeWBXR5PmXWl+imdTd
BNVwpWNSci6O6I5rk8VJrTmPoaZf9Bp0Q4Nl16MKkcMLKQjXMRG7rkoXkXGQZbNW9/AMMWBgteBb
OzBOlHrqvttnZ8JjNur6a13/0bAeJXONLNHv1U9TZVJoqq1xfEhRwbjrkpmAOitSV1zUD/Hp9ze0
l1VnQGOckELNUzsNoURjqbOzy+mDeNh1T98+nyBg+MZm11RUQWV/1U8xIugV4suthMznFNU6rMFp
dP2T5RAxzAXduf8q/f8/YO2/zN0NQc7wn67U/wxYwwn653n7b9/w27zd138xbLoxgn25atf8K1vN
+cURpmM4pmv4runYf8pWs1S2muG5wvJ8unyCzci/pu36Lyj8fQoHx/PYq/Bdf5mw/9PEnbG+2tf8
aUUhF4tenuWYlqAOci1LFSx/2lxNedfJwo29Q22l30a8ml0T2eu20Ji++XBhg+TFYwN28rT21MZz
C9PORnEzmW+4LeM1YdTZlo7cOUxQhVfej0ipxK1V0qbxc4z2r6+yL5Li492kZOXuj06pzAVy817p
zl2lQLeQoo+VZx0rvTnFkoCbfngOGj3d5wVkqn7InugHWg+TW520diSjbVBZlAwxnIKbklMEPjHb
3qOosJA0nQuWFz5U2HinsHEXgdLR20pRb/VahUuT5nnYWGutxIZbGXh0ihRfaZY537jN6HelCas1
s/CJJuF8ofu6ShyoP0ElLNQBzqfrYLJpI/kZ211GrpN9iv1u3AtMAeTIhBs3Q/BiBbmqECztKMS0
64fu+xBbcIjQaTLwi1AX4K8ujPE5hTlUWeJMTZi/W76jggJ2YTlPD2NQ6Huj7/aIHOulm6cw5dgB
bAOqd/TE+iaUOB8aLBCe8kJkmkoLre4otAri8pa1P8akVSN9mOz42FQusnjsjQua3/MRJ+FOZPuJ
Cd54c2HYO1+5MpAar/0Un4aHYcNRzo1JeTgo1IIF0rmLUP4OosWWI4YPyvrnyYz7dR+IbZtF+dbA
HFIrl0ir/CKBco4MNw+JcpNMylcCfLNTPpPewXFizNdeOVBayKHK9mHYXrIlM52W5do0adb7tHfW
bgc5pRLiy7JoZlInopNoTsmo+adgIKH9Je1gP87+eM5GMnLnLHqncpMsrjq3JPwzmAiY9pUIZ+14
3MXlp8bLQyaip8w2cm2rIw2nez6sGBjlVKloaovABvSPGwKj0r51IXYkFhnEZDF0q9mGdRvDOZMS
GxA907UrcA/oYfDTwE22s9IW6odyDKXKO9QpF1GFnchWviKpHEa28hqx//9R6NG4y0R3TsO5PCLO
Xljl0O1Rie1tN/SPMx0ucJVeWQbfyukON0v44CQ7S0LcoGt5SDnBtrUBO7byXm1Gjcep8SCAYQeA
P/DQKO+UVC6qxPgSDUCtSOsDlbfFAFMLcNyhMKhcRMhYXIsjV9y4Shr9mIsKlK7fYLnu4m/IWsmW
Sh2xjNzcOenlhza2sH9k/j2cOiQiHhBys6EphS+epj0OMTNAVl8lqzCuCfAiacrycqxZnTEsNVu7
G5TXLKdz4WUI2yJ9n3v6qpfiscgE7jSDOYLnOANEHGfjVALc2gTeC4UnvjZmg36KgqGbWga2Xb0Z
3ewdjwluuB6KcDxk4dZP0ldK3UWAdS4c8dBNP2I6stTjtD3IdGkGFi5jmoBF1PrC9GKCZxi41QFn
DUwGg+HNbkjwckTEcZNuBkq4bB+IEvwSAYQe/FVhLMkMGsm1t/VPj8mkQ8gNOQQV9r6p3o1J/sHr
Jo8hdfdViY63wKlKSgL6dLcsyeyAposnA6J0G7H7+j7CtU8DNjGtkiTIGbGEHj3nLNoLZ+ow+mcl
SqKOLJymrabltSnBuMwB+A/bGbF1XEPqTqIg471ZZXeiHdBO2g5ldDQvM2yM68Cpocop69uU9gRU
dfQjuoxdjJPcN62D0DFLgbQOsDk6R0WPe8vBURwHcef4IAQSrDxLWWJUp/uEcpc4H590tmWXv1Zz
g2zGsZFTJDETB1SeBNqdWpOYgKycEcdOP+0QA/yYBrB4w3BDT9RbTU7zwxk5f8TIX1l3boXB3P2W
f2JAzLZp0cz7hrSTVK9wnZfTyY8RGfdx8VGO0F0CN70gP5wgvHTaSpdBtAiI+4huoUJDuBBN6e9J
pIezZ9oQILXP2ce3E49RDftPb1bW8InSEsPWSAhvG1vhC/fcDV6m+7nxCZLrDMW0nU5JErEmFfk7
2uJnTQ+OxtDCfAEF6oSmxOwuv9Vjv9YAvDRGQsJGYyiQrHmMsjZ8RId1rZk/buaRPbwl7BQIcW2R
bibJDBndxwmLJrNRlJ5uq5t3UIbky2R5waFPOhxZpjuuhgmea1vhwAlakV90F7S5ZeJeEC2ohtCF
gEsm832QNh2AwvpkoJhZj7aOMyRxp3t8KCUnO6P4GDBih6ZvEYSuf/AEsFQ0+d1irBCymn7W0EDA
2I+62txGKCUEOGkML3ttIjZR9z0QiS3ggCKCBeO3SXeQWK0cac8Xy6lqwEE5kJCyVy0n7gneCGpM
y569yaNrJ+tnXZ/ga4ZttHYlPpx2GuWq103OcJOBRDfzvjHmTpkZlNkF4SmLb0CXwmnOcV+dcicU
R6tpmmVoticHJ/LKHtFDkJyzdULrMlf+cDBRkLdRnB7JT4bvGe9k4KLs14glGn2ixriz14cR5gJS
poY7eqltPIMwi2RwuCMr10UZPcQ6wqJWIC7SIJy4Xb7z8VmAzyOq0GtckqX6eKtlGhSZgujAOqm6
vR1xA46B62Kb4kTw6GNFpnfuK2HumkctrkAgWla1mOLwKXAj+A6YNbZOUMnlECnwVC+55TKcsh3j
ZAfMrKIksWnWSQi91aautPGEnxa3BnOaPiUM0xkaqV5lftfGlAF+aq800gvCTHv0SBzdky4DLURz
ADz2c3bqmWfQYghXdjYhQRxrlwXIyA9REqgA3CzpHzvYDS5SjF04u8a8lFnTLJB6gU+rHPgeEVrE
Gwegb7yfZjcBCzb3N2jA7au3R6KdSMo2+yU6rYKAJ/k4IpokNgwud03DgbMMVnJlOgD3cQctc04z
+ojWj4QMO7iyEvkGUI2GRWynd/rO1vvpcDvMWW+sbeG/pfmAwsGWH9ocKOqCDMuDnqtPOyOSB/Mc
YAR77ncBIyFnhHgmopCA75htO3OqApoOZqiOvitwGdFZmN9d7gOpTT6lluIXCLVpbXTde0cNDjW2
RCivXuRYDLTtTaejkYK4Y+ztiCTZVAf6/9zkziYI0dyTmfkcpMrM22f1geZfdTD89pSUU7i9PQsr
72TOUoPry4k44aQ63B6Zjfbbo9vT2yFn8mlVsb/rjYEwMHVof380mZa2V2m1MoiPkTeWh9K/WoGO
ESoI0r1kPSlQwC/tIoVnkdDqL20dewH168YQ1f3t5Q4ueJwoBYWncBI3ZsXtYA1dQrCBYljcDk4Y
uSQmO9/GaSZwQ2VbySrM0ACoy36MG0hT7GW4tzZynyjyQqvV/I+y4Wu3h63g7U1xzGIy5HzTjW+G
NOq9ByHiIKWhTcvbw8ymY1XP0IVuH2vqWTCfmK1hAbodb18wRHk/O3qGDHb8HiqiCOdn+Stb5Pb0
diDOtTo0Jm+M0POVgz6d8KZhWpquhF0uRXWw1eH2tJnST71q6Uv//qW0amhN+gSukRRX/fo20Jzm
bbm9V61pn2zk+xvzqWi6+RDZKHyCmekAYaewsmIzOt4OrXrUel90MyGCDjB3U52QmzRkj1IWNXAp
GLwexc7uBiH544BKdTjooCA2KcmQuVZphyqKtAPdF865mOuz1vD2a2iIbgdP0hjVnfYz02dmq/NQ
EyLYursbESNQAI3b4cbP+PVRIbBW6bMp1jTrv9+IILeDa6gUNw/uN4Uja1/f1qzqPqklxBofnLi/
BE0TbvF24eUL2ubqu8O0uf2jVBe7VY/4dusRYN8NONJn0EB1YpFXt3XCUUtEo/gjt0cEJlYA+9Vz
2YUvsTegdFSf0e2zuH1QUlFPnMJ9bC08iiBZ4ZTUDqh8Mlq3v56g/37+tsPAnqolJ/CPE9uFv0bZ
vDf7upjxcXAij6wa2UJMNVQqCgLv9oZwH//trbq9S/5YyWyRJ320Zzvx61tw+ytvf6/AD3n44y9n
2YZs3UT7HCtVJRv8fbr1syT7dhGNzFjczngw2BGj2YBLbzYKCMPkQZ/F91YZbkzprLuOEIOpfNaK
Hmabh+zbnOng+l73ib3F81qVeTFMrw1OOFJ1Qx97DPKIFE7/Cvs4o8jfD6PfMBIw4mNrY/JBx7p2
Zp+WOChGF/yxGdtXGXkR+KpzrdUXMwzuG4e9mxZxo0fmFiYGaHvT2YtWXMuufKzFhjsmHngB0ctN
Kd6NPN3MfnEe5Tkpig8UZi96CPsb1RU7vyH+xswgiYh0y7zqNZTFq+kGZLVYXAIktCJVKrJdKcYH
vVnajNk2w5ifYtw9i1xn+uBIC88JO8+G6n1BtbPpXSYV+mynmzDrd0MwUfow1U8qszri3D131uDt
wix6rg1U8KpQZfCpYN6xCwaA+2uoo9Xz3GJrWOaSfEl8LN5TglcSpmB89N41+gTrKSc0pfeGq90D
+5g8eYBjdM6aj9EEW3atsgyHaYResM7TE2rWdzYkxE4hctQYXkFpJ3w2FOzWPa+mE0FyFgOukJ6D
xifWPCahfVdk94z4fhIHDD16wiBGAspb21OsaBNMJ71PT56N7G2ENmEn1dVr9r7a6pmQmFFlkc9e
dvepi5EuGi1SifIMMHF+7kuE9XMiz/r4ErgurdOQ5AuKjK5puCQIeFy0zSqiZl65VfXsYZ40LOyU
hC+SD53G+7krc7K9OgaGrS2fWsf7IXkT5gjObj/A0UJ49NhkdEtz/UrCfU13wVpXzfyRmuypZUJk
SDK0DwIQe+LQZ8ZBa5JtGr/0o7Uapfk8BUG5CH1mq7n92TDZWvUWLjIzAu7W0ieu5DoqN7OguY9V
lAv+q1VAWL+jLQxUhi6pfaqTbN3awFj7iJRRQolBupErVemMGStITxNgZRx/WG7eZzO9JkocNKbO
OZvIdfPS4uQGo/IhHLp8OqYk2qaSSbtEPVv0xiXKm+e5cR9Tw//uM0tbmlxHM9LEvW7h2QaocZ9V
ZCjq2WVIYZBRk24bp38ty/zKq1wY0p8WoZF49NXZeDHa34xWgRmP/Fo6JQhSSnbubjyvND6GELl9
JigcSQkDjEqSjkUk9CYG9WwJBir2Tf2R+4iI29d5QjRiBxO4tPa1YeAE6D3ddwzElrnnEVLSQGjr
xlQezbiOt1jzvoPY8leBgZtBIzx7+HTL1t0EHkLZqJZvoAhY/LR+bZs+6IKZ5cDpSdBhOHrft56H
fHcVpSSQRiG1spbFR6cwnlqvAIhYD9kqSggNNBu8ww2pXrxrNXUyIb9Me489lo4Vkdm7CaP0ohXd
uGwGvd56MMX6pPjKahsVslO9esKslpX016VhfHaT366iEuYNJRZ2WUYKWeZjBajIYAtlvcL5RhoN
yWiofo99LpEPy62VjvSIcrIv9NQpSIPVUAbX2kk3w1OkA+QOsTTfV306oaW1ti3SCD8iwa+UpsTw
An83w66ZTM4XlUW4tnpJOlR275qhwX0CRkX8wL54PhkiPpU+QH7N6b+sHt6jT7wJP/JttBt9Ozf6
d2hcJfnvgiRj04CjrcGEj4AEWj9FxhhgTuYRPN5AAFAFBJDEFcs72xU+7YBIEjE7IFuTegFGB3qJ
Toi7GxTPOH7v24JubJ6SIqx3wjhQwL5w12g5pWgETsWpDQe2agCoYL9fyb59d3SLcbENcA7NDvMA
ImR0XwHDNXBOcW5DI5Y7mUpkwhFtgQ4pehB4X0mSjWu2IfYSNyKYXBf7cE5mWGRXry0d6xPLGkYm
Pk07bL5oe0ybRmHrRFrt9CB4rFmDDoVff0XZsOwscinzvPmM6KIs6uHLS6ZypRUnjxERhPEM1TSh
BggZSGfKdQi1hMTU2DwFDQQWsk1Oee/E3Sta4E9u6UT+jFBafFtgyiEhIvmZ2s7E6LcfGDFzb0yo
yXphYYH1WrpXm6SFIobcGOKcaJ21Bk6+ciG8p+WMtUtq4SEHFOn594bs45WtscpQ1ZJmrmOe6gRw
pHomCLhv7BWqCWupOwQ1NPG1Se384hTAtpzcCZZ9PxB1xQ0xc+8zNtbLziNeQBMD4SVi3fRnkuZh
l4ofzegW1JkMJ8sck8z8CQuCOAbD3/hlToww6mXQsUylOjktTPrnS+yTh7qMvpd6DYWfoSWK0khC
OLJmkCOBzdA5zONZOY8J70ArzUj9DkQSyPfa5Q82ycLUjQwdknNtk8rFap4mO/QAllUPJ80ByOnb
Z41d2MoROWxA8VSkOFiLJCWotWRBC3t5H0hrSRA9jJ4AZE5O5H0oxRkZ/k/QUts5GaaTsAZyniez
30Bmz7NmNbYZzAEoeZoD5tTIauWDDr/F9jrvWnGk4Q39ol8I27iGnPpg06DQbGx3+Eit9Knsz23h
2YiByL7Ketg6sjfZMylZYo5mICavq/A66DdafD/JLUgL/UCbDPmQjn1PZ4ZK3BiyfNy+UY7ZJhPf
UvrbC8BJ5eF2cCXIw7QIdkZRoegznobV4E6ESXcmHS+aQ1UPF5ZecAzoO1hPccrNP/zKx6A6BoPQ
cQQy/2zJn2IxHGEYZWduc8s06v0LxmlsS2PxmMj3uDsGZm2vO0qihVsRihBY1nPTwbKuCA7v3PTN
D0j0ZBbR7KZMfp8NYPMRfPYw+6Gn0AHSzHsIknJlSeqWJn6wMl5P6w4/xwjkWwjcJffEOnfhGATi
zban6tAVlcNGeT/rbK8w6X32wr2WdUGeYEtkg5W8V6Z4n+l4rKoOOdMo2Goqiq3naWczlsm6KwOS
Ensw7nwmLMNpkdMgoHrXeoePMxILjbCFYTK8BS3Tq1XXybIhp83O8dAbPi64csAjn9Ska6hW0pC/
NIZZrnu3rWhmWnvHylV8eX+cRvApkSPusCiQruNhzStzHxhEXFZ3Ha48XQWysxtAECXJuBibtD5F
SOIQWxKd4EYkk9lvhZQFupmPuiIx1+dzzKvI3PSOAfhE99+GqlgnINBqxagVM04iwBieapj3xnRy
68sw07Twm/IpB+3D/mrql5FhtYduyoDkVWHVHW7P9TrsaDWx9XrJsLgfmlsfIVewwNvzPw5xFbFc
2Kz0WuFi9jCqLdJqrGM0/leT+gmazi/AIsmezeN8i2L0VuoXFWPxwExk3FDw8BvUl/44SMhBRA1C
eijVL01GG8azFCAK9eSczPl3j1bGGhZcf/BcfODAnOQBDykci8KbcXLE8AHdMg3pCIThcOiZOhyQ
jw7sMePTbIQQrNXXded7YoppH+fOcLD6EVdJTyE4T7axGsKyOYx12zNwYzJye4pR1F9qZeWoZll9
iFWTI9LrnFQ6ypkQLuWecRfpssU8rJAxs8tTBzo3fz5knQ7uy5wNApbY2Au1kx8D6wrlkUotzp7s
wWw29ojJ5XaAvTMeZhVdCZ9zF6iNcwL5k9YWh9ujP75W6sM91l3GZi7Wu0LtwBHRyAOsIj/79fkf
XyyaaFXamUFABNafDDZPk6Ju1Ww2R/NYRdzdA4ZFjU0oWonI5ZCpTlFdeOYiqBOChgApmeue6RZm
3orAAReGGgClw+2RUE9vj9T/UZtet7N8V6zaTjRole49C/Oi3fUqVAAw5EE3Df5EpxFLCjbzkDum
eajUI5nURNky+ZStB3IkHQRcxsHXNi7M0tvXkpCV8/bIGMkm1ns4yG3RfxrYkdaFjf7U05A7iEAa
+7R+vz25fVl0RbdP+cQ6JJiH26H5/dFfnlLwIm6oyI25vT6tHC1O2ZXR8gfris96O9y+PHVdsB8J
vmpnUiDYJqTbKksuhoh4mqkXe3vFKUXCEgcGeYnqNYoJE5SjDrent4NTdwR5Nte04k6cg7I54Lm4
/f4/vQj1JjmewlVO6nXc/mXiRIgxHJCRl8LP8p5E3dz5cqqWfVSF7LkWZa2TKsZmZXZrxLlR48DX
ZeM1YX7TR1ASaGGsphKXOfcNanpa2pqkm90G3QmfPPHrXvKGd+qdGgi+7jQsJhNYklESWGoXz2XH
WZJOEMJKg0CiFP2WM/U6NCferhGnHWU+ewmN4aGM2xyfBCxWaxLHjh1NNxKPS6KQs8J6t/qCLcR+
czsHYDXx3AF+XjR8BbKc8Vwa8lPL+AscicowTDTeBReMM5UimTfuIewc0sIkYi/NgJ7mEFB0U0L8
v2jkv4pGPA9V6f8Oa9gXP+O34i+6kdv3/KYb8cQvyDUs2zV939MFeo/ftSOe94vu6y6kBsOz7V//
6V+kBuMX11bWKNCVhlDikd+1I5b7i8s/+L5j+fi4bNf7v2hHFJTh37UjwjMsw+PHgX4wgYmZf1Gj
9SbDlhnp834K1rPot5ljsTVK4vyOkzddOD7CK2hPF3px8dpJmLkw+WOaa8CuF4m5skaxFRlzwkiP
Mcl3VAGIPbY5qFJohG9dm2tcEOY7to9pRYH20DimOMBAeKvdKNoMQ0TUFXPhY1lCgs3ynvCvnHpl
cAiBYPuynkuI9jXsHCxhr11vp+RCzNuqtyTIgBAdodnQocHLl7vQaKy8PPlZAbNkkic5+dQdJTcu
/ElnG5IGEHzG0FQ57/iI66UmyL1rx2BRBJCWqq6/ag29Kp95tRtDsgrYNSFyAdZiWWykzX4iZzFY
Tbb7o9TGaDPlRCNWTXYECLHgfyEwORy2WkjmVC8NYpPbdcOMv0pE8dN27O8JRAk3J0oznasv+c0n
rJ09TXbsS9CeQFr8lYlwx09ydwskKVk6MB0Y9QneYlw/2Fzs3UAoZOaDOAoYsqEEyfe6fKNa/Uwl
UV6me8oz8rkK404PM3NbI7ackVK82HWxqqp012dddA6MsbuIpD8xs8L6H0f3eSNINCnFeyii7i4S
Dibd1Kl3TIsftcc8MkJMPIKhJbuLpisoSiJjDa/Sv/jBqD/U/VfS3fmmGX4bRq9cAVIg5cY1PyhY
3cPAhgtkOIwbP54vIkd/PrvXKQbFPuXCuauzB2xnrGBGsnLSDFXiTGRwm3UoDDrtilFF+cLTn05N
1IGc1ejSZmudaIy6Yze/lgy10foZM1EX0ASTmgRew7UeWo+8r8xJYBpV2UdQ4t9K3AqtEUM4YxhM
RH9au4s97TkuICtjk3iIIkIle5lPm3gKC8BbvOiCBIP2pRxLZ28SKNpZ0lhRaLX7wIX/aTrVycBr
6rdMxjWL5t1IQIppT8ORG1R4gYPqo66ZetKunUcMn9U3WEYTGyKP2+SqykoB604DpsT6T79LqVMi
Ylmgpq08MZFu1g+7Totf0qp8bOeqAJlMjrhJK1XLXGJnUZnuHH+iF5oW9YbNkW5TPRSW1h+iXJA/
Gf0Pe+ex5LiWpOl3mT3KoMViNgBBUJMRDMkNLCS01nj6+cBbU3m7rNu6Zz9maZHUUAd+/Lj/Yj7p
2s0Y1PGpA4Zj+UgdzYE8bWOBrkwniKtJBkNOzdbNiupsmGrvjHmJK1CGT4FsGAepSNZak2qOyPy8
GsQsPERi8xHNOsVdepECxXrD6m5yjEbjhAmHGeECmrTlo2AG2iGtHowhNk9JDOqT2sTSHxbjVW/8
JAH55EBfwZ9RgpNUWipCG3wKOC8mzRR61px9CUlyChVh8vKx3shcb7yrQiINwAFFqzVbRK8ZUAi1
mB5xMvTyFSmGVDZRvdWHiUm40y8TyTpV6oKlaAFheoicoUVWf67at3iq9nFnYl2MiUtnzl95uqi8
dDpoOKAg+VhimxW0D53W/SQiLCJBbrHviCayX2EkhaeFgmaLneqG+lgdFU6XyqoLd+OutmclgDF9
kOXmFEgioOTp1FZ9gEibthazGaEoHzubAt62QfPKUbXAdNFQ3vRtfBQUMGZ05UM37SGsiwDQS4le
ppCJAO+Gg8To2I75uMGBkCJ/oCNMnFcPKEdPTm+i1NbFqPdqylFNCe0RtWe7BW3bS8qjWBrvmg/F
IMiy/SC8pnIXrbMueRVUsh+0pHpngkZPSqM+CFYVEP6m4C3BaJtmCladpJTnUMcgWLTewmHUoMRi
SzzLvemNdfURVPKpj+CV90nxYk6lgcEIrdwwyTf1EP1IRTE8WFYOImk2n7Je8Neq0JrXgg59gP64
pxTBxZ+7xzGinBboItiHmnWARRyX0NLCTzBGSAtNHcv8DaQI8xe5ey7bRacz+jHbETQBdZhy0Co3
FkbNi9XubWaZ2sz6G1LIx0JMH1EMfWzF6ls1O27HHuqzMZgHP2XKi6au3U3jWVpgHRLrmqAcEWQT
KGubtGlxCfGCGeBZTH+jFE9DE5XnTjKe81Caj6bUTFgwhYKnVO+5qEb7WBIOSkIuT73qYwRq4M1S
+KPMxXiIjV9k7eBeg3MRpgq3CmU7lZKbx1L3YCgp9tDzWfHhWqj+UrRKfJhYHSC7Lp429ZxbdsXy
2osG7UyBXAOYRJNeTFNUrSHgUl+3lUCl1gJIJRimrSyI4nkRAlJGDVRO2lHeWuCUoThX0JjmD1/N
411SJi+oPg0nq9S2QYlcrVaO5WM2omtGw8hTVaIBsuSoYwcawi/5A2BIPAIbEZtLJIUX+Di1fbH8
Ka1cPNQJWAIlkn1k7boPvdbr3URmbWZyfMS4ILZ9U+48raOTmeaBE7d+A85dmRzJt4o9C/xPaMcn
kSLsi6IvWG7rs0ej120rU/OMWEY6PVOxeCzyi6DpOylgvo2s+Tvpu8946kA1qix+qkVfhKDEqkRh
Hs/CPXWp6xRb4wrMJQgD5MedbgZIMrXVk5iQ4iCw1rvIibilFGn2SHtzJefzU1UuduVteikz5kJh
ahbde9FfBdJTWFqYi0yEs7YcY2SQkPHXBX071hnWITE173LBFc4xmKhR+pXHuvTMUj8awCSCztBX
k4RG/AyPDA5he6o21ixNm0QJUIotdbIvRTS8uGMiDcIkdNLWxByAVqg0vTU1+J5lGRBHcK80hO8z
8qf9ZIiXAPFZOpC9emr7dNoavfzhV8iK60ZnHCHVgHFtBMnTDEyLRLX9Bhg1Hip0o1n8AoDVOJL4
CX5N6UhFDfoXK9NCKp51tbq19GM3ScM0EgBPdltrh3xEeo3aWlkRDcHlmKtSyJC0oO9IR9hGVgSn
1j5XkTQdidnlKLiyMH9GTQjxNc5PdaFhwqZhMipF6ovcSjLS1xH527q36pfyIvqCV5gZfjMtBXmp
lNS12ZqL0WTqdgGaTGIxf4UDKt0ymR7UxA60CA7gpZER4ct8N5RJ5ZUThq7ZLL0LXduQxLEutODc
g2XEAXNClNeKoCi0lM580CezhAV1IUBK6HrxnI5YjRe44DJFdNteiwYQzDKRFmxGIJCDFDNoa6US
zzCqQjR0oqRFYDhqka+RJlelmGqDwM5ic6YqFeELOuOHMtIosdCLJNCPGkLbFmU3MzXXvSTRBBNQ
JanxIwBlRhZojNW2rSt52/rHsMjKU6KKKFeCmpnI8qnBU/WMVT2a9n6oVd4oiLSq8ivA8WI95ibW
6ErdYmsygRixZLEU3bJcLNixGs8EiVp9WtPL6mBWq+FT5IMFnHqASmmwFJtMUHlUFXEbN/2o2+nL
Hw1SxW4NQOGfz+8vkmNTiagflcGi41+rFIkqgIA7vhvjC8bxCkWEDrqmok1iDvR+7m/nUSsCchTP
VQe2g1kEoMDy6D97+p+9Rn/SAF2KodH9u2kNJK7M9NL5L3/l/jm/kmQ4GGOXOmREiJL+a5takoE6
+/McAEm2CsHL2n97528P/+xUoNPWrcwajft//Zog4AEaBIWMdijJ1F+/+z89SikIWXmVAN24BW5T
pUvun639dQT3n0poktmZIlh/bfj+WlEjHwbi0sTQJ+G6oz1etYWy0e5DoVaAUdzfKJYRcH/UpAgu
Y44z/e0NmL0z5RxGWar6mQPIalE5nhlSoZWArLmjde5//DjfFyTznnSvDBLqdku8++vP/TVLGWEJ
5YlsZ3k8e22XItYGLqlbgEfJgjiBgNOSo0PhdsS8ChEnSZ/l5YLS3sXXrInynZWNYJFokP316N9e
U1WTwl/feZNB3rKnfg9s0ALWNKVkgBoo3DtISV/uHUq8YNEgHxkYxMv0Z0AC9mgLIN0f9M59O3/+
TMsW7+C7P68V4FlSvILQTgYSJRR9vgsWnBjM6kO0wKD+vN73o7WeChn7d6BUnUFHR0CKlLorX7JC
/TGUcgyjwcoBdwgquvv3dxR4SogJ15v7DpcLMur+6N+eylA16L7vGdGHu0fTsgdp04J4BMH8l5vQ
/dEfJ56wxEzCDLFCvCN67lieP1Cfv15j3GHwaHvJ9jKt592liOxLDMQqw7NLXb+Klu2lVOOb8BGF
kHVyoIV7fB13uR1sp3W1alaYq040PDYDhFRtfZl3r8PaQ0nbptY8UeoGR36wfBgFW/8KJWqXHVLT
8fxr7WoPqd2tD7qNcecKJMRke/OuWaGH574vG0PFiAWifUnq1WtsOgecMLevubF6NYW1fp6+eKFb
sUE6K1eNMkfxLWW01cCq2152ePWvLXI3JDooSYSmM++iLVnwA/uGbzMb9/htxvYv0saYtku72RlW
uK0MK8TDi3pVWtdsTpyQcwFIgaMb3qLqqOZnTsucec2MKMsXp2dKaO7NWwsWJXn0bZzOuTXQ7sOh
Ud5Vjdv6LuY5orCmIN/jazmdUY/TEXsO3HHeIulOknNi2/4xbQM3JVMfLsOaSyJhYo47QXxIkw3g
3v43N7HmAQCwAvAtAtgdXtmP5NCZHrsBeqEGzZPaw1pnUsBtiMOiXdnQHbRsM3B5sDRWQQrN23mC
MEGFwG4zVz2HuScOezTjs8LmIpAS6NbRZMH8pWhMuGuqQLK+kW697/KqBiJgwLgXTvF1AGZSKWhZ
76IUkDuaP/eNITCGDHlqF2+zuiZ+QApg6wg0Cfoq2uoBLre2kq7E88y8dsRzwIpwrSbd6Jx8cgG5
B4gLIydjXs0zWETznPqUhEeX/9TXwpU94p38gEGZhqx6uppbL3mZaKW9KGecZEvHd8rYVh/psUtO
fwx3CL7ZOxXb+idWmNR0B/NT/BK7jca5Bmf5KV5gRXLC+p8qdPIbZyebXvxHoqJtyaijfHTuvA6f
+lWUONPnpnkS1+5IZD0U26g+touS8U9ZrGRhC6XyEaT4Z54dQS6vcdjG1qiGr5BUR/Gxs2l8rkTb
+vW/SBYBfxEDT+UxlPftKX9O4VBtf0Fd045/77dj+tDKG2NdZFuNiFEiOXYXcOpDXHr81s0UgGW6
raU75Xf8VdhzuzjEHwyBThPWorFFXHsVu921P2XfJdCPFyne0pbNFKfElBwDgRe9fLAW57HyScq8
oHpo8ne+3tIRkpfzoZ4byw4A4DEYWWNn7jjehJR2+5nxyCXrnNd5J355vNm9USu5SfEG+VcW76mD
ziMDKZ03+a+FC6szN49S6WT5mW3HtDIpCv5y+Uvok9w3pUMJUS2BW2CBuAqNZZNI2c/mNZ+P4QsH
x09yQ4RcWKN5bCe3UpcRnSh4na4Z+DO0VZWWPyArjaXKuhn2KrCY5DrJv0LPWr77YCQ39VaWVpZw
CIMjgzI1VpBSNXXNix0w5zLfm80uvZ+lHBEH87kqn6zyi146jjXYqLqIyhT1lo6AQWEL0rOwjuKD
UH82PrMPsuTmVanXmXzoSe77FM6thIzDtJG6D8W/9AopIP7s1UMyAU8Zb1X+LooYGRUXuTyaV/on
FSw/OFB4IRY297eUYx0YI2CjuaHk8ROoDL8CuSpe8KQIahKxFfcetUAgI9yTydpESwcwkdM76pcp
2dM6qbfoklg388wVlusN57V3PiLHPLf2KQofNW/64g7WIcovJUMWRM5QbxC8NzaZdR5U90N5UDzg
8SkOVnZymOl30BJarrDh9bveXWI3MfadocQ2PGnXfRFXRxZFi4Q1UTf/1XjisiuH/IU600Tj2QEK
wZEG1gcEJvkq/NAzZ/Rw2bAz+xLXpQuvot6oCTn5CUeFq37GRvgemqIODSIwiq6yYxCyJ5AO38D0
nzgH1N2oYniz+tZJK5DV/nlao+EZPBE5QQfVWxAInC2je2YXVD6MfE/vImzxZo7raZ1ObJzoQygd
udc63DmYFsEg7CRvmTlUhC7dyCmXqJmjuMD2WNx36I7YMcr8HIPhmdFBP5tgL3eMeuFZbb38F+1g
Jndh3e+4WJRx5LMurVREc7cAp/h+Ft/e1atw/MH0Q/zi1HUr9gJKBncSt+Py8/ErlRTCrgYQ0OfO
d3iXUH3fvJJ5kOuKAzSdD+PmcvaFZ+MBNdE39PtuxgPTH9fRQPjODj+QHPFmD2OYeplFsGvEXQMV
Y+ZhJnaRC73MhKg1WLa0E577kCvF2FDySykzIvG7WTGZzQ8zV5Shxb4Ck3KyAwt7hkNtm1wOhdNF
Kplsl0N2xK8PRh7TheFAJdlVB+Yv88xVsh6462dm4mY9O8nBeMj4PeYD79W4sQw7lPxwSDM6hULn
KJ54Fo7Cs7TjIvHvNX4ZnS9Ogn5djMOhiDKRcMZ5yPFzWAx+ptAeTB636r50Q3rItvTA9KLpK614
SV/kK5exODA9+1fj2MKMdxRiFBQ1QhbnykA0l4vOXZYd+Nn4I8z3MtfPWSR3pg1bnKG3rDA7x9/b
GxABIj3hOEu+SaikzromijZv73yZHCVjSFvZnlAZbPN5A2uXOZAA+UIYlHbcefRLDhwZMeCNyV07
vnMUyo2jwZuCOZQzq9mt2whrNmXckME6REyoN/5Q8QSmH6yCJ4Z9tp0C13hACX/iNuK60KRW1+FH
ru0b5slt66oACZfBSs+HHTA8znBWr5QH4v+in78MUn1cM8zSX3aLyZ9NsBSfN129Kf1L88VtjSwM
VyWft0zZE9BLjIGJq0esfKMtWZRw4JuTjinvdRmlqptKnsxAPyii51eY2Z1grObqerikv9TiTbK9
4BFKwozo/nilfoDgid49M29CyTSrGyQMW9PAY2pMcdElnpxm8DrM/bb4FgQuBMluu9T0GfUtHt4y
V9IuYyczkOfvjsIjNJxog9oGctK7Et4HxY+eWknYANoua5Soe32fhtFmxrE520JmpKlViSDVL6Bv
W/2ppH2Qyji4w9s4fphXFuk2hD1Cw7gEOVmyLWcYT4HxfJmqtzzzQK9HN7xWZnrzkxMIcAiFwolQ
zWvbLVj8w3LypfyeooEovb6mGZXFNWnTooLmmMBEr7J00LMzIQoyiD18jTsJiGS0FAFKh47IO9Pp
wM8MESbcMThlZrWxctEiso5l8aIddWtXchFpiEiej0ZffrJGV+2XYWAWx7JeasPOc9CgiGKeQtwX
pwuZOUI3coHsOvWxHasNdSUqbkHwJ3Pl+jwGRw0/bvyTsh8IzMILU6vxDNSUQQrpReE+DVa0fshp
lgF2qIgj5PpfjNnFmcbmuZFtRms1XLDoat6B0fpk/potiV6qrau3qduKW7zrCeYdFMf1qK6ZA7Ek
DM1Ty9OH0TxJ6O8MNkxbXXE9zyPItfWj8FzXa0Za8Ua8YgQgQ6pR0x7XgOgz0qFgFZVHNVpZbuIV
GFARBQgreFZRAJO3NAVZYZCtjI6IZ7mniK4gPg39nh1mxcHY8kJIuax3mF7J3Wy5tM0nPOqoO5Kk
M2M03UY6pTUQDjslTyERHpigHOU4gnnGC/PQfI3Nb5bT/Hugu4df0vzYajv5SbpVK25KA6VhgjHr
jT32DSapMQEZm2wcQhfCFOrOl4qKNN6rG+Nz4Q80avhewUKOPwJonSxlIuuaLriUl8TjiwFL1HWU
Pc71nlNhbrNbWWxHY6dqEIndsLPD1gEan2JKeI4eBJfc0tUYXBsSW/iw/b4FW5xFByR0BOXYvLfc
7kCrTWAWNiLEG1oWC1VbcLA4OZl288UtV0C4ZrIyECXkt0GMxAvO3W5J5CwUT7ZUvsCpv1JvmqjH
Bw6IlOqr/WWaMvZW7uIVKxwJJlzcUPVgTBTwlIVNKjnZcThSfKTZ2TyIkTNnN5q71Y5OC92TcI2w
h0/qkgnOHNhij5KMi2hh7eq0xAbKtfp2EgDJ2wLkeBq1J1O5iO/AfxlCI7cyMv/dtwmcEjkfL8Q9
QKAc+22Gl1Z08u5loNOt7WLhDf9iiHijchQqeMIAHj3hBfIvyl752keSicgPgmp8GzXZAabYrMQO
Q/IfXScKvXeaA8Ysxj2Yd+ge4YaQr2GCqt1DG55x/qChzqFgVVsiFEn2rK+MwtXFNY42T4/IGqzD
0z0xkVm12cHNOnHjgJXWvOwneJ4uTHgwgSBMq+I+prKL/wr8sZ66ALNuhi1clx9ihTTEE5zpO6BI
/9ipK/iYTIN2/ip0awvS0JO/YdE9dusuVIpVoac7MQY5LrQDzZ4H7bGhMKyuYozsgbvS+kR352YQ
f6obKsVca1ZOIeRcclgoZ4726D9gnaN8Yx2Uvfg3VSBkZKhU2vEVX6Tc1h6tDnT4J8aKfb4tK2+g
GXnFMEzpV4Qx6eYfrMe2kpyiNeHHuP0mjoHi3rjMar+NPDTa/Jb4Mu6IPwwFmLukqgg0K5vKOGjt
CV1Tu95PPaKzl2B4mtM3tUfvZfLCEOY7IrBKZSNpn6nQJXRABwepcepz+jUrq+4hfx9uFToS0YoZ
mCi5Rw9tFR2m1eTb1g72ILTV3FmUKT/5PzynZ/m5vdCIgW2fZDbFaL0HuXQC9uCrK3VwRuJF7ApI
cWMw4IJ2BOkWfhAxmgF5OTxooWI6QBdy2W0c7OC2ujftFtulCmbwbV6PB+0QEt3c9hBIREL0kEgP
PkzvGGzmp8RN8Le10PULOCM94girQL+BXlhVlRsZO8yqyJVZ76FC/4Fn7EU0uKfKreoUN2strYmZ
TOZu9YIOrHnUnymyuECUgVioGiuMncyofW37tY+JMp12Cnf0Ua01hmRg5Kl2IFgNVH6lC1BLsHGk
uJ/gSRHZ1lnY76dsSxtDfwj2UGGf4TZU8SpBlnalUZg7E03V9+Q47jUodJsscZUN9P5HC3ud8BAS
zrBktYW9dpZWVLyJCgkfGw8F8kTBh2LjiIXTTf2GQirNn5X/XnliRQXAW4yOdqWnHrotxk/V5eqf
tFV4MM4CJQXbOBdusRcne7xGG/yIQrJQ+YBCEcu7czWuxqfIxckZB8n5TX8Pbt0zPkoi7g+r6lnl
jG/YYxzYZ4QX6NosFu1Mq6/SoxbwYEpOhbwvTLdurlzoxjGJHnbmxEgXRhAJ7EHYQPgqApItrzgu
gmbExMKxiPmnEunIreE2b/ErUVR8p0MWeJhBgsyNYuL3vsAvxECjEo23Wxk96YhZYBX5WKmXCQKX
gWsdFM5fsi6z3pAjiDUGu05O1p1lCD3Vimi/s3Ri+iNDECA4L9QXQB/16EApf1v+L1DlEkiKVvHB
dPEvdYPMaba1U6MWAIV+xAoFga9VDEcBhQQQd7PutE53GN4MIAjktOYrjDEkCU2nQ4q9fgWjUASu
mqIXaQduKexpZrGqoqVDq23RNIBlZHcPKvoDRxkHdhoz+IOB6Mvdsd3m3UYewYZ6A4g+NX4m3WSF
Pr0l8gqvJFL90jWsyyw9UOoXt/myZgdJ4kZsBLQxtF6sHY7T+oNRIINeZRbwaNtM8S23uSFQrzuF
m+Gb1h+rJmSJDfomdvCc9qw9Dbd9tfQdEAsbspSxDhAiPRa2/75E7+C5pTVkoxvwlvxGr91nQhWG
8vtK+tKonqysDRw738KLbCs2h2S6IQWFzqMCYoI4bh0FDqdyuC9+8UAjxoEuIOM4SLBp4PNzcpD2
IcxQRgndyk63tJnAB1E+AAFEhkCUB9FRCqv4rbyGidN4Ax2Mjbklyb/O6Lc42SNiAlK89suP4qFG
SBH7xWQP/onikHUKz+qAzcAmfTWZqwasxRwLXZ7vOJdcNH7M7tAomuJwGnM8MHbRO/ZRVIqUZfUS
vvSS18louDnxI46wANQnq3ovXyipfrXxA5mW4GXqpWtXATLQxU5qKAmXtJnmDaEj2cGw9NHY6bfD
SXo13zvB9iqP5f2BW1JZ99f2VX8PiaK0xNdFgFo3yhnjJogvCV49qeYBFeh+OAOsAn8zPBFAb3JO
1YPyOJJPPIOlXJxxPmTWvYE7M0TA8a+xaXWQDKRJUNBefi0/y8/iyzpqu5qVPXWNM3AB0AJKdU25
obvR6e3RJVX5iXH3jMi2L9ZJ2TM6og0+faanncfyIaC+sGthT//6h/Yzei5fUf0iKzv7T7myCdpz
gOCqYksjnof+T9Wo3C1LMGBKgrGYy89m1No/SIBjlLgJ9pQGDFeGIuKi2MoSfbksLBm9/hP7Cbvn
9uFXQ5pu+3HTbkawCDgWOf2GSBI8kN4erRNg8KdyXZxQAJ4po61FdYWXgA144/ponYIb/aoQYp74
Ll6psb180ADSl2j7Er6SQmH2hgKFYxREOjh1FnYZQFFswn7/apywBKcuflaI5DDLKX7a8VpmHe9l
R+11/IZOVNyUx+LZ33bwKF6j3fjESPyp4kuPZVoVv6jBznh8UgWO7atyomfJNk7oOM2NI5ySHQ7P
zMgMBf+SrtCxqLze7gonuGVAFu1zEm562ZXFN2xRHH1HckZ1I5HxffI3ybBtrSejEA6tEFyCpQGE
Wi5r//vDQVl6QfVEDika1joYClhDLfD0Yen7TJ1gAPBCfC8bkF+4v4a8xL4Ex+PB8sh34cJNBiJB
QWYR1SHyD/Dd/vVOtjz681QNEBWKxSfA2JCOlu7c/fv3P/ePtioemER9LQRtiS7lv30/kWtpC9Q/
ggK6awW9+utPsDy9v+YD3adDZ2ofFpghV2c5vJi///nov33z/oZW0Cv685Gi9ot1mjRX4P6A/+rQ
pVG7wT262t3/BNWyjftDjYa95N4foijQSK6BU7zXjCF+Sv/34/2/dvPPa1YggHH+8/z+GUhI0Yap
Zv1vr/95+tejMEMQ6f6NP+8kaqiAkGFq+vOGqbRs5P68GMjLpLKEW7ns1982fz9sEKFgsIWJ26oJ
SCC5p7PS6l2QURS/lhpulE/rvkSOEcbMNu4rZJqNcE1nX/RkpToGGT2vKKZ2NSvIAWJorAzXRoKi
U7L8SxR1K/SttsKAz66RompbpnYdaaMoED7NpD02qnyzjNabcnCUrUgZTbDA1SqvoVIPyMdIjiVY
AEZU6j8T9kgOWN4cO994ptZsIocqSVSMe3Xd4+4q1sAKEt+wNooGTDZMXtNhYdc32radajB44lN5
x/okPbRSdXxWMMrAeDK+QlTZZz7pmYj1QT+tYmkjx5Y7quSWVXKJs7cgIE+hyjGweNNMa4u+G6li
jMXokNZrq45Yr0TnsMnWqgShWVGCy4xeo7ozOmiMWizsVPi6ZSR8iPr8kEMN94PPAbZao+Ssmwk4
lnyea2xdwaiYdEmhZOhdezQ6TAqRnkR1y7iNwEXB6+cXoGY4hdalxuIIdCQrALqvzCKa9R4EgPUQ
dSLBGHrhGML+9Y2fqR3xVy7lb5AkRzEw3oIECCsq7d6I6ry0C4b0C+kQnOrymSQgbMCvdr9hbn7S
Rs73nQifsxDn0AuxC0IlZoZ2RBGK5XQrA9Nt81cDhpjUSru6mnaASbZZRp9l9g9jJD82dX+ZEE6D
LQw6Kt9NCR0hmFKhiAppm8C31cnFCPd+DapRlZ87CxOrJx2zSbvA3rfTZgSDzX1AzbPVbpymzwbQ
H1yYsyTHn7BRnXSEGAwlyJVVhDSpemScMyWWfsq4+2wCOM3jrJLtMcfXgFw4Y5NuHNpFLl2otRAR
TtP2W3RyJqCztlUp+qocH6qgVL9mvOxqX3vM2uktK2vqoFZHNVVJwRnlP7CQMjvshP3QFKtRLfIN
UuDemFEG0/BGMqFtzyqJJR6/0zas4u8ic1QZUcwgG55Lk9l1ajXojH0zbvskPiBtCGhXG1eNUJcI
DKTlKWrE97mUkxXsGwH3HdaTmfwydhJugNl8w1iakCJLYGVgzQMDQFEmG95Z69N9ChwpBXmJmdHa
UtQfRpIrSe0LinQf7aSffbrSswFUYxbH53Hs930aubVegdztM1gx4nEygqsR5rtMUvAXtCh/KIP8
OL7Ana6d1EJcJ6aXWcqtjKu5+qwgqGRXmvxRfYmK9VslWb9NCk7XCK0yNPCw0SR/PVT8uDVNTF69
v2+1qMdGbJwh7+6kUDhBp16D8PVxOqz3Vtz+SIMlr3wWD2mpP4MmrwFigr5FKeg499qHngNfGAvy
aDpi8FwqFz9fuhZT8R0jlTf5SndOxMJ0kvkE+PksVQn5R42Nuxr4v74yxIehe9Mkwlwljjst1XUE
B+huh5AGQaNbuZNmvzV20K01MIub5kPtNyQZi3FJ/6s28xW0MwzvgGWh70eYlhXxXteb16hjdZHJ
AxpyIHrpWNPsSM0qccuXVMo0r0WVqhSEl5B7k7OrvUW6Va4lgYpMJG7NYKJXqUdO18W3aZBe+xD4
l1y3gScKrJijUIOcMCmUh2Ab+w2Clo1+1Expr0dyw4pGPGVhSqY6BJfip6/Lb7+lz6PRgMROI5zF
VaVGBnp5gWPIsIN1pBXlPqXWpslLSkjHBemHxQLqVsx0P+EdA9Mg9mzqFNtq4JKXMK1uWtk8V/lw
4pyf5lreVCS0YxfTNRXE1wBqvZ1YT/5QXbJ59oSyvEQqIt5CzsRQG7No+1n0q45XpRhVO0AX1o6L
8CKrSgI0OKUiL0IosyTdlkGYOoIGDU7WRVtTFx2kPv0SCuQA/Ln9VXXKW1VabQM1+UwI3vC6w0+z
nuMt0OBxj5zCbiJ+p1WBPkKiAkYECme016bDJQN77ovUMvrnALS6io0S0GruwDkp1pmJMFCUoqwV
N9VbMpaD07RQmy9Q8mcBFd4g+9FQ4HO+dZV2QRW+p+2nHkKLVkU0F4tJRA8Do26A+js5exD8GsG/
qjmBrl5QpRTUpWJiZePXG39I6da02YsQdp+arJQrQ15aXUutTkWVM0uRLCkg3KNf+hzpc0N2ap2B
fcLTAjhX0vcsJwDssiuk5U4YDcMTC5U2cCLYQ0HFvGwpgphge8eyuCg5vS+guLmt+sOrOCIJEanm
ti78xMlHTLrgB7+KtUjGLuaM2q6lEFInTwjyfBU4nRewvi0kpgKKtaVG9pQCLjEk1NoQKdAOCp56
U8vqM1x8u4osBm/kp/02V+F4Do2jKDuhOxiw76G50mYIfAusyZhupETzjwElRysD9Gko05eVUp0S
G0pGWUaJtqegn5inrCv8Vdh3FntLnyTPx4lMR6LQXuaPXYPpQK+KaOA1lABMeSf66G3gETiuoGPb
ei3FTgQ4zG268msRM/7/lDLESNrpv6GUsQjWoWD915Syl6gOojz6D5yyf37pn5wyQ/uHrAKB1mVN
5cKYEhS14adp//f/EkzlH7phqIaKRKdmapYCm+ufnDLF+ocKzQyegKjouiyJ2Ck0KAXi/qvo/+DX
FFM0dAMGmKz/P+kRy/et/F2PGL6aZUB04DfZDZFM7j/qEZu9XhQIpkmbdq4edEuqbDXJKflTaI0g
ogZx7lhd7hlV5aWzsW8HJ1EpEeiZhv5CpvjA7xe67iBNWHkbpwLGhCSPA000EIQFul5oXsgu5Dq8
eUrhuakjd+qF51miKAKSfGVRokf9F9SXOK1SHXqJhHlLRAm0QyNZbK66/DybDbz/HJ1Sozimkt65
RnhKfue5fi398c03SnFNDgwqLRhvQ3OJXmqNDliN12rUQ72Wy1vcBJ93ljSiJZSh9MdI1rEobqQF
yO/2UOp+I6ZjFKDR90C4NEXUpJ82GPM4USLDixLh3gdyHuBaqJ+L3JCR0VWVjQnOj3scPQ0VYp4t
EXRmlQKXbsDuCcp5Ij1AeSbPf+GSaUBl6KPVFuRTa8Gvd9VHvNi3kTA91uJLan0rmvWkROg7Rdbz
iJcGky6E9DvFncv3GPl9vQ4Woved7Z1plMGgUYkaKvl1VqI71wVIPLSC6RThLNiymMP5kZMQ1olI
vXq0drpqhCvAoerbQsrCQTHyWqiswAbYf1kBG14z7J/9sHorWPHAFwSa3vyOFmrQTOL7tOKws64T
dvJMn6RQo4vcNfQFfFi0JPTMAWEfrHMr2MBEic6Z2H5DF+68EOvXVRj51sukTtILzOJtSbNfroC1
y0MmbabBj2HbESj/D1HntRwp0m7RJyICb27LW5VKXrohpO4eEm8zIXn6s9B/cW4U0dMzGokC8jN7
rw3+1jqE2Z1wSSSn0bhrQ+HelO7iI5po3rcdURx59KiXpEhpsKWaHeIomuq10eibo4QRri8sfhQ3
Oat0ov9qOQi7KbSO3WTw36liX7NUxnnITWN9yRhrya9vveztN7pFljZmiwJu6qLj5B/SgI8/LFg4
lmGy11nxD8v3y4h+Byf+3zk0fgRQNHQp+bg1IUYjot5mBZOKvlkD73fYsVWXbuEJ2otcNBU05gDO
4Ht7m5Jfi1F3/gSPxyHMQRF6U5bjhjQCFrcuCz4tznmHz1F1rM1qv3xu5gw8vqV/psket5nN9CCS
6pL4ijXh8qh5k4tU0GZV5ywDjN8vXTkROGtgS7YXyB5xbvYmaekcFefcaVi+uIzrypFYuWjRxU7F
Z9pFnxD9LnHnYUlCkFgOf3KyuZMhJzynq9D8umGA1GBaogjgitte8d//oxnSPrnwekm50PXfIijf
u5KSOC62iUREObX4vrM6MI9j7K1+vfm/X2KjOKYazom3wOv6BVZHuTYznJlKKMrQdWAqCMMgaC6c
DlGD4Gu5MEbZXjOa0zwbDhn0ZThkXr/NlD+f4iozTzFwm+1YMfqo06Q/12Z/76SfQ1PxH8hC8ndD
7jFi84y9v8h8muwxaNGJ9p7osaAxhFwYDeOCbbBddghDMR+HOtoNCZAz7cub+GUI2a69UovWQdOn
s6jv2BUY9SGQRkcH77brX3BEpkJn12FRaNsxW6V+AjpOisP/fs7Ue04TMe4U/R3zfdbABOoiscCA
IUbxDd5Ioqnyni1sGif8KhpMDJ72v2YeTSeKywk2ItP78Skf0XyPNL0ra1hjjexPThA+NEnApSVa
JafvR5BI7z4FyNmWGwUgLcKRRUguZbO4uJJ9YECfM6rvsYQLKLXFyi1twMyn/rqr+h8d2HTSdaA3
vWQoC2fyTmfkbgwQxWvCT4JTAMZrbduZfirC8AIelZDk0kBFfiQ1uHt07dB5QGCPKiqYz1a29bl5
d+HUBae5SV46WH77IqoZK49jwBsh3GQwUEjSc/e+6PkwvPyvjbt46/tJtfEWG+HQF+mmZc0qdH78
PYimzr1SczUbnKLjZZrQE+cxSPg+v+d11z1Mllk/dVG0T6yue9NdzXur7T9//5SIPtsFDgAxZ3gf
K9tCgdrDIVhq2bYwkn1t5SSNS5iCVZxw1alfN0lkGhvCZFym/va/QYkTOvjunoeX0QUboMJh/rZF
jUQjpzYv6a642GBf28h559Li9dQDptRmulQlsBibGZMkmnZXzUhuuqhh3VA4KbvL2EKQ5I5Zu06i
aBNqG59SBsY2zwfuugntEjGz486EV3/ondIHreYH5Nb4/S7qWfP1MIIeE/HjxrNHjBAmVN1haxOT
fOzmOeSV36bcdpoxyUI0r6fkp4mRVbhTPh5yKzx6Xh2cfkGzvkgvHdkO+6Aba9yY+Xs/uCZ83drb
GX7lXOoBSYucFz8tOGRiuckuiQuISn1CfKXdo13VRbLKnB4MM6bHE2c6cGxRhKeoFe++V1aXRJJ1
1aRIZYFQIEbSlMMDm2RC0KLh2dMbNy76W1w1NxHVNUnBpr/PB9DRuZgtPELQTcrib+VwigxYnDdt
Hp7H1GWXWEYv6WiZh5GKjPeEhBseYuIujAUVVCXF1eR7bX7/gktYbYNG7nkpjYLAn0cB9iibpXqu
nMrf133yJA30zmk26Ac/qiqkOfyJ4e1TIU14hmb0kiTO0TAccr3z+Kv37HGdqry5ogJRKsuflTOf
yBtVp3Ca5caarAG6TDp8d3pfmKNxEjOYCqcvYjyTsATXJSGMk26ZOHTZeVAu6gDV+NPT6PRHAG2P
2VhHd3cMndWg2u7ck4iSoFdYJFNT4PSHWvOpYtimjGPuOYbDS02uzVaVBEGGuvg2ZPTkGIiXcr9b
S0+1lyQM9KVqLpLQr1XqxcQMBBMOOXQ3Al8+6x33RiDxuEvzG6Cm5IhbeWHo8i/NPnVZE4+fcg4T
2tVqX9lttPUGoocbbln4V898RKdZ+Beq0+HJ0M288y3jQ6VlubGiqnwtEyiRWca+IuuIJsBlxyk0
n83uWcydsRb2CNc6FlimS6tG5ec+eyaojrTsjJswtQDCxas1/NJVkjxSRCBAygEVEupDTjtyByIs
aK8NhKVqQYzJDp2H1afyVYY5tLYJYtk8t5C0eNp0WLevpfUxS6s7JCMfT+2uStEFV6v2wHSFmo/D
DtxpUziZf8i8+XlIU+sy5Gm+H8zafk/tfehI/xwNMz12AHaxGdKzEdkcvnIoAaPP17hScGl78H1K
RPNOzjnnfsuP4Bii2Tdu6lxGRe5NPIFsn9gOOd7gvLbcX+so8vRW+Ml3RzNCmz0u6CXmrllSD9gJ
YHTTVNfHwi3D+6Rgs2T6ruaoe5mFPW3bwJHXPADfJnYZltFzk2nWQ00WvHaO/cWrD9VhOrzCqds5
iS751bnjqMLK7TyxJitFWoB8Kv9kGRIjx2C9OWfS+8CqnrO2yit1E5SIW92bYg3fYEAaoMKbls5T
pCNvywufxVndZ5vGE/7OS5thT93c7Y0+WELDEqRRkzfAiBi6g5Uk+WbOIXfZvbae64Zvl1d9fJ9q
pA64F1cMjptX0wYhUypX/PUUgfeqCV+7GdhMma+ZNnSvTBM6RkPYiTk5m09Ybiz5LSM5Awa311UA
oAKI2E9QdkCNtIMgqQY8X/XtK9SKsLHETzZ2N3IwNqnmRe/WNp4cTXKIlUp24qEfcHo082oaaHQy
X76JMkcl51RoYz0il4naRYqKFmuIOmYiZj8DZv/Xlz5RriOr7FZwnA85BbHyuTsWt7khol1VUiTH
3buOrQ6JK3MGSg+1Y4viHEmEJKlr0BsbafOZFM2c6W1V0OAF4YcoY8KJfe+utcLxEHaXvO4R9WAJ
3OdE3T3UUfbNd4nPVeszHAlq71tFiX1zhFrmKwAe6Pu2czxZHwO9YTsnT8mUgMVXVXWoS9HzS5j9
0bK47llCFvMQIE5cMrOMqsfHOQuw97hUd4UI8LgWw3+TU4vnnAnY2gnG96rDxoNVrjiaizCLx//I
tgYXNymIZetyG3vkakLMe1RFfJfC83hyjP+qxslQLR8lUrkkk9G2KvPusCQy7LjR1DodDHtdJmTD
YX9HC9uDYzMIIuD47HnZ3wICsFcZAS3ocrjzRVoiGOSKpqZvXKm+bqDY6YxsVGsYuY8cEi3DoJqY
G8/7EeNs7frMD1ZA8vBwJH2wTxVMA0OW9XUq4OXJ4WWMoH3ApyJHgB0VXXByadoGLLdt13znmUci
iQ79zHcOWuc/D5ABbFogyhEm8BuvG+qNxuqfumxCKSVAApTZEJHfTubHEJOSUDkoBIKEdE2DCoN1
dfIwoQN4QO5gYgXPI3T5JUOMVT8xIqtK12HThMi8N9hET1UA85OoicBvjDURL8XFLq6zxz6IkwlV
k6zFMRbBB0G5+7ILitcqRtjtKu5FUV7E3Eo+n3y/bEFExKeWNRBUBoLTNuADwYDnmOaCzrRPVVuf
DWJ2tsbIkT+C+41mF7R3PnORQdwaWS7vRsCNmVnbtDLtrdMM/4hha8/KRhPXV/53lwAHHl3VkoU4
mCdjxpw4hmN0tNQi1IrhVfW+vDP7/LQE0+GiSROqPgenfu0WeyNLWKdrJQ5l4ZEmiLpOx+Q1hI0i
2tVcAJW6fIS6EG6burZ3rHOGUzOHfwCpwq8AMocE0D7HHtqmoc1H2Lfjza2G7RjMiOMB/5MQk78Y
5ZPnSPFMwlt6bV3r0TSS+dSo+skgSWMVRgmyCqLdrlOpLuR8LHu+4FILP7rhE8a3r1D2gZzVg+ue
jeCvWQ+sJPIEYF/W8lnCwzfr51H2Dqml/FWMvl36BboeoLLHkEms3drJuU8Mf6d7J35xF+1HENXY
15qvoURiklmPVReIT9yGTHHa3STsh17FE9epqxBmmBmzzq7E+ohhBYamsQ5iiynwVKJf0It6KpH3
Kei5e8cM0zwC3N6FnCt8aH/oswPQl/ZZ1eCEstQB1GVRIIb9i4602iYDGRUEPyG3VGIRBnjptsrL
ZkeEwKEPolU2eNkXR7W9LfHTnHw5IuJK5FH0KBnpAo+wml4TUcl9rmtGpHZVbn5JZP5rgWKUzNlL
1S6o4Aj/Tt4HONlz8eZ3BWVNwfNkc713HAHoGMc8QaEMOm09K/XXmkgwr2EVZDlMzxHMpE7df60Z
/fOKyd6XVvnH83FRwAbYRU3mX0EGIpH2K76AU3pjlSxISn21o+o7H+PwMEes7EhOSHahZKTit9eh
wgzjlj37SkiZK8VU91tY/TNX4sPtCVCsYWczX7pjOWDzT4Vom8WHgEJgV/o9TkAn88w5G9265VPp
hMeoTjSs2uyilHyzmH2AN4s4DkR983jEz4Yx2nCVrWo7D+yEahSdfUTahNcPf/iymZt8nbdN8Cwy
YAHop4wRQWIQdNzxivE3OcSbiXLplqa9vQGjnO4Sxk6+0e9zlyuqR8aGsd99+kHJkjHHJiMcdiQB
tIzKSNE1UnpqIpL28kP3GYJQ5PvAkxp4a4yEGLQhIqmaxW9ZEPm0S3IW5MmAoI7AJAJv8vogbMUi
h+EKHCiMExAPF1gLyFNYTKBMre92JpflkYCXdzUSxxxM9RJaiXlKzqS6wHgnBC10H3n1e48FOAmI
mxyUvmzucV+HZ98MgHoYIRUZO822a9JPW6gjDVXxVWLOcANEXzJtxbWMnJRKvUe3NbXJem4RNoAD
53iaZA+ohPlLyK+F/Dz+6+Wo8OfOZ78CSP6kjRJfWDbcwUY6j73h4BQNDQAUDmMPM0KNPpN+svJT
OECTp3vKGkscOm65lvxZ+GWr0Wn+lQldv5Xg+XEJ12wZsD66iRz3LPgHTn+SQ80oxVjjW8jrtEQJ
F9rfxRwhjUiuRbWEpnKgS4+3ckiMgm+X9QM4k0tamPUZRv6+d2T54s3AgU0/3UnpPqdjWK/awT53
xJOpyINBMceb8jTlXH9i29XyRfjVV0u+y90ruUHp+vyk2RXjNOCMgAYpe+sWGZtAnvosZw3axmC9
Ub8pnVztHs+vRkI++Bby5BqtgZHzkPpRue66BqMUYuZ13aQ/hhrXAKfeLek+tFJ/s7b/6hLi6WOM
A6So3brRwVFGONscDRtRKOeVq8wKeJQ3z24+J6T4+cSsm+XMzDlInYOZsQqdqzfrFaOMH7StnJ2v
nRc9svZ+8e3RWSEGZPqc+P1/LmvOVV2LbWgmtOhUPKtK27eJCJbc9vZylGfG1niquBORXkEkT8Ur
wBdyKdtXUWArqlPjtSoUm6CWTauNb2Y1A18zRvnJihS3mncNUoomEDy4LB3fA7eBMHfKyvfRprBO
mvrdYzZiUG94I5Ir4GqygkZgEaqCXG7+tFl3CiqFpiAWWn65pTkxf3SSXeNjCRBuuret+C2Ksz/5
lLv73DDPjYZsxRmPo3mCuL/4GaGGzTbMKztDHKvHU8mMYuX7E6jtImBixGV1BeMVjDpWy7Z2dIIz
w7e3RPv4GkTVMCFwyeQs7b2rGyypYfbq1j3cLiyWDLRpMmtj3pAczkbBmLaSaJN1zcwSvci8MasM
9T1zKtafMSWms4b2W+6Hcv6vMMILAW8bPPcU7NM2bC4+qKYcHWHtNvIQ9Eh6mF/+sOL/CYyGsTHj
g7zhVau1eehKwztb1ra3EtT6A7LvlmlyN7X//BS9tt/PG0Lq+ZyKB5mFJLVM7pmawSbIIojag+V6
Z5tIAoBJuLgTG4CWJk+9tILHOmdKozqXfQPS+3BEIzbX/Vech3dWjUsyBd07CTZnzTrECvKDG53a
UbFwZMxCM00CUobEoU/PXdP8IVQKQQ0ylo7Eq6uFOHKcf8yiNDZMUxYFtzx7Y/qTuNDPcnTKzO8e
MzKhjlYbojJGcuxK3lFh4OBIYgPsWwmpQ6jn8qb/F7feiIwnA5Wd/BltV31QqWS8Yqqrl6LXjce3
gJp77RqkCLONRN/icGm7Bo/P2KBfzmPWlYjv8tsAx3vVGsgVQ343kgXwjnhMvHXEE8AHpzY2EbXT
XNvIi5Dsj8nC/XbtB8LccJey7zAc+Ra2wEjVMWhl+WU6aJRL4z9QK/IkZ+64YpkueI6D/hougrnk
DGThFO/mCnWODiy1ggH+KqJp2rf4v6KA8PHULi6DY4TwcJVa1YrKrBi4EVhvtC8eJe1kGZwcFd1s
zX/jKla9eb8w+ATdZ+W277Rk3SeoWfrWiWzN2MNg4Bl9v57g0bKY8asVVaM8GPnsYhMcyFn3LlGF
PRt/1lo+EqkERNAY270VMIXpYbWhnQg1yrL22Asaz0nhqGv0kz8NbAbsdq3pPTdV7959QtdIQGCB
jdipjMKUMwyvihjDhdLDhL2tjUenfrBgPAgbkayU9W0ei6fZHJptBvNvnT2UHWEZ7ObdjfBDgnMy
gaYVxlWv5q/YNn+kjUCgm2iS6GN+eN1YQ1zvDRNoldP/JOOCORfXVKHUErnSuyAhJaLvx4YsqjbZ
tjG+6cgXwb7n/suKpLiQ4oCen/oglD2qlfFd6JiPr0+2itzrozPqdD1UHbc7ula7Q9SSzv/p3HXv
nsk6hwT7ey7pJNOcQ2GZWrn+AhBPeQeYc0UwY2e8BO3X1HAweHPyIRAO+eCvp3a6k31DdrptI91K
vHOZGo9V3gOqrLNTYRLR4SJGsOLWeYjs5oc7oiSYQcUNBjODFJnQtIhTj6goWCyhmp2H11EBU9Fy
Hi5O0RxHTIrjEBprJqYzAvXuLYvwVLX1gitnKVci5mcTRIXuF99VkYsVk/k3XaMZnuYWr3qq7Z3q
tI/nF67gELz2rWmhA6wHHEM1qTmpDWMr23PWVXvHiH4WhP1HYX7VQqmdwzzgoNtKElFvWAdIRYJX
Ux8fSPvA7VA0sMHz4N1pyxdAxc02jvrpfQQGOM2sOON0P5f211jH3rqZxaulyJDILCM/dAFJ6EDd
E5zc4dafyvIWlMmBteSKDwJdfycOVfqhKCuvWZTh3GcGO/vFmRk8omzGCDPJAQ244nXU6FWJhmnb
AjykKSOt3bKfDN6R9IfWSxbHnEdwn8i+OmnRWux0p26HjIJnkv9TI7W/bqb6X+UhRqv9v2ODtL9s
XMgeGDEZkS4mpvImW64YDlUnsdnfacpCdkkHWcOK8jDDmGqe+DEag+2NfBps80vzw+1iFbDDBfEO
jKs7Ae7Td38I7mCcd2ELR8rtULd5PkS3wBi7h8LC5U0MvLDlXds1oypyjDL+vQ6LNKvXg1uFR0bq
C9jQ3ifs3mB2l/roES/XZKo8WaN8j7oMz7yN7x+Z/TAFL2quX+1BPvtZsE2bHlWkf0BfVx4TZeaP
jTLQcFIWktEWPSeNMs/I8q658NWDx2u1dnzjxu7Lb64lapCLgkm/MYP0GAisttqmlUaPUH0AIgNP
yMs778PHqWwfKbWxJgjnGBqJ9WDkZr5PG86qEpKl5+CeYWrSebH5yDNMAQxKZeagwazYUF3UWE58
ojkHDwcViCJe56UEPMms3MNEWI1E5NJ1c7DqZjr6RXtXDkqoyW0/5J+0NNWhmv0vj6gMMl5KTRhP
Ad/B47rhAHLp0/GykD4oGUOC1KJN91ljz9ii0Aq0OqL7mcnlKTNzHXvavndWusuqFFmeAijilmof
Gnw8/cGPo5fcnSSO8mRVdtLcjTF2oQ51UZgb1lai5UqziFjVgLV/1m6KhvVIK9zXJIJA1EjeGblz
zgJKL1NfZvRjqxbNIGPdacMSstgPFq864S1NR5R3GFNKXuv3YVje7amY9+bUXucIBK4FAdSb2QKw
PqCG58YUw0/WWNYGheKunnB8kcyYr2urHx9GIHok0W6zWb/4NTdK4owYZWkq3dz+V2jK2HxmPSkM
/83L/pOZ82+cu0sT+ESNFWlD+kmFl75hqBemHU1shrBxtIJ7kATYyhFxzExoo/aN+Vp5GpzhLWgs
IPaed0vpStm1lM4tQvTljPHfPLCHlVt5xrE1AIBOY/4tyxyeuvdkWbxH+zF+DefwaYrBd+jEtImo
no62P7p0xorZZ1f/meWSKzIvRsYgBJFvD/tmdPg0KHf7yEStLqdvZcHuVk0JDe57CvBZ9sV3BGFv
CjHvjosiLaiJz1WkGWFFmnFpSstBh5V6G9I9H1RJaondz2wbbqEZ37mCcBDjR0/YOA/y4aBkvOmI
oITYa2HfnUJCL/TwaOAf2FReiFgckIGMcpt12Hi0ZudB6xpbfSj/Gfl723A4B2Gz63znYc6hLcu5
3qD5YOfi3Jn9fgCk6eOA5rJ3tuGUGpuo8Pm/eo9kaIiPae5GtP2NxEZLLI5JV78PKzMh+WXaDWnz
kE3zX6PGVmbq8S+/EPQVR+Jj7Z5qs3qK7vOcjK8svHaeHzZXf/AePFaI2A4ICnJpaL04fsrLAJMX
Xe+y2iPgsmXoA1CP2+fqQ19nWwtoZxBPVopts0WMazkT7mkvOA0CJUyZZVs7jYqjTPt3Qmi27DnG
fSr5gGZqEjat0X5QDLBFxX5ezPOqjud96RO9FRYKQl6Q0PhPYNxL3q510W8tvw23zIAwE/sh07Fu
PBg4m1BUtzdViw9Wfv42Tb9q9JHIbALsfN4d2NuF1IYn2eYUmW5x9RJkDJbNLEiWyUs0/SFXDpcP
KMC9Rn9nFXSAvqmGDenecJQtnreK44hUDjk4zQcxRt550TZRu8Jjkf2Id1QBgTb0En0OdqgzTdhd
LcRNEYzWfgrhCPnCjzdBAPV+ELDZhKp3DE3gQPtpjrUIqGM4XOtqhC5dytOU4HouBuxlqXVAlLiE
7k5IUIr6bPlQDGXaYdCy3AdZYpdC9ZvgIiVuSFT9lxQ0TwL7TVewXIn947SooWHL7LoQufY4RcCQ
qu/lb9NxurodrkYjQqQ7IZREumu9ZfzkvkPwDupxCa/IRSnuifE+Df2byWpzFsYLeTfjpWjsF/PQ
42qVortaDquKPo+qo8wwQPb+U5SW00tcGFtL4OlE/JTtWtBuSVjiVkpqcgoTxXxAEYJF5KuB/pIf
MNDNdSa7YruUwHbwu8tLN7Tm8IV8wVIs+W5prnHpS9KQ000hf3OA1fNkUSQlkWtuXbPA/2WimS16
r4OVjIWhcZE09XmC67pc4L+96W6tMTW2DFXmxzyR12BkKBqnIt3Y9rOH7GPLTLzd1HF1jUUv2Bch
LU8pu0osrXZE4JRCIAXk+WZiVeBI0bQexXyx4+lMqBXFQgjXMWGC7VTj96hZO3suw5geruxRhfWR
2fcmd0L4CEidXaMFUIHpri9ynrPuYIR5sAFuimfsM86ndxmjX3cy16AmIrYDtCqodp9T7pxUIRgc
ZP9mIOL98tSu3QDDsZpwSWZZfBsq79skrNryUoxRS9OgW4bZnberFa5zbSr/2G3zvJMPvnURnVke
07D7nqzcXNGvF9vczbuzbSY3mTHZDePiH+EO2c41p7+CFGpFq+ZkKtoXCT2y0yh5J9mjQSR1qG14
xJlVHDKWMKruCAKvq3UaFPE6N5xxG/gmqiN4D5UKnkzX26dUXBshwVeoulEbM7Rw9nsDpGo7Pdpx
SvEd6s3Q3SqHuRhP/rPtLKMbUR2cYThLIlKREdtbNREyQ//hkttZIFeu+ckC28hR8czPGX6fvd++
yrnSG1MHpFKTGp3r/mr2+jUqvdfMZlyoM+jCutiogKFRoTQhyMF3VNt4zX4wDXxotg/IhJHvjKn1
VJSgqD3NXCRK/R8RFtYmTVvic+r2P8REE/z5TVERq0doMKxIupGgLl/7iUM2u4IRaUN41kPSmwcZ
zcci9beog+HTNNXsfecZBgWDQ+KUsfHaimGCCJYQvl4J2kuep9gpqo8lo6ypsr8VzrVuTIKz47N1
iigCQXxueuagW3riY025+Kbba99p9eUJb0TpZCKzPFKLwYXNFYmbXn1tzfziMpNnwvxMmNndkfhO
7YEA145fwE3qfB0l+P2saOppkoPwQDw6FuYUy6Cjm/q7M3DR15299Xh7HY002kvnvyzM3LP5p6I/
3ZjS8I5eg3DTLwFgp0gQeAmg5crteZcIr7uIFr6IZf2XTnG6LD5fLKLE96MffEjyCwi6sR4tQ1qP
TOeshaq+ZMF5H6z2CNxhJbdnvt5tJ0Kn15PyPsxU7Vh+mGZCyy0qDqnR+yytdLwV9n0iBGqo7HfO
CX7vDPl96uCOIZyYmUpowzFFTZWn9bh1B0y3pt7nNZ8riOCY1BRJtxTxIkN3Nq+KzHkb1FfMyvA8
m12x15O8cxeVezWkm6CPLwXGDLqFZVjLoqnHCqBmn7jqRbhPf7fKu/QddJNlDOVrN5W3gTkxyD2A
LRwzW8E6b534wzbV2ZWPAFtqGD7qGAdwVECzK4sn7YdX1VafoM8LPFXdOvdsFCs5kUl+S0ls+6yj
NIrYoYEv1EONI5YXfSnY0E3Q/emzgu20XlOGn7ze83gxLF7e2birCe9y0kQsuwWu79rZeUM5rl0f
zKZNfMMKz1WxJ8WQAquctn1MdDWasKJly0MphO4+nq8QurGpuTg3B6vlxjZ572nvoIMSEpqIKVZt
j+Gy5J2qEBwSuVX/KA780xyGq8KIAFdkjHddu3rPeS8y245vqFEAe5hCH5ga9F15KERb/S8rOfeZ
Z/hRSGGfHa0a7Us03MyeZ8KZMcjp1mO1Fpc7lFc/pVDtPrcx0uPs4b3M5XY6xk02jfqSzNdvGuGT
iS6y4CGigArnHqgGeqqNDhsGLIJHUEfutcqaY00o9SZReF1Sz7j2bfkvzgjJo5OezM9OzGzn5gkt
7ZMntTp3QTccDfKLulpR35e4uXi3bVMHHmAShe6hQBijGeBmCgqHp+BBYdBVfuY9iEEhYmSOxpFK
A1chy+O2WxUTt2U5FFtWQHRjA5XLzN5MT9lTU0Gkdfr41e6/rSXO+lcPXBQ4PeYUSESfsgEVLsWK
brx41QSgGZpF81el6TF1Sac1MZXNGixD4ixS5YVuqplTtdofj0YzeMeyEw/o2/wdAm7cl53ZvZAu
WuwKwyIUzeR++V2oKQSEyRTnJxO6Qq5ioBsoV3BQtALEIQQFtwHqIlW9NlqGc5N4c9PngAQINvLx
k0N09+5X4lm1gLPi3j544UQOmmszk1/ElpwEN3dGQhaF+cmHqbpn3j2deMKujJ4ZrgzNy2+8nNKD
dRBmj3xivAW+1QNIYgC+6ofRPHUQbmYRJ8ffHyf2A2aS/HGTY5rsQB2zw3E3ZaAXROWi/p4X+Xqq
hieG3e3uNxnLsDGymSomokLNJII5zPQQI8xxvjE8eZdxo/dAYhydoexowxp75/JolnyqviY5xbci
RuIRArQEaO0uNFpyAxN0vGb6pwnrwzjycPgGKZ1QqwDmayKyo+iv6lW70wrJuOUfxixlMIlla865
EfuyfJKcw9AdXYDOv+lkRlB912ZpE7IklggON9rMIely5G59LkoM1jTBy2zKENUhas611SXuPvDq
gxRlSZqH8WUxgWC9Ut0HK/Y2o6xI0QzDKzr0jLWo/VXNEcl/v1/aEVgm7IVG1D2YNmqYyJ6x/bg5
hZcXbnz7CY40iC23YyVGNNrvlzYXJx64aT+HhT6NefrhV0heLfPBH/LzqJlry2Q6ZakFMoq4CHw1
54R/tEXweOtC8ToH306YKFQdZHoVkbt3vMznxeUdc8v+LzFUxDGrkfxFsUVMZMbHHJLeVjSgpFok
TpSZOYUk2fFb5IP1yvWQbQ/W+IZR19m3vOQiLJEYAq2QgK84PGHiACgfGKBlMOoyk1q0tEL7P4VN
oHdc4IAXmluC/F+Snofmmxb3PZysidCU4MoBCMjGlPpUF2z5wxoEVju0T0inx21awvuhHfDoSMoR
lkcSkl9VMdXUujgzeW6RO/H0GbQ2z/1Uv82C+NqxNj78ntBvmcbojYvvX+VwQPXxP62zZoi6d7No
gVJSPOlvQvEwBwy43mtX3owoSk6zuatk8oBaG1LgTMJORi2cJCRZNnE1rVk0u6eqWscRnxuyU5yM
PAmSI5r1lrXBzrzg0jxIqE7x/PtUWTHTEAIGsFGa4my48aPD997+3pa/quffLzP8Jr+Ib8mEDWIw
7kGLz4SJuIlbpC2hhmgshZHaUXS8j4GbrDh6kp32RHwybBR4sTT3Y1/CpIzR3WnzwmsbYfLy03aE
drJq504xYzM7uxrsqJkxG5/8cTkd9OdvoKDRJnwLD8tLsxDWgyXOfIzbm/d/7J3ZbtxKtm1/5aCe
LwsRwWB3gHrJPlNK9ZJlvxDSlsy+7/n1d1CuwrG1D2zc9wtsCNa2lGYyScaKteYckygbSIP+M4Es
Z+IOooPJM8nus7sUf8JOfuSrp6HB++uDdy8fWOfqmBoDgTOq0WzX2zTVYmUc2mq5umN9SgIOGUs9
WIcw0AcFV07YDH8GDQXBCvx9NWuUlybUSOopGnOgyvwOQq0PiukQMR9Gqju+0SBn3QcNQsKG4MPg
BgxMHgmGGphkGjSro0AT17s85FRyj9d6S4RI2iRXnbTg9E4wrOmJ3fUJA1WvTwPkHzsHsc/KK+GZ
oINEe+Uk7FF/skPdFOkUFPl/5V0GQDpvm3/9Y7E3/eIu8oRpuVhvTLpyEt/Lp8SqwBs6NuZjjUI9
fp+xwm5iCyBKbjNMmkJLr+Ke61e5BMwiPFG0UJiaTfYLLLRo//tj4Zf+djCa/CwLx6XDVkRZy8H+
9XIX5cFy6P8nDXu8fKIhkF0gn3YsXUMHzZAcJeKsyuqeHckm9OsZlExV0goKQZK2JngyYl4WWkXw
VBT3CbfWpRORar0ooWk135UhqTc2nTK8z5tYTyHdJ6CfQ+jmG0eFxrWmnIydhLZ4FJmnNs3aDcaC
5tLXDiLKlkmnJIZh3RLWe3JzCqchyfaR1ATPtdjAPay1mHG/M7l/Fb1wD1IRNNNnSI1YcjpueOax
Istx9RqdfpysHZYA8u2TSNwaZcTTfeitY5owNbAKanttUf8EKctmoKF2DbHccTkaX8EpWmSDF0sX
hTDnK0WAJtXcGCF+EtGX2aO0tNN8i3QEh0oYHGPb7aGBtEdflPa1jspnVQ/ZZRAaxUVksrGZ/PzO
KGuXlDF74VH28ip3uc7BFPKYtMZm25vLijm75rVY5ov5CBssNoInmihpwMycXbe5c634anAcujAN
Uwkkt+Y+TX0EbSRxHYUFqYdr0tsrHqVbGj/tHvGD3BWGeE6tObszLPdOV+l8LmhGb9pSqy3QvZ5r
Om6IlB2WXnT9mvh5cEFMX4dHAie8VKlBarL/xlIhT8nEYSYxTcRBZu6F9k3CrIbx0sl5CBZACc4o
BY11pq1rMVTF6xgScO7eskrkLwgNACeE4YGpJVQPRI8bV5VPoK+TS4MpJao2uD6OT7a9nlnoaS0W
WHAflIHPKZ1jSAjDwSlTd4uqrUUhqOcvmVfU66hMv5ulUnuRcTHhRwGD2ib1ExyKbzKVA71PWmHD
lIqztuvsSArATbd8F9v9QLNj+WPOBXU2VZvu3LLAwexiO+Z6cQjHqZj2i7HDkBc4atx8/ObH7/Ao
oGM05SC8lh8UDogVu8cE79t0JZCfJSfdEnPU4WUDVq4oSS2SJwJkdMfQ8sa7ZqzBAGNudceGlo/7
pGP0AzmD6JDA63URODOa2fS+mIrqXHg2fK4kFtyV9FJnKilUIACZuCfze4jQaIeyG5E5waG0waLH
7nTpeYO3Sm3EY2FrH21ZLVDn+r0yQjJfnKaB+E8Xo04IL1ZFre+oN1FV+9dpxaXfdT6631DpXVBg
rs04sddgaIApDAnMiRo+ZNYSImXRLLxDfw6JyvXio497nnBwXHt9Tr5XGZfXifW9Cvrh0UVJY8kW
WntClw5lpkW8jYC0hvElcUEmk+LBWMmO6QVOzqtL1OvBVT3R30F33xhBeR57mzmmHHdRaQ67tqyx
LXYzrbyCxArOWY3Re2aUSyPHQFOBlWje+iNJKSnZy2FuXsW2IFK2KLYpEIOL2CRCnh5Tyx4xI6Wy
CPW6HYfhwgHOtmE4Xe8QjEZ7x55fafECmhBxuhdTcSDnJNpY0CQ2v384S+dvz2bHsrV2XR71Alvs
p4UiqaXy7UYUBxQF5PLgJ9SSgCOhsviSAFqQcHHyXnMd45hJkQwQF4f+HfSSZ4noUvUGMAQ2SnmO
iYRZy3e6iX84RLU4YX8scce3f/3D0nhULduzNS5e7ZoEMP66fLi1TZMPDdRhlLG5bQKMGoPLAA+t
l7oQKdyEDvjHu8+jXBNyuG5TyMKpZRo3PaAyKW7TnNZ7SPtw3c8g2/t6dM42YrWoAAWFLknS6GZe
Rc8QUDYFPa3OQv1hFZRYhz+9C1eYS4ikq4Vnkor967soDaT0YhoLZGM5yQeBdYMBb2Wz+dhY0srP
TXYqi/5yoYHQw6r20ZhrJpofPN12QN9ePuo6Ark6vjBOQjVXVAZ63QxP2O8vCW3+L0eqlSA5Uzqm
97fzjQ3R8AsC8A5JDBBAkQK9aUphH5Q7kM5W4ZBpAOgG9W3VuvVzawPZZhTv2E29J3uZXG0/u7DN
PN+Mfk8SUeZ9ySvnIsun8dJFxE26MEu9VVceBbYiFcjP2LDkpXXqNR4yiwHoqswcc98Ptdp4GaR1
9hRffHt87+drY3LH27KEUDmm+hBEno1bFqm/aGnvJM6SgdTj95nmQy2Y5H2cmv+f8foHQ7708AL+
dBVtXtqX/3r/sPJfvWTv//rHZcEw6m8prz9+6z8pr+4/XWkT8apNFze3Zf+PI9/T/xTaVfznSSH5
GwrI/zjyzX8KhYyW28ZWjqc8nl//duQrXtBDheY5SnkY9j35/5LyKsWnklli8tVIbqTlWIQoUq3+
eoNGNNlwD0i49hb1ZBQ2HrzH6aGakx1RZ7QRlG1s8zDx9hNER4zftKNSl1AVuu1hRbDCMrN0IIp6
dnKJgY0wxuqMycSC9ZI9ShqD7FzkhhxXIi7SttkgenL3flmZlF/hMZN0P3S7r7qCiChVf00126um
xkEXlUa16eqMDPIv7nVDbxen3+LMz9gJFs9Ic2ck02YPX1fC2EI9NbJIrgzfuZzZCOwgF2GMgbSV
VB00UvZxbo7Y3as5iCpjLKS7g63rh7pqwK8iGGfdYVTSk0e10hIVBeh8vyJAXuZG9946vTh2QUmf
EEi105mrlIfbjjxWggPy9KXMeIG6nEhNn7LdVDFfm5ABXUi3xqoDMdwdrsHGHYQsBAN7E65kPyCe
GN8al31iXW48DE/s52xj7RYK/dWSOc1u2V4PEh1m0IcEr9gkQ8jeWecRSr/AIA+ys0lUCYAGx67+
xkTWPPx0Rd/8eU/FBcJGSmmLq4Rrzvz8BI8nt+6LviyPpek9iFaC41++pC5EMWsROwUTHJE57a5F
x0FpElTnyPn3yfz9sXxaTD4OxTOFqbWwXaYon5ZEZUgBMiVB/GTUWADL/KtJw6U+FEZ3E6js0fDy
d5qNfzoDn1bi5Z91aMWgDnAtTyrz0xo2d+RYNaGdHskcvhQVDW0u7AWJEsb1lj1TvSTyRviEwWOV
NYNIAyfP3h+AOXJ/H6tifvr9eVDy17Xq44gAaQhpc8O6Qixbz5+2lrFQzZDlTXrUIScizg2NlKGF
ykNHZywKc2VgH1zZOrW3dkyPK09nImGTU4hnFPg0O51g8N57dGtr257JKygIb1xeyvaT7WhC5Gn8
+P73B21+2g9/HDSUESoB6WrbWfKufz5oetJDlGcxB+3VcOia6dBSPW/b3qB5HtP1piCKNuZQfUV1
Tc5awH0Y+cJeUSoV21q9VfaEEs1r4XAbBVBof0V64GPqm9tqVNOqAGeEHX2dEuHcFiCtKIiSEx3i
ZjMa06vXNVekBHMiVPQ2GlgHfWshb4fqTrkV4QOp9/CHd7xcGD+VcMs7hrbCO3VM4dGQ+PSOke2m
i8sOb1YLY8pIsWxVEejT4TF0Z3VJjPfWy8H4CqXjk1yEFIYhfQJ9EHWXA8qGkrk626ps59hsRQH1
7SBjbQBMDCs1eg99BeQq9q86P+m3dslDwCuZxuep/+KVTAwtVAwnK5F03qzupSpGygNjARIw6a18
Z00Xh3Gs/6f75VNxzdu2ILtQVUPA5Kvz6X5JZeNMwAhjogi9h8LrBk75fF376asB+GJffafdCC1C
Mk1vcBUEBUO3eot4acYjXgeb0cZSH+DtkZa++sNH8r8dG8enaNdg+qbe+/UipPxKzba242M1HUSd
YPpPi+fCxQtfNfYD9lsMhIa1/VgOVC/gRJR6lQeAdc2UsAjUG0a73Oad+tY42NjnKdnShr3lsmw2
XV8BQsEqBBi3/s7OwwW/+zB708kiFci1bioc/ge6aGJbxHVGzHN2g/8EesEiKZFldori6FtEouv5
929b/v0RZoHwkRLel+0xJf+0yidBPESBXcbH2cbbYaXxDftHhrc2fVhnjm7zCotj3u6H1rzwEKUC
RIbNKLFRxJnOUFySGPyHQ/pUeGj2AkJ7lD6UMpYUH+nzPz3DdGQMEl9xdAx9j3tVzNcitPW+zlDs
pg62JXDtB4SIF8pzrU3r1Ff0QAz6xPJPR7Lchj/dph9HYknF5eAunTr56XqNs9Y2aoPbtI18kpze
GtA6xww/GbDMYVgrnkOA4uhgM3QOSrGhIV0e2mwhoQ/kF5hoZ1NXEdjQzZiFlbVddIO/P1vmcl3+
7RhN2/VsVj6eJsvZ/OlsYaZrarsYeZQ01pXXSu9UG8lGe8WTodzmm1lt5kBkF05U+YcyfHV6NGps
ZMWVFZFV4Om3JGbH6JZvwC5jxC/2WjAF+GhmKIMGrY/kdl1g8Nyib+xJRjUeuy78cEA0Z4JN4XvX
EH3R6v3hnclPy8Jy9hmIs6ZL21G2+HxH9pNMogqF1FHoCYkjXYKw6knkdUmjaRuokmaLdYWe0TL8
paxYcHK+OWUMmnHaKWc4DfnBSWLjD/eM9anaWA4Mizwn3HRNavHPqKoevE0x++hZh9jbO+0EvAI+
IWv99GCJRckcE+YQJfOd65tyOYHhKuTrjvbIqLqMIpQBf+3k1qYZfYPh5KJLMolUUxMiiZTIIsLr
bWdIr0Wf0R+n6bLpI1euXAMCUIp6wRxRZCNUN17IcsVw0DdrVINvuGSQ0YC0IhIAWDoEmIHN4C1C
5HA3LVHZLQLldaVCsl6KAVWE277ReZkvkq67yqGEXOc9n2ObHCqrbOkYxucRvlSeMrEJ04NHLFHn
Bd4eI0G8aRfFuB8xrsV2Ydz+/rJ2lsv202WNeJjtkcMOyRP2p8cx5ao/MCU3Dpry44DCndUbW8I8
88aRatk3Ztbf+p7tIyPq8x1zznQ3Z1W5g82wKmCR7Js6ZTKajNbR0fghwiy+mVwgDOiB4PHl74Wp
q52tgy8+9s4D97PLdLy2NooyczV4A/bUVhOukPjerhLlddnX+mvpPzgoYNg5XRYWts169p7jICTg
pVZIlnLfP04ksZ1mKNxFqJD7oPejdlqeD+PFkBD70w3fh8Zp0S0CwQ/gsm1s4SGQIu5YcS+/hM10
PeMDXCNQyuh/4TBsYFi1Cby+yAjbdeAjdTer9iDdpeVsg9gfUu+bFRjqNi+ma44Ysmhd7GaUmyc9
jye3tLwfW/+/xv8O3oubH5/ELxOVT+slN8HSv4H9xAbVte3PH5Dw8rZoUs6SETGmbfPmms61OJQj
6V6TnPax1W6LAQZ15bYUMmP+YKcJM1S3uA0taW5TR51RywMqTCBK5U3Tbn9/CX08nX+9hFzsOUu9
oVy+ft4URIbiIjIagjmXAhYD033mB0wNBWu763LGuc2W1giKXzz4aU39E1TFtymiTHYmWF5FGRz0
7GC3m9mA/eHo6Bd8usBd+ouuYutgea7nfrrAJ7exGj3GXGW10sjVBEqcbviWMqDZ+YrmezkOE8NL
TNN5FplrKz5kM1DKH4teWP2prchA41MtsHykJnHgwkOjC4BJfapK07o0VF8p/zCauHsss0lIcKfs
wvWV97nxzF/tyNeFfRNFOOzLdy9V5YtZfJUxSvHCNOu/OncpVcPsMMwYeXTxTjnTXfhoIiFEIj0C
HXSDcm5kKlW5O2ap3Nc9d0WPsplMw6egYwbah+22T8bgpnYitlTc1Uc+ynM8Nm9FWcRnOy5KwAnz
ja/oSzZB758czuQuDEDlz15v7u06eq3jMLwcLVQBkJX6rRdTBVtELZixc9NRYSDe4Th71ETMv/8i
FUCBn9WoLbQ5eoeKKUyHK3OPHrbZWRq8RyyCO8+e8QSFLP5owxbAaBadytgHrV3M4x4AxXc+7gYM
fW/u1OS+mXWZb1PCsU89VrzWFXg4w7k/CCgvKnMhHSHNRW2v4wflfuVkh2dUnne+0P7OQV6+AXCW
ICPG7tFKl8wuBDHM+YPhyae31zVwOD30ZxGEDrWMc+oLFtRvhjPMtyYWOO3QkrBmpr3ZAAs4XToX
wQRpTxbpVwc3I6QN5K9DBMCPbRNJHL3+muVYBz10connbJCl2ed5dMcLOA0YYFh9D16HXrboUlQW
oR/uwbzbzzO5qVrta2abZB6p79OcqLsujV+ceRroA03G3m00aSiI0jq6W3t7wO71zEPwKsPfdpax
dWyG1r9KZ+ayLZrYdTwOfJJuv1NerA6mn2HDDuEtlQ4RuGPLsETPRnhTKkAYwIUPPhKZPbsbtW8V
dzWKLOM4a1hbpoFWJiycpwAx72Yq86tmGAnXtElEqASmSmHZXwFhpes4yElEjzwQ4YP7V6hJns8d
kpDpATGKq/BrZvFYP7BtznZ2lzCYwlS5khBz8e1wLYd50R7tengbnL7bAzWQpCuU6ANz9FZNUV7T
vCDwpiEvzGkuzDHJDh7YWWYmFdpn7mkbxFJfSUzabKa2vXIsHBP2hfaQ3UZDY29qwB1K12cGIeE5
seEHqzjZdXZubKQE/R1YNvviEvaBHelbZfYt0bkjdWo3MpMvOsI8xmjhEGfBabHcoOPinwDd7aSF
uBWVvAh7to2t2v4ouuvc38VeB59KZsQ9QxJdYfbes8VRxyLFF+HD7Q8MDAyQvKkRHTSztWOODDQT
d0fP5YsvEe40DQDcBMHUTZoSyIbWrT2Y7lPRVxFOGRgLXZJK1PmiP+OukE+mzw0ZqkdlBOOTahSt
QNDcK0XBtDHCkC55Hyi8Vxj7/cC/7KAa2aVr74Dasq8d77FL2mdqoDLO/INnwDu3R42t2w7OIvur
FwTCzBpV0Zh4wdlZDjpqvGuZonkOCyzUDcKwtc0ueZeYM4rFEBu7F5KNh56iMsPgShHmmUkE0JU8
I3Q1VjoGRF5rYCRGnFuXIidgpuxksI/m/kFn6hAWMeCD0dRbYbCUYzA5tA2xcDnS5V6OCD2Gdqvy
kGH5YixY3nhRZ8Ne9iQY6rgbn9yyTbZ+PD+iLrqkfjQOYZbX167i4JIg8r+E7fxkzMLDGubJ8+xW
ZFMLRuMqIshrmM2n0olDWPghXHKTXS6rYRRCGua22pWNlV/aZg26Okr0F8xA9sY0SWRHN0G8sgEz
vfKB28SJfdOAQ9mzdec8ufQn8PcfosTGWCGBh8nR/asYsNPmASEcRgx0mKbPXR1I7942NK2OKVZE
VcbfSjKp91RqLaXk1eREWwoNtv7V/KxrHj0VM980lbQm/Pesp2vArvFNFTCIK8vsjibwm+toZoKY
Zt5tnzToXh14h2yz2eHkAfLnkRyfCdQhom7LCR8yEg2vRVFgsYxw7hetWe6T4ez413yU6VEO9avj
jRbdXlkeU+haiEZ7RqNSPONAXGVW25yGMAKtkKcXKaCsGROZFXIPFrVp4POwSJFOm35dx8x2IQrg
0V0CZYeXvNBPqP/yM7N7telrp9qVGq0kVpKSzvjVx6uODWFnInL9bTIO9Va4ZrjT8psea55Vg0UI
WEpIxFTjBs0F5oZGHU0z05sWZgw6XOZlyjulmgta9CipXTnkuzK8mOOY0RRgsJULhWWWvty38OHq
zI53KaLfdebVwFdkPOICt+/KqZbXIe1wp3PJilQ6PWFGmREx1+IovQKCStA3UFyHhY5D+W176MQw
tkwRRiWLpqtfaA/4TDWdh6J+TJEf+4nZP6fdS5vRvGHHAojCTa5GqCiwO/mAcd9hC7fsNT2oesfz
AkRqSqZUC1WoqK3L3LYhyocZudDRoIjD07xMErKqsQhWWWHeh98pIyWewAnEb0UglbEgNjP3kky5
XJrOQaOnIukoPabAS5CQ4E9wYMOgABROW21lRgloeqzRpYdrE3Noe/Dy5KJ0HzzUOJYHFSMz0Ibr
iOVWCBsmTwyqhi2os+3LHvFI1tUXAmWrHdXG1g+VBLhQmgfJ4Bx3hyN38FUek9F7Yyqenz0dnuaM
JlcXl6B6imAFWWi6mAemhgYySZGEQP5jy2Yf08FaDcbrVOfe3gNzkvXfm1aQVDQbd6kmVqXJmKFM
SYhXMJnWpdMnp7qxINaOc7wGbnLUgCv3EB7gfRVduHMzyCNSDOXRi+snNxq+DcaXMbNHqHRIaroJ
3Idv3SfLwIPnOJkjpruKPCpDDPOPixcb3V3uOIAc+VkVaHmpCKV1o/sIXOeGW65h0QVzMMHQZawz
782h3NtJ+yKi4jSyEo9Tdm3Q/16x86PtVKOSQX87ublNF5oBSWM/BcOMn6/BCCxnH3UefPLMwqrT
GlhX0PkiPw52XVtemU7HmIbaaVdjJo21dU9JvVGRPcCbMEjnwfc19XNHGyZ9Jc4r717LoCacmWYM
zKGvQNjYs/vpwdXJQ01rZCWM7rkbtLdCay9JxSKADNU4UE+gaIjYgAcZPmWbSi6Q7EabbHb2Cd6/
tZiZ1dZT7q3GpPO3TAVA8ygyJR25FeMcrnrRb8ovQ1+SPUF3Y1OmLM1RoB6G+VlB19tiIAJSa0IZ
lQnQj9HJIDZVpBYM5kj71n6TunyC5xYycGsIFzbiHbp2ujRwiInK3aau+BqF5q5KmmGb1s0+jgiS
osNK9liIsUuNl8IbibIcjGfdorSypxf29qRlV+4+bNhup+PRzRXZEkmSbkBI1VhCmseQDRxlBZQJ
yva+x+UchOWrtM0Lx0a5MbHI0YAJz31Oyy6297FJWgAqKWjQsXfKPShvBYO7OZhX8WhcJ1D/ZnAp
gJ9XjoMLC7Abp72DZwha92bwvVXbk2IZt2R6J7NcPOCihylFMFSwHwkRm2pQI2ycsKldpkszyCvV
S9SVZ1znRK4lxSVK1b/gEF142P9sDTNvIj5UCigqVG5XbVC3LNe1WIf+a+KmdyCB7ku7PuCGfGzp
N6xm2hobIiQWn+kVTnUynjNx8AIefB5tmZWfcrsMFXCSVm0yJDzzDNqhLaIVvUS5Mf2ErYnhkUwY
yM23psjyWwQ6B4byRIqhfoE4zAUoSOzY12V4X9YTrF7fqs+MALkloOxuprn+RnHEkt1baN5C79GO
BEunzPedUeUnSCT5qW+iHLmej34DF8/649uPv/j4kY9vf3xZAqYih+bpCgMGfxx84skJePr4ORJO
WMc+fpBQo//8zMf3UyVAZrGN+/juxw9KT3g7bxQgO5bf++mfWl4agVIwr9G1k2GMKLQjNWmPOJaP
4tdXVi1Que3PLzvBbaIRT5T68q4+jvPjTz9+88c/9tOrBJ66z+c43RWqj+b1x2GA6BIU8nGw+Ez+
fXo+Hd9PL/npZz6duM+n5sfrLC8bdPkj3FqJufgcWGzXdYvdzcJBf81U+NDHqAMGZ3zx0u5ArQoS
1UAZC6hnPhk12Lypp7M/i2JiVEoGRNyQXRjIfrgxXQr8GKBCFna7MIle+iQ/Q0yKjk1pwW9pd7VO
zE3dhk9DS9pFm3TuVrQwbyKUKVuwYF+CMPfOTpZuKjH4x6bFy20yIYY4WoF+AKuykmZ/I6B2UloZ
2bH2w1PjlvllwezdBq9uu1l2Yy7AcTchDY4tGBsQUEKhj0ZMie9N6AV3sXitB5T9KoncQ17jMfM9
Pe7gzufU58Y4v9RRCt8OjefQr6WAH2QTQVnR7duQG5pv4nQ8p1Y8HFPCOlb1IC7i2rytp2UOgYJ7
7Y6XbRji+07FoehnzAxTylbKbbs96DaydO0HNOHmGRXR2rFiUid0H+Kyv+lUR+pxSAC22adgYICs
eATlWYZxF8APmAiIKrS/xjnuMO3ipDW+wXSzAxWm05tU3Ee0ujdAOP9y+06tW9Mj8jtE9jkcbS4d
/H9vKTWbMjkbLXxsaZWI252URDa/PSOcgNakjGg/5l19pjFB3dP7myIzrrKx8q4N91hlw5m+xouQ
PTFQHZGj6C+zhn1QOKCddtrH2PTdS+y3Oyy6uNS96WspvRuLadK+jiWdXGIn+6ElN3GoayIq44ge
bXJbQuhaOYHnHEZ/utEpD1QNKyFUBaLw+mrIrfSY+wNzLPMLYrUU1yyFSOUkBUdLO92Mm8uaHfW1
W4A3q64cso8v9WSSoc1VvxoLl+S8TBOJCzwZq2rM73pHxQMUSeDoYzoRj4mCnuDOBonnWbHDlc0k
x9Yd6XUTWZHR3peDu89rMs5sUsTcjpZHyCRz8pAp5/gnYPpHGwCGPawTA6/1Ui/aBiQ0JGPNJlUk
lIBUiQ6ljN7woeW7TJhv/hRjrZ0GeZCt7V6FhN3IniNGZwKByYng/HTlDW+tOWdME3LmyldGLGho
OO9NisDFIChmpaJOrmPL6nChxEDTt3npgVc1Os5MVR1lNF7kZOBuAKnE9874pkUjjvwS/rMxSzak
p2wBqXzr+2rAhvUaz/ewq9NDNbs08M3mPLnrso/q7Ry0LKdqfrEI7SCyFeNg7j8kgX5jiqQJ8SFD
aDomlnHyQ3KQqyz1F0gBMGGNUaAMXAa6yFjBy3lEXibF8whZa++akUvNjEM8aKtrEyrR0jlaMWnG
Gy4L7H5MBITlsBDXHk8u6MuK4BiIDq/ArSAeS8LXETHUgHB3InW+qKaBIZHSSGJM99AAKV/GAyC4
RlZtkGtm1DwkoPUt61WYIRCLyQDWja4lzIKQZHlIVumUa4ySI/6zoL+u02ZapwpOhitKeQBy/y3v
HB4aAGJX0grIe4/QjOBywDhQts8yCS9aR477zgQrDzCCkvkeGNA++t4BTICfaJ/6ziPP2sHbScd0
PYwpNUSsn6Qz7Hzq/L3f6mwLAWoisAtmeTsjEDYVFyBSlJDwn9ykwc82GebRhD8mV2m2TV+pMcY2
iC6KVJ+gyBjgWfFmL8PnQNV3Xo7clgfGE7JKDB3RE/6DVYnX99QIP95HsTwXzrjvZ3VS2qOLSqC0
NUUPRrTQ9w16qk6Fptc1dLav36wICEOBMQiZ0oxxVWFRy0xn22X9A37na7OKv2eGe+u2JFSQ0U7c
1Ky30V2TVdUurfDKEnZ0mxEChzxcbJfAC0e+taYJE7VtL7Og+uIh4QR2ixqgG7KHkkCwfUzo4MYY
6IFj8rAX3uZucIx05xQz9QxerlrTTJBAfyT/DKbm4gbFWnA2xBX48KeyJJvPNIcXH9nESqUyWU/d
xOh6Dp7iRL+ravJ3zdJ6mmf7FOeUFE2qnDuzDYHYo+geIK7Cc75suAPC2njFKooY3Hk26pwNS62K
MxJ6tMTWkyM7TH3fJiGqtal82AcAbILGuBFVVO1dKU5z4tOam51q7TvMzjBPdHsjd5/CYIwuKpF9
tSn0qlaoneocSnifdhlIiIcZII/0sRE03KHJXKF6MeI1AGq9Dr2B/WzGnLSIx4OIezwHbcqG3n/B
zijIYmz7Q5cWwJAtYAmaPLg2YfTh7GmKPvckX10knnq3R34WpAu4ezaJhI6sm4VoMw/0hd2IKzNc
gNiuwgGOIK+EZ7Szc/YbbjQBhumafNc7p9avcsL8wmJDmV+5yHLBdU+Xgz+DbxgIPvYrDIJoTFld
0wdSGQzbMFcmT0+2qlFHi70+prGSF4QYsMVrGrWg6h9KGN8rt0vIvCmtfmvavdhH+B155Bon0eCi
i6OJ/SAyW6REzsYQfXoA8PPdd+YjQhVnTynCY3lgsj03NZuIVsM1opu4WjpUA0L/nVewcGKmvYAL
SB51fywBaukRN6SAwQN4AJoqTskkevRpZAJhGd21ikbiyqaHPMcv0piANgtBN4/HN6ydtVERquoE
5sloyF7tFwWx7bVbC9PDKunDDSB5Ztge6DH+xcmPsz3zVoLCSXbQboCIN8w4scQJddKgpplUtBUy
sLaZRQeEZgWUxmGVM6a7rIL3PErJtq0BmMSqhK7iJndgVN19JyGPOOP9DALyjb44JlM4o1KWp5kB
7ZcgCb5gSIEwEjcUR7K6MEbG6Hm5oJiogbByW743X6ctTx3cgxfcRG9WEbjMRRLzBKgPNo6prtAz
h1s/qHg09Oo5ACnknoI504SN8HL4vb9lzThuVUGooYc7Bc/3ESdYT3gKYTUNIapHu8K4EmMx6+MT
maaFvXEzAaRPxecpzLzDJCYoOcDrE2Pb1PXejuue7Qzs5uibYo+wyiBATZwe2ZWrwmAk1Hr9pjY7
XLKlfiLO5m4qmqcqZJxdhfaXrhzVzpivO8wp6JfaswgpSchrOWvtXYjAvDEQ1cNccVZDG17b3P5r
Bu5XsdVn3OyVv3GXfmcD66XDO19MzkaPGjzPyNJYsR/jGsHP2IJeshpEa47M+5Mk3mVsH5gTxGvX
8LINff+7Wd60NWQuLVE8Va0XrPTk43rmcLrSOcxGfYk+UG/7EZiR4yGAt+zqCg9ReLay4a6TPb1P
QMQAFWjxX4+td581pPrkUdydaN3SlM5JTNnGJd2UH/+z6xmv14iDlFMwWErHYZUZBjEWcWk+BooZ
VReQF9M0MajvAfNLOxc52UYF8CqPzfzBDp1tsdjqPr44gTEiv6N0itvhxxfbB/ATOiaK8U50pKHy
pcHbR+6feWgWolbRdc8o/fBaL+FQQ0qGbNuWctMOABsH+7GNQuYERjp/RZ27TczOOcglq6Uc6yV8
u7j0DQFDbPliCGCSH39iubLZOmiSVJf/BwHVGqv4hCG7xlFIME60/Mlvl0BfOQTtvpDWUS+xOVDJ
qxPpQbzD//kecKuDBd1l4oqyHUAkNnxSIlrz/7J3XruRY9uW/Zd+52maTQc0LtDhrRTyUr4QGSkl
vff8+h6bKrSqdAqncN/vQxJBEyGlgmbvteYck8oPYAhLOiGzkPkD8bcNnu/G8V/0OPEwmhCrXnj7
+WeC7iC+/OvHh1TfsDm7uyi1+gMl6yhduNkETmdSHgQsmEP9RqO5OgRy/3zQINkmgw5oeDI8btBN
Dd4F+UYKDcdcWgXzD99W4QhqFW30LIDaLahGVNiMsJ6ZRHmHGYBUnFNZyMmIjakhZ4lhBWcAoTiq
XMR1mhymG0f+p1Lh8d+ZXCovhRfuXc8et5SDdp875fydL5JG4XDFi1bQA5POy7IxwGM1Kf8Tmt13
2AvIRJKLiEfFaqBsBaIQ6/0YtuUBXNIKtS9OmxQNaiG90vXMtMgreEAsYqVGMkO7vNlVBGHh5gdP
NzLa7hVHf4vNqQHlH+/QcpsHO4aSY2GsMDLO36aRwTvEM80L6tkrrbUZKvegGUZcRFQ0mj92zq8S
uVoRQbC0GkINs5amZ6AAlzBkbc3uhuca9M8CNTPsKy4APYB82j7llgF9bWreeMa9cQckSBeym4OI
pgOFTrcfuUAM6qdTf/tEVcLu7O8S5wjp81kkgm6m11HlVZ8n5rULJKsXfTBeNF17Nju8zY3XLd3U
uvdgeIzTQG6m3u4ZE3/kPuPmH77ZvpYp7VAj4aPNLLsFs3eHAvO57nq8GcrTYDECsbufakdi3ITb
Z6WUV1uIn4gv74bKYrJZEJaKZomI++yoUORfOj0lc1030qPRIGBnaAb4pKbVlzJk5K6UHwguOgGv
YlInN30taupRNB3aAFpls5i3JzIDT4mYs8t93w4NE3nyzR8571bbxl5Xg3j5dhy2EPT188b5uKkG
f6SW4pzHKV2hLM12hEkkcEfV3zBYzyJB7VK64atHE29VUW1Ki1F5shkBLOzUbQ5dpeIAPqaR5xwr
kh7WFrY+vCykM5nZnVI7t14FSr5KwOOXuBV7CFHcZsNF2Hn3wpCdMFOBqO0yh8U+Zhrsqh1aG11Y
0jZuoH5zyWnqbwgOzW0xLMMMuJOZA4zi5nGy7IPoQ0xo4JiB8UX3RppDzRsZ3GTwbg/WEB2HOh1u
zIDLqpK1Oz/J6GMUzbVE5rnNkXyWerqjkKDvlLx8ZNpvM6YrtyQkcrtr1I2ORnmVhtm0tlrtQYvK
YQc4gUG3x7MYgL6M2gq2hnVjVO5uCMr6MkzJtqzV5hB4+p5YZFtmXVdb3JY78PPIqwMU1wEi8y2V
SOb6jfbbtgeuUUGMFZDXZWREr6AmKdGIaW3zzB9JFdWc7mDn8U8tTJqNblm/6sQ521Z9R0z5xWr8
d2FmKkhIZeUT4MCj/KmPcWfG5HZHMG17EqH6sd42JrZZprNPaeXo9IZp1Gnp+E7YxnOpQ2EuZSOg
zu0bro6n0A3QG2h+Q9ais4Edd43q/pW7Pf/FfC8MnblEEDwKd7jYoDtb+v1TMsDcj7nOmr4gRKzs
6blM7RbJ14fyzjyrP0WO9ahZUIsRodorvBOPOE6agwkWaqk0SbC0fPt3kffeltQRL6uRrVXGgT5m
6irogiuP3JbpQTBZSU1d22rpi2GJX3ZGPCJMk2hJX22E2EIniW7sYPP7GF4otVQFGcA0kVq4qltg
hBdKvYxymZwbwbpX9F1bt6cMFvDGVDJuEaJbCjW8KIb2wzaCS+93ICjJjUyYUPYiIA3egwjWuyWl
6xj2rrpWhJxprsvYOo6YkieD5hU5JhvdbJkn68Ojr9EEzqrgXTEmneqCQpwJOUNOC8xleBMxw9XA
6C9xbt9VFrWKxrxX++4FUvhrFgRn2xx2ETV7MwJZHY3pD0D8C2PqioWhcFmIPj/lWfaTbz/GHeLf
WUnwi7HWtDSzYK+P8YkbvUpf6d2q8xNg1o9BEx9Qr565Qf8kD2QV1WZP76S9TCS5LLWmbkgP1k92
Ol7T2vldIDQvEBK4VaVydWoXo35HA3PtNOuH/tgAcKK8w41yKvNfo2rx1w8+gBtSPIOFAqcluglS
4y2WyEwklm9h3T2PrkRrhnD2a8fnEm2oUIDPQeD+xnkZriOoz5ymEBB99blxCDeL0AlTh1c3pfwc
9CKwujXp6B/iI8ExDxruRrqqPaozBQ6vV6sLtDpSBmgz1iMMV810erf4BRJ9Ohm2QZOeXzyuVXil
on+MyqbYEuBOq788Bm3z1iQqkRPjS+jEMSBwUtG1lGJf57nHCghGDJilUczbYJA4qwwzH6jwYUBD
DnsPKq823BidRRUs4StrY5yX5ckaaGwwub4NfJ2n+m0hbUOifKoo8lq+eWpGale2vGfpkON9L9ir
0OsselKU1sSvXkWGo0MJHcmfWel+y9hXbR+dOrrv635RUnkdCtonbU4HBOcy554h06mHxwhrOaKf
cqdUzo6rVOqE91Ff37WG8tNznXv+wiMjEZ7t3WUEDTim8J5Ga9VKAkbb3Laxd8h9c5eTpJ6SjwwF
+JkCE9CD34ifs9alQ2DH96S6PnTN9FKAyV2Apz+QnHWqEhogijSfmugfNQpYWvgLYUicGETrYVGx
G/eKm6AmEAkcZwCXsw5VFDVmB5ksrLeZkaNyrZGS/PTR0i3cDiZ6r3Zrjd+D/Oc+UC4mDKBYnRDU
0K9sjSulieNkYlESXvGraYYXaAPLqKgtZhkfRYsMrbI8ele2uVVgFAah9UTXgiJaKzHdSf/R5CXP
TM25U8lqacs3T/Xgk9jqjZoq50ibfjmh+zz4tELpFCKIW3uNCVXZy56Viqdt7kJLDyJKgYXHg6cq
N53jaZuawj5J5kxPRf1KM0ks+8gpdlgVZC5Uh65NVxk9DONe1zsSx5m/xO10qSwVamiQqitkMxTL
s98qZVEert2dX3lclKgJxghmUB08TvUvJcR21MYVZwt8O60DWkLnnvpR+pBWQISzElFbTpo7VgaG
wGn3c/Tt8By61YufQaDGFO3e+lRTF/SSrxpNgR3upxBuTJ7uiT4HY0kjAmFCulJwuq0maBbUwzW4
mhol0EknVWWizqraY7nqAvXGlTJ6tfAOvmPeOIMlHsrxwYAyD1weeYWGGs/0mog+hbXmf4nuR5aX
Wtv65TGoOZYwDRZ5j1ek9frt1PrlzmAitrZjKFKJ4UP/KZCv5xbzS8KFSAqO69+x1u8SF9lTGMsA
EF0H3oCWEToA0ir4Is0hbByxGUC5LImvf/ScpHhoSPtZJqLutgw3w7WLMX8F4CA8ZuZ4V9LPO7mi
sU9WWOobvCUBQjEzPxHjV6x8TT+Dqrr6nT2B2cgaKJrernftkrA6Fk4eQlLQ+Hrx7lkHXfpOxgHc
zkCJXC2mDH4FE8Q4lpUlSZ6pktbdSBvmmEA+o352a0Wo5+YFTnwGs+kqBUO2jU17PIS1gSaIsr5v
9SZDax6immhT5Ag19TEeJTfzQhtR7oFT3thiujg07jHs99KViOgT8oh7IhsRrYg14CyMUqiFqH71
MhengYchHDYSlEU+jMsBGuYDY9Xuwd4XgTo9OCZ8hEQ19aMF9poUdrpfXdpXj402pBtcEYwSCVrf
EhSJ+LoxlTsjf/Lb3L7MK5avjRtN9vBzhXRYYfakPHB5rYSOojuu6+kmmAKeqxajmUI1eNI1/HnI
2BGnoMs+atGEW0OvrFMy4azSqnBn0aFbWiVhQGqA+Mf2oKzbpIOgO1XWVowtIqESDJOgF+uphwis
60z3mmiyFn1XCYaWCs31tOHTOhrDU06Xf1SpuTTuzeBse6MYH/gUgs2a3chD/ZaoBW0lOi1HhtcN
S6u3+MytJzP3/JFHXC2TepmAFnzJ5B7TJ2HKEEz7aWzVHemDe8XFYhQwnEgiLTq2A4ydiuA+t7xv
JkjRMXCqQPosMdHRxJiU81CZBCUGjN0ticxCHtOsuMwEt1Rvp5B9zElajghG103JkymsebOhgiXm
T7YtLArxSkFdsa4bZ9V3qC8QD2CiFAcvRFBZGzVjRfsA5f+Sd1DwKPwxglJq3EvPjsrcYzb0toQA
LlWfwNqJmV9vtPjzeICuhROtyUIe99gPzv5Q2ucgGpLtBIizmMRpqtNsM9jVW9wp767oBVpSGB++
lLfkUGXrlD8Eeh2mrl58TKAD0pj2gOITcU/7/SrG8UbiOKD2x/Q8B29BAiYBPIzhiHDDr5Ve9NBW
1iZ56msH1ho4TvE79vpq11DNQ+I03JCzdpT/JpOnb2QTGFSS4xIgEqOtGVSgdR1PfyxGQLJODwe1
4/5vkHcyjMEbJN/7vFYWUB88hCwxCq8RCGPIMEXQOwPkya1a5EJfIYBaKiPcPdG0YtU5/jWJagS1
BsCtcMwngrd/JZnp7pnnU0C1aqKlAZdvRYYMM/SwFJM+fI6zkhlxhSXbdymCQTyh8EoqgRE1stas
cQdV6ZFZL7hkokvj968yzUYL2naX+UzYpj6Cc1PLdE1xBC4pLdMuFHGGTJZG8JwfGz6jmSbYGQMz
64gMbboS/kYve+9gWHCLOzVp7g1N30Xi3YvdgDE4imv4NdQ0o+BCPqey9+hJN74kURNiv88CjYSH
wVnlAEaWcdKl65QaoTzH1XVrUBqe3Lg8jo22KSXJaBycfdASzaFivopMQbOnm+4SLbkEZWrtMhes
Of2O8ASxiCjmwb7lefikDsUbl5C6DxS0nsSCuXubuATEncotaXbPOl2ordU21yyK+kNrhveoiqXb
ZDiNkThbbegwC2Z8UWf9M4SGxWT1qE7oeQwWxVkig/gsAimsiA7JNP0ou6qlrGieYIcYKGWYUekt
1zddZA8rZXTg/Aqp5RUXs5oIFWox/9hE6zlQLdoJKY1/lxWdwD9uHh3i7cB1eHQlzJcERYRhAp6n
LouhOxNXbdKUTRY71NDpSKzDoVh5bnOdrfHzXyzNmm4dhwRBL2qvxhY6PRUmsCmqdoVjH2v+tKus
gpSXC4aIiQYyKmZkhcIc9ycKEerAFCkcEZ1q17zrYEqSoFNhy5dmP7VvzKPFCQ7mfoA9a5rTDsbk
cFOI+/moqqlQaLp4WsEUIPbOGIN0QY0CKiDyL3c8KEQNQgTdgdtjuVtsGIwKIudGM+p85ZagH0UW
nW0Si9rSQjgSA2d3EceB4KkN3gteoCk3szVT9ZUrMZ+PzPXpmU3Bjt7LMdZiBpu4afL4GvS+utMs
isE1mBqid66ZQMSKpIUQb+m11zqx6XsauFmKhMnjCihC1FXWBKUqWHN3IAdUogQwgGPSRKanCAlG
/GEUPTZvZKPrfIwXjAMbvhvMc779llCMI7wmfIwEH5kYRbf0S2+fGPzF0UUdCCjSFjUO2NZCMxsm
j6Ic+NExVmNqJjtRdJfWYMSV1Lw98Oh+e1Wxrl2vXcxH2jET2vmWGptluvSF9wa97NFvRu509JCQ
rzHbhZO06l3lt9ER4ZSWWQrshQ5NjIG6whqCzmo5ITECF/3O/VRa2OKLVlCL0/uMnG6HnxHD6gwC
pBC9nq/CqDuFpvHT1rgfxWp1kweMqNUCm67OfT6gf4yckWvBvFV6wZekm/fEjnkjv5VTK49Dgqec
uNa3pmUuZhV0fcD6Ci4VdR2MEQMjBZVZXa/kX4ZmZLTge6clMShg81B4UODc2ogLjTQhhEELrvPz
ZCrtfeJn+zG6dLr5KyiYOhQub5nLd5WBJohDQSEthqx7DcjKXsJtVXBqytwnRCghX9+NHt0Kzci2
VjGkR8JDQKdiIKjbZtiQGGsyQ2U47yS98mQFzXDoNbErVfVmqq36XJUtxHV67oRnJ3s7zoa9HANb
SV9eEoObZjiKt9bvxaVjGKkOeoXhL1krAEQvcSM7PIRI1Wgf+n6IdllrvUH0IbVELpSu/REEpN2O
SmGukzw8KX6reksZ8wrIJ/SP2WS/BL2CfJbMifM4qOHOm3CCcx+9p9nebSddvS/MxtpwLzGPRusd
EaMwHhrgzzLF35VO+cNNAKmWtXYXtJyizaisASMra3lSqZLoELTiVbFpJhJ2yN9PZl2YI8404R0m
QRGU/+VpcPc0e9ytnPOPQwMctmM62Tg7uwSJRpGfmDX0fUt0fqukV6v9GON4mmW3WktqlqZDR2j5
9hgYAO1nmNDLmZpeERhZ04Bpclp/XIj+Hkzpa9ShBI0JlF0xfryDKXljDz6WMiKxcPfUqY3atAo5
l3rlJmckg8SBQVNixQ+iMTNkOB847KDsGAiwNWbrCxvtEL9bMS7zqlyXvfUMk7FiGsRwyUfdQ5zu
c8XIeFkO3IPmGxHlFUKGQBstiprHMXx6k4v9OmVyNtrazP3D8BYAI59LX4LePYNbqJBDyOTWyPap
Tdefylq3ttPbVAVZ0sNd3qlQIhgpohchJmVLF5jxnsvduK27F03BcO0xLBNwYRjq0zJuCvBO1QHX
C2rbjofq/HeyrFelR5smgE8NOo6h+RcupmFa+Iy21N5/mhgIrhi68qyHgaIB8Q1pom8CTgGEKdrH
OAYDwCJuELnAjdUilnB6j0HrQCETVx0VBa7VEOrdws8iagbcsHSNW02M3KdpYEJS6+kQidIztfd5
TBsvLIJDZQdXaf5v6uSaZpxNCGkRewPt10dpO3e6B19rnkdOKzxKkFT+OAXViqZ3hOfbF+2jtupi
7ljxyP0x21RZeRO7I89HZx+SeIGLvl5lPUY0qBAMSzgob+ztSKQFfq3KBYqlfqgY2KmWOSu14pbv
3ZDVyD3Z6s+UrselDQ5mGaL8NH1EJugDiAym7L10sLpo6T3z+BvFxyBoawjm5P2qqzcdogg0+9zJ
65EJX8zhomLIh0GEUqUeXd16PM8ldWwkBsE/6DFiCKq5FY0rRZC2JOuU3NqnjVdIykWcXgq7PYfc
ZBZKem20tsRGzP+mUEmzzgS9/mmXenWwMimfLyAGOqvPe2LbHxQt7jduH10TmlbLkgiijeTI651x
TMC7NWbvLpOBq90Zb5mTAFimC7VIqdu+dF1Q4hbJ/U1i++NLiudQ7R1Zzmg/Qgo6u3Iw1YuTqx/D
8OCDsf9BoQLFczZNp1BY0c40pmpJJruxUihQ5aqaHPISPq+pt2dj6PZpx+TP1YR+7hjjpDLxsQP2
uHXJp8fNCyElQ76Jtp/TuQB5AMk84QP7ZBVWdUl/N7uamQbAI+F6lGdIpbW/Gnd80vXsDFPgps/B
gXgVmRCY3vdqJfbUvpnktBptPerMvTx7TLWUBOvijRQxmmhuzGOWm4qRKET4JVxxwnd+TLBy7QSf
syXiF3k/5DpBdWCviyC8Brb3mMcl6afitRmD9ySxdkGfcVeLTIkTNJeIZoD/WvZDyfDa6KkQGqGs
7CcMd4W8iMqBH1TnFPYmU1oh0+LWL4IlVl9O74JhB77bZjFB0RxV7shuUhFUYe/mBzZRWYaqHzHN
RaRgmMkqouHRRsfuqFfOtVCdfSxc3IH6PgDruSia4pdHjjb0HEA9rfk4OPTJBfk13ipz03FBmjbY
P8S8pKpEC6fj1BY0Unj4RVcLM/XCn9ydvHb1qJ6IFMKpoziPQ8PtrlKjeKEozU2rMlZs5XCCqNCN
KHErO/mtV3AxqBlu6ZpSt+mLmxwd3mL+zSuw3QjGx1sCRh/aTii047G/MYooJpe4T7zB48SDwLCx
bzYuN7kAr9Vg35Qxp/8MopovFz+CtCiys4J2mtoi36+PCaFto2hpFtyWPMTxGDaeLbmZ64Gkycog
kIWnSo6/dkXgaZlr7nIcxQ10Pf4Kwq64gane71BM2VZuV8mEXTB0dVZJh1QIyVDllXyTkEed8SwI
DiJpip8lj625wYFHWuR+ATNHTncKWyUJ3uBKasMzjihZpeehQ9YK+aYGwUk65ZCMQO+G/B46KJwU
Dp6mxKr48lKeYW2aXPXUOFSxg31McrKiMNslEORBY0qBncV/e3KjcT2mR9OBTxXIuX2qTOc4N3+Z
BTMVL+X5HFCCtoOCnA1FtdaMfJ4711srFZM7zv5FkmAZmK25DukfnECyUgjv34MlWtZMxdOEIYLt
uAQOBBbNHQwZSm88lDrZGMjbLJ7ilSxXBAjcmArIxyYnB8Gs1bTFoqGspxL3WYxrIyt/5Hxz6yh2
n2qMNVqoEPYNQClMiXBzBMhgdHdLrxLqVpNRkV5dP4i+fW7kLCup7GPTGSMOCh7Tjkq7POgvEd7u
VTKF117nogfVuCUHgxlbzLC2xMWBAana+Uj80VhOSEoml5KxPB/7mY+Ud4Lf9vd878ZLR6FBQ8E+
5DtSzEbGjXxlg2E8OGUR3dij+EjSKxiz4ZU2KAkgJ1x0CPETNL04mfdGHI6HUqti3M+gu007KpbI
GuLbiNrDMgHkuubbBl2Ukjuq5c4D7Zxl1gf6io/YYBRGHoT7TuMK2osoWffu8BS3Y7ByqxgRzljT
4lebcEnxsF8h6VmrveadlYk7lm6Pj46BJoqLH7dGR2uldKddV9cX8Ioj+WEI2Uaz2ouwJ9NnvK2p
eBGG9eJEZK5mWrUvsOWgw7G2nY9rcCrgacCM0MIwxmrqVpvGaHnG+gyAMDfkSyfIps1QNhewR5ha
xji51wyUNzm3b4w0HaI+vY3ONTP4pUERLyOt4TIwW7yfEHC26Ek+kT7/Qyf8JzqhKoAJ/O//+j+f
MId/gxP+3+RnHf/8X38ACyVTFPUu7/gDTKjp7r/gueHb4xGtCkviuPqPuuEwW/+XEKoGl8PUYXNY
gFH+4BLa2r8MYKQquAp6GwA6QeX8wSU02QXKg70GUwIVpOB/h0to2BKM8IV1kL8PWg2JC9PAO6iO
8Q3K49jdSGKAKj6muvldDaN/ktO6m65NIAriJvwJGQ/9YRO9E0Kpk5ilYSqIakqVto3avsqXQ9AP
d37QTeu2JVrENc38oao6Ol8hRWpZ8p8XftuYyzZJzW3gj8WDXxbi3JrOxbY1rtKG1LNFzXT68Hmw
4oyHVgw8ySc/AS+IddwIO/8MbserkYl+Leyiy89O0AQDvinghHVfYqP+m2PmbV1nKyePAag8YH5r
pnvPlZ22G+Er/Qr8ofaa2NqNWVbthxYPx1Fr2zeYjNmqGxDWJX6cHGLVQNwFTOdBkDvJiEpn3jFl
aLpUFBSp7oFgbbwC76b39LVp3j4vvrYBWlnXdBgoY/AmegX1qW/vFIMpMIgWICfkZwxHErKG47zK
mQY5pkr/bbtDCBz33IKMrfnoefG5ng8x++YPCp1+XyV9SxSiPN78fFfGLJsMU8pPkvtIKau+83ta
lIhuqNeQrCCnzkxNSINNj0DISXr+/tIL0/QoCoIzGBna8brKnP5sZelwnl9NhLOPPIDr6Cj3zjua
Mve3mdkglIlQjFEVLN/CycMg0HX+AeOt80pAvU/j5831CnxqJPXabjvcBAPjq360izcSGAjUrkR9
dKIWkTpSb7svyrdBt2AV4b7ezIeRfXTHo8a4tyOr/9PbwTjzdDL8YMvUwLS5h2rhwXFKOVNg1cO5
fWN5hGymntVtrUxVdESvt5ale1wg5GB1Q6mssOA4t7aWu7emXLgWpv9WE8ev7ThUYWro/t28aV60
0+TeYijpVmHa//EZ2IAmRjgM5+sskm5LFqDROqJWO0ocA+fXtx3zIV/b6hBTPyq+HKhDRGWSSsJW
q8uXea2dRFORGMOO7+uBkrCL+qp9TJLUXmQtDaGvI7OKGKiVCT7h853znrDB+1n6mNyasLmfF9Su
t5Wt2Ddp1jb3LQOkY5WFdyWDj/dOq29GNUh/GkUIcqhw/SeqvxRTc1u/BXwviQJaSpG7L4Br+QNM
e7c9+mqh0GpqYHevPR3HT1CrGSoAwE5DN4aXzwWNi1OWaIc/bZI7Fac0l2bsu+uvHSHzzsu7PgzB
H++VB6YR3s8oS3C76pT6GNWgT6ZdORfj54XQ+Z5bK0DdKgv08yL0Jgm1N85pOzT3Fdk7J9VRPt/k
hZG/tzEQLsZcFyeAD9kJ+P+8EkZTSFFHbv98GUBMOY0ueSp+Zfyxp5e7I4SUqLsDb1iPhgbjqlaD
GwcTMBYWcY5Qbp2J2QluGrndZCotSe8ka2Qj8e6fx7XI3D/3p7X6bhCvMXZBQz9eqPdMQsZ7ZOjy
9eei14utX48y5ybWPrdRb6de71WY2dhEtzA7NXb8+vWmJqhot//1QzGDyaPRp99C4jP4GoPs4iRU
M1Umrd7E2uemuK03UY+DZl4FaJhd3FFPv4792o7PrN6g/mXuwjV9SCecpxNQxXMf6e4yGMz0l5Ov
FIS4V7WxStrbaXx20FGee/OPp8I/H2BGoMNM/5/Qa+r3hyz2TcCmFngii+qB/v0hm9doMhpKhh9A
A9tdw1/8NBgVNm/T7ayNTfTcVnZBFV3DYJSKAtZhOOXbQv4VWwfn6qCbt37LF6V1Zr5XpQuokjvn
bQE1noU9ZFjg+9A8a0y+UsG0Zk8z5ppMJoZXtdoWk/8z1jlDmW3BuB6zzbw2L3oknlabPn6uFNBX
gym8YMZTHs0GU6Lquu1p3lmkfr/Msqraz6tqmVHnkXiDyMlumeooB2NiOlMkavQCz+FC0GL0Tm31
NY5bDS1qaJBYEtsAEpwTmV4kP/eRegkjgfshMcKDV3cgXVLyFS1PzZ60jEJVUA/xdgTUtoog3x6o
qKPp6Tpxj6lN3NsOMwruWqDChkiudgn1J1zKcm0+zKkTGfvLjx5rW9x/HrZvtTBGs2CQguLUYjvQ
9N+6TWg/mbZ6S5Z4d/V8OgucXdNlYq51hNWGmj4d8qtHbgVZLFpKItdEBPdw18TWPxA0oUx/G5nB
9HTBRQvTMS3Q7t9xiXakD2kOpxP6jaoxR67i+87XpjvDX8eRjmuj7PCUkPBzsSTabPSY1BrRQHh8
kQJMJwQIVWg0HI0S5Z8Cn+XI/UQ5MhZ1F16qaKuSgNTj14751bxtPm5e/bbt673fdvzdwV/bGGEi
PB3oLYR6tia7xDwXIlb2mumQjNmJ7pIqED0DoYjX0W4fXBTNvyvM7ERD+L9IsNIqMnIME2gFdg7T
BrxBuhcdu3k9YIiA001u/Xw5b7Uas97qQXj6PFy+cd7u6tjt4rBNTn1Eda1EDLQvPCpFbmQgR40N
99VBETtqufcRKtlW68pin7pWutTcHj2D3k7rPoIQWHe4mRJk5Chw5cshKW+jwooP83HzptGzcpw0
EY+52E55NJjXoYzdE1O99HHKMaPUeYesKVLjO1pJ8Z1aNCrb5GRU5PGdQTL4nSOCFB4CZqx523yc
UEpllzpoJubVedE7pXJoo/H1a5MYuvRsT8aeOhkkvqrXd/yUiL5lbDyhrlumg2Ud54Uwyh4SllYt
MjlC+Noxv5q31WFb/f3utoppUusoZL+9r6GXBZa7Nn7SIKhOlut/QETQ0Ha0+NBItfQNP3zUSD1+
CMZ8nZINcF/QbzsVLrI6DZLC1bLFzvMd/cWeUnMTdH6y7/1AfeDh8ms+ACPDR2Ga9QNR4+VejELd
FIqhvFStsxVFr11dj/Knobv9rRU7xYmnz7SadyRbP4u3/qSny0wYMFBgTZ9j/Abn0dIp5oIs3ve1
7hPC3AYPpddcwjxQz6WwggfaXhgjbMQt88550SnVBdyLep7Xvo4oSeJ7mN/1/z9jPkLPMu/zM5rI
B5KoE+9WeiU2W0emk32+nNPKFMNh659eDpepRxOMxDdYl2arPHsddDOmcRAyAkd5Vg1abMLhaTDv
taoBpiglwSDOlHvsoFtTHtVlU7n909z3b0CG+l9Jk8JWedARqgGBD0WXxbyWu9qfAKpeQGy2EifZ
R6y7hPHo1MF7gl2vBd7TLpZUhvhGCwkhpBrYnaLG1p+cNheHJlJOQYJTfBmC4yT2Msk389PNQcR4
qMcgIbePRsIG7w40MhsBIDWo/h8ohzMc+0/TYX59w6BQ6Fqm5nDT/TeOYJJS1rEG713po3PpZjls
FbxtiWO81kbR7rMeAYxlGOI1UpmxSmsyqikzfCzR7U1eIV6hPIY7oIfOel712vw9MerqYjgKqWim
//D5buxEG4Ehfzt/Nhj7u5pAHwJ1sv5HOJBD56dFfVTnnJ355ed6A+hsfkWzukg3ZjHWxwYOGX3z
rKOelkfdbeBS6DMD7HItTkLYpfvYMbsKyFfsQKhDSzIvAAD2IIDkOgpJwLYFkJ0upWEzP/2Eh3EB
2swrDp0a0mo+7N28qB64ht7nAyqubqp0inOPKdvee3kVb+rBrd8Skxia0I1/1nUA8WvgFocNRn/C
iAUhuy4M4pysP6+K0fIXkaE8pATDofyUTCj5al4EBdNNAmbazbcd4E/Sw38+e62/Mhvl2UuwmW4Q
E+EYtkyF+evZqxn+qLpDZL13NcEwQH3pPOD0R0Su3tbALe8hBrCwXbEKANFuSMIc7+cdiUJbVKfy
Pq/5NaiIwEc5a+GDB868TxZKozt3kRJ7d3EV4N1r0+cO/QZumN67G7Ui3pq+q4FtzCW4KusNeh34
++d3zAdOvv/CDds8zu+YtyMtlJ86bwAQ5syfOq/N75g/NdUCffn1KYEEKkRmiXxG/uBQOqKIqzSM
0jxocROL5edLuT6/mhc9sZOH3mL8v5hftvQ71cowd22Mu/0/fwvaN3Sm/BoofAmCMwX1DBmH8Nev
QQ+zBMWHCRiiwN0YemV8m1bJvUuu38Eu/Ph2Xkik8W2EOmuZF06xmbfNx86vqsY21j2Rg8tvO4ay
b/Yd4e7fto9DFd8U/cO3zbH86bofnZp8DI5fnz8fViuRgVvbUD5/+rztcyGlt0gelM+f/rWjVrJp
p4PuWnxtm19ltR+ffeY3X9u/fpiiFaRqaMpx3jlvD0WTHgIH72ualR1D/4AFnmnMG/P695fzAZ6l
ccD3l396W0BXXcNP/e3D5HqjFAgECsVdtdVAxJGKTWZ+ZadLHT/g2Yzah3DwHwy/ck5lXpcLp2/x
fAQNbXc9D5zTvMeiDHmaV0fqUzQ8iKOOIwztrhL0T7WuvVDB9u+pQKEelClGNo2DN6h0NQyKWDtN
vpM9Fol+nLczmY42fYPCG22J9qZb96PeVa8WVap9oVXKaj7qbz6VnKRp9Z9P3M/wor8+PlwNBJUj
8yIo6M4TwT89/aI8p1Pc6ek7RQ++YctDI/D/CDuv5caVZIt+ESLgzatIkRSNaOT7BdEW3nt8/V1V
7Gn20czciTiBQBlAOi0SqMrMvXbX6e4hGYjw+3Wyk60i1kMYmnqW3hNxbRey86+RIQY4klYH2dVO
agTGQndJhVLESRaO+8nDOAfe9awpk4xKOx/5JuR/deC5pSc4cWtj+6jNg3uGEcr6x3EwSsu9s+zK
oQxv8UiNITK57lkXh3IWziexQipTNOW8pIVcp9p2R7UkfQMAlIz3MaTd3Nrl2kCFnTi7HWSfHcLJ
4RGN9l6MOrrAfX6ac2v+NYxp67RRPDazJHk+3/+//rjbrSq8DnboKv7TVK9tnS0qccpRKX/cF0Af
9/IsiprXHkDI+lP/KKbd+oyaFbBXmGJpQhz5dv2neYMZoHwfbIiY/7xBUVRCxSM68f6ksJjfdvFX
p7yjTYgMyqbzGHaWufOTwUQHSOR09nZwYigHRL1kEmPk4I5JBKrBiKzrvNsVRN/OPtjP9a3rdpm8
Zwgn2X8iuovXKr8LHM12eG1168MQoW/KXKldys2vNsbWC4IIkGqIXJ7GIL2vbcqc3Mmdl+lUs8Po
KmcfNpBPMYe1PzwCNXLbj0iqRNarpk9oORNKl6jizuMQvHblH3V/3lA+Wb4qTRMcy7T9oIajegWq
Ue47wPSipKN67aLQeciSWof1JOZm4GhrSO33iRgd6gfF2WdRIZiUHbCnMaYSSrXndWkp0dNAjQXb
mdT5oXofiAShulcaKQklgiUPROYBLH9H3NkQb/RuvpQmOFYE+8pG9lkk5k9T5F4vkF0E+7tVHlYg
hsiRXuSd/MA4e2URHuQMAAr8DxLiwpm5Gha2B+min+qgXl6feKNFybnjEwWatIqtPE9KeZCjtyfj
bSDh3WLpxKVvXYO8ye2BevtJtz45mxLm37f3N4D3xCs8mGfe462HkkC+169tMTJpFjkN8p23rtvr
H3Xdv60G5Lzb4uDT7W7X8k+Q/v5ppjaE/2OxYPzTo4e1goVa2dIsipJVh7W7iL399chVtEBxitQx
vgeGsrPrInVhXCX9JsnIm17bXhSGp6ai+GGMKcO+drqQPw7jjCFKOyXuXRiiRJzVGaLxRGxEXtIm
mr+oC/yt2DvHx8rMwLCyIofGaMdH2ScPduoBlkR9g1qQAUscHErt1j1C9Gn4H+FE49+2WLDi0dPx
H+4qZBY/gcUNKhFrL06a72YdPOh2VO4p29FXXRX/HGsP/2erasr99TTw3lrcVra8G9TvgUKJDe+t
Vy00VJwkLW/XeE5zYEmPS3pdUEefVOHO6TQbNrDdQ6rGi8oGohKFqvuea3kON8mEbuOE3jt0kq+l
39intAjSc+AFH4T1/4dxgciB/p2e5K8LEd8zSXKbmgoA8VN6UvMSVx91Fc0g6B5IsCNS88S/m5PQ
PsmWqrrQh4hcLPAGoBwhs4tzoPGnlaPZYNdbatPBLnqOuaIEl3Igf/Z341RR2izOSmM49upMIEq0
yHjaSGDEqTxYMEUxc1S3Q2D5JCVsf1spfb2DEKeuexT5xzCi7tchCvHshlTodh5GNl1NmVhIcQc/
14qCfWBzIJKqYHjOmeybTT1+6BxYIX+6btPk3C7pAzSKYhhRIfeKov4xmKLqhWWntXLcKF+ByFRe
2wnia2r6CF5F0zS0N0XxrKNsqfqyGuf2Fbygceqq+cwKNN78/wsf7XMamb+TxweSBZHKal7XPgcr
fWEZBrJa+RYpVrnucuWLkfb5WR6obE9J0MQnfk2PsA582kOk5ptusvNzZMX5ue6CDF/VbOEpEOSA
CgT2CfhWH/UIjrvuqzUo/lHeSxN3pZKFVIJZP95+hhXxN3VZYsr7yX4lql8CLV+2iT6fuxJ9XFKh
LO18S9sVcYtHgW/rlxQJ1iIa+uHr0GqbLC3MX5Qmr/PUdr/qFNTfBZYXPE3x3K56Lfd3akJFf19T
DmTaxeMtHQR0nF/V0JK/U0S1ffGwB9jLFBFEtu6QatV/vCjqWhUcEhc44gJ5X8UdO0qbikfcQrR0
UU7J3z/BUtDdWagMpVs1+LvuUEeY9yQq3tUVBtZ8KVBMg267l02qSYsVYZRgLJbV5Nh7069/5klZ
nAYj8s6j4T4NfKvea5t6tA69Pd+qzn6vwu5AzTteNlmYHmtRuohEzX7vszG6NydXAPCgd8RJGi2J
3BU7c0pXNlVMh9shVO3fzbodXzDRIsb+FIrqSeLYvw+6b1JM2VkeKNAADj9VU0vZJ6dMbWbswibU
1olKrKCOi+5N/147vfGmtqCRswrZr2zChxlXtTHZK0qWjbeaJQFaszx4/H1NEVTmRQtCex1imvDo
GpWJ2Yubfm8A86ul+gUF5t1gK/0eCUrxZE+EN9Q4/1JN1rS0IsXcOkM7vVD8sKGkMv8CvVyj/DzJ
HjCxpJSaMgQ5Pws1h29nabKk5HLPwi1ZMT9ynEs3BHK7/2WAoenq5zch3zoH+ynegZ6Lm+3nzYcV
DCUujnXxzW3YwyGiso+aOFRzCOEnU+OV7BtQ/5BMVPVN7fKeuM0L3XLYIU7cV4PR7lyCP3edM2pr
YTz41oMViHsYe7GH1mDA13tvFv60Nab8AauU+pRbNi+k3H5wwqg5ya7WxNGntxB23/rkgIUIdVbT
/uD7XFnVWGnXWaGtLFVnM5gZlF2QLhh2WuiaJJ6pI5HNIAD2xTt9GnbXU9lr25g8L/6aIE/LkpxP
HI8PstWKu11ni6uR2UPO9aEJUCJJoFTxyydzDKNNkyDEJQSsXoLapqBudtqFFQO7i5si3MsDwLhw
j+sB5tKRCXZTDMg+eeaK0f/aZyRDsvPt59ssOZUcGYhHtfeWYdnge1V2zr2iVJBrTOgkd1hP6g+W
2HuBY/POdtmuGl+jREV0TTgNHBVUD4Zoya6mz9MtiQmK0HU/PmHdxGufjSiKmekDWFawMQGVr7rS
nj7gr+90FpDPfpqYpP0AmMtp/GEgKUIYAHLpGxfEmhfZTzXMcF9PTvAgmzp7unjOPiwMkylgukNs
nOxiVKF3/QS/gjre8LnXSMB77dO1J8wMUCFjuQ3t2oJcnJW70Gp3+tjV/Ak4KCZ/mzQcYuDqdv3U
hIG6hdHZUKbKKEV8VDeoU/mgsHBYTnEQPVKmUm+bMS0wCE66iy6Q/WzR/W9DhW6vNf2ftl29kZKu
3xDxW6ijuKgKMWK3A0ltjzocw4VYOIXQkCMYYJd4PSjk4alfp22ovr8uYwTfxLAxbtMt0yUL5W0C
s03UdRlAPwGLsJG5nbwn42hR57SWiR81ywdRtL91qcp5YxGRLsbZSw8+1LcnQriPuQhdBH5u3Set
Mi7NGR8Aa5ydU2iiF9YsXK1EqyrR8sozF9g6bo32o5tGZCXccZWok09htXjwCpnDBtOOD/nctXLQ
aNcB2UZctpynUt99ej6jRroMHXDKLI5K3lEZRmteMZwdxGDLAD+mF5TqgKSTLPwwIV04iVp+H4tp
27sYASFxPuNjRbkyDhL8tN5/lAe3srN97Nv3qtNbgEfFgKJY/mORa+/RbJDMlgNK5+mPZYVNdu6p
e3+aObiZtpdNt03njtoG2ijLm03llKfrPNF1HZVtvh7q9RI5j4/YSd5qbNJjBCRhqYWxuZhjtX+S
B42FPmVfF7sgA+XHFRovO6nXcgz79OJQav2LbHV+3j9VdfzNgoW00AyCnqVr+Ud58KqY0n/KUO5v
fZ2dKEfI26sAytn+1u8kjti19j/5SWgnKZt38BZQM1xsLW0lO+VkNUcOXMf5Y+JggkIhSPo+Gd6m
tTJyXwSVTxRjf5PdcWQm6yRr4RSKWT0fdOAdYXS0c999xsYTlAz9retgxpJSboqJUvoOSVhbTAk0
QFcL2OjahfalUBCVFSUPgnycvFOZw+Umglp/9RPS8JTvAD6xdcoWjMHn9+2HlTn1kdC1tDt5SHQb
wdytPSozdOABJ5ZezMnkcACif5fYOtiE0kkfulRX7qtYyU+Oh5StqZXoRzsvHCxpvpPjBf2EUvpY
xI1NZrXjHZakAO+z8SxnRroKwN1zXyxtmvBe9dOtF1IJ+497BTC9CKaXJ4x8tN2QahhGyFNzTMDG
yNPRjNZl2QXYYrjazu6/dw5/mcaz+wcnsKuXKtNaIUOLNj2bxhdAvqDkeYOsWLbWL8Xk8g8pZJly
1MsG3vu+pS7lqOPWyUNjIzKRzSbjkWZq6NNlM+zVfN/1rFNkM+cP5qSmfQnmCp1z3oc/PY/qLH9A
mav6BGtc1/kS+zll3ZqbP80NZjaWr/l8N/piq7hhsBm0BbRaLU0o7J9KGDxeoT/DS0D45ZTTV+wO
dh36qy+Jbj4QjA+e7SZ0T7Mx3bPfjhv8SZIP326ygw4Y6xmJWH9vdbi3FbmZP5CCnXaFxRtmyvby
gLc0ZUF/mp3mZPtBHG59im+P91RKE/xqAzAEOcXVlHfu5IHId7szw3iC9+LaJLQwYFgrtdltDAIG
R3kovCx66PP2661LnsEd1FZmVGgbJcvaZWQa05dM944U4iTPLT6NO9kfiP5YVY5KMj2NiBV2AyU7
yxqbiEU4hcUjAeXiUZ6pTl08pv30e3QSTdknR72UUpjBr3FVacJyoU+q9WjYI8pFUl4LkDDVtx7B
6lza2ccUdPWq0TNotWWlP5VG8FWfWQFTLroJvRbR5xTXj/JMJ963ZJONYYPORkTAXH6PuHZMOi/A
u1VOvA3Ii6fGqtBro9CRA7LvegdLj54clmhrU2/2Hq8xKnSjYzyU5KwruFWyOTXBcG36hOrhQpf7
oR4B0aCO37XlUBERcpLTXPYDEWiVX53tMsT/sTs1rRMvEw09ZxnFxkvuWgLqk1l39T+bSm2DDp4I
62VffReAAPxl41nVi+ijN4DvZhiKnM02tUW1uwkhWG12XjdFa8wXyjPlGsZirmwC4FFYrPnmpsfe
M1/zKFcfDNGSXVEepMfU6WIoDXG9woZXNflnYTgLk+reRYC7GOvq4JZ2eNGGfl63tgPoKKe2N4Qn
mM02Qriod/almhZ4iVX9R+ukoAe6aDxEuj0/tbp58HDt+tDxIlqNEBpxNeNy6neA5yHaq5R4LRP3
BCjcrUzWy4MDP/7alAOFzPDf5pipHy5zC9MU6JlPOuTbPu3bt5Tv5y6j3ArzybB9iw2gX1B4sIsQ
o/wpEdhVg8PSk1EVllduZO6z2Vb+Ca8YKl0n9VBAT6YUq/BPpGVjZLXkr0VLdslDnn9Mo20cTQoF
T7PilQ9J6p3UJI+W0NuKB79qmlc9s8BvZTUMAtFM9fFrO+E0Jlu5r6OFr+KLbCFnCZyxe1Iz1Hdx
VS2N0rb3zTTYe5Gj60HIcSrb8hANQCXgZqTwqf81UQ58anZOYVAbhl75n9P+09z/dM+2IgeqIkxn
HZJax04HeG7U6LgiAivJfcq6eRGZcYZRzNtkd/aPtudrZRoR5LOqOVZRqnyg3q8Xs2EEl0F8WvtB
nXZTWhJ5h5uz0iY12fgjce5RyxEMAeZd1jxFQCDGxzpQymfZH4WgoWR/rqVHi+XQRe+/tlkUnirc
Yu9KuKHfWgtUfDwGrzC2WKzn7MGayZ1ecQ/byQmKDR0/0szxGE2xtrdnlNxmFDTf0IDejdSmfckU
27yvY7fYamE6XOD1oeQW93bj+EegZ+XTGDTGgwm/edXwGf8AqLyQE4xaAbbRziXJSNN5LA2KqnNx
5ZCaAL3Ql5LaRF0cUwsuq8DlQdZ/y1JxeXYb+DTvU1NOrnDNwvhoDJa3W8mzT/e7/QwofRgI6nO5
jGw1WVnFNG6aamo/XKxv+i750tgGJbBICCkacBNsINHrAwclFmrM1HBU1b2cBsxl7xFEecZMMdrm
hqLeRe1U78bBqXcRMsfdrdmLvsRV4PbKYdm+Tvxzya2vhDl0VyS1j6MA190G5A3DFnhOjWUw8nkA
JYnBp0D3tGc4b4jurfyAJFl7richehwgQrSKbyCA5pUlDLkyZyEDSvzzWEvLjvy/Qk6uIHRHKFBl
BMn1iLzFTfR2jSDdLri2YyXYNWKyOkMD5isdbsGALsjwQXCI9Pn3mehTzLj6ZRroraLJ2xu2w7ZE
HGTzdigCCt9b7eet59Os2RytxYwPDWVuHSZ3RXNJRG3cRC0R5XwtcF7R1FrFZHGZeEtvyPNnu3Zz
6q6Ujxj3oLvKQNscFal2QJerIqn28o+0gkOb+PaPaXReDRiIr5iJW/dm3ei7OHPUQxchlW9SGDWA
05St7mRUaPuCUG/YytE2+9+H0TRdfGhscCZaGpzkQKsM7VHtsLdlFjwT34HNXw+YxLfbBmVdjv3N
nRGoyU9oi2Xopb/6KPwZqS4ZKwW0HeXt8yEkGbet5wGAtjuUF0oTUYHxgv6WjikzuIg10qktPftd
bcx46cHDOnY2heTAYu61qF5h4N0sQ8wBv1X9SlY8R5XrgJ6ookdbVPVpyHKA3RRnU0kBCpq5/q2d
lSOAYv8Fgrq5tlST9Wui1S+m61+a3C6/jI71MqtZcXGSPr+ojstCoTLStWzKAaVuEEb3/aPsUhxs
wEh+n1rjjd0ydQ9a+UNLmje4f4hdnKZdGV4wbvFDmY9sDcdFHI35d7PYuXNS/ch6JJ6tpyXn1Feq
B371Zu2RMH8O2xjfbDEFR6i10WrDB1IOexlUjo/Fs+7uB153y66HZAvbeiN/LgFxPqisUYEy1PZ9
gxfH42jPvw8F5V27LOiRU/yr33NHBNh9TIV/xbZpcZt8mzMNpAuKSRMuitY58tV4HY9V+MpST12W
Iy6n16YrIKsh/xOyOWsw0GM/nbeyaSWGiuuO6u0IpoWvlvAJwqOqxnaVW0Wt/05A2oFfiNsB2+DH
cnS60/VGJNqDLEgu8kIN0oM/tLhOA+24vrczUlhDosAjEC9t2dcNMVnTWng0/qtL9lMkN1REk1s7
eGDDF7cXs+7CNeWaX7W2p3wUD5gK48n5O4XD86ZTm+xYVHxRqsIg+Tpp6KbRev+YSDLrU0HRSmU0
jx2R5C9RjoWeOlfdxffFRlCh1NZGbb7Dly1el2BNzkTVVWBxSYx+1PWXNi5Ti6ii1rr0rPgiD16X
PqhUQj1eW1FDnNZWHuw5Ta4TXGE2acQ9ZHIkr0GnbxUrGQ/y4INhAmIr2pP33s/xam4C/7XwnXA3
NIjKzGT2XiN98lZ67oQrXTS9wXewktdQgIpmbaQ/ytx0oY9wqZUiTsXl55nAR3kxUqDbYpLtlvq+
NBIow6JZBHa6Aekb3KstZgEmS5N5MOs9QnlPW02lU92PPJ2E+4ursSuMmr0aF6jS5FDhFdqdnI/l
AX+CbIImHqQZumYWQketc/ttbGRn2SqsoD3+s1/VhwmOkpirpyngbeYaod5cp1Gz+tc9ZL/sGqNp
2BOqeinAHcjNEFks/b7vyKE7eha9AZ699mdAVfDPKOoHT/T/c77s7+uieK4Dthy24e+6HgqKPNMz
ysv1FK2OkhAsHydl3hQV8LPr51asPC2T5MY8VDvZ5aJ6PsmPbO1vWzJ8D1VZKTXpleHttkb8T0s+
KBw/y0YLWRf9Yz15m9slg0bsGTOBxn4naDJ8EAHvN76FPtoRzRCbGOKjLITwcjgEDake2W8kcBPU
eubdhv/gc886H+uOPNCNF5yYI0RuJuqSTFU+El35Uvu9dTY8I8ExoGYjIPptl4UcW/OSgJbXYyfQ
29sBC4UtHz0C3X90G42GeQYWg+0mENIO1hsKHszgu0VLaj/KWK1XgPPGpezLHEu/n0GF3GsVBhN1
rZ8w6rOeYlwhMVWsqzX/vNYTQXN1V0FjuQtKxXySU/5cAPw/ZKscU6KJh8PzqDf3M4Y+Z+hS6D/g
TyPojp9jZZhh1jnb3p4J2+FlBNTDyXxkRtlptCDkU+ewzXGf3fWBfcf6oT1MohxPHnSx8Uos590f
+uZBdsVigxaKA3r2fEHFZ0KChhSeMuPcMivB5C3zotO2hj8erk0ZKzST8hCVtr6VrXrWeaC6CPbJ
E65ZBPlP8kBJ55sx2hWyAs9/mhNtvmfxDqlbNDufFYtZKl/MpHUgX5TlitXVdJJzi8jzFvHcKde7
4Y5B3NmJwTtGlfIEVUh/mr+Pg2rX8OUKFXJF1G/HdrBWXu3ZqMhfc+pzfqk+WhXPat9BtOBGkwMC
jhpzqcdYPyyiBHv63rQfVS1uznVu1meYcdeuPAcQIme0Y+s8ykE5TVwEznSLtqPcsMejhA45sLt3
7CLEoVqLntRaLTYsaGaK60Shhxy+zqy0eV6iq28Wf10pJ4Fg+ZEMnbIYCatd6sY4Z6Y5vc8qW33C
R/1KNtELfEl5eJ2aaL7O0lpiam5L2XnERlEcWNPwYZx7Cof/9OUBOGQypBUyxha7WhW+aa9S24tt
Fy9CHBP80Q53sikPcxHkpJUg31V4kcNwERO1FPb1Sp4m1ODYC3kqr2xX5DdLnH7tapPiD34JqhD9
ren0PyiN4kTvv6mpSjFAbTTH1ofdEmi8nvzBprSwV76Qmuh/6LG+9RPtnKWqus2CrAvWXW+RQo/I
9rtQpA/E6lhQ9XBhjQGHQr0G2N+jYMhSYC3gwI0X6Mj7RLTk2IDiRo6pYqYYK+tEu479+3VyTBM1
0H+uMz3odn2YhIsGR7mFMeZk1Ca/e6DKfFjzGiifCsNr7gpRzmTjgWoSE4xtgbGIzG8DdVEASTP9
pMx1sRuSqrjXqIf5UrE2K2fjWxeIP7lKLAMCbvJImam+kAMayFFbY8dUD3xp6iY0tpHV8gGtHF6F
4t5pPBzHQIleQxzA1vqgFRucsZU9RUz4NQSmtY2rzNo2af/7bLSLja8MQA5BB1P4I6bcRuXZ7TLo
PSp6Mj9+ZLmOd4FhvweOPq1L+J3r0Uv99zHT7sLczL7ymsLRWcuSrc3j+Zl/ppPNg+8uCH2c1OO5
f/brkOK0pFNX3qT0z0qcjETOG3x8xGiv4iZYEWUwcsdviYGB0+yM5GIhr31GJ08gWDXn3e1ODdC8
VSEuZT4Wuka9g5PZ7TPPMxZBHyvAWkWzcfjji0Pv2qD45el1ouhMlPhV45O0vs2TZ9UcnKm2Q2pf
1q889ptftYg5oGz4wZK3B9Tvpc+l7QQU0HblvhnxqjQjACylMj4mtTOee+jh5xFelQI68CC75AH2
w0IHVnKULSLY4/k6Ki8Ia1YIvdoubveoPR7faTVub/eITHfaeWH9KrsyHiWPWjlQJCSkwBSoO7te
yIVbcbg1MyV4iyBoQJYWimI5QF2/2q5MoR6WbXloEj9BrFTBBuIGn+/6VzuOgkulmy6CdCvbaBQR
LzVHUV9NnTIMG5zaGsdB7bXHVIvSm9HaVrOWPkwiuB7oVCqFeVSs0jzMXkI8adZYJGnL0M7Tlziv
9Ac7rJvFBPT7BUfQcG/nRo3rgGiGqJR0r3iRrUqhetersDiVLM06NqqdPLsdlMglRSLbMbks9zqz
CbpqF7cAfKKy0+5tpcNj0cruMoApL1ETN9saivtCNmPbSne5nlt3lZqNL0U4UShkmuhBxWQHOhB2
5wBhU9saXobItQ4gJb7nopUT7niM4+lVjmFbYBy9qDzJC5PAN+CNhzs5lpqRda4cZSXHirJ0Lhi+
YzjNXbycN16b/5RD8EmTF42nUYBpFRYum9zJzGc5L5+EzzQRUfmzQfsuSbNDx+kaGA2dnb/4gzDb
E9jhLC9e5pD4JMS0RznmCtC/Ho/JXg7yNc+EY3a8laOKExVLkxX1RjaLXngGYiqzMmPMIevS3eV+
GR3Kfx6madmrg7aX3XNXA9O3zfn3tFjT3C0Ih2UXRDqUPnGpGivMwYZ73kCXPP9uygvluLw67mJ1
5YcmYOsSPkNpD+qW5QAxJ17ZlPRYqbE3OndcwC7DH9M3PP5UonOoatiS10luRCW1OhNcHPT5cDvM
Y6Ae9Bg3cCr8HjTRkoOyP5mIf6MQ9+r1MIM8lJ25hor97jaJ+HkEWbQTCxrlV19S3UbKl0rdQUuW
xWinWDhxCAMKw/tr7aM8ul2bXYegWF6iCTr7X3PkqaLE2R6aKt/XaTwmDhAqPQrKbWXGzWtU8XYf
PSsgHkOz1qvLnOCeLVtmly5no5+eWL2w1Sj2SYDbyFBXxdLXSZBHs2KIJ5Z5DqtkWk1RFiwBRIbA
iXwqtYy+KFYwqiSujEx7oJI3u7a12juGmTvvM1M3z/I+bskLPDdOs7hfEUfto4VHnhySXQiu5i3+
Or9k17V/TmGWhCBz5C8h+3oXB0y3DzC07uFKa95gsmriGZnMQXMMYB0leG8dBN35WIuD7FdAUISa
ahzkVBPaO7R953ffbZq86s9c2Z+5U7XXdD73XRlNX3wfoIFWqO8jqNjN2HntKkbbJ/sD357f3Xpu
N5ZadSvPrKI7Firh3qziYdFWFYbNWd9fJicbLqG2Cd3WPMseVij6hjincufMeLct4hz+q+JazYMS
OP3FpIjvJJDb11EKghAfRSE+8+J2YZb87CklXto4E712Y/Uwgkk+G12aICy0Ea7woNCyyH0Jv8rO
JnK7p7p3SL5wQT4SrijsFjwmF9is94+eMr3JsYBw7UHXYc13baRf3N56Deb6h+4XeDNWgf1UgtZU
Wg8z6d55UTDxOphizE4bZ+EmRbuRU3vXmNfAShoeFoxms+/t/9xHnxp5nzhhvTpESIcbTT8aYmdU
id1SmRu4zQzGQbYCtSUW1GJ+oxRslrzIrx/FfDlYiPlqY32eT/x2uJeDPnQ+Aa46OllI0RJk97vZ
Hd2tXeJmVQ6leeElZV7AFWBxP3nFQ1uH1iXX9OA4lQDUxaCcFmqjuWwCwvG3q6zhqUCsdpbX6KXR
redkwkfrz0WjVl/AZ8cHeY2vFO7WFT/YFDM+/WDZDOJ4n9TRi2332rG2AJarSei/gkv55YF3/Rli
GaMYKcprlMeaq88fbRR0VKsYFB/xmllVtTXvksInsKawCSqokDxHztQuBse1Xv0y2wQ5tMVqzJ4a
caiDAc0J5gXrvMAbwXNZSOiRtZctOcOpGufO86C+yaswA4/39eR9c0wHb7/BwQGcqmTssk0Hw2DH
LO/0JEwee3fUoX72RyoiRvWulkcg3cFBUz/kjGsX0kuItOKKiiwTlXHqThNdst+e2ZzkcTUu1aLr
j4XRsAVJk+pjbowav2dt2jaN4b8N9bOb6eUHlhj4DfRtd29FSUUMMkUUk8wNj1CgsZVXloJmWV5M
H5tZYPrlg+wzcDK8IJaMOze4IAAsLj5BWKo7iv5OjslZJaAHhBnVwRp642iIg5Vj0DFYbbySfY2W
GEdgEsbRCZ0zGxd9e+uqjM58jLSz3rAuuJOXl5SK84XPICsnSGp+zHZi7eVBcT1CXfK06CtOCyjy
y4zdET4z/5rUjN3v6eR7QXH/aYZB9zCSmX3Afu07z42fI7Ae4p4gKzU/jPgGF/0Tgl+HdL7qf81h
smm6ofyyem+lBGr1bbJtmJ1tZj1NYeLdz4pj72Oj0bYRPCVRVh2cQS5sYyugTstaGrjOfIRp5q5g
QY5rTTQVkndQkqw31/Cdh7jXgnvokfpTEYKkSGff2FjQ9968IH9BYmid9DGPn2eyq7K7ScIYY4B8
XMhmgGntMutxgvz/LjLKJF9Yc031FsHpEhKyHVr6smxbg2/DFBwDjJJolO/sKz9Mlaqa3rTgNlf+
XnbXGrqEqa7hs0Vp9Z4nODLismuTYB6jVzIx16tHXBJWPNO7U+pm25FkzAehGAge1Amt0nIKPowp
PEHZFwSMNjoSxq9A6tAP7UZb8sUQwc0g/Kig4MZW+R6C0mahgStTWOAqDfVIu6fecg9n23/q2TEe
ek2HKiiy2/VACGjqjRir7Tp55n2wk2nuOgr71ey21lomx9G3LQayPDgHhdDlSzx45TQD9Q+6tzo/
4vChnafJepe3rTBCg9saUMokfkp373Z+9YHT1vDg2G18LzPr/ex/kNkeiH02DU/UGcCvSLHPpRIt
LaoDHprpm9WrMdB9Y3qKk9DYlOQmi3Wou+EmR/O0ny3yCEkHO1ltQxNZQ9u3j22PhGGMhx3BVQ2b
oWtfER1anADhzrN0MPt+xXo4eVDsSdnVJXDhZsi856ialCOI6b1sJYY5PwvmiRhy+6HbFUXWirAF
aiIkevuiJk8fdegXfc1U+XQV4Xvmet/L3lJ++H6zIFmBQ0rLQscd6uk7nBHhaDBYr7BjIlFgVFGa
O/ZYeI3106yMEyitCuSEaPYok0+eiiWbJlDFpkG1Zo5g4T40fP+x1AXul9IqHuSXaBxoDFm1TAwg
B3JMCcvxgBkSIk0GwyZhRqL9gPab7BMkBSt+LkmtxGgXZc/+Yq4y81h2kI9lEZg+Vr9ydcrgB5BU
g6rcY8FEcZjWj6ucTf+bVjflBkYiNW+jYX/UBSHXpvnKt3i8h9GKtWea/NL9cEIXg/MPLAeYoQ3A
yTyGbqxoo7OVB+QbVGHKUyZyWkz40VXi8Hn8r6m36422g1B+a8vLr826JV5Q5frZ7YgbjWXSf3VU
ykIctRBgAreCLUGhdniMPCX8qgcYWlW96T3XFYpvKmFU2NJk4z0UsxDY6manxA2UW9VOt3Vm+WeQ
U/069LB71cfWP8u+ocuVBZ9lY9XnKoHhtOdziJH3Ki/nat1R8vw+1fZXF8LSqUbC8JRnxjrkAcFu
tZsXyWxTicxzz77vRoJEVDF0e1//P87Oa0lSHVrTT0QE3tym91lZvvqGaIv3RsDTz4eyd9c+PXsm
JuaGQEuCtIC01m8a4Z7HEhiDF4qVNVKAzMF+PLaAJHZqqBf4UNnKYyi4hkrmTS9GorlcNU1Gbc2v
36ZyQL/ZtpKzNTcVT1lU2Oe8IPkDxLR3HmW4zREiT8osXPnMFd54xvuA8o1+J3tdz/oFLde7yE4Z
ks22EEcTxv/LMIhp54nEXSMyqn2QETtjEWc96bkWnJ0Qt/PBdRaF2sczyIEX17V40xWDt9bnJhi7
GsHQPIGMShNignJQfCrhCFxFL0ZUBhctJK+vWB95Eb6p1mg9N02ub8CKFeuGL+DZ8GckrYMFQd8o
1rNLceJilvFLKhoP5yYxbJTaOHUWojP9jPDMEagB4Bsnx3EGiaImFeynVE1AD9Arx8UIhNZMAG+y
JUas+uwMyKVbeTdAwhhQ5q39EFLx53/bDN8RmmZ5kWdffDMOUU7HI6TWXfXSlZa+lCNKVOWUIv6O
6LKybPAJu/gTqA6ndvTV5CHb1HS4+yrTxa6ik183+bsT404Wovl6sAw/excYyQoeQy+dY/cXUYbU
EPgi3jH49NfMRPWtUY/YyAfkRxD9ChaTBsQF7d91WvE3j3Robo5pKJcYZOdhKHnMcP1bz3qAx4dR
leXNTMN4lxmKcvbwiLpv1LR6tNDk2H/GW5CXqTm0+zEXqDPzH/tQpuLagXH+5WfJqrbV9HsekdGz
a8BOsC6TTd+xTlQHVRztiRdW9cx+bEvdx+/CD745pb6JdWv8ZQT+YSQb8wV73nqpjoF3sqwYA4kE
pxC8OOrXyMjjA9I841I269C2t2BWqNLNvXqCIkeY+dYGfFr9SuG2WDma4+7GudfWpVtQVR1lL5Mh
eMstv4RCcuJ10jX0z8rkJs9UohxuF414BqYzPo9GMSPeeAFDz3d+WdjXbhi+Aujqfvnu3lTb5ifF
YBz7Eq18wX2vWzcjysqZRnLfCjO0kMnz3lTgkssxtIqviVvv4Oi1v7LK2gsSLV/iMKiX+PdOt0SP
IHUrGGvlZYhGsooM8+R3+osxl2pdyKo/7W7J/K/9xS3gR2Yn6mubpg5gAq/gHwcnPoV8ux1Qbniw
PBDAeuxsrIbvERh/f1DyZ0CjWrSvnLY+olbTkNManZgSiZnUR7mRXZ9NW48AVbnolv3rmDyFVaFV
nrLj8VFc6nnTgDlZabXoVyhPFhfyS0DYZLfWuGjg/umJWNMxY2eM7IXV8uKxkmiHfeHyLL5vcPdm
diTwbxcpeNW5Q1Q+wIy80T8QzPL3nWzWcYyBKgK9cgiWbibymH5P8UWLjlTE62Ihd8dAm3cxT9kW
fn+591S9Hx373q/Cjdz91/jQvY4kWG6e2WwisiNvGEbnZ2qKQMrmZtQGzc4wuDlofh+8qZ1urEia
TDvZy5O6wnuxE2fZS1Ed5S5FfbLGqnqaTzm0mvIqTxl1U7uQTXlKQfVrJZsB05v7KWUTdYitZVao
mau5emhaslUBdCxEytRo8RmTe8Lxp4MF0DO798jgX2P+K8aEZdd47ZkKj4mYwEuLcejDYPTuQxc4
7oMLlyu1i+n0GTeHQUeTHsyEHMH61n1IZ1RiSyaWCtU/h+o1X41u4wksxw0H06Aoy/052Yqwc8/1
vKe58e89GWOp9Lv3r3H/1Qsowb2fr0iDs4+aa5LozqEd4BOiRARD1vVM01zKXdOcmHXI3fsAOZZi
Ho5VLh5Ksik3tTxe7v7rIMolDiYSeOuMoZNBFFDqXdQD1M3SOniYsiCAs6ExrayB6VS5R/HxT8eY
OMEF+vxSDvuMewkas9wvgNuTqnYXsrs19TOoYnH8HKfEenRoovF9sCxn3/qeunEadTjosyk59pA5
Umlze3JTHO3Uwsck6U+/Web0y6EyeB9/b+tmoIMLBASK6tMiVq+5m+MWWdj1Wk1zPHmjSDzpWvsu
43jsLKxxHBoMeXOmeakeBLes0ZSHHGO9NX/2dlU3tsK0IzSaHaVHFbW6AdHZqWrtIyjL+2h5CJNL
75qUz7JB7Y+jBO7GHiWus4zJjZGCLQbCy11lNsDq3WZOns4s2YVocpMkT+JxZeXKoRcJ1NRgfPGN
rL2Vql7d0jJ5NctyfEczAXXCTRWW6kv7UvtO/9L4vcG+nvT9i8Q6/963DYQns2C6QtPG49Eu9A2O
dTrrK4SigCz9rI3OOelROjxHNQjNUGX1FMX+8MxUN9h1zMBXsldpivTcTN432ZlWhsYU6QguAfvI
CJtyDdswY+xBNJqVd5abrKPIjR/ZiOen4sWLe/uzX+45VbdTzVQ/dLhxdttWifxVmZNd9eKyP1o9
uYqF7yvdUbadOSj3/oq5qQ6VnswkEzGMAxB7Ae/jGtGp7Z3g2rni98ZykAvGCKXa/NUBYQCdq8pV
F58d5PeCazZbU/F/Wf4Vl+f0w+JpRKtjL1uDrYtT7ZNInrlBku0zaaLYW2YBV+sf2o+MWyzSoKJ9
EokYszcY9xm677mwhz5PJ2PynH/GytBfZ9fD4KjZVbMzhylRYDMj1mH53c5LsriEidCNlOkQv9/3
bjLv0pZ7OUqp+GFEJ3zZufvMXolIeJkXU58CNITGldYr5cUefZSHtSjXVrES54Du516T+YPoUYaf
+KOAVebT1WP0Nur8jXITyzfZzH2rwHkBRBq44fjN0OKf+gxtkp2J9chV4rwwxn+gwPiAkUr0BpbR
O9g9coZyEBaCNbcrnDdlk8s6XYKHbI5y8BD655py9M21bepp/CdkuMmsGllaO7q/Kd1kLad8uUMf
yvwDz+bkQUIamKM0NyIweNKHT6QDGPS/IoX2ESd98gBYuLnjJf7P57m/TmO9f55DYKTmQ1c+dPkI
poBEc3isVX+0MbBWgIbNG5iN7SqfUu4TedlBV1S6+JRBWD3JvVYGp8lmca63ISu3eZDsjxq9/T3+
PkoekGRU1JE6A5r710lk9/2g2AmTU3coWBEdE69rtn3nPZPgVY6hOVj1We5GIg9gWBEcuSC5aUBq
AO3n9GDsIDryP4h8siGxrxwjsiOLIr8M3o/W9ePVnEYsF7LoKCuR/12UlF0AAipcsdgoRrhpRZ0f
MBtHIAWCaqXPaNKa9fldge3e/tPdqEIRlz/NIUKneiG12TT0j5pVikm8qKzkOGhxG2BW9Y+SW2uM
9xeILaoslz/N+xlQMMIiSc0EpM5J3LQP27KMm9zUtt6dYzMEbh9y98L+TtlHTp3x23XGLW9S85ZU
AYwRxVeXnzGPe/CqSRwKr/OpZEfh1P5i1KkwfsZU1X73kqk9yjPJOPfVVQN+HBoRRxpaET8oDgYm
8+vJUO2aOeXZ7lEeEzsQbvtW30essSDvl8PJaLlf4WTdM0PFfiZHsKPjhUXMVq0til3zgNEPVkoZ
D4dgPrCUg+SuH1B41GK3WX9OxOp5ZvfZ/H+YsP3fhzRJM3syIX0/9Cx8JvANQRfUVx84M2rD88YW
D8FoDYeOx7wFMI1YVTivZGDNvWw5SV1fc0Orro5X/RisClT1n5AcMer4yXco+u5GCynipC+VMyqr
EWbL/fiWTtAph85vHweRYc9SKv7Za3ttZ2pNetARcD41GE1vjaKtHzALFKs4i7KXacIW0+wt9zXt
hv6odDjlLCiQuMA02QTZkJ3K6qjlkXfS/YBOpIJ/d8oRuj7GJ1MPFyoLYzW14odiLizGUexcXLtf
y5bcKNwFDqnR/ujHIImBoUZiW3pVA2PBt1eNnZqHJoBsHkShsjXHyX3ulZpFa64fWwtMISXtBy+6
4OyYIP/IJuFpfGuR7s1cp73K1j2O6ShrQeVEAQLPliJvvvh2ZB3kCKxg05uL+DJ2ssLamU6gBksI
GkASmjrcfp5dzRACFTmF889Y0aS4xBhptpKnkSfsqm7cUlbnE81vypo3Q560WA2HOIXJt+CpBnMD
W3s2m9k0yUaZ4hy2/fbzPXe2kT8UpE//56cTw4iATAZofn7bcjg67PdP9xn68wk/30FsupRE4sDe
3V8yZ7kBUIXpw+drxo6DAk9OBe7zVftIwTrYAmMrTy9PWEf57094/7ai0EXqd/5093PrVsB8h08n
R8vzy0/YIJz2+SbF/Amz9v773b8WUUICT4bfn04erTrWQQlcUFHzFyGPLrL8S6zX1uHz9A5lx8VQ
Y/0HDK96Anc0813V8lzanftIqeyp0R3vA/INGnu5D8BS86u3QsuXpa1kl0L3zLU3YSXQOsWVG5P1
lOtk5MLJ5y4TJVQ9U1M/KZrxVXbKTQUYw7C88T6+7iHNtyRAN7IeKuKwO7ll8uNzvKeRP+SZz4TT
VTE+VJjrVbNMezYMqyZ2tccwKPRHNLRO7tDi0z63xsoRhzDmq5WdcpjtI1nPbDtEB5MhuFUjR+Ei
eTyfQ270thzWWe+U/4r5SbPxbKe53l9ljBty/r6+kC8jj2rNCFcQHC8PsjloY3MB3HxvyaOGFjmj
yq6QI/3zfkNdgD7Q3AcZihF82CEmUWC0yXuTMTTDfxVq2uCmyxtM2zg8O3pz75MhtN3Jgw5JSLXv
n4OMjyTou/tXAti/3KpxBozf+DJ4Z8PP80ujaBBYxyC6yj0rzaBOibrcyaZjpSi5VzoIhMhs49Vf
o71EHfY1bMfPE8gRcsMr+Pn4+xU+w3aC3Zj35xU+O9IKo3X5KgUkFPTjmQ+pPRrJapitgTKT2mbS
sdEtxYBSHyR7pvOIWU/ecKTqjLtsXVcXz8MqYcAx9maALlhRz7GfldANlr2RD+9WI7BrH4zxW1y0
59rt/V/eRK0mDwfmhD1VZaZmmES7OvApNfzumNrP1gmU9zDzXPTIuvxFh9ezytBXvUFdYmlqGBiD
igy/+bB3jo7Su3svd+v9oPDPNQpH2rAw89L871xc4wmoVtktGrnVmPK3Rp/tZc9geDPjKKeWvND7
bDzdow6GSwMPgjWIipyfoOVXzpdR05LvV7R002lMT5ZVPpeztVueNOZjhf7QNmrKfVRrETlTL7iq
HngQ8MUKApR9ukz0rD1Pja0+xmrzIuMu5s8rfDPbA7dWDU4ldmmlo3yAZ9U2nu7bFJI5fBDnQu8Q
3RVmuOfS0NYyzArxKKpBfcaecwpdaGB22iL+6sGz3DBNJAlJxTc9isHE7LQpWzjK8+6ko1rhWtpB
aLhDo8axity+XE9jnr14NuWzbsAcwXXs9KVUsFWwC/Adstl3UK7iQv0lW5PSuiike2d5JJov1iMq
6Uu0kXkWzxs334EsaZ9lQyTlFuX29iaPxfTzxQwi9SJbfBKUiP0wPsmhqQAE2JGq35M+UJ4z1p97
/qSlujDLJiJXz8YYNAzvnNxYT1H0OzZl8LlQuG4ACluk/eTAeND/6Z4H2jhBH/yxAG/8J15ac6Kh
VxNupNNrgtsKsOoqfeuVUUf+nye/bBolOU8jNoNDAEjrjTnAq2pV8QN09ekVs2k5SMu99GqUPf9j
zuDqMXwmW2MmMB+SuhblfMUHJTD3jho3R+FM7ln2TtS/wSEFLyPoqptltJe6TbM3U3Oj49RGNel4
Dir6qdjYYCw28iCrVBVQvhGLBxxWjqj3+5sggYYpN7H05fEifHjS2bJHBg2whGRHkYKZgrp+iklr
jUmn37rEqFFbjpJ1wTe8kZ1idP0rdcZ7S4bqDlvmPB25hObDPUraR62dfR2HkgIkQqgvShfELBM4
E4lgbx9DLgDB/Euzmm8oOwD7iWaauOmUD4lZWRjaTjNnbkCXUOGR7XV2MzOrvQXS3uXXxoE+pc1l
dK3DLAro0nfbr8pFkhXqSxnalFpMXSeRbXo7gULU3lOmGU9SRmu0ZIsXHLzR+KP48J382up+pipP
9qXoza+JCVPBhhj+1LVkvdo0ys6GWlC5S4ZgF6mOfw0do1i5WpK9RbbyI3Mc62c63O7nwfTqpmC1
8tFZogV81Ss3D9WHlT9NuDQN6cuErdVzhB/Ec9/gBJU4+aMMxY05LWBtgKyeO6suw26bdPpa9nJv
TE69KYCIzr0lesrP7fHzXNTj5qxW0p5kv+Nl2bpz+JMpH7nX9c9jn60qBJzfOsvVgF9E2PLNTaO0
nI0ddhXS3W3zxkoMK6dkgD4hezN/Q+Gjf9L8rH6EWnUPD3YWHvNiRkfPo9KCaw76yLAdsbg8CqVN
F6aliPOsT7FSm1AsTXsazjImN0ARhnM6b6a4tVdYOjFkPkIg3TuCXaVHtnUVidbPbhmTvcjBgZ7K
7aPapPGyE5N/aXAZPbeFMyxHY3K/koI7BIM/vZYTBg6F31RbOJnRe2BOeEuk7lcFQvMq1ycMdnot
fsgp30Dr1Z2veTy+aZhP4B+Og4ifC3CNInr43Ditf26Y6BwhM1buInG9ZD8pdriQQ9LI+T04iFBd
NtX8nNiwmhY2qbpFZbUN179ss7rYVBlfT2Tl40ODoNlhEkB5JDugH9Pv9YSykmQOtLSA9ISoOcEq
GL3ou2p30UWyA+a+dh75/3GcPItpDXtXq6OrOkEVUBoK8b6VeI8hhrWPbgN8xLVvMjKqJH2QyWlX
sk/GbLfdDF47XWUrtZJk1wiUy0JM4PKl7TcPyPQO53g+WeHr7mYC8x3plv0Y4rGChGbGwsRo7Ue9
mNxb6gBzoU9GGttS1j58dtxFG1Qb4yReGxBAzhqobLeu42UcJ/WrVuS/92QMmlX3NA4lxpRR9MUT
vwy7qN+d0s73DgS3tQz7QXT0nM6k2MvdCusYpAwyEX2JJ/U7lP3+FiZdcRmN0VnI8U1uIBVROOLi
GWp283Xzp4xbXukzD6hsZGu4zjy3Osk491aMP4es28dWFrzHJsX5+e0oQkm3KRJsW9nk3Vl/3p0Q
7rAu5neBwsyx6pzf765nKrUUur9pkFKJK1H8rBztSka2eJ/iwlrZyaCe/darjlWB2KMQUfIyYQO9
IE9T/IQNvkzawbx2hp6tOtPwkboMMAGZ9z43GR7MW7tPTp7d/Tsux5qq+RqYbvjS9ybEG1t/94cK
HbI8Cc+V1kGPV/1irWe+8zbo6dWPXO1HbBSPoOKyNyPgY4m6UI6xMYkz6hQwR82w+QArvw+YRv/A
avML1lzmi1or+cYtSb4bUateRDBFs2im/yVRgrUcihwSjk5e2TwXsL83vdkFBxUq+xX1qGGpayMX
8Wj2iI+PPqi2yXT2RuztWGBgg45Y0NuUY+0qpjH9YpXRNzxe/W9kEi4FAh0/K31aq9z2w4XXnxE9
mb19beRvYIwsoH5sTFxMf3qh+oCZWvfN6KOfmIVaO8X2xEbFeeTJB7xXlE/IRRRPfV2xAB19bSNj
/WTWV4hju7wQxX0EcoXB0ktN0hg4zI1F9BjmsXctIwsU87wHEx87XSzo162LnMg6RGGMX8A71jpF
aR6vrButKnm897Y+vKTYbaN14iBeRLm74zz/HHKP8a3eD5HnD7VCW8dD1G5St1cWsZIqV98V+jEd
AcolQVF/7eNX8MfOt7TufOzWK+3MD2afTYSWl/Xc0Y3fM3jIX2NbxOugZh1gj0BUSlUgr5bEzrfJ
LGFkdOF7KZJ+E7mxuldKS3104xDLqHnE0NvPBhzMlyg3gx36oC7gPbt+6TLtSQ5AkihbIOoH5Kxp
6q2uRDpfAfUioJjA65p3B0z2TsHJeVNjBON0SfiK4r++T01PrN1Btb7YY7eKnHx88+vB3Lk6viEy
Xqvf2iFKPzrs3LYd8KOt5kX2lzTLrC+GS0ZhSFVnW3Ui/cBhXPYlcJw3LKuNHZYt09toNCsZ1ywW
qnGT6eS8hvCVhPJOvgT5HXzYFZyj7VRZ1laI1RlriaPcK+fmZ0x2mGH9vw0RpmfCp+jM1V/HDiDt
D+jY42iJxJ/c1DE45SoqjX/FcszFr7yJeEulAC+iP4PTuQN/AhedbevHX3G9hXIbBu35r7gfFPm5
A/HfJ/a4bGAtL4UQb7nV1LdqZi66aPgc/4RgvTc3zGnuIapsNUkkWLFYlS9Cc9RWJY56t6CwjHVr
Dgie9J63KQ2zPHus9HawYoej2vJ7Uhb394HtlcesCPtdg8rn2fJR1GmTkgqGgotfghbyQxg3aAL4
dfCUaT0KsTGT0VhXMVznO6ptQ93YWu8v8tzyWVjfvwt13KGRwMrUtvOrjMk9P/WsA8ygi2wZXhwg
ZZSF1bmhIBWlIr/eY3GdYSGYqekqHEf1CTJ4cGinejadN8eKtV64BAAtbrLXSttq5UTYg8qmkbji
VI7Ft6LO1KfGrLsLYounNPCV11aPIyq6VrKTTdPUxAKvcP/eG4lpa3qJ/0j1NHhu9W4lR7kT85fa
ZB6vwlYE+IXWzGhN1AmFH5/C2mxfI7PGKt1AjtkhUziZfbeWza5NfsCNHx/crE9uOWtPq00BiXqm
sS7tqkX3koMy3KoKKiY7tcDf1bGt5rF2yQKbaXTuVMwPk9aKzj0Pf9knN4Fo63Wnh/XatrUpBQjd
PZiWrW4DECT7PPKzq9xoZpWs1MrG0M4o8nssaqcMtlIQ4gJqA2ecB8uY3IPBWe/UjgLnZ8xXQn+F
2ou2AHlYTus+HaiNzBo8mddlhxhS0zal/cBxyNn1XccNynvxdAPz8fTAA8P9GVf+L70b1NesViZg
SU14bYvG3aEIH6G1aJsXocHfLY2yetXiMqK+UfU/wfJahuH9Mur4OX7Oa9XkCTXa902bOSjU9dmt
SgosTf9nvJ87/4qR28BxpVukVvirsoJGv3jgmaFkqNPaBFhwLiZDAxsZ/0TgfETVZRyPcu9z41ha
ttWSDhY19m7evAmZh8B6nHdjo37udSrEn0ZvMq4r8PRl7D74zzjZ+zl4qLVqnaqmv1Ngo20xWx1B
G9nRm67hUT4mqrWPmyB6C5Psa2R7zZUHd/RmzlXwtHkNfGcgNZw9yUOmqtEPlAzFUg5KWcGC/ILt
QRaWZ8rIY2MSMIuswTFe7NjUVlkyNtdU09OdplYZ+AXDPlVxmm7CetAeHUhiSwGd5ENMziNJ9hnI
z/SLotXCh8ke+UxDQtOol9Ad20ez4QmSVZp60tCqPeSuEuymSp2uZYgN+YiR6asQrJLLd+452cm0
SkoAcSMWJLjUZAW8NT0FM5XK66BCLmRbboDkxSAcugmPxuSfHnkOOVyOuR8j27qCYqvoP8bGzG7h
LH2tDaI4DXl1laF4DoFAsM6xaLcyJDfC1LsruYKFPOYzLvf0WRP7HmPEfeif8yMNtr2fUM3I02VJ
c8VavDjJ8eoUKRvfmhqAWIa3tUhsHacqrg5tITxS8F14dhvD2IBvSx7QxXdXLFzGp2K0WgrGRjU/
c0vMmYxg5XbwzszE1I4otiBikM1qIVrdJhsZjLXcre67boBCs082bTyqow4ETWM9XQRd89SLFCS4
6ZOsztRsq3YCYcShNPdjVlf7fM5MxigybiavTh9KRaay9eDZVItsaatN9Y6PcIhOKKnFHmFS2Jw5
U+Vx68+LqAXAwnUvKqTG/MLZOu64sGbAR18p0YEFOH5vc9MJO38BX0I5xWnWv/4Z1jmgC90BxkwR
Gr+H+Y3tY1rGMI+zybg8mz0PA9fy72HMQmxwAlN6Stq23iqpS3E/GfWnyLbrW8gd3G5Dq1r6OqSA
HkWCQ+2l+pNj5/quCCyY/PNgF3ObpxxqzzzULPGJ18C67eRQTW3TQ6cA15ZN02kxvPQqfSccSkLI
BqlPWYiypuVZyWsZsOrpJt1+b2Mmw/z82tdkQkoibLUfSt4z50oR2iZXsXBJc8WLoN6yzMB0FTzN
ukmy6qYojblsOqjmddyj0dRlpA4pAnyFRH4uwo68Rezugrpwf1Gfe/GHuPooM6tcOkplPhqg5PC8
T/KzHSfGvhszY4cFQ3+RZ0TqJ0eUy0c1ux/Cr3XB7JRn15w7vp+xykDvzGc0e69cjrNIoQksai/X
OP+1CvorRkWsOoQZqe3J2oWQFOPCHHIcdsZsnaE/hEq3YpTZLWrL4qXqqpdCGPpl9Pv8hXdZAG60
yMjMnZNSIHXnGvVB9jpdE6PfafU72UvVo0Ldybfx5+RY0rDWpiHXPTTdBQxNBf7dSD/cSD1Zs+uK
7bA8CXzvPTftWW406i5e3ADM7DWf5XkLISyp+kVjOO3PaeMHSvmzTtMBgAiSWGopPqB2eCdfqX9v
2q4Z12mRGou/Ov5q2nXDagtypIxPUYF2iIeFYDaZ3ilsSUMjvs6iNbZY4VfR8IMZGYLMg/iF8uEr
huLhu5ehEwyvSFzjdLB2DbwcuC5uec0oCK+Q2ba3tjl6Sx5vfO3zpoNgcLQ1Fx25wcBeXAYLXFEx
lh4TKtOWz/NrihaRGZgn0TT+sx+I+ULRW4wZaWa9V6/rzsLyYh6MS4C9nQwTuY25GXYeOs6YId9P
5ZRedwmV7kUeOrEqfkTwaOnMQ+22E0umPtEmZT0BLzKYklWZsvAsDGUw3rqM20+zYt0whAsgyQPO
DxGiA9aqTEbxUy21p5wq41e/t5uF7tjeKw5m4xLP3exJ7dRojfD00cscdALDEc3WeCr2A0gclE80
pVi2dX9gquGCZ6dXc8x0q1huuioSP3/K5s1IZYFKw01GVD84ec60V+k6h6HtnXWtsCZ8u6FPq7af
rYAICXUl++uRjHDRo1fcdP45Ji+/rMzBXeSh+pw4sK9sJBm2I+Wnje3n9VIqC0nhoHgmwLZFOVvH
A2tVpwZ/lVR/dUw+npvoV9lSSaGDvH7GU7V50NAcPtRFXq+C3LE+xr744WRWdiu9RrkgD03R2xJc
R/g8zNnIG9Xk5lsWdj8svrMPHi4d3pfAAmKji5YoNj/gNi8uBSSmdeS6IIk9B8tMTTT7OoBu7aM3
OeIWhMGQOp24Wr5oEzdIfEBwvGv7YGN7ICzRe4t+ePwwRq1ou0SLlR0JwG9jjbB5ZiJAXqGH/pvL
gkJkrpfOmzma/hark3xrV2V3C+3ynPqjjg2ZwdK/zr6rLcouJJ3DByeubkIJ4/0wRPYREW8UIeeN
lV6D8mtRhW2wCAR80SLqfwl9oxrqdogq7z0sfLFuDbU+uiwgrgFvcRl3TLIMFBw2uG6b13rqgqUg
FwlbqIpRivbCZNF2iQPtU70aWjd91WaLVcRT8oXvlCX/qHFTqO5biNbuN9eNUFYREM54oMRbu0YZ
xVct8ebZwLVqM+y/B9a4rYOKwl1nPPe56cHSU26Bne9aE7GF0UF0ZEz0ZdtiMi2y0N0maJIfi6EZ
drarHPypyNfa6B2ntOkXKkkPEjHdsOkjw94UfvceOnmLw7sbLZp8jL6hy/TgWpXzs+TiQcoZD1hk
0Dee0rYHpF8PHvzmCwNmM3MYCpd8BJeeAAMZgjC+yQ0CZdpRSVCln0OJoiArlrnWmtqOdhbOqJ1V
Ub4PbvlQ2TnZ+KJ+hj6eXhF2Vl8KRUPAS3Muelw259GqH0QMlKfM4vgYeT9jtctPKqITXjyM+8BB
AQV4f2GelIvfwVQM7exDgMrYgk1HmmluKqN9nTNbj7bei0tntxDXFUBtphJHq1rtwqPudWet7Vw0
62fE4QxMDD32mCL8SMoQjNSIfIGMyw1kLPD0cohse2HzhUl/jor2+DLgpnSt0vil1YrmQqKVK2kS
VPhE07+qbh4vIFlk2zrqf7hUQm7YBBvnYXCgNpphtGS2UZzYu8lOROPFDV8E4MpT8o20PiOEZo17
L0rKxb0d6c6wGBs9BVSX9+tycKvXyoi7NTaY5VY2bcPm8eNp6MsGE/w3rxyXooUGSpbNyI/3XYdV
69E3YfotZ1DFMQnMR0rByjIU2C6G3iFvxodqjK2rm4FqFe3a9IwfrOuqhRq334Rp9Q9Tm1F2KpD5
rKOPqeY6jBV9OXZx80uYT8J1UPlJQu9UUWZaoELVr4YE8kwXY0UeKZ2/wxqPhBOX80OGkudDPu9R
hn7I9LSCxElIdvYFRCkhuFfKpqqb2UXR6m8JqJ4Cp7PnOlF7nkHIQsmmEwXTeXRJlvGcewbzKR6z
rlhCg7Cfy0LNFhEwAQrnw7/d5Ka5mSYGT93Q/vpfZnJyhOzweDzsjZFX/+NZ56CUPUbpr8ov3cNQ
of3odvjbwLrJdpEJwwp+JszkGm0yltzjxiiN6jq5tQPZUu3I4QQPXlsVu4Kp+jF3qcuFXP47niEU
5wqkFBA8nK6IMhdrP4rUx25KHFyGhPpcpre6ZgI62/Xe+j6Od72JI3wceO11jObii5fWH7qfn9WK
Kz1JB9zWgTOR5TKWtoPlutFZ5q7zJ3UHVhon80JP15rlVHvN5myAu+dHhqioTDMvhZD8v1g7ryW3
eaVrXxGrmMOpchxpsu0Tlu1tM+fMq/8fQvZw3il7h/p+H6CA7gYoaySKaKxea63KpfnDzpNHZUAm
qMpkGdkaad0ZYf6TXd6dz73ws9fyCjs/yqBoCppdOdR3Nl+lbaTa3bY37OEqW7a3ggNafZU5oFTN
JPyZmmdOsoCO82W+mn1tfbZ8eE6LVqkeOGBqNkVcZ2BdSrDRpLF45qquWaU3y7Syom9F1i/9rIx/
yH6JCEIaxM8m0MBNC/XJcRw1WFoMsLy+0ymc6Q9ntdbtJ9txFG7ZG7JcxdfANyjvtOXi4OqdBZ6w
+6F4ETdK2wKKb1QmQPgmPEJFHK7J3Ax3iWPmi9YwvoVK7j1RijjsFIhTt5CeOs/s0aGKTL3v0FgA
IEyT4WFI9I6yn1LelGnbvMKLehARgVmPVK2Rn1O7Kts2fbWTLS/ewwlh7hXOH078LSOO/mrzAvWE
swog8l83PUn3QQ2GU0rad9EHjvtk6DrpoLI/TNiTToMhuOhBC/Z1fA4A6lFRU9br0kCm2uO9XJko
fu75cZFemnD0F3Zrc/w9eavGRnHG0J9keeIidTMeimp+SEsgFZredvumIXs92kr62YmtHx1I02vh
hPo10/x/IdaeUgDtLHJw1Evq+GBYcGRzj4jUsO3bKH3w1ClznTXVdxPyrCRolB/scn4UcmA9F1A/
rRUl+mwPZb7i3NO5JlMDZhkmVc6Odq4pqRKcH5WyGkswS75bOlcR6Dgm0PyQQ+zZlku9SfaXG8u0
igiLyStd7dvat8ViE3Gd5tK3HclmyfPXdpanZ8mrECAYY4ifWi0+gbr4YgGYPAeasc786hEK6mCp
jupprJyjnpDHtRxbOeeIui/HwVdWRl33Oyeu1D06JMMln5pglw6kXEAZBLvcc4KVbjbqqznAp1/2
/U+K4Ua/Y8cOrdVzSb59UdVOtu4gSOJ2GXvjgROEpa9LBkJRubaTB0BscWEq5Go8a+dGUrrkI8/3
VYk/+Y4KDYyNCIwm58NppFh1mWgcR4em1q86IyJDLw8WJXVN0y6iunmELCjZCdvcUBX2O6Sy1W7d
WZ224GnkrHNU8GpXHWkYSw9eJjbKVZsY2jVyfGfjU5ztJsaWE6nxRIFRuvMMFG86tYDxJ6jPXakl
jzAq8FyNyh7YK73fC5uSAH2BXRY4qGRf2QpYPxSVNNQ4yZHZD57GUzJqE19lSRoOvp6NB/DYvDsu
JxgBRf2nBuwRD4LRJ6ni2KGjCHfdQsC8S4revpcRNJUttWXTg9I8da/kSgP2OH7QLGMvCU5ghtN9
MJKwsIF5rAprVFea77iQu3QPHtlwxzA5wh9DyTzXIBRd6tXupczL7nmWnqqdkY0YTZ6aPNC7zyZC
AIgb+jzkQcT1jMoXSfRIf+LzY4LRWcLwnl7tZlJSbp4tipGvZD6TW1NwLr0qYAhbD1OUcIRF5d7V
+XcxQNpVXnNgGq0sqxyvMEw5C02pe05ZtPF6s8mGuVVjWwf/SohwsFvQLwYQycmSd2G0lA0E3Gup
KU+9YxWnpol/9WKoFmDohoYR0mtAyiLm1uVOxOcqlttNzC/huTTQM5ZkI98miuNSVUnDx8DZN7VF
/j4dz0Zp8gOQhPd1IUV8/bkt8gRroW0LQzfCJpSQlIZ1L2y1nZForKAtDW2VbVLlckhHVhfU33aU
03SVFcNdAx3QVYbZYKm5vnfv86q3pOZiTgs7WPO98WoDJjrxpas6ZQWvoM7PtKsfnVxNtnWof279
Njr77b9Igpd3cTPkG8d2YYsJUCCqXEg3RQ9OZWhyRHduauuuL/qB1CnyI70pmwhNWPBVS/FnF46T
LwbyFgtDl+oX7vfKsg5d77GwS5TawtK9mDIfiiCCtCeIjmaDGrHaGPy0TEPRdJB6UAXpZH22EC61
J2+ddiupi9WrVj0EgpxJNmPkeXiDb9xNMum4PVVhHF+MFJWw61WnVB8CboJgSTSFr/BY4JvNRvFk
7UbgVNYN8qu9Cr/QROEk4jp0reCLNk9RBo9AHnrxqrEU/VAH1Os7gLmeFN+sHthOL+Q+yZ5gflwD
k5Tupwd1t6mUVy12ilOZBO5taORJsgyHLtxA4ILGStr20hq5VmkbA9N9qPTsO6UTYMTSrjvwXQsW
HSdV90YWgZdz4nFrOC6Aq1J68dG2euiGZKk3ZfXkDUP5lCX2NYdM+C73pPLJ0Tpj2Q5Dwx2WoW0r
7pYjinDl1u6dkeXduc0H9y5FXh5+zvDVS8JyH8h+TuGGF72aEblJ8pDBTngj6qjByHNUJryuhHBV
GkmPsq3LD/x+7IS5t9r0FPsZyCY2mgAkRx/yBk4wDa2KV9RDmM9GHEHgrcIdTkWV+ZxU5L4Bmskr
exoag6xs84yfdymyjOeEKiUgoUq8FnNVp/W2MHw369vcBuQwv/YaDL8E84RXbbLR9eBJY6mo7QNI
26n/EkMVkco1zPzyRgSnHZh0HdrRm1f2opTUjZ9vb3P73l1B+CNvRbBGMcWq9G335o3NqllZlNnv
RLAcdICe2ukYVlx39KWlXtfRFtzozrCc9tJ6g7VJgjE/2dExI0P3hNpXq8jd01RJ85SU/Qvnc845
g1lgB8MD7Ppa312aOt5T0u4cLU2CjUXYauVrMVKZdTO1Whfd6SAVXDlXA6hLU/3I6cjB7uzuIuLT
MohX7J8DBNtRN7HSjke8gHNiOYyRrePsIlH672lutF/z3FcRRteMC3Xp4S6AN6rmOOzaGNFzIyMV
ZjqpeiCn3i5Dp/deS1LHGw2eg43wKhWyH3URoy4yeTMdSF+VtVcvsLWX5mtVJN5O9TNIyzvSdmFi
lqtKKsotaGZ+t2xvHA4OMhXGOjSs39146upKUqjLdwHvunqi5JtoqvbyjAfEbb0Xk/8eRcvDSoIG
6EXj03bvxggRTSPJ6PRL6A0PYhSOaXZXgM4TIzBWxklDoWcRTJzoYwnJk9338J1PqyLQqW0mdq1V
aEraZXDlX40u7S2JksPZzAN/fohdwJRT0GyPdTgX/SEwlx8cmRfKi8JNhu0cLELIR7DXMeGaf7uc
27JhNEpFeUaYYEN99/DZHk13NdZOdxqUVD7LKumuRgU4GLJH9gfIJoJJUUg0xSQrJHqxZkw8GAjD
jhaKQsKmvPXibDpkbpGn/eAQwcILay+iH9PKYhqavx48ChBZrEdA1LdVK3LLwJ44lGoWIJlX0TCm
h6wKfjXUBqYHMt/pQfRmxxw3Oz7E/Rch8/LAzSC8F+vP88Rwjpmv9F+EfFhqnvvXV/nXq82vYA75
sHzlSb9f/l+vNC8zh3xYZg75396Pvy7z768kpon3Q2kH9B394EGY5pcxD/96ib+GzI4Pb/n/vtT8
3/iw1J9e6YeQP13tg+3/4yv961L//pXanl/ydKhliPYOPNoF09dQNP9m/M4VVT6zUs4Ib7Nu40aP
svfj24R30/54BWEUS91W+U/x81XnVy13qNCsZ8/7lf7Tev/p+mxm2Hp3esjT+XzF26of34f31v/r
dW9XfP8/EVevh/FqFF27mf+386v6YJuHH1/oX6cIx7uXPi8hPPH0J/9gE47/wvZfhPzvS9lOCXVu
qX0dJCM4NlI7MSQCNjvGb43wRMNQHFTtKszCInqVmDDHmm4ZHoW75ABp78TIsmmd95Bpjb70KoPa
qtqQ7rMghkCt7p/YBUNkO43inErCFnzL5BdzxkA3D5y+/xR+YXfhidqMJYxYwiaaqoctw9QBgdWQ
7Z+gi75A6hFfCluK953tIPjcUedrm9GtgaEyPucpDKRTlBZFKMkJb2BJwNk8+XSzCbca6T9aAFRk
zhqoZcRSud9T55yr8voW6MIquaqMwIYn2aC+JBuR2GFnDw4TMdWNH6HlasN3Y1A/3xUXnaQB5/Yh
1T3TcAis4lIocXFRlEbbenoBdF3MbrVq2LkFyIZ3s63eAZicNp8hF2RFMbEyc2SJjPp+Xkss7Xda
RVLTO97WC5KiOYVpDC3v70uKsLTv+rPKg8UtTB/ZolnqzpHLniJm9IK8SaH+JlYPPTIl6u+E6xuZ
+qtx6LYGf7cjoFzv5FeTlr1rMEkYxfTZXYATcSRHPyRdA6rCzguKTlOYPjJrnxeWfxs4SuCAhpns
OXBcCK5IXt1mCOM8TbLGaMmhR71+N+cWWQ3luouT9Phx4qgM/r4JpfsPa4mhkZlnMt3GXqkMtOpj
hNZGufPugibx7kQPsJeHbmvpbV0gs5xr450dIq5zxug8Ulk6hc4zbwtp7YNtRzF500A/iGYkdXZA
GVk/iB6CacM+kZKFcCZvYWLo6rqXUnDCjIziaMRmpUXryMDLUBvzIR5rCvWulSTlTlhbxOTWYGq1
pXDcvFO46HWjTMpb9U4ido7gxMncSDmUHuA1fsXO3kjxHxEZUknY/sOpjZm+01X762w3wROq8Gml
Gac8rrwVnvliDhqGoOo6KEymV/32um7DlFI9Sg3ttXgRhuWpvCNlAsOW7R5EY2QZivW3drZ2kYk1
oyaEbOEUm4BsQfh6QPlujDvp3QJ6kZMwiLtYui14m/RuwbKH61WCoWGlwox+1KcmDPPmKIaiNzcf
bNTpQRvLRmw5O/6nBeZpt2uovbPJoLZL2fiU/Slhi4gCsppcfdlPr6GRsrsKEZQQDvJtERrUiNRm
cKTDS2sfKAUY04UYgz39ZbQM/wmhBXkj7KDHnMM8Y44thbClWEbMnWM+DHOvpxrDqfejHH2WmpST
jNyAyU0Po8cAgNretkgayHzCXotW24kICrgc9tyOf7UmGHuaUV2Xm3EJpMqCwn+Ck7QTnKQZAPXk
Y25y9Dh1hbGePKI3x4gpVb+xeuSb5lBh/tMwEBCVeaVYHu/cth7uR8e46nXSPRVsuA+5rpbroYzT
r55ucKQEwIrU2QDJ23QEJUfup8IAuBoV0K+Fde0upHrYC7CxQCGLpq5sd2kYTrKebQK2nFJVt07A
by2F4wZPdh033Go2H/13oGevbqM9zIvfboENVdxVAGMuAlfuwSkc58DOVU8XoisauNgNIAQVmvY3
a0kVdF+oxkabIyE7dZHhnGI4N0ImdmrEdLuoAwCWpAVys+phDE0hVJdHr0Y2J6juyhzeZ9ETTT4k
VNumOqgOt/rliN56sQfIASZnfSuCZU1DDjry4UStrerSp/FL6DoW5MMxkFMpHtAN+W0LOcq6CIc/
9f5mT/r0JX5bI2qfSFvmp9rJozPc/9G5Ka1V5ZD6hNTrl0k4x6IbwZNUSr6HhPYkj/bQLURM1YGg
5twTZfjUiagPnNZK2roKtqIbN8YPO1Cz7TubuFT4M4cX/CT6EinTvtcSiO5055BMTW8qMFLOY9FD
JxhdErPafbRLrXP4k603fPcgIfqEpvsUc1tVWMVYzBFNO1B6shSeohjkHafKrWEqV13385eafLMv
A2Q3Y19/JutRm03+4nmpjIJ6B65fzl4UJOQvRmc+ihlhbsfnMuehMdfJ1poNNxqdkuujn/ruUfSS
Lv8yeLa5EaNuKNyjVwFJ5sf9d0j41pttHTBTBEZc1Ccm7+y4TRbriBU/XK6mWmeV1snEif+PeXPw
r7mBjAqFFWxkP8i2xah795JcwkJfOPEnsnefjV5XfiKu7Rg6R7+2Fz7GVlR/dtqII52w9R/80Oae
aYTS0azN+PhhnQbSr6PflfDd8CE+KXJl7TspJ/8E7cCiRjznFCAvMZwbWAE3bQj0EiyCWb6GkeSs
Y9i6FhaJcg5Mk2jdaXlzaqaGw7r3zWwTIYqsrKPSlvazXUyYhyJM2NJcM3dj5KDV9o8ljXx8f4V5
vhZyHFEnydU1DAqhYsQdLFjJt2IYy3ly5yTxHQDbKF82KWoWno/alq/V8Hz1KHApWtAvINXqODj/
R5Oh14veqwG390K4wk6Bx1p0cy9BBbYgrfbO6BaZuda6EJSbUzWbQImUqeTAfxRNo0Mggdb9vRh5
BQQ4c0Q3hXVEBNb4O4KnJvCPCvLeSpFWK44dvXMpSJKKOuax3c36tTBCnemfB0GIFE9Bwvj3mHnO
HFNNtEvCEYaat5PB6sEglGvPcIVErpI/txVKdL8Hvz2FVEiblOooimGm+57mZesQKoeluA3Od8Vs
gBnXnxyz7XYfnRz64JJIn26ropmXmh3ztHmpOThDsIl8bZJyX6/HR2r9+4XNifthjNCLURPL46yV
kqLYcptiWcFV4jfqQz85Icawl40CMlvE9pJpHINq0rvNtLbgWCU42qUaXIQ3yPmLpAk05mJocTJ/
p3v9JCQkP5bDuqU+pgJJB2Rhkju3M23lNqa/TxG6OCUWLFzsifJoJboQiw/Vws5AdlKGWm7qIe2r
RaHJv0Jv/nmq6HXBxMEwsFcRQ7LsVDP1gPAiKXuwqTa+c2tNeRo49FxqkaXvQU0pT35p2bDdey6K
0zlUYbLeLc3p9NVA8nVvaMX3YpRttquTDUyjBwisKffjdA4rGt1T9H1Q19/FqJnObEVsQOnOH2On
NefpoifWVTKp3MPSFR/7qCuoX+d5SuF9uOglgBlhaxWqNWvHdbZjkUl3OXW666FuUZvrvXzZV4ly
GEUTVwCcsklOcCEM71yTP4Pr4+Al7a+eCHkXrUXBpzSTyx3onfKgyhBLvqkNCslBMcyC7MixiH8U
plqoElYJR2emnE4U/L/1CUVwaVI5J/Uq0GMkC9/N6JX8aJiWd7wtIDzzKmMK3fXq7WUMbcVB+ejF
SyPIf3CUmj9yAlU8SlL8hbP+9qRPI0U2+h2QSaSspoi8UIvHLGhWUJ+PVxGvFCNCxD0lUsIpGWZ1
r9ak7qfpYpLrxgqAI7S+bxew4+ScpAa1/VqeLztSJQszcrKjCAZFMO7VgUohcX0UIuT9YHMsCXG1
1WqvTVVqZ0sCHiuGlgep8lhTlSOGhWNVC1mPrHPqSfLrrzltq2hnKYFn3C0c7XWew0NseFVV1P58
OC0DK/6WgMG5ZFPDEaZy8dXEWPeTeulsE45Ez9BJiFD5EUPRiBBfDx570ImH2SR61Iz2JsmZeR3O
Du2Dm0L5+3a5W6RKrbnbO2Bdp5cgmt7SYVBP/W3nSvXRYO+Zwzag1ke1L3dm5w07W6lr6Gkxxaqp
UbUixqIrrLc5YrpZcYgIFLeo1v4I/rmpsz9MyGRqPqNA2ikNWwjRxK3ngrqaxpUsqTcj5S6/3HPg
B9s4zWjMxvk1Wbh1LVa3Crj8j0sbsWMnaHv+Y9mc0pedNsDfCC9IvIpQnPmkNE7HL62OSKfpZZ8U
+xlSZOsForPyXIVIBlp9nH5K3SFf2x7l5WyxIXou5YWVycrKmZD5SEGnR2NCboqesI0A0YEVTx7R
ZG89MYQmDbdjxNDydNMPb9btZZ6ZT/BSN1fFT9qrqhjuqutQvJltplx45yp3t8LUUXQJy+xE6aoN
dr8XRtGEEENsTQAdE891c50b8zGs3ewKOtNiq2hQxJlVpQPgngsWoSmfEwM0GyWmqxB6zV3OafVL
U/EOVaGB5PCkxEz9L9XVblMf9WnY1SBYqRB2T8Jr2v7XbnCGOzEVBOwlKdXiKny2nm8b3YwfhC+Q
6gUInPhJcRTnuUN+GIYXx5SeApjyrgA2q2PmgkidRgnUBrde48SIEChttReO3vDKq1PazQ4mLZ5H
puDZ0fjSXlb0BsELwkQsODZv03gAU+ZYsToickXk+7fZN59fAseQNGUteZ67cTofHoLYyy6ikQ2k
ocYaAV0xRND4l6PKK6hpZNnbzMHp5EVyolv5UQ713NsqUa9kF89XnXXX5AgEvTnEDKMjaxdKFmRM
urQxYdrecx1znyqoxky8lLITFYjL0ssFreU8nt0IF0J4KcZDXRe7Sqd42Y/Gbcb5PyxPXnt1NZXP
29TTonOIBuCFM+VfltDNuinrwx9IBEyONq9LKhgAk5ItXrtSTJ1+6MATCAHtvnNq6zpMDVW5qACX
ZMdiJbCufmJYV0NxrW3dR9ZitumKpJyocDoKk5gqYqGxWdSp6oNRZDXhVDwvuF1mts2XcVoqjlu4
aY6Ob7V7CrMpTo/z8dXkkXuV6A35yGlow0ZF2b5+37dS9Rjp1taT1RGsSesdYxCmy0AMdStax41X
7YQ3KPqvoTsd1YPOeS749IoouFUgvmdDiGgFSxeVkm6g5Qi2YjiGBShKxXfOYqiUID6l9DXV/OaO
X6r4Ngl9FpiHYWpYi6hcM6RFWYLnF8PUgrBTRXBbL/jYmnmG0gJ0QPsqt9ItN13tkcMG7uQQCfwr
MKHfhhD/GxyB/dJCr/vyIVaHJwAtFmLTGJV3Hh9XFO86q1oetWM7NaInmgApqqNV+G4BBzoeCbjV
otWiGsJNhlFZPWhOHb52Ue2ET3na1K+53PxQmmBjW0Vxn3ey+kRZOvDIsuJJMfC1px60x8ozOncr
vIHOfh/VEg0ABsEDyt/HyAUmFU3BJTnEKyXgB+EU88Pie2yzGxIWPw8/e6UEw/UULeUQ+48Qy8uG
Ia9ivmoPoqH4Sjb8h85o8weKOUdySTJkl6MbxUs7Zrua6jrEqG/xdZttNd8w7lRL/eEmCJL1nRJf
uow7JY+TsOODRrw0UyMcfZqae69Pnmuz+G2aJqSpnZ9LM1ze4hvTO4T+eG4ERelEPi96c1P/wTYk
xn+Km6eFIZ//TKr7lR57EVhpF8adQadieKo5VStfhTGIRvTanHOShRh/cIMFDXZ+4J6E/baCmPIh
bra9i8nh6tjwffihyIXKQwYXfneleYrofXw1qU5uqOexbvHXQLHivLaI03zJWBfcVWDqRiNg2dmw
SvOpjfKNMXFLizHUJgHgYQCNs63rNTSM3o2niY0wijlzU9pWeMjzTroHOGg8tlX6XcqM7iRGpFzV
DXszY9XyuXlEOGQXRFl/ShtbQSWHSo3BDFX0TVP1ImyiaVMDkktbzdZimEsj2N2iHffkbPn8N6X/
Aho6oEJNadAKzNKN7gzNOYoqhzqVwDtIE/Mri5K4BiDkj6UHBt3zL6JnqPzaZEoDO/I/HaiMkT12
jVdhN8ckhIZiClHin1XHQZJYI8lsH3KIXuU2J5koyFIbeltYxJYDBwbu9xhhkmNSx9nR6sP7QDeS
bfhmEvbCLP188bHbU9GOlTf6Nlv43wW9rSZsf18yd53fq9e5twXkZK+VzknPVRy0EC1QaZBTY7II
zNb/kQLzpIjoJ3+ZTxrcWK+jktUrV7HjS5bBJAi5n7obzEK5mDyjrcy2yZeU7jscPtTjydeBZ29K
n1Iiq7L61Tuj6IpG8wCot7XmAtcCsw22Wx1Ps3uA4r5ZNC5vE7rJX2dHAD0sSmxoXspJ9sCvLbdj
6EjFiEoJ/Vhl42cxEk2X69OHpivXajVkD8ImBxDBlKPNlxuTi2g2R7XBWvj0yQT9ibodJa1ZzrYk
qe3F0AJWnxfqo2+ugnb5bVXKwQ6UyYULsYawpQ7csm7chxth4+EoWBZqUO/gGblk+YDEBzJLD61j
9md4M8/hNKJMvngYYOHfQJo2rsRQNOTwfwCUD8lOEhZXhnNxOfEWk4Spptp6C7NBuywhhqZOuB9A
krlIM/a5eolBx+v5GNzV00jYVd/Ujzw7HMTIlkcdlKI6FFsLya2FMN6aSlYvropUmNbANCdsfidr
d/oQLqqkDNemIxV3QW5wOgs17y62FO2O/7cN4NlSnluTAxS51f1/DbmyTCBDoZi71Q+pHmRf/YLC
VRtWKsiOJGkdjYV10mEoOTiVrG8tkiLXlnrIFRQs8quRBd844Sp/WuEWRQ1vw32m3FpUz10bRzWX
WeFhM5vGWWQ8m5+a2jkIrylFMN7HAx9xtEbNnQwWch8jcbPS1NI8UTb/A0oFnwIKBUnvyTQ3s82E
o32XyQ315kQIu9QPeQuX9e9p1G7+X5b701WFbXqF7LvUtQdSvpyOL+upaaaTV9FQbLQKAfyeZpOI
8NRB2TSqzB90ihU2MV8MKQR9AO9u7MVoXpcqmRQukG1GudShAVY+ySwnT0UbUyxqfYHK3rlUnLAN
VVrsMlUO7tKupvrX0Mx7skEoTzku5ErokC6QxTC+9Ebz2EV8gqW+WhodZ5zs8o83ftV3VKuiOziJ
ui4LnVKZiVlV1Qwa0ZsaETJO7KzNlLUOxuTnqObDhTsaNNe9336jWOVQUFb56kFutKW+vN0VgRsi
YyN/M/iM7VLbgn4ns7KXngKkrWOPw1oMq75u1wg1pVsxdMcuXMmGFu7F0FEn8iuELo4Dt8oXDyYr
yo2g3ipkWTqj/wyuOYV+rZBt9blX0l/Dcsq3iqETOS5UZO0vrxgm11xfD578ox1HB+ZXU0Z1KNbB
+tZpBDq6YwdjKiiW8J9ZJVIrn8VINImfTEQW6o+w09Jk3Vt71STRT9pAoxxG1m696WGdwpii4xCI
QjPh0NVUv3n5qumUKE3RcWmo61zt4J59czuFoeUrseJtWSprF0PqSusaqZhlG7fZwYgSdAKRi12N
4M+/yQYkDKrzRRo7Yz0qfnBoSjt91CLtGyKeyTb3PHA6jZedRWO7fX3q7IsYDFVRNKvZqUmesjRK
JJb6puh2EBq+uGlBMaFTqgtHtaS7ehIM4TTAu6QxbEuGor2z50Xq6YvOhnwyqBvyBoSJWTDQtvux
RemS44vwc6PCUWka9te68/ihi3J44lvqMpqubuGMyJyv0AR9VfK2fNS1ITrwqKSsoXjuvkY8Hsea
81UnU8dJbS6DhVWVB320f4h57AP4+abs5L6n4pHziEbndzcwbpRkcv+oK6byhYpStDuBiOzF1lE0
CVsh38r5mZp2k6IJCso+5bpAIDy1bJiG89E65465EptQO5zk2lJvqbi1fKmiUL5klfu5DDxlL0ai
Ec4wchcdtXHn2a6pqn5qcm0skKqUK+fFHLXxbLrBsGhlRAVHSObWjtrbWzFMJOMZVeclaqxoYky0
NboS+rxrqn8SvWj0k2ohup5nR9Vidsl2zaalVECGM+Vd4K8usn8LvTYd2BzH/hROjUcWJl2VWvfJ
ysxmKxyob7lInwTZq6mnVBzmpV/xt+5AD4muP9HuhJOoxfSDc7o1E5PPbXwLajhyU9D6ghBrwkwL
VHQFn5vC9tO30BiFl1oiVYye66ju6km7pwIuz696qO3qRFWf5db95YX6LjwMHcpwPCfYC2rpvG+j
FW3LUNd/wrC/r8KGJB8kDWwf3b1ZWdlVJPJjtRgXspf6RzH0FN9fFzLUZHZkPVf9iD5SNH4xXTvf
xHVP8tGxyk+TPSvU4Qsls9Cy8hHmeGdZgJA6ZHIffNLtCDJjp3pqBlggk6D9Icx20vnbXOsXRrIz
2aMdYO6GqXnq6f8cDlLfTfKFuG/dW7gP3ArpcMhz3+Z8WOcWrSAvkC7mNT3Hureog9iWqdWdJC/r
ELxHysrolEuDlrmOmC824Y3kvjuJJivTJ6n3rG1UhaZ7FjaoQcDQqHm5EDMAmQSkp6dVi3SMdgrn
Pznir2h9U5OUx90meivm4g9ojQvhNYLwc1bJzW6sFZWqhmlG4NecBOVmQJXeW6CoAoPSxwRg9pVt
bBRBbdnyQJPzEFLWHGJspTIyNzl8ZrBdq4q88rz6Z56TypfiAp1A6l6orPgt9s7/Fdn3pvvlEALw
N9vEkPHBYacWxa/zMiJaqMTfhOP/uf6flpltN/n4txmpAbMK311eTTC9mmCShxbR82s1fPXB01Nt
oUhVsSLHkF1RGEuv1tQDX0ABk3kRFtGMPipyZWda70KduB7YD+1uU95W6Ish4TbmNmsxUyyt23J7
N5DLEiY9aX0ULwydNHLgh5sxNDxnofC7es7tbq2IoZiX5HHGcaasb2SPsnHK/NrmFIAInV+ZuDr1
vhY3/LHdzg6nbtpjRdLx9jJ0eRIBk1YoN1v3CWmnxiFRqhqFfR9Xjn4G93IQPnkyZZ0FUYc28HQ0
DYWjzptuXSqOs1JDnsOX7ODcRYV/UoO2bjH8US8m5D0nsQp3heYeNZvZD/av3sPqcrbsaGcHjXFX
G1nM72vCEahSyUB0YDa4C0fduBM92yu1vVfXj7c4McXr4n+lbjruEv5pJL6ZYfGV2NWVFizMaVUR
Ny814UIHK88Ot0sqcGUEVGWtuum0sWsbjxK8PN+JIVrnCAEblCKJoZ1A9VE2jwgG2Ef0Jaxb82Eo
HMLWOmGwyQc/hHkQ7J8WdvECfZvyHo258j4IOfPSc5WKr24oeZtpqDN5bxPB/ArWq7iDrUMMRZyY
W4c8e+gkmG9zP6xXVX69zStqsRVUz4961v5qnMY6djw0UAIP0xLFVL8dk2R5gRACdJxGWGXlBu5y
OCegGSyUwluJFd51xbIiWnhcGET4oiGNNMqIRyG+iSRmnqAJX4fOiZJpkmydgVp63iXy6jamCtU+
3aIGx4PBwvS/vfMYYlI2zYf1nO03dYI8hsc8r+ilKx1Hqgp5vqIxolxChplTPwh9VOUQ9XlwCqhz
hX1eO4RJvPHIce5Ci7KqMS+MA2e25s7TuwdJ66iyhhV5oY1tvWEDNXyJyCJQfzp8Uj04EfiE1Jsy
bm/21CzHm71L1Hd2ET8CJ7nF63EjnVFVhJKlhz6pK4q7clLXjSO2x3U+BIdx0t7tLKQFFAT0NtUk
tquxcdnxjfJXwutBzXpyzYgfqGlukQ7mVZaCXTPFIn1gH2zPfYHCdLyvzFZbVCWsPXDBLWDs1r5q
SoM8htcG0JnrlLiqlbqIQye6a4M8fkRx6VLAJv4ZmFW6Mb1KgmDNyT87VDKTP8op9kOjnQN/VBOT
MyWa5RnqagSECkSAOru8mTzTh6CIk/zyrJQSubQEeLYIFjHCIYaiyS3q2F0PRR7Pnzhf5kDRkyZK
56z7Pi8vzGKR2db5wZfG+hz/P8LOY0tuJEvTr1Kn1oMz0KLPVC9cq3APzQhucBgU0BowiKefD+aZ
dDIru3oDwqQHXRjM7v3FUEyb2mgCbVNNNqRFhePaCiPSask62rCNmpusOKlOQ2ewimdenG4IIGWL
fxsFlio+GJ6xuk4i57t2MhPxSVOMehcbcXS+XewCFHU/Lm81yCNFZ3Qs8UqYIuuZkGSwl3W3LvKu
Kd1p6Wuasro1aKPLMKKmwdYSGbzD+cWulfK2qEF2oN60MlLz17/CcAjFdWX3xa2T/hD4ozh4qvPH
RdbJomy4FX/pEldKuvil/HMaZfLNpY+t1lK23gb/j3M58wsrbRnu8GzeI+0xbaPBCRf1LKHVouyP
FIBbrkrFM4556CG9JaW2EkSj7hLyO8vRigj2+vWo4nLJGLXgQxkn/Si7ID8QoayEAVMQlNZuSB2H
3WOtvPe9toc5hxq3Gg4kv2bt8rm+mqrvRoJSRxSH+rlszUMTdpteEYe4sYqPMHMbnpKG8hLFZrUa
GqW/t1Ur2jpoaxxdrCeWXTqWWNvpiN+37ZesceIXo1Sc+wIicY7c24tPPua5CA6ySV6QfgDSrDb4
BtKbfcVD05gLPHe/VngFPyeGzvPTUJayZGFm9OwM/MjcpFuN7LVXjrGwlSh5CsJOPCVDFq/czG+3
aWaLJ7Uo4jtWwFfZKC9D4H922S2eZAk5DmfbmHA3Y5Ww0JLJ3Hkyzwn/mGxq0m5LIPhu7FoSflPB
HmYW8REoZIM5mYson6ydVt9WKWpAUaT0PIT/dOKRxjha2iDsbIEvvTVUTfkFmxcHiWWiAEoWkmUa
knuJtAJleKnaLLmXIKy5rZlLsi2I40ujpupibNl1OFZbki5M1AVY/fLRKczikb00ZIl8yreyKBuM
Ap5wHDtnWdVYoj7prfN87T8PCpTZLjXg0JOOIk6Xvdl+xF7QHWUXMhnupZ3s5W2AprZLlUXy1Gjm
InHYBCdlJCykglN/72XKJa4DhcMSwM8zlmXinPUN+X81hbTiI+W5NRw4C3gU1Vvf1wzeRL9ZVlZI
imx+mKZ6grZxjO3PXJIX2VjMPW7d/nPdKHDhGxrIvYmyLmwXdULO1C5yI+sxztzjMITVBY+SaolL
a/b1f++RMcfw+xydVuFJYhTBrkrS9qkZlTefv/FUzKU678Ld1A/aUlHM5skohvYpSd90M00eZY2F
xwhOhla/kW3R6Dlnc0AnKWjahzTWgTVX5pmzKc7cmRAfPY/s0FLit9bxjE3jGdG+SFT73LEY2L3r
H2seczV0XW6HyVPWbgkAEtd3FznMCbOlqdVfRqSXrkVd2PpLJ3znl+KtVXb+u7E5sb8dmrfZpLcn
efFUlA946BZIOf5ZJ+/UDsULQsE+WZB8BniOGba6KsqSq2tlN6NJ487ZZbYxHaYSdWwpyt7hgMQz
yXkW2qTsRtEB1c/16F2tjCWin+EHwEngYJH7ojsxFoklGJxEIOxqRGerV/RzgoIM5CZ+JqcsKNfX
Rjtunb0dqJ9CKA2kevzXomGJ8Oyp2woMbFaFNxnPVWg2R9IfYiGLOuLg91GTYNJTK93SMD5petk9
ybYagYVEqcKzLGnlWC7d8xSxlN+jgeMex0RJlgAAsBcZ7fFOVJOxxG4p/HAMZ8NOyfok2hJVER2F
LHtUwtdyNgSbO8iRyWxMUg8oOsmRbK2jj6myNvnoWJ/6vi+3IlmHAdLfE4jh+ltU4XM4tpryaov+
o7bq5CJLqv7adK36AqSueyC5dpemBc7fnU8mU0+DpSzqeZ9tgQLba3B6bxn8+H1V2/kEyl6ZdiWo
az0lNKTOFysc0Jz6eTdkKGVwGOg3skFetDK1r/0cBD+OiIYtb+PThiQK9kddgwKEH26cHBetwe04
GddjcvY6VWfFTLVHlJr7ZVI2Lm/6FCwapzaR4zKGZekGxdHuqsq93mZ+WRw11yIE7ZQoMipfOwN1
bgJuBVZDAzDwkadUYfTY4nRt/6T7s2d4ZsZfU99fEnrsfmSxuDcRo3qfRn4wplGV962XlDvR28QI
tUw/G3GlrkKNhD2a3V/koNHdl6gQfXesPluEal6/5AKj9drxxaIOcAAnPyhQFOU314xmvWsTu3sm
JjF7jYFtl611EQYkecyvstEpAu+JN0Y2yQt256/4d3t3smTYjbs03B7E2Tw10sV/O5dsrJTJ/X2u
CMMT09C8O3MeLOeK9ecgzcyVDLsJq0txN4raP+J1v5TFoLjLrENxqJn31q2O9seEHswOrQjrOdVi
Z1OJPFm3815bxDXStworsJiL6mBMZ6LW5H0pKVqpPw3JgxwoJ3Osco+DR88zj3YMgirYWpl3lHOp
xvD3rxS8lEHEo8cI/Osl0FsL6GiYRJtONN1Ctnii+qNZFq991KzR9uA89rfBccnJIkA/aKGNBsto
DcbtqNt4mwFjJReYsr7OVf4se66G2hhhy8TttXcWAa5VtPgwIZGnutq7pYbAjNvO3/RBMX42JrSn
/qzuKpR2ZbXq/G31b73lJPkc0/utt6wO4/ibV6BtPKiu2HFysrYJavTP5hh8FXY9fkUk5FFBgOjV
1GMLcpWlwtysOf5007SQPZBZ3PTCg83phyWA9u6TEWvD0iADf8duEuVVVWmLO1nuwI33sy6U139l
a41tV2H+yIPyjK+M+97rNW5HFVFth3jqtkZn5+A0nXISwtPXU9E3zwib9+jKNcPXojbmhcf8QWBo
i+rwosu96VkAbEGfRAXjNb9rVg3c42/q8VC7a81SfQ5ctGB7y/qjf4RR1K3/rX7uL+b+vkN/Ob98
Q3/vf3vdgHn+0l/+Pb/3/5v55d9fz3+/MxbrgQTKs+FZ30Oj6792qEBPSYo/jLuASRch+G/lO0IG
+lf8078NsekcELkVbDgta4d6ULzxXX/8jF4bUmy18snR0Tyu5nrMi8fPKPIszZ/1OUS7a/3cf3JN
sSN60i4yDFeOjZnU9SLNFPtY9YaDgYfQV7JFXmTDrSjv6sZgyF+ai7g7dOEw7G71o9ZbRMpC9Qlb
Z3SZskR/L0Xz4pJV/YHebqY46I11U78b8KhZDsiwbNLSq5H244KfVn2SRXknL0pPujww2wYlFB5J
ChStcmrv5CUpvfYumi+y6FuDtUTipV3d6mqzI44ty4EyxRvDDKaFHCeHyIaxRFUWTmeNvL+jvovJ
wOqtDl4K14pOone0a/0YI3EypDZ2miqOJJwNzLPokX9J0uxQOR0u6ilorq2XY9yNdrtyItALb86B
ijwZs/5dPj0NEccbr+C45YxPuINMTy7eBVBKBeaLcx20mxFjVzYckQ3Nz9bvIbeNT+3gIYELLAPl
Y6+ulsHgwihI9bNstaOZZwVKbK0Z4fTUIcQ1n4bZTLZLQzW8tzgcP2noEv5Ik3sHJcNgYdvgI6aZ
J4is/rpL2bfoBbADoXafdRhu/RbnufCMBNR8xDR6rHxR4hp2qhOCDNAQdlOr8iBLA6GRi7yrLo2o
huu9wjN2Zekp79kAEAgOP6yhLIB6XsFMvKvzcii2tRjZMiOotyQ5OdxZ0LZytKBQ+jHEh98Uy6Ec
TfRuS2UdqFl0SLR+emysGMlZhOV2g2p5a7cNm4074BirKcHw2iaz4GObh3s97obX0Y21BQfAHB8G
Wqcq4YmCAZ6ZRQMuJRVPjJ8XTCD/KHI+ig+KV6FHjxbQGRqUeGmcbslehKxJrLFsJAGeOHMRnj2i
dyJfxYPBf8lwZnXNAiwxIfi1XTb6W6nMHuJN4l1IuNVHE3QJ3lCKgC8ZhhsmbxdVCzsid139QV7Y
3F8MVUPKMEC77FqP7ICplPcNyO2HIoWYEukTstt/DjGjqiduGL7dqiZEOneqQUD7Ng15UoxteDJe
hzYIUy7TqctXmo8Rcg0Y5y6ZdOMTUvxVoLafCksPzi5ingtZrSY6Dhqm/aahakm+391gwQ5uKiGg
uFL0Ga6s5vs6qT1l1cU1Z6QiNzeT0LKLmwT59ZJhdYJtMhLYNlCUcwGycqsa+LBZTTdeskDYsG80
5zMSzZvSDIrvRd++FbU2vJqO2q8VPW5OOLz1p6ItqlWvd+2zqDJ/RYo82jVaNL0SXwBGE9SQL3pt
fA3d7rMC1gSaICU1sNjfZP2Tmbfmswp2io93es1x5rkPJ+9RdqrmrwycB23hRCgt63m3VdQh2VQm
+n1wX4YXQ3gnhefuF9tFB9MYAOdEEa6TUDLRpRv69ks1QqErnNR9GFAWO/YaOIARpPaXiuCb4Tnl
J5T3013gBNG2aa32fU4ZyQ649KKBO+biUAtdf9Kj6rUj7roNiAXs6ln4tfU07XlGHG2S2okOmP5C
gkTMaonZl/4xKD8qXRm/AShl9YMv/hh6TrQzysjYuY2vPrQB2t4Ij03fwA8hoKV8rQM3BXfT6PeB
g211IxwsZ4E65EUTH71ZQVpe/HFST2B/ss04Qytuddc7F5Fpt+ULdW2x5o6hxlvsGCaVzs95eG9s
jFCxV6vKfDgEk0No8a+3siwvumkOBxUayb93UltFJe0c9MPBiitmAcAYghFCKkEFZGZEmjgHdWQ9
lPUg7mPvS2wa2KqnWZifgtF/lG2O11oPYSnUXZ2DSe2hFMTLxArNtShsjRzWXA5QmV2yNBfIvtHd
M9F4LN1tVqHyN5a6tptqUtKQ2R32wRoZn2YC/42BpejumyYC9q/2Z1lC8La7L22XCHOe6GtZJy+z
ngJeBdoZIxOmknWtr79lmtIerj2sNz0LDkQoJrREBdytAqwF3jEz/rHSnQey9/ElVT1MZkL3ITMq
5yHPrPaAp3a0kMXAGfQLboqE8IQ7fWm0/jDoIF0UL5l2rWKaGzYd6jsARORPlX0zKA9EnsTD4FTJ
wbV0bxH4wQ+zTOYt3+xhbT3ZFXuTlrzZYkBB+UVP4nTV+FXD66cYAYASvHMaNiyOA2VdzWr32IVq
Q8a2EBd/titAInZ86jpQgqOpZG9BgG2z4yBUZ9uoC8Dzfij9JvnAxS9YiMzE2KNHUi1xGx0ziBho
hiOyZ+Ri8cLqYuehI/C3Hgfgh9DGtU1bNbAxAB7s7Fw3joJN7z4QvI2uOq8Rqt3uzKlP7qB/sxTZ
Q3LBapHHIqeAh3E2M6mCcnrC3kwlPIIh2+C4Ftorg/aGf0IC45AftYOQbRs61TdTHfdlPovw+xaM
4W7C4iALx4UtNOdlsrHHjbqaQ3VQw5DWk5XXBPUbCCScIYwC8WHDqd/KdMFZKHgbVbs4ISWSLmWv
1IHzbaQutiPzICRfVm6aI4uqN+JsNX7Nb9qusUKtlFc39CBFekQnCl08WYGyVMdTaJ1FWkZ41gz5
QcdC6atR5t8s1YrfVQ34YhS7+MpqNnnXNJ0AytpIXWRBfZZ2PTqi/Y7tVqWxUPtGXNyZRiaZtJJx
CxZTIIcvHt2Zjiur+iRAnSUV+sFz0/Jpgrt4wGRaLKo6EbsBTNwGeyT1krRRhH6FdpYlkLIAU+YL
yoXtNkGfmCdkYMbryuj1hVJm9iNyLPpiHGz/s+iqCy4QbrDgUWvPgra86l2UJzBHqjza5EbBk7I3
EgVwVIqnqx47EDNa544wlTGtAghX7BO707VYCV/ftBaCTC5paT6GON64iaaqBzVp8NlCZnSR6n51
Jy/ZnLypeeeHa2WS71CvMU+yUc1M1EeIka0rCzOP1AUV0ppBfE6NbGMrSN+P4MD4GRfmfSw84z4s
RHWGYIiq659VzXzXojDpD6NzvNUPiWIu7UaUGy1KAnSiMezcXadjRQS7M1rXqeTEWI52p6buf2jN
hLb+EBbfs3PTu+13JbG6helW45NbTx7/U7M/cLL1Vn1bfLADsHHRIIUs1DwkEwbFThZvDdciyavE
a/K7v9QPZqeuYnS1V7Lb7VIUhDDM/F7WmG5Wuqth1Lqlbnr5evAPqh6IR3kJXd5aXxfqXhZRKtdQ
/EWJZ2jEo8K38BGZy3wbuC7u8vMoWYeaJux1LfYOsl/fQnxJJn9zHTB3K/Qw3zSTP67kqL42xWNd
q69YkhYnWTW4eM2KJj7LQWD3CtxGwl1JhuKs9QTiRg3nSqPuCcYiy8/qqb8rQRZsTNsIDoSVtUdt
Qt5V9hic5oPolvrUqG69r62m3/gtXsFqEe+borQMTF50/1y18P07zzqhSoKEK14CK8ucRaqwJlwh
A1vviVu6bzYPl6h0zNcw0uJTDwZtWfq2+2aEDUuhWsecsgvr1fKxP8nccNkWIOY1zU32TWZoJ/Bp
0TaO4/5StG25Rm1UfSRaby/NpolfqyrS0JfJ0KW3x88KhhBfGxHvy8QweLa54zbyJx9eCZcuZHH2
8lHndEM03vYR1k/Hd99K3WU7edOxSoTzEqX2Oiwn6tFf2WoTuqlWbgzvuU5UWiDr6hOJwIXcIAUy
Dx8LYGFhOZSXrpzqBz/sv8jhpavbq8xCll0ne51E2R3BZmPveUDNu3IQZ8Nx8nWI2+6zVWkWFNY8
+tLYuEfLI0/d7yPR2z8QOXix7KR4j4qiWqqNpj/mwxhs5Iw9R4/rjA66rWcl6zGfGuziuRoGC2i/
Fn2xQnGnJzqHKGbMQVV808h4jV9n7xlDD913OzL4PHrbOBlZaD6FPTCMPnXeewMoi4L6wN5ERfpJ
DVJOkQgUTKWaY+iVX1F0QW52R1aObilRdKBau+WYf/huFWFA5bvLWqv1XeBR7EWKWFLf45pMvAYM
dWtuIwWLcNk6JJzQQiDZS9lqVJDaHaiFePtZR8XT3RWaxcFHGq55+GsfVae1mHZl6smKmvQyKmY+
U9WG5xlhVhb6vm7s8YWzfnkI9DhcS2DZ7/XRXC+BaL/Xl+wX/q5e9leGsiYjmVk7NY2DTeZpIRb0
RvwSCkPZdgn6B44fJy+9rpQHW8f8UrYWWqpw7hh5Is2tnqfjpj6kd5M2J3Ha5kPCPUxFpIe+R6bg
hv6QdeQ7Scf/RH8og5keZJ0EiMiGxiIv0AAOdQyEjj0c2u7cySCNrMT6e+Wysje6jeVJ+d7ieP1a
zwL6BAFROJu7pt+tZNMVoBplpMAcO/Ms7/T5DkH/y6BM6UFW3eqL3G63/c9RsoGE+B9D/db6ZZQe
Tt/qqTF3uqbFly5LnFUB3Wdllaisyzp5CaA27PTSw9UKEs+lqUXHBhfuHzwvcymmRPA//DkEd7Ct
V3Xu8dpPzuX7kCbbmbjyS6Wi+vbKmcA7dFYTKSthFvWuRuh2kXpNiOHm/AoJryDnlvNcR8+vYJbC
WWW+RtzJ6LwHe9Jg2mlD/c0zvpdFPHxYZW4seRuyC6ll6xBiELbRsdu9hFpi4ZHWOGsl8zhZaiJ/
tVUBO6fSu90wF3OrRno5ceuDbEXMQQBlCvvTqEb5q9Vln724t89wuvNXM+Yoz6/q0IZ8bdSUV20m
tXwHw4e8UWjG51jxsieYQxdZb7lFAUID0vCEo9K705er0bPzV2zfzWPZR38M9zMkxiJU1M+Gnf7t
8ABQy7s9FdfhiLCbx8Dx9KWTGaAxjMhfJh7RnsQYOQu4Xfyp6d48RI1e2rpR7oOURHrmxp86I3QP
hHhaPG3K5NPAqXWjOg1oKT6ThafYzVYffRzmjDo8Dy3u7AP60LtmxCJJCUaxasPSep0i+0eZ4k5R
pQ9Qk9lizyQM+BqL2C7OrmEOJ+m0K/145yq+79hxWH9a9P6sqis8C/ss9oGw1t2+TqvHGHVqdQsn
oP2liHdMt8cq6rHq1OIcJjUMQ9/LVoZpooA4X7Ks+5wil7IfRYVx4NjG2UVDcXwZO063kUXZT50b
slEniVgb+XWCeqhXnpGCwhPG+Dz4RBFio3nDgbAiQz5aK9BIc0ABwW00udO7gYfaq9Wmi8RK2jfT
sNWDP7jKUo4KAr1bZhY20bJVfRuR93sj0BKdshQnNTjeLbv3OFuNjV8emki1V4Q1w41IeYKjMSBs
eIycwBzzelsg1N0AyD2BHyJKIsj+J2GT7Y1ZJmfF3ttdtH3N8x2NsiXRx/jFbROQWXilfs8akHq+
/S0GhkDY2JmejBwb2mEwg6NpwWdDKiJaKw6ce6su8CuaCDeTTUcf0froWYVJDQZIW2KbsB380tnD
3bbPTeRVK29M9bdaty7yhcwo3CVwIbGG40FaqhNQg8KPL/LObqpvihI6JAJ/q6/q1sPAHnfxjNDn
blA4cArVEidhN/1J3nV5/Med01vKUY2AitPhVv2Xrrij99fWTsy6KnZJYDIhbZZ0YbbzsLK6ps16
PqC7So/fZGM5w0WKaDGmbvosk1+OYn5hq5TfySb8A/KVjr/FVjayBUmvc1WRpxyygXRymOjBPSZ2
1gqjJqBNEWx2WefPd8Td14qqky7GpfBaX/l6sxNkbxeyx21AGiEt5TlDBUrzz0mijD/FjRD5mV9G
1stRiXDNlZdgRy4bfpmdFzQvUayWDxwlupcmd++iUYAEmUuulr0oauSdZclpim9+NmtyjJl4cXB0
x2uynE7WXCzBMy8q0+2BTjBSRbRmqQeeOHTNJF4SEY7LDJ+8vRxLxBtrydicdnLsoLJgj31obq9/
g4bCiC9wTZBjXZJcm85Q041s7RPfAvo4++tVWHDWmY2FoujLV9+Od5OqO59tU7FXKeAHyENh+Qx/
8P5ajyrHKuE8f1KHvH10Tf2LrJfzRGODOqfXTvd2DvdatJP7eehMjdW2rS9hlHhnW7dswhAaGoJt
NqyaAVvJyg37e1iY/b0y0/NrHpOT6gE5+1lv6Va4InFpsUOjh2wILA2zihwFlrkqKFXFQ9h1vOSY
lRxlXWYm8YIV01pV+zYG/K2xi19Xnj7uExKbz30xPbR1j09QSyxwdBrxbDuQEXEIOPVz6VoVomZS
ozkrSzF8NbzM0/4oi6Mf5+sgDceNn4BBdLvO3uSSuaOGfrco51vM4zdmLcJ5C0NdN7N7NHC95aqN
Q0A4Mw5Xm5Jt5k2HvHSU95Yl1crYkXO03iEyyrcLROR7m3k7TNSKFx4SzRGF2Nlhl3o0gr6OuN6o
2pPV50W4Gu/DqtKOEdvsowFPxu2IkOss2gurH+rHXMm9XTjGw3aI0/E504evhP7tr7HNOoJewqei
NNONC/LiQDA9ukcCFzkZO7G/uvmjrQ7dR6tj8ev4dnr2NEABTQPqVXEy84g2QrPw2fewzFGUFz/p
zeMcmAHuP1f+cuvJWqOrsg35YTQf5/bW0pKlNx812d4vMSTwT8SvTXfVO2q0ihTFWXVZ65xx8O44
88T8WsKy2gnDcMDX0BBYDYBRYQ2QFFmsd7KSjJZ7bbbCELKJZ4vFgFLXqtPQO1ENe3rEO9fazsZS
WHiNbcZqPHzH3KXGpiGeHgOPAyciK2dZkgPIHqqrYT6qqkrZZWxsu2WVNvW97OLzDNtPhWYvDNSA
H635EuiIbwR54u1l0RBBeg7VHYzneyj3hPXrVwv1hWABcf5R5U9+D4MkwS4pKp5UuCtrNcNioESV
Ze/4U7jntBScUy/CD4nYy1MYVMqCH377WVTpHzPq5ED+nLFBN2vrTbm6xipU35lagqZFXftvCDF/
r22jvg9hEmD36L3K6tFQCa9kk7d1516lY2wtPdKeOW1PmL7rFp819QJ93NUAlvuAM1Xzlmcr+W+U
nvrBNjjyQqdzihIudjr8WsTdUlmQhLKX2ThhtNSb9SlWIJxuxvlWzFZA8tJolYN3CH1KBFDahay8
9TFQ7t1aZaYuo5ywo3QG1vRxl7ckqmJ+kwsLjObL6KQ6eaAJHnBQBOu+bt3X1p6/QcUnjMW8c9BH
P64lQJu7ht3eKjS74tNYZS1Lq5/vA1+JVq7vi41SgbvWPZy6MsGTyu/Flq9s8ZYjetLNgVsTCswq
KRPsPxGifbACJ1lgbTZ96UCS8gTL0gc9SVLSpwFsxZ9SjfJOCi5eVRmvLRy02eX6m1s/EffZMrIz
Y5njzdd3eX8/zpe0comjB+X3LkMDRJZkvRFEsEirkb0o+svXbl5aV5fSepO9btXtyAbH0otsd2uo
SgJYsQOAUc4mX69RhQbe1ciTL2UfrE2WhnPaDPhcdWP0mIPlWeo2KNSxBsDQh0X1WdPaV0wvo++5
QTZU71h1PW2bd1rJEdAMDrrbYCqlWN+NMTTevGoMieBkw7PeJ8MqLyvzXiABs9GbuLnrdBglem/O
hM5erG54eREO3dItPSh6JMzIsPRhcyebG/igOMP03xsOiNuKcDBSPEWCTVzxMHU2PjoaMK5cKYm9
JzrmbxhN8mlH7aEDj/cGM092j4mz7BPRhMu66YsdqxSyi01srsJ5wZWXto3L8FpOrDqvF0YDk/yf
//i///3/vg7/FXwv7gmlBEX+j7zL7osob5t//dN2//mP8lq9//avf5qOxm6T/LBnqJ7uWJqp0v71
y2ME6PBf/9T+j8vOuPdxtP1INXY3Q876JC+Wi7SirjT7oKiHO8UyzH6lFdpwpxXxufHydn/rK+vV
Un/hi0rs3vX5XKxKhXg2OM94oqQ7EsjpShY7zdKPNeY7vOW0gkzwL4Yfn2Spb3znGdo7eKNrq8HO
EsnLi2wo9AFqVVWga+Yi1GWKdN21RvkWuJG7d6e0XckiWoP5snaz+DSYZfnWrUBUZ2+JQTIonbR0
KTupiRArj1Do3syjl9zNz1M71Pea6Zc7LyjEQjMK6OOyMq9c6Gqhf5IlQqr1fa0p4zpvvGTlVll9
Xzjiy3/+XOT7/tfPxUXm03VNTXcdR//9cxlL1FAIzbYfLco5YOqKh3KsxUOvFC/SFN7IwRTlk2Vv
pMV8LNRX2YvTRMphmhNBoOXfy5kzIy+W0Do8fZLvQPPqBz5y6uOkO/zsZc2Rkp9VamCbqPKq3bIM
4uE1Rbdi8kkXyBLYYMgo0WvYpt1jPrmQeekTKH5zji2TqMj9f34zbOffvqSO5uq6Z7iarrmGOn+J
f/mS6oAeJ8FR8WOqm3ajmV22Mdkb7gljpi9xX1xcM1a/5G5GgqWzIuLZYXwJvVRZyIbSNV/Q1vWf
oBvHB5F54zoZKmz26vYJ81EsK6c0fBRtnO6vxXBOHcj8gUpAdtspMcYzYdrBwfzZInMMI3ruSY9V
2S3jIO90xXDubmPlqNukv3RmvHxd2eNW7w/AWZEO5PsOlONY5mNwdGCaF9dyaGBjybu1la323OXW
D4G88DrCkyNuzWmc5fYS0/ngf1lFdH1eJn7/unqGoxmW7syHZ9ewf/+EGlVr0DOH3C2UqNr0merh
HoT+j+tBqCTMwLkUa7Rz7NfiVLYeJH1RtG9Oo0dHIxX5Q2TF+YOW4v6Z9p65l3XXi4D5EYQlhqRz
P1mHuG1G7EJ0W1nsRjt/6EvdJYiatptRvrjvlyR1i0qsoYT4yGBAU05MI28XQ62gy2wk3FYg6gmR
us0ycbTy5KUlPJhfblsEh3fx5N/7agPaPc55x/vU2vHbtE/TUCXboTeiSxGn+hrYaP8Q84tYYcSY
PAeCEBWndP9VKXsoZsOkvKdh+KGogM8V3T2hNz09w8V6rE2t3U0Aowhzdsm9TqzzXt7BlfnGBCgz
/qwqWkQO4zZ7Nb1pcK8DyiqAmZmBC72NbwW0Qp8wXKTwayxmwbfJLqrkC2EViMkOIkuBWjlL0+rx
+dUtaL/zXeJMSLXL22aKvGulLAI0Nw/tDysh9xsswWonczgwXXttCIRZXoJkZ7qjsie5maBgrTTG
UnNDLAAg0Z+QwPdPqdKKI/FmCPCUZL0d1Oyhf7kF1LxGjX063PoUHpu2lSzbuv0Rm0Gz9Yt2H6ll
+BKqXbmyiL2fisl0zx754aUxB7u7bDaUTK03HjHFhuyhuceQm/yo35GvrO3xCtOXyPzBD7Doc6Fy
zkD+UXjEWRvgRrIR8G186Wv4/pY/lUuzzsbFqMbYX82djdYjzZpHn8F4t6fJ69UzaMk/LnmOAQ1n
XWfLOXXSF43I1HOsActDtn0j+9nad3Vsw4vTJu7dmGPNPvh2+NnrYX0ko8VxQzTWvTOg4+YVRvS5
FgXEI99NwceYyhNpprMpfP+FmIxYePGBHNF4VvxaDdYC70jSmsDIvKq8GAq8ASRpsc7Opuoo63Kw
nGhdauWFSMVLX6IdUXMCDdYc8QjsgO3cjYgUB+vSYtOm5OAi5Dg5RN55YQyRJuV/c5trchGET/mx
rNMw5Y2NwZatzckPVw7b5bXW6jy5UY0/w3IojpZf25fG0e3LGIOm+89PDtP467pkGLqqmZ6mGqYG
g9v8fV0aaj9r/z9n57UktZKt4SdShFzK3Jb31b5pbhSwAXnv9fTnUxYzDc0EO+JwoUgnVVMlpTLX
+o3f2+LL4HlrY/ZR0OYDkbeWbT8lgbidBzbtP42lMwSrivT4L21ydAs67BjnionayHy2rMtSMCAr
r04pyafJQFqwaTdEvxO2kFZ8qQKmPXnohizCL0OWkVVQVYR4GCXrfuXCKvK7ozxHtt+GACF6Rs/K
R1Gn1tRFLjL4bAZG13//nuRy4rf527Bsw3WE5biabjpymfjLG1aUEe7GilV8UcwoW9pEhbZ5WeAt
CpDprRMo2KFr95I7Tnsknox+wdzuRCglqoWYrsmkeHe+ML/1hTXiU8v+heVEfRD6oL5GZbGQ7YFn
hDuiocVGVrUMi1AQHE9E7YyTGQzV7bKlVrAgb9T0Mokg3SS61mO8kIQb3fEd5t7Yfu2RN4pnUOyH
9tRfmkWbf/bH2Fn3GAPtE3QXX0M1vwGMI7RKb+24mbevCfFkCfT9MD6jXQKG3VCJ0HE4hpWTP855
yVWRheZGVpWxya+wUncx8a4C4WUdhnfQ5fuozYtHDLLJsDT193FUtPXffy3nj/UQ71qbRJjg9xI6
aYzf7+qqrA2HLGbwpQtanKC1/HWyau8+Skv70udVv2hE278NbQB+wHct2MqO9oxGzgZL7P5NdEOy
dVo93AozbdZ1ANLFAF9y1OaDQ2btKKuyJNsCoZOrse1DpMfZHesdJF1UHpsSL+Q7xAKxix2YXPpS
LU6eNvanArOM52YU16CKpiuiRPmzq4vv5Duas6wFc5CyKYL6KKtpG/bLyrX7fTWfWfps1fzJsLey
NwQ3vjbSqt74rp4eghlyBgayPXUzn8iatePbZVP39QnUHlBL2SL73keVvY6MuMNuIatRmmqj/huT
vjXn91LdIj9GbPOB91ixi6OaYEqiEsKIVYYacTcPrRt/Z3uQM2t3tM82Um7TQpi5fc4r81LlYtyX
c4fsle1aY9n/8sPLH/bXx1QnRik01TZUk82a9nEh3CNF3fWub3wedb9a5VYBolYo/e0Qc8OjRuK+
5FVkbdhSRGerdKz7dEJ410ZgUdbIgydX0ZnAQdkCz6ZS3Tr3zHCR1eBqxh4pM3lAKyq7ODZzv9+Y
CotRPMcdVKcItQyXjiXx/u839R9TtS4MldvZUGHCGoahfVhCxqYoHUOLtM+25r3WkJrPDbPML4eh
R50PvqPGQm6yFyni0mdQI/3KzDz3rkz1fBOzvcdICQ1SkeXeoXRC66ACodl1yTSdvW6oNgXWzHfQ
z/pFb4zNsQg1YvFmUe8AXYMSSqa146Xe3gS/d5ClQo26Wyn7b+l/9b63vY8jsRb/yyvtj4dfF66l
O5rpGMKdN+8fXmks4Cb27GP1OUrT71l2JTzvnYcosi7hjOWR+Byhp/EKxSOxem+Tpbh19JOGwdbt
hBKNmoUsRtMMIjbKcSMvIAfLDpRs5uiHdxxJWo8/od4dCgNlMAZorTj9+Qb/lkV1qGeppjFZ98RA
wR1AGNUB9MAN0+urLXVM5jY7bLXzbQior1vVmIf4aK4s0JodkYGts7uqTp90R5gHaTaEE3F256ui
2QlEdCFgUZUHOTZP49vYFLy/sxBl0O58Zdj0kV5D93VabdEO5RmkvPM5UBPs6R3AeERIbDax4pPZ
+O5nq7ebJcwF1EW03rmrEsRY9bkDsSHCwXmQXUHW+Ndi8hDdnDuykTVe442YgYsgP7eDOoeH6Iim
4tUEEPn3x8SWz8Fvc4DFmsYF2GrbDiBE42NkAMnKREPL9rM1gBwv65DgF+4C60jp7ZfS9PqVqGtr
F8xVpQfDrRpNdpa9vLpx7yUqPBZCPGUsMWXzaIGd4uX2FTVQ+6XVwH84uakuZaerY8Pi8ahwmHud
/D7o+yfcicqLKIV9Fn6oL1uUlb8Cc4dRZYyfproA9Ydryj4L/eKpUqpXOaBTsnphtWNzj9xjfAz8
KVkn3qB8acKFHJDrmbsq3GA8ekXm4hPv8eqfL42f3hP7AOuJVYyxGwwFNzJJvHRSi7Cf3/P7InO0
VbWovh/nA/Sfn21VZlb38oBUyq9tcvD7uUrU1bdx7216hFISa4rfrvXx+qUNKojtpE72/NG21UsA
J+QtMbAXissh2+e1Yn/qI3Tja/uta+DQJZ1aodbkWW92iR04lEUW8B24EgxGEDmjHXol1IQ6s+66
bEDzOoEa6rrlvitI/CEUkvCYGD520dD9I+hz1dgfWXj0wYubN4+ODvZFz+sXF4LAeTIb5xE4m7Hu
XcTdQtyIH0e/6rC5w/coQrpiycIFhPnQXuXYYcLBK6kUD9YqY32NZFiVT8lC9t4OebM03Wi6T9g4
nsSgGVv9v0IpUu/kg/zJu8gKRtrTFivmu/cmecKH8z9UP1yuhdG3KoVuLeS5Umbl/XoplmMHtcDS
KLebddfnxp0otIYEBx9rzKVhbpO9auHqt9Lfx+Vohm9clRybN2PcLQl3l0U/956N1jJvHcSmtZMr
EfKy15lHy1Ix+IBTGBeTI5oMSBATazFQ1Gp0Lw+51yBm4IXpckbT3NoaYU57O5vhwvO4dj6oTQu/
Jdav76dGdqtc9Kld9tGor1E3ejYdd7y31alean1Xb2VVHoZMaxd956T7rimme9mmpcCDFUhPsibb
i9Hd504xnt+bWhGhn99Gd5khmjuRffc0UsV1gqMRodbxE7Ze38k3+neuopkPgxZcmtEePonSMkDT
oN6EQ8qvo/qYmQZq5WVMC3D5MAaX0Wik5TLxLx7SZg+uqgyPtR8RbSBluPW7aXjUy9E4zfxDx+2y
kvgkHlDgXEAKMrbLFQcyCi8nLX7UeUegyz/es10uHtUhbdeW1utrWR3dOLzPxnIpa7cRY6ktTV9X
tjCWCTH6xBIQ9rKrjeGZxjHUO1Z/fbbDJtLeCdPq673skIekB/a5cYUxa1n11UKOlj2NrZ6DpCgf
NBfx7LIR/Tm2He3itQCSAJGWXxMEyFJkHV/zNM22GXqKO6HmxTPWX/dywOdQ9+1DYNdKiBodvA63
Mc+D4wzEnsbhCgU2vUAGWNxGaKxkjkpsnt5HyGF+keGiZjUgk03VYbFcOUQRAqzJBzHM31lSHTUf
EfkgpZpYjbfPst5Yo9ZQoqxJQMcevPSrgYBOGVvDN4yKABZjqfnQTT7yOGlj7bxIHZl7Hfs2JOGZ
cy37H4uksmRX3GVZOu55H6coVry2ML0w6RsQAKzznwd3rr63FanJzzgTLTcg3NxFQC73E1Z9S6kc
kFY2unsqQMyozO1roPJalooB05g82Gmpn4qeb3kqehSfUW38PDkzZUlThkuqEtIzMRPRTTapIL+X
RaOVn+ENgT4K3BwuTdu+Qc21kqz8PAHy33r1VGxlNdEPxeABDxvGcjeNZr2RJyMJuczhub32ioK8
kxePa9ke1OGuiTTxXExqd0h6U6zkZbTKvqgJ4UIv65EOaNGdTIRlwhb0hjcTG+NFaUuDomm8x8j9
s2zXfLDb4LulscHwKR6OwTxcbxR152LYt5ajClVczdoi5QsC+mxYhYJiZz+8jaJBAqBcxPitLfvY
Ec+W2tqLoamnT41fx7g9heMXEfnw1iv9mxFlO9IkPiBM5UcONzIioHMt2bEHC9Lcmz5Pq++xn94r
Q2fcT36YwZgWw10GbH4JYcLbxLE+a/sqrbcb9SZnrTcE9dqLkkWFfuLVFUrmLQwNhmDFV7qJMx+V
/OhND1SXHVZZKWev15TzYKMDFuvlUTa9t8uS2ns9/ykWnB86zMBQ1hMftq0GC4euKb46SYhsj6l4
z2NmJCCaXeXOzQv/nh2OszCgcJCJpc3y++wi9OCeFOUpUo3+aAyaeVUbX1zxC4lnWba1bJKHFKAN
Ni1DeyAVSQS7Zcngqlrw3McAboG+xKBI2vAZpQ77Gncl8xWdlhcPj77xPS/D8LlQ9WrljCmeR+7Q
nIf5UOgR8g5ZtVO9rDmrjs1hLslOOaw0jWIpIPGtZduHcWUyYHtpPUHa0U6Vrk7H3k1LDHTq6Gka
SIP7gC++h/hmNKb3vRNBuPCQniLf6k9rH8TY7SQIfOUmSrSFACp9tHWEYzUYaR2ClUa3U8zm7lZF
Vd48jTXqMAt7bcK3e24yDAyqgsckEmn1XEIUXGMMFmwd3yqfMwM5S2Z1G7cYqnppYiTq5IheztXQ
tu1dgJb0UladtisPLDCjWxVFRfcILxH80Tw4nSz1rBf+t0R/8uJJ/QIU/J8IiObbUJfewq+E/ZRU
er3KHSu4h/2Xb6J+UM+DUg4E+Uf1kIz8SIlVILGCn8/SUvX2DoZtvFP5t7e0sblAyhMrvxo1Ntnd
N00L+h88GkqVJD8iVnaLGGuElzIcg3VVABH+4WR6uoqthCdAjSz31Jf6DptFHoDCtF6yMjMOhTeO
d3OtbAq+KT/InkEBJwtFMyZETNX02fZNING+Uh1kr6tlaC6iaw8knl69G3pU7txpI6tkjaNtT0Bv
PY1Z+owelblIWyU+uXkdXHVd+8Fk2L2GQZrvCng2awthylc/dzXCfoWKKgu9bhec9KDJH5qMGUT4
CNvMzXZpVkfYzHJC7V4b9G7XxVCrW9nLzYLKfVIl4LO4ZN+vKmBKLyYyele7N3/5XEiB6VqeY7TD
Rsee0VK7+gHHsRxocollV2yFFx+pxZVTpfUrcumvMJO4P6N+Scbb/epMHkCt+SQB92Q7BAKr8Pmk
wAGpZWBr/DoFye0ky+mXTlU4X/0+RaDCjuoHf/6kVA9+/SRAcPVrVvmvluIr39Oy++WTYPXuJsVa
MJcKUKJzMl6m6OWhSpvNv2zy5lhHLpP1t6w8aTTdVC0CZwCQ/ozztJlXBIoKn8KOAgPhzzY+6lWm
v6R69Db5UX1F+E9/CYwYBGtdPQ0lS59+9FZyEFxsbI2BWt9OCZrxEJmgimR1BkxuUaEz+OG4hDMo
/QptEmMnr4hEJCiLIiZJN/eOYXSNsaC509iVH4j+hJc897JdkOCzwGoN4Q8xhSffTfJFELGlzMMB
dmk64IyVWE9yhD+8ovnWPcr+ANsRPru5yFqo8SpKRzU5jG7w4tSuhWCKwW5ctbZeZSgzkNA5wS2F
HjRXayWLdnEcReCNqLpJOSCv6do7WTUbC2Zo0ejHwBkfmYhfdMfKHuy4yx5ithwgMclkdAXPwtKP
eHjDLD3KXhAj7fnvv6BmfMw8zJlQ11UFsRoLlpD4EM6KbGaTsnZ6dnjDuCVAOBlkbycmRi9FHKvB
TDs6t0I1j1aVcVPxf4Vo55FotkZx52VfddWJHooqjx9KTKz3Tiwa0ogRxHIXLVEVYeJtrYbKesyL
7pPa8WJuU6O5+rWD2kox7RNF7z5NXT/tJgGMM0Ac7lNpoLwxEQK7WCYOOeDDb6dDD2n2Ts2j089X
K1oYsq5jlecee5KXEXi2PL0upvxQkEXHgIth5QynyMy0OqWgT1+dn5/punV8dNzMXMpRvkDQT2N2
PMproIlEUnNcKU40LAcigXc6CnN3BeYLPtPb5b3JFWBijAHRNtkmDx5WPBsTdd3bqcg5ayeztF5V
THRPPv6Ku9xI0XubS+9t/6v093F25P68nvvf0oerxKErtkCnybWq93WneNsoCMMlG7Rp3qVN91oa
JBvRdvnqvc3X2mnVtZqxlqfJjs7Uy6WZ2t32vc0WDoJpo15uRD99AweOPGatCZ48X90LgzDWJHqU
quvQeUD/PV9aWdC+6Z14Aj8WAMJR1jRAYFKd8mKUXf357/f3Hwl/w2CPQFrNgoVO2Fb2/5Iwyiw2
OaHeBG8I1YTxwbJ3tZE9QfBqvltOuxVjrX1WfUcsA902riWa+vsqmKwtZP/8lKN+v8gBDi5AWHGT
zwcFWf+VFYMElVW9bi5//5ONj1kTw3aFbRDctAzHdEzxIXBmaaofBmSlPk/jsIrcqQYiwsFMCjyf
bbvZsU2OF73q/WxTBxuLb/zsFnpqdm92Vh+h9gE316BYkUaAPJWm/ZsPXn+RilQ992iGPSpjerVS
tX8rKn4gHUuZXRqsoE0Xfqafx6YitDmY+GvnCS95y3U0bBPpkSV5kANBKvT4VoX5v0A1DOfDxMR/
3LEtRJQt2yQrSp7x9+QRLHqQGNlsP2AxYYqkzE/kZ/zZyJuiPR9S3c9PXgHnnAD2/kO7rMoR72Nl
WyJytFoTE6+/+SIfxr1X38/NXYg7sJoiNGHN/sFA3PwYCPcN4gAxkNocMWiwfbFxzJreeQhM0OUA
c/5ONoHWGvbMpBPatHTKi/QqNk61E5o75OiGB7Uoe8Q07kSUc0ml4970qxbVlvkEeRHFK4MF8An/
KC8Cw2y8xFjHyU5Rt/HaK3pTJkqOCTFClpzAGOL5IEtNbeYLZJbb9YeOLEWrfSEHWjwqS11DSLZq
Cxs5vXhaBkbYPdmJNV74Qh7atEPdaz6UwxuMqfjx1m8RGmWRXJ9kHyAWPcuaU57geWOVDVqufqDh
2WCop0Qrf5ZkmzzEc++HwbJN9taNae+FjzpNP/nFUXVbgg9jci+0oiAu/p+D7JwcBO83uTkWR1l/
71YjJI1JGgwkaV38dpVJ2Rjzm1ebDyr4lUhr04szv4eB0cTnqcmu/e01DEh+g1lrC05h7p3dfJDg
zMgkgqqQF+nKVL0X7Ub2yVFhOlV7VFdHFirzu/x/farWjfvQM39+apQO6tIZBJCNdJpQ0MWgMUFy
760G8QMrrXCvEDedq6z2+qi86T1RfAMBhlM36Nk1zZov+AsbF1TlzYssWZ7JDhCXDKssTLaJEyAc
2RGxz8dGoi7Xsvp+kGdU6Lq+N6kkHxatFiOT0vTKGSAQYmx65mwC1VLOsu39EFh+sPSLMDkQPY6P
aHjhADiX5KFWvDFfyCJZq2SDNuo1aoPkFPkZClhOka0dfoZVFRXVOkVmA1UJ9KAJcg0Q39offpmj
n9F32WPdELfuR11d36p129672AbphunlS5FVhF7KosOPjsGB27eXLJpOBH+Ss08OD9lT4Sy8xjRe
h0G31q2op62s5pgDLsxpjK9lUPsvFSsWzU3M12QaOwjLv51ldXcpJBmWm01EXECvv/I0H0bAfa+e
lVfbvGf7k+dBgaJl+CAHoPQ2LuzAs+6G0O2OosiREB7c4ito0PkCTqE4qwzg1BFhIf2uHc1pITuA
it0TKWmeO88vUJdBUDbOQK+Hjn6QA0SJJrVC0KVz8FMtlnHqmd1T77Jp9dBoY+dcbWYSzpdhhXAi
IKsYAhtLZmPnhbr5YtZAs+buyIlBc1vsV9K+stZOIIbDDC6G94X0nBIox1Iqzg3qKrMRz5LEDL+I
90FdpPBy3eY45P5PwoY+dN/IJxT3eKCNl6osSU8BwXyrzWmthY1yRW9hfBhd4koFGNJdnOnDg47K
4n1rnmSfbKk0uwCdFFhLWSV2cW+apnXAUzHY16FhbGJVyz+NWb2R34U1tN0yaKb6kiYlKbxRiNvX
ixDzKsvy7E0zeKhx5VH3QzCUjwLDJ3lmpsVIoBUCTkINUEkxfXftDmPwGa7G7YfQPUT2egeNTgOv
jqualNnSqhBGUDokLzMTbdO6hCcHubV0b4VRFnASuhX+2zWq/58xf34E18nqtpqXBe8fofi6+JfX
sv7nWxlnKkMF5GrahuV+fCsL4TduarXDs2lOzjVO2iv2HeWb1uKP2aHRspXVDNkOq9IJmFVkBpd9
Swhy7Fde7itdzNdjF8sMQTxIgkoEJP4/JcW0XVYZY7SVpVtvaf1LahKZkt+3rfPKirSkZWOQC4TI
+LjnYe9QlwUY6iez6hHeRHVXrQxtZ5uIccrSe5v7P9rkODe/4hq6GJWUrBSaMck+JDh96KaSyGPi
eodOL/ZjNkXGVhs8ezO2vHluddxpNugZo4kyJG9d2yQro67sQ+kiKCrqx8hWElZlVrYPgzBleqYa
jd033Be1O6hMBqS/8JscRQQgXRsOTmayWnlPNpCW1wJY5aarncq6JENWojUXFq96y/qjDhr8H+dq
WOQr3/CqJz+dzHueP9Z8M0BntHFeyl0cNwN2ek7sJdsAJadrT5b3ZHvDRtbGuHWvslS1jorKGH56
sY389EI2Klb6hoKWt38fLM8nSrVR51NvY+W5ScvbWDZ2A67joW/AkjU0b+uHaslapS9eCQHbIAGK
5CD/J5HrPpC5NAneht1z12REePkfWfgVLOGUDyhuZbZ4K9LwSxBN6T/hFL2ZVW6y7B88blAHBCjm
kE/zgJD3xHMoSqa63gUyNy+XbkW5htLHmF9WG9t6aRr8Ee8Lq0prC2/5vpRCoRTPBdhx26k1040T
TuWe9bjzRJr43jBC40shvBjFRN+4GEZQXPyy5iU0d7TBdCl4sJ5dNfP3dlh1m7Jnwqmjf2Q/qedg
PSVY0puNOnszeP3aYPl/SRLWFb3mFl90N3qF5dUh66eLA4lcZSXb+daXEfbAn2Yt1W3f2vXWLlzl
U4B4jRyQ4B+11nujOqCvHj1lIQGa+YKqb1ZLZ5ycM+xh41oXHSmZuaP1SPiiZKXc617tHac0LVdW
Kty7qIfhgi7pS13lNfJlhf8s2BsUvja+drZdnMbKRD9pzMZXaB7hpgmNDEQ+vWGBsKqC9dNF9lZw
nmwze0VlabhU2CawJWFUHE7TdvQVxJDacHptojZeqtjfHOVJtuuvW6TbnpS6V+7sDCdZ+cHwXva2
G3QreRKmi8mq8Rxrj6RZfa4itFmmcQLYUc+7pjAynt+r+ET9rJaFVx0JLf1alb1hRchBntvM7kph
6RPSTck9uiaJfxF4h9DvxM8ir75u9qcuvYMGjVtZ/9Enz1A8sTZiSwUTso8zzxOfyqGukOxAcA6g
KiH7mARNp1v7JJ+l6bxCxVfKjo7F6InHeHIebu2JaxF1A0nsNIN3z2r6u2yvWZIs0xpBAEhLyV3a
FM0imKEmyohdSxo45tWayv4CThY/iAhZ3a4FWIM479rOGvtwK+JXYx9k3SMZs8V2E40cXrKI4Zjn
bETGsi6x6rm1laV1DtVJOfwCrpnbfO1+BNLuMVmwfAXl1kXh16r3H+zIC793fbnFqTgPFkX6NcUg
PFoU7ZWdsQgWeRyhaOFP3+vRu1qV03/FfefbVOXamz6ZA6pgCNwNhL0XqMQjs+vZNpKCCTsICGwu
7yHVQ0+zcwhyzUU5SJZqo8ErynHSpWxTKigzCyXgGqm8BhmEcIt+5w/Z/X6e02M9FgRTvu68dFi4
yJzDNY39tWKV5oU9rgqbVdP2mRu1Z3BbyMSJoH5UAtbKzlR1n1GKu3o+aMWFsvKzrruxm8KZ1CSZ
TZLF5PupdgwmkD8z/6kZsaawjDRfdNVgA0DjQLAPmkiBZ53rRyxEILPqXP4OBbXu4Af1J232Z5MH
d2YSt356xiBeOcomOdQKEIX00DldvY+1A5wHNRHskqgSK10f/aueNhPuVdaIM11inptI7da6m2dP
+GLpcG8N/6sxAIGpWUMvurhYxcj6/JMP8azAp5nPboj4obxS5Ws/r5TPBq2GpehbS6nEmdBWLsLg
7MyVhGXoOe2nBGG3vgw3ta3Mvgj02IkZwUPEn3MJEpKoSdTsKKSnYS5FWpme/KJqdjkOhLdS8N+2
D725X/drFSo/6AD14BIbhX0zFwNLVQ+K4CCr8iAMJ7PWt0EoGwodow2GOrGlLXOtCO86pDcTx0he
gfzoB8ds65VuQXVGLwNlsIDoAHS19M5JDHxY5w700IpV77bOofQD96VK2mVimQMeKVAksr4bN7IK
7muPk5x4wtsnIl0MASxBfbvFz5WvmtV3HtbeZ0zbw2WazwJlilFtsiTMTsjygmVGdndbTn53r7nT
uAwC2OtqQvLBmCNM/hxravrQ3DtZ9freJEtO2ZurcHYzVDH80eLUOeFI7rDphzeH0pxY6nNVtsnD
VLByWcA5xCLSQZwPxaD7igDYUiMfhpBugZSCrE9zfah9UEyyzlv8P3U/rV5NNUPzK1M/qeCH00rN
frBBRLQzE+yXABoEsWk9gBW2NoFThEfLTv1z68wJJ6Wpnts8Q/0CZd/v7dckifMfmQ6GtKp051lh
2gM4kDRnv6/0Q26n8TYp2/KBXScSH2mZfO0w3JRnaV1x9UdmK4B73pKpdfv3yJ8ufqcnkSU0XVtX
CQu7Qhgqt9PvMS9ilEHnqIX3j8hn+YPJ8I8psT44MD/02q+/pvG0/iRaZK4jDNaXcXgedazxtBpa
sSK08Nrqwx4nJCz/Ss9gRZZfwqiq9627Muwi3KZFHjwE2UMSN9fc8M2DqgjjQLQAQ5e8SJZh14KA
MSFlsGsyV7k6ovo1JCpTB5eDQYvG56Z91UzFXDUj+m3E7Zot9BPCyUYFpaYJsLXQDtYMvrFV2FMI
Sn/SNcS1MuNT9B3krHE35c+Y0bkgfVAw1slv4hzlZCdV87RtWrXPijthVOSTwIRrL3ZkU9MlxErl
aEePBD1Q9db7+ipGnLi8DjpSiIr0UVFtUu4opC4yfFo3KcjUVe/hT+UEydITWr6B6qZuei8xNpP4
pzX1bN8RalnbxMeXAiHTDRHwYWlXBWtv0e69KUx2cHHBykzghmKRL5DohdCJh5oS8ifXOTmeWKDh
nJaLQQ2nxx7R6EjBvXEMeOdD70VTRI/tNTgmZQ3wrtiMhqMv4qAndR835UpFkA3nB7RklF7/EudI
9nVWVq4z38sWilKmq9TXi4cINCCQAv2MiLV+buCCxVrY4sgQLFG4GQ4Ajt0jDoYIn9cQycgZBo8x
pMllMuiEHPF1A4RYVnt0+FboYZLMj5r9hI49Yg3FwhqIGERT+0+qlsYJ+MxXPzC2dsCaySrzKFt4
3VgeiIb7jZ+eUsN8GSLLOPiNaq9igXwvqxZ/GWlug3ekVZNjeWJXl54g86enkkl6DBB9bWFkVJFX
PAZm8SREkx5ESKraM4+Er6/IYlmfmHv3gYO5O77jTpCdc8OKXisl2Wp232NqFdbLnHTkvQmYrqvM
RRLYoB+KAAM4HPRgykaLruuac2sdJmAQ61nNc4Op77lNnOkc5ABUFJusOBS2U+HhMqvCXNvYgykO
RRm95KnXn72RoGyMZoajVd6uHfV7h/3oginZ2SNbiii0PjxqUdVe5EG3UU4cygwLvqACdFWqxtEY
a6Byhn0qyMZee5Aoq9EKkO+3saEFbLvsvWnRqGe/dMQLNM2FEwTHkij2QUmVYT+63VsKf/xs6gPY
aIOf0QDgutQNjIXZ0QNuBD+56ioEErzJ0bcDK9lVqtvLUDH+UftyrYc6r5dxGM5qlt41cBdxpwdf
C0keeYzRaFZx1mKEngZrAhbuNvHtfIWI8soa/C+WbnT/Mq1pv8cMmNWgAhhCE4DBoSj8Qboksubm
MXy0bynyWgcUAK0j+JEVruYRFkEJ6kxYh3iLDJbqguChhw93gsG27sAXFM7y75Osq/22+Zd/DS7h
CLa6rkbq8yOTfAByrnfc3t9c1sSocLQVdtL5984JZgrN2Kwm040XVoRuiDM4Pwwl/qdtmuHU9u60
z01nW6o2K2iCWDtWKsPBUwLgT01ob7SgROV8Qtuw7YJPIJLUSz0Fl7i2NaAGXXhOWz3ZtvhCiLXc
jGOc+KrkobfQi+gpbMtH5lR37Rd9ir9WIraVaryGCbaDkYmGmGnFaJjN4e6odVu+LiRx2tJS15rf
7dO01peBULvl6GsVzlE2pJa5WllWsq57++hDRMKFIF2kA96EyEb+cJsw2IqwedOzCaG/In/IHdM9
6L526EPlEaWq6CXmHlpojvs1zZGuM8ZWPYISMXeZz3SWK0m0FZ5eHSN/Xc0o27b9IUbzyt0JJ6tK
1mOPmmnlxe1JV5sGhKeLhYBaHJuybc5Jijmw5eftEvXceBGrTkjUQrtDyl8hmxDim1mP04+///7a
H+9Y7sT5fgSdbuq27Xx4x+bodtql8LNvma0Od13lFpg9eWa/JMvwWAc6i/SCGK8+351FmQf3won+
hR+j/R6AkvegsAVEceJomCJ9xMajzZfZbuVm3wDi6a/5CMIQNyW7U6CoNbZCGAIaP6pq68LjmzU7
UfzAScbeBqzxcA6KT5oax4cY3EkbdiM8et52f/+a9D8ekzlZCqiDZ8UgB/kxcaopdj3Ak52+aXny
DzZozQm4Q4IcW+oD60RaRWZz9bg6g4zYsmXx98GoDWtiwOCF+9zZhEL/ipJ/ex5wl0VLZVSOCST8
aMzUVd93+mnq8dH8+5+tfYjt8dUi1a3CpHR0zZ2Thx/wDFrM/gsgkP0trHg+1Fh8cdteX+HUh6qG
55f7zLbAlEzNiwjWRLv3qI0bn/+PsfNqjhvZsvVfOdHvOANvIu6ZBwDlDT0l6gVBSRS8z4T79fdD
9Zm5LfXc7olQVKhIiiqDyty591rfqt3pwF6HC5bgPnbtZrwqQ+PTrvSOvTMXfuYC84f+H2hcVtSO
rvactpq6mZN6D1BJDUUfnzQXWENE5p/dlyGBI/Zhipc+pNXo7kaX5tgoCsAkJQGbpBmtXOziU6RM
1dYZwRcnDHdPLXrLTRtFoEvidDg79swAhLkrHl8yPGWd9X6bzV8rk2FggoUwyJVZbuZ4cra15SYc
3Ooh7LOhxT44e9tYGtuktroHYxQlpvzC2UwEXW0j08zYwj3KOyseaYctAoOY0YadGYsgaqj0vOwd
J13St18V07QubUFBpijk3WouSZst/nffydKZ5lH0jLfMO4xm+kNSKGHzuRWb03yAWdvsm14gv6VN
sWOL1Y5AZ1Mou99UgxxciBpGNxBEVYvkYK/DKZPzKXGRKZGMiXnox3jajDC/As+2qicPjPneG+SH
BXuwpArQtb2Gg+y+6Snt7lDscCBSEZoeo/ns6U2+T9pR8+fBTBfaC1VgtUUwkxV+bzgKOawt8MdR
9ZLKp9WvPKTV58pk4k90g1aeCKikmKq0MB5/QOcun/ratPfm0C+BoGerWto9RPg1Fwj7Xb2I/m92
ql8cNL9fyiY8CYd+tQen7hcHlVQjj8+lE323uzSh/BgqP3cUb5sj2dlqaiqZ0g7D1bat4WrGGoGY
WXyqCzzzrC3byRyehjWhD6vfc8mb8tefNP1n7dft0dFAx+Gj6QzvHfMXc6em6kVXtk32MRGmSAoG
Mb2jWj9wndTEvM/jXncIHmsYnQQN7dZtofW+MSJOvpH3mwWQVTaTw2EUW0Oz+y0aBTp9qSgfarXy
NuqS6NtlPZ5U+Zjy9hfGxiwtYvPq5JNgyfmbp/On9c5huGB5CA40W3f+BJgx9HFZ8mnMP8ZU3iEb
1p40D7l7h8I4iNgpw1l2xb2AhoZOYgg0fcaRprlaICwWbMUg1bvvtfrL5EoUtLljIILMhidnfPZq
9+scz81zzMz/78Qi3q/VDC+8oTOJMQzXM1lIfj4x2lralz2RBR9KDPhmAak41s6LKDJKBfClW3vS
Jz9RovqAZ4fxELLYJ2jD907hHSvNtg63w9SgGheln9DrVQd9JC2rlpx3NPIp/Bh1pSPG/mJozSGj
cbjT3HgFlmCsgZjmHbtxUX0j6ndEA32bUYq9GbmLcEV0l6yMuh294fy5HDraZiymQk6f/vqd+0XB
drsQXZPDm6taOlpX7xe9zFJKyAlTnn24pd5vvNyO2cEjbN+9+2CkTX6yJ83e4JX6mBWCouR0VObe
OpVTt8G9BIB4TC7GpHZnq0wa+NbaZ4fg+nvDVQ4kFg6KMF8x+5IGiVkjRL2Y+m1fDAFNFdgnWdxe
lyr6IlXJGh1xqMLn+hLh6zl1Ehb5Xz9Xrp8/vd/ofyhadJeL1NbsX9aEbiyt3o2r6qOwLDVESTte
cQN7BG0PsXNIKTPvyjQP0clUF2+Jn0yR/IjaRQ9yVbe2henFl9tN7dHahdwD7MFCWYndKpMyf2Dl
jQ6N278RwTydFdq9rig3qdJdCVSeAFXQHsXdeDV5bPcmwKGUa2vvmTGZ9oVi3k+M+6559ZY6B/bp
gjRLchygGlSe4VuNi91VNV5aW24iZvRGbmonQsnR8otBhbRLSphEN1Nhj28ctkb6XvsozpJAEhri
93G1Dj84Yi2PVln5s2krhJqUoFIw6NyBfajOYqUexaXXEmEPEBwtDQ/MksqrMhdtyIjiDv1ifdWn
ZyGWdM+RM6ZPb2PqLquGlOGhCBCC68FivFASIvHsxw9py5PXdmT5sPkAA/cZKuZ3BWW0vyBo3WQk
nvjlyuG3rY6o4ra6UrN7J9eu0xNDrNoXuWnttSSajrM7/5hSqTN1qLRjtCa6Rnr1kcgW1AV9TJ/Q
gOnckNIRteRSCth+Eyv71qLqwiJHw0MF7rO2Qk1r7cANg+MTPXOahg6oWFa82mZHpuWawKu79NzQ
DOGN0U59MvcXc/jBgF7cFRRDPhiRA6y3cWdGXf6K0P8YdfSI6/mrWyjxmRW83U4xVO8OaZ2fzbAj
6I2rJ2u9wSHtk9DanOOo+Qqj6KPDB77XausK2Nl8NKWc9g401REu7Z2eIqmcrPJbJbuLaUOlF258
P5KzdQ8sNei18pHkiPqHE7O121d6+86nSltsf2b0cKpU/TpZmv40a8ludpv8fuSMCfNsFnuWJfrb
YzISIZTgpEWvt7dTWv/gSaktmtLbZFQmJxTv8yWWtKoW1+vvY/LP/qaid/50qnBszTIsNkPH09Ab
/rIODyRTctWZ8sMmPibIk5kqrsSX5XqSNZQK6M51Wy7IfquT5d74WQzwxNbiMCGYcWeny7dySq1d
kQOczyzA41/oejg+mCzvkGdrh4qTE9v5mYRIzCCg8Fji4gveDD+3q5H0l8j2dQObdDzObqjFM/j+
cpzPav8lL6q9gejzEURATYBgJS8wSKxtVms/btQcXCM7skuMgzUxAwJflr+V/VCEWMfYRWTCMYT/
ayxTa4snRt9hHsAbGqf1aQSqla95n1XfySeZ6VqwDM8lky+4a1O2USsQSslSfUwuSiN7GsQujhgo
5eslHHXpdciG+ZLa1r1Ymu73M8x//ESN628UuW81WDHEYOKXu//5XJf8+T/rv/nvn/n5X/znJf3G
RLL+If7yp3Yf9fW9/Oh//aGffjP/+78fXfgu3n+6s6lEKuYH+dHNjx+9LMR/0e/Wn/zffvMfH7ff
8jw3H//67f17mVZh2osu/SZ++/e3Vl0+pzabfeO/+Xrr//Dvb69P4V+/XT/Gf7zVXf4//KOP9178
6zfF0f7p8qHCuG1qDioJx/rtH6ACb9/y/unYKqp/c603VBi2v/2jqjuRgOmz/qnSkaFvbQPZchFY
/PaPnuDS9VvqP03GuqAAwKJZQLis3/7rBfg3/u/3d+5/xgFqP2+DlgkBhnE7Z3gCYRB4278c4jVQ
1oOqxkC5yS64G9RCPEZ67aMk80dZLuGiRUswe/Sl4+gHfJt4vxSj+/v19dPl9UcoobZutv/P/vD7
owBEg5tprb0099cPfa8qS+tq1aEqvHbLfP9p8MoLCDjtioyeYKqSRBbbCYZEp7GlER1niR/z1CRU
GQszH50owz+8j/9+of74kPSfOwu3h2Sqa39LxZoBWu2XF6aDBew0Lsln+twMmOcUEapy0ci0dL6X
DOnui0nu27oXO4MJnWk55KNbth3CtfMrS3mMKgLZYWvCLLOQ75MomBG9tBCwRP0QOKoy7hoD+ylC
/HjjNhHgSafbk0uyH3XC6Ei2e/nrZ/TLKej2jCzV4WojNwW76a8Vbquo/VT3FKb47Nh5nIlpQlJ3
mwYyvdF4hA6wjuzQCuh7gDy7nB0fB6hNROHZnarntHb0u0p3P0W66v3Nqq9xqf96AVhc6MZ6QOND
8iv9UPQi60bXKQ/Amx6j0aZfqxaHWrWJt1c9m1MlYZiz0b5ZnhTHAtyFr4/tobATkkwxf92RSR6r
898+rj9dmGxGZJDxGUGixRv1SxMkw2KMlLDz9mZ+aCloAkOVSWApM1BZjSoJi8acCG+zaFW20+Px
tSFRKqyrdqIaWjQCqpK/uTCt9bPw02cFMg1KVKggHu+l7q4P+Q9CfHT26hJH08BOtCYyZ8xz7K7c
UOgqF69Iu6ciuuSglh/asUCHQsU+W1MSLKadbiEJEPeKiPpKIjNBViBxQ+BA5pH4u0NVL+onVAO+
M0QEThkMiAtXcQIrN5/tedLO9qAeTWluK1r2F226ywiFYoZTWzhMiGNKJ7wp7mQwuZ+/1rIaAlfx
pm3PxMPsV9kALF/LqN8SQbE89QaZS5m2N5T+ymlWwbnfIWus8EPOP9IMo5ma2LD1nGYIEbFMPgee
aUO2YRou3gpzYYwbzrr7/NefEp0C+88vMLs2y7XJhawSQ/fzC1yV0AqzkpxFfZS+rZf1lUbzqa0w
H+oZw7msJREjX4m5UzRdp8pcSK6pqvsMOIkip8S3hZKHFeGUJ2+AkFw683ZueYFm+R2gLc99xgB3
C9tJIucbI5N0h3TT4/XVQ8zAnCIcpXmLRM5I2fXW4RNnwgidyKib97mrP3tMN9GIAp5QupU+sf4t
9+L4KGzJsNxGDpUQ9I1QIiFsg5si8a6kQdaHsdaijbTrE1qbx9vkhRPatO+RZD4PJs75JLqbfEfe
V6LUdmq+gG0mzDvvu+TOy5qWcYiK08Ss4X3B6V/DoxhBZTvMx10ARyQOLCSb2wTPHoFp2QFxY34R
XpNfdOvrLPUqnCYtJls8UbGkyoLDtBOqtsyY6LUpaU8dnaa5N8/2GIfZOcdGe7aJPbuKtkgvnNED
tPPxQ5l9mpVe7tnaoMJoy3yqukG7opsiInG+ohK5d62WJIamo4SDMXIeE+Z2plU7x4I5ma/VjXZg
Y89CsGPQNcx5jReXqLsRbZwlk8xMLKS2JiY5GQWTtFIae/Kb3lGUvLhN7R5v75Fd0G1uE0MLnRFQ
KUPcN+pL7Ri3RcFhyrLOmagPRqlc40YwIgVTzYh/OXitkz44wj2VojTOoAvSh0gZ0gc189DkqDh4
urplHNxqT7JyIlZmF2XsZG413Y7PVsNzbN1qvo4KV4tuQliUxXzWncwxQUO3D56dZofa6FTgceJL
KuLq3E9aRTIJ+jvpmIGXI0WenVWrMLPLZ4RcMVo2df6TIjub600/qxwaR8YuixNtPU0kNFY1lll3
euT8V6HiYE4+IfLYZgOD1YUpoV/ZsFEHsijuycRQ7yMbJWCapYd2lu9T1873ktHc/QDQ0svz0yKF
sV+0yXg01Va5S9FE3O4Zpvpcwbs82lrt3c1zBeGr945WsRxkjJv6dmPFkNKJoCN8eP3a4lXu79/I
LZ6HGEZ3c/takqXU/0sz4f+sMdiuP2x4QOEtt0I9BA10WzrMdxo4Fg/delOUi3vgQ0J3er07tyym
nYFQyOzs3e1LqCgY1Y7asTfKMVA9N9npiJSe8gqTXpyD0mGBUR5vN2pG2E0xL1d1/YnEpRdWuAIH
fHNxesO+v90IXB7H2Zy/3e4RprisAZfhROF45PRGKgLzvafbzTREb+7iVNuZRdvvUcNGvpKRsOsI
c9MVZXlcpra5B/GMw2fyxFNcOYS2CyT7TXXMpOG9aqkKTmvsxyeDJrdWx69NVXIkt5x5D/JDYEns
5UbIhh6w1ytX2QMmkAtCCRAIzZuLVTa1v49pnr6ImYsYW25gFtarxoAycOvSOWgmvnLZmk7YEhRQ
gFa+B8NQOPoXtzToS9PGlvOrtMXJtOU6IyfuHkAAWrlhj3y28yNI3EznilOx6gT4XGyU3vQtORbY
k6yWQZywNmlpnWWHMTh1oPbmZqFtYgda9+x2te8h/dwVCD22tAsnf8hy7aA26Q/0A+XWWx0+lpBu
WIysEwhY7EDbLczhsOlUYdmh9EuK8oswZLI1WXz3xHv4FTrba62gzVDgFIEJKHcqWP0A395LJmyE
a3Pf3uOufUjV8RnOkb0ZY0S50ypg9LS6CovCY7Tg0juCmf/7q1mYi3JYMBgDyjaIZDNHeJOfLCnF
vSrsEJgiSM11fVqQQD3PXMtd/5l4yoYMUO+Kf3c8gcmoYK9OT449pjtpnTD/A5wp+Cqlu73pjKkh
Mmv6YmIW2Jppf5X6GAdyZJFAoxeai+ehvYYNjwBsn3DA3mtGEgz8gre4WJ7sODbPKfbsDVS4GrME
jKkJsxtxG8qRDLJE67vAS2j18/7du3E6nkTs3DsNwhaQes6mxXwTuMTLWEVNoIOGxopSeFdFFfTZ
9cDNU5u3S+m24ZTGNULBago6RfuqKlVHvSo3CDARr1RgqbMB48GUiuQ8GRpwSnc8m/HG0Krlqsnh
VNWZ8mlZ9rNXmuGoJzMZLUW+p395XaRL6IKpFrtbiKSpJMdlnLdJjju+nilXpuhZxWKN5g39ZzyT
zpfgAhCa8kp2qRsmE251yaRjtuLl3m0f6GnTe+rTeOs0U8N/j0pEFS4b67Cc3KnDyDHjJiR5qrhT
S9c+esVySTPmCgTgHfK2RDDhllTgMTvr3NQeAkrqgFLZooLrjjb2muPSD06gxlVWfyOjPA/Vscn2
hmyYI+n1VfU+ktEYjlFkfF5bEQe86h9pVitBCyPloAjvTpOGc7Qg6m4wE1jEjmTjXjrG9GibCyR+
x2Q7dkXrLyhsdri6gJ3LiJFQZZvvde82tCCT1yEnsgtxvRuMZpOiKyiVwMYjfTAlmacyOnZ21+zc
voA4mw75QW3tKwoapyGfo+rreRVQ7qvcvteyst4pML8aQpdbr5l94dRu6BBd6LtOxEhrffAKWtiH
RnqXOm6Uoworw7dmklqFTNULWWy7BQHnNvGeh6HtWAaG9GAICLZUy8neSrM3WHXKRZDUZvLM4MuL
OzNLer830/KES8UNkY9G25oalWmQsfeM9q7oBkLrenJJlOZQDw0MwemjAyt4YQY7hkvU/WgWlBQj
Ov9DRv4NVN2DRizr1kVYui9qwziyqVUbkzcv8DSSkuy4gkKTOyRZ9SyFMpo+6QD4gmTmKRB2CClC
qZWDnnE1rb9DRBHZJZXW7riCIIoYFgLYjFGeHouNgZQpHnNrM6EfIr/e87ZjYZ9LZE4YmpRzMTBL
WzryXSDVbrhM9BChQJrZHwCxl/tEoGdxnIMOjBt9Eaofc3aPsqGFmqRutkvpVZBmlXHUGopnOYZS
aV0kFF17AuzgwKB/7gDquXGH7kHWn0hFaJCee8+6JKM2XRCbjNiSeTj44ryq22IYyV7krP7orNj2
I7KlHzv8aLKfjfeBAX2wwLAm4F3UAQEVZF8JuKugWoznwuKjC/GKrUlkjIAdalOjzPZKgpDndlfK
YTqzs/AS4zShmaVcBwuwiizLQ654zCNH++JWyXhqmOn5xWxHF8pUnVTdvPxMA/leGbPhw3B6Jqvq
BVjEtOaU5mv32j7pcPpPHja4jUrK7cQx7vaVdBztk6sXwJAWI99kRdp0XHH8bHP7V7I5dYNn+ji7
k6Co0vEMDqMJsVFi0inFiJhyRvGPJmNjdjp3leg7cN5iO46NypC//NJxIDsNZNqQD8zfbjd0thNG
qyTVW3FNilCrmsrJywjN1gfzePsRNOjHibj5HaiZH47Q03BQYUJbmXG0FVv//aYiDM5vhzYK08FZ
kA4jQeiJkQoBTxV3cAreVObhWwWSNUe6B7O9nwrbvlcIeBjrqHlUC93at3RwfIWwPIZjfE1aIHzh
yrm7vjEUSmnIt8ucdI9IXAIXt8T97V4E5P9ou8jKbndjhhcx+ZZMVsLWLtMNkNBmwyVjPOSoph5m
JLlBXnTpGjrC1IFuy6El2yMg22S6qqM4SzVun2L+D7aNR4cxGt32ttwTKA5RuNNa1IX5ixaNzpkA
ZHy9oxOaahNvVdyxj4ykkdEhLTZ7HmAkiBysR5UTGEAdWlOjr8v14+NWGx3n7s277LL+BpbHJM9S
lDut99TjvCBhHuELIepZ7zvNaoM2mzYEZoPMqF5Oyuy6gV4WM535aDmaCpwj6XaA4Cb31CTTeBwo
7OQ4LcfbTV24svzDfYLsEj5v07LReZ3ZMmf7I9X6GabZ3obO3ICzfygaORwdPkQn6vLBX9AWlWXj
ITbtspOTxN1u6turTtt5q6fWZxgjfBwc4oipG+gs29kGeRC5GigSdVl87mr768oSPykFBCIvs/lt
6Rkkf8obGz+oI0TrJb12HccRoT9T4aELl9cJAI4/aya/u9RYIo3iLNgFXGtUmHhMX9oiyQOy3D4p
Kvo9RIWIftNn4r7oChj4MJbtEEHB6gUmyK70vlmL+e4szn50hxcFrkEwLG9Av5bQrjB1x89Jw/Bw
EFm9q4ik8xM35irF86T14z4zoU2O3qdk3WGId9jN9bZX9TYk7knXskNcHPQuucfxGe1ERIWLINjX
qhiB+lhXrBUxMLL5QJRXiAj0qPbqey0fqfOjTdTOvb9MVDVa52iHzIj0wBqm/WAiBC8GRduTc0Iy
mZaemFZ1gerKDxNh3Na28vcpRyPKRPKTXpObxgRuiqjQ3biwD7TagpkxQUZP6eisy+XtpgQa1iX2
ntHFR7/wPDPZ71rDPmiuUDdoSR7sdPJ80eGGQicPr71hnmMizoX1R84k3qUm0/eZrTwqxAhvCUdA
tVIXXydPUsSv7Z3SDdrcfWUYrGwgya8T2ckLbdRzvtXFDXO/vPPZOhE0cxwid/1HxEvdjBFhawr7
tqJRCIi8fc/fjKwp7+ETtUHcwmteO8jEGonvLBx3LEO4T6Cc3rkKo/BqdNo9fosfozUBt88sfatN
nvUa28bVa61DnQqPDqitHasVWoauxHixveZzJzFDpw1HYNOLcJZ4Y3bWW/xGbeM85M5afVXdl7Sq
m0+8JReliF67diAltWvfbSnIMbWhb/brsMweCkxnCZR7izWEQ3t+IjtnQtlj0DAjHvaqFF4oUr27
irxwtr1QXgeWnyrl1I4U3900DduXi8In1DWjC6IuSvaiULzdoj56y1U2KfB8XIQPaUrHkMTrUubA
K23H4VBu67tBm/2mjsrzAJKZw9KLqgn1rI5GE3IJ95yFAHBJJIFmK7pT05lFCGupDTRFHQ6eJb5U
NI58mL9HcnKSLese65el3hmYB+8TGtTg3e/d7DCYs/rOeBuGU+yYJyxV8z5Tqy8ttdQuH9wHdbEv
S4THAfKPtXO1RMNW7lnbfBzEpngeaSrvlTQbQrrU7R3gsifHzBleR4xNJ28IMot+UqSu7uiclnJW
k+QlF/tk5nz6Dw6ZxVttcAgiXveNWNFfyOs0DhQK5zpHa5H3PHomtg+uPUYvaMe2jKheEfsxjIz1
0Uc639KoBhe3pFkVamP+oCke69YU10cNYpzWLEGqj0XQ91EUSK5pQKnt3VD311wpG8Ir+H5OZKqf
qhEpr0W7H/sWkwkB8+AiD6PIsWTXCxnLJLUdNVmzb5ZOvY2c5cW13Oa4tq4XeLP8tdfSG5nT8FPR
fHFlEfmT+lxX3lYhsa5kFXK1Y1OCC0wazpSNY4ZFC72q+JrRoDgu1ICEQusEcNzuVzqBcgmiJBsb
6bHRp/rYrTe3u7cbU0M/T9jt/+fbEYqKP/z06Hg9OWgJQNhqpzVj0A4gZ/NWAtcAcbaxFXOLzS/f
g1nw9t36A3SmjgCmM3aT2e+8Dl9f4rSk53IzZDOxat8TzuAGBB6KtXNUyBTUUEnpdScbpjUIJx/A
V51zL3OPVYk1rGjK97kkj04xepfLXirHBXRpiUiOs66LU6AjcM5Oxu3vkXctGgRiT8otCNwHZ9f1
UfmUOsNLR+7MbuhTyK6WVR6n2CPLpdNPs7aExq7xRudJdoxVvMH9BOyzfvZAIjwvDqLAmAQvQsWV
2s6Po0FCRjKnbYjAqEf2hBzRQybYkiMdqQn+QKEQWNBLOhlzdcCbr9DRFqXuK5NSHlEN+TRXzSfC
wqumyY9evXznzXZYshXrYI6V67s6mV8pqFN9FN51TBbGwJ5NkLAVZOnCbtz1NSfA2QyH2qWtW9BZ
kUVc31lkkrk1GR0tKA6PKzlU0GzxU2iZjSnRArXf6C7ptHZZdqeootkQpX0V9szLzoyjr4ZWK6+N
547o7zv3UJAp8eBh/FjHD+LblCc7ZxG7YRErqDipd3wEqn2UJNVrXUWnqsoUjKh070xXG64TAKMr
WzQHJW/YNBTj73FDj4dA0Rp5/9sQJw92lDofJUqBQXSwSRQbFQSpXVUMlLhT530LWeFrCcGEoxfm
DQd07b6QyaM3MdAZJE1eDtTErUCePOjKaISkNy57QqqW3VKxdMwG2ayLIhAg0ZismzHbqe20o8XR
H/GWZsBKJdDzNi7oB9ZaqNhSOTudEhPWu+Lj0uKH0fZ7DpT2wW4xhMVOdZdrg/ZMs+0Y01CgRvHm
k8UJ7mbw6AQR7us9p2UcJ9csSMFgmICDRdl3phQbc66eE84I8Do5BcddiabSJRrFVEVgAwIPAWQp
D1N8mTPw2BngZF9V7G+d288H6wuhTuIqU1BeE3pkS9VPjdHwwiCqP4zZpIBZGJzL2JUXN6vSs1Z4
BePB6cR0sj6wZl4IopYPemm/5xjzkM2VIVSW6T5TeyXQEzYpbXKx1MhH2bMZ97HqhpO7fO/bctib
EVIYheaqz9yq2toqA9yuS7YZ5C3fmVLUaCujIhslpwTkZ2M+E30p57ckEZToY6ddb20pMLc7xkZY
4NT31jCbbVXXbGHC/Ww3WBKTJjGORbpYdDGardR1rjGiWPw8Xl7Tua32+jw+8W7NB7vyOAPlw7Kt
dELLHXcefc+R+i6P1WWrcYGxRBSBjVJjyekO9zU/nxjdJ084RTAwRmpnVZ6GguydqbXOk/bmSMKY
1+Bq5BGo+e1YXBTEH6XJltah09tZ8xu2/Ku36iXjXGwsXt7jjEYVFfV4Gmz7lOnQ9Kt5/BRXSn0v
2+jsJJJP4GhjjZ4Y2eSzfec1hRLkOtmPS9zfLbS2Y4eJDTzcdLvUbXISqXxc7JxOuvW9NaZNZekZ
cSMKxXZmzht4WetJXdCZVFzq43IjRwMDk23F4TQKLCdzckKomYb9MNX7YY9WAHV4PclL0g46jGQ6
acpyGfG77IyZFAO1aQhPWjsHfVnaYSTQMntxte+cEVNWPsggdVttP69aGCAf15QQ57fuBSV0aUXi
btaH7jgP+VM86ek1mxsCsYWGWclUN9Ps4chKmvoSIdUmoOCIhNYG/JluE1TAx4SGHpYESJA9x39a
xc0nVnuqcLI/FxwbX8RymNP0KCEKXG2FWTNFUg9QsYvUuzSmErppA5Oe5dDohHLOOoVfSnTyaNEM
mLrl4pqRtpfwmLYah5BNzFQiwGAnfApbGwQuRihZey/j5LW7Vu+iQOsq48Ux55CFh3/UCCsk/Mkb
mKhk+mmKso/BKOxtU2QKzNbHFIXp52FWP0vBDutUC4maGm+xWZjarukISo0l5sGE+fxcMhrTMqjW
2JgxHqkqauGJGXBD4QcO5gxOyTl4Uw38MkvOVg/gba50b1M02P3mso+5CJX8weVXhKk7LSiMMggK
yU4uePsmZ59y/j9B4ml9PAE2xtMkiASNo3zQxY4TbnuxFFUep4SuqVVrlzSxX9XSlHvWqldGFQrN
87rt8XZSWmgdA18gh/SXdK4+3W2Qfc9ANib8qBt2ByIGZQyPX+AUHNh6j2ZKAldj5uSREgOvUW6c
jfUmhWYKGVaeIgwn2wa4nC8ZSx1TcEVek2rPY1mIXZQRcKq0Jzqp5SkmqTCAHfCjiNqW+UTUPBtY
WO+UPN9Z7ptqzdZzvyY+LjT9xZi/pSpeM5AX6EZBBjsjsUfakuH4t9gAPM6JgvSCa9suzPNcgSOT
xtmpLMySPIHCDSB4mkGrtdVpUnQOiCXplRklX6KaxgpXljAj4/TDzshelQnJEjYe3YMnXksYqAAY
SLa3nbwvfZuNnXarzl8Jbl6Oad40OMM42do9CwYPcDpWPVMB3+sJaB9imn5ONpuBruAbIhTZ78Y2
6vaN7NuQEO0Jd/2Egztlf1n0CM62KbBDJNi7IOsyiB8q8aIb6bivxiiDbrV60YvKGC9kfy0eSzKG
p7tutf+L9ea27BR8gtGh5HtnumMoQK3e4r24OuuY2py0/mJBB48xmLsZK3xWIeqZZy0HMcLfnFT5
yNfcMFhz9h6rBLNRb8ACV/C1qLrYRBKcET8Sete7p86erE2z5MUhyUpOCrjrqs7hBOoZL1VXsE2a
qrpRVrTdUsX2ZRRTticJ8JJP4uj1wDZhESG3V6Gbs+4tG4N4E5qxZb8jXOM9WYPlVLf0nqSWXirR
qW+RsVRhMtoVonXcSz0Hf/KnGzQo+RT0aVvtoI8ox0YtvoyajkN29Ag+tKp1au68eniTqfePjmrE
z50gynqcZgK2pB4mmSN9RD7f5sTsdnNUjxslgRvK3OhtUuNwsYn07ShJr1oTRxdzwv/dWsPGpIFy
HCj1NIeEuXyEo5zCMW8pQiuX7h+cXajfZPM8UqgaJBuXbe8943jbeYkIwAum56mgnzCU+lGD0n7X
qjWA1W4DI7t5nwb1w4olHuWq3kdePz83tKdpLTynDcFZo6C5dLsebldGpDboBVWxaQRRJgRzR4ci
tvmcxylXfJ+/mF0L9Yx2xq5fAzAqTqZzQkaVSpYHCdOuwRzqy5AILcD6xtRUr7pznGnPDMD/L3tn
thS3lnXrJ1KFemndqssGEkggweZGAQar73s9/f8pXfV7l3ecqjhxbs+O2ESStrOVltacc4xvEP5Q
Ms8Zqd0COluUfYw73SHpHses0A9NRacinVeyiNtqfimF8SV1K3fluUyYRa9eVtBDXrmq6+66CGsE
h7HOsacz5v7HhCzlRJqTvFvGBvNPyWSzTaHuD9hIT2tnvcRgv55LWeinWFNfsuZsMv9/MjMjeRat
Qoe6JPQEKTAyASG3R32qa5m2ADevv2vImn7dWhfRHq+/xouOzCoBIF8YPZeEBP2nhmt8dZFGN8fr
D2D3r0qb5d6MBEMXSX0crJrJvZzL/7qZMdY+TMuJZnN1vP4wtlJMbGXX9ZY8JFw9qp4GOKc8DkNb
K4+2sVkfGYSCd/11u0zMBCS1lpIiI+WHMAmLYzkp//wh7MTCKtncKMiyD502fGZ90fjpuvAA00K2
RS815fF6S8kqkzXcfE0tI8aNT9Ps+OvmvN1MIpUXCnDBiTuj8Jgr10eFi9Zx3X5cf/39w8B26zcZ
s9oEtMDx+gDXB/z1UP97H9pfb7Wiao/Wv13dPMtD35inl+tfy673XR8gk0lNda4v4Y8HzEiX8BEz
vjT0SI+VOfFFSGncHH/9vt0ZxRIsYkQZXomU17XzsnS7kSKf2V11vN76/WsYS2xUwef/cf/14//j
vt+//v73GmOezPn9yHlkkBRslwNbe77A+Pe3eP1dkmq+iaSLjhz8MoPLhLRcnYjMfIoJK++NAkGG
yHbTZOPfsp6uf0HSP4Ta1YfZmmuiXpTin49rrSVHx/UpwmosmQzzJ9dbSmyD+037H7/vut5vb3/t
eqsTdrdbLFwo//tw1/t/PWY10/jTa/RzBeJjjDPU9imku1+3rr9e/2BIqMDzbNDdpH4SDD8PRLPR
wR2xuAqJ0ypviu7IvogsJy0/XL/m+Hq4/f5a8ywYt5PqeiYhxW+O1x/jdks3l4wpSYIxGvzoEXfX
fFRpz9PU49ffP673FfFKZQhsO836EGNCXlT+9Y1EKSfJ9cditZEfZS02htUuL4KArn7TC+QGA2R0
Lq2z6ZpiMApgBiyTlMIlod0n5MW3C2unwZtFKf0s2UPrMG7ekYs7c4k2A4yziIPji1KWm6gbzPrs
AzthdxrjzVkjBdnBsmODpt7YBiW+kikkeKAuYHR4yRP1HkC3HQC3+rQF9Q6D8IuJvVQr+m2yyDkt
ldUrVvHDWHZQBcI42nWadtI53MDLIdSLAKLSBX1RG+O+V9PoNtKjIF63ZnMS3oaZGR8tXqAzOdbS
fdCLY1bOYNRBAJbVaMPZWeJwqLFM9YvfkwhSLA0hgHTuyKEsELVkIJpM7YRPkTxxLKTbeHXAwtiZ
6b1siRt96UKXbt3YN8xIh4UwqeFVz9sHOma7IbzgXVI8sEY/auO1NwvTrXpx6KLsB6u1xxCQ9xMl
u1Sy0Ws1y491ZXqvF3zdDGZt+KBOVBsXdbLeJXknd0UKx7n/YffMWRZhSY6qMC8AULXCBWeCE6sU
C1zGEz13YmMo3WTIoO+Esj/QAzpFYfLWJFgPp4FoAgVGBwFd55TJzUjICMysB2w2lRstbOVLsLBW
DSAPZEeuQ0PntsdIRg0mGqh6L82bHmWldFN6pA72U56bjqLxyXVUYsdQHQ9SNMCg6xYQxUSl+KVQ
vlfmThWUWVrBFr9uw4Cw23PS35UVaUsEkrm6GGrHZl/j9ZqLySTIOzv12H4xCCR2UNcUjHsF+RtN
MzCxoiupqslJtNrT0qvCDU3A7WgjHmlRnXjvnVMvCYrihLrKSvj02s1EYpAtW5vlC2fnT6X3eiLt
nbRjwM0G/6BHHFyKou5xRzPD0ACpjQmegUH+oIDoOGVVpfU4tlOP/WHl0Zd35iDs69el10p60slH
UgM6RRPtoZAM/dWwGt6w8rhYxmdohp4xHQk7ALNJhATRujIJO2qxMEQpwl0763sdkRfxz2EayFKT
BX1MvoSa4+uaocT47JLVXUkqmUfc37hPo1m4etzrz/NSo0qSy5uVlFnHLgrjeS2V7sxUHdQIZcP1
rigTTjtMyqNMEhtXIUP4XbN+V0MVrNHa45dKs8JNddoFa6Rah8iYrWdpiBsm6KEcMFdE0GmEzzPq
4oOgSHQqUhkOo5ZYNA8MBbmPjs2Zd9DpdXnWzXJ9IibSAxFUofQJ2fHIHDYCjR+6FvRKGmM0OhPd
+DwDSrob6/TChWJ8vv7ooYoQmPCUVrdJyCOljfYJvEVQY4XTs6W3dPvBu0jp+pUnyXBUkyl5SDTJ
dqYi0OpQZa3Kxd6ySKMLSQN6xJF9JNgGoFPk2KMx3jSrwYygHySnsB61Hpz+rCTBkq/jA1a6p6Zs
f8RyIfgjkBzzopX3pt63FOrKBJyDXIA+bBHbVNi6laKt/UJAW9U72LdUdmNV9jcIv9/Z72RBShuR
vt+csF3Up1srfSnq1Gb3P7U+8U0cBRPYOHxk6rhFYNuCrVPNtjCXT41p6yes60DN1C0QGl1DYEoL
6eRDauAwMnPa/qA3ohi+u6Kfm3FkumRiWqZd1TmV9KrNo3nCOXU7o7var2uTeEURzx5OidprE6zR
iPFiH33415KrTygr4qee9nwc9sXFnG6WtRNPRmyyrmSvxRZaGoqlJidPebyqbpqWrmRSgehZW+gx
PP1/Vhb/wUtAf2+jugKXgZtDwV75p9ViHdVUJJZG4KgCOHEaGXr3RUjSZmxdbESLT3PRtcA8lsDY
xB2ziVf2P7+EP1gE15dgs6DKG7iBQeCfqe0ixPqWIujfkz3l2uGg3lsRKwDGzYRgBft7rrI/35Ko
AlGNmBMJdRdqobhSXY1u12hwdGgc3mxiU3lUivvRjp57hssHylX5blOBXrtR/+VVb4Lrf1O8b5+c
TLKCiQ6fVM0/BNm4GQB7VTMfnOhNPzcU+xBhdScuBdl7les7Y7Qrbx6Vw2guMUlzRfZ91faKnn0k
GLfCThfvs18TTv5hqjJ8mnKh+WN8IVAxdNYvtsB0Yx46GGlOkSTr8b+8/r+ZG3j9QsVFYAuTt3EV
nP+bYj/FM6OYFUsdnDNJlyov6TvehNEyZFvkA6qM0kXyNAZrbn0bzYTlQT+lvej9SiUKF23/7WR/
GFna7lfT/ia2DkiT1t858x5SqBC7ua4mtytiY9en+p1OKv0vD/3/t4D9FwsY7IsNbPN/toCdIJt+
/dX/9c9/8U//l2n+Q2gm2XBU/xshV3Dw/sv/pfxDZiOANdkyVZMOOt6sf/m/rH9s1H5sYxgQGDDJ
kID+5f/S/kG+ssXQVcY3jzXJ+r/yf/3d7MAklUoZVxDOm7/ZoHuwzVI/S0xgFsegn+mkiqNuVidH
/aEc27fhWTrQH0kd44Az5C8f1MOvM/ivHqu/m8+wIZkG/S4heDfG1Rb2lxOjopPZmLiRuIRiS0nc
tb/Jp7uiCsx+h5h8xvVpfhEG/v/4tNv5+penHfTQGNuEp22/DYhXi/tB2vn4pReVSywc8YCYhP/8
lH/37Pz7G/3DRpRhWwntkWdkTzisZwAmoCGjkCrF69OX//xc4KP/9nQs8raOiwqoBXa6P3kXXS7V
aYQyksnmFIJctHbgLO/nXrBvLe3mlHRZ7NOjIZtVUEIvWpaiqoRqQI1XOJUK6L4oVwJmQ2obE21w
ueCTnZqaGXyLKkWxtcHROnkIVkt+DS2QtlWqyNj0gGOl+ueIQXfmi2eAYpX7MoJ331ISIRzmE84a
KrV0ug+lRvWKdMLJrICvWjukaDOjTUKrg5H/vE4+xH0lH/RKfWTCprsrMm62WBCSCJxzNLO4CwEv
URe3YN7b14wYGiqH+aLZNVSBxXqarTx8Og0J5Aa1pqE2rbIfQtPzogrJT9yho2rfu2XmyNPe44W8
06pcLtRYm9KYuNPcOHYm8ltF60D/E8VgGEfUSIdJ7X9oldhkVZkjSu3LKIZTUjdvkEAv01Ij9+xO
kjG9LhQ+rkWTG9aYYrkde+cMqNSAb4Om8hxteaB+bn7QaaPLuWi4xka9Ia18urBRB/pRt4SqQD6P
0d6XiYTmX4phUbIfN2fYEFq1b7IfSql+kYCFOUfjm1CzxENGx1uOEB5uBFak0Wcy4wH45+y+B2pL
Pra91CzfICGzryt8PPymR6NVKSir6LXNWxWAwqh6o+nDCDvzrWH5ytb5QrfDM6LZTVoi4yamFHlY
79AKI/S21i9NKy5R/VkW3TtN8Hwrt2A5pwwqB8ldsrTwral+2yQQkmUGBB/ogWaOF6MuvuSp8pMN
B7M9TqHNF5k0+aV6MBvBGKPTFQdcTAJQyqPCc2wzfowMlqu6nb21lPgrVeXrane7ss12rSLfBKyo
qgtzJuJN00YP9BKfLKrYyZR/dirv8TAjqHaKSv+SLPhvSg+Bv5DhZ0kP7GQxVKTJzy7jHRRdSCAS
4odMI4gIyT073Lz9lmoQctOq+wRMQs0aW7M/QJMqMv62tGpfMgpRh/we9sUrHFm0tQq+I7exeSGN
blJ2l2vhymPkpwyoTjnBVo3ZIA9oeM0YtM5CaR/1lcMkV0j1SNmNjZLIfY1Nj5OD6++hCpSqogdT
w/HTZP3kxDkNkUX2kpBOQZw1LYcM/2BsdtcvWtgsOk34bgv7gceKqOZZ40M+jEltd7WEcwX2mkfM
3Smq1fNiJb8OX2ZZvRM21Q+GYCPj5fwcLSi2x6gDwafbjxnRju6c8+5CCSUasYswagz615aZHbbj
ZmaGnhXT3aIaEXzU/k1pzMjtJLLoq9pwQcrAfhHtgjZG5gk2rr0xfOUSE12wh/uReFZO3xsLj9Nh
kPH/1ei0xqx9SMpZ2XUDMoq6RyvYGqjk+PiuRx5sL491F/tQVL+pMCidPGmKXZqGftKGkW9sZ1yF
GtJF+d7EgRjlmBKJc7bR1XQ/Ivgc1NrPIhiHdo/sb80orVtJ/iqU/klFDJltPn2dM1XZfmiGRorN
wBqvt+AuzekCyZ93abRvADVbzxLDuV3MyEnFsrPLaJOmM2EcX0IATARn4O3AEFZvAjp6OAQtKLgv
vHAoDtvhZFfS5nhkMYuoDJDWX3INfZuqBzI0B8cozLNRSUFqckLG8DSXannp63pyQplTPA5pdZQs
+dflKJNdjKQZo0kwjwagnSEHvleEvCnROLLJk6SR/tV3LFSMSEcvx/Tmzkiy1PDR3nwdKV+qvqpf
bT6xFguxXzXzMdaWnbkpRmbuLEV1TvTk3I7TbmjLiwTjLGiTJXFE0l7/PfCwAOP0q1AnciKXSyuK
DmvNvWxyOMvJbJHbNl+GIgoiK3ka1sZnUSUPYtK/VKKEHBTnrDEtwunEuDQlaJracmilfJF+e1FJ
J2LNxPQza+dJz8+KXJxBS/wEQ0qrXnUidTuPdb7Rdebjoh8c6GM1OPRuFvhWsFNCa9npSIDCtTsN
Mh9FMfPtDHjjYj7WeVvcZ6RDtWWTctqTwsUOHVXAZDZOwvXHbZf5BM2Fq6ZANq+26ldi0VfAEPec
9/fjADy4f1myPZUtCjSmZU5kwyWbpeXQifZt+0iWhkuMqqOdjjibCohVLuKJ6xtUIBs6zRDj6eKA
NzD6NV1Kf9qqd2L1O57TXRSuowCOd1bXf+eKTPqeGvstxHcHrVTo05A7W3qHpKB+i7XoW5sxUEws
fWdaa3ZLxIYzWJ2viCTciTlGGaYCjW/zj1UxUcNsq5oRgmWZlAxBV7s2Tr7SWqCF4YfT5FYTWj17
apc9ORGd28Pgc5HVngHXjW7FYMcnWGEH9OW2rUtOobhFwTsV57bkpFDn6UGv4rsh7E4Nhnpnaln0
titfTPCMlvZn6iiEO1T5XKNv+ApDLx2Rz6EhcO3pUhPmFcDjW50sraiuZvETGyRcXK4AcSHXnlLK
xEbxFvqY0K2YalxaiS+TOGOPNlGBCJyXi0DKn5qJ7LPKSjsknyoKI7DWyRIGS3fTTs84UXw4ljRv
28jb9KUesMtvbWNprB3AekDaqI01+oUyIjKAvbEVerkvGzwUF9XPzlj9utAfUpAfXADn24z/q55Z
5hL2+1od1dcpljzbKFAYs60J0+FmSvvhJsXmazTEU5QFBEAJpKBOOhJ2S71xJ+O7CW/EYXDHU80q
49Lp2FXAB+Ia+Gu7DpTKjV/hIrlf2xnlTCyxxurvc9hvsAPk7uNEX5jcMPi7Gm8qLm0+ztxE2AuF
akTvAnF4DdHp5x9ShT3QNleuFYxrnHiQcE3Freo1ep26VQF6ZwWR3Km8onHqMVCXmiukyXQj6zyY
4Ye+5Jmb9dKb1KvsdaSFT2MZ94nlVlHTuXMx2Q4LH5Fx9qEVkJNSRq12VyPIk+bAStnA8VZqmhO0
LZmO2+hU2lt1be5R8JQ33Zq9RBKLzzirkq+t0CB1ZqGjvIdJQTY2/aO6TBo605rMtiycUXCjb1RW
I9mP9vQDRSHGSY3RwWgo/ghJdenHZ7tHv2SrUOajseIgkm2H/3HSc01v9YkU4u6T1Q6fB16VSFsV
v5+H3LGn4RnJfOUmRvgOpx3J8fVFJMCLx8XY68u9Kq23Yk7elEIkXiPj1NO1fOL8QETPpLRztUSo
boXtLJXkVymCcYgYdW/C3iK2tc9dISMwmyFzI0ukmUcRipRHf1605FGLLeS55A6iM9VJn+0Vhbk8
cm6c1olbjxqGgdm+03ONfSDoNa69aQP0jFCLGuHUYa6sj9AmzhoJqIpKBlTa/DlanFQhuVqY27B0
t2SK9n3YBzaxQ04c1TIqleqxZGzoSE33o+PU9Kv6Myk4ILC3/NDVDArVai1MlMnlQJDiCXa8Xrr0
oT9DaTbmz5WGkz+X+ZYiULFurxlnC0tuI4mEDR4v/npEsVAklp1wvoSnpDJTDwJBaLUYVlk9IqQt
Uw3eZ2C0aOuo1PgktK2SUBjdLLmbMmC4naXwITc+IxpNfmdWqc+Q6WRka+7rA0caMfWI6I0E1kFI
TzlJPog6yf25SKhAUsZvwpQIJcBnQXHLzobkF7QVveasjclwKuq40iud5kmqfKHRixBHzfyc6ssV
eWPtMNq9F8UId7w6kF0+PhTJwjJgFPh/wl3IJTxgorcRAPufqKTYuM3ZB1XRRtIrNUCrOnvhot1J
ZMpRP0Rc0ZfV5TDG6o7ukNLHCECQvBgqA4xeycEHR3biKtWdlaDp0mKFzypc8UPH2WMtkwmTjuFz
BrwIfWqDHWdg26J2TRVAHBrdXsX4mbEqFmPqVYZ2C9HoIy6nkmvbYUCW4hKtPLoz6jOzMj4HClaE
lrnYtYba+3jYLxCvPqFz/4SjkB1bg61tXSFsb1S+V5OY491sNgfT6DK3k7FOEnDzmpvjo1Vj/Veg
lnEJQqlltxwFatif23jxRkuZ/NhK7xjg/ER6z7C6RtVTLekFrEgcSOo0Hdij3hllHqh4NtDJaRXm
+hF4GFuLXsEH1YBDA4bns6fEvlZ3ipt2aIlW8IyAKXKPSiEwl6TbRdjjtXYeXSY933AXGbA/paek
th7VekQteBW8aGC4JgtkF7YdkOzAR9uOTexSd6in9mI0khNDiacQAZBhPHYZ7pE4zGJG4ccU0a8u
V3TJyc8cI8KH0gr8NroLmKvp+oHAN/YUyQwmMep+JOChx0vKajPuNP0VaXD/PufiyUQGcmBnRWjc
bIYOnxrmYmGxhE/GLRthaK0z57WYiCgichgavHYfD9PimjBj3Eyz7aCX1WdD1e8le/7Q23zxLEXl
+43u0klMh5LJfZib5HnX8wdoEMGiyHmmdHIFQxWCB+iq2OPT5XDvJ79CoQvZIxKHfiJ6w9bbzunN
mSqu6wmo3E43mDB7czC9tRhtR8WUslWbHJ4iYxAWtcFkGdKOeBOONFIoPdwPOw1wCM8dTDEVY6uI
jqIYmsNKjUF2rnYc5vGwSuz148am0e61cRV5dCD2JVREhGD0Hjr6DZAbQXqz1qQWHDt53Qs7u6mm
+tTnKCsEWBo13JLt68yL9bX1ZEaEMzFuZql9L5Xab5UxO45F/mFJ8duU+hnoLBmZHbsapzaa9wo3
GCuJcsww+DckpwwqAdn2vJPGxqJHUuDKaL6yZTnomwxCtPiF8HSgRqw4fukX7jEafZcXUk+qUjmQ
u3uuEum9jpgsss9G/So3XE4YOY/I6cg1BKFjikeS/jrvXqnMhSO2/ZQnMnbKOqdXUCrlzkrQN8F0
hmHOSK6q8PdRyYZ9hcioyj5SLcL3zeDHXXQsFzzNU6nTOczWBX2XP9q27pmDptyGFuKxUt6Nxos0
W+VuNY04CJXiDrPkukcPjCyzz/2iTAwfsltFClGg18MXMcmPYxE/WWX4Ag8ydc0cBSEEe9PBJSX5
lgQvz5C8ItbxCRvVK8M7lVGUiVXD9lX6UU4zEWojwIq3mb3e1GQPA2Uvd3y6tzP+wi7RTxqICreV
q3SH3SoYcm2GUsKryU17rxv6rUA5v6+i9CSFdFJSvjZ2tdoDHHFeZbRIjj4jEFwkHankbHlWVgRk
PFzkkv7JzNwynNM1yLpRx05SPJidzspMN8lfasq7fkQnNbCxd0yyzZBUSz4Arodew7nYmSziDIlf
TDZJgVJKLiEOwKz1wbxhFntIHiTZBo/ANNUp0uGnGZuQGHdENNGgq/m4MLKxR7I2qMFqR44GU5zi
aHTlBqAU2VeIPkMPIkK5N6vKQiBqXRgui2Cr7zKDef3SEG6WZaivYX0goQW5b+9CsErMZ3kHTX03
WJyO8ZLHt3nK9mfRpWMlq4/51H0jxEj29GVNXWbxd5nVChYUgle1xESwgsUvNqBsK0rpTl23eAvZ
02ARcB2VTKm1GPlTNo+nGRwNVVvcOMRUdfulWKZgUap5DyXUFRq/VXmtvQ4pIJVmmoJValEF6mt1
g0bQN1OMa5pcS4eRhGGLULdDpRpnrdE0BHsOCUks9ZlsHcmQD6QtWxs4OTtWK0SyutD51UgGchs8
antNnjsPwvFH3LXPU1ffE1FgeeS8CaS0y02uTG0AFV3ndBYQ/Ygo3dgUo6rek4ULgWFFGR41064u
uLpC9nbbMabhhEi2iijst2s12ZIoGSjT0piqSQgu2EYXs9UNLUE7Tcb3uzavWEx3xaCz14xZ2eeV
El4BV+yqJhoDywofhFZ5wDw0tyA7I6jV/LZFw1bN63I/T9NrmOJHYO5lE4EaH2shbWYOMEbNdF0X
08t4zVcl4/hodnRd2yraTeGIJgLvqt/qtFob4zWsVs1X5xAMfvtZF9J31EO2BywsP64ZV4WcMfy0
fYCq0R6Ujm2FArm8FrAOMmwvE/6NXWmlrTuy9mLANoKuFC+20UmOofOZllnX+YadBYXdeumMsGpp
b0yjOMdEYPgddno2OhU7lgxYDV/EtJbBBIPH56hxlCUrKSg7nPIYLzB8AVwayWHQt+OrH7RkJ0Ng
dxRCaPyJIyeXJFxS3Y8tofVYGOqLiOjfwgvvCIz2sjaiNPpOxM50G3lU3PMOhdsB86N87Ceaj2QR
cq4o+c/SNEcQlekQGAbb8pB4A7+DAuFycM83dHw/jaGhKUjwG10j/ZRr0v2YtoE5z7fY/At3ndXs
Qa+ljzLzEMVb6C3qd9HKaIKiNt9zKYIl9GZKP9W1FjsrZwGOuoWcsSoWO4DKhaONDBUsxJmJussx
DJ+UttiDbSDCKeHv0O09Ew+Ho5UCQqyK4TYi+yxn1vdFNERGXqp19guLGJ7RkHGXW3j4m5kdW4Y5
bsbg7WrKCBzEKm4NEdOeMzj+bMm8QxOiOalaSs9Wyaw80SbD7eWYfD3I6Y6Fkd5pTTpBDJJZgPD5
rYRtXh8ZQsZzZy+9Pzd8vGr2Y5pmLxNLcU6Wd4b06Y4uysmUSolNuWA1yT8SSaBgLycwEquC6tYQ
jgroxalXeuPV1NxPaNw3u0bvwl+7TL0uIbZkHBCSxFgrBNwJ3G8BCt/7SaIB3cuHXAArGItn6dMI
Sd9DOOIW+YqpKzbOzUKqXq1N25cWGGMcNHV9GPTmHW/q0maAOBtK8s4IP3BDBWFq37G5CoTe+qsw
BrYFinAi00ayoN2YeeeM1rKiuVZuJZM2Nip9Bv2OmHgXdtW+Zy0xI6lgOaU3iorBr9rxE/AbQkol
vzOxuRtZxMY9xfpdPc4myvxFosUPRwDdIVtEhHlOjxSpNrvbqIYHbA/Ks4RCVrWBdI1bkRFLCpz1
+ByV8cFA60FnAKCenGmvYQY/sWnebXVhaDNIZ3ao77WaOsuwvKaRfcuc4NwpLHYTyuvEIjZFbTEz
gySf6gpKLG+tnat3GoOvyaw9r5L+PGV5kPTTSWLmiA9Z5IjASJniiH/vzPVJl8rv+hY7lUntxlmQ
8clJ7LVEjT+xfswRW2EgsPDZGBDlZuRZi/KtbxD01UzGC44FNH/VD00CetS3rGetxo/lpVCUt4bI
PL/XVZ+pJlXiJqCyKlZyqFtug3CMOGOIdtu6AAX1iIrdzamv5FDnKtKkHXXMVDjRHJ9GhE8KZW3O
fMgrcguymf5YQeR70sLeiRKKQIlHKcNGBmZnZ7u2Zs9NPtLOTFv0QBuGgaQgTklXhOG4k2UASBNq
xC1LcDpXY4OoZ35T09Cj0L7v6C/5pJPobm3ODxSSFv3zfRkW9JpU85R11XpaOut1Ncxvsjki19ig
uHGMkl0v7+J+GrlGt0QCp1TucjSw6cSnamZcZmLwapCsWBLyiC4CJn2O/zSIJTICs2W+6wyW/URK
GIVEKa+B2m9dms7rLZyUoaielFGzz0ZGR494BEJ/zaU+qGrdBCb0hPMEBKn4mkbxUdrag6Rymhui
+T6PrBZ9S7WD7rKdeb6USAHMx4ySI2x8bIxWOtMYOKaEo14DE4CEjcIW05cRtmAVOK1yDXWgVZzt
vOcrTFkg57g62plJtU8MuGsp1vOoRI9tM9BAHafYW2o8nfxJ09AiUqYxByN+7sq0xZ9iPcxpWd1O
TBzOJqoLTX4pJrRSXSubR2NOXtOhiY6SkndBtmiBVMnxTcWsDtOSeTGaSd/n+gNtgWRHmGZ4gw0w
Q7fsNE2t7tsie8Sd1tyZ9nCo+hzMQxelO5xEqb1Kp6zSnmEBfXZSw2yIpv8Nm732xoCyJM0F0nmJ
EUxINT/MK1eTruKiG/FFqCHplNtnZltbwNDYPrfGpZCSCC27Ee2l1waRvwJjbm3tY1jTv2q2fer1
WhhJPECqPlqW4GowY5o0uGRD1b/TJBrABU1VxDSnRrNDTzJK5Fa19WzoWsf5jBgY/mSQADfiIsUY
UebLuy70KBYIeZjCc29gYiVA9+N66EqpS4kv54YMGnHbgca0/TYTELkoHulBt/CPHmSl7L0iG+8S
cBQojHvGgSGMxXp802frzh7BsF3Pc+qVn1rL966mH22i0Fdu6p9DhNkt5GFFF6duWkOSD5H7XI8G
UFXPYnuNRAImTMJWr7dpXTTVtiOij9ik1YblrJiJLTRCe+GaNeNehBv7Oal4yJqrWZzWnZdqazAo
tukmGB+PairexcSYlHB5DLE21vmMHUBqFbEjK8O2EOFJh3Be8uWE50F/0mgsHq1qpUGX+yw/vZ/k
A34vdFO4XXyxclUGqcjou50o2aWf6YjaVFmSgTRtABeWxTmoFSv7E16kSr2hrpO07/GtiobyidqL
nSMQRnuWfyZKrfgCpvtxtI5Kb36uXSzgNEVYqFTsT7HVz3fXW0M3Kh4HqsJAf04CESa5h9y9gi4p
3ETmEoFzmPwSjdiOid2xWxPK6ElLTfZslh2UzXB0ViXO2bQvAHHH3Ra9slSA2FmtI+VVTUIk7m1+
JNGWMxnTvbNFXtzXuHEO1TSiJLNCjDgRVQ/Xx30LB9CwZYuGRZHc93IOpoirzGy2Ay0FskNDNf/W
pNqulcUOAe93mDLzGRkopWTyENOZCaI1/SxlizGpajO1UTSAXeGbMZKiofLy3bp4W6YIeMiUs2u0
TmXswZwUjmSCFRJCzpGoE4kXJc1rmYV0oyimoE0lXefFSvoN/mHEOTmkN0ZLbUc0tZdkFK1ctFFf
0llQG633h4Z0Oqsyf0wM4A2VPAOkBpVr2FFQTmn+3aqah2m7oK3GvVa3Mhc8zEWxlo4+Y7DSUZLl
59CPN2mvEUSTTg8jdQSmse47AIgdrf/PsE5OUk98Sq7JtN7iTaUmmGskCBVdKwpf8a9Lb9YYWCSS
UQE9w/kYnNnqvgRzeU/CSqHT7617CwX4lnKqpwRgLoxWPT1NzKC3jDd18/8R47byoij3S1rnStLc
kkTJEKkYu0NTZ3dFvQl3VWACRgZNRGOApYTjuwQM8nkeaMWKLN/R17qUC+iVKVFdlR2rO2uZhlmH
+WeiEfvZNbgK6vHOypZ0b2jRgvWX5pAt5vFWr/UYV6xf1np4USnP6lE3kH/Hz4rehoBCR5tt4KKT
OqyD7yzvmI4fQ5Ow14kgxGNU2ifgAD1AJuU97wc6eHmu7CaORi/n4A1CDMlkL5ChURD4vOhldqtl
y0+VgYg3jMuK/BYTh56V3/DiTZ5QZ5pDTPmDeN4INdON2mzi9yrcmUbP7khVdzPSd0de1445ETRU
JRoZ70qDjNoEuXYdbdoJxTd0shDEUk5PtbwQgGBwCWVjI9yWWZ9trc2jpfuEF5g7LK0Pk0qj01xn
inDb3JeShoY6He8z/X9IO7PltrEuS79L3yMC83ALgCQ4ShQpUdINQiPmecbT1wf/FdWVSofdEX2j
cNpOcwBwzj57r/WtAbYElDyHjusqn32aKZyHgkoz11Jq3JVGIHHssMIGuAQ/gCI1O0XKQ3mF0uB/
fimL3GBSo7Yi/WFVX1d5c/rP/8r8kD/69XdhjszK869/IRKvsS/jRJuXkwU0hlaFqVJzHenH88/C
yo3WCCgfRaT+kAyPV5BC9V1Kci1DtkDZcLLJHL+XLRQos3W2eAIAToM/GcPS8iRyeMh6JJY8uLPC
Wnh70GcggU1j+afJ4GbJ5Xfykr+SM5nV0jbCH7ImofmubIZ9ElrzPZ8h2okl0UixtjJM8mNKsbeI
TC7R/puYdwM5OucR02M4BAkCmC9NYx3LRJBsc0xqd8LrXSQ29NkULoAdlSS1DsKgbnOtLdZxWb4k
YdLSSRheYsSw2ej3R1EP+81gqhnqAOwZqaUcg1pt0V1zDYmDfBzLYUmZoHWqdFGyz7KFYcA3kpUZ
h5dM649LJiSKltErC856MiUTjMl1ZCn7OvITKuvkIcuKGrBI8TjKCDMWO8yM7ou1eeQKZt2tLfyD
npSXKREY08rtvV4nrT3oA5qTpt7Tk8rRm/X9qk17bSfIAkuMlJB8je7P0cRxOWEVLAjtknD6TWuR
Il1LbxYchowcvkHzSy4v7qGOTmllF1K8F7PlSVeR51nKGD3Agzz1g2HYIZ3DlQQjcscUH9Mn0+VB
LtZtDYsiX2C+GUCNAGmVqU/swhZSsCEazLVhKOAoZyoowh1Oiihnm3m2AICOJJs2jNXoPmjdIyqd
mIM3tMZILrc0AKO7ULTwsOK9MrnVhelrys0ELHBomySC9GEwbvMG7UcULpS/fBqdSaOXl/dtD0Za
JmAr52ZHrWVX5OftcZsy+ipJmtZ9XcblzPOPAfhzDhUD+4f5UJYDnYmSKW41MZpecszsPtTivTqS
B5PV+m6S9YyYgeFbjgenK7KUM17gGHPxHSvakzZMH7gQkBVF6oFQuz2zN5fGEM1IibwwOks3ZHnh
KujyKzexdlInyaeCBsTVhrN6AeYjRN0Zag/H7oCGpYiBQxFxzDaFr7u6NBjbHH+OYGTZKmW6tavR
o/Ko9MbRt9RhoxkLfZgDuVe3mbmPaRdtw0awdn3vWxDWmnA3aHwMbv9sG1i6si/EouEMYskHvfPn
zZjIypHoUXOdKL12Knwm7HF4bCrVP6GHkle1DHbIkPx8BQUw97BOGihcQDC3RROAjqgkV5O0/oEO
bOcOApR8ZTBdrF8RuvFsvLT4bd1aaKNrRTCuI2BovXZWNTmBamSPSHaALRsFBXCoM+RkUL6VfA5U
Kk+Yo+d+/TRwjHGyOKmfrLrmDseh+RT41Kaj2OVPbcUQCYhF+kQCAcmTA3NhsSatl/Zl/NQs/6g8
1eETvVBEc1ISPEEtzJyWIvVxzBERpLFlPrIw0ZBvSuMReVXhSL1a3/uJtYqmQqbDjTwK+ix73fKf
cTjLJ41A9NUYPXfw9EBnMVv3LUB5TSWAaYKgHunNcPIDtT+1bTSchrxUDl3IHHP5/bYacPxaWc+c
CrNsI7Wkvxqe1Okm4WrmYwvHlgX7PR0HsJzkbtmlICWrzAxecGtoDoBqxsdBY7jgoyW+JaKsiiGq
V01H2q7ZcyGEEYwKWrcP5pXTOqprjTa1rq4w59C2EqXpKFOX0BjBK4It9U2Y5oMoSsV9rMfDZi5P
wwAUNq0S437mHQuxvtBgdhaG+4dMYzlmAgyOzLdYz3rAkJxtPT+pjX0y4E6WGiaCaolSQs21RbAj
tE5BpDdkyBVpbTq6AKM/amrP9GTwzR2iHcUFxPvQBvG+hbWyqZqBaY2W3NdR5HWE9O7GRfOF+2m2
+5558qikBx+Gp9POO78itZDGPpUd5RSbABwtsZg9hmzNKpvqT9OPabglJ3lZtYO0JEk162pS0TPO
R7XGbHQ51zIlcQbkoCzuLCJ53xyqmq1BDyumfjp4UoRYCMFwghFcSedWIUAnAnqBNZmCPe1BmRrm
fFA0XT+SrLvw5K21SSroXlLhNOS0gO+IHTsw+do3WG7hJZvFujQjecuCMHrcfhpv7E7oxwoR6wzy
LaJ5vgAm86lBCmLMVGlpqHmdrnOmH3NXnKhDwrnn5BAzWFTjx0aXqvtgglGg0BRj2Z43SlFNO45C
mMqf5rmfHwLaCAcM74GbK6J/bMIhdJQ6hN8rkkFGiZIXCj7AEEhAE9R4qyvwuCM9AT7kvE3Ddr43
ZhzcJTwPUUpOjanDp+rUQwqfaUVGhrlTMTzYXRRidhfxWgb4/4jRIjo9Q6iqKDchLnH01I8hQmbu
rOlOLxmWj5qkHIWZFTds+h7vT5KSpEPe6FjQq+3q+CBiSWKAN+G1s4Y7hBajwXJsiXq2Y+/3V4QJ
54449bdiZD4yidaE2xAOszqqwx6qgbKRjbtWJSO4CRnYdKWcAYTvoaSG3QHORkEG8MItNYvqQGV2
Cma/X3fcb4zWgZqIYXHlWId5MtP39WiNu3ZUoTzXfbMp1W7FOLZbczKBY2QI9WqYUOIVwYsgkrll
0jLeTF11P40ZW0MtkRM7BM+yzDEoVMyl+QPkpT5ZsiDCsUzjdV6Z6cZPlGpl+YirWj3YQUJj8yzr
c4O1zekpCFwS3uih5iGEpXFkFuuLByqbiZuRhEyjXQ9jWu/HRr/7dXDkm7TrTBc2YTV7RpoFtAtQ
EPSgpcdAPwt6LWNy1aBH8nnWqWwcNQM5bpr3+ioROUdXoowyXAhOcyaXhwZa5kpQpmyV6SptHd+i
S4gYj+xtdON9HD+Rs5DukjnfLvapvaW3B4hKrafG8b1WTHRJAB44SqV2WyMaOAu1QSrtg6KT9nPP
fLBcNv9fv/frR7/8qU9YBOeyeqJZnTWam+mG4tV64wVQgPbI2ExAxnW8Vv0q2yrjJO6j5Q9+/Upe
0p3xey8d8dZ3zaNZr9Vz3xLBirXQRamg7yIAdAyvz/3zgNz9GrjVNnKl+/zZfO0/sPEwLgxvkrAW
aPziD3XVJ44L2Nu4EdTVcDano/8GpKodzk21sdASCvbSVoEZqsI3tqWXoF+Xm9gTvXSTr/QPfuOu
uMAVPyOjlzhvFHb2JJ9Bes8vBmbVBB6No93neCRpXz8aB9hER0FcC97T4lqOaXLbpKXEjnVlRCi+
AwQ+xYqjXJJ33cD66C6Qys3oVrjwP8trQqOtOhrlHRBa/Rw8qZnXVO99eWRBgPajsI8wysz3UrOa
UluRQWGtU9hmIDToJtq0rbnNAA5HJSeGdB2Dj9sghZEfqvdCtDsvS48m7kzhg4+OOG+tPCYt4Cfi
ruzhs9oiLFliB95aINonFZlW7ZS7clMlVwhxITvGdpJWInJF1o4zHpJumz/FT8IrUgJaSdgeVsWm
01bKk/qeynuZeMXRmcOv9qg8WruYW9XrYJ4bXsAw0cZKeUDfllZ2/Nq/QURRzqFr3vPhJkf9GDfD
rRx3/XN47Z6kda04SG0hzbCy2dOFXQ0J0YYTp7RCLkKMqGGXDrnNzGrzR7FwUZMI11iwIUSM/apv
gTWd5rsG9NbBypnnMPChXYmh3Rlip9nNl8HD/lKsGfYIsA4dEjtCQgzsaUdu8ZN0p13zwVH1cyd7
KQrfo7oj0LzH38sc4iKejas8uTI3jrAVua8r97nb4Q2Y6Q3HjnDI9uaRxjEHyWu8TcflDgg4cUxe
cGNg16/zr/pYvcA026Uo9DfZdl6p+0eEk6vwmPFhbgRxIKihm/wBZCh6q116fyfpExopSlQXyHBy
V7PHvWKHuLEAZ8q2KFdStBnUDUqMlk31ZG3x6zM1M7ZTZovKNn40RQgMa2ncGTSZeVTd7lqt8xPn
cLQEkyOIu/ApXXTVLleEUMKgdpuDbJO/exkfhU180jbR1nis83st2uqB6wfuTTrL9/6W2jSp7PzW
tnbyVe8hyYPvp1lCb3UdgMJGCfrSuMUziD3agLdurbrCQwQ+Bx2b3XohGQBc3tP4lu7qo3Ffbt4A
LDUHZVOuUOXC/HXHW/KKIeRinNG4FM+qXdCLJnE6WUfBKjSd9jv+Tlsb8URT2YgQT6Jy33rSnqbP
8MpSprwz51sE9SjAN3S/iTJQTgpfDEpNj7xezH9O9Vo8Cg4jE0Aw13aPhb4aPOm9eRWTFYNWIhKO
1VbsHFSgljM65nO1NS9S6AwfhAy69aa7yy6LowcpLoQ6L7mkgydc6RUBL6QF1rniVV3LH81z/OYz
ploZG+08EzdwK1PXvHBOnL+lFD6Dlx3Ei3K2zmG8pQ3mb2GfCCRZ2hzW411i2s27AMB7Q7mRrxgT
6btwV9zpzzAKX/1DvQ82uVd+N+vQd+L3apk02Va2J6SCwhP1F5ZM0fYLjzndvjMe0jNBROSZA6x4
pG//DDw4uYtVd0E64LTxMJ4jRkZaN3wH4lFFr9uxJdrGJzrOacIAcxqQ1sDoYAW64lmo2Gu4aUgn
hr9qIc1zNWpP6L/Klm/eLp/CN8HAa+Q0H5xYx1U72agTGcZCJFg1nnRPyCnaEUjk++4Q1VxsbiaQ
V8vWtGgfbPOuPIuQfQvXZ8uKiEXdGJqDABp5HaE8O/9x4S1Ojlg/IIgc53vhIjN3fIgf0XMLtILt
NNs06ko6Th7GO3K56Io7rLofwck8lrHbu+KqPQiX8d46zHeQDxMqhqN1CEgC/BpMJz4Ia06J+DCU
Kzsi2Yj5s3Ylj+EluLAlvBhb5VM4NB7PX8yhnoZBhh/NCb36CfIH5EyUoo54Z60wMzjhi/4d7JGJ
g/Ok5fki0eiH3cCtyozUk07g+aINg1xrB4oCjjECYFFxLWtlXurMrb/FYCXs4leRS/ogbaW7qnuL
D9kN7gFdu4WpMtitw6kNmQy22IG3c5eylE2+R6asLQ4bdQtOK9hm0zr+htoFI8Z0tYEtUwVm4TDo
JU0g0MDw4dfij7qXbNuUHiMlNBWAzsWtcGQEi8p6AhpqkC/VefM5zDciVIVV4LaDE64MpNlnZbLl
dftkHSVxU+4xQWqGXW3Gg76xeEykO+E5WbUepbt8H30Fx7hwzU+x3+qsqfeTZKNd6IBZbtAJUwSp
H7nX7plxZnzE6rEnJ2xw5NwhUtvpw1Vxyl+sZ2p06VAJtmE4jAGFN/r8yHH9T+2UgCG/h3xR+zN6
Frt9t0R0egiMj7XPsuAKZ/0C6VMfd/M+dSE+OQEGoE11DOz+Pb/J1+kZMKr5Tusn3Jn7/JSpq+Yl
fCrBEH7wyEmB3e6Vd+GBb3dNhkXo8oUZwx1fxFw5EcGf1yT0LOscD3YnbUnK1MA9wcbj38tt5SZG
O91cjVstOUh27xGdgkjjufValLumDV1K//RTOxndxtFF4MCucey/WxHKFbgLekGb/KlBMOiA936Z
+ab71cBh7M7cRwrzphUGbZJf8j2JuJz97eoQeuq7ap27O4SJxTg507r58LeK4FjRunuINYLz1s2j
gAMjs1sfA42d8eXtMShOxB4wfvaGO6076OEGN4Z8ML4L7m1CJTTbODKT184d271wmag3Ikd7qs8D
Mvn3HM3liuzh8V5YB0hqUNYaKJNttVjxYOYbEi+8rPXq+Y47rLnPyi0ZS6HoMLBC/tDt09Y1sSLl
O/mBv29g9cdt0K+mh7HfG8l60VYmNmsVcyQ9XCv52tR2nNkj/UylEBePunpsIRyZVw6SQnekYCu/
6ofWurSx51OGvsbZVjqzQCF/kqNHmoL5Q3MX3eV4KndDtQou3S2pNgmDF401CuOQa2xNCpfyQzQI
unGCJ+1uVPCprDkVowzQvaA4VcmO5hzlHCqk6BS8ma/ykUUi/YrP/atB787rV8prcai24a7bty/q
Q5luJibCaEoJFIIshm2KkAuSZDK3XFWGZ7222cZEUZTtC3CI+V1uuFgAyQjw74L5UnyWr2WIc8Pm
6BeZlOZfgUaUkZ1/4+3K1C+8ZdMz3kVsWDBaUMkhHFwE38CC1hDyZFvc0Sa95puo2zcXpp3+TYDe
c5y/i4N+KZ5j0/E98xpQfu2AptjkHbbOiDfvWGpg4fE9ubHuVDysXCVutjMg2BoFipM+Use1+Rso
vYLW6HGkr3fjfWIOxTzA9rVL0HXD+Hpg4uaXN60/C/fZBafMCNuUx4xTB1LRd8Se8xcbW4UxYh9Q
SkAh2os3dCuXhlPHTlhCnW3/ZHrk8PL19bOjnbUjOvr4aVqDOlffufGFHcRi6lYMP6CxnfwVpHH9
1R0aV+KRYXtCVYcg/ylnqd75HnWLm52TvVK72rrYpWtzGx3NQ4kXzKQKdoxjeEflELzyzKT7Hvw0
Fhh104p2edHnXQm9hTMzRBtzVVtXH2sMd5u2005GZo97+ur0KVTPx8FXrhOeCNkpL4x/g1eJBYuK
ipQe1tl9Ym7SJ19y5+LzRXgtx1ey7QEtVc90nQNh6xP7ww6CRAEhNeXZWF9HtdqYDx3wxYCynpSI
iNpHtK1PLga7akIZz4FmC5/5mF3HR6j1/atluHDhQpsu++ek2doVQwvTSYlEsfuakd+6ugF6DtmE
fCRFA/vdPqTwk9c0gk3ZCx95QAuU42t1l52DDSJbk/Vzl27TQ/HWQzHap9fgVHKEsqiVYNvHXzQC
HtR35jMcRClYzRU2GYLmPPx9UKLiXXSfP/C2pXvxVTwrV5oZvCzuKM4IL3h9ehTJyNn3hcvFFfbp
K707DgrpV+PvEZAsU/Zr8MlqnAk7FFXtybxh2H2Pv2svZqS3LVfqh38wMWv6nPmoke3iaAHFcejr
lYdhlzWO5jar8DOLmWFxHvJaG5XMc72LV+xR3C/dM60C9uvumdZHWzlkTHBocIM79UF4ydbihzit
CZ8i0UC4T1gPEX7ylbdvgLfUj/qbXWuoYA85ReMO27B3lZX/4e+bW1DvY8S8W/kguMYuw+YWumCu
OnMrrqsX0jwJd/JvfNnfSOgFzbZ2+EAMtBKuP661jXWuz+0jYk7AWS5Bg3R9edI5liXr6RC+UVXH
36x+UurqgGjeJxp8gf3VE8jDrqCu0Gezy7e37hwqh/RTe+bufIje/E3mWb4Lu8baGycJf+EnswVE
F9b8RIRSsTIUpPC2+iocRG8BPK2syYZqOtj6ntGJGx65rcZmFW+bXYgF/p5oPhabRSTGGY7Es/ty
OcSaTBhI77GD0/QoPT9XEmN5l7YPQ1s852yM1WuKlt0Z1+qJG4eLFJ4BUX5hfzUf0sKOvuNr/8Em
IFykdf6SX6dsU7BPnP3NuDUurFE8FMYnU7eDcph2MUbhlwR0A7CjC//Y+NICmpq3KqhGhSrNCbdU
xP4XyvFfKRdO/KVyxKAyUlFO2uERe5X4wCof2CN2i2OMB+ZanIo35OjWYelvCkx9Vv5DcAl5nmz/
ln5xD/fPlNDTDj2meI7uWI5klhwsZzbjrubW3LSX5sbyGD6Ie4wE99V6uHF2hf1zkNbGfpucxZXx
XPO0VQhKizWLJ4ul9kJt/di/Dh7TmFv5iEBNcCd0pLueUno9PXNgJ/ajOZToJCu3WYuM/Bj2PVk7
7qb3+lwJtGWcBFFY7g5X83ka95bbn/yPYbzFzVrIIDeBNuJsaaPq94xTQuufxwaHD4e4ARujLb4s
D9B4qkgO+vbXmuzNAPOpALq1WHlQfFF8bLT9dCrvWAXRHFq7iTdbb+oHbTdu+AbEg7JqGAg+4jEO
7YR+UP4EOb6gL8RGyXDrtJTPeAnfc8qycDWuRIBQm6RZsYDfBBbyRbhgl55xLN+aZ+wUMgdP6Sw8
RpoTaG3Po9SpGwMR9GClBAUzmtn9+lUy6j0OVMJfmlmMXaPmkUa8j6HpNUgg4zPXJLCGqRvxJHhl
QzHZR79+P0GElSVtxa1CDEYjEW4B4g4FUMLBLooxTClz+iykSrM2Wo3PrTeCDJM/55eBmexwHDLx
i3GXRNReqJRRiA7dfSLG1SbNeT9h2WN1nngYhuVHjOwGBl014PGG02MYQGelkXJpLP77x2jWx04t
9Q38u3Q3DqTEgRrDwVWD7rS+rK8CQP3BEjqzgxhZ0IRFn7DKSiJX//NDnx9TQ4CNZ6g0MREYw1qq
I8qH0Lwhsqy9sKQwR/eIBZHGs4r3FCUHLdpp/hS1+CokhNuXq6EMTEQDEtbn+jSo8qeciCRzxBzm
dPPs83l3UcX4r8o6l2AMagAgzY6Fu7sKpi/wXUe/JSMGpl+Heew51uWGR0XEf8yF6FTZQ6+c2cIw
sz2OZwPW9WbGakFnhsGZXz6pzW1SUa8uvwYbXaEWaT6hG1+ttLzUY/PQCnPCGqk6xZi+DXpJC3W6
TaWgbFpV9Oisr6XJAOUXeKUgnxQOnlbvP+SSejFIt7ANGci3PnFiqRVPTn1SSKd5NbTmU9nNJIAE
qIH8cX4cyG/gclDAFKpPn6j8NAWSjY2+c2tx/DBlTdgBl8LRF3q+Uh+afGy2HS4r1pk03dYGpasx
eoM4hadawHSCGWPa+FW36cUgciJ1mWI2xtFMrXHf5xSZVk8zsMpoBwmzurEs+WOiabwyZcO3I8QZ
biD5+Edvc6d9qwPCR8HnqUu6dK2llAsdrGwM7Ke4CjkNkzf4f/4v4uf/iVwDFUgHrWLKpozmU/+B
pJpjEWkIdltPatAydvxwx3rTBG9JNj1ry3i+adL3utJOi7gpM9///Pr/Jkrx8vByLOxyJiHxP/LS
8VXqfRIaCWh3/7MAoldzZshq//bnl5HBDJX/JG+pIIpkeuKaReS0/iMEfWySXIKPSGsw6Q10rDTR
0jKl4iZuZ5JQ7kXw+5TWi3rdsoe2elOgidg9dYNcQ4ZIaGIruCxni+d/uSSRat0ydNCyD0Bm5MjX
SBStkS4e/vzG/xXezuWBuKNKBgnZkqHI/yT8mHptYsvqiTnhRYWh3Qll+cZX6eSyfJjEv72c9Nvv
SVbwLyFlNAF9/fP1Ur4kqKMN12O8E6QOm3tSvnUKbbaqRsetptF7l76riHkHAQvCINAtAqKeU9T8
5YMvV+RfV4wLJmuqpACc+kEasjoZ0T7EGA/hCJMX4C0mYj5chRVOxIh6nsFX0Tb3ULbPsqidF5ys
aL4YpnrNqJeKrzFgHBERHdHoMiwJ8QA+IATPw4/ekuhWjtpRs/wjtMqrOXLMKbkZRKV8U9vkyVLa
S1YWb4R9HErgI3bDaVitX2pTW1UB3DNG429C3NOgtK6zVD0oKPBLK1rM5F9RwQIamhkcTVk/oBt5
6BVkvaVR78NOQbIorlm1XR8qflDoN5LAVhW3vUgXYRSxKsqHkNvBBhqNfvr1168NPVv9+pbLykct
XbzHYvH2529c/e21NyQFjNYC95N/PCO134gaE6zEs6qaWAHhbCb9bjBkxV0eiHoYqPlIIdUk2LNj
/K7zTceWdI3r/C0O6o8ubLazqF6FCBdAO+BKqGrC7cLmflbrgbgjy0nq8CN+lyxkpF3IRqNP90zt
vAJ/SbJ4B4xUp9sl6J89N5dZao3TEyJFkAkTGYM/EqGaYBkomcD0dIeL4KFtCHg3hPs/fxXSb24+
SVR1Hd+TYsk4Qn88BkYHSBtRqCe00FnH/CEY/Z0Yr6SgeiTd/U0sqb/89GwV01+ugvybFVFiMZQk
TZMtS/n5xMsST7WKJMebfekTC84zAJcnQwpXlZVf4vK1kxRP8aYvfRkWahRj4bNYGIfCV97Mvr3k
FSYps8TRXs5XeLbNyKYo+/l6Dqm3RVKUQ4Kt//x1/W51lSRR0kXersiX9uNZ7XHQjnVQFN4Qc0ox
8m3VAYfNhkudEENUJjtxMNZKyNSNkzdxEpuS2sAexO6Stux4pCY/pWS7G/MHhqnnzBQ/Z/w9sfko
ZdNb0oiff36/v728kiRZC1FMlrAc/vPyqqRuRbXZFB4j0lOlDzWF4FPQlntRjM4B3fw8HaEnB5vJ
BE76lxf/N9OMiytpCkJJSbNYq//54ix5Q9uoFfcWQCwiF0puMPXAU7PRQFYK8QW11C6cxc8yFT8n
xBK4cDYEK5w0ubsgt7KT1qQ1BVBAEfPjX94cpL6fqy5vzjRMBagp8LUfVzLza/KuC67k3BbPWEiA
6GvPscZyCa7V1nXtIBJwYAeadtIDa6eOwV+gb5L1u3eA5kIxdbiepvqjICkNNWqzPIMHNvWX5foM
uuUFDWCK9lm1+osoJk9Fph/GxDxFzAhr666Ilee4mT9bIzgLufqcA04hzYFYeOkvT+dvtmOJjA+e
S5U9yTB+bMc9nsV8VokBarLu2oUFAszqmjbcQFFQnc0ub/9Sn/3uZlFAJ8qaJMsWaq5/3izcGX4h
N3MOA5RRbUCHE40q6ILaLfXwEocTvzn+5XFervGPnVci8EJTFJEsHdn6QRUs52GsRb/LFxXKbeZs
Oi4hN+0xKPK7v9xuxu+u9v9+rR/3myXESayqvFZu4XloCAsrYwn3RURGW/RWjQWmGpOjqqpsQrE6
zWVhMFgx9wC5eWh1uHHNdXFpZ6qxDujq1OW0FQv1Bnwkq4m06bCRy+m8wTpHxKAhbslEviJzCMGi
KC3TdpSBe2NfdvX1l5udY3emMi6Rk/JLzUkcUqgLNdpsSjxvm1DaVmTQ50V/N0WfMJlXpINwOjJ2
JrqaHt8bcUdtMW3EijyPuj9ZGUJeYdrUc3MShuqaIMruBOQDDPXT/pj1E+HITB6r7juO22vf8C6D
/DTmqFIzf75oKfMp2QJTVyC8cSIDWXJK6E75bm7DhP5woVroeH3xGTzZS9LoXo0NRZiUyQGOYI1u
LwI+U1AZrytmjL9cixYfZa1y8mXCSoZMDtosDqp1NtL9ErO3EiPCKvYb2Ibtfg6mFH9rzj6iV9DZ
Cu5AJGMbVYHbbVpBtOMJZrqPDXATBwOH8XbAb4T4f5hioD9d8tBlFImKpSL2TEUigouFpMJRE/2b
dgpHI9ygFqcNGKEmBqzz7Ff0zmJL2eSg3kzC4bFGMXfhrgeYfwZf4Sol9RjJV9smZyvUcAIlaEB6
eHBW8mUx8jGi5mr65l4z668+Ks5BnZ+FpuUM55dvoYpMqfgg3fAmp8yi86R4isct/jQQb1iYR8W/
LXxySM57C+O5FXqhxr+V+EcRUGGHGEwJtXUrbJdbYtSrszUZe7TACAN4k8s6APhiQ89ioyR42fzw
METdc2EEo5t30+bPT9Bvnx/JMIi3oUqWflYLetVU7aQvuWSN79Y6K3I43E8lFKMB4vekr7rZ2vMR
/7IO/q5I0TQkrviHDNHUfqyDWjihiwVO77VVuJJE65Qn2XYA4/HnTyf9bjvSqDAVjj66jJj5n8uf
SuwfQBIr94bJ8rqhY84F3SNDgZGhHiqWOVIUnq1aPkagzirp75XC71Z8NlVD5zsWJfHnwdEqsyor
By33AvryaUUXoaOnOQj6gd8+hdyOkW7afjA/sPivwoguBja3g1hjejd76lwga21LCIEMJtHU934m
JxhuMcD7wMUG3JB2JhGiFze+F6T5ZxG0D10Y7GBF7K2pRyAHQbDXarrOOT1NoiPWAaKQbOjcqdCv
Soe1J2G57CYa0yKhX3KNAzWclumVOL0p+ezlMxC10CD8zDhloUhz9lNuEkiePaIqWI1EaEcPVXmu
zYK+pEojWGznt+VqFrg9mOkRVk7e1xNHqSTTEeJNWCLic42GHjc2lcirT/yhrRIf44SsGwreKFcK
ItUO+vhoUqTCn4mRyIHaaTLyU+W4JyiuxponYQtP/WgDxmmTKjQd27T8YjiG2VSEt0AONA00tO0B
mbEZYP1yJLlooo9rlETHVyydOCfRFjK7N3p914gMxtM6wHyIbqKPn+akRFGZLY0/5viRzwssVrE/
36W/2y91hSO6Jetsmr8qmv9F4Y1E4mnypM9xtO39UX7M9HQ/EcSdSCDI/r9e6ucRrS/xkBfY+LzQ
wB2X4xnPMcVifXOGVvjLx/ptlaxzrlpyEQm0Mn9UYmIll0Wl1nyuxGuIdnWCnGSSYr3U7bE0vUgB
yEjUSVjI//Ixf1f10KWhJUWpxTnsR9Wj16WY5ynLy9g5I1QL8Pjs1u3JCK29VHJ9+e8/f7G/f0XN
oMICVv2vbgPAAUWP8aZ5dVwz1KuvKIXfJH+6FWn91bKHoNRf/fklf/P94hs0NN2ioKT/9vPUpI+p
nPeCWXuDCpq1sCCE9oxqZD/aLtEDWVZtajXekWrBHKyeHv/88v/+xMurs2uIpo44+2edbYwEWmmF
UXtiMnz7o+qKTYBqJ0ZAJCzeQL/WEZqJxt8aO79pMbFXyYphsW3gT5J/XFyx0ctRHiUy54LMtynf
h1rfRAbblg6GchYBWWT1EQLWUbewUuPkQFRSKFvVGv7Cs5eWO/ifle7yVthfgPFbvKMf1aeUaOKE
M7v2fBEiaVwJEFmFLwIZMSTfhXdBiTVgYTHTOR4RrvePml/NDvmBRR9Mf3nc/r3RyHT4sIFTMS0n
/x/vhXA9SRaKCJtKRUmWx8zWFqJnOlGygIHyBVP9yz2v/LvLwUtCVzGgu9AE/vmYkatezmVJ/JSe
o7QzhuyRvhCNUYac3dzim+brN6T2tSx9WM35pgECV41M1XHiAHhJdwrJKLj7Y6Ln0Q4kMmN2VeN/
8knYmMgeCur6iUCwdTlhCm//i7szWa4cSbLsr5TEHlEADAYYSipz8WbOMxnODYTuJDEa5vnr+4AZ
3eVOZ5Od2xbJTEkXku9hsEFN9eq5mtdbdnSfVEBb0SLQl7nF5ebq83H90TslYCBB5jKPbfPdqjWF
TklBKGwOCu+WrQuZeeVWwxeT522Qvh85wmbuSJO88m8HwRHI4NT6Nv4atbwFC33Va+9k8NCdtsyY
EvUjzqVXc0mCMPT5P4M6GhN5BnoFt8Qhu3IjRlTWlJeYdzjqlHe/L5Xz4rcLLrh8zCrSWhPs2tKt
9mYTYIASvRa1rnefPyz79wALdCfblm1y2seo910mxJdYLYa2oBKPlzk2sAWgUJwp8HxfTZp3Otex
PmhPHBGJbc1F0al2WCbeh9ZAb3EK3NcdX0LfflFpfdcsuFMRAgqdh/Ay0Kr+Yo58uHYIhzw+dSPP
Jt79NR4Uje8WXszlMrLWnQVQGtbRel6I75bu71K6WVbgNB9HeZIIZIMhvafIoVaZwuH480f34fLN
vqg4JCtMpd+H3mFdmZahcBlOJcJlr0rJ/4/IHyPkWJVd7UPJfGp7ultCFMRDpJ8/v4APpy+GXzb+
yZI13Hz/7kC9/GsMjvTybWrLRt/Zx/RnT3eqSzg3imLVLDPPx2oeFu/ycnr7JlFIuhaS8wihCoLk
+BIsLOIZzsa6TayX1kvROoZnZVaCzc4QuODeIfzpto+C7yBaTyCYoVVM+uMFcN4uBPjPb+z/8mQ5
WVAIsx3127pE+zcDyMQMuDiRHepWVwDkomF0N0J5bhPa+GfLP8rQrCZAlz//9o/2RUbYkho08bp4
X3dwxsDpHM2eMC2IbANV0DDTyNBj322F3l2CSedUD+0X9/zRqkWlh5ILaG1MJJYD108xZDp2eT9l
A64oI++SXrdHVxWPn9/ZV9/xboeJZWuDaGPA0l97Nrv13lH6i8X3wzHJZKCIwLygv+T9mPQTMMl2
y6SorJ0YUN9OrCL+yADDHPRqfCN0O/FWVh1ObvkVPKG1qGjdz7JTbHZP4ro/o9TlbpRtbYYpQyDu
kdaJpugxLsNd29B83wtGcmdMd5y+ECUurPbQuy7j4PvC+lcBDVKfPzjL/i1OEOTDlFCsPT7h8Ls9
xZFlJww43YcQLsSqZRunEqa3Nv2H60QzzbwmuwOsiNoX0nRoVAiWS6rOpZ9vPr+U38/7XIlHVOzb
8oN6YLWcxqdSVIcqfzVC+lwiG+mohxUqToVXY90GJwSym0icfP69v0cnNCwrDvwecblQb0/op/Hp
h1Y712lWYVcVbTybOdnwsNdF2YOCYtGtg6/ioWXE/7rDLod+JT2YlUuy/N1o9Rv8iybS3wf2AtCt
QBEIZf8q6+T+8zv78Hscm7O9XMJwZ7nzn+7MRT4h/NorDgrZ1IxNmUGhKq6CL2JNtWxNv93PT9/z
Luw1MOwO6NkqDtBgWwPLQXALCGzclTHSkWMVFNOS6ywujoomGVm3y29OcuRVyS23j8yn7/qd4S/t
jkJvBa2QlojMXUIktJojzRXnk+JnQEcHmkcrB7Z0FyLXcnwqmwHnqT35FWM7SpNmelJ2na/oZwrC
m1CDYLIpKtIneCSrJtzN/a7QkT4dHJKPVu8Vaz90YE8U5DeK+QeIR+NoQMsBrmygM5k2mrL70asl
kZpGIVqUHGDOmD4N3gZlCNWocGxpFVXfLI8mJRxXSrhCQ7spjugAtG7JHR6rMPo2aNekZxywtRyd
q7CMXk3sKDZpQPOIJxXywdnydrWUf5k7O5kv0atU+wBxY+HTe9K7kG6SlL4dNUb38bwUv77KVn+w
MRFQepIpiPmVkO+jpSybDcExDf8rDYvTjoabPsuvxGDfqNr/jhCIFMyUXkHSefB1ctn4EZZX1FRX
9WkRy+Mpd27gRv4lrWprReXdbGSPlisydmpqKkVm7/HoRlNVuZvYDO/r3s15uQHe0Za1HwPzuW5A
G3rpFUQpBOJOdF/0ZD4MvHiE/z0bhhvZ+udz293YKWrHPtg5SY4WWfvnNXk6B4JXixMaiVhywmOH
QTUYteRK284pGJcru+1voFWF9XMy5UckOp6nkDKeQYnMQWMkavupyzGUH1H9xzz2IEBAviR9EOJW
9UxfE7iQ9XKdtjOQ5PK6m8i1nt/+rndPm6K5ovEdn1vgsLZlk+vxj8m2HiSKfLwXn5oEe+2RNc1y
/kJscQTi5DiL87M5si9D6VyEKVjWqL4z5uIM0Ay46yi6i/Bdr6NyPm0xxMOb3Lhu8+bM6bxnX7oI
aVX9UCTOfJn2Ptik/BIqVXHNGZQxFcA6+nwt+WijsH3Ke64kJLOpHv+6mAQawyC7pm5c4wBQhPV0
3GIatHZ9JIC6ljuS3M8x7Ai6oWo6yUxee9qM9B8EYjh8cS3LAvluwRG250B69cHo+u9rVQic+n4o
KaRB4oUMcZwaRrwwovRW0arauVZ/DPPCXBvl8DR67Q+rMG+amqa2KFLOtuhLhPzKCEnrjl9sYh+k
dQUnNJP6+lJq/C3zUYdTb0SdS1IVWgdSs1LRpY7mGa5DSAqt/hboGWMQz84OjQfiPjKGo64zgy82
tcWX7P0jwlpqqe8ryX/fnxXbKVVDMC3VJ3UHjFPvQW9pY/uG7IWngsphnE7yjL5gURzVC8i2XXCP
Tu/T0Z8la2W6P6Q+wT6XftdovMRqYz4rAkQxPUwX20nXtk/TelC3GLMbl6LPuJe4tTF7AGvvFPMu
6NwVtJTs3z+cCM5H5MxNSW7Dfp8obNK2zFJwRpgjdeet7dP1Uj+Bf18tua1qyG+zbqLrTsxwmr8q
DvweQTvLbmp5uLF5vpTvdu60LwELWQkkGIXSG1TQZpymW4Ryu9itTgdbX88GgqIvhvvv75KoneSd
5xEYid8S9WVTFF3Yd9mhSOm2po23TJun2e3g7SYXMgBRkIOnGp904l0BMHj+/OvfQsBfZxvVam7b
phBLGfy302CclbmTVdlhlq2DrL9ndKA7mmAToWq8SDL3qofLQWeJpB3EgCo7kJ2oqBmOpnqoO0E5
mR+rOL2YGqQw5ajImBRP03QtujMcNI6TRb7kITv6/Mp/Xya4cA4dBO1ScvlL7PtT/FMhvyKFrLlw
eJeRAMQ3q+cE/iXuL1+cDj4aGIKkn8tjIhKS774qoks/UK2fHtIUpKgHXCX09lp2Zx6IBWhNnChb
/+Hz2/s9YOb2MCsU+Asui837sMsp8bQxsCmtWO9Sv3wqJusWGurGLK27t0eeBnrr2N4X4/H3sNIx
OZIjpSJY54vfTQLZkMRoA4SNRtcdT1l/cJz04mt9oPXRM5Um6S6hMPXAZvzX10fYNcYxn30Ic3nl
9pzhCyYaCTe2yuJbZYjT1EH+ZsqdAuvpNKyytQBy1E1HSB5z+PASC4bZezCCr0bWB+ESz4CamcVe
aLqcCH+9ttGwxzxJEF3WIHjwUL8RcmQNCE7buD3p+m9WkKDnSsCzW18NNbnstO/n47L0eZQpIWG8
r9uxgbQ+gHHEbBKuqwNjiwwImFPTK1jXi+GolfW4go0GKRUIcC5CdmlFQz+FxQj+5Grog3mNPvXs
zWtKWTC4FJOa8s8+GHUKLJqdIIxXTHsSZpZdb4BS0Y9VdvkuaPLrzIHfOC7w5jfef1s6sCsBuYBo
yhaY1O0bRtSo1FYOcMPffp0CmQ+2HN46dUVSrYgEhuGxbeRx3UNDnQtz4VFiq65EtcZ2DBpu/J28
Hk2no9QI4voDDHx/bVsIWE0wK8sx4PP59EGIw0vF/5UZhUQIgcivL3VOsE+KHBa6aTAeg4QCYCS3
7nSsaxpBK1R/geyOixwIMLyiZ8A4W1E2l59fxIeTa5Ep+pZvY735biHRTkXwEBbZAZwa3Yzctpla
t8prvzi0fZBv5GZ9BMqSRd0l1/frzQKaEnlZ5dlhEOi9aQtWHbRc1umm6o8JoW7BjYJi4N20Ql4t
ys066HG4/cp59224vhvOSICZREs8R8Xi/VNvSqj+OCgckjGL1g4mhz2JVpotfYxGzXo1t+5NA5sJ
L7ghu1HqtkqhONYTepJ6WOKNgh7z9spA1NDQ7EqfqW5RL8Xz3p84X0mjgDqB84in5UlK5g1RdEBT
3Hzklp67nut5HwZlu/YUtdmBrjS8BphgJz0c3Q111ZM4hi9FBNmsreCmzmiMa2HCaV8cCm3fjX51
mRv5tAoYDlRVNlEbQRP2jXRj45/AABnoOl66z6sGaBJZSEzCijVKxXwNx/9boqBOSOB4nw+jjxYo
i/qmYD8iPiYR/uvrHUaMyCHv6cNQlS/ZdO9DG0kxgQZfd24727bbJPQ7zl+J3j9Ys5FsKETvjCrn
t+JB0xtTVNquPkCofklmXp8/N09T1j7p5SA41uUV3J/bz2/2g43QYvuj7GYu//OmxPppnzf9OqUq
AvkwRW5QgKtZ+ySLFplIXcjjRFkXWVHdLlqWz7/3g/ji5+99P4WS2cn6QpqaxuZxrzCthzPUnA+2
9VAX/fnn3+V/EATiQuySqWKrJ1P1br62g8LQA1Omg8iT63Hsh01M7SxEuW/XWYuNS/kqMXNjC5z3
kxnRy65gZqAxt3jRQdB4K9kcRPicFdCPXHe8SEJxBaty1AGAU5GRaTSs59ClF6txgOUF8ltConZr
2+QGR2z3GhiDUQI4R853bQfSZE5vqKPD7oU8tYvyI/RPtEXTbdLQrY1z28Nbc4mrEhPbJ9ru/PO0
oBupMjihWuCvV6j0aC4o0IUZ+S02Gw0tIfQoBNY+7CUed22Dmx7GkORztrkcvvWzM2ACh0TOauWe
nNN54IaQnAfgl3iaINdoYUyk69CGIZyK8crJouNFY1XV4kGhnhobxgaWCtswGh+ccMYGq71Niu4c
u4dy66XGyZjK7QB+NjaiV2Oup62M2mM8ZttzWUe4RdH8ikPvF0eajyaNvxhQU9hjtr7PLGdZ2ZD8
LenBKFHiFeKhB0fRms6DLOUJUedDi0XZF0Gc/dHg9TkYUpL1iFffjye0iCG+hSwQbuad2wDvyf0H
9sZq1hUk3Hhxh7KWOKCJ/YMbJFga6uB8jJPkECb6pu6IrUqb2FPj2mEnr3lQ/kXRD3Orfl7QEukJ
LF54CR1AdbBZ26ynBdiS0CA+nxcflCsdCr0cNm2WG3Tt7+ZFaEwZid0M5lGgdyRx6HA36Y4Ya+vc
0dwV/lvlKqapz5jgr6dGhNme71Mdmgq6KUIaEQ2/3fcdq3Cb3+CqRxKJVqc9rgV04sJvx9Iju+/F
LnAF8PgS4mVrYECRmYs1tInva9xHh89v6k2L/G5PJL0prUV4o5AKLyPmpxXNdyelW1tkh9FOthUN
GKDU1G1bYGVR2+PO8oNyU2jQ4dq2biP4Cug9c9p7Q7xB2jzdxymSMaiVKlJfrEMfnQapHNFmtChK
vN9E/OEo5zLoWWxLFZ12cfZkZNVVVNAYLR0akVs8Tmo43o0cb4E/XkRjeyaJQlZ9gEqxbbz7Yaej
/KVNeVFQ6sm16ZcJtwJv4CO6XJ1gWkPKwTFev3im5gcrKAc0zitk2Qjv3odWZhKELhJjTZGoxkgp
pd+vm1g2AvMY52cOqjzdcS7ioyE69gfQA0WSzme+CbthiJ7NqbIvaLYixM4gBolg8efsKlJv1vQU
zkyXKfuOP2S+HfL2Ajoq3BOcFf0SPWzuMltk3BubBK4qvp1MtgnquFTxNYsVgMq88A5Z6ju47ebo
7pQ4LmwcckRUwzpaaP/LUgZADUhfhpi17xeuafBCn+L1Q1OJiISnb2zNqiT9bYhrJeOHnFzISnSO
tRpKYiVlqNPU/+ENLMFu0j2H0twEkmgm7w9k0zaV+wix9CUMwuMxhP0UJnITiuJq2U967w4bzMdF
QNRm4qGp61ur655t+sII3h/62LY4gvDBwmxvI/Rhw9Af+WVLlB6dQK3vN2E8vJ4Fpjj32Q1CJ0n3
KMtpSa8rLFN87wo7ZKSGEAFZYnuYX2V7mLOFOzqZj3kx/fhiLHw0FMiKCZOTM3Wf95XQicaTrGmF
PoxJkYGFFCvwvtc6bMY92j+eT+xf9Y6BieeyflHsT7X1RfvbB0ELKiVFsUsuO/r7wwZ211WllwDN
L3h9Q1beux6I4d6veDbktA/+VG1n+khXMazlr2bxB6s/+iD6f5D8EyG+79TICfS7Qcf5Ie0wkSzz
5OAUMMw8QPcbUaHxKFBEnCp5I5kDOx1EwEObQ1AW+D5HrdrbeXIedJV9JKbFArD3gRDiy2XKo74b
gzNomRsMk25jhXEoscWeqIaYsK7/tYv954/xv8KX4vJfS2Lzz//m3z+KEuPVMGrf/fOfZ9iyFU3x
2v738mf/59d+/aN/3haa/3z6K/uX4vxJvzTvf+mXj+Xb/766zVP79Ms/tjmH++mqe6mn65emy9q3
S+A+lt/8f/3hf7y8fcrtVL7844+nZ14BNGLann+0f/z9o6Pnf/yxpOKI6P/z52/4+8fLLfzjj7M4
z1+aon364K9enpr2H38Yyv/TUeSqEar5wqIjhTEyvLz9yPf+JHNMbkHR98QJ0eW78qJuo3/84fh/
ouIS1C4X6aQtPbampujefiT+XLRm8k14JxGdyT/+9/X98ib/583+R97pyyLO2+Yff/A1bHI/bYKU
oz3Gpkfik+sjffduZxd0ASCMzc2T3DSKCKJ96fU1wGOnp8l4ahQxvlu24iUYoznZlMrLSHLQJBB5
t1VCsuOVhsBBPpuRWxh3TuBW6n4o67Z5DScnK55mT/TGc0/v5WJ0TaVuFjP9sChOcFmplAK8CsbI
M7DMLDEIuqmlB3rIlE1zH6NuTLdJU0YdBMCWTs4orC0yHAqDiR8y6hY7eNcO7ZMy6rOLlHIoTIgB
T6xdXxgtvexmN7J7+n5VnFR5HFtYI0RTeRF2VSD2boa+cG93fTCtuJMw3phdlj+aSqFOoRModdFr
S5fipUt6cFXloROb+4yGvhd7GqGANI0BSnuMQo0jIVxMrG6QftAPH3eNezplXdpHF13u2NgTDdSq
moZvSyazOYpCiUSPrL2MrScvwkfpqMJeFRlck5mgtoY0Tdgf9VDvg8i5drDuXeHGUcFcKdDTrcXE
trWriyD9bjcDa4vh+Fl0hm+FjiHYeAG6MlRHwNP0HKHRoVnTD77lumniHSxYQrUGf3b4Q7E1LZuw
gKRGp4m5clxv8i+7OfKGOzGoStzwi3757EZjdBf6Q/bDnMcZyFYKQBpHwLokKKKUxUdJ0T66UdqR
rvHpNdN+C16K7ubb3JLRYiGSh9sq8bBG7sAMY14wjPYxqUXnKnczgGMwsYFolFaRY29aBd5dhxXX
sMv7sh2vaObNLKo4SZJQa55M67iuuVV02iJNO8Jp2wECQw6jvJzHBkfa2J1sbLeqpnQ3k7C7ahU0
SQEzvYtmOJ2x0eeXflYZ6lV6g2ggp800Kq/GNoVBqQtfI1yMay+khTsOY+NEh66YNpqADYY0nZEK
BpLbey1l8MWfqaeOpvC3GSpJ6JAZchtgKB6eh2U32YckbrS9I9przPOy7K2bxMFWaj+kcqjO8PNB
K2WM4ejd40Pj2wckIAoLG1YUARwidLvF4NcEQ0Bpt0vhSrtDN27tqUq2rt3HYGJD46/S0dNNTyR5
bdUNoLkARkaDTcKlCQn5lBmAA0Mr5YVVmmifxzaLnzPMhjEkaob9kNsRKNch/l71brgn7ypPtKnK
Q9HQJO2j99rbJTV4z+Axz8olAzqbeb2NslacOLVVndG1YkLfzsWFkc7Gxo+N8TarXXtP91Vxor3K
Ox1RVe79YNAACzwX/LSjj2oZDjduFdJ60soJXrnFwacT9pEZhPKeYJAKMYG3PG9m8eLoYXrqmqw+
d4zeIcOB9c7QA1vKsVK8KvMeYL3dAHnE2vNKFWH3vc8s3MrMWNxE0CpioAheBFlh5BcXc4JmHKy/
dN7EB1El6ZE7MVUWY4SdwPrjkCowuSut8uDQ4NtwMHwOqrXhhqe4XsQKAISF3oIV8qKek/wxHx0O
EZ0fXrpu7e0JsoItbSHtLsYDYjvT33poars5OF2ZX/mC1SX22vpMMBT3PWZuO0x/5WXvBMaTHU8j
H1WU931ctpdo8bpdnRvTLiNyuJiTMDtyExPIcYTLG2R359JEmgWlJHL0eaoMyGtJYr5qM8k5Qurm
3BoVBF0X9aZLU4e2j5xmNh7Mcm7O2t7LmvUwTRBTzCgtLyOR4SPTc8ybJjw/bKFpMhc+tu19Cbq7
sElBG71oaB4F5WcnTPPOasfr2a06bLAE6G9KonCvphIz1NBWWJ8M/j7ViFVUIw10ltXSV98t0CQ5
5z86y04YISbLLSLVm76o3fN6lM15UUXFNuD9HOwYO41Ap+ORXbbGzkkTwG2REMdVbI2HNBskbmX2
CIMWPJ9bTjmINc4dgYaFlQfS+1EPeIqlcxWfcmqddrrGbRRVd7kfVEEPYLyApj23Pld1a6MaK6O7
oMmms6hTQPNsLMIqKNH7NiF483FxPybOahFuMcdQReOMxlTad5HjnWV6Uveq6ZL9qBJ50kZjddam
vbm352G8CrRZYzJmeCzJFDZwuC6KvU/PMG4KlkuP0mwDrVY2ZqXIwAp7LnemJhmU01S7M0KLvmiU
UxsLt7Fzb2nSor2vO47IGayiTA67lnVzO4ae2JhFbx1mtw/OOnxYdhPF3jUbgtqPzGjMW+dgX5Ul
uXbHTM/aqbafcUSrz2XSYIXiLYg8VQCqMyOc0Gmw3BgaWxelhvHISGNnm+AFtO4SGNvC63jj09Qf
UWPHpk1TvaB2j8GfSbOk7hL/wfO0e5fWyr4wAq8jsqVoN/j08+i2dY4Dg3oF05tFtMUpI2vZLUr6
w3YVFavXyDHDEyte6Fj4m14rxcnOlJ21TYbG2Vi9BRBTkwpJZ0Xj5YStgNZ+ctzNOBEnfTdcKCOD
5dbp/hwrTqzIggTPZY9WKnSS4T4hbN7mMZVEbc64jRl0HmFkFY+HOBTA9RZ6f9+UzVnpZ/FGWwLN
C4KVzegHgtbRmeHQ9VDwOEXN4LfdbNlwTUB/dE5qty+2lAWwZE6GYOvO1rj22gwckY9p5mgxM7ST
w/LUHNFG4Nrkwesaexvy3m4OvrpMzG4fDXrZQIbiZGK/oysKb+axtBilmiapDN3HOk1mTgeDbLHL
6k320NrMTuOp664NBDVrqen+nXE6PmqnuIUyRk8sXQigIWuWmUb4xsHzG7kFZTGCiHC7/ZwuRw1n
ov5d1CXOumbv7PNiFGDixg4RPvrE6Kp3s/IoUyrC1F01oHE75AgCreu5k2Ges0tpDfbIfw+DvWvw
NA3OxtjB6MOMw6zbRfQLycNojcN8SkJ2ztZjNbvt7ejM6EaIL5E8OHU5nLGpZwVVs4ggznUmmGa6
wpFgl9C4SjddXvcT3iy4+iHoNE87zoDfsYtDNva3cvLfOgX9f3a+gQNB2fOT881TPWVP+fMvx5t/
/dHfxxtP/ok50KLEMenCptH8f443HicfnyZwBBzUsK2FU/H36Ub4f7K4knajPUu4NA2QOPj7dCO8
PykxINx0Oft4LBHi3zndWO+LuKydLlQghZAEwetvPUq52SW1jtL5UM7dsLTeEkE5DX39MGQnQ8OK
opkyJQu/ripfQk/B+jdLPbVSFVzYyX32kTE6OZx2gRndT4/y76PYz0ev30RMXJwnOHxJm9tUv3XP
cCKIgFaBGjea7ngRYmFhiye0bIcLkDKwcnR9Pzn0Sut+b2kPSYdLpPr5RfxGC+EiFKUrGpgkGbvf
EtQtOoO+ktF4mNoKc2AyQfRnDuiQSx6KF9DUnq10KM7p5nr5nhR5uZU92zfRQ8olZnhEMQ9vCg8g
ctI6+PrFel2a2WPWPjoGXrp+s0TXkfpKoLQkcH49ub5Vv8iqoKlWNv9439vbdZOK+8lrsU7zAEx3
D4Qy5ZZkzCELQr1ORleulY5PvCgxN3QDyA108d6dv8XmEp8Y2SXJ0H799qxn9miA8DX0nZaEru0c
Uol2VNDS1Fvm7WhH9XHsuzNHvG88JIGAsz3xcr6mjeKr1u+HQ9nLeDWSVwpNjhu6s6e1Xan4ENMw
upoPllc7K40N+HYJQVYTzAmOCqR9VHltUytnK7bwGZ8XC5Fk2E4e7i9+mC2+RtUarJnKUxbQmoOF
HtDdGhge4F3XKDsBWhuQ+5P5EbHlTRgal5wmiNMLfifTLm8mB6mXSrX2YvuQ1tx8FihFhrV89OB4
tqOsNl6v9/ggIU6fZbqRtMq5WDRthFye5PLbNfUkN7nEgIce2LmLAeqH1GlKjGAIKaY1JkEnpSe2
FrYdGJHARBbZX2HuxTDjKwyDAgdYoh2++mHB2Ra/4VWnZLS3g+4xHJy/CgUQoFoGeLD4/SLbNDmU
sQf7IGuGuODZpSeQpX5kppNuRKLSzWSEPtqBC/4cgb8j8bayqwHw9ESCOWYTFZTN4uTe6cKKYNsA
uQzK1ynEqZfY6Ypj8GVF/RuYdwaFNnH3uY8RZuCTT24ercWJXV04jrGqqmbat0MJdxWkuCwhv6ct
J8OmtF9cDxOL1gDIR1MDcDpAXm+z1OjNV9AUq0bxJUyHUMnFyQlwhDc8NG7yKPPovFycRv30sSZ5
LSrhrQlYbymxgXOIJGGYg/8ovNMpNDkT8mqmOjwZANnFi8CbQ/vDKNPHt59oi9fUYwI/SucG+W9D
0hx87ky9sUkJKlPogH3Uw11xDYCnQ3PnmDguTIlzb4TptnKDbLekqFMnh0yFhXhb8ey8kmldzdGr
V4anNGDf0Wuzcg0CtKgrsPxQ2BkXdbxLlQ/z1qZjGmL5YADR8Fg8aqp7qzSqzgOLgZgPpHgtF0qq
AwIiy03oB2CYh8JiWS4VsRV3EMaw1Yt8unEGpCuhz0hNatISZg/IannvbOyvg4sWqh5ORTLcDrPO
1gYppCHk1RUpSoOGihqJg1VtNOn1AOoqGDe0LuEINtDyHkDHz0VnrsgVXTbgLLbU2Te+DM76mE+Y
lJNvnLTadtiKc8zxQmxKMfAgEUBVqy6yjRzmb0m/EMzNhWEecR6L4Xw3I78fUumYK7xycH8PKlgP
vjFd9HN2D/8GXMUgvqOeo7drmtJdqIu7GrgtK8dL2NUllqoGzg/DcJ9PslmXhiTfMWOkYgJfTIJF
pSIYvbGPGhLe1x3NkNQPM/5Q59OhNlrarBqfV6qqjOfFkytIotG6bqc7E2Dkuh2KUzoem1XcM5R4
zV4UIhVfNpoKTsDaCOyL0Linx+hHJxHloCc6raseDYW1hK076Xf3ncXKphIE52/vpuwYH4WfPU6z
SRFS7bGAxYNq0bJ2TBJcH/1VFvIFkUvNyiqtM9Nyvi+JmzVe8vaWYsmqm3AySUamc3LRewOnKuyg
Vk7K1H57I+i0TWqbmKmPxosco+t6ZI2Y4JErh6ses0Sv4wPqKprYQ+4uR3SV25xMx4xPR9y91zCt
o5x3VFBALcq3YQpxAXEdwvMCOLpXb8bibqb6RMhLG1v6aImq3L59EVEKM3o8liQlsAGr431mxveN
qi4E7E4A1bx29gZ7Gw7h9WzjEZzPTI2+wXLZf0qocRVV+NfbEJkHVrPMDF8bsl86i0xQcuFOWT2k
7fiaypJaeWX+6Gc1PHQrfbXJkm3Khs2jS0hMWDbWkb2VXUgJgKCH+92EAF7H5QUKF6JFvUkL/yJI
e8pYYGQw9NogRh44uk2b1rJ/hHQlrBDRLR0U5aUIQN8iOOX0XvBAUQHyw7YD/eo8NNnSbTsGR28D
M5jYvEmAvGI+am4MjCwmgVKhmJvvbUzkjV59A4j15m0UCdJhG46XT+SVL+pabb2AXcK0eZ3VMsAb
eh1RH+nTybb6dVdF6cqlF0h1MwO2ZmzXCeuA4RaPduZzJgjTXd2735bat2+zqOhliS7qeaM18gcT
oHxeScU18LNSl8dpWP3IIw/X6wTzHRihEGGrrdIsxTNNC28NIUa7fFBPj1Ue35Ndg0RelJDM0wst
8seSbZUy6rRK+uC2p+sVkD6IraIUuIX7LMmI2xSLPC8eliN9Z/O8CkP2naRKNiA6LywnL9dU8J8h
tzCIy+qu4dkGSmBR2+GxWUn+2dohxLWOjGm5qZ3FFXbk5B2Tr3jbsS0EmZvOj16SqNlBhxg2GR0T
HOUE9kzyrufuN73Sj29xgDEy7keTbZJ3spq1zXqfn0+4Qa0Dj+qeGB/aik0lSQUTvklf07L7Vjre
pZacDgvEzgXu2BarCx6gr/l4S6204jgWPBojg2vyyiV0Pu2Lsdiy1bINunsNz27VlSxk9qyPcqDK
EVELR+7gVpjhUx/Tnb+EHgaeopUxrTODXWg2CaTBQP4AIhv73frvacEzjbGP9VhtVmXDw/1XCGJR
IOgrvdhOIYJoGBatwuK7dH0KaBelwHnWFrsoYpqHQ3XTt/O97yK0cVbAWs9Fmm9jSHIUAbAcAVZA
dE//neNGm6ZB1IiTHOSRwNjCZ0BxmJ7V4nyqjGcOJdT7M6ZKF7TpPlNUFxx/QdSOD2GGgWO5LKso
nhtiH55OXZSPNLexiJIPW9vnbgOYTmAB+vYsms5MN6UOWHzQqmJIOaxCTXwlJJeQjMfgi/r125S1
h2BFMbiCjsRcNkI+zPGm51CBz3IdFlIEMVjH0oeAzafx4jvQRdOO5NdcUb8NllB3bc4hrUAW6LnQ
Me6LIXv1FFur9Bk/RWzgleG/ct7YydKPNjVb8JTbf9FqSQ8lHiSwz5oIW0gi5Wk/L3H86DTkaLLb
cjFSFxM3mRfhYVH+NjarskHNFwQ9zqaTc8Ayj7AoYgHtpxhxRwpex4XcbuPrucob/aMhH2FX1Ngr
VC8b8lEnZSIfFhBmL2a6N741y8KO2veEjLGHHhXUUTfcUzmFGNO/BhlTB3IaTlvwkZmCoGLs9qIl
0MO/MHpVy/frPkV/B2bOHIZt5urLrs4eyadclga2kDGwvGCBvb3to8VlG0bmwaM30HHTx2xx2s4L
9iGjbo91EhkwI0x7qzuHzIu3Np3R3IUWY7URGkFVQYiYFo9vw8/vcQtrjI0u8FOdqyc9k4Af1RmI
KYbREs8Vo758C4Ni+1s2gKl/W4yT/8XXmS23jWTr+okQgXm4JcGZkiiL8sAbhGVbmJGYE8DT7y9R
3af61I7dF+WSaQoESSBzrX/9g+Hf1xpkXcSzjs3VyPTXyCIzYMgN6p68hS6ATSlf5TB070ELIl0Z
3CJW5d/rMr1NVffIaroaE/rA9MyUxqqNMF4oM4KY3bnUlRNHl/9aa1/PRToSaezhFiONkRq8Vj6C
rAfYtafFJ66U3N0U3EWX/whobzbGSAnp6tE5HVIy1vNHErWsl25J6JpNQBde+PbZmNubv0R7Mczs
fz6ddsbUDtc3hAyqRF3U8r/kUMwbtyI7QVUbPjRFz/gRjSywbTsek8555CUbKZ5Tb0WQv1bEUFIC
FA+vs3Geb7cIFendja0u/fuQBvepslgje/fSz85j3R0XjcbVdIfnUqbnhhKchiLtw8y5AX0+0o6q
RnjLbwqU0FNVfFFGd7gdFIO890km1yAeb6OqG4KSEJ4YuwpfZJ9/mZ6x7zl2nmxm3hB8dZ6TiyvI
B0VAc207FwkWxX+cOj/N6s+QskgswkX7Q3jNodbyP+u177kyPaRRGpDyyDPAFG1q5e04UMVUQ/dW
YtvgVWp/yReKlvS7qheYLN8ZuqqcIephy80J5+Cz8eXylMKQ3zjT+CH6R96wYa5f85K85gNAaZDF
C3rH5BYb/hGnpatMWHuaoXowNdQ3ZNQeUqv2DpDPoHp3v+BaGYwEWayzT9UiQTBTC9qbXFjt1utY
7cONbR/1mdMqB8r2vLyN0r9K43VGSEBxSIk0m8MfSs0HPLJh30HqKp3is7cwWBvHeTe3qs+VCQSc
GOdsWr4z06IvEjMIpGJX5lPpU13nF63mi7CFv2/cRTtqWvPDSp33Xvd/JkHw7BXiVrjcX8KA+1u4
xe/K8cYDhJN8/5LrLDHNeE8Xt2ZRkiPRSZpq/vBJZLMRREhHcrvI0HT63aTQU9Or7E0QQeEP8nAt
KhUGYHS068LBRMgmOmptOkW8dyGUUOZREBp1SkRu9N0T83WwavJuNUoLjLreXTbITeBpE/0Xm+QC
+1OUgngo29qKxpwPdWpchzogaSxCUdEYWsB023qpiuBzjDyMGGQRZrmT74MPUzT9IRq5a4Y42k+j
jixgqK5s1tfYpxLrluJkKu+8oF242RlZ4ws+wfmCMqW3fEnqOve88dSMGa78LlFfjC/euBnF2QnS
+tx7zCwpmEUUCvgpG70qycSYFk+EmQ/gGiCvOedW1p7lrSoSoe/G0jf2AbIHN63F+e8/agrPs17B
8N9IczE2dSzSkKWBBwkctUvPOUJUIEOuGd8ZstXn9SQik2LlCOVOnNcHh4hhFoPudGdCZT4XY/oC
Wcbd6/MwnkcKsbPnkEYXM3sA+J+Jzhq0pjqvf+iGuUsLPzn+/dBfT/FLGeRYOfr/eqLWJfyibqZ0
wBGJGs30n4dZf/vvJ/99sHFeqvOk/lgfW/+6/vT3Y8F65L8f/Ps5/+dj/zhqWhKIMYLU/Ovtleub
HJ0Ml52/X2c9vc4j0qjvc7iY/+/MIr04J9ksQA0Z717Wg+d9YJf/+aEEv0WQTqc15tbQ8ciyyPol
AqNkjGm02L5t2zHmCxll1JFcY1VISPh77LmvQ+03+8goK5zuO0a8xXRo+mo468lj6Jl48lnKczSQ
wzV10UTwcuGeB+IHIBn7vXvmvJ3z+uD6R9PgF2TF5Dw5sUXAC0ASXVyO5Vw3eee4yPzz+hPLqXdO
a0LHpt44OkZ36+vI3gtC7c9aW5vnBEDmHM3jqzkHaN1hAOygeP3K2X/riIbjFI/BtpsGui+v3LnM
IYkNLYmB0LMD9y1vUKcVKTVJAh7SUhGgJk7g5blVnmPMX2OyF9jvheYGv4d5l80WJISZ+RN09G1M
foxhomN23NLd2Vn6NApa+VPgEJ/n61F+aEyUDxEyeRO56l6FPPfJs9NhjJRUhB7xQZ65Vy1u+pQC
oqPrHDEGysfXesSy1OiqZ81nUlu1wXOkk9GSvsd6fJYFtm2wJLGblH4ZdsYSHRHd7sl/fcpdeU27
FD9Bz/3VRfmttmx3A/19IHproaUpgDtzQrgHZ/E3SxS/TLgXW0N8WzTkQ5ogHm4w3wY/zy+ySGM2
Ol8N93z4L/YvvyKtWmsICBxl+TvoBnzymv5Xg73iNE67qSlsKsT6INL+5mTDc1cbVMHldMVllXbF
ZeFtHIny3/ZPjAmeql6GY0dERWXJKZTD78KYxy9d11k7i6E43Z23gzONaSsXhF94RxEZxWlysAhB
KYKhtyVeJogGLNVUgHPsHcsWxk9fIx8rFZ3YJb0HjmAOtkMqjtkmX6bSdSlacvuiO62PEQierrE9
ENPdMYOTPmp4+LMBOQZmAjm4Gi2S5ahAUxyCtgs2qFt8BcF8y/l5LDXj6GUzZEt8Sxrcc7Z2jxiA
8PGmQe1rd+MlUJQYksTnExrasKuxSQS9JW1xfBh2G4HAjKEM3swUGFpSH5tyNMBt5RX6lQ8n2idB
qWqOtYWfbenSZNZR/5szoF8xIibsVn1xchIOGcyRP0lcHpCGj5frwdYTlItIv+Kk7TmNbFemOODE
KbT8wBTP+eJdyWGFXE6Fj9UneJy+zQi7GvXeOQXkWFsjcSZDV/+iNTzGtfmw2RoZX/t3+K/6bojy
mjYGDDFreakGE5WMGDd435cEPtXzCHbNBYRdY8t8smnSvUkIk+MuoSeFvXe6nlAEx3j4ThEzybNf
dBntq04jH6oziLGz5Fe3T27ACO9u5B8Gi8WCgPGbcIOn0vDuUQQk0vr4kxvpS6fJ+a51+geNK5CK
m10GTXwzYP7gczLc6o5kJQyNtoVdE7SYjv6pChrMD7IjDvMky87WoBwUnr2eJNFc4hPftxAMcEmm
U/kAGvqACPc0GtZFK1DQpdWz+2wniqIRMycxZMpmDBWzi65agVbeTcm9nbTXrsx/GgMiwK6LuWwj
QBvjuZrwquxd4KrYleQl6ciYqMuPbeN9myeveDEdf6/QucpduhMEqT9lUBJYQ2W0mPM1r0ARSlIC
IxUckC1TGy6Re2utuj02BAXMZnLv6/IpyAjbnQeFPQbGixzHpzmTwxkn4IOV5u0W4JsbtYg2Tuaf
fOhDS1Sbm0Eu6W6oiXcd7S2J1fDWnI5kbV2/VkWWPJlyPmWTlp76Mr/JPq9ZO41hJ7BYuLxao+28
aSndWeaO+yjBgaxH2zfEiOH72f0Kaex9qoi9o3sR3ciIHvMoU36d4Z9RyYXByCwf7c0ME+GwpN3P
aHlyyuyOK8GBpe6eSrmFH79NBW67DPe2qLq/9SN4b+Mce9c6B8S4wQnBsUoLNg4FSS5ihJFW81aT
YlQzCormI8aMe8ihTDjoEUtmfUlqbs16xDPFDRfTu+kRLU7OJuY702vRJb8sch/TSDzPsKj8YYax
tymaqcQ6tghzI92q8HGJH5FuD7+yZAKbaIS57cuAXGXnw1ZYhgbCCLTOpEQL+3zHlOx56cynWtT3
3jUeOGS9MNtyieU9RWP5ETAhdNQlbcTZ/jr6WnLthbXT8OuVMaFRY3nta8FuiRy22EGlvKV1+wK7
9Clp8vussWwEQjxlY2iP5kdiUgabTXusdOOrjM1Xz232cc9Xjx0vsJbTbGyDshy/zuepay55FjMH
GAjQIeCHz7xsMb1fzO/GVN+MIr6aqXwxXfADxwNoX4R5FnYfpgUxqbAQ2pharWeLJUs5y5vNYlRk
1ULB29jZEnaF98Wi59qM3JfFQtxqMpG31H7VdAtGUPxa2fZX9dWoQ2HweGyUwB1kzGyfMv+7jQsg
HTu6k3b8Efnur6nx7sheA3j40+S9F3wdw1T/mLmHJBa2voH9YvLhYHId+GQiFw4TrwS9TOGd4sU9
11p5DgzYhHlhgrnIJzD4jY1tug8EPkz9SZse00wClwV0WvjNDrOaEAP7n+ApX+Yvc1zQM+qQZUA8
7YhwsQKGSbIEX7SSCQXLUn8oioZW9bJo1RJKPngcu766qffa+eXPaonPvYDtNR2LrkVi2Ty0jKAL
K9F+dqxkfQayhOMWOX4G7Hkm90+Whk/0Uz+ZV6mRzNtmiM6MJv8yOfMfMLFvlCohNJ9fbXrxYW5t
FYUVtpx/wgGXaKXyMpWQ8zF/1YPusixNtHeNfKSz9V9nAA5POgkdtjwOLVzgKs+abWF4N3uuiKem
lQQULa8RFkOgI87FBV4zgvascTNL+9JnPkbnxTN1dRzObreEOFQ+sNz5U09wZPsu2LZG7Ia6sWtK
zbkQOH/M6orVoOrVlKkOe3/6gGj64ULcAarmItRzRqwOoHJ9xQdxZ4ByQ+gNE+Irpk5+JiMCJLRJ
284xIaVUNW2UE/+QGteaCpaKEsqDKZA7qeEfXPrOAuW3xwfQS7oNX8dJ87J3a6Y/akrzUE427UVS
1aE20VKVmBba0vIuMJZrAmC/gHC/upplbbOCjd6dwGjNnG9+lmcjM77MFEkKeclD+A8AyrSDWCiL
eZDHTCMMbsrtA6vfL8OIvjqxlh76evwxICPfgy9Nm3YaHoIBaoJCxkhvQiw/9KlC21Oxp+OfebUl
IW4aO7Ztk+Qqvo0m14jMym9DAHCaI4TbV6lENQDcxub6ZM4W17wcfsxkeA864cYeBLvtAvFhW6Xa
e1zYfCZF866N85ObJu+l3mPUBVVtXlAU9HK4ZKZzkK4Jz8p8ySNwE0+Pa0Z46Y4xSLpBQPOJlUGx
CR1mXRvhJ/fGCW6y9FV2qGvlH/ZCfU2t53qgUnNJL5yX6WuGDZOM7KNt1j/G4QV+s+MbH83C5JX/
ZngR1OvbQZpM4OTedcY3nek7GSVyj0Jxw4wXVKypALscaNqQlHSZE8lpb3z2bvNf/5ZOEOAo71tc
V9jlGD4Te8sFovMSLodXR0vxvG5q4zAmP1tURP/+VTOpWY0gi6inBMyuJuSVvJxwgqM6xFAx54yi
7ewNu5nDUcmrv5pWBbPwfcFoiuPGDca8/F89OeI1hoRgs8jIWQk5q8mqsJoetml+J9azFQBzYGdB
le8NNqQ6ccOany3oh+vP6t/4rybCIODKwTIA9xieQ5FqNMOuVbnf+oc8tkLbWBZp1vwffuyRrgI6
zqHVuBhJCA74/fWfsMVSP6vbMeA4WRU8tSM6VoEeFReaF9ahrQFiN/b6pzqxCuMbRpTAvKl8rTMT
bG7c9/wGjt4Bfx3LAAin4sY51DaMaB5Sr1cn9TkRVajO1emagsT46GGhfFQvXrfDbn0DDK4tmJ7M
kqemCtXh1Hmpl9XU24E4v753jtE4h5huS/124usvLZNsowQx4amtjLbq41FvT32E/36rAWdlTlRz
4GbNQjOB+3nKYE1M9o71e99kXG081jEBm70yVD+r5wjm/br7odO22AI0g6d2+V9Px47poKckj3K4
PIg2vtlvDXAsEIoGKYJ6KOafRecf1VPw+A+XgQ4F1bZtQKjnUDppvzhGcq+W27ltP6SobuqQ6jmB
eC6WF/UMdU6V+JM8//ukYh5UJxwL56Reipd4kmPGSr0gmzDWl1OHgy+O/unZgqhIi/IlWI5oC6he
4I9X4lq25P8wxPKVuZUJsNhim9VbTPWgqG6qoW3C0WTSEVspWg/vbnFXZVIzNovm1ock1jW2+/m2
DvDrPvtku71rE5dr6TSEBpX3OMM+SC/148DE3JQm4+CMxNgeLFqvuBSRfj5lUTQdoCN81kF3nKCn
U0ro6b7Ko40rnebotEhOm+zaxD8zAD02G/OVbuGjHKeSgbv3stIg7IYLdSyf2SQBy9RQxG7utujQ
oZZeh2R6FjTyXXXC1D4xy+RkxdWbGJFFLz5snd6gb5ISuKE4d2J8Vf+VQWPu8JsGDKU87CANmSTF
7Me94XVMsNhE4JvjNBeNYp96v1C5kh7rzN/6qCWr3gGi1lOQ74WKDc8Dc2e13ru1ZD+syvO3btNi
0KGkkOwQ9WN2+rc8ph5aHEB212TaZM3sGfZIG6efvKlyTrPasNpM5ek0gMZYYbN2xfp9hbtxDOCZ
IvVCLWzL8opLILMqNYEBsCu2rc08JrWOs2anx6AVCdZdrH4WoPBczrd+wH8yK8QT/EwsU9XITO9h
UHRV/stu025HtMAlMCXnX/0RvmBYaxU/4E/sdK2nYmK4f5KtcdRLBkgmnN2tHu2avv5W1UaFGWCe
hRG2wK1l7xeDQUvvD2JrD/ob1hRMycziEYlBpa5XiBQZUog4wojQotdZh5PUzsfKAzuoEoBuE17f
pkfGs0Q9k9iCbRjVFN4S88FyRbU3CRbX68I+wYa9tAFgxCxTayvVMNMxxXWF8ItTKTjNlXkloIpt
9FrC/xv36YSSX4/Asg01hpYGvLdCvMURRep6ofsewYtD5e5aI3B2eL4O+5JOZvbG9FB1DP2qsu6o
sJg7D+qSrzWSHBfpZHunubqIZU6zxrc6jD4BedSNmu8fK2eWTwhmQ8YqzovunQOhfV2i6VfqL8Yu
DbL9+tLNBP/CzbV0N5lVsh3tuDoRnwz/S+Wo2JBIJks8/6YVVH2lB4+RmxWam6KDVdVTtqQy7GIS
b1KuC6m7XwsiEra1BDgdCmc/BtQtS/oSCWJo0pnf9DJni/ETd+KQ3C3FzJCs0RnKn0kjOwYmw6Ei
xaisgJoT6Wkbc47Olm0WIfrUYuC7Tb85kUAxAbrhohTfV0ZSHeT0i4pTEJM1k1xViUuPLoz4g++6
wXAikcWVPtDZztOS7wdZ3axE/GLenWxg3gS7xK7PQ9Tchi65Gm726RdPQUBp1BStjaAc1FndC9HA
ta2V0ztcF5RtLmuAQRaROdJEGHp/DYwTAn1zNyWwt0psMnGFgWWxjlPVQHFlSZWC86HIwxg5fbjS
ejKo970CikgvKY/6jGqw41ICtkmCRCdNg9LIdiWjrpFCr0jPg49EmXHROjRoC+ZylB+PXCmOMTRh
gsTfdFvcnMX5UsIgZNjD4IYbeKjN536wvjoZDVylHXRGjvkorqPb7NgO9nrmMvORQ76PPCYCYqg2
vdjn0W3SBwBcJMHLAi+usqjK1ItIJtFVZHwravHoCuctT+ABKZYXWwfVI8OypYcLn3IDl8pXsvAL
Mtf1P2p+thJzlpF1mBe9OBa8CbDip3iOmNPSo9kJKR9E7Do0mOvMforB36zRvyCueZhGebNqroUq
SH5oMsFBmqE2ejhvX0iP+3kiLmjQQydiw++XgCz3ng5Un74lcfcjUTCQM8LkSROn3eACQjU05Xdj
ASOqeIftVE/0JFa+zRISnN0YYiXpQr8hiFkMVXEsiYHItBjxORW4H7qtPMqhQCPYFMG11Px97ZhX
Ox+/4NaSAh1ygbgjzTqBrCqDp1K6lXYnGtHtfGG91V3QnBmyhakgmNE1YHqIzClO2B69WMJ5kG/7
qx66D5141J21UANUGIinI19BYNNfxFvD8/4aM6JPPico9iDVIQuG00MYfE5EBc5cfJBqzDS0dA/2
4O+x9TmWDOfauPuKU+khw19o23rMtL3+E8f/+1/kKdn9rOpPTb5iBlvZwyXH+2K3jvyK1H1aTIPE
Yi7zTjE9yU4N+9QAN0GYBprRQhqJq4ea2GGPDwOH4c1untNPNRR0/fprZ8q33AgAa+g3xpmrFyAY
S5LafeW6+VK12kbXkO6vszNUyptaBN9buXyXEwuQyJh9NkHCImzUMbr27PDfCc2rqPw/9KwrK9gg
9RNqNSF08M5hDf+HqUNrcqPBge2RUcOhmId1KMrk1/ezCpmF84aAkS+4A0a0tQjQLNiu3IVs4EOq
NKbuih6l9yx8Exu74io1KVeDaMVNU0xGL6YsigLvtP7NiSZ1uRcPPpPmnMQurq69+zRbdDh6fc6K
gf5tZBwZqAFeMzRnGtAvS8zn9t/fuPNPtb0yA1JvG0WwwXv/Z/4DNC5R1lnTH2nTjgULx7QYT4EH
eVRja8aI/ymvP8U8+SGxgs6m8Q1rw5HgXIiMG4JODlYA5YqAfzcrmk8CE2DHZOmTIuRn06kCbAk+
/GaEcOLvB4dPb91FAdi2REFcxoJtzUzKt7GNuBGgIEda+qnKpkRdp0T/gPtbfB9/ce0VwaGqgIKi
Zr5RZf2QLSu2WuFKFyd6qJUnX2/SY55c6j9Nury0Gu6X//1Ds/7pD6A+NN6oaaE2CRjuKgX/f1wt
WAbk3qhZ3VFLLQhwdXRfmFGSYsFapma5U/vWm4zFVjLlSo9g6nISNnCc2lpoWK6eCFzWIO19rLTn
uEHsosgxi6T0WhYWD8+dBW1cccn7jk/O5RJK9OQVmPTHX2w223ofTea4Cy2SIjfEMj0uefuKRQOb
anJSsfAJoLS6A//72/f+9zWDxhzWrnr7CAz+aZSPEDo3g5SsC13vzD3CJi1CR+UlbBOlFjPfIg5g
JdPrJk57nZ9eVpKeZvFVpqUigSs2eTRHLw4Oulbj7Vj80J2x1JXjqauhWK4Fw9TgLQ7TQKhNJbbL
x+zzyVRE31ZFyQuSXoFUjBar0wi4ksyIguUv6pCTJVDmaCuKWie2R3Y76Qm8M3yYVNkEw6OYjp6O
rdkyrzykTNrN2enqk+sTboT5GA12guUeKsmTUEQsPx7rrVEwBrKAjwhNQZTawv7MH3oE9yie33Oo
CYuHsfa6uzKuqinI8wY+Od+4mQUhPG4AMPvUwMQK//s3ghu0uuT+/wWMlGZEK2SDYFfk6f9wpXFw
FqmLGSf/TCD4GilWD72fTaGJU0ZZof5dXNziCFkIq2Y4u25jhu2YfLIn11jcbsw+fp/VxVcrnhVZ
MBfsL56IIXWx9+OXtLT61po0/xXzq78Wpc442YTjdiOKYs0wf+py+e2l8QPu2V526d0Mik8/Z+Eo
tTeADzbU1mSGAqssb1192wnvKbOHx1LW9Q7JLt+H+6NRPE6yJ9Md8ejpLpmLXelp71GfkFdWI8wL
vGnXL/1Fa3p9n49m6LeVc6kM6Vwc6K55jm9Iy5gk4dDXsZzOUTC2PFIZp0iaYVo2Lx1Y3RHzvJzC
q8NuTnQ6bHK4s2EtgRsLvdyxtCHeEA/FwfcaF7CTBU8xw1Y6m9XDQHes32rFbwtqJFWkuW3xWQRE
BfisTY5NFbgyqdZ/NynkrFZ71cf4syoLQizw9TC732tBiQ/AzdWYYLbVQKaaujMUcav1nPsStVfV
F8d1+t3L2lMgondWyodqTemikc8rbAg59XcZON8jvQ5zZ4DSO0ZIR4L2AAx5bRYqrkCjRljEqOzt
fihiEBX/1sZuaQ+H8dMep9emLC+mnrg0iXDoU4sqfAl+z1X8NW6L48pU7ZOfSh2tmepYCT0Ejjhe
hSTCKUuCIpHKjjlXypIwsdMHsdMQb4ZpU11b17vnGgxexepSFWdXdKYigxRbSOVXv0hOfuxg9fMX
v21QfUc1ctPp5UAf2TbHFA6pD4jgJUAdikBnJ4ydctIq7YrTNbsSS+PahHtv1/fBgM/fdOPWV60w
leyugxi57wbrlSjv75FahbyFF9f75mvamN/XGzxp6yR0quk1yUYYAHWMAKYxb3VGAjPuGwZzFUXX
dvD/ab/5sbw5lsZiQ9+zccjocOjJfY2IYwwRaJ6Jf9phVPxlasSXOhU37BtkSIrEBjE94iY2fz0q
cImzo7sGeB5GhrFtLdS7a9vdawAnowEUsFDeG4r+KDR+MZtOSSqvQ/wTpF/T1ss2SS6G0bJ7MDMq
LP9SuzD8s95KLy0fMrJISBJV9V2Wy67xEbLlksE1k/H3IRfGZYCehgnjVso8vWWmPBF9II/CDAB6
0N9u5IKbO4I0IAsyNUU1sp/ogXOwl+Tm0Fui63WLsI50BoC+vCJF/nDy2XzLya4nhvKKNem9XhCx
9N67j9sFM5hSRxgA4pTC99STMmy9ugfeqgBk+9TeV0lnbqVpjTs6dGz4EVYMQ3Fwe81h/D+UoQgm
hZL2dKo2g7u+htgDSbM6eqhRV2JQj6xnxu+Pb4LggSQ6wyo7W3nd7HOtOi9LimZ80i1ckZYnE9T8
kIwaRJaqOpX9bJ6XYHlKKjtH+W3etMHApgN3P2IA8sNiLzqEru/13BBS5jTxXjrd52TyqKOBMQgs
os9Q0qyz53X/+omxoYHX71kz9dfFwJsZ+tqx1i0zTFzr7gZiOQf9V0kSO/gSVBQ5Nw5BXOrHnmHQ
0KcHkeQTfMVGu5hkuUN5mI5NtGiX1Mu8c7t8rn/p1CPrTyjqGIK2NjTbasZ817ccCID+0wJ5/Wjb
XnCJhiU7+JX1LW2C/IqJRIIXbxkGRukwmpr1C8HHTwP9z1HI5Tn2vOxYZFhppMUA3bxo8B7XcCUX
GA1sgRGdSzKaN0h0zmE9y/UsLA+HwMrqPkUEhyUSVQv5IWWk4s/GNqIN3QppOVibjgcznpOTWxTM
d5qcPJYs2DopL6eLFH8ZnUDXAuDcYHi4swx4vB0MwYtffm0G6HWmE59yr3UvtSpCIgMXJH/CKwqx
2asd9/1ROv7BM4BUcupOBi3TV3yu9ks6h5Np/rYk0u5sMNuL3fTtZUqMXw3k9H05ieGS1NOAxVQZ
78mM3+XTaJw8u2KYA0p4kaZNQlzM2JC1+C2K/a95OqaI7HToLBGio9LFtIQe0rKyi5xfnX5+rjpu
lyQwbqZGawFiAn9Q67Lj9BZXi3H20/PCCQxLXAEM4bUIyWk8dEZxjoe5P+ilS5fcNEt3xg2gA8mw
NuPCEGWbzcatguF0hmCfnTKcJrhlixSM0Mj7M21hjsjk7LNSs/FkXrgeI4bKi3uANW1NjwjZIk2e
UxjiFCtAoDRjKb6oDOM647wygPMOJYoQPcwsrdpiFwKs7iXHVcIl+h4EOB8/Y9xsFa/uuq5aldJm
QK/+XSTuu10u72t1QfywCJmTHaTJOC/uu+/E2uV7RPqKyV08fAwV82XqQ13pGRwB0J7ZOLfjjKGo
0cU0pQjcFya0hEK2+cccx5eVnl2Zhbv1KKQZ1xFsYSJak672DD9qv57lSphWENESlbcpCSE1no3E
eDbsBpIJ9foyBIy/uvtaJ7Uz24eMy0OSQbcqoqDdagPdGTANIU7d1qmWV7V9rhxyxC+w+lvWft4F
idLZFzJdoNx2+UMqarAO7Zwyvb0vTflQfFjFPnctGOgImxglTmGHJCBFBBmJRayouYznkF2fUtrl
SLWEmoMfWheB3fSIEK2cOVzdbHMyFjJwxc0w8Do91Oe8gXSmDQ2tFY+sIpklrvXNY+X2jwmdu5fu
8RiGp57LgzHI+9Kn46kqSWdNreSpLaTY691+1WytBGFSU8ttq9OLjvDsdxizKGTf+7TqGE5JB85Z
WvS3zbT4WKKVZ6NH+ZoJpUHFmmbSmudWD+6xszCrNG90t2hDXHl3YO6WRfq5NAX3KiOoQbvnE7iZ
66IdaOcHxpTNptebHb41t8azj9XsIjRxjmsD7Sm28dB5L7AlXmTZWfuxg8XVe+2pWNE0pQcMtBPx
HzddOdaV8YwkwgVdFecuqMOlsN4KBWjWSl2jZeAxOhHaMhkoWqyrY8KbotMfO5Qv/D+VYJWzV0Uk
3k7bTG/yfYPVIKjx2YqsnIEMKqo4+jMmRAavV8SSWGCRlJGbzKyfKaLlZgVbpoj+xBuLb17QH7K0
/Y407RQzX0FXnMtQzyRKIk66wwsDuoo9UT1VMXUR+dmhhU8FEt3y0Wnaviu0b+sLxE4EoYf1waqm
fpM53V2JdmzWB1bb5puqPVf8IMKntW8cPFqoz7umfcsZXSOSofYtAW3wSgKP1cQ1bTWsx6WHWY31
3Gj9U+rBgo5amM4dNuI6IdxYuzApDvjoAr1GOJM9O8Q+QpAHlxycu3TwjI6nb7oBH9r0uEF6yddD
jrAJD4EnGqDPJHWRmaJQ11YqERguSnxD7h9/DMRudNPg2ispaqqkSJFucWo2c7q1RdQ4RKCsecb4
txY/CTTnoNXvuhV91tpCRBf8SZJqmnDyBDW5XG6y4lyjGbcOP8GFyR7FC07bIasPUpep2KVa/GFU
fIaqSmXD3rmz91hk8ziKOfihl+WnYSIWUPdtbySvLr55Y1//yaP8ZCgApAT5Rdern/K5/T2CnFrq
HCfq39obcN0Llp5TDGAOVXQf5SKi89LWpxKrqW2PCxyNxhEnshaGrO2Emoaj7mghbhwa++AksHWt
KftcEREfpkOsReQQAwSGNkP39WHC9jbRaLz5uf/Tn4JnMKidqpeScdjpox8prhWfgFL7ifhRkeWz
WzAcA9S75Er9/tdaFvNFS5E9AtKUiEj6Q9hvAxpdo6QeqjDyomo/Gfs5oZOHJM5y2KGbIHhmsiRF
tXWoxUCDozR3Hd5b27Hx9kq0ovpx1ZI4M+01NRkvkifbBv7MLEiRWvX1mfUTf1QEg0rhsfZHdcKu
HSeYj4m+2HhjcF+FU6sCw1AXVTNr75UJNQk59QrArbi1qapmj0zGopeobzBUgFcaI/ml8CsVn8qW
WIZZ3Kg5QORxmAxk9uRcrQOAVZ9DXhUXAuwvwxuh0qqug1TZbdqRRHxqXYe6l8p+NAh18OF0BM/D
0h9KgYGYAffklHYGZCzXZ4qTFud0Tiq2lvfBdvkynEtmxyfDNp2t1XnFPnNd+jGI/4h0tedxcb/0
dRVtMQdmxtOPoN7Wr1mtsjk9qOzbaKO1EM/p19CTuTU3UXW0J8yNoLTq6f9Qd2bLbStZl34iVGBM
ALecRVLUTFu6QciWhHlIzMDT95dwRf0+rhNV3R190xeH4eNBJAFk5t5rr0G4W9vamC13cVHE6vHE
SVT4W+S0Y4aJsFHQ6OcD3d7yEeyEHXcI5Ksd6ejTWdzaaN81Y8Hpyo6U5DSL0ka17wLQ6g3FQTrY
WxlM98ZkQMBAdUHcO9FNFS505FywnmrjuAhEh/BgOx2tUbtB6qkVd8uAc2lyzR7dnuWeOy1lzg76
Xuflq4VPU1jOl2ZgoS6q28BlXunIsdtZPzp/fPa1Zty0NgK1eCzsm0THZp5YlRIZxK7N3XOFNz8D
NYD8atLJOsLjsozAHnQTpW9wWGw6pk6bbk37muGzus6HHmGJQnyc0Ebz13jFGWz66PpoD/CU/aqn
4atMNfifbsqiwxIty+6TGJYQMQ2gByybRbO8KE+iWd6woz37tnxdRm7TxFnntdPr7BvnRJ9JbJ2T
FVR4gDE/VSyFYiP95HVRvKEU5VyNuh9uMN+NymGrdJ9bOV6x4McCWzwPQX9bl87eU/1rB1QBawzN
lvJ1IIOq3OZK5aXGzUIiluXDL/2kpuPXMGhhsorKFMgnxmFIyBWKA//XyZdU9X1DFhY0UixyUGMu
qyu1pp0tm5NXmFCX0hc75KuUibzxOzh0QbvKVHknW7bnZckRtEsJr4YaalDU9T/wwC9BwHW5x+Q+
s+ndWx4uK7mPHf2j6FiXmhbtesHO6ee4HSjk2HPhuuo+tA91JHtp+ENLCLFSOv9fI2mjHlZQooTS
RHWzdg40R8WCsyurewjVgll9AuhcM8yvq/qmc5lNNO4zgyZOFlUjlTo7U+chl4N/fTOOeYKHMJbi
ZDD3dv+9DQYyyZhXyjQk0vAQC5ZHBYCxPA1aHVfbZV0sGILGgIWRDz8QfBJvd/dR1cyQNtPNMrlY
Blit804AzdOiJfKRNq80SI3OnGDg5IUTQOJ8jUYNSkMQ7QrqYbBHPis+uFzJzFkzauTHp0BQMsPR
Qo8C1ANcHIBEbAwUnDHO51A9kFVH76xq6c7CT4Ee9EarcSwkMgzWYXE2MjbfhpopDjUYD7C9KYTG
g6VOPA/KJ1Lu7F7VY1Y5bnKsa5ReEG8IhX2pSsug9FyuchLZ3wbqTm8E8FkkXsaLO4uET4nRVNdo
nGIkEFPtGEF3muzwS8364gh+yiwvVZ/sl5/lqKnuXDFJTWr5TOP/VWhIonErPnrc+fUiLFZO2mrX
B7bD5jbeLxjQCOtkwZvH0IBwykxCTV3gn4m1TrXHBLfaJWgP5dDOOzXChGrGzMvjtuT1PfLm7w3N
7Sz9F6QPDC7AMmDUm7dpFn1f1pA0jGHnjjWCFbfchuW09VoUJsqjRknixIjbfOaF94uQ1lMCfKXm
dbWPDJACFZO/R1tCmaFWptdnbwBH+kwfvOwUHQNtAxetlEJpTPCAM8R1GXHMOaYElXiaopfu05lw
yh9tzp7AvaDLeStoqVc+0AX+DIyXiuyLMKO3OB/uY39Cbhkay/zbdnfSgnu86CdJCgbcrTg586Y4
T8pMIHfTYleNexLX89Kmb1AP6xRT27cKnVJlCzOyeIMJ9m5RFap6LlZWCFaO/FUpEBfaiGPlu8xO
gIwlQ23oU6g1tYNFbqNAFYQ/WgBsnPDUqoXF2OfokK+IjXUF8WMadhgXbobKJvag/FoIA1DsmZkW
7WawwnbzVteaAaM8v4/njgIlFG9oYQ7qkrHTfdf9aafamVhpa+0mv49cqmM1/Fa7XlJ1W9j+Bc1R
aK2GMftQGOTQUUMuCm7Oj2uIlw5ODjzXXoo0WEfro+r0Cui3Qyc6B87NIMjSWb5C1GOO7xcz9o3k
/TnR0zLBKNSzOXrB8+JrkSKz5oyE/duGhxJPgLTSu3XqmG+kWzAUZ13FJXi6F86Po8bgTOJexJ/j
10AbUpnoVcNGE5CB0bTYqM1pIeQqNOTjlBHHrfrWpuO2+BX62M5Z9RpCYh6LpVhBCXVfFB462uhL
XVH1bpFV05EpRUdj6r8w6dw2N0zPqpXjpOcCBHl2imy3wPw6jamBZ2D+0WXxraqc5pQSjdp2lyUx
quKCZ4exylU3gGECNKK5QaSFOX+THQJcF6BDqEKCGFsD/46ZvGaubaN06UkCoSlFP7lCx3IK6nEH
LL7l49LoMUz/JYunshk7l9bZA8s1cFiqBTBpORLwSLWRIqmg2w1z3PuSFTAR4x2lcMjr9lNn4KFh
Y7I2ezaS/AvqKOBu4N50hg+eQgdmK8Gt0/YbuGQ4iGPtBRuj/ykwU1SP+7InpknM23XJbpmHCB3V
f+YyUqIEW8pMPfKg8js/vRIJRJefE5ssGQ+fzyMzzfUgNbFRGPhiWeDFzo4+6rJYFRhKFB9NoLyl
g1gqp4Zc1k9kuQg4gHlXeZZb23oOz6r2sl3moVU4XwgvDtZNXMPic18mPGmhcb8sYMKCY2jNhJFt
bz4t5hh1NsG2TRvYnuiB+pRt1PMjemjLPUbk4lgRT87MYUOISbhrnmebo5s8NHAmsoW66mvCCZYE
BqSn0nGeIibgq0KbD2PLM1AUHOy63xu7Mj10yuYld8tbrbPxIBHTuzd8Lir1QKbQS3yueQdW49Gk
OlVMxGfDbt5zFMzouvzBlGtFDGjpiIDhqzUZbDQjATBkxD5kBZLjOibwIT9GRrcOo2Kjpu+6C/rY
q6NuqK4tW7JCVvISPMaoDpLOyPUh/UEe/loa6HZuniyru/bDaK9N7k+aZvF+8VgKGJdoTG2HztqM
wxjRnkO+HWgwXJF+plV5M2U6JaAgvstVVF8F1MMue8VJ8d2M2CKYzvXrYdbZ66BsmS7kDA2RTiy3
dgWRa8jEKQ70CUqd/ZArxkc29BdZmzPzmvhie3Cw6hkeXK7IU1VI8e6wKgFntz1HSzgJDBNn0DcJ
SrrRCepYKBctQRor4YRnQZGylj77cTB/uhS2cHNQvRQuMYu/pq5z/j2XqDGcGheg2uXnjQQGsEIh
dqViu5CHIgGXbgppTxuiF4gwyL6PjrWwGBqjf09aAl9iPrJbv1kmA1kHSu5aneRqJrY478SCAYh0
+KEagRCarW8XAIVbLalKvi3mKnEqb4kHe1LnpoSDDnDfnXCoQkauWviE6ZBrsMybMPtZdt+WLXTZ
z4rkLRY0BVYFl9L+lvnxPojBB0Q/ytVY17cus9cdbf6bRg6YkVcPkfzsve69kszVvYR7lpmUbDGs
uvXoIsC00nODb+cyxlusQijGK0Jq1+Cvb6q7K0L/4MXDqoeoYxUCkCfcy/ls9pGyB2jAa+Av7+zK
P2lasM+N9MdiypFr7HC5gqbREKxqRfoIA+/Zb6nAAosKzGM7V+iXiynAwukY5ug4ePF3GIeAe+Nq
gTkrRj1r9IR7v3fjw2IMtTC9BrmyQs6BhTighn+pgETrheknlCcqo6ALVrZMPxdjIcI8GC+VFiF8
1rcusT8TAsKVgZE6NvUyQaRR1h9e2dxCovxYxnWw/fZTU32bPeogXHcqvF2UbwMop+IM9S1sy4bJ
bqQWX92Wz0g0b5YBsOEysQOgWWE8f48X4F0A3W+LKIOtNoTz3gZPqn0aR8p7TOrhpyq5GbnOOFhR
HeaK4tfZ+a1IfRMTaO1zAYdNoeTEYw881a2ZkEBkdbjvRgMTvqjJH6Y5gEFEAp7OfA5RUbfrIb+t
l4eUwWi/dnqxzokuUoP4xy6CPauuPg83vB4GkHlbnYEJz4qrhHrhsNR+S+9Wapc4D3CqZqaZiZi4
Mcj2aVlDfISYbWHQBEU33o92iqev+GaYbMmwTX9EilIbGfXWb0xGpNQhVu09evS0x7ivvrWGJzeM
d3CEby9wzSDCKysx1aWNyhIJvZ9NoPGrYkr3eYZ1gAb4qeD1snkmODH/RWRtldPYMkbtOvPDsYti
0zkfmTOiKFR2EqqzUehozAmIObVB1LKLLJGWLeOPSbOniueG2lBDkt67mzr9llhtqAIW/ZntyCNu
nWyjhfuuFkSSKydhdDWqil4IcGlDpYUR+6u8S2oailx90UhVAG13px1EnRfbYPRwCTGah8W/C4fx
nHHpDt68Rwdo4t3HuHUroIYTpBSxlgNtV0wIp01GVuuKmB/DFM8KHZ9L96PQ6nflaKV6RgYfL2ha
DjKT98pThFjr8wzoAYhMzTjaTE/9J2xLv6MiRIfJTs52x75yn8/68+J9mKmP72vnUddw2sVDfdMo
NzqcRPJ9YEHTbU6AmO8LymKM7BxRM9OI1i8lOD/C0xgaYGxt1CWc5rTiI/ePniLzlCVmuqYLCYZW
y8qKa6YvU/WFQqkaz2XlzspdT/VgC/YERnG0qF4yO/9pKfxUXWWvmm/zyju6FeO6WfzMB4lMBoqu
nn9Nyi3OtT/MeHxQtwdr/nQXMd6kLWYYIHgOuRvkuxXMbKRLfcg9teUjEj4OdMZ46o/Jv+EgIGtO
qspKXealIlZw+tJfjy6LfnErUn97wh0Otjgl89IBttgroDxOT5PaKNQJjuYoJfBg1Y0JJIkqwZRN
U7pNkG2LMPWcfpiu4Q1d8qvTsPFqtaDgxqeGKzGrUttT8D1el3diRK+mWJ5zB+O6lt7jcpL0sHyw
O9Ip5ZnvJxWVCI/oq8CwMJ/zox2EeLaxRXW3adG9qr1mOfsJ3b1YEI+28ETtaaes2DroOCuyGr4C
fDDIoIpPRoW3YVxU39vyabKc58VBShW9wprfssI/ocBT9oNWvJrD8Ft70ZvotdKsj+rBxqO4dDZ1
xQ1VVcVy2GgeatBp2kGJ9AJVqir0wrw0mCWs7L6/SYrhBpnUHRT9azMQcYW6/rkYHqOcSTKSiGdp
mhaDxIStK31b6lutsLU1Ht1x47yUtRx+oXGGARjgOCgbzdD6xYL8f+1V/L8X6vL/U2KLTijCb4yr
DZkwf01seW+a959R13wyx/yrrfHyL/9payz8f2AX7IGx2TgRC+Wa+8/QFtf6h8P+CcnStcgg5m/8
y9bYNv9B2hEdtfAEsS229Vtoi7FEvfg6lFRleIxN8v9BaMufrsYeDBndh4RoOLiK/pvxrW9NWHVU
WnXQ6+FS2iRMYS3rRpW107ySx8xDRv7bRfobr+K/e0dT120SU4UF9eEPUm1W2ER5jhTow7bBr2BF
/sWLKdB00A0MQdT9F1rmnxQ49QV5IwJabdiJtqecf39jZYYYqjJNSauDke2wKIRI707Xak7fhZyv
//mb/c1bwRI2bYLWBN9uCWL77a2wDDaopObqoNCGNEu/FGc1JqoAvPI/v9OfdsV8Kd7J8WzD5Rn4
t7vWCmTPkcPRF2iDT6gG20VDYvc6HeP/dv0Mnvm/cAjVewmDwCni0/HeNtS3/u1bMSPOAcv5VlZa
I8ez9Ksn603liRPCAGiRUidl0bsx6hYR7yR3zEUuVkgSllnc/udv/SfBdvkkpkkG1hJ/5Nl//SQu
5DCt9YcKjZ+209PgVnRKKj1eDW26Qtp/bGz3M8Bc5D+/7fINf2dRLu9rCQHkbMLrdf64AprhlJZr
lDxCWspsob0x3R6m8/AoyapgOg0lIjwnxXxNPEm7qcXvtV0zacCGL7ZrUEhPPCciff6/+Vi2hSv6
EqPo/7GQRF2SZIOm+NDaDZBQ5hzII1PhvwNDIK/9oJZDcMdvJDRVCgJvy+xhSnOJpWr/5DkYR1Mn
DyIkkupfvu5/s8D/9jZBBWZ7ojZge/nrbSLOAe82+OOkjeMNUPUmKtSu30wTZeFgsyIYsrpm+1qZ
pfwve4vxJwl5uVW/vbf6898eVo8UwV6DfX+gsr/DjIf6A4x8FY4oierxOuqc33oyHgYhfsTxS1EH
7X95Wv5uE8Bw/l/f/o+7MqR5hAqQTzBHdAxonq9iTN4XA+2ELeE/X2pTN/79avueTbaV7+MYZJoL
Bfi3b0wYo+PliOcPpV7toGCcBNOcQVeTbh1sxsZEB+lrnzFlxKt0NUV4gWfe8OjU1qH1e1gP+nTy
+DdTNp2I1MFxUvOP4+Dvqka/VmGM2qi/4EP+aFvdY5lgC11+U2WVHyfvwoDB2/Tjdc52PvrPKtx3
Is9x+ODnqL/fCeXiSCk8lPtysp6mCS0tYSTrxjtDbjpJwQOaYmu2clDsrKzuUsy1XIGX8qw4IEA9
/DkW1NgPj7YtbnqTSakRHfBjyGHnAbTqfnG7oP+azVxJTu9DM97HEj+h0DoG5XhTYhuPYgb6Z1rc
t+44MCuBppbnnaVAv5tchocpsHZNMl9bqR/s5iPtkvfM1U+phb907+9o32EjDv3W9JMv1SKq7lk9
T6bPI4yRjkXV+GA5zU9PbcXqyugpGvPIbHbVAIY0mj81F886XZGro3hvuu4tdkTBauB7GaM4wEl5
ztoO3iWyMq7nsnm0YjzhskObX1faepzyd4P3tGsukMmON/iMfEnbeTRiam+9ex80vpw3d3C1WkDA
NmJGwHMwtD451gaj4dzltpQjrrt5CU+MDUxd/sCh5k/TrVlqzw5m5HC78y/cIXd+DaPBDW9NGF1Q
5HJsLCP9FPTVT9IGVvbIV9UGth58qUgX6i+J/zl6FUoQb7iSKXn1zBmTAZ99sfKPMjLuoAAMq8Dm
kwTe/DBaqJA4hH2vf/QREuc5lMG059/7jb99SJX7KWbP777DJSgCyRj8Q/bjydazd/UWxUylDEeV
NpkMEN4vnuRbA43D17J3JGUnR10pip/LWGHBk+pXPB03CpZKS/xzkvy9d2GHWONVSshlQGMEPT1Y
pYmzbW08JjjEQqHgmQqdlkFq95DmJT/cauDjYPrDgCHIaRHPPRlkKxKPTzZJUBAhpuvMJ1oXUbuT
VaytG5kooTHMyEneibD/9FQ4sGlxs2rhT3uZXsrP3Nga946LNVJbiCPr6rx8ehdm7mo0+kd17iay
QWXwrsRSWC28D5BIh8k+++TOr0fGeHg1WysklFf1KA/qcLZ0cYGsSiR7kB8Sg3sTc9rvsT7FOqy/
WnVS7Zq6bG7SZHox4qI+Q/TE4iGLOl5QHzIYDupqJ3XyXMzSMuF3JXfL4whZ6CtRC3dWzQp6mu+W
GT64bUH6gKuSVtVWoswwBwG3MmOtlAe2W6YZw3UJScWmEPlOgOWsht6CHCwweD96b3vqCDstWZx+
up+mp2amJly2rV4d9ZGaZo48QlVor8cxE3CnpisCzHIDe0X/yWSjxwVFn+lmmfI+rrsU0/myknCU
2fraOsTyI31x6/Rdk/ZBxu2bA2lpYg30PC5GCLtFg3ysQwEWHUeWP1ACjx6iQeB8a7/8Bb/bY9PM
InP7K51dCr2Hj4URGZfc4q0M3iXgHNrUmnXB4VtbexOuJABG0PXcGVN7G+FyPZ70OtY2yPpvdYR5
JK9r3X7QDw4RWWPtgv8SH7QbyBQhvyCMd049or7oys00mlfIcKwu8tP4QXIl2m4CjmWl/2LlGdjw
VK3hb0HcNqUMsk1wOzuhc4azwDwL7H0L+OaV9nDExhyuSDQcLUveuC27aFOpY7JEcKfB6NoJXXtm
baHQEcoNjq7WbJtbGDYYh0YFVvuV/QQSCOV1JNYrq5IXrKjQWBZ2vvUzLlxm6NtEY11lmKgjwp+u
C/FueSCX4kV0yZc6DvQ8+0JdctB0Lg1bXNtiXji1+ocM9KckKpAGGA9D4J8mRjIA6CUm/B7ZFsst
mlr8SvL9mGNlpx7+Lh9wBD5aCgPTYh6oIineDSKyseoD5GnAbScSd9cOj3U0ErCEocpnB/azdUqB
OMWfbgZ4s4ZvFbsYyGiVYRgNiBIwTwnrF9lxRUJSED1YFa2vuZtaGj9E1zibYE7hP/lpC0bIZEMk
6GqgeZL8Emp7rDKZuoyMLx1Tg9mAqDSuZpw5RhEhaA+P7sCHhznODhO0mx4CP67tc7mpympjTjPy
JMwbEFlNG2l4LWxh/4ZsUVKH4YQwoI/WLGSTQVl5W1SCaVRP2e5Nn9JrsUZm35o4M4G4PoUOOJdL
LlKfYvqRWdG688ZqZzm8Wc9mLgnlYgn3WxRLDLbVvSvJrMQrC4WofUXfeTeOPC5tXmPr5pvveDZD
ztdjDQKyhNXPxC3KuO2ua7zzDy+mzai+wHzJtgEyl5oIe/mffuLQJPmooSYNp9kUcluVwYcpnShk
rEp/EQ0WJEDsCTtVyxIYSmLY56ijMCFFo0ToQwJ4+Vi04lqMLIEo6J7mAsKG2ssdcZl1J147GLCu
w8H67hbYaSxbkNOh00+MfBtVkB5ck2FS9bNqnCvo9Gc2smwtT39xB1ffzEVCgMKMZWQZ+2B0A7/i
rmQbnIXOkvaAGUB+pNFsN5YdYi8D2N12Ha6qprNpwwI7rirGwb7tNiJB/WtzLm7mSZQHNeFzTYMV
TmHQsZYRWo3OuSviaFU8ma3XPxWSWYwJQG/O3s8pHx4M1xt+JKG3jlJxDBkOvZEXobu7ptWG56S0
z31vVQeab9Lghvi71/T6iSyz4ax5zimNs2BvlcnJlP1eYqNwG8oRg3+sV9etGdobkquntZLIwyAA
h0JyvS+Iqo6Nqw9bSAA7rs0xe4k5SnGkgBABvWmSNYcgQYK6nOWWBzrG9b+I903uldBuNH0jYjlt
JnPaEq1xU0fWLTLBp2IQWP+8LT25zWMP/W7bdq6yvDPItRjxtLDOBXnKoOzmPdSQYmOU5V0qEEA4
mneo8Lxn4lsQHxnl25jAPCOeyhsM5DYybed1mHf3usH8zXHJ0TGb8ETE/Enandx1Am6GaKd+C4sB
+xnZfmiDuHQFvh+jSdYibjL7scpPJLZKFkX6SG4btvlXD/o39AbWJ0pxqle9wVESSgc8KrHNAySt
mJ59Oe7PduT40LvB2EFxJVOivKsJswsQC6xjrSZDPNnoHvVWP9rfbY252RSykxOiQqEV0phIq2Xp
k2i6mnz70OcprNEy2rsWb+hjh4TG1FE+PxwBvdkhPyMeaJ24PJcTCWwkwc2Tj8phiiv4f90mrFMd
C64SzFAgJsHhyzlEkFkGd5LnCLom9qcdJ9K466am33t+fcd8PWX0U02boiUir03dbeNODnVs/9rE
rLR5Hnq8yWrKKC/bFF6MAtJEdeNV+sZ1o/qgPGTUtE02Q0UGES4YQ4dxr4apUc0Js2mjYNqISkfx
wAQL+ai/NbTgB7MYHifFk7HVu4u23bcOXpCOgMlQ493q99l+OekKq6TJRDWOKScSkjG0b+YaVU4I
TsB25u+Dong0JaGKM+L42AutQ+fDGOZU2EO4wIvRjG596DmwF16yQJJV2Tc/iHMNdlMIi5bQE8yz
Wl9FEGE5jiLd7Hf4wFIUtXG4txHaeq149tyUPFzDF7sg7m/F1Lz42KStJ7IhVlGsrBGwtNNNaoO5
8w7eGFIgFpTpRmfhosZDABOQ4t0wSfDsfMw3MfrwfOOKlA4boIkyXaNMdmIVu1Bl7+rA/IUuIYEI
y3UaU/8kAMIr1jpsMPsbYk8YtLCNhCoKUnfumbVrp1KTnO8mdZbQ6cxwrMfhik0wjnyETJStaWRt
w2pSdpnfshZNRkA3k/RttavhFI2+YBDnYn9gjHxSixs0aMjHxLherslsec9lUd6zJ30rvfCylLpt
QpuJldG4aohQMvGZJlahfTRwVDI/24nvDRvw3a/2qlJGGHQtMkwvTIbgotD7fazXxSrWXh32DjbB
YDXiKrCdLcTB/EdkCI7LNdOhmqFnD9kV86XgTssw8PALfqsa4NLkBIqalHZ1QaGhUhMMRgwHWPNe
XZ8jb2vTmO6qmPgYm+F/b3f8fKoLBqJsGyQ7BCjPAxepHgFBsDm4jYlqtjqFtXTqKkQeupAudgn7
TH7gN4TNRq0hXUzfTZvrPxB5mef0adjoJUfJHWtVqEhGR0IyOxe3zO7dfrygGH/KPXHBiuursqHm
Ju229+SlDNQSc+arwzm9rmIJ5bJqsCSQT/j+5tsBA4tKx9FVk1m2Mzws8kiPOFk9jHXXznchEULb
IIavYEPHp790CZVBgLagoaFHa2qpK4trM2Z3S0nVFg+QbLH6ovmCA4WfY0MC28yBqtpS0fpvZosR
fMw9hdqzPKFh16Sr2p9PSZ5tvCrAeQ729PKxOw/39NIISZ2hW0DgeTAt/Q4DlHIjPEUQVXoLU7hP
cearDAEosHn/aOX+sMoj4xBaw6M1TKe4pjjuXC48lT0NGoabDCJ9H6vHrn9MJXVPnoXHMC9vRUkE
goNVLiKf63IPOjXHxYya1An1GdS+WpSqt1D9sR5N32xoK13elfiHxVD7At9YuRYMmqVLtjJ4L652
0R1KLaEDVs+sQzINeLjUhzCbcuOr1rYQ+a0qprhO8KRVs1ol86lzXtwE/ZFWTsfCNM9CsiYaZ3qA
/3x23emUpe0dEde7yZiPjOywhiOxfKV+tMI/nLDHyevFJrug6ibs3HlGCiu694H0LFMcys57q1Ro
XGWMZwOHKMad8bulWvQhpCQLvi3w2/LhDXXmVDbPq5kDVCQcUtiafbWi2JAhy0aT5uC8fncD8qz6
XWTDDQ98GotLgJxmZYzI7IyH0YgFEMx4i8anW2vOndZDPCaKSm0YHUO0jGBEgrg37gjnPbZqHlIu
jyZpdLysOVNoUATT63UelZV8WtBkGbLT1c6b5gnAM5P2MrWnkzqXId8S5lJ81j1rWjX1fUnJ3hlM
K3BNONsQUVqMfddtgAeeDL0tJYa/bemEeYIVbcOKmU7vDR1vF7VqZ4WOMXD8wFzNWS/PvGdJ9ILL
Qtt545EQhbd0pAFRGy3OU3H/UcseU51up+5qNHcHUTrvYxa9J8ZPxBukPIgUHnjBNqPdERV+S0bQ
tJljvraCIPqG1ROO46PjPqdd9BN357kAVakJnudUvyGoVENtxjXpg4dxHr+rryk0hSmzKVatuDge
YKaLV/4CXHaNSTeJFWeRvJisDikAKgbkcVu8OKPNMhuwWga/QQs/JggsKDjGfJUa6tQqe5QkNcwD
yWIRyx+bfZr7qLhBnKytF7qkAZUMufAx0QG9+uL7JJIZShB9hwJ8nBBWlQ2qIQY+ddRoN4x69gZF
oqse7eUF7x/AqVWsKFlSjyFiT9FBZOIyqhF1IxkwMbDYimG8d0U2bRdgIXrOHGwSiO5r1nLgwQtj
GvDWz0ky4wE3oHiaRAyoSqDrDIPKDJw9BfXIcfJZEA/LxwG17i59Zu56sBPhqN6ap9LE4A0y5R7O
EN36Ap8RW0GANp5/we0AzWUix3vlc3ESk6/JVxzr4Qfg4VbWpMB0AWwFg8IvN/LvbW/cLuuhJb2k
FjWdPV77WxjTG3zbP5yZWJ5UTrxz2u7CkVBF75slzIPXzjziy/KDB2AF2BUsrXYADwY7rqMBxkhw
tYlbFeJXDIwC1d5z3vcy/BIhG7eTzdtuoC2CrXVTD91jNmB4V5kY+QL+rybDDpGTjASyqEYSFHbp
tAjPhcEysjMUFaKrNvc2njofGbisFow01zh1Y0C3wsEDlm41idgNREj1VqDq7yscgtuIG+JkPJJy
NtlIQe5ypuhRXB1oTzWUtkMJMhjtJSRE6Bf4qckpfmqExGHoZrDQu9RppuGLC3fUKh8i/MuwgERq
HTQXM+FnS7bXPnlpQ9RZfcMWkznkcdS9cVl6z2IWSMq8aJM1XKLWzV/qdjoPCYyoKei0ddbmZMw5
7rtr5FQMl9CyL/aYfy0ojabxpWuSUmSF+6/AThwvD33tRBxtKA9+HXaUiqQYSh5bh9bYdzAISxLK
UxRpbgTbwFeQXB7YPDSJ9+mltLw1dC8cKbEgVYBYVUHtrC2uXerD0SLUiwhs/75McnentpLFPa3y
mSFFRvHNHsVXN2LC6ZEMVYIioLWEqnyfTxwhyQyiNJffm7m9qzRa76BMaaIyhw2V4w2bZbykUPUv
PTNm90DO6mxLBWV064pPiVMwjB2KIwVNmQ4Lk6Qb1HblHSjDimE1QZxNt6lDf4fvWMJfgbVkd/m7
cmvxph3u4N3tspYbzaRHrea7pZpbviil17SpHJu9mSYPZDb31U23Wn6ore370IwfQpjKjVf98Bkw
7jN5a0z6K7Ei4A0MAYIQJ40Y1Y4VWQGQA85C0JzIQae6HuRNWYSYQfDUj+mjTDEl1kgQ2fCE7Jti
ekXnRnHnxpfZfxhcaO5VFLQnK6MPbYVJpsZtw1nKVlpDCCvyY8JXO9rjje5VNAX19BFY7jeNgLUd
7fneCTE5s/2pg0SZf68koukKJjs+pYq9NClCdF5AbZI/CVcUO6JCcWm8QUPzOoeei18rvW7QNrAJ
w+qmSF3MZkXSbzAwQxIem7ej3ndPk56/5GkPv9BRUfPgdZq/m53xkRAtQuSB79axTkAcQYZwt0qt
vmIPOY/OsQyw+ylnCwW1lSX46dknLOU23Wh2O72Xl57c+pWW9dUuNfFTEoib4ZB2Koo4a3aZQdmQ
dONdgzHR2YQRGvWwgEkMAFQKgv4QJsNz3VniJo9RF1Fu0x69Q3MhP9Z7cdB3OTksr6bS3trSVxhp
mBzmiqTOSk+/wbNDtA3p6WxgpgJprLgnoDM0sDnXH4Xs2t2iQc8b0R5T9YIznYRthi7EVKEc6iUw
eOlesZIwjjwL4p8vTuke22Si/Nd9DaADrcOun6qHTJICsrwIPAEJnkHIFIblTRNW/PisuMObLNxO
vUZYKUrOyMAPv47Ai4UydTBk2IIQstsFkAw3okTU3GTZz0bXzGOX669FxUABeruxzXE0WZWDkR+X
lzgNXv168remJZ3j6EW/vyy/lyB93kYy/RGTUDJl5XTD1bSPJGzax+VXf/yvFXXWPnQIBC5x17Ht
btwKH2NLrUj04/+8VEOYAShWybaXARCOHOMG9hBy9oAQZa3vDthtYcodyUHmK5ddwIrPaWg9oefD
sNzvdqM1jls9is+Lm8Xy0ilLirpR6wrAf/s/f5AEvFGWgmgYmmUclxfgfvPXrzplpwM7iT9xB4VN
6qbNao3lva/pDPcq/bFJDf2xxLZnlxZAg1EgbiLo4ufUjF8sUcuz3eI8OmhxftBIpTpylx7LNlzn
JA8+6aI+88fjRRjELFhpltz4GRYjXlzEa3JiMfovauvBMTTzIY70aisSTIF8H+pjazjNzqYiUPII
H8U9ei4eKPW/AO0SkWS4Xv5vHBxjC8KvEZJBJkDX8XHCYaoeZyuvHvF7doHGwSmW3yOxlvKjE/e2
djeSUfeAWglQDBIZvEdbL7O7eDPSGio/qqgH3Z/t1OYgwjWk6TQB/K1+6RTRhzGGMB2VCUihPEGW
X/XqLvz2e7podn1of0d6HSGpDLrNYLqvmk4Wzuin8oTTRHjKsT2BRHbs1cvyq7GPngDO5lVTcYK7
jT4eQ5F9JQzatyljw+PyW8uLnvr//N+qxnCSoOsM2URO8BNzBhNM8uhEuBEYD2nPU26WLcKQzL5M
D34b9EybePGm6SfHkb0S7hw84blZDvWTAzUwqMvpQF7A1lSr2FWrs518fY8q4Py/2DuP3ciVtNu+
ykXP2WAEgyYG/yS9V8pWlSaEytF7z6f/F3UauH36NLpx53ciqFRVUiozGfzM3mtXWRPw9sMEYOTt
jok7nl/BV2Qgqf9tc9uON7erk4UHCQa6Bq0QcdRswmqpT+vt1AowYssljv8B1mxbkhoXmQCnInCB
cXfqE4ewEYIa2lO6HDSFX+yjpNN7C5ivgIToh6BhseqY9JT7dJS30Iu3rBLlwW93pZt4O7TZICYF
xCOn1/Ax+FaOaePbyLyHLm5D+IdiXkfzSGzqbCBXdPIfFaTg07RXnclDUHV3Il6z41wDgkNJyKem
pwi08YJ4yyhiXOd+hJF0NtXp87PPDyRa/+OPkV3KXaY97pzdkdgR/G151Z9CR/FDhvAfn31+zQ5e
SW2Yj0yPCQf1R8bjYTTjC8aCvJKYC7eI3RWs5+Ydo8nZjlxu0VN/L8PoaxpWDWLgehOW9XQQQfsq
E5dXflyF02RinrVSBg9DcPEj7yThm60JuS0vpbYZ0jnBUdHykNyBa7A0v/ue2sfuuYnNQ1iM77oq
32a7/ZKMVIyCgPOBupTOV8anSVLCB5P1asdY5ruojjlJwgczZ4YBuIC5h3o3Zc2coG9+VhTlbZ12
e4TD5fa3BWA4EmDShsGzj+Ekna1wkZHhofEct9wUCR4/7TZfYzv73jjedxoTqITY4+wu+E4G6cek
amT/zVMe2Bzrs80+ZNwFRnhcfgFTDntSfD0uiTGEBbz4nOKJ4haPO4WRxHMLapIhy7rsg13EgQwV
i7MN5r2w3FsactrVznuUWt/qmW9SE3btjdzmhg6kZcioUdjZl4AYM3Ya3ovUwXe8Pt8xCDD3eowS
B/lnQAVn27TfMyRt3JKX2TrNlWQZJ9n3Olm9s+cFNDG18kIE3FdOoWtihnCfBOsp9LZ72XV3WZWY
9sduOsxpu8pqQ20JzMNYH3GDm7EXsIvrV/UjBMthSzVbX2aHCTirqN+4B8Y/pjzK6MiwhHfMrxEu
jUAav/RuDeWUnbIakcmzr/N1K8m2PGR+/SjMHlst7dPnRC/Wwe9lFAR0h4bKZMLiZUSBS59MhwXd
Yg9vtSbT0zYXNTljiNangbTWNo2ONOhbVAxzr3HrO66lreUkH5E2ny2KRWaH9Mykzq0jIlm9nrkA
knyqRqQEHWOhNEo/ZOUZq4Oq9Ok/623UIjH7kxRMm3QFyJo0W0FLqH/RFzXzHKiuYXy1sAnziV6l
FGa4FcDYR3Ykbpl9p9IjAaVKuZ1lzCeWUZNmodahdNdhDHeMqpsBBTzbbOkMPp/KgDGjWhx/wzFY
0lspeZaxcHMbY4cts01z2fn024jAh3767Vi8CbqYmtB0D1Fhowhn2lPEjtg11TfoAh8j+W5rY1hG
B+kOIPlEyR9vss64oI3f/ucnRSyCrr88KWhIhavsRf/4r7q8AFSTx0jkUGfirUNOVCe0rMtDikgu
Fe55Hg6BJhl7xBb9n3+2/Dc/W5iO5IcKBFAET/1Z8NWo3s4Y9aeHctl4Zz79Fz9IhG82YwZD2rdC
Tk8OapFpFG+eK48aKPvShbEWffI1OTU1UnDqCFbKLYwbfRwVI5///Cidv4jCYIOarq09z9SWxdLw
z48yr2HYkwzL28bjUYYtDaLXNMOKY5hmEqcNAhdBDIKDwQ7D+8ciGauG5Pci5ogiXsUMmiyKDG9X
0BGjNfiwll7OS1F/ukX+gcHxA7DTb94TOyUpyoI4BAgYUdzePyWIgbn07cs4sK3UrfoaTyCDx4Cm
8FOnQZuAK7pwNm4KE7unkZdJWu5jbrjBPJ6h5PPDrJA0lJ5V3Fin1zFWUKKwmmd2/0SA0S8oNg/f
tJM+LQ0bc54Ppx6e0rpZnBhf5DJkjJzqaOfUtyADZ1aPtTU9p2N4+M/PtbD+Io7lybaFxO3gQof8
i2C1HKPC8Bh94NFPMD6ZaotGle530ZvUy0mmmkUVlZVHZjT9ChwahgJ8qTfRqx0xoAW3AybKnkvg
lJGWDWy1aDg0vbFPlzv3NDDPmbPUxYsYMD+pdf+kfBbApSguc6OzXW/Ov7PZ6DncIGg71QTNYHlN
QiYWVhCus/AjaAyEcIJ5Nc6cj2WhmEcMyeKBs5+8EBKUSRG3MqouyUDUiuWhdJm+MWYo8EmtHW6h
27i9DyGLqYScMEzb6Vd3piNmp/2RSdAOmKDW5cTJU/suvBOXqnD5+zDlw+e+tTN+pfFQ7pg5GKLF
kJu3PzD4LFuGLJNUChhgwCmEZv7RSdaRmWXuyVdg5QUMMw96ct0sd1mNRBDvcvOVQo95FRMfxWgu
kfXFYMiFhoHf2tbt0+esvTSKm3KTY1gavwq58IsAGG0K3/4meso9X80sRhIaLBNdWRM065p1L5nP
w97IJOHNcVXuWJfEYJnKY/khrXg6Dcim1klqv9n8JRuCU1AM39UQkoGR73zVXcmlPZaLSIB4JN4C
2jnA3XwPlmDM5aFWx6AIfxnD+AT9sH+YnBQI0YK067vxzfJtxBp4bpKhrU8Ygl7/y9v139xRBAAk
YeIEsDVhv38+GoIOjYkymuRgLb/ycjdw+Ro1nP5ptOfcjWlacXuhyIng5S3Lu2VhVixKOhUypKva
9L/od/+q+NYWoB1pcx0BM5byXx4SkWqDU0YiOqQkHpVZfKd8Pi6j73TAv1pPR39RnBVD/7ZIr/BV
f/hm9cXy7P/y3Pybw93S6K0lFgmFJPJfpedd1IHPz4vo0C7RRWPHVYW3NyYxEWVLu0Yp/qOmVetn
+4dTs38JkJw3y3zDWfRj6CnWDUGmEKy8F7OLXqQKpy2TMB/C+PhflLj6LzJ5rUzOHBTyWghL/asO
lwJbsQYfwsOYxP4GEg/s0Whj9k2M90cuy2za+jkFw2PzskEwPIfSH06uqeqt5D8yoL5MSTRsu8jL
tugn3LVcplERaFjPUtGGOasF1BhhXtHpNwy6CB7MIaN5zAmmKXvdHIdkfM2muIAqgSpWZiD+/ERt
tGHrN00vJM0nWT8bSVpvP2figRFx96nng0ysDZM+ve0HBmvpl9Juk0Na5cTodFG447JYtygrX51M
Elmsb044zVfdz6toYm9hWLDmVemc4prLxgI0h6tMgO7Uxpe6bFKgPD3DVW1+nVLEuoZ1WGaOn1LR
nJmap42XkAUuQeurUIb33uFAnvP8Gdw3p6aVTUTnGEdt2ndguL/twuz2jnXw47Q+kDXAQLsYY5Kd
63DtzNWl0mX5lE4wFJ2E0yqb2vFQR9GvdoiKP6qP/2+NepnKX//zt4+f5BVuoqatox/tnwxOAiHD
P51zf7VGRT849T/yf/Of/uGK8uTflZDaFUo7tidNi0r6H7Yobf5dmVxGNiksNNfKQfKeQ9MN/+dv
yvu78DSZHI62HJNRDY+iwSa8/JX4u6Nt03IXUwzHl2v/v9iixPJD/rmoRb9Pu6EsfPAeVmvzMxvg
n3T1FeidluGpOBu+eG7rqrj6c88k1rJBjOjvoxjrE0DjkJKpNbeFXKDy1RSe9cymYvlTJwrvlKX6
cSJG5JFAyK9VMQ/nzz/ZELeQEoTZjuSCH4pUDMjPj4VhqEvIcGs9i5IISCYDJzk424518DlIHJtU
XBoFY1GuT3YmDlaVV0/j2H8r08SBw0bGLQTOB0n38OrHrJmM0WxO0vVQwQ/ZA8/1HYXY+JS7DqpO
x2fFos0a1WGX+YTsjQcbxfqDkmwafXPPYCZ4FPandSPHF0m0KsuMgcqurQ4Zl/TOCnuTu6PIn4Et
hCxgPJh8C4ALVQ97L9dSjzMHL35059770njOYpvKtTEfRwYl58g2eNDVD6cIhmc3U8N+JuNgE5Oj
vOSavwemiWao44xyY7tfqcypqW6B3srQgJzSOOS9mP1zFpQH9A364nUga9Mwyci6hFLBy8eei4yD
mzcRSSv8BuaHiMML45iHBVxQkz12FK3R3wje2JWE3/yaRAd8bGj0szcDapUA03sc8asmic2HQvrO
5pPyFPXo5YOo6S9O6zw7wJf2koAeCniRP+QFRiw4yZexnTigIhLtG7bJC3Kks5nOF/zzG7jV3gjq
O4t3GK8GLosYuJ8kPmDNb8eSInDuRGH659AOHr3BTK6ZS6CID0sKPuZ+cmR7Q8Y9bg0LBYIx2PYj
Uts9ud7xNWyN93Sa423b6ursTx57v+otyNriLHoAHAxNn4ZKD2vbBVg09Yl3HkHUIOqjP+q9oDl4
UhC7K5M12Q3i3uhxWCPkQktGmPZqsnhvl8N/aa3/teqQdIjY8zgS2DvYNoXHnwshr+kQOtdzfR4c
qkpo5Q437v4CV72gHIuujdmFR9uKnluygI8AWb8pAlU3IaA6NhJIO/7pwLr/0b7+n7zL7oTEt83/
/E0KufzEf+preUTKFEtTizXS0ZwEf35EBqOc0uiK4KyDcDimSUbiEiubdVoOlIqZOpqMMrgmm2Tt
dc57Jkzj0S/tc036SaWt+gtYNGftV2Lbppl3Jx2G0WHmB++DGi4OLTxu6OGby+sGyi8OXvQPxmvT
RoEEO/dEGKwFDsAVGdTOnkAWfxs39qpjV7ruW/5HUYRXdumbqoB61Hb8x8Ap+02wxNPBahwg79nd
Srk0jq3dzQ/uRNJwlx3KaXKPVY9MMS8fRKocOM1oI0zRgt6og/GmzGNr+dl3g7pqY/qGu3dIAK/V
HL8EXXuZROieXZ/IMc/sGS4nwjoq4VwTQwRX6tyE0FtEuoT9ttesRsE6GbBQgunJq8ktw+mcyFhd
CgAwjjTUfa79feiLkCTFgXxi3W/auJQv5hoqHY4GnN5HEQxPYynjA90OWWUxSVwqHI/CcCFtDr8z
32r3zGBfRe1wcUewDEn66jeNDm/Ei3IZu2ZxZmd1Ae2Dji/7lmVtsI2GnLStVLcbVsYfmn6cuNDZ
2Sdd98UlWmqDbxy731BtykynR4iLwcot2SCEbUgOVDMT0JidSYBjGBWgQawTq3/MyW2kAj3ykIoD
HKZ6y4KY/XFD1mg1jJeRFPQtHFGEOl3VHWJXrKTof4IVJE0uRnlBpsFaiEBtZeZOa9NwCTyJizOl
5cFzmwaDjLdpehu06LKpZW/xjYrU3BPLAsQkcJy9YgO8advZWNsGANOSNSKiNq6R2jYOs4nqp/Gn
L+Qo4HiZYpIWFf5FWrcCVazOWGRIsgJZnaQaLX/L4p42Q6kze4EXfqeH2fWfFbPxbazQOUKzJFEQ
C0cKKvP2CfNb+Amu9kxq9pZJo1YEdH+Gn8m3vpoQ6XB1gHf13Z1bQwphA7GWhW4J9zYPhWfpi+27
yALiZBcPCDO8NHNh3mjsYnb0UAttrFrvtWIhcUz1FFMa+x+2BsAR6ACynwj3dMMOgKpno6PFTolp
vaoFQ5Dp5AmwbOgglMx1ofd67EsMFjV5vJ3XA/CotkUJW6MV45MHcso1uAP4DVDIicl9rsb8aCgW
12NpP1ujUA+YJ0sxW8fGwt1VyZJ8I+StSeS/0B68QYjIVoaV7xm/RtsqLorLhG0WwjnUkvGeKuQt
U5LfSnSCG1+aeuvn0Rs0BhxnDkHZ3IqTTRwDhHNDxhXNhDGqxIpTLKaOsMm6ldFH+X6x/Eyg5tat
B5Mry2GnAoPeVGNtPxPSUB9Q++A8Sh+pSZptLkzagahiOTqNeus1xWvQT99V2dUHZQX3mJnsqkWq
s1+kOyMbt31FXBdTeTIQl5Onmuv30AT2TG74Mqqu3/pcvzbArlainDFf5IBPh+V5KGr7bCKSBPFF
oko6k8vmv7jdV8YlpKaKe2samhJoRIzQBS3KF+QysFC2pF0dELdElyLEnBWmxBIDhPsBLlXdrB/Z
LAtqhmzTgT5Qtvg9RBnvRfQbdhP+jNCLbPVyMea+fw+d+kBGdERu2EKFjML15xlXJjDVapDCTJet
Szn27Xlq6XVH5P6ZAHmihvq9GIb4YCyZiDgWarN9L7Oi2tSeQgy3ZAoSB7FPJmasegLMFS9XrlQT
6w1n3pYDHjR/yNmaP9mIDEjIbYCujPatHXIXkhj/OLMi6F9hcXPd+lQ2FFQ1s+5Dj2oJ0nf5SOzR
OlBzfSknaFMVAH2U5YGDFrH9BSusuWVdR2xkZxx8ENJ+Lbw7Yj1997wJhWAwgL8bgN30VneZuk3F
Y4MLtfSKFRsKcqdhEFrJkzMZZ1VOzTkNKGGLKDy2upzWLuqxheaHCNPRL35qOYccMQQKSPfCAAJt
jIRBbsSbPMjlFXIyO6Y5ZC8TGizIvPiYebjv8mSwd1Pn/h4Grr8QYPNGeZF57nPrFxCn+EAKDHAs
AYvL0YG7swf+BVWJDzPDzk9pQBym1QU/E53kj1XCvJwYwW+mr+JTbXWP5M8wHuEwudWpLc8R1E/k
Ka240D0cUzXax9ZE49owIIOeyZQLDWGR33CnxMeGxYOVEcyZSn87qIm8QIUhi53XhzF38E0djC/d
7AZ3N9DXCU3G0Uyd5rIscxgwt9yMHvJwJC2ahI3NZGIEqjpFfDDq0nWeTViJRHkbzLC6QnlQcAqH
j66FsodkvNn2S1opWFnkrF5LRIzQO68fYvxSCaTkHgpig5Jkk3khNwgFMQR7Cb+bwcWojMo+unUN
4TNmLphDLrkY8fD4mdP5+achMZo1iLJoz62GjTi32OdUhgebxJdDZS+RkjkxIlkwrniPEdHVc5aL
YDySduA/MnCzTXNveZ7/hWQdsmR6BPHtaD6YJiK8mfTV7Wx7mGPZGffYBbYgu4EONlgtCAR/ner3
kp3QtlgO2Gg5arsAfKsz2+ZacykdRTd9tbI5vEjP77HMCEKBJMLDuEk2aEW4xdd4T8LwqW29X4Qf
FudEGuKlQRfSaaqmlJKWuqX+KWI45J4rbqUlXng48SFPol8jmETmB/bRSkJewdHJ9qTUvDalQPSn
2mUW7bf7oUIe3S8ve4Q254YG8i0ZunLDUWQygEEfrm9tZRwXv6aykt+RiZkmDKe9yXuV6SebszBE
zZlwM5jFD/bs6PW9as+AfGtwkXERbnigIwoUntwpxqrm5sYTty4UxgLtpnk3OXYPamY2khE4gjiF
3HhSkL4RBVmfwUI9zmGVP5U17H0WeWpbZITepCX59LYenyJTNlvBtOVmpWwMEsPBLBDUO3aK1itm
oq0GTxXpor3joEHC5BCwGS4Ck88PXW7+LOKYf26ENGB1MJ3DlrDAPjvHnYbnxndYy5ltXkt+DdRn
f9E19Pow4kvak1fDMMixCTf6bCDryJ2fUEdFkY3rCVTPsYxmQq1nfMgR1eCG3W7DkMlSi4h+PISz
j93Ak8Gh99uHtEYRWA4t8eAwOlayhKiZTU57YMD+y/cdvYaeP/BPUU05QaiOwANYQBCboKOu/Pb5
rswwG9z7Ibwkpv2gy6q8h9UiLx3tcift8XtIh0T4DdFnUIclahgq71JNJRv/6ouku1tIzex6G7sk
a6MQ6z531AePjIfXQsoKqOkJJkiyfdxP6EbTKdzNFqO75eiHhIjhoFsWODLBaz44tKHlJhwHn/uW
VZyL3Jo3bl62ez8slnf6fNBG9t03dXND79iBQ77V3nEyk2prJZTmrFieLCOKkUmk58DQP8ZOmidC
c38hzvxOi6tYqlbuAeSPwMDhbeOSTelYx6QzYcTYaWhi78MMkJqUqHUAl5CbHJcyX3f2dYujw/E7
gQ4QfU9lM/ML5NHqe3HpO/ldTFQ5gdJra4Lm1ZW4HlnszGwn8My4ESbsPlS4GExqK9sDH1mAXAbg
KZGQgML0FegnNeDCbJrev9jvC+PxNuTiien2yYB5BowwD3YmwJDULoo3u4jGtZ+TTT3XroWdEFdB
urUeC8CGh4mYg32BTAMlCFtxA/6GqpG3ZhVjfsoP7hXW6QdIL/OW9gHAe105m9zhbJfdfIygQ+Jl
CL5VmUeeQSufW29C6lMtNMXBvVg8WVsafIldPoBLvMipyGNkG6/Ub16V6FSVidhkC5QsqI9qFsOO
UFRrJZumONph9thV8ZsfFc5a9kjIY2e5CrSDjFBwAOis+u6TjnKxOywEjXLPApP1rT30IE6v6QDi
FPywBXfHaEgQltei8+FoDe6HP87uo+3LDDfgstOUtnk1qbl3SUVtHah7WwCCjpo63NoVl7eVReqN
Kvc5nQDpyfo45u2NGiC5ePaAubR5mIQVIllMprvJIEe4QJrxuljrMEcWw3uT/j+92lldngebJIdM
j2e7UvZVJOAIPqu5XPqoyuLgmvquubMdOgccbO2qpXbfZqYFgXlq9MXEujbEnjh/fphBWqJGf/BD
/L91LFEtt8Xacwvz4OQ0tbEcfiaSKwnnNUwEaiuCmYynIe+K88DmcE/KV3ElDZTBF+AtagWGN7pm
ME7Bc8RJ0Z/rQnlr30sKziknPEdjHJ0/P6tEtvF7GPtatSS+o01G411UFyo072AJ8RBFZvzEfDJ/
YGNGh8ZBsA5ivAOSr+FZ6D4sP07uXCsJCbhhvbE6msdSJjsXNcpDhTTr4hPzLVe9GKlFyU07U+on
5xzdI1DpGKK+OfunGigQ0VVt41Gixz/gYSsAk3n2xABUHMTUia1sjYB1yjqqUAir3P/mdy2W4nC5
snJHb1QXe/BkaSN6txrXqpbGy5DkX6h0OwROE6r0DLUsb8l1ShrcFurA9CCyuV6cUBFCJaKZEmYP
AWDBJ4MsZkyVibU2oUYjTBZnL5TZw7AMvYzRuvUjIDLiqIN91AXRS4BK5ISzFn1pZIYvnNLzZSqC
nwCbIvfZrFz3OazY8xkiR+U32TUhsq3ccxuPH4spWUekdp3NIqVTqTkbp3izKPDeEbOG3MxsoGhO
X+yRAsp75/nPPR07Aj5NthQWPTTwhXGESHv8/KUhBu+KAAXgVMsr1i1x/XyvtEIc6YYxhsvyXmId
Xn0OIUuokeeZUcZG+fKn7/TkhQsvJSWrf5j97WTmA0luDEvmpDmJeKxXETFU1MtuvGEYSBncQEOs
Xme3ni8104BrbThPPkgGaLhipQrDhOym1aW6tu2veA6JRxk4lmDLYds2JDfeOov3NaXXxo4i91zY
fg064tjZOrgCdIALnSUXV8aY5zywvmM3EiXgIakpA34lEZFdqAteqcZrXjAts8cYk/bQ1PMNwSA2
59QfrqzE/LWSVXQzGkxmKSrwq2XG5caEO7CBkZGpVYSsl8y2J1I2vUuiVH1IOdC528I4CGfxK890
eW6GlBSqiDYp7YWx9yHh5rEm1GtsfcauU7ga2CKfPz+oQrb7eRie7V66536JzyBWsTt8FiAk3p3m
oM42TTOivhRAY+dZHFn3BuS/m+lmccDvqVKsLBZE8Q2/Sp0/jW51HnLDgvNbfAQW27yI2fhWcofa
6dbDmBgcGoYegPMs72jYzH4A+bi8u/topyy7YiF0w4DWAJuoXusS+JEY9GueXSWqX3RgcXDLciGu
toFRczTcA7cMiayfE7RKGu8O5j6m3vUeOxdrtoacctEzuFwvss5VXT7UoV2cx6r5apWAJT09XD/X
yZ+OU6IdT8ouXvwMLvbSSBZNRt/Y4RLxGOg0Dc2tkRUoI9scHSK/fkMOzapwio+omX8VuAd3uvli
gDycwVAdLSu6+oFZ7SbcIpCgx3kdx868nwtQ4FPaEbBVnD7Nsp9wCWvsj6VhWpfC6B/bPIyudpB/
DSNjoPLUH/bS4mXpGvateBnzHrtTRLIjU43a8TdQ8edTfm7sgZlCTK+uKsm8yedNmy1gcsU4u2NV
s+OgQUvOMQ7VqsVIHbG+d0lD2tPHyZ2HLn4DiHrbUSm/xgj7kFGGK6ewTCKekNA2Zc46vywAbS6v
P6XbhEWJACVHlV+Mvs338GJohdI+3iFYp2623hCWtA9Tlt56pqAX7Xp094G8zCnrBWiTalumjXWd
cm9HXpXaE6KjaCoYZNaJzcwEly4iBGxo3Csf2P0OCUgmnkcSQGpzvDc5F7pRl7gBnHYDTfT3IJ3q
2nAyNZ1H0C6TTlwMKPdCc7BPGeAc5WXxgVkSERADB2HduRyVFuFmdV5vDDvHC+JBmu19BpVlZL04
A+3MWLr5JjYggwedW61BAuC6Cfe0CQPWeMRsdhLXh2jiwU0Femrdnxo/51kImGJS6USnrSWICh56
66uXmPOtVs4TuVw187zgzQ5h66aAcQE3Md1rEVLDMPJ/JtgP6Ie5Z5lZfSAMEfumXY0rP2fMtWLY
Dv86drnvOoyXPCbDv91cVBcjDYxn0sN3DulGfwxTOr/6ytrjqRyTfjv3aX9AuUaS4uJRcvL4lL3h
dFRHqOjDyqoprZRT/LTq6DRNeKU7i+4iN4hvsKsWUnsIvw3x6zIFRS4a+MjSCnGfCPLGN0UmKtUM
2txmXrkOYxtHMd9h/t5BqiBLtyuHfGs478mAiLopOHdQR+eP0KV3QWmfqLzUjqjAfmv22YDfnFFQ
LFS+RZ+OFO4jbPvhXbf2S8HJMecsomL/asEPgBcTbHBNYLIl2ow2U5TfPDlgLtT5sM3BTW36ntSA
SL60pdDHQLXReexQbPjD7Jx4n34dGWdFTEE/J/cW72tXVdXNaqOnxqHR1jOriJY2VxcyXIeRr99I
M7rVyUzv4MMR6OvBOHcFgNnPiURncYa7MdWWFyMTlCkpvgP7L7ijcdQ4B9eMEQZgtbp4M1QZPNnR
oVcWuZY9hR/HFzMuJ3xGXkNEQ2VhdPdJF3CsLnxuJqjSw0CUli1K8puWD4iDr0jxWwySFC2hHB/d
ojF2OkVtLnnrwCvGQe75LV5i0cQ8bq86xyAtlpkAli/tJEebPxpaZhe9fMgd480pCnfVYr1YCxgt
t6LSuy7kqG5b1OWCYKXG+g3Tzzrkbv8OVMVjmqHonip33g4tyd1pE7hnxqR3f1D5aSSu89KgAzKn
MjjNsfNuGkG1L4oyZnow+o/NEH3h/v+9qFr9DJAViTH+x42iojwkM/F8TG3SF1QCBCjFBKnG+TI+
0nJfsjcleIgHWru99SWc2x9JQ/NNVSROMnaCjcLLvB+TbiA6K19lXkewVysa7uNOtlX1VG3ische
ZjM7VdLLjq2Bn68dO/a/PitWEPL2KyXQocdHsx36HqR0avrXuKuZz8joxHe21p325pdmSeSKNWsD
PGIH1E3evY2z97ocdqFnypdK/Ww8E61e4Jr3Oa4ueojSXSWjDKGGVazVwBTMmttXx879nVWXDDvE
YJ2FLF5Nj7eztmY2mh3E3mCcv6ZAiLeW/dWCy8EtdShZ12bQ04cRM/VEgaL7bJ+xDDyZCG9i5pqW
hOZRtKwj2dJeZq3ugcNTTbre+AXJ6W8/mWkHmbpdvH7cmRylX/NSPgUxs5skL0kXG7ix8BIZ+6iM
mjvoekoU+8LVIa5xhPDY91tIxjlV7RyB5E0Xcgug+Kcx0BCzezPYIc8mzGVE2BrH4VejnXDQojzc
iDRFR9lYxqlP3ZphHKekbqkwnRzo9OhX5bcSHSWku5lE6+VvuWeyFzXXjDHzi2MUwJtZPq7LmX5C
LUGf1vTQZTRpcVfsK3u6g5/pj6jG5bVHLRk703DnOoz2XOqgr3AgACHtXv3wozImRErCVwgKGZrQ
EyG3Z8J6VfbEnFpTy3ck265cmAFf7OLnFAYxu7aCITh5fJwRVXgOurDi3p+N5xEkNvQG75H2jSEs
K8C5njDPZrO65k4LDsmPEavHBleja7qbsSb2BFkSKxuEQ9EcU5BUdfMwZJl1McVvkv7+WGsnMRW+
TroXv43qZ2/4gt727uCWJ4vKnQmB8X70acv0OyLHEe1S+zxi5zwzzLkb0/xz6PL2KbC2DPD1xlYV
AvAZGnEv4t+4lEjVrayPXJovTuBoFJE62W1GheBx0gahD8EUrNvReoAMtGuRu+6jOHiI7e5ZSfjI
NB9b/N7I+nmbO47x0w8atQkNkbASppWobHpyo7m29LY8l81OGAeEdu5pbLh8QlOc6W+I4zKwixT4
2Lw8a/bwh2q/f3STuEUCAONg6rOfwhQBu4f1skpxxDzsRO6NG5GZ761Bac7y3VuP8cRFH/WsD4w0
YybeIQtEkZuW70YZke3MjnynknVc2nrlDNXFzICUhqGjr5+fBYFxSeA8HyEodEQGp1Z/QN/xdQg8
jBxMCWxrgedXYcBqnw+fn31+MObGPPXSOORjHdyCPENm1oY/K8vCR9ukVXgr/eHYFP2EQGX5Wrd8
bWjA+LeK+wTbVnSEjiNwoLiEfi4hA7fPD2jagl2HHuePr/nzJHZ1y4bEVWN8MwMvvlH6z8cgyO6Y
4ePb//3652fCBHoz9zXxCu4O8hPjlK704pPtFBfyG+nQiuoXN3KO2MqdlhoyWbfEBG/ifjR3fH93
HfQdwmgGwpsKHjAzlsQ8YRd9lxOcIXhd1dpEW94byZJanBcbOVf1ViyMQDLs5i2cYrxcaOmeE0aT
F9KHN8LUT44zB0RTRPFBciL4LfM+ZvH3jGd2bXAINl56i3ImZJbvvA90XquyiF6BaP7Oh+jNQshH
539intyylJhonitGOe1kIVuOGL/X6ixGViuZ1WIVa09ukbGeHn7m+TfH6T8Ey78uqMVhqPZS4L5M
3S//S9mZ9baNdN36FxHgVBxuJVGzJXmIE/uGiDsJ56mK86//HqqBg27nRQcHAQw7nbYmsqr23ms9
KzcEY7VYbWXknP2JZjG1Hac2pyNzvoyeFHPUTBCAEvlNup7pnK1I+lCuj+IPF8Ck+TiGRbyuMv07
mCu1it8748NlXkQlZeNQHMnlbYi0M/oI8FqaATwn/MfuQSyVXQ4BNRUFOhPTWI393rar8WpLfCO2
8zYb+XFyPWx9RoGkwnMfcydnxFvLi5j7LWUrSkwoLfTW7LBgHE1+ahjW8WL+U0EsuseQljiBfiEW
2by7aPsRZfdXS9QuuhXOBymHRvxi9PHa/ExGl1w0DG8lrhN9KhXLbkOwNu6bZBYQbPider5UhWqf
acSQldVH3gsgXwJeSD+TBqWFDqSjgOchNpaRjSt3gk3zkY1klKPmXQ7S5GT5hmOsBz+jbbNlasV5
uADJb3akuDPPo8ixfsxDCDvBXkLbxbNfY7+ekx/EPjrucl9IPV6DxiFRvnb/mqGKYqfI8l3sIW2v
wTYW4SOz4wbVMzFGejY2W0eGJ9MC3ddFfqBsb1ojv5nwk4sXjzGR77a0eDCkkr0gfvoZqFGXqaki
WC5RFnaWDtEo+Ll9EVnTxgrLHUGO7XoaVBXoXXvkXz8PPdYt2LonMyW4VpVKUnfZzzE24yVkUg/q
tKcFClJpFPKrWWW7UQzJmr3jp3D1Pcf2rZmR6Ti02YEVnmZ8vEU0yydALnVQzA0iUdFsi1lsPUSr
O0tzH313YKIQ4bLqQX9GfVQH1JkYGq1bJ+k+2mG5sSBeBrpoEV4lP90FCqOgTjGsBPM5ppvOV9Gm
DXVM7K7cmaK84o5cW87oMKUvvG2b6e8MJd94X5P6ao0aFzjS53UFAS3QWwb0nRYwtWaPqWij1IpA
nAivTKXx+YRIIoIuJMrAzNQhbtWempMY+0gwhKlp2me9CSmPFHsNQ8wwpTcFWpT9TxjrmticDR00
Nhxz4dZaSj47Jsdm1W9LMqaDPqmYG9pqUyrYi3OBMAnQpxwiyYCeeIx6ZKuI3OYM3gp0AOQ6XNhE
kWCOaBxjg6YuSJA3BalXr0FIP1Zeaq9DKA7rWcO/kTDWmTrNZiEkzNMp6W/5hnVhHIqVz5hx0qDG
Xg2+/tHmRDGToU2otswZCONF0+ofCH6tdVHTtJ/hxRMO8KXyzX1e0EuRgCg3DNyf8SGVK3A5lf1X
EeVMV6bvKJu+Z6xoK5fI+lWMoAakgrMdQv29mWj50MFYEVb5Cr8sXrkvRWdge0BQD79p77rtQ1Uw
qg0dGnGgYTErVRuxnDftQbSHxOlxknKI170h2/X1u0Tysh5aSEvNrJ6nISHEp0RJWQFrFAkfqqM7
W1tlBwq7r2mafRgxIAnBYlzKKfCTId7pnv8yjSdS7N5MVqINTJMRTIv9pNOujz2ay7ZH5Ztk33CX
xDCszL/qKnpdKI2pj+UqzUYO6tX8XvjFT7dXNYm0wGy9Q1TLt8IhNR7kE6OG+VxJYDU0h2hGyHHT
Fa3Y9lp/MxRQlVQLE7Au+kcRpu0mJ9+I4qOC1uf8QB3wHlX9cHBa71c/+z/hHBhBk2vbQXr6HyxF
d+37v8Vprmvx5257snAW/Vuc1lSFRcZETdBYhglz8r7WTo0NgrzbdTwQAmHC2qAtYRIs04VBlmPD
y7SHjEJ/g004CWwgEYglnXgXcTr6b+2c8YnxbxJ14AqBrtdB5Ova/icIth3OsRszSzjiUbMOcml/
OX5CcmBsB7To6efn/oNvERVMRwvGA8HL2zlZFw6DWc3gXDbMISVKYZxJGNF35vT0hye4+PQ+v3uO
y9PDXcBSqH+S9vWg+jrlR+HRpsyLMNVwmigRus8JgE6eOECbYQQ0xsTxjirNHbKErOry30/jN40x
b5Or69hDERuDJv/0GRpYCbUI6eERNQ1DijkDLklgXCHeK4dDZ758mDUMzLDK8z/IG5df/e83ACua
xyfjWbqBWPqT2rKJfLdGHQxpYRlJK8aFaZJ4gRjw8MxLKnpEogoKGdhp//2azeWz//TIhmD95MrV
HVt89sIZXpVWZLgIRlBJc0X2dWwHbeOHyti3UbKbBuAphhpfytn7BStXEr58w8zPaa/APrhY94ox
J6UM+8FZliN4/bk75ansH4SovhcOh3i0Dn+Sp352lXFJ8055uueals0l81meOhW0fHxOxvBkJf0V
bT4Oi4KgYuiwySy7v1nGmkmB3CPQsyF1rENzzuHCMkIPm37aokpMB7M6Q3c8uRoEUtmpaY9N6rFu
6/bUATLoJPo919J2zI0Rkc8/isGDB6xSBg6MJlYFgoszBna0cq6zphWdop4gKZTRNHlqpvHy35/U
71enJxwKMk93XZMh4yfTYlXajc477Rw7+sYrxQ280q0maPrum7I4CSaSBrDhpl+lk+nb/37s36W3
PLZrCJ+aRJhIgv+9uuWhOaB+V87RgL1UzqPaItLEjeKGG3dpm/73o/2+XHnC9Q1PCAe70W8eLKe1
zAa1pHNMTO3nUNVfJI6re3c/MwpYWeHP/348c1lePt0DUEMtHU8UlxU9gX+/vKwpGjoflThmYegG
iZaCrJU7Q9kloWhLs2MZESTEXK4j7amuZYnMy2K3rTyagMt4tIEgfbCi+ukuGi1qP12XFlXVgPWo
EoQRsWDNbSSukWqOnKH9Pywf5u8LqOcIli/eMNviu08fEDC0cCLT0D7GqeZCjKd9nyp5MzovOo6u
P+4NQ/tmMQhzfJ4ugqqONOeRHtsiRxw8FCI1GJ+wS1a5PfmMM5wHsNuvZlJHL3P5JRTNvPvvN/1/
XM6+SXCIwdvOfv/5PfdNWBFzLcwjrQYa/IJph/BIwUIBeDDCipTTJaOCVnhU6Kf/fmjjf6x5XMmu
Y9GAdm3n837o0rzlsQvzeEeWNuU8rQwP5U4P7cKwmOaHsp8ejNYjzjNtmXUtmlo56uMKjV//h6v9
s197WcowyNge2UEC06G1PNt/WFt6PQEd6DvGkQRZ1qtFPTQvmp8b11+8m+svVOXccJwPNVer/nBn
341w/772fVw6AkGdy8Dm92VlIWXqZawfa11/oydYoxyxpm/C2xVW/jQnjKAtQcJVES4jHD0FOZwv
jv/YeXcTSB25ZnxIw93PXSWuvXWkcw8nRNYbOS+QD6hL24TB5XW0jRvoeAI+Q/sY+Z1xgmfSH4XA
S2/2+q4VpbPCWDhT+LfGJUqiwKLPssIwIrYFvDc0tw789Cr3N6ldPPVWu+8avzwxlFh8pGIiAD1k
BSPrHtUstDz8ZzHYuFxxTPelwV5mlO+pHj2BbVZbiAj2YTDCfQQLgQtlk7jReI5S09kNi8E0qjXo
Tv30Pg7WXgPjO2hF9iQXzCiH2rPqh5m5mM+wU1FRpZ1OFKnXe8TS589tlN06FRtUZ6Xxh8vlf2zY
eKQpWcndMSkg7ovZPy6XEg5aMmmhOEaD7Z3mTOxQGnyksfIe+1Y/eREyjGxCMwDPHS+7aBfQ+ks3
kpWsz5LhMk3WqEFXbHb5DsotfQK0jAxLlhz2RnwBaQGno5vNPzxx8fsdT0gWqyx2Vt+zvM+WzCjv
ka1wBjzeZaICjcmsTb+6KBIfRSHfPW06kqTuPmTzHGJ9yplJl92t9UmwpXowXpDQAMpkkIfy4RwC
f6b7bKEelCN8cs06ZBHGSyd9jZhWBT1Tvh1mZyxHNbMGxVjL8L9ZKZSjlaEVNmQyJvkOMvWjMda3
+8mqpe4/k3Bc2iyM/mgGuZnQQ2a2DKbaehw1ZiG5/EviHz1txpwsCWCv3b6hgyeHCWTbu2fVmFIK
MgjRYfH6ON1bvMPXIhwhPOMG21ctOi9hDm9/WNI++V1ZRIAtCNxxLKjcxHfv7j+uCr1R8dx7bGG5
t/dp9lyU2zYBcjb8Rf7idm/xbRqLajSr7ApaF1m9Y4woIvNJiZHZH1Z347ctlYyvZX3FQsTaZn9+
Pk2iGFzKaQaHLoaDq5BUuG4wVrq8JDadhPYxa8tq7dboHsFMbeMZpXrpMniDzqzOXWLEfzjp/r7q
85RwNVk4u312y88HKG820WTTPDyacWIhM4VlSL8iJLYAooJBe8ZEXuc6+vRAv386ODkee703T4A2
rD+kEhm/nfeX54LW2NCt5fAqPq35Be4cAL76dBSRsbB4RHlQbbNLGAMCqOFDC00T6Stzz03raMbG
7Xhu2lBfoyyHZNYUN+b6If9PZ28aql2KySQ9zeP8/ofr6vfdyeFAsRQlmJsoED6XZpBzk9Gp3eGo
SciUeCf1QxHpZ9SxcCoZO+5pwAJURPN/DUN/r/m7puLW9pMiPmvJkzUD1xhc8SWOpDyAMexId/eK
cz4ND/F2ROj7VDdjsZjHL4B/62dWiOLExBLD0VAHZscyXGWq3kx2JoO58t/CkjTxGfknAUbhVtPb
Ap1VXfqbuEQQLlKb5uIirI6bEPaDJ1AWOmpnodS3lSsOorEAIU+FG7Rmo4jeiKqTiGlto0zbAr91
d52CvdobbkmSKctKxyl1O1dlsiFgYLpyT2PSnYcjvdEQeSPxGxWQvdNoMRa+f6nbqd32U2Xv7gVI
xUAP9avVnmfckrhDSuc6Ayjc9EHRueYXY+I4n2bRFzARb7mixI2SPNDs1jjg4PwldfQgvTUTG1/K
hyiGKet0nX+9L6IpTcOT7vXPU9O96dWMN0ILBpRW58TQnpQJlj8a0VK4dvQQ1V8Z+Kd4Dkj/dqBM
3SvpJJS/xhIFe+qT7VSzE6zLOTIuRp6wxxXhXtli/MOZ4/eLXxhU+viNfWHBYVmqjX+sVUmJQwY1
lzommUW1BnpuOUPXQ+DhAd5CRGcuMv3/3/3C4La3XZIduWE/nzfbSDfbfozl0csAhhD7/ZB3vX9K
tTKHfugkm9mzdm0LZGRRZRWYef7WK4jO8c7/fVOZnwocaAQctUx2QsxgQv/tniqxfhiNFDajae2l
cb3yzE3EFixo2CL73WHfsA9OHD5odjdtFr/GjE3/AH/Rf00zbRvLgVGZNzwkSfnBQYTGsUnoAULH
USs4O/mM8uf40WL8t6lQZhMABqoqU0E1juafVnoCHP9dPtm8FsdyHIvXAnKBE+y/P087Z1JpI9o+
xmOTbDwtNo5zIfRjAYGsWN1/xrJoHO/fZWW+VvWUHAY3nI8p+Qe0vpdvvRDJ0yr3inw7WdorcOr5
eP+ScIpH4j5y8JQCahF/L8jEYvpUcTJo2vloktDcNG0LBgopeqc31ibLMFBcuwlQxswwJXWsYyJS
gC1xPf6/b3WUKRoIMFIhKuuYxt4UCEf9KvxJgwA5j+zvqluTvRUKYIhVTChBj2wpt4q9LbJ9SiL1
sU/t8Jgj1w69mpc9gvBvl28nzEIMJI7l8uX+nQ+aHXRmqfMVdzKHVUt/LEWLWUamz2CLcUuHpJ9R
i+b70bF3pqcjsxnj56Zj02IVQzHXvBRtgdCYFF9GVvPOjb/ERSR2boOdjVkCenHNSVamjF/uzsy/
7VfoBbHcEXIgRvxA3cRYps7t5gbK3ICjEloFDEUbFB/sgXFrYdMCbVFFgMTAoo5oSUyGG0+p0Rsv
ZdxtFFqWYAwzRgU5A1ZjsuXJxxNEgDQ/ToXnnd2CiJhBQPG3QfEs6+g01Dc7hdNWR5D9cruN9y1G
sfuzZAb+UDJ7P4CgS9a6W4rnFjrlxs+4GihfmMwjEdo4pNacNavqziniJ4qLGsm9CaRGtvSa2rK/
hWGjv6SR7u8itMPS9sNnPP/rrOEe0rXGYl9StbaJwe+g9rMfIpi21yZFMFvBQV5DWnEOd7sO25a2
igZGV5rsEVMQA4ZJD7s8bq0912AEYCxGvGpp5S4eJfWCopz2RVRtlfoL7+we9rPxMtgQwrMm0vCA
0pKfKlEQTWksaidxFhnKM+h98Q5UZLrDuUXkRkv95DewxLLQeUEwZgYp6ppdVeCHzIDht16iMf+J
XukRXbFa0YYy7L2Xx8bBLOx9RLGPRn02A0DVxykZ1ow+srIxvpWFeLXL4punIoSlXYyvFFf8wezk
ViN5bW9FBlY+sK2OjsW/jnH1yd78inCWs3OZ28EgbULv42DgQdNOjjee5qp1sMf/3aHUM2SHnoQ0
ikodI9nT3Zg6LbLcsfFfTPRdDGHoZQqOfudy7K6VARSp1MiI8AbkVaQifkUJ2+x6j8vo7i4OUdje
bPjbay1xkr9k/F2PZmfnKyPfDTH6vknPIa6DxsbWSrmOy4DrdTYfZ5QxLwMacUD5eYw4iR/zpnvA
yGOw2uoOuhG6C24H2HgGm39LJKd+q4fYRS5EuleNfvaFVu6tHt8zPCo0exj+ApswAFzYofWEXoCH
nyW8zdzd6AAzU/Ia1rbj5auUnXftZYw8q4M9OfUzZIZoXcumY3hi52trZsJa5ov+COstqSukoWE5
RUCQ7+2o8hENRcvWO0WIbXUkkDI+0yyJ4TyyCimdG4J8em0rrUxtWmAIm54B1oNjwguGG3jyIf4+
cCn0PAELhR7OgtOwm7KfBCJFJ7R99VlPkkWZguEkR1h59glMNIb2TKs3D2hA+uvGTa0tiWTuOteq
6OD1ilOmEzUvnGvXlVfaj5yYsKz46qFsO+PiW1qKJ+IJ406xwgzFGqMUVOS+9Wmo2ONw4vXH4HGA
bOneeEtFOd1QUMVcAXChB7fZCjv2blqkjGvNzdRQzq4jxJjHBB/80sAdjn2jnVOYg2HEkKzTv1X1
SE+uHF4y0w/ZKadp09bRFQGx95xlf7ExMGFVlgfyl6qHSrKJTGybiHntXYvJog97hFA3fzQUmTHC
2OrNBDc8LvPjmEenYjwCAXKxlrTfYdjIXVJY0TqqMxjdyJJOVeU9wXaFAOx/j7vo4OOTOWY+IrgJ
8fs2Yay9cnIDJKLsF9b0l05Z6xG31SlBTb7v+/rIlDE9aYItTvoixANSo2t0bY6VNUvKk5ZF2xpq
OIG3/rVqCZUapS53YZY+2iWtvrbmxq/q0t5oOp60DoX5Ae69foim4gtbPgsVGlXe7SUWyVcdhiT0
bWvOxD4WpLHf5AyDd1FHkhqcrvs0Na1REdmeOtVIp5MVwFatIc2X7tXFT61fWeRsJos4F3QBuKTF
KIIE1VQZMe9GOFudpoLjchNunNJ+D5vJXEFDMLetJzg359kV1T0fQ0oikYL0wAR4wPml7aIcowBu
sfnCSJJGG8ykDami/jbGthzgiil24dzglfBhp0r9wex060LZglYNPs11kBZOfmStaJMg75N7We3G
Vm4IZPDOCOi6oBJVvEW6pZMSx1vf5iQXNNl4EFaD53z51QyFk7Wx0FqQ7oBKc8fnO9HNZQn1WIOe
GzNKQcZ1I+KJmy0s8dywVBYE0dzmqSp3Q98O61k6GE76DItP2HlEKupGwDsJ2dYVeCmJNMAykpyB
2KHKmyEL6v6rk10I+3HfHHgbClglfq3KXqXj0D+jUlvftb9VljBmicX3wnVQFaZ5fPC1NmhCzX4o
SnsKZC9vlJQ/zKTZe0AuD4a+sTlKURiNP5Bz4D4s1CNcL4IfKkPs7Q5MahZdTHrcV1NNhNHU4SaP
8rOpdH9vykJfzxZSW1iVBLxFg7HjiBZ0yezsFeaJlUvrkl4cVUdM4JMz0WZoVQ9QT3cORdYAkmvs
5/tYpmut7OBokty0tHy3dBQcbe+ciRM82YvYeowsYDbZuUpteTCzjnFyGGG07lsbYd4w7i0exSjq
4QRda5dEsXEWvXOavfxH06b+JUQWZNHg2bWzvDWjlfEywom82rk7Jka4iedTOfn1BX0ZkmK71g5M
noG86BJeH29HAqSBVhAEgSl9qggPfRDYJ4zJ8M6NdDYeyUZw+4bvd2d5m6Axaoo4kLM6E+PnkZAK
QcZvyVFehiFtbWmrrs82TWMYmxFpazCC5eXA4ZsB83w0rfpAxGcdb7zCeKzpjqTdX7rYNogRbBmS
H4imZBWHMAeFjuHeLrHeOzXW92GxMOIQxScsLQZ18QfS4nFft9YNRWu5mVJZIwLowiNFHjp5rNFr
o/Ek2OCu3iWm+J6ElvUgZrUYldKDqeffwnGwt8xDjVVcYJVw8foketmepOs8+3m9zuxUO4ZLqqhT
UYFm9fBcWko/dXa0YYg6rdvJLmkWq72B7dfkaP5Eb++lmEz9lM/oVYYwO0CBFYy3+z6AUBZfkJNs
hxl7M4AS92x0LcaToU+O9B8NsvhYfWkLFhTM4uZoySvLuDwONI+uhAZzAzrVwfJiFpA2u3Sz8K+0
TpwEAWXCRBCBJWO/RvXvdP/qR+fxDjiJMne83c+hiKa3uW/FZ877Fss4km6taWWgcecDiptBVrsR
msKOi3Mmfc9uuwMiD7WJLK9/1PzhoI+R/tB2mkIJL6AMCYdEvti9protd1pBIlQ4I7yDWYBQRSUf
bp/Nh3HocKz6xZM0Mja0QnvWgbTtUkv5LPfAJGcxYAZPwoM/NvVTSWKfZZC/yM4Z7cOaxxr77Gtv
qeemIMTaGMInukXooerMvPaYrGkPAZiZUoWYL/OKvcqoWvA2Yc3r51Oi9PlqdoAHyA3T3icrv+JE
6hzN/RXG0JHRVn2nHtY20mzPiWQ62sx0QdvMOMis5Hxjc23ki6kKB5iqcR71jhrOFv7QvdN4H9AB
TJxjp6ZlSjaHU3HMqqYObOFbGDegO/0tAlbACRCPMk7FXLSCxTkc4fh8aYQZxH5NxhW89EMSeyOj
gO7Rswr3+8AN5s/YgrpclccIceRTvQQQspocksjDfjx2KQb1cNkzKLXGIj6m9jen0TgPlgpJcq1q
Y9MiWTuqukkOcTHdomautrY9h9+cGLXN6KyGKu1vUU+OiEiVdXFndmWJ9HtKYvMWWvbVF2DtjMHK
z+S0Q+3I/RcYrKcEed9D19j0Lyb5KFStHvseRWRfz/DQqR/u1+2AJnw9SBguqkP527nW+DQO0rik
neW/svv4gZjQw2P02U41QIIefexGup3c+MN0mDXqPCrsV9sf7JNW6BgsdbPc8cl8JYRRMKNbsJ0p
wH8fdWgpi+hxQcrUkG5XUzbaAJqs8blogRYMWU/oD8Zu2obec+69hbMAgGL4zwP4lb+5ItzWcq1m
IoLu44LOxPbE1YZ5sQoZI5aAW5S9IEozuaJxhuaqHA+F3rJPShtETQ+2esm0rTrOA3lDZpWXZ/PO
XwC5pL3aZ7aaCT6EiQCpLn/RyvADpioAbWVBeJU5EtRg4IoIR2FtU0R6D+S3bBHzZKeCYdOhdduz
OcbNcWTI4gl549ch/k0nJMxZVu9aH6nGqLfaTk5Tu6tC/blkBnCaaEjf21uziv8qe2a4Ps7XVdGF
6RmLNUuz6bwwgn8ZyukiNVxdNie4qVQpjke4zpqKUahLvJ7GjqgEReINTASVCrDAeHAalasgXFxN
WPXVtW56tSsjH5+V4ZEm0fY7/NXe1qT5tUk69d1sOwskWT8zTUC5s+qjZQ0rJ+2Ljnw5ElQGzqRv
cs+8MCwb33KBBWXaFnnucLQlmyIckLdHNUlhdqkuQ9tmR7jLx6LNq5NH7EXUNmByoxFHh80UrLKY
h90RSS362QDZFrFoGSkntKAuMHG2pVDy0Uo5SIap/Jhif+KojS6L1FkIlwXeT5O5i5OMRCkzYDj1
UWsdi0TQMKsEpP3KS86iILVrjh7GJh62mAD8lWRUggQczInDkFXEvIcl8Og1fQvsZuNw6Fzp7JNw
vEQILvejaf5y5SQeCt07Tx6+CGXjSWmmdNjHyDI3uma92yiOA4eKgqKpn9c979/ela+Dx9JgWmzr
3TA83UFQnI10bnx/ZUBmu2MmkJobl3BKVn0TywdNdC+EbAHqaSWkT88hvqohBquPjJxEqW04VON5
EOPRo4Y41iDAOpR1AYrfDKqWI09ual6NwVNP1OdcnotBtkguvVccvcy3r/hyT1WXj4hu7ehG/34J
820CN4r0Tesiq5y0uDnLpiaSVDZXg0C5r90WTfmq1iN5VQjRAaWu3X5W5DGIU9THfPLgIbahqN4H
yT+8Ww/FAFt17MprhlVoY0SoLxtcFavMa1+bznrpsSFjM5qAndhrNw3BhMEgWrPyfxRajActN5uH
gceEyS1etcp/56yyamwv32Gr5ZhLU2OXyxIDTZ4+NAp++lJlynL6u1Ga1451KAEvK4PR6yzYu/Sl
a0k06KUxYw68Xf4cWj8NYFzYw0mf9WaxJ5HO/OqF36EofkQjnhnbHcIgNsnayg3K/tG0vACbpbEJ
VRttcbbtI9wx2WypwO5hx8R+/IBz8AeEaawbNAZWjtEIMtZwBCGYxq1mvmQWLTHD6JwfMxmW79ps
RQ9VXFLteMaLT2a5ipw3qxf91Uzyg9Td/JQ2xVMkKbxsy4b7Eo6PZLtrKLA0EnEJtlirpPYOSWue
VBdNgRos8b03EhFokzg4WWldqUXPXPKVo8YDahRzoxH3s7qf4CpWVyNhepGgOuYl+ZvcAcLo9iWa
kjbazbr7KzboR+HKxOjdIQsYJu5VkpvWsUv9Wg0sO76yvimu9VUcTe3BmvsRZ5VWBr4+BSwTyTZp
h5M5MQLtjebyNwhyEZABfxo3aahbGBzoSoypnW9cQec9JMmw7zt0xmWFnYUkGr1In30iMiHrIBxE
7bvzGlKG0b/Va0sLiWVPQgfDTPqAa4wwvXAuQe9gEZrn8afrAOeb9dSnIzjGi1dwWdDVjzpN5B6W
CNbzfv7QdnB5cPz4l8HshqMzmMN6tOJ+c8d3QRWAnTQi24/Mtj4OJs3au2iSQXF2dGherjIB0EVE
4852JV1YyjqvrNXOHjh2+znlFFuQ06PnLTGWr9o+C8yoKo99m33vWid54CjfrKRjsXdxbjrEVfs4
tL51sJTLljLp96Ypnbzl73Q5nY3CiDaWKPttNPRvgy3b7dDmJWFjpA3CcZeB7w0UeuNiUWkHhDax
0vf3Hb9rIUlUVb+VVFuNhS+MaxIbKlC7MS+Gb44yD4mN69nVL5hodTESXkUkH0sEeDGsGsBNxxsS
T3flSialugzGziSpkEWWSE91mnX9cfYy4zJIACHkF+LYHgbuHQpRbyl28jb8kAPUBE92XM0NkA1P
qGql+0N6tEF/rWfP2eXLMFHHm0cZNSCnr5od8xPrUGMPWs0QM/bhjLHKCJt3/hvmF7ML2iQxzmpo
LuYwOgdtwgBOL/3mH6vrGmKLQ7eIhNQBp8shzXS1UUZN4qWjnuvcVE+5TO1DYbe0ErXiJi/OIOxH
kUVn6VV/6V7uBXVvNzsPcQKNCq/b0vE1Xhq2qkPJ1KOS1S0XsNyGBDdfyIaAwfyApHl6SnLwFqTC
LfqN5CF9yhsCm5wuNzYsHzfXmcAFDE20NlOW6DmenDMn0X660kPeWBKGRwrt9BHNKkO6xpkIOhwU
d2M2XS1cbhiHSe/DB2k9ah6LrW0qbx8CmSEXFEcjtbJgFLFcuQ1UGKy+3Q74KYAuUUYMwpW9rthy
8WEPJD6NpkuUcce+ppm0q/3EeRumH16MO0sjGOySEvN90QHUh3753gmaJlP+ogrT/GL2M25T9I9g
PeqTKfof1PzxBtNUwcxijq/sVhubGLazAlSytXBtr2hrw1SI7CcpRDCzcD5XLEZT7B0FhyYCgeyP
mrDAV/QG3zyjJtzFlz8F/c4o++KVnnXuOj1+sFmQDTRlZ7NjfODRbtmLcv4J3DnG2kCEHSpu+zUM
36iIXgo6Rk9VBN06ibNr2+U6k4xk2s5xjMF0SMgIiMCzlrTTtTScnmWtc/u0k8Dj3XREZg5EqM30
pGInUo94vF5NjkAPVn3WzETfGSSAkMoTZx3ToOY1E50idlw2b95iRQiHerw2TaU/Dkb5DT9dfZsq
9avsoJGZQ5rvskFzv86TuRDqZu1STXg/smG2tyal1151fsoBSlOXaLx1UJCqnZuHG8tNl5SaDFf7
ELJWkcCUYUxqsrNEPX0Mk5kGIHlTMxYZ/DzIZMnRs2l0+YQqx2b5PKTj17DSxm0MQvdMYOPJWloj
ztT3nLYp5opKThd0dNPFZCnbaONIV7ebvmRdZN/6iV+8snlqTTNw2s1bhtBd0z/HWDb3Tq9zcyw/
TnXYPev+wXZy/ZqTWl65lfEliofANfXiTTJd2eVgKrayMtovblMcOPhvege3+yoI8SpzPUKoARWp
fTfq6W0AevIa+9jAPd8LSJoVeZudixkZmV+Ig9tCn6KK95z2RKYv8GEeGwcIsQ+MpFP8DuDrOifY
PfHn589bvyKFb53xh/06QGu5g1t1IhDo5r3kX50fdIPNekVCx0DAWQnJhbHRpuUEkWySNTB2Efis
wtABpj14Y3kevGsyPKNjr2EVyw2q2Z29CYJLcHm74CxbfSdSYE2KVTAG5lYcm0NyS279q/fN+gX2
hlNv7QAWpJ2zxiPKj+lT0wadYPQRZMXW+xgZV+31Q36absPNfFFvoN0ZRmZ4osjxkGsa1yF57xUJ
oNtu2NHLx72KEgQHiX6Jp2IiazB+ibt6qwCi4ZZiUNnVXr0HhNjvwrSzseJLn0SHSTt4Q3nBdldd
vC5+G6pi5EZ1AubW1kfGQWDFcVYDDZq5+6isznnWD9+rGhhAN2rVw/R/7J3ZcuPIlmV/pa3fcRuA
Yyzr7gcSnElJoVl6gSkmx+SY56/vBUZmRmTUtUrr9zLLYHIEIRJ0uJ+z99pI7u66QX+eZb5thj57
4UqCMqmQzDHj7IVK8tqukSCkdlThLbesF9E7VMwSpptJfhIYPnJ24uEFSv0Kj820vWuHAEfm8S4F
XBU+3Lmf8FVW5eAEdjNVx+tFZZXVsQL3+eOmGyXUEUtcP4mZ1EcXatsxrJr6eL15vZY2HBqdUmeD
dtqRztdZi86Kyu22Msfi6JdOQb+ca7/drOmO7Ge7DxLCBY+FciF5RLLi0qBfth0z7/76yBw69jq2
ayrEhsqPYSLOLg3C7fXBsOjzY9XLgsRBdR4GU/vl/jJ3KcLhwckHogevFzIJFT9uLn7ed70G1mYZ
9jlnZ7iWjeU9m5zzdTiH1by+7rodl6wr6emupVFiw+nKY9jIYje15LOc9NLsdgV4t9m2/9h608T5
j/f57b6kAuBk1Fm9pk/6NOdVtK1dEyNTE8VtwAkNIpRW5UdWPjnhdxmcmWTeoWM0GXrMCIcQjWoz
03+9uN4n3TqjpFectOVTv17Qj6V2Gvspl6MzgrvRkEgInVGfoGsoW3VbHNPljQba+z+0g/9N9v9H
sj+Sil/EJf+G7M+Xz3+E2P4d7n993Z9wf+9fgGQNAxkroR3Q+FFm/gn3B9Nv0akwTPsvqr+w/8W6
QiAmt9kKIm30Hn9Q/YX+L07zroH+Cq+K49re/w/V38Sl95t0BHm/T0CHh8RMkNjxuw4uduPKTkuM
ZllProg/tO+d5dz4qqUFmo/h0TNM8jL6eUdyvbdP4vwgRyhWdhvp+9o0CQ8qE9jA012KER7Z2Hzr
hy0tbK38yMYCiYDRfRtViFRNUsxJFYDwQQ7f+2KZCk3lbeYmiBBlOm9ZQ2LEBjkkp93k1t0mAkQv
kld9KrYpXLoA1wMBX7W7NJ6thWT/veanth1t2DuDgjl5x0IQi13ZvKuKAjLnXXc7Ud+jtL2Kui8y
EsShe9aDk4/9uo6p75E+lAbhjANSD+e9wh4+dmW6oy1BHh59/r2zdP2SlGrarOX5NgEp5mthdpNq
dno32ohTrJkaU0x/gTAT5ISGkl+02vCpW7XisW1FvCdu/S0SSXzjF31044YyDlqDxo07htM5ceeB
xlGvY6RXB1SuUM3ypjThw2napvHRY6I10IHDLrHEscvOoTTd2CLaexiyCRzJ2ouJ4WXy4UrZaX+Z
miUHhBqcCuPhLovmB9IAF7Nzmj54+ueRmF5U0f23mp7S3IQsoDoq7j5iG80ImR1THA6qIagoqG2H
AlIvFTMVpI75nBMLGJjG9GiU+YQEoGZDRQUZd3Lp9PRhQCrByRuG8W52+UJLASK0GNPisPT27FnL
zr5RoVlkw8LTBFLy+kNEBTYhnj210Y1dzP5pjO9VmJ280KoY+DRvpbPBRFU2CyhgfAM2GMxOSbES
pAXvpzo9hgQv77CVEBMljOOUcap3PUkIUxt/6cGFn9rlQo+GPy4YnBHt/XXz+uj1edf7/t3N6wOh
lehYh63z9ZaGk2CteoIv66RbZCF/f4/r9srrI9ers+JMV0nn/uf7XnfDSrwWhnL3UolG4Xv7245e
t0lYI7DiFknVf71719deX4HkhbgCHVfH9RU/H7jelImkKnK9+sv+/XimNj/bDvpWKVMS8n4+8Zer
1yde32YG3IIMHs63qYo1NEH9fL1oDBMn6Oyhkxwm/TxAUqUgTY2ln1LiiH07Zf2Dn02dKaKlv1xo
iJfAv9GGxP9erGVmLXM/7qNBRq59iMZqeLu+5npv52EbIX8Prbm0jjZG2VrPik1lmkySRFI1+6k/
R1p1icciZ03JoWToSjuH+OvO12sCn/WGDIkaLf7YnujEHwd/mA8s4oYN2O9VnhZqpRt7oCLijJ5Y
nLXlwrdj80w9Q5qiDDitv+AjR9m0PGS2JiwigjBCV5tOuWbzUTum3PblYJ2ldKzz9Rr1ihA/xXS/
KEQawRdMMul5hkhwlrnWr0PEknj7/rzPhfckOqZs4/KMqQ6/1H5EISkVe7oCzqlUObEFAythI0rp
qyyf+0xqZxEkJc3HCDSyn2wpKUN6bWz6Q5mnn6/Pul7oSCR+3KSrl+zKIX1FcFgweGYfQ1ipnYAW
vwr9KT/OLlQ7z7dPjck/UM97BVm4NSTVKyv/gn8Lw3iVqG2uGyWsg/QZ1Cuc1WpQZDH6NEMKZWLd
p6wmZuq6ruOO54lO4M5XxaPKp/FcLBdjYqKGNaiY4Isbz2Z9N/SzOBGKoo6DHd1Ed/FgOXAP4L7o
fWEfSLkDt5jTVVwu+jGBhwX8HW2IscnowXsNDOvcZYN9XKe42dLiIvJ3lNfZeQ53+oD6qKZWRXSb
Np81otLPOvEb5yZR6WHGVwwY8I/7wfVUK93yYH4uT0uWI/967XOFHdL3INtnh0EDIxDLinFq6f/m
/tC11CkAZVsEg5atctY6lDsjpl/fE2dwDn32RM5asmeSjirxgUiYVcq4cZ5GcIGTGvYWGNgyAEkq
NjndLgBnCA9LYT9fD6xasIh1IkCqtM2yS2UV6jI3iIqRMdXb602C1ZrthCtj1euTumDgLILBJWhP
o+HoNKFcgZv5hL3oru4ysNUuEJIi7QkFlPAVIXBlhy6lTQaMYKFwSOPWtdGBo5p6iVkP7UGE3oIX
NPbmMg8d0XuyFLDT4jiSO3a0ljunEPumrId+O1Pr3lStQJGYLM8ZGiaw12s/7vx5+/rCRC+iP575
29OvN02+ni0W6tvrW7tm6wKci6FiLJv++YJfNv3jas7EvQnNiCCBv/bk+n7Xt58VeADMJWG5lk4M
eejnTvzy/DpvjLWJlHEtdWJDVtqysLpeeMs66+dNpvA1Kty/3Xd9tOutaGdZlCC8He5SQg9DAAC5
dG9EV1HSzsYN3UV+cM5nQFKfEWdUgQ5R15ndd5Zr/aVLsN+nAF5Z3L/a2PBH/ppDNuLYsi1sO4vx
O6DSvEOd3cP7Sd2gHB1eYdLJbK1sM84xi+Esmw6qNF40vz44Jo0NDOiQfj3KbIYkH6e87518H+XT
fWtgCMe7wd9MYLFGeaojWi0lkAa6rAHGpadohml640hlrJEKk6phzLDwM3SXcdjuCSNq3LAIDOPo
Jw3Kp8GrDhQ+6XSz/G1aNl/QVHdcutiErb8OOUFuWpS4W6wDCm3MxTXJGq7a5hHvCEb/l6jvxhXn
5XYPZRHZtlWNUFS8mwTxdUpm5zpS2rsqVY/CnMaXHL19FaUmMihDBYDmkE5jjzh3KGdxqnL21OGc
GYXR87Uf6EV3q7xvfMpHfbOGBBWv7SI8pEAcmKLY8SasxgPGFiqZcQRVpXJClBKJyURSHCK7n1aW
ro8bo2o0spYrYHVNO64qxAZB3AzQcJiBhUsNNRXuJ43voY6bZH/NRlGp1PmNNPSyiR4m3Sj7KPvm
kE72rpNIv1LxNV7EVUp/cAzQIugaLpNGPKWpmlcqdUjBQqvfxOgt0wnzQZip+gBMnSQ6TVuQ4ulj
aSJpHGcKUO3svMu5l7iq62Y7cHgyF3PuJrDAZ9rN7/mz2xGzM5OHOmhFg9gI//OV6De6nweXkrgJ
tjVFyLwrnXElfNCFVFCGwBw0JhUjYDLY3vz15bupJ1HgX1xvuCvdMtyEHcEyBkzxeUj39JrLdZbQ
K/PaFxxp36LO39NZqwI3BNYbd87BnwWZjNSC6lyOK/1kAGO8tByOLeHIyD98Fg0ZpauCjOkMmrlV
6PUTwKHIV3LVFt9dq0YaGHaE3UY8Pf8oMFkHjV7sa0C8lInas584Z73sogug1p1f8wlCaFkjRsbS
CECnp9N5EnFPK4++Z2WI93Gepk+OaGDYp/UlHjiW6GjusVvD72g5QL1Sv621/kF1R3RtBpJlh+nz
bIO7CpFQOtYyJvtPfqR1m4rcBmhnIaBBke1iqrlC8ETd9opVlChtSZyQQSrHczq4Avaav4ts/u8D
ADXlk1G5z1ZS85MK5b6vdUGSiLmPOieGz4R5LncvcsqrwNePqE6yTWEUxCKxjzbl1tyWmHKJgVAy
6fadGPYGSBkRMssmrCUQ+r6nRPzs2+0TvZuP0cFXhz1eAg41xQ7oUSUssnlbhhUbn8kqp46OKw8q
KjJud0PcydPYCOwUDXTgMoO7Xlfpjo6Pk/DZzjmQKBLI7Vyg5iFCYinUWackvXXIf1pVUeShYiVe
oiRvaESgzOIIxLQvX0Oq2oehGV8HwuHQNbc3Ee31M0SrN6+Fbg3UgPwpMotQ25p7Z/S1jzGqs22O
qiyE3hioif1OkMus7UrFG0UwmIKdtrVlSooyWVxmRGa4WUZknPh8Pt00bSaRaKgralC6elQGsSfN
DZz/yzLFoYWzduws2+FMbVcwL/HV03QqpFwkEtNMY0670KaIQ4b9VOu3RlsgVx/kPT06j9Z1D9bV
5XjU6Hr2kw1s0HAJgZVIdZnJ56ObrscPTy45n5rn723GEC0xSYzJoa4SOTCtcpOCXlj7B0//Drk8
3MeuopAoJUaItOJv75JbA0Umi3A+WtPY5U2mtpOLsEHj20jsQa5FXH6V9jlpP3sCuqGFKyHI4/Gd
FSu4KfB29PewsXoRrUumduF+Ln1qw2HBESz6S01yq5mguyA0iK02urgYnVoRrNiTsjLTmE2H+2h2
35DgUCa0PPgOy4jXLDXBtkpejbxuN1lITZv50yyrdEnYiBaflmJgz9ZkIi15WmDX6DV+ld3Rm8Pw
gdofjPg7RbwYyW/SW03S+k5UybUQ3u3pX6ERco6MVEO08t/E4pHLSLNwNYBrWp0cJ/Rw9FkYmqu3
OuekZLXt9zLGyqH4oFGH9WYQLcvRyMRQp9E3nbP4EeY3Kwul7sSSZBLr6ktocAb0aUAbNcz5yoab
OwBBLAgsWPpbEoKYoC9jYY2nQ9VhGwLUByo/X6sGfY+R6zccBWfhkVsYe/f5kF6kfi+H7qLTu4Rm
pKGjkjUZMBnDiW69STN7xv+xnx0jWfkjQtEMOO7cE55G5vmuJ06DlWdlEz+R22URQJ6Es4CTGrUY
hsEw2Uy5826prl0v1dDEaJZO6heT5Kags4YWk0R8Ct0qX+uNDw62WFepoJjq3JF1sO40qMF14rkr
azLK7V3pFYiCK+ch9/RPab5EhkXRAP6y+Zrlco86Cz34aH9x5ki/t7Rvnur3HXbg+7GyyYllNeQQ
toFSeF/a/WudMLHwqP2bkpm/InkT/8ZaS6t+pSLJFHkGk7XEZyCsLJDOTGhpg7mMvw2V9ea01E0Y
REake2EKsJWnh+EpW+jsmTT5EoFh+x5tHU6MeeD0DLvlYm9R3riGkwM6LIne3BgvCmrBlRgpbJki
f4xyijbyqVTz12gu001qTd0W89rrjE1mX0RLNtF8WxR8ryT2gT0uyFS2x/eWTg8A1QnPA+XiiDiT
ql0bMv/i5HNQJ3T8S7aq7QG0vyMnSgO7XbDgPcTrpEbmksSIMJAwqdQiGsya5ps+rGGTpMU7LDTa
s+n9NCC6sFGHxi1Gzn6qd+1U21Ti5JOX0Ay5TrlMRIsrq+YEbSSsTrNl7TvbPuESvnd0K7nDBkYF
3r4IiKO7rAKF4Nv9tnKcauvLeOunQLKIrljDaI83dTO/kB9XrnqHJdCIVIvwEP928iZgR7Y49S7N
RlTwOC38cFXV/rwbwURjbQrv8E/fTsN3W7T1dlRaDikrtbbejIabKKaXjsYb/FnrIe/05ymqBTHc
LOGT7oK0TZykOKKrGA7vaTrT+HKIVcNbQtaldzLHAaOoiT9isqpXAjkpstvuN60tvkmiURZ8l78q
o9hAXlckm0iZBfjkm4KoHbDblDo0P0QMbrH6jLz4YHkHq/S8vSdR+YdwiTETDe25/pQ0sx7EMTj3
zCvmu262CNAhhMqtSMIoQKmeqjJ62gu9eC+djZwzQoOHhGh6CbqRuIm1Ql2Q+3Q9CDO0kMctMuCm
DZlfh3vTteTtILDYlf26UbXzEHfWdxOr9GqMpU2HD/gAQ3EP21BvzszritT4HDFp6nDzwIyp7W2C
6XGVsSjdAi8f50uH56Hi13+kJU7dgT99Ssbd0LkvaegzuzZVH3TYAjapOBvQhhTsmGMx1+MmV0N8
wDd6AT38lBcVopbZq1e1nxEF66g3zZ4e2r6JOdNWdJv9+o1iuHPAkptg903NLx2VmcA25/jQCvN5
mKpTTZc2MGrhEb50mxmQ8wBHcNbtTn7ScVLU5KWVJYFDPaosPO4rUPPWRpQVKUp0qpOwIMPAD6bR
kahKJ7gmaL1XfXXXm9G97lsq8Oh6rfOxfdTlmYjSHgYKRqhmnDfKNPj0Tc1Ghw2TVCoIcta4cJaw
dVEqfWlCooZauDKpzQoHicWN21AJxCN66yidXLMMq72072zLP9mqvRgRu8Ok6sLnBD47vDUjDNJO
671MY4ObsmieS3+4T0vruRIdM96WyMdcS+8zA5xqVE72JtsYMUb56J047R6tYNYHaQLm2fFDShu7
aRzA3oTevtSii+5V7mnuEidYlXgcj42H68jEwtfkqPxMMmoBrayc2j5URk9AQJffZA1KxmW0KEvg
s1KEYt9Q5Y+2Q2++YqVJ1uGA2L4U5s2Yg2Dpo1QwlZbextfMryUK5hOLIECYFP9L2lb+bBfw9w71
yObcqDxpBFbgZKSli97wuad2/eJESDJG4c206lZopvKvInvoqhTGo5TervXS+9gEnz3VMO7pklpB
Kb+RwDWcqyUNPu/WXVKOge5CZvZKj8UXGscNuoKcbzFXW9zi+1FxUiTqiVnRUsJqSXFN1YZVj7NO
mRNbioSyyiGdqxuLfdhQXHAYOoBTpes+MsnGCm+la13SxOu3HMn2AaH+o4lIufYabx1OUIoyorpd
Xzbg+goW082hQCriE8puje1hSNQePcvJK0BE9nBCObUurH7HRcZqdeRK1XRvB9Nmmk+JFCW1u2NZ
eSBM4Huo99k+RvbNSI4cIscehI+bycfsH6tuRpGItGDXcy7c+F06risfgXBXtI9J05jHJmLRA6La
OKm+xoWCAdnSyaeTyAExA21Rcj4ajsBgXbUETUB6kf1CN+scanG4PFaLcR9JatCEnN4799h3Tb51
44lJ8MIozTigDDLA4INU0Flt5G6xpTYYTDkFlgkaYIxUGGBogXO2JHZYX+HD/ubqZoxKW77Fyd5D
9srJzkq2UWe/I5dl/ICJaqQhQmfX/Zhkma090o/bAT5xhwLDp968lujX11ORcMbCVconxtJGOKtp
Hvb96DzWIcwnIotRhLREW9kM/SXqComw8RTm3rMM647POKdas9CWRcfiWc9NYOMlArcm+kSAJQoo
hNujrlfruXoXlKyN5rnOsF+Apysuc6xNfEWv6RSxmq21zzVFCkMfxbkxKjyFM0gNufVU5d5rGcQe
qu/HNh9LyoBTSBnC+ubP8nlqQP+rCA8tvyHcwmKRDDRq8Vo9z9UNGCCEnVFe3GHYqrYzc/NNXj/n
8Pg5n1DIcbVs21oY9jJ4YFChUQ+oxAuqWQ93/aAehQy7zdgyLTX1/IUG/Tma4anM6Qwyms62qW9y
mkbllH2K+MaocSec5+/EwBS61alBjERHd77zyaqS78jXb3vVP6LGdDdEwdLyboGo86tMWHD1G/HR
gFfBpObgKIhZkM7CqdfWFD9mrMwOoAjuodkcc3fcxZ55qfUw2dH/I10MCWQSoxMSaktz8pmqKJZI
q71vlx8p9chgYr2IjsU6DrDwToO7Sj8DV14ONQtB6TDRphOhv41RqyYdqdFdZO0IkNt7RF7Reoew
7LccmT4t1Z3uDtshsZ4HRxLqZjesyqL5+zwgZG01ix8+irrqSyj7nYiGhwU33Mnxqz134y7Cj157
FVYdIv4QkcFDFAsuPPS/g5AgK7uy32eRGUTcJkhMsmZa0zy55bBoN2pCboQyAm+sQpfbLGdHb9Lu
dBqzK7/6DNIfkV35KDBzbeMQ612Hq7pu0k+6bj0O2bikNjaKmr37UpkpTUgrn1bK2LjQotfx/Nmw
4DWM5ORFtY9q1GapKGvLXIFD3RBnnJyRoGBfHFnpDMUtEWYhv2sfV+mA8bkU2WstRLmJSkOg+LWa
lWFStaXGQrpp7vt71WGd0vHQS3c6iNplaq0HibS+2pr7WGfdbaZBEy3S8SMHFr4yJlIsHYHAuW0u
lCcD7KTZXlMPffM5QZEOsFS844PAkkfv1Yg7TP16ox+c8StzzOTBdeg2ErKOt6w4dD2RTHzcLMoH
IlaTTWrbLNrijukzVbAVnpJm6Yp+m/slH8NCsOQyI6+ahspLfocl1V9FOIYDgA3sGiN2CSIKp2xh
7O2EPz/TxddUdvkWEcfXFsrcPqo6mHooJ4OpC2lcMb1cuQyeq1GDPJYxoAVaq1GXlDmErYKMAaT2
ujPVZKgwP0SHvis9ueMHtDKSoTv6WRwf8P9uvRj3dpqhAU+q6Wlqsd7Tr4e1QNpdG1eoP/uElDSL
HlThVbuoY48LeyZNMjfis6VdGkheTK/VrZU05ymneFi7KSI4SsdH0VN9acRLgUJvQ0IV/QcH0A/T
VxsXLaRgC8r4AG7AcPf8YqgatOknHycMqr+6RqvfAhVQ2rZKjEVx7WPZMPy7NtPfHFvv1wb27r4v
/LNwnrIYPVbWLMujBJtQrncB49NO6fkHK6vLrB/MWfNuh8q/GVG9Bf6ovbcltbCeSsFu8pRYi6y5
aPh+1iNWpM1kk+VWAKcn8fOmz7/G6P5W9nAwG86bjSA4BCQHpxPrS+x0KoiKB5HdDd2EWSREDF6G
st2UGnAjLbdCoqgmKMBUGTTt3hP7oYHqUBsNzKeUlNyxpG6u33lUS3c58TgcUAOT+kxcYst5RDu8
s722w7SSkU3czy6gSeSroH5YQZ+XfMc18uwiEKXxKfemk52gTy3RjR/ibLyY4PNIyqL0aMcF0vGS
ajQiwmaMNyLOP82p+UFvyly5cJWncatqpG5GGlOFHvAXxvrnOvLlPWMz/N6QIopPo38JYttmLJQ2
RLzFnpvdxQoLGF4VjOSY+DtJNo6mDsYMVcwU/R2d/4YuDrz1JDGYNaB63E4Zheq+Svkt5rD3x/6F
RMh2M7cpH3DaoR9soU5XbQS4mhqEyUGN3nYdVVl8IJPz0hJZHoLACxurf3UnZ6fp/XAXNxjpLafV
tpNOhtrYS1hdOKZ2BRlPx4HYxDXtgW7HWZzyZzN+uBwJNCT2rR71HB8Negcrk2vHPNugGlZyKp66
pU90lUx1i+bKVtDKf0iorrevj9SLournc64v8aTmpavrc663fz77530xXWxsEbHOT4Et5DCp57Wa
k2yreebDL5v58a7/dpNeBpRcnxoz+PGk69Y5Gy5ZfssO/7KVRbsHXCVhloYPLArDfZ96kgnv8if+
3L8f28lR20FR9mGXLX/x9eG67sjXInv69y1fb/944vUvaTz7I0J0vbluOqL0xBb+epefb3X94K43
I5VHBB3i0L3e/PmJ6raR72JhnOJaewqBiNNtpFYZJ+U7sASczLpD1oYcaop3fbTqM42VS88ZcyS1
FkUNJ10Tz63qWRQzZ/50A7dGD7yRDOJEEOahw/mTLZUwLHxPGSNc0pqBZcgvLPmxARZJhbq8G0ie
mBjmVQbmm/Y9TBkt7JJgnMiNd/L8ye+q/STQs9joyfvPfYYG3Z5Vu7a79EbXKUOqCcLIpLkg5OUZ
XfKpr5IvSwujngAsJ115KcX8QUICkTiVfR5Ma+ejJYGEA/97SyDDjVDofLMZ2LdI5BCQHZEsOVar
QYV3umBATVwUAoIkO9ZHmPzn0kX2xwTQv4VqR821X7A/kAkS/wh3QW1iYbXr2Nl19OJXeRZdxnju
146jaHQr8zS06jPW9SIoaHGJ0t1IHe+gL5qnNgcTJ1PaNS4H7Upk44ET214rvR2FNGzDzvQhqOVN
g/aKTkcj5HQ8I81ZE5vGutcDvG7H9a4ka2MTRWKLPvQNWQ4rh3YbQiNB4EVOx9iEm3ioaZlb5bPK
nK/FIMagr6avg6vgIqUWA7co+lUiOQdiGVabfn6NpPlYZExvS0YyzCslcTEvnU4VdCQsDt63aerx
GhWzvR9SwNu5ARHEq2mgJ/FcojvydpWOzhumQBjGRkB+MggPAaOoaxlN+4zlRucaxqEdLH81a91r
NZAt4Frp4xAyr3DKZE2z520GGUYhzaUdhW8ukF32eeKkBnljQeljdTViZ0BvagaxBTWAEmdFdAhO
QLryas5vGMYw+CJesFtNWyfKZucrH5hm+AlOnE2PDDHx2DjPA4lCMIYcoBlZtW2nLY/SZoKTjii8
uG1n/7mZyyOIlQ81xmAJ6FpaEXCwEbm1bWQWWh4XuveieXJKt/kHyOPvdEr6uI6JV8jyQFQ6KE5+
Y3tFoTVlcUdxCnarWKle849uSmchNrK7TEfdEVvho41fgmjmnLy/Ngq3ICudneqI+tXEoalNwg4z
kAxSdidDaf4na5xWY+Sq25QDoXCbB4YC+Q87/jvn7rrjjs7hAARYONT9/w6xmuO8diZqtAcawelB
c2zkGpTzViPkDViaZCU1gEfIvY9u7SQiTE2Qo/GLdPPuB3T1f+QdwWJx3jb/53/+Tihc9oH6B/8W
KaTHLO/v+xBXceKMkYKN1bXTLcaYQ0rG6oGZn7H2QYDtC/A5GBIfPFBGl7jTj6DkIIb8A0zyd7j2
dT8Apfl4TnXPcJzfaMJpMU1WnboSTXqIEwRP72FxSTQ6g+DQJK/9jFy5yJxHw5NkqqfGSFyeXPcl
qv2w0S6931ZnJvSrK6RMIpjhfJVxRidGYGNJhmkUocYlJMwstGyMlUNzKbWGoE2XfjiMVZIykU9v
itj4cLy+3484kFK/cM/XC6K03XObza//9cf/b45duDYwK0FgLGRxF+Xtr1y6Tm89EukieXAME2gh
VnQyv0gLMaS7LTE0RNaMw6waWFvit7HN8kAGIf39bGbaPp5zJYni0wdrb9iqP8DzwmEqI/yvZdjv
8M6b+84cHroQK/N1z/9bHv1P8mjY0eiW/9f//d9fxv+Q34r/JI+++dZ/fP34mzL6x0v+UEbTS/qX
LgQoaIPj3aH4+pcymkP/L0W0ZaKIZiyjnQqoWofa91MRvYilbYd7PcukvkswxJ9788cvvvnt9t9G
ANv6Daan0zxFeW1yIAJQNf/TGBC11thjgBKXSHKuoxm5weoH5w717kpGXbYmRhQgldKZ1H10HUkB
bRrZ+IeZOsxm/RQSLI8iX6LF0kJO0CbMKhpIxENvW5K01m0NOakw62alGeOHEfVgaoZm03VoiJbg
nRnw26GnhpF1Rr7FF/RUq3Da+BhGyUEh+a8p7J3hHWs0WZd+clZmgU99rsuJBmwM3kGfjw14oH2d
tA+iG7E22xakBGngDAW9YdR4TvWhdzcsLQ5Y9PWjQXtra3Rj89zK+tEWHfUuvXgRtAdEPt74Xtgc
/G5AVdkPIw6kpDh6FlkFLvg0Eo4z9DnGF1fz5SYM83AdD65xCk3rmOmMxRpdJZdxJ/DNzjt1ToWi
Msk+EQ2N9Z0uNFloLx1nxMSYT76d7QtyGd+KormLAcHOZYQyo6+MlZkPRy/ClgeLqtmM+vwpHd5o
XlLdJ+QHkA/tlWE27ilI4VJaXuHIlmmZQ9Cz6QEPde2OWBXkcWtwL7z36BCLmrA+C9M7G/HTri0U
wX8QJuKdoShxAs/hwy6/d51xrAtsqFHbgJmL8+0sCHbxra+o3OM18YQE9gjnNKRQaFj4OcZpBvt8
O+hMkfL01qpaGr6IGgPgEd/dZngbbVXttZCyaxK7gY82Ju6g6yVEK9HwI0QvzrPmMIcWzEi9YllM
F9hlwrCyC2QAzFXXmdX51GEQuQFNzRsstaQCUaYlXzl2mVwJ1lhBMosu6DXjrqzpFoupTjZe7V+w
w4GydRERZtRuER8ewzuZaPEF51LNSRZMwZxoj3SbyoxTCDWOkjC9nt+BN3Vg/fKUIE784XdlpZ+Y
/LRn94HSutzLplCwUb/D2sKOZBSfc1YEu0bHqWsmPrRfLxqOYam/SAv5oPQGi48nxDMLpA05Y4Fe
zFr1fS9uRINTVckayxYATUp0L2npoaZ094QspKcRGTlBvuLEmoKondCaA0JN6QPF8smnuU1dW3DY
tnoZhEq/MaOx2UWNqTahMaJE4FscYqhaUWySu6WlY+BUcN90kR2cwdZXYVN7JMP3e89hui2HbAlN
kikd0fylQGVy9oqCPoN4FGRyv0H/fchk/qTrpNMWfWbv/XjEezaexn6Qp9rQygNNSnc7xKG3noxh
fnbiGLUPxeMPTcQXY0D9lungFEqDMcQLKYNrQAwsod/UMe61EPoI5SP1AreiuCjTo1lfIMp0EQ7s
sjASN57yzpFlKkQ+9iav1moJ7EFL+qZnxqXVve5b1ZXF2dXDM2W1fouHyF5FRhidGp3PYELREuh0
QS+x5uk7OlZvpl2GJ1nF42YYG5R/TVodQ68VK2dyrGDWxuw29NNm77gAc+LSyi7wvKmY5piuZd30
S5O634DvRB3RFyiZQMHTzMip0vSsq3TDNnZ1j94pUWhL3DB8bknme+xQkheVR2KwiQ87VY53LHRt
18hmvuPvJG+OT8KcplXck7tcJOocZbbz4yJLkktuw2R2LX5ufOVAC6hmAuW49cX4jeW5/ZDK2ApU
0hKHNPWnLh+xYNGJqnTnfdJKa0fYwYmxv1gDFQV5aNCaNMhIPF4vxHKNlgGFx5+3r9dygUqADnD3
5+P/j73zWK5c59rzvXhOF3MYeLJzUFZLre4JS63+mjknkFfvB9jnnK1fdf6yPfeEBSYwgSC41hvm
OYBfJ+fV+uvsZUu1ECwyNalVn4pqlXBcfiyE8aCqUJuo5V9qHCywrVZmvvjvpp/Up8GQPL1lSXIS
h/DGLkUNoc2TmlcltZGaXPfJoDACW5UbYlLG7tdV132uy9TeaoWH/igAOtI9s5cPC8YX/xz26xlo
6rzUBpfDqVo+FS9nq45yKVpBeuZ1x19OkeC+VH09sa9H+jT/5TrVPqKFGCi8tl1f671u17WQdbEL
3326j2q3ywVeL/26iyp93Vwt/HR1qo5/PbPLnp+qV7fAi7oe6fh/rryGuwm9M69WMH+506p+NbHd
BpM7Vf+nk1Cr1EJVqgN+DXIH4UJD/Iiwqb/scNlKAHjLCHZDWco2LuKgqDuZoXOLMZEhcWpAMOOE
tKGoHwvNqE7eHIKpxmt8WTP+prmopddVPcSsvRtqpy/L1awjd1Y1XNdeaunwiwNDeK0xhFqQ1lZ3
Ek3WnCcEPnXw08mIt/pKFbUGuutlfk6IgMeY2m4+LSzDbDxm1ffLJmqF2i+MsfUU+nQfZklAP6C5
zYlUP3mUcl7o+slM5H5wbjKYmfCpINLKUmvD1rQGiwBFn6eESZHYWu6SIBT76ytaq66gNu9ggpi8
kUgCBAufq4xnxhi4PPpdsAYh9R+v+w89OXZk5fwzR14ATJIHf3aRk1myYdUEH7bqX2ev26ndeBpA
J9EvqT0YGkLUZ9F1HvAUfIl08auMg3bXth0RtQC1VSIs04+wcJ+rkM984nbtqpbMXlcyY3uJuFOz
DSxTArzlYZ7IiVnuiVCue9IDzT0FHmjLUAwk4qNokmpx0wmEJmO0KiMHXhQj3nNVxI0ZRjbOx5Mu
S2q27hdjj1fCURNQtdRkqlBBima+5tVo4NjLF7g8dznQIYZuGEhJ5oCaeIu1MqfQQ7eVMKqiFajJ
kGh/agN1xLqqKxjkoYUtiXAf2qlLzrNFKnrmrxbreZzX8lA75AJhYcQsCEGTcyeYA2x2cDE7HheG
jr0Fab0xDevkeRirazgprIoJldcYZ6RT2vJ3qk9Gu3LH5odRu7ctIxI+Z9y3VDwVBuYFcR3n5tbK
wBi4TR9KkGF41Mmuzgt4dynGbdhnz57gx2ORA3NOshQi82+qgovcIcG2w4U8YRJqzXGW3Zb8t5yQ
kTb5Yml/lYjPMsiqnNuxtsbLM6BlN/0hGpp8zQAAeSB5/z05mXrfODb5E9jI6qR7yJ96gNz4dOUW
SkDdtFfnQHYarqaHBchqkkU1ny8lQwOGeYOMniuWhdOE6NwZxL7WiQS+9zIEHqBy+WkSzah6r63C
vpu00thhhEN8W5Pt25l9AvC6OY+HFP1/W7a9awNUpS/L5n5AOVlEAMplbxh4UP61aNcxCkRVcrSh
UctL+jTvenGCXBCBgBJhaxAe8rovlyNvNnC/v257UIPTLHA/JchMw1KXpxpcsWDR+4nE4odHO/b0
oy7Z4eqCVek6Ucv6TENq0rfeQkl1jyVZnf/H8qT1JsF5/5+FMO2RXugBtau3TjUhVbpO1D1Qs3xN
GK6m9sEJ+NhbchI1fG/V5Do7k7UD2Zevy1l/QOUUMCTeEvXpUrRsgc+SD6x+RnTzRCSPBq1atZx8
ma064N9gCfZ947R0ZtPnCbJZDHfksojM155mcfIJGaPGMpn/6fW53ZZW2J/UJI4hC4qQ59U1TXiw
EayMugEcbWZvO9me1P0DJvZXSS27zkKXO3UmGbDQsQmgO+4OZCbNaMG+YJ68Fj0Z11yJGg3rdDLh
VkSO0e1nvnnqgmxeaacyUMXWoUOVQH0AHoOP3Zga6ri50YqTqdkk1tvNqJv3fujBcx09cNozeXQU
SYZNFus5FhPpTZSk3yaYpduoqwFmtZC01MkOKrkTyg7dhwKorufyKmiIQ5djTS4BpDtKN9EZyMCq
jWYAobIh9FaR7UScf8ukfsLlScvStTF46OycgDsK4E0t0skbIK/t2c7fhYFsftCWztmTE7DQUkoT
enYFAalXX7VgSk6gB1HBw3SCoTXaovFujIfXoQ60XdTm0abJLRCYY9wWK9NwbpAJE/tF0mN7uxz2
Xlc/NpkGoIMAKO85xskOlrMbHC9gJGNFvSb1hsSVB8myW8zsEOsJSqTd0UrBYAzlhPq77L57my7O
DnXABWoejzFnhVFCtgmkXmpZkmcGYdqsA59hsy7H2kKOojEg5E910F6hUBMsGO/yAi6L1wUPfkrC
xm/bb5O7t/jtBbEla8cOV/6rhSi4y+NOC3awiIkXoKkir21WaGEBYOkZ6ZBsKTod3p/8uncTqhex
UWnIdhkET3UdGQe5TK1d0lis267/Fg/0NcsSvYRhHu7A6SA/aP9aABmczC4CcQUbPqE6UWZYlDTj
i0NcdRUVIGqh1IG0wQsJ+1FOrPTTbj9k5k0VVPctcYGtvgBW1/7EiFGc42Z8MzqUzWAwIAAzmbvR
R4FMBCCuZE+pJqWmReT99f/YHe+i344wuvVnP2ySA8oeVd+fcjlRJdTWe6jSRn9ybbgz3njv+SLF
FT5GAp6+BIAR9ITLBry9x8x998Z22PXpBAYB0MjYk6rWw266XFtcjx70yskHRCc7XTkZC1A9I0GW
TT7QzcxAgOf2NdL6hZ/tRRpCgkX33Oy1j/HTnrMQAQtgZbdpj5I8OS+oPnwd1N0pZtnv2gmGrQta
eOtiQvqDn83ipEq+Dxeeb/LfCwO5Ruvmc6Hp8V4tN+XLpUrXidrMve6r5lWtWYLXW23wAGWdn7ZT
Rd10M5io7p/LvmoZenzHBHT1unQ+Msw4t6iyNZsJ/ThUnxFp65z0GWj3chssBhDsFoWBdHpK20Db
IkSD/pMnQ2gaSjyh1a3I9q2cOfgVTcXrUiMSqDT9BzG6q3oZNZpcg8elW38HrbJHNg/ZRSwB2hgs
O+wnc4UKY7iJWnFGCqH9QOZtQeou+In5hb+qZmJK4dh4a7sbphWBVNR2sec+wanVnhYz/jDSvUC9
4idK7RiTYSN976F/cxsamrEus2R+91DMXkTlvoB0h80UNcPOGJ3xJ+6daj2yrFD9jCk/AT4PSbAN
L65YxLsdd6SPi9C7a6K6u8MxulQhl/fYrJ6wI9NvorxC57ZLnGO/AF6R8Zh3jArAK2XvXZDluwH8
/DGNvBIbyuVO1cpdo6knjn0bJNV07xAXXqkVva/9iFO7eJ4Q4Dk5Nvj+Yq4H/EUY11c6egkiWH40
hvB2ZQmUqOmC5XWq46O6iBlm+LrqEuum7hrjgb8fXgjG6w++i/xtN5NXhiwePsL9M86DiGeia5zt
QkxhCdzsrUC9eO+J3tgb+RC/weeCtcBNGOZYbOLUJcnr5T6yaj5pbHV3IiAuSZ9YD2M0GzelNUeX
KmfPBtDomK9zmfaHaq6CHfjv6UcR15c9Y0yz0RyyYDkjxPc8jOKnqlHPcRMuolDcmzOeHouLIDoA
bxloRr8o15sXIoPVsRNtsTM0N3oH/6Ku3W5oTugOu8dx0odvSbY8qQqn2inWI6gYZJNq9w6FUfjK
8qodv3wxddh0jchyVHUHpE+dVFweoN6dAwgxPxfX7wGTWKDWwa++LGZ+o2rFD9kAG0wTG0I3vFfN
TtVqN/oH0Wjzydbn5Bwj4LlRp19CP+1Nr3pNKndtFLrYzQ3Zrtirgsc0IsAazFb5UQ42HgOx+V1A
FtjxoxydorQVj5HQxGWLISqPjqulb1oC9hRidHOq6ZAeOxwAeAeL6iMRNjLryYxCWRlsY6tZpKcn
YTpc6ANyl5d6Crgdws7jH4y2cAhBmvpk4Nn7MPc+oU1ZDxigbTppI6KxRMI0D1lWgSX8Q9uCk1Fb
REW1ifQx/IHrfL3N6mI682Ng3BMmRmZEXk8rcK6q5v5nNJs87hDOvQe09F4P4/ZSB3Jn/LY7/s+l
8YKNqI30pqyIQ6P7AQxQnscwRqtxWbp3v3MsSEB2f1PMiX7nhB0JBXkUQR8QpP57XuHbXgoNKKsb
1+DaIWKpKoLx4HboLqsNYEN2Gw96523fe8Etnwg8ZOSBPGAu6ez9GgecSwLX63DX7heaoEHScuzy
j/yvE6qwlhP2ZN1a9lTdItcBXbSdjF/ENS/n0+g+BCItvgu1NrxJEsBpkAlzZFLP6kjGUlugQqv+
robVeDOESJGj4mK+j/Z3tUE3i3nd6g20C2Oub+wOj/o+6vW7auDxjCNhaq1ufzMkJxQ59fqTF8U1
37alOwAGGJ8WH+HR0XCb3xhzr3J3sN8bC8/NPKGOhvZ5LjnH7Zgm2qvWR0+X2oL4GZqT8xpqubYl
m5WdPUOz72hMYNhiNFZ9HpbaNLPwmS+GpHmCuTCi1gKUwaoq56lySWioTcoKixGCs+/osaabOmva
O9Owp3PmdNbWHOvmu543iLNzGbw93wa97V8JrWS7nlfi1Cx+fD/BW2HkU3a/LBTGbbmpxU/tyu1d
7dGYZ/PA4EnbL64F7DIiJF0yyv9d0Cr1YNR+pppdbqJNrnXRXewJ+9xHvthiK2d+tyG0qNvjmv7r
qLfJq4173k5EwjiZJPLvRafpa9Ou5cjou9pyGUKEe0fDeBQhdLJp7tFxHdszKj3D8+Shk6A2myNo
qHYw/9RgYG7GoXduJz2Kb8SgkyMLvfhtGbJbdS1BHbzh1mW9eCgF7ZbS708Zukr3hqdN64SwzYcx
3qob1PAnByVkaR/HbsqQNx/nfQ9J4zkZF/4J5Y0JXUDbpKt+hshubnwzmKCXa9VNaEM9cZKufzMK
46w2JVL3nsQl38liqs4eZOq9oQk0j8rAf3SR1iP4atkfQ9FuzaDVfmSQZjdTj6li6RiI3KQAZRhE
9r8K/3EeCof3D/XSMfC0e6vQzVPd2PEOPbThezvNt6quuNf/aDi/fiO/4O07gQHGsPDp9iKUZzhr
52NMgoOYQ+MtgOK3XdxYnNOljO6LDpbZpQ55Ump2gGx45+s0JkN2TWo3ub/azIpO/z83XmIxMf+f
cuOG56Pz9d/nxm+rsn8v/2ty/LLP38lxneQ45pSerRuGaekyVf2XbJhhuP8TLJ6BroyNBa2hc6Sy
avv4f/0POyAhDlaQISkkLBsM0D+5ctv+nxYgaHhtJv+frmsb/y+5chOfTQAZn7yLybuTLgesA+vc
lzbK0oT0k5FgvVQ4aIVzfO/O3WMIZUuyDstDia0KMWH9uJQVid0c3ZaB4Uo+Jj+hzvQnS7gGiPEY
gnWM0zv5QWNBT3Io//hwEfK6d36Yfv9k120K+NfuEOTFwMYAuOf1QXlA1+u1c6rHYnLuGWUgSEza
Qv+Wzf2vZaH78NIFxhT0DDTJfsSZ+ChR6ncR5LrPkRN+lHyzsoPUpmVw4FDmXTnucgCZxdilty2G
zcbGyh6aZXnVnOI7CpDJvvoTTdUWg4F960M6MAa7xAQQRf0mB1cfhfk+YjfUdyCDpEn0lueg/xJv
/i1sul7u3hoMD8QLXG10GzDyjAtqNL6LRc8ei77aDgEClt3SpugfeWdtjG1e8JDYxMCIcJkACidB
8rshgV6OueRd4us3bgyz0/e6DxRIoOaeSDVQG1F0thB7s+af3sHDXY+RdYyDHiy7YW8cnyu3idve
QIyqIyIp8PYJZtSFvxkm8sggozepiTEUrHC4B/dNWWzMOnM2vS3pBlbwrGF6uFpaYksj6l+DVvbr
JYvRlq+fO9oAPh5YSpt2/ma0EAYbM39HZBlBkCSOoJI6aLFhH4Grr7+z0u5HkILccxeL4CZwKjOo
ppsaGUWUB7ap4UFjygFOJC68nYg7kMOJnrYC0ZN8fHIX2PdwyvU1hsEzDkFmv56XBWq9P983U9ye
Ez//g1+jthIF0mUyLIubMbJQ1AFe+hV+O6FqD2kqgrXvUeWIgwWjSqTxeMzxoNqgJxWiMNHIByvu
NKtBCmSZNiLh19QqcYwphW+QcS92vCm3xRL8MhBL2LuZ97Nc+nJdxfAxx7lHsuEOyHW6nqz6vSDR
CYcAVzC9S+8aoyUSASV0B4XIMl2CzeCFgzblPy1vknVu/gmQFMA0Y3jTk3zZtgL8CBA6vHwJiFgI
N+ABF517F0+gj0zri1Namggcxfgh2ZYz34Cn4RcsNh/h5ZYwIWB+x/FriCvx2W4AnfSJM3E+MLLT
wgB6bKBKgli+SJ4YfeJQkMJP+3AaHFYYh+ntPZ/Xcodypo+gC8x73m/P2Diej/wqUilxa2fH2a++
B5ZU0AdBjD1BuG7xeQCU770Xbfi7pwNb64uhrdvZ3CV8gxmwYUk0wxErxa2ll9SdTvzfE2OC1DrR
1An4rcfOIMGRpPx7OlDqgro+IBSGqR8BvxLFDeL1sZG+NY4vjh74XqL/NTKAZb9pxyba2qh9tQkc
mTCusLIti2GDJCdPDTNG4UV7vQGU4/v6T0acmwro8OxbO3rgdeg5v7njJS6EcOqy6aFH4rDFsZfQ
rTfutEhfQ/I5CtpsGyGCRCyy1CvznCXTe+6CJOn4YDtDghizC5PH1fHjQP8YuvlYTcfUjN9wDbnT
K7RuYx/6DnpWzSrJcOiyc+QLfXjgAaRj1FCqLcSRaIeDpdgj9LvWhnDaBVrQrar8LaoQYZhKYUmg
zz3g5Bgi79B281HAJshtG93esd+ZtvaOsctTlsfvTpncl4Xl3GueBD8j8Q+6e35MBwYeL0myzUkf
bIwUZyWh808S9XtozNVOdxN0ioAe95BkDi0eRGg7b7ThODh5ex+nZnbq3T6ApzkOOaH3WTo4LkSK
k4o4co4g+2kCN7QPIv18XaS26PjFJhB92eeyTu74ad6MY7QrFtgVqa+Np2ypppMq4Q3zsGjubysL
92lsGXulrIo8EnDc/yq0mrUuHp4oQfTjMqEK63Wk8Lrg3rB1SEVZpa86wf/g4E/Rfbd0SCFB0BxD
QplNjEwbHTVIIs9c+6an3cX8w+sL0cuEuBwQLaJOvgrzq6KadIjtEK+QQQuZNlATpVaLsigpv3+W
Gb0wNiVCbvgzLN4jkkAA0qGXxrInTJf2yUpIzRUh0vfm8g0PwBUIAP9ucQBAdkl+mO3hHnMO46Qm
NbJJaMrHx4H/n33Z4nvUOGfaVXaKHffBjaLvfVg84pvZbyJDIEsU3fr8vx4tTweZ0NZRcWgzjCxl
jD9xDP6o++hZ4EIFhUIu62RWIG/n6Tj1LwUI/hOcUT/r5kNUQPg2y2gnhP/ek3jpU6s555PzB2gr
Hg2+m+5Tr7tHeQFxMJVukqkY3bsryxoKrKWV1cGkTPj3IxilgA4SMJEbLRtoKs4qIul0UpNAqmkN
hQRlqKLR0z22UYUxmzV7Bw10WtO7IMZFwAc8K5AFs0nzuVfCiOJQWFmWnexHOLbPtl6MpwLIBMJz
K5RacnLmhKkyhEp4OX/qJOJ2RY/30dQUO/Jrh6IcTeKTHbwHm3AsPgHIL6oWYOkDYkH2iKudCoH/
w1xRx/yyzIwwG+owYSCs2Rf6NpF3BAtftEdrGK/qLrVJXcOHbv6j7s11ssi813X2UkqLlnyb/oSQ
3HBSk6Wf4bUlLcDGpdLmtQ0NaJW2BvdkcgWSoQG/vfJpJDIfqSZWiKeGZ5hvZSZy1RwWmfeJbDiD
jW7+MWeo0nM0wDYM95OPW9OvOI8/NCHTfo1s3kI2b1/GZ6+zBanq4qDWCE+0y1atKtCSyFbLCK8N
yjz6E5ct1LqWBI09dnG67mabuN3fFZNaKTYoDomVqs2Sr58qXaq5HEKegSp9OoyaH4rhxScng4rs
35uokqrmcjrXQ123Ucuq0NnaswbZr0i9n19W/rezasWXOi+nejmcWn9ZoO7Zp8v4VFRbgQZaGIGI
DI2hVqs+3axPlajiv17Jp+o+rf9UVLteJ19O2itsaKU4Qdg5A/PG6uKzIPZ2rmZDRLtGx6ywXfCB
kyvCmSz5ZZsiSjJMWeRStcopXnhJeOVj59kDarGLFtEDNPBNPur/WuxqhnhakyJwb+CAYgT5tLFE
Dzfaq9z+pJm5hzy93FXNq4mB4i2qd7gBGqPRHurc7zc1/9EruzmXk7wIG6mSujP1jc5nFGebkURL
DndO5aFnzByQPOJDtCHvcu8VzSWnW8lcwadsLu63n7O7Ku+ryZavSmpy3aWa8v6AC8pGZcPVRKX8
VMnMUvCiKeMAlURUlVQFaiD48FLfGMbSXlEenngNS1Xx01KZey4dBiSuVIRH9A31nar5AQCZzpgE
E4wKLT/2Y43xXeqTkhDAyNCifI9Ml/8g+XqpicpmpwyGpTpZujXn/FeJm0KQQtnWwThmdm2uumC4
IBUMYZLADNa1X/cQNcEDy9fR6n9jeVccr/lcVUKgHzVm7+gm0+9lCh4alaqQl4Sx9XPYTNmuVB2C
ujZ1G+h7vSP7Xc/PlF/McQbycb2LtZKgV9nUwi+cTegUaGJKfAsjpbfRAIZRL4HMQ8o0q8qvt1b+
VgvD2eqtRDUphIAOYAS+qnecQ+tJIMTDkEBsejQlizQXRFskTmBoYPwnhhSY80wD/q4EP2T9HcbA
1k7Vr84rxLLr2Jv3IId7Rm/W42VDubV6nmq2HIYPDAeSlagqyGtVmoGvkkchtc7jkCX8z/j1UPOZ
AiYYxaGuMun82YGPMtC5gtrel9PtoJNCyAewSyr5D+C1OdEW/tRxAXFLPl+Vov6SaFcrEt/6Ty71
Ckm/bpwYoQa78az1RfvSH8MGwasKPZD8TT0Z1ayJY6OXxu+FzICrq1Hr1GSWfet1Vq29NGiVavvn
JqhNrvteb8x13y9V4TguGHvcqlfwCrVQs0WVA7VQJ3d9Qy8LlwRNND3y8svzirSBhD1Ma7WxOiz/
mrzJqijUq3YpqvdbnQ0jv79fwEwdSC297FuXGA8xTtSC4ZvCkCh0T6yF2rJVgB7CJtUC3Mn+iZVd
vQ/iMcOFLo71rdr8UgzlXYNbiP4zwyeJLboiQf4NHTIjFbubsSuvDayv5XunLuc66UFWYYuksChq
dKKKl7OvFwGr6lZUaMCNlEk6QE8TQcHgOIeP4Nq/fHUidnsyfVM/qputIC2qdL3312VehbB4GTna
6rqxOuR19rqvKl0f43XFtb4v+ybly5BpHX0Yt0Z1nIMXt+XhCqDgjmf9Wc1fTn6poZJB3wDHJe+C
elrXthUs75GmlUfVxhLyVTOvEs8gHgaGMqpd/ntRVXHpqgR2WQfgifg2/Y0suqKNVEkBrNRaNasm
X1BJ/xfbqU2m8AMQWnlUx1fnN6oGen2FQpXpvjRmtTQwy2HZXndQpctWqvh1/lOtn7b6eoCve+Hk
mqx72GmLjlKLvIdXoJTa99+WXTdRa001ClTF60Q9j+usKqn9/ttaa9B1GYKZnIOaqA2/HOrfln2p
9cuRItnhC33bDvFwASeCTDtYY7PsL0i+f0SHF9+qF6hsf0sbX1dfl6ETyCuu5purCPGlu1UdwnXT
y+5XEeLQhqRkgNy6tGh3KcFPXF+UT/OXonqvPi1V82p79Z79tSfiIAK71CFbDEJ6DI6bD7Ivrqnb
D/mSufw89QgB1bg9NwTfguklExhu6d2gv9CdkGkVtfdIXBjhq2VoXiAeH+0G6cPFcOcfpV1iWGtp
L6YRBkhyVc3GDMdnJLqSXdWKYKunWXyEVS1013kqBQq6hhUS1Ovy+maZk3LjRT06wjb2xF5CuJE4
iXT1jtb+WDR7UkkrAy2g3QVq9/WCL93JAlkEQgQGCAXJHkW5V59X9WG9ThBg+Ptr++mTq4r/tvmX
ZerTrZZdjvBv+12OAHPoxu32uh5fEC0KgvIJ4XKFpAhC53/BXhQGZZIN+7JQzX9dr/a87u46eDYh
uY69Vy87NbV74Xtleq82GrOm25mieVQrZvUK/nsxiVBucPLqw0haEvLYqhLDm9CUIRVPaj1ap1P8
4ZU3g1bzoKtXhHcg75Rv+OTYu6RrsUrqvNME5wbrCOc0+r392tXJg9G6N74I7qxyfE98ZAekUYTZ
Fc4PZ3CeQgE6AGT6WnbP24Sh/2Ey/ApRHQ8BsqSc0L3DKHowSAgD2sV9rBs6JEGKfAPpg7gmccZ9
rw3n9qcbxc7OjBgZ4lPcc4iHKNcxekZqcJvPVbtKFjzNp7haUBfqDuT28duDe2TwnT1ENVfimmgg
VZ6z0bTw1R2GH1Es4N7nBTh9cImCOBtRvpEoGIHwFT7lROBDzEQD7OMJRwiLSMF8B92VKIVrYU5H
En0XZtEapVbAUTUlZ8BgJZoWwJIdGdwuzLelXf2Gl3Jvo6PKr3K/d2vtT6GJeVugJLWtUUJMcuc1
d3Ga9gjMNXXlPSCd8x7DYToAn14THNh2VfgdKt6jX6SI4SFsnrvc1RFvWfOXFZT93TDDPggaBL9S
Z+e1obvNi/L37NdHUob1qoqFQEoO0NOclQ94ugX3/Pd9eKgWn3Rk4xFqxtfDJH4NJMjGXCau8U4k
zlvWu8YmvLa46c4MywIZzLwjcpNv+W0jct7Fq6Yq3UPe2ictHd1dIXQ0+XGSSXWSCIGPLq1RgxiA
KQXXSNtnEWELA+Sm1RPx1ErreQLleHbmxkYuAY2epnsJltDaeF6Ex7EfPKein9c4ICaPqTO8xVDi
s0Jo36oAia8FP1IN3dw1RGV7RQeVngcjvC2XttwNEfi72prWc5zo57J1lm05Glh8T/CGguYdgUiI
Wai8oKxuIzSLsMONZ4CpdrXyx+DflTOyUGbedytSEgTKDe+lmI13/j75q7RzAx4fRGvQU1yuIOhc
EmYaNKT0jPGXO+X+OrCrE4ob7k1jQcz06gzr4XEVW7LXI960EeU6R1u2n/Pyph2ifWwbA7oJCKFi
pqnb2ha64g/czMUOMlfZDO0BLSHAXvznkqsIjPYHpq6/i8DptrnhfrPx7Fu68rdXG/Gv2dJ/obhX
Prdjlp5KWH8btzI2NDkDVhaxcvItWFBN52BJ/OcJPwlsZPGMsOtdNUU3eGRj2ujwXanIsA2mZAYM
/4m8pHzIpuy3b0yHpPMxtG6RPi57925GiMJ0p2dz0H8tbmne0lNkRBCAr/EZ+pEJZB0RCGy3bdO8
SZXwbRK03lpD2G/ELNqZaWzZEL8vvVsjopEDv87TbRvab9XOrCY0Gt3upzuRSkjnt2jy5tXSmzeY
n/7U/CHYVlqCCPW41bunuf4AFxE/pnoBSwKf7V0EXUI4yD+PyAXfeH6LXKs7/TA9l0ZCjHhOkogm
7X1AsAOpjN3XvSsFflxYeV5l4Nyqe9/QIS42RmdCsg8FGFpUz4OOHgO9NjigiCGNMpeY10Wzruvg
N8CAP4WY9ugBLDd5jFF7k50Jx4qt5wHV5F/TyL8HCV/DEcpES/PTWu0ZOtuGSOmhMol7lg4malb2
aPoY7rbJHZ8/18E/3G28Y8Rz3M7Nc6W35kdUruqx+j6VcbixfZSvpzxcQ8bgq2Hk5ynFDanlcJto
fjWd8TtoJW2XI4KNTgsPpRweCrBOk6AjtXDwxiGqiA++3bsrQ3KkBxs8r+c5CEFW+qkJ0XYnfZR7
W6voXm3GOysMsSakuM2z36J2a6fhoxkm26oN050/9KC4l/rc5jJIDtz3jGHirT8kB7utxZ0tNPgs
dscXYua7VGAzvyYBMN8wngHi3OIuaLsHsM5oDybrJURCZbSwR0gQBOlt6CB9i3RuMQ3lsbH5I3RN
Gw0Rg7c8QhAL4UOYMGBXAZ9N021Y9+jYk2Te1SRtkqBuD/B441U6IC9Pz88bOMAqyAnsYuuY0rt4
NklZYfcbP/hR9+RMzZZUUKRHf7So/0B1H3q49ThOlne0KlBKdmuCMsuydSwKnl8c3cJkeXH0Gm2M
OcsgLlkna35vulq7yyFE5rBObidNQ++xSMcjSTkkxEZwoxg/INi7J1BQrrxiRJ1xLDBkwO7Ojzxn
hR1L/p3+8eyijA9Ki4ZazsB1LDorEwLr1vKyJ6LxGwT6kr3OHdtksPP2Vhb/TI3qLvUR/UZeBlp1
Wy2rDBVlUxsflj49B/hbbwD5/eKPed81BGuDBNNSondO6s4r0nokQsPo1nTNej00/h0Y7mRttajH
gBYiW+WKRydxwObCeV7b1XKwyjI4w1knFyx4Hc+69pIjX4j5saFD/HHttZV817vJ3+bvYUhWX1uG
fCdSxtjIdiOUAWLJrQExPjZ5lpxMrHHFbO1JzGUxNjYEj6wVHNObYOIVb/xg2yEMtF7E8JPsNi9o
SEWVXYDeRyTFKYwXpCD7R6QlW6j4JlrE03HIuUMlnUsbiPRs6NgDa+G2rW8g0wZPURJNx9ZeVUmx
bE0XVKkHJXYqENYOg+mQYiOGyaWTgxFOUZKdXfwF+glqHl+ok1kE/XrKGY+jzrQtTQjndV+ILeI5
dH1L8jyYc7OaC5fRdKORwyzRIjLAcG1NDTsG6BcvofHgLXiYTSPwip9WsGCbbGFe3ZvN1ooXsdVd
IQM/jkMuCuVcwJCy2ULLGpLhDHcQVc3sbGtv85R5+8jCYtnMIQiMSfdjwQ+zaa3lm0DiMOkabgNA
+BWNxETMR9uXZo0DnO/8mEFqiKI+T1qOQQ+GMitLFGiejtOr38UHwyubYw92c+1K4nuMx7LXAM71
4+EYuDOyVBED5iTG7VN7iIcS0LLsJzGGNurlKcWNqF/lsQZ4PNIRc8faPpyQqcYyYwsXHcw0kkkz
6t2jE/+uy+VGWF64JV/LnUiMXXysPFhGSIffL4W+qa1nUBL+CpCythE9H9TclYpMLQPMejnxVSIT
PDS8gglOTnhujKAvNpGD44AzopzgGSsd77ogiP8Uc/YDpAmKisQlbtqyfzIRstnhD+Ic8FX+FRfZ
N6eQsuRRCsLMAz7b5YJhkuE8x953kJtYlHsgJVvs3rfYV94Uzq2n/QTA2OyTgXDwrJ21aZluJpmr
mjV311WMW6KeoRi9Kez9+CkZu7NXLd4RMzqy9nGPNQidcgNzZjMbHllfOPR4uGR58QD7Ij1O0/Dq
z/6ftnGNdV0g7xiMDV+oGdKZD8ymideu3897AKNTvABfQFD1mGgPgekiBuvyLfbN9ojYEorG6HTi
AuIi7xegu+U4/DPgyOKEJ8GjOqCXbe+0t3IyGahDjDibCcn0Altw17GfE3oHzz/So78UC0w+wlRn
vX3IBMpp+Hd/LAhho0AxIoC3bJMU+FBh3/Z5nG6WGpaZNga7Bj0md4ArWjnBfJxwdda7EYJGc0RK
Ot8m5DsXSbov06bd6HguQLfQcYGwZA9E52d108MgxClgHMSoKt8v3dxjSRLR7oOJQXim7zWBVCQS
DAeRFvb/Zu/Mttxk0qx9RdRiCAg4lYTmHJ2TfcLKdNrM8xhcfT/gr8qu7++/Vvd5n2CkTEspAUHE
++797Id83iF6oREaHTH+fS1Uc9ti/r/tCoWUJGq0uyw09k1VEN5UVbcdC2jwOMVtGk97wgZYmhAB
nij3W56bNAgh0m4rB8MVMQDPkVPvFDOAKageE0ncnkHCz9Blu96aKoqxbUKy/XjNitkPaUvu0KC/
qNr4lHOY7So7YbGAgBG4jpVvM+ARLBve6rJDZYPmALZsC1R/xJYBn39jzPXRKxoiElESeBLMpBrP
Jhy3EdHCuUjue91aZujw4twifwfGdcUJQ7itR1aDp1BZ9IY9wGAvSSwNT1nPWTia3XzrZfmXqXe/
2649vpWu91qTqAr5MfuME80hO91AbSOr42RxfmXitkkRxmeNfG1R9tAgNfwudLLzXMAaKKAaa107
7vUJXVJQh0ejSADLYglAP2/vcvgf04zYCenuc5GoGKgSIv9S5b4O3I+12vzqRE3t61MGeIlj6dgJ
Z07ZYq4gXRLLa7R3mA80qqx2LsK0bYmjEEXzoFm3owVGGWNGdQAvMGyKCT45wQijmRmHUHrq6MwJ
NiC4bo1D+EWMtndjTtO4DYkl2cmGHOEhfDC53+w1OdKHybjlpmi+DBuZp4wQq0B4ncmTK+2g53bW
kaFct4hbicnY9JFM/ZFqaMbd/4x4FORa1XHpw9NUHcXnzL3CEwEvgqz2NWe5lIS08ktUaVu7aYjQ
QMI2DzUiGL3L4e/Bwmhoi03NiF8hAeqQh6jHmAffdQnOhozFByNZlrZnWyp7TwoHQPJcBYBRR0xS
0exsHMEqeXDbQw6KLstzdVRt8pA7siSRbzpxUaOSD2L+lE7eFUEOjGyCPOs4OhzlZnhIIALbS+5k
JDG36Q3qNN2zkx2rcy44zkAS1Bj9Q6S158izEM6q7EVPLIZ5blq4bollkeTftW4UQHF5nMb2xY0f
I9G9JB0Ujz5Myy2pF0OR4IkaUQ60ziYgS8ILOXjCnaF6Twis+oWpQsSOVWJ4cyPvJaqA/dH3fiBo
xzmgKCsOUsBqMZJ01zdAR40ZKT8cK+R0BMAT+2GauzH0lYx+ZnyXW2IzvQMGyB/x6HzQvz8sf+Ip
cfpvNlWuTeBkz82EJyxR3dHuQvLxkhw4SNHsxv7NDFoI3d419vYhvJ5dWnf25WdNOsQ5CEI+gXQf
TZYgGxKoqr3AkU2E+ILm55BWhDawriDksY1u+xJNuj2BnqUwjAaP3NXa7DFq9G85FkmiDyRxSnNz
q0MrpCNQSqogBQ62PgOR0FhfEnfpwTqSpKxuqUGou74mb6s1LBIQasCAhWWEvuyT7OJip/k/bfH/
SFtswi36T9ri2x8fzXub/ru4+Nd/+ktc7Nn/sAwBT2uBzenohHm9f4qLF92xDfnKArQlSdBEQfxP
cbGFuNgyXd0BjoXe1/pDXKz/b8TEhil5w38TE7vCRtIMXFjqFte9+JuYOLN6TVdBNFyLQXSTirZ1
0NysKqn/Luf7f//cGhnurR2R9VX/vy/N1avtyQzjMt4ZVk5w5tJyL9de9PqfBgEQbIB5r6r81ATZ
Q5DhBMgA/1M3Gg81hO+0G5unaHwp3dI8FfMo/QFDCM5v4yt1uhOvVW0SO+vxvTav+VksAKyq7jbi
vUdR67OImuzYIWysHw44EjazRQbz6FVPgYtasAfS1JDb0mnWc9dH27yt+3u7cgH+lW64HZtSnYNi
uMmS4YVqwCnLGufGW4Q+nZfY52oEQWw1GuQxDdVDSeMYlPJGV1iLw/yFAOv3cawpPQZTsOtpKVfK
kWdbH/Vtampfc4cJdN55xqm3xo3qrU+DxX0+csPjfVg1mumehTjBQGF5Q+wqA2wpFiedRJ1GUPC+
i2cdzS8FI3Dp28QgB6Pdy8Ttt0nKGNpVxYuZhMfWsfuT0Iafo4jELhyLL6meEN7Xe/0uYG66RwQa
udxMaUW/hBwoX7rnVATmrrRG9zgVA4Dxo4bO2daQ6o7FLeJpmOvEXRBcRR6X+gyi0cNYC0lSJCLb
z3Z4lbb74oU5eC0mWf7QPBWO89mFnk6Ggt7dYJ2atmOZ3TdRHR0gqM55QYKz5b0OifFldkobLUl1
aGX+MFfuVyTS4EI0OvlFCBeuwaiHuJdqtUaA35RqN25Cca6mx255Fi6OWgFc4jygIPGNdQrp1COE
08x50QGPEmuhO8QINh1MVO7JuN+2CUhITVKyKYzbADMUqwUmN2LON2kF+kzV2zQJl4Uyai3vfSAf
0C+qyOQ+CUmmgv5h6N+xQRUgKN41iZ0v03MCzBzcu01aX90hy3eCCxJSdVMwd8FgFJfVXZV7zg4H
s8YpHdV+7Ii7eSqcc273F2lRVYclc+pj9LfD6JZ+6JQveAEqAIxVve+HYdxXmXZycstnjeiLmpQR
c7YfJ0XWZAi61swigW5ecQlMzbmqG2SzEsSbInV025cBjCtHT3zdjG7zcGaFm2lHwyHNiz+VaLda
fmRN/gHMfVeKGu2mkI9Jl/0A0kUL3D71Basnx1bVWRPvBavhjWRx5w/rst8+tWr+pMwV+Fb3IAbL
JE+t3GFzdB8MFrNmmH3Dt+7rxvQxZ8PXCPj+0UaHuqm64t2tFBq1Tmw0y3p2K8rq/cix0sza9pPu
onkfk1F9WcZXYgCEx0ETmByKG68ep2PXO1s3gDqmjUI/EMBeXbog/umk+SPDoz97IdEJIGEg9ZLb
6DiUAjDSbkZf9NYTkQpPDUGYR023mdOgbfm1kcBac/Ea41lk2mveJ43zkHaax8QkqkF7zaDxexeW
qXlIAi2+l+lwgLZL383RLzO2gm1DwPJUck3IZEp3QEVtpL03iZU+dTmaFa4uoZEWzqLHNh418mSt
PidFxxCXGrPzHL/aM92PucOUnNRjhr4mu2Qo+3fxOWSqsbctPOZ6Mqor8voDn+VzDgdxY+XTLVp7
Tg2zPva12IbddF9nIQWTsJVHmVvxVqbPkLvg8snK2mEvuAml+yFrfQR7eJzcNFks65JoRPexxA6w
DzOTAkQtfbufwcxbpKlNLpxHhxVS6ipfswMuMRZ1D5Qiirugtrc6WjGdIBTHTL4KD21oxWop1BQa
EtjNSadsyKSI9nOXACx3mevNP6rcPjrMCjFrSbKLhPhWBdO27W8a5bOytHaVAKNXqSBDQm/fk2bR
G9Sv48YgFmBk+dimdn5rNfGj4fTbGiX6lj4BVJhZ++gF/mG0DCYOO4DYWRDH4CqAMleud18Eu2DA
95qRzgTHBg2+FCwoNeX4FBFn+PUSAZi+N+eo21kUY7cqCfbLpTXNxOtAU1N+mnwSJ7XANs4N7nCq
2yTV9aX2ox6HNwYkniWLwOuNaxmVnxUObG4G14ZWzgbrRLqLRPbg6QQIhyUBmopixfgzNhH0FXnz
I3KifNMFI7fK7qcKVL/kND8lsBWP1FB2pRHOgDK7n7RpyDF0XURiUlxju0LPZvippDHdaXEPvYFV
GNgy6nuB+3PuchZvKIPHlLVl27HazzFCazUxIcR1M3DZd7rUnFuLjulWTVF5Q3vkY5zMx0apK12Q
/oQtsLgOwb5jZrzxzOzF6IRxLlJrOHSFx1Abq3sm4M9YKtG0JB7XDmVHe0bhr4IcayeTajUGNx1m
RpoZXMgIE1Ob6N5ukn6Q//DiomWqrjF3MA0MEOLipVzLhTt97UbqBkFjvQd1sAXuWG9DCR/Fo25v
CqIcO2dGdx4/qPzFNUPjzA1IirneSj0L/VQ5P+0MTztQX0r35rDDH8zXZMtHXhI3QMqgN+oEjIG2
It8jJC601q5DH130ikzuOo+8o0ghsFO/5JdZ7dU1wUXd41gxywAmshsqRAF55kEU4nra1D2A7Lgc
6BN67Q5swo968HxPUMMdneotJ7RvOyTFTw9wMsK0+tAxpUP8zuLT68gibVu1a/NhvNAr2eqQEDai
GRpmF41LmYrqckt/wa1ZJjkMbKjJL3G4kDnShiCH2GdV5W2tdLhnHtmyfIninVdg+LIYjv02Ho+d
O72DtiJttWwJhLTGH+EZcpkk1hRHeQkZ0YS2eZha2V+YKzgkiYiKm73n8WEsTBCTKLdE73wYrJRO
jdsdA81Jr5qeX8rWvVOdOW5nC+NQH+pE4mgGjk6BVZ0UOxXm3ZFa5kF1erdtOVgUuekYuaLa6Ypy
amZhGOD7SxBe1j8gyEKYt0qW/zG9ZMYynMHUE25r2+JEqbHioIZPDp2E/dhh/zeMgiaKo3MCYVTa
DFb+Q8LCp8PRMxYd9TH+LDiS9Wyi71b5eJKAfmjheN3GnQJFXZCGhWuH1HU1wDYOoCJVK/sAJ4US
aggWNkkxnvG+3jgTcq/aeg9Sn5jksch2FFKonE36g9ZaFbrAqNs3jtEchiR6LHA5XG2tWgwvTBiE
099wDjAHyU41Rje/pkK/qYrhU7bp55zoH20jvwQR3a9KTEyZ+/5bHc2ur3rXPjdJ0W0U93ffttUz
ncvk6BT5dNME1pNHdPiupOG8pWBhB8MnTCMfB9MSHDO3pBKwaRSB2p4JlCLGrW31380uxC4oKeV5
1to1f8pzt3qw4ccH9smtDcIPAa3uQ8+9qcu43CUGN/I5rIad5VImma2wv7aE/TgJ0VB1K5sd/izt
kikwfdQw7+xCJ69WOgmDQJRvm5k5PQzO4UnDRlc2zS2GG8pRliiPJOgiC+C+pgflng405eugiwmq
pnkxlybhcwshzNHyYatXALyisu7pTjCzsRzobQnaGwbluLrqxAzBQqp/6B6EvHYxWax7cK7vLFs3
TqY2MW2U48JRHxF8RLZFK2t81VSuHcZUXQW6CuzdXNh23B1VovrTyG0Tb01WHBJ90NC4J7dTnlon
6S7TdumR8rSU40wyW7ZaGNwo0MG7ZKjs/Wgnm0SogEST4dq0srtkgYqPbTA/qGQIjlMayM2oy/Mk
QYmmE2yFbpBEOBA06wGLPQVJrb/krnWf0JCbDNX5qRlGlOylr4C+Dkq3Ln01JTeQx25yBhIAe9e2
nPX7iRq0Zajo2lvOVyxt4UYXZG6kU/lUk7l0yav6i+1Vu1kv5NHMH1vdne9nfY5BB+f1noplQEwU
nrnYdEiN1wOAre6cnHtH+6KT3QcmWAT7YiCsK9ON1870AZ2ITTPk4+1oFuVdMV7DgMbyDH5nWxY1
84RlM5PZ92vzt+eAJn2PQ2YclLSHc+UO3BaxUVCq0RrQQeuzeiV3dNzG49J3PjtTMJ71jOCutQ/9
6zF9vBh/0rJ+MDEvDbkihKwIfyY6rZgtgQnted2UeagWSJoJ1dV6jzur3zqFwJ215s97HhmTG03H
VfPrcVe/hzjofsnHjVSDqSUW1TOduF0TyVVL/NcmhtGrEfRy7MUUDRcGcptwpXQrpxxv1Sp1zEUA
X3TdHXKCA3ujfV2VsKu87fdmXHRy60Ol0Z4TdrPvW7jXUDvIiVm8QutrrBudgZ0FiDz8furXGzQ1
cblDRKdmUUyvrxYsneLNuvv7SY88ptLU1eG3Gpq5FqreVezXeOF8Co3rHzJi77dqdpWV1UuFXkXa
3SoxZeFBibVrJ+cwUT9IW7wIXh/kfF3azBIV3fnWwG+zkK5Yb4DD6c5In/BQLCLCaDE0rRttUY46
1xTNgUl8PTPGgO5GakK+9GqwXuvelFuz4cca/i9cV6u2fQXArXuVbtNIFpN86xnBfSsDR+UsBriy
osZ3VKQuhoGnH1cAXLRg39Ii4wCvj1dgGvMT+qykzE5hCUhssXmte4QS9Edb4ptc7V/LZt3Lmk74
nTl9HZZfDfRd1+XROTZAd64n37oXg/vjBKVtsDVwFNC9XzxczHUMf/3gHCQ+olfRQJfkHcXLJ+6W
U6337Kk6wjU6REQaHcI0gta5bOwF+VeJqj6PbYCYLCwO61PzLEGJsAzdpAX8rQVwSNOYvLnlDCIj
EnjesikwmPuT1X/CnO/2nuoe/h/55W+5popw26be4pBd1Pje6h/7RX5bHq9Prg9nLQDu3BQe4rec
ZThqerT2c39lERfs1xNHY8ngR0GO+MjBu9osn2D9QOtnmR5J4sCqt1INCYyie7ZiDRkmqnOCeusA
7e5c13MLvFG2ZyytWYPAImEoMR9tMRpk2iywr+RfALCUC2WHBMEAfofyf91wTf+1p0gjxQzxr8fr
j/X1Sbpco08E7fvv/+foqY7yaXmdrjfz5u1vrza3Vn4CSTZVE5+tXpipv3ZF7SFrM3rmJsuTyRAF
m7wB8/zHb4KJqfEDsln31l8cJu7DVG8UwgROCTPp/cp2EOEtjwAhcBIte57VvNV9t+Tm8KhJKbX5
eqgXUOEre1dpIOCTkk6ftbDx1t9ZKXl/e0ga7MFzGFWwsuHT//3yltVqO9wuS7QS3+3KVfNcvv71
4boZlx/8fvi3X0FJaB+HghF9NaNSZuI0LI0AdG/YOPgbo2WZLfK7MmLwnNDKUD8LsR3R2gGYu6rv
191amTexTJy9N92XigYzRO/iHPy2nP7yHlLGrXdzvRhaywdtPZr9ctD+2F2Np27DSjqOhgP2SQZJ
buFsS68Qx5R8R+r89dlyBpeINf2VW99fXtr1z18fggtElbD8YN1EVY0IoEe0CVPurC384oEhi3P4
X4+DUekHtwfrvXyyetmsewXj5wT4G3ii0exMW+9/ffb1h3ZLFCAxcgVNFMUKT1H7W8YXLqCoOa67
kIvIPKJlvs2WwTc3sYAly976cAobVqA57vFzl71HozGcfhsjLe76jE2LUXI0NIjxm7+fhMs56YBU
Pa/npE39bW+M4v6P83vdBRwCS3l03O36sLKAs2aGcfnj99YzW++MW+gr1v6Pk3/9nd/vURsIm4u8
ore+vC/4BK6ngrhWP0aV9esPXP9L6yxAhWmR9br6OO+SVbacLHe/eLmoo2Xvbw/XH2Aeltv/68j8
jzoyAkDLf+rI3EVx+W85KL/+w1/dGFf/B62PBdoCBo2ChEXAyV/dGFf8gy4MtTKPezTpSAapOP/s
xhj/IAPcdDzILA7/2Na/UC+W+4+lkQImA2aEAUPY/d90ZwQv9GdvRkjPM1zTtqVhuYZJ4+ffQS8B
aX5DhIDwxO1oJ12hoP9PrLTsFtRzaH9YPbGW7oc7GI+VB3Eo8wQo5dZ9qz232NPsGbbdGCKBIg8W
wMCmghKx86xkxiM33Gdlbm+NcQrOpZTzsXBr9D3NQ2UglK4GXO7GmJuo9cx0h9jVD+PIO83JbdmZ
KJcyIP+2/jVN9ciXhYtK56koD6zK6JZT6oCIaZ6Ntjf9P47eX8kxfybFmP/NV2LqfOd8KzB6SCT6
96/E6138pCOIWdIZvCMCShZWGTK8KkaGoWkHRKsmTssq8KfZuoVhdTTn9JtmgHZOKmaFik/aVV66
7b2CTxNevQqGQJt4GzMtnb27JHqGnvOmJPjD//y3Gxy+vx1Qd0H2GMKh9yddRyx9vD/JPUFkoh8C
QHYKwoByDeHwFDUf8gmnPJ2d8gCmmhXNaxFLmCoV+rVa1uNJNO5rmWjjwWjoJk8hKb3jmFGFKk3f
QW/Qo/l0JqYZCaUMs41h09UfQ8U9zzK1erP0pkpU8pvWzi5WtsBXkvlgmPNDbKA6KLTmR26nxOEF
3YXsyQyY93RBtv6KiOAmHcWiN3DfzCF8lig6tqRTnXQSYjaDczLSJL447j29A3vTVn0PaiZ9Rio7
gN3UBvOUa9AYY3d2thrSOVGFLJimXRqTdzcLkjfnehM5w3fFVK52xRaNJLad6M7Fy+S3C//bcJDy
O90n+Ilwu1gL3SRQJ2wQrR+RvEHS7ms9UsYw6MUBN0rgir3Q0VuiLLTvHVY12jWdfRctaZgm3jJ9
QBHTBeuqT7/WI2cLS0XqiVhclXCeCqQx2waJ3LbjRbQyrLdxLx5EXnwPA6BC5jgcyJjMkNYY76l6
moYUptEk3t3oZLgWwM+6u49t9yL0ChkcmD4yottLSh5emCVf59nxvQAuaNkIsWkF1ew4b29QvVp7
HU05dU3zgID+fU6Vi1AYow8I0l0/NG+V3XAsx7ja1iih/LoEWSCo0zbRJSeBYEu6b7FD3UlUUuZa
d2bQ11vD3FmBcQ2hBj+kCJMtN0XjbxJr5ILdJs40G6ZzLruPgOaWHc3zppvFPoqLd83JJ15yJAtd
H8jeKeeH0AX+rCr1NR+em4EWV1YXLxV2yqZrP2RW+4no36DbuvBZis82iR9MUq6JAIzvmrTT+R6H
V6euvs7k+mHJQGanMpbKdADcfgc09EJIcoG/S7xJGChTad7U+txsy8Q8IIUsELzRUamM8IA0HhL8
3KeIgFzFvFad9Ii87ggmVTfcARo6RGZ3BTeD6yTZutN4atPmuzQfLPoIvZc/twaeDtiv71CTfGg3
59RK/LnhsLgjGzpbE/N/Fl8ojZX8FgGf22loIG1Iu5uypIWqi1c3lU+LlJUmzDWpsJFGCM9whKGn
K4Sz7XN1N8TlY+K076XZfo2y4QCoYm9zJVEz7791LqJanBeldEbw1cfWWMR/HtW6JTVeegEDq/M0
lwj6ZfbRuu7PgL+lyRRLKOsdT3K1NcE772RL52vy7uPBfqN9diY77y4N4ktaU79s6ucJKzrTvXtp
298DDGSbQrwLNTYHadDoLIJHDD83iYfnQQ+JLtfsx0w0PiVHFvSmh4gxQFs254QNh8aPgitv40YT
PEeRYQVVe9IFaUA4JEDbOvJ9c8bFY03BJm51CvKyfJS4W40U7thMfgOjhqKQkll3+E12JapEXvlB
Sfc+ntIHtMnERGvHCqomqCMWx0zAfZnRB/GwB4ztrYrJV3TCErkxLf426E9JQ5x8FnyYdn7ViugL
K8pm66jpuQICtJsDu9kEo37/633Tbt4FDplguHLCOXnPUkkKlHhQLZD0hkupIYYQxLRvJbTnsQ3N
ImR5XWJUGKYfGcr2TR0MfElwODqCYirjYflB4sm3dKQXMXkfZhc8IoyjcAuYjWTxreW635BXXUP3
EqQnENrhPqiHt/mkEF5sagPkQRWQK4gEmEzNLd1TMrU0HWh15ZDYTt1fOjRi48imh+tET4RNG8ck
7k8EswnisRySLYxwb4jxjrX9iVDbV4RYImmyXSrlLaKv19BrwCLZb4sok8xUUe+cd12yNiNq6EoG
JMmoHuLzPsSoHFETL1oECr2LFr2TT2SzULU2ou2oZkSpSA3pf0jEa2UccP96ATF2hFgEIKwwccgI
6y6rGkhX070jgVWHhXwxQAsnafsZxfQcPBqNVkvMdkcMbMFOE8Rw1fIBkxY/Ul79WAnvCteRe6BL
UGhkfTOprc9VRr+8CfHBz1g3BLzJKSceTs1wt9KZ+ug8/KSw8OBA/pzC/MPRJ/0MQgCXi+MgLEdN
GcZTsy+todqbyr4LO+H4Ks9PZdY/obQeMQUoxhfuPaAzyK42vuc12Baiu3e0Z92NtGxMMC1A18B8
r7TgFRL0jRX0lJWtsoDEqR8s4Sy84ptcxhgNTJtuQqM08odJlWVJf1OZ6WFU7pfEBt3kyrfcVd6m
z71o9w0vJnYmMo0d23q3mYgkXbRvNFBj6Ol7EFzQy9JG3gqXZioWz01ddc797PIBdSt0tl7FyDKC
go+7ht6mQ8OxIwUuDoCaVVZ3F+Fy2bq5V92gftcvIK0+Zwh+9USMO5+BfiUnvNa2zRbp9NDrEElt
L9uNTvkDtnoDsh9Ek7JaP1fJAQzQqQvRTCA5CHzXfuoQ2NPHO8lFodjk8l4XIwdbgJmIrW5Tm+oA
teY5aloIaVpIGKZZb3spn0aHO2jons1uuEXYKCLqZqVtbQK0LC7jVjB38Lyc+WBzStyg0E9uxqB/
naFYMBbnDk3+69iJL3DzdrJLu6/LV9cFi/6C44HW+Q1u9ic4c1o8kf42oje0NUyLjpCvoZF/ySVK
7b4zsOcZb7Ixq72kMdyJ7HMoBmTozLapbOM89uqLl2n39Im/CW6I23nBFtKZdEiZw8XXlJu6Ll9I
m97B5b5FJHzqlfOo0RRIKoJq4/SJ6edZ66enIIIXbYueoWn2TlhcWv4Xonn7ef103B5pIpVQ+Gji
LG8LX3Jvpt4XN3F+gCbinJ/kSyXjh4FP6IgWxJI4usGto+o7zWv4w8UIXY+EL5Q3XePGe1CF2X0/
fMxDTtc+7dtD0x48BGe+gy4JOcJ46khvPhHQZ22HMX+wluAnhnoDKHpdVM9jp77OtezP/WgcJ01M
WysjxsG0VUmZKJZb2MSoFWiOilhL8FYy8/GACFaOaPYuBX8MSd2l9MZ7kB1LDhIkxLowaWOa1tlo
CAxp8Iva/VBdU5E9GSTr7ROTFUwqrO9ulxiXMZ82isTBwxznz6QxMVfQYpJJhPuEd9nZ4EHlMPbo
j1P9iwFev4gLP7CTA+IVLn9jPDEv6RFTez/isAnIjCaS0U344lOkIldlziYd0AbbRIXcPw+aW+xu
OgaciRthGD/UeYqXx0P9XBXopYYckyvk5w2hgVOI0UDLwEbT+UUQ4IC8MY3Z1wFr5tmon2pJy0rY
3U6RMbkpQrHk4eQ3Mq+/ROiHERhk3W6I4HJmJhUam8tDqxHoO0ibtoTNZceOyiwFVRXnu7K1mT0t
IQnDstGXELLfD9c9QzmXxiFTcf3hiJwck2ZB3snv/2DdZ808MTOihvT7JdY9pc/DXg7afd1T6i1H
3SN3Aoy7aR2icHZI5pVEag4xxeBo8XNrZgghZzlh1s2apLW+0Pqwmsz7IkG68AtltNqb191UD1hf
BBVuVJd0RjzVRWQFgP3HypeJqZ0q0zjljUanVkp8FhO0PzLbBFI1Lzxz+/giBfrrRAVPwqY1udTZ
1pdZ99a3CFcQwfpkthRlXAFMpsWUsgm1tM6P5F4jVch1jlc9XuM2lKdBjn5N0gdYbaM4eY1O3KJH
+TSL3PkW+QErJsuuDpYGciIW84VTJrprNCO6w2tg7DWMAYwDbeFnVW3gIIE2GWFe8qcRH0EVggyV
wfxlxKmznSgfQhPGFNAkCNyZwTCby+rBD0dl74SD1h2Utf1gmwaOqRwnQShqMpUoSW9lblhU6/Gu
l0q7KQO3Zt5ORGqbJvpdGmm+M5TfmI+UJwGJ4hpHzUuHYZlZIpo0cjaVkdc3egeuUcuZPLh54Uez
8vaaQUcxNXj/1p7C6zjYX6kvfJ+bOT3Ruj1yewiou+8zwACnOLdpRxPh9wgB8uwpuJE2qZ7Y6hkf
CjLE/C6vmAVGdvZt5oaE7A74K/jwS72Ms8Id8L+EzUMuRHMxkeL4NDe+CMOcbsaZxZSeq3bf9QUM
aEodkdOEd8YUs1YvUItVgTi1Q5A8dB7Vv5BLhqlG8TF01zklf7sU3MBa4rYvOMEtFFBh+xyqmAKm
ht7AkBoDRTRkb1KGD2VgofgA/rTHfBQ+jXPx06oZvwlDXoyM3ckbA+ushvFrjWv5IEc50wdtXJDV
eHhHcn/g7g3MMaV7GR1NXgZsKXbyqDqS2Vlyv1GFYblXeepOOMN9mibeIe3DDwy96lSV4gMZSXQh
DC71J4dYoqqLk9u1Oa1Zo9gEIc6wHkqpmmv1pC3ChxRRJf5NOg+e5z5hui9O2oD8qwTMy6reuZ9U
g3gpJcViMyTMWIvENa/VshkASqjRxgvtGcRr4MB9jqVzn1Zjvjgpb1rUEPceNPsxMbKjixvxEk7j
cyYzCuIeyPdZ3rsYzPrkEfYnavjMOUYIGxC/qEcFkhO2nW2cx0q8QZB1OIjpQI/awk0E83AzOqHp
F9idN3r9FjAb2XETIwDdTjwc6yW80Ka6rWqsuyIPxcnJpm1sW/chUp2j1vYRSyQIXllrOpvxySCC
izm6c+MAfb0zTUmkR2aWh2kIz7EowAXngE+HtHo0Jn2XFIM8qIgM3Bk5/Ukz5q9DM6XHuMM8pJfo
E9OLNejlxebMbVpoFrr1nMfDOaKBj09hQi8bFa/Bkiwii35nBFg5R6QjtZ6jA5OcEMOMfgQn6iWk
KiM3fMP4GIpgvEXt75xcZ3qIleHtS3uGkCBSGwIS63jDplnStSYpa1qkkQ4OP4cedQ8Mchv2/Y8k
66K7fnK/Brn1MnjMZKa5OZDe2jw0nLlAbvMzcJTd3M/WyUBOWpE1tM0VVhDmEoQpNfE3IJbDIzlI
SDbSc5MX4UOiqtvAygef3PaCBUi+jeZsZxXapSJzdhVh+2J+mfXM23tJTpM+yc5USym9dHKioLAJ
SUm4iDHtL7j2igbLaH4fM6UxAA2L6QCfukZAZ1WHaCr0S4RNgfl0AnCkcE8BDPy09+50vRq4VwPv
D6W6DdLZPDdYaThtTO8Qd55zazsjo0xTKFgdwVkgjaa9OL519HZvmte60eKnfsKNQZXjPkDlQwfi
Pct1+1EPiXjBc0XirSC6xZw2qWR2jlu2YZI9Asm1WtOfbNrF7eR+gqVQB7oo9WXK5p20570JFHtH
rXRfhS6lNUc8Y6gCH2cPLI+owE1Z4h0rvR+2TYf7P31uzORGDkvGcDcGAOCI1qkueUmncc7ai1m2
+gM1yw1xnwIBtRqh23o1GVFy2ax7cQyJmVuyVmv4+5tld8LuTkWNuyOch3BIwPgP+THxqkXFQC1J
g9+CRUsrenyUoC9zrdLOWVT/LDRD+e2SWZdQL94YOqxqIFwBOVw9EVa/duNqsqgo1Nk5r09uMf4X
Y2e23DiyZdlfqR/Abcxwbyu7DyQ4kxqoMfQCUyhCmEfH/PW9wMyqzHutu63MMmVSkJQ4APDj5+y9
th7cEzNs+bNg2ONSl9BfTLbDmM5HW7KBb3HEbDLHm46RWgxCHeHQwSDWt3+6fZmUfB3hZ23TthzQ
98TmfGS23f/5bVrW8UHv07WeO/oRfoN+vH1nOljEVn07/PkzRIXYJ7QaXdqC8bQbVAq37wr24VT4
S7KVO4YW+53ij7CrDmXHuhwTjPZL4VIv4Uhm4kpfX8Kpbv8W3EqXv252WfsJFUs/uMy7ayeV3t8e
e/sFty9/PeDfftT1JQVvaHBWN8iOVn89pPaoZ3F6ker530/mdis2Qx7yt2/xk+IGiqAG/PXov93p
9o9CcwF+KrIF//0V3G7+tz8hBbyDMSSu5HZDVKOuRSjgrf/6A//2iP/bb/nrLsbImUsKx7ZaqkUu
hOHKtsdsE5SxRfysiyxRMUDd3G6+TcfMQfIik+ZKfLR+cBdE5O2LR3b4keYpQ8Lbz2K5ZQR3RBRq
Bt5umti8uXne++h4WUUn7SkrxDMOedTpyxHAefUlaflsHPJ59A2HOByy5VBobzmmQYPySpjZk2zn
Yx7AEtRQ406nTDU0BRgs0AIgxyux9Y+xmA9NP/yK8nLYord1EVV1JgKFHK0uhQUL5OSYXDIs1Ecc
U3FGne70L3aKib9Jq6c49r4jVPnSqf3Qkg+IaD8JsyzRwaQETrjfTeerPn6ox04HiE3oeOXGB7bd
732MaJVRwdrIrZ+uIiaHhg88Y7KpO3QE7kysWjIvnO3xK83R2MJdJstI6xCth8iQm3a6WKX2je0e
5oXxVAz2S5IOz1E9VZvOFA+3CUIR4OLFVfyFztvHWNOipa7eGvs37o105Yj+Ptd7VFmHXqcDpDck
nkBV/m0X2jqyxpMXpadcC3emEX6Yy2tGmVIpSDaGOHlOElAgRvy1wW+p/5Ju3I5dCbEhLJ60tIBE
IdctjoS0XhgY9r3pdK8xzbCIZnpWv/aTQwqLYuZt27s21n4pYeu+VPG9WY9PwphhWvXjnoDxaNXI
8gw0YV9pC8Va+mkapEdMFOE+l9O1Ct3+rg++PZSJyHzTGNEtG+RAqZVyrUsdWhnGipa6M7PslYdM
pLERfw4GuwGZvYyWQBoxzFtxaii21lUqpC/pQ8gaag9kYjQ9CeV/qNXXtn6Z0mn4NtmaMkhD509+
9bCtx+BgdAHa0WEve3lpC7RQLdbu2LzTRfJsGxIScimfPAR706UmBbJo+0stEKvHky/bj35QNu1N
7WuQ9TntjXRXhvZrhYXWTN5AIWJ7DzprJ6rkhLQs38hhSKhe46swzcAXbvWzJMRkJZXcYK0Pd1Zi
eeups+LtULvOlqNnWA0meYwokCafQEhtGXmtu4ohRG6VUJwqBwq/wVkohLG1Swr5cNnIuGUZ+HX+
q9EGhMQmrlq1txYZZaQhMc1TFazmhDewGgr6TxN7QXbqRwGMdLpKLQZZMItfXpfd257drs0xSHEH
5xyM0EWaoFrlBbwlWorPwkIB7znBS1x6u0JXr2zKDuwlcDj1fHY2afWr0HYeYosXXI0oHuHcnsoo
+13GW2whT2UmvwWa501fVrBAwVRY8xKxKs0PhfMNjNPozymuHpuOKkaXglg8l6Bj3R59j/69+VZm
WG3K3KMRlKF0dxTkI32sqxWXlHSfVsRXMn8abaIrqplgZI/3TYbp+yT1QzfGaxpF1WrmLajItQUL
9JGxyMH14lyr3JxNy7FyjLvl/wAHNGoJzpapsjZpy/qqOQ0xM+D4TYJlfdlg3Eg7gXqIll2d0WVo
ZhbHEmqF3ZCkOOoW6QKJS9bBvKQ1lD6mHyBEswslxgzvckYFrGYeAng9PC9+MVcSrDAhO85CVu5s
KGgU/1C0e06KTJDtLCyMFWMz+mVKVPJMLmIj0veG9sjGynGAW039FGQeUZh2dp+qmXaT9p6PQH/n
gfPK9WjYuR8mKVg8X95II+mZf+GmYLfCVCt46u3pQznyC4YMTT5lfIgdwXkmCv0ALvb4u2UO2aTp
NYZy6g3APAM3fFkG0ky76pVqo3Yn3GzXDHW8cXPE/l4K2X2oxbiGN0KOczqPK/K+kvU0wAggO9sv
8hwsaru8/NaLUbZTqTeWQycP/WIdsGO22Q+OlssfRKGrHP2h1bRh07v1l1lHapeYU4iD66AYpDUZ
pujQtJn52d+9YDcM1t3ptftxadi3yxlZdAfysULf7MDVFkG0IvTky4yScwqyrVn66WafJEw/mvJ0
ERLSWC8DRIpEnXjEnI1tdQjM6avmDGpoO0PAee1jWjftFP8Ixu9Rm6p1Wli+Kpu7wWC8q9H6Tjno
dFqnuvud0jLYVhWjAzoya+Jb4QPPBX50vVnnbGZg8YpyWs/gLrDLMU3rYudHbDA1TtIvKzOzjZPN
dAQTMiFlODzOjfiCcnSpNOfFSwlpnDkbTMO81/J+RE5qf7aqwxbUZc26VTwnUA1+oeEPCgr3Pknz
Re2q5EqMZEEEyz7JFRgPUKFhdOCjsJ8ZrFXrQBKLN+C22YUB2LFcalfBabnKK6IuWhz9ZRHI3WjJ
1G/JkNZ+N+gm6Rsw2ekcbWQRDTkHxvo1ze6zUs7EFAwEPYZry6rMS9chqgeNiHn6DkV9vam6iYzc
7iJ1MmVgZzfreqY4MLNwfxv4/6+v8X+Hv8s/1Qrqn//Jz19lNTUxuYH/9uM/n8uc//5zecx/3+df
H/HPS/zVlKr8bv+/99r9Lu8+89/q3+/0L7+Zv/7ns/M/289/+WFz09M8dr+b6fpbEXp6exa8juWe
/9Mb/+P3/0iVY7kGSpr/dwbT3ZKZ9B/rz6bMGCX/iz7nj4f+qc/xnH/YCG0w/LsOTWFkE3/X51im
4WL+NOz/skT/qc+x3H84rFKEAgrUdjyMRymqG1KaLOsfSHMMIU1LosNfpDv/9Tb8y8f518f7dzEK
IqBFbvK3KCZbGgiKkPw4rikgWHuLXOVvUUweYvq8yVSyj3XH3rlj9eKIKdhhmMXvaXaPrMPRY5gM
FJVGttPbkJCjSreuRUcbPs3n7uggNUhZPa+VVssNspmCaBatOA8TEguExM5DH6xEWOG66cIt1VXy
VGqQxrJ4yM+qq6o3q7nQZlinsT5/BB0igEIO9R2NqeqUziw+YaJoF3OaP9ZyZmFmu/vkpeyXQzdc
TwaYbUEi85aQFfPETA8cVd+S9VK7gW9GtbOtRibBEHbHr1Zql0gYGs/cJcamcLP9PAb5rjem4V1v
Gj9Q8fgjFiDLICNsKqJtd0nulm+k3oGBjLz+YNFEIke5YyrthlQRU3Xp2rl9UblAv7FstytRAbDQ
jeiloDGaO9kuQ9B7UmN5N2FoCCL70Iv6U3osaEma7owaZghpN+KcYG7eNfQmhyWQHqmfBZIKZTO0
NjfyMRz0Z5mfuXRPJ4VdOeDNetVbDCWVax0SSbTH4ozVnJ6cEdf+rcGyYtZvH3QF3TJl+AGah0Kq
7gE0VdEef/m1SzFgeebTQCxJHNr5ttANtdVsVe6IsUtUJ1/1U/IIPKN4CLsRG18+bHMmZIwdE7BH
TVfuaQUO+EnUwChUGsV+HHvjwR77a9H0xl3eJSMboizaSV6C6Z41kTlIMutNWzIgaxudLnYrzKPy
aIx2dpO8Eq7l2/FcPGgCSYNdG+W+sn9xHtX7FDQOoldXv4+RoVAJWs8qRTpNsvOG9rW6Z7RoUvUG
1YFpolw1DkSgymzHrcOHs20l9h596rcuAuBDNsKGChP6QEU+IZBI6m5PjAsNicqJTsagfdPv+ImC
FfwI9odHfeleBDSozEKenU5Wh5Ffyngjtjat7oZHi4VzJWJ4SL0Va1sNt9+udQVm9V5aDxaEb+iA
uVoHVvbRWHp6rpYv3twyWO/jfVR01UlPM4579EVSWWwA2Rh68jozc7qIeDQvCLRo9mTIJkgifUrj
ahtzZB1FMAl/SCYGBAGGvYWFUgsIZRYCHVIM+FFB1WzyBpNtVWQbqcfBJqwV4Zv2ND4ktI78XPOY
7vU6Hz8Ln1ay34vQ4fttOb1C79d8FntGcvFcY/hdPtMB61iAFMukBGey4zJz6SroUkm3eh7GojuN
TfSTMPfs0NTYnB18xyjKM7/U8esJwHKz1zT7ab4OMcqtuvIePD1ncmUsL39iNMBQumFWV88YyES7
a5eDFZVXDI/KtX1lVOlm6lNxiof0TY/s5kGW5pMbpsc4sKyLGYpXYN4gFobIV4pSo0d48Z6XBhNy
VawLrsAXzp03OCkxVy7D2xrZ/DiP5nRAb8nBHSenIqiiLZ6GaBMV5TLfC0iSbzHhJgkUsU5n9KxP
mfCDLOVEs7lMNGXl+kM2mndWHNfYnaNd0hQfNm51H65DcsQHpsYXDVl7a8fdpTRRvk1NI0B+JaR7
We0xEmyrHDKGi7EgNwJTocfoGkvk2OMJkO9CEs42F14ODCL/YQSBjwUs2NZCK3/EiYUBztt2tVVd
MBUWdy7ogmsVoznKvCo6e0tXtRZRu7ZRkFLgOC6ogby7b5kdP9qpzg62Le7F4D3ODCLWoPlIDls2
qTXFXi4wyQ99hH7LOYTs8MKBClvkldgUfkl1eJhUABrQSGMmUZ7Cr+nJTdbE8S6OongVmwxXk0r7
6STl8IQM4b7M8IFH1DMuusl1Qm2JGLAqz25jPRZT96ZPXPmN38SRmfcVR/8m0smhVYwnEB159HBH
9FKhnE06zei8494G2aPMtV17n2EcyFcrmII7uzFQ91ugs6pg2BNjQSM/ycezC1djO6ET2AJZguKn
jw9zJMqPxBnsew/e9OIdy+EuvZTeRpkBI3PDE77J9mCrt913gtGdypQeeEoH6ewUVJga/rB9ntrT
qWYLksXGE7IN7SQCcE9ptkzRv6o+uO8iU7wkGrsQ7KSoHcGNpW6EU2cAnxh1+LQd3to891hp5yXI
NcqP4cS+ah6mD6RmH5PLPfs8j7ZdU8tDiL6A9sWkkDi28V5yxPsttemj1A6oWn6FJQCiOqydPYPj
B1ztkBNTET0lU2qijYmvo56S19bwf5FoF2Qrfj4SQmpUEn+WMqN9XBfvATKeNYlIJEqlEaFjYs53
44zVtA+qbuvSSNy5kblXs1M+d+SQrQvFxMk1SnkvrH6vG/gbvQZ9qNM7+lkiAVmVWit2aCyHDeYv
7FM4In2Bzxo3ZhHeDZq0L2hbP0xDJ9DNNV8GoxyPcWI8zDHcyQa56tXmGAqHYQtdtj+2AXb4Dgnu
jpW68qEMSn+ol9Ch6TPvUuN1Mk6IAuXrlA1XCqPPuYjYpdL23dgpQ7ZeYpht9U6dZ0AENFQ+I/Rm
x5KefaUwBFsEdANIXitZpRfTNk5/LCTelBwiIVgVE/bgdt3o+0axJnZda1IDtHR3mrraRLbKHyRs
ldVsfpq17jymA5ZLQrats5nS8mBzwUiEkCV2mcjqmpbuW0MQ93O58OmkYFnvIIAug9Nmn1mqPDUm
tD2seriM0umoB5nYc7qvGNt8udk1C+bgRI8HNZ1B3F5TpwYpbiFak16erLrcMYWXBIJjy/Ks+7Cz
9Wvb3o2qCk82c1uQZeWhSnFe4uU/gbeYt+Qaop5WlXpUMjhJLkBnJpDdOkrzdKcYPJ37Ijq6NU5m
RMse8r/sdz3XVAUI3NbdgBSBI7sK1XgN9e6pJUb7uTFAL7YAvAoDfrQAXaV5ZXvOk4+MZL8DnMBf
je5ge5dBy/yGDEFA35cR6t6KrVvF80kxck06GIleZAGG9MVBHeYfg+2KranP62qgu+6mpn4XZxz7
ZUXsQzSN+pZPmpyb8Ac7WjBeddkpCB5aeBjmxMCYKf2+FN19jzE5Qqt0Dqba2AcDLV/VOORDilpg
6DSjs+uUv7tmDLblaEDla+nC2nZxUINoHixNextKwiXt+qn1tPIpQcFMGZHqJJPPxpXxlLHV6zr1
mUYV73296UYubdr8AD78y0soO2zEJrVdeRdU2kzrwqrZoT+G1CB/FM5Vi9DP2YH96dhRt8vnvY4R
fq0biYI15q7gT3onkWXbmh3MWQ8ZP2TFibyWb8uxojPNSNqc4cyi4CFJl3FLclyRp6fWqPwuDthx
ws+mWkvah5xSa7SBkoVJ90DNmpMMPuqAVsaZrnqY7SNi0da6hrO+t2AUZp77mpu0M+HZ6Puc0eHa
9FK6GL3eEkydrXurjNc2jQdMhtOLzZZ8R5fsGbJivG9rPd45yXAfUbutimY+FBXR4XPLOd8uJhdT
e8abYwaieffqit/gV31S31d2sbFoAUgTtXpaHY0uwUCNGdeXxqQfHfNYLhV2nSB1oZCZ/aapCjpA
/XjN7eo1okWYdk51IB2AtRM4aGoUK8ih06WM4TiH4/hQhoDg4H4e1GhbBw0zuXQFtm+NIrwZSvTi
aFO2UVb8KgqW3IC+wjktsNPGE5oCRpD2HSKhjtUObRi7LtpzZIWyzdC8LUAQyBHLiqLS/i1vEvtw
K4Z4vpCXRrHpW3JT465adgEEBIV0IYZZnj2kQFArqniHPoF+bRCuIbwm2zrKHtPcTtCrDMfMFYbv
krkAptFEmOnMDbqFHhKGjSr6VpQhMhvPCd4h3hITfWebyJM+5B+YAwlF0orsXHdJfegLuNMe1Ouz
MxSbgj3RRnq08IULkUia0tp3Iw0jF10A+gX+1Jg5T42FU8MtJ7mhm1FtiB/fmGQBDFcLTfpd47F7
Wm6MexHxtOgO5dW0KwLCpqSTX0mh5tzlchy5ensoQwgbU0/rsKbY3nZOgU4NIClVpTxojILXXUxN
rS1agjgv9yOzFND9Ntm2lrn3WnFBOIoOk3E+SKN+A64UjFb30ZtUWEAJYDk7OsLw8dsTlfAV1Fs/
a9MvG8sNeYNVv/IqTAHotzTiZAFfhspCPse8eoeuoWHyly7Mvpy+f39AZQQ2QLXw8SojARRbRwF+
WZNDIMJ1l4XJe5IK4q+UyFhiuQzw0dHMfU3ceiZR0mTGPovm0ELGRCyesIMahr3bGLZv0jOVQ1E8
G2QMyIYKuOyxl1Aw+ubItT6AXXKyx/Ep191+V7a62GWBRbQA5Uo7smHRs8rbky3/PCuwHxAzyi1Q
gnqFrBI97VPlqm5tVsj0q7TLWcAh2ZKviAZb0/pdlkxvMqlpDLdeRmMYgolcDssGyJAxWHja0/RS
TdUbFhyXww/cvCis+FQV0w+V4zqmt1qekjLAwKJQqw0zmMo6Tt87Sc+xly4e2m6GXSjci2NqxdGB
1s8nXnrbzE3Coz1CuzTt+mDUzi9DNITxogvHNOICuIphPI147FlXEb5OPaEAZGPeNtyxmOjnt/nT
NKW8473xXVK/bKBSJJso7L8mB/lLhgTRYSZ4btl8rpkZ8+LyWuw7ZLpnfeBUi3M8h8Okhdum9hBc
pkyjUuS2fhnl1nYyhSLfdlEeVcWeWUrkx+iPacibFHaGe0mNuLxotnUEh1ix8Q10tNBdyEjS+Yot
usN6XW7MITR3U9A2e3cnDQUkPGW5b7lubwO7/gRK9aVmUo2seD8jpr9UPYOkEuY1zAOEaGOq9s2Y
WH7nWeMVfZLLZzgBUqkU2/KWi3CFb7Uw5+AyBv0HO1fusMzsZ9G+kV/pomVz2oemZDI37FjF2/uA
9QghLJqRuuJ9oWm1I3UWloo8zwO66dblXHQcxPM63HcC8kacNGr+LRLI7WM9JpTibMJA1J7RDBrP
buhaZ6w22S72Kvhj7E1ZPUgdDpqD5ZjEcEP5ZbweRjtXMGIQuTo0xR0+C/tsDl52iIsAuYZXMIA1
PIWja5rVxpAsfqXK410egG7RbDi5qcrpqDugz/S22moYevCdB6+RoXadXqXbMJGLeoRqpyxgwksY
OjLfLQmod+wI2l0nCZ+uMhgueNMx2kwCwb4F39pYlsCxMfUzERAvbtOOZ1AjYz+l+3lqHqa8nU7I
KddzEqhnMOa5stq1F4GfYt+xS9pCPLSjfoVxtvRzXtORokt3hXvoQogfAoHrRkYgbmSS1m8lnXeD
IS/LJYHiIAE2paKHHzdmT45GAkcCpLg2i0cjV8ZDKT561S3I9vIB+8nWUC2GhJmcO43l4EBW+zJq
PwGz1/YTgFQ4XC6JD3B+fM/WJKdxfJiMS8d2+EJL/z1rNfVai5mGQfGToUP8ZGfxe5D0+Qmf0cdt
xUL6sApUgSjOqIst+JyXnkYMcT7NU5RyfbEa65Ka0EGiru13XOTMA5cVSvZHK2yz18iyIjDFiJGR
fZQNWrRVmEOE7c37AW02gKEg3JUc5O12wD/DPB5FozSM53lCUE8aAuBkDmrW6jtzebUYfXV2zXZ8
kMnQ7iwgAQdcd95IvRcOBtzboHUITqGcIyaSXpMRfjPJnh4yBGI6esnrSAloTldoddWPRCt9ZL30
jqw03ApSTtPERnlVJN+J3egXQOgbJ49AFNHiPSDFZJIzmjQxlB7duRsbJ+ChHidmvLhfgnqXR4N2
wPuWnuIRGnGYynYbjrV3KcpS29eie0J7zPNvUv3Q55DjTKvY9ZEMaCKCmbOnKL6QlGvCm2ZsGE4j
4WOjbf/s0NTX9qFyBvVuMMuwDbqaDADnezsfMT6A0WW77Pmi1ORFL38x69gxsJrWjWqFH+nyR6Tx
bgn6M2uKPQbJrG4PKjeu+pwypGSc+0BlMzzUHwJV+XZg0OY3wAvgqJTnPMeOE0XQbJX+FvWt9RFq
70FAlk5sOUdpuAEUEi88wY058mKGe5SXBxq5zc5OBFzvmOs8q7jma5pGMyaHIJQg1qhir2eC1B+S
bKCbiy3sqejqnZwLxJpONUJZ4Zgtl2atNairEzc0M4ESUtNG3mYGh7Au7WLhYBWvKn0c3QnEnON+
mVY0HHuES/e2XdKNHJ7jMPXu7eEQ0kM/S9Zl0xiCvaOAqyt3YmsjEULNMHfYiI/JJhcioN/Y0cVC
y4n3C1bnGOD0QP4HlywMtX2sUVsX3RRuizQQ66ofgpWJqGLrVD0D7qVj0c+Iw/PBy3daTDAiDf12
04davq0bGM9VXEoknFCGSnrlXh49lNp0LS1244C475CS9a9kMM4H1ue7wRZfvcPsPk0M+YQvZR2O
9CaE/YDOE6SGocml5ZxsVb7oolGUa5BoniIgmRrF3WUI0zeVse3lchmvc/oMj/RHECmVQKPnMSe+
3CV9lQEWZCVrD7Xf1xgQwLaeQgQXgOTiOt+Jwfxh0jVfJZ27YbYTv2E73xOC8Vo7Xz1p2kuHA/Gh
rgMtlMjVl/aHCKmco1EePJfkGTRod+6iCKd1lz0mY/nkzq23o/oaD9lk31HqhIdQT6O9BI20ivpS
nYNM09YZ5jWG9qZ76DUTzUBnHB34JPSCAfEEfdJg9Fw1pFlRH7FWJCazCFUoDKgMQYeK/IJ+Mh5A
p+RboQFq1PDnzmkI8ac8suJMlMNcks1bUvPoTYs/ETUX65ELArUOvWGXhN6dp9fqCKsMKQ1Y6YS2
cZpdtRk0dCqxvC1f9F9jTGswT6f9jdyBaeNJp4WybYPgAyUNTKWSyyTsImJJiYdDm9pvNe6kFYl+
FF20n3Khr5ua9BDVI6LuCaIfFjiBp+xFx0jYglJauXe6euO2C4JskaMCcDAh38OOm93uHjJZeyCF
mQQnQPeWjZHRIim9C8PhOEJ4F7xt9G6Ro3lN9MC2wm9qR9tZuY1ZWTpbPXHvVOfiEZrrR6SbbHgz
AARotMvN7XmmvTvzekkLsrIWLpzF+y/LF68rL4kdGuuxdv2sF+OekpqL64K1MnCv+Ghso/XXjezi
LuG0kAmGHbkIhxvS5PYlpFyHTaAfpprm4DCkOH3CTY/SZuv06VvZZFAHmfAmKjznC+GhWLAOlpOh
vSHfsAuXObgtPPo0BUG0bVqv0gmmB0F2I1RAxeCo1NJz0sgfc/B+S70zCWfZl+SzOAtT5QZWCVOc
L2E0YV1dcDG6JhDy5Og7/wIW0fJtV5L5i6/JqT/aTpnugq4/3yA90wh+rIyGn20km21opk8eddCa
cg+O6bTMJWw08brAmJYPbBp6doSGwSddELYyNcHKjQvE78DRF+AL3cFyCyujOc55fp7w8e0odS2s
occCZCObrNVoQmuJgdxstUL+DOvsV2nPu7bynuck+02wylYv+5DhDYMMVkmXY+UwLWnehhUi+o/0
1xt1yrQxEE399OGQGbaqpE8VmAGy1B7QphqHCdTlLEyDxk2uHSd97BZZOCJiODLHunjRrdn2O11X
JB7Z3VGMDxy5LIGlc7lRclw7ybdkmZ3KAXSxkVTzjv4EB08YvvZ2b76Uc2usotTbO1wEDh5Wn21Y
lQHioelFZpbl32YkM9qDk1Usf+vubMSTfqeJLv0hSKYiNQAEj6e0Y2U4z5E2mltd86yjXkyv5jC6
Gz1utdUoFvkT8d2pNnDN7kL7fXJN4LE6yfKBDbqRLjcdqwntEOMT9jJQPexIthwEVbgxnDHfYOix
VpCSb+ikW8bupKpmy1bz+sdxiQKYK6hF/ovtvthxD//Te87lL6d9beLoqk1AcDDQfXq4guhcyG5V
IFgQaIbX2Iq/R33ybUlon6shktCwSYGDFAfawtpKqRZmSRq0zHVsa18VnnnUeHBkFkvDkc/YLVpv
WYzXKK6XMIDFt2PTQ9yCs/fdL8oUie1KKpLrY80+k9R2peO4vqUGa7b8FGb1occ9J29xQrlurNyn
UT3M4fjBOJpLgVexwRn6d62o3tSXAMULQAsc51lXeN76btlUmy+Nrp5szz1qA22Zqb9WmKxhs5DV
ELElohfkdp2vG1jQ6ly+pE20CTSSLbjr0YuMzWAl6d5Z4DHQcIf9MGtrsLBhXVsHphvdMcdhfZxg
mdGkA5y066h4Zzpkdb2LCjraDJnXbhtjIMObx3awNsjHwSv2KNLRWJtMksAGkqrjs2EFfpBu0TGF
9O4iTN1xeE3Nmm5EgYsrV+ndEtA1s4RP8VNI+4nyJSQLg2WHFJzZj6ye0fEs9aWlocPsWZTVbr5R
3fjrRpIq9hXUVSQ1tAw00iGCKIQBCy+pme191DhyF7IhMtx22FtY0rsotMmv4NrzB/EssY9dXY10
0Uxt7yGCDM0MHKEs9j3Gj1WF2WfDsfYrj2AcmOFMzZybA5t8Wl/0B5DHJmwqpbzErve+SDv9Majv
b1SsrhKYUkf8vGET6rsbsAt23w8mE2wxEsQyzhRybgR6gp0LK7Qq9cV5NthHWdX5dp50LJc2VJrc
oIfX6eQClcfZIXUhrymrx8Ug5Y7jW27IfmuJ6bVaHhaEigWv5tNR2iMVAjS0LLgn5mF1W+5uX0A/
dkc7TopN4oiHWidn3kR1awYllMcFnUVSyFPtwIoLA+ydVRmRCG6HG651NXsVk31h1h/JemiXZ1sH
vO94xzi1i/we1QIk6YCiD6oyohx+BYauyu7uq3ZOd27KiZ6W06fACBbGzNFaAlD+WKWXZ377bsg+
+xhrg6dGk3w77Z0BJg72In8dHy34DC5vbFVB0ZwofCvKGdqzAspvoZB+NbAv+1WSe1fWK5RubX2V
ZWJDxw7nIwQkhgCGAe039y5yNDB3Jv2b6eWfXYi+Lp4A7GkZ5W9umjY7ZOunXKoTZwMxxlhbBUM1
AZZUozw9pqUhjgGk6UMDO9o2DWvXGcOr47BmcDkvVzNpyZtIpshSF9cDwESbxBBBgEuWhH4GDoBK
B6FbRIzOMTPMb/h8Bxt1MRYQILMLj4wGVnfQ1Kela892PN5Hy5EirOAUhu6+NuyrQoez85SHXbtN
oQtyDVh7PZkRKht35LuR+cpwEre5bdWvU5+EHN6AM9vxZNEROtkwXiarsa9WQy5eUgVcit3xzCfZ
IgQYnsN+uKeyfWS3hiOKTBNgn66GD7T4Br9DN0G1vtRt+Jpz9iY4k+oOLVjQT5fBrvbtW6p35mFW
KBaLgWRSN8SiZuu/CeBZMBCIhrnSBbu4p5lHctBTwxYQnapq7umI4h1ny6LEPjABm8isGo9DN+4y
XHTke9GYs7wy3KbPdaLhCI2iR64TAW1F2hgOk21oYEZlcGU0QnXomiHYqBT/EglQK5q3+UOZ69A2
iTNprDrYQUnJ9qGB2ZWOnb02NW3b5Y5+0IXaFiEWWi0XP6BvpAfdoIjxAEAwEjk1saCbgOIGMvt9
GyICoDDJmu4zSIqfmGsoOcQ0rR2jUz76DUzFff1RuOYH8IrMImJErzAV6cnPwkDCguUGtYDQhsPo
pItixFDrgp31usiitdZfS3PAzz4ZrJKrROr91kYzu2F9BPaZjiCUsQ/6VM6vcrCnvdH90g0N9oQZ
HKxqgatm60IazkOS8Oa1XtrsjNxLVmGdPHsMbPdq6vZpH+Dvcn4HZQBfxQ4PDnvJdeNm7VqW300Z
ZO+yoL2icvKmovRD7oDQoWingtwPdmFvZ8v5LSvlbhIFJbydkGv/H/LOYzlyLNuyv9L25iiDxsXg
TeCAa0VN5wRGBklorfH1vRCZXS8qsiyre9wTGkNQuDv84oi91878QwTsD+37KLCWljutUQipseVg
LYN4XukG8BEBEJcFaLJqbcwxBHqNWOPNZy6ClT4zEAL8o9IfIQwIYtdYNvO+nV2iAWmf2t7LPdId
qc5XUxJR4BGXu0yd5eBdWyD7rFN+ELGAWYQ/DLHlzFEwbdJWcOD6HaNGucYQFgy8wbOdjSeJDZHi
83QOAZOmhxqp7A4J1gTAWG/OXdxfAwsjFlTfzFY+Gd8bV9FZGa3UqZ0V3L5BCQs2YlzXAWhnpXZR
aLCNzDTdJgg2HFDxVhSlsaKVfs26XZnKn349MJvQxngT2RCgWX6VG5AeG5/BEKcVVYpM9NR8Egog
GtvqPWueDuMIvlkna1Oq62Y16qi2NB3ZmKoXLvGOQGMEIDOw1e1W1ayv/gQPLmL+V2dEek26rqwK
M2ZZPrtk1LFAW/ux/qbWj5ql1btuQKMQjbG+7K9Q/qD+8OTGxGHEkKvQkLkk+R3iCrG2kpQUK2wE
ES7SRJe4HSUew0c6KIMID7YytPEdS8eWeCFVxrCc5PoBWx7dGgodQsBiKw0Oply8WqPpZibUBU5B
q+pZkERxSNeBf67QODQknWVTk2Qf9lCjal5+MQOoN26S6ajmvk7qaQXXJ1Q/BfPgSj5Ixph7QZg8
Lp7dw4QwW6sk+jsQ0k4lUSRzm7OQzCAHq5FSh6s4xttBtsQ9XR43aRkvGCYeT9EnF+34tNNTdEB1
o3gY1Zwww5cbzYCeGBS4WtR/WLXxMLd1v2LM75ZlvPMvptBIDdVYGzF3hOTV7eQ6XOOiq/cFJjVz
kpMtTlj8l5h3Y39ge4j3NtW1Zj0mPHeBMtxLdWCvoNBsysTYsxhNCXMpN7EuKRsfLzMAaXzDKjyv
wFIn0quUH6x+tZVZWmiK44xBjDpe5RiKzXhPh1PvjWheoTGJcOrOb1W0SHHhGzH0Gl/N4hTYALat
EvfqAIxWDJa87iLe50A5boh/smVHh7Y7tQ8sgqUN0RCe4EvWqRjv6xyiBfnVyJCW7zKYsr6uipJR
GyqntiCYlPS5WJPKOzPLr3Ha2nv2N6YLOOi7kEPMCrl50gQYdVoIwkmTBthVyI2X0BMCpiHg4PH2
/VbfdsjzsrQ/BrlQHE3vCfHkai2rcnBlqWDRzN7CDcD21wxSMDJkXiAFt1q9wxQ5P5XZZuaK0gdK
60FVlXUUF+WqsbgXGZnMrNdCzU4Q3hHdmOayEx+9bFadPjdf83TqVqLpELqMD0FGorNsYDMam2ix
vi1XQ2OxhU/J5PRR2g0tvAA5fuxM5UWwPsp00ix8ZKJCKQjYip9InyTtYW3SpnN9ICLTmjstFOGB
NdVpQHjoVCn5k7aqHITpv4Q21g34Les4GIF06TBsMyPcLlP8tiF3IesCmNbU/7NUu7PCxiibhoLz
gYwNdFnXqkwvvoXlVVG4bIRe+4j7KmldZdE+q4fwXJfTDUZ1pyMd5+06lflT2ZK2AmLrLQICvg4h
22RhOiGDgyLNsXlIZ1qLHIufs6jBelTzuMEC2EtldWiXiDSV+7LNKox6Pnr2DTOm8EDKngbMOWWj
3Q/58k4cqaE5+6B0Rgu2t8KA2R5K80lYVruTl8rdWpizPz/88UdrcVXB93KNCPeXNFUJQw58e9gi
gSoss6efH5R/fvZ/+3dZzN65pfGc7RQ3pGBw6y9g0D6WLVDx9JmT2SlrUYsHmZYwKfwJtVFL6AC0
6ThuQU4vn4X//OznH//d3/38L//zFf/uv+igoF2mPdjOdNhOWlSRZbrgCUKAX16gzONKLlqUeZM/
u1LDeCacYy8P6yd90D+DLqgvURwNnm9iXdbJ884FXI3SlPM1oUuIBfhfeo/MtMUSR62EhqjcC7Vn
IIhPwu9apoVDHx+58jYcsaToTtQknR2OlwEQHah43c2NiTA0tWVTyZjDYFXr6F10wF7lEOhKdqvS
rrp5y7DNf3tTEsU+6ek3Z+a4KmSOua4B4mtW7cbQbTJhlPcgJogNt1fggnQxJCXmlMQSPdATMnwn
ssFXb4KjY+eTnDNqbwTZX6fAtzYWLfyyxJa64UMtTeXgR62rtCxBTYu50DRMPD2X2o41ZoYExfc9
iiLVJCh5qShNX3rusm+5sbOHQbm1yvTFcDUEdO4/QcWBRqpNG61pwWfg9ne6EV3NXKv6qhabpOz0
tT/Q2Q9j8TlP8Ynahdsgrif00MylZ46CSaRnygVP0BHBXCVjMFK6+8wHiSPdoyLCoKsaT0NtbujS
CSVS8HioavSjYUDh4C/CjmfjEiba4TGXQm0xqEyu0kUt3r7+os3ZTXTDw5hROMhGRMWTAaMvSp1h
SxAcCHzVNtE8G3tNq4x9v2QD6IV4TCWlo+aloxuzEZRCgqXNGiexHiHtp4Ro7Svb6vComgOL4c/K
4I3bYjonv0GT9lhzGWTdBUxgK6utD8V4UdlVY7DyutpLudG4UZaEzgQId8lNuZun7iG0RcN6nXiN
uic1T1JGa//T/yMmqJSNARQkZt0CU/BaDXa6STgF+e2YpS92bvgdHCi2uiM9MD1MeIvaJBu2+tLj
4RRL2B+0/gqUQ+jZBIYAesnUg27NLzSKROdAyQ5IJN6Wfr0vywTN96hsfz5+pb5oJkxuGFNntuVE
ck4mnXf2YiXJ1Ri1azygewufdR8VkJBLGVkCg2WG0vddTL2jMn76+Y3IY9VMHpM0LNwOU1q3zAz6
EDgxuo3JSWdmsbaFNa+ehL9vJXWTjfawrcK+3+Ki3GiGPLG0UtmqFwvki+PsHOfxvsg6fm7PTH9y
rMACZkjaK2m+XDjUw2hc6f4Te02Rd6tDekEddkImiKCdSsq3FG5BHJ2Eoby0o5GvNNt/b0rlqMXm
pk2t25ynr2Pdo2kciy2h8zfND3222HH30C/gjlkO911IjInBykzXdCTPKS6uzn9Vqk5eWxoRZFU0
3ZKynNj4M4/qISB7fuwXjpBD+aEwiFfIrE0dJvE94WPCkSsSAoZ0A+sous8JZ3C6OX22hGWfpJR6
nfaBhHMQgpMh4ku2ZBBJfriWCj08xa1p70aoVxs723floB+L0Za2XVSzccT8QySTgcY7vCidQjvz
bqppcszn9xx90VRZ9yOjnICNY4moY91M4V26dFFYAGF8zegWBJsH9o6xy0LtUaTMOdIutlbNsnUo
Svsjxn2AmqvLPUUA8FOXy681GNXbzYKsAF20Yr18CNWS+j5huiVTka6IUIo2ft6cw8Bkb1XGL3FZ
ao49xLmLmwKogNVyF8smkFP5oHL+KWa2igN0wJ3J1mEavRTzygqui01LYwQc/9xlw3649XY07rVu
HP74YJdEpA4qc4MyIv5P6fuNwiZCaIiC0gpXG5kMwGoIqpPLu14xQH+x0Pj5oSsRqBiyJKMb9J/H
ZIQ5IeA+WkbUeVo/fmYyvGNhI3WuuvlAyVQkyx0kaV1dDR7zjEIR58QAUJBVi9nJjJ2WDzNR7K7R
sln8CdBW1Oh5Lvm/WQNOPDbV7qDmS9NTf6pRQorv8jUoAGisljMNKuG3LYBSD5H+jGXSibg0tnal
sfPs65NA33QrSzZ4JUKz3B9f6mWDXQiy3+Qh+UQuFe56UcqXvkH9bnU6w8BIekavmM1+dEVk3K6g
YA10F4m+Hhqz4a5JcCjRu0SDC+AgjOPCwyx9T8zr6ST0A6gh82K3rLTzWam/ROnlQBP6YAU7nruK
9jp0LIrBYQDRGUR0SfTqyPycxDyGTdRl3Snjt6/tvLj3LeMDDN1DoIfzTSqKg20N41emRSf7Ohhz
eKszdtqzRGgPcgDUySJuXLZ2z2oIMXg2hnUfM8GfsAzMIUtUWy2jV7WzbzjF68+pebEIg0tz+boQ
8uiWBmhEufbtW4hR4yKQMPaL2PN7ld4wR7Cl4UVxlTAgDCTyv5KZzLAAjmpI0hqMkDk/TRYS0VqZ
8UAvEnC7qMUbQK62bK4toA6zWgy3dZDsGiHWIquemFGxuEoXt0A2r1HGvRvxVR+j8DGvFcbokUHO
qeh4Z3CyWVX8rqZ1cDB81JRtq3VrquxyZwSISpKieCjQyJW+3KAvbojeNav7Admobms9aDEBHo99
72MJeC6msnWM/N6cuvboQ/CqJnzicaT4aAUQdk1VGeCAUTBF8TqaoVXuAsEMVp2+bC095ktQHMjc
b9yjO1Ej+aZ5N9fRwBMF29C4dPDxdxyF3UZHYfGA54s+F0/TlxFslVkqtzMVrksKencIQgPHTKdc
awOp9gIhGi0whmoHJrgYqlMfwm7qzC7cJGrICJhx20mY8h0ENBX5cpOfgiphuxozTO1rWXCmd8qt
UeeIQCfV2lvLmuLnh4yecJ+8DGFbnvIEGGhWR6YnSqarf/yRQf6GbL1ppVGrTPo8XEUbvoYTHq9M
sOHpSvU+Fr7hwldd4JZR6UHbWmwitrQE6Kx8ybA470ZwQyN0zsQ3211rNbCX5uQYGMtzXjK50RNF
P1aJ9GR0qu0xB8i9NvyGwr3cIqdn1kE9PSqYTaJAOwTw9arzWTdRspZOUyaIXNN5D2zKP/foAbR0
AN8+JVfxMJgJEiIjByhYdAgkbNKP6hyj94AcE/MGJbGqM0sqMc0UHMZbsFHCw+Gcrn7xOf4bfrUB
nfx3w6CBn1HFNqhamAd/I0B3oZ9GC91pa6oNJp65UU99K+8jtbXveLrWBBlEpGlqxDAxt/FMfWq4
i7P5n3NMKZRSiNnTKUpRtMTPfSMocLNUBeUS4YwdjCxbCTMjT6DU/rRCaWmorooagG1QNltzjGI4
VhG1c5Kaj21qN3g/OuWgJejwC0WVGSQQNME8CXJ26d/SXBtOjV3FO7XTLqU/B6f/+SCyvNmmQfcY
KBV7LZ06qUcBJ0+WCc2wa0qvlJX7DpTtf3gadeOvT6PQFPZduiU0nsrfyOgkTCvsGMg0g1D8CfZS
uXV1DCtQA2yM6cZkwtFHr/NrOTVofixwNozxtXvUjgZykBTUk55q9+xfmwuBbms0CxhYgDzjCpPD
B964mHE661GeGmmX2ET6MZK7jklsujz3jVeY5o9UqRvCVqLwTsWGiOQifEtr0pt6KDbPCrA6Vy90
Bqd6aJEc3/hnS+l2YpyASI7o1FR8enpT7Vr2ztRnjfIsdPbnf3+5LQD73y83WxOUgLCJTOJsf8Ol
Y3P24bLowbYDmzDmsJ5MvwEcVfBwMbdTSpLEheKoPfQyUtYQsAXXwGbQumjHePjs57Z8DNlQWBNp
Jz8NbLHRVlsjMGyPEPhg9WmUWXARXjXO01M2RiA8s5GgWLSMkp/dJMB/D9KgH9Dw/P1j4+f+2wcH
h1+YyIUVffn3X8y3+YSLNe9nZO9mmu6QlzI+XQ+FFr0RE44FMijI2NF5Idhe6WutaoiykCLpg9Qx
7l0FRXCdlludQGDCAFm2sj8lTBfm41NtG4Nr1Rmjbi4rp5kLxCtsbC+BZqW/fJYY4dlStfY8daSJ
SWrS/ug5Ik15yl/M1gd8uUH8M+5x5SrnuWhyNwhk6+aTbpfpbOPyUX6W2/gWqX30RHXTbaAMiq1u
dep9ihAcakyPEHOYTCTq0gtTH/MBqwRpKHGkezU9BwhsaFsVe5PtlJo7U3MVbGkHNbzWQp3JO1LE
Aze9PdLyDlhCGh5L2wzPNLMcCD5eyjoe/UNT5S99Y/ZfPcsuX2/fim6CpmIiBVWN+7ZHx5BYRgWn
DM5qySx/U2Yj/BQaaleCpe1mFXI+q+vN12osLko9G18crVumn/7BNKHXmZHvO20ngsfY11PYAYZ5
xmaH40LKSNFhgJ9gMozDNfftej1LWFSGdTOXzQ3bG8LxZsd7F//uYLdHNcblovfcjoaafEqL1FxY
WE9osfR9HBrZttXqaWO0SDH7WF0gsa3mpZQZoV8ot7+/CrW/nkSGZSmGtQR9yRaREf96EbLgiSQN
T+7WZmC6XUA6GqNNIGAvaa9eIwt6tx7UpscwUT2kCrn3YZQEWyT0dPxiaL162TlGsvqRGcx5ie8D
QCyzJ5cng03vNLmzjb1DbXAKdIuqfgaHYrUNSa8TM8imFp4G82AF0/6GsA3RBtPRlZ7NJ7ldoDdi
MLZEov2HN9/PpAK2RkGR7z7/+78YriioKXC9mZpuaYr8ew6DZFTS3KlWuCX06QJITL2oU0RaWCpF
58DoDlkOnT8P8sdCtZHJ93L3SEdzkQZYaVPddNdGx2MJFYztjxGcJD81l2GlhkwGz3LZo/4Osh7l
4CKEnMd3Bfefo0k4AIM4fuJNVLok4slJ3ZxNLdyrhbFlHJ2s0xFedm1VhkvirLGujE3D/sudWWf9
h6eAB/yX8wcigW7YJn4Ppo8KnIFfzx+rl0scwVW47dWyv0xpIE4dwZ9Kpr6aVtvezYEZ7qsg+kEW
LP7VqHwZIt+trWBcm5bMQA744S1NCDJTHtIpQcWcqdpjZgU6ZNyUuW80Hgz40y82+A9kCtd+6D+q
UZa3ajXhc5N0+VmLLRdFCu+0JsavMhWXBceMyWxvhEX6nLN4u8xR/SIFbUTkYhLvG6nuHmxr7/sE
F3dMhNwqI+ir64prWsrDpWaFfByD6U3ITY/MNFs3JRjiyDCfmyk2Lq2q6xfOy9dUj2TXVBUuU/J3
7tEPwTiPm7NKTCmtYYY9ZJBOHa4i8hx1w4uIhLo0rGrcdlJPP7UlnNm7JqXl72ViAwzovvfwce5F
VxaHrqrvNa0VxxFB1H1GM0iyNopj9JIbdq0HqSjxnLR5RKiRgZtiFptutg+tXLEqGOSII0/cGUqX
bMheAqveBro3SAhSsSkGpY4C3SrFUTUaCdES8pcRfdma+cenBdDHw02dOFjAoHt2qX9NM+XCxCHd
xHCevRLQ0KbJg9qLaN89GZSqOwoL8Z0iJetITfKrHHVbJKfI9yL6cp+EVJrzAPBkOMQHNN0NQRUM
zY1Q+J5SKepGJ8SjTp8prqj/UiZ6UojxufkwFKIw63lCyjX3N9nSms0cIkLBGUnt12FwLHNICkR+
LjHF4Tds1yu6zZOCZOsyZAxHSSXfCIQ5TkXbda3TzvZMy9A8CLQMFSdgUzBh0QJaqC2mSH7EZ17c
pSFEo8HkK0PfpFafxTNKMYecp9hDYWoes25iwVP60tPfH6hECPz1bUUUh24qQld009Z/K5FDhfjg
qbekDdtUQt/ZHV1Sy/dXKLpVYO/6Z08TfZ+XEMgmpSGuxNLz/RAqb31uBdATGNxJoC1PhU1UVyOp
4Y6wO6iIof1o2CLa1iAL1r0FxlrTzJeWkNGxnLKTURjNpZ0kpHtV3zhamLZn25dWtiEKGrzrGCbh
dVn33VGQ4q1QVAtwJqpfn+W8kNV4I/p2waH3fB3ZAkR/5il3IS0BTor4oTeGziWDyzgZesbavFAU
NsPFO2tzJtWiOHVhWKLu53qMDMU6q2lbrTQzatYheEFnUrBuZ1P7kg2qdR2SyNNwmy0+vTWhfxlY
sB/W1OzIX1khtLyq6gfji34rFWzLi3gN0Gk6W1S43EkGgPhwKLzZjN2BA9kben5KoJqEbmcEt2hm
cG3zGMkNLRiruWkH98Jwf/rgDQsYOWO91C/nbcbExknNwX7GRnuCvwmdQr/LZ6ALFN7aPjRs7ICt
VW2xz0MqDmzN07FhO3OVa5ckpzRHmHREh7lSYFYuMlfYnyhjBqxJBzMP5DUy9kXUtighEFejdzEe
Y5w3TL5E5vY+Wsw4KeatLZLqHKEHmcFWeHqAGQ+VZBzE2Q87QRhgx+Sq1756UC28ij+v2D9BOn82
db9xfX774/+nmB/Ztn55cy8goT8BQQup6L//6/w1/K/te1Y2YVR//Svl5+dX/h/Kj/wPU1G4heqy
qXKP/TOBy1L/YaA8ANSjmkzSlyytfyZwGf/QZFMBbUztoevG0vb8SfjR1X8AcbSErWlUZYK+4P+F
8GNov51FbAz5TqbQhSwLgVfoX2/xugRgtBJkRqHj2SQRK+csxLXkSU/VMd0yekLoVnEvVb2ClJ7H
9l3/ETy2zzpqs9yd7A3bPgCClvTSlofO3yimQ9IhMcJGHTmMI2OgIS79X/iUkJCQ70r/Pt1krrrO
3zUKSc0D/Jb5bvikfNI2utbOdtkG/PKa/Hn1/koxUn5vo34+RlI7bMPg+Dbt3ypY3hWTomYCx/Ns
PXeKch92GKLEssHQf3R19413BM5JEt2MSLn/+x+u28sz+Gshufx0nVfKMnTZkg3tt59eLIzOONDg
yT3Zw0H+Lu7riw6/5K1dZ9+sT9ERdd/Wg37PNls/LCvUB2ktTvaDYK59wf+q3yn1STmShvienedd
cofQqjljMh7uOjb1XnRGSKhDCHGMByvezLGLjfVH8Rwetau8KcVXYJimJ0ELSb44esyrfkNPgBQb
bR5fc2JCNFuOs9DS3qqn7KlHj6btDAbRlgcOW5sdBUg4a3TC4zEOHLPjsMaKwLR/21oOVt3cQgro
wPJ7qM54I5RDsxF72BBvxZOCd+tH/MjDWY8v+fe8ke6X8dzJ35oAMZARvAdiOxy7S+zJYh1/TdvM
7dx58iJipUrnWz3gUW9tDLTSDk9684ETpLMcyc0+0FUhrpB29RuldKZ69dMyAYRAp3oMuYJHNhf2
E7OANL6brjMxLafAZDn5WNwlXxSgI4HIp+LR2Mz3JMHl3HUeKVcKajem9cfpNX831wPmz8gxvimt
rZOJP0TZJ4FHwDY49F5AYeIJcUHFso5FVGdOrz3QU+00s4tPkQHId7q8ntCe3tVvw8H8KK7+pS3O
wJQ0R2hOX2xpKBge2vf4Ds/ZfjgH+37eBlfzAIcScXa6aiCSvqd7HGcYMcK7wtW+Yy9Yq906qwFI
O5gAKFf6dUiyNrv/lf8KvLosrtFjG57EAbWONawgV2IF9vLDvCH7ytOblR1zZ3eMm/Lpn0rVMU/z
awNn1c0u/ip9C09ghAKe2qZ0ITDN3MYNKjwn3ljHkazXeDMdBH5e7ODuVLjpV32HqgETHezGi3xT
e8+4DwgyIJnMAZVXMJ5nOvzIwhqdXYKh0ToSq6Ju4/duB7fvot4riECegg/z3DWHlvLgxX8Sd+yY
uLRZFbZux9JvZ56zy7CTWy/TjtYdPFGJ0mibfwzrHOfZttoiynM5T+wtaPCYRYH9TPpa0RGntRq9
dgUUjCyLr554GYfdSvzIIqO6FDvz0qTr2XDw6CLespL9wKaAF01vXAC9xKf5LoK7d9YEiAcdBYfl
avYaaVWs7Ttjz+QyPEHRZ6VoDDuwHij8ftSraXmA5jr3yFtgRoYaYYkb3DBd3vqMZIAwr+ozw8xu
F56SeIVDO3zSSM+QV30P0pL1Fo0gCV6O8pk+hR6KthsK2nRDgbgdrxj4zA3JrsYufmrfJnc7bcMn
HSEn2VcA1S9W6wKiNx5ZaX5LzR4NDFPYfje9oHb3WFnYd4SXjKMjbaZ6J0fOuBmDVaM64qJ1T/Zd
f2pv4X7Rnt2me/lFdkn90h35XrkwyP778/H3FhOOnWrogv2uonCbM35rMdV0FsYAQWDbBC1ct4UV
Zb2IqPmjhPkXUOGv94C/HMLLjzFs1bJBoQrV/G2SVtcSUy9fYa6nDI/LjwDQvJuC8Wtu2LjhuyVu
reIW/0/k37+576jqX++uZCGqMoYPRpMoouVlevnLAE8LUHuNjNW2ipS9EG3isx7I4205kr6Rm5r0
phhEe9np2i+f48DWXUW8F9qQE+HFvtSSzJ1eTo+F7/fbRUuN1byY1zAM2LJr8jHpxstIC7aqRI2K
SZuMVSQzNhOjKta1qlBsz0Q+JVVzbkeOjBT4vV3oB1lL40s+a9VRH8Bh0GHvE5OtRtM8q2XHmtiK
kITKnc2GrJA8Tcz3bUbINFe5JQWYz+ACTKJ4QlHZPQQMdU42qJAqpo/LErThtR5AV2ubIw1CtJkC
bmS+XN7svgBBdEmDDFe+8aNDaVrlXbquTaQxuH0kZpBF1cJKT5SNJs87q8vntcm+xtEXebzpM+Cr
UbbD3SWSIuW9kffXKOch8LK3HAfCye0GD6SCEkNGyY0k4kUta8mt7ZmkkTr6RpmUnNWhxkRUyA+J
6eunqK90FpbQxwsVw31hSPtETFvmEndmuijZpmyN7w7OnJFr/JLiW30MFZ8zFaOJyyXnk8jQFmwf
lSXdYNY3ekUY4oimiHkpMx2EUqe2sXCvzXil5YEbn6Vfphr9jCnpHwMu3LPdejrzHFKqrHTb9yqT
n9ZodgkCy3GIr1jNf9gqv1luzI+G+s4+HdO6AFuMtWxrEEGEWF69xH17CiUjQ18IFFmNzGf4pzOB
E9wofAQ4qUmRwBiUTkFnf2GaD8YcPDDkocfA6y7CrTQZV2X8rEbjfi4ljTy/6WU0y+dyJNv40skh
rpMRn3OYg+YKHtWo+YzFWCHyL59nncBCo3lZPtcHD0O48GaiktZGprnBiKmfJToPkSSnnltCjmkb
/DG4bV1lUZ51XhbHmMzj4ByWxhNM/ZMkyR1LTF5p8H9FXEgbKdWlbU26QdwPsLYTNB51Nzzn6Kdl
sYj7yDFYS+PXxKUuS+njWKqfPiT/YcprDr6E1AXGJUk3EbHXke/cmVfZAu88cWdozz2vwAS2J+XZ
QWSsTCXa1WCNjKjUsfHDqxRoSwlGcHFTb3K5W2ZwjuxL6zH9Ymi8tvQOALjhDnjaSTxaoa3e6lcT
cEyGTAR1zyovENImiEkh6Bmoq4eRhTMq4xrv7ABWVnkzemllIepJKLxy4ysO3+fxYe7ZPY79k2iG
o62xekWKqpfRykpmhveYxCnRgCubh8yqzYMWBDrQiewyhVDUYGJbqieQJztm3WlHzNUC+rV1nol5
A5SyY+bt4yUxeneCrbRTifvaxqwGmsTXl2C8sTvkzKrICvU3eoGLiT0RsZVGqOyDZlbwtdgo3jRU
TKJXWVb0PTSdhswzf8SQUeYeZNFoP8GxxjunYjblgzmxkk2jmppNZdqxqVpx9dse3oNkNG6sIJnV
JzIIh1BODsCEkr1lvseJT9H6868i8ZL3WY5qOksPP//GwGPyx2e9+oN3RHxgH4olg3XfKqt0Modq
jUFEm3J8jnbq77EQf1WBKq1VlhPeFWA1UurLfN/AX7CQLzkYkN3mVNzZmRNtAFZQMvo39Wneqre4
9Bq3PqWn8aSQseg0hyZZkcNgX2di+ppVcpseeO9XxwVl/Y3FwOupEI7aWdyc4i5E63ODia9fwvfm
qK/HE0tP/1x8ZAdKdtkhGkZ95TUyX8WheWDHztbOsQg3EBerxOeCAAgIoovYEP6U3LqD7iJ8t87y
1WZPR3kKx9/cU85i7UdDKqydckd8V+DIulPfsFNM1lHhTNBdiwJxZcaO8SGu4hPgwFfU38LZTWIX
nDmuG+Wu/640z3geWMyvcjT29ipPqHpWyFvSMz7z5+KRQj644hN9RnS4gbzJXhzMBtGbFBraN8lI
8YbF9Mf8BtPG2uAmK1QqbYfZS8Itz3TbQ7tVKlqVdX9Qx30R7NOeA5RwkfhsFW5tgIc7DIkXQOIb
tqNY48fCA6s1B0Xfsd+beLe1B5awxKX0DmepIYPdd9B/lpUXsRQTS30ueYN5NZhh8vDuKs6mQ+ah
ZxFrVNVE5jFjVIB/I0Sp2NOsApxZL+BdSxcVujgLfnO82DvyzupXlXQsZZ1DmJhIIHJS8l4R4F/U
vYh2fDjlPDxmdJh+GbiionCHV57jhPfXtGlhtWlb+ALCPI7dWh1WMYMjcKkSsBaHEPa7gmeL6vLL
8Fdafag/0IHx8qAtw50Anp1j/AIkB+8xXYiZ3w89CXo36cwRZp8NY2/epNLrt1wWmbTjKbZARwcP
hCp+9gQwJB4tGaJNlG0OjLSZmlE8Wue8xnN+FsioPw1Pupuf/Qv9U4PMhq79vn1kwcXPDt4ofV/z
Y7nrP+nJ8malf2nr6GyecI7hTUOE+TI8RTjIYOWfedskEIi2YsAxuiqeyjVYD1qt1hE33gHaB+xy
NXZ7ZdURo8hgkQv8qQo83TXOyZNBqTq7KsFYsWeXHmuFl96CLbEt+f33/L5yd1KZQVJ281R7aDUt
2XmskxVzYLLUqifmcVOw42Hyrfue7IrXgiA/4QiBIMONAE6BFOb/0kiek3plHJXKsw7+nrEbeNmp
4JWCY+cAXOMFAi3vP3fJczBvMhNG3CbtDtIHCLHoPkAvOaMC3GC6q872Zco8IlGy8TTuMGw3zuLO
8mg4cRJVm/rQJetx3+6TE+Y3KpuUONBV/Iq+Pj36OVp+xyQgjmI73xUfNQp/ujm21qCKHOuV62qa
VzD0+w7qpiNtAUV9dB+xp2+ZCTdHkL0Q4oULUxKs7IpigAaM2NLnCHfPBU12tpIGl3zZBvZ6iJoW
IRvSKS6RVWB6wxE1dZ+788nmqqFFZS7gwaGVaFxWo7EK7+jI832SPJIQLTn2o0CF9wINVxs3YqXt
mpXyqqyhOz6lG4Y5N/IaZm4fu/QUrbWnnLmCZx2RYHjzAx6EEculU13TO/qZW7uOdxEWp1PCMYZ3
1SXuxyJM1Qm22Vnn+/av+kb8b/bOo7l1Lb2if8XlOV4hh4EnJAhmShSVJyhJV0LOBzgAfr0XZLfd
bbvK5bkn6neTWqLAc76w99rvfA9XOl0XLN9h2GJmiJDFnMjPgXq4ryp/vMMHP7VrhCRlFaiX8EEg
yl4vBPd6LX3acvHQ3SlvzdG69fzi1b161eo93nfHkEEKZcI1HDe4RTGQjwPcS9bbyBrDPfFQn/qm
gL++EvcEdmgngtQu0aX9AtAA5EM/A1Py7thamJRbT/UnYq8zJ6z5aFySp+wY7UwdG8DBJNBoWmFN
mUCXQPcV+1q9t6/m2blVz8USvLdKQHaA4+Kps3btH1oDvOzHdk9wZ3eY72jpLtwwjELoEZNPgc5Q
X3nRJubN6rCfXudkjLNICg+87oVvvjZHEhVqVumvmrExDB4D92KJdasF7B+GcBfDvtICfk4ISfle
quyqjqcKBRE5Es5qYKLQB+WZsYqsKBZOdJXan675pKrwoNWKk3mNHxXceissAFd96900QNT5qiKv
Tl2zxzdZym0Yorf7GN5BvxpPyY7USte7NBf2oKp5QfSKOtD9AUpt7Hnsopf5q7j8HnPmJjoU74vY
HeLHexHtFq3zZrovtgQlXaPkYGifONxS9xrJc/KOiE/mx7k9iBiH49FFZ5jbZw5/tKhRdgwl20Ce
dOVnNTRb19lU6T3nj7dokL3H7DDcpk38pb0AA6UjkOf8bXHzvmp3DEAYt2t3+X4OmisYSqQQxTV6
517iMDCMD6zH/Xm4qx4wHFtfLLK6dfGCrxIyJLxKjxdArlKuMs5HVHDcw7a2IZilfooQ89jrzNp6
3C1VwKWicdq9pe/CWWd3JN1NV5Da4U1JmIatxd7giU11hIR+v5nhI7yzsUKag9Cr/myeqvcqPJnP
dfKQ3rv10bN21i59WwpPJUg+xmqFVXVI/FZbZYf0bjZ2MxfFi7Yjp3Dbr5dtFwORnboVe9rTHoqT
H7dbTA79N9lgolxxbEYNNs1V/4bZY76Et3JH/sZb/w15qaYKeMSEXGA3WbB2K3zPm+KJ+Izwvrqi
l3yoT8W8zj7sbNX8GEH/jmwv+pkOxYduXItk3dHUzbzsw1FKHulVfuPOS67w3O8HdWuRK3RINtO7
2fvNE6e6UXBMriNmY5fs2N4IwuIWMXbus82YEqPsHQOlDzLnv/mFZm1ltB+ZMzNiXQzBq7TZ5GS4
PULVK4/WA4xZK4bEeC2+EXu6w6b4tsBdZphpjxmRlxu3DAznghd+IANxH3ItTuo7uZC0Cp/DrNKc
EPkRvc524bcZFxRhN12whJkkNLbS5KSTQF967KeUQE3S0qhvnFpy6eIfA/S5Ms8TDforAr7w3Bo/
XfvVxn57z/cEVsAZ1uE++qaGKe/IsWdBB/IA0xBVwsFBYNFuWIpBnOqpcVcmrlUa64OFiZRH/0my
k8U+8Tic2Px+yXeSsoikmT+bb7pGPJZVuw5/iAIEqbyS9MwQwlfWS4ThbrmF1ogcD/N58oF4btHd
ab4klvCSUWa06HvNbaUE2uDX5PmtWFBtgHVN5Ov8UfeUiLB4ijWQ2HOzY+DH8dJsokv+Vu5T8vLW
3ScwcIex5mODewJjzYqb4s7dNhfXParb8Xv4di88lQqGu8f5HJ/LL+8xuhNnaP3mp7dPntvTwFNA
xPjzOAVT+aPN92hK8MbTesHahfWUtMH45bjbmjUFlD7wSWRuF0rnj0lBDLAbgYEeJ/U46+waVyN2
jgN8jHVsOepRRrkGE2D5A00VZ1TXylbtJpLjc25b4t+04++H37/3+1+//8yREQd5BlsmrtAdemOC
N+z3jytnrg8huLBI7GSRxteOWNYIK4VvuCrqfs4Z0RA556qtvnF0Xq/aiMZtgXfHTyEVr+AqOVZ6
F8Ujb2xk4uui1hLfcrJr4sVH23L52jzB5NYs1ICVIiBnR/VWYdmYPkhy8m2HrGB+pHN4EKRC4C4V
leKIIJzUTee47SprVYZR5H2tNCASG5GKNy2zgXn3nbxpC6ypKEHE6kzYVRI014LFlg9Zc6QTbm9d
Z8A0DN0P9LpcXErtR5NB4CuR5lGLgUP3SB6XecvQXA+LwEjG+DlJAuCJ5lqBiRwkEeLZwUBX1ljg
DZqSq7BqKvHQUB250N6wzuHbHSOatdGkXUMmYS6BYnU2M0hx5TFO86sSNhAjVS08x53xZpvzsJo5
H9Ie7Es5Mck0lfShxj7g1s7R4XLCHHEcDODRhAFSP1IhS/Kb8iR8N42sOwi9ZFg/0j6nnH+Aq4M8
C+RiH8Uptc+iI/31vahVIE8m3JiJIFt0BgWdyERRUQhzH0nvKS4cbLVJH8SDS5ZBdAprTKZZqe8H
iWu2EPZ9mH7kfdseQk/7NmuiCC04R1BB0nSrhmCJGICk6DrfiBOhAAB2D3y4VlbFLFrwKOPDHF2L
srQwU7+CcWLtr4q3sp8ZL0s/ScPHxvphDd2CTcyfhzjnXm2AjsnW+2lK56h1I+noCJV8teRrKHDY
NyOSEt0lyLeYX4BwDzsx4oxDbvgzA3HXWNu3LiEWscQoEzLLwwDx1CAPXgDqoHsUcNKRLdkwRPIF
T+JIzUl3qk1r3cNWOEJ7JfcJuUYsAsCXColPCHQ78OBqzXg6MTwiNKFeZPAkcUkf+/lFNsoL8GhQ
X/TUHsqEdqhehKAZ+/23uFB/VHefaUBXa0n/zjwtcUZa/ty9y23gIu2kPgrVfC3JRV04VyQZmJT3
DbcOnolnTuV4hYyPr8D50sLupbJwL2K28euSEtWoxFPZIJsuTYNaW3qfJEppSfhp2pTGydAfnYqC
uS7YIABm88w3L9de256JYwaqpBOJJA1lOlXDQh+iZcCwQGXVJGgt8nyrtUW0f4gJJiaQhI4ui5tt
pSU0MyAh9Ma5epPzrKSStslpqadV/EXyM8X4Q1UcbiePeVAh9lYiDu0CmfPSAWJh+tTYMLZSgyMl
R7y8iTsCtWL83KIwJiwAuiDqubFBTiX2YdC4AJyIyFEz3jrGdhF9pGKAXqmoVxLDg67zxJpM0jBO
gUkvTvTFvecKsddzI8MUWHMv6p63NgbmFkpkgLhumOgRDLGcrBtjarADYwxXDfZtUV/fYXO+JrJ9
0pppGZNN7mrqYDVp4sGTcKEbVT7hFiaHU7fpZIj3WCEXTFYh+HBZsU5W0cVgs7Ii3GW1VoGHrDnB
Wr3ctSYlrdWacPCz/iWtcuoRgkRXnOEFcPlnPPodfX/65giP9VUaThezXCxG7uMg09Nsd36om1ng
ouWoKnrpcYh1TO/KBFYRUWDNHlABCRPYHvHPuWOg4oGBaAJMSF38lFrufTQ5nSuo1yfyA1dIkagq
PQOb/YiDxETWUTNmECL8jjHgg/p5IXEc5OOEttrOU6zDE4s11RwP3XBwO/09Hilka/Gm2sdIqy/s
NXa10yzkte7bG1ncF9gJ4cI4SnkGucdspojO64fKtUj0am6q515G0OCDtNm0CVWSQN7+qfODN6kf
UURYGVN5BD8JCh/wmAybnPwtU4IuY/vbWvE5r/AnsUug4KHFmd4+7MnDBtdQ2Hdxsy4H5qSGop9E
z1SkJbSZrat8SNySwiNNriq5VVaOiNVoWPuOVQ+m0LtFLfSuvJ+4WLN6RxjHXtjDIUxb9Vi1Cqhr
NX8YB/E21Hinm2KmPNEhktvUREU5XCtF+RgXK1sMoH4oj0gn7uRIAFnm9dgcU1pJ6Giu4ozkesc4
Yyx+aRd6uwszdUtAPWzrKOqoo3LHr7ziqRolv1UzVmvlcMzj6AnKgt9VSPA7S9s2Ms9ZrUqmv4O+
7TjNVjBnGXcMxkWb9We46fY2MTNsDfnBAjr9MVvJUYtmZZ+q2rVwqUFzUT/JMV+sbOI2GkxwQyI1
ep7TNUZurLje1jC7zHf7nL6JXWuE1YZ3B4rPsA6yxvDDpEbihY6sZtBn5OikEygIBvkwg5vcFL7/
54TheVZlr5mD/NjJY6pFLjINJumSoqTuEa4eVQ+GoW4UjJBTg3MKgWQQwzsCPdTSYIY2177SV3uY
EH4/k0WrRmkShOUw3GWAK4YUIp5Nwg8/Eg8rvNQCg73OmiRh2j+d1tCePkw0dWs5FosFN9vPqgbn
3d2bqeg3rgI3L+5BwpeV7YNH8SWKDV/i5Mpm0IwdFIO1TaqAEdOXaYhY1mGq3E+mKPZWbaZ+ixuN
SOoKvoJTblOp/8hmYIybd2v5OCiqtXFte91MKa1D158JqkjY7Mab2Sx3kytuXeEy1xTtnlyhXe7A
43Fa6yoLrtx67vfJ6F0yXiLUpc6pxhcNWp/LhqVVnic3UiF4x3TWiz6CLVCz4i0LVWzLMQJt22JR
57042FsCfSBiyJDhOvGgxgyR/QpygqlDqviWZmQsaUpnhRsk4MctA4wqxD9H0MVtZgLuMrO29Pxh
VpRjXM+3NmMDwcFuQWeqeRsXJqbMEqpH5Gp/+qJvz2babZnj43gw6yYYQvEA/wfqxKetI2rtSvsQ
FdMPVjcQHDYS/JBXqDLNTT8yX9PgbDByxldjd9O6wQmGA+3LaRpuNptHIu4IlBZjZ/tZoBVZs9aH
UluXuvYUqn10GnoaBRN1RAWzEJJQcsuKtA9Y0PQowheTIqvsBT65moMkDz1/ZKMBc4qoFuGcdYPK
gIPtDPJ4Ai9+DcOugqE8z9ukHO4GI1Bw5K/0xcA9t6V5ANZsHn7/67/8csyraR9XNK5N9pmwGYJi
htdbuvHff/j9PbddgPJq9B6BOzj8fmgG3gEcWNqmwLcQhJr+pi6h0p1dflmV2gWgdHR/WHyhahMJ
5MgDEz7QamtIJYglICX446CAULSZaeZ0blEtDkMUAWdk6mTlwBd/rdy/H7AqXskFcILZU+xDl04w
enSrcg56bNj/9qEs0Z+IN6SeDhkjf/uQIC8wZ6vZpwuwMl8+QMHjy2mAIzpwGwrpMhUzyOdSQ6lv
h97KTnmTmdvfbff/iwQfpxqp38efgslb0ok2+RL/KPXTtP9VJHj4brvv6X/4Z39TCBp/eSo5gB5O
ccPyDOfvVIIWKkF+f3HUaYjI/lMjqP1FEofjuPqia3AME4vY31IA3b88Ppuq8ieqiXnB/r9oBNH1
8qn+QcPmqRaBVq6GoZg/5Ij9Rx2D3rQlQmur3XUj8avxpJxnQXBN5LHeSlvyEbqISq9sDbFpCgaC
LdF6CgtI3puId7KweYw88dBHjeqnIsV43sl6nUgKy4xwQZCZJLKmOSrebgQa4fb2O+zpEGCFemmr
0Qq0aTYO0FL2mtoBdPVsFjCvqSzao9dVE5m2AFbBASTI5QcgoL1XAMtZFiKJMd2aj1BLP1uStRAN
6Zy0DPzLYpanqs2eddrLNQlCDQHaA4nPRPZwYsE9i7H7bQnKuHdLwm5AQz+6NXMQa+i29J/dPgLx
rqjqM+pOvDyZRyrzOP0kZYtuh4UGgco6Mo81G/6DwAa3anBybqOxuMObGD72pfmlyPS9MbxqW6ku
NBoCl+tGVHsB3BYIBPbCiaUnaagrVU/S9bklnbXSjfSctgp0L7Vl3dpV84oruAgmPMv71iwfYec7
QWNmxcaixIT8P/seIuFtG8mnqW+xrMitG8pyq0s+c20zdYmWJ39CkY7VSgVuHb1GNVNv7v7H1mZH
EDuPVZMCo5fJqeDoP7BhAfCfbG2MTAVYBTgHmofPHIJlOoSPaLvZyEiUi2VvrbHb8asWfUY8aevB
Y5dT8iLCumA0nEflwJ2sv+PtJaAbrHk/wTcBocZLSL3fCQFhiHu8SgmJdUaYkzWfPA+zY27Yb8Lr
y61hrCspqodKTXjdigHnQDssOGzuoAI0BPCnDo23o2zSULFXLkgX1NL8XjFWnY/K4l6IaafqvByt
h3IVIG2yBvToz+2zqoz8ULicBF+nYVSuP3rmbu4JXosBGVhzvnFTxrrz5LQ3YcGMScKzNjv2yc3E
SUqtCsxJlz6RlBRoGg17BgtHz8aNgjZmOw28vEPxpDvjg9dCX0PVzwYgO0wEd6+MQRObWfLWqHno
QGeehi5BFR/uflnYeFDIRn7WRx41Iou3PMNjoOd6uA4Rj8zuQRSp2EQ4SmCWr9PRI33Ww2pOE8aa
fwGmMTvSK3yETk88gTSUu4lEjXK+q0AcH/OGPZ4j8othYVKwUFvKkZo5wynLMDPhmR/kp22/1qk2
3HrlxdIQnvJDnYEbKPxQQQqmbYq5RfAiZXP82lPqAFvH3dxOEcImer9NoVfbONWr58bJAjyi9nZM
JAGRFT8CuymtfaW1t4hH4eSiIGLV7QYaPcFVZ/tRtNqwtQtxrdpe34Y6LLfR7NKVU4j5nOcZgENb
hX2rQJBjh+URlKElxGlWZEJu8RmC7ubhKTbmAHpH0bV51xb1iahI1m0M2nJjZPSMUXwj0OLVlbcj
ucJHW/auCevaGhwkSZvfKFtgRbfk5EXEN4BgBI3Q3VyDdd0EdkNzhhxu0EQ4Az9S2rL+266oeGDX
87BY/DWhSyvA0IuUmiXVTG+XRzkF9wiLLMxjtJqJx7HYsZvRBqTVZn0dHdS7Ywlucyjyz2Sgn8Eq
96eKEBKSTvBIaDm54BazrFnlx5u2ELz4KfS+02XMW8pRoRJdD5BuduZP5KLLCCU/Z9ebd9Oo4Txg
Q2AlXn6axKI/dWLaX2e45TmMltyoMU+3puHnFY4ZG3/fTJj9NSs3UirfmZo9RTOKLE0hCrVg4xx3
nbopnW3UVN9uBak2LK2jrjJSj5NPZYTJZsc54K2abAeAiCu9yj7bTsFMFQXYNgxfdZSBBxr+Ivx7
b93q2V0lyKo0YzyVw1igvOrdIMNKlrfghOzlL40Ry8uxLHfRXFA+NzkRpJbm04IyJJCpuUl3OGDK
d92gv4ioJFfYls0V0rRHdxGdSWNCZsOjUAIl3xPOzFgwQTbaOk1PHIt3geAQraQMkUlUdQjI10lW
VQJyP686xNVJ9J3COuj75VBN/kTxcGYiMawRNAFoBPvYuRD7S6WgzbGTntW+uRWDSbEY9RxbCtk0
ZRVdMpjXK/IXrcBO3J/Eoam2K30go8J+62rVPjVapwc5BAwyvkMwPUlDy0j8VlvAc8I0rJ3CZAZQ
ZQwkyOqiucfDuAaPr4Djra/I0Oo7Z1CSU4nhNe4KgxnTgjKdnevYQ9aR/OHJjZpDobXZte1qtErc
KkqlNCjDlPA6iOniGSn7VCfJgjJx/4yKcYgUPTxPIl44qPrPrKfWKSz4JkqdkaaeNN256ZgwzhlH
k+DtWepEJFgJIakAL45dNb5Bip+CbLaWx2BXxLjbRhYlxVBmawyTBM2xj/HS7kI0Kbq/kL83NZx1
1MUKyoK4si+x3eMvwErIcPeT235YqCDIBIrhNrYfg8oGZ8gY1LjDyJpabbKgb0dt7VTJgzeLReBy
JoGhhT1l8g0n8VPXQCssBLKtSMXq/ftmnBFlD7UgOh1W2FghB7RIZ6ozc96Zw4gkG2uEPWpvuR55
Wzv3Lk7IosJrn/VOcdYSHhYShQJ4AUeNyqflKV6WNeOlL9V5R/bFl2uyO0LhyOBRungFZMc2y3R2
Hq8nggkiTJixPQjF9W2jxx7pgN2AtyckGCzTsz5m3X3kGiLQV2DpmlxJ50vc/MY1UQoQlzr4EO9o
i4HrbNxO++FiNjVtuqT9pCDM7C9Fqu1wOgGiE2yataJ9w7LIg8Fpm4X1qdOyKTAJVALBo32SRvtS
AcY7hZSFy1VmxKU46ChwlJoCyZKN44/c5sDqmJ6o+rY07PCgwTVeSYFeaPKQ2pCLm6Rv4OkblPbs
pkUfP3oAR5HPxoH0Jr4xXlwQG4t/oWIOl9fmS63QBkmlslaJa1lkTty1DMXPlWYFU6wf1DgmQ0Xm
1CaMOjgYABKTqpXXe3LvIQcqfswSiLswWac2Y6W6tquTMtn8QHsJU85GAoWIWe65FFFhV0l1R4Jo
yBRs8h4YIXy5s3mz63C416wULGbqPhTlrcJst6Lf7tghJvIomYt5vXWquJsL7sYHJLi8RJnw2Gvn
xjYSAXAdDxG6k9zXZgM4MJs5UaOFTUhKpc0Cu3UNIgEb408alvMtq07T2Km3fjwQWTA8/n6Qdfo0
jVN6AVw6PEIHwPUwRcMuBNy/gRo047MM8YW0yN+TGHkTMUw3YdblVSFq3qpQY6Ie1TgDE14IfGz7
sBYWbhGVS9sKH7kSqwvZLUCth7jZMKsGIxHpzj4zyfZy04yV3CycvRHqeEua+c0eQSlo5aRsul5q
D9TKK68orEfVmpAzZFmgllqHyG75LY9kjlKq5XFidGHFwnzMIt4cXVMNuyoumVzIhpgrxq+kQ/Ss
pmMxPuGnZA6Rw3m2Cr6FeDS/rClmey354er4Cermq6s9y9dHvTyXKnznqLYTBEr6obVWKbpMhDqH
ZMbvYY8oOaSa+X2EmnpoWK6rqC2reaPwc1udyMV1HzRtlivTHp7ynCVKhRl/bdRawK7wCrLhzukZ
8ygzMQH4GtdlpEW7zrKn9SzFI26wtbcorQGVOOs229ulhz+xB5A593WIZi55ziNyO02dxW2hYL7m
iksC9M4ammXtRaqseGPZbFm4MZvuK3ZIYb5RjGViNug7okQx08YQ3+CbEXlTeaTiNNuRW2uveeUT
OJ5xmzFejEj4tnobCQOvkEa5sCtZGVxoOK4l86pCI4K18QYVNVSBiiZnBM1iPK17JyBZ0wxSk0Gi
GJxHQAl5IJMWu5Komq1VgAtLvOnQ6NonvlZE4SbBCwU5pMgxzCOgjhUYKwa45VwHJdsX8EyNBqFm
ntPXBHYcCck99iJYm8DRVRIVCEiYxp4ABklwkzoOf9J3AJ/FlVoEjQoPM0ExJ8t4tC2vOzqsSH2x
VCiDUp9a3YHA5TV3zVxuiVz6pDhHaz175FGO/SHz5GeX1caV4+bYNoBvAV8BjHWRO3ha1J7opka8
8dQ9urEbFB0bCVI+z8l+yGMCNmzzFrCb7Kam+la3pr1LbbJyPeZ1keF+WzbvDZVusgDi7nfET7oK
+4JCXseEWPNR563LbiqJjWllvkaWie8m6baDbVc+5Nq9Fk0ET1LFwXpObwhuX7G8YsfIMnszgKoy
3EVYNkRnsH2Ui0N+g815WsiSrk2zkozdbSjD1u8m8Sfi3p2l48Krxy8DmODVbWhQs5rx1IxBmLVb
nO2SwXmfarQ4A46BPSPIeWOZOJIU0ftejo/VFZmNvo8uQs0BQ+kUEnx3EUsaPe1PyTz4kVQcMFdB
HkXGQ0NtwjWIcE2ScgdL4qeOqkDv5mHbJCE4XBZRdfzHcaS1FTkKvdzVx11qm2SU8RWjDuXqDrNY
stYq1dV6zGnTTGTozMacjfRkAXcqfMoWk8GQtftxRrhB/ph3JM2OPyKoV+eSeFzc8yHGB3+xouxC
zPay9tDIRPXJ1gpxJyvzzdUNQMuxfjHZ9OyyKgJ5kOOC6sSZuSYCXvKcfNPUUeJ4Dl6k2b5DKJ/w
oFQflAdfmYPgCaMcGYY7Z8S0y77/qDrdY5Sx9aOEa1HqLpqRrBfryNJ4y5sQ10oLTDZvLuQHHBcJ
eSkryI5ccy2eBEITESpqHJIdC3QlQmZc1km21TIE87YWs6pyGJrOun7u5iVms/0E2iiOZLyejcYl
BRmnT6lDRCn1HsmsWTR7L+F86Ilr2feg5H1GS3LtALVaItd3lU6Vl4kzpoxzzH2054kMeUK1cwir
zXc0e99rIU4LEjpWk4LANuq9Jw2wvk+B9V2m9eesjNBnY54TnXesHw9UYVIk+roHLoAlHAd+8+W2
7LdCcqx2LKWY+uM3VGq+OHC226qz2U/1PVN/+tSZdV004ysrNe8weuhSLWnoAfE/SNt7qkZCbY1j
aXb3kd6DimnzN1jaJGRUa6WtqsCOfN19mPrOhorpVGSNI62u4xFTOmLCnmBi2AqdQLRDnT1H7WEc
wPWiLoBMhVc7XFOFaSpjQhIX9Zb8cCkQiNHg5R3raQ+ZRJkSjVJ12plRrna9dNPI0rZ95ub6GSa+
BSbFV2J12cDiMWNOW/lh1DOiksypRtSMXYVvXMgCMa5q3ooWbY9jUpLPakyUyPiSx6q67cW41Yg+
9lvBWlOdv00dmXBiJ+8hBXhJNM+WcuRjEGhpSOyt/St5mbgJMN66JSIoI6eZsDqXU2M2vwb68B44
8sawa1KA409TK7SV7o6K3yuUaC56h43RJcEsKA1p/TbERxfB0N8tph/RVkc7H9OdRinkp2aHKU+z
7ucRIVjKnnsdN+lz0tHL4GnXVz1BZuiR2ApUzjuSlPYtuytNFXFhhcopt5lUz8oXQJxy20XvmsEn
8KjzkUFXvibRiXmQ4JwSn+eA+gAvBCe0btMcROmMwJrFSco4a7PM8MvRMolW5jvQZoomo1PZOinK
JsrTT9AU3lpXGcVMFVlxtvDWRc+ygfkaY7Q6fJwswH4oN15+u7i0QQesGJeQy2w7RxOaTiTvJq/z
byvhdiGflYoxbp5Eq4KjrQiyl9F4iOer1BnbKFWvrDtcSZNMoDqyMY1SeBtUEy00DLjDS91fpzNP
URMeac+sIBS8fRuqwmWGps4tLn9GNYVT1rtKzdHDcvVvukaSmVPYw74T5meqDLT3Uj2YMT1yqVcF
yt29k98UzXptJzR9qkNLXDbYG2zdJzcwWU9Di8JVRUA+F/bNE5niZ5KtbpQ3JLWYzePkkrnXp8U9
WdZc2/Ei6eyK2k/q8C6ncToP1VRuozD6knkfH8Iuv5n9lOOqTK/CxtDLlvzUdmjABI33hikJZhaS
u9ZetrBOjOSlJ7/CWFqNvKuPXTK6xwrU33qqGhn0Wg+9pc7XcYEC26zHWzK7pMkpXx2pNKdoKpGd
aNbx/zcYJWCa6X/dYNg6A///sDb+d8xB1Yr4n/yPrBIf/7jD+P2H/77D8Oy/rAVm4Ogc9haWR7An
/0460FTzL9W0XXYc+OD5H1ye5fJJ/+WfTe8vVVVtjz9W9WXLgHPzb6QD6y/yZFQD854OAw8A2v9p
i+EYrGX+botBf+aYhkPOKl+hxZFt/BcnPtb9ugNErJ/w6eVqffj9QNagAVzKYLuoOtRwSyKUQvt3
GH5zrf7z17+/KVRO0oE4LL8jM+2Aia9E+98ehsLU9hW7O9wg7YJykZOxssx+REFfkZeycjTMSi1T
qmCMlbtf4OvvByldCsHEGLw99M1fKHvUQivbJRaQkd9fW3p4NMYm3vYIOVh+4IBfFw8lVitCnotn
5nDv8WQ8qFGu7soBbYc2k8qTbGyIKvuQHT2RUH6Z4vW3m/qpi+bHAhMi0+lir3C2e1lCEtyU1UEa
E/vtRCR8RaZ7lUl6NMMYHdNsVByP1bGh+fZZxvbgl8yd0LQCfR/rk4rIVXj3zZcBiwWCuHNfG3DS
3Oyha6LrpIqX3KLz162m5jtMN4M7c8EVpOkqSYI2zApPTYm5lF35Dy130aIhBtvH0jdxsZvX4uz1
KY45eTYFMxxltl6aYrojHOaqwcLD/pj7uSyuZe34pR7mu1l9sBENsEp/HzyLyTvNFD59asgxJRWO
Tyji7gXsEvlPzMlGFP2AJRluyyVvdZk9FUmNtckirZfOEzF4+VARpcB9RXnHYMlMjVMsSiTMvKqj
wwwns/OQ82w+ggp5q133kYPzpjXtvds5T16sPXPx4tiRKaMb++xpIa97SrhTc9UVBkwdC3GTIcpY
o35GHxlHzZ9GoDCrjPIPgtyxYh+cz+GGbOy9kPJLSpLRDGqLYsnAy5iilxuCuTiJrUMfJcGo1IGh
JhhUwdJljr1vURAh1KLiGUor3FRm86PrgOUmlcV63OMOja6eo9/lQvu2EMHoef1YDKSxiHJCihVb
PyQJrIllOqYCFWTvCBjEssYjwjeN1JTuQOO1dHoevDZ+T2QDldupJozIwggchE9NzswLwVxtMf1p
ZXtXlq9SNdBqg2ReU34g1LGqm/YCvBVDkFYgBTPtQB3CE7P4YHmearXiHkTuryEUIi4CD8uc3yf5
vpTKHVRe0MgEwjn2nT5M2ENnCzJbQnUNHhcW+PRn1sZLbnOjRSIFVUtVJTJSI3uLf6kV1xZ1G2Kz
7LnVwhej9C6M/gmIVyf6UMWCIE9bquAoNYV6r/RIrzGMNZlG5rmb7iB/MJ10cWKMKFndun7C2P6n
rzrU8AW7wiEkFIKNgavC47TggnnzeGe4DKorCVtFN5KDMmCJbmwHILR5Xzq/7VF4sfJmV0TZS+Mh
cuyzXWt04LMnA9l4cm5d8SgzBhe5xyqj5Elm4sFda0PaEhFoRfpV4i/Yrcq1qNNde5MDQkjhkH9A
wKecoDUBK2JJi4xEWtEVgedxztUjDAWLF1UtIQy7mU7XUk8//B+8FYl5r8ToubM2+WRNu1eHAvR7
ewvt9JP/TladtOlzydelA+uzfZ0MWWCE6SlpIgiF/tBv5cDiEgY+i2MLs4Shu5I36SIPpT9Zg3Hx
i4nOjZz0u05zaSmbn1QwtPYupdc+Um090Lihb9d4T6NZuu9RpUGAJWSou9pG8izNIVA6ZiqN6PdS
QbKuVvJeL6cHBwIltwSPV/o+GMhTi87+6WhqV0x9yY9WRgpb9ealPMz4/RvfEfJbtS6hh08pckFF
JN+hNmqrOpf/yt55JbeubFu2RbiRMAkTUVEf9E4iKS/9ICRtbXjv0foagE4d7Trv3orXgPfDAECJ
EmEz15pzzDswjEhE0vpBzbC20OkjdXxMfeSV5toeeaT4jXvf+u1npWd3Im/f+px/Uh/TW0OjM1AT
rcs3X9mWcfGddN+FDGKtJnlXeqSQHQUMzXjMYpLojNGevGqFiqS9jcWdOzm02uG3qqWUdynGB+Hv
3kuPzLQxnef1uiFkdFnDtl5iybACB+lXg3WHrkBIX1bLbkGQIaKUUzp4+ij4eM22YLC4jDYjHXNS
Yq5RaG4RUjufZsi9ooENZsvPcTD6de/D9tYCYNyw3teS2QWRDljr6tG4DVrj6MXpFHb9TP/+y3Kx
bme0Nnz84WvfsE6u1m6cvjtag+rSwRovgdsQg4Q/e8qu0SR9voREOg3HOaAZ4d2JiYKV1Cdd3/dR
cjESl2RtC2RPk0u8Rc6BDOSlVquEoqXXuI2/iMwgcYIgHqft3226ACu7zy5tgT5uurr6sdjoCvwh
kLZfIwb5tpPEtQGYXIQOc/SBUDXlzaSKSxK8A4iY8pfXUSqP0gaTo3WL1PazTcd0ie2amfD4UWve
U9/jBbThlbYhgSlNoe8CqK2LyhIvqUvjkjkZkcn2sO8LPVtaVrtHVnHqlegy+AwnmGdC6cMeqWBT
MbutkOOdmmBUL0JKn25B+ljP50bGjUh7mno1CbqhuctR2xXSeu57RvTT2Q7pXN1WNvEZHv41r9de
PdpRS6/Cb6mX17aj8heEWyd5SX2xs4YezSg9FIIACTl6zFV5n/b0+Qg9fw1JENmOdneoRp1YZDNd
ZEpFRWcCjxDySd1arWzmET2C20y7M0b/aOPlpkuw0DVKsk5pXkjqJpOQH7LTB4fISyjW70aHoB5M
4lM+ciKKcNIhJMcKs//Kkjn3O8J0wbpRu0wzaqAjRuZUct60YEJLTOLEp4xY8ePiRXaUJoVkey44
c1N3cE8MKZZdJni6cYboRrn10nhn5sbBFMahNfmHCbJ6dPrkWHYG01XnNVDbYB+O5i8/wr1oAY4N
O+XDAemxzOVZhr6z7yL9po59E09x/FZ3EjFwDg+vQh0ddfZSiEjgCACfaDipdgykRpuF7MM8SB/M
nEucPI933QgfaOUgoi2LL32A5WkXjyAMHIqqaM7TOMYQyHjIzRQuB/0xa7lc/dx+wgItc/sxaClP
6pb7TPXPX0u/fNXs+EyZA5tFFt6ZifuVpqWA9MTwyQopHA4weglnDAxUhyLgftPV+Kb6Dz1nbqV5
4jbXP8ZMXRh0RlSHfo31mtyCHmcsQEAC8GDuiIlRPdCForOZiGf6l5MugTPBJbaurfgVkdnPWIfM
acq6EC0FAO6YB8PAkNs0lIgyAhvA+t+rdv4pnYvuCHx69q8KXd6ygmYQVTYORgMwjo+QO8seiW7t
MWCKS2UhRQwJh8H4AcCGaeVCYFlXol5DMeSdgc83RrxvQJ4s+sh7RXv+ERbeexGNt74e3kGgviVY
9Aa5ONPfRBx1NOVwZSmoQoeuNFBBpt8/DenkPR6L+9HW31LFPGbosdBtx1hEzVOm8h2rHksVfakk
7C5d5j3LrB/WaeQDL9W572IH5PYH4cd4AMYoFoqJ35L25CoN+hcZovJM6vziMrDmq9AyHMwSzz7e
G2pH50xqHS7mraPtZEwug4q/EF4ukBQeWvbwGeKdFt5EVYG2uCHWgbKUPDIix+RjA1LMNtN1XnTu
A6jOmvKsmLycwY1wPMTHPqUSC3m0jiwxrLjBDX585wKrxxXt8QdQJqPEdN+pKzyYNmVaWs86mawI
ao0qe47UKQmo+Ewr4w7BK7Lv2H/v7e7F8ttfJAh8aaM5hYx9BA4VsFywr3w3vGsgpQPjh3XoYNNF
uL8jfesOBtt2kN0JTOHR1HC30199I9vMZtxRboJsCzo4r8JwFwbWixYmR7cofvs1j9hBjd+woSCU
tTGgMKAfteiqNoh1iJ2iboQ9UqTdjSqis6Oitbd886OOkQmnFj7JaHrg9Uue41kzpWLP9Bcz2dsm
UTODKHj8N/dGZn/ooetPOe1bbrgYXghfmnhVwmD836B/IRv7kxvOHYCPheNeO2InIhg2KQQuGORE
/QVIuKyouJJegvcBFunOB4cmw8ceYdbgeTz+lzTCScdM6DxToybqepKPKqFxZECwKRuauoXsQcBS
h8oa7Tz61rlzxVnLQcEORUXUUM8kqKICb1OM05pTkXX3GmFlBGNm+NA1zGPOJ9SWO3q2GIib4jJ0
6pPIbZjc4UkJTe4v8JPpe9MyxoqPYJSTlyp6p2BEoviMFMMkIEO9RoqN0g2bdDQGJz/lDlU4T5rq
ehv6pOFaDzC4CkA2JYivqFafIstfm7bcFm5L86ZLdqGVHHv3AcgeMuZ4GtUaeCHNkAdgABhWCW6a
ip56oPdAU7J+pw/coxwH06L76nZqvW+wvKmeT7P2QRF44FILwWA1hQRNKI2O/oebWI+64T/ZLjqL
zrrN2a9eTtEpi78aMO9q0Z5S7dnQ2q/Ad395Y/fiWPKj8c0nz2C87diogcXFyK3fRZRfXdumHB7k
2x7uK4ZUk1I+ompVfoZaulfV/lQGZzj7SA3cbGtngJ9jmId6s6P5Qf0+idNF0w3ZOjCRs3lZ/kDL
51CHcEejlEmtIzD8AOt/TwomkaPfK8z4/Fe/PBu4CkBO8Jh3FP9UB9Ed9j/sCIP/FdJra7wHyXNP
M9eftFCTA1kY1o6cx8WcMT+/RHOZYV4Ma0qc+KOC9bya0P7zc851uP0DAsC8W3ruMCWQ4RJFUpYe
HO/sBwVpJWlbAFvIf82/F/eUbvOy8FZwaSlhzBuz6c8jiIHMbZY4Eie59LwN0k6zDZUe1X7b5OS9
8YY9FT3aViWFhqA08BVaiRaTbfNLx5XWlGmFOMHET54UnUleREETeQDovlaCSYntBJQUfITZbUfC
lFP54MZhuySbOqK3NYzpwYzsM4zXfkO1dCrGdEFEXGtEa5ICDYx5Cvs+wWfV3982nb6XlASqCSmT
Qz3tgXkpR39Lf3Ha6CR9gqJbc0kSRbQ+Bd45En4Q45JpcXrJFC9dRcq2oP3Mw7uLRug9fLe4UoAA
/LE4/zSeJqImgyk+73sRYPLaTM1gN/+9vqrg0gO+qaNnEka/99z3XgroGGVyChmcdum8V6KaZ36F
JOqP/T/v6/lIzD/3fTrM6/ML7hBogo2/Kwhurrvmbj7wgVVzYOdd83M2zO+UfUdzzomRj067Yv4n
tbZk/9QeQD+tptwxyOIDFwDCkdj/3r9GarV0yg19kziu5KyjBJJiJ9f9TTpm46rWhjtusCDPp5ck
NC0K6wgSvILDSnzgJNiqGnNBaSf7L3/4j/9hXiT0AqaeBldg/he/j17gk4+Vtrq26qeTw5+qaA0G
op1ZEZFxhy4w+N65NGD5Mn9cNSif3WE577x/7kG98G9pKdnKWGFCSUnNCW3/TWkSsf7Zw1wi+EFt
VJ1/n0AZKZPk7cCymf6XllD02BzFJheyHZdVwoXegR+a//v5c+bfnJf+4zanyUcETqgb5jOB4AJq
CaQRzv+y1pvWziDVZj4Z5tNn+gGzGPkBg2FxDr1tPoP7Rna7ATzSiAUytShLufZ0pf3Hv4t/cO/i
JVk6KaLF+W/Pf3L+b8fwBjpdxtAwM2FZzVfa/I2nS2te/dmWWcZ6uiNJbYQdYFHt9634YnkKJ+J8
5s0vP1frH6fo9+L8/kgZdOdMdZBpZ3//Su3LrfKELn3zfVTTAqQt/en9zxU+f735V+Zt86o3nYWi
bTdVHbGbrGAzv2fMJ/v8Ez+//89TcF6fj9q89P078/r34j/en1f/se37tM0LEy7C/FaWMIqSMabh
vAJgodFji4elQBPwvX80R0Lv0iowIuTkgu20ZcVsaLr1AFK01qYF26++WuBt3Az+O+axkYzhuouu
qa3vurI5ytbID9QarySWZhWEAtXRaG1lJEDvdEUgeVaanYK2jiBRXjKCA8lgL2FZzOsWPXos18Lr
VlZmYezXXHVppy3iCbPgnfnn//1iamNd62ztPorzkcSLB1yO/rGbXlzkk0Bp50XNJL1qXmy0stwF
pdh2eo8i1JGmd5zf8DweFKbdbMyEO3QyPZbmF2d6bPys/mzr9Z5dPL/9vTi/Zc+n/c/P/3/e//nk
oLeynVFqYX+SfTlufn79j4/7XrSmf+ePrd9/+o8NP//gz6f8u20/f31+tzflG8oO29vqlVz/482f
3//+c9p0cvzj4/FKeZs8qB+/P+5n5/zj5/74V38+pqYERpoec6mfP4XhaafG4tVPiVhfRA11qz8W
+6ABYJwMzq7BOC7+br+ofUlC/fQyb5uX5r7MvFr16DJdAXehCeABOFNfppjCsueXYd7oRfSEq94D
gjM/RuaI2sl9dfhjPUpyc0mhikHofN9P52HM9AIwn/ve7PhySgwNma5e586MTDqe9/V0M0N7wYS7
YlJTzve2MaSmYaL7n3/Q7orw0H/3dIp5CIGwEuJPZK+ZL9MRSlHWiPXc0PGm55HAXpsFKSKRKcQ3
JliZ/TXl/M7rc57vvEpm21tC72CNipxu1XTRzkuMJLadP5ZUKgNvQYhAsPGY2sRIuwG8geEkKrYY
q4MtiuqQ/730j21lKSxmoVhYq4IOVq12f73MZIPvbaFAK5bQQR6NxfwDreEYWx8J3nw8A8o8h3lJ
Zcd8L83bgk7jHJBqsMDEjvu7rBj9AkOfmF4Oi/MRntfNUntys8xdz+21udsG4Z8dMh/hn+7bkIP2
YnZNxXga1xXTy7w0H+l/bCM0Gg10U3zi9+ax8t2B+16eD3SbUlOrbcTk0+GcD/FPR86cH0Xf6/P4
cmTolRIJNTfjgjmVeV4c5mzltqqBEQXFVxvk4EymI2ooLfybnyM6bwxT0K0KY9VGEeyB0S8xaHKX
V0K/OBjTsXVbnVCUed0bwpAc6vhRVkMBDK/OuiOu8Ho/mK+ucMqDo4g/X/7dNiowOyWo1K2v6tVh
ID/h+6VOKQNUFpbTn23DZGAMParLjnCBCU5OxTH40D0n31ODlOuual9weHANzsfJmw/RvNhwC3HJ
I9+oVcW5/nMk5gPzc3T8UmWSag0DzOxpYP/3izXdnH5W5yvTqc1sHQ3R13wY5gP07w5VMx2fDsXS
DiHIaj4ouelsjDwxt/OV9n2I5ivPhoQAv7CjJeITLIoebBkN1rCL3BQmQKiF5WEane+lgm6cUSjN
hCj/dOkkrLtp33kquz3GK0uo9rT+veh4sHmEz/x53oWzEfR7f097dF5VjZa5Y0ADbLpagFTY6yqy
n+cb5HztgCIm3mhe/L6WMjPYmxn1s9ymNW0mdo+8NAuX2hT87SuqhvQO6qwvtGiHDWRN/5JC8/zu
ON0pXBwea3PMAUVwbhVGXhyy6eVndV6at0EyoPHAAGI+0/xpNyjTZ/yPtOK/I63QSW/AsfmfpRUP
X/179aem4q/f+L+aCv1fUthTLoMqNcKorB9fqCrMf6Fl0CwB2nryZSKc+EtToZv/MhwTOYMqLAf3
p0Ru8ZemQpP/IiwP4LYhxF9KjP/9v/4fivZ38If3lV2+Qwz+pGpLQ/4jf0+d6N0aygoNCRxRWXPW
zR+Ea1ErSlvgG9wbYdkyyWrvyZbB1eQlzFot84ZwO3ehufld4mGnccbhlDbOKhglWBt+hC7zSXfH
DH4iHRKbQCSZvKMbImtOWDsshRtftMj/6cbpjn/NJVGXtXoqM7KA/BEBWYtAIR2Nx0hB7hcJrUIH
XL5PaF7FoGE2kFsUaGd8tJDo1YMaTqHKubsr7XhjNbCKUxxRhp+eIlq4C7eQ6PSqW1n2NrmvtGQa
8E0LpdAvuLWJ0a148NrRhozPo9YAWvLGkWfIZ+g4lElpWy+60lokvkaEOsaCLiMlOVaT9WjtSyam
NOLUfG1H4xaB01OCA2xUI3oUTrpVwKlU5NYtO6gxXQNxciwo1ndBr22FNyzzhnw+t3orbBWjinFq
aK0vepJ/TIv9gTnEgrlbHjLYKYcgLhjWU89bdZrnYR70tJskwd9ghTQ0pjWjL7SbeYlBvb6Phbih
B0mA38B+TrPAIePV0/kWRnUS8H/pzegEQ04IZyQDyjmVmXdx9dG7ZIWyTbNuPI2DHhLvVCM4kIW4
eFNbzU4aZvHTKiJLCpEQgQVmNpy5PqOhwHiw2ormoIXAQiatj6bMffbclKYz3V1qXkELb9x2z/NL
aQ/KOdey+5ZGltNbO3e0cKTYzKhvE4Y/qNw13HEJ20RZYAriKIfQp40lYAtqnFFFeIKkEL4JNdU/
5imoFqD0eGV4KJ8ANlunEqSCryDBkG1vkcSX0Tfnc1ZB3Prk01rBbdDRiBwaJH21jzy1FFq/jbv0
4iA3uTGjobmvcKmAPAdg31iyvk9LaVxVcYu8xzfU8pFaOS/ijTwQ935e0ah9G13WXixJ54yW3mNL
XT9MleCFu3x81AW1gohm5MtIfZ2AAGmuw0p/wbw6PLh6/dQi+f5gGAe+bDSMa2u6xGYVab/2XQG3
k9To48A5Dbld+ZpcmZ3d57f0Qg06yXa2psFKQQun7oNm6reOGda3psAmhBngvley4ZddJPCrclym
Gag1VTH916zjEsdTV0YGJVq7N+/8LgrfVBeQB55X+54YNfC5wiLtsENjwtyQyR66kV3Bcb6OoEOW
QWTLN4RA+7yN3I8WYb2r9Gd6kd1jhd1i51Md3dBgq16iEc2ua2pn6TJVFR0JdD1R74AbO+8piiiP
5kk2Ue/BnSSRbq9bSa7S/K4D8EBtjGgZ0szbRXkzPFuV+jxESnapDAoZfYmfnGBfkDRV1f6i9a4S
URON+B57G0940jq3VY+mwVNxaMZ9YJ98ZBdLA73SAx6zLTIlYx1XqrIuwrF9sF0yU81We3Q04waE
l/eeKMD0S88YL5kqhhsytuqllvQGkcxqdCxy3Tr0NiqiOHb6+0zp+vtU03aNpFzXVSlxpdP2zqes
VhNltp5/YuKy7MoWV3mLALy1kuEalVZ/lUbd3UCpOvxs4lhGW08Ex8A0IWv1af5MlyahrQvZf14d
Bg1CMtn2GuNZeqJtjJc3OrtZVF0lMLzHAYe9GXVvZmGPN13hpw84CG+DtPLO8xrCKhTWfuztIq6J
fujtB+5A6GKJbT9hKRbPifBWdinlw9B3zaWUzpOEfGcJM77LVC2+1hla345qjmEy1hRhnNyQaB7f
KBFlfb0JN3D6mLvnsMeOrvZgaHoH+Nu2NpnlStjsJjCl2C2+fGfb0C4/tYWF8wfPGSDACMdPUZVn
jh98kbYFaTUA2hVORgtAqe6VVE2ODY/LFbyXHH95HuxyE4qQaINfpFec7Vgonz2aVHMfW+DwoYUh
sQJKv5xXV1nrM2JuCm1fEvn4EnNWxfR9ng3HcY4WEiRcxIn90jkjOmtOrwVhzvraMr3spVnzyC9f
xEiIaBwUxVLN69+twvWkmeo575L2ySR7cyMCNdmXrSs3joPDebZepqpktI6wZOki5oFZWRiXcqjS
ZSu4hIvUzmCnkPfbNqW7Mw0/p43MQUmsOjj2QXrrZrmDhaFJlr5nAdz21fDRkjHAmHh40Vyn3KiG
F9yTbd9c7RYC+pQbXHQ0w6Rr5jtJuY+c0hozGvACI8qR+9hh81xKZRMGGWV5pQke+wo2hGGl1T4v
guBRKwtc04JvNL8LCMuKFEYEybgnNhajgmmV40WazRVSEgHh87ZpNW3DbJ0n4olQtvoGEAOOjOml
S6fmXCv9dd1H7RFtZ3ucl8hzw9oy5kDSfZC+5CALbH/cnkQJtcYOyCYNSHuA4ZWQc+QkxSVWu50V
Vb9VIdStQwsDlC5dVuaZPAbN+BCkdL5Ue5q6sRM4f+yd7iXoyX0cKU7xCquj20eBt/Nj0ewny9ag
hDzYO/DhWmm5pxyxnkqz8FY75FF5SZQ6uSrcZWFDTohR80sdGRAZPBS2iQDpH2kVVMKITr0ZiPvO
hQGhhq66G3XXXMFqdDZZlO91vXjF1r9VvVZb94gRdrIrP7gJ0ycuFOfsDaDPzKx5xmEf3rRG/24U
ztJoaJIBh5n0ZCbpzcN9QOwjjCJaSnpNVnKEe8wyjPqgW5/WED6MYcEdNaJL6KuQIfqrSnIEC8Vv
N4Df3ZQCx7+gO1erF6Um71LX2l96P+zjsoe0AGpgUytQJQmMLnYgE4ylNKoXagHgZIFE4H/UNpbZ
F/jIcOf5PrQ9J//E7RITyJA+KbUcgWGuHUnJH8ssBS/nSS+0TzVRbmpLoCJx+2WDhSf3t51qX5uM
+kMYd19WY9G4LLDtBoH56DUVfUoAWqZrYk6OBF/9K0IVTMEVoV/dP0s3/2wzjDdQ3GBCflh6p67E
IMAdEbjl+1dvzBpSmEUnyOlp3bfMUXCS/2poFloRtAqKSHA+GhqSolS3tWaArJ8EM7Ek0SXwPrUI
aKJI5DUHrVXEn0FYvoyGXNEP2qYDMMouSE7IsA7FLK6U6nNWi3vXiu6yxnE2AIcNS/xG0dZ1w5M7
6Ot8iqTw5M7VlIPX1mcX42GJUYmzaT0y/hvbSz8lsZeEGmq+ctfqynvUVVcMx/uKKLFQMXcD9cyI
OzH5Fv0DNihvmSk5etgGeJLfMDs0RwjkPVKB+I5uAbkfI9BtG9Yz5u8VV38P2Mn8NDssuoBsGAaH
+0KT1YLwk2UPSWtBAh7B94iSDDjF1Ixrh2e9fghynHmegdbEr06Mn6ItdzXLd4cFbdZbDcYBjotu
ooUsfVciFBEuzUzHOsNpgTOsL1MrxTpRsDQNuwOM3OvEe5GNm97GTvtqJbBlx/QzRRaxrfCBCa5H
3IE49Q1L3yXaeOryAlB/wYVIfs+SiZi1TJ3hog5QE/QwSqHootzMOTyl39wPUXJMRIhLFUrrkoQK
pDDAtDnVJ2qk6a9Gj8TrTMe7b005E3qwLmT4OhZoDquY713ZmFuCcD06Ws9Arn3Cdv9aTZ+jqvIV
TOotkebdcrAjimf+F+061FRK8dnmNM0rIBpL89FKnDfLVj9C+xdPgItLKW+h5wHiAZRSlf3bToYP
w9ROWl0RbJQmJZHMzYUWMxZwYogDBZuQbj8NqvHVmt3XEJAElH9VFQlSSZacjNTfSwyWnLT+py+D
K70DrDsyf1czfNGWP/D4wp8reBZR9XozQ85lngNbW/a4dP0bBswv2MOevUbeVaZ5a+fONdaGS5ah
9h0S/P12c5NRnDQK5cjQiLiE0v9F3QTrJCdgYiDXxYKD2ygkdi43z2Vkwv5EhouSQBEY/eNVZlcX
NwUk1pUpJ8lIU0SHTdAp3UVRw0uYG29SBBeP568JrWaR9WOGYqk5eZWxK1rdXwNTWYoQPEZyaVs3
J1wXBytisUVJcopnNtyy/E1ZEuOhNL63Kjp/ldtvgOwoTo7jV2N3hM9ExbEyb5UknHrtBFC0QGjG
0Yx2ehcgFtVqoivai42uOIvLN9dp9plihRujVYtlXFWbtEcGUbTkk6Gn35qBt1KNQuyGQq5BuL5n
qdnsDQu9aSoUect8f0O4Usl4gyasYTI/VvG+Mq/ufZBvtGTpkF+sEjFQVv6OBqghTYvtSwfqaxj2
p3cX3tuNfm8C+nyIMv2ZZClga1WukGXfHVpZJRtGWdVeOpxSJPT0u1FLz0ZRP+PSj09dCXnNDYZo
Q5AgmRAFU7mdo3Q3VRGKO/J2AsKiJgmnsYp131g2QNFd4MPewN3Ea/thVTgBFHzf2aim7S6LNqRn
16PJawzzya+DbC3t9GxFQ7hpITeSumAdI47aUeGbVjUkHp1YNFC7ZyIbtVUh6f1jLN15ItmYoRMy
aCmdVQ7/BoVoYy11pX8zS6vZM0/cS993oZXYya6U0WsQZti/E2bxaSV+qXVZcpEDUugcHFQ5Yj0G
xMMmVuvipUrKTU0O+cDEH5YdbofRNd81XUdJkXHve5OKZixtH+5DjZOFmx2Gr4IIK8r81tUf3A3T
Whtnoo1Kj7dIonkCB8bjspwoUiWw/BppsUyvg8sN3orFTQVEB1+hax8d5djxeLUTpz5gmmSCng/K
Y0WvWmkdaO5O8IKgnhgt2TEeEr/xgsQ8ygJQK1HirdXCYGLtIXhrqDGX5gRCjqd64c/6vFF3TIT3
9GTn7R0e4QPwv//6c/PbIXk+zMbIs5g+r6TFmCEd2v/jI+c3BXSOjdGL0/yR8ybojKu+sEigopy6
dHWEy8JC0B8mFDmNblvpct+V2W04UEhKuy8/YTBbD+KFgsdNsEcoSvNTqfdZVZ+NutyTTUyeFwDy
tDFfZNB+RPn4ZYXDV6GX8aIZwHo5+l7vuq8xovadZf4DD7FjgmDWqRGGJVOvQgO0MRraFwVq5pSw
13MVemqQLdtfpKiRWBbzFGglOZy5uQJXRaJJo4ulVTugJexc5c5ZE+sxvbRD9NfSGOOUbcFeECdk
NbumE6v5zfnFr+tkM3byES6ysm614D3xY/MgahLAOqNgumot4r7pl71GzkOYofkWaPZXappUNMAa
7Pe2TSV6Xs+Z4x/yZhfV8TWTKundYUJnv8rI5qaaNDi+T8hbnK51yehs1PA4otfdjBZ9smKE4Zv6
4dtoI1FudU87ilZXv1+0v5dM6n8MpTwu4j6Jjnar4fJFJZJq4X2cYKqo9FvFkr80kxqcuJ800XHn
EYwEKzJQbxxZfkIPe7SCfgeOVWr9bUIyTkScqC7WmoIoRG22bTje6Cp8I9PQTp5SrA2pLLRGrIKs
3QZE87SEbuFpdDk3mKTgKNeObkboYZUT0GEw1beCa5vr7WFo1rVprWtHeStUuPidld6C8vyVD/Y+
gNk5DREklnpIxOTHxdcGQ6EFlqYurj30lzwtbpWAjjPuZ1Uob7Xbraj9McQv8J4Du2/8N3UUmKxB
I1Sj11Kjc6mmlDCJDXGxU/IxCPGOJglR0906oCeQbDKQImuyMo4t2M0M8wCIAkOE26QHSNMgUB9s
7ay54RnsRQH0Bi1MCbGtZUKN6AJuf2VxBuPlfMgaCpcZcNkJ/Rw/DDTFF4bmPgNe2rpKyPyiPzja
2bBKRPRx/eHadGfK0CX6Jo/JvdjrAiqDoee/o3xYOrFysAe7woXaHKRJRQCc6KLFbX2bc+Of9LZL
YsL3WopDKs7bfF+R1t1jAwAMcCoS9zHLoW0JIzqHhYUlLD8PRoqA0HgdpvyK2IdFXfkHIjcaSQhQ
DUsIFvSkpLQhTjX1NgFhsIiqcNNlyTMg1nWv6nIZQ8Vfln7wkAPjSyy8d5BYKFLBibFRR+Tl/chw
H+BCrSGQ95DqGsOjL7l5I8AAhF+8+pQdbPRYzJgWSVl9GjA1a6jL6zAI6Q8myCAjRqzR0K00DGZR
/Na7TXnQK07O1MOU0OW72oQfk+QTZND1fw2D3twGBqNHHe5SxGMstp3nMJLw9prmIQxapjJEAhlp
91LEEGXq+Kszq2fVGLZhNH7W6OAXjRJlG6kR6qW5EJjHe3AeCJloDU+BBEuS8h4Rozkrw88O/tBo
i7KRRxFgcQjuEkucMaqQpDRcWy9X9mr9YhjVTqmfG4tQFJ/YtAYnfWzchekw+X/V205twO0VsG3t
Vv4uFf1GwYMG1++cYdRihH4Tu8ijRx1fUVPcVnH7VYzBqxdedLXAD23kK0L2SNkjtnLTmdzRpKw3
beefnNb1Xps8+1TNaK9Xyqk3mrPrPdlciHrLKMTWibyz3avq9M7KYyhiqtV9UYlnQ4ZH2af3npas
qrjjGR0dxwKZWmndA8jZG3X2HhUT8iNwVZxwToX/oXn1Dcff5qPx4YZmQtwRkUiJzB6gV9wnY/7b
50ahjcXvXAFR4dbXWHDPsUjsqVxYLekHfKUPl5sC9sXftqPe1KgVB8t6G8L8rYFFz31qVRkpWuSM
2n+rQlfskPGStBctgmChvZYGxndnHB8qW72PiyX4gTVX12Mmumts22+5C0KmChDQd42j8g+ON3bf
75zhsUnwgXhDdkinoaqbp79rpd4KqAUL3dUfSx4BjaeeDWfMFrBmF+qQbrLR2gwBPrtw9G549G2o
tl1j5BeK/NR4hOWkYnIGv+oq4bkMgob0NhuRcvbeNWzHO9NgUDZSKQZiZ0tAC110MbKu46so576G
0CkxwjjEYKqiXwS6dV+EZggxaC/1bkXF16Y6rb52wrnzcWR5dkA0BWNDbP2EtRRaCQaBr5vFExAk
CqmHDIygAQ15DHjGrL9Ou7hJ8gcnhqxpckfAvLDRav8Tng7YyTxjmMNX8F8hV1JTrtJVPai4MEPn
UevVm85kZVLclWPJ3TMZ5V7GycUOPttKDjdG4BPrIZWXOIhf9QCSTBA6K3vEwuchIugeuxR/g5kE
RG5zIdUxp37+m8HHI5SlbO31eD1qwRzNvhRAnhbdQCs2UkgpsITK/ANw4CD6Z8vkS6FyKsD6MFk0
8VJNJnhNZV5kRifaY3wWYmCdM4YnOkBkul24v8SHC4hBjfxL0E0wHMx+jVNcPJV8H63q1kNGhmOs
sQNLoHT2NN3OBmh3maeezFxQEIycW47+vk1T8Bwe5RClF9gzDMpGk0rCsyXMPlJWTMssV658lIX5
1sP+pbfx6PoUONruN2Pcpya+l01L5gdsPreDQMG5BSRQ74YFbSeeK4EN+aH3PcaRw8EtwV8w6fst
O1Osiw6+Xj/cYbnj0DYkF+SNwQNV0z4S2yQRozuEEC5vZEPaTNwvk0oUtyj04h3KOSQB4qjF+P8x
XroLB0fppCig5Mq4tKL4JAC2tSpNt3E5BkVGCg9mQ57oE+1ffR3V96QLnwZaMIuEQEkIWtwhi4r4
xPbdhN6/sDt050mrnuyYcWhs47XkVMGWm8ma+2i96qe4nrZPqbtrBqzO/8PYeyxHzjRBtk8EM+gE
tqU1tdzAqBpaJxLi6eeg+trlP23fYjY0ssiSBJCREe7HJ8xesoVaKlCtCWgRHTqVxsHFobKOzIuI
asJIiIGrZGRs4yi8FVrkruMRIKkdpoA1I2/TZ8JYJHDhSNQkyqZpNo30XyZ93Fq9/Orq2bNroxzx
nPBGZP5da9IlldaDrIeXyvIvKmSWkdXaKx1bR8duMWCI2eUzCt2NYtZZFrQ4Hj/jaNyRm5DiwWz+
TO4E+UCxZ2XOBxKJXAApWAh65Nj01/19EH/SthecQhgICHAsLPMNyTRLdhZ/D56+tskHpY0FqX6C
ARQa4n7htpL8cJO8ePx5peQFqEgHq9TQVZ7IaDXyMjxpjrfqfA5xo5ynmyqsV3VubWtbORtp+F+U
NzP3EZLhpJHoQOIKzsA/QyS/8sbeyFhQu/qzt8lw2UAGIL+s8mLI7hnbEW6f9mbI1/x7jwJCBtl7
/Y1WRtaqUwyC287HU58+iSmlGbWiWOrsi3Dr4ah0UDxZWBqnaHZvJ2EQ4XQgNavuQ3/NhA1rcfth
T3MilMKuG6hzgXJ+BXidDy7CToeel8vzzIRkn84MinwFH9b98Kin1VmEXPN8oio1mBV74Vcftsk4
KQr3Mh9oYhFPVOlb5irYZBJzgZjsaejB4cU1sUkqgkbmVvsi1ad1CeZiLNufQgPxobUWChX5x6ie
Dclc2o1x+vRx/FkdhzYn4oG0K6CIJLfeuDnJmunoIYPx6P8z1wMMRETLfAXIbUbQ/ZqXlm/yOifX
F+8zZlQsU1UYU5T7LyDGqBtC9VF04xyWsfYNTILS6vSZ9LtuW3HHhvYxCvoPM4ULM0pvbRUeYRS6
RfKjGLeB7EIYm817m9HfMoBzraCrkSHZEZoxGjeI7VfOTGaNPK58lpaetSreqCEilYFjMmWasjYD
lnRKdlIdBIK6qnEpQTNvV6FQGzsHv7/S2o3rfhOTxQ5GgJ/vLMhmOsGgiWsYK9Um3zUjMyKDk0eR
sW0GUhmR1AkkGdtZwzObDANWijHXatDadwf/E0BMCmM9gG8gYLQYzfQckm3DtQc/cw8HcekW3rjq
9OGrE9zk5Oat10XJ0hsOIZOXFY0xbh3updNNaxEhM4jKo/LbXdX4E7h8Ty4No1mNORE0lampJS33
+7H1g9VoTEQYontfmx55YH2sz6ICiknnJRDWnT3go8cZ+6x7hrfyRfFWEmfkd8/geIpVVGI0zlRg
HC1SYwtRb2yzo7Z9FJUpVkSNEZg2ZRcuD5uYsb57CTLOZCZPFn4bPOpaaOubwIKS3w0sMpXbjKw/
xk/M5g8yHgut72yakvAj0j36PIM6MZ4gmYHZJNJjndnuvvdZ4pKi2VNL35Udw56kj86axbQhzjAn
pT4zuoyArwxm7oQn2HTJbyKvaknUebDVunTlJFa8KVpKBLsZNp4iHLSNiXZKXDbkU6u9lo04xIj+
NxVGhro86mEFZjGkoWJBdlnbY2IeFLo3Uo5mxFtJrPcox0809rB9YagyPYOmm9/H5Eova02cgy4d
GNJyYuBqL8uZMR7ED0HXU3h4vDJ8b4vadlB/GdouhmibMJ1cyKa7Zx+76XRcmEbCpFYVIjuootxO
8aE1i1unYLBQsc/Gupvd9yr0XwJ5oIdTVo72TXduPUl3mxFobYwsM7bf3gQmjnUtUfGW5/uIVMVV
U3VcqaGnDXZFzJ8qPvUkWpUtGaBYvLjGapDTRzoidphcnMI8sITeV1AblCjylQMCk9UE8FXiUm8G
LrZu7kWzTXyh/yl2zhy40EcJAQesUW7ZmiTswuB06Pj0zCNDYXwWsMOOXaXdEL5wjIR48gBzLIMg
S2+0BIRJtql4S7uQRIg925KjZmc28wPaIUgj9mltLpEcTctEz2/HbjpZIga6wZRIly0eh5RRB7QK
0PIkMyhQYkJJMOgpO6ZGTHjwogfLK6xlHRYY8ONKv/OCkFGiZj3VfnmvItmx7YCdoJT1FAf1ZrKn
FnaDre+VUZXLxu/BW/gVGDSI8rAvbzPtYmuy2HLcna1UuyAqQPkxNBdzUvQl2MMh3onrgzNpH3WU
PHmvNPSPmfbc2+PeIvZ61YcOhDKfpUf/sXpMa7LNntMivfaCmDh0Hzo1o1uhEELecKdUCTg85T85
WQOVq4dF3navySn9izI9xm+FtRmnOXLYmXbwT+/UiNMoCn18Qjm4DKt0oeJl3iXy4RO0OtWeWUTn
vMnERUvFMUzIC3aslNZa9xajHtqOFYY0PYcB4Zx1LXqjO8hORJKg42I+NDtvwY6iWNpNtGbyYV8y
wnb6bslygbg4z81lznBZW9YuXFc5h9Gz3B5RrBoYLdWniy1/4djQHyz1yrW9Yj5pfOPproHKJSCr
LN1b5353zkHGqxWZJrtAI/pugF/HbEht/aysqQ7XCLHZUtGUr62CSIy0Klbs6XxgT3awJj9OLhx8
hI2i8e24PutzQMwSYle4XSEewcpQm7Sr4UzU+c4W7Z/QSGhzpX/ssvGI3aLGU64FZjE+dEhiWAc2
IrI/x7i/8R3tgJGXVFVE3F6snmSZPCQ2bcuoTw7BBPSed2Mq+T7GH9KRFSgzqOhIJzHZi2ID0CJb
l6POoa76+d+EbdhCPZqj/zGM7jbwfdxp3obtfv6QzqbmaoqyrSIJCpNh+m1GTHl0t3wMgmGHbOKt
Y/wOaoQLkV+3HwQP7aikdTGJXRYq5t1lCTjSfJ7Uhks5z0/XlijH7lkYw3m2NhLFR7uuV7DgijIn
ujb7cEfL5MppHgl7+A4wba4Gan/qW+9RudtIWe4GusftOJI+jHB2gQJph7CmWwcz6BF5bAsfs/1O
jT5l80kFnOlgZ7raPsYCMmsu000ttOCQGeaDlDvFVIVBoY7jO4KCUhXNhmYF/xuc/XZJYGraVs0y
Z/G06Wgs4yF/dz1SKMt5WfKigeu+T9ae0JddlmyrnNhfjRWTmMN+VbnAM8u8/WEUV7L7QHgV4pRU
9OmK0c8Q2VoHF9ZL2TPsoqNpL13FAcdDc2VIWnuL5l3UdDps/0GLMgfxRfuNtItNFBynhemOcjta
FgC8ltAix9S2ZUyxaRjPk659N+FAWkxV7hvdT++9k/doDFFxbMGk9CVgG12FD671Q+hWe1sm013Y
1RJ89yoYouECCohThB1XS1i01TszX3vCl1OfgylX5xJc59azKlJ5vZC4T1eChsFB7QCZeXVb576x
nM/SSV/D3Ai2djLqG65qStw7NFi3FnrqI9IosDcTBWdZSOfs5lwgU+CotJlI3xaqhBnp7YfqJW2n
ASgvXgjdqT/LVgHoriA0BN2trCzJhYESs+xo+FSN1hCNDiAgxI2HqHo5tuD0aljnhZZdglFL94Ya
xxuczidiKYn9ixt9j0nthsYB3WxwSc0cT8fFWI+6eidto2Vf0uvgChsW9RTab9i3FNh9e8IAHXxH
OSO2AchI4vpbDYDjNmC+tNJJyejqoSfZON4OTnDRtJA1y+Iw8FRyGUf3wYDEeG9n5d7vG3s7hMZD
zCxqN+hYy0cZHErHNbYFYnE8bf3B8PyzJsxgpQ8G8Xjxo2OraUP2kobXtjcOpuV9JBVtx5FwhM2Y
OwwPU3cBt5tdi5zWhg1QFlsIFIK5m+3r8bMxtdEq8ORHm9k+TjBC/lwtX40NHbIgktvUGsAKZjaa
tTRTC6fw2z06EJ1LyXuGpGKZ9wXUbLIgQEwwBuI7sK4xJIM6T9l1E7feZR/KqY0bo0NWnn8GupM+
Z0F2F2fWp5O5a1nlGs1YoC1NsE7hZXRRf59xKKColc1Ku+5+tVUg3G/ZyBet7ogtcotNIKKckamJ
/Zp1Wa+abzfMKUx9QUa7rG56sMCIYxDLz/j+OtxznWI3VUQvPfzATWoh7cOyuR3mHed3DP72Ysfx
W1WyLue0q2OtgD/Vpoecg3pnefZBR5m0t2pq674culWzFhbl0xhO7xab4QFZvFsl6VovmWLE8jUw
SVLwU/nWzkCQgBYeGbXyp2+qbJu2RbT0pWxXfkzTri4okLFRp2shNrnG8Tr1XYvodkY+NbxYE3t9
GMeAVouEMYQ4VlxsRGlPdIf1F53qfiWUAkpNVm49t4ntMq5WXSkf89iX2Ptc6A0BkCEH7tVCcHFS
CYDK0YEvnbTRU2E6+dIsoVBWpqWWDQDSjY40HkkntN/QGj8amf+R6VAhlBK3ZaPbW9efY0GZOywR
rjynMSVgPxXPXc/nZlvdtMpEeVF6TY/XJE/Dq/pHXalpV69yYzVmFrfUsLvSJSOqfeSHA2/Ujo6/
hsVfJ+L/w21/nbq/f/hrUbzeVlEKka8BwexoJAWe89nie/2b6upDvP5MH9+DIXT1h8+/DyAF44ea
f44xaNN/mK2X//Pt1b34+1AxROfW9PbXW66/++dV/H2Rf5+R9a6d1v97S4gtaiVqu8uObgOj6/ow
12f/+0Kuj2hGbpn/dVBff19pKSXE9ds6dXFIXb/9++DXb69fft+TLrDvrRUH6d5X76Frdwcvb8t9
kQ/mXhpDyWUGHuD1uwDtw9/vfm/zptkS8/tzgsiKrtr//5fX72CNl4ff2wjnWA5BYu+ut/99hOtv
/97597l+7/fPwzjaLOsxSPUyXPro67gzDOqG8Ob3hdSmxgTi+lj/823ZcqwCq+D1XB+8mD2A5uA8
pVevm0r1EWaefsNZyD95/pLMDpto/vLPbb8/Xr8rpDiRVeRv/rn9ev/rbdcH+f1xogpl7wOB4vrb
31/8Ptnvbdc/IbcRk/h/Pdb1tn8e5vqjL4kqMlonWtIB2f4+3t+3e/35+nRFB4UVwMv/9a7//tF/
Pez1PunkH/y2q7ZYVeWhLSjLDIxf7L74UQQxY7T5yz8/6oMkS+GfX/f6Jpm8TeLPHRe9+f/udL3n
9cs/t5E2CmpwsJ3l7zP88zS/9/3nqf7r7ww/4DX9Phb6wvpAPMf15usd7KpnBvjPg/7P7/95kuuP
//5a8/NqNxJR/p8fwX+9rv98mOsf/r7W699cb4tQkK17Yf10cWcv0fkiI7yaMYteMvowgF/J25Bg
jM3f61RvPWtOmwUEi5vV0/W6UNLCA1xREtBnQTNhBaf7kK/NNCXYDyPYxrW0eRFL15xwHxLXwZbp
b3MckSGBAuI7unWNzRbbrdbKSB0oW9XFTGmd6V7+qAcN2YdRsk0H9Vjjm9u6Gi1NgatrMbSo/zoX
Ry7ATmJwgPKxcAQdNXObj7djpb6JXFilEXoCK5HsPZjD0gOsZ7nuuNI9Upkg9QXb3NC//Wx4NCo/
3UDpUzAvS8RF5ByAW4vXZk6VFKbnvKxxs+JmxD1TRScXFdQ5nOcwJQmg/ZhfIO9KFEA1YEcXpJVO
KcwUvVrbqQzuqrrbDwQJL0Q/6XfEUZu7CWed5bJdHcQLpQlbG5kaSNgpdEyvDTcEklCJMQNXOVt9
PtNVyV6Fnd4NuXeYvQ3yIQIN+Mvcj8HUgtB/gu0C2rGqzqh0yYtr7be6x8tWjtmGAipeO6ztVCin
KGQilUS03dixl6u22I9RRypTyh4joQ1IQG8LDs1YkDBGz0OSb9rXfHaOtOAeRNEjmP3lVJn9Ugu8
dlWxMSeg5yZVw59W8MF4yn9jps54VPnQh4lZiglXCopEPxhVNZDNBQhf6aCsrYR9SxO91OpPElBA
6joVwTA5wOenhdAquZMm42+t8bax7fJJE7K5qNreXlMbP1NLDpu21qHgy/ZbxLd5yNAeXSD3dWkl
by1tBKChhahaeo3KPJsAt6fvrfKjNeP7fFdpNAiqLmo23mT0W1vOyKieJqzNGw/RNe5Sj+wBv9mR
9qKfhgnNJwlQ2kEv+EeDDI0EebRswxZe6JF6kHEuSZOdfaT9kUEOU2w4z0eQmbjynEXTDyNsyuSW
8UBtv0tNBJfS7L5qIiiXc5whyePMQYcRqVwUkW9l64nNfkqcGFP0qwZviN22hMcj34L/qJH2raN3
liNDEcJ5cTjJlyBOEfMDT0ezBnEeSnno8VwuSrJVIUkH6AY1HprOQUcHoitsg7sRhtZUe59VVtiL
UA8/RqVtJEjKZU8UTm9YZ/oJ0TEqsHL50TeOSqAFAwgnY5he/XqEh2vvDO1H+AXik9iK95ahEzSQ
6HeTDLylBSEwiNTjaHj40/xT51F9lxqd11Q1i1pLv9La6DZTTWFM47EisfQ5mitoJ8kDXFJFt8IU
Si9EK08Tp/SyBym3ig3jJhzoTuRMXzv9w6ltyp5RqHXXPLRp/YSYHnYUnUrXr94MqS7M0PKlZ8lN
JtVzqUPuIgCNznigk36VKvYbxqAv/LAkcWNk3JGIaOfYEKdUbdy7iY1BlKYotrUsY4/U5sDl4fcf
LM8I17rR7QwLwWWWjS+hrz7Ij2mYGpffyfQKf4vIANShegy1rTWfvDp6ArlaHItYGpv+6Bsb3VX+
hxxgqNOuAqwqlglI6IUbmH9w3K6k7r4lvXNBl/miMv9km/xZbvRnS0d/JycbTjCSFlm1J1ICYFcW
4zaNIPDFEDZ346cLWSzIHkEyvhtdwVxIjrd2oq36Ds+gSyeRfCqu3TaDsBpaj1EQDo0WZgWb0l4S
MII6LvlQfEiLpkIIg81iX0EEJi+XKa9kjxjp1OwCv09bHq1q0+ROcIcaRa576EfLeYQMkHFF0jEX
ArLu0eC99mGXrQw/m5XxtCPaNn+pHAOemiSliGAZ4Ov9tHKhWXjpwEQMlf261bJnNzHv1DA3p1+U
y9S3jlOslAgiYvO71NLvPDa/2hrOFg3XZacDQOtEjmOmo1wjc2kZGwhpvIypVjSGrwYqBXKuci7j
Jbkk9aUmxDcvxlPV0ehsaViZPS84Mjd+i/VOl2azHjR3xoRUN8ytiJmZg8hFyL41HIjgY1HIF0Xq
Vhv0IrRHpRsS67hvmKqLVmAeyspLntLYssQefO1HG1frcoBp6mX5ytYzMGgAfcNAkgXaB+g/QEpK
JuuhS6g1ADNj3VkJuvZepStXY3aDuI9AZgdsdWBpX17NgA+o2Naasx7GHo2ScLdMvR9tY9oKmdtb
Qou2ztSf06h4KgZ9YxsZQvQIechYZ2+xw2Gmla++XiYHRd6bt3Cq+h4N8CM0tudxktnKbtrHqJm+
ysF9MUt0NbSGc7feuOFwnjywbjRcjRYpq+G655LIBK+E2Uxzjehru92nAQqV2N0SjIi7BKXaG1P7
dz/MHt2qOw0EQSd6j8A127U2aeoDx0Qi2405c5ctdYpgBGYjPje9oalFFt5tDLTXajg/ZwxttmPX
jfowY9YX9y4S+xJWeOi8j3J4D1tmgiJDEuqVtAliJr55+tWL+MmqhzdVTz8JQ1oVkpYM5rKz80fm
q0zk9PK+wlXaxRrT8RRmJ5/HA2EbcltOsVqnhtWtCC3Y2n740XoEnnbYcuhurgsPNl4vxU9rtyCd
WGEXnUTCUMB5Y6XlXLJ7MuR1Ar1mj5As7tIQOIWBMGKNKWo7uP7+LW+TuUHm7Yl3RaPeI23TRnLA
opi1WTOPddaxXw4QtNvC3M066prkwEUl0qN0vnRosKnev3a8qL1evcQVdFx9zJ79BnZmqh7iBnhy
1wk++vBiVJQJjrmVSb8bymDT7lpayC0fCxcJpBIxlqsFyTgxHHUGg52oLjFpjTs6Emu9Hd3VQOZW
WT5kHUBOhkKYVDh7yWP7ybLhUKY9YIGheUEVcjJ9edt52VJ0/V0lw3cnR0zQ+bShkj57E76P/gCz
57KdaGpZNr3hiWMjtXWXkAzKhsboqWjIZ7P0E6fkllCFae/jTC7zC94A1DaYgfDMcLp0L66kLTdl
3gCzvLzJEhokuHz4NG30nFYePpZu9lPNxpVcZj3S6+4pphG/ayKmKgh6BK4FPAbozotQQcfUogUa
xndsMCsuuSZknXpDhtjZavwzxLF0VQdo6bMYzxejdUtDV4CFOifAjGoBQqU1kS6pLD5kwccoBA6C
HJXVqjOFv2jxsNNnYbKaP6CnrjjmEDOhoV44bUOEnVoTNC8fWeCoJO/8b33oupNB2ht8DWfnBfJR
s0d2c373juYXrgjQR6Pv3pvWJ4jMY6oRj/wWyRxpFWsi4YliBKuNbJ6ThyKsRhNYk2/B9VNHkJqn
O0IBvb03ZS+Cor5iBe9UhQ6c2njsOT1LuHRJfLLxY6mwvxn8hMOlju8NLj+rtuNcC4KUMWF9CuPy
j2hj2uMG4/LUegpa74Lg5BNO9AlvJyl/BiahIPY2jHvPxCAfXYrFkCab8sMLJcgiaZyzGafP1NrP
nmtVSyc00EebwxddKYYtnhouns9SQ4Bl6nUfYRWzmrt3WpjQHndrpNs1ZwcpQ6RF3TgqZ9rkZkRJ
etRgYEY2CclLYJdteXSuDHtnIPRr6J+csl8bpjNQWGmsrWBjl253iw2VYS9oYoveODPXT1pihKWm
bG3qiSnmFKktulyrZb5teMUTCqJPdsqgu1PCfCKDib/goNH+mIH5EZfpPnCZDsaRPFb2Ja90e+lH
iImznEJ0ckIEd6m39DHlkKxybjr/kSTVH0Y7lm+f4iFYI3lfjTilF1iN1lKFt4mybUQk9dvQJAcS
O+/JKDhIVb3XtoZa1Uc0BqjlqbKRjA5V8ASjJ4fsHlJ3YspHK4sB3EPLMWfQIE5hvDLtlDsu4sL5
SLo8Wqh+JEvVNTe2NT6ac9RmwhkY8QmndhzOkrMfZ842g6S+YI8YGS5KkOF9Gg7MfZ4ywVma5309
x+Jo8HXtSzjk5xEr87xJMinH2jNhrC8ajAEbGxlyVfVqtkfN2Lj6wBjA0UCS2htgvBgnNMTVtu7h
Ax2fvdm7S9xklaZc2DTraEXtm4qsT9PVxk1gqgd9DNajNBL4qlm2jBsqQlIsEyxd5ONQmIScIYQC
UeNL8v8WZWr9sRhXLMhD+2Gofb1uQut3zOVo6ncx6vpFVItV6jO710inXwjH/HA87ydmvoRVsNxb
Zr9To0m6sWnc1w6pRpXhIyq2sM6lZDJyh3Uck56DAGs3eCmDcXNcGogihaE86oCkWho+Eh7EHa+J
Ue+hPB81BIp1ieivzaqnJCvOke4eVEPMVEn93EufGbxh1qBFZ8tfslqU7XShFfBa2d8jkqQqJ5CY
gRU+sba7E0X/Jtr+K87lbmKo7ZrGO/pOZ1VZwPOLqV4EQ4Otb+oZCHDwVPaDSsVdxzB0MSb5WeFY
0phRLkqA0YmD/gT902Mg7ztbZxDK1p34c4+QPBGsGCqdM8c+2QaTzzSUsFgGjBq6uKnYdSjAEiuS
tW6JOHoylfakk2K9CaMRNr6jVqAN7nLI9UolwZ6t1qvn30OqhZFt5oJgsNmwIBMKbApMV+BLIj55
NfbOAdnYQjXdVooI/RCu5+ypxgF60JNgxzG5bKrIWg8JKQvI7fhTMy7WmunSeT60kEfpk+HzC+Np
7Xd4TwvC1Wr9Vcuyg9d05CsP47Ycgk2pMkwvtSAGVcmviIS20bH21Bd4wikwerFwqCrZffU3erqn
knb22qw8IfUchYxyeRqi6zJfw/fhvxa1hQbPS75HEb1GMlqPI4ZkTXXWMvFNRFfjS2nHJCibUPtN
UOuqAFeFq8VNGO3Z3WtaMGEPmHauAhLKdd9t0ML4pNQ1ZCH5YsefJbP4yk2fhoHV2ykRtFY9JYdy
5dL32jllsisQCfkHu/yuAgGYN6ouEqCRlToxptfhWKXmJyCIXRAlHZs29Mi1/Ir78YmsxHKjlT45
A5zxa1+DGG75nEqkc1wKkl7hwY4j9HWzlTWTr5BRaEm4Vx2s7UxVcxQYgwEiMFdx/F0G2UkXaJrY
gjls652KKNh2Fw2QgDzqbFIRze/ewtSRPRnMrrcI394FahYxDfRP/HyfWtV3yQxoI8rsO8mw+vaq
39RmdJlChKo1Xwj/ZX6vTzdN5O/E7cBqyql4wan8EZvBhkCAPyBZSDvA5xVzjTJEs86VePaN4Tg2
GkqOml18aTU3qrHRlTH9E0yvUt/canMrPKrGU4bocp3FRbeJETC6DJsXVdU/c46iBjHAV3I5JF0g
HLfcD/J2F67SJNrDjnvCg6qtYqZ/z7aJdqSvgzsZffvDS+1ZL+hnHkXeUW1CXXHQWRDpGsQLRB0o
ktBSCnYLFLycm2h2CaKsCVS33nTXxP9hPQ95p/GBNvclH96i6K07LUvHlbStVwX3gyQJtZrQavGf
8cMTFoLHcHIB2lGg22HUUgqTGo9gxGMPi0kRf1dn5fThcD0q8xaS9131w4U3gKrd19ZpiNRdZrNT
A3CGbqevkRDor0C/SEI0Sxj3/eOAToF02vg2Eepk+ejIPGay5L7JFZvAU4/NexitB+MDKfWHwLnc
6hyYqfMM3vrBdIsV/vxz5E/bVGJBycZD23C2hFinvWHXWvprJ51PYE7dkve1x1S1wY1LMyYxKCOn
GHS7qfY1iZ+1e265APh2nC8babwF8+bV08LTBOG3NspTaroTjbv2qyJiHq3Ac9bVaBki5FpElyx0
nRDEPOBooYrpCqLSJx03lcMEuSTQrLDVXRV1E3wAhz0NMcWZfURk0S4ZUlBTIbX3mFjywjRtZefJ
DwWAwVDGlOTslF9RHu0SJz00eIv11PmOPBInmTFWK5tA8s0Qb82xuqQu6SFNne0rNeAn0at1XTof
qdEeGpNJrO/ExCjiv02k9RkFxV0TO2tewrGLbgQ0hHbqT4UG/SYlUxHy103QW/eB1HBnBH+mQns0
Z88ajp1HLX2HNVw4k7nUQr2i5jLRdhKNZknjS3RyD7PuASJOuC+L9BtQIh92lL2PhnpJC6wqhYXT
uCXo0ov7y5j25zKJH7BQfFBCfOizzFmUauNU43tXkW7i6SzkWu6ny2gi5WIi3Iqg2GuncgBTLXFg
j7Rm9dg8oFqnmxC9Ez4azzPVU56FR1TQ97nX2wuha29T2J/02j8A2j2bXMKBomxlWSIx6IHDIliM
+/g1zhp7+ad2wPVb2WdQEUrbmeUdUbQLJGxcXFzcMQHmD7c+TtDHAmyvLh29LDWqo5XlD4ghF4VA
Q1Kgfhl7LEwRcTpJgirW6SC/EEJ6jCfyWfUKMb1WhluX/OmlvpTTkCzEnCQ+heKYlcWHa9fvSMdv
VB54a7I7zpwhL7gdxJrQar8oz3EHAdMkNlP0XbgWWrG0kumiBcWhyNS0rR1r7XSQfljytDXkdc/k
7EJFqXaOQmE+66kHD4vd/KYqy78fBM0bME3syqnoOIqLs5U9Q5BZRVl520TyNVJoX+dDcBrh4RN5
jiPD5UChl3/B7relI/4aCHmhc3sTtAH54wGAf3L11k5SHTM7f5CR+ZYPrs1GL6Ks7aut508ko0gW
xiJ+QL3AOgwqe03zmAx5OTzIMX+tZPLF7vex96TcC/wgwK6DFQSBV4eU2yp4ozzo9lFEiRLQqD9p
HiEE6KiWiO1TUEzmrtFs2nrJaFEy1OEpH7VTKSrtwl7zZcjp7U5E+zZEVqxQWhCuIhHiYKihM25n
KeHA56LUGBDwADCstC/2vYuxU492HHi7YdIuFbvyfZinNDG98KDink2j1myssdVIOUR0X43Odmxz
46BlaJnrqQ6ZRAg2al6kb/PA2I6jXwPg85Djj763xAGW32sjEY4gOtvt9ce/twXQ5TkvGd8QbBOn
aIErk7VKktEk8nKbRd4qLIZXz47PDH5gxAo8VcSX7UuRpzgOxLtLH9nAQL0QVqfteD+byaBQ7eyA
Tp+RL9naPE9Z024VFXrTs4aphgZkLB+qofzoJAio2GX1mbR+bxuKsLDgjxCE+owZo6GavvHU1sS3
4thE+pq9aR0g8tKitHd74wc3MCcNFXYeBJ9WYoPNcWmhQ1WyfSzyMKx5Ty6XJQ9iYD+XbJGGaNPb
iUB8EV2O+QXQ58hFOOiCvQWgX7fpWEnffPHTS4cUAY/wuZ6fLp4nMJZr1AhE33vfe/ZsiBiEjtr4
b5ZqTE6T7t7n1U2VgGFAWfNQhDjcMTLtm8qmpSlu8DAuGuF9NwO5EXYIycvJ7pJ5dOBrOW3DoTna
wIBxQVicEX4xrjtdHjqF7rEOazLMiI2juO45ra19oewfXyekk+j6EJ14PWf76m4AhFhULUeWJRbm
iPEOhNRNk6jXIW8ph4YEW6OV/+njqT3LVG5D2tu6w04ZSCULLHF7kKnxBkb6azyKsx/+QQWVHPVm
9iKw4axir+DymDzk/XNgYUtRHnu0KEQeW2L9HmSJSpiYCM9P2DsLZHkwZLZJrBsvqc/VGuY6u1ta
LNCgnK0RH+2O7our7At77EdXz1/a3COHu8FgoAwQFKEGK8wzt/EshUtQZPJPDNm06zubziFNKnSa
tD0x/k6EsfA/NisYqpPmXgYnTbcog7iXebSYhW10z/2YMCTmPa3KQDFcIZgZo9zMeJMDezjNgrBU
ZDAtXddYB5N6NMA5M++qcRZD+llYNKyc6jtN6tuG3K1dNs7uogzPiGnvZS47pDsMptqJ5pMQ6UdH
k4/VptQwm9Ixy8poHyZqLqDNN8fF/0q3koBamku3eo5mqTeRt82jp+C9psOCcUmjdpUnjAOYBjFU
hhk0PYqRuwDMC5A5mp2dTgCWuihtRtDkXbX2C6eh5mfs4aqedOKajl88dUSW/x/GzmtHciTLtr/S
qOdhD4VRAbfvQzhdq4jIEJn1QoRKkkatjfz6u+hV01lTuBgMUCDcMysyXJBGO+fsvTYYtY1vkXPX
xE2AeA74XZP2D3XOEKi1W76asTzSlz9HNlyFnr6NypAjj7Q12UtVezlgoaGa2sY1YTgMX/Vzx9gd
RymLmGu6eGySM5G0V78S1lbofb0ZpnI/1xKDRkoChQn8d464OUSRaI8j/fbUw9IgU/XiFPhA9e6Z
qRnffzEDm6MjGyatPGRkmnI1O2QkoC9srGFT6FazGusiOXUu89O6oWlfWUo7NpzFMMCABXbIPSkg
vvt+sS7sZf9ZdvZxHvZ2ykqaJeVL4czWDs8ZCVainA6iXWZCDUnpvZHj23LThn1tZt+VPW01EXNa
aKMwj8wb844LjTLLsV/yDNuYaxThyhOrwlzCgccK3yyXaFt5yyV5zRS/Ip24hK2ssVdCCAsVXX3C
X/vaOXy2odE5UPZSNDRc9kGuXhqHd1zb/EozxWCmIodljZGM4w2vtk8U7Izh26MpeYzKB50WCmcU
g26+lXWctlAeQSKsQ363UU0bq2YJNZZdlsush3QRlOAyGnaCwv1O13Jtbfai2DIsJpOlIO3rDH1k
4PfVb7ojusfcDNeDnF7BMZyqwR2gJpAqmWO+BLXDiIjU56tKSFUctJ8i1/gE7Oi9shxyqLz+EDFD
pXHom2SCRRNtc6f6JPeAj2iS98Pi1PVC7yWLB2+HT2lYR3VV3XVoUAOzrnd9cWwKzmQ7xDXFhQSZ
pTqLqWO5UYW5d02cnWwrbM45URmfKrLfdPPnoObPvqgf/IqADbu+n1tHP7QJxvI2fEO7x08Lk0zE
7CmELBUocmHWGTseRxuHy8iMmay2QMbDuo21H34jPKQKjb5ivUNSIDR3nc0E5qSCmQ5jrxXKWPYa
M3sREnoj6tqtWbJW5mpKA27be2mF08HBinOXUPqIomczG5Vqo1XaNquSb52W6ZvGuzeFxsZQn14G
BaCq1ekKE2HXDUxEnBHfXVS0YIDIu3FUNvPqo3Pcdj8y4rRa66c5JPce1T5FMHfFYVCvwqQc6PGr
3cW+xp5915R2fI1KXAnkYdJ5mYOxRc9bDj+AR6DpDs9pn5L12H+OHg39StKCHyLtqaMpUJqZDy+/
cGh+WM9DSHkosy5fowV50yjdm9idIIclYp8TXqyJCgiNDd2G8PYSlD39a2Og5oMaR/O/Kr50a3zv
Bp0dizPuDNae7RJWMZbZO47ykJ/FXKJ5VMam2zzyjiRnFb6ihtjLbWyB8ZzrINXkLtdhCzWhdV+3
vjyU6JJXxA1GfMh3U+UfOY+KlVHjtYm7cbxUWLMIhCfIDnRW3L9NU3nlDivZBVt3mEoSmKgFOpBq
M8myPeEso+vvy+pen6tPSdYYpYL8Zup+SF41rde4tCH01TROMND114JEoZx4ZUDTv2ukQguJjF0T
l6FlzDar4sN14YO6gtKoaS/14syRhj5vI6h212Q52HTfcs13iWzhGT6Vj8Gm81ClDu+29Z4AF6hd
jkCccHlzwZsSf6b5kAWbYQqqmnU4rIwn2SeS80B/bat4DAzTdFeRtfMcPGNi9l+jJAYq09DTJo16
JKGQQiYfgZMTqqbKel+r9mlwq3lrYkBaD8CUVEpSO4scDusmIygRr9Kd42FR6jy8vwaTOLZwrLEO
Knsqr7RcW03bX4bKe8wKPtBixq9aGc2l84k2SxOQlPw8AnitY7xRj/LahBNNftqMOArfx96ASeoy
lpe98WI5tYu64/eqLkiWUBisS9BljXvNmYgFWNiRE6OcDyttMzBiNTKtDUqgZRLTVugMWMNBize9
2hCYATwsvAAlO0cOtQplGTrYCl6sltKPMdBD+1XFJkd9seQCY3O9e4O4v7pPacM4kDgm5p+C+1KU
dVQCeDPD4V6GuMYT2xqCrsijjZaBf6sN76drD3gPuxfVoTQj54D6aEJh22LFt6z5UyiPEFLorPKn
63CCznn2UStIGrrbsffTUP0XU3Qcreq5SRFTdJxcZvuk0vboNyh88Gmu0Zk/GylcA9cXH2Jo8Mlb
Bmg537RWoemezIjEUeYv6yFy9j6Sn0Ml1bMxY+GLKo1pe8kH4IpPuAHbPtZWOEWyjQo9CdI+e4IQ
wdzUxcmPjBwN3nQdLKYHtgh/EGMpAlaVVTjO657YC21ozoDHsi2yjP00hNeqZUDs0otIDYVUx+Xf
xAb1mhf2VzMTvwXegF1qEIfxEUMymW4OIbEkj25SgU8rXXZnzFGujoyxdKcths3B2tV2tzcgJvW5
+qZNs3Hu0QKZlc1tINnBpbDZvFtfZmqBM4YVoZWEuPZzys2Az82sV3mN6Knx4mPHLI2e25spuu6E
/pPV3ps2Wtf5QQtH2RcxZ0vykJVw+SLW+rLZtmRTO0PGrRxA8jozqt8zJ8Fap7ArmdpXZPdvqUjf
O4jKnP3mdqz5XkQyksaqpxtnbsHV0oSUMl9rmmSCZuHnM0uQIIR1BHQYmNjafMwDmmWET6ywB9nJ
Z77/R/e9wS8ZRPQLaNPS9G998s5Gyio7+lKtemxN96vKuldvar8xhYBCKjXyZdyOuTPusjqkHBDG
ot5hjqrhuXYEeCOigry7ntA+Sn6dqbMbWseqNt6NkDDGukAntkyzii5C+JJ5wMKKaj8o5zg0h8ma
ti5XUIF6L2fhDh3tu9UnPxsTJzYsa7UtATWPIe755qtw21e/iuhGF+W1Fhsj5M7Jmk4qsr/LxXBW
ACXwzo4MT9a9lyCp00VFnlHKuNrN1vZic2Hx+XTNLwaaHiGo/lkhSQsKQ3xkefSAWTg+wBA6KHu+
GcrPFYAwNu75yQEUmBZ1vu0mW18jm7PZXUBsLJytMaro1HZVvYna+hEf2JoQTC7/VBwaitKoqzWM
8qAHcr8m2CXCSCa/YohrmBa6vVVovG9wisKhi8P2liLMidbaNGKBiP0jnY2VaovlPpgYa+UWT3HV
3Fs9AUpAHXgZSUAUMlFzdMtXDT0/B2DuXc24fJVMMPRcKz1Jp36IYN3emapiYqUYYqhc0qzKtnWn
ASiprt2sG1Cbhw2uCfBqKZuyqt2VBaiPnp5wUkDe6VSx9uL5nMCvXoVxXaz1qjtEntyHkU6aC4oj
AwDjGn7Na0KxmCn8LkPLFqCL4MCx6QcA8Rkx0KslYAU/0pJAm8w3p6uvQu92uU+AbWew383IvaMf
ZGmrIiM5PBzvu8h6rwiztVg1VTK6jMN++mgcSmFDrBz8L7LF3mh+idp7YYKyVUXErCQ9WhSlccQ2
gpyxqyvVNR6RVI89ag9jX0VZvjFoDzi5c69MzHC0p5ptVesHuDKgzRrztVXwbmoapnYOZqUb5Mov
nEsxW99CYi0Fa8rGI8c4beatXxmHkDu58IhaLhmQOSCTpKQbiQVOYpEwa2UFyCh55kVsdip0MS08
Y73L90kJqnowNm7XsSuh2egXCgmAlp2Eaj5DOXymLbMKOd8Z9WNW9z0XzYQVpvyO7v4zUfZXP5Qk
nZmBpWfVVtcU87IJkGFN1e7E77RkGdhjIKN5pl2tcn6KbfdFumqnm9YeU2YdaJ15SkZtwcui0em5
IdqkMd6dfqKlXtd6xQ2jbVaDLzaEx991+viOZP0+S9+FtQAO0j1N3QcsYSRTduXrHPqEns4klHTG
M/mLqJH8H3GP65xJ50kDk0AM0pKelBPck3vf8FrR4M69Z70ZTn1YXm8o///8//DyP8pqapIo7v7A
5//76f99KnP++z/Lz/z6w4W4/+vZOfloUN7/7P7H/2v7VV7e8q/27//Tf/uX+e1/vrrgrXv7b0/W
t7yCh/6rmR6/2j7r/ov7v/yf/9u//MfX/yb1wBQ4sW4f1R+f1PIb/vzJ5S3867dr8xWVxV9jD/78
kT9jDwyDBAPH8XVm4XTB0MH89o/xq+3+9RtSTPFP27FtB/6K4+i3bIM/Yw+E80/T4e98y2JfaFs+
r+HP2ANh/BPasnBdy3OEKxzd/+2/3v6fMQf/U+yBgbP5t39Uf+Qh7D//9ZtNf8riJdimzZmKhc/U
+fuPt8ekiNp//Wb8R0pJm0L3Se6L8HdPh2R5C9dxMqw97TjtpizahGX/Elt1iJAeVoCAYAEj4TPS
Y7RjiQCHteSe/Dp4S6ZgKJkcObaBWtC6v8WW3A6NheqpLrOtBBKPVH8JmVFd5W4MpZ2zqDcPt0Pp
LqmSuTSDrmzWPrPyPfwE1N8Maqh5HIoxNWMZjmJ306bDuK5Qiu16aziGlviQjDjva06cTWf5L4WH
kYWAhdrB4eRwWUXjdN/XdfKQevkeCfXFUB7pYm0O9iVtaOtZ74kTHyrwsyA94dPWGiIrdpMYc+fF
KdQs9orbo37xEDmmeqnw0yMAdK444qstiNxLOujpUYvRhg1t+xmq8EOPLeegMm9alxUdrYSq6yA8
gJgj1SX1U78pjNE+VsvBH0DKWtnbmEfNseYOEQCCKVYR70aTBzupyoO1HNolPej29PbIKJZNFjbY
cPkOisjRdh2yRmxy0ZE7Gz6VnnqwGEggpaH0x3vwHQdsLpVHl3rREgLBm9MX7IyGo41A8S5Zgyh4
Gi15krGeHaGsowUukX6YTeoeQE3YwCfMayKawNDEJjUadSAoEw97ZGZMG+MMRZ4+wNkYnDYYmQv3
UUlGTefsI0Tq28Iu0GMYSxKk3TvmnRrd5hjOBB8SQUtqduRtzDxytxhHjb3l//Wj/9s38evbKZNU
0MHsf1p0VfRqCneGzybEIDEAF2nRH24HpUSz9kr7S3dR4t/1I+E4+Afw79vNwVkuhtujXwelxe3B
zEgpFBNDSH794Xa4vaG/PcU3iflkDtHomoZ/F5MxBJDpFiZ2e0g45v2YkQefGOYP4WPOov1cHW6P
fj1lp81fuI3YAexe3b7p0sTNdXv063A7GW5P5wm0IMU8W4TlsrxdjO5ccOe4xYnd/vB2dozS/m7l
CFHb5SS+fXS/Dr/+DB29vk/lYVysUxhPifmalwbCLaPIWMIvb3+TQX4PvGpEcxuR/3WLjLodFJU4
6AKu8zxpmKu3KeoO240xcAwLxtOSgMgNF/jmX55nbNan7gFFPaWNtwTPxaJXoLOytyjVe/RRpQgS
Db0gmr15kXnPB3s53J7eDqaPngzCrHaX2z+kke8M3MrVUKS41TqL7gMQCt9ENIemH8il1zQ8rIsJ
fr/qCA8IX72SnXBp6oGb9DAFLetp8mYQat0SIXt7UYIkgyQ7YGPig15eJRpBBNrLwfr3o9tTvy1h
sSOXNhZM5bT8gBm25jaXyZkbRJDVhbFPCSQ9Ms4hEVvX2MWyz+B9c9A1bUKNheNnFup7kjc+JjYw
mGJ+5pPFnBIhwjjgfRoOQ+z3h4kLfhPG9veq7QhCcMWTJ5d+zfIS6+XbjnMqeOVAq1PLgnb7iyGB
s/nd1RlcTWPtGBciPIAxdliRDb0N0vmh9ZGelaOo1v3QXuSsKLQ0Ukm0kbnHcEoipg/LnQ46VfiZ
+EZG17kySP9CLhU23zJPT3ZR2r/oIEF9b7SYq/pvtCRAho/5Aw5hdFmHJF8Aq0m2KWr+jzrpCFIl
b7UfJcrLKTtXHoIRKHQ/FAJ0Q6U/IlH6e4uOGP4ikL2qQohiLqeCUleroTNl9PqPEMvQujTgSCDG
vCQmYeClXGJOsSrdJUMC6Jx3hzW5YtY4OZB0zeGKBvtEuGPOEjEgn0SwM5OJY0f5uSdLWQfVc0xs
LaAxk+ynjrFdrb55cYtXyKau0nPq21H2JlAJ7m82UobaHo+zHPtD5dGOblRMGyGdXlSzmLslOmkv
Lj5TC7ABo9wPTY/EAfC/u7Y8hnQE69KmGYh21uK16Q/PC0xrW8kJ6onHuHIinTUhGQARO6pP1OdX
y5LW0QVvieHGo+q1aJnMOAhzeB82is/WruSdpPxmw14etQZJb1nQp8afXG/bHkO81cJashMqJHSj
ZSTNtS2Y0WNwWakmod+uZrkabAatVNJ09KVnsIaX1qoRlrWxKLRWXp5+wRHSabBNT302XbPGGZ9I
JDDXlCibrrTcNcIga6MvgfAORBzfMPudKYnXrCv+0anN7rvZpjvhFupoFhBSFLE7sxV9xlPmXLxM
A9cRVv22COFW0ZCH1iSNjVGK30sIUpsRjHxhoYuLHUqpKWO23zHrRhKy0rRGu/ROqt9Fo9eu+hwh
9cBs7NsoG3zaaJaDCPoHPXSDrAabKtRgsmmwT3rPnIr0doPXlVh9tjFjhAce2h7K9rg/lj6t/pnu
eEkXX9eTzzSKAeLn9LVjVzv3N8pOTcA09/Ndp7iAhiJG7j7AF0BVEAz0APZaAdOOuGN8e4525sV8
ujTs0buhAMCL0Yr50yisezcPH4rKPacZn6mjl793fvvDq2lDKv8Mg/QgXK5bWi8NlsDoMpIpuDMz
d8fmkuY5PJcgxtGEbbI/MdK2n2c31DYTThuTyd/eKapnINb7HhFr3yhUnQLFQqZLnFOUPSM5hlQ7
8Uvp+B8Zzcp1q0cG2e02IJtu3eel3LrwJYLMYAxH/UgrIQaQ1E/9vT+DUhh8GyndMH5EBc7MNAvl
bs6YGHb72DFexxa+SaWJH8rhRuP6EKnVc5cQ5qw08ZOoGPuhaJ6aKT5VOM3XbkQhBZeRDryAPVSg
P3GAiaMhIlkztNN8XdHw00x1b6b+N17ofZJE/arVxvossWYnU7QHl/rFEJaQosjEWq6fLB3JhtCH
hgYuEUqxuPQGe8vBMf27btFiNbmunfMQZ5iXJUcmlT+rkltEg49uU2aORoNZQ8Zu0SvOTRTdjfsO
N+IqNb/eKL0+J+Es14SvOCuVGqeuVxeUBqj3i/TBJC2BSAnUbkP3JPrAauMrfBC4RzhCGhcdZWSX
aj8u7h8kQhjPU9zqjcdEhaUfYTeWk3Vd3bCB7SvJ3n1QXZExIxt1QMlPYjLw52QIonvt7NnWm23/
bk1JeGxCVNg2A21N56pHBoAuKk3vR5etDEoALJTsvIv2faDfuHEhE81Fu0F/+D2OsPz0M7PjLLb4
v/zX2EP02wMqPswiDOiGg4+u9KOmUjfwhe+uU63+LGa/2/NBZCtNXit6bH6lNfezBwtCW8WutM90
+lZEAXI70hIXkh2zvBHvKP2ByD8MyNhMi+aHyR37OBl01JOwx/pZgj4gqGeZpWAa1QKzMPlgMUmO
zjJX0JNy5yaSMocQjFSVGxDTpL2OIH3u7GV/cnt+e0QPqP7j6Uh0QTtpbMmWbc3twN60+uPR7Sm3
RLwVbfECJYvtd15gAaPreqePsgiQgJWH22Fc9kZ/e1r2yt5H6lCY7PdQRBtBPU/fGPThdZNkKzRj
mxwBwoMTqsFU3DKwCUDLqJJof7VOD61TRM8KbaVV4oLX/HZa1yk7r9ogFLbH6sZ4tz0ky2Fe8h9v
B6nItQdFTEZxwbcEh689uMKWgdmC3gP007GGwgvLloNhDyk4SSY1gjDGYhre0kib1pZJJwaX5Pb2
x42RIKk0B8ZDsO1g8x4cuIoHaozpkOhIqG2LUYm2ZICSCfg5ZTOaiQJKAnS+ysbWceiNsfnLoVt2
5WaUu0tZd3aW8ud2qJb9MPgTdPcO8smoBgpgLfvpTtgTEQvLcz8Lp02au1fPJrqVoQUR37eH1pLf
K5dd+e0pyk74EBux7OzHtEv0lbk8ZO2K9RV+72M/bpklzxe0POQ8C+ObbZUvoMeGHXcRAzinzlxj
qM+zyMWTiMKVtLx7DaI6PSpDu0o3+exji6bqyAxwwnyx8Sr4JWEnsUUsB/AsX3PmZJvMJgFPG0lm
Nxrqo5nuzxggN9K2xKH9noAgw238kRBIgJVsANkCAwmzB6dInKAZncbcuULE2eHpi9dF7Lz1tPtO
9QAeKU6iS+EDjBlydC6phrjXccZ20zbmm6Lkcse2fDxxa6i+Idhf5VrzCo4tenI8Grod8RwB1Thm
ALuwGUM6KSUwFhYx/CS7qjx3RocuMIN2ki71om6ZYi1s5my+azTXuI+a6+jg01AEMm0baR858zzW
VZZMJzEKrspyJtrDsaNAaLE6m/70oLL2DHziwhfh78rMlvfCwAHYpBdR7yUNRTRB0OytQmJl4xZP
roUDTZL8tU3rY7apq2S6yjkeSWtgMpsafdCWSj3kvaXT2K3Pw5hT/3PCoB1gpFLVTCp6V6Fcm/Oj
FuXNXkHwCgvRXPwpaS99qVpCpwfu5yqRZyBNmBrG5sueaBr4Eeq5VVeT69S11rxTk7gHS4v7Mhvx
rmpUMnnLS7eJpxE+SzDCn4PD/h6YmT4fWRX27eDpT3D0mLlmpkmIavtZI68h8i8td3gtNtrAUAbr
exJMYLo1fCL3o+9+dz3cir0y9tMMWHm07QepYjqlqXpr/Oh3rZis+26qh0shKnh4hXa2dStE9i8+
k27OkKLrjNCpsR4snekPORFBzq5ly/bhMhhFdizsgf2ctyr0rsSH6iARt0brzkhZqSQXFzMVo76i
pnbc5Nol3cmeoJxKUzvqfToheMg/Osty1kCyJCWpJEXKyyKwFpl6SIHq7QZu0lDD1lTN08lVJpnV
eoSekJ783BiYNbPvkycpT0q+18xWgDx7HPD4MSGhtRI8HO8IhW7rcnJVwzaOPbTZNa8mYQdfsMxs
23myYDwzI5wQq6xTClaTpsOur+Vr6VDIzml3cugfp+EDOQWPNV2aHf9ssa4haXGXR7GsNe62KDHr
8b1BhlPp1UzadZyE4cljHrWecnFwjfYh1dV4akhpwObHI0oUeHcaVDiGn8U2o6JGQoRVOcmjVQa0
eUfVd9biKIOl8zhIuIpGqEt4nfSAtFJGK25G4FMnoDpl0p99Cf0AHfi4kdM6lOMAPs9nVuH4B5HX
zrc07eNHI1J3r/VCcejKD6ZI+jZdahwsV9ceaiD6obNuDM+xCvVHvfiB2lqScBMzAssJfHTItGZ1
xVvSvDMpB8PkNN2m8HU3xlk6k7mb+3fmABlIjUZGVEyUX0mvSi9Z+z7qEYyYzmr2cedGT8g+kEzW
3r5u+CcyWX6OxikbPGcVFbG7yhsAvllEYIYu7K0cJuMuburuSBTFm5sZ1snvcXX5xIYG0rD5VrOw
WtPr6Alx0z77yp02vcDFD9r9JUVTgUVcfus7v7lgKy5xjBr4XFhj27l9jGz6GlpkjxdD5ktkQLpV
bjgfuqJZ4dtGi6SjyZz7GGOoZ9wzRIzOPUNOi3n9fWzpF+5GP1pE0YfCUw/uAgdPSs7ARZbUV9iv
7Y65Pv4sonXIhiOuSJHJ5/rPLDTZ3pjMPSXwRwWu8jxFvgpIeFCbEBPWdj/7BaMPt/KCcjQPphf3
m2zxd+TIPflmE4wV5Xd4ajNbzO6ctKZxxX9ggOQfLDy8QHhL8MsbAAp54MdjE1Rmc1Wgpx6Xbqra
oSpzPzpn3MKPWnNNtbvEITgETONyDpfbqHgXo65zOQxQNGPjoIx3thjjLoXBvwM6cpfLuNjPjsf0
r2/rTZEyZtMStS3qcudn7pdk2/4sbqA0qshY05yzYR/iKq93UzG9STfDreZwKTnDpLD6I//sKjN8
xrHo23uZONkFN5b9wPZ6WI1NKtFzM1HVdIV+0fR/trPEpeR0HVvdGIOmY6OugHjBRIcNdm8UTzVq
yGmeUDbFuKJsZXqbLnfEWiUEB7Rop1cz5sQArWpFPllDEkBjXm5bMb2DXlrYHanVZfvC0NUJ4qY0
Dr59I3weRAfc1i57l1YDk6aa0LuAW9lpiJLoZI/qmCYTzRg267BKEAGHXhk4s32eTSbLZsgwnsgx
ctWyD4U2OMin4dHtzJfMMbujpYmjL/vuADq8xlCCSMnNqr1ny/CJ+FMVxCNWmDk+jlnN+oQUn2Us
ya/DDJs9gn3vo5qbBP6iIUdeqBvpfHD9Y6GXzdloLxW0Rza+Iap8b5i+RZaLuh4rMa0ocWf68BnK
NkRMk2TxJbPZe7tiTjcA5T5rFKbEnpMsV+U/G12iOPf88c1uqsckrfK1XSNaQkaMo0SFT/OUWrQ1
F883c/Wz77o0HHz91C8KNZxB8R7rsAt9z6dqNb9RSf1Eya5Obotdg4qxherMhBIy8BImvQc/ttZx
yQIdyNH7eKWxtjoaHb2JKL4SiTr2vbbxGzwe1uLhbHRdXXsrhPz31kmiHAW4Q7zgmI47r/3wUiIi
71glL1oX04kqbPtYtGj0UB4/1I1OHJFdeKwwItzaaYOTo2pocrbGI14btpe5f4qG+HXKfPaINYYR
NAN4SMKyJk8tvoNEgKGX+4x+pjjifqiyEtUlitmyz7RTZONckX7b7EBE7CoD50yxnLDIFQKwnOvC
qVBm+K2GGKv6rtdecypHGR9dXr3SCCTpnRwyKW2zXTaHb3lUVZBBkyAZPBZZ21ePWj1u50qLvknS
QcfW5hwrmH8YEoXcjLV+a3uIqf0O62E+Em9FabvO9QjdBjcasnYhMyDKxj02ovYY/WI4xk0Kg8Ea
wfUh6Twny29BIg2ox5i5kZZs5j2LnMdcDnTXbePJYsAYOKrFvsawhvKh7smLfyydwl8X/FKiO1qT
7Bx2qGldXrzoopBlHpu0YVBeZ9m+YxhqaMm4gaCoBa7f2UBuF9xHT6oB07Z6RYhyv08Iq4qjODvT
mNiOwtd2Q4331MIBshEtAfdDrCSjINfYg4z8MG02Rfg0O3JlADc6Pi0J/AzRjl3RxoJ5AemuTdbJ
jDRKmEO1t0uPeg1VNVbNeQjcUUMtU2jF9vZBG3G6QuqD6Yw4AMcKyaXGzIyg2gVqv5mLZCNk7e06
hxjExG1IT0YOi85xl4wwjJzfYX/Wq8Irn3SEjzs7srSDZLKN/7Q7l/n4Y8hmg1UWBnqoBB3FvJ/N
DXtlGqRt+l3Uat7a+Wydwjz3t/WUv+MFb+70CbegP+gZ/ciCyYlVnBKHzUVIezVgHC5J1C43BsJH
Wt9MLPepW+l7BoVHv5RX7snR0evCDGqnwAeYlpdO7zYW72xb4f3Mazt6hMringvCJpLxO+KG8YSm
vIKHgqVPeJ1zyFyfIq3UHm0p3ePt4DWD5J/D36JbIr/aVZVuxJiznEdsIZlcN1uECS7Wcac487Y9
aA5XIZ0ftt37+3B51rnyh+J8OFLUDzTwWQtGy3nN8cpcUGqTsmWZjxW8waNMOuwL1KxrN1XrypzG
x2I5QPVeo4169Acq1ULJBiXMS+X6/VHYi8NeNuYJwU62mrFc0YuS+IISQ+5LPx2DIjPuTUK1v+lz
zLk+4clN1GxtDYFQLuOLW8VEAe21nmzyRCfK2WZgOcxNsgVC2UIQzuG39KE8pPl8VS3Xb1mqdzHU
yc7kS70UEZkc+ZQg+O+9lYjRkGWy/xiVLR4kp6HPLRl71RJrS0oolkns59yEdZeiDlQSzFA259le
lHZ79Q00ZE3lknzX9lcahPVxjKAKdJFIj07BttGmcZtNfn/2yL7TLG4GlKbkIaUBOfLNvspZhPNM
687+Qtuh43TvgQlbWUOTss089U1Rn11ah4lNeB20yKfRNo9VQ3SihkF/H3lwFcy6Y3hS++k1nYbr
7EYDMnK5bVPyv4RfJvs8L+jTDAi9BQlSUANhmi/Z6h1uyonFc6VyRjydiXjOKAsMUMj1WT98ruvB
+Une6JeOOmfrF957PLmHsR3yS9llGEQkwpk6rPu13cyXxirj1ezj8YtpTt9VzIeBriiEWRm3eknZ
tBlzmDTIlSuwf7iYatcIYhOYcW43p15z4IO6zJvnya22cJsQnWRjfLSz7lH3oKUOZcdrVWzTK69/
qkLfO9HAfYoM7iUZEGJgQwa69t7dw5YoW1T8pENbe2puTo6e6m2ygZPa9HaNuUYvbGJD6GrvoVO0
p0Z7yW3UNIGOGRcmhD/EZEb7ZUWqPBa1u45QTO0SSSCazk2mBWRROOUPfSpRBk7jW08UqfKURM7I
++i92t5as/s6ghxFnxplOwKVnmNv6NeEkWmM3a5z+OIoEW0GrZ5ZAh0axD6TW5fB06HsxFOVHg2h
q+9A4dFPNSLfaHb/x4zvNu3729zv15+BZXtC+VRs6ObS7M2XXlK1TGP7Fg9FSBOmRBU7e0MMbYtO
GZDYjJVA3gltILDFKEBXET2DBuH2XLbItGQe7WkeIjryR5qsCO8CY4zZvguhEO/52ToR0LY8PYKC
jEgJ8XAS3Ob23TLpZg+F9rmButQnSBP0/C23vJ62rLbzm6sETLaNGB0fxqVTpme+C+OaNO7WQaiK
FDsPagtFrpQdMQTLIc7kBTxQsr05w9pJYFtQnNw5U6xjmDZUyrb5wMVCzIVTv4D6gdkvFnoBtUx5
lBhBVwz98wAcL20Mx6iq48QV4sYpEcQWBr/IQhwpTdkcXE1vDj5BV3fmDPqVPuizIaEeRHKx+Frc
/sK6ZdAeR4QapIvedHknt4O//ChRbAy8//1nmmXKTTqVz3+bQ4cWu6SUasRWJGve3vntUVkV6i9P
b3/hVpMMGizARNC67IKbdDzcHnn/fnR7Gi+fVWmaT3NXX2IABISSkQLIwp6RTRmHh3E5+AXSvczS
7GAQwCRvBzAfuFkaYMsu484ZDxg8x+VhlTH5vB1uT2eTzagka/BOoJEavHQ6ttGssw/4f+ydx3bk
yHp1X0Xrn6N/mAACmKb3mUz6mmCRRRYC3tun10bd7ttX0kDSXBMuFl2RmchAxPnO2YcHY/7dplnT
RM+fbRjxb5NCzOqMqs7QmGkFG97Iqjj3uWpbF/qbMVoacAxEU03nTfxbL2UPUh88ab+0XkTDKpPl
A7y45vD7vXh+T2WJvakbzNXzJxkkDnslX5r5zwEy/eebpujUqu8SawFLND/8dsoQNzmkOc55uMEe
bJ3ys3MRzTKHEEbSjBhl/vmms/JTaxrVtlMxrhEbOrvzWxFmOGisPap/d1rnICOiZIaDuOG7Mzb/
ZxD7nxjELO7uOKb+/18erP9iEHskmaT+bfnBQhFmH/9qFPvzW/80ikn3D5sfJTHbzFYw0/6nT8y1
/rBsidvLkoCFTNcw/9+//ekTs+w/TN1mdGyimAmTr/qnT8wy/9AFUzaJwWw+JGE8++t3/B/4xEzL
9P6jT4w5DFtAHcuZqzuWYen/ySfWhqSgqoj7UZU3wdbwO3kKy/Yp5bC5lMNr1Xf1vasB51RD161g
z9mnaDx2E43ZrU1bGrsQL98I9gUXWT74YPpXHqvWNteMg0UjN/2APtABCBf4rHed7v2MImoVtCmO
OEloIUNn6gQ4vXN3d4Z8FVwwxESPXqyDGsus59FHRE4HRsrG1EIucRhccwzdNnqQr+zAdUHOucFG
VGRhaqObOIfCIrezLNqZeeJtCjLCMgvYBdsMGREUIcAYa4NfdFE1KifswG4r98MD3oMBBEpfLq0q
8HD6hut4FN7Gnz3aQe9c6rkSoy6SR2lwZks7y9mV8bQLtS5flSHRcn3oFlZJLDBFX92aanj2FGmS
LIkIO9tb4kLhsRjMGYXRUw9mDWCxKmsbRJFHsiEU3GBYp3yul4PTZ18kEyg9zSHzdblpsL3C16xB
fEYWhFYjwvoNC/1p7DSFmpHtIrq+FhDOra1Xkpnkqjq2uTQOSW99VjURZLcus70R7AmP209eWSMz
h+U+M6m/ylKVwsT3d61vBgcUf44V65Qp3MfU1afUeiYY56FicEKP/P5u6VHGNJfAoaMn7ll2i6CT
IRjWFCIBc0riNOLajyLd1wDmwJVglvIDqR/tVjsyxU0OihnMJeo8hHiveO4cxVGkHSHnhMrGm5GP
RFHXFLn5J7+u2Ef6cAYsVH4Ca9XDlBuvWTGVJ72SLwNd7UvLpiZ+9HV5Z7jDMEWjfrVsR+R1p0dX
5IiC9YXMJgnZKfTtF7+l59z0rT1Ix7sYQ2tTkppzy0KtyzS76cT7jkRjQoptQ3JmypmOkJGA4Db2
Q4V5/M4Dyi7GgSlb90+F5pF09WCK0CLK/bqLnNVU9C5phhxgaxxYm6D6MvhzF6Z05E3QQkjS+r1I
jeIDTB7FBn6XPaD8U8+j1/Dczc55VaG962mt22UMkla5TK7SwQoO0z3guqekzC3Hc4rr4FZ3T06A
E1kN6d3NABm1zaMA4n6A84o3PVB4D50TzUcW9qLe3pXSkg8+59UC/93eyIIdQnsFxmroFxa4kb3i
oBZhp143rqtjtG/Qq+y2Pjba9FDmXbybPFrFp6+IhsQDIClKwtP00Rmai5mENDIF/lfauunKlLrO
85qBjQwgCKmS3qYodeaztLWImIssXGEOK1hA/U4z8Nqb/tHQfsjReyrDqrzGDCwj9rU8UUyX3dUY
uSfmnj2OnxoWSUuNR4xrVecEptmedxqT7KoDK8bU1V4Hc0iuMGguqFTH3Bmi42C5xGACHYIK5U0t
/QycXMEae0CzNnYOAn3AbRJ3Ec3rA9Jqj1cWQDex3kw9VeZLVjnkpQEIZ7oRXoJAGjMDCAiAJm8g
y59YguSt79tfqiZvKzOfbWye5msnHZ3T3BGBDYT891x7oXThbKMS66cb51iZnPIyBCHQ2YaKg8TV
+uUYMkdpG8b3wm1Jv5dsRLGvrtyevQOShrUm6GJRT+mFPD7mD0NScZWUsbfVVftVOzSpJAHMmwAy
QmTVFNqK6lu2Y7Ie+tgAbsr0sI/c9LYau9g9Isc8J5FPZ5cFny8lrrfKHA5E+ZgzCgu02wRWYT0N
BDeV5f4Snv8C8z5dFjhVQJ47Ypu/smsKL6OLPSGiP4ffe7jy0CI7jum9zL7TpGmfq9YgXorOLzx7
pwto27P/ykBNHtx+2ZDg3leGSYzHNynfsPVh1XXkpHtuAsolWi7Hb1pJw21d4n9FuZwoSyhfI4pt
gCSSPqSbmsBh9obkxECHKChYveE5kzoIqgESWm37J2XUCDZ69nMCXtDmBgmrrP+ZGgGJyLjZt2T6
13IkEZknydoyJKHkxNii8tBVb5GZD7EokCueGy/GjTmGvCiV/lKMdG/k1qyXUia1CLCJbvjVd4On
9qUby5MQ2nBzEVsX/cTU0WEQLjlBZBMLh1XZKPhBn7LMk59kyjyua+0VkNvzSNhibRf0g49evaQY
4dMeqJqjWXLYcnxLgSuU72Ywfboq8R+qas8Zr7vXNB2Osf3g6iK8BYB7V16DVVc4EG7GnD+iFuFD
BctyBt9mECWI57eTts5icbb8AbtUJr2NEQdUt0HAolvNo36nETB4EFumBIlA18FO29Os3+BgLjJ9
52bR5zQx3+0NmHITTl1WOtJKpI8kPoGA/vhLKgTMLWAeYHWIa6WOaR4kU0Ju2ZG9HtXYHBxSUz6W
qB3tTNRNWNWrRb/xzqSjm7MiULCozz5G1TCA8qL9NFF/RdTRXpn2wFXCBZaUWHhyWXv7vLg5ToRt
ItV26VCuJxVMu3qCvyalOlN+RNeQZbP4NL/G1DWesnrHkOjNkH1xT7vgNS+nn/gjKPhouGZQcZgQ
oMPAi0ooF4nCredr2sFoq3fXictdmQQ9kGpATT7qGHlEMLCenNJHkIwQWEEshqzfm9L2zRuGAHYa
rvGAUXsdZVr4NhIWoQN455pmvDalASU2G3zKroPmNe7EoxsOD3VmqDecYsvMJlJSRK395PraM8sS
YwPVvEoD+5zoahp34/qCwxWbPTuYZdDk+g6OUr6KG5pWGXvlKzepmhURlnarl5CiIlX7pGLGH+bY
NBcjBH3rRScnMMVHpwfuqidzdmwwkLpMDY4Kzxe2lEZ+2Mp98wv/Q+Fw2+uzPwItA1U8SOQJYK0g
71q9dvA3Fo0RdBvXLYO77aAVVUqloO4SA7stftNCDvGhpdBQpB1Iz67KVuakFTsnwCrqq+8SAXxh
kzl7jP2EHnaXoTH8efsa9TwetsgdZgWm2lmlov6mF78wNrI0JqfeHL8V6qqE700AV4FVpzoXD2uw
pWh0XMYhFuJqNLKDRo2vHKGkOtk9TiumQKo4eKNXPXkNFzHBju7nkDvLwikJToN9KX293mNDX4Py
fOSh0rE1UobbNjPShdqlE1gCdNcy+ggD6SyRjVueFFqhKqPk3B2qJ4eRLPusLgVZnvjOVqrMpkqk
fObeu3GqIN7LMmxx4tv3tqhvZr/3SZL+cH3cpLUxeY+TrC0knik7h2xXWasbxO+J7FHofzOdUISQ
cm1V4JRcafOFE1cuvZd5oBFKxGdmZ9avqMZXphrhEH/Wby560VS/it6uvqwWrrxZhG/6DAHvxoIb
HOnUeIKVYincZkH+MjCTpzuyMJc6A5N1nUY59uOJLrhbZoVnX/bDd4AGooSa3sfaetSk/VnDRrpn
VrcfRXtmPWIFcS0SrqI8Ob0bXg0uy8XQzq2n/Zvdg6VK4SEtiY9Cbp6M6psMZ7mAaepc3U4cJwVq
Qdd+WX6rjqULfpF4+Cx7Df16qJ16bchYbMaZ+5uY5P0hE4U3GNJpEGovbivQGHuO6nh2rrnPHIsm
sq/CBXtX98a4y334bnmN4U6DGTlO3nvcVWe/5NePJLgUmxzoEIoX30XDkkAS+rlMj31Ps5KM94h0
xBnGjvzLymiQd8yWuVRHjqIIEVPN8AUybHbg6DGBBO1oU5y/5/c39rOeoAR+qjzla9mhPxaQsZla
oKRyxooSXCW6emEQKFGKhy/ykO06MnNkp5LyAgjAL44+z1cKqzu0QdD/4w3r817pxQPhNp089xQd
aPR1JVcc2PwLDVRUUIXVeTBBVvkFZhVc+oRa5je9Fw6HsOvfjbmfQYToWpbOzB6AJ/nDao2tAN0l
cLwllZPpcgomuBKULq2IXjOMhmWA224WAeOisPDvRK/GyDCyRS/SahluDfrWca8ibYVmwfC6bo8B
aDmQAqLmxFliBsJkyvQcnFzP3nKN22zeNjufFBdr65QZOPVUMEvgKDyVA7JV7Yac6SZQTiQ8Fuko
CZOP6qG0pbOx0eT3bE+mUt5zpFI5ZwK7+NR8KZwZnB+ia2q3jNDC3lv6Rn3MhyTYM2USp6E7jFmI
5aJxvD3+cnU2NF8xM8foarvR1ZX4vyIVrYM0kjjwpHdGyn/JCbnC1hHhPe6TrVE6S2ZfbJBVHN2N
VG4Lu4Q+pPRHLfJzBG8tZrRBVVwMPnIVTt27RhgRuGAGyj9w3zITs2De9GKLRa5FIF1ilSHdjAm0
6a3mcYo8Dwyc+x4N+W6sOrXTs+SNksJ3hjDbpjBOslefjL2yJYOMV606K4EO3XgcREvG0ISdax7K
6do24zv6/WbSKVrrwcy4jBdWgePj/GNlUzo13Xq352ByjLPoIJJLAgLFT3NA2eZK2PRO95yKK9V1
u4xxz67VzO3cJ3jwuWcxE7fZ7nIGXOAKcLAo0JusHG0TDNBHgLeRIT11TBgPFuiULppAE4X2XasJ
pmDJ1vG9U5EWqpe4dz8comm8dm9ZG7/6VuEcPFrk6Rm4CEe2Kzb2v39QPmH+KYt4V/rVQUBz2FmF
BZlIJ4Uvp1cMiebRh3SNVcXlWNjhU6CbDM/BfPlhou85BSEfKC8B6+OZe7pTeJWmI4MEa5eUiXOo
eo/qMJDEXQ8S1c7E3htTAuEpvtnA5G+qO+YURmJ2qxDQ50of20cWnoewtdjjpGwiU9+E1VRxHFlb
PSi6PiWORZVLEOWL8VoAStwXNePFdg6CVXbg77XmS2s59FYe9LyU+TmHwOriDiMNkbEcaAMeaIaf
H0isJLBCqWjkZGUfhFXah4jN28FTrbW1+XlFQbWfCGDS6Qb513Fe07y2h8CeAkZpriYFMbSg9eMq
19hHsZd5MkrKrjIP1xJ1ueTpVfCT3VDFvj4IF0LZW920n/vBt1Zep90B+0RGezdcI17HTQ/wSgIX
cpOLPlF/F0ywfri9vugO9AvNUWegAl8QrAwKWDKx0Sih1tkrmzGl6n1CK4CEvXyI22ErusJZ6Lr/
DOVbrVpj/O6z97ocIP+Z387kvaRDSK1UTKsiiZpF3MJdtUZIWIm6gtZGd8d4hRMda1FCz7MajGMk
m0+jNHaZYssE43DbmO4tCowfrUGbS2vvRau/N2iAh5xIhj1OctG0bbTL+8Xk18FKRcDqLePDQ5FY
0MSDR2ek8A+CFyS5EvXf/Aau5Z0v7eh5P0yUMnILZZu22I1pJnAD2EjAezH9dovSbDY5Fti5S0EA
6cYkF1v9tcEQyIQyMjd4U7ZDmEYnk63+sqlqqHoJk/quLg65WNukq8WIq2a0ja9+SBQS2nwGQBnh
unSOvhbQiBe52EZmz1/PV0V2/kyuPVpPDh7M1J5WNVSFJf70YZkYeL01EKRXWVNt74IrXnUtYUKK
FMMFWHprqUFqJbtNlJnLelclDG+n5AY6YN8M+XfJWZd2+WAXyg4QVDJci2cFX6EfoEqo6sXTSC0m
KrnVXlKv6/AH49p8odvQw9MpZlYun3GhvYscKWQyL7yuMc0VBIVS2PJcDqZVHoVPKsOu+rPS6NGl
kmI1wPOZOszRosg+dEIjJba6Uo9AASf0LvqzgZRpGEgOWDbZsIPP4TF9qS+AqFivOMZhT1przXSW
0ua+kLNnAVGVc/4IxZcbqS90Q8qUHocgbdexZfEEVW9QQN97Z44S70XFM2cwmhRE5W3fflABf3DV
JR94s87dgFMpY0ib+D2tStpeNv4u0LMvF/MRGLhsnTT2wQdbRFFztqYWYTaSOd2ya/S9aPzixKHq
qEfarSDygdpzDaroKewKoky4GVjhNxH7GzZHd14jBKQeKK/5dsyUcljDeQ264QKcH7YKCKCouCMw
HUJT+wx9y1kIcO2UkxwYkupsAbhqmmDn09dulOmGRQ3uurBuVQNA1RtYcTuh2LW+Tl71c+rFdzTV
zymA3YlkR+T2L7Xv4NYZfoZ+TMSxGs9aaH1qQ/lIfGzZReFXpxt3OfXMzrr9FGcYKCB7RVSwLuyY
iBKVlYNWUCPTD1/ETRe+SUcs0R5uUeGFcnJuQ62190JYikDrny3H3o9FvAeKz+uJwVDRvOel/dRz
CqBldZOwmIOm22H4Ad0HfUdp2zSVKyVzVFd7pxbA7HhCyTvGxcw+1a0vV3m4OAHiN5IQA/DFF2ba
/I5+fZecQnRKLvAoaSURtppi5uITGfim9iL9ykuLRG5FhQE5Ex0Y+WLq8c4lYqSxtfxsTHH0bbCQ
PTPiaMheBjvIOUh59SJmX9boc2Y3+R7FPqPtAOrMfLqhZmmkn9QAiOj376KzYSsY7B/zzF07RXYt
p+KoWTfqs5mVvmT87Xnc3DyuqQDSakmfbEkvJW0YiyD2TRJEGxHQlN5Y6LgYQulDIF7qSAnjTiSA
K6oaM2TL3loBhc8UpyDaA1+oGYhjF38d+kfOt09o0A0IW8TQ4VchYo5RsfdM0nBc4J59V25KY6lv
TXsgwMsoRm3xevWrzqxLY0vgmKjarduuzaaF0qEy/Vzm3yM6GEmmdWgpi3oyQldOey+nVOwpGFJo
HLQ0xeNaQCV8sdt77Q30iridvwdocvYZD3Iqx5JPNfdaC8NrSrUwLzadxyScLQMsvYZtEHPI+i2x
H2tvKOJCkz98khr5ga2AgjIsXAosMafwZGmkOKPGavbCtkcIcwnlykVJD5DuAwXzQaGnNSPkCllK
FLzqtNZcmnoEodLjjufWnDErhZUhJFq4qP18PGm8rEyctcwzMcQnhr2sZSEAemLwH9KWjSczYS2L
Pig46Gk8myGCXrjUuPQX9hDTWC0xsZmh7ZwG2rkGzA4mLVOWTc1TKsnuuuyB2pBmCRs8II9yfyHd
/5HBS/I769lVTAgqSszM2axcjwaNTZAn97iJMhy9VGFpSTVXnVXgBPFikj4h3yrWKmOnlXWRtanN
8D5FbY5cLkgzAjYk/EnPQxUwdvUVPBq72FVg4S/2dWp/6gXYjH7KXe5y9DfbytiYIGqYonZPI3Aw
HBP3qcAnVkskCV1SK6aimULjzYOdGYlJ7QVlK8OW+6LYmUOLz6+JKW61wYJbfvYyosJVAZ5lD/4g
poHXuCGGYffi2rFoeUYJENPxbnopngwFTwqfbnh2KmWSgKYFtense1FHFQVugmNL3H1WKnhqHJ/D
UB2w7gToqvnMxq3rRzcBJoVRWa7kiijwgsPknuqwYOmiAC2igjtEgVC/gbGYYrz0CPoANJojZd5N
ELyyDXZrY1Bypfj6qfImGH6NuYubjD2K6/7KIi+lhZsupsnI1l3p7FSZj+sweq1GrbhRD7EwKi7D
JgvWbYKPHQDuWtHTHHr6Cxvcaikh9h5MNBF2IMnPNtfodjafgd6W+9jjEEZVgnXV6cwlbupwXVt0
3tDdliblc+rLemMRiV3aY8Ihry9WWup/FO2UIABCUOssr0OVSrZmwo+NO87bZfeC2o8fr8VLPB4G
K/3qG3iIJuCESXPehZNdpwB6fl5sS+bfi4h+gayOmXx72eMg+aX0B5eO8sWAql/ZPfvhH6bsH90M
CcMzqH0ubASFgLYfQJflhlNFiXEIF4KzEm3PQw0JgC0XMU493EQiS3bGUO8Mifk31si+NJjTRx9S
7KOPpBMOLNwStxsocjwAvf+g+fKxxoPKtgDpf/LWyJhgTIkpS17jXg3/yJqwomAtQ6y32judgvGK
iAxtW3ryofhigG+/0vHLHquz1Ek3GAVjP5L+dxM/lBex+RbbdIwuRVr9qPqGKzZ5t9nuOsNwwvSB
6xndXSuItJDFYFXubvF8NrBgXBKkbtJXZ2ByqGKHPZdekjrqOKaknFKQu6ztnAExh/6V6SJpFWtV
mfKAIecX3VpkZMU31DkcxgU/pQ92KddeaH1Yfk0CMf2iCXgIvId8dIalYRZL6fUnU3eYvpInTjvn
obJXVP7ESy+gG9kJzmVY/6hlvK6wXLPLE5uwdS/tIM+aA7MMjD6pQyN56trmrbD9w/yzKjuG4yyO
7Fi3jfVWehVgxnnkBH2Ce2so+q0fZkfCCKXM3qAy3nrwwF5LQMTfOhMlJcDZeCa9PlmZxP7xWK9q
G0YX7rWS/EZmbE2WyMXAzgRqI3BKa1M18/lEx5edTxx1ivFsFSyVYWo8uuP0FNbZ24DQ0VgR5ZHd
KXXIGvf5cyKeeNRWvEr3oV6tW+Yh1eBd7b69zs9XS3d5lEZX/suLDtQ5dx78pv7RF6haU0TroNNy
1h56rNE0Q8/1DX2/I6UZLcyE+qEq5c4o0NYLq8KHP5YPTtLSM1DxcNfcAcy76bgLraG5y5lu8C3W
GOJwB2a0f1h07kQlyf6HzHAu5aj2FQw2RyXUk7OnxN78Es79SbZ+8NvsXFYt9R2x9jRkgCS9/iGK
UKo06TGsUVW0TZLoZdCGL6aKyyStyVGRuLbaGJtchl896XYD3aIiYW5QY2hTcwSn6MS1NINN1Kqv
PGHgqkpynEP4gvasWAmrbiHNhigujBHn4osfCFvHZOzMFVVVpB6jne4F26w3dzmn5BmoyfIo2lsA
yKzhGtGM8UxQbxvSzNBG6smM2Hhr1mZqoGDXxc4n7YzNmzwCU5cCck0xMFUyqE/3A/JF7aOPCNxo
nGm9bDsIgMEsiiczD9dpmD3OF36jRR95gurBPS0HXjrmyw4AZmXJtyRWx0rzLklsr+vGfWbQ/tbH
9NDbw5ETNstVqb8avUs0dPyVWW7Azbp+GHnJLwwn4Mnp+rnqMTuy9SC7J/amXlFjDt5f+E8m6gOo
ctQE80Ku4ULdxgfj6/caqqERNczGzRSK+89MZKuMsafQplXFxkVjRXUb7XMy6q82Fc+j6T7XCt0d
MeIra5ynMXbg45E6a8oX5pg/yM7b4JB1egPFVP+KS/Wc0TgZ2/EDM+d9j406Hhm04q/wsuhKjYyW
l0+OalcMqTahl3yaOnNgx4LIjWnYbn8iw+ymZgWt8KPS9HuV1O8pr3otK06tit7Mon/v6eAEbGGt
aK/ZUZsKQbbb4uRE3jSrTRlzA5rtwyklADKiR77eu07wbFrGLec5sVz3i9+VtluFL7fa5umzziTN
4f5ZGuktGp6YL337o3spA/NSJ/GPpGAYJ6NdooJTOJHGJG9saZiRLQHvuPgOO0jmcXe0tfbN4kXl
0I7sjEBVQ2amsf6Q1OF7luLLqkz0PA64LYsJL7BXW7NPdhgS7AeQLMEQhMVFSYJeHcMUvemv1kSt
vVkdmsm6aKmB/Mz9EvB87ccnMrBPiEuPFfeUBZz5e27QczpO6ybn0mb1tA19Mbq8PFPz1hacn+4Z
CcYFHakpUqTTNkcnn09fVbWGVDLJqz0SLelszC+AjtVyvlh8M735wc3wq42icoPaxCJmnSG/IYEY
0wqJaEUg2k8tKP9wGTDEZ4vgKrpkR0fMkwGct7NGiuttmpjyct1Qv4g9bd3KRyvq9/ZoYU5A4Q/M
N3vMrG06IAHJ8VE6sxrTw+K1q+vUiXM0UkCilZ/WoHZBVWxVOp18pqj1BJI1rn+kbXjP0ydP0Yls
Sfk6uj98WPiDPfzMtYJJimFemjq+Q6aYhufeKD+A1XVVjWG+flNifJetsU5j70W5vOSoVE1E3fwc
zfBMZwHBGW9b6LREAggAxFzl+6ExwcwEu1hKEo0Nkw18MWQbjr2HFpcyjIZGTF3v1o/ZI7FirIkB
cDCj1EAOlLPguTHnONKmZJtFreAjXKRg1UnjmenW2ctMINzywBlnF4rkRXS87KEX89Ono478UFj1
LjMqLr+58Efc2PN+j3zeN9y1542bwbg6JdS2pNoG1sMwha91Xz3CHNt4bCOYDiCXq2VeQNqKqG7V
FAK1jRHZEL/m/5cQ4INueUdVqrMy0IWrmQ0+/4cpwWYaMkiVKO80BDjmFYSbmitFhc9mam6aLn+R
y8qYzraB6Zh8AucQ1W1JDQG9Yv48f9GQlq+tJCOlwm+zVpCHU+cpN4uHVm3IDtIITTPGo4ulRBAe
jFPv06z9kl2tfdeniTu5t5o4wBHqAgQmhpox4vRiTe02ssneauQ4Q3fpCEQRyhlipvIFqFETgbmO
tXNvpPns0l/1Q7+rZHf1fAeZUOzhNFxHTZK6s/Zg8LbRZO3FW9ciYo9P3RSuhnDcuW57FeF7MEuZ
ff4d9e4naiswDGagilLdQH6W3jMjml3gJ9++cM++8ukpc8q9q9cfk+/c/TRa963auxkKDiAU/gNz
odXkOieWyCKNt0h4y3aUPzKmaSubCXmS5AcjpnkKD5dYT9y1ljKT5F8Yqy6jJsW6gG2ACVQG3BwF
YEjN93nJDOrhjYrDbMn0x1lq9dVxG2su+S0PpIU9k+UR18TZHtWuYT9xANr429P4f3zAp7GA8vdB
L222CvEvhT+b/+zhxHP539k/Vx9x3vwX8yff+Kf50wMSKFzseK5n2bZwXD71FyVQF3/ojnAtMQ/G
TKiA/3R/CvsPTwidgZBrGhIiIGi/vyiB5h/CtVGfHdiBiMl81//C/WlYcnZ3/isl0ONnmLpuGI7h
zZZT+R8pgZ5eZ43vl9ox0sKZ4UHuNuM1smxNtLuhjvd1wJKsscpyYh2XFPcdsCi8Tal2S0afwuSS
KETUU3vYOXJjdhOh5d0Yr8dEzBGg/kb2iuKxaeULmBsV4MxJ9xcjzTArDeTnJlcB5usIudqz6er0
gHvm6R3axZs1wW7CUYCwlF3UkG3L0gUYzatDzyd7b1XGnDSllNbw3vVKPnpe/sz84tKL4SfbPbZ4
gmUyHY8iY1cE2duLs5MNIADplnSiNyfFzfieN+EnhTzBcuJWBpG31Ot7zPyHkEso10VLbqGxcyTQ
ZJ2Yg30yONHW3PTdlFRCp2W/VJJsdTEcw3yTFd16qtsbyUDyvEm97wZSOH7+C5gOOKEkhA8qxHNL
OK9v4xdNIi5mFn+z7UtSeTXGRrS9uGUm6AXmz8kQtCT2OFZL814m8QES5SOZbroOCpTjqPVWbqX9
aOzuCXz3B61BXUPVNUwfI6qqpWlBc4vzaa0NgKx10h56z+GMG4iNIXLpQE9uA+esSUnT4vCiR925
y8sWuADAhJQ/N+ZRqDmt47npbvhd8iVRXk4jodrF+p5GxHuDLE7u3V0abXya2Psu6X2kgtEMPzhy
dAttDJH93Jj9/y0O7CvT1kfRBhuHn7GJWwC0bRhWq54hNJCXCBdpEINR0C4UzrEo2sNnlcYnjWJy
trBJuPGmexLeC+enPjjnvkgoaeZBGIt8uI8DDtixi9fepxuHR62gU6Bo/Sd7mG6K59r0w5zuYyoq
dIrm3KGUe0NAWMOhRAnRiLqbqOfW6t2dqpoz/cbFsZDdU+4Kwv8JReOTHW86yc7ergFq8GTi6acA
boyM1xQW5sqxfs9p4pNDBfXGqJaFwK1DTGBn1+pidQYtj5Jbleqyt9Qt3mKcJ4tMfxEyfi3iIlni
8OkWuH5e4iz7OXZnHXK8mcKgj5n7lGIyOTlITF3Dpmjyx7x37lNKObEStIUWPdEEfVU7aYtk7d8c
mzFFdpFaEK4M5qSTpDeGDLc9wQu0aThb69xSrZxkDNn+pdVY8fnvN7UTCoDU/InpTOStY+pFUHjG
N4aU0B6ZkbrNNyMnvAwucd0pwSg7lulzUfAUYV1dM+5bGhOM61kAahS+swxby4qyexiV1gNd8IJR
BiVcIdJ52VXRCtbMyqvY5doNgyg90/FMYGDt5+T+7/f+/phWcihlLDIjCn+/ofsKeOH8z3p+b16M
14Nw3/78JBN0rp4UH3JL+/pf72tTYa/SFoDSPz73Lz8unXsaCr0hXi/aw9A3cDyggP7+V1zxMK2N
kFm8ZeYzO9pnSFKmUs7Rco/Iu+pAZ4Y/pc4xtWj1stoRT8EliBScZmopQ9/bqWje7TMKJKji5dCi
JxIlv9/rreI2jsQ4/v7Q74+TYLyEQyg3f389Z5k/v3PkXrKabCDQWg4Tx3Rh5BTWtE0naW6r0IST
+vtj+vyJ31/y+00G83wfMEWdv+nv7/z9VdRZ8V0hORUWN4NBD9/5j59EfTef+f0ByIL3wOuqDV2W
tFR2+WPdMiuIs1A89akGUXRb9HTYc+yXzD1YblzrHdmE6mZj4ZWhuy1zWd6MeXPYN4M44vvatiXd
oX2XP/Uj+lhrKnPnGNnFmZFMmEQCxjVZuCfFmLHtwt80feBJJay+QkdFJkQX21gp59qhjC6EFPBp
jN1TGmr5OutyZ+HLCVgUldSHSprlzgzy53q228q5zroosDxHBR0kYQSTFirQhO6D7AD7HZ/C9MaG
neMfNXXWv7N3XkuOG2uXfZV5AfwBJPwtvStWsUy7G0RbeO/x9P/KLEnV3dLRmbmfUAQEgGQ1CZPI
zG/vtUn+WDTw1tOUdNcybY+pIAqhWtrPdWu4B62gi5/P5RdrglDW2XV0iEC/vMSkW+SOmx5QvDnb
SoNUq3nhx3ruvxdR3z46elA+iMFdm1RfXa3rn5eij08Eyj70wQSTmxQopvfSbT5Hj9Aa4MW0TrOt
IifZtq7+YegYtKRh7Z1SnwduCw8nAqAxNVcR3RquLhyRWMpArLQno0AcMxc9uZ/g1bABrriNK4h1
Iapwa6qjvYMe25I3lgIoEA1ZE8oltz2SFczBP06jp+cHJV9SC8T198NA+Z/eRH6aYh3rJ9B1Cfu0
5AzTYAMjb1vuQtcF+polJ2eSZu3Ug5659LGDJg4XaCPJT2oRAAc6Jb68GN+250oX+6qfCaygrrQW
EyhVtegolMPr4gptTk4716eJwFhH04pjRRnmpEhfzV9rat/bprtU77QCCREmsupkShn5XPB0X81E
CMb0FYjadAOmmAyxVq+SaZIgUjKndd7FJqnUJGQRKxEfM4mdUgvbMD3UeH9hqDzTfu84g7ed474+
2fQKhDVgyqjD7sQkQPdK73rbNCIqoDgnBnTn5CMACsCX9rrKwK45qW1txIyYpNVXKyRvjt8L/JHj
yRXJYcCmmuk4gt35MC7eupPyq3LGm+Ang71W55UsKBrHSNLL7Cp39rXj79RZjhLQL4zrDoNkxL6d
5V4aLFu5UGvqhWxOYSTpCGKYXzyVjNJeF+pCeNtUawvWjHVXTdHreVeoM7WI5WWgroUqd+m9BI0T
7nKnflHn3jJkfqtaNeg3MF2itR8ogNvEgenVUY+/tNKLF+gBAkUyO+W0CodVHjK16DBubPuCQs3b
PkVLC5PW2NtTdwike/JtoRhmb5tqTe1bnI91mXRHrxspHaljqi43tYZu1EGthTFJXW9vi7dr8O1C
JGj0qHNj7QdNh5cbZt49WT0LsPs/CXSI+Dkvyherdo5xRZxQXH9XkLnXc/d6jxInTr1e3p5x0dG0
kR37duLcUIPD9U/nEIknPXi3R6rCSRvUPft6576u20n11U1Eu1Un5u0UqTP22z638Mmxz2Q2oLyF
1d37CnRT505tq1eEFgXbmkIrmbp/3rxNK4nBcrsFJMPTBznQkW7fKi6QU63ULaNupQhp/ev99bbP
CI292wqq3pJBjdWFfjRpnm477VuJm1PkN/Xa6xvkvjLsIFjbPbhCnfYQRwRsvL/WftunNTVkJfru
K8uTdOGYkcOOaEdmdqOlOfvxsheq4RgY6ai1wo8IE/ObT+oUgvD+gySoNnMroE1TZ5Q8S+fQJtrr
LahuybKNIgh3oUFLaadEZKVDeGgMSSp/bWev/lgnr7ek6bhQ0paEmpW8JZ2WuR6jzaKtujkdZgv/
+BDqthuS+2anTnRRk6uxUnerWgQez/xVUwdcvD21eV+yjH3b4tPqTP+0TVIgRdVMp+NJHAMtzq/I
Pl3tzIcO1EmX7PS/mmdbwvvUplpTC9Vuq30BaIagqH0wRn9S+7JgQQKqAH6vqyABPxZ+iDUjbYnb
kw+ZXF61zpwiPPPUT5jMSf4w9ZoIG5Bs8h2TQf/ooFbVS/TD/vis2gyFjsRAONqXoaqi6EvQpbB8
5O8acNyd1Nrb4p/2FRpWG9LJ+cjrIpeHRq3+9vaJscoW8OAPtT9Tn4MEf7ZtM94T/PDnx/7ps7/t
SyOIektrcjn+9Q/rmfvZHe1xq95bTt3aaUGwG033zRjl46gwuH2skAeQWgwth/ttH+FE3GxC13Y6
lcH9NGbnXOvzvenIc6E+Ec4xq+oj6sP/9GfUCz99xp/drU12QCF/fNSY741IMLss/+3XP/f63oHs
Us44R8MwYVGq19XCkd/39dVhsYAwc6GQhEYzwdQo3V0DoB9Pt3o8tk41b4e+LJrDYEAAdzQXKmbk
0S0oiv0i71FDLib1cK8Up7wrjfS0PJWyb6BJUmitegmRw5cJg/xDo1v2VtHV8VgEoB1HijYQ+gMc
dNTp4qC4zFrQrHBiFyfFH1ALtemplldtU603aC6oDr8lJ8Sq2VbbVWdyCXkSkO7BZkHd/C23qmbL
9+a+kQtXPhbU5h+khOLFc020mQzwNpZseXBqFBy2AJ0fv0XtUj9ILcLEcPZDnu07356qQys7A5Hs
JcTy0ej5VEoUQECxAzQeDFIOSzcDUVwK76iY15EX0/Ypu7zyyKu1tsujU8+FKBtQO9M/2gSebXuJ
9WzlQq3BFt3gWe0PnWx6FXBfrTX49hsjWA6v4QGyaU9HwSX4amuX2yMx2gfEHzgZbB0khmwfXMX7
FLZFKxl86IZlXNbg98uTghy8rul2eJJuq9xc8K3K3+nVcBPUGsYNBHBLf5fUNnP5QhYxuHP/giY4
PVWuIiCKpZKdCmZy+d267FCUjOUxfkSEMXp9kG8STDCnMdJ2ETOA+yUbQ9TI8m6ctfChtskiVBeO
AvQj26Y9fWX1IyCV1b5L7YfLURH6deaz5rVaVSCLgjnvfYGI1JQPdYXjV2ucI54Lbzv1IdI2fVMj
g5E/4m2Re4m7X1qXSfQ/9ytifxciQenagCkSy252k6bd1F9TlAK19rYIZb+wM9r3PYENW/WHMvXs
UqvORLjd2koAJjWDfegsBmPnYAj7Q0Sl1JZ9cLWo1aVmkwWeYInTU40TrF4gLpHBQVd/VkgLdbV5
fo4dTG2jmWY1wk3DyTU/i0EQxxSi2VQXn1rEzBHq67wIfzDZV28F05z8afxfCxquYy1ZFn44Tidd
t4BdvW1T4AV8B/1CsSwU46MEUIIXEfYm4nfJtYjjmC9nF1/hVQC98OG/hQELtfm3fQmRexi71/l4
GYRM40Jmfe2Dxlq1Yku/hokiCA542oLdksME7RztafDwXsR64O4i4ThE+5bF3i3QZoGnr3czpcVt
o3vLg5E/znoB29uHYVHVT1W7eGck/c+gl8Fgx4gDO9P5CFozukinc1Mu+kPfG+UlCw9V4N3R3U7u
+lk3zxNBy0bickNIpZIxk6lu4Bz10D4xm/vOQ2B+TIeq2CDkfEzQvzAL00Gw0AHxpExUknMcHJpg
uaXBHB/q1u3O1ThcBtMJDiOQWQ2p4g6X7bRZoJv3LsOPuU3qg+MiXdFGZLX+1FKaabMruWPaFkNv
sbdmrmindvojqumDHyKoC2vbvobuckniXmMqeH4/wh9Zj+44AzgdAa5ocJ3Jv4EBJsZ7Zrbqc5Mg
9VVrfVp/b02iu+y6rS5mpDq54EhSbYo2IfOcawj8yN36ZpBWOoNQFTC7WoDC0c6s+JplOROfjMZ3
ebLG6o5OxbTKQ0IVmaDx5roMLoUkzN9mH3u7WWS5ZGJjlCn0cR+Cg4WNBBcdyjDTIGG7sSnarBtQ
kERo9RfhFfp6qPphY1oiWeO2RR/neXdm0RQ7l0L2KmJuxgLlxFThza6058w3u73nIhDqmEjNTUrt
MdxZX4xbplr3PfhTxBEs8EXlG3Pyt1YwfCslUnI2qJoiziKp7tlG/nEXVJCxQeK+TLrA2ZAUHU4r
PABVtHjbpO8/leDEsC8ZGdlp7tOc6F+clkncYviGYo0ggkVnht8/LCTTrk2nvytaC9WICfKmMXVm
grPksXbgluDE63aBNEMX9qTfWouH5Vhkm0UvBIBECJMeT4q1RH4PXQhti6jGgUnw9VRjFbE1KAca
OnLXJmoR5rW5S0EIX8I57FcOXf+dOefjsVoI7csnoP0jSuHs0EEkNunCXhYt+a4bYbTq6fbhYShk
KbNatW5e3pkmGZB9zT9c2aa2ymYjuqIhnunLuhhJzdLbdD3FjNirv3cyHBW5b7dKGWBiKi43fdry
sBchT/NOJz12yvex2RFpgbgowIm+MUtMLwHZdGbd+hvKzeO6aL17AGtnH37npfa6g55V+TFN6y8V
6pN1aZjd5v9X7/6v4C22Z/1rutf7z21EEFZX/pLwRUyW/NgftTtKYv/jG2Ro/Vm9ozT2Z+2OhC/X
dEzJbIHn8me4l/8/ui4szzU84Rgs36AtVPRATBs0T4bAhg9b5v+pbEdp8KeiHQVA3/EMHxSXQ9lG
oML4tWgHsrDutbZ3YBBTyi8aCFJtFx67UB/XYQ97LTdt8vZIjut8I8VACU9M18vXcV9beRANGp+m
rNfvtCz98VMd9A/EzP8p+vyhZBaBKDFh/v3b+T6WD133LYcDBNbm5+Cx0EYT7mImvTkE3tRLad1l
SD+k+t0+xplxK63g0TaYigWPLMXryKZdxzDo/7UQnHIP7ErITFqAGC8CkHphtpjGd3aBmwAAu++D
mPjQAqEeXgezDL78l68vD95bRVQdXN8Hg6N7niyzyrrsz1+/YSp0BAtr3RAcVh+bpUyu9UKkKDRF
4isXi8gUA3UuYgGqRR/nUO8eOkOcmdSNeMxYMbmw2anuPKovZbb2sO91XkfWX9VAite8DQ/3fBeL
ujkOkHWEK9pzQDtSIivYmJXuXnItu/2X3yQP+a+/yRWWMHTPR0NsyqrxL79JgO0s/CQzb5Spi33T
6u56aNwQsHl47AVxzm4E1gdYiYGtw0MNUtbaCQHIfIFPOcI5rF9wkNVnNzd3dBKMq+U9izjucQem
1qOTQe2i5VtNftht//2ry5vm71+de8fijuKuMn+7moqqCPoQjfTNqLy1ztzm4wwRNIemlzHsWsMe
jM7ofGmp5xQuazZ9qto1Xu2dzZzZIZF8vrIB2zZRUAFFQuFoTKHzjRHzVPyEs5aIOw3E73oGF0Dy
WRHde7g7SJnG4g7qYOMSKrxOYvAHAQwWcMIlDx+czCsTehOXJNa8Lhf+to4hL6L5ha7tlGj8x4oE
CpOSZ8n0q1WSWB0s0a0KAp7DQDV7yO7Heg6vceT4d2oBEMkdnHxvI7BDkabfzRM9WDvWup2ByN9C
5LIaw3L+JAtHK2+M38O5YQBDIX1LU8FEl860l5cYyc7Su+FereHQekiTLt3qptY+mkLA4K6DY2n4
0BAF8Ely8EYnfXYWq1k35JRsNYOH+ZxIl1GrU5zVqm/IfX2gRu0HUaD6WSbPukVGdbBzaLf/fr7F
P12qjulCtwKbTJfqNxyVN3qw8NxI3HjwXwa3J/aU7Ip9wMQ2GWsWJmVB0o1F4XNuX0DkYMTBPAJs
gF4DaDjjLkI53vva2kib5ZL1xg26bZhi0DYxbm+WxoeRWfjv/8vX/lVHIVsNNBwwkBwXjJbg/7/e
YY6mE6NqN8ZtsbU1DXf0GKaEBrqQuoWTe7u6QKyDAcSn++AVdxYD5VhLn1r/s+7r4uzo8Q+PicvD
6IHfkdx1zYpyOg/oJOaoj/f//nWNfzjKEJNNz3V0n2bh9zZ6QPJKBN9k3HKCZB70mcDHOf0Uj9kF
90lP3lFBanPhncjtuBhLkV6MMHmJU+Ko/v2LSCnL77e3afi6y4QG38ZWt/9PKZXB7HY8mjhLfTE8
1alhXZr3WDmdSwkhKNK1/l0+fISQYz0BVbnDNOuvu1GIe3Uo57bbxfOYXZuiszbL3K8ZYOB/PCKH
QD7dEkAWJ9qFk4NUrSCBYMrdo4iHxyG1ymsBkWQMDH9Hl7ala04iEJUiojmS7EOC4W797z9V/MMl
YoKapkthuLb5t5ZMWFrp13pAN3iKv2JFoMrp6WK1NCbekMR+nNv0h1N6N02rk20VTNmnxDHvjJl6
uqC8tKuSrt+TVAcN2hVn0eXwphdt2i9+oYF6RfHy71/Y+fuD3HXpXPDM4D/XFvLc/XRucCXo6KkH
cWvaztuIPB5IuTOYQeu/VnPnErliYeDPoI71LjLoHsbOOW8S69gS8din9gN0HmNrldNXqOTeBapy
urG98pNFJsGaBzCwKc9Mj0xAQVqiEy6cwTx61nvSvLwDoZoNIjf66+gQokPfmidgpQAbyD5HIGAi
dTXc/MKYP79gXDB9IvZcMT2muvAuXTr4Wy9pjIM2uURkDbti8YZr7SH/0AbvPpnQKDMGeSja0P6h
Jf26iCvjpvXuyUz68FQmxpPhh+ZLPmkItkVpMYtR4gKTgyfH1E64UiEi86NEYw67fz/ulmwrfnta
u0w3cxgICvFpUH497kkGTtWbfcAwfpUta3cZHucIyihpkc3BAWnxqPnDSIJ7mV3meelX0ShJZ7O/
HbS8IZaHCYa+tWBoGnurIAetNzvwKHhLEz2EWFEzAPbK+VyFLz2gmMD0oOTVPdB8xrKMH+kbFrP1
FBbUAQmquE+1wnn2QGdlhTgvZi/uvBK3ZT0H452AqrHgzqi8MnvC5Ig6sbN2OYFRu4nnIPwCt9rm
dgqQrmz6/3KFGnS2/3akTBR2lm5xvOzf2YUafIrBIfD8NlXFe6vGw0Fq6Yc040Jsa8PaUKeYV8GI
eyJA1Hu2Z0wIDAYx4EzQV4OsXZlYPQrTnV9HXq9hwQ+vJ+vnTrDze7fFgdBIHYiOpGHrHpPPv57D
nNFsoqdzexsrE/rrmLYPvk2mnJ++oLbzLo2rXUg6K1ZahQDKcLJiH9SLvfKcCsO2vHwrMyXnYm5k
pLpm3jWehS2wH/TLHPhkDuDrDpGe7C1RaTsMbvEubZeUQWs0bwvzEPaW/jia70eH56I2Lqh0KsdC
79x91opsPBrBqtCWeJ9ndr0tLaYDJ/Kx53oBIFPLeX7YNnYrL37TKdY6+BByiKrNFJB218V+tDPc
skH4nNpw2n0puWC+Z7RNLO5w09P0c5LO/QUWSZXRNNP3KOmri3dpbhi7wTOB5FZVvmNirllHvhWu
2xB9iI0NZmvGZbhxizj7b+0vIKrfLheGS8iegdsZliAtw/utQUOI5sPSmcOblo7lNdcWsla0jABz
mVFSahfbrr/FwdSRezZ7xy6JT4r81iH0OI42ia6R+8WbyCaS0TcEK7jLQoZATbfR0I+u23jReuzm
DqgIKeGJ8yVrCUlxmS5jsmTUr2Ubo9uGS6EbH7uuNh7TYHrpBkcndvIhgaatD6TMc8D0fZQ0X+Pe
2RPrjtzPs+3ocRyE85R32illAmklEgEx29pOQzztPJkVY8rUGGRUO+b8SVyXiTJgkfUNT5zk3Mu8
mSl7dOOM2Rfc5dHg+AfHC9eJJ6snKqPJk2KfptKhbVpi3cpoG5OA9MvrmuhvkNlPrszACWUajiHt
hDIfxyYoJy9TBN4yO8clRKeiWANpjVwdXAeop1Lx6JMje4N16PSXQibxdDXgl5FsHmA1p0mm9SzS
NNQsaPVymeUTgYXLZLpPKHN+6qQa9m7Sunv+LGENQE42nUwG4kJHICnTgnSZGwSLyLjWJAk1wKF6
BrCQjEgZciZxGmptvviVkW8bIAIw4pjEHCdiNyvEakmfQK4jvHMKfGdrEma0yFSjoon4nbZ1nawe
hCffJgOqQdCVGeOY1FOykQaTqUjMiAXue5KTMF2vIRV9TwSFM31sr/lALI+DAHXToHpwkB7crJGr
h9Ob7ZE5fAPtDH0qmrW7BfaoHeiDBGOaD0OXfCJk6nPhFRFW/cy5EbGy4plhHAnWecBy96HBovAQ
lyORQXm8aQwuiMTSdlrVlqBJyRqziZeyZM7UJBOnGpk91RBCVco0Kk6b9AnLTLXZOJgysyojvCqW
KVYJ088rPSVSM5udh4pb5TBVfndXbRj/kCpVRBev7L97Rukxl9AmdxkQHx7gJlmBQdtemRlur1mD
zh+J3dEzvPxM2teW6YwacDrPWxClM6EVSE0hE9z1MUR7HV7gzUX6i9JOI0CTn+XE3XzvqcgUoAW7
OI6KXWkDN3LHXOaBUXMaAkZhFFBcMlGuY/ajzLjB0N/6B0Ovrz7fOaDLVaKkv5vhuG16ijQbKoFl
s6rpgdMgE/+lmQ5gs6Hfj42PMSBtiDNbwvbeypZutcicM5WQ3cjss9K2KjC4DpeaPr2z+NRF03Vk
sYvmvZ+oAgXDcqhasprSxdIfsq7THwisGR+SI5OvxCh3HKRWxrn1MqQtl3FtRCeHhLgEp6607Esu
M91gZ2yRIR/ibnLujWyo91kJxDHAdAQpa6nWVP2rrWj8r/iQQS2ZnyYCZPdD0oKLmEC8rVyu/O00
kRQDr4K2lvw5V4Yk+XLh4u9a1R6TQozt3DMmB4qtU/ZtzsPwYenG7qiJ4KH0yOapIbiVRXvXNEF4
F8MQRqbdDAcjat7luLWeoJ6dI21errCQXOYesP2CbtS4bL/Ey/JtDjSXjJY8JQncHy7MukM8pKU0
jGY6V/ZLVDEWShciNzCnEB+wuA+qLxMm8X0LH/gauM0VETrGoSoP9jiTcWFlJv27obbWNATONmqH
kiKFu1ZR8H05faopyWWQ3p4s4sIDG/7XYC4f7GiudySG+Sujr1O8yC4qQ+u+wt1L82Xc005Bi6mS
Qyuop7jg8HZuyhS9gyGocxw+NkzNIRq071FnmHAigweTOK1V6/fWi2GIFy1apu3kwW2aYwKgXvPQ
f1pl9N6c5v0kCJJWieGDlIGpUqbaFEBV1DiX1MLEv6dVXnaWFE3Yhbfo0Ddpq1+39QgpY9wSjShr
nrUU26hFNGl3AuwgNT0Oqyq8vi0a/6TLCEZXVdUmWtmt64lvquhmydBGxw0gnwBbAFXOwg2JdAwq
YM0OcY81uY+qLB7hxd8LkjaSkHBIco4+v+6O4kvkCKKLJflf5bCrIIA+xjPnWEROKi49wpeNK+Mo
wc3+UshTpWTFYO/IskS30uycjPp+IIMuhYy8pHTwEpKB2cgwTE/GYvoFQnUpdjtlMy5vMwLDQXk2
PrsFN8vSDDrFivlJyLjNXAZvauOpkEGcqtL5VoT/bXORfLJFq+2V67e4fVTYJ6mfQsZ/qhq8Wigt
wdsmlnsLLWSCQQcFgSq4q/q72lRrocofVdvU7naNobVr0y3um8l4SjIrhN7EI9nNXG0P5XXeCAJJ
mkj4G6KMob055bNhMQ9KebXFPTk/6HHSUDfqzk1dalvX+K5X6OJHeAgg2RzGtAO4Pw/gEJGFNSin
Gn625ejbrh6JJh9hVYxJec385w6HzC5EcrfVRPZ59Ns9xRQba5oDxm5InU0wEnLmBGiUqmDdRzZe
rLmksAkcHTNxzoFivuI0NvoPzdc++yLdxJrL7Rkxwk277Ngk4xaT9QFLCcSiYQS0BhQbeH9BEAVe
qppnf2YZ9QHYOijM3SgRft0CnYVsDIq/5XAB56vG6lA2Mg0zHJLfKOiYzgylkhtJx3o2iQiyvEMh
y+WZEj7FUrlIJY5ACHJo/RClndqVSKGGep9aU/ve3vv62f/48ttfsCMmBzvcgOvf/828pUnFy/Dn
P1PVOrDQeTr/9LfBj/AeUQ9w4ArsgvPM5tsfr2SvKIjq701biWWrXihpnpDLDh1nZGGsp/6CeuXt
c+qrqE3orcAiXKIGw1nb2E3Sr7Ji2iUJd0hJKjBldAZIXtl9S5Jgr02yNouQYiN8sJnk/sT9SS0W
gQuyT3STHNKOBn8GyjEPUBQND2M6ud7wLIiKS4jeO+tO6m1Sf2DEYQkmwyrxFcGLg0E+sk/FAGUs
He0EIwDBYTuCup5Gz+NOVi+rRc846IQ5Kl2LurLWPgxJWIDy0zwF7dOcJJR5k4XqHe9Tu9RCbeYI
Bg6aTUjyXy/aGZVN9Y4q05k10BMfQDh/SH2AnjymBEbLII9n74B9Ge2s1h3ztFtOdsPDE9Un5Nds
IXEORt0h+RCOwZOd22h4ZaZDENrwNtVqkWskubeVhzRV7VCL0dHB0yVSgFFKkmKPKWITGDwB1ELJ
6t42I5lT6yrV3dtO7693v+1Tn1Pv/u3PTGFLZnDr0QSN+mJtelcwiSDkLZFayL9kn/057MYYtxYB
hj8pAJUM8HdZ4Gzb+Um9oha/bap9naRXvr0lnCMPSqaUAf/Hj9AdwP1PRhi4XuY6Xt+d56X/x+qi
NHxv/xj4+m5v88iBukErL0AlKK3ff/wHlOz47Tv80/uUCvLtn/jph6tXfvvI6Nca2fR3PgaNhunT
DhKy/IlT75pGtVZ/pwqWtnvS5RGDRojcUB2ZKh0KTPE61efchR4lz/DbGVWbvtIC5WWGIuh1Xe1+
e6taUyc6LoeQpDT1gWHAdowWIl/2ZhKTrSDo948LhFTyhzc1A3ElAW3m0SZAXF4B0yKS9sMk20Nf
NR1Ow+jIqKEoTlh7SE2gIi31TAVO6ddF03oCsd9f2wHh8VhRI3sFVL7auovNCEP+aflHX0XkwgiZ
lwjOmQZoTnp4YwjQa3VU1XkBNi12oi6fK0Z1RyUKBrMPE6N7yeJuqw7gb4df7fvpFFVKvfp61N9W
g7RC+hmjYPD68KurxVSxpEwChvm0WnqvwnXiFrd+Cs5ToGFTXqANl2mahiv42g+6t/O0FogRFpC9
EwT9epI1TCsdgZm4fbSt8DLsBx9hcUlXcpWIpSE0z7ybalG/tx80ktIuXnELDDsEVDMfQz101+gZ
wlUfGRLLYF3rUn+2xyE+iu7apzrC4dy6wfQQByZavsS7uLXnK56wbGvRBPPMo0rU1s22FLVzF/fR
89KAT0A2/pygAN47tfelpLFa9Vmir+JxiOBY8ayfYv8TdHnjWvaju54sMziStHhWWUSto3/yI8/Z
DYJ4us4zPtppuJCQgLVckFCFLLq6T2Hn4LwcsVYH064YGdAD6vqM6ehToQ3lOU6YgdJ1Bk9UmAR9
Ax9ySwtM2UxdyFRmOR19Y/q6UADGcqL5+yBswwcdM50LL9Fqbkk4S0aae5wL91sR5PNOb3v/ENgj
sHDdBxgfxo9uu9T7akhehtwi9A3448aYyT8w5xKlSj7aSMKYMDONJdy3xJON3Az3YclsVRxlw66O
S4J09ff2TOysUQT+OkYosuGwX4sZl2vcFF+1Qi/uEJYmPBqTA/OgDzRI8AIXJzpmcXZNEmc4Zk56
s3w9f+4HPJu2ZX2ZxKy/a7KDbtrlucREuUOVB1JbzPsegwd9lyE5Bl64HXFzrSgg+6eWvKU15+Pr
4prXwa/sM7rRVRFM6Y7q0I+8ZJ4y1XNnjSkXnnWNFvSUUwe6kKVQvPNSxmLm89Q23ucMajG0jF4c
iMzL9m6NQ37qL6lD+2Ebbf0gJP7dxtWQtYZ/qaFpwQWZUCQGy5YAh/th7uuDa0wz7L/mAG94pRHw
cBPdxBSKOVOjzL30HHZxy6WWMNDjQad57hW1GalcCUXMpAgNQIn7vrvBY0s3/WB5JP5W70IoCITV
Ib0bIKv1M3OIuo3MrgmwdHrDTCz4qH3qD1lq3eYp9S9ZlPfoedENxsYX8tBIzBgoJ8xtCP1mwVMX
ODV+X4eU44cBWZ/wtJMAteEziY0m12u/5ejFrolvvKN+Qw+WEfrOMMYtd3d5RUm002dcNGbeFGcD
OVNUmeKSf8Zda7zrQBNU8+McF8HNgCRlEhbwAGXZxiMz31HCy6+2m9CISbRtU05I2cr2XTM19pOo
07tMNMml1aevRcMcVdhHzt2s5eOmH6kjkQeyWSiuP3tath31hAhQYhwPRVu+Q4ZdHRmfHhFF6CiH
yLGyZuoX2FMr6iYO2uXzYMCWEiLh23GAV01gaYdsXl6SKmue0wm0oJgeUpJFwMncvDxG8gefK7bJ
zKRnh97QpYuUiXWyzBMmQEvfU7TBBDqA7o20UL94qJv3sJ/7VQ2fGQODgxAOT6eQNoCUYE4T6cm5
W/z30yCyiwWrYz0IgA76whwh0sRsAw/QPNOPmtYAUpKDUSPPq1w4yUW/tvPkwzzyzRnta3BAug8I
A7FFD1mA57j4PnfFh6gioa9Pip0pAq5uva/O9dT3j0gPnkQjmE9gc4MJwKTaogHTdr+AdjauRQVE
KsJ0N7vaR2keuHYVztw5ErCSnPiUZpDXKbt+FXr5jNrwmaAGbxdW7qG0l7skrz6UWgPnrpn2ekCt
1Z8+6h2hGCVSmm3iN8FGlh8NkxjC44gk+LPxAefzQny3tiVgoYI28hzPn1BNm8dygFwkepDFyfDY
2ckPO02aw5RRN7FLZnPzaIMOtHluqVDjAJ6bYz4/QqTWt8OE4hPg2fI0DswwmgUnwHTavcuoNXMS
7cUQ+sF1LyJLxDOhG0DV5+YC9r+HyOOTqo1zAETMoJ/nUMcI3OwGe36/WHW7rcK2u9pDkWzLsibl
xH3SQYlfwoIkgCmaNmg4CXQEN7WGmBHuE+ajsBYSQhiPl0LPCI/voeb11ZPAHLmLzOo+6sd848VG
f8mXL+U4NzcAQrdejE905ZztSPVgkhZhs8VJDHO/NZPoyQ+daG9ECXr6tqlwAY/Ri2YGw83VmQhb
fOQ/i9Pfhvkrga/NF6yM9aaqwel0KRcts5EQ+ZNRYBac5nUjk6pDrNI3TPEuAbQtGbyqUpIxm9Av
t6HDrqv2BGbYnM2p+E78RHZwLEjIc+ns9am4eJatHRYsuWtB1tCmDbhh8PHt44p/x0qG6i5MJqC7
9sh90ecpU8Np8jJDkQHaGK1nD54XUeANl3VOxcNvWEzF/ZTbGQbZrNlyTaxbR5z7lgeD61Ttpurm
b47dXefSMED8xJ9xmbnHsJDNds5c9FxY3N90Kul6Nf4u6yam7qE207YSsqTlD67T7U8mcbzHydPc
LTDRjkevpT1lqbPyLOtHMffju8omglQnXIdI2fiRtHbysOJwr5fJ8hD56Wdw/eVdOxSkNlCnPnU3
Qofns1Nbu4SGfk/ZhaG85e5r+ITMd+c8w5gVFc4R2+z4wtQKly+0W3iNJjEnoQWOwJF9pfEzk/P6
nvAYC+Dq6N9ZiY94CL+6P6XTtRlvYfWRf5JAeY7CbjaWD5GDKHrWyYZJtQGa/QxkKLCYMgW+7a6r
wn2BgkT3QrObTd6gOTbS9H2YEQHpORg+o1G0u8bBMo7adNhVASwZvSUKlJ7qB8vKXobRovPKFKsP
yHQzx6NDf2B6Tm3CkSDLp7txDO+nhtnPxOFLJJpJaLVHYiYQaMD3GpMrmDt05zPFO9Bt4Hk5kGZO
dK9ZtMbWscPvYUNlrqTOdJuw5fp1F11c/2EKB2cjiuypDLmUh9gDbWjQ/NOF4aqYl3tylZMTSmUK
RW57vxh2u3XC6V3MqJkZ5CV+hmlxh6PBXtcwpPcLJBmSHg5m4n+L6wnSxMDt2iEgIke+vWqgKzfT
bG6T1nLf69YPenWgm8Tobgq74HLpq+8Ucx7tXujfTC1mItl33vP0qrYpyAMDnNutyqAnL/nyOYLl
vuqTBQalWdNnHEgFAtLarCpRa6SYkDKt2aMPEeR/2TuTJUmxLct+EU/om6miPaqmamqNu/kE8ZYe
LlzgAl+fC8tXkpFRme9JzWtiEi4R4e5mSnPu2XuvTeG7pb/rbf3DI4sY4II+Y3Vd4CyRra7MeLgs
CXwh4VY3kAXM9bhHdlk5ZEdZcNLomKUvHMWHoPCeNblOXnFJ8xh9poXhPy8tyZ1+XZfgfkdlM0Sz
L0swyQqEI5WXA2thePhppTBAgDDexADjP+gZ++anROCd0m0vyhi3Sk1JpEP6p4ZL6ce+aAN6kyDD
15V/dwC6xhSHoYVmEZLgkVU2exV7+WiDFVnPw0Aix2yNgTUcFGwWI0kfn9vBeuR4ZsLScftjq0mm
ZbcoT4hV/N8Tgl3JsJ+WZIL1wLxgSmBfbE9UTr4Jj6LOnnqiXe/pGJEC/0413XwmN/4xVeVaTckL
xUNUrafxwqjQ8zcQ1pFWlF+tY9ymeS+Uy7OaZGxEzdMdF+jNNFi2UAd9KhYPuG4lgVc53r3Nmw9h
wMMfhHbQDRNC7EJ0OUd9O0jFX4exKscT0Y+nlGRBPmvjKfAHaNCa/4eBx4q0TsabLrApKjLUyeXd
dsP/dOpaxVQx0lrs+dN3VyLA2JQ+vTl6catseZ6mmLHJlcs+69oV6k7xQWM53PR2H/al+1SnpJX8
4psjZu93LePvdvORWfr0cHP9Vg7WR4O19OYF4gtBGePcm3a1M4WcmTfhpLW5s3b1DFFTKLFLM6x+
aW1UV7flBMyLBbslTcF4sc7p+ntWDpXPAAbbwHgdS3G0tLhCaVv8cw8xS/N1/1Hw/C3nwYnKpu9C
ajVzTittddDFaB4Me/J3uG3/sBt/pGnND6vx+PhkvnGFOx+XxPhoVHxlPJJn33IPXZ4sT3qG26Cb
7rRIeEn10drKuJtpIAiWtLAim2a5TXwSG6iO8c4HORNbw4YSKusQz/197v3hVIDCbOwXty3tq9H3
TjglRnM10/G5zIlnNm52DeJyBnBSj/vSEOckMEBL+H56+LRnJlm5WufTcs/zNWRfIhE51oKpycFI
n45i263DeKFNTz9GC/1myLHPe7xGK7pffF33gB3Kn4YPphiBmpZVddR9uZwGt2lCfgozEvBS8zvD
OV2vcWyyRK4rcVKZ+oMN8ZDSBBAivqD2I9ZsJhO5OpuYKXU7aofyN0GqZYsNR2c4aoqzi3vUjSvj
AaoPhpt2QaVpnpLpmyYwavosIe8YoiGGtjgjPr8UmF2vbUUopCC6zORXXZbKOVZ+y/msBsRp5ziR
SvpYwMNVR443r9IHnF18lZ2NVTKgcyJ2BWRrfCM7pTiDfMpOjTmecxVb1zxu3/+5GlirnpJCi0DC
cVgD8ILKDqTjutDKdak5j2xyDs4g49v+WAT+rzUgw8NgiFpZPLdFYdDX4Np7Cjyi2fL4wHWHVreA
4FTcmu7WmLSHrebfnK/lkcroH+ZERiLX6vSoUhIcnImi0nG+IvD5J79IAwy5+q+GhkG8QTU5TduR
0TCsHLZAHMXYFChimlwzUvEWbC0uXXvYWbXNXqhhB293JaCSNapTBkClWQGbp7bnlylBBHwEs36G
/En1GzSVnawbWA8IHwdOxLRecnOFrG2oJG90WhUrwKNlpW1Xo83Q0Z9bZ5RbGAH5E/wJuK92chyO
CBHWF6f5BWB1582NuvScxkCjii9cMzKS1qNnq/FcFMGTJtjS9Lpe7YdUn+4zGOG+TylJsXD3JIlt
PzuBFrFfgJSc19eyt/Z1QuEG4AyaQBI/3S8iYESIB8rc2LyezVwbwrGUzPPYuvZJTXMZXPAvkp3i
1enooHCSlbRv0rJWpl5wSGdYrfgw1UHzmDMFrt+I32y2Y26xuZ2ProT7P3QmXKx1QVL28pfIxvhK
MePdTMZbCuLlfeoNLMoUBdKamVFYLHy6vzgt6hgDz7VtMJKWdnUMMAruLI8KLNsZqMou2qeqbNpD
X1iA5WdBEZ6VT1v6MF26eh72nP9uFBprIuvpUBBPvARgD48OQllY98YfTerWlRqG3UIe8KaUkls3
gx/CVRpO4LeOVIgLlGnE7TQuDbCUx0I26UUgeWGEBDqKPjSdG8C+95Romst+RkvVTUn3TQjt6oKn
pa+Ayrwh0E+YO+Zrnwf2hg754eol5U1rAS+564GE/Fb+VC3Dl2XFAo6F+UuN3qaqAnMTw05+UzwS
g97NXseuR/gdvadWmu23gMxWZ5c/TTNIOI+bL62jZUco7frBDGCpEH2qngeXiaQfk32siXjXBItk
Mqe+G/PJHfulBdeSuwHyJ9lZXF55Dx7FY/cQ4tbJt3gp1yODGrIOyVOaGOi88WpOLaaoxtxBaSLg
JkiCWTzTcHzXoO/1mdP6OpTkhpGfE8EZAfkSpV10xzbFfLlkmB2FRSAMECfaLKA+n/qW3ZSTxegL
uiVTuTdjf0shQXzIB2NAwSDCIHs7Q7/TvwdMUE7b8TMuxNeR2hi60Mz8YViIIQJ+Skc0dI0kQGNd
Qt0uXe7XpN6OSfLDdorxHADj4XHxBC0LurQZOhZHcr+YsPKkQbWbRwyXcqh57i9E8jqOelDNco2O
wuwMAaMASajyiz/ftJk+iaaZ442bGsvBl29aXgfgHzLthAQPQhmRftPTskDvNZq9rGyYk/3MmFbA
FO6bzEBwAvrqPdMr23Gjdmh5sXYz6wnpqiOym+tDpFO/4qS4m8o7OMb09NmoR2kswDUvFYdmbF8K
SuExgVNI6LigYv0Kwdfe/+d+TZePPGCi7kQw32iQ0sJOK/P9UsdfZtGJXWL6CTQMei8sdedtlF2o
l/r6uYIpPUXKLzWNY/FBUMsgVo0hqAFJwn0DjzKyRlhaSTFA6v+ddRTgTJmy7/U4/gKCHgU0cuxk
ruPUL5VDSbLz4shag6/lYJtoZ6aDJngeA1jvheg4s1pTzJZU/OHbfrba7I2wqrmVrExDy+k4SQqH
4Whki6JWC0ca6996I8+3flLARatgulXWxLWT1i6dO9RwzPZ+WrrsIDBxb92lXvbQNAB+eA3rPwAW
G8sS5cM0yjd/zB7BlNgn+nemnT0ygLj6WO31oLH3TeU8TdIbIoGIQDlSE89nR1iQvbz6YlTOdgI2
vA3omAR/A9ME/60K8wpiclLwhsuYVOjrpYazHWjfJKvDgDHicZTCuabFWEV5Ed8UPVUk5pzvSlzN
JfUvVsUeiUasBDT78qugCyGs9IHrqVvaE1iXmJm7+f1phgdu+aMWrvyyYVeVg8fw44PON7lLueFv
rpq3jvnm0Fr7Z7EaCGQO07Rlj8T+fzBwZbd+oYDM6qbyavnNfXQzlo1Nae3zBntqwd0csm0mrjt0
10b5F7pB6gd7WzM0MtfbMk299XlLI1mp4R7IHP+C4ejDFqKL2oSMxODZpHPLGJC/LPsdSKUBNs+E
9NG5FxfU26xXeJLyhkD0oKNsB2j7wCteZyQJrLr4Q2qgtHnrOltcxcNR6gbZSWFfY2zRE0kVe36B
GyZOTtole9ZKTvi5eswToPRafzeLiS29Nhd7u8+/tmv0Mne19zFGfyFYydhRiJvMVvNiAPTKQvSs
lZGcVfAQXu5Fn19Kzeaak9UDuJGFc9P+nXJGxTiMe26jNIo28yem5OZSF+70pchgN8fpjhZK4g11
EbwKO3gpuRGiREKglcF6V1PuvJlKVlxF2t9wwsmbKXyqMvWSZ/xO91m7aoRsvKD80wajvvPEwotM
iqtVVHqEyNKf5qVjIGnS/gwRijCHdmnhgrxlU148d/Bk20OdNcUbb2cDpgRVLF17ICyav+g463eV
AYMSG+h8DSDx0TUuD5MsfeApILs+dwtG9+CIoh11JbLDkuEwTNE/dL/LjvqvKdVoERx52hcWhSY9
vzIHZzv3RnCdq+KkNZmH5b5rzwTgvmXt4O+MihrthqJHOvfY8maTuVEMtZ4NIpGMAzus1CR9bLYh
C5vsOOcwrim3iI9AG7ALzRW7pQpm0OjWNfjc3t1qcfuiS2s6KCPd96nlPWpvPljQ6EinGk9VXXzr
Kc/czKOQj7oAQKdUg+10yCPROP4pr1kUGmBqolZLD81k6re0bt75EQjaghjBZ5DaFl1AhxqFEqRV
Ve1bP3fDofbsrcVEfMCjCzOBDQugLSx7rknDsvZDU6N7qH2x7L2GuLLI3nuoJcc0pjirr92RxSpM
6LpIw6Qc+0vpE5qNp6F66oof5Nu3mW9W33OephsL+wqJn+QqqP/a1aaV7x0j52nkkod2JkIcmjKs
r87IcrigA7Up43MptVf4l+KJLC5oapvSnrYztukULM9U1Nf3ePpD3Xu/G1NOF6x85rsLwvc2FflG
9ygG1oU8N0TGsObp2Gio1MMjW/fXoRbmbnQ4P5j+xlCjcyV05FzdoPgJK6A8Nf6s3RD7X4IS6YN1
XfcEut8HZ7qwDHrhnRNsoCB6EWn/WAJx0UhpHsfgwd67eNG0P+XcNwc0wzG016OOEsWFUgG8k3qJ
EyfJuNryLL24hXXL7aa5BYZXPZXy7T9/YY5cF1iy6dLCsOfatRdpFoZVqovtXWbb/JA5nL1mpuIi
oWf1YvUOTW/DLDaqW7zjZ+DCVExQpuREiVTUHKCMIE25PjATJCsz0ZqLmvMvK+TI1w393iBYyXRw
d+XUaqEnjI5NlHn8PCnyLeD6zbWjJ3s+35znve/0GGxd72BmyxB6wGI5o7O8m/Lp7iScOBP6iVNj
uvE3YEKnkKBUZrkr4mba4fk9NHxYITONscUd6l3dpf2+VPm4/wynt4mx9kwUH8n6PPHWso22154T
CctUH+fpiI8RKtHoeccRDgSH6ueyttQV3UA7tGqipmiVHYXkta+AWga22CBiMbHWjMVYYvKNGHg5
sOyiVIH8xabu4XOMsol0zWX5xHu4NSSeLI9yvlhGrTMEOymwzY0jeTO+JzyJ/XjwBxZyyWS8jw3H
slb9ZIFZ0Mc0p/tYVbBSRbeWUWDnt8zeughlREIHHc05WXAUyJzQTx20iFo0hEUTFq69Y7yy0B8x
07NjPTqeml/t3M6fEx5ZyTyvbIb5RUmH/0KHRoD3GbjAOp4RQI8X88JygaARiN/N3Mwr8WLAl0OE
htS7+Qo9Cp90fq1sk3iNxZpX+eK3axX2SWMufqLXJWQRRztK5n6jAMPzKP/wBnAEyhj8CLBXsKk8
fTjqfG5aa4admF2GP6PYdnnWHc3GY39XRSNuPlK0qYNHeo1PrghyRCwoXG1+H9lnhO7Eqlf2eX8W
2C3QNN0n4fcZgCPXuXSu+SV2v02J27/zYb1lyqdzJuto07MG3AXuxLlTT+19aptvNMf8sE26jCjC
M6uAXgmHA5CIA+YPl7bPlEDy1B1qZxAfpqftVJW9VKaiBGpw+/vSVCe7pf7bScvwU5mjpk/hd4AO
28OK3dgm2K+uNY0n084jb34dbAzo9HCtFfTlfGvSCYOWqz4c3+KbDOKt2VhHjZPSpbR/aNhxD8mQ
QEBoWl6b8MdQMJNwLt00oqaZJ4dRxO9V2u/8lPRIbfTIxNRx7bIuYxuS4GCm4DcB9WsJ+jxYwfYq
GuZR3V8TzEqRAwGsyt8ZnVpqaLqcF3Kn7wZ3OfqxhVSiudbJrKs3rNJTFNiTimaUokk61nlQRXvt
MKwcAn/54VlJHemmVUWf/9Q4oo4oj39P2k7sY6tZzonNl89/mhaa0iZtZpdUyqunsdh2CdoCT2Yy
N+DamCa2MT9LcE4PzUMRH0JJ5mOuxxRbYh7QnunBS9eLxXidu6QLW48Ye5f49gZU03TtkO8/42U1
8iq9pj8xYt1aO3Y/oOwyEhofYvKGhwVmOfIUoNBeiY1wNS+yijVUkLEMlM1yNcdePVv5N2yJ4JTt
AvYI0LpMH6DIRI2Qw9ZoTDMs+j9NVn1NmfwPyA9sdXGv81JeoOmM1RnJjPmrys5ZMn21dYqUjdSf
toFPTwA27++f/ogpmVlPq6y9LrZKNjilV+x8zSLT98XBT8fXNMhNAMc8KVlDfR/4i+R49Ta4Kf4Y
UEM3jsNt3Onu6lfpo9G23ytjemDPC7Z0gP7Ms6U6GLG2nU3HODuLc7Vjv9kCPG9PgU0JcgatJvDH
CICVFgVxdRFDUmyVIMZrN0zdVk/vEUzZM5rxW0Lu/cyY5G57VG62p7wdeiDQnz7ZcSXQChgcn/il
WvMFcmDZA7esaKUnRweZJPD3smJ7kilLC4FnoiWL16H0W3rleErUcG5CXAFZmNdzHxYQhTZyYmHe
BQZrRUXD6kj7605Ww4i01zjPWebSIxs4p/yKBzJ+s+Raa8bTPgxcHCmZV7IbrefvWMPbo+6cE01z
r6yyGPtNbZdJ3XzzS+83hatHxXvzUKG8VAPckdn1M1KX7HQXh/6cem6OGKvUUWFBqFMWz+14tJSu
H7XqB0GX5jA22S1lIbshWSKPUro76apDQdvwT3WUTbdTixoe9H7d/FR1287RKMEa2H86JJFofR8t
WnECg0nbNCAD9dfcJrZcNV8rVmqQielZEIYQG1N4kL9iTnkepok5qNvdMSh7ci8u8BjKlyYcfVV5
nerh55Qb7CXj4mTN3ltrIJG0XqHRyZeTFu8rteuFw0IVuZJJ2ty6fmBcOaA8d7HRnYXTfSSW/mQ2
srr3jrm3MpVcpW/c5yFdWNSWMTXT1XxOEwL1K5FZJ7Cic/5bPY/qSbM9/dQt8vGZJ+ht4xWLZnPq
e+Yi285f8q4Zj0vtvve2V3K09mZSKtovR/GmqNKi3WkUnRK3AYbuozqFbmlAh+v770nX9lE2UsO1
4Nr5zFb+/z6Df9NnYGCPIWb6v/cZHL+r71n21wqEf/4v/4eG4tj/INlOWYBlk87/LxSKq//DtF0b
swzKuadbAFT+yUMxzX+YluGZgUM203ZNnzjeP2sMDP8fgR44xJst3TP4N/9vPJS/p8h5qJI1DkAG
uLrP8clfc6J/SSrrLq6Q3EnMF10wkBIFGI5ayc40r41rkRXal7JG1hQKA1BPVIMsBY+moGNdUIng
gNPmHSaxsYWVq2j4ZI7BODude73aohpqEQH1hoc3QKMxkHHIardarYAnNSBm0Z6ZPJSv1RerkK+Z
8Pd6nx09m6TeXKTxWY9LtdVcI+wDDbukSVHaYCTaMR4xwyVKHmdjcr/5AU2IJW0QYRkIdmK+sliw
EGwGPuwdrZp+ymCUy50ICFq32/RbZgyamvzhuU2YgBe9N/eDohGXUQ7aF73tTE1vbZ1i5pYvbTMd
bZdyh0XrHdYCzGADRIrcWmBteSuefSPYqUeGnZd7rqUu1LOY6ncMwjQw4UdJyazd5Kh+cnoE6y9s
tC4xHCqhCE1p7o8e5wmwgO5JJd4zXg5xG/sOdsPc7BAaKpqvCAH40kMzX9fFsFMdDkD51m69/ov0
4z8tMKyNWwTVfrJcjTBYSann4IYtlXP4L+XRDIZ5pxuyPk45xX2jojDSTq7VFBNp9lBqS9c+N830
p+G4dVOD9lXL9LsEEI0OiH0EZFPywry479f5NW1tcR27xOCBC1Uir3VKGmxFg7j+M+8D96nzypR2
lVxsEx2wU7ssr+3kJQylaX1g69Deq7Vj8C/33P8UG/4bl2G9kDFNeNwcuh4Qi+Nu+uuFXC08ObVY
ui8142ehx8OR4dbZpVM5E2OittQxRL/jz02rMqe3q95CbG5Yodr5mYWmvI0BqE+KaL0t1J8D1kzj
2avR3eQyWvd207hB8mo0RHpIuCZnT4zPWUGt15LmM4e8YW8aNXCUwXgqjUJAzXbCQKM8HWRpmKjW
O/gofQiZXra1NLFcxkAZ3GU7nYaQp6YitUm75o6auix0+/KnJ4rv3rjILxKDCUvj97EcnEcqDChf
6hspKDqTJJcqPqGQhH9zy435IW1EO0gt85aKIfO1Qw6hJYOtpttXwcu//oGb+t/C9oFPcnx9CPmo
mrbt/J2lJHxCsLEu6hevLWClwzVAHJ53GGmtq5VUYRA7X+okTW4l/alijNDK75MYv/W6pm2LTExb
9ijYh4fupzPUHaLDWB8ttkEXAGVkX8xrRlvAPvdNbA7rl4SYesiMx8qZox9tKqyQO6zG2pBbdyOn
cjyVsEppmCVdfS7F+EUWmg+tKbu3aUFMMvPS7eJX7x1+ApVM2ZspGgP9uq0vmmlx/KQBquxooUxa
jt1+/J7YEzUAbZ2dXY4wYVGrkRqCNRLuiQ+ly0tZivpQDYt2wMMpxdrf1nT9rg2mPBx98ZHp0r+7
eGrgUlVHfbF+1e5wUR0naY+HG7EbguSj0YZtnTfvc6IuNg3vTqUjltvY9izUusGfxD7FWB1auZ6S
RWoCwHhVOCidrFDaWPB8Uhs2p0HRkvtUrqVqxuwQ5+qdQ2oq8DNeaGBFouBwjDcyD77iWP3ZLNml
SK34Iuy3SjbZi2OPp6InvV5KEtCJVRxYIj7wWfrhQlETAbA82OlDoh+rgMIpGvRkX3eY3mS3zUuN
clNJrXO+OJFwjTfMebcBqRRvcjFt4fHAqJOZIkzpU+2VyZaCbzrrx2WO0Dbp8qXecitEe6SuxX7i
iOdhvqc4y+dNMnJLL6OYozbT4Q6QB8EdxvorGU428XjOpgqdUp8Y4jT/XFuUGSSGoDAHtNiLz45C
sMw5z3NyHWl5O3Cj/+pd2vI6c9QwblP6G/vFzzqVFA/QVQdVcruGT69cV2s8Z2vSj3ABx0oVvS6i
gYeJKZaauNhc488w9nGbJPsWiABWk2crrex7PGR1CAOVLnkCBMPsiIMbeIKVGF88tnO4pdvzzHcG
/qkQx5r4zSZw+qtdxnSrK/+bxUF5rw9dsTeEe+QmKI4oUNtgdiT2Q3raqHecjjmpfXq+k+JsSTrl
zcRCbLbpyWZtRZFocknBKrGVE/felT+HLlX/hjpEOfJ/QwNAjvDNADyAZRlA2pAWVxbKXyYIZNs4
xrmsPfISX5dK6Xw2YVFvAo+40OgAaA1YHhX0KsyTwszswZNkx5VqXnbiZlmT8MEcwUN04I5ye1X1
+E7YTIQGr/fTmEy/lkR3XjKSIVQcDQOpeiemhZKgZ6256EzC2VUC0CyVD3TeWz2wEvF1CqiOxV47
sMHnStYwD66EgdVYVGY7Fm3pTe89bwfmOuQjN6DmYLhtpKSM1QStaVv1bzIJQ5QmgJQQvPpNI+Ix
Is9FOtBk25bUlzadWpr/ymljpzG//0T3haPTwhmHgRn/mCoLd5RuV1EnSRM1U3m0Av8MZdq8tiPP
fqWNtGyjel7AWOI678E2ztxYF0sY0Hr0OMMe0Ze8e0r7QPdjtR3Ype2pnCGmWGtO1OKkH6v02yiy
H66WBAdzTMJAd5OoQkMXY2LsBgffuPRUmPbusq+D1t/BAzHDIKtpviF1leNJYMNVapEbmLTvjWBZ
srhXm8zo7auqQVD6c6XvqmBmLiPvEGUJH28/5WrrYtblAVAcZMcnamac5wJRXAlemxTEloQ9ElVc
UON+ITZQj4BpXoOAYXuk2z6pWiZy5qVs3VerxsbYVBej9g9NK8DTLF5y//xynMbhz79+ebnrRflf
oJj1ooUn6Hs6M4PpOL4HofCvF61iHaklSxc/ZDwF22BMgghLSxAtvSmPum2+iw7ni7ZMj9H5mS/B
fLWdvaGZsDjIiHyHFnYABoJjXi+Zgs0J95jZmPu0MKdLpTCgactDg916nnr0doLyz5pTzh9+zfrW
D/T0ISqvXqukswM2oU3W4jtwfHMMOVsGYeB3EJ9XZE7b8CyzvG7ZL9lUAsgD6FcBgTjw1/hBD5UR
0ee6sICi/VJa13F6rmOEX6p1ZEgzH/njHpoJRdMdQzQfGqGl94Cl0eIt7HKtZaXbJO4F5DkySX/P
yWVtm7iEReHIbQs9dv+vf/D2f+fOfP7g7fVsY7imbnmm87enRY2e1FGP6D1Kd+lR+I3pqRU8Pb9C
YI3vNVIErTlpsiVjuVdsUQIEJOgfw0U4ho2TBIpdBYAqdbRd25fzfs6I2A6FeAfW4URjS8Kqs0fM
MGzWea9YGwQf56nudG1DriWC81CcYpIfoc8jI+QEj7HdLDkTOONKbLCKV0N3bmXhf8CzA4k9pgRU
cbCjLZAE4XX+0icxvlu9TGhq0U+aDTD8X/+MgHj931en7WEFMUzTC0xQRn+7Oqsu61h7OQ9mRN6Y
eWHeMuNZLjrh8HTUD/yZX10AgqE7TsNZHyj2ZH4Ayzca9qkaedRpkNoOhRx6Zt8Jq3pcMdayJ9sK
T7Q7xEdj2+dG5CbBsrZlkQyMwUKAR3dPPo4cPAnZ1YMzQk+qfWzkJa1G/DfYSaVIjZMCwgtpftj3
bhUcAun9mFMcZDwVl1cvkJtusoITRtdo8WV2GcdqC4KQPLae4x9hYtyaPg5ww8/nJ4DYDA0ZTnwt
k3tNnznhoLCDgaz9S6U32QYqw0DSaUYwKp7yJEu/agZexnpl+A0doBx7T2duevVcC0YFSIdXnaAT
BpTFjSoprA2DBA+SMzo+K8Ks4nxlEqFMR6UO5rS3NSi0FA9pYSByn7i389VV3JaKs85uUjUVoH5K
c0VDQ72qXAM7pWtEzQlwDYD7wNWO6Gvybtgqg8fcESrvy+qqsJyYKR4/2QBkG8rhkS1rZpctPX4x
92lpYo8Vo55eAif7OliSx4acAP0UWNim/rtfmCEugWXTOrF/xDmyVYzi93i0fsGdmiconj0UJlQO
2wHJ0NmHzzeQndZ3MPPtpdFbVo7arVSGf0OspWgqLZsdCM4FV8+T7ahTizZzxjMaNh67yzJhZ4/K
YeaeBtTGPel1l7wjKjsrL3h+ztr03K3dtNmsf6lIvr0pwIZF2cktxT8zp07NCGmNBRcx1nLfa34d
5b5378Ub9ID81raccsw+3UMAJPMiefKwys/M0YrkBACmHYdI2VkQFqX67Rks9un8TlBIO7p86XJ7
tbJzmmkp+N+k2QvS81So8ks/IfVR5T8tmo9PhKJ+1txSHHthIo1+0HLN8GOH43JhWqIESPUvFujj
fTrjifV6oILzlOhXfrj+vyFs8TD7+10cWATbAgPG0OfC5m8nUvrd2JcWY/twMGGGU4V9Sjhw0iQb
lSdeSo/F5dGPj86+sXuEtBA7JNolFTVqag9zDIvcyHFfOZzuJuwukbWaEbP4rlX1M+zr+tWhLNvs
l2fdzNNjZs0QqOzUfKNrjti370K0HPX6QA3Ra5/7zkGXvLc/n7NWR31LVkp1SnHOhkkyqBspuV+j
Pz50CCGvSQIuho/5aSwwB5q0Iu5jFigh70x/54hGhOaIX4MJV9+ynaH6kFq2vVSSMiyynMfYEClx
GXfhAR73m1J5+06bKcJdfP8pbmF6DniF0Rjamj84qW/OgHN6zmi2CSjZcupk+MDacMrzYnl1jXbc
lYkOcHsynbAWz2PdOyxkmvTNWtr2WGT8uaU25a9V/OIG63+tL9oV12fJLl+WmGOwzrUxTzfdS55H
o9KvcYCVvNIthDSCH8rv2Hw41hfpgu5OZxOvKim805ja1TaZ8WsGg/ezIujxSAbdRdrNEpQdraR0
81jD76Z0A0hoktM7X86BtxUjeUCHkenRG7RrsEM4yGDqEQR4c2X1cLIKDnSTAa6JrG2LzDceaoY9
9MAqfiLhS7ZKd0GE6Tnw8pSyvb7X6ic5Few1lPaejQ0u0Zj0SDcbPOPcgWMGQ0fTmE5Um6+6nraR
04wUw8QDbtkmx3jpptuMJOUGhj6sGRhX+7jOsIYpt1vhZS2qmRiKYxmQZ0mT/EuaJ3D/J93algOI
V3KL/galjjOsjC9j7s7P/By2jix+Kqc0XmCrFgeHgMs5EzUuIwgkXtPnYa/a6qcBLUb08XetwZIe
99yRiaHKU7HGxYAmRLGN4yfzszOF9+VbaTg/WNgY10/rSt8GEVUPj7YtrTP5AfO1RGHeJYZt793s
vZKaeZMYPu4xXo9QdEW59yWUHkyZPh9hUDx8E7NV0XD8tos/cad+kP51n/N309LIZNCytp+OfW41
z5n2K+tT2r66zo/SEphN4lHPPY8OaQG98d/wf1QHtohs4fOyOdA9ClUocN81WZGxQP25FIkF9QM9
zkp5/06ymjfmUmWv5WyKsJ/q/JQ49ZtIGmyMqzgg9NfR6hh5Giv78Mfq2HbXfkkaoiCOjyeQ8hkr
96O5ouPdA5K2oaxvnxhp9qSD/H5WSb+iGd19Yms1j1cxvxcxlx3DUZr2y9d2mrl48KlsK8eow5mn
+KWiZ+po18h+lUeODuHfzB2SlKK5e1ODQwqg0V3Y3csAVWVfEuAHHhWU/8HduTW1jSxx/KtQ5x2V
RhrdHs5WHSBcsgubTbLJZl9Siq3YAlkGywbMpz+/0YyJJAyb7Lhqp1aVpwBtTbunr//uPn9Y3dzS
GUR68raka5aF0+vXk9Xlx7oMolcpPtThihUUJ7P6zkdablnPGojpH0wYoWsHCOuby+ianMNiTJ4i
uJhOrpnvXpZXBwBeHo6zpIpPmPVCyaQUbEFYpu9Pa3wjADrZ2X79IGhAm/5++Xm5T4/eaXW5BD26
vrskDRbNfo4pnB+tiJ8OVvvy8+lsP22OBZVQlmaI27fi+njmR/NX/rKZHlX1lNWq9Ea9uY9InLJE
rjqbTRgLsqLV+zWbLmiciihSJwKIQN2UAVrn7papa3fvJvOqOg/S9f1JeLt+PZsxN6d1m9dRvqyY
Uk3w/u7h8/rqcL3OLk9q0OEX7LutsjUr9y5H1eVddexXqf9LcKNWIIIbYUkny8jnzeEkXn/+Zf/u
hiW8NFAdZNdgaShZ4sz6Ij19EOGnhBUWomk+JbSHnfozMLUMKFe1VmBHQMvuLsTlzZ8PJItf+UwU
PKDv4C01hAymZW+4LOxuAd51UV3fN+Sawq/VDX3rjLFdf5Tr+tcJo3IO5PUNOk1eLWjtiI+z7INg
vcQfKbnzI+q9Ptt3Vs1pjO+uLeW/prJkDnKUL/NX7Qz931bFYv22aFbg0zc7pNVP27nu79mGuWS4
2o/+0suE9oqW6F/UqkKSC3ghvVpV+1Lty7xEo8p559WYxd6S5dpJxOx5FXWwbH5i/n8/CTyCZcrn
AC/ah9COT+pw57nzv3w0zciXf+elV9ecORurefqMDLA8fph5DK6Xkv0FwLp48Nq6XFC7DeIoCrOI
Gdvm5/8IF0YgbZdKDCdlfxdDIBnO+T0iMKDwTQTgAZMgKUmqwmf38FnmoW5CSQisRYC0yT9y+Hz8
zPZ5vhPE9ntOPyDROX3gJXEsKYhSSVLP4B6ksZdK0p2BH2gmUJx1iwlEunxxdkygzJwRuJDq0kwY
XgNf7eVI6MzT7HZIC4hMJZ3sTi898tgBS0rko5x374EQAl0omVUfxS174I5bIiCySL+Tnrv8aJ1+
wBCEwBaQAXAJ5rIzqLnLhCzwZJiRagGM0D4O2gMhtIb6+1yQvkddA8QFjcrtg33tciGRHosLosAX
Rhlo5evQfSD7oDXU32dCmHisA2RMJ6nK9hlqA5F5MXgV2gIMG1y7D0mSIb5WSkEKL0oiEYV4WduY
gH+UsLgkbRcbuaUNSCHHtupAhl4GxIKsUfxo9roXgYkqHqpACIVjcuv4KcUeyy8fl4iaURIHoVGG
XKnu6ZPIk/BGhgKdqR7nlKHIgtTaNfI9oDUwYhgbZAJbwfKuIPX18Z3Tgsqft5UBBb2TSUJ0pA+J
benJQIJ3DFgvTYyMOCcDXN3A2iAGeIYZgeAzboHwE/QAmTe0pGaTa+pAAFawjZKD1COpHwkyKH0h
SPGK2BssuWzaSrjnH+PRf2eE+FKMFLMFD1HffhXS0JMStKv0jW/oHhcor9qqQ1IlLHjxk2Dj9Qw8
ZCFwDiPmEBBFOXcJWBtl7RHhG3N2SZiob/rg/GnmsQSJRYDs+HJTFYRARm3vAlIQkxGLQhIGm1N2
zQJcYDAFyoKNNu3j3F0IeXdbLhAioA0zRsfIx1N2uZCkHti2BIi5SSg4ZxwDIdTuObsYgZgZ4Aab
p0wcNLwREbLgZ4na8tk++gMdiha5sKmtccRZVudTWGzzDGxk7BEmUeOhv6F9nPMWyfukO3CU6N6I
Izo4tt6ILCTL6tMY4pufOycLAZVUaxvpExmQOTB+wJN8epJ4IPeZuclg4vbRRsmlG8EgAuvwMcUr
lDhLHLN9INjVjlmKJ0Fqnay75oIWPpe4oOD+ttox8kKySNRsv52yy4U48wI21aqFdJoL7ukFvF5b
LihLGeARkC/oC0EaoRYREDq+HD0+m5AVvNvKRIYUDighoRj1TRgW2DLYAzqXQXlYyfZxzXUOWKdl
axxCcglKCqJB+JjEHuu24DIr+NrHOWcx8CNpKwMy8MgWEx7iDG1ThwnlFZ8SJHttnfvySXHb+kcy
Rg+yhB6w/9bjZ9IT9LORpXAubAyBbWsLbVFNIBRgfw0+8jPJA59iAsP7MuaktI97d4DNpLZCEFIu
gJfUjvRFV0WarjEkbKS6iK4JTMDknntIx481F6QnA75swWzEzXfd5QKDITyBOSCwdK6sEAgiXltr
iOMXJ1RQwVS0DwS751dF1iShyh6ZuoJ7UiAS1Z5u5RNIMueU1URGwnC7FHAZ2M7JFkznXEL63uzx
BoLqUZhKqmf6/MPwAFASgBOiB6MxnQuSqPzE1lJAgZUScsgUJM2F4V3IPIpPigXuAg7I7djehdCL
U8q12abMjPXragR8owgOkWoztXitghwKFWnvsq82U2UKaX1SMKttGoF6K7YRgNoGoeOeXgxjYZ02
IFaiqTaJyBm2D8LVkwUS7IzvoJvO3AjnZAHlKGz9RRLsEmYyI8VEhAMuoDMZl+LjUZsstlN3IQ5s
U+tYR8JlOpAAIumnLwXq/KQMiBZMUlkrYpe4QMunbdoEIJYEbEbgZFJoA71I4ZUUIn6Su1xQsFJb
60BkHNBwv3EHFaqppxGwDmoghwInto9zsZPSCLayEIJFYrABkYPxl4ayoJLO1J7BaWouOGcdWBMU
6AqYRRwdAUTGG2Jw01Z/CaAyE6cA7jnrKZANDvRXY8EFfGNSSbBge1K5xeqyi5u5DO5JQZRKWx9B
WQdAd6RTnrGOLS5P5a1NiPkDcfR3mJDHBpjDaVmN29aXsmi2Nb889wubzo+nPzddH21rB00NvV9U
nTD6s791xvzUw6u0nSmdH246VdrPMX9uDvj0o3uftTnV5j9Py2KRL0bMMmqbcsxrXuQz2mf+V+Vf
8lneGwfXthB8e5P//qf3nh2L8BeEm6sBXVWRsaa7KB/mdZ9wi6C3J3yV103ebF5RfY0alm5L+TCv
yq/Mxy57b61xzta059V8kY/n3bfW/RT2lOu6GC3L0WrZI94ik22JHxXsls8XRZeyhr1aUy4bNtiP
lnvzr3uH9N7OvvTZroGVtp9yDNfLce/7NDA9W8onxXwx6b8yUGWFgLOl/Pzgx+d79R7TZC9d9bNx
Pu0JoNBgNdsXPquqsp6X/RupcWDWpOtxmQ+0iEaSWFOe3/XFQkMzbMn+/FQ36Tq/NWEIrEZX6418
tWpPl41tSTMopGyesFnjum1pn+dl3dMeVKB2YV7O88W6yutxlx2mgGr/yk2Tj2g6Llhr0affliit
6ZcjpjjkdY+0BonZk8YWsDGsJ9nsBFb1BHva7N/i3/V1uSHWelC6ZrUL6vPVYkh6Jy8+r5cDHRLo
4oLtS18UXxb5wHsyGWt70rd5326ZLmR7wnd7pzk73KZl36xDXyWZd0H/dbFoip6mInerWuZ2Qfy8
uC9HPTMGcVUw3AXxT+yT3lBqpVvnnK1JM5xzuneYM5uu7FuzQKdzd/MBR/nV8O5TWN+BS8KCvD7H
deLN9q1/varwSPpRjcECWZNeFJNh/3rbrGZL+E1R1826us0HYYIBNdqSfzudj4u9s+aJbdNJPlvy
7+arZwTR5M928wFPBdEk7G3Jv4f7RdMUPZfCJL3sad/3o0pTgrWl+/syn3Z1islO2ZL9UCxmWLYe
ZT2nw5pySWQzEG+D5bcl/THH7tSTZf9qkl1X+Spr4kWz3Puw7eU1usiaftmM5kzm6XluptXDmvZ6
zuiJyYYJyvaYrrqXKW/LND0OT3maf9oMRdn2Z/3kmvqNUVXki5/+DwAA//8=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solidFill>
      <a:schemeClr val="tx1"/>
    </a:solidFill>
    <a:ln>
      <a:noFill/>
    </a:ln>
    <a:effectLst>
      <a:softEdge rad="63500"/>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5">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5">
  <a:schemeClr val="accent5"/>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11</xdr:col>
      <xdr:colOff>350520</xdr:colOff>
      <xdr:row>1</xdr:row>
      <xdr:rowOff>175260</xdr:rowOff>
    </xdr:from>
    <xdr:to>
      <xdr:col>14</xdr:col>
      <xdr:colOff>350520</xdr:colOff>
      <xdr:row>21</xdr:row>
      <xdr:rowOff>83820</xdr:rowOff>
    </xdr:to>
    <mc:AlternateContent xmlns:mc="http://schemas.openxmlformats.org/markup-compatibility/2006">
      <mc:Choice xmlns:a14="http://schemas.microsoft.com/office/drawing/2010/main" Requires="a14">
        <xdr:graphicFrame macro="">
          <xdr:nvGraphicFramePr>
            <xdr:cNvPr id="2" name="Month">
              <a:extLst>
                <a:ext uri="{FF2B5EF4-FFF2-40B4-BE49-F238E27FC236}">
                  <a16:creationId xmlns:a16="http://schemas.microsoft.com/office/drawing/2014/main" id="{EE1DB0DE-2BFB-878A-0B4E-0DE569E0AE8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7520940" y="358140"/>
              <a:ext cx="1828800" cy="3566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510540</xdr:colOff>
      <xdr:row>7</xdr:row>
      <xdr:rowOff>160021</xdr:rowOff>
    </xdr:from>
    <xdr:to>
      <xdr:col>9</xdr:col>
      <xdr:colOff>510540</xdr:colOff>
      <xdr:row>15</xdr:row>
      <xdr:rowOff>160021</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34537AD0-ECC3-96E7-00DD-3AA1E28E9F7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632960" y="1440181"/>
              <a:ext cx="182880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533400</xdr:colOff>
      <xdr:row>2</xdr:row>
      <xdr:rowOff>121920</xdr:rowOff>
    </xdr:from>
    <xdr:to>
      <xdr:col>10</xdr:col>
      <xdr:colOff>533400</xdr:colOff>
      <xdr:row>22</xdr:row>
      <xdr:rowOff>38100</xdr:rowOff>
    </xdr:to>
    <mc:AlternateContent xmlns:mc="http://schemas.openxmlformats.org/markup-compatibility/2006">
      <mc:Choice xmlns:a14="http://schemas.microsoft.com/office/drawing/2010/main" Requires="a14">
        <xdr:graphicFrame macro="">
          <xdr:nvGraphicFramePr>
            <xdr:cNvPr id="2" name="Month 1">
              <a:extLst>
                <a:ext uri="{FF2B5EF4-FFF2-40B4-BE49-F238E27FC236}">
                  <a16:creationId xmlns:a16="http://schemas.microsoft.com/office/drawing/2014/main" id="{84B7EF59-E928-DB0F-237E-DCAD406E2987}"/>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5341620" y="487680"/>
              <a:ext cx="1828800" cy="35737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434340</xdr:colOff>
      <xdr:row>7</xdr:row>
      <xdr:rowOff>160021</xdr:rowOff>
    </xdr:from>
    <xdr:to>
      <xdr:col>7</xdr:col>
      <xdr:colOff>358140</xdr:colOff>
      <xdr:row>16</xdr:row>
      <xdr:rowOff>15241</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9006722E-D47F-B308-2C02-1B5576B8C5A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3337560" y="1440181"/>
              <a:ext cx="1828800" cy="1501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91440</xdr:colOff>
      <xdr:row>3</xdr:row>
      <xdr:rowOff>0</xdr:rowOff>
    </xdr:from>
    <xdr:to>
      <xdr:col>11</xdr:col>
      <xdr:colOff>91440</xdr:colOff>
      <xdr:row>23</xdr:row>
      <xdr:rowOff>99060</xdr:rowOff>
    </xdr:to>
    <mc:AlternateContent xmlns:mc="http://schemas.openxmlformats.org/markup-compatibility/2006">
      <mc:Choice xmlns:a14="http://schemas.microsoft.com/office/drawing/2010/main" Requires="a14">
        <xdr:graphicFrame macro="">
          <xdr:nvGraphicFramePr>
            <xdr:cNvPr id="2" name="Month 2">
              <a:extLst>
                <a:ext uri="{FF2B5EF4-FFF2-40B4-BE49-F238E27FC236}">
                  <a16:creationId xmlns:a16="http://schemas.microsoft.com/office/drawing/2014/main" id="{8D71304E-7C9F-42E9-4646-79F84B29957F}"/>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dr:sp macro="" textlink="">
          <xdr:nvSpPr>
            <xdr:cNvPr id="0" name=""/>
            <xdr:cNvSpPr>
              <a:spLocks noTextEdit="1"/>
            </xdr:cNvSpPr>
          </xdr:nvSpPr>
          <xdr:spPr>
            <a:xfrm>
              <a:off x="5440680" y="548640"/>
              <a:ext cx="1828800" cy="3756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68580</xdr:colOff>
      <xdr:row>9</xdr:row>
      <xdr:rowOff>137160</xdr:rowOff>
    </xdr:from>
    <xdr:to>
      <xdr:col>14</xdr:col>
      <xdr:colOff>68580</xdr:colOff>
      <xdr:row>23</xdr:row>
      <xdr:rowOff>43815</xdr:rowOff>
    </xdr:to>
    <mc:AlternateContent xmlns:mc="http://schemas.openxmlformats.org/markup-compatibility/2006">
      <mc:Choice xmlns:a14="http://schemas.microsoft.com/office/drawing/2010/main" Requires="a14">
        <xdr:graphicFrame macro="">
          <xdr:nvGraphicFramePr>
            <xdr:cNvPr id="3" name="Year 2">
              <a:extLst>
                <a:ext uri="{FF2B5EF4-FFF2-40B4-BE49-F238E27FC236}">
                  <a16:creationId xmlns:a16="http://schemas.microsoft.com/office/drawing/2014/main" id="{1A6E628A-B1A9-A3C1-0901-EA3D8BEBC73F}"/>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7246620" y="17830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22860</xdr:colOff>
      <xdr:row>3</xdr:row>
      <xdr:rowOff>144780</xdr:rowOff>
    </xdr:from>
    <xdr:to>
      <xdr:col>10</xdr:col>
      <xdr:colOff>22860</xdr:colOff>
      <xdr:row>24</xdr:row>
      <xdr:rowOff>38100</xdr:rowOff>
    </xdr:to>
    <mc:AlternateContent xmlns:mc="http://schemas.openxmlformats.org/markup-compatibility/2006">
      <mc:Choice xmlns:a14="http://schemas.microsoft.com/office/drawing/2010/main" Requires="a14">
        <xdr:graphicFrame macro="">
          <xdr:nvGraphicFramePr>
            <xdr:cNvPr id="2" name="Month 3">
              <a:extLst>
                <a:ext uri="{FF2B5EF4-FFF2-40B4-BE49-F238E27FC236}">
                  <a16:creationId xmlns:a16="http://schemas.microsoft.com/office/drawing/2014/main" id="{AD9DC624-9EDF-FE35-21EB-9BA1BDC8045F}"/>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dr:sp macro="" textlink="">
          <xdr:nvSpPr>
            <xdr:cNvPr id="0" name=""/>
            <xdr:cNvSpPr>
              <a:spLocks noTextEdit="1"/>
            </xdr:cNvSpPr>
          </xdr:nvSpPr>
          <xdr:spPr>
            <a:xfrm>
              <a:off x="4754880" y="693420"/>
              <a:ext cx="1828800" cy="3733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53340</xdr:colOff>
      <xdr:row>3</xdr:row>
      <xdr:rowOff>137160</xdr:rowOff>
    </xdr:from>
    <xdr:to>
      <xdr:col>13</xdr:col>
      <xdr:colOff>53340</xdr:colOff>
      <xdr:row>17</xdr:row>
      <xdr:rowOff>43815</xdr:rowOff>
    </xdr:to>
    <mc:AlternateContent xmlns:mc="http://schemas.openxmlformats.org/markup-compatibility/2006">
      <mc:Choice xmlns:a14="http://schemas.microsoft.com/office/drawing/2010/main" Requires="a14">
        <xdr:graphicFrame macro="">
          <xdr:nvGraphicFramePr>
            <xdr:cNvPr id="3" name="Year 3">
              <a:extLst>
                <a:ext uri="{FF2B5EF4-FFF2-40B4-BE49-F238E27FC236}">
                  <a16:creationId xmlns:a16="http://schemas.microsoft.com/office/drawing/2014/main" id="{DB2C0BDA-B972-AB1A-3438-7EAE2E5665C9}"/>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6614160" y="6858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228600</xdr:colOff>
      <xdr:row>7</xdr:row>
      <xdr:rowOff>15240</xdr:rowOff>
    </xdr:from>
    <xdr:to>
      <xdr:col>11</xdr:col>
      <xdr:colOff>533400</xdr:colOff>
      <xdr:row>22</xdr:row>
      <xdr:rowOff>15240</xdr:rowOff>
    </xdr:to>
    <xdr:graphicFrame macro="">
      <xdr:nvGraphicFramePr>
        <xdr:cNvPr id="2" name="Chart 1">
          <a:extLst>
            <a:ext uri="{FF2B5EF4-FFF2-40B4-BE49-F238E27FC236}">
              <a16:creationId xmlns:a16="http://schemas.microsoft.com/office/drawing/2014/main" id="{DFBB6387-F571-D075-4871-B622220F6B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495300</xdr:colOff>
      <xdr:row>5</xdr:row>
      <xdr:rowOff>167640</xdr:rowOff>
    </xdr:from>
    <xdr:to>
      <xdr:col>11</xdr:col>
      <xdr:colOff>190500</xdr:colOff>
      <xdr:row>20</xdr:row>
      <xdr:rowOff>167640</xdr:rowOff>
    </xdr:to>
    <xdr:graphicFrame macro="">
      <xdr:nvGraphicFramePr>
        <xdr:cNvPr id="2" name="Chart 1">
          <a:extLst>
            <a:ext uri="{FF2B5EF4-FFF2-40B4-BE49-F238E27FC236}">
              <a16:creationId xmlns:a16="http://schemas.microsoft.com/office/drawing/2014/main" id="{8B810F47-EE50-31A0-61D2-FB3C3C3B2A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502920</xdr:colOff>
      <xdr:row>7</xdr:row>
      <xdr:rowOff>15240</xdr:rowOff>
    </xdr:from>
    <xdr:to>
      <xdr:col>10</xdr:col>
      <xdr:colOff>594360</xdr:colOff>
      <xdr:row>22</xdr:row>
      <xdr:rowOff>15240</xdr:rowOff>
    </xdr:to>
    <xdr:graphicFrame macro="">
      <xdr:nvGraphicFramePr>
        <xdr:cNvPr id="3" name="Chart 2">
          <a:extLst>
            <a:ext uri="{FF2B5EF4-FFF2-40B4-BE49-F238E27FC236}">
              <a16:creationId xmlns:a16="http://schemas.microsoft.com/office/drawing/2014/main" id="{B4302E31-799F-9C86-DF73-A26B3CA7AB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243840</xdr:colOff>
      <xdr:row>4</xdr:row>
      <xdr:rowOff>152400</xdr:rowOff>
    </xdr:from>
    <xdr:to>
      <xdr:col>12</xdr:col>
      <xdr:colOff>548640</xdr:colOff>
      <xdr:row>19</xdr:row>
      <xdr:rowOff>152400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CC37035-3E52-28F9-5B25-C6884694E6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84320" y="88392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167640</xdr:colOff>
      <xdr:row>4</xdr:row>
      <xdr:rowOff>160020</xdr:rowOff>
    </xdr:from>
    <xdr:to>
      <xdr:col>10</xdr:col>
      <xdr:colOff>472440</xdr:colOff>
      <xdr:row>19</xdr:row>
      <xdr:rowOff>160020</xdr:rowOff>
    </xdr:to>
    <xdr:graphicFrame macro="">
      <xdr:nvGraphicFramePr>
        <xdr:cNvPr id="2" name="Chart 1">
          <a:extLst>
            <a:ext uri="{FF2B5EF4-FFF2-40B4-BE49-F238E27FC236}">
              <a16:creationId xmlns:a16="http://schemas.microsoft.com/office/drawing/2014/main" id="{FACBF77A-0508-0497-7236-40005FF798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389472</xdr:colOff>
      <xdr:row>1</xdr:row>
      <xdr:rowOff>110066</xdr:rowOff>
    </xdr:from>
    <xdr:to>
      <xdr:col>21</xdr:col>
      <xdr:colOff>19050</xdr:colOff>
      <xdr:row>40</xdr:row>
      <xdr:rowOff>114300</xdr:rowOff>
    </xdr:to>
    <xdr:sp macro="" textlink="">
      <xdr:nvSpPr>
        <xdr:cNvPr id="2" name="Rectangle 1">
          <a:extLst>
            <a:ext uri="{FF2B5EF4-FFF2-40B4-BE49-F238E27FC236}">
              <a16:creationId xmlns:a16="http://schemas.microsoft.com/office/drawing/2014/main" id="{D0752CFE-3274-4561-81D8-37E9DB00BF01}"/>
            </a:ext>
          </a:extLst>
        </xdr:cNvPr>
        <xdr:cNvSpPr/>
      </xdr:nvSpPr>
      <xdr:spPr>
        <a:xfrm>
          <a:off x="2218272" y="291041"/>
          <a:ext cx="10602378" cy="7062259"/>
        </a:xfrm>
        <a:prstGeom prst="rect">
          <a:avLst/>
        </a:prstGeom>
        <a:solidFill>
          <a:schemeClr val="tx1">
            <a:lumMod val="85000"/>
            <a:lumOff val="15000"/>
            <a:alpha val="95000"/>
          </a:schemeClr>
        </a:solidFill>
        <a:ln>
          <a:noFill/>
        </a:ln>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431800</xdr:colOff>
      <xdr:row>4</xdr:row>
      <xdr:rowOff>110066</xdr:rowOff>
    </xdr:from>
    <xdr:to>
      <xdr:col>7</xdr:col>
      <xdr:colOff>254000</xdr:colOff>
      <xdr:row>10</xdr:row>
      <xdr:rowOff>59266</xdr:rowOff>
    </xdr:to>
    <xdr:sp macro="" textlink="">
      <xdr:nvSpPr>
        <xdr:cNvPr id="5" name="Rectangle: Rounded Corners 4">
          <a:extLst>
            <a:ext uri="{FF2B5EF4-FFF2-40B4-BE49-F238E27FC236}">
              <a16:creationId xmlns:a16="http://schemas.microsoft.com/office/drawing/2014/main" id="{3B07D843-3B4E-6BEA-F8D4-56C4131C0737}"/>
            </a:ext>
          </a:extLst>
        </xdr:cNvPr>
        <xdr:cNvSpPr/>
      </xdr:nvSpPr>
      <xdr:spPr>
        <a:xfrm>
          <a:off x="2260600" y="855133"/>
          <a:ext cx="2260600" cy="1066800"/>
        </a:xfrm>
        <a:prstGeom prst="roundRect">
          <a:avLst/>
        </a:prstGeom>
        <a:solidFill>
          <a:schemeClr val="tx1"/>
        </a:solidFill>
        <a:ln w="9525" cmpd="sng">
          <a:noFill/>
        </a:ln>
        <a:effectLst>
          <a:softEdge rad="508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US" sz="2400" b="1" i="0" u="none" strike="noStrike">
            <a:solidFill>
              <a:schemeClr val="bg1"/>
            </a:solidFill>
            <a:latin typeface="Calibri"/>
            <a:ea typeface="+mn-ea"/>
            <a:cs typeface="Calibri"/>
          </a:endParaRPr>
        </a:p>
      </xdr:txBody>
    </xdr:sp>
    <xdr:clientData/>
  </xdr:twoCellAnchor>
  <xdr:twoCellAnchor>
    <xdr:from>
      <xdr:col>3</xdr:col>
      <xdr:colOff>461647</xdr:colOff>
      <xdr:row>1</xdr:row>
      <xdr:rowOff>169333</xdr:rowOff>
    </xdr:from>
    <xdr:to>
      <xdr:col>20</xdr:col>
      <xdr:colOff>552450</xdr:colOff>
      <xdr:row>4</xdr:row>
      <xdr:rowOff>97366</xdr:rowOff>
    </xdr:to>
    <xdr:sp macro="" textlink="">
      <xdr:nvSpPr>
        <xdr:cNvPr id="4" name="Rectangle: Rounded Corners 3">
          <a:extLst>
            <a:ext uri="{FF2B5EF4-FFF2-40B4-BE49-F238E27FC236}">
              <a16:creationId xmlns:a16="http://schemas.microsoft.com/office/drawing/2014/main" id="{EDFDCCE2-EC67-49F3-A654-AAD964DBB447}"/>
            </a:ext>
          </a:extLst>
        </xdr:cNvPr>
        <xdr:cNvSpPr/>
      </xdr:nvSpPr>
      <xdr:spPr>
        <a:xfrm>
          <a:off x="2290447" y="350308"/>
          <a:ext cx="10454003" cy="470958"/>
        </a:xfrm>
        <a:prstGeom prst="roundRect">
          <a:avLst/>
        </a:prstGeom>
        <a:solidFill>
          <a:schemeClr val="tx1"/>
        </a:solidFill>
        <a:ln w="9525" cmpd="sng">
          <a:noFill/>
        </a:ln>
        <a:effectLst>
          <a:softEdge rad="508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US" sz="2400" b="1" i="0" u="none" strike="noStrike">
            <a:solidFill>
              <a:schemeClr val="bg1"/>
            </a:solidFill>
            <a:latin typeface="Calibri"/>
            <a:ea typeface="+mn-ea"/>
            <a:cs typeface="Calibri"/>
          </a:endParaRPr>
        </a:p>
      </xdr:txBody>
    </xdr:sp>
    <xdr:clientData/>
  </xdr:twoCellAnchor>
  <xdr:twoCellAnchor>
    <xdr:from>
      <xdr:col>5</xdr:col>
      <xdr:colOff>567271</xdr:colOff>
      <xdr:row>1</xdr:row>
      <xdr:rowOff>152400</xdr:rowOff>
    </xdr:from>
    <xdr:to>
      <xdr:col>18</xdr:col>
      <xdr:colOff>381005</xdr:colOff>
      <xdr:row>4</xdr:row>
      <xdr:rowOff>27093</xdr:rowOff>
    </xdr:to>
    <xdr:sp macro="" textlink="">
      <xdr:nvSpPr>
        <xdr:cNvPr id="3" name="TextBox 2">
          <a:extLst>
            <a:ext uri="{FF2B5EF4-FFF2-40B4-BE49-F238E27FC236}">
              <a16:creationId xmlns:a16="http://schemas.microsoft.com/office/drawing/2014/main" id="{DB0FB6F0-2D2E-4362-BC51-5DDE17EE1583}"/>
            </a:ext>
          </a:extLst>
        </xdr:cNvPr>
        <xdr:cNvSpPr txBox="1"/>
      </xdr:nvSpPr>
      <xdr:spPr>
        <a:xfrm>
          <a:off x="3615271" y="333375"/>
          <a:ext cx="7738534" cy="417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chemeClr val="bg1"/>
              </a:solidFill>
            </a:rPr>
            <a:t>Order</a:t>
          </a:r>
          <a:r>
            <a:rPr lang="en-US" sz="2400" b="1" baseline="0">
              <a:solidFill>
                <a:schemeClr val="bg1"/>
              </a:solidFill>
            </a:rPr>
            <a:t> </a:t>
          </a:r>
          <a:r>
            <a:rPr lang="en-US" sz="2400" b="1">
              <a:solidFill>
                <a:schemeClr val="bg1"/>
              </a:solidFill>
            </a:rPr>
            <a:t>Sales Dashboard</a:t>
          </a:r>
        </a:p>
      </xdr:txBody>
    </xdr:sp>
    <xdr:clientData/>
  </xdr:twoCellAnchor>
  <xdr:twoCellAnchor>
    <xdr:from>
      <xdr:col>3</xdr:col>
      <xdr:colOff>584201</xdr:colOff>
      <xdr:row>6</xdr:row>
      <xdr:rowOff>177801</xdr:rowOff>
    </xdr:from>
    <xdr:to>
      <xdr:col>7</xdr:col>
      <xdr:colOff>76201</xdr:colOff>
      <xdr:row>9</xdr:row>
      <xdr:rowOff>101600</xdr:rowOff>
    </xdr:to>
    <xdr:sp macro="" textlink="'p1'!$F$4">
      <xdr:nvSpPr>
        <xdr:cNvPr id="6" name="TextBox 5">
          <a:extLst>
            <a:ext uri="{FF2B5EF4-FFF2-40B4-BE49-F238E27FC236}">
              <a16:creationId xmlns:a16="http://schemas.microsoft.com/office/drawing/2014/main" id="{F294F10F-45CE-9137-4F52-82A9A0C98BC4}"/>
            </a:ext>
          </a:extLst>
        </xdr:cNvPr>
        <xdr:cNvSpPr txBox="1"/>
      </xdr:nvSpPr>
      <xdr:spPr>
        <a:xfrm>
          <a:off x="2413001" y="1295401"/>
          <a:ext cx="1930400" cy="482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E4CF76D-D72B-4832-8305-AE4BE93DFBB2}" type="TxLink">
            <a:rPr lang="en-US" sz="2400" b="1" i="0" u="none" strike="noStrike">
              <a:solidFill>
                <a:schemeClr val="bg1"/>
              </a:solidFill>
              <a:latin typeface="Calibri"/>
              <a:cs typeface="Calibri"/>
            </a:rPr>
            <a:pPr algn="ctr"/>
            <a:t>$94,292</a:t>
          </a:fld>
          <a:endParaRPr lang="en-US" sz="2400" b="1">
            <a:solidFill>
              <a:schemeClr val="bg1"/>
            </a:solidFill>
          </a:endParaRPr>
        </a:p>
      </xdr:txBody>
    </xdr:sp>
    <xdr:clientData/>
  </xdr:twoCellAnchor>
  <xdr:twoCellAnchor>
    <xdr:from>
      <xdr:col>7</xdr:col>
      <xdr:colOff>262466</xdr:colOff>
      <xdr:row>4</xdr:row>
      <xdr:rowOff>110066</xdr:rowOff>
    </xdr:from>
    <xdr:to>
      <xdr:col>11</xdr:col>
      <xdr:colOff>84666</xdr:colOff>
      <xdr:row>10</xdr:row>
      <xdr:rowOff>59266</xdr:rowOff>
    </xdr:to>
    <xdr:sp macro="" textlink="">
      <xdr:nvSpPr>
        <xdr:cNvPr id="8" name="Rectangle: Rounded Corners 7">
          <a:extLst>
            <a:ext uri="{FF2B5EF4-FFF2-40B4-BE49-F238E27FC236}">
              <a16:creationId xmlns:a16="http://schemas.microsoft.com/office/drawing/2014/main" id="{EF359764-3780-42C7-8D26-45BC96212148}"/>
            </a:ext>
          </a:extLst>
        </xdr:cNvPr>
        <xdr:cNvSpPr/>
      </xdr:nvSpPr>
      <xdr:spPr>
        <a:xfrm>
          <a:off x="4529666" y="855133"/>
          <a:ext cx="2260600" cy="1066800"/>
        </a:xfrm>
        <a:prstGeom prst="roundRect">
          <a:avLst/>
        </a:prstGeom>
        <a:solidFill>
          <a:schemeClr val="tx1"/>
        </a:solidFill>
        <a:ln w="9525" cmpd="sng">
          <a:noFill/>
        </a:ln>
        <a:effectLst>
          <a:softEdge rad="508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US" sz="2400" b="1" i="0" u="none" strike="noStrike">
            <a:solidFill>
              <a:schemeClr val="bg1"/>
            </a:solidFill>
            <a:latin typeface="Calibri"/>
            <a:ea typeface="+mn-ea"/>
            <a:cs typeface="Calibri"/>
          </a:endParaRPr>
        </a:p>
      </xdr:txBody>
    </xdr:sp>
    <xdr:clientData/>
  </xdr:twoCellAnchor>
  <xdr:twoCellAnchor>
    <xdr:from>
      <xdr:col>7</xdr:col>
      <xdr:colOff>414867</xdr:colOff>
      <xdr:row>6</xdr:row>
      <xdr:rowOff>177801</xdr:rowOff>
    </xdr:from>
    <xdr:to>
      <xdr:col>10</xdr:col>
      <xdr:colOff>516467</xdr:colOff>
      <xdr:row>9</xdr:row>
      <xdr:rowOff>101600</xdr:rowOff>
    </xdr:to>
    <xdr:sp macro="" textlink="'p2'!$F$4">
      <xdr:nvSpPr>
        <xdr:cNvPr id="9" name="TextBox 8">
          <a:extLst>
            <a:ext uri="{FF2B5EF4-FFF2-40B4-BE49-F238E27FC236}">
              <a16:creationId xmlns:a16="http://schemas.microsoft.com/office/drawing/2014/main" id="{D0E5D821-2988-4905-8D87-72A5EAB9AF70}"/>
            </a:ext>
          </a:extLst>
        </xdr:cNvPr>
        <xdr:cNvSpPr txBox="1"/>
      </xdr:nvSpPr>
      <xdr:spPr>
        <a:xfrm>
          <a:off x="4682067" y="1295401"/>
          <a:ext cx="1930400" cy="482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ACF192C-D17C-4CF8-983A-440C3F1F46FE}" type="TxLink">
            <a:rPr lang="en-US" sz="2400" b="1" i="0" u="none" strike="noStrike">
              <a:solidFill>
                <a:schemeClr val="bg1"/>
              </a:solidFill>
              <a:latin typeface="Calibri"/>
              <a:cs typeface="Calibri"/>
            </a:rPr>
            <a:t>$83,185</a:t>
          </a:fld>
          <a:endParaRPr lang="en-US" sz="4800" b="1">
            <a:solidFill>
              <a:schemeClr val="bg1"/>
            </a:solidFill>
          </a:endParaRPr>
        </a:p>
      </xdr:txBody>
    </xdr:sp>
    <xdr:clientData/>
  </xdr:twoCellAnchor>
  <xdr:twoCellAnchor>
    <xdr:from>
      <xdr:col>11</xdr:col>
      <xdr:colOff>84666</xdr:colOff>
      <xdr:row>4</xdr:row>
      <xdr:rowOff>110066</xdr:rowOff>
    </xdr:from>
    <xdr:to>
      <xdr:col>14</xdr:col>
      <xdr:colOff>516466</xdr:colOff>
      <xdr:row>10</xdr:row>
      <xdr:rowOff>59266</xdr:rowOff>
    </xdr:to>
    <xdr:sp macro="" textlink="">
      <xdr:nvSpPr>
        <xdr:cNvPr id="13" name="Rectangle: Rounded Corners 12">
          <a:extLst>
            <a:ext uri="{FF2B5EF4-FFF2-40B4-BE49-F238E27FC236}">
              <a16:creationId xmlns:a16="http://schemas.microsoft.com/office/drawing/2014/main" id="{52F7558A-EB7A-47CD-9E7E-BD79DE9253E2}"/>
            </a:ext>
          </a:extLst>
        </xdr:cNvPr>
        <xdr:cNvSpPr/>
      </xdr:nvSpPr>
      <xdr:spPr>
        <a:xfrm>
          <a:off x="6790266" y="855133"/>
          <a:ext cx="2260600" cy="1066800"/>
        </a:xfrm>
        <a:prstGeom prst="roundRect">
          <a:avLst/>
        </a:prstGeom>
        <a:solidFill>
          <a:schemeClr val="tx1"/>
        </a:solidFill>
        <a:ln w="9525" cmpd="sng">
          <a:noFill/>
        </a:ln>
        <a:effectLst>
          <a:softEdge rad="508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US" sz="2400" b="1" i="0" u="none" strike="noStrike">
            <a:solidFill>
              <a:schemeClr val="bg1"/>
            </a:solidFill>
            <a:latin typeface="Calibri"/>
            <a:ea typeface="+mn-ea"/>
            <a:cs typeface="Calibri"/>
          </a:endParaRPr>
        </a:p>
      </xdr:txBody>
    </xdr:sp>
    <xdr:clientData/>
  </xdr:twoCellAnchor>
  <xdr:twoCellAnchor>
    <xdr:from>
      <xdr:col>11</xdr:col>
      <xdr:colOff>237067</xdr:colOff>
      <xdr:row>6</xdr:row>
      <xdr:rowOff>177801</xdr:rowOff>
    </xdr:from>
    <xdr:to>
      <xdr:col>14</xdr:col>
      <xdr:colOff>338667</xdr:colOff>
      <xdr:row>9</xdr:row>
      <xdr:rowOff>101600</xdr:rowOff>
    </xdr:to>
    <xdr:sp macro="" textlink="'p3'!$F$4">
      <xdr:nvSpPr>
        <xdr:cNvPr id="14" name="TextBox 13">
          <a:extLst>
            <a:ext uri="{FF2B5EF4-FFF2-40B4-BE49-F238E27FC236}">
              <a16:creationId xmlns:a16="http://schemas.microsoft.com/office/drawing/2014/main" id="{43D61B64-F9DA-485A-81CC-38E22F3FCA66}"/>
            </a:ext>
          </a:extLst>
        </xdr:cNvPr>
        <xdr:cNvSpPr txBox="1"/>
      </xdr:nvSpPr>
      <xdr:spPr>
        <a:xfrm>
          <a:off x="6942667" y="1295401"/>
          <a:ext cx="1930400" cy="482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4E1CFFC-243C-426B-AE01-7021EA39C57C}" type="TxLink">
            <a:rPr lang="en-US" sz="2400" b="1" i="0" u="none" strike="noStrike">
              <a:solidFill>
                <a:schemeClr val="bg1"/>
              </a:solidFill>
              <a:latin typeface="Calibri"/>
              <a:cs typeface="Calibri"/>
            </a:rPr>
            <a:t>$11,106</a:t>
          </a:fld>
          <a:endParaRPr lang="en-US" sz="2400" b="1">
            <a:solidFill>
              <a:schemeClr val="bg1"/>
            </a:solidFill>
          </a:endParaRPr>
        </a:p>
      </xdr:txBody>
    </xdr:sp>
    <xdr:clientData/>
  </xdr:twoCellAnchor>
  <xdr:twoCellAnchor>
    <xdr:from>
      <xdr:col>14</xdr:col>
      <xdr:colOff>533399</xdr:colOff>
      <xdr:row>4</xdr:row>
      <xdr:rowOff>101600</xdr:rowOff>
    </xdr:from>
    <xdr:to>
      <xdr:col>18</xdr:col>
      <xdr:colOff>355599</xdr:colOff>
      <xdr:row>10</xdr:row>
      <xdr:rowOff>50800</xdr:rowOff>
    </xdr:to>
    <xdr:sp macro="" textlink="">
      <xdr:nvSpPr>
        <xdr:cNvPr id="15" name="Rectangle: Rounded Corners 14">
          <a:extLst>
            <a:ext uri="{FF2B5EF4-FFF2-40B4-BE49-F238E27FC236}">
              <a16:creationId xmlns:a16="http://schemas.microsoft.com/office/drawing/2014/main" id="{35F3847D-6509-4F0D-8916-535E2B94ED50}"/>
            </a:ext>
          </a:extLst>
        </xdr:cNvPr>
        <xdr:cNvSpPr/>
      </xdr:nvSpPr>
      <xdr:spPr>
        <a:xfrm>
          <a:off x="9067799" y="846667"/>
          <a:ext cx="2260600" cy="1066800"/>
        </a:xfrm>
        <a:prstGeom prst="roundRect">
          <a:avLst/>
        </a:prstGeom>
        <a:solidFill>
          <a:schemeClr val="tx1"/>
        </a:solidFill>
        <a:ln w="9525" cmpd="sng">
          <a:noFill/>
        </a:ln>
        <a:effectLst>
          <a:softEdge rad="508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US" sz="2400" b="1" i="0" u="none" strike="noStrike">
            <a:solidFill>
              <a:schemeClr val="bg1"/>
            </a:solidFill>
            <a:latin typeface="Calibri"/>
            <a:ea typeface="+mn-ea"/>
            <a:cs typeface="Calibri"/>
          </a:endParaRPr>
        </a:p>
      </xdr:txBody>
    </xdr:sp>
    <xdr:clientData/>
  </xdr:twoCellAnchor>
  <xdr:twoCellAnchor>
    <xdr:from>
      <xdr:col>15</xdr:col>
      <xdr:colOff>76200</xdr:colOff>
      <xdr:row>6</xdr:row>
      <xdr:rowOff>169335</xdr:rowOff>
    </xdr:from>
    <xdr:to>
      <xdr:col>18</xdr:col>
      <xdr:colOff>177800</xdr:colOff>
      <xdr:row>9</xdr:row>
      <xdr:rowOff>93134</xdr:rowOff>
    </xdr:to>
    <xdr:sp macro="" textlink="'p4'!$F$4">
      <xdr:nvSpPr>
        <xdr:cNvPr id="16" name="TextBox 15">
          <a:extLst>
            <a:ext uri="{FF2B5EF4-FFF2-40B4-BE49-F238E27FC236}">
              <a16:creationId xmlns:a16="http://schemas.microsoft.com/office/drawing/2014/main" id="{FDDCE08C-4FF9-4B8E-A100-C94AF9F8BBD9}"/>
            </a:ext>
          </a:extLst>
        </xdr:cNvPr>
        <xdr:cNvSpPr txBox="1"/>
      </xdr:nvSpPr>
      <xdr:spPr>
        <a:xfrm>
          <a:off x="9220200" y="1286935"/>
          <a:ext cx="1930400" cy="482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A682A88-4C9A-478D-992C-DA930875DEA2}" type="TxLink">
            <a:rPr lang="en-US" sz="2400" b="1" i="0" u="none" strike="noStrike">
              <a:solidFill>
                <a:schemeClr val="bg1"/>
              </a:solidFill>
              <a:latin typeface="Calibri"/>
              <a:cs typeface="Calibri"/>
            </a:rPr>
            <a:t>$1,666</a:t>
          </a:fld>
          <a:endParaRPr lang="en-US" sz="2400" b="1">
            <a:solidFill>
              <a:schemeClr val="bg1"/>
            </a:solidFill>
          </a:endParaRPr>
        </a:p>
      </xdr:txBody>
    </xdr:sp>
    <xdr:clientData/>
  </xdr:twoCellAnchor>
  <xdr:twoCellAnchor>
    <xdr:from>
      <xdr:col>4</xdr:col>
      <xdr:colOff>135467</xdr:colOff>
      <xdr:row>4</xdr:row>
      <xdr:rowOff>165100</xdr:rowOff>
    </xdr:from>
    <xdr:to>
      <xdr:col>6</xdr:col>
      <xdr:colOff>516467</xdr:colOff>
      <xdr:row>7</xdr:row>
      <xdr:rowOff>50800</xdr:rowOff>
    </xdr:to>
    <xdr:sp macro="" textlink="">
      <xdr:nvSpPr>
        <xdr:cNvPr id="17" name="TextBox 16">
          <a:extLst>
            <a:ext uri="{FF2B5EF4-FFF2-40B4-BE49-F238E27FC236}">
              <a16:creationId xmlns:a16="http://schemas.microsoft.com/office/drawing/2014/main" id="{DAECA481-AEEE-6280-6A14-F282599A5A8F}"/>
            </a:ext>
          </a:extLst>
        </xdr:cNvPr>
        <xdr:cNvSpPr txBox="1"/>
      </xdr:nvSpPr>
      <xdr:spPr>
        <a:xfrm>
          <a:off x="2573867" y="910167"/>
          <a:ext cx="16002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accent1">
                  <a:lumMod val="60000"/>
                  <a:lumOff val="40000"/>
                </a:schemeClr>
              </a:solidFill>
            </a:rPr>
            <a:t>Total Sales</a:t>
          </a:r>
        </a:p>
      </xdr:txBody>
    </xdr:sp>
    <xdr:clientData/>
  </xdr:twoCellAnchor>
  <xdr:twoCellAnchor>
    <xdr:from>
      <xdr:col>7</xdr:col>
      <xdr:colOff>592668</xdr:colOff>
      <xdr:row>4</xdr:row>
      <xdr:rowOff>165100</xdr:rowOff>
    </xdr:from>
    <xdr:to>
      <xdr:col>10</xdr:col>
      <xdr:colOff>364068</xdr:colOff>
      <xdr:row>7</xdr:row>
      <xdr:rowOff>50800</xdr:rowOff>
    </xdr:to>
    <xdr:sp macro="" textlink="">
      <xdr:nvSpPr>
        <xdr:cNvPr id="18" name="TextBox 17">
          <a:extLst>
            <a:ext uri="{FF2B5EF4-FFF2-40B4-BE49-F238E27FC236}">
              <a16:creationId xmlns:a16="http://schemas.microsoft.com/office/drawing/2014/main" id="{8B7F71B0-13F1-4FB6-9A6B-65E264E3178A}"/>
            </a:ext>
          </a:extLst>
        </xdr:cNvPr>
        <xdr:cNvSpPr txBox="1"/>
      </xdr:nvSpPr>
      <xdr:spPr>
        <a:xfrm>
          <a:off x="4859868" y="910167"/>
          <a:ext cx="16002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chemeClr val="accent1">
                  <a:lumMod val="60000"/>
                  <a:lumOff val="40000"/>
                </a:schemeClr>
              </a:solidFill>
            </a:rPr>
            <a:t>Total Cost</a:t>
          </a:r>
        </a:p>
      </xdr:txBody>
    </xdr:sp>
    <xdr:clientData/>
  </xdr:twoCellAnchor>
  <xdr:twoCellAnchor>
    <xdr:from>
      <xdr:col>11</xdr:col>
      <xdr:colOff>355599</xdr:colOff>
      <xdr:row>4</xdr:row>
      <xdr:rowOff>156634</xdr:rowOff>
    </xdr:from>
    <xdr:to>
      <xdr:col>14</xdr:col>
      <xdr:colOff>287864</xdr:colOff>
      <xdr:row>7</xdr:row>
      <xdr:rowOff>42334</xdr:rowOff>
    </xdr:to>
    <xdr:sp macro="" textlink="">
      <xdr:nvSpPr>
        <xdr:cNvPr id="19" name="TextBox 18">
          <a:extLst>
            <a:ext uri="{FF2B5EF4-FFF2-40B4-BE49-F238E27FC236}">
              <a16:creationId xmlns:a16="http://schemas.microsoft.com/office/drawing/2014/main" id="{0F9B079D-1910-4887-8202-33EB9FED4201}"/>
            </a:ext>
          </a:extLst>
        </xdr:cNvPr>
        <xdr:cNvSpPr txBox="1"/>
      </xdr:nvSpPr>
      <xdr:spPr>
        <a:xfrm>
          <a:off x="7061199" y="901701"/>
          <a:ext cx="1761065"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chemeClr val="accent1">
                  <a:lumMod val="60000"/>
                  <a:lumOff val="40000"/>
                </a:schemeClr>
              </a:solidFill>
            </a:rPr>
            <a:t>Total Profit</a:t>
          </a:r>
        </a:p>
      </xdr:txBody>
    </xdr:sp>
    <xdr:clientData/>
  </xdr:twoCellAnchor>
  <xdr:twoCellAnchor>
    <xdr:from>
      <xdr:col>15</xdr:col>
      <xdr:colOff>186266</xdr:colOff>
      <xdr:row>4</xdr:row>
      <xdr:rowOff>131234</xdr:rowOff>
    </xdr:from>
    <xdr:to>
      <xdr:col>18</xdr:col>
      <xdr:colOff>118531</xdr:colOff>
      <xdr:row>7</xdr:row>
      <xdr:rowOff>16934</xdr:rowOff>
    </xdr:to>
    <xdr:sp macro="" textlink="">
      <xdr:nvSpPr>
        <xdr:cNvPr id="20" name="TextBox 19">
          <a:extLst>
            <a:ext uri="{FF2B5EF4-FFF2-40B4-BE49-F238E27FC236}">
              <a16:creationId xmlns:a16="http://schemas.microsoft.com/office/drawing/2014/main" id="{3C94354F-4855-48A6-B08A-95AD227BD169}"/>
            </a:ext>
          </a:extLst>
        </xdr:cNvPr>
        <xdr:cNvSpPr txBox="1"/>
      </xdr:nvSpPr>
      <xdr:spPr>
        <a:xfrm>
          <a:off x="9330266" y="876301"/>
          <a:ext cx="1761065"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chemeClr val="accent1">
                  <a:lumMod val="60000"/>
                  <a:lumOff val="40000"/>
                </a:schemeClr>
              </a:solidFill>
            </a:rPr>
            <a:t>Total Tax</a:t>
          </a:r>
        </a:p>
      </xdr:txBody>
    </xdr:sp>
    <xdr:clientData/>
  </xdr:twoCellAnchor>
  <xdr:twoCellAnchor>
    <xdr:from>
      <xdr:col>3</xdr:col>
      <xdr:colOff>423329</xdr:colOff>
      <xdr:row>10</xdr:row>
      <xdr:rowOff>76199</xdr:rowOff>
    </xdr:from>
    <xdr:to>
      <xdr:col>11</xdr:col>
      <xdr:colOff>110066</xdr:colOff>
      <xdr:row>25</xdr:row>
      <xdr:rowOff>25399</xdr:rowOff>
    </xdr:to>
    <xdr:graphicFrame macro="">
      <xdr:nvGraphicFramePr>
        <xdr:cNvPr id="21" name="Chart 20">
          <a:extLst>
            <a:ext uri="{FF2B5EF4-FFF2-40B4-BE49-F238E27FC236}">
              <a16:creationId xmlns:a16="http://schemas.microsoft.com/office/drawing/2014/main" id="{2F0299CB-57A4-4D06-89D2-E6BACE1DCE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110066</xdr:colOff>
      <xdr:row>10</xdr:row>
      <xdr:rowOff>93133</xdr:rowOff>
    </xdr:from>
    <xdr:to>
      <xdr:col>18</xdr:col>
      <xdr:colOff>355600</xdr:colOff>
      <xdr:row>25</xdr:row>
      <xdr:rowOff>42333</xdr:rowOff>
    </xdr:to>
    <xdr:graphicFrame macro="">
      <xdr:nvGraphicFramePr>
        <xdr:cNvPr id="22" name="Chart 21">
          <a:extLst>
            <a:ext uri="{FF2B5EF4-FFF2-40B4-BE49-F238E27FC236}">
              <a16:creationId xmlns:a16="http://schemas.microsoft.com/office/drawing/2014/main" id="{CF78AA45-B7AD-4085-A9AE-ABBE533BDC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380999</xdr:colOff>
      <xdr:row>10</xdr:row>
      <xdr:rowOff>161926</xdr:rowOff>
    </xdr:from>
    <xdr:to>
      <xdr:col>20</xdr:col>
      <xdr:colOff>581025</xdr:colOff>
      <xdr:row>25</xdr:row>
      <xdr:rowOff>152401</xdr:rowOff>
    </xdr:to>
    <mc:AlternateContent xmlns:mc="http://schemas.openxmlformats.org/markup-compatibility/2006">
      <mc:Choice xmlns:a14="http://schemas.microsoft.com/office/drawing/2010/main" Requires="a14">
        <xdr:graphicFrame macro="">
          <xdr:nvGraphicFramePr>
            <xdr:cNvPr id="23" name="Month 4">
              <a:extLst>
                <a:ext uri="{FF2B5EF4-FFF2-40B4-BE49-F238E27FC236}">
                  <a16:creationId xmlns:a16="http://schemas.microsoft.com/office/drawing/2014/main" id="{53BE43F0-1328-4B66-8B6B-7EF4BCA5DDD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dr:sp macro="" textlink="">
          <xdr:nvSpPr>
            <xdr:cNvPr id="0" name=""/>
            <xdr:cNvSpPr>
              <a:spLocks noTextEdit="1"/>
            </xdr:cNvSpPr>
          </xdr:nvSpPr>
          <xdr:spPr>
            <a:xfrm>
              <a:off x="11353799" y="1971676"/>
              <a:ext cx="1419226" cy="2705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352425</xdr:colOff>
      <xdr:row>26</xdr:row>
      <xdr:rowOff>114299</xdr:rowOff>
    </xdr:from>
    <xdr:to>
      <xdr:col>20</xdr:col>
      <xdr:colOff>561975</xdr:colOff>
      <xdr:row>40</xdr:row>
      <xdr:rowOff>0</xdr:rowOff>
    </xdr:to>
    <mc:AlternateContent xmlns:mc="http://schemas.openxmlformats.org/markup-compatibility/2006">
      <mc:Choice xmlns:a14="http://schemas.microsoft.com/office/drawing/2010/main" Requires="a14">
        <xdr:graphicFrame macro="">
          <xdr:nvGraphicFramePr>
            <xdr:cNvPr id="24" name="Year 4">
              <a:extLst>
                <a:ext uri="{FF2B5EF4-FFF2-40B4-BE49-F238E27FC236}">
                  <a16:creationId xmlns:a16="http://schemas.microsoft.com/office/drawing/2014/main" id="{5FAEE485-4007-4CC9-8C21-5C4878245DF0}"/>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dr:sp macro="" textlink="">
          <xdr:nvSpPr>
            <xdr:cNvPr id="0" name=""/>
            <xdr:cNvSpPr>
              <a:spLocks noTextEdit="1"/>
            </xdr:cNvSpPr>
          </xdr:nvSpPr>
          <xdr:spPr>
            <a:xfrm>
              <a:off x="11325225" y="4819649"/>
              <a:ext cx="1428750" cy="24193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438150</xdr:colOff>
      <xdr:row>25</xdr:row>
      <xdr:rowOff>0</xdr:rowOff>
    </xdr:from>
    <xdr:to>
      <xdr:col>8</xdr:col>
      <xdr:colOff>400050</xdr:colOff>
      <xdr:row>40</xdr:row>
      <xdr:rowOff>28575</xdr:rowOff>
    </xdr:to>
    <xdr:graphicFrame macro="">
      <xdr:nvGraphicFramePr>
        <xdr:cNvPr id="25" name="Chart 24">
          <a:extLst>
            <a:ext uri="{FF2B5EF4-FFF2-40B4-BE49-F238E27FC236}">
              <a16:creationId xmlns:a16="http://schemas.microsoft.com/office/drawing/2014/main" id="{AE64AFC8-540C-477A-8C1D-17EB443CFF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419100</xdr:colOff>
      <xdr:row>25</xdr:row>
      <xdr:rowOff>28575</xdr:rowOff>
    </xdr:from>
    <xdr:to>
      <xdr:col>13</xdr:col>
      <xdr:colOff>600075</xdr:colOff>
      <xdr:row>40</xdr:row>
      <xdr:rowOff>57150</xdr:rowOff>
    </xdr:to>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B5BBECB2-6F24-44FF-94D3-BB74BC8735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295900" y="4552950"/>
              <a:ext cx="322897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17996</xdr:colOff>
      <xdr:row>25</xdr:row>
      <xdr:rowOff>52916</xdr:rowOff>
    </xdr:from>
    <xdr:to>
      <xdr:col>18</xdr:col>
      <xdr:colOff>323849</xdr:colOff>
      <xdr:row>40</xdr:row>
      <xdr:rowOff>81491</xdr:rowOff>
    </xdr:to>
    <xdr:graphicFrame macro="">
      <xdr:nvGraphicFramePr>
        <xdr:cNvPr id="27" name="Chart 26">
          <a:extLst>
            <a:ext uri="{FF2B5EF4-FFF2-40B4-BE49-F238E27FC236}">
              <a16:creationId xmlns:a16="http://schemas.microsoft.com/office/drawing/2014/main" id="{9E290CFA-79F2-4112-B298-F19393F145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361950</xdr:colOff>
      <xdr:row>4</xdr:row>
      <xdr:rowOff>66675</xdr:rowOff>
    </xdr:from>
    <xdr:to>
      <xdr:col>20</xdr:col>
      <xdr:colOff>600075</xdr:colOff>
      <xdr:row>10</xdr:row>
      <xdr:rowOff>123825</xdr:rowOff>
    </xdr:to>
    <xdr:sp macro="" textlink="">
      <xdr:nvSpPr>
        <xdr:cNvPr id="28" name="Oval 27">
          <a:extLst>
            <a:ext uri="{FF2B5EF4-FFF2-40B4-BE49-F238E27FC236}">
              <a16:creationId xmlns:a16="http://schemas.microsoft.com/office/drawing/2014/main" id="{BD374084-CE75-3F3C-4C93-B86ED1A65656}"/>
            </a:ext>
          </a:extLst>
        </xdr:cNvPr>
        <xdr:cNvSpPr/>
      </xdr:nvSpPr>
      <xdr:spPr>
        <a:xfrm>
          <a:off x="11334750" y="790575"/>
          <a:ext cx="1457325" cy="1143000"/>
        </a:xfrm>
        <a:prstGeom prst="ellipse">
          <a:avLst/>
        </a:prstGeom>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28574</xdr:colOff>
      <xdr:row>6</xdr:row>
      <xdr:rowOff>133351</xdr:rowOff>
    </xdr:from>
    <xdr:to>
      <xdr:col>20</xdr:col>
      <xdr:colOff>438149</xdr:colOff>
      <xdr:row>9</xdr:row>
      <xdr:rowOff>57150</xdr:rowOff>
    </xdr:to>
    <xdr:sp macro="" textlink="'p10'!$E$4">
      <xdr:nvSpPr>
        <xdr:cNvPr id="29" name="TextBox 28">
          <a:extLst>
            <a:ext uri="{FF2B5EF4-FFF2-40B4-BE49-F238E27FC236}">
              <a16:creationId xmlns:a16="http://schemas.microsoft.com/office/drawing/2014/main" id="{9D414FD0-7314-4E33-8988-CFC1E5A957E4}"/>
            </a:ext>
          </a:extLst>
        </xdr:cNvPr>
        <xdr:cNvSpPr txBox="1"/>
      </xdr:nvSpPr>
      <xdr:spPr>
        <a:xfrm>
          <a:off x="11610974" y="1219201"/>
          <a:ext cx="1019175" cy="466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79D81D9-A117-4243-9D71-CA1BDD176182}" type="TxLink">
            <a:rPr lang="en-US" sz="2400" b="1" i="0" u="none" strike="noStrike">
              <a:solidFill>
                <a:schemeClr val="bg1"/>
              </a:solidFill>
              <a:latin typeface="Calibri"/>
              <a:cs typeface="Calibri"/>
            </a:rPr>
            <a:t>9799</a:t>
          </a:fld>
          <a:endParaRPr lang="en-US" sz="4800" b="1">
            <a:solidFill>
              <a:schemeClr val="bg1"/>
            </a:solidFill>
          </a:endParaRPr>
        </a:p>
      </xdr:txBody>
    </xdr:sp>
    <xdr:clientData/>
  </xdr:twoCellAnchor>
  <xdr:twoCellAnchor>
    <xdr:from>
      <xdr:col>18</xdr:col>
      <xdr:colOff>195791</xdr:colOff>
      <xdr:row>5</xdr:row>
      <xdr:rowOff>9526</xdr:rowOff>
    </xdr:from>
    <xdr:to>
      <xdr:col>21</xdr:col>
      <xdr:colOff>128056</xdr:colOff>
      <xdr:row>7</xdr:row>
      <xdr:rowOff>76201</xdr:rowOff>
    </xdr:to>
    <xdr:sp macro="" textlink="">
      <xdr:nvSpPr>
        <xdr:cNvPr id="30" name="TextBox 29">
          <a:extLst>
            <a:ext uri="{FF2B5EF4-FFF2-40B4-BE49-F238E27FC236}">
              <a16:creationId xmlns:a16="http://schemas.microsoft.com/office/drawing/2014/main" id="{58EF2BAC-84BA-43E9-8E6A-23FB025E0E16}"/>
            </a:ext>
          </a:extLst>
        </xdr:cNvPr>
        <xdr:cNvSpPr txBox="1"/>
      </xdr:nvSpPr>
      <xdr:spPr>
        <a:xfrm>
          <a:off x="11168591" y="914401"/>
          <a:ext cx="176106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accent1">
                  <a:lumMod val="60000"/>
                  <a:lumOff val="40000"/>
                </a:schemeClr>
              </a:solidFill>
            </a:rPr>
            <a:t>No.Orders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g_DELL" refreshedDate="45343.611722685186" createdVersion="8" refreshedVersion="8" minRefreshableVersion="3" recordCount="9799" xr:uid="{72BBFF03-B4C6-466F-8EFF-3856DE6564AA}">
  <cacheSource type="worksheet">
    <worksheetSource ref="A1:S9800" sheet="Data"/>
  </cacheSource>
  <cacheFields count="19">
    <cacheField name="Order ID" numFmtId="0">
      <sharedItems count="4922">
        <s v="CA-2018-140326"/>
        <s v="CA-2015-105249"/>
        <s v="CA-2016-130785"/>
        <s v="CA-2018-125472"/>
        <s v="CA-2015-156349"/>
        <s v="US-2015-123183"/>
        <s v="CA-2015-133592"/>
        <s v="CA-2017-165848"/>
        <s v="CA-2016-118423"/>
        <s v="US-2017-166660"/>
        <s v="CA-2018-116946"/>
        <s v="CA-2015-156790"/>
        <s v="CA-2018-126914"/>
        <s v="CA-2018-161200"/>
        <s v="CA-2016-168480"/>
        <s v="US-2015-156559"/>
        <s v="CA-2015-140487"/>
        <s v="US-2016-164238"/>
        <s v="CA-2018-168641"/>
        <s v="US-2017-110170"/>
        <s v="US-2017-131611"/>
        <s v="CA-2018-137449"/>
        <s v="CA-2015-131247"/>
        <s v="CA-2015-154599"/>
        <s v="CA-2015-101931"/>
        <s v="CA-2017-149762"/>
        <s v="CA-2018-108070"/>
        <s v="CA-2018-140963"/>
        <s v="CA-2016-163965"/>
        <s v="CA-2015-166744"/>
        <s v="CA-2017-152688"/>
        <s v="CA-2017-156251"/>
        <s v="CA-2018-134565"/>
        <s v="CA-2018-141201"/>
        <s v="CA-2016-137974"/>
        <s v="CA-2016-100454"/>
        <s v="US-2018-169551"/>
        <s v="CA-2017-157707"/>
        <s v="CA-2015-144666"/>
        <s v="CA-2018-159149"/>
        <s v="US-2018-133200"/>
        <s v="CA-2016-143364"/>
        <s v="US-2017-106600"/>
        <s v="CA-2016-137925"/>
        <s v="CA-2015-166863"/>
        <s v="US-2018-167402"/>
        <s v="CA-2018-131954"/>
        <s v="CA-2017-123533"/>
        <s v="CA-2017-117681"/>
        <s v="CA-2017-152156"/>
        <s v="CA-2018-110198"/>
        <s v="CA-2018-159793"/>
        <s v="CA-2017-147137"/>
        <s v="US-2018-132059"/>
        <s v="CA-2017-102981"/>
        <s v="CA-2018-115105"/>
        <s v="CA-2016-133585"/>
        <s v="CA-2016-130183"/>
        <s v="CA-2018-144491"/>
        <s v="CA-2018-142461"/>
        <s v="CA-2017-123337"/>
        <s v="CA-2016-162950"/>
        <s v="US-2018-121251"/>
        <s v="CA-2015-146591"/>
        <s v="CA-2018-143378"/>
        <s v="CA-2018-141117"/>
        <s v="CA-2018-117457"/>
        <s v="US-2018-132031"/>
        <s v="US-2015-127978"/>
        <s v="CA-2018-167381"/>
        <s v="CA-2017-106383"/>
        <s v="CA-2018-124674"/>
        <s v="CA-2018-140585"/>
        <s v="CA-2016-148635"/>
        <s v="CA-2016-164882"/>
        <s v="US-2016-145422"/>
        <s v="CA-2017-107104"/>
        <s v="US-2018-133312"/>
        <s v="US-2017-135923"/>
        <s v="CA-2015-125997"/>
        <s v="CA-2015-128209"/>
        <s v="US-2016-126977"/>
        <s v="CA-2018-116127"/>
        <s v="US-2016-165743"/>
        <s v="CA-2017-138520"/>
        <s v="CA-2018-135692"/>
        <s v="CA-2016-111514"/>
        <s v="CA-2015-155796"/>
        <s v="CA-2016-102281"/>
        <s v="CA-2017-155516"/>
        <s v="CA-2018-121888"/>
        <s v="US-2016-122784"/>
        <s v="CA-2016-117415"/>
        <s v="US-2017-100461"/>
        <s v="CA-2016-115511"/>
        <s v="CA-2018-166926"/>
        <s v="CA-2016-156482"/>
        <s v="CA-2017-113425"/>
        <s v="CA-2018-143574"/>
        <s v="US-2016-103471"/>
        <s v="CA-2017-148747"/>
        <s v="CA-2018-142342"/>
        <s v="CA-2015-150245"/>
        <s v="CA-2016-113152"/>
        <s v="CA-2018-140872"/>
        <s v="CA-2016-146087"/>
        <s v="CA-2018-154907"/>
        <s v="CA-2017-166772"/>
        <s v="CA-2016-103870"/>
        <s v="CA-2017-159912"/>
        <s v="CA-2017-143749"/>
        <s v="CA-2015-111192"/>
        <s v="US-2015-134733"/>
        <s v="CA-2016-130974"/>
        <s v="CA-2016-105627"/>
        <s v="CA-2015-157147"/>
        <s v="CA-2018-130764"/>
        <s v="CA-2017-106243"/>
        <s v="CA-2018-141873"/>
        <s v="CA-2018-165386"/>
        <s v="CA-2016-138534"/>
        <s v="CA-2015-119151"/>
        <s v="US-2017-147711"/>
        <s v="CA-2018-111556"/>
        <s v="CA-2017-145303"/>
        <s v="CA-2018-117324"/>
        <s v="CA-2015-151946"/>
        <s v="CA-2015-112158"/>
        <s v="US-2017-112977"/>
        <s v="CA-2017-119865"/>
        <s v="US-2015-112914"/>
        <s v="CA-2016-141243"/>
        <s v="CA-2018-112515"/>
        <s v="CA-2018-150091"/>
        <s v="CA-2016-115847"/>
        <s v="US-2018-126060"/>
        <s v="CA-2015-149524"/>
        <s v="CA-2017-108735"/>
        <s v="CA-2018-104731"/>
        <s v="CA-2018-131233"/>
        <s v="CA-2018-143259"/>
        <s v="CA-2017-115574"/>
        <s v="CA-2018-113873"/>
        <s v="CA-2016-104346"/>
        <s v="US-2017-114174"/>
        <s v="CA-2017-160108"/>
        <s v="US-2018-112347"/>
        <s v="CA-2017-163776"/>
        <s v="CA-2018-159464"/>
        <s v="CA-2015-163468"/>
        <s v="CA-2016-133445"/>
        <s v="CA-2018-104885"/>
        <s v="CA-2018-119578"/>
        <s v="CA-2016-130456"/>
        <s v="CA-2017-164770"/>
        <s v="CA-2017-163972"/>
        <s v="CA-2018-149881"/>
        <s v="US-2017-104815"/>
        <s v="CA-2018-104003"/>
        <s v="CA-2018-124765"/>
        <s v="CA-2016-135251"/>
        <s v="CA-2016-105690"/>
        <s v="CA-2015-115161"/>
        <s v="CA-2018-109393"/>
        <s v="US-2016-123218"/>
        <s v="CA-2017-140935"/>
        <s v="CA-2015-119144"/>
        <s v="CA-2016-100146"/>
        <s v="CA-2018-124086"/>
        <s v="CA-2018-112753"/>
        <s v="US-2017-108504"/>
        <s v="CA-2018-122994"/>
        <s v="CA-2017-127236"/>
        <s v="CA-2018-135377"/>
        <s v="CA-2018-161480"/>
        <s v="CA-2015-111871"/>
        <s v="CA-2015-113271"/>
        <s v="US-2017-108497"/>
        <s v="CA-2017-123512"/>
        <s v="US-2018-153255"/>
        <s v="CA-2016-167010"/>
        <s v="CA-2015-120411"/>
        <s v="CA-2016-147788"/>
        <s v="CA-2016-168207"/>
        <s v="CA-2017-130911"/>
        <s v="CA-2016-153717"/>
        <s v="CA-2018-106432"/>
        <s v="CA-2016-114237"/>
        <s v="CA-2016-126137"/>
        <s v="US-2016-157014"/>
        <s v="CA-2017-107783"/>
        <s v="CA-2015-167997"/>
        <s v="CA-2017-162082"/>
        <s v="CA-2015-168494"/>
        <s v="US-2017-146794"/>
        <s v="CA-2018-105991"/>
        <s v="US-2018-139647"/>
        <s v="CA-2018-142622"/>
        <s v="CA-2015-114181"/>
        <s v="CA-2016-115798"/>
        <s v="US-2015-159618"/>
        <s v="CA-2016-103954"/>
        <s v="CA-2016-121188"/>
        <s v="CA-2017-162355"/>
        <s v="CA-2017-113845"/>
        <s v="CA-2018-138975"/>
        <s v="CA-2016-146262"/>
        <s v="US-2016-147242"/>
        <s v="CA-2017-137050"/>
        <s v="CA-2018-159226"/>
        <s v="US-2018-115301"/>
        <s v="US-2016-149629"/>
        <s v="US-2018-134642"/>
        <s v="CA-2016-105102"/>
        <s v="CA-2017-160304"/>
        <s v="CA-2017-110772"/>
        <s v="CA-2018-161340"/>
        <s v="CA-2018-136539"/>
        <s v="US-2018-109316"/>
        <s v="US-2016-150630"/>
        <s v="CA-2016-117086"/>
        <s v="CA-2017-108987"/>
        <s v="CA-2018-105214"/>
        <s v="CA-2017-118514"/>
        <s v="CA-2018-155705"/>
        <s v="CA-2015-150798"/>
        <s v="CA-2015-152100"/>
        <s v="CA-2016-115567"/>
        <s v="CA-2015-147543"/>
        <s v="CA-2015-117464"/>
        <s v="CA-2018-167094"/>
        <s v="US-2018-152492"/>
        <s v="CA-2018-143245"/>
        <s v="US-2015-110674"/>
        <s v="CA-2017-163594"/>
        <s v="CA-2018-166695"/>
        <s v="CA-2018-168389"/>
        <s v="CA-2017-143910"/>
        <s v="CA-2015-136644"/>
        <s v="US-2016-163433"/>
        <s v="CA-2015-157924"/>
        <s v="CA-2017-163328"/>
        <s v="CA-2017-120824"/>
        <s v="CA-2018-163006"/>
        <s v="CA-2017-138968"/>
        <s v="CA-2016-158421"/>
        <s v="CA-2016-124450"/>
        <s v="CA-2017-158778"/>
        <s v="CA-2018-153045"/>
        <s v="CA-2016-130848"/>
        <s v="CA-2015-109232"/>
        <s v="US-2015-155544"/>
        <s v="CA-2016-126739"/>
        <s v="CA-2018-113460"/>
        <s v="CA-2017-150483"/>
        <s v="CA-2018-155880"/>
        <s v="CA-2018-160122"/>
        <s v="CA-2015-107818"/>
        <s v="CA-2015-132451"/>
        <s v="CA-2018-143567"/>
        <s v="CA-2018-108035"/>
        <s v="CA-2015-154963"/>
        <s v="CA-2017-111213"/>
        <s v="CA-2017-120530"/>
        <s v="CA-2017-124590"/>
        <s v="CA-2017-105746"/>
        <s v="CA-2017-114489"/>
        <s v="CA-2018-105823"/>
        <s v="US-2018-142573"/>
        <s v="CA-2015-120768"/>
        <s v="US-2016-134026"/>
        <s v="US-2017-153815"/>
        <s v="CA-2016-168746"/>
        <s v="CA-2016-124499"/>
        <s v="CA-2017-143406"/>
        <s v="CA-2017-156748"/>
        <s v="US-2018-150595"/>
        <s v="CA-2018-129378"/>
        <s v="CA-2015-116190"/>
        <s v="CA-2018-155292"/>
        <s v="CA-2017-116596"/>
        <s v="CA-2016-122623"/>
        <s v="US-2015-157385"/>
        <s v="CA-2015-154893"/>
        <s v="CA-2016-102848"/>
        <s v="CA-2016-124058"/>
        <s v="CA-2016-114069"/>
        <s v="CA-2016-162887"/>
        <s v="CA-2018-108441"/>
        <s v="CA-2018-141733"/>
        <s v="CA-2015-163419"/>
        <s v="US-2018-167318"/>
        <s v="CA-2018-129462"/>
        <s v="CA-2016-150791"/>
        <s v="CA-2018-122308"/>
        <s v="US-2017-133879"/>
        <s v="CA-2017-102813"/>
        <s v="CA-2018-142034"/>
        <s v="CA-2018-130141"/>
        <s v="CA-2015-151330"/>
        <s v="CA-2016-168564"/>
        <s v="US-2017-167339"/>
        <s v="CA-2018-157931"/>
        <s v="CA-2016-117800"/>
        <s v="US-2016-138093"/>
        <s v="CA-2017-121370"/>
        <s v="CA-2018-128944"/>
        <s v="CA-2018-144904"/>
        <s v="CA-2018-166436"/>
        <s v="CA-2017-159940"/>
        <s v="CA-2018-111815"/>
        <s v="CA-2017-105081"/>
        <s v="CA-2017-120873"/>
        <s v="CA-2015-105984"/>
        <s v="CA-2017-123540"/>
        <s v="CA-2018-139199"/>
        <s v="CA-2018-112725"/>
        <s v="CA-2018-140088"/>
        <s v="CA-2016-111339"/>
        <s v="CA-2015-113880"/>
        <s v="CA-2016-143147"/>
        <s v="CA-2017-115378"/>
        <s v="CA-2015-158029"/>
        <s v="CA-2015-105270"/>
        <s v="CA-2017-100944"/>
        <s v="CA-2018-145429"/>
        <s v="CA-2015-153913"/>
        <s v="CA-2017-157763"/>
        <s v="CA-2017-154690"/>
        <s v="CA-2015-168130"/>
        <s v="CA-2017-119165"/>
        <s v="CA-2016-153381"/>
        <s v="US-2015-167738"/>
        <s v="CA-2017-157686"/>
        <s v="US-2017-125969"/>
        <s v="CA-2017-146325"/>
        <s v="US-2018-101784"/>
        <s v="CA-2017-162159"/>
        <s v="CA-2018-163510"/>
        <s v="CA-2016-109512"/>
        <s v="CA-2015-168368"/>
        <s v="CA-2015-110219"/>
        <s v="US-2016-164175"/>
        <s v="CA-2017-101693"/>
        <s v="US-2018-118556"/>
        <s v="CA-2017-114972"/>
        <s v="CA-2018-131807"/>
        <s v="CA-2015-116932"/>
        <s v="CA-2016-137113"/>
        <s v="US-2017-105578"/>
        <s v="CA-2017-128594"/>
        <s v="CA-2017-133935"/>
        <s v="CA-2017-152247"/>
        <s v="CA-2018-122490"/>
        <s v="CA-2018-100111"/>
        <s v="US-2017-156097"/>
        <s v="CA-2016-143119"/>
        <s v="CA-2016-131422"/>
        <s v="CA-2018-134810"/>
        <s v="US-2018-158526"/>
        <s v="CA-2016-157287"/>
        <s v="CA-2017-113621"/>
        <s v="CA-2015-131009"/>
        <s v="CA-2017-163048"/>
        <s v="US-2017-163881"/>
        <s v="US-2018-120418"/>
        <s v="CA-2018-128734"/>
        <s v="CA-2015-107811"/>
        <s v="CA-2015-140858"/>
        <s v="CA-2017-120355"/>
        <s v="CA-2015-148040"/>
        <s v="CA-2016-168004"/>
        <s v="CA-2018-145702"/>
        <s v="CA-2018-103499"/>
        <s v="CA-2016-165799"/>
        <s v="CA-2018-137785"/>
        <s v="CA-2015-161032"/>
        <s v="CA-2017-142398"/>
        <s v="CA-2018-148810"/>
        <s v="CA-2016-151869"/>
        <s v="CA-2016-141740"/>
        <s v="CA-2017-134138"/>
        <s v="CA-2018-111717"/>
        <s v="US-2015-112991"/>
        <s v="CA-2016-126725"/>
        <s v="CA-2017-118332"/>
        <s v="CA-2017-162943"/>
        <s v="CA-2018-115602"/>
        <s v="CA-2016-118955"/>
        <s v="CA-2015-102295"/>
        <s v="CA-2018-137624"/>
        <s v="CA-2017-156300"/>
        <s v="CA-2015-131310"/>
        <s v="CA-2015-114321"/>
        <s v="CA-2015-166989"/>
        <s v="CA-2018-139773"/>
        <s v="CA-2017-139549"/>
        <s v="CA-2017-105781"/>
        <s v="CA-2018-163125"/>
        <s v="CA-2015-124247"/>
        <s v="CA-2016-132486"/>
        <s v="CA-2017-146913"/>
        <s v="CA-2017-145905"/>
        <s v="US-2018-109610"/>
        <s v="CA-2018-143756"/>
        <s v="CA-2015-120474"/>
        <s v="CA-2015-111451"/>
        <s v="CA-2016-123141"/>
        <s v="CA-2018-142636"/>
        <s v="CA-2016-107678"/>
        <s v="CA-2016-114300"/>
        <s v="CA-2018-136350"/>
        <s v="CA-2017-150350"/>
        <s v="CA-2016-122406"/>
        <s v="CA-2018-120061"/>
        <s v="US-2015-143721"/>
        <s v="CA-2017-119186"/>
        <s v="US-2018-139969"/>
        <s v="CA-2016-137302"/>
        <s v="US-2018-110604"/>
        <s v="US-2015-139500"/>
        <s v="CA-2018-133102"/>
        <s v="CA-2016-164777"/>
        <s v="CA-2017-136406"/>
        <s v="CA-2018-102204"/>
        <s v="CA-2015-116246"/>
        <s v="CA-2018-118892"/>
        <s v="CA-2015-143903"/>
        <s v="CA-2016-139731"/>
        <s v="CA-2017-122903"/>
        <s v="CA-2018-148999"/>
        <s v="CA-2016-119550"/>
        <s v="CA-2017-123946"/>
        <s v="CA-2018-128363"/>
        <s v="CA-2016-160227"/>
        <s v="CA-2016-110863"/>
        <s v="CA-2017-149979"/>
        <s v="CA-2017-128818"/>
        <s v="CA-2018-164378"/>
        <s v="CA-2017-140130"/>
        <s v="CA-2017-149314"/>
        <s v="CA-2015-161508"/>
        <s v="CA-2017-152289"/>
        <s v="CA-2018-150266"/>
        <s v="CA-2017-137204"/>
        <s v="CA-2017-151148"/>
        <s v="CA-2015-142727"/>
        <s v="CA-2017-154060"/>
        <s v="CA-2015-162089"/>
        <s v="US-2016-164966"/>
        <s v="CA-2018-152702"/>
        <s v="CA-2018-156776"/>
        <s v="CA-2015-103310"/>
        <s v="CA-2018-149559"/>
        <s v="CA-2015-145387"/>
        <s v="CA-2016-120677"/>
        <s v="CA-2017-114727"/>
        <s v="CA-2018-154074"/>
        <s v="US-2015-147627"/>
        <s v="CA-2017-169670"/>
        <s v="US-2018-118941"/>
        <s v="US-2017-157945"/>
        <s v="US-2015-144078"/>
        <s v="CA-2016-144267"/>
        <s v="US-2015-117968"/>
        <s v="CA-2017-136329"/>
        <s v="CA-2017-118759"/>
        <s v="CA-2018-120376"/>
        <s v="CA-2015-123295"/>
        <s v="US-2016-146745"/>
        <s v="CA-2016-161718"/>
        <s v="CA-2018-156237"/>
        <s v="US-2018-168613"/>
        <s v="CA-2017-115756"/>
        <s v="CA-2017-133697"/>
        <s v="CA-2015-113768"/>
        <s v="CA-2015-125150"/>
        <s v="CA-2015-116568"/>
        <s v="CA-2018-124296"/>
        <s v="CA-2015-148586"/>
        <s v="CA-2016-109862"/>
        <s v="US-2015-133130"/>
        <s v="CA-2015-135608"/>
        <s v="CA-2015-136399"/>
        <s v="CA-2017-126158"/>
        <s v="CA-2018-128370"/>
        <s v="CA-2015-164973"/>
        <s v="CA-2018-169978"/>
        <s v="CA-2015-100678"/>
        <s v="CA-2018-100615"/>
        <s v="CA-2018-113355"/>
        <s v="CA-2016-101910"/>
        <s v="CA-2018-113530"/>
        <s v="US-2015-109162"/>
        <s v="CA-2016-134894"/>
        <s v="CA-2018-100412"/>
        <s v="CA-2015-150301"/>
        <s v="CA-2016-125185"/>
        <s v="US-2016-160857"/>
        <s v="CA-2017-153269"/>
        <s v="CA-2017-157511"/>
        <s v="CA-2017-127243"/>
        <s v="CA-2018-123638"/>
        <s v="US-2018-165358"/>
        <s v="US-2017-148110"/>
        <s v="CA-2017-130393"/>
        <s v="US-2015-141257"/>
        <s v="CA-2015-159310"/>
        <s v="CA-2015-157882"/>
        <s v="CA-2015-140403"/>
        <s v="CA-2016-146038"/>
        <s v="US-2016-139759"/>
        <s v="CA-2017-122448"/>
        <s v="CA-2018-137428"/>
        <s v="US-2018-156909"/>
        <s v="CA-2015-104563"/>
        <s v="US-2018-108343"/>
        <s v="CA-2017-124793"/>
        <s v="CA-2018-118885"/>
        <s v="CA-2017-134516"/>
        <s v="US-2015-138758"/>
        <s v="CA-2015-164742"/>
        <s v="CA-2016-110891"/>
        <s v="CA-2018-143112"/>
        <s v="CA-2015-153976"/>
        <s v="US-2016-165512"/>
        <s v="CA-2016-110016"/>
        <s v="CA-2017-125087"/>
        <s v="US-2015-151925"/>
        <s v="US-2018-116652"/>
        <s v="CA-2018-140186"/>
        <s v="CA-2017-142895"/>
        <s v="US-2018-160759"/>
        <s v="CA-2017-154739"/>
        <s v="CA-2018-152142"/>
        <s v="CA-2015-130428"/>
        <s v="CA-2016-156734"/>
        <s v="US-2015-150119"/>
        <s v="CA-2016-112130"/>
        <s v="US-2017-152051"/>
        <s v="US-2017-150861"/>
        <s v="CA-2017-152555"/>
        <s v="CA-2017-135265"/>
        <s v="CA-2017-106278"/>
        <s v="CA-2018-111388"/>
        <s v="CA-2018-123491"/>
        <s v="CA-2018-158246"/>
        <s v="CA-2016-115742"/>
        <s v="CA-2018-162481"/>
        <s v="CA-2016-127754"/>
        <s v="US-2018-142188"/>
        <s v="CA-2016-115938"/>
        <s v="US-2017-134488"/>
        <s v="CA-2017-144939"/>
        <s v="CA-2018-151750"/>
        <s v="CA-2016-113628"/>
        <s v="CA-2018-129490"/>
        <s v="CA-2015-166891"/>
        <s v="CA-2017-162187"/>
        <s v="US-2018-133361"/>
        <s v="CA-2018-152975"/>
        <s v="CA-2016-104871"/>
        <s v="CA-2017-109400"/>
        <s v="CA-2015-126760"/>
        <s v="CA-2016-113404"/>
        <s v="CA-2018-107174"/>
        <s v="US-2018-155425"/>
        <s v="CA-2016-121720"/>
        <s v="US-2017-141544"/>
        <s v="US-2015-125521"/>
        <s v="CA-2018-113558"/>
        <s v="CA-2015-163552"/>
        <s v="CA-2016-154823"/>
        <s v="CA-2018-157987"/>
        <s v="CA-2018-122539"/>
        <s v="US-2015-141215"/>
        <s v="US-2015-140914"/>
        <s v="US-2017-143448"/>
        <s v="CA-2016-154970"/>
        <s v="CA-2016-102316"/>
        <s v="CA-2017-159009"/>
        <s v="US-2017-159856"/>
        <s v="US-2018-163300"/>
        <s v="CA-2018-157252"/>
        <s v="CA-2018-166184"/>
        <s v="US-2018-167570"/>
        <s v="CA-2015-127166"/>
        <s v="US-2016-125374"/>
        <s v="CA-2017-129868"/>
        <s v="CA-2016-100657"/>
        <s v="CA-2016-130659"/>
        <s v="CA-2016-110814"/>
        <s v="CA-2017-154767"/>
        <s v="CA-2018-156895"/>
        <s v="CA-2016-130365"/>
        <s v="US-2018-124779"/>
        <s v="CA-2017-156503"/>
        <s v="CA-2018-124205"/>
        <s v="CA-2018-157966"/>
        <s v="CA-2017-127138"/>
        <s v="CA-2017-157245"/>
        <s v="CA-2016-114811"/>
        <s v="CA-2017-110975"/>
        <s v="US-2015-161613"/>
        <s v="CA-2015-126403"/>
        <s v="US-2015-122021"/>
        <s v="CA-2017-165330"/>
        <s v="CA-2018-135076"/>
        <s v="CA-2018-128965"/>
        <s v="CA-2018-104850"/>
        <s v="CA-2015-110408"/>
        <s v="CA-2018-134495"/>
        <s v="CA-2015-129938"/>
        <s v="CA-2017-145548"/>
        <s v="CA-2018-121300"/>
        <s v="CA-2018-154109"/>
        <s v="CA-2016-157322"/>
        <s v="US-2017-127971"/>
        <s v="CA-2018-105669"/>
        <s v="CA-2018-131254"/>
        <s v="CA-2015-118962"/>
        <s v="US-2018-117450"/>
        <s v="CA-2016-104626"/>
        <s v="CA-2017-124100"/>
        <s v="CA-2017-140018"/>
        <s v="CA-2018-118003"/>
        <s v="CA-2016-136728"/>
        <s v="US-2016-138121"/>
        <s v="CA-2017-119963"/>
        <s v="CA-2015-106439"/>
        <s v="US-2017-114293"/>
        <s v="CA-2018-137498"/>
        <s v="CA-2017-138695"/>
        <s v="CA-2016-142237"/>
        <s v="CA-2018-122035"/>
        <s v="CA-2017-141397"/>
        <s v="CA-2018-116855"/>
        <s v="CA-2016-149650"/>
        <s v="US-2018-110996"/>
        <s v="CA-2016-128139"/>
        <s v="CA-2016-161627"/>
        <s v="CA-2018-123085"/>
        <s v="CA-2018-101322"/>
        <s v="CA-2016-142734"/>
        <s v="CA-2017-111682"/>
        <s v="CA-2017-155166"/>
        <s v="CA-2015-166954"/>
        <s v="CA-2015-125731"/>
        <s v="CA-2016-161452"/>
        <s v="CA-2016-111038"/>
        <s v="CA-2018-117212"/>
        <s v="CA-2018-121853"/>
        <s v="CA-2018-148411"/>
        <s v="CA-2018-162565"/>
        <s v="CA-2018-109085"/>
        <s v="US-2018-111423"/>
        <s v="US-2018-165456"/>
        <s v="CA-2015-144029"/>
        <s v="CA-2016-139374"/>
        <s v="CA-2017-153577"/>
        <s v="CA-2018-161774"/>
        <s v="CA-2015-104269"/>
        <s v="US-2016-139675"/>
        <s v="CA-2017-101672"/>
        <s v="CA-2015-167199"/>
        <s v="CA-2015-131926"/>
        <s v="US-2015-152030"/>
        <s v="CA-2018-163265"/>
        <s v="CA-2017-112669"/>
        <s v="CA-2017-142902"/>
        <s v="CA-2016-153549"/>
        <s v="US-2016-114839"/>
        <s v="CA-2017-143609"/>
        <s v="CA-2016-127327"/>
        <s v="CA-2018-128853"/>
        <s v="US-2017-124163"/>
        <s v="CA-2016-135538"/>
        <s v="CA-2017-149279"/>
        <s v="CA-2017-112109"/>
        <s v="CA-2015-134551"/>
        <s v="US-2017-114013"/>
        <s v="CA-2018-111689"/>
        <s v="CA-2015-139892"/>
        <s v="CA-2015-146283"/>
        <s v="CA-2018-141439"/>
        <s v="CA-2016-149083"/>
        <s v="CA-2015-146815"/>
        <s v="CA-2015-145926"/>
        <s v="CA-2016-121650"/>
        <s v="CA-2018-102337"/>
        <s v="CA-2015-156587"/>
        <s v="US-2016-145436"/>
        <s v="US-2016-131842"/>
        <s v="CA-2017-163167"/>
        <s v="CA-2015-163447"/>
        <s v="CA-2017-162383"/>
        <s v="CA-2016-126557"/>
        <s v="CA-2018-131828"/>
        <s v="CA-2015-166716"/>
        <s v="CA-2018-119452"/>
        <s v="CA-2016-135727"/>
        <s v="CA-2018-149181"/>
        <s v="CA-2018-117667"/>
        <s v="CA-2017-130946"/>
        <s v="CA-2017-124506"/>
        <s v="CA-2017-161746"/>
        <s v="CA-2015-115084"/>
        <s v="CA-2018-161067"/>
        <s v="CA-2018-138289"/>
        <s v="US-2018-130953"/>
        <s v="CA-2016-154620"/>
        <s v="CA-2018-119494"/>
        <s v="CA-2015-166086"/>
        <s v="CA-2017-168354"/>
        <s v="CA-2015-101602"/>
        <s v="US-2018-137491"/>
        <s v="CA-2017-113341"/>
        <s v="CA-2018-121489"/>
        <s v="CA-2015-154158"/>
        <s v="US-2016-101511"/>
        <s v="CA-2015-117765"/>
        <s v="CA-2015-113859"/>
        <s v="CA-2018-163860"/>
        <s v="CA-2017-118899"/>
        <s v="CA-2017-109827"/>
        <s v="US-2015-114377"/>
        <s v="CA-2015-154095"/>
        <s v="CA-2017-168956"/>
        <s v="CA-2017-122063"/>
        <s v="CA-2017-107146"/>
        <s v="CA-2016-102582"/>
        <s v="CA-2016-146948"/>
        <s v="CA-2016-138009"/>
        <s v="US-2017-162852"/>
        <s v="CA-2015-138681"/>
        <s v="CA-2017-148852"/>
        <s v="US-2018-150070"/>
        <s v="CA-2016-131884"/>
        <s v="US-2018-118087"/>
        <s v="CA-2017-159730"/>
        <s v="CA-2017-144092"/>
        <s v="CA-2018-134915"/>
        <s v="CA-2015-163412"/>
        <s v="CA-2018-102925"/>
        <s v="CA-2016-141250"/>
        <s v="CA-2018-145653"/>
        <s v="CA-2015-147298"/>
        <s v="US-2015-106334"/>
        <s v="CA-2017-148796"/>
        <s v="US-2017-168095"/>
        <s v="CA-2018-161956"/>
        <s v="CA-2017-134180"/>
        <s v="CA-2018-102379"/>
        <s v="CA-2015-156160"/>
        <s v="CA-2016-162047"/>
        <s v="CA-2017-139556"/>
        <s v="CA-2017-116799"/>
        <s v="CA-2016-149972"/>
        <s v="CA-2017-116722"/>
        <s v="CA-2018-156951"/>
        <s v="CA-2015-159835"/>
        <s v="CA-2016-166947"/>
        <s v="CA-2017-157336"/>
        <s v="CA-2015-129189"/>
        <s v="CA-2015-121006"/>
        <s v="CA-2017-138597"/>
        <s v="US-2018-106551"/>
        <s v="CA-2016-103835"/>
        <s v="CA-2017-163937"/>
        <s v="CA-2017-100468"/>
        <s v="CA-2015-130092"/>
        <s v="CA-2016-113740"/>
        <s v="CA-2017-169943"/>
        <s v="CA-2018-117947"/>
        <s v="CA-2015-127159"/>
        <s v="CA-2018-160045"/>
        <s v="CA-2017-109869"/>
        <s v="US-2018-141852"/>
        <s v="CA-2018-101805"/>
        <s v="CA-2016-108259"/>
        <s v="CA-2018-147228"/>
        <s v="CA-2016-140221"/>
        <s v="CA-2016-126186"/>
        <s v="CA-2017-109953"/>
        <s v="CA-2017-116547"/>
        <s v="CA-2016-140718"/>
        <s v="CA-2017-144344"/>
        <s v="US-2015-114188"/>
        <s v="CA-2018-163818"/>
        <s v="CA-2018-142643"/>
        <s v="CA-2016-125563"/>
        <s v="CA-2016-102778"/>
        <s v="CA-2018-140627"/>
        <s v="CA-2016-161711"/>
        <s v="CA-2016-169397"/>
        <s v="CA-2018-103065"/>
        <s v="US-2018-136189"/>
        <s v="CA-2016-131856"/>
        <s v="US-2018-109253"/>
        <s v="CA-2015-151967"/>
        <s v="CA-2015-126802"/>
        <s v="CA-2016-163181"/>
        <s v="CA-2017-107216"/>
        <s v="CA-2017-149111"/>
        <s v="US-2018-161193"/>
        <s v="US-2017-110156"/>
        <s v="CA-2017-132829"/>
        <s v="CA-2018-154214"/>
        <s v="CA-2018-107825"/>
        <s v="CA-2017-103107"/>
        <s v="CA-2016-153038"/>
        <s v="CA-2015-159478"/>
        <s v="CA-2017-136371"/>
        <s v="CA-2018-163020"/>
        <s v="CA-2015-109491"/>
        <s v="CA-2015-127446"/>
        <s v="CA-2018-137876"/>
        <s v="CA-2016-123092"/>
        <s v="CA-2015-149594"/>
        <s v="CA-2015-117429"/>
        <s v="CA-2018-157350"/>
        <s v="CA-2015-104472"/>
        <s v="CA-2017-125724"/>
        <s v="CA-2018-121412"/>
        <s v="CA-2017-105753"/>
        <s v="CA-2018-144484"/>
        <s v="US-2018-118038"/>
        <s v="CA-2017-114860"/>
        <s v="CA-2015-114335"/>
        <s v="CA-2016-132465"/>
        <s v="CA-2018-125451"/>
        <s v="CA-2017-129847"/>
        <s v="CA-2018-128076"/>
        <s v="US-2016-153500"/>
        <s v="CA-2018-157091"/>
        <s v="CA-2018-145128"/>
        <s v="CA-2016-151680"/>
        <s v="US-2016-124219"/>
        <s v="CA-2016-142944"/>
        <s v="CA-2016-109386"/>
        <s v="CA-2017-163174"/>
        <s v="CA-2015-164224"/>
        <s v="CA-2018-103443"/>
        <s v="CA-2015-109134"/>
        <s v="CA-2016-128013"/>
        <s v="CA-2017-100510"/>
        <s v="CA-2018-103156"/>
        <s v="CA-2017-128916"/>
        <s v="CA-2015-158372"/>
        <s v="CA-2015-144071"/>
        <s v="CA-2016-135545"/>
        <s v="CA-2018-151281"/>
        <s v="CA-2017-154711"/>
        <s v="CA-2015-101462"/>
        <s v="CA-2015-162278"/>
        <s v="CA-2017-126858"/>
        <s v="US-2017-155768"/>
        <s v="US-2018-129441"/>
        <s v="CA-2015-124856"/>
        <s v="CA-2015-110072"/>
        <s v="CA-2018-105235"/>
        <s v="CA-2015-110786"/>
        <s v="CA-2015-138317"/>
        <s v="US-2017-107440"/>
        <s v="US-2017-117541"/>
        <s v="US-2015-127635"/>
        <s v="CA-2018-118773"/>
        <s v="CA-2017-115917"/>
        <s v="CA-2016-141327"/>
        <s v="CA-2018-117702"/>
        <s v="US-2018-110576"/>
        <s v="CA-2017-157749"/>
        <s v="US-2016-144771"/>
        <s v="CA-2018-143329"/>
        <s v="CA-2015-117345"/>
        <s v="CA-2018-154123"/>
        <s v="US-2017-168410"/>
        <s v="CA-2017-157266"/>
        <s v="CA-2018-161018"/>
        <s v="CA-2017-120005"/>
        <s v="CA-2017-165995"/>
        <s v="US-2016-142020"/>
        <s v="CA-2017-122017"/>
        <s v="CA-2017-113656"/>
        <s v="CA-2018-122175"/>
        <s v="US-2016-126235"/>
        <s v="CA-2015-133158"/>
        <s v="CA-2018-168396"/>
        <s v="CA-2017-125017"/>
        <s v="CA-2017-123050"/>
        <s v="CA-2018-169439"/>
        <s v="CA-2015-103849"/>
        <s v="CA-2016-136798"/>
        <s v="US-2017-111563"/>
        <s v="CA-2016-121965"/>
        <s v="CA-2018-107125"/>
        <s v="CA-2018-120168"/>
        <s v="CA-2018-121293"/>
        <s v="CA-2017-165148"/>
        <s v="CA-2017-147067"/>
        <s v="CA-2015-102652"/>
        <s v="US-2016-163279"/>
        <s v="US-2016-136749"/>
        <s v="US-2018-108315"/>
        <s v="CA-2017-168046"/>
        <s v="CA-2017-139269"/>
        <s v="CA-2018-155985"/>
        <s v="CA-2015-122882"/>
        <s v="CA-2017-145177"/>
        <s v="CA-2015-120775"/>
        <s v="CA-2015-104178"/>
        <s v="CA-2017-101651"/>
        <s v="CA-2018-128629"/>
        <s v="CA-2018-139913"/>
        <s v="CA-2016-144519"/>
        <s v="CA-2018-135783"/>
        <s v="CA-2018-143686"/>
        <s v="CA-2016-106187"/>
        <s v="CA-2017-114307"/>
        <s v="CA-2018-121125"/>
        <s v="CA-2016-135510"/>
        <s v="CA-2018-120404"/>
        <s v="CA-2018-103415"/>
        <s v="CA-2017-158694"/>
        <s v="CA-2015-149020"/>
        <s v="CA-2016-108665"/>
        <s v="CA-2016-113145"/>
        <s v="CA-2017-123806"/>
        <s v="US-2016-129637"/>
        <s v="CA-2018-101700"/>
        <s v="US-2016-115238"/>
        <s v="CA-2016-153073"/>
        <s v="CA-2017-122511"/>
        <s v="CA-2018-105886"/>
        <s v="CA-2017-152730"/>
        <s v="CA-2017-149349"/>
        <s v="CA-2015-164182"/>
        <s v="CA-2018-140480"/>
        <s v="CA-2018-143252"/>
        <s v="CA-2017-153598"/>
        <s v="CA-2017-156573"/>
        <s v="CA-2016-128125"/>
        <s v="CA-2017-119935"/>
        <s v="US-2018-147886"/>
        <s v="CA-2016-161998"/>
        <s v="CA-2015-115791"/>
        <s v="CA-2015-144974"/>
        <s v="CA-2015-122588"/>
        <s v="CA-2018-124436"/>
        <s v="CA-2018-141572"/>
        <s v="CA-2016-135685"/>
        <s v="CA-2015-116834"/>
        <s v="CA-2018-122945"/>
        <s v="CA-2017-165484"/>
        <s v="CA-2017-136434"/>
        <s v="CA-2016-144722"/>
        <s v="CA-2018-144463"/>
        <s v="CA-2018-169124"/>
        <s v="CA-2016-145394"/>
        <s v="CA-2018-116988"/>
        <s v="CA-2018-132234"/>
        <s v="CA-2018-135307"/>
        <s v="US-2018-133081"/>
        <s v="CA-2018-137414"/>
        <s v="CA-2018-100013"/>
        <s v="CA-2018-148985"/>
        <s v="CA-2015-134061"/>
        <s v="CA-2018-163160"/>
        <s v="CA-2015-165764"/>
        <s v="CA-2015-114251"/>
        <s v="US-2016-147739"/>
        <s v="CA-2018-161739"/>
        <s v="CA-2018-158169"/>
        <s v="CA-2018-122770"/>
        <s v="CA-2016-104241"/>
        <s v="CA-2015-155271"/>
        <s v="US-2015-159926"/>
        <s v="CA-2016-128860"/>
        <s v="CA-2018-119389"/>
        <s v="CA-2018-100055"/>
        <s v="CA-2018-110625"/>
        <s v="CA-2015-162866"/>
        <s v="CA-2016-168809"/>
        <s v="CA-2017-138079"/>
        <s v="CA-2018-119809"/>
        <s v="US-2018-110149"/>
        <s v="CA-2018-118640"/>
        <s v="CA-2015-115812"/>
        <s v="CA-2015-130449"/>
        <s v="CA-2018-125913"/>
        <s v="CA-2016-103135"/>
        <s v="CA-2017-114748"/>
        <s v="CA-2018-108112"/>
        <s v="US-2016-126753"/>
        <s v="CA-2017-164672"/>
        <s v="CA-2018-169054"/>
        <s v="US-2016-158589"/>
        <s v="CA-2016-158323"/>
        <s v="CA-2018-143861"/>
        <s v="US-2015-166310"/>
        <s v="CA-2015-119466"/>
        <s v="CA-2016-168529"/>
        <s v="CA-2018-133249"/>
        <s v="CA-2015-120887"/>
        <s v="US-2015-117744"/>
        <s v="CA-2016-167745"/>
        <s v="CA-2015-103317"/>
        <s v="CA-2017-110254"/>
        <s v="US-2018-159205"/>
        <s v="CA-2018-125745"/>
        <s v="CA-2015-151708"/>
        <s v="CA-2015-158540"/>
        <s v="CA-2018-123239"/>
        <s v="CA-2017-126004"/>
        <s v="CA-2018-169411"/>
        <s v="CA-2017-167605"/>
        <s v="CA-2017-137393"/>
        <s v="US-2017-100839"/>
        <s v="CA-2015-126683"/>
        <s v="CA-2015-113320"/>
        <s v="CA-2017-145583"/>
        <s v="CA-2018-101574"/>
        <s v="CA-2016-131338"/>
        <s v="CA-2016-105158"/>
        <s v="CA-2016-126697"/>
        <s v="CA-2015-159814"/>
        <s v="US-2016-160563"/>
        <s v="CA-2016-128083"/>
        <s v="CA-2016-151624"/>
        <s v="CA-2017-158841"/>
        <s v="CA-2015-103331"/>
        <s v="CA-2015-149958"/>
        <s v="CA-2017-103919"/>
        <s v="CA-2018-164168"/>
        <s v="US-2017-139087"/>
        <s v="CA-2018-157448"/>
        <s v="US-2015-155502"/>
        <s v="CA-2016-149748"/>
        <s v="CA-2018-127782"/>
        <s v="US-2015-148194"/>
        <s v="CA-2015-106264"/>
        <s v="CA-2017-130799"/>
        <s v="CA-2018-129021"/>
        <s v="CA-2016-113971"/>
        <s v="CA-2015-131051"/>
        <s v="CA-2016-137526"/>
        <s v="CA-2017-121447"/>
        <s v="CA-2017-142545"/>
        <s v="CA-2016-120439"/>
        <s v="CA-2016-121797"/>
        <s v="CA-2018-139353"/>
        <s v="CA-2017-129280"/>
        <s v="CA-2018-151484"/>
        <s v="CA-2016-148495"/>
        <s v="CA-2017-147578"/>
        <s v="CA-2017-126732"/>
        <s v="CA-2017-165827"/>
        <s v="CA-2017-159639"/>
        <s v="CA-2015-142769"/>
        <s v="CA-2018-168837"/>
        <s v="CA-2016-162537"/>
        <s v="CA-2017-151155"/>
        <s v="CA-2018-147550"/>
        <s v="CA-2018-155642"/>
        <s v="CA-2018-143035"/>
        <s v="US-2018-126053"/>
        <s v="CA-2018-146780"/>
        <s v="CA-2017-160745"/>
        <s v="CA-2017-167507"/>
        <s v="CA-2018-129805"/>
        <s v="US-2015-165659"/>
        <s v="CA-2018-108322"/>
        <s v="CA-2016-133627"/>
        <s v="CA-2016-122756"/>
        <s v="CA-2015-164721"/>
        <s v="CA-2018-133046"/>
        <s v="CA-2018-158967"/>
        <s v="CA-2018-131156"/>
        <s v="CA-2015-120544"/>
        <s v="CA-2016-129700"/>
        <s v="CA-2017-130050"/>
        <s v="CA-2018-137456"/>
        <s v="CA-2015-136861"/>
        <s v="CA-2018-158407"/>
        <s v="CA-2018-153339"/>
        <s v="CA-2017-130407"/>
        <s v="CA-2018-140298"/>
        <s v="CA-2018-158876"/>
        <s v="CA-2015-131450"/>
        <s v="CA-2016-137750"/>
        <s v="US-2017-141880"/>
        <s v="US-2018-125717"/>
        <s v="CA-2015-145317"/>
        <s v="CA-2016-153535"/>
        <s v="CA-2015-113383"/>
        <s v="CA-2016-135391"/>
        <s v="CA-2017-116337"/>
        <s v="CA-2015-122217"/>
        <s v="CA-2017-146143"/>
        <s v="CA-2017-142594"/>
        <s v="CA-2018-131695"/>
        <s v="CA-2016-154795"/>
        <s v="CA-2017-117912"/>
        <s v="CA-2017-160129"/>
        <s v="CA-2015-124478"/>
        <s v="US-2015-140452"/>
        <s v="CA-2017-149237"/>
        <s v="CA-2015-114314"/>
        <s v="CA-2016-125934"/>
        <s v="CA-2015-125759"/>
        <s v="CA-2016-118871"/>
        <s v="CA-2015-118276"/>
        <s v="CA-2017-130638"/>
        <s v="CA-2015-157721"/>
        <s v="CA-2015-108273"/>
        <s v="US-2018-105935"/>
        <s v="CA-2017-103730"/>
        <s v="CA-2017-101791"/>
        <s v="CA-2016-140144"/>
        <s v="CA-2016-144806"/>
        <s v="CA-2018-135937"/>
        <s v="CA-2016-120810"/>
        <s v="CA-2018-108910"/>
        <s v="CA-2016-141768"/>
        <s v="CA-2015-100706"/>
        <s v="US-2016-130519"/>
        <s v="CA-2015-143210"/>
        <s v="CA-2017-141887"/>
        <s v="CA-2018-148068"/>
        <s v="CA-2015-167927"/>
        <s v="CA-2016-107937"/>
        <s v="US-2017-129469"/>
        <s v="CA-2018-107629"/>
        <s v="CA-2016-112305"/>
        <s v="CA-2017-114951"/>
        <s v="US-2017-116442"/>
        <s v="CA-2018-111591"/>
        <s v="US-2018-162558"/>
        <s v="US-2018-135503"/>
        <s v="CA-2016-112214"/>
        <s v="CA-2016-156377"/>
        <s v="CA-2018-124191"/>
        <s v="CA-2015-119375"/>
        <s v="CA-2016-129896"/>
        <s v="CA-2018-151008"/>
        <s v="US-2017-148901"/>
        <s v="US-2015-165589"/>
        <s v="CA-2018-136651"/>
        <s v="CA-2017-126543"/>
        <s v="CA-2017-119641"/>
        <s v="CA-2015-124688"/>
        <s v="CA-2015-102869"/>
        <s v="CA-2015-138100"/>
        <s v="CA-2017-122392"/>
        <s v="CA-2018-117863"/>
        <s v="US-2017-147340"/>
        <s v="CA-2018-146626"/>
        <s v="US-2015-131870"/>
        <s v="US-2015-143231"/>
        <s v="CA-2018-136364"/>
        <s v="CA-2018-149720"/>
        <s v="CA-2015-127558"/>
        <s v="CA-2016-127824"/>
        <s v="US-2016-159982"/>
        <s v="US-2018-163790"/>
        <s v="CA-2015-103989"/>
        <s v="CA-2015-124079"/>
        <s v="US-2015-130379"/>
        <s v="US-2015-138247"/>
        <s v="CA-2016-134992"/>
        <s v="US-2018-126179"/>
        <s v="CA-2018-168193"/>
        <s v="CA-2017-124233"/>
        <s v="CA-2017-147585"/>
        <s v="CA-2018-107244"/>
        <s v="CA-2018-139948"/>
        <s v="US-2017-152415"/>
        <s v="CA-2018-104220"/>
        <s v="CA-2018-143434"/>
        <s v="CA-2017-108875"/>
        <s v="CA-2016-144253"/>
        <s v="CA-2017-152632"/>
        <s v="CA-2017-146682"/>
        <s v="CA-2015-160262"/>
        <s v="CA-2018-126242"/>
        <s v="CA-2018-148264"/>
        <s v="CA-2016-100818"/>
        <s v="CA-2016-135272"/>
        <s v="CA-2017-144792"/>
        <s v="CA-2018-142391"/>
        <s v="CA-2016-145324"/>
        <s v="CA-2015-110030"/>
        <s v="US-2018-106663"/>
        <s v="CA-2015-143637"/>
        <s v="CA-2016-107685"/>
        <s v="CA-2017-113082"/>
        <s v="CA-2016-116484"/>
        <s v="CA-2015-109897"/>
        <s v="CA-2015-159184"/>
        <s v="US-2016-127040"/>
        <s v="CA-2016-120103"/>
        <s v="CA-2018-139661"/>
        <s v="CA-2017-145709"/>
        <s v="CA-2017-168893"/>
        <s v="CA-2018-145660"/>
        <s v="CA-2016-132626"/>
        <s v="US-2016-101399"/>
        <s v="CA-2017-133550"/>
        <s v="CA-2016-113215"/>
        <s v="CA-2018-108560"/>
        <s v="CA-2016-149342"/>
        <s v="CA-2017-141019"/>
        <s v="CA-2017-129126"/>
        <s v="US-2018-161935"/>
        <s v="CA-2018-121048"/>
        <s v="CA-2018-126382"/>
        <s v="CA-2015-153850"/>
        <s v="CA-2018-114552"/>
        <s v="CA-2016-130253"/>
        <s v="CA-2018-164756"/>
        <s v="CA-2018-116113"/>
        <s v="CA-2018-122595"/>
        <s v="US-2016-131359"/>
        <s v="US-2017-113985"/>
        <s v="US-2016-128587"/>
        <s v="CA-2017-100965"/>
        <s v="CA-2017-110009"/>
        <s v="CA-2018-161333"/>
        <s v="CA-2018-112774"/>
        <s v="CA-2016-154284"/>
        <s v="CA-2017-169887"/>
        <s v="CA-2018-119564"/>
        <s v="CA-2015-156314"/>
        <s v="CA-2017-128972"/>
        <s v="CA-2018-150602"/>
        <s v="CA-2018-138464"/>
        <s v="CA-2018-161102"/>
        <s v="US-2015-137155"/>
        <s v="CA-2017-101168"/>
        <s v="CA-2016-141012"/>
        <s v="CA-2015-160276"/>
        <s v="CA-2017-157259"/>
        <s v="CA-2015-148614"/>
        <s v="US-2015-147606"/>
        <s v="CA-2017-129728"/>
        <s v="US-2018-148054"/>
        <s v="CA-2018-156958"/>
        <s v="CA-2017-134789"/>
        <s v="CA-2015-167486"/>
        <s v="CA-2015-124737"/>
        <s v="CA-2016-155334"/>
        <s v="CA-2017-127985"/>
        <s v="CA-2017-134334"/>
        <s v="CA-2016-140410"/>
        <s v="CA-2018-118731"/>
        <s v="CA-2017-131205"/>
        <s v="CA-2017-137337"/>
        <s v="CA-2016-140921"/>
        <s v="CA-2018-149160"/>
        <s v="CA-2018-101014"/>
        <s v="CA-2017-133368"/>
        <s v="CA-2017-163755"/>
        <s v="US-2018-107888"/>
        <s v="CA-2018-103968"/>
        <s v="US-2017-100566"/>
        <s v="CA-2017-154018"/>
        <s v="CA-2016-149097"/>
        <s v="CA-2017-120250"/>
        <s v="CA-2018-161172"/>
        <s v="CA-2016-149517"/>
        <s v="CA-2016-133242"/>
        <s v="US-2015-119081"/>
        <s v="CA-2018-107314"/>
        <s v="CA-2015-130673"/>
        <s v="CA-2017-113726"/>
        <s v="CA-2017-101161"/>
        <s v="CA-2018-144638"/>
        <s v="CA-2018-155621"/>
        <s v="CA-2018-107874"/>
        <s v="CA-2016-143077"/>
        <s v="CA-2015-124702"/>
        <s v="CA-2017-148684"/>
        <s v="US-2018-119438"/>
        <s v="CA-2015-141726"/>
        <s v="CA-2018-132430"/>
        <s v="CA-2018-126074"/>
        <s v="CA-2018-138156"/>
        <s v="CA-2017-144645"/>
        <s v="CA-2018-100223"/>
        <s v="CA-2015-131541"/>
        <s v="CA-2016-139850"/>
        <s v="CA-2016-134859"/>
        <s v="CA-2018-100097"/>
        <s v="CA-2018-128783"/>
        <s v="CA-2017-137043"/>
        <s v="CA-2017-105732"/>
        <s v="CA-2017-117590"/>
        <s v="CA-2018-136882"/>
        <s v="CA-2015-127012"/>
        <s v="CA-2017-142762"/>
        <s v="CA-2017-162747"/>
        <s v="US-2017-105452"/>
        <s v="CA-2018-140053"/>
        <s v="CA-2018-127929"/>
        <s v="CA-2016-131352"/>
        <s v="CA-2018-143063"/>
        <s v="CA-2015-150329"/>
        <s v="US-2017-150035"/>
        <s v="US-2018-123281"/>
        <s v="CA-2016-136805"/>
        <s v="CA-2017-102134"/>
        <s v="CA-2017-155992"/>
        <s v="CA-2017-139395"/>
        <s v="CA-2017-162348"/>
        <s v="CA-2017-133795"/>
        <s v="CA-2017-119074"/>
        <s v="US-2017-116400"/>
        <s v="CA-2015-101560"/>
        <s v="CA-2017-108105"/>
        <s v="CA-2015-160157"/>
        <s v="CA-2017-110898"/>
        <s v="US-2017-159415"/>
        <s v="CA-2018-127313"/>
        <s v="CA-2016-108672"/>
        <s v="CA-2016-111612"/>
        <s v="CA-2016-149587"/>
        <s v="CA-2017-167682"/>
        <s v="CA-2017-157280"/>
        <s v="CA-2017-120369"/>
        <s v="CA-2017-160241"/>
        <s v="CA-2015-116673"/>
        <s v="US-2018-106145"/>
        <s v="CA-2016-116750"/>
        <s v="US-2016-158911"/>
        <s v="CA-2016-125066"/>
        <s v="CA-2018-115070"/>
        <s v="CA-2016-145457"/>
        <s v="CA-2018-157854"/>
        <s v="CA-2018-139416"/>
        <s v="CA-2018-136448"/>
        <s v="CA-2017-137176"/>
        <s v="CA-2016-148964"/>
        <s v="US-2016-100531"/>
        <s v="CA-2018-152583"/>
        <s v="CA-2018-131492"/>
        <s v="CA-2018-107503"/>
        <s v="CA-2018-135069"/>
        <s v="US-2018-119319"/>
        <s v="CA-2018-168739"/>
        <s v="CA-2016-166975"/>
        <s v="US-2015-102631"/>
        <s v="CA-2015-141607"/>
        <s v="CA-2016-118843"/>
        <s v="CA-2017-158435"/>
        <s v="CA-2018-123134"/>
        <s v="CA-2017-113061"/>
        <s v="CA-2018-115994"/>
        <s v="CA-2017-102127"/>
        <s v="CA-2018-112956"/>
        <s v="CA-2015-144414"/>
        <s v="CA-2015-166884"/>
        <s v="CA-2018-121580"/>
        <s v="CA-2015-112837"/>
        <s v="US-2016-156867"/>
        <s v="CA-2017-169103"/>
        <s v="CA-2018-129028"/>
        <s v="CA-2016-127593"/>
        <s v="CA-2017-154235"/>
        <s v="CA-2015-169460"/>
        <s v="CA-2018-104801"/>
        <s v="US-2018-100930"/>
        <s v="US-2016-111927"/>
        <s v="CA-2016-136196"/>
        <s v="CA-2017-116736"/>
        <s v="CA-2016-142454"/>
        <s v="CA-2018-134838"/>
        <s v="CA-2015-107454"/>
        <s v="CA-2018-100524"/>
        <s v="CA-2018-127117"/>
        <s v="CA-2018-108791"/>
        <s v="CA-2017-166443"/>
        <s v="CA-2015-145576"/>
        <s v="US-2017-154361"/>
        <s v="CA-2015-133228"/>
        <s v="US-2018-147221"/>
        <s v="US-2018-130687"/>
        <s v="CA-2018-118017"/>
        <s v="CA-2017-128706"/>
        <s v="CA-2017-167241"/>
        <s v="US-2015-117135"/>
        <s v="US-2017-128909"/>
        <s v="CA-2018-167899"/>
        <s v="CA-2016-123568"/>
        <s v="CA-2016-156440"/>
        <s v="CA-2018-105809"/>
        <s v="CA-2018-115448"/>
        <s v="CA-2017-123274"/>
        <s v="US-2015-120740"/>
        <s v="CA-2015-103219"/>
        <s v="CA-2016-147830"/>
        <s v="US-2018-155866"/>
        <s v="CA-2018-102519"/>
        <s v="CA-2016-157959"/>
        <s v="CA-2018-130631"/>
        <s v="US-2018-131849"/>
        <s v="CA-2015-146969"/>
        <s v="CA-2016-112571"/>
        <s v="CA-2018-106747"/>
        <s v="US-2018-136721"/>
        <s v="CA-2018-132199"/>
        <s v="CA-2018-113208"/>
        <s v="CA-2016-119508"/>
        <s v="CA-2017-149461"/>
        <s v="CA-2018-103611"/>
        <s v="CA-2015-143182"/>
        <s v="CA-2016-119634"/>
        <s v="CA-2017-146171"/>
        <s v="US-2017-147991"/>
        <s v="CA-2015-131002"/>
        <s v="US-2016-105676"/>
        <s v="CA-2017-158806"/>
        <s v="CA-2017-149965"/>
        <s v="CA-2016-112144"/>
        <s v="CA-2015-106810"/>
        <s v="CA-2017-131737"/>
        <s v="CA-2018-143798"/>
        <s v="CA-2015-143917"/>
        <s v="CA-2016-114048"/>
        <s v="CA-2018-119284"/>
        <s v="CA-2016-121783"/>
        <s v="CA-2015-124023"/>
        <s v="CA-2018-101049"/>
        <s v="CA-2018-152807"/>
        <s v="CA-2017-169922"/>
        <s v="CA-2018-118857"/>
        <s v="US-2016-103996"/>
        <s v="US-2017-155404"/>
        <s v="CA-2015-107916"/>
        <s v="CA-2015-103086"/>
        <s v="CA-2016-119690"/>
        <s v="US-2015-131275"/>
        <s v="CA-2016-134075"/>
        <s v="CA-2018-127474"/>
        <s v="CA-2018-166849"/>
        <s v="CA-2018-166198"/>
        <s v="CA-2016-110667"/>
        <s v="CA-2018-161557"/>
        <s v="CA-2018-101042"/>
        <s v="US-2016-123960"/>
        <s v="CA-2015-169019"/>
        <s v="CA-2015-103940"/>
        <s v="CA-2015-149244"/>
        <s v="CA-2018-167941"/>
        <s v="CA-2017-136595"/>
        <s v="US-2017-115455"/>
        <s v="CA-2017-136301"/>
        <s v="CA-2018-125388"/>
        <s v="CA-2016-138002"/>
        <s v="CA-2017-124772"/>
        <s v="CA-2017-123120"/>
        <s v="CA-2018-112844"/>
        <s v="CA-2017-147683"/>
        <s v="CA-2018-118437"/>
        <s v="CA-2017-157588"/>
        <s v="CA-2017-167556"/>
        <s v="CA-2017-118052"/>
        <s v="CA-2017-110366"/>
        <s v="US-2018-105046"/>
        <s v="US-2018-119816"/>
        <s v="CA-2017-136686"/>
        <s v="US-2017-108637"/>
        <s v="CA-2017-132990"/>
        <s v="CA-2017-151561"/>
        <s v="CA-2017-163804"/>
        <s v="CA-2018-162789"/>
        <s v="CA-2015-105417"/>
        <s v="US-2015-159611"/>
        <s v="CA-2017-118129"/>
        <s v="CA-2016-157133"/>
        <s v="US-2017-126844"/>
        <s v="CA-2018-119746"/>
        <s v="CA-2017-164091"/>
        <s v="CA-2018-145226"/>
        <s v="US-2016-123918"/>
        <s v="CA-2017-145919"/>
        <s v="CA-2018-131625"/>
        <s v="US-2018-116897"/>
        <s v="CA-2018-169859"/>
        <s v="CA-2018-105620"/>
        <s v="CA-2017-124016"/>
        <s v="US-2016-120502"/>
        <s v="CA-2016-122287"/>
        <s v="CA-2018-126634"/>
        <s v="CA-2018-163097"/>
        <s v="US-2018-158512"/>
        <s v="US-2017-120460"/>
        <s v="US-2017-117037"/>
        <s v="US-2017-160528"/>
        <s v="CA-2018-102750"/>
        <s v="CA-2016-116638"/>
        <s v="CA-2017-142335"/>
        <s v="CA-2016-106320"/>
        <s v="CA-2016-150875"/>
        <s v="CA-2017-142958"/>
        <s v="CA-2016-122266"/>
        <s v="US-2016-108966"/>
        <s v="US-2018-102890"/>
        <s v="US-2018-113992"/>
        <s v="CA-2018-126067"/>
        <s v="CA-2018-137505"/>
        <s v="CA-2015-136567"/>
        <s v="US-2016-168935"/>
        <s v="CA-2015-142587"/>
        <s v="CA-2017-105207"/>
        <s v="CA-2015-169803"/>
        <s v="US-2018-124821"/>
        <s v="US-2016-168704"/>
        <s v="CA-2018-154011"/>
        <s v="CA-2015-164210"/>
        <s v="CA-2018-149888"/>
        <s v="CA-2016-112116"/>
        <s v="CA-2015-104283"/>
        <s v="CA-2017-104276"/>
        <s v="CA-2018-148404"/>
        <s v="US-2015-118486"/>
        <s v="CA-2015-160766"/>
        <s v="CA-2017-134936"/>
        <s v="CA-2018-135419"/>
        <s v="US-2015-118997"/>
        <s v="CA-2017-100993"/>
        <s v="CA-2018-105921"/>
        <s v="US-2018-105998"/>
        <s v="CA-2017-140928"/>
        <s v="US-2017-143819"/>
        <s v="US-2017-128902"/>
        <s v="CA-2017-105459"/>
        <s v="CA-2016-137512"/>
        <s v="CA-2017-127670"/>
        <s v="CA-2017-169838"/>
        <s v="CA-2016-159786"/>
        <s v="CA-2017-145982"/>
        <s v="US-2018-164056"/>
        <s v="CA-2015-124723"/>
        <s v="CA-2018-117513"/>
        <s v="CA-2018-117632"/>
        <s v="CA-2018-167003"/>
        <s v="CA-2018-101749"/>
        <s v="CA-2018-162173"/>
        <s v="CA-2016-136469"/>
        <s v="CA-2018-151225"/>
        <s v="CA-2015-142839"/>
        <s v="CA-2016-139584"/>
        <s v="CA-2017-132066"/>
        <s v="CA-2018-147277"/>
        <s v="CA-2015-145800"/>
        <s v="CA-2016-105725"/>
        <s v="CA-2017-126165"/>
        <s v="US-2017-161844"/>
        <s v="CA-2015-114517"/>
        <s v="CA-2018-143021"/>
        <s v="US-2018-123834"/>
        <s v="US-2018-117247"/>
        <s v="CA-2017-156265"/>
        <s v="CA-2018-113670"/>
        <s v="CA-2015-134572"/>
        <s v="CA-2016-110457"/>
        <s v="CA-2018-131037"/>
        <s v="CA-2017-106950"/>
        <s v="CA-2017-130820"/>
        <s v="CA-2016-146563"/>
        <s v="CA-2017-128223"/>
        <s v="CA-2018-116680"/>
        <s v="CA-2017-154662"/>
        <s v="CA-2016-152891"/>
        <s v="CA-2015-169775"/>
        <s v="US-2017-120929"/>
        <s v="CA-2018-145142"/>
        <s v="CA-2015-168312"/>
        <s v="CA-2018-142090"/>
        <s v="US-2016-157154"/>
        <s v="CA-2015-137274"/>
        <s v="CA-2017-107328"/>
        <s v="CA-2018-113908"/>
        <s v="CA-2018-130505"/>
        <s v="CA-2018-154039"/>
        <s v="CA-2018-115154"/>
        <s v="CA-2018-159100"/>
        <s v="US-2015-148838"/>
        <s v="US-2017-164196"/>
        <s v="CA-2015-125829"/>
        <s v="CA-2016-154291"/>
        <s v="US-2018-111024"/>
        <s v="CA-2015-106229"/>
        <s v="CA-2015-155887"/>
        <s v="CA-2018-132290"/>
        <s v="CA-2015-151295"/>
        <s v="US-2016-140200"/>
        <s v="US-2017-122245"/>
        <s v="US-2018-132381"/>
        <s v="CA-2018-145884"/>
        <s v="CA-2016-106257"/>
        <s v="CA-2017-145261"/>
        <s v="CA-2016-108119"/>
        <s v="CA-2017-102092"/>
        <s v="CA-2018-148474"/>
        <s v="US-2017-146066"/>
        <s v="CA-2017-118073"/>
        <s v="CA-2017-162236"/>
        <s v="CA-2018-113705"/>
        <s v="US-2018-152380"/>
        <s v="CA-2015-124429"/>
        <s v="CA-2016-131597"/>
        <s v="CA-2018-128041"/>
        <s v="CA-2018-101581"/>
        <s v="CA-2016-118738"/>
        <s v="US-2017-161396"/>
        <s v="CA-2017-131296"/>
        <s v="CA-2018-112529"/>
        <s v="CA-2017-113831"/>
        <s v="US-2015-123519"/>
        <s v="US-2018-147669"/>
        <s v="CA-2016-124975"/>
        <s v="CA-2016-142027"/>
        <s v="CA-2017-144148"/>
        <s v="US-2015-165862"/>
        <s v="CA-2016-127509"/>
        <s v="US-2018-160836"/>
        <s v="CA-2015-151995"/>
        <s v="CA-2016-130890"/>
        <s v="CA-2018-150910"/>
        <s v="CA-2016-124891"/>
        <s v="CA-2017-140746"/>
        <s v="CA-2015-105648"/>
        <s v="CA-2018-143126"/>
        <s v="CA-2016-119879"/>
        <s v="CA-2017-130288"/>
        <s v="CA-2018-147207"/>
        <s v="CA-2016-120362"/>
        <s v="CA-2017-153101"/>
        <s v="CA-2018-142909"/>
        <s v="CA-2015-169684"/>
        <s v="CA-2018-117653"/>
        <s v="CA-2018-156622"/>
        <s v="US-2015-112872"/>
        <s v="US-2017-121013"/>
        <s v="CA-2015-159520"/>
        <s v="CA-2017-139157"/>
        <s v="CA-2017-125080"/>
        <s v="US-2017-102239"/>
        <s v="CA-2017-164399"/>
        <s v="CA-2017-155747"/>
        <s v="US-2015-117163"/>
        <s v="CA-2016-112767"/>
        <s v="CA-2018-121790"/>
        <s v="CA-2017-118745"/>
        <s v="CA-2017-116911"/>
        <s v="US-2017-127334"/>
        <s v="CA-2018-162978"/>
        <s v="CA-2018-127096"/>
        <s v="CA-2018-103212"/>
        <s v="US-2016-134558"/>
        <s v="CA-2018-151799"/>
        <s v="US-2017-126452"/>
        <s v="CA-2016-164084"/>
        <s v="CA-2015-100090"/>
        <s v="CA-2016-153388"/>
        <s v="CA-2015-127614"/>
        <s v="CA-2017-129861"/>
        <s v="CA-2015-150581"/>
        <s v="US-2016-126214"/>
        <s v="CA-2017-160500"/>
        <s v="CA-2018-102407"/>
        <s v="CA-2017-146934"/>
        <s v="CA-2016-163055"/>
        <s v="CA-2018-130211"/>
        <s v="CA-2016-105599"/>
        <s v="CA-2016-133452"/>
        <s v="CA-2017-131289"/>
        <s v="CA-2018-123967"/>
        <s v="CA-2015-108609"/>
        <s v="US-2015-137869"/>
        <s v="CA-2015-135657"/>
        <s v="CA-2017-112102"/>
        <s v="CA-2016-111073"/>
        <s v="US-2018-141558"/>
        <s v="CA-2017-146206"/>
        <s v="CA-2015-159338"/>
        <s v="CA-2015-122931"/>
        <s v="CA-2017-114601"/>
        <s v="CA-2017-148096"/>
        <s v="US-2015-150434"/>
        <s v="CA-2016-104129"/>
        <s v="CA-2018-118199"/>
        <s v="US-2016-138919"/>
        <s v="CA-2016-101889"/>
        <s v="CA-2015-105165"/>
        <s v="CA-2017-113243"/>
        <s v="CA-2017-155530"/>
        <s v="CA-2018-148446"/>
        <s v="CA-2017-168032"/>
        <s v="CA-2015-133690"/>
        <s v="US-2018-124968"/>
        <s v="CA-2015-121769"/>
        <s v="CA-2015-132612"/>
        <s v="CA-2017-164784"/>
        <s v="CA-2018-121419"/>
        <s v="US-2015-134614"/>
        <s v="CA-2015-129924"/>
        <s v="US-2018-128951"/>
        <s v="CA-2018-147760"/>
        <s v="US-2015-115189"/>
        <s v="CA-2015-138177"/>
        <s v="US-2018-163657"/>
        <s v="CA-2015-100916"/>
        <s v="CA-2018-166142"/>
        <s v="CA-2016-166219"/>
        <s v="CA-2016-139094"/>
        <s v="CA-2018-141705"/>
        <s v="CA-2017-132304"/>
        <s v="CA-2017-159373"/>
        <s v="CA-2018-142888"/>
        <s v="CA-2017-163153"/>
        <s v="CA-2018-167549"/>
        <s v="CA-2017-104157"/>
        <s v="US-2018-134481"/>
        <s v="CA-2017-145730"/>
        <s v="CA-2018-146164"/>
        <s v="CA-2016-132318"/>
        <s v="CA-2017-115525"/>
        <s v="CA-2018-108553"/>
        <s v="CA-2018-152695"/>
        <s v="CA-2016-105613"/>
        <s v="US-2018-138086"/>
        <s v="CA-2018-154116"/>
        <s v="US-2018-152898"/>
        <s v="CA-2018-115651"/>
        <s v="US-2018-167920"/>
        <s v="CA-2018-167752"/>
        <s v="CA-2016-101000"/>
        <s v="US-2017-161683"/>
        <s v="CA-2016-148376"/>
        <s v="CA-2017-128412"/>
        <s v="CA-2017-151512"/>
        <s v="CA-2018-120894"/>
        <s v="CA-2016-160171"/>
        <s v="CA-2018-107517"/>
        <s v="CA-2016-123113"/>
        <s v="CA-2017-158834"/>
        <s v="CA-2018-122007"/>
        <s v="US-2018-166688"/>
        <s v="CA-2018-145233"/>
        <s v="CA-2018-104318"/>
        <s v="CA-2018-140676"/>
        <s v="CA-2015-125514"/>
        <s v="US-2016-168914"/>
        <s v="CA-2017-149223"/>
        <s v="CA-2018-155824"/>
        <s v="US-2017-144057"/>
        <s v="US-2018-125647"/>
        <s v="CA-2017-169957"/>
        <s v="CA-2016-118444"/>
        <s v="CA-2015-124464"/>
        <s v="CA-2017-136133"/>
        <s v="CA-2018-147039"/>
        <s v="CA-2017-130778"/>
        <s v="CA-2018-150525"/>
        <s v="CA-2015-123477"/>
        <s v="CA-2015-120096"/>
        <s v="CA-2015-141110"/>
        <s v="CA-2017-118913"/>
        <s v="US-2018-104451"/>
        <s v="CA-2016-169201"/>
        <s v="CA-2015-140886"/>
        <s v="CA-2016-115091"/>
        <s v="CA-2017-142097"/>
        <s v="CA-2018-132346"/>
        <s v="CA-2016-130792"/>
        <s v="CA-2016-114468"/>
        <s v="CA-2018-101273"/>
        <s v="CA-2018-149853"/>
        <s v="CA-2016-132276"/>
        <s v="CA-2016-165624"/>
        <s v="CA-2016-127453"/>
        <s v="US-2018-127292"/>
        <s v="CA-2018-116519"/>
        <s v="CA-2017-134803"/>
        <s v="CA-2018-161046"/>
        <s v="US-2015-100853"/>
        <s v="CA-2017-168543"/>
        <s v="CA-2018-139717"/>
        <s v="CA-2018-117422"/>
        <s v="CA-2018-117401"/>
        <s v="CA-2015-103429"/>
        <s v="CA-2017-145611"/>
        <s v="US-2015-112949"/>
        <s v="CA-2018-166093"/>
        <s v="CA-2017-131968"/>
        <s v="CA-2017-140081"/>
        <s v="CA-2018-155376"/>
        <s v="CA-2018-155698"/>
        <s v="CA-2018-129294"/>
        <s v="US-2018-100048"/>
        <s v="CA-2015-118339"/>
        <s v="CA-2018-140515"/>
        <s v="CA-2016-119480"/>
        <s v="CA-2017-149783"/>
        <s v="CA-2018-132185"/>
        <s v="CA-2016-153878"/>
        <s v="CA-2017-119025"/>
        <s v="US-2017-146857"/>
        <s v="US-2018-141677"/>
        <s v="CA-2015-140662"/>
        <s v="CA-2017-100300"/>
        <s v="CA-2018-123778"/>
        <s v="CA-2018-156272"/>
        <s v="CA-2018-123351"/>
        <s v="US-2016-122140"/>
        <s v="CA-2018-133487"/>
        <s v="CA-2017-139381"/>
        <s v="CA-2018-128769"/>
        <s v="CA-2015-134215"/>
        <s v="CA-2015-121762"/>
        <s v="CA-2015-152443"/>
        <s v="CA-2018-167395"/>
        <s v="CA-2015-120278"/>
        <s v="CA-2016-120397"/>
        <s v="CA-2015-130624"/>
        <s v="CA-2015-122567"/>
        <s v="CA-2015-133704"/>
        <s v="CA-2015-166961"/>
        <s v="CA-2017-138282"/>
        <s v="CA-2017-156811"/>
        <s v="CA-2016-116092"/>
        <s v="CA-2017-131744"/>
        <s v="CA-2015-150203"/>
        <s v="US-2016-156496"/>
        <s v="CA-2015-138527"/>
        <s v="CA-2018-104619"/>
        <s v="CA-2018-103380"/>
        <s v="US-2016-117492"/>
        <s v="CA-2017-137330"/>
        <s v="CA-2018-153787"/>
        <s v="CA-2016-117828"/>
        <s v="CA-2015-120852"/>
        <s v="CA-2018-153843"/>
        <s v="CA-2015-140732"/>
        <s v="CA-2016-168634"/>
        <s v="CA-2018-147452"/>
        <s v="CA-2017-112389"/>
        <s v="CA-2015-115133"/>
        <s v="CA-2018-165099"/>
        <s v="CA-2016-121272"/>
        <s v="CA-2017-111143"/>
        <s v="CA-2018-164042"/>
        <s v="US-2018-169502"/>
        <s v="CA-2018-152926"/>
        <s v="CA-2018-121216"/>
        <s v="CA-2015-123127"/>
        <s v="US-2016-109015"/>
        <s v="CA-2018-112333"/>
        <s v="CA-2018-155607"/>
        <s v="CA-2018-167227"/>
        <s v="CA-2018-101483"/>
        <s v="CA-2017-132409"/>
        <s v="CA-2018-155957"/>
        <s v="CA-2017-166240"/>
        <s v="CA-2015-116407"/>
        <s v="CA-2017-127208"/>
        <s v="US-2015-135881"/>
        <s v="CA-2017-158001"/>
        <s v="CA-2018-132521"/>
        <s v="CA-2015-164385"/>
        <s v="CA-2018-100356"/>
        <s v="US-2018-155299"/>
        <s v="US-2017-123610"/>
        <s v="US-2017-156692"/>
        <s v="CA-2016-153108"/>
        <s v="US-2016-112508"/>
        <s v="US-2018-112928"/>
        <s v="US-2018-123204"/>
        <s v="CA-2016-112557"/>
        <s v="CA-2016-121608"/>
        <s v="CA-2016-111948"/>
        <s v="US-2016-118983"/>
        <s v="CA-2017-133340"/>
        <s v="CA-2018-103765"/>
        <s v="CA-2017-103947"/>
        <s v="US-2018-149510"/>
        <s v="CA-2016-161263"/>
        <s v="CA-2015-142314"/>
        <s v="CA-2017-152170"/>
        <s v="CA-2016-116841"/>
        <s v="US-2018-117534"/>
        <s v="CA-2015-156244"/>
        <s v="CA-2017-163398"/>
        <s v="CA-2017-137239"/>
        <s v="CA-2016-129217"/>
        <s v="CA-2018-133004"/>
        <s v="US-2018-168116"/>
        <s v="CA-2016-164539"/>
        <s v="CA-2017-116526"/>
        <s v="CA-2017-144540"/>
        <s v="CA-2018-126221"/>
        <s v="CA-2016-109638"/>
        <s v="US-2018-165869"/>
        <s v="CA-2016-129546"/>
        <s v="CA-2018-149489"/>
        <s v="US-2017-113649"/>
        <s v="CA-2018-122693"/>
        <s v="CA-2016-165085"/>
        <s v="CA-2018-115882"/>
        <s v="CA-2015-130421"/>
        <s v="US-2017-141264"/>
        <s v="CA-2015-114790"/>
        <s v="CA-2018-127726"/>
        <s v="CA-2016-120915"/>
        <s v="CA-2018-138548"/>
        <s v="US-2016-155369"/>
        <s v="CA-2016-155306"/>
        <s v="CA-2018-158561"/>
        <s v="CA-2015-141313"/>
        <s v="CA-2016-140025"/>
        <s v="CA-2017-124352"/>
        <s v="CA-2018-117926"/>
        <s v="CA-2018-123687"/>
        <s v="CA-2017-112697"/>
        <s v="CA-2018-104864"/>
        <s v="CA-2016-123456"/>
        <s v="US-2018-152366"/>
        <s v="CA-2015-129091"/>
        <s v="CA-2015-128055"/>
        <s v="CA-2018-109701"/>
        <s v="US-2016-159499"/>
        <s v="CA-2017-166226"/>
        <s v="CA-2015-128524"/>
        <s v="CA-2017-155978"/>
        <s v="CA-2015-152422"/>
        <s v="CA-2017-116603"/>
        <s v="US-2017-151260"/>
        <s v="CA-2016-133494"/>
        <s v="CA-2016-120621"/>
        <s v="CA-2017-143805"/>
        <s v="CA-2017-109365"/>
        <s v="CA-2015-139598"/>
        <s v="CA-2017-158575"/>
        <s v="CA-2016-148250"/>
        <s v="CA-2018-162015"/>
        <s v="US-2018-115609"/>
        <s v="CA-2018-144680"/>
        <s v="CA-2016-154746"/>
        <s v="CA-2017-147256"/>
        <s v="CA-2016-138625"/>
        <s v="CA-2015-141649"/>
        <s v="US-2018-116701"/>
        <s v="CA-2017-165316"/>
        <s v="CA-2015-132913"/>
        <s v="CA-2018-168403"/>
        <s v="CA-2018-169012"/>
        <s v="CA-2018-111220"/>
        <s v="CA-2016-158148"/>
        <s v="CA-2015-165477"/>
        <s v="CA-2018-110905"/>
        <s v="CA-2016-150714"/>
        <s v="US-2017-123470"/>
        <s v="CA-2018-121706"/>
        <s v="CA-2015-169649"/>
        <s v="CA-2015-126361"/>
        <s v="CA-2017-113292"/>
        <s v="CA-2017-145492"/>
        <s v="CA-2016-143980"/>
        <s v="CA-2017-131499"/>
        <s v="US-2018-120089"/>
        <s v="CA-2016-120782"/>
        <s v="CA-2015-164315"/>
        <s v="CA-2017-158547"/>
        <s v="CA-2017-162313"/>
        <s v="CA-2017-112585"/>
        <s v="CA-2017-113978"/>
        <s v="CA-2018-168858"/>
        <s v="CA-2016-112452"/>
        <s v="CA-2016-164007"/>
        <s v="CA-2016-151841"/>
        <s v="CA-2016-127019"/>
        <s v="CA-2018-110842"/>
        <s v="US-2015-164763"/>
        <s v="CA-2015-115056"/>
        <s v="CA-2018-169474"/>
        <s v="CA-2016-124107"/>
        <s v="US-2017-131114"/>
        <s v="CA-2018-165687"/>
        <s v="CA-2017-139941"/>
        <s v="CA-2015-163748"/>
        <s v="CA-2016-109337"/>
        <s v="CA-2015-131800"/>
        <s v="CA-2016-107083"/>
        <s v="US-2017-140172"/>
        <s v="US-2018-103828"/>
        <s v="CA-2015-127523"/>
        <s v="CA-2018-117933"/>
        <s v="CA-2015-101147"/>
        <s v="CA-2016-129322"/>
        <s v="CA-2017-102456"/>
        <s v="CA-2016-138898"/>
        <s v="CA-2016-111164"/>
        <s v="CA-2017-131835"/>
        <s v="CA-2018-156664"/>
        <s v="US-2017-103646"/>
        <s v="CA-2016-168760"/>
        <s v="CA-2018-141481"/>
        <s v="CA-2017-134376"/>
        <s v="CA-2018-130351"/>
        <s v="US-2018-128447"/>
        <s v="CA-2018-135587"/>
        <s v="CA-2016-103177"/>
        <s v="CA-2016-164497"/>
        <s v="US-2018-102288"/>
        <s v="US-2016-110569"/>
        <s v="CA-2018-149944"/>
        <s v="CA-2015-109043"/>
        <s v="CA-2015-139423"/>
        <s v="CA-2015-168592"/>
        <s v="CA-2018-154809"/>
        <s v="CA-2015-159800"/>
        <s v="CA-2016-158701"/>
        <s v="CA-2017-110982"/>
        <s v="CA-2015-121286"/>
        <s v="CA-2017-130442"/>
        <s v="CA-2018-121804"/>
        <s v="US-2015-157070"/>
        <s v="CA-2016-166800"/>
        <s v="US-2018-124926"/>
        <s v="CA-2016-124800"/>
        <s v="CA-2017-123358"/>
        <s v="CA-2016-106208"/>
        <s v="CA-2015-128237"/>
        <s v="US-2018-132675"/>
        <s v="CA-2017-140564"/>
        <s v="CA-2015-111150"/>
        <s v="CA-2017-109652"/>
        <s v="CA-2015-122336"/>
        <s v="CA-2017-165169"/>
        <s v="CA-2018-131016"/>
        <s v="CA-2018-144036"/>
        <s v="CA-2016-109939"/>
        <s v="CA-2015-102988"/>
        <s v="CA-2018-130904"/>
        <s v="CA-2016-103072"/>
        <s v="CA-2016-119627"/>
        <s v="CA-2018-121818"/>
        <s v="CA-2016-153612"/>
        <s v="CA-2018-129707"/>
        <s v="CA-2018-169264"/>
        <s v="CA-2018-169005"/>
        <s v="CA-2018-106355"/>
        <s v="CA-2018-138149"/>
        <s v="CA-2018-108091"/>
        <s v="CA-2017-161781"/>
        <s v="CA-2018-164364"/>
        <s v="CA-2017-153346"/>
        <s v="CA-2018-115931"/>
        <s v="CA-2016-132570"/>
        <s v="CA-2018-152275"/>
        <s v="CA-2016-153794"/>
        <s v="CA-2018-151981"/>
        <s v="CA-2015-100762"/>
        <s v="CA-2017-128867"/>
        <s v="CA-2018-110940"/>
        <s v="CA-2018-100783"/>
        <s v="US-2017-100405"/>
        <s v="CA-2018-168228"/>
        <s v="CA-2018-119004"/>
        <s v="CA-2016-129854"/>
        <s v="CA-2015-131947"/>
        <s v="CA-2016-131758"/>
        <s v="CA-2018-110380"/>
        <s v="CA-2017-161158"/>
        <s v="CA-2015-164469"/>
        <s v="CA-2017-128923"/>
        <s v="US-2017-102232"/>
        <s v="CA-2017-164350"/>
        <s v="CA-2017-146437"/>
        <s v="US-2017-165953"/>
        <s v="CA-2015-169061"/>
        <s v="CA-2017-128111"/>
        <s v="CA-2017-166674"/>
        <s v="CA-2017-156685"/>
        <s v="CA-2018-148642"/>
        <s v="CA-2016-148712"/>
        <s v="CA-2017-101329"/>
        <s v="CA-2018-151176"/>
        <s v="CA-2016-107468"/>
        <s v="CA-2015-102673"/>
        <s v="CA-2016-104059"/>
        <s v="US-2016-161466"/>
        <s v="US-2018-105389"/>
        <s v="CA-2015-110849"/>
        <s v="CA-2016-153626"/>
        <s v="CA-2018-159135"/>
        <s v="CA-2016-125710"/>
        <s v="CA-2018-111332"/>
        <s v="US-2015-119137"/>
        <s v="CA-2016-103716"/>
        <s v="US-2015-138828"/>
        <s v="CA-2017-101525"/>
        <s v="CA-2015-107594"/>
        <s v="CA-2017-106915"/>
        <s v="US-2018-140907"/>
        <s v="CA-2018-111738"/>
        <s v="US-2018-120147"/>
        <s v="CA-2016-136658"/>
        <s v="CA-2016-145849"/>
        <s v="CA-2018-104108"/>
        <s v="US-2017-115819"/>
        <s v="CA-2016-110324"/>
        <s v="CA-2018-136063"/>
        <s v="CA-2018-102974"/>
        <s v="CA-2017-141957"/>
        <s v="US-2017-144477"/>
        <s v="US-2015-134054"/>
        <s v="US-2015-134187"/>
        <s v="CA-2017-100244"/>
        <s v="CA-2018-106180"/>
        <s v="CA-2018-112431"/>
        <s v="CA-2017-136483"/>
        <s v="US-2015-121566"/>
        <s v="CA-2018-146724"/>
        <s v="US-2015-140116"/>
        <s v="CA-2016-154200"/>
        <s v="US-2018-158505"/>
        <s v="CA-2016-118227"/>
        <s v="CA-2018-116645"/>
        <s v="CA-2017-169971"/>
        <s v="US-2018-123463"/>
        <s v="CA-2016-119291"/>
        <s v="CA-2017-104689"/>
        <s v="CA-2017-108616"/>
        <s v="US-2016-130491"/>
        <s v="US-2018-135230"/>
        <s v="CA-2018-127656"/>
        <s v="US-2016-164357"/>
        <s v="CA-2018-146458"/>
        <s v="CA-2018-139304"/>
        <s v="CA-2017-112256"/>
        <s v="CA-2018-125290"/>
        <s v="CA-2018-166128"/>
        <s v="US-2017-132423"/>
        <s v="CA-2017-135776"/>
        <s v="CA-2018-137001"/>
        <s v="US-2015-105151"/>
        <s v="CA-2016-150770"/>
        <s v="US-2016-106873"/>
        <s v="CA-2018-163405"/>
        <s v="US-2015-105767"/>
        <s v="CA-2016-111507"/>
        <s v="CA-2016-102260"/>
        <s v="CA-2018-108287"/>
        <s v="US-2018-107384"/>
        <s v="CA-2015-109218"/>
        <s v="CA-2015-117016"/>
        <s v="CA-2016-128608"/>
        <s v="CA-2018-134306"/>
        <s v="CA-2017-149335"/>
        <s v="CA-2018-163069"/>
        <s v="CA-2018-109946"/>
        <s v="CA-2018-118136"/>
        <s v="US-2016-156797"/>
        <s v="CA-2018-111269"/>
        <s v="CA-2018-143651"/>
        <s v="CA-2016-133396"/>
        <s v="US-2018-108063"/>
        <s v="CA-2017-113390"/>
        <s v="CA-2018-144932"/>
        <s v="CA-2016-104514"/>
        <s v="CA-2017-102561"/>
        <s v="CA-2017-141523"/>
        <s v="US-2018-120649"/>
        <s v="CA-2018-140536"/>
        <s v="CA-2016-118948"/>
        <s v="CA-2016-155586"/>
        <s v="CA-2018-134649"/>
        <s v="CA-2018-105193"/>
        <s v="CA-2018-162572"/>
        <s v="CA-2017-152331"/>
        <s v="CA-2017-163636"/>
        <s v="CA-2018-110478"/>
        <s v="CA-2015-163223"/>
        <s v="CA-2016-105634"/>
        <s v="CA-2017-152072"/>
        <s v="CA-2017-144785"/>
        <s v="CA-2018-103352"/>
        <s v="CA-2015-153969"/>
        <s v="CA-2018-147844"/>
        <s v="CA-2016-108588"/>
        <s v="CA-2017-111283"/>
        <s v="CA-2016-132374"/>
        <s v="CA-2018-134194"/>
        <s v="CA-2016-145352"/>
        <s v="CA-2017-109911"/>
        <s v="CA-2018-110310"/>
        <s v="CA-2016-129042"/>
        <s v="CA-2018-157469"/>
        <s v="US-2016-110163"/>
        <s v="CA-2018-140949"/>
        <s v="CA-2015-153808"/>
        <s v="CA-2015-156594"/>
        <s v="CA-2017-166618"/>
        <s v="CA-2018-147725"/>
        <s v="CA-2015-111899"/>
        <s v="CA-2018-100237"/>
        <s v="CA-2016-162761"/>
        <s v="US-2016-150231"/>
        <s v="US-2017-111290"/>
        <s v="US-2015-103338"/>
        <s v="CA-2018-123246"/>
        <s v="CA-2018-123701"/>
        <s v="CA-2017-138583"/>
        <s v="US-2018-158946"/>
        <s v="CA-2018-109960"/>
        <s v="CA-2015-153619"/>
        <s v="CA-2018-167080"/>
        <s v="US-2015-154879"/>
        <s v="CA-2015-134313"/>
        <s v="CA-2018-102736"/>
        <s v="CA-2016-146290"/>
        <s v="CA-2015-169033"/>
        <s v="CA-2016-163762"/>
        <s v="CA-2016-130022"/>
        <s v="CA-2018-160087"/>
        <s v="CA-2018-123001"/>
        <s v="CA-2015-152562"/>
        <s v="CA-2018-102554"/>
        <s v="CA-2015-128146"/>
        <s v="CA-2016-161795"/>
        <s v="CA-2016-134117"/>
        <s v="CA-2016-144274"/>
        <s v="CA-2016-137225"/>
        <s v="CA-2018-152485"/>
        <s v="CA-2016-161445"/>
        <s v="CA-2015-133753"/>
        <s v="CA-2017-108868"/>
        <s v="CA-2015-163013"/>
        <s v="CA-2016-130554"/>
        <s v="CA-2018-111178"/>
        <s v="CA-2016-105844"/>
        <s v="US-2017-137295"/>
        <s v="CA-2016-138954"/>
        <s v="CA-2017-120082"/>
        <s v="CA-2017-109176"/>
        <s v="CA-2018-132213"/>
        <s v="CA-2018-138163"/>
        <s v="CA-2017-118689"/>
        <s v="US-2018-145597"/>
        <s v="CA-2016-137603"/>
        <s v="CA-2018-104080"/>
        <s v="CA-2018-104024"/>
        <s v="CA-2018-137463"/>
        <s v="CA-2015-139451"/>
        <s v="CA-2016-169299"/>
        <s v="CA-2018-161823"/>
        <s v="CA-2016-122168"/>
        <s v="CA-2015-127691"/>
        <s v="CA-2017-106341"/>
        <s v="CA-2018-145338"/>
        <s v="CA-2016-148180"/>
        <s v="CA-2016-143616"/>
        <s v="US-2018-141509"/>
        <s v="CA-2015-138240"/>
        <s v="CA-2017-146766"/>
        <s v="CA-2018-100384"/>
        <s v="CA-2015-111003"/>
        <s v="US-2017-131149"/>
        <s v="CA-2018-162096"/>
        <s v="US-2015-157406"/>
        <s v="CA-2017-138478"/>
        <s v="CA-2017-146150"/>
        <s v="US-2016-128090"/>
        <s v="CA-2017-140256"/>
        <s v="CA-2018-158106"/>
        <s v="CA-2018-133648"/>
        <s v="CA-2018-158743"/>
        <s v="CA-2015-101427"/>
        <s v="CA-2016-111325"/>
        <s v="CA-2018-124597"/>
        <s v="CA-2017-152534"/>
        <s v="CA-2018-101665"/>
        <s v="US-2015-155817"/>
        <s v="US-2018-153633"/>
        <s v="CA-2018-109757"/>
        <s v="CA-2017-106621"/>
        <s v="CA-2018-143343"/>
        <s v="CA-2015-163650"/>
        <s v="CA-2016-107741"/>
        <s v="CA-2018-135167"/>
        <s v="CA-2015-106054"/>
        <s v="CA-2016-147011"/>
        <s v="CA-2017-105263"/>
        <s v="CA-2017-160479"/>
        <s v="CA-2017-145898"/>
        <s v="CA-2017-114538"/>
        <s v="US-2018-151127"/>
        <s v="CA-2018-139787"/>
        <s v="CA-2015-127936"/>
        <s v="US-2016-152128"/>
        <s v="CA-2016-102855"/>
        <s v="CA-2018-158736"/>
        <s v="CA-2016-155068"/>
        <s v="CA-2015-133270"/>
        <s v="CA-2018-146031"/>
        <s v="CA-2017-105900"/>
        <s v="CA-2015-106376"/>
        <s v="CA-2018-143084"/>
        <s v="US-2015-130358"/>
        <s v="CA-2018-154501"/>
        <s v="CA-2018-126774"/>
        <s v="CA-2015-123253"/>
        <s v="CA-2016-134201"/>
        <s v="CA-2018-106033"/>
        <s v="CA-2018-143658"/>
        <s v="CA-2015-152849"/>
        <s v="CA-2015-102274"/>
        <s v="CA-2015-145212"/>
        <s v="CA-2017-132899"/>
        <s v="CA-2016-143490"/>
        <s v="CA-2015-123925"/>
        <s v="CA-2016-138331"/>
        <s v="CA-2015-149104"/>
        <s v="CA-2017-155488"/>
        <s v="CA-2015-124513"/>
        <s v="CA-2017-149902"/>
        <s v="CA-2018-125199"/>
        <s v="CA-2018-121083"/>
        <s v="US-2017-165078"/>
        <s v="CA-2018-146185"/>
        <s v="CA-2015-133830"/>
        <s v="CA-2016-105347"/>
        <s v="CA-2017-100790"/>
        <s v="CA-2018-127264"/>
        <s v="CA-2018-110373"/>
        <s v="CA-2015-143336"/>
        <s v="US-2017-164588"/>
        <s v="CA-2015-141278"/>
        <s v="CA-2016-162376"/>
        <s v="CA-2018-160962"/>
        <s v="US-2017-152835"/>
        <s v="US-2016-168732"/>
        <s v="CA-2018-131282"/>
        <s v="CA-2016-112014"/>
        <s v="CA-2018-165904"/>
        <s v="CA-2016-105970"/>
        <s v="CA-2018-167640"/>
        <s v="CA-2018-139493"/>
        <s v="CA-2018-133256"/>
        <s v="CA-2015-141355"/>
        <s v="US-2015-107993"/>
        <s v="CA-2018-156769"/>
        <s v="US-2018-111920"/>
        <s v="CA-2016-152681"/>
        <s v="CA-2016-157343"/>
        <s v="CA-2018-164000"/>
        <s v="CA-2016-112522"/>
        <s v="CA-2015-138737"/>
        <s v="CA-2016-159590"/>
        <s v="CA-2016-121552"/>
        <s v="CA-2016-103723"/>
        <s v="CA-2018-156391"/>
        <s v="US-2017-132857"/>
        <s v="CA-2017-103709"/>
        <s v="CA-2017-157161"/>
        <s v="CA-2018-126438"/>
        <s v="CA-2018-155047"/>
        <s v="CA-2017-113747"/>
        <s v="CA-2015-164259"/>
        <s v="CA-2015-133543"/>
        <s v="CA-2017-127250"/>
        <s v="CA-2018-105130"/>
        <s v="CA-2017-103128"/>
        <s v="CA-2018-116498"/>
        <s v="CA-2015-165974"/>
        <s v="CA-2017-128531"/>
        <s v="CA-2018-118724"/>
        <s v="CA-2015-151953"/>
        <s v="US-2017-165505"/>
        <s v="CA-2015-155208"/>
        <s v="CA-2015-141817"/>
        <s v="US-2015-129609"/>
        <s v="CA-2015-127866"/>
        <s v="CA-2017-120257"/>
        <s v="US-2017-132577"/>
        <s v="CA-2018-152499"/>
        <s v="CA-2015-116785"/>
        <s v="CA-2018-160934"/>
        <s v="CA-2018-124261"/>
        <s v="CA-2016-136224"/>
        <s v="CA-2018-165029"/>
        <s v="CA-2016-113131"/>
        <s v="US-2018-106796"/>
        <s v="CA-2015-104780"/>
        <s v="CA-2017-159765"/>
        <s v="CA-2018-124828"/>
        <s v="CA-2015-155852"/>
        <s v="CA-2018-101210"/>
        <s v="CA-2015-156545"/>
        <s v="CA-2016-154340"/>
        <s v="CA-2016-115693"/>
        <s v="CA-2017-101336"/>
        <s v="CA-2015-165309"/>
        <s v="CA-2016-142937"/>
        <s v="US-2018-136679"/>
        <s v="CA-2018-136826"/>
        <s v="CA-2018-117023"/>
        <s v="US-2018-169320"/>
        <s v="CA-2015-114643"/>
        <s v="CA-2018-144589"/>
        <s v="CA-2017-116918"/>
        <s v="CA-2015-154165"/>
        <s v="CA-2018-163209"/>
        <s v="CA-2018-130106"/>
        <s v="CA-2015-166457"/>
        <s v="CA-2015-164910"/>
        <s v="CA-2015-130960"/>
        <s v="CA-2018-131632"/>
        <s v="CA-2017-101938"/>
        <s v="CA-2015-157623"/>
        <s v="CA-2017-154053"/>
        <s v="CA-2017-109743"/>
        <s v="CA-2016-144652"/>
        <s v="CA-2018-107293"/>
        <s v="CA-2016-150749"/>
        <s v="CA-2016-116260"/>
        <s v="CA-2015-158442"/>
        <s v="CA-2015-133851"/>
        <s v="CA-2018-148145"/>
        <s v="CA-2016-155600"/>
        <s v="CA-2017-157364"/>
        <s v="CA-2017-143476"/>
        <s v="CA-2017-160395"/>
        <s v="CA-2018-109778"/>
        <s v="US-2015-115413"/>
        <s v="CA-2017-113138"/>
        <s v="CA-2015-113929"/>
        <s v="CA-2018-102099"/>
        <s v="US-2017-112970"/>
        <s v="CA-2017-133613"/>
        <s v="CA-2018-106852"/>
        <s v="US-2017-146570"/>
        <s v="CA-2018-161970"/>
        <s v="CA-2018-165715"/>
        <s v="CA-2016-152611"/>
        <s v="CA-2017-134474"/>
        <s v="CA-2017-101469"/>
        <s v="CA-2015-160094"/>
        <s v="CA-2018-100622"/>
        <s v="CA-2015-108903"/>
        <s v="CA-2017-109666"/>
        <s v="CA-2018-160633"/>
        <s v="CA-2017-148698"/>
        <s v="CA-2017-140774"/>
        <s v="CA-2015-140004"/>
        <s v="CA-2015-126522"/>
        <s v="CA-2016-161830"/>
        <s v="CA-2016-115945"/>
        <s v="CA-2018-134152"/>
        <s v="CA-2017-158211"/>
        <s v="CA-2018-117870"/>
        <s v="CA-2015-135405"/>
        <s v="CA-2016-124541"/>
        <s v="CA-2017-167290"/>
        <s v="CA-2015-110065"/>
        <s v="CA-2017-132094"/>
        <s v="CA-2018-122056"/>
        <s v="CA-2018-157483"/>
        <s v="CA-2016-104941"/>
        <s v="CA-2017-163951"/>
        <s v="CA-2015-141838"/>
        <s v="CA-2018-122105"/>
        <s v="CA-2018-164917"/>
        <s v="CA-2018-135279"/>
        <s v="CA-2016-157028"/>
        <s v="CA-2017-101385"/>
        <s v="CA-2018-134418"/>
        <s v="CA-2017-125815"/>
        <s v="US-2018-131961"/>
        <s v="CA-2018-134404"/>
        <s v="CA-2017-102498"/>
        <s v="CA-2018-115322"/>
        <s v="CA-2015-100895"/>
        <s v="CA-2015-123064"/>
        <s v="CA-2018-139311"/>
        <s v="CA-2018-147144"/>
        <s v="CA-2015-150490"/>
        <s v="CA-2017-106397"/>
        <s v="CA-2017-153836"/>
        <s v="CA-2016-139738"/>
        <s v="CA-2016-165057"/>
        <s v="CA-2016-164833"/>
        <s v="CA-2017-123176"/>
        <s v="CA-2016-102016"/>
        <s v="CA-2018-116358"/>
        <s v="CA-2016-151253"/>
        <s v="CA-2018-135111"/>
        <s v="CA-2015-118976"/>
        <s v="CA-2018-140242"/>
        <s v="CA-2015-122679"/>
        <s v="CA-2017-102792"/>
        <s v="CA-2016-128958"/>
        <s v="CA-2015-115973"/>
        <s v="CA-2018-148012"/>
        <s v="CA-2016-124268"/>
        <s v="CA-2017-146423"/>
        <s v="CA-2018-144820"/>
        <s v="CA-2017-109806"/>
        <s v="CA-2015-121727"/>
        <s v="CA-2016-156510"/>
        <s v="CA-2018-148166"/>
        <s v="CA-2017-137736"/>
        <s v="CA-2015-109904"/>
        <s v="US-2016-147662"/>
        <s v="CA-2017-164483"/>
        <s v="CA-2018-129567"/>
        <s v="CA-2016-138457"/>
        <s v="US-2017-101616"/>
        <s v="US-2015-157021"/>
        <s v="CA-2016-157770"/>
        <s v="CA-2017-151372"/>
        <s v="CA-2015-117478"/>
        <s v="US-2018-116505"/>
        <s v="CA-2018-101798"/>
        <s v="CA-2018-100580"/>
        <s v="US-2017-150567"/>
        <s v="CA-2016-113110"/>
        <s v="CA-2017-130484"/>
        <s v="CA-2018-163874"/>
        <s v="CA-2016-127173"/>
        <s v="CA-2016-129112"/>
        <s v="CA-2018-102659"/>
        <s v="US-2015-109456"/>
        <s v="US-2017-119046"/>
        <s v="US-2017-163258"/>
        <s v="CA-2017-155670"/>
        <s v="CA-2018-123043"/>
        <s v="CA-2016-126970"/>
        <s v="US-2017-158680"/>
        <s v="CA-2018-130841"/>
        <s v="CA-2018-131212"/>
        <s v="CA-2015-138709"/>
        <s v="CA-2016-160059"/>
        <s v="US-2017-158309"/>
        <s v="CA-2017-139689"/>
        <s v="US-2018-168690"/>
        <s v="CA-2015-138359"/>
        <s v="CA-2018-124744"/>
        <s v="CA-2018-106691"/>
        <s v="CA-2017-139010"/>
        <s v="CA-2017-124814"/>
        <s v="CA-2015-111773"/>
        <s v="CA-2015-148425"/>
        <s v="US-2017-131891"/>
        <s v="CA-2017-113600"/>
        <s v="CA-2018-148355"/>
        <s v="US-2018-128118"/>
        <s v="CA-2018-110429"/>
        <s v="CA-2018-139402"/>
        <s v="US-2018-101840"/>
        <s v="CA-2017-109407"/>
        <s v="CA-2018-157112"/>
        <s v="CA-2016-157812"/>
        <s v="US-2017-162103"/>
        <s v="CA-2017-128811"/>
        <s v="CA-2017-141180"/>
        <s v="CA-2018-126354"/>
        <s v="CA-2017-146521"/>
        <s v="CA-2017-105277"/>
        <s v="CA-2015-116904"/>
        <s v="US-2016-104430"/>
        <s v="US-2016-141453"/>
        <s v="US-2018-130603"/>
        <s v="CA-2018-142125"/>
        <s v="CA-2016-104486"/>
        <s v="CA-2015-139542"/>
        <s v="CA-2016-146255"/>
        <s v="US-2018-106579"/>
        <s v="CA-2018-126123"/>
        <s v="CA-2015-148488"/>
        <s v="CA-2017-146836"/>
        <s v="CA-2018-106964"/>
        <s v="CA-2016-140375"/>
        <s v="CA-2015-103744"/>
        <s v="CA-2017-111913"/>
        <s v="CA-2015-100328"/>
        <s v="CA-2016-117961"/>
        <s v="US-2018-124303"/>
        <s v="US-2015-151015"/>
        <s v="CA-2017-114209"/>
        <s v="CA-2017-108644"/>
        <s v="CA-2017-100041"/>
        <s v="US-2018-155999"/>
        <s v="CA-2018-162929"/>
        <s v="CA-2016-150413"/>
        <s v="CA-2018-113481"/>
        <s v="CA-2018-133263"/>
        <s v="CA-2017-109820"/>
        <s v="CA-2018-154732"/>
        <s v="CA-2017-119018"/>
        <s v="CA-2018-112487"/>
        <s v="CA-2016-141565"/>
        <s v="CA-2016-153423"/>
        <s v="CA-2017-158099"/>
        <s v="CA-2017-108196"/>
        <s v="CA-2017-117121"/>
        <s v="US-2018-148551"/>
        <s v="CA-2015-160773"/>
        <s v="CA-2018-146535"/>
        <s v="CA-2015-119529"/>
        <s v="CA-2015-162362"/>
        <s v="CA-2018-127026"/>
        <s v="CA-2018-131618"/>
        <s v="CA-2018-151428"/>
        <s v="CA-2015-112718"/>
        <s v="US-2017-167472"/>
        <s v="CA-2018-133431"/>
        <s v="CA-2016-135020"/>
        <s v="CA-2018-137085"/>
        <s v="CA-2018-160899"/>
        <s v="CA-2015-137092"/>
        <s v="CA-2015-123498"/>
        <s v="US-2018-156356"/>
        <s v="CA-2018-120222"/>
        <s v="CA-2015-123400"/>
        <s v="CA-2017-133711"/>
        <s v="CA-2015-121573"/>
        <s v="CA-2017-101980"/>
        <s v="CA-2015-148761"/>
        <s v="CA-2016-134943"/>
        <s v="CA-2017-102932"/>
        <s v="US-2018-132206"/>
        <s v="CA-2018-128426"/>
        <s v="CA-2018-163188"/>
        <s v="CA-2016-168767"/>
        <s v="CA-2018-134845"/>
        <s v="US-2015-150574"/>
        <s v="US-2016-136259"/>
        <s v="CA-2017-139234"/>
        <s v="CA-2017-118101"/>
        <s v="US-2018-108245"/>
        <s v="US-2018-107979"/>
        <s v="CA-2015-140032"/>
        <s v="CA-2017-124485"/>
        <s v="CA-2015-111500"/>
        <s v="CA-2018-152786"/>
        <s v="CA-2016-115392"/>
        <s v="CA-2017-128517"/>
        <s v="CA-2017-145499"/>
        <s v="CA-2016-102876"/>
        <s v="CA-2018-117240"/>
        <s v="CA-2018-119193"/>
        <s v="CA-2017-131639"/>
        <s v="CA-2017-162404"/>
        <s v="CA-2016-101924"/>
        <s v="CA-2018-133823"/>
        <s v="CA-2016-155635"/>
        <s v="CA-2015-132227"/>
        <s v="CA-2016-109575"/>
        <s v="CA-2017-115476"/>
        <s v="CA-2016-162621"/>
        <s v="CA-2018-106068"/>
        <s v="CA-2015-134621"/>
        <s v="CA-2016-109470"/>
        <s v="CA-2015-142965"/>
        <s v="US-2017-140158"/>
        <s v="CA-2016-109190"/>
        <s v="CA-2017-144911"/>
        <s v="CA-2015-165568"/>
        <s v="CA-2018-108539"/>
        <s v="CA-2017-133123"/>
        <s v="CA-2015-124730"/>
        <s v="CA-2016-165050"/>
        <s v="CA-2017-119123"/>
        <s v="CA-2017-110023"/>
        <s v="CA-2018-119655"/>
        <s v="CA-2017-112123"/>
        <s v="CA-2018-107132"/>
        <s v="CA-2018-155740"/>
        <s v="US-2015-115987"/>
        <s v="CA-2018-168123"/>
        <s v="US-2018-127341"/>
        <s v="CA-2016-144099"/>
        <s v="US-2016-145121"/>
        <s v="CA-2018-150707"/>
        <s v="CA-2015-161249"/>
        <s v="CA-2016-158456"/>
        <s v="CA-2018-167661"/>
        <s v="CA-2018-167150"/>
        <s v="CA-2015-101770"/>
        <s v="US-2016-120572"/>
        <s v="CA-2015-129147"/>
        <s v="CA-2018-132934"/>
        <s v="US-2015-103905"/>
        <s v="US-2018-104661"/>
        <s v="CA-2018-112809"/>
        <s v="CA-2016-101091"/>
        <s v="CA-2015-115336"/>
        <s v="CA-2016-144302"/>
        <s v="CA-2017-105354"/>
        <s v="US-2015-160780"/>
        <s v="US-2018-132444"/>
        <s v="CA-2016-120845"/>
        <s v="CA-2016-144386"/>
        <s v="US-2018-132927"/>
        <s v="US-2018-122714"/>
        <s v="CA-2015-129364"/>
        <s v="CA-2018-160801"/>
        <s v="CA-2017-112739"/>
        <s v="CA-2017-118178"/>
        <s v="US-2017-150147"/>
        <s v="CA-2018-126536"/>
        <s v="CA-2017-140641"/>
        <s v="US-2018-166611"/>
        <s v="CA-2017-125164"/>
        <s v="CA-2015-108182"/>
        <s v="CA-2016-113040"/>
        <s v="CA-2016-113523"/>
        <s v="US-2015-107699"/>
        <s v="CA-2015-126193"/>
        <s v="CA-2015-148950"/>
        <s v="CA-2016-113901"/>
        <s v="CA-2017-141551"/>
        <s v="CA-2017-124562"/>
        <s v="CA-2017-136049"/>
        <s v="CA-2017-161669"/>
        <s v="CA-2018-147942"/>
        <s v="CA-2015-117709"/>
        <s v="CA-2015-111962"/>
        <s v="CA-2016-153738"/>
        <s v="CA-2017-129308"/>
        <s v="CA-2016-127607"/>
        <s v="CA-2016-134747"/>
        <s v="CA-2018-121160"/>
        <s v="CA-2015-152268"/>
        <s v="CA-2016-105571"/>
        <s v="CA-2017-101546"/>
        <s v="US-2018-102183"/>
        <s v="CA-2018-141789"/>
        <s v="CA-2015-169852"/>
        <s v="CA-2018-153822"/>
        <s v="CA-2018-128160"/>
        <s v="US-2017-102141"/>
        <s v="CA-2018-150959"/>
        <s v="CA-2017-161095"/>
        <s v="US-2016-150161"/>
        <s v="US-2017-164945"/>
        <s v="CA-2017-111941"/>
        <s v="CA-2018-148691"/>
        <s v="CA-2018-102197"/>
        <s v="CA-2016-141810"/>
        <s v="CA-2018-130526"/>
        <s v="CA-2018-133928"/>
        <s v="US-2018-154851"/>
        <s v="CA-2017-116379"/>
        <s v="CA-2015-133389"/>
        <s v="CA-2016-110247"/>
        <s v="CA-2018-136497"/>
        <s v="CA-2015-154837"/>
        <s v="US-2017-168620"/>
        <s v="US-2018-144582"/>
        <s v="CA-2016-142419"/>
        <s v="CA-2017-136231"/>
        <s v="CA-2018-128300"/>
        <s v="CA-2016-102806"/>
        <s v="CA-2016-111094"/>
        <s v="CA-2015-114510"/>
        <s v="CA-2017-113551"/>
        <s v="US-2016-138716"/>
        <s v="CA-2017-125738"/>
        <s v="CA-2018-152198"/>
        <s v="CA-2018-104381"/>
        <s v="CA-2018-125269"/>
        <s v="CA-2017-121755"/>
        <s v="CA-2018-105053"/>
        <s v="US-2015-147704"/>
        <s v="CA-2016-169278"/>
        <s v="US-2017-169040"/>
        <s v="CA-2017-134222"/>
        <s v="CA-2017-116561"/>
        <s v="CA-2017-164154"/>
        <s v="CA-2018-107832"/>
        <s v="CA-2015-165393"/>
        <s v="CA-2015-107139"/>
        <s v="CA-2018-110443"/>
        <s v="CA-2018-147767"/>
        <s v="CA-2018-108854"/>
        <s v="CA-2018-145219"/>
        <s v="CA-2016-110947"/>
        <s v="US-2018-160465"/>
        <s v="CA-2018-163671"/>
        <s v="US-2015-156216"/>
        <s v="CA-2018-121398"/>
        <s v="US-2015-164616"/>
        <s v="CA-2018-157833"/>
        <s v="CA-2017-162390"/>
        <s v="CA-2016-129917"/>
        <s v="CA-2018-139080"/>
        <s v="CA-2018-137582"/>
        <s v="CA-2016-125696"/>
        <s v="CA-2015-133809"/>
        <s v="CA-2018-101959"/>
        <s v="CA-2017-130400"/>
        <s v="US-2015-106299"/>
        <s v="CA-2015-168158"/>
        <s v="CA-2018-116204"/>
        <s v="CA-2016-119907"/>
        <s v="CA-2015-105340"/>
        <s v="US-2016-107349"/>
        <s v="US-2018-146416"/>
        <s v="CA-2018-127803"/>
        <s v="CA-2018-107958"/>
        <s v="CA-2017-105018"/>
        <s v="US-2016-163685"/>
        <s v="CA-2016-113222"/>
        <s v="CA-2018-103478"/>
        <s v="CA-2016-137946"/>
        <s v="CA-2016-164441"/>
        <s v="CA-2018-164826"/>
        <s v="CA-2015-107398"/>
        <s v="CA-2017-113516"/>
        <s v="CA-2015-141005"/>
        <s v="CA-2017-126795"/>
        <s v="CA-2018-128328"/>
        <s v="CA-2016-147501"/>
        <s v="CA-2018-127306"/>
        <s v="CA-2018-107461"/>
        <s v="US-2017-128195"/>
        <s v="CA-2016-106978"/>
        <s v="US-2018-100209"/>
        <s v="CA-2018-166856"/>
        <s v="CA-2016-140984"/>
        <s v="CA-2017-108364"/>
        <s v="CA-2018-154466"/>
        <s v="CA-2018-144064"/>
        <s v="CA-2018-142776"/>
        <s v="US-2017-139262"/>
        <s v="CA-2018-122154"/>
        <s v="CA-2015-163559"/>
        <s v="CA-2017-111416"/>
        <s v="CA-2018-107713"/>
        <s v="CA-2015-119172"/>
        <s v="US-2017-149790"/>
        <s v="CA-2016-105312"/>
        <s v="CA-2018-145772"/>
        <s v="CA-2015-139283"/>
        <s v="CA-2016-137064"/>
        <s v="US-2018-145863"/>
        <s v="CA-2016-143602"/>
        <s v="CA-2018-150609"/>
        <s v="CA-2018-167703"/>
        <s v="US-2015-104759"/>
        <s v="CA-2016-120551"/>
        <s v="CA-2018-127285"/>
        <s v="CA-2017-148908"/>
        <s v="US-2018-147998"/>
        <s v="CA-2018-168655"/>
        <s v="CA-2017-133872"/>
        <s v="CA-2018-161655"/>
        <s v="US-2016-117184"/>
        <s v="US-2017-128678"/>
        <s v="CA-2018-120719"/>
        <s v="CA-2018-151071"/>
        <s v="CA-2018-118122"/>
        <s v="CA-2018-115427"/>
        <s v="CA-2015-138198"/>
        <s v="US-2015-111171"/>
        <s v="CA-2017-149503"/>
        <s v="US-2018-100398"/>
        <s v="CA-2016-101868"/>
        <s v="CA-2016-129525"/>
        <s v="CA-2017-121356"/>
        <s v="CA-2015-126200"/>
        <s v="US-2018-158218"/>
        <s v="CA-2017-129714"/>
        <s v="CA-2015-104738"/>
        <s v="CA-2016-141936"/>
        <s v="US-2017-111528"/>
        <s v="US-2017-100419"/>
        <s v="CA-2017-161361"/>
        <s v="CA-2017-152163"/>
        <s v="CA-2017-134775"/>
        <s v="CA-2018-123022"/>
        <s v="CA-2017-137848"/>
        <s v="CA-2018-149468"/>
        <s v="CA-2017-168557"/>
        <s v="CA-2017-125843"/>
        <s v="US-2015-158400"/>
        <s v="CA-2018-133095"/>
        <s v="CA-2018-152261"/>
        <s v="CA-2018-144526"/>
        <s v="CA-2015-130575"/>
        <s v="CA-2017-112025"/>
        <s v="US-2018-168802"/>
        <s v="CA-2017-152408"/>
        <s v="CA-2017-134691"/>
        <s v="CA-2018-101728"/>
        <s v="CA-2016-111297"/>
        <s v="CA-2018-125367"/>
        <s v="CA-2017-166625"/>
        <s v="CA-2017-118969"/>
        <s v="CA-2017-164574"/>
        <s v="CA-2018-155089"/>
        <s v="CA-2015-103702"/>
        <s v="US-2015-105137"/>
        <s v="US-2018-122637"/>
        <s v="CA-2016-132633"/>
        <s v="CA-2016-146696"/>
        <s v="CA-2015-132010"/>
        <s v="CA-2015-146500"/>
        <s v="CA-2018-155936"/>
        <s v="CA-2016-145065"/>
        <s v="CA-2017-108630"/>
        <s v="CA-2016-156013"/>
        <s v="CA-2015-157546"/>
        <s v="US-2017-156986"/>
        <s v="CA-2018-158379"/>
        <s v="CA-2018-100230"/>
        <s v="CA-2015-169257"/>
        <s v="CA-2017-168753"/>
        <s v="US-2017-150357"/>
        <s v="CA-2017-127761"/>
        <s v="CA-2018-158953"/>
        <s v="US-2017-157490"/>
        <s v="US-2015-112200"/>
        <s v="CA-2018-112536"/>
        <s v="CA-2016-100734"/>
        <s v="CA-2017-168844"/>
        <s v="CA-2017-158568"/>
        <s v="CA-2018-125878"/>
        <s v="CA-2015-130729"/>
        <s v="CA-2016-152513"/>
        <s v="CA-2016-153416"/>
        <s v="CA-2016-132136"/>
        <s v="CA-2018-124576"/>
        <s v="US-2015-158057"/>
        <s v="CA-2018-151211"/>
        <s v="CA-2016-159779"/>
        <s v="CA-2016-149636"/>
        <s v="CA-2017-126270"/>
        <s v="CA-2015-123316"/>
        <s v="CA-2017-163202"/>
        <s v="CA-2016-131072"/>
        <s v="CA-2018-165008"/>
        <s v="US-2018-146878"/>
        <s v="US-2015-161305"/>
        <s v="CA-2015-106719"/>
        <s v="CA-2016-169572"/>
        <s v="CA-2018-114524"/>
        <s v="CA-2017-159023"/>
        <s v="CA-2018-158120"/>
        <s v="US-2018-162068"/>
        <s v="CA-2017-151169"/>
        <s v="US-2016-118766"/>
        <s v="US-2016-149692"/>
        <s v="CA-2018-161088"/>
        <s v="CA-2018-122987"/>
        <s v="CA-2016-155054"/>
        <s v="CA-2015-142510"/>
        <s v="CA-2015-111059"/>
        <s v="CA-2018-163335"/>
        <s v="CA-2018-146367"/>
        <s v="CA-2016-166338"/>
        <s v="CA-2017-131576"/>
        <s v="CA-2016-136420"/>
        <s v="CA-2018-105914"/>
        <s v="CA-2015-109302"/>
        <s v="CA-2015-153479"/>
        <s v="US-2018-111241"/>
        <s v="CA-2015-146640"/>
        <s v="CA-2016-111395"/>
        <s v="CA-2018-112900"/>
        <s v="CA-2016-116876"/>
        <s v="CA-2018-133067"/>
        <s v="CA-2018-147032"/>
        <s v="CA-2016-120880"/>
        <s v="US-2018-147655"/>
        <s v="CA-2015-141152"/>
        <s v="CA-2016-162607"/>
        <s v="US-2016-164448"/>
        <s v="CA-2018-138611"/>
        <s v="CA-2018-121678"/>
        <s v="CA-2015-165428"/>
        <s v="CA-2018-143217"/>
        <s v="CA-2017-129693"/>
        <s v="CA-2015-133305"/>
        <s v="CA-2015-139633"/>
        <s v="CA-2015-158064"/>
        <s v="CA-2017-123617"/>
        <s v="CA-2018-166317"/>
        <s v="CA-2017-138037"/>
        <s v="CA-2017-146633"/>
        <s v="CA-2018-152737"/>
        <s v="US-2017-155173"/>
        <s v="US-2018-154872"/>
        <s v="CA-2018-115119"/>
        <s v="CA-2017-128671"/>
        <s v="CA-2018-155460"/>
        <s v="US-2015-147774"/>
        <s v="CA-2016-163587"/>
        <s v="CA-2018-147291"/>
        <s v="CA-2016-100685"/>
        <s v="CA-2016-133977"/>
        <s v="CA-2016-106362"/>
        <s v="CA-2018-165757"/>
        <s v="CA-2018-142867"/>
        <s v="CA-2015-155264"/>
        <s v="CA-2016-149384"/>
        <s v="CA-2016-145814"/>
        <s v="US-2018-165344"/>
        <s v="CA-2016-148873"/>
        <s v="US-2018-107272"/>
        <s v="CA-2017-110492"/>
        <s v="CA-2018-134978"/>
        <s v="CA-2018-135860"/>
        <s v="CA-2015-114125"/>
        <s v="CA-2017-133802"/>
        <s v="CA-2018-163692"/>
        <s v="CA-2018-105480"/>
        <s v="CA-2016-111990"/>
        <s v="CA-2017-118255"/>
        <s v="CA-2018-146024"/>
        <s v="CA-2017-103163"/>
        <s v="CA-2017-161473"/>
        <s v="CA-2017-164511"/>
        <s v="CA-2018-162880"/>
        <s v="US-2015-138835"/>
        <s v="CA-2017-118934"/>
        <s v="CA-2016-156335"/>
        <s v="CA-2017-154788"/>
        <s v="CA-2015-153150"/>
        <s v="CA-2017-138933"/>
        <s v="US-2017-114888"/>
        <s v="CA-2017-105494"/>
        <s v="US-2018-132297"/>
        <s v="US-2017-158288"/>
        <s v="CA-2018-133718"/>
        <s v="CA-2018-118542"/>
        <s v="CA-2015-127964"/>
        <s v="CA-2018-106831"/>
        <s v="CA-2017-125920"/>
        <s v="CA-2018-104927"/>
        <s v="US-2018-136707"/>
        <s v="CA-2015-125556"/>
        <s v="CA-2016-124044"/>
        <s v="CA-2018-163139"/>
        <s v="US-2015-152723"/>
        <s v="CA-2018-159604"/>
        <s v="CA-2018-107909"/>
        <s v="CA-2018-148922"/>
        <s v="CA-2015-118192"/>
        <s v="US-2015-146353"/>
        <s v="CA-2018-112004"/>
        <s v="CA-2018-135909"/>
        <s v="CA-2017-159891"/>
        <s v="CA-2016-162782"/>
        <s v="US-2016-163825"/>
        <s v="CA-2018-152093"/>
        <s v="CA-2015-112403"/>
        <s v="CA-2016-109001"/>
        <s v="CA-2016-150441"/>
        <s v="CA-2017-146010"/>
        <s v="CA-2015-158470"/>
        <s v="CA-2016-100545"/>
        <s v="CA-2015-138023"/>
        <s v="CA-2015-148383"/>
        <s v="US-2016-136476"/>
        <s v="CA-2018-146983"/>
        <s v="CA-2017-149797"/>
        <s v="CA-2018-155075"/>
        <s v="US-2015-122959"/>
        <s v="CA-2018-103877"/>
        <s v="CA-2016-130610"/>
        <s v="CA-2017-161389"/>
        <s v="CA-2016-122210"/>
        <s v="CA-2017-144309"/>
        <s v="US-2018-148362"/>
        <s v="CA-2018-161592"/>
        <s v="CA-2015-140396"/>
        <s v="CA-2018-110884"/>
        <s v="CA-2018-106943"/>
        <s v="CA-2015-104808"/>
        <s v="CA-2017-106306"/>
        <s v="CA-2015-121167"/>
        <s v="CA-2015-124394"/>
        <s v="CA-2016-149811"/>
        <s v="US-2017-148334"/>
        <s v="CA-2018-146493"/>
        <s v="CA-2015-121664"/>
        <s v="CA-2015-123323"/>
        <s v="CA-2015-105872"/>
        <s v="CA-2018-142489"/>
        <s v="CA-2017-149454"/>
        <s v="CA-2016-132080"/>
        <s v="CA-2016-127418"/>
        <s v="CA-2018-108749"/>
        <s v="CA-2016-136378"/>
        <s v="CA-2018-136623"/>
        <s v="CA-2018-154935"/>
        <s v="CA-2017-126809"/>
        <s v="US-2017-157308"/>
        <s v="CA-2016-168459"/>
        <s v="US-2015-158638"/>
        <s v="CA-2016-160787"/>
        <s v="CA-2016-142475"/>
        <s v="CA-2016-107020"/>
        <s v="CA-2018-158386"/>
        <s v="CA-2015-136742"/>
        <s v="CA-2015-151162"/>
        <s v="CA-2017-167983"/>
        <s v="CA-2017-134348"/>
        <s v="CA-2017-168361"/>
        <s v="CA-2015-143168"/>
        <s v="CA-2015-108861"/>
        <s v="CA-2015-108147"/>
        <s v="CA-2017-164637"/>
        <s v="CA-2015-137351"/>
        <s v="CA-2018-147354"/>
        <s v="CA-2018-168900"/>
        <s v="US-2018-139465"/>
        <s v="CA-2015-117639"/>
        <s v="CA-2018-132339"/>
        <s v="CA-2018-104640"/>
        <s v="CA-2017-140207"/>
        <s v="CA-2017-141586"/>
        <s v="CA-2015-135755"/>
        <s v="CA-2018-144498"/>
        <s v="US-2017-108777"/>
        <s v="US-2015-134971"/>
        <s v="US-2018-117331"/>
        <s v="CA-2015-101364"/>
        <s v="US-2018-108014"/>
        <s v="CA-2017-162614"/>
        <s v="CA-2018-160423"/>
        <s v="CA-2017-132017"/>
        <s v="CA-2017-113817"/>
        <s v="CA-2017-149916"/>
        <s v="CA-2018-134096"/>
        <s v="CA-2018-117443"/>
        <s v="CA-2018-107321"/>
        <s v="CA-2017-116232"/>
        <s v="CA-2015-126277"/>
        <s v="CA-2016-146829"/>
        <s v="CA-2018-124114"/>
        <s v="CA-2016-151470"/>
        <s v="CA-2018-117436"/>
        <s v="US-2015-150924"/>
        <s v="CA-2016-115924"/>
        <s v="CA-2017-117282"/>
        <s v="CA-2018-152205"/>
        <s v="CA-2015-112326"/>
        <s v="CA-2015-165540"/>
        <s v="CA-2018-142671"/>
        <s v="CA-2017-137652"/>
        <s v="US-2015-120236"/>
        <s v="CA-2015-132542"/>
        <s v="US-2015-117058"/>
        <s v="CA-2016-139780"/>
        <s v="US-2015-128685"/>
        <s v="CA-2016-142692"/>
        <s v="CA-2017-150658"/>
        <s v="CA-2017-108567"/>
        <s v="CA-2015-103492"/>
        <s v="CA-2016-156608"/>
        <s v="CA-2018-169817"/>
        <s v="CA-2017-150007"/>
        <s v="US-2018-119039"/>
        <s v="CA-2018-129833"/>
        <s v="CA-2016-142041"/>
        <s v="CA-2015-162775"/>
        <s v="CA-2016-120516"/>
        <s v="CA-2016-119592"/>
        <s v="CA-2017-101742"/>
        <s v="CA-2017-155474"/>
        <s v="CA-2017-168921"/>
        <s v="CA-2018-151855"/>
        <s v="US-2016-161347"/>
        <s v="US-2015-131982"/>
        <s v="CA-2018-155712"/>
        <s v="CA-2016-136147"/>
        <s v="CA-2016-120341"/>
        <s v="CA-2017-104969"/>
        <s v="US-2016-132836"/>
        <s v="CA-2015-107181"/>
        <s v="CA-2016-134082"/>
        <s v="CA-2018-169894"/>
        <s v="CA-2017-156139"/>
        <s v="US-2016-148817"/>
        <s v="CA-2017-103359"/>
        <s v="US-2017-131912"/>
        <s v="CA-2016-153325"/>
        <s v="US-2017-144393"/>
        <s v="US-2017-155103"/>
        <s v="CA-2017-159737"/>
        <s v="CA-2015-109918"/>
        <s v="US-2017-117387"/>
        <s v="CA-2018-152310"/>
        <s v="CA-2017-143714"/>
        <s v="CA-2017-126102"/>
        <s v="CA-2018-161053"/>
        <s v="CA-2017-132997"/>
        <s v="CA-2017-120796"/>
        <s v="US-2018-110646"/>
        <s v="US-2016-160150"/>
        <s v="CA-2017-165918"/>
        <s v="CA-2015-111934"/>
        <s v="CA-2018-102610"/>
        <s v="CA-2018-122735"/>
        <s v="CA-2018-156412"/>
        <s v="CA-2017-153178"/>
        <s v="CA-2017-154536"/>
        <s v="CA-2018-102414"/>
        <s v="CA-2018-153654"/>
        <s v="CA-2018-102946"/>
        <s v="CA-2018-169404"/>
        <s v="US-2018-103247"/>
        <s v="CA-2015-152296"/>
        <s v="CA-2018-161893"/>
        <s v="US-2017-155180"/>
        <s v="CA-2015-140165"/>
        <s v="US-2016-130512"/>
        <s v="US-2017-162859"/>
        <s v="CA-2018-159506"/>
        <s v="CA-2016-146465"/>
        <s v="CA-2016-147851"/>
        <s v="US-2017-123750"/>
        <s v="CA-2017-132479"/>
        <s v="CA-2017-162138"/>
        <s v="CA-2015-169726"/>
        <s v="US-2015-169789"/>
        <s v="CA-2017-167115"/>
        <s v="CA-2015-103100"/>
        <s v="CA-2018-150497"/>
        <s v="CA-2016-109197"/>
        <s v="CA-2017-163573"/>
        <s v="CA-2018-141929"/>
        <s v="CA-2018-154760"/>
        <s v="CA-2016-121699"/>
        <s v="CA-2018-149048"/>
        <s v="US-2018-151316"/>
        <s v="CA-2016-160864"/>
        <s v="CA-2017-112893"/>
        <s v="CA-2018-161851"/>
        <s v="CA-2015-113964"/>
        <s v="CA-2017-106075"/>
        <s v="US-2017-115952"/>
        <s v="CA-2017-117226"/>
        <s v="CA-2015-127131"/>
        <s v="CA-2018-111808"/>
        <s v="CA-2015-109855"/>
        <s v="US-2017-114622"/>
        <s v="CA-2017-142405"/>
        <s v="CA-2018-150931"/>
        <s v="CA-2018-152912"/>
        <s v="US-2018-109484"/>
        <s v="CA-2016-139962"/>
        <s v="CA-2016-113173"/>
        <s v="CA-2017-101448"/>
        <s v="US-2018-143028"/>
        <s v="CA-2017-153661"/>
        <s v="US-2015-121734"/>
        <s v="CA-2016-104493"/>
        <s v="CA-2017-126935"/>
        <s v="CA-2018-122028"/>
        <s v="CA-2018-125990"/>
        <s v="CA-2017-140417"/>
        <s v="CA-2018-136000"/>
        <s v="CA-2017-126284"/>
        <s v="CA-2018-159954"/>
        <s v="US-2015-112564"/>
        <s v="CA-2015-148369"/>
        <s v="CA-2018-160724"/>
        <s v="CA-2016-135853"/>
        <s v="CA-2018-108294"/>
        <s v="CA-2017-151498"/>
        <s v="CA-2017-124527"/>
        <s v="CA-2017-123015"/>
        <s v="US-2016-161991"/>
        <s v="CA-2016-163895"/>
        <s v="CA-2017-163384"/>
        <s v="CA-2018-105410"/>
        <s v="CA-2015-129819"/>
        <s v="CA-2017-131065"/>
        <s v="CA-2015-122070"/>
        <s v="CA-2018-111374"/>
        <s v="CA-2017-116540"/>
        <s v="US-2018-120390"/>
        <s v="CA-2016-122371"/>
        <s v="CA-2016-147529"/>
        <s v="CA-2016-154921"/>
        <s v="CA-2015-125542"/>
        <s v="CA-2017-165218"/>
        <s v="CA-2016-100573"/>
        <s v="CA-2016-140830"/>
        <s v="US-2018-159562"/>
        <s v="CA-2018-100314"/>
        <s v="CA-2016-134922"/>
        <s v="CA-2016-160472"/>
        <s v="CA-2016-149734"/>
        <s v="CA-2018-140508"/>
        <s v="CA-2015-107573"/>
        <s v="CA-2017-119683"/>
        <s v="CA-2017-140634"/>
        <s v="CA-2016-121041"/>
        <s v="CA-2018-117114"/>
        <s v="CA-2017-167416"/>
        <s v="CA-2018-140760"/>
        <s v="CA-2018-132738"/>
        <s v="CA-2018-144113"/>
        <s v="CA-2015-128538"/>
        <s v="CA-2018-146136"/>
        <s v="CA-2017-120859"/>
        <s v="CA-2015-138450"/>
        <s v="US-2016-138303"/>
        <s v="CA-2015-159709"/>
        <s v="CA-2016-110289"/>
        <s v="CA-2016-134782"/>
        <s v="CA-2015-112851"/>
        <s v="US-2018-162670"/>
        <s v="CA-2016-131457"/>
        <s v="CA-2017-152800"/>
        <s v="CA-2017-106656"/>
        <s v="CA-2016-146486"/>
        <s v="CA-2018-100160"/>
        <s v="US-2015-168501"/>
        <s v="CA-2017-125661"/>
        <s v="CA-2018-109211"/>
        <s v="CA-2017-117625"/>
        <s v="CA-2016-167696"/>
        <s v="US-2016-153283"/>
        <s v="CA-2018-128335"/>
        <s v="CA-2017-154508"/>
        <s v="CA-2015-107524"/>
        <s v="CA-2018-145877"/>
        <s v="CA-2016-136735"/>
        <s v="CA-2017-159212"/>
        <s v="US-2015-126571"/>
        <s v="CA-2018-141782"/>
        <s v="CA-2017-102162"/>
        <s v="CA-2017-124583"/>
        <s v="CA-2015-138128"/>
        <s v="US-2016-137008"/>
        <s v="CA-2018-127180"/>
        <s v="CA-2018-138779"/>
        <s v="CA-2015-115259"/>
        <s v="CA-2017-104150"/>
        <s v="CA-2017-157742"/>
        <s v="CA-2017-166380"/>
        <s v="CA-2015-130869"/>
        <s v="CA-2015-159625"/>
        <s v="CA-2018-108000"/>
        <s v="CA-2018-145310"/>
        <s v="CA-2017-150000"/>
        <s v="CA-2018-151911"/>
        <s v="CA-2017-160941"/>
        <s v="CA-2015-128888"/>
        <s v="CA-2015-149055"/>
        <s v="CA-2018-144862"/>
        <s v="CA-2017-128307"/>
        <s v="CA-2018-123372"/>
        <s v="CA-2016-162964"/>
        <s v="CA-2018-156363"/>
        <s v="CA-2018-127922"/>
        <s v="CA-2016-167269"/>
        <s v="CA-2017-158043"/>
        <s v="CA-2017-165015"/>
        <s v="CA-2016-103093"/>
        <s v="CA-2017-142524"/>
        <s v="CA-2016-135580"/>
        <s v="CA-2017-146941"/>
        <s v="CA-2016-109169"/>
        <s v="US-2018-141943"/>
        <s v="CA-2016-112375"/>
        <s v="CA-2016-134257"/>
        <s v="CA-2015-113362"/>
        <s v="CA-2018-117156"/>
        <s v="CA-2016-115420"/>
        <s v="US-2015-120175"/>
        <s v="CA-2017-121601"/>
        <s v="CA-2015-103590"/>
        <s v="CA-2017-150343"/>
        <s v="US-2018-162208"/>
        <s v="CA-2018-138422"/>
        <s v="CA-2016-166604"/>
        <s v="CA-2018-113474"/>
        <s v="CA-2017-144400"/>
        <s v="CA-2018-118367"/>
        <s v="US-2018-145366"/>
        <s v="US-2016-113327"/>
        <s v="CA-2016-142755"/>
        <s v="CA-2016-133536"/>
        <s v="CA-2018-122112"/>
        <s v="CA-2015-141299"/>
        <s v="CA-2016-117898"/>
        <s v="CA-2018-126956"/>
        <s v="US-2018-118157"/>
        <s v="US-2018-133781"/>
        <s v="CA-2015-127383"/>
        <s v="CA-2015-108189"/>
        <s v="CA-2018-126676"/>
        <s v="CA-2018-133641"/>
        <s v="CA-2015-159849"/>
        <s v="CA-2018-119669"/>
        <s v="US-2017-133508"/>
        <s v="US-2015-132745"/>
        <s v="CA-2016-138674"/>
        <s v="CA-2017-105816"/>
        <s v="CA-2015-115980"/>
        <s v="CA-2016-128167"/>
        <s v="CA-2016-126466"/>
        <s v="CA-2018-159884"/>
        <s v="CA-2017-121034"/>
        <s v="CA-2015-100363"/>
        <s v="CA-2018-150469"/>
        <s v="CA-2015-146990"/>
        <s v="CA-2016-151785"/>
        <s v="CA-2018-102267"/>
        <s v="CA-2018-134285"/>
        <s v="CA-2018-130715"/>
        <s v="CA-2017-143308"/>
        <s v="CA-2017-102596"/>
        <s v="CA-2015-156601"/>
        <s v="CA-2017-144015"/>
        <s v="CA-2017-111115"/>
        <s v="CA-2018-110926"/>
        <s v="CA-2018-161984"/>
        <s v="CA-2018-144365"/>
        <s v="CA-2017-143924"/>
        <s v="CA-2017-169215"/>
        <s v="CA-2018-117044"/>
        <s v="US-2017-143280"/>
        <s v="CA-2015-162684"/>
        <s v="CA-2017-157868"/>
        <s v="CA-2017-130029"/>
        <s v="CA-2018-106824"/>
        <s v="CA-2016-105221"/>
        <s v="CA-2018-105445"/>
        <s v="CA-2016-106215"/>
        <s v="CA-2018-159107"/>
        <s v="US-2015-102715"/>
        <s v="CA-2017-103982"/>
        <s v="CA-2016-149993"/>
        <s v="US-2018-125213"/>
        <s v="CA-2016-120901"/>
        <s v="CA-2017-105284"/>
        <s v="US-2017-104794"/>
        <s v="CA-2015-139857"/>
        <s v="US-2018-166394"/>
        <s v="CA-2017-149195"/>
        <s v="US-2015-163797"/>
        <s v="CA-2017-139808"/>
        <s v="CA-2017-169026"/>
        <s v="CA-2016-117611"/>
        <s v="CA-2015-128839"/>
        <s v="CA-2016-145835"/>
        <s v="CA-2018-166933"/>
        <s v="CA-2018-136007"/>
        <s v="CA-2015-113047"/>
        <s v="CA-2018-101308"/>
        <s v="CA-2017-155481"/>
        <s v="US-2018-164147"/>
        <s v="CA-2016-158792"/>
        <s v="CA-2015-116757"/>
        <s v="CA-2017-105585"/>
        <s v="CA-2017-151323"/>
        <s v="CA-2017-107475"/>
        <s v="US-2018-102638"/>
        <s v="CA-2018-162033"/>
        <s v="CA-2015-119032"/>
        <s v="CA-2016-139164"/>
        <s v="CA-2017-105291"/>
        <s v="CA-2016-160696"/>
        <s v="CA-2018-114055"/>
        <s v="CA-2018-130771"/>
        <s v="US-2018-123862"/>
        <s v="CA-2016-130218"/>
        <s v="US-2015-134712"/>
        <s v="CA-2016-130736"/>
        <s v="CA-2018-156720"/>
        <s v="CA-2016-156153"/>
        <s v="CA-2017-111010"/>
        <s v="CA-2015-153983"/>
        <s v="CA-2017-101623"/>
        <s v="CA-2015-156993"/>
        <s v="CA-2017-140501"/>
        <s v="CA-2018-141663"/>
        <s v="CA-2015-162992"/>
        <s v="CA-2016-121132"/>
        <s v="CA-2018-101945"/>
        <s v="CA-2018-112172"/>
        <s v="CA-2018-144568"/>
        <s v="CA-2018-120327"/>
        <s v="CA-2018-166415"/>
        <s v="CA-2016-148432"/>
        <s v="CA-2017-111976"/>
        <s v="US-2017-139388"/>
        <s v="US-2018-157224"/>
        <s v="CA-2016-101707"/>
        <s v="CA-2017-163216"/>
        <s v="CA-2018-139444"/>
        <s v="CA-2018-155558"/>
        <s v="CA-2017-138688"/>
        <s v="CA-2018-100748"/>
        <s v="CA-2017-144764"/>
        <s v="CA-2017-149482"/>
        <s v="CA-2018-117128"/>
        <s v="CA-2015-110527"/>
        <s v="CA-2017-140046"/>
        <s v="CA-2018-144883"/>
        <s v="US-2018-153948"/>
        <s v="CA-2018-152226"/>
        <s v="CA-2016-116687"/>
        <s v="CA-2016-149566"/>
        <s v="US-2017-155971"/>
        <s v="CA-2017-166163"/>
        <s v="CA-2015-136280"/>
        <s v="US-2017-134908"/>
        <s v="CA-2017-104311"/>
        <s v="CA-2015-160066"/>
        <s v="CA-2017-106894"/>
        <s v="CA-2018-131653"/>
        <s v="CA-2018-164819"/>
        <s v="CA-2018-131303"/>
        <s v="CA-2015-151897"/>
        <s v="CA-2018-103506"/>
        <s v="CA-2016-110345"/>
        <s v="CA-2015-125171"/>
        <s v="US-2018-118535"/>
        <s v="CA-2016-166464"/>
        <s v="CA-2017-141082"/>
        <s v="US-2017-126431"/>
        <s v="CA-2015-156433"/>
        <s v="CA-2018-145275"/>
        <s v="CA-2016-119942"/>
        <s v="US-2017-113677"/>
        <s v="CA-2017-123722"/>
        <s v="CA-2016-127502"/>
        <s v="US-2017-131058"/>
        <s v="CA-2015-127488"/>
        <s v="CA-2016-155453"/>
        <s v="CA-2015-140228"/>
        <s v="CA-2018-152079"/>
        <s v="CA-2015-105172"/>
        <s v="CA-2015-158771"/>
        <s v="CA-2016-148705"/>
        <s v="CA-2017-122518"/>
        <s v="CA-2016-154900"/>
        <s v="CA-2017-137127"/>
        <s v="CA-2016-125423"/>
        <s v="CA-2018-121615"/>
        <s v="CA-2017-140382"/>
        <s v="CA-2015-157784"/>
        <s v="CA-2015-100860"/>
        <s v="CA-2016-169537"/>
        <s v="CA-2018-143665"/>
        <s v="CA-2018-154949"/>
        <s v="CA-2018-104822"/>
        <s v="US-2015-109036"/>
        <s v="CA-2018-132976"/>
        <s v="US-2017-148957"/>
        <s v="CA-2015-130274"/>
        <s v="CA-2016-111234"/>
        <s v="CA-2016-124653"/>
        <s v="CA-2015-133424"/>
        <s v="CA-2017-143441"/>
        <s v="CA-2018-169691"/>
        <s v="CA-2017-111605"/>
        <s v="CA-2015-167724"/>
        <s v="CA-2017-116764"/>
        <s v="CA-2015-102085"/>
        <s v="CA-2018-102218"/>
        <s v="CA-2018-160661"/>
        <s v="CA-2017-114104"/>
        <s v="CA-2016-121776"/>
        <s v="CA-2018-150189"/>
        <s v="US-2015-111353"/>
        <s v="CA-2018-167913"/>
        <s v="CA-2015-131905"/>
        <s v="CA-2017-111409"/>
        <s v="US-2017-117793"/>
        <s v="CA-2016-119214"/>
        <s v="US-2018-104955"/>
        <s v="CA-2016-120446"/>
        <s v="CA-2015-157644"/>
        <s v="CA-2017-136287"/>
        <s v="CA-2016-144288"/>
        <s v="US-2018-129224"/>
        <s v="CA-2016-123939"/>
        <s v="CA-2016-115399"/>
        <s v="CA-2016-169677"/>
        <s v="CA-2018-101434"/>
        <s v="US-2018-107636"/>
        <s v="CA-2015-168305"/>
        <s v="CA-2017-125850"/>
        <s v="CA-2018-147753"/>
        <s v="CA-2017-137743"/>
        <s v="CA-2018-169810"/>
        <s v="CA-2018-154718"/>
        <s v="CA-2017-121993"/>
        <s v="US-2017-154256"/>
        <s v="CA-2017-117660"/>
        <s v="CA-2017-144855"/>
        <s v="CA-2015-102330"/>
        <s v="CA-2015-144407"/>
        <s v="CA-2015-110352"/>
        <s v="CA-2018-105144"/>
        <s v="CA-2016-150560"/>
        <s v="CA-2018-144694"/>
        <s v="CA-2015-144281"/>
        <s v="CA-2016-139290"/>
        <s v="CA-2018-126718"/>
        <s v="CA-2016-141754"/>
        <s v="US-2016-134271"/>
        <s v="CA-2016-143105"/>
        <s v="CA-2018-167542"/>
        <s v="CA-2018-125640"/>
        <s v="CA-2018-122077"/>
        <s v="CA-2018-164959"/>
        <s v="CA-2018-164707"/>
        <s v="CA-2017-159653"/>
        <s v="CA-2017-161816"/>
        <s v="CA-2017-103037"/>
        <s v="CA-2015-109127"/>
        <s v="CA-2015-120243"/>
        <s v="CA-2015-168823"/>
        <s v="CA-2017-101630"/>
        <s v="CA-2016-149846"/>
        <s v="CA-2015-164749"/>
        <s v="CA-2018-126046"/>
        <s v="CA-2017-151974"/>
        <s v="CA-2016-168277"/>
        <s v="CA-2016-103961"/>
        <s v="CA-2018-167668"/>
        <s v="CA-2016-163237"/>
        <s v="CA-2017-149685"/>
        <s v="CA-2017-123414"/>
        <s v="CA-2016-111864"/>
        <s v="US-2018-120908"/>
        <s v="CA-2018-158071"/>
        <s v="US-2016-114741"/>
        <s v="CA-2017-134362"/>
        <s v="CA-2017-145009"/>
        <s v="CA-2017-130477"/>
        <s v="CA-2017-113117"/>
        <s v="CA-2017-148201"/>
        <s v="US-2016-140851"/>
        <s v="CA-2017-155439"/>
        <s v="CA-2017-167584"/>
        <s v="CA-2016-106565"/>
        <s v="CA-2015-154592"/>
        <s v="CA-2018-111577"/>
        <s v="CA-2018-144225"/>
        <s v="US-2015-137680"/>
        <s v="CA-2015-128846"/>
        <s v="US-2018-135062"/>
        <s v="CA-2016-135622"/>
        <s v="CA-2015-146731"/>
        <s v="CA-2017-155033"/>
        <s v="US-2017-135209"/>
        <s v="CA-2018-145037"/>
        <s v="US-2018-169488"/>
        <s v="US-2017-162026"/>
        <s v="CA-2017-104983"/>
        <s v="CA-2018-162712"/>
        <s v="CA-2016-110093"/>
        <s v="CA-2015-103800"/>
        <s v="CA-2016-137708"/>
        <s v="US-2017-101497"/>
        <s v="CA-2015-100293"/>
        <s v="CA-2018-158722"/>
        <s v="CA-2018-106537"/>
        <s v="CA-2015-126333"/>
        <s v="CA-2017-114895"/>
        <s v="CA-2017-104633"/>
        <s v="CA-2017-100083"/>
        <s v="CA-2018-160031"/>
        <s v="CA-2016-129770"/>
        <s v="US-2018-146822"/>
        <s v="CA-2016-164623"/>
        <s v="CA-2017-144337"/>
        <s v="CA-2018-107727"/>
        <s v="CA-2017-152520"/>
        <s v="US-2015-158365"/>
        <s v="CA-2015-169446"/>
        <s v="CA-2016-144190"/>
        <s v="CA-2015-148285"/>
        <s v="CA-2016-111703"/>
        <s v="CA-2017-105760"/>
        <s v="CA-2015-100972"/>
        <s v="US-2018-152002"/>
        <s v="CA-2018-136875"/>
        <s v="CA-2018-167101"/>
        <s v="CA-2016-138219"/>
        <s v="CA-2017-155187"/>
        <s v="CA-2018-142328"/>
        <s v="US-2018-131583"/>
        <s v="CA-2015-107706"/>
        <s v="CA-2016-130883"/>
        <s v="CA-2017-158869"/>
        <s v="CA-2017-111794"/>
        <s v="CA-2018-122763"/>
        <s v="CA-2018-107265"/>
        <s v="CA-2018-132682"/>
        <s v="CA-2017-114867"/>
        <s v="CA-2016-168186"/>
        <s v="CA-2016-125234"/>
        <s v="CA-2017-119823"/>
        <s v="CA-2017-132661"/>
        <s v="CA-2015-166590"/>
        <s v="CA-2016-142601"/>
        <s v="CA-2018-149076"/>
        <s v="CA-2017-152765"/>
        <s v="CA-2017-155138"/>
        <s v="US-2016-166520"/>
        <s v="CA-2018-107853"/>
        <s v="CA-2018-138618"/>
        <s v="CA-2018-130036"/>
        <s v="CA-2016-115168"/>
        <s v="CA-2016-156118"/>
        <s v="CA-2016-135363"/>
        <s v="CA-2015-126907"/>
        <s v="CA-2017-136021"/>
        <s v="CA-2018-130148"/>
        <s v="CA-2017-119515"/>
        <s v="CA-2018-115777"/>
        <s v="CA-2015-123225"/>
        <s v="CA-2017-127642"/>
        <s v="CA-2018-118213"/>
        <s v="CA-2017-136994"/>
        <s v="CA-2017-147123"/>
        <s v="US-2017-118780"/>
        <s v="CA-2018-151190"/>
        <s v="CA-2015-151379"/>
        <s v="US-2016-107944"/>
        <s v="CA-2017-127194"/>
        <s v="CA-2018-104577"/>
        <s v="US-2018-136784"/>
        <s v="US-2018-113201"/>
        <s v="CA-2018-131366"/>
        <s v="US-2015-117170"/>
        <s v="CA-2017-165673"/>
        <s v="CA-2017-134110"/>
        <s v="CA-2018-128755"/>
        <s v="CA-2016-149909"/>
        <s v="CA-2018-124716"/>
        <s v="CA-2016-131534"/>
        <s v="CA-2018-143294"/>
        <s v="CA-2016-100216"/>
        <s v="CA-2015-108707"/>
        <s v="CA-2018-164049"/>
        <s v="CA-2018-118360"/>
        <s v="CA-2018-106047"/>
        <s v="CA-2017-159345"/>
        <s v="US-2018-147984"/>
        <s v="CA-2018-142174"/>
        <s v="CA-2017-124254"/>
        <s v="CA-2017-108581"/>
        <s v="CA-2018-155929"/>
        <s v="CA-2017-112060"/>
        <s v="CA-2018-117807"/>
        <s v="CA-2018-158673"/>
        <s v="CA-2017-105662"/>
        <s v="CA-2016-100888"/>
        <s v="CA-2015-125612"/>
        <s v="US-2018-103814"/>
        <s v="US-2015-147648"/>
        <s v="CA-2018-145737"/>
        <s v="CA-2017-166912"/>
        <s v="CA-2018-109099"/>
        <s v="CA-2018-104136"/>
        <s v="CA-2016-103793"/>
        <s v="CA-2016-125976"/>
        <s v="CA-2018-127397"/>
        <s v="US-2018-143770"/>
        <s v="CA-2015-152254"/>
        <s v="CA-2018-165841"/>
        <s v="CA-2015-168984"/>
        <s v="CA-2018-160458"/>
        <s v="CA-2017-126529"/>
        <s v="CA-2018-104906"/>
        <s v="CA-2017-121223"/>
        <s v="CA-2018-100811"/>
        <s v="CA-2015-134103"/>
        <s v="CA-2018-103009"/>
        <s v="CA-2015-152618"/>
        <s v="CA-2017-131380"/>
        <s v="CA-2015-153087"/>
        <s v="CA-2018-155873"/>
        <s v="US-2017-159093"/>
        <s v="CA-2015-128986"/>
        <s v="CA-2017-118570"/>
        <s v="CA-2017-124051"/>
        <s v="CA-2016-111780"/>
        <s v="CA-2018-127621"/>
        <s v="CA-2017-117604"/>
        <s v="CA-2018-118577"/>
        <s v="CA-2016-126669"/>
        <s v="CA-2016-149713"/>
        <s v="CA-2015-113579"/>
        <s v="CA-2015-125136"/>
        <s v="CA-2018-146920"/>
        <s v="CA-2015-100391"/>
        <s v="CA-2017-121671"/>
        <s v="CA-2017-115483"/>
        <s v="US-2018-106705"/>
        <s v="CA-2016-144890"/>
        <s v="CA-2017-154403"/>
        <s v="CA-2016-157434"/>
        <s v="CA-2015-124807"/>
        <s v="CA-2018-106859"/>
        <s v="CA-2018-145765"/>
        <s v="US-2018-135986"/>
        <s v="CA-2018-140802"/>
        <s v="CA-2016-143532"/>
        <s v="US-2018-156083"/>
        <s v="CA-2017-155551"/>
        <s v="CA-2015-128062"/>
        <s v="CA-2018-154102"/>
        <s v="US-2015-157847"/>
        <s v="CA-2015-154781"/>
        <s v="CA-2015-146885"/>
        <s v="CA-2015-103527"/>
        <s v="CA-2018-119424"/>
        <s v="CA-2018-105326"/>
        <s v="CA-2015-129168"/>
        <s v="CA-2015-141901"/>
        <s v="CA-2018-127432"/>
        <s v="US-2018-115252"/>
        <s v="CA-2015-147914"/>
        <s v="CA-2018-100335"/>
        <s v="CA-2017-106460"/>
        <s v="US-2018-152569"/>
        <s v="US-2018-115595"/>
        <s v="CA-2018-107342"/>
        <s v="CA-2015-125682"/>
        <s v="CA-2016-150511"/>
        <s v="CA-2017-148593"/>
        <s v="CA-2017-159142"/>
        <s v="CA-2016-111199"/>
        <s v="CA-2018-114636"/>
        <s v="CA-2017-146157"/>
        <s v="CA-2015-133354"/>
        <s v="CA-2018-101182"/>
        <s v="CA-2018-168179"/>
        <s v="CA-2018-160017"/>
        <s v="CA-2015-102645"/>
        <s v="CA-2015-109932"/>
        <s v="CA-2017-133319"/>
        <s v="US-2018-141698"/>
        <s v="CA-2016-161242"/>
        <s v="CA-2018-153227"/>
        <s v="CA-2018-132647"/>
        <s v="CA-2016-121405"/>
        <s v="US-2018-125808"/>
        <s v="US-2015-166828"/>
        <s v="CA-2018-103520"/>
        <s v="US-2017-106313"/>
        <s v="CA-2016-137281"/>
        <s v="CA-2015-111857"/>
        <s v="CA-2018-150987"/>
        <s v="CA-2018-115175"/>
        <s v="CA-2018-121503"/>
        <s v="CA-2017-112340"/>
        <s v="US-2018-127719"/>
        <s v="US-2015-112795"/>
        <s v="CA-2018-152933"/>
        <s v="CA-2015-167850"/>
        <s v="CA-2016-121097"/>
        <s v="CA-2018-111262"/>
        <s v="CA-2016-163104"/>
        <s v="CA-2015-113166"/>
        <s v="CA-2016-124919"/>
        <s v="CA-2016-167374"/>
        <s v="CA-2017-157000"/>
        <s v="CA-2016-147879"/>
        <s v="CA-2015-126963"/>
        <s v="CA-2017-140571"/>
        <s v="CA-2017-152814"/>
        <s v="CA-2017-113607"/>
        <s v="US-2018-129777"/>
        <s v="CA-2016-142377"/>
        <s v="CA-2017-147375"/>
        <s v="US-2018-101539"/>
        <s v="CA-2015-164861"/>
        <s v="CA-2017-147109"/>
        <s v="CA-2017-162726"/>
        <s v="CA-2018-167871"/>
        <s v="CA-2017-113803"/>
        <s v="CA-2018-137470"/>
        <s v="CA-2015-130813"/>
        <s v="US-2017-116729"/>
        <s v="CA-2018-107748"/>
        <s v="CA-2018-102309"/>
        <s v="CA-2016-127481"/>
        <s v="CA-2018-104745"/>
        <s v="CA-2016-167479"/>
        <s v="CA-2018-162250"/>
        <s v="CA-2015-158337"/>
        <s v="CA-2016-132941"/>
        <s v="CA-2017-164035"/>
        <s v="CA-2017-160136"/>
        <s v="CA-2015-146528"/>
        <s v="US-2017-134369"/>
        <s v="CA-2015-149538"/>
        <s v="CA-2015-103807"/>
        <s v="CA-2018-114216"/>
        <s v="CA-2017-130267"/>
        <s v="CA-2018-130043"/>
        <s v="CA-2015-135090"/>
        <s v="CA-2016-141040"/>
        <s v="CA-2015-165379"/>
        <s v="CA-2017-158617"/>
        <s v="US-2017-144211"/>
        <s v="CA-2017-164896"/>
        <s v="CA-2017-153185"/>
        <s v="CA-2018-160983"/>
        <s v="CA-2017-154067"/>
        <s v="CA-2018-134635"/>
        <s v="CA-2018-145779"/>
        <s v="US-2015-100279"/>
        <s v="US-2017-108455"/>
        <s v="CA-2018-166898"/>
        <s v="CA-2015-161634"/>
        <s v="CA-2016-166492"/>
        <s v="CA-2017-160598"/>
        <s v="CA-2015-143413"/>
        <s v="CA-2018-114412"/>
        <s v="CA-2016-167255"/>
        <s v="CA-2018-161459"/>
        <s v="US-2018-136868"/>
        <s v="CA-2016-142433"/>
        <s v="CA-2018-133333"/>
        <s v="CA-2017-160486"/>
        <s v="CA-2017-124149"/>
        <s v="CA-2018-123659"/>
        <s v="CA-2018-160514"/>
        <s v="CA-2017-100307"/>
        <s v="CA-2018-165603"/>
        <s v="CA-2018-100902"/>
        <s v="CA-2016-123505"/>
        <s v="CA-2016-162166"/>
        <s v="CA-2016-105361"/>
        <s v="CA-2017-158302"/>
        <s v="US-2017-146710"/>
        <s v="CA-2018-162635"/>
        <s v="US-2018-103226"/>
        <s v="CA-2017-130001"/>
        <s v="CA-2018-105074"/>
        <s v="US-2015-150126"/>
        <s v="CA-2018-117695"/>
        <s v="CA-2017-132143"/>
        <s v="US-2018-140074"/>
        <s v="CA-2018-108931"/>
        <s v="CA-2018-130386"/>
        <s v="CA-2017-111696"/>
        <s v="CA-2017-162733"/>
        <s v="CA-2016-104038"/>
        <s v="CA-2016-156923"/>
        <s v="CA-2017-129238"/>
        <s v="CA-2018-141614"/>
        <s v="US-2017-136581"/>
        <s v="CA-2018-104647"/>
        <s v="CA-2018-100426"/>
        <s v="US-2016-141684"/>
        <s v="CA-2015-129574"/>
        <s v="CA-2018-107552"/>
        <s v="CA-2017-123526"/>
        <s v="CA-2018-140151"/>
        <s v="CA-2018-161578"/>
        <s v="CA-2015-101266"/>
        <s v="US-2017-142251"/>
        <s v="CA-2017-106530"/>
        <s v="CA-2015-135699"/>
        <s v="CA-2015-104829"/>
        <s v="CA-2016-153220"/>
        <s v="CA-2018-148320"/>
        <s v="CA-2017-166282"/>
        <s v="CA-2018-126865"/>
        <s v="US-2017-134656"/>
        <s v="CA-2015-147900"/>
        <s v="CA-2017-158925"/>
        <s v="US-2016-136987"/>
        <s v="CA-2018-111759"/>
        <s v="CA-2018-101245"/>
        <s v="US-2018-120607"/>
        <s v="US-2017-163461"/>
        <s v="CA-2018-157196"/>
        <s v="CA-2015-138513"/>
        <s v="CA-2018-129357"/>
        <s v="CA-2016-151589"/>
        <s v="CA-2017-130078"/>
        <s v="CA-2016-124933"/>
        <s v="CA-2018-147403"/>
        <s v="CA-2018-144596"/>
        <s v="CA-2018-145443"/>
        <s v="CA-2015-103401"/>
        <s v="CA-2016-127110"/>
        <s v="CA-2015-164903"/>
        <s v="CA-2018-144750"/>
        <s v="CA-2018-121314"/>
        <s v="CA-2016-142930"/>
        <s v="CA-2018-165204"/>
        <s v="CA-2018-167626"/>
        <s v="CA-2016-112319"/>
        <s v="CA-2015-165806"/>
        <s v="US-2016-137533"/>
        <s v="CA-2017-120558"/>
        <s v="CA-2018-100433"/>
        <s v="CA-2016-142055"/>
        <s v="CA-2017-161662"/>
        <s v="CA-2018-118521"/>
        <s v="CA-2015-132962"/>
        <s v="CA-2015-101833"/>
        <s v="CA-2016-131128"/>
        <s v="CA-2015-155390"/>
        <s v="CA-2015-159681"/>
        <s v="CA-2017-145247"/>
        <s v="CA-2015-127859"/>
        <s v="US-2018-101721"/>
        <s v="CA-2018-154088"/>
        <s v="CA-2017-149370"/>
        <s v="CA-2018-124898"/>
        <s v="CA-2016-156853"/>
        <s v="CA-2017-108350"/>
        <s v="CA-2018-112984"/>
        <s v="US-2017-153129"/>
        <s v="CA-2018-130834"/>
        <s v="CA-2018-122644"/>
        <s v="US-2017-157840"/>
        <s v="CA-2018-102155"/>
        <s v="CA-2016-165554"/>
        <s v="CA-2018-155159"/>
        <s v="CA-2018-162691"/>
        <s v="CA-2018-123071"/>
        <s v="CA-2016-109603"/>
        <s v="CA-2018-121909"/>
        <s v="CA-2017-152457"/>
        <s v="CA-2016-150196"/>
        <s v="CA-2015-119977"/>
        <s v="CA-2015-104976"/>
        <s v="CA-2018-154816"/>
        <s v="CA-2017-114482"/>
        <s v="CA-2016-160213"/>
        <s v="CA-2018-107797"/>
        <s v="CA-2016-148628"/>
        <s v="CA-2016-156524"/>
        <s v="CA-2016-142139"/>
        <s v="CA-2018-140844"/>
        <s v="CA-2017-114944"/>
        <s v="CA-2016-159380"/>
        <s v="CA-2018-116715"/>
        <s v="CA-2017-162222"/>
        <s v="CA-2018-149146"/>
        <s v="CA-2015-110639"/>
        <s v="CA-2017-147970"/>
        <s v="US-2016-120957"/>
        <s v="CA-2017-146318"/>
        <s v="CA-2017-115504"/>
        <s v="US-2018-126081"/>
        <s v="CA-2017-161543"/>
        <s v="CA-2017-112676"/>
        <s v="CA-2016-158554"/>
        <s v="US-2017-119270"/>
        <s v="CA-2017-157714"/>
        <s v="CA-2018-134880"/>
        <s v="CA-2017-122728"/>
        <s v="CA-2016-143882"/>
        <s v="CA-2017-129903"/>
        <s v="CA-2016-137897"/>
        <s v="US-2018-109582"/>
        <s v="CA-2018-121538"/>
        <s v="CA-2015-137911"/>
        <s v="CA-2015-113887"/>
        <s v="CA-2016-154144"/>
        <s v="CA-2018-169285"/>
        <s v="CA-2018-133074"/>
        <s v="CA-2018-134439"/>
        <s v="CA-2017-112942"/>
        <s v="CA-2015-102008"/>
        <s v="US-2018-157896"/>
        <s v="CA-2016-133025"/>
        <s v="US-2017-114776"/>
        <s v="CA-2016-109736"/>
        <s v="CA-2018-125115"/>
        <s v="CA-2017-128258"/>
        <s v="CA-2016-160794"/>
        <s v="CA-2016-157035"/>
        <s v="CA-2018-122798"/>
        <s v="CA-2018-101077"/>
        <s v="CA-2017-154998"/>
        <s v="CA-2016-129392"/>
        <s v="CA-2017-145135"/>
        <s v="CA-2018-148992"/>
        <s v="CA-2018-136238"/>
        <s v="CA-2017-117849"/>
        <s v="CA-2017-136126"/>
        <s v="CA-2017-117919"/>
        <s v="CA-2018-134173"/>
        <s v="CA-2016-111829"/>
        <s v="CA-2018-166296"/>
        <s v="CA-2018-136609"/>
        <s v="CA-2017-159016"/>
        <s v="CA-2016-145401"/>
        <s v="US-2017-169369"/>
        <s v="CA-2018-147564"/>
        <s v="CA-2017-152646"/>
        <s v="US-2018-150847"/>
        <s v="CA-2018-143455"/>
        <s v="CA-2015-117317"/>
        <s v="CA-2016-136700"/>
        <s v="CA-2016-132815"/>
        <s v="CA-2017-145625"/>
        <s v="CA-2015-151554"/>
        <s v="CA-2015-126480"/>
        <s v="CA-2016-110877"/>
        <s v="CA-2017-123932"/>
        <s v="CA-2017-165470"/>
        <s v="CA-2018-152961"/>
        <s v="CA-2018-114440"/>
        <s v="CA-2018-158883"/>
        <s v="US-2018-108700"/>
        <s v="CA-2017-165820"/>
        <s v="US-2018-114034"/>
        <s v="CA-2017-147473"/>
        <s v="US-2018-148866"/>
        <s v="US-2015-167633"/>
        <s v="CA-2018-133501"/>
        <s v="CA-2018-120614"/>
        <s v="CA-2018-122280"/>
        <s v="CA-2016-158918"/>
        <s v="CA-2016-162544"/>
        <s v="CA-2015-147235"/>
        <s v="CA-2017-152471"/>
        <s v="CA-2018-109715"/>
        <s v="CA-2017-133144"/>
        <s v="CA-2017-164490"/>
        <s v="CA-2017-166485"/>
        <s v="CA-2018-132178"/>
        <s v="CA-2018-152436"/>
        <s v="CA-2016-162369"/>
        <s v="CA-2016-126445"/>
        <s v="CA-2016-130113"/>
        <s v="CA-2018-151358"/>
        <s v="CA-2015-163034"/>
        <s v="CA-2017-109722"/>
        <s v="CA-2015-167164"/>
        <s v="CA-2015-110184"/>
        <s v="US-2016-120712"/>
        <s v="CA-2018-128265"/>
        <s v="CA-2015-152905"/>
        <s v="CA-2016-133837"/>
        <s v="CA-2018-137344"/>
        <s v="CA-2018-132584"/>
        <s v="CA-2017-152940"/>
        <s v="CA-2018-113453"/>
        <s v="CA-2018-117261"/>
        <s v="CA-2017-145842"/>
        <s v="CA-2018-102729"/>
        <s v="CA-2015-154669"/>
        <s v="CA-2015-101392"/>
        <s v="US-2016-113593"/>
        <s v="CA-2017-113236"/>
        <s v="CA-2018-152660"/>
        <s v="CA-2017-140543"/>
        <s v="CA-2015-168473"/>
        <s v="CA-2018-148138"/>
        <s v="US-2015-160444"/>
        <s v="CA-2015-120838"/>
        <s v="CA-2015-106572"/>
        <s v="CA-2018-121195"/>
        <s v="CA-2018-119305"/>
        <s v="CA-2017-158610"/>
        <s v="CA-2017-115224"/>
        <s v="CA-2018-126928"/>
        <s v="CA-2018-164098"/>
        <s v="CA-2018-150504"/>
        <s v="CA-2017-119445"/>
        <s v="CA-2017-160220"/>
        <s v="CA-2016-132948"/>
        <s v="CA-2015-110611"/>
        <s v="CA-2016-145485"/>
        <s v="CA-2018-124401"/>
        <s v="CA-2017-162901"/>
        <s v="CA-2015-158225"/>
        <s v="CA-2018-125101"/>
        <s v="CA-2017-135636"/>
        <s v="CA-2017-160535"/>
        <s v="CA-2018-116288"/>
        <s v="CA-2018-127516"/>
        <s v="US-2017-128293"/>
        <s v="US-2015-150532"/>
        <s v="CA-2018-119011"/>
        <s v="CA-2015-104773"/>
        <s v="CA-2015-110555"/>
        <s v="US-2017-114230"/>
        <s v="CA-2016-169733"/>
        <s v="CA-2015-150518"/>
        <s v="CA-2015-141173"/>
        <s v="CA-2017-163986"/>
        <s v="CA-2016-142993"/>
        <s v="US-2016-119312"/>
        <s v="CA-2016-101126"/>
        <s v="CA-2018-139822"/>
        <s v="CA-2016-132507"/>
        <s v="CA-2016-155761"/>
        <s v="US-2015-143581"/>
        <s v="CA-2018-132437"/>
        <s v="CA-2015-151001"/>
        <s v="CA-2018-126550"/>
        <s v="CA-2018-155362"/>
        <s v="CA-2015-140039"/>
        <s v="CA-2018-147956"/>
        <s v="CA-2015-124646"/>
        <s v="CA-2018-129000"/>
        <s v="CA-2015-148915"/>
        <s v="CA-2018-154676"/>
        <s v="CA-2015-132801"/>
        <s v="CA-2017-108959"/>
        <s v="US-2017-162677"/>
        <s v="CA-2016-110632"/>
        <s v="CA-2015-132787"/>
        <s v="CA-2016-129098"/>
        <s v="CA-2018-144456"/>
        <s v="CA-2015-107153"/>
        <s v="CA-2016-130204"/>
        <s v="CA-2017-126613"/>
        <s v="CA-2018-107986"/>
        <s v="CA-2017-132549"/>
        <s v="US-2018-100482"/>
        <s v="CA-2017-130162"/>
        <s v="CA-2017-155383"/>
        <s v="CA-2016-149601"/>
        <s v="CA-2016-161214"/>
        <s v="CA-2015-151078"/>
        <s v="CA-2018-145807"/>
        <s v="CA-2015-116239"/>
        <s v="CA-2018-168102"/>
        <s v="CA-2018-107720"/>
        <s v="CA-2018-146346"/>
        <s v="CA-2018-118402"/>
        <s v="US-2018-129203"/>
        <s v="US-2017-148803"/>
        <s v="CA-2018-116939"/>
        <s v="CA-2017-168774"/>
        <s v="CA-2015-106726"/>
        <s v="CA-2018-100951"/>
        <s v="CA-2017-137729"/>
        <s v="CA-2016-116512"/>
        <s v="CA-2016-131779"/>
        <s v="CA-2016-169796"/>
        <s v="CA-2018-164329"/>
        <s v="CA-2018-132619"/>
        <s v="US-2015-113124"/>
        <s v="CA-2018-120705"/>
        <s v="CA-2017-123666"/>
        <s v="CA-2018-120936"/>
        <s v="US-2016-104185"/>
        <s v="CA-2016-147690"/>
        <s v="CA-2017-164735"/>
        <s v="US-2015-169390"/>
        <s v="CA-2016-164336"/>
        <s v="CA-2017-115588"/>
        <s v="CA-2017-117408"/>
        <s v="CA-2016-121391"/>
        <s v="CA-2018-102967"/>
        <s v="CA-2017-145240"/>
        <s v="CA-2015-123344"/>
        <s v="CA-2017-116344"/>
        <s v="CA-2015-146703"/>
        <s v="CA-2018-100650"/>
        <s v="CA-2016-128027"/>
        <s v="CA-2018-147361"/>
        <s v="US-2016-120161"/>
        <s v="CA-2018-105333"/>
        <s v="CA-2018-135650"/>
        <s v="CA-2016-107902"/>
        <s v="CA-2018-151596"/>
        <s v="CA-2018-152709"/>
        <s v="CA-2017-161025"/>
        <s v="CA-2018-120019"/>
        <s v="CA-2015-109680"/>
        <s v="US-2017-135720"/>
        <s v="CA-2018-137022"/>
        <s v="CA-2016-117884"/>
        <s v="CA-2018-112473"/>
        <s v="US-2017-140809"/>
        <s v="CA-2018-115546"/>
        <s v="CA-2018-134607"/>
        <s v="CA-2017-124667"/>
        <s v="CA-2018-159597"/>
        <s v="CA-2018-105487"/>
        <s v="US-2015-107405"/>
        <s v="US-2018-122672"/>
        <s v="CA-2018-169929"/>
        <s v="CA-2018-101637"/>
        <s v="CA-2017-135965"/>
        <s v="US-2016-118906"/>
        <s v="CA-2017-109057"/>
        <s v="CA-2015-138296"/>
        <s v="CA-2015-106803"/>
        <s v="CA-2016-136105"/>
        <s v="CA-2018-139437"/>
        <s v="CA-2018-115364"/>
        <s v="CA-2018-100601"/>
        <s v="CA-2015-166730"/>
        <s v="US-2017-105830"/>
        <s v="CA-2016-125178"/>
        <s v="CA-2015-169642"/>
        <s v="CA-2015-136336"/>
        <s v="CA-2017-122133"/>
        <s v="CA-2018-166576"/>
        <s v="CA-2018-166835"/>
        <s v="CA-2015-103191"/>
        <s v="CA-2016-138492"/>
        <s v="CA-2015-127586"/>
        <s v="CA-2017-144218"/>
        <s v="CA-2016-156755"/>
        <s v="CA-2017-108434"/>
        <s v="CA-2018-164112"/>
        <s v="CA-2018-154410"/>
        <s v="CA-2018-157413"/>
        <s v="CA-2017-131093"/>
        <s v="CA-2018-110821"/>
        <s v="US-2016-163783"/>
        <s v="CA-2016-166135"/>
        <s v="US-2018-148831"/>
        <s v="CA-2015-152345"/>
        <s v="CA-2016-102036"/>
        <s v="US-2018-143175"/>
        <s v="CA-2018-100825"/>
        <s v="US-2015-164644"/>
        <s v="CA-2018-105543"/>
        <s v="CA-2015-115889"/>
        <s v="CA-2018-163979"/>
        <s v="CA-2018-130309"/>
        <s v="US-2018-149006"/>
        <s v="CA-2018-129910"/>
        <s v="CA-2018-139619"/>
        <s v="CA-2018-148929"/>
        <s v="CA-2018-138380"/>
        <s v="CA-2017-127369"/>
        <s v="CA-2016-158659"/>
        <s v="CA-2017-139885"/>
        <s v="CA-2018-154137"/>
        <s v="CA-2017-109925"/>
        <s v="CA-2015-160738"/>
        <s v="CA-2017-159695"/>
        <s v="CA-2017-113096"/>
        <s v="CA-2015-166191"/>
        <s v="CA-2016-165162"/>
        <s v="CA-2017-136812"/>
        <s v="CA-2016-152527"/>
        <s v="CA-2017-101343"/>
        <s v="US-2017-152373"/>
        <s v="CA-2016-114503"/>
        <s v="US-2018-106131"/>
        <s v="CA-2016-110744"/>
        <s v="CA-2018-141992"/>
        <s v="US-2018-119662"/>
        <s v="CA-2017-125206"/>
        <s v="CA-2018-150623"/>
        <s v="CA-2016-163734"/>
        <s v="CA-2018-132122"/>
        <s v="CA-2018-146192"/>
        <s v="CA-2017-150945"/>
        <s v="CA-2017-112578"/>
        <s v="CA-2015-127299"/>
        <s v="CA-2018-147410"/>
        <s v="CA-2018-107167"/>
        <s v="CA-2016-169656"/>
        <s v="CA-2018-137596"/>
        <s v="CA-2016-117772"/>
        <s v="CA-2017-147431"/>
        <s v="CA-2018-141747"/>
        <s v="US-2018-105697"/>
        <s v="CA-2018-137323"/>
        <s v="CA-2018-100636"/>
        <s v="CA-2017-101189"/>
        <s v="CA-2016-101154"/>
        <s v="CA-2016-129532"/>
        <s v="CA-2015-105893"/>
        <s v="CA-2016-165813"/>
        <s v="CA-2016-130876"/>
        <s v="CA-2017-129686"/>
        <s v="CA-2018-168942"/>
        <s v="CA-2018-144827"/>
        <s v="CA-2018-127460"/>
        <s v="CA-2016-134719"/>
        <s v="CA-2015-154641"/>
        <s v="US-2018-117723"/>
        <s v="CA-2018-106782"/>
        <s v="CA-2018-121741"/>
        <s v="CA-2016-119102"/>
        <s v="CA-2018-127705"/>
        <s v="CA-2018-133620"/>
        <s v="CA-2017-144729"/>
        <s v="US-2017-101196"/>
        <s v="US-2015-155894"/>
        <s v="CA-2018-151218"/>
        <s v="CA-2015-146864"/>
        <s v="CA-2015-101175"/>
        <s v="CA-2018-165155"/>
        <s v="CA-2017-169334"/>
        <s v="CA-2016-148859"/>
        <s v="CA-2017-100671"/>
        <s v="CA-2018-145506"/>
        <s v="CA-2018-122707"/>
        <s v="CA-2015-137589"/>
        <s v="US-2017-142685"/>
        <s v="CA-2017-121958"/>
        <s v="CA-2017-161207"/>
        <s v="CA-2017-161907"/>
        <s v="CA-2018-144848"/>
        <s v="CA-2018-141425"/>
        <s v="CA-2016-151547"/>
        <s v="US-2016-115343"/>
        <s v="US-2015-154655"/>
        <s v="CA-2017-122322"/>
        <s v="CA-2018-117009"/>
        <s v="CA-2017-155565"/>
        <s v="CA-2018-104010"/>
        <s v="CA-2016-110870"/>
        <s v="CA-2015-128622"/>
        <s v="US-2017-100720"/>
        <s v="CA-2015-154186"/>
        <s v="CA-2015-146843"/>
        <s v="US-2018-139955"/>
        <s v="CA-2018-167017"/>
        <s v="CA-2018-127712"/>
        <s v="CA-2015-155593"/>
        <s v="CA-2017-149671"/>
        <s v="CA-2016-163090"/>
        <s v="CA-2018-168172"/>
        <s v="CA-2016-111017"/>
        <s v="CA-2016-122259"/>
        <s v="CA-2018-105851"/>
        <s v="CA-2018-158729"/>
        <s v="CA-2017-142370"/>
        <s v="CA-2018-136511"/>
        <s v="CA-2017-105473"/>
        <s v="CA-2015-130918"/>
        <s v="CA-2017-120180"/>
        <s v="CA-2017-118500"/>
        <s v="US-2018-160143"/>
        <s v="CA-2017-140613"/>
        <s v="CA-2016-128356"/>
        <s v="CA-2016-149678"/>
        <s v="CA-2016-132906"/>
        <s v="CA-2015-120432"/>
        <s v="CA-2018-167976"/>
        <s v="CA-2015-145254"/>
        <s v="CA-2017-114713"/>
        <s v="CA-2017-110730"/>
        <s v="CA-2015-130155"/>
        <s v="CA-2017-161676"/>
        <s v="CA-2017-165561"/>
        <s v="CA-2015-134726"/>
        <s v="CA-2015-115357"/>
        <s v="CA-2015-163293"/>
        <s v="US-2015-102071"/>
        <s v="CA-2016-159863"/>
        <s v="CA-2017-108210"/>
        <s v="CA-2018-125381"/>
        <s v="CA-2018-132262"/>
        <s v="CA-2018-128475"/>
        <s v="CA-2015-126032"/>
        <s v="CA-2017-148208"/>
        <s v="CA-2018-120761"/>
        <s v="CA-2018-117394"/>
        <s v="CA-2018-165491"/>
        <s v="CA-2016-163923"/>
        <s v="CA-2018-112865"/>
        <s v="CA-2016-145184"/>
        <s v="CA-2017-108882"/>
        <s v="CA-2017-136770"/>
        <s v="CA-2018-149699"/>
        <s v="CA-2017-124681"/>
        <s v="CA-2018-152968"/>
        <s v="CA-2018-163902"/>
        <s v="CA-2018-118668"/>
        <s v="CA-2018-123624"/>
        <s v="CA-2016-147102"/>
        <s v="CA-2018-140781"/>
        <s v="CA-2015-107755"/>
        <s v="CA-2018-159688"/>
        <s v="CA-2015-132983"/>
        <s v="CA-2018-118346"/>
        <s v="CA-2015-106971"/>
        <s v="CA-2016-129476"/>
        <s v="US-2017-108098"/>
        <s v="CA-2017-118311"/>
        <s v="CA-2016-151722"/>
        <s v="CA-2016-169740"/>
        <s v="US-2018-102904"/>
        <s v="CA-2017-169166"/>
        <s v="CA-2017-107615"/>
        <s v="CA-2018-104066"/>
        <s v="CA-2015-139017"/>
        <s v="CA-2016-151043"/>
        <s v="CA-2018-142293"/>
        <s v="US-2018-146213"/>
        <s v="CA-2017-106558"/>
        <s v="CA-2016-101007"/>
        <s v="CA-2015-132864"/>
        <s v="CA-2018-149706"/>
        <s v="CA-2015-103058"/>
        <s v="CA-2015-132500"/>
        <s v="CA-2018-169362"/>
        <s v="CA-2018-116225"/>
        <s v="CA-2015-140795"/>
        <s v="CA-2015-134677"/>
        <s v="CA-2017-155446"/>
        <s v="CA-2016-141145"/>
        <s v="CA-2015-140816"/>
        <s v="CA-2016-125416"/>
        <s v="US-2018-101518"/>
        <s v="CA-2016-111458"/>
        <s v="CA-2015-139192"/>
        <s v="CA-2015-151792"/>
        <s v="CA-2015-143385"/>
        <s v="US-2018-128398"/>
        <s v="CA-2018-157672"/>
        <s v="CA-2018-137365"/>
        <s v="CA-2018-141138"/>
        <s v="CA-2015-167360"/>
        <s v="CA-2017-100153"/>
        <s v="CA-2017-166275"/>
        <s v="CA-2016-158351"/>
        <s v="CA-2016-158491"/>
        <s v="CA-2018-102834"/>
        <s v="US-2016-153374"/>
        <s v="CA-2016-154886"/>
        <s v="CA-2018-138310"/>
        <s v="CA-2018-128699"/>
        <s v="CA-2017-138233"/>
        <s v="CA-2015-159121"/>
        <s v="US-2017-163538"/>
        <s v="CA-2018-158344"/>
        <s v="US-2016-167220"/>
        <s v="CA-2016-157084"/>
        <s v="CA-2018-168109"/>
        <s v="CA-2018-121027"/>
        <s v="CA-2018-108574"/>
        <s v="CA-2016-138485"/>
        <s v="CA-2018-124940"/>
        <s v="CA-2017-160717"/>
        <s v="US-2018-104094"/>
        <s v="US-2018-166233"/>
        <s v="CA-2017-169194"/>
        <s v="US-2015-163146"/>
        <s v="US-2017-116365"/>
        <s v="US-2016-137960"/>
        <s v="CA-2015-138436"/>
        <s v="CA-2015-123260"/>
        <s v="CA-2017-168536"/>
        <s v="CA-2016-145828"/>
        <s v="CA-2018-156818"/>
        <s v="CA-2017-166373"/>
        <s v="CA-2018-153080"/>
        <s v="CA-2015-142951"/>
        <s v="CA-2018-110212"/>
        <s v="CA-2017-137673"/>
        <s v="US-2018-110989"/>
        <s v="CA-2015-158274"/>
        <s v="CA-2017-101378"/>
        <s v="CA-2018-113572"/>
        <s v="CA-2018-123029"/>
        <s v="CA-2016-100769"/>
        <s v="CA-2016-140557"/>
        <s v="CA-2017-127775"/>
        <s v="CA-2017-113733"/>
        <s v="CA-2016-123155"/>
        <s v="CA-2017-129196"/>
        <s v="CA-2015-156006"/>
        <s v="CA-2015-133634"/>
        <s v="CA-2016-112053"/>
        <s v="CA-2016-112823"/>
        <s v="CA-2018-158036"/>
        <s v="CA-2018-159667"/>
        <s v="CA-2017-158358"/>
        <s v="CA-2018-157980"/>
        <s v="CA-2017-121748"/>
        <s v="US-2017-109260"/>
        <s v="CA-2016-144043"/>
        <s v="US-2016-106495"/>
        <s v="CA-2015-114433"/>
        <s v="CA-2015-152233"/>
        <s v="US-2017-122182"/>
        <s v="US-2017-127425"/>
        <s v="CA-2017-144554"/>
        <s v="US-2018-166037"/>
        <s v="CA-2015-124709"/>
        <s v="CA-2017-103464"/>
        <s v="CA-2017-143154"/>
        <s v="US-2015-149034"/>
        <s v="US-2018-113852"/>
        <s v="CA-2018-117198"/>
        <s v="CA-2017-125220"/>
        <s v="CA-2017-169663"/>
        <s v="CA-2018-147333"/>
        <s v="CA-2017-135594"/>
        <s v="CA-2016-126347"/>
        <s v="CA-2017-138667"/>
        <s v="CA-2016-111206"/>
        <s v="CA-2017-157217"/>
        <s v="CA-2016-102722"/>
        <s v="CA-2018-109589"/>
        <s v="CA-2018-157651"/>
        <s v="CA-2018-126396"/>
        <s v="US-2017-158708"/>
        <s v="CA-2017-168081"/>
        <s v="CA-2016-142202"/>
        <s v="CA-2018-108756"/>
        <s v="CA-2017-147536"/>
        <s v="US-2015-124625"/>
        <s v="CA-2018-122504"/>
        <s v="CA-2016-102491"/>
        <s v="US-2017-151827"/>
        <s v="CA-2018-113075"/>
        <s v="CA-2016-143238"/>
        <s v="CA-2018-123036"/>
        <s v="CA-2018-125752"/>
        <s v="CA-2018-146360"/>
        <s v="CA-2017-148516"/>
        <s v="CA-2018-141719"/>
        <s v="CA-2018-151183"/>
        <s v="CA-2018-162936"/>
        <s v="US-2017-112396"/>
        <s v="CA-2015-103366"/>
        <s v="CA-2016-119697"/>
        <s v="CA-2016-155145"/>
        <s v="CA-2017-108224"/>
        <s v="US-2017-139486"/>
        <s v="CA-2017-105963"/>
        <s v="CA-2017-134887"/>
        <s v="CA-2018-106103"/>
        <s v="US-2017-138408"/>
        <s v="CA-2017-168830"/>
        <s v="US-2018-111745"/>
        <s v="CA-2015-142048"/>
        <s v="CA-2018-160416"/>
        <s v="US-2016-165449"/>
        <s v="CA-2017-155845"/>
        <s v="CA-2015-120670"/>
        <s v="CA-2016-103933"/>
        <s v="CA-2016-128993"/>
        <s v="US-2018-132220"/>
        <s v="CA-2018-155152"/>
        <s v="CA-2016-137071"/>
        <s v="CA-2016-146675"/>
        <s v="CA-2017-125094"/>
        <s v="CA-2016-155040"/>
        <s v="CA-2016-164427"/>
        <s v="CA-2017-120803"/>
        <s v="CA-2018-117821"/>
        <s v="CA-2017-111493"/>
        <s v="CA-2018-136672"/>
        <s v="CA-2016-108532"/>
        <s v="CA-2018-140494"/>
        <s v="CA-2016-154326"/>
        <s v="CA-2018-163321"/>
        <s v="CA-2015-137575"/>
        <s v="CA-2018-117485"/>
        <s v="US-2018-139577"/>
        <s v="CA-2016-125395"/>
        <s v="CA-2016-109113"/>
        <s v="CA-2017-142615"/>
        <s v="US-2017-113509"/>
        <s v="US-2018-128832"/>
        <s v="CA-2015-138072"/>
        <s v="CA-2018-152856"/>
        <s v="US-2017-131674"/>
        <s v="CA-2015-135993"/>
        <s v="US-2017-144547"/>
        <s v="CA-2018-150420"/>
        <s v="CA-2018-165323"/>
        <s v="CA-2017-139997"/>
        <s v="US-2017-164630"/>
        <s v="CA-2018-133865"/>
        <s v="CA-2015-134278"/>
        <s v="CA-2017-153682"/>
        <s v="US-2016-100377"/>
        <s v="US-2018-135013"/>
        <s v="CA-2015-116666"/>
        <s v="CA-2017-147417"/>
        <s v="CA-2017-110499"/>
        <s v="CA-2017-166429"/>
        <s v="CA-2017-157791"/>
        <s v="CA-2016-156104"/>
        <s v="US-2015-135972"/>
        <s v="CA-2016-158939"/>
        <s v="CA-2018-126662"/>
        <s v="CA-2015-124618"/>
        <s v="CA-2015-140473"/>
        <s v="CA-2018-166709"/>
        <s v="CA-2015-101476"/>
        <s v="CA-2017-107202"/>
        <s v="CA-2016-149300"/>
        <s v="CA-2015-104402"/>
        <s v="CA-2018-136308"/>
        <s v="US-2015-106992"/>
        <s v="CA-2018-159366"/>
        <s v="CA-2017-164924"/>
        <s v="CA-2018-122364"/>
        <s v="CA-2015-145541"/>
        <s v="CA-2018-159282"/>
        <s v="CA-2018-109183"/>
        <s v="CA-2017-127649"/>
        <s v="US-2015-115196"/>
        <s v="CA-2017-147368"/>
        <s v="CA-2015-158281"/>
        <s v="CA-2018-113418"/>
        <s v="CA-2016-161767"/>
        <s v="US-2018-114657"/>
        <s v="CA-2017-158260"/>
        <s v="US-2016-159513"/>
        <s v="CA-2017-140977"/>
        <s v="CA-2017-134208"/>
        <s v="CA-2016-145758"/>
        <s v="CA-2015-121629"/>
        <s v="CA-2017-150889"/>
        <s v="CA-2016-137106"/>
        <s v="CA-2016-135489"/>
        <s v="CA-2015-166471"/>
        <s v="CA-2015-149643"/>
        <s v="US-2017-160206"/>
        <s v="CA-2017-103891"/>
        <s v="CA-2016-120320"/>
        <s v="CA-2017-159989"/>
        <s v="US-2018-104437"/>
        <s v="CA-2018-114370"/>
        <s v="CA-2015-123855"/>
        <s v="CA-2016-130995"/>
        <s v="CA-2017-118626"/>
        <s v="CA-2016-163440"/>
        <s v="CA-2018-121468"/>
        <s v="CA-2015-118304"/>
        <s v="CA-2017-153353"/>
        <s v="US-2016-122910"/>
        <s v="US-2015-167262"/>
        <s v="CA-2016-112711"/>
        <s v="CA-2015-127187"/>
        <s v="CA-2018-161410"/>
        <s v="CA-2018-109750"/>
        <s v="CA-2015-103660"/>
        <s v="CA-2018-104913"/>
        <s v="CA-2017-153318"/>
        <s v="CA-2018-160325"/>
        <s v="CA-2018-112039"/>
        <s v="CA-2016-123232"/>
        <s v="CA-2017-121020"/>
        <s v="CA-2018-126144"/>
        <s v="US-2017-139710"/>
        <s v="CA-2016-156328"/>
        <s v="CA-2017-110086"/>
        <s v="CA-2017-110044"/>
        <s v="CA-2017-133669"/>
        <s v="CA-2017-101987"/>
        <s v="CA-2018-166919"/>
        <s v="CA-2015-107769"/>
        <s v="CA-2017-139878"/>
        <s v="CA-2015-154627"/>
        <s v="CA-2018-163531"/>
        <s v="CA-2016-150308"/>
        <s v="CA-2017-125318"/>
        <s v="CA-2015-131387"/>
        <s v="CA-2016-156146"/>
        <s v="CA-2016-153906"/>
        <s v="CA-2018-129581"/>
        <s v="CA-2017-105256"/>
        <s v="CA-2016-135174"/>
        <s v="CA-2018-102771"/>
        <s v="US-2018-112613"/>
        <s v="CA-2017-139934"/>
        <s v="CA-2017-112382"/>
        <s v="CA-2018-162075"/>
        <s v="CA-2015-141796"/>
        <s v="CA-2016-166583"/>
        <s v="CA-2016-153752"/>
        <s v="CA-2018-126788"/>
        <s v="CA-2015-131527"/>
        <s v="US-2017-144351"/>
        <s v="CA-2017-151092"/>
        <s v="CA-2018-114804"/>
        <s v="CA-2017-140438"/>
        <s v="US-2016-110261"/>
        <s v="CA-2017-133816"/>
        <s v="CA-2018-160885"/>
        <s v="CA-2018-118864"/>
        <s v="US-2018-146906"/>
        <s v="CA-2016-123673"/>
        <s v="CA-2016-156566"/>
        <s v="CA-2017-108056"/>
        <s v="CA-2017-121377"/>
        <s v="CA-2016-123330"/>
        <s v="CA-2015-138940"/>
        <s v="CA-2017-154081"/>
        <s v="CA-2018-108329"/>
        <s v="CA-2017-162110"/>
        <s v="CA-2016-109708"/>
        <s v="US-2016-136427"/>
        <s v="CA-2015-100006"/>
        <s v="CA-2016-164567"/>
        <s v="CA-2018-123981"/>
        <s v="CA-2018-159457"/>
        <s v="CA-2018-121643"/>
        <s v="CA-2018-149895"/>
        <s v="CA-2017-136924"/>
        <s v="CA-2018-157273"/>
        <s v="CA-2018-169901"/>
        <s v="CA-2016-165414"/>
        <s v="CA-2018-104388"/>
        <s v="US-2017-137547"/>
        <s v="CA-2015-157609"/>
        <s v="CA-2017-152121"/>
        <s v="CA-2018-137099"/>
        <s v="CA-2015-166051"/>
        <s v="CA-2017-148740"/>
        <s v="CA-2018-161130"/>
        <s v="US-2017-150140"/>
        <s v="CA-2017-100202"/>
        <s v="US-2017-119298"/>
        <s v="US-2018-148768"/>
        <s v="US-2018-118598"/>
        <s v="CA-2017-140249"/>
        <s v="CA-2017-109344"/>
        <s v="CA-2018-137631"/>
        <s v="CA-2015-143840"/>
        <s v="CA-2018-133235"/>
        <s v="CA-2018-111647"/>
        <s v="US-2016-154389"/>
        <s v="US-2018-116659"/>
        <s v="CA-2016-104115"/>
        <s v="CA-2015-103373"/>
        <s v="CA-2015-144624"/>
        <s v="CA-2018-121839"/>
        <s v="US-2017-134761"/>
        <s v="CA-2017-150077"/>
        <s v="CA-2016-110548"/>
        <s v="CA-2015-148782"/>
        <s v="CA-2018-114258"/>
        <s v="CA-2016-135314"/>
        <s v="US-2015-120313"/>
        <s v="CA-2018-122700"/>
        <s v="CA-2018-115805"/>
        <s v="US-2016-142811"/>
        <s v="CA-2016-147816"/>
        <s v="US-2018-114356"/>
        <s v="CA-2017-167759"/>
        <s v="CA-2017-153157"/>
        <s v="US-2017-106677"/>
        <s v="CA-2016-104052"/>
        <s v="CA-2015-100881"/>
        <s v="CA-2016-155124"/>
        <s v="CA-2018-102820"/>
        <s v="CA-2017-101966"/>
        <s v="US-2018-140312"/>
        <s v="CA-2017-128727"/>
        <s v="CA-2017-161928"/>
        <s v="CA-2017-155005"/>
        <s v="CA-2017-112277"/>
        <s v="CA-2018-152135"/>
        <s v="CA-2017-160815"/>
        <s v="CA-2018-134796"/>
        <s v="US-2017-151862"/>
        <s v="CA-2017-134425"/>
        <s v="CA-2018-157420"/>
        <s v="CA-2017-137939"/>
        <s v="CA-2018-141103"/>
        <s v="US-2015-143707"/>
        <s v="US-2017-164189"/>
        <s v="CA-2017-134544"/>
        <s v="CA-2017-127698"/>
        <s v="CA-2015-122749"/>
        <s v="US-2018-163195"/>
        <s v="US-2016-151407"/>
        <s v="CA-2016-114923"/>
        <s v="CA-2018-135034"/>
        <s v="CA-2017-139409"/>
        <s v="CA-2018-120999"/>
        <s v="CA-2016-139248"/>
        <s v="CA-2017-135461"/>
        <s v="CA-2018-133207"/>
        <s v="CA-2015-109890"/>
        <s v="CA-2017-111318"/>
        <s v="US-2016-164308"/>
        <s v="CA-2017-132731"/>
        <s v="CA-2016-110765"/>
        <s v="US-2017-126893"/>
        <s v="CA-2016-154956"/>
        <s v="CA-2017-133725"/>
        <s v="CA-2018-157903"/>
        <s v="CA-2016-145821"/>
        <s v="CA-2018-159156"/>
        <s v="CA-2017-160234"/>
        <s v="US-2015-126340"/>
        <s v="CA-2016-157805"/>
        <s v="CA-2015-110100"/>
        <s v="US-2018-116491"/>
        <s v="CA-2018-132353"/>
        <s v="CA-2016-132101"/>
        <s v="CA-2017-107790"/>
        <s v="CA-2018-117079"/>
        <s v="CA-2018-116953"/>
        <s v="US-2016-100069"/>
        <s v="CA-2018-159352"/>
        <s v="CA-2018-162474"/>
        <s v="CA-2016-122826"/>
        <s v="CA-2017-130680"/>
        <s v="CA-2018-130967"/>
        <s v="CA-2016-103205"/>
        <s v="US-2016-129553"/>
        <s v="CA-2017-116974"/>
        <s v="CA-2017-164938"/>
        <s v="US-2015-133949"/>
        <s v="CA-2015-100867"/>
        <s v="CA-2018-161809"/>
        <s v="CA-2017-151141"/>
        <s v="CA-2018-122196"/>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Year" numFmtId="0">
      <sharedItems containsSemiMixedTypes="0" containsString="0" containsNumber="1" containsInteger="1" minValue="2015" maxValue="2018" count="4">
        <n v="2018"/>
        <n v="2015"/>
        <n v="2016"/>
        <n v="2017"/>
      </sharedItems>
    </cacheField>
    <cacheField name="Month" numFmtId="0">
      <sharedItems count="12">
        <s v="Sep"/>
        <s v="Nov"/>
        <s v="May"/>
        <s v="Dec"/>
        <s v="Jun"/>
        <s v="Mar"/>
        <s v="Jan"/>
        <s v="Aug"/>
        <s v="Apr"/>
        <s v="Oct"/>
        <s v="Jul"/>
        <s v="Feb"/>
      </sharedItems>
    </cacheField>
    <cacheField name="Ship Mode" numFmtId="0">
      <sharedItems count="4">
        <s v="First Class"/>
        <s v="Same Day"/>
        <s v="Standard Class"/>
        <s v="Second Class"/>
      </sharedItems>
    </cacheField>
    <cacheField name="Customer Name" numFmtId="0">
      <sharedItems/>
    </cacheField>
    <cacheField name="Segment" numFmtId="0">
      <sharedItems/>
    </cacheField>
    <cacheField name="City" numFmtId="0">
      <sharedItems/>
    </cacheField>
    <cacheField name="State" numFmtId="0">
      <sharedItems count="49">
        <s v="Illinois"/>
        <s v="California"/>
        <s v="Louisiana"/>
        <s v="Delaware"/>
        <s v="Rhode Island"/>
        <s v="New York"/>
        <s v="Washington"/>
        <s v="Colorado"/>
        <s v="Florida"/>
        <s v="North Carolina"/>
        <s v="Michigan"/>
        <s v="Arkansas"/>
        <s v="Pennsylvania"/>
        <s v="Texas"/>
        <s v="Maryland"/>
        <s v="New Jersey"/>
        <s v="Wisconsin"/>
        <s v="Virginia"/>
        <s v="Arizona"/>
        <s v="Georgia"/>
        <s v="Missouri"/>
        <s v="Kentucky"/>
        <s v="Ohio"/>
        <s v="Oregon"/>
        <s v="Tennessee"/>
        <s v="Connecticut"/>
        <s v="Massachusetts"/>
        <s v="Nevada"/>
        <s v="Utah"/>
        <s v="Mississippi"/>
        <s v="Oklahoma"/>
        <s v="South Dakota"/>
        <s v="Vermont"/>
        <s v="Indiana"/>
        <s v="South Carolina"/>
        <s v="District of Columbia"/>
        <s v="Alabama"/>
        <s v="Minnesota"/>
        <s v="Iowa"/>
        <s v="Wyoming"/>
        <s v="Idaho"/>
        <s v="New Mexico"/>
        <s v="Nebraska"/>
        <s v="New Hampshire"/>
        <s v="Kansas"/>
        <s v="Montana"/>
        <s v="Maine"/>
        <s v="West Virginia"/>
        <s v="North Dakota"/>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ount="3">
        <s v="Furniture"/>
        <s v="Technology"/>
        <s v="Office Supplies"/>
      </sharedItems>
    </cacheField>
    <cacheField name="Sub-Category" numFmtId="0">
      <sharedItems/>
    </cacheField>
    <cacheField name="Sales" numFmtId="0">
      <sharedItems containsSemiMixedTypes="0" containsString="0" containsNumber="1" minValue="0.55600000000000005" maxValue="22638.48"/>
    </cacheField>
    <cacheField name="Cost" numFmtId="0">
      <sharedItems containsSemiMixedTypes="0" containsString="0" containsNumber="1" minValue="0.8" maxValue="21628.48"/>
    </cacheField>
    <cacheField name="Profit" numFmtId="1">
      <sharedItems containsSemiMixedTypes="0" containsString="0" containsNumber="1" minValue="-98.591999999999999" maxValue="9812.74"/>
    </cacheField>
    <cacheField name="Tax" numFmtId="1">
      <sharedItems containsSemiMixedTypes="0" containsString="0" containsNumber="1" minValue="-14.788799999999998" maxValue="1471.9109999999998"/>
    </cacheField>
  </cacheFields>
  <extLst>
    <ext xmlns:x14="http://schemas.microsoft.com/office/spreadsheetml/2009/9/main" uri="{725AE2AE-9491-48be-B2B4-4EB974FC3084}">
      <x14:pivotCacheDefinition pivotCacheId="19461469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99">
  <r>
    <x v="0"/>
    <d v="2018-09-04T00:00:00"/>
    <d v="2018-09-06T00:00:00"/>
    <x v="0"/>
    <x v="0"/>
    <x v="0"/>
    <s v="Helen Wasserman"/>
    <s v="Home Office"/>
    <s v="Chicago"/>
    <x v="0"/>
    <n v="60653"/>
    <s v="Central"/>
    <s v="FUR-BO-10000112"/>
    <x v="0"/>
    <s v="Bookcases"/>
    <n v="825.17399999999998"/>
    <n v="100"/>
    <n v="725.17399999999998"/>
    <n v="108.7761"/>
  </r>
  <r>
    <x v="1"/>
    <d v="2015-11-28T00:00:00"/>
    <d v="2015-11-28T00:00:00"/>
    <x v="1"/>
    <x v="1"/>
    <x v="1"/>
    <s v="Duane Huffman"/>
    <s v="Home Office"/>
    <s v="San Francisco"/>
    <x v="1"/>
    <n v="94122"/>
    <s v="West"/>
    <s v="FUR-BO-10000330"/>
    <x v="0"/>
    <s v="Bookcases"/>
    <n v="411.33199999999999"/>
    <n v="100"/>
    <n v="311.33199999999999"/>
    <n v="46.699799999999996"/>
  </r>
  <r>
    <x v="2"/>
    <d v="2016-09-05T00:00:00"/>
    <d v="2016-09-09T00:00:00"/>
    <x v="2"/>
    <x v="0"/>
    <x v="2"/>
    <s v="Arthur Gainer"/>
    <s v="Home Office"/>
    <s v="San Diego"/>
    <x v="1"/>
    <n v="92105"/>
    <s v="West"/>
    <s v="FUR-BO-10000330"/>
    <x v="0"/>
    <s v="Bookcases"/>
    <n v="411.33199999999999"/>
    <n v="100"/>
    <n v="311.33199999999999"/>
    <n v="46.699799999999996"/>
  </r>
  <r>
    <x v="3"/>
    <d v="2018-05-30T00:00:00"/>
    <d v="2018-05-31T00:00:00"/>
    <x v="0"/>
    <x v="2"/>
    <x v="0"/>
    <s v="Bruce Degenhardt"/>
    <s v="Home Office"/>
    <s v="Lafayette"/>
    <x v="2"/>
    <n v="70506"/>
    <s v="South"/>
    <s v="FUR-BO-10000330"/>
    <x v="0"/>
    <s v="Bookcases"/>
    <n v="241.96"/>
    <n v="100"/>
    <n v="141.96"/>
    <n v="21.294"/>
  </r>
  <r>
    <x v="4"/>
    <d v="2015-05-26T00:00:00"/>
    <d v="2015-05-30T00:00:00"/>
    <x v="1"/>
    <x v="2"/>
    <x v="2"/>
    <s v="Marina Lichtenstein"/>
    <s v="Home Office"/>
    <s v="Los Angeles"/>
    <x v="1"/>
    <n v="90008"/>
    <s v="West"/>
    <s v="FUR-BO-10000362"/>
    <x v="0"/>
    <s v="Bookcases"/>
    <n v="290.666"/>
    <n v="100"/>
    <n v="190.666"/>
    <n v="28.599899999999998"/>
  </r>
  <r>
    <x v="5"/>
    <d v="2015-11-19T00:00:00"/>
    <d v="2015-11-25T00:00:00"/>
    <x v="1"/>
    <x v="1"/>
    <x v="2"/>
    <s v="Georgia Rosenberg"/>
    <s v="Corporate"/>
    <s v="Wilmington"/>
    <x v="3"/>
    <n v="19805"/>
    <s v="East"/>
    <s v="FUR-BO-10000362"/>
    <x v="0"/>
    <s v="Bookcases"/>
    <n v="1025.8800000000001"/>
    <n v="100"/>
    <n v="925.88000000000011"/>
    <n v="138.88200000000001"/>
  </r>
  <r>
    <x v="6"/>
    <d v="2015-12-31T00:00:00"/>
    <d v="2016-01-07T00:00:00"/>
    <x v="1"/>
    <x v="3"/>
    <x v="2"/>
    <s v="Katherine Murray"/>
    <s v="Home Office"/>
    <s v="Providence"/>
    <x v="4"/>
    <n v="2908"/>
    <s v="East"/>
    <s v="FUR-BO-10000362"/>
    <x v="0"/>
    <s v="Bookcases"/>
    <n v="341.96"/>
    <n v="100"/>
    <n v="241.95999999999998"/>
    <n v="36.293999999999997"/>
  </r>
  <r>
    <x v="7"/>
    <d v="2017-06-04T00:00:00"/>
    <d v="2017-06-04T00:00:00"/>
    <x v="3"/>
    <x v="4"/>
    <x v="1"/>
    <s v="Edward Nazzal"/>
    <s v="Corporate"/>
    <s v="New York City"/>
    <x v="5"/>
    <n v="10035"/>
    <s v="East"/>
    <s v="FUR-BO-10000362"/>
    <x v="0"/>
    <s v="Bookcases"/>
    <n v="136.78399999999999"/>
    <n v="100"/>
    <n v="36.783999999999992"/>
    <n v="5.5175999999999989"/>
  </r>
  <r>
    <x v="8"/>
    <d v="2016-03-24T00:00:00"/>
    <d v="2016-03-27T00:00:00"/>
    <x v="2"/>
    <x v="5"/>
    <x v="0"/>
    <s v="Dennis Pardue"/>
    <s v="Home Office"/>
    <s v="Peoria"/>
    <x v="0"/>
    <n v="61604"/>
    <s v="Central"/>
    <s v="FUR-BO-10000362"/>
    <x v="0"/>
    <s v="Bookcases"/>
    <n v="359.05799999999999"/>
    <n v="100"/>
    <n v="259.05799999999999"/>
    <n v="38.858699999999999"/>
  </r>
  <r>
    <x v="9"/>
    <d v="2017-01-30T00:00:00"/>
    <d v="2017-02-01T00:00:00"/>
    <x v="3"/>
    <x v="6"/>
    <x v="3"/>
    <s v="Tim Brockman"/>
    <s v="Corporate"/>
    <s v="Seattle"/>
    <x v="6"/>
    <n v="98103"/>
    <s v="West"/>
    <s v="FUR-BO-10000468"/>
    <x v="0"/>
    <s v="Bookcases"/>
    <n v="48.58"/>
    <n v="100"/>
    <n v="-51.42"/>
    <n v="-7.7130000000000001"/>
  </r>
  <r>
    <x v="10"/>
    <d v="2018-12-19T00:00:00"/>
    <d v="2018-12-23T00:00:00"/>
    <x v="0"/>
    <x v="3"/>
    <x v="2"/>
    <s v="Tony Sayre"/>
    <s v="Home Office"/>
    <s v="Parker"/>
    <x v="7"/>
    <n v="80134"/>
    <s v="West"/>
    <s v="FUR-BO-10000468"/>
    <x v="0"/>
    <s v="Bookcases"/>
    <n v="102.018"/>
    <n v="100"/>
    <n v="2.0180000000000007"/>
    <n v="0.30270000000000008"/>
  </r>
  <r>
    <x v="11"/>
    <d v="2015-08-08T00:00:00"/>
    <d v="2015-08-10T00:00:00"/>
    <x v="1"/>
    <x v="7"/>
    <x v="3"/>
    <s v="Vivek Gonzalez"/>
    <s v="Home Office"/>
    <s v="Jacksonville"/>
    <x v="8"/>
    <n v="32216"/>
    <s v="South"/>
    <s v="FUR-BO-10000468"/>
    <x v="0"/>
    <s v="Bookcases"/>
    <n v="155.45599999999999"/>
    <n v="100"/>
    <n v="55.455999999999989"/>
    <n v="8.3183999999999987"/>
  </r>
  <r>
    <x v="12"/>
    <d v="2018-06-15T00:00:00"/>
    <d v="2018-06-19T00:00:00"/>
    <x v="0"/>
    <x v="4"/>
    <x v="2"/>
    <s v="Joe Elijah"/>
    <s v="Home Office"/>
    <s v="Monroe"/>
    <x v="9"/>
    <n v="28110"/>
    <s v="South"/>
    <s v="FUR-BO-10000468"/>
    <x v="0"/>
    <s v="Bookcases"/>
    <n v="77.727999999999994"/>
    <n v="100"/>
    <n v="-22.272000000000006"/>
    <n v="-3.3408000000000007"/>
  </r>
  <r>
    <x v="13"/>
    <d v="2018-08-06T00:00:00"/>
    <d v="2018-08-10T00:00:00"/>
    <x v="0"/>
    <x v="7"/>
    <x v="3"/>
    <s v="Seth Vernon"/>
    <s v="Home Office"/>
    <s v="Lafayette"/>
    <x v="2"/>
    <n v="70506"/>
    <s v="South"/>
    <s v="FUR-BO-10000468"/>
    <x v="0"/>
    <s v="Bookcases"/>
    <n v="145.74"/>
    <n v="100"/>
    <n v="45.740000000000009"/>
    <n v="6.8610000000000015"/>
  </r>
  <r>
    <x v="14"/>
    <d v="2016-09-21T00:00:00"/>
    <d v="2016-09-27T00:00:00"/>
    <x v="2"/>
    <x v="0"/>
    <x v="2"/>
    <s v="Dario Medina"/>
    <s v="Home Office"/>
    <s v="Lincoln Park"/>
    <x v="10"/>
    <n v="48146"/>
    <s v="Central"/>
    <s v="FUR-BO-10000468"/>
    <x v="0"/>
    <s v="Bookcases"/>
    <n v="194.32"/>
    <n v="100"/>
    <n v="94.32"/>
    <n v="14.147999999999998"/>
  </r>
  <r>
    <x v="15"/>
    <d v="2015-08-19T00:00:00"/>
    <d v="2015-08-26T00:00:00"/>
    <x v="1"/>
    <x v="7"/>
    <x v="2"/>
    <s v="Lena Hernandez"/>
    <s v="Home Office"/>
    <s v="Jonesboro"/>
    <x v="11"/>
    <n v="72401"/>
    <s v="South"/>
    <s v="FUR-BO-10000711"/>
    <x v="0"/>
    <s v="Bookcases"/>
    <n v="638.82000000000005"/>
    <n v="100"/>
    <n v="538.82000000000005"/>
    <n v="80.823000000000008"/>
  </r>
  <r>
    <x v="16"/>
    <d v="2015-06-14T00:00:00"/>
    <d v="2015-06-20T00:00:00"/>
    <x v="1"/>
    <x v="4"/>
    <x v="2"/>
    <s v="Sharelle Roach"/>
    <s v="Home Office"/>
    <s v="Detroit"/>
    <x v="10"/>
    <n v="48234"/>
    <s v="Central"/>
    <s v="FUR-BO-10000711"/>
    <x v="0"/>
    <s v="Bookcases"/>
    <n v="212.94"/>
    <n v="100"/>
    <n v="112.94"/>
    <n v="16.940999999999999"/>
  </r>
  <r>
    <x v="17"/>
    <d v="2016-08-16T00:00:00"/>
    <d v="2016-08-20T00:00:00"/>
    <x v="2"/>
    <x v="7"/>
    <x v="2"/>
    <s v="Joni Wasserman"/>
    <s v="Home Office"/>
    <s v="Philadelphia"/>
    <x v="12"/>
    <n v="19120"/>
    <s v="East"/>
    <s v="FUR-BO-10000780"/>
    <x v="0"/>
    <s v="Bookcases"/>
    <n v="301.47000000000003"/>
    <n v="100"/>
    <n v="201.47000000000003"/>
    <n v="30.220500000000001"/>
  </r>
  <r>
    <x v="18"/>
    <d v="2018-11-24T00:00:00"/>
    <d v="2018-12-01T00:00:00"/>
    <x v="0"/>
    <x v="1"/>
    <x v="2"/>
    <s v="Kelly Andreada"/>
    <s v="Consumer"/>
    <s v="New York City"/>
    <x v="5"/>
    <n v="10035"/>
    <s v="East"/>
    <s v="FUR-BO-10000780"/>
    <x v="0"/>
    <s v="Bookcases"/>
    <n v="321.56799999999998"/>
    <n v="100"/>
    <n v="221.56799999999998"/>
    <n v="33.235199999999999"/>
  </r>
  <r>
    <x v="19"/>
    <d v="2017-09-27T00:00:00"/>
    <d v="2017-10-03T00:00:00"/>
    <x v="3"/>
    <x v="0"/>
    <x v="2"/>
    <s v="Harry Marie"/>
    <s v="Corporate"/>
    <s v="Huntsville"/>
    <x v="13"/>
    <n v="77340"/>
    <s v="Central"/>
    <s v="FUR-BO-10000780"/>
    <x v="1"/>
    <s v="Bookcases"/>
    <n v="956.66480000000001"/>
    <n v="100"/>
    <n v="856.66480000000001"/>
    <n v="128.49972"/>
  </r>
  <r>
    <x v="20"/>
    <d v="2017-11-05T00:00:00"/>
    <d v="2017-11-09T00:00:00"/>
    <x v="3"/>
    <x v="1"/>
    <x v="2"/>
    <s v="Emily Phan"/>
    <s v="Consumer"/>
    <s v="Houston"/>
    <x v="13"/>
    <n v="77036"/>
    <s v="Central"/>
    <s v="FUR-BO-10000780"/>
    <x v="1"/>
    <s v="Bookcases"/>
    <n v="956.66480000000001"/>
    <n v="100"/>
    <n v="856.66480000000001"/>
    <n v="128.49972"/>
  </r>
  <r>
    <x v="21"/>
    <d v="2018-06-29T00:00:00"/>
    <d v="2018-06-30T00:00:00"/>
    <x v="0"/>
    <x v="4"/>
    <x v="0"/>
    <s v="Max Engle"/>
    <s v="Consumer"/>
    <s v="Dallas"/>
    <x v="13"/>
    <n v="75220"/>
    <s v="Central"/>
    <s v="FUR-BO-10000780"/>
    <x v="0"/>
    <s v="Bookcases"/>
    <n v="409.99919999999997"/>
    <n v="100"/>
    <n v="309.99919999999997"/>
    <n v="46.499879999999997"/>
  </r>
  <r>
    <x v="22"/>
    <d v="2015-03-30T00:00:00"/>
    <d v="2015-04-04T00:00:00"/>
    <x v="1"/>
    <x v="5"/>
    <x v="2"/>
    <s v="Guy Armstrong"/>
    <s v="Consumer"/>
    <s v="San Francisco"/>
    <x v="1"/>
    <n v="94110"/>
    <s v="West"/>
    <s v="FUR-BO-10001337"/>
    <x v="0"/>
    <s v="Bookcases"/>
    <n v="205.666"/>
    <n v="100"/>
    <n v="105.666"/>
    <n v="15.849899999999998"/>
  </r>
  <r>
    <x v="23"/>
    <d v="2015-04-12T00:00:00"/>
    <d v="2015-04-17T00:00:00"/>
    <x v="1"/>
    <x v="8"/>
    <x v="2"/>
    <s v="Kean Nguyen"/>
    <s v="Home Office"/>
    <s v="Redondo Beach"/>
    <x v="1"/>
    <n v="90278"/>
    <s v="West"/>
    <s v="FUR-BO-10001337"/>
    <x v="0"/>
    <s v="Bookcases"/>
    <n v="308.49900000000002"/>
    <n v="100"/>
    <n v="208.49900000000002"/>
    <n v="31.274850000000001"/>
  </r>
  <r>
    <x v="24"/>
    <d v="2015-10-28T00:00:00"/>
    <d v="2015-10-31T00:00:00"/>
    <x v="1"/>
    <x v="9"/>
    <x v="0"/>
    <s v="Todd Sumrall"/>
    <s v="Home Office"/>
    <s v="Los Angeles"/>
    <x v="1"/>
    <n v="90049"/>
    <s v="West"/>
    <s v="FUR-BO-10001337"/>
    <x v="0"/>
    <s v="Bookcases"/>
    <n v="616.99800000000005"/>
    <n v="100"/>
    <n v="516.99800000000005"/>
    <n v="77.549700000000001"/>
  </r>
  <r>
    <x v="25"/>
    <d v="2017-12-03T00:00:00"/>
    <d v="2017-12-07T00:00:00"/>
    <x v="3"/>
    <x v="3"/>
    <x v="2"/>
    <s v="Roger Demir"/>
    <s v="Corporate"/>
    <s v="Morgan Hill"/>
    <x v="1"/>
    <n v="95037"/>
    <s v="West"/>
    <s v="FUR-BO-10001337"/>
    <x v="2"/>
    <s v="Bookcases"/>
    <n v="205.666"/>
    <n v="100"/>
    <n v="105.666"/>
    <n v="15.849899999999998"/>
  </r>
  <r>
    <x v="26"/>
    <d v="2018-04-16T00:00:00"/>
    <d v="2018-04-20T00:00:00"/>
    <x v="0"/>
    <x v="8"/>
    <x v="2"/>
    <s v="Joel Eaton"/>
    <s v="Consumer"/>
    <s v="San Jose"/>
    <x v="1"/>
    <n v="95123"/>
    <s v="West"/>
    <s v="FUR-BO-10001337"/>
    <x v="0"/>
    <s v="Bookcases"/>
    <n v="102.833"/>
    <n v="100"/>
    <n v="2.8329999999999984"/>
    <n v="0.42494999999999977"/>
  </r>
  <r>
    <x v="27"/>
    <d v="2018-06-10T00:00:00"/>
    <d v="2018-06-13T00:00:00"/>
    <x v="0"/>
    <x v="4"/>
    <x v="0"/>
    <s v="Michelle Tran"/>
    <s v="Home Office"/>
    <s v="Los Angeles"/>
    <x v="1"/>
    <n v="90045"/>
    <s v="West"/>
    <s v="FUR-BO-10001337"/>
    <x v="0"/>
    <s v="Bookcases"/>
    <n v="514.16499999999996"/>
    <n v="100"/>
    <n v="414.16499999999996"/>
    <n v="62.124749999999992"/>
  </r>
  <r>
    <x v="28"/>
    <d v="2016-11-20T00:00:00"/>
    <d v="2016-11-27T00:00:00"/>
    <x v="2"/>
    <x v="1"/>
    <x v="2"/>
    <s v="Sung Shariari"/>
    <s v="Home Office"/>
    <s v="Miami"/>
    <x v="8"/>
    <n v="33180"/>
    <s v="South"/>
    <s v="FUR-BO-10001337"/>
    <x v="0"/>
    <s v="Bookcases"/>
    <n v="290.35199999999998"/>
    <n v="100"/>
    <n v="190.35199999999998"/>
    <n v="28.552799999999994"/>
  </r>
  <r>
    <x v="29"/>
    <d v="2015-09-20T00:00:00"/>
    <d v="2015-09-24T00:00:00"/>
    <x v="1"/>
    <x v="0"/>
    <x v="2"/>
    <s v="Duane Noonan"/>
    <s v="Consumer"/>
    <s v="Columbia"/>
    <x v="14"/>
    <n v="21044"/>
    <s v="East"/>
    <s v="FUR-BO-10001337"/>
    <x v="0"/>
    <s v="Bookcases"/>
    <n v="362.94"/>
    <n v="100"/>
    <n v="262.94"/>
    <n v="39.440999999999995"/>
  </r>
  <r>
    <x v="30"/>
    <d v="2017-10-17T00:00:00"/>
    <d v="2017-10-20T00:00:00"/>
    <x v="3"/>
    <x v="9"/>
    <x v="0"/>
    <s v="Nick Radford"/>
    <s v="Corporate"/>
    <s v="Perth Amboy"/>
    <x v="15"/>
    <n v="8861"/>
    <s v="East"/>
    <s v="FUR-BO-10001337"/>
    <x v="0"/>
    <s v="Bookcases"/>
    <n v="120.98"/>
    <n v="100"/>
    <n v="20.980000000000004"/>
    <n v="3.1470000000000007"/>
  </r>
  <r>
    <x v="31"/>
    <d v="2017-08-13T00:00:00"/>
    <d v="2017-08-18T00:00:00"/>
    <x v="3"/>
    <x v="7"/>
    <x v="3"/>
    <s v="Theresa Swint"/>
    <s v="Corporate"/>
    <s v="West Allis"/>
    <x v="16"/>
    <n v="53214"/>
    <s v="Central"/>
    <s v="FUR-BO-10001337"/>
    <x v="2"/>
    <s v="Bookcases"/>
    <n v="241.96"/>
    <n v="100"/>
    <n v="141.96"/>
    <n v="21.294"/>
  </r>
  <r>
    <x v="32"/>
    <d v="2018-06-11T00:00:00"/>
    <d v="2018-06-13T00:00:00"/>
    <x v="0"/>
    <x v="4"/>
    <x v="3"/>
    <s v="Tom Boeckenhauer"/>
    <s v="Home Office"/>
    <s v="Seattle"/>
    <x v="6"/>
    <n v="98103"/>
    <s v="West"/>
    <s v="FUR-BO-10001519"/>
    <x v="0"/>
    <s v="Bookcases"/>
    <n v="174.42"/>
    <n v="100"/>
    <n v="74.419999999999987"/>
    <n v="11.162999999999998"/>
  </r>
  <r>
    <x v="33"/>
    <d v="2018-12-09T00:00:00"/>
    <d v="2018-12-11T00:00:00"/>
    <x v="0"/>
    <x v="3"/>
    <x v="3"/>
    <s v="Daniel Byrd"/>
    <s v="Home Office"/>
    <s v="Salinas"/>
    <x v="1"/>
    <n v="93905"/>
    <s v="West"/>
    <s v="FUR-BO-10001519"/>
    <x v="0"/>
    <s v="Bookcases"/>
    <n v="148.25700000000001"/>
    <n v="100"/>
    <n v="48.257000000000005"/>
    <n v="7.23855"/>
  </r>
  <r>
    <x v="34"/>
    <d v="2016-04-16T00:00:00"/>
    <d v="2016-04-18T00:00:00"/>
    <x v="2"/>
    <x v="8"/>
    <x v="0"/>
    <s v="Lauren Leatherbury"/>
    <s v="Home Office"/>
    <s v="Waynesboro"/>
    <x v="17"/>
    <n v="22980"/>
    <s v="South"/>
    <s v="FUR-BO-10001519"/>
    <x v="0"/>
    <s v="Bookcases"/>
    <n v="523.26"/>
    <n v="100"/>
    <n v="423.26"/>
    <n v="63.488999999999997"/>
  </r>
  <r>
    <x v="35"/>
    <d v="2016-11-20T00:00:00"/>
    <d v="2016-11-25T00:00:00"/>
    <x v="2"/>
    <x v="1"/>
    <x v="2"/>
    <s v="Brian Moss"/>
    <s v="Home Office"/>
    <s v="New York City"/>
    <x v="5"/>
    <n v="10035"/>
    <s v="East"/>
    <s v="FUR-BO-10001519"/>
    <x v="0"/>
    <s v="Bookcases"/>
    <n v="186.048"/>
    <n v="100"/>
    <n v="86.048000000000002"/>
    <n v="12.9072"/>
  </r>
  <r>
    <x v="36"/>
    <d v="2018-07-07T00:00:00"/>
    <d v="2018-07-09T00:00:00"/>
    <x v="0"/>
    <x v="10"/>
    <x v="0"/>
    <s v="Rob Lucas"/>
    <s v="Home Office"/>
    <s v="Philadelphia"/>
    <x v="12"/>
    <n v="19120"/>
    <s v="East"/>
    <s v="FUR-BO-10001519"/>
    <x v="0"/>
    <s v="Bookcases"/>
    <n v="87.21"/>
    <n v="100"/>
    <n v="-12.790000000000006"/>
    <n v="-1.9185000000000008"/>
  </r>
  <r>
    <x v="37"/>
    <d v="2017-10-10T00:00:00"/>
    <d v="2017-10-12T00:00:00"/>
    <x v="3"/>
    <x v="9"/>
    <x v="0"/>
    <s v="Corey Catlett"/>
    <s v="Corporate"/>
    <s v="Denver"/>
    <x v="7"/>
    <n v="80219"/>
    <s v="West"/>
    <s v="FUR-BO-10001567"/>
    <x v="0"/>
    <s v="Bookcases"/>
    <n v="90.882000000000005"/>
    <n v="100"/>
    <n v="-9.117999999999995"/>
    <n v="-1.3676999999999992"/>
  </r>
  <r>
    <x v="38"/>
    <d v="2015-11-09T00:00:00"/>
    <d v="2015-11-11T00:00:00"/>
    <x v="1"/>
    <x v="1"/>
    <x v="3"/>
    <s v="Jeremy Pistek"/>
    <s v="Home Office"/>
    <s v="San Francisco"/>
    <x v="1"/>
    <n v="94110"/>
    <s v="West"/>
    <s v="FUR-BO-10001601"/>
    <x v="0"/>
    <s v="Bookcases"/>
    <n v="222.666"/>
    <n v="100"/>
    <n v="122.666"/>
    <n v="18.399899999999999"/>
  </r>
  <r>
    <x v="39"/>
    <d v="2018-02-17T00:00:00"/>
    <d v="2018-02-19T00:00:00"/>
    <x v="0"/>
    <x v="11"/>
    <x v="0"/>
    <s v="Cyra Reiten"/>
    <s v="Home Office"/>
    <s v="Houston"/>
    <x v="13"/>
    <n v="77041"/>
    <s v="Central"/>
    <s v="FUR-BO-10001601"/>
    <x v="0"/>
    <s v="Bookcases"/>
    <n v="89.066400000000002"/>
    <n v="100"/>
    <n v="-10.933599999999998"/>
    <n v="-1.6400399999999997"/>
  </r>
  <r>
    <x v="40"/>
    <d v="2018-05-06T00:00:00"/>
    <d v="2018-05-11T00:00:00"/>
    <x v="0"/>
    <x v="2"/>
    <x v="2"/>
    <s v="Dorothy Badders"/>
    <s v="Home Office"/>
    <s v="Fort Worth"/>
    <x v="13"/>
    <n v="76106"/>
    <s v="Central"/>
    <s v="FUR-BO-10001601"/>
    <x v="0"/>
    <s v="Bookcases"/>
    <n v="623.46479999999997"/>
    <n v="100"/>
    <n v="523.46479999999997"/>
    <n v="78.519719999999992"/>
  </r>
  <r>
    <x v="41"/>
    <d v="2016-07-14T00:00:00"/>
    <d v="2016-07-19T00:00:00"/>
    <x v="2"/>
    <x v="10"/>
    <x v="3"/>
    <s v="Toby Gnade"/>
    <s v="Home Office"/>
    <s v="Mesa"/>
    <x v="18"/>
    <n v="85204"/>
    <s v="West"/>
    <s v="FUR-BO-10001608"/>
    <x v="0"/>
    <s v="Bookcases"/>
    <n v="127.764"/>
    <n v="100"/>
    <n v="27.763999999999996"/>
    <n v="4.1645999999999992"/>
  </r>
  <r>
    <x v="42"/>
    <d v="2017-04-08T00:00:00"/>
    <d v="2017-04-11T00:00:00"/>
    <x v="3"/>
    <x v="8"/>
    <x v="0"/>
    <s v="Raymond Messe"/>
    <s v="Corporate"/>
    <s v="Columbus"/>
    <x v="19"/>
    <n v="31907"/>
    <s v="South"/>
    <s v="FUR-BO-10001608"/>
    <x v="2"/>
    <s v="Bookcases"/>
    <n v="354.9"/>
    <n v="100"/>
    <n v="254.89999999999998"/>
    <n v="38.234999999999992"/>
  </r>
  <r>
    <x v="43"/>
    <d v="2016-11-30T00:00:00"/>
    <d v="2016-12-04T00:00:00"/>
    <x v="2"/>
    <x v="1"/>
    <x v="2"/>
    <s v="Janet Lee"/>
    <s v="Home Office"/>
    <s v="New York City"/>
    <x v="5"/>
    <n v="10035"/>
    <s v="East"/>
    <s v="FUR-BO-10001608"/>
    <x v="0"/>
    <s v="Bookcases"/>
    <n v="681.40800000000002"/>
    <n v="100"/>
    <n v="581.40800000000002"/>
    <n v="87.211200000000005"/>
  </r>
  <r>
    <x v="44"/>
    <d v="2015-06-20T00:00:00"/>
    <d v="2015-06-24T00:00:00"/>
    <x v="1"/>
    <x v="4"/>
    <x v="2"/>
    <s v="Sam Craven"/>
    <s v="Consumer"/>
    <s v="Plano"/>
    <x v="13"/>
    <n v="75023"/>
    <s v="Central"/>
    <s v="FUR-BO-10001608"/>
    <x v="0"/>
    <s v="Bookcases"/>
    <n v="193.06559999999999"/>
    <n v="100"/>
    <n v="93.065599999999989"/>
    <n v="13.959839999999998"/>
  </r>
  <r>
    <x v="45"/>
    <d v="2018-01-13T00:00:00"/>
    <d v="2018-01-18T00:00:00"/>
    <x v="0"/>
    <x v="6"/>
    <x v="3"/>
    <s v="Cathy Prescott"/>
    <s v="Home Office"/>
    <s v="Springfield"/>
    <x v="20"/>
    <n v="65807"/>
    <s v="Central"/>
    <s v="FUR-BO-10001608"/>
    <x v="0"/>
    <s v="Bookcases"/>
    <n v="212.94"/>
    <n v="100"/>
    <n v="112.94"/>
    <n v="16.940999999999999"/>
  </r>
  <r>
    <x v="46"/>
    <d v="2018-01-21T00:00:00"/>
    <d v="2018-01-25T00:00:00"/>
    <x v="0"/>
    <x v="6"/>
    <x v="2"/>
    <s v="Darrin Sayre"/>
    <s v="Home Office"/>
    <s v="Seattle"/>
    <x v="6"/>
    <n v="98115"/>
    <s v="West"/>
    <s v="FUR-BO-10001619"/>
    <x v="0"/>
    <s v="Bookcases"/>
    <n v="84.98"/>
    <n v="100"/>
    <n v="-15.019999999999996"/>
    <n v="-2.2529999999999992"/>
  </r>
  <r>
    <x v="47"/>
    <d v="2017-11-24T00:00:00"/>
    <d v="2017-11-30T00:00:00"/>
    <x v="3"/>
    <x v="1"/>
    <x v="2"/>
    <s v="Sample Company A"/>
    <s v="Corporate"/>
    <s v="Hialeah"/>
    <x v="8"/>
    <n v="33012"/>
    <s v="South"/>
    <s v="FUR-BO-10001619"/>
    <x v="2"/>
    <s v="Bookcases"/>
    <n v="339.92"/>
    <n v="100"/>
    <n v="239.92000000000002"/>
    <n v="35.988"/>
  </r>
  <r>
    <x v="48"/>
    <d v="2017-04-09T00:00:00"/>
    <d v="2017-04-14T00:00:00"/>
    <x v="3"/>
    <x v="8"/>
    <x v="2"/>
    <s v="Herbert Flentye"/>
    <s v="Home Office"/>
    <s v="Los Angeles"/>
    <x v="1"/>
    <n v="90004"/>
    <s v="West"/>
    <s v="FUR-BO-10001798"/>
    <x v="0"/>
    <s v="Bookcases"/>
    <n v="556.66499999999996"/>
    <n v="100"/>
    <n v="456.66499999999996"/>
    <n v="68.499749999999992"/>
  </r>
  <r>
    <x v="49"/>
    <d v="2017-11-08T00:00:00"/>
    <d v="2017-11-11T00:00:00"/>
    <x v="3"/>
    <x v="1"/>
    <x v="3"/>
    <s v="Claire Gute"/>
    <s v="Corporate"/>
    <s v="Henderson"/>
    <x v="21"/>
    <n v="42420"/>
    <s v="South"/>
    <s v="FUR-BO-10001798"/>
    <x v="2"/>
    <s v="Bookcases"/>
    <n v="261.95999999999998"/>
    <n v="100"/>
    <n v="161.95999999999998"/>
    <n v="24.293999999999997"/>
  </r>
  <r>
    <x v="50"/>
    <d v="2018-05-01T00:00:00"/>
    <d v="2018-05-02T00:00:00"/>
    <x v="0"/>
    <x v="2"/>
    <x v="0"/>
    <s v="Arthur Gainer"/>
    <s v="Consumer"/>
    <s v="Coral Springs"/>
    <x v="8"/>
    <n v="33065"/>
    <s v="South"/>
    <s v="FUR-BO-10001798"/>
    <x v="0"/>
    <s v="Bookcases"/>
    <n v="314.35199999999998"/>
    <n v="100"/>
    <n v="214.35199999999998"/>
    <n v="32.152799999999992"/>
  </r>
  <r>
    <x v="51"/>
    <d v="2018-08-25T00:00:00"/>
    <d v="2018-08-29T00:00:00"/>
    <x v="0"/>
    <x v="7"/>
    <x v="2"/>
    <s v="Seth Vernon"/>
    <s v="Home Office"/>
    <s v="Philadelphia"/>
    <x v="12"/>
    <n v="19140"/>
    <s v="East"/>
    <s v="FUR-BO-10001798"/>
    <x v="0"/>
    <s v="Bookcases"/>
    <n v="130.97999999999999"/>
    <n v="100"/>
    <n v="30.97999999999999"/>
    <n v="4.6469999999999985"/>
  </r>
  <r>
    <x v="52"/>
    <d v="2017-07-04T00:00:00"/>
    <d v="2017-07-06T00:00:00"/>
    <x v="3"/>
    <x v="10"/>
    <x v="0"/>
    <s v="Anna Andreadi"/>
    <s v="Home Office"/>
    <s v="San Francisco"/>
    <x v="1"/>
    <n v="94109"/>
    <s v="West"/>
    <s v="FUR-BO-10001811"/>
    <x v="1"/>
    <s v="Bookcases"/>
    <n v="1279.165"/>
    <n v="100"/>
    <n v="1179.165"/>
    <n v="176.87474999999998"/>
  </r>
  <r>
    <x v="53"/>
    <d v="2018-09-23T00:00:00"/>
    <d v="2018-09-29T00:00:00"/>
    <x v="0"/>
    <x v="0"/>
    <x v="2"/>
    <s v="Arthur Prichep"/>
    <s v="Home Office"/>
    <s v="Fort Collins"/>
    <x v="7"/>
    <n v="80525"/>
    <s v="West"/>
    <s v="FUR-BO-10001811"/>
    <x v="0"/>
    <s v="Bookcases"/>
    <n v="180.58799999999999"/>
    <n v="100"/>
    <n v="80.587999999999994"/>
    <n v="12.088199999999999"/>
  </r>
  <r>
    <x v="54"/>
    <d v="2017-09-06T00:00:00"/>
    <d v="2017-09-09T00:00:00"/>
    <x v="3"/>
    <x v="0"/>
    <x v="3"/>
    <s v="Mary O'Rourke"/>
    <s v="Home Office"/>
    <s v="New York City"/>
    <x v="5"/>
    <n v="10035"/>
    <s v="East"/>
    <s v="FUR-BO-10001811"/>
    <x v="1"/>
    <s v="Bookcases"/>
    <n v="722.35199999999998"/>
    <n v="100"/>
    <n v="622.35199999999998"/>
    <n v="93.352799999999988"/>
  </r>
  <r>
    <x v="55"/>
    <d v="2018-02-06T00:00:00"/>
    <d v="2018-02-11T00:00:00"/>
    <x v="0"/>
    <x v="11"/>
    <x v="2"/>
    <s v="Bryan Davis"/>
    <s v="Home Office"/>
    <s v="New York City"/>
    <x v="5"/>
    <n v="10024"/>
    <s v="East"/>
    <s v="FUR-BO-10001811"/>
    <x v="0"/>
    <s v="Bookcases"/>
    <n v="240.78399999999999"/>
    <n v="100"/>
    <n v="140.78399999999999"/>
    <n v="21.117599999999999"/>
  </r>
  <r>
    <x v="56"/>
    <d v="2016-03-01T00:00:00"/>
    <d v="2016-03-04T00:00:00"/>
    <x v="2"/>
    <x v="5"/>
    <x v="0"/>
    <s v="Craig Molinari"/>
    <s v="Home Office"/>
    <s v="Houston"/>
    <x v="13"/>
    <n v="77070"/>
    <s v="Central"/>
    <s v="FUR-BO-10001811"/>
    <x v="0"/>
    <s v="Bookcases"/>
    <n v="1227.9983999999999"/>
    <n v="100"/>
    <n v="1127.9983999999999"/>
    <n v="169.19976"/>
  </r>
  <r>
    <x v="57"/>
    <d v="2016-11-13T00:00:00"/>
    <d v="2016-11-17T00:00:00"/>
    <x v="2"/>
    <x v="1"/>
    <x v="2"/>
    <s v="Patrick O'Brill"/>
    <s v="Home Office"/>
    <s v="Houston"/>
    <x v="13"/>
    <n v="77041"/>
    <s v="Central"/>
    <s v="FUR-BO-10001811"/>
    <x v="0"/>
    <s v="Bookcases"/>
    <n v="613.99919999999997"/>
    <n v="100"/>
    <n v="513.99919999999997"/>
    <n v="77.099879999999999"/>
  </r>
  <r>
    <x v="58"/>
    <d v="2018-03-27T00:00:00"/>
    <d v="2018-04-01T00:00:00"/>
    <x v="0"/>
    <x v="5"/>
    <x v="2"/>
    <s v="Caroline Jumper"/>
    <s v="Consumer"/>
    <s v="Houston"/>
    <x v="13"/>
    <n v="77070"/>
    <s v="Central"/>
    <s v="FUR-BO-10001811"/>
    <x v="0"/>
    <s v="Bookcases"/>
    <n v="1023.332"/>
    <n v="1023.332"/>
    <n v="0"/>
    <n v="0"/>
  </r>
  <r>
    <x v="59"/>
    <d v="2018-05-30T00:00:00"/>
    <d v="2018-06-03T00:00:00"/>
    <x v="0"/>
    <x v="2"/>
    <x v="3"/>
    <s v="Kean Thornton"/>
    <s v="Consumer"/>
    <s v="Dallas"/>
    <x v="13"/>
    <n v="75217"/>
    <s v="Central"/>
    <s v="FUR-BO-10001811"/>
    <x v="0"/>
    <s v="Bookcases"/>
    <n v="204.66640000000001"/>
    <n v="204.66640000000001"/>
    <n v="0"/>
    <n v="0"/>
  </r>
  <r>
    <x v="60"/>
    <d v="2017-09-16T00:00:00"/>
    <d v="2017-09-22T00:00:00"/>
    <x v="3"/>
    <x v="0"/>
    <x v="2"/>
    <s v="Keith Dawkins"/>
    <s v="Corporate"/>
    <s v="San Jose"/>
    <x v="1"/>
    <n v="95123"/>
    <s v="West"/>
    <s v="FUR-BO-10001918"/>
    <x v="2"/>
    <s v="Bookcases"/>
    <n v="273.666"/>
    <n v="273.666"/>
    <n v="0"/>
    <n v="0"/>
  </r>
  <r>
    <x v="61"/>
    <d v="2016-06-28T00:00:00"/>
    <d v="2016-07-03T00:00:00"/>
    <x v="2"/>
    <x v="4"/>
    <x v="3"/>
    <s v="Dorothy Wardle"/>
    <s v="Home Office"/>
    <s v="Troy"/>
    <x v="22"/>
    <n v="45373"/>
    <s v="East"/>
    <s v="FUR-BO-10001918"/>
    <x v="0"/>
    <s v="Bookcases"/>
    <n v="482.94"/>
    <n v="482.94"/>
    <n v="0"/>
    <n v="0"/>
  </r>
  <r>
    <x v="62"/>
    <d v="2018-03-26T00:00:00"/>
    <d v="2018-03-27T00:00:00"/>
    <x v="0"/>
    <x v="5"/>
    <x v="0"/>
    <s v="Gary McGarr"/>
    <s v="Home Office"/>
    <s v="New York City"/>
    <x v="5"/>
    <n v="10009"/>
    <s v="East"/>
    <s v="FUR-BO-10001918"/>
    <x v="0"/>
    <s v="Bookcases"/>
    <n v="257.56799999999998"/>
    <n v="257.56799999999998"/>
    <n v="0"/>
    <n v="0"/>
  </r>
  <r>
    <x v="63"/>
    <d v="2015-01-19T00:00:00"/>
    <d v="2015-01-20T00:00:00"/>
    <x v="1"/>
    <x v="6"/>
    <x v="0"/>
    <s v="Toby Swindell"/>
    <s v="Consumer"/>
    <s v="Scottsdale"/>
    <x v="18"/>
    <n v="85254"/>
    <s v="West"/>
    <s v="FUR-BO-10001972"/>
    <x v="0"/>
    <s v="Bookcases"/>
    <n v="181.47"/>
    <n v="50"/>
    <n v="131.47"/>
    <n v="19.720499999999998"/>
  </r>
  <r>
    <x v="64"/>
    <d v="2018-09-19T00:00:00"/>
    <d v="2018-09-25T00:00:00"/>
    <x v="0"/>
    <x v="0"/>
    <x v="2"/>
    <s v="Justin Ritter"/>
    <s v="Corporate"/>
    <s v="Springfield"/>
    <x v="23"/>
    <n v="97477"/>
    <s v="West"/>
    <s v="FUR-BO-10001972"/>
    <x v="0"/>
    <s v="Bookcases"/>
    <n v="72.587999999999994"/>
    <n v="72.587999999999994"/>
    <n v="0"/>
    <n v="0"/>
  </r>
  <r>
    <x v="65"/>
    <d v="2018-10-02T00:00:00"/>
    <d v="2018-10-08T00:00:00"/>
    <x v="0"/>
    <x v="9"/>
    <x v="2"/>
    <s v="Juliana Krohn"/>
    <s v="Home Office"/>
    <s v="Springfield"/>
    <x v="23"/>
    <n v="97477"/>
    <s v="West"/>
    <s v="FUR-BO-10001972"/>
    <x v="0"/>
    <s v="Bookcases"/>
    <n v="217.76400000000001"/>
    <n v="217.76400000000001"/>
    <n v="0"/>
    <n v="0"/>
  </r>
  <r>
    <x v="66"/>
    <d v="2018-12-08T00:00:00"/>
    <d v="2018-12-12T00:00:00"/>
    <x v="0"/>
    <x v="3"/>
    <x v="2"/>
    <s v="Keith Herrera"/>
    <s v="Consumer"/>
    <s v="San Francisco"/>
    <x v="1"/>
    <n v="94110"/>
    <s v="West"/>
    <s v="FUR-BO-10001972"/>
    <x v="0"/>
    <s v="Bookcases"/>
    <n v="1336.829"/>
    <n v="1336.829"/>
    <n v="0"/>
    <n v="0"/>
  </r>
  <r>
    <x v="67"/>
    <d v="2018-04-23T00:00:00"/>
    <d v="2018-04-27T00:00:00"/>
    <x v="0"/>
    <x v="8"/>
    <x v="2"/>
    <s v="Parhena Norris"/>
    <s v="Home Office"/>
    <s v="Clarksville"/>
    <x v="24"/>
    <n v="37042"/>
    <s v="South"/>
    <s v="FUR-BO-10001972"/>
    <x v="0"/>
    <s v="Bookcases"/>
    <n v="387.13600000000002"/>
    <n v="387.13600000000002"/>
    <n v="0"/>
    <n v="0"/>
  </r>
  <r>
    <x v="68"/>
    <d v="2015-03-03T00:00:00"/>
    <d v="2015-03-08T00:00:00"/>
    <x v="1"/>
    <x v="5"/>
    <x v="2"/>
    <s v="Jill Stevenson"/>
    <s v="Home Office"/>
    <s v="Columbus"/>
    <x v="22"/>
    <n v="43229"/>
    <s v="East"/>
    <s v="FUR-BO-10001972"/>
    <x v="0"/>
    <s v="Bookcases"/>
    <n v="302.45"/>
    <n v="302.45"/>
    <n v="0"/>
    <n v="0"/>
  </r>
  <r>
    <x v="69"/>
    <d v="2018-09-22T00:00:00"/>
    <d v="2018-09-24T00:00:00"/>
    <x v="0"/>
    <x v="0"/>
    <x v="3"/>
    <s v="Erica Hernandez"/>
    <s v="Home Office"/>
    <s v="Lansing"/>
    <x v="10"/>
    <n v="48911"/>
    <s v="Central"/>
    <s v="FUR-BO-10001972"/>
    <x v="0"/>
    <s v="Bookcases"/>
    <n v="241.96"/>
    <n v="241.96"/>
    <n v="0"/>
    <n v="0"/>
  </r>
  <r>
    <x v="70"/>
    <d v="2017-03-19T00:00:00"/>
    <d v="2017-03-21T00:00:00"/>
    <x v="3"/>
    <x v="5"/>
    <x v="3"/>
    <s v="Bobby Trafton"/>
    <s v="Corporate"/>
    <s v="Littleton"/>
    <x v="7"/>
    <n v="80122"/>
    <s v="West"/>
    <s v="FUR-BO-10002202"/>
    <x v="0"/>
    <s v="Bookcases"/>
    <n v="72.293999999999997"/>
    <n v="72.293999999999997"/>
    <n v="0"/>
    <n v="0"/>
  </r>
  <r>
    <x v="71"/>
    <d v="2018-11-17T00:00:00"/>
    <d v="2018-11-23T00:00:00"/>
    <x v="0"/>
    <x v="1"/>
    <x v="2"/>
    <s v="Joy Bell-"/>
    <s v="Consumer"/>
    <s v="Brownsville"/>
    <x v="13"/>
    <n v="78521"/>
    <s v="Central"/>
    <s v="FUR-BO-10002202"/>
    <x v="0"/>
    <s v="Bookcases"/>
    <n v="327.7328"/>
    <n v="327.7328"/>
    <n v="0"/>
    <n v="0"/>
  </r>
  <r>
    <x v="72"/>
    <d v="2018-12-18T00:00:00"/>
    <d v="2018-12-23T00:00:00"/>
    <x v="0"/>
    <x v="3"/>
    <x v="3"/>
    <s v="Russell Applegate"/>
    <s v="Consumer"/>
    <s v="Encinitas"/>
    <x v="1"/>
    <n v="92024"/>
    <s v="West"/>
    <s v="FUR-BO-10002206"/>
    <x v="0"/>
    <s v="Bookcases"/>
    <n v="119.833"/>
    <n v="119.833"/>
    <n v="0"/>
    <n v="0"/>
  </r>
  <r>
    <x v="73"/>
    <d v="2016-07-25T00:00:00"/>
    <d v="2016-07-27T00:00:00"/>
    <x v="2"/>
    <x v="10"/>
    <x v="3"/>
    <s v="Michelle Huthwaite"/>
    <s v="Home Office"/>
    <s v="Seattle"/>
    <x v="6"/>
    <n v="98115"/>
    <s v="West"/>
    <s v="FUR-BO-10002213"/>
    <x v="0"/>
    <s v="Bookcases"/>
    <n v="704.9"/>
    <n v="704.9"/>
    <n v="0"/>
    <n v="0"/>
  </r>
  <r>
    <x v="74"/>
    <d v="2016-10-31T00:00:00"/>
    <d v="2016-10-31T00:00:00"/>
    <x v="2"/>
    <x v="9"/>
    <x v="1"/>
    <s v="Sandra Glassco"/>
    <s v="Home Office"/>
    <s v="Redlands"/>
    <x v="1"/>
    <n v="92374"/>
    <s v="West"/>
    <s v="FUR-BO-10002213"/>
    <x v="0"/>
    <s v="Bookcases"/>
    <n v="425.83300000000003"/>
    <n v="425.83300000000003"/>
    <n v="0"/>
    <n v="0"/>
  </r>
  <r>
    <x v="75"/>
    <d v="2016-12-03T00:00:00"/>
    <d v="2016-12-07T00:00:00"/>
    <x v="2"/>
    <x v="3"/>
    <x v="2"/>
    <s v="Pierre Wener"/>
    <s v="Home Office"/>
    <s v="San Francisco"/>
    <x v="1"/>
    <n v="94110"/>
    <s v="West"/>
    <s v="FUR-BO-10002213"/>
    <x v="0"/>
    <s v="Bookcases"/>
    <n v="359.49900000000002"/>
    <n v="359.49900000000002"/>
    <n v="0"/>
    <n v="0"/>
  </r>
  <r>
    <x v="76"/>
    <d v="2017-11-26T00:00:00"/>
    <d v="2017-11-30T00:00:00"/>
    <x v="3"/>
    <x v="1"/>
    <x v="2"/>
    <s v="Maribeth Schnelling"/>
    <s v="Home Office"/>
    <s v="Los Angeles"/>
    <x v="1"/>
    <n v="90045"/>
    <s v="West"/>
    <s v="FUR-BO-10002213"/>
    <x v="1"/>
    <s v="Bookcases"/>
    <n v="3406.6640000000002"/>
    <n v="2406.6640000000002"/>
    <n v="1000"/>
    <n v="150"/>
  </r>
  <r>
    <x v="77"/>
    <d v="2018-11-25T00:00:00"/>
    <d v="2018-11-29T00:00:00"/>
    <x v="0"/>
    <x v="1"/>
    <x v="2"/>
    <s v="Bradley Drucker"/>
    <s v="Consumer"/>
    <s v="San Francisco"/>
    <x v="1"/>
    <n v="94122"/>
    <s v="West"/>
    <s v="FUR-BO-10002213"/>
    <x v="0"/>
    <s v="Bookcases"/>
    <n v="359.49900000000002"/>
    <n v="359.49900000000002"/>
    <n v="0"/>
    <n v="0"/>
  </r>
  <r>
    <x v="78"/>
    <d v="2017-01-22T00:00:00"/>
    <d v="2017-01-28T00:00:00"/>
    <x v="3"/>
    <x v="6"/>
    <x v="2"/>
    <s v="Carlos Meador"/>
    <s v="Corporate"/>
    <s v="Fayetteville"/>
    <x v="9"/>
    <n v="28314"/>
    <s v="South"/>
    <s v="FUR-BO-10002213"/>
    <x v="2"/>
    <s v="Bookcases"/>
    <n v="451.13600000000002"/>
    <n v="451.13600000000002"/>
    <n v="0"/>
    <n v="0"/>
  </r>
  <r>
    <x v="79"/>
    <d v="2015-09-20T00:00:00"/>
    <d v="2015-09-23T00:00:00"/>
    <x v="1"/>
    <x v="0"/>
    <x v="0"/>
    <s v="Mitch Webber"/>
    <s v="Home Office"/>
    <s v="New York City"/>
    <x v="5"/>
    <n v="10011"/>
    <s v="East"/>
    <s v="FUR-BO-10002213"/>
    <x v="0"/>
    <s v="Bookcases"/>
    <n v="801.56799999999998"/>
    <n v="801.56799999999998"/>
    <n v="0"/>
    <n v="0"/>
  </r>
  <r>
    <x v="80"/>
    <d v="2015-11-17T00:00:00"/>
    <d v="2015-11-22T00:00:00"/>
    <x v="1"/>
    <x v="1"/>
    <x v="2"/>
    <s v="Greg Tran"/>
    <s v="Home Office"/>
    <s v="Buffalo"/>
    <x v="5"/>
    <n v="14215"/>
    <s v="East"/>
    <s v="FUR-BO-10002213"/>
    <x v="0"/>
    <s v="Bookcases"/>
    <n v="4007.84"/>
    <n v="3007.84"/>
    <n v="1000"/>
    <n v="150"/>
  </r>
  <r>
    <x v="81"/>
    <d v="2016-09-17T00:00:00"/>
    <d v="2016-09-23T00:00:00"/>
    <x v="2"/>
    <x v="0"/>
    <x v="2"/>
    <s v="Peter Fuller"/>
    <s v="Consumer"/>
    <s v="New York City"/>
    <x v="5"/>
    <n v="10035"/>
    <s v="East"/>
    <s v="FUR-BO-10002213"/>
    <x v="0"/>
    <s v="Bookcases"/>
    <n v="2003.92"/>
    <n v="2003.92"/>
    <n v="0"/>
    <n v="0"/>
  </r>
  <r>
    <x v="82"/>
    <d v="2018-06-25T00:00:00"/>
    <d v="2018-06-27T00:00:00"/>
    <x v="0"/>
    <x v="4"/>
    <x v="3"/>
    <s v="Sarah Brown"/>
    <s v="Consumer"/>
    <s v="New York City"/>
    <x v="5"/>
    <n v="10024"/>
    <s v="East"/>
    <s v="FUR-BO-10002213"/>
    <x v="0"/>
    <s v="Bookcases"/>
    <n v="400.78399999999999"/>
    <n v="400.78399999999999"/>
    <n v="0"/>
    <n v="0"/>
  </r>
  <r>
    <x v="83"/>
    <d v="2016-11-20T00:00:00"/>
    <d v="2016-11-23T00:00:00"/>
    <x v="2"/>
    <x v="1"/>
    <x v="3"/>
    <s v="Michelle Moray"/>
    <s v="Home Office"/>
    <s v="Aurora"/>
    <x v="7"/>
    <n v="80013"/>
    <s v="West"/>
    <s v="FUR-BO-10002268"/>
    <x v="0"/>
    <s v="Bookcases"/>
    <n v="145.76400000000001"/>
    <n v="145.76400000000001"/>
    <n v="0"/>
    <n v="0"/>
  </r>
  <r>
    <x v="84"/>
    <d v="2017-04-08T00:00:00"/>
    <d v="2017-04-13T00:00:00"/>
    <x v="3"/>
    <x v="8"/>
    <x v="2"/>
    <s v="Jeremy Lonsdale"/>
    <s v="Corporate"/>
    <s v="New York City"/>
    <x v="5"/>
    <n v="10035"/>
    <s v="East"/>
    <s v="FUR-BO-10002268"/>
    <x v="2"/>
    <s v="Bookcases"/>
    <n v="388.70400000000001"/>
    <n v="388.70400000000001"/>
    <n v="0"/>
    <n v="0"/>
  </r>
  <r>
    <x v="85"/>
    <d v="2018-04-27T00:00:00"/>
    <d v="2018-05-01T00:00:00"/>
    <x v="0"/>
    <x v="8"/>
    <x v="2"/>
    <s v="Cynthia Voltz"/>
    <s v="Home Office"/>
    <s v="Fort Worth"/>
    <x v="13"/>
    <n v="76106"/>
    <s v="Central"/>
    <s v="FUR-BO-10002268"/>
    <x v="0"/>
    <s v="Bookcases"/>
    <n v="220.26560000000001"/>
    <n v="220.26560000000001"/>
    <n v="0"/>
    <n v="0"/>
  </r>
  <r>
    <x v="86"/>
    <d v="2016-08-31T00:00:00"/>
    <d v="2016-09-02T00:00:00"/>
    <x v="2"/>
    <x v="7"/>
    <x v="0"/>
    <s v="Scott Cohen"/>
    <s v="Home Office"/>
    <s v="San Francisco"/>
    <x v="1"/>
    <n v="94122"/>
    <s v="West"/>
    <s v="FUR-BO-10002545"/>
    <x v="0"/>
    <s v="Bookcases"/>
    <n v="1552.8309999999999"/>
    <n v="1402.8309999999999"/>
    <n v="150"/>
    <n v="22.5"/>
  </r>
  <r>
    <x v="87"/>
    <d v="2015-11-11T00:00:00"/>
    <d v="2015-11-15T00:00:00"/>
    <x v="1"/>
    <x v="1"/>
    <x v="3"/>
    <s v="Tom Stivers"/>
    <s v="Home Office"/>
    <s v="Reading"/>
    <x v="12"/>
    <n v="19601"/>
    <s v="East"/>
    <s v="FUR-BO-10002545"/>
    <x v="0"/>
    <s v="Bookcases"/>
    <n v="521.96"/>
    <n v="521.96"/>
    <n v="0"/>
    <n v="0"/>
  </r>
  <r>
    <x v="88"/>
    <d v="2016-10-12T00:00:00"/>
    <d v="2016-10-14T00:00:00"/>
    <x v="2"/>
    <x v="9"/>
    <x v="0"/>
    <s v="Mark Packer"/>
    <s v="Home Office"/>
    <s v="New York City"/>
    <x v="5"/>
    <n v="10035"/>
    <s v="East"/>
    <s v="FUR-BO-10002545"/>
    <x v="0"/>
    <s v="Bookcases"/>
    <n v="626.35199999999998"/>
    <n v="626.35199999999998"/>
    <n v="0"/>
    <n v="0"/>
  </r>
  <r>
    <x v="89"/>
    <d v="2017-10-21T00:00:00"/>
    <d v="2017-10-21T00:00:00"/>
    <x v="3"/>
    <x v="9"/>
    <x v="1"/>
    <s v="Michael Kennedy"/>
    <s v="Home Office"/>
    <s v="Manchester"/>
    <x v="25"/>
    <n v="6040"/>
    <s v="East"/>
    <s v="FUR-BO-10002545"/>
    <x v="1"/>
    <s v="Bookcases"/>
    <n v="1043.92"/>
    <n v="893.92000000000007"/>
    <n v="150"/>
    <n v="22.5"/>
  </r>
  <r>
    <x v="90"/>
    <d v="2018-09-15T00:00:00"/>
    <d v="2018-09-17T00:00:00"/>
    <x v="0"/>
    <x v="0"/>
    <x v="3"/>
    <s v="Carl Ludwig"/>
    <s v="Home Office"/>
    <s v="Everett"/>
    <x v="26"/>
    <n v="2149"/>
    <s v="East"/>
    <s v="FUR-BO-10002545"/>
    <x v="0"/>
    <s v="Bookcases"/>
    <n v="782.94"/>
    <n v="782.94"/>
    <n v="0"/>
    <n v="0"/>
  </r>
  <r>
    <x v="91"/>
    <d v="2016-07-20T00:00:00"/>
    <d v="2016-07-27T00:00:00"/>
    <x v="2"/>
    <x v="10"/>
    <x v="2"/>
    <s v="Russell Applegate"/>
    <s v="Home Office"/>
    <s v="Highland Park"/>
    <x v="0"/>
    <n v="60035"/>
    <s v="Central"/>
    <s v="FUR-BO-10002545"/>
    <x v="0"/>
    <s v="Bookcases"/>
    <n v="913.43"/>
    <n v="913.43"/>
    <n v="0"/>
    <n v="0"/>
  </r>
  <r>
    <x v="92"/>
    <d v="2016-12-27T00:00:00"/>
    <d v="2016-12-31T00:00:00"/>
    <x v="2"/>
    <x v="3"/>
    <x v="2"/>
    <s v="Steve Nguyen"/>
    <s v="Home Office"/>
    <s v="Houston"/>
    <x v="13"/>
    <n v="77041"/>
    <s v="Central"/>
    <s v="FUR-BO-10002545"/>
    <x v="0"/>
    <s v="Bookcases"/>
    <n v="532.39919999999995"/>
    <n v="532.39919999999995"/>
    <n v="0"/>
    <n v="0"/>
  </r>
  <r>
    <x v="93"/>
    <d v="2017-01-08T00:00:00"/>
    <d v="2017-01-12T00:00:00"/>
    <x v="3"/>
    <x v="6"/>
    <x v="2"/>
    <s v="Jack O'Briant"/>
    <s v="Home Office"/>
    <s v="Franklin"/>
    <x v="16"/>
    <n v="53132"/>
    <s v="Central"/>
    <s v="FUR-BO-10002545"/>
    <x v="1"/>
    <s v="Bookcases"/>
    <n v="1565.88"/>
    <n v="1415.88"/>
    <n v="150"/>
    <n v="22.5"/>
  </r>
  <r>
    <x v="94"/>
    <d v="2016-11-21T00:00:00"/>
    <d v="2016-11-25T00:00:00"/>
    <x v="2"/>
    <x v="1"/>
    <x v="2"/>
    <s v="Natalie Webber"/>
    <s v="Home Office"/>
    <s v="Las Vegas"/>
    <x v="27"/>
    <n v="89115"/>
    <s v="West"/>
    <s v="FUR-BO-10002598"/>
    <x v="0"/>
    <s v="Bookcases"/>
    <n v="141.96"/>
    <n v="141.96"/>
    <n v="0"/>
    <n v="0"/>
  </r>
  <r>
    <x v="95"/>
    <d v="2018-12-01T00:00:00"/>
    <d v="2018-12-08T00:00:00"/>
    <x v="0"/>
    <x v="3"/>
    <x v="2"/>
    <s v="Sean O'Donnell"/>
    <s v="Home Office"/>
    <s v="Seattle"/>
    <x v="6"/>
    <n v="98105"/>
    <s v="West"/>
    <s v="FUR-BO-10002598"/>
    <x v="0"/>
    <s v="Bookcases"/>
    <n v="141.96"/>
    <n v="141.96"/>
    <n v="0"/>
    <n v="0"/>
  </r>
  <r>
    <x v="96"/>
    <d v="2016-02-06T00:00:00"/>
    <d v="2016-02-13T00:00:00"/>
    <x v="2"/>
    <x v="11"/>
    <x v="2"/>
    <s v="Ivan Liston"/>
    <s v="Home Office"/>
    <s v="Wilmington"/>
    <x v="3"/>
    <n v="19805"/>
    <s v="East"/>
    <s v="FUR-BO-10002598"/>
    <x v="0"/>
    <s v="Bookcases"/>
    <n v="283.92"/>
    <n v="283.92"/>
    <n v="0"/>
    <n v="0"/>
  </r>
  <r>
    <x v="97"/>
    <d v="2017-11-21T00:00:00"/>
    <d v="2017-11-21T00:00:00"/>
    <x v="3"/>
    <x v="1"/>
    <x v="1"/>
    <s v="Julie Kriz"/>
    <s v="Corporate"/>
    <s v="New York City"/>
    <x v="5"/>
    <n v="10009"/>
    <s v="East"/>
    <s v="FUR-BO-10002598"/>
    <x v="0"/>
    <s v="Bookcases"/>
    <n v="113.568"/>
    <n v="113.568"/>
    <n v="0"/>
    <n v="0"/>
  </r>
  <r>
    <x v="98"/>
    <d v="2018-06-29T00:00:00"/>
    <d v="2018-07-02T00:00:00"/>
    <x v="0"/>
    <x v="4"/>
    <x v="0"/>
    <s v="Dan Reichenbach"/>
    <s v="Home Office"/>
    <s v="Milford"/>
    <x v="25"/>
    <n v="6460"/>
    <s v="East"/>
    <s v="FUR-BO-10002598"/>
    <x v="0"/>
    <s v="Bookcases"/>
    <n v="638.82000000000005"/>
    <n v="638.82000000000005"/>
    <n v="0"/>
    <n v="0"/>
  </r>
  <r>
    <x v="99"/>
    <d v="2016-12-24T00:00:00"/>
    <d v="2016-12-28T00:00:00"/>
    <x v="2"/>
    <x v="3"/>
    <x v="2"/>
    <s v="Jim Radford"/>
    <s v="Home Office"/>
    <s v="Colorado Springs"/>
    <x v="7"/>
    <n v="80906"/>
    <s v="West"/>
    <s v="FUR-BO-10002613"/>
    <x v="0"/>
    <s v="Bookcases"/>
    <n v="590.05799999999999"/>
    <n v="590.05799999999999"/>
    <n v="0"/>
    <n v="0"/>
  </r>
  <r>
    <x v="100"/>
    <d v="2017-09-25T00:00:00"/>
    <d v="2017-09-27T00:00:00"/>
    <x v="3"/>
    <x v="0"/>
    <x v="0"/>
    <s v="Aaron Smayling"/>
    <s v="Corporate"/>
    <s v="San Francisco"/>
    <x v="1"/>
    <n v="94110"/>
    <s v="West"/>
    <s v="FUR-BO-10002613"/>
    <x v="2"/>
    <s v="Bookcases"/>
    <n v="477.666"/>
    <n v="80"/>
    <n v="397.666"/>
    <n v="59.649899999999995"/>
  </r>
  <r>
    <x v="101"/>
    <d v="2018-07-17T00:00:00"/>
    <d v="2018-07-19T00:00:00"/>
    <x v="0"/>
    <x v="10"/>
    <x v="3"/>
    <s v="Anthony Johnson"/>
    <s v="Corporate"/>
    <s v="Apple Valley"/>
    <x v="1"/>
    <n v="92307"/>
    <s v="West"/>
    <s v="FUR-BO-10002613"/>
    <x v="0"/>
    <s v="Bookcases"/>
    <n v="1194.165"/>
    <n v="1194.165"/>
    <n v="0"/>
    <n v="0"/>
  </r>
  <r>
    <x v="102"/>
    <d v="2015-12-31T00:00:00"/>
    <d v="2016-01-04T00:00:00"/>
    <x v="1"/>
    <x v="3"/>
    <x v="3"/>
    <s v="Pamela Coakley"/>
    <s v="Corporate"/>
    <s v="Watertown"/>
    <x v="5"/>
    <n v="13601"/>
    <s v="East"/>
    <s v="FUR-BO-10002613"/>
    <x v="0"/>
    <s v="Bookcases"/>
    <n v="1573.4880000000001"/>
    <n v="1423.4880000000001"/>
    <n v="150"/>
    <n v="22.5"/>
  </r>
  <r>
    <x v="88"/>
    <d v="2016-10-12T00:00:00"/>
    <d v="2016-10-14T00:00:00"/>
    <x v="2"/>
    <x v="9"/>
    <x v="0"/>
    <s v="Mark Packer"/>
    <s v="Home Office"/>
    <s v="New York City"/>
    <x v="5"/>
    <n v="10035"/>
    <s v="East"/>
    <s v="FUR-BO-10002613"/>
    <x v="0"/>
    <s v="Bookcases"/>
    <n v="899.13599999999997"/>
    <n v="899.13599999999997"/>
    <n v="0"/>
    <n v="0"/>
  </r>
  <r>
    <x v="103"/>
    <d v="2016-12-25T00:00:00"/>
    <d v="2016-12-30T00:00:00"/>
    <x v="2"/>
    <x v="3"/>
    <x v="2"/>
    <s v="Jim Karlsson"/>
    <s v="Home Office"/>
    <s v="New York City"/>
    <x v="5"/>
    <n v="10024"/>
    <s v="East"/>
    <s v="FUR-BO-10002613"/>
    <x v="0"/>
    <s v="Bookcases"/>
    <n v="449.56799999999998"/>
    <n v="449.56799999999998"/>
    <n v="0"/>
    <n v="0"/>
  </r>
  <r>
    <x v="104"/>
    <d v="2018-06-03T00:00:00"/>
    <d v="2018-06-10T00:00:00"/>
    <x v="0"/>
    <x v="4"/>
    <x v="2"/>
    <s v="Nick Radford"/>
    <s v="Home Office"/>
    <s v="Pembroke Pines"/>
    <x v="8"/>
    <n v="33024"/>
    <s v="South"/>
    <s v="FUR-BO-10002824"/>
    <x v="0"/>
    <s v="Bookcases"/>
    <n v="241.56800000000001"/>
    <n v="241.56800000000001"/>
    <n v="0"/>
    <n v="0"/>
  </r>
  <r>
    <x v="105"/>
    <d v="2016-07-06T00:00:00"/>
    <d v="2016-07-11T00:00:00"/>
    <x v="2"/>
    <x v="10"/>
    <x v="2"/>
    <s v="Paul Prost"/>
    <s v="Home Office"/>
    <s v="Holyoke"/>
    <x v="26"/>
    <n v="1040"/>
    <s v="East"/>
    <s v="FUR-BO-10002824"/>
    <x v="0"/>
    <s v="Bookcases"/>
    <n v="301.95999999999998"/>
    <n v="301.95999999999998"/>
    <n v="0"/>
    <n v="0"/>
  </r>
  <r>
    <x v="106"/>
    <d v="2018-03-31T00:00:00"/>
    <d v="2018-04-04T00:00:00"/>
    <x v="0"/>
    <x v="5"/>
    <x v="2"/>
    <s v="David Smith"/>
    <s v="Corporate"/>
    <s v="Amarillo"/>
    <x v="13"/>
    <n v="79109"/>
    <s v="Central"/>
    <s v="FUR-BO-10002824"/>
    <x v="0"/>
    <s v="Bookcases"/>
    <n v="205.33279999999999"/>
    <n v="205.33279999999999"/>
    <n v="0"/>
    <n v="0"/>
  </r>
  <r>
    <x v="107"/>
    <d v="2017-09-20T00:00:00"/>
    <d v="2017-09-24T00:00:00"/>
    <x v="3"/>
    <x v="0"/>
    <x v="2"/>
    <s v="Heather Jas"/>
    <s v="Corporate"/>
    <s v="Seattle"/>
    <x v="6"/>
    <n v="98105"/>
    <s v="West"/>
    <s v="FUR-BO-10002853"/>
    <x v="0"/>
    <s v="Bookcases"/>
    <n v="163.88"/>
    <n v="163.88"/>
    <n v="0"/>
    <n v="0"/>
  </r>
  <r>
    <x v="108"/>
    <d v="2016-12-27T00:00:00"/>
    <d v="2016-12-31T00:00:00"/>
    <x v="2"/>
    <x v="3"/>
    <x v="2"/>
    <s v="Sung Pak"/>
    <s v="Home Office"/>
    <s v="Murfreesboro"/>
    <x v="24"/>
    <n v="37130"/>
    <s v="South"/>
    <s v="FUR-BO-10002853"/>
    <x v="0"/>
    <s v="Bookcases"/>
    <n v="131.10400000000001"/>
    <n v="131.10400000000001"/>
    <n v="0"/>
    <n v="0"/>
  </r>
  <r>
    <x v="109"/>
    <d v="2017-08-29T00:00:00"/>
    <d v="2017-09-03T00:00:00"/>
    <x v="3"/>
    <x v="7"/>
    <x v="2"/>
    <s v="George Bell"/>
    <s v="Corporate"/>
    <s v="Philadelphia"/>
    <x v="12"/>
    <n v="19120"/>
    <s v="East"/>
    <s v="FUR-BO-10002853"/>
    <x v="0"/>
    <s v="Bookcases"/>
    <n v="163.88"/>
    <n v="163.88"/>
    <n v="0"/>
    <n v="0"/>
  </r>
  <r>
    <x v="110"/>
    <d v="2017-12-05T00:00:00"/>
    <d v="2017-12-07T00:00:00"/>
    <x v="3"/>
    <x v="3"/>
    <x v="0"/>
    <s v="Aleksandra Gannaway"/>
    <s v="Corporate"/>
    <s v="Franklin"/>
    <x v="26"/>
    <n v="2038"/>
    <s v="East"/>
    <s v="FUR-BO-10002853"/>
    <x v="0"/>
    <s v="Bookcases"/>
    <n v="81.94"/>
    <n v="81.94"/>
    <n v="0"/>
    <n v="0"/>
  </r>
  <r>
    <x v="111"/>
    <d v="2015-07-30T00:00:00"/>
    <d v="2015-08-05T00:00:00"/>
    <x v="1"/>
    <x v="10"/>
    <x v="2"/>
    <s v="Tom Stivers"/>
    <s v="Corporate"/>
    <s v="Seattle"/>
    <x v="6"/>
    <n v="98103"/>
    <s v="West"/>
    <s v="FUR-BO-10002916"/>
    <x v="0"/>
    <s v="Bookcases"/>
    <n v="1367.84"/>
    <n v="1367.84"/>
    <n v="0"/>
    <n v="0"/>
  </r>
  <r>
    <x v="112"/>
    <d v="2015-09-23T00:00:00"/>
    <d v="2015-09-28T00:00:00"/>
    <x v="1"/>
    <x v="0"/>
    <x v="2"/>
    <s v="Brian Moss"/>
    <s v="Corporate"/>
    <s v="San Diego"/>
    <x v="1"/>
    <n v="92037"/>
    <s v="West"/>
    <s v="FUR-BO-10002916"/>
    <x v="0"/>
    <s v="Bookcases"/>
    <n v="435.99900000000002"/>
    <n v="50"/>
    <n v="385.99900000000002"/>
    <n v="57.899850000000001"/>
  </r>
  <r>
    <x v="113"/>
    <d v="2016-11-27T00:00:00"/>
    <d v="2016-11-29T00:00:00"/>
    <x v="2"/>
    <x v="1"/>
    <x v="3"/>
    <s v="Matt Abelman"/>
    <s v="Home Office"/>
    <s v="Everett"/>
    <x v="26"/>
    <n v="2149"/>
    <s v="East"/>
    <s v="FUR-BO-10002916"/>
    <x v="0"/>
    <s v="Bookcases"/>
    <n v="170.98"/>
    <n v="153.97999999999999"/>
    <n v="17"/>
    <n v="2.5499999999999998"/>
  </r>
  <r>
    <x v="114"/>
    <d v="2016-03-08T00:00:00"/>
    <d v="2016-03-12T00:00:00"/>
    <x v="2"/>
    <x v="5"/>
    <x v="2"/>
    <s v="Dana Kaydos"/>
    <s v="Home Office"/>
    <s v="Kenosha"/>
    <x v="16"/>
    <n v="53142"/>
    <s v="Central"/>
    <s v="FUR-BO-10002916"/>
    <x v="0"/>
    <s v="Bookcases"/>
    <n v="512.94000000000005"/>
    <n v="512.94000000000005"/>
    <n v="0"/>
    <n v="0"/>
  </r>
  <r>
    <x v="115"/>
    <d v="2015-01-13T00:00:00"/>
    <d v="2015-01-18T00:00:00"/>
    <x v="1"/>
    <x v="6"/>
    <x v="2"/>
    <s v="Brian Dahlen"/>
    <s v="Consumer"/>
    <s v="San Francisco"/>
    <x v="1"/>
    <n v="94109"/>
    <s v="West"/>
    <s v="FUR-BO-10003034"/>
    <x v="0"/>
    <s v="Bookcases"/>
    <n v="333.99900000000002"/>
    <n v="50"/>
    <n v="283.99900000000002"/>
    <n v="42.599850000000004"/>
  </r>
  <r>
    <x v="116"/>
    <d v="2018-10-27T00:00:00"/>
    <d v="2018-10-28T00:00:00"/>
    <x v="0"/>
    <x v="9"/>
    <x v="0"/>
    <s v="Jack O'Briant"/>
    <s v="Home Office"/>
    <s v="San Francisco"/>
    <x v="1"/>
    <n v="94110"/>
    <s v="West"/>
    <s v="FUR-BO-10003034"/>
    <x v="0"/>
    <s v="Bookcases"/>
    <n v="556.66499999999996"/>
    <n v="556.66499999999996"/>
    <n v="0"/>
    <n v="0"/>
  </r>
  <r>
    <x v="117"/>
    <d v="2017-09-30T00:00:00"/>
    <d v="2017-10-04T00:00:00"/>
    <x v="3"/>
    <x v="0"/>
    <x v="2"/>
    <s v="Greg Matthias"/>
    <s v="Corporate"/>
    <s v="New York City"/>
    <x v="5"/>
    <n v="10011"/>
    <s v="East"/>
    <s v="FUR-BO-10003034"/>
    <x v="0"/>
    <s v="Bookcases"/>
    <n v="523.91999999999996"/>
    <n v="373.91999999999996"/>
    <n v="150"/>
    <n v="22.5"/>
  </r>
  <r>
    <x v="118"/>
    <d v="2018-10-09T00:00:00"/>
    <d v="2018-10-14T00:00:00"/>
    <x v="0"/>
    <x v="9"/>
    <x v="2"/>
    <s v="Harry Greene"/>
    <s v="Consumer"/>
    <s v="New York City"/>
    <x v="5"/>
    <n v="10024"/>
    <s v="East"/>
    <s v="FUR-BO-10003034"/>
    <x v="0"/>
    <s v="Bookcases"/>
    <n v="314.35199999999998"/>
    <n v="314.35199999999998"/>
    <n v="0"/>
    <n v="0"/>
  </r>
  <r>
    <x v="119"/>
    <d v="2018-08-03T00:00:00"/>
    <d v="2018-08-04T00:00:00"/>
    <x v="0"/>
    <x v="7"/>
    <x v="0"/>
    <s v="Charlotte Melton"/>
    <s v="Consumer"/>
    <s v="Chicago"/>
    <x v="0"/>
    <n v="60623"/>
    <s v="Central"/>
    <s v="FUR-BO-10003034"/>
    <x v="0"/>
    <s v="Bookcases"/>
    <n v="183.37200000000001"/>
    <n v="183.37200000000001"/>
    <n v="0"/>
    <n v="0"/>
  </r>
  <r>
    <x v="120"/>
    <d v="2016-07-17T00:00:00"/>
    <d v="2016-07-19T00:00:00"/>
    <x v="2"/>
    <x v="10"/>
    <x v="3"/>
    <s v="Jessica Myrick"/>
    <s v="Home Office"/>
    <s v="Bakersfield"/>
    <x v="1"/>
    <n v="93309"/>
    <s v="West"/>
    <s v="FUR-BO-10003159"/>
    <x v="0"/>
    <s v="Bookcases"/>
    <n v="195.46600000000001"/>
    <n v="195.46600000000001"/>
    <n v="0"/>
    <n v="0"/>
  </r>
  <r>
    <x v="2"/>
    <d v="2016-09-05T00:00:00"/>
    <d v="2016-09-09T00:00:00"/>
    <x v="2"/>
    <x v="0"/>
    <x v="2"/>
    <s v="Arthur Gainer"/>
    <s v="Home Office"/>
    <s v="San Diego"/>
    <x v="1"/>
    <n v="92105"/>
    <s v="West"/>
    <s v="FUR-BO-10003159"/>
    <x v="0"/>
    <s v="Bookcases"/>
    <n v="293.19900000000001"/>
    <n v="100"/>
    <n v="193.19900000000001"/>
    <n v="28.979849999999999"/>
  </r>
  <r>
    <x v="121"/>
    <d v="2015-11-25T00:00:00"/>
    <d v="2015-11-29T00:00:00"/>
    <x v="1"/>
    <x v="1"/>
    <x v="3"/>
    <s v="Mike Pelletier"/>
    <s v="Home Office"/>
    <s v="New York City"/>
    <x v="5"/>
    <n v="10009"/>
    <s v="East"/>
    <s v="FUR-BO-10003159"/>
    <x v="0"/>
    <s v="Bookcases"/>
    <n v="275.952"/>
    <n v="275.952"/>
    <n v="0"/>
    <n v="0"/>
  </r>
  <r>
    <x v="122"/>
    <d v="2017-09-03T00:00:00"/>
    <d v="2017-09-08T00:00:00"/>
    <x v="3"/>
    <x v="0"/>
    <x v="3"/>
    <s v="Herbert Flentye"/>
    <s v="Corporate"/>
    <s v="Baltimore"/>
    <x v="14"/>
    <n v="21215"/>
    <s v="East"/>
    <s v="FUR-BO-10003159"/>
    <x v="2"/>
    <s v="Bookcases"/>
    <n v="344.94"/>
    <n v="269.94"/>
    <n v="75"/>
    <n v="11.25"/>
  </r>
  <r>
    <x v="123"/>
    <d v="2018-11-20T00:00:00"/>
    <d v="2018-11-22T00:00:00"/>
    <x v="0"/>
    <x v="1"/>
    <x v="0"/>
    <s v="Carlos Daly"/>
    <s v="Consumer"/>
    <s v="New York City"/>
    <x v="5"/>
    <n v="10035"/>
    <s v="East"/>
    <s v="FUR-BO-10003159"/>
    <x v="0"/>
    <s v="Bookcases"/>
    <n v="183.96799999999999"/>
    <n v="166.96799999999999"/>
    <n v="17"/>
    <n v="2.5499999999999998"/>
  </r>
  <r>
    <x v="124"/>
    <d v="2017-08-28T00:00:00"/>
    <d v="2017-08-31T00:00:00"/>
    <x v="3"/>
    <x v="7"/>
    <x v="0"/>
    <s v="Tom Prescott"/>
    <s v="Corporate"/>
    <s v="Dallas"/>
    <x v="13"/>
    <n v="75081"/>
    <s v="Central"/>
    <s v="FUR-BO-10003159"/>
    <x v="0"/>
    <s v="Bookcases"/>
    <n v="156.37280000000001"/>
    <n v="156.37280000000001"/>
    <n v="0"/>
    <n v="0"/>
  </r>
  <r>
    <x v="125"/>
    <d v="2018-12-08T00:00:00"/>
    <d v="2018-12-13T00:00:00"/>
    <x v="0"/>
    <x v="3"/>
    <x v="2"/>
    <s v="Jeremy Pistek"/>
    <s v="Consumer"/>
    <s v="Madison"/>
    <x v="16"/>
    <n v="53711"/>
    <s v="Central"/>
    <s v="FUR-BO-10003159"/>
    <x v="0"/>
    <s v="Bookcases"/>
    <n v="459.92"/>
    <n v="459.92"/>
    <n v="0"/>
    <n v="0"/>
  </r>
  <r>
    <x v="126"/>
    <d v="2015-06-04T00:00:00"/>
    <d v="2015-06-09T00:00:00"/>
    <x v="1"/>
    <x v="4"/>
    <x v="2"/>
    <s v="Bobby Trafton"/>
    <s v="Consumer"/>
    <s v="New York City"/>
    <x v="5"/>
    <n v="10035"/>
    <s v="East"/>
    <s v="FUR-BO-10003272"/>
    <x v="0"/>
    <s v="Bookcases"/>
    <n v="353.56799999999998"/>
    <n v="353.56799999999998"/>
    <n v="0"/>
    <n v="0"/>
  </r>
  <r>
    <x v="127"/>
    <d v="2015-12-02T00:00:00"/>
    <d v="2015-12-04T00:00:00"/>
    <x v="1"/>
    <x v="3"/>
    <x v="0"/>
    <s v="David Philippe"/>
    <s v="Home Office"/>
    <s v="New York City"/>
    <x v="5"/>
    <n v="10035"/>
    <s v="East"/>
    <s v="FUR-BO-10003272"/>
    <x v="0"/>
    <s v="Bookcases"/>
    <n v="883.92"/>
    <n v="883.92"/>
    <n v="0"/>
    <n v="0"/>
  </r>
  <r>
    <x v="128"/>
    <d v="2017-03-10T00:00:00"/>
    <d v="2017-03-16T00:00:00"/>
    <x v="3"/>
    <x v="5"/>
    <x v="2"/>
    <s v="Caroline Jumper"/>
    <s v="Corporate"/>
    <s v="Long Beach"/>
    <x v="5"/>
    <n v="11561"/>
    <s v="East"/>
    <s v="FUR-BO-10003272"/>
    <x v="2"/>
    <s v="Bookcases"/>
    <n v="176.78399999999999"/>
    <n v="176.78399999999999"/>
    <n v="0"/>
    <n v="0"/>
  </r>
  <r>
    <x v="129"/>
    <d v="2017-06-21T00:00:00"/>
    <d v="2017-06-26T00:00:00"/>
    <x v="3"/>
    <x v="4"/>
    <x v="2"/>
    <s v="Adam Shillingsburg"/>
    <s v="Corporate"/>
    <s v="New York City"/>
    <x v="5"/>
    <n v="10011"/>
    <s v="East"/>
    <s v="FUR-BO-10003272"/>
    <x v="2"/>
    <s v="Bookcases"/>
    <n v="353.56799999999998"/>
    <n v="80"/>
    <n v="273.56799999999998"/>
    <n v="41.035199999999996"/>
  </r>
  <r>
    <x v="130"/>
    <d v="2015-09-25T00:00:00"/>
    <d v="2015-09-30T00:00:00"/>
    <x v="1"/>
    <x v="0"/>
    <x v="2"/>
    <s v="Michelle Tran"/>
    <s v="Home Office"/>
    <s v="Houston"/>
    <x v="13"/>
    <n v="77041"/>
    <s v="Central"/>
    <s v="FUR-BO-10003272"/>
    <x v="0"/>
    <s v="Bookcases"/>
    <n v="300.53280000000001"/>
    <n v="300.53280000000001"/>
    <n v="0"/>
    <n v="0"/>
  </r>
  <r>
    <x v="131"/>
    <d v="2016-01-03T00:00:00"/>
    <d v="2016-01-08T00:00:00"/>
    <x v="2"/>
    <x v="6"/>
    <x v="3"/>
    <s v="Amy Hunt"/>
    <s v="Home Office"/>
    <s v="Dallas"/>
    <x v="13"/>
    <n v="75217"/>
    <s v="Central"/>
    <s v="FUR-BO-10003272"/>
    <x v="0"/>
    <s v="Bookcases"/>
    <n v="1352.3976"/>
    <n v="852.39760000000001"/>
    <n v="500"/>
    <n v="75"/>
  </r>
  <r>
    <x v="132"/>
    <d v="2018-09-17T00:00:00"/>
    <d v="2018-09-21T00:00:00"/>
    <x v="0"/>
    <x v="0"/>
    <x v="3"/>
    <s v="Alan Schoenberger"/>
    <s v="Corporate"/>
    <s v="Provo"/>
    <x v="28"/>
    <n v="84604"/>
    <s v="West"/>
    <s v="FUR-BO-10003404"/>
    <x v="0"/>
    <s v="Bookcases"/>
    <n v="1292.94"/>
    <n v="792.94"/>
    <n v="500"/>
    <n v="75"/>
  </r>
  <r>
    <x v="133"/>
    <d v="2018-10-12T00:00:00"/>
    <d v="2018-10-16T00:00:00"/>
    <x v="0"/>
    <x v="9"/>
    <x v="2"/>
    <s v="Nora Paige"/>
    <s v="Consumer"/>
    <s v="Lakewood"/>
    <x v="15"/>
    <n v="8701"/>
    <s v="East"/>
    <s v="FUR-BO-10003404"/>
    <x v="0"/>
    <s v="Bookcases"/>
    <n v="2154.9"/>
    <n v="1654.9"/>
    <n v="500"/>
    <n v="75"/>
  </r>
  <r>
    <x v="134"/>
    <d v="2016-09-19T00:00:00"/>
    <d v="2016-09-24T00:00:00"/>
    <x v="2"/>
    <x v="0"/>
    <x v="3"/>
    <s v="Tracy Collins"/>
    <s v="Home Office"/>
    <s v="Arlington"/>
    <x v="17"/>
    <n v="22204"/>
    <s v="South"/>
    <s v="FUR-BO-10003433"/>
    <x v="0"/>
    <s v="Bookcases"/>
    <n v="61.96"/>
    <n v="61.96"/>
    <n v="0"/>
    <n v="0"/>
  </r>
  <r>
    <x v="135"/>
    <d v="2018-04-14T00:00:00"/>
    <d v="2018-04-18T00:00:00"/>
    <x v="0"/>
    <x v="8"/>
    <x v="2"/>
    <s v="Dorothy Wardle"/>
    <s v="Corporate"/>
    <s v="Fayetteville"/>
    <x v="9"/>
    <n v="28314"/>
    <s v="South"/>
    <s v="FUR-BO-10003433"/>
    <x v="0"/>
    <s v="Bookcases"/>
    <n v="198.27199999999999"/>
    <n v="198.27199999999999"/>
    <n v="0"/>
    <n v="0"/>
  </r>
  <r>
    <x v="136"/>
    <d v="2015-01-14T00:00:00"/>
    <d v="2015-01-15T00:00:00"/>
    <x v="1"/>
    <x v="6"/>
    <x v="0"/>
    <s v="Brendan Sweed"/>
    <s v="Home Office"/>
    <s v="Philadelphia"/>
    <x v="12"/>
    <n v="19140"/>
    <s v="East"/>
    <s v="FUR-BO-10003433"/>
    <x v="0"/>
    <s v="Bookcases"/>
    <n v="61.96"/>
    <n v="61.96"/>
    <n v="0"/>
    <n v="0"/>
  </r>
  <r>
    <x v="137"/>
    <d v="2017-04-17T00:00:00"/>
    <d v="2017-04-21T00:00:00"/>
    <x v="3"/>
    <x v="8"/>
    <x v="2"/>
    <s v="Jessica Myrick"/>
    <s v="Corporate"/>
    <s v="Lakewood"/>
    <x v="1"/>
    <n v="90712"/>
    <s v="West"/>
    <s v="FUR-BO-10003441"/>
    <x v="2"/>
    <s v="Bookcases"/>
    <n v="257.49900000000002"/>
    <n v="257.49900000000002"/>
    <n v="0"/>
    <n v="0"/>
  </r>
  <r>
    <x v="138"/>
    <d v="2018-07-21T00:00:00"/>
    <d v="2018-07-27T00:00:00"/>
    <x v="0"/>
    <x v="10"/>
    <x v="2"/>
    <s v="Anne McFarland"/>
    <s v="Home Office"/>
    <s v="Salem"/>
    <x v="17"/>
    <n v="24153"/>
    <s v="South"/>
    <s v="FUR-BO-10003441"/>
    <x v="0"/>
    <s v="Bookcases"/>
    <n v="302.94"/>
    <n v="302.94"/>
    <n v="0"/>
    <n v="0"/>
  </r>
  <r>
    <x v="139"/>
    <d v="2018-04-14T00:00:00"/>
    <d v="2018-04-19T00:00:00"/>
    <x v="0"/>
    <x v="8"/>
    <x v="2"/>
    <s v="Christine Sundaresam"/>
    <s v="Home Office"/>
    <s v="New York City"/>
    <x v="5"/>
    <n v="10024"/>
    <s v="East"/>
    <s v="FUR-BO-10003441"/>
    <x v="0"/>
    <s v="Bookcases"/>
    <n v="242.352"/>
    <n v="242.352"/>
    <n v="0"/>
    <n v="0"/>
  </r>
  <r>
    <x v="140"/>
    <d v="2018-12-30T00:00:00"/>
    <d v="2019-01-03T00:00:00"/>
    <x v="0"/>
    <x v="3"/>
    <x v="2"/>
    <s v="Patrick O'Donnell"/>
    <s v="Consumer"/>
    <s v="New York City"/>
    <x v="5"/>
    <n v="10009"/>
    <s v="East"/>
    <s v="FUR-BO-10003441"/>
    <x v="0"/>
    <s v="Bookcases"/>
    <n v="323.13600000000002"/>
    <n v="323.13600000000002"/>
    <n v="0"/>
    <n v="0"/>
  </r>
  <r>
    <x v="141"/>
    <d v="2017-12-23T00:00:00"/>
    <d v="2017-12-24T00:00:00"/>
    <x v="3"/>
    <x v="3"/>
    <x v="0"/>
    <s v="Ben Peterman"/>
    <s v="Corporate"/>
    <s v="Chicago"/>
    <x v="0"/>
    <n v="60623"/>
    <s v="Central"/>
    <s v="FUR-BO-10003441"/>
    <x v="0"/>
    <s v="Bookcases"/>
    <n v="141.37200000000001"/>
    <n v="141.37200000000001"/>
    <n v="0"/>
    <n v="0"/>
  </r>
  <r>
    <x v="142"/>
    <d v="2018-11-13T00:00:00"/>
    <d v="2018-11-19T00:00:00"/>
    <x v="0"/>
    <x v="1"/>
    <x v="2"/>
    <s v="Katrina Edelman"/>
    <s v="Corporate"/>
    <s v="Dallas"/>
    <x v="13"/>
    <n v="75220"/>
    <s v="Central"/>
    <s v="FUR-BO-10003441"/>
    <x v="0"/>
    <s v="Bookcases"/>
    <n v="205.9992"/>
    <n v="205.9992"/>
    <n v="0"/>
    <n v="0"/>
  </r>
  <r>
    <x v="143"/>
    <d v="2016-12-11T00:00:00"/>
    <d v="2016-12-16T00:00:00"/>
    <x v="2"/>
    <x v="3"/>
    <x v="2"/>
    <s v="Irene Maddox"/>
    <s v="Home Office"/>
    <s v="Colorado Springs"/>
    <x v="7"/>
    <n v="80906"/>
    <s v="West"/>
    <s v="FUR-BO-10003450"/>
    <x v="0"/>
    <s v="Bookcases"/>
    <n v="69.575999999999993"/>
    <n v="69.575999999999993"/>
    <n v="0"/>
    <n v="0"/>
  </r>
  <r>
    <x v="144"/>
    <d v="2017-09-08T00:00:00"/>
    <d v="2017-09-14T00:00:00"/>
    <x v="3"/>
    <x v="0"/>
    <x v="2"/>
    <s v="Anne Pryor"/>
    <s v="Corporate"/>
    <s v="Malden"/>
    <x v="26"/>
    <n v="2148"/>
    <s v="East"/>
    <s v="FUR-BO-10003450"/>
    <x v="0"/>
    <s v="Bookcases"/>
    <n v="173.94"/>
    <n v="156.94"/>
    <n v="17"/>
    <n v="2.5499999999999998"/>
  </r>
  <r>
    <x v="145"/>
    <d v="2017-12-08T00:00:00"/>
    <d v="2017-12-12T00:00:00"/>
    <x v="3"/>
    <x v="3"/>
    <x v="2"/>
    <s v="Arthur Gainer"/>
    <s v="Corporate"/>
    <s v="Eau Claire"/>
    <x v="16"/>
    <n v="54703"/>
    <s v="Central"/>
    <s v="FUR-BO-10003450"/>
    <x v="2"/>
    <s v="Bookcases"/>
    <n v="405.86"/>
    <n v="405.86"/>
    <n v="0"/>
    <n v="0"/>
  </r>
  <r>
    <x v="146"/>
    <d v="2018-12-02T00:00:00"/>
    <d v="2018-12-06T00:00:00"/>
    <x v="0"/>
    <x v="3"/>
    <x v="2"/>
    <s v="Bill Stewart"/>
    <s v="Home Office"/>
    <s v="Denver"/>
    <x v="7"/>
    <n v="80219"/>
    <s v="West"/>
    <s v="FUR-BO-10003546"/>
    <x v="0"/>
    <s v="Bookcases"/>
    <n v="242.352"/>
    <n v="242.352"/>
    <n v="0"/>
    <n v="0"/>
  </r>
  <r>
    <x v="147"/>
    <d v="2017-07-19T00:00:00"/>
    <d v="2017-07-25T00:00:00"/>
    <x v="3"/>
    <x v="10"/>
    <x v="2"/>
    <s v="Joy Smith"/>
    <s v="Corporate"/>
    <s v="Hattiesburg"/>
    <x v="29"/>
    <n v="39401"/>
    <s v="South"/>
    <s v="FUR-BO-10003546"/>
    <x v="0"/>
    <s v="Bookcases"/>
    <n v="504.9"/>
    <n v="504.9"/>
    <n v="0"/>
    <n v="0"/>
  </r>
  <r>
    <x v="148"/>
    <d v="2018-05-18T00:00:00"/>
    <d v="2018-05-19T00:00:00"/>
    <x v="0"/>
    <x v="2"/>
    <x v="0"/>
    <s v="Todd Boyes"/>
    <s v="Home Office"/>
    <s v="Sandy Springs"/>
    <x v="19"/>
    <n v="30328"/>
    <s v="South"/>
    <s v="FUR-BO-10003546"/>
    <x v="0"/>
    <s v="Bookcases"/>
    <n v="302.94"/>
    <n v="302.94"/>
    <n v="0"/>
    <n v="0"/>
  </r>
  <r>
    <x v="149"/>
    <d v="2015-11-18T00:00:00"/>
    <d v="2015-11-21T00:00:00"/>
    <x v="1"/>
    <x v="1"/>
    <x v="0"/>
    <s v="Joe Kamberova"/>
    <s v="Consumer"/>
    <s v="Des Plaines"/>
    <x v="0"/>
    <n v="60016"/>
    <s v="Central"/>
    <s v="FUR-BO-10003546"/>
    <x v="0"/>
    <s v="Bookcases"/>
    <n v="424.11599999999999"/>
    <n v="424.11599999999999"/>
    <n v="0"/>
    <n v="0"/>
  </r>
  <r>
    <x v="150"/>
    <d v="2016-10-05T00:00:00"/>
    <d v="2016-10-09T00:00:00"/>
    <x v="2"/>
    <x v="9"/>
    <x v="2"/>
    <s v="Jeremy Farry"/>
    <s v="Home Office"/>
    <s v="Portland"/>
    <x v="23"/>
    <n v="97206"/>
    <s v="West"/>
    <s v="FUR-BO-10003660"/>
    <x v="0"/>
    <s v="Bookcases"/>
    <n v="66.293999999999997"/>
    <n v="66.293999999999997"/>
    <n v="0"/>
    <n v="0"/>
  </r>
  <r>
    <x v="151"/>
    <d v="2018-03-02T00:00:00"/>
    <d v="2018-03-08T00:00:00"/>
    <x v="0"/>
    <x v="5"/>
    <x v="2"/>
    <s v="Dorothy Badders"/>
    <s v="Corporate"/>
    <s v="Newark"/>
    <x v="3"/>
    <n v="19711"/>
    <s v="East"/>
    <s v="FUR-BO-10003660"/>
    <x v="0"/>
    <s v="Bookcases"/>
    <n v="441.96"/>
    <n v="441.96"/>
    <n v="0"/>
    <n v="0"/>
  </r>
  <r>
    <x v="152"/>
    <d v="2018-12-22T00:00:00"/>
    <d v="2018-12-27T00:00:00"/>
    <x v="0"/>
    <x v="3"/>
    <x v="3"/>
    <s v="Jason Gross"/>
    <s v="Home Office"/>
    <s v="Providence"/>
    <x v="4"/>
    <n v="2908"/>
    <s v="East"/>
    <s v="FUR-BO-10003660"/>
    <x v="0"/>
    <s v="Bookcases"/>
    <n v="220.98"/>
    <n v="220.98"/>
    <n v="0"/>
    <n v="0"/>
  </r>
  <r>
    <x v="153"/>
    <d v="2016-08-21T00:00:00"/>
    <d v="2016-08-26T00:00:00"/>
    <x v="2"/>
    <x v="7"/>
    <x v="2"/>
    <s v="David Smith"/>
    <s v="Home Office"/>
    <s v="San Francisco"/>
    <x v="1"/>
    <n v="94122"/>
    <s v="West"/>
    <s v="FUR-BO-10003893"/>
    <x v="0"/>
    <s v="Bookcases"/>
    <n v="586.39800000000002"/>
    <n v="586.39800000000002"/>
    <n v="0"/>
    <n v="0"/>
  </r>
  <r>
    <x v="154"/>
    <d v="2017-12-02T00:00:00"/>
    <d v="2017-12-04T00:00:00"/>
    <x v="3"/>
    <x v="3"/>
    <x v="3"/>
    <s v="Muhammed Yedwab"/>
    <s v="Home Office"/>
    <s v="Houston"/>
    <x v="13"/>
    <n v="77036"/>
    <s v="Central"/>
    <s v="FUR-BO-10003893"/>
    <x v="1"/>
    <s v="Bookcases"/>
    <n v="781.86400000000003"/>
    <n v="781.86400000000003"/>
    <n v="0"/>
    <n v="0"/>
  </r>
  <r>
    <x v="155"/>
    <d v="2017-10-17T00:00:00"/>
    <d v="2017-10-21T00:00:00"/>
    <x v="3"/>
    <x v="9"/>
    <x v="2"/>
    <s v="Michael Granlund"/>
    <s v="Corporate"/>
    <s v="Fresno"/>
    <x v="1"/>
    <n v="93727"/>
    <s v="West"/>
    <s v="FUR-BO-10003894"/>
    <x v="0"/>
    <s v="Bookcases"/>
    <n v="120.666"/>
    <n v="120.666"/>
    <n v="0"/>
    <n v="0"/>
  </r>
  <r>
    <x v="156"/>
    <d v="2018-04-01T00:00:00"/>
    <d v="2018-04-03T00:00:00"/>
    <x v="0"/>
    <x v="8"/>
    <x v="0"/>
    <s v="Nick Crebassa"/>
    <s v="Corporate"/>
    <s v="San Francisco"/>
    <x v="1"/>
    <n v="94110"/>
    <s v="West"/>
    <s v="FUR-BO-10003894"/>
    <x v="0"/>
    <s v="Bookcases"/>
    <n v="482.66399999999999"/>
    <n v="482.66399999999999"/>
    <n v="0"/>
    <n v="0"/>
  </r>
  <r>
    <x v="157"/>
    <d v="2017-09-03T00:00:00"/>
    <d v="2017-09-07T00:00:00"/>
    <x v="3"/>
    <x v="0"/>
    <x v="2"/>
    <s v="Rob Beeghly"/>
    <s v="Corporate"/>
    <s v="Chicago"/>
    <x v="0"/>
    <n v="60610"/>
    <s v="Central"/>
    <s v="FUR-BO-10003894"/>
    <x v="2"/>
    <s v="Bookcases"/>
    <n v="198.744"/>
    <n v="198.744"/>
    <n v="0"/>
    <n v="0"/>
  </r>
  <r>
    <x v="158"/>
    <d v="2018-10-07T00:00:00"/>
    <d v="2018-10-13T00:00:00"/>
    <x v="0"/>
    <x v="9"/>
    <x v="2"/>
    <s v="Debra Catini"/>
    <s v="Home Office"/>
    <s v="San Francisco"/>
    <x v="1"/>
    <n v="94110"/>
    <s v="West"/>
    <s v="FUR-BO-10003965"/>
    <x v="0"/>
    <s v="Bookcases"/>
    <n v="307.666"/>
    <n v="307.666"/>
    <n v="0"/>
    <n v="0"/>
  </r>
  <r>
    <x v="159"/>
    <d v="2018-11-25T00:00:00"/>
    <d v="2018-11-30T00:00:00"/>
    <x v="0"/>
    <x v="1"/>
    <x v="2"/>
    <s v="Henia Zydlo"/>
    <s v="Home Office"/>
    <s v="Fort Lauderdale"/>
    <x v="8"/>
    <n v="33311"/>
    <s v="South"/>
    <s v="FUR-BO-10003965"/>
    <x v="0"/>
    <s v="Bookcases"/>
    <n v="723.92"/>
    <n v="648.91999999999996"/>
    <n v="75"/>
    <n v="11.25"/>
  </r>
  <r>
    <x v="160"/>
    <d v="2016-08-06T00:00:00"/>
    <d v="2016-08-10T00:00:00"/>
    <x v="2"/>
    <x v="7"/>
    <x v="2"/>
    <s v="Rachel Payne"/>
    <s v="Home Office"/>
    <s v="Houston"/>
    <x v="13"/>
    <n v="77095"/>
    <s v="Central"/>
    <s v="FUR-BO-10003965"/>
    <x v="0"/>
    <s v="Bookcases"/>
    <n v="369.19920000000002"/>
    <n v="369.19920000000002"/>
    <n v="0"/>
    <n v="0"/>
  </r>
  <r>
    <x v="161"/>
    <d v="2016-11-21T00:00:00"/>
    <d v="2016-11-26T00:00:00"/>
    <x v="2"/>
    <x v="1"/>
    <x v="3"/>
    <s v="Carol Adams"/>
    <s v="Home Office"/>
    <s v="Port Arthur"/>
    <x v="13"/>
    <n v="77642"/>
    <s v="Central"/>
    <s v="FUR-BO-10003965"/>
    <x v="0"/>
    <s v="Bookcases"/>
    <n v="246.1328"/>
    <n v="246.1328"/>
    <n v="0"/>
    <n v="0"/>
  </r>
  <r>
    <x v="162"/>
    <d v="2015-01-31T00:00:00"/>
    <d v="2015-02-02T00:00:00"/>
    <x v="1"/>
    <x v="6"/>
    <x v="0"/>
    <s v="Liz Carlisle"/>
    <s v="Home Office"/>
    <s v="Mission Viejo"/>
    <x v="1"/>
    <n v="92691"/>
    <s v="West"/>
    <s v="FUR-BO-10003966"/>
    <x v="0"/>
    <s v="Bookcases"/>
    <n v="290.666"/>
    <n v="50"/>
    <n v="240.666"/>
    <n v="36.099899999999998"/>
  </r>
  <r>
    <x v="163"/>
    <d v="2018-06-30T00:00:00"/>
    <d v="2018-07-02T00:00:00"/>
    <x v="0"/>
    <x v="4"/>
    <x v="3"/>
    <s v="John Castell"/>
    <s v="Consumer"/>
    <s v="Los Angeles"/>
    <x v="1"/>
    <n v="90032"/>
    <s v="West"/>
    <s v="FUR-BO-10003966"/>
    <x v="0"/>
    <s v="Bookcases"/>
    <n v="435.99900000000002"/>
    <n v="435.99900000000002"/>
    <n v="0"/>
    <n v="0"/>
  </r>
  <r>
    <x v="164"/>
    <d v="2016-12-20T00:00:00"/>
    <d v="2016-12-25T00:00:00"/>
    <x v="2"/>
    <x v="3"/>
    <x v="2"/>
    <s v="Katherine Ducich"/>
    <s v="Home Office"/>
    <s v="Chicago"/>
    <x v="0"/>
    <n v="60623"/>
    <s v="Central"/>
    <s v="FUR-BO-10003966"/>
    <x v="0"/>
    <s v="Bookcases"/>
    <n v="359.05799999999999"/>
    <n v="359.05799999999999"/>
    <n v="0"/>
    <n v="0"/>
  </r>
  <r>
    <x v="165"/>
    <d v="2017-11-10T00:00:00"/>
    <d v="2017-11-12T00:00:00"/>
    <x v="3"/>
    <x v="1"/>
    <x v="0"/>
    <s v="Aaron Bergman"/>
    <s v="Corporate"/>
    <s v="Oklahoma City"/>
    <x v="30"/>
    <n v="73120"/>
    <s v="Central"/>
    <s v="FUR-BO-10003966"/>
    <x v="2"/>
    <s v="Bookcases"/>
    <n v="341.96"/>
    <n v="80"/>
    <n v="261.95999999999998"/>
    <n v="39.293999999999997"/>
  </r>
  <r>
    <x v="166"/>
    <d v="2015-11-16T00:00:00"/>
    <d v="2015-11-18T00:00:00"/>
    <x v="1"/>
    <x v="1"/>
    <x v="0"/>
    <s v="Justin Deggeller"/>
    <s v="Home Office"/>
    <s v="Los Angeles"/>
    <x v="1"/>
    <n v="90008"/>
    <s v="West"/>
    <s v="FUR-BO-10004015"/>
    <x v="0"/>
    <s v="Bookcases"/>
    <n v="305.97449999999998"/>
    <n v="305.97449999999998"/>
    <n v="0"/>
    <n v="0"/>
  </r>
  <r>
    <x v="167"/>
    <d v="2016-05-14T00:00:00"/>
    <d v="2016-05-19T00:00:00"/>
    <x v="2"/>
    <x v="2"/>
    <x v="2"/>
    <s v="Claudia Bergmann"/>
    <s v="Home Office"/>
    <s v="Camarillo"/>
    <x v="1"/>
    <n v="93010"/>
    <s v="West"/>
    <s v="FUR-BO-10004015"/>
    <x v="0"/>
    <s v="Bookcases"/>
    <n v="509.95749999999998"/>
    <n v="509.95749999999998"/>
    <n v="0"/>
    <n v="0"/>
  </r>
  <r>
    <x v="168"/>
    <d v="2018-02-10T00:00:00"/>
    <d v="2018-02-14T00:00:00"/>
    <x v="0"/>
    <x v="11"/>
    <x v="2"/>
    <s v="Mike Pelletier"/>
    <s v="Home Office"/>
    <s v="Laguna Niguel"/>
    <x v="1"/>
    <n v="92677"/>
    <s v="West"/>
    <s v="FUR-BO-10004015"/>
    <x v="0"/>
    <s v="Bookcases"/>
    <n v="203.983"/>
    <n v="186.983"/>
    <n v="17"/>
    <n v="2.5499999999999998"/>
  </r>
  <r>
    <x v="169"/>
    <d v="2018-06-18T00:00:00"/>
    <d v="2018-06-23T00:00:00"/>
    <x v="0"/>
    <x v="4"/>
    <x v="2"/>
    <s v="Craig Carreira"/>
    <s v="Home Office"/>
    <s v="Los Angeles"/>
    <x v="1"/>
    <n v="90032"/>
    <s v="West"/>
    <s v="FUR-BO-10004015"/>
    <x v="0"/>
    <s v="Bookcases"/>
    <n v="917.92349999999999"/>
    <n v="917.92349999999999"/>
    <n v="0"/>
    <n v="0"/>
  </r>
  <r>
    <x v="170"/>
    <d v="2017-02-05T00:00:00"/>
    <d v="2017-02-05T00:00:00"/>
    <x v="3"/>
    <x v="11"/>
    <x v="1"/>
    <s v="Paul Prost"/>
    <s v="Corporate"/>
    <s v="Smyrna"/>
    <x v="19"/>
    <n v="30080"/>
    <s v="South"/>
    <s v="FUR-BO-10004015"/>
    <x v="2"/>
    <s v="Bookcases"/>
    <n v="239.98"/>
    <n v="239.98"/>
    <n v="0"/>
    <n v="0"/>
  </r>
  <r>
    <x v="171"/>
    <d v="2018-02-06T00:00:00"/>
    <d v="2018-02-09T00:00:00"/>
    <x v="0"/>
    <x v="11"/>
    <x v="0"/>
    <s v="Mark Van Huff"/>
    <s v="Consumer"/>
    <s v="Arlington"/>
    <x v="17"/>
    <n v="22204"/>
    <s v="South"/>
    <s v="FUR-BO-10004015"/>
    <x v="0"/>
    <s v="Bookcases"/>
    <n v="359.97"/>
    <n v="359.97"/>
    <n v="0"/>
    <n v="0"/>
  </r>
  <r>
    <x v="172"/>
    <d v="2017-03-29T00:00:00"/>
    <d v="2017-04-02T00:00:00"/>
    <x v="3"/>
    <x v="5"/>
    <x v="2"/>
    <s v="Troy Blackwell"/>
    <s v="Corporate"/>
    <s v="Springfield"/>
    <x v="22"/>
    <n v="45503"/>
    <s v="East"/>
    <s v="FUR-BO-10004015"/>
    <x v="2"/>
    <s v="Bookcases"/>
    <n v="299.97500000000002"/>
    <n v="299.97500000000002"/>
    <n v="0"/>
    <n v="0"/>
  </r>
  <r>
    <x v="173"/>
    <d v="2018-12-13T00:00:00"/>
    <d v="2018-12-18T00:00:00"/>
    <x v="0"/>
    <x v="3"/>
    <x v="2"/>
    <s v="Bart Pistole"/>
    <s v="Home Office"/>
    <s v="New York City"/>
    <x v="5"/>
    <n v="10024"/>
    <s v="East"/>
    <s v="FUR-BO-10004015"/>
    <x v="0"/>
    <s v="Bookcases"/>
    <n v="287.976"/>
    <n v="287.976"/>
    <n v="0"/>
    <n v="0"/>
  </r>
  <r>
    <x v="174"/>
    <d v="2018-12-25T00:00:00"/>
    <d v="2018-12-29T00:00:00"/>
    <x v="0"/>
    <x v="3"/>
    <x v="2"/>
    <s v="Ralph Arnett"/>
    <s v="Consumer"/>
    <s v="New York City"/>
    <x v="5"/>
    <n v="10035"/>
    <s v="East"/>
    <s v="FUR-BO-10004015"/>
    <x v="0"/>
    <s v="Bookcases"/>
    <n v="191.98400000000001"/>
    <n v="174.98400000000001"/>
    <n v="17"/>
    <n v="2.5499999999999998"/>
  </r>
  <r>
    <x v="175"/>
    <d v="2015-03-18T00:00:00"/>
    <d v="2015-03-21T00:00:00"/>
    <x v="1"/>
    <x v="5"/>
    <x v="3"/>
    <s v="Eileen Kiefer"/>
    <s v="Home Office"/>
    <s v="San Francisco"/>
    <x v="1"/>
    <n v="94110"/>
    <s v="West"/>
    <s v="FUR-BO-10004218"/>
    <x v="0"/>
    <s v="Bookcases"/>
    <n v="1198.33"/>
    <n v="1198.33"/>
    <n v="0"/>
    <n v="0"/>
  </r>
  <r>
    <x v="176"/>
    <d v="2015-07-09T00:00:00"/>
    <d v="2015-07-14T00:00:00"/>
    <x v="1"/>
    <x v="10"/>
    <x v="2"/>
    <s v="Darrin Sayre"/>
    <s v="Home Office"/>
    <s v="San Francisco"/>
    <x v="1"/>
    <n v="94122"/>
    <s v="West"/>
    <s v="FUR-BO-10004218"/>
    <x v="0"/>
    <s v="Bookcases"/>
    <n v="119.833"/>
    <n v="119.833"/>
    <n v="0"/>
    <n v="0"/>
  </r>
  <r>
    <x v="177"/>
    <d v="2017-06-14T00:00:00"/>
    <d v="2017-06-14T00:00:00"/>
    <x v="3"/>
    <x v="4"/>
    <x v="1"/>
    <s v="Marc Harrigan"/>
    <s v="Home Office"/>
    <s v="Los Angeles"/>
    <x v="1"/>
    <n v="90036"/>
    <s v="West"/>
    <s v="FUR-BO-10004218"/>
    <x v="0"/>
    <s v="Bookcases"/>
    <n v="599.16499999999996"/>
    <n v="524.16499999999996"/>
    <n v="75"/>
    <n v="11.25"/>
  </r>
  <r>
    <x v="178"/>
    <d v="2017-06-17T00:00:00"/>
    <d v="2017-06-19T00:00:00"/>
    <x v="3"/>
    <x v="4"/>
    <x v="0"/>
    <s v="Mike Vittorini"/>
    <s v="Corporate"/>
    <s v="Los Angeles"/>
    <x v="1"/>
    <n v="90045"/>
    <s v="West"/>
    <s v="FUR-BO-10004218"/>
    <x v="2"/>
    <s v="Bookcases"/>
    <n v="239.666"/>
    <n v="239.666"/>
    <n v="0"/>
    <n v="0"/>
  </r>
  <r>
    <x v="179"/>
    <d v="2018-09-03T00:00:00"/>
    <d v="2018-09-07T00:00:00"/>
    <x v="0"/>
    <x v="0"/>
    <x v="3"/>
    <s v="Joe Kamberova"/>
    <s v="Home Office"/>
    <s v="Concord"/>
    <x v="1"/>
    <n v="94521"/>
    <s v="West"/>
    <s v="FUR-BO-10004218"/>
    <x v="0"/>
    <s v="Bookcases"/>
    <n v="239.666"/>
    <n v="239.666"/>
    <n v="0"/>
    <n v="0"/>
  </r>
  <r>
    <x v="180"/>
    <d v="2016-04-05T00:00:00"/>
    <d v="2016-04-10T00:00:00"/>
    <x v="2"/>
    <x v="8"/>
    <x v="2"/>
    <s v="Valerie Takahito"/>
    <s v="Home Office"/>
    <s v="Philadelphia"/>
    <x v="12"/>
    <n v="19143"/>
    <s v="East"/>
    <s v="FUR-BO-10004218"/>
    <x v="0"/>
    <s v="Bookcases"/>
    <n v="352.45"/>
    <n v="352.45"/>
    <n v="0"/>
    <n v="0"/>
  </r>
  <r>
    <x v="181"/>
    <d v="2015-09-20T00:00:00"/>
    <d v="2015-09-23T00:00:00"/>
    <x v="1"/>
    <x v="0"/>
    <x v="0"/>
    <s v="Sarah Brown"/>
    <s v="Consumer"/>
    <s v="Chicago"/>
    <x v="0"/>
    <n v="60653"/>
    <s v="Central"/>
    <s v="FUR-BO-10004218"/>
    <x v="0"/>
    <s v="Bookcases"/>
    <n v="493.43"/>
    <n v="493.43"/>
    <n v="0"/>
    <n v="0"/>
  </r>
  <r>
    <x v="182"/>
    <d v="2016-05-31T00:00:00"/>
    <d v="2016-06-04T00:00:00"/>
    <x v="2"/>
    <x v="2"/>
    <x v="2"/>
    <s v="Tamara Manning"/>
    <s v="Home Office"/>
    <s v="Orem"/>
    <x v="28"/>
    <n v="84057"/>
    <s v="West"/>
    <s v="FUR-BO-10004357"/>
    <x v="0"/>
    <s v="Bookcases"/>
    <n v="1406.86"/>
    <n v="1406.86"/>
    <n v="0"/>
    <n v="0"/>
  </r>
  <r>
    <x v="183"/>
    <d v="2016-11-02T00:00:00"/>
    <d v="2016-11-06T00:00:00"/>
    <x v="2"/>
    <x v="1"/>
    <x v="2"/>
    <s v="Liz Thompson"/>
    <s v="Home Office"/>
    <s v="San Diego"/>
    <x v="1"/>
    <n v="92105"/>
    <s v="West"/>
    <s v="FUR-BO-10004357"/>
    <x v="0"/>
    <s v="Bookcases"/>
    <n v="512.49900000000002"/>
    <n v="512.49900000000002"/>
    <n v="0"/>
    <n v="0"/>
  </r>
  <r>
    <x v="184"/>
    <d v="2017-03-24T00:00:00"/>
    <d v="2017-03-26T00:00:00"/>
    <x v="3"/>
    <x v="5"/>
    <x v="3"/>
    <s v="Dan Campbell"/>
    <s v="Corporate"/>
    <s v="Cleveland"/>
    <x v="22"/>
    <n v="44105"/>
    <s v="East"/>
    <s v="FUR-BO-10004357"/>
    <x v="2"/>
    <s v="Bookcases"/>
    <n v="301.47000000000003"/>
    <n v="301.47000000000003"/>
    <n v="0"/>
    <n v="0"/>
  </r>
  <r>
    <x v="185"/>
    <d v="2016-12-25T00:00:00"/>
    <d v="2017-01-01T00:00:00"/>
    <x v="2"/>
    <x v="3"/>
    <x v="2"/>
    <s v="Dionis Lloyd"/>
    <s v="Consumer"/>
    <s v="Detroit"/>
    <x v="10"/>
    <n v="48227"/>
    <s v="Central"/>
    <s v="FUR-BO-10004360"/>
    <x v="0"/>
    <s v="Bookcases"/>
    <n v="160.97999999999999"/>
    <n v="160.97999999999999"/>
    <n v="0"/>
    <n v="0"/>
  </r>
  <r>
    <x v="186"/>
    <d v="2018-10-19T00:00:00"/>
    <d v="2018-10-24T00:00:00"/>
    <x v="0"/>
    <x v="9"/>
    <x v="2"/>
    <s v="Christina Anderson"/>
    <s v="Consumer"/>
    <s v="Waco"/>
    <x v="13"/>
    <n v="76706"/>
    <s v="Central"/>
    <s v="FUR-BO-10004360"/>
    <x v="0"/>
    <s v="Bookcases"/>
    <n v="328.39920000000001"/>
    <n v="328.39920000000001"/>
    <n v="0"/>
    <n v="0"/>
  </r>
  <r>
    <x v="187"/>
    <d v="2016-03-13T00:00:00"/>
    <d v="2016-03-15T00:00:00"/>
    <x v="2"/>
    <x v="5"/>
    <x v="0"/>
    <s v="Marc Crier"/>
    <s v="Home Office"/>
    <s v="Seattle"/>
    <x v="6"/>
    <n v="98103"/>
    <s v="West"/>
    <s v="FUR-BO-10004409"/>
    <x v="0"/>
    <s v="Bookcases"/>
    <n v="141.96"/>
    <n v="141.96"/>
    <n v="0"/>
    <n v="0"/>
  </r>
  <r>
    <x v="188"/>
    <d v="2016-10-03T00:00:00"/>
    <d v="2016-10-08T00:00:00"/>
    <x v="2"/>
    <x v="9"/>
    <x v="2"/>
    <s v="Bruce Stewart"/>
    <s v="Home Office"/>
    <s v="Los Angeles"/>
    <x v="1"/>
    <n v="90032"/>
    <s v="West"/>
    <s v="FUR-BO-10004409"/>
    <x v="0"/>
    <s v="Bookcases"/>
    <n v="120.666"/>
    <n v="100"/>
    <n v="20.665999999999997"/>
    <n v="3.0998999999999994"/>
  </r>
  <r>
    <x v="189"/>
    <d v="2016-10-03T00:00:00"/>
    <d v="2016-10-06T00:00:00"/>
    <x v="2"/>
    <x v="9"/>
    <x v="3"/>
    <s v="Bryan Mills"/>
    <s v="Home Office"/>
    <s v="Columbus"/>
    <x v="22"/>
    <n v="43229"/>
    <s v="East"/>
    <s v="FUR-BO-10004409"/>
    <x v="0"/>
    <s v="Bookcases"/>
    <n v="35.49"/>
    <n v="35.49"/>
    <n v="0"/>
    <n v="0"/>
  </r>
  <r>
    <x v="190"/>
    <d v="2017-07-28T00:00:00"/>
    <d v="2017-07-29T00:00:00"/>
    <x v="3"/>
    <x v="10"/>
    <x v="0"/>
    <s v="Olvera Toch"/>
    <s v="Corporate"/>
    <s v="Bethlehem"/>
    <x v="12"/>
    <n v="18018"/>
    <s v="East"/>
    <s v="FUR-BO-10004409"/>
    <x v="2"/>
    <s v="Bookcases"/>
    <n v="177.45"/>
    <n v="177.45"/>
    <n v="0"/>
    <n v="0"/>
  </r>
  <r>
    <x v="191"/>
    <d v="2015-01-26T00:00:00"/>
    <d v="2015-01-29T00:00:00"/>
    <x v="1"/>
    <x v="6"/>
    <x v="0"/>
    <s v="Carol Adams"/>
    <s v="Home Office"/>
    <s v="Rapid City"/>
    <x v="31"/>
    <n v="57701"/>
    <s v="Central"/>
    <s v="FUR-BO-10004409"/>
    <x v="0"/>
    <s v="Bookcases"/>
    <n v="141.96"/>
    <n v="141.96"/>
    <n v="0"/>
    <n v="0"/>
  </r>
  <r>
    <x v="192"/>
    <d v="2017-03-14T00:00:00"/>
    <d v="2017-03-17T00:00:00"/>
    <x v="3"/>
    <x v="5"/>
    <x v="0"/>
    <s v="John Stevenson"/>
    <s v="Corporate"/>
    <s v="Harlingen"/>
    <x v="13"/>
    <n v="78550"/>
    <s v="Central"/>
    <s v="FUR-BO-10004409"/>
    <x v="2"/>
    <s v="Bookcases"/>
    <n v="241.33199999999999"/>
    <n v="241.33199999999999"/>
    <n v="0"/>
    <n v="0"/>
  </r>
  <r>
    <x v="193"/>
    <d v="2015-12-12T00:00:00"/>
    <d v="2015-12-14T00:00:00"/>
    <x v="1"/>
    <x v="3"/>
    <x v="3"/>
    <s v="Nora Preis"/>
    <s v="Home Office"/>
    <s v="Fresno"/>
    <x v="1"/>
    <n v="93727"/>
    <s v="West"/>
    <s v="FUR-BO-10004467"/>
    <x v="0"/>
    <s v="Bookcases"/>
    <n v="254.97450000000001"/>
    <n v="254.97450000000001"/>
    <n v="0"/>
    <n v="0"/>
  </r>
  <r>
    <x v="194"/>
    <d v="2017-09-26T00:00:00"/>
    <d v="2017-10-01T00:00:00"/>
    <x v="3"/>
    <x v="0"/>
    <x v="2"/>
    <s v="Sally Hughsby"/>
    <s v="Corporate"/>
    <s v="Hesperia"/>
    <x v="1"/>
    <n v="92345"/>
    <s v="West"/>
    <s v="FUR-BO-10004467"/>
    <x v="2"/>
    <s v="Bookcases"/>
    <n v="424.95749999999998"/>
    <n v="424.95749999999998"/>
    <n v="0"/>
    <n v="0"/>
  </r>
  <r>
    <x v="195"/>
    <d v="2018-05-05T00:00:00"/>
    <d v="2018-05-06T00:00:00"/>
    <x v="0"/>
    <x v="2"/>
    <x v="0"/>
    <s v="Lisa Hazard"/>
    <s v="Home Office"/>
    <s v="Louisville"/>
    <x v="7"/>
    <n v="80027"/>
    <s v="West"/>
    <s v="FUR-BO-10004467"/>
    <x v="0"/>
    <s v="Bookcases"/>
    <n v="89.991"/>
    <n v="89.991"/>
    <n v="0"/>
    <n v="0"/>
  </r>
  <r>
    <x v="196"/>
    <d v="2018-05-11T00:00:00"/>
    <d v="2018-05-13T00:00:00"/>
    <x v="0"/>
    <x v="2"/>
    <x v="0"/>
    <s v="Todd Sumrall"/>
    <s v="Corporate"/>
    <s v="Phoenix"/>
    <x v="18"/>
    <n v="85023"/>
    <s v="West"/>
    <s v="FUR-BO-10004467"/>
    <x v="0"/>
    <s v="Bookcases"/>
    <n v="209.97900000000001"/>
    <n v="209.97900000000001"/>
    <n v="0"/>
    <n v="0"/>
  </r>
  <r>
    <x v="197"/>
    <d v="2018-10-30T00:00:00"/>
    <d v="2018-11-02T00:00:00"/>
    <x v="0"/>
    <x v="9"/>
    <x v="0"/>
    <s v="Jim Karlsson"/>
    <s v="Consumer"/>
    <s v="Seattle"/>
    <x v="6"/>
    <n v="98115"/>
    <s v="West"/>
    <s v="FUR-BO-10004467"/>
    <x v="0"/>
    <s v="Bookcases"/>
    <n v="199.98"/>
    <n v="199.98"/>
    <n v="0"/>
    <n v="0"/>
  </r>
  <r>
    <x v="198"/>
    <d v="2015-05-10T00:00:00"/>
    <d v="2015-05-14T00:00:00"/>
    <x v="1"/>
    <x v="2"/>
    <x v="3"/>
    <s v="Art Foster"/>
    <s v="Consumer"/>
    <s v="Philadelphia"/>
    <x v="12"/>
    <n v="19134"/>
    <s v="East"/>
    <s v="FUR-BO-10004467"/>
    <x v="0"/>
    <s v="Bookcases"/>
    <n v="349.96499999999997"/>
    <n v="349.96499999999997"/>
    <n v="0"/>
    <n v="0"/>
  </r>
  <r>
    <x v="199"/>
    <d v="2016-11-13T00:00:00"/>
    <d v="2016-11-19T00:00:00"/>
    <x v="2"/>
    <x v="1"/>
    <x v="2"/>
    <s v="Ken Lonsdale"/>
    <s v="Home Office"/>
    <s v="Newark"/>
    <x v="3"/>
    <n v="19711"/>
    <s v="East"/>
    <s v="FUR-BO-10004467"/>
    <x v="0"/>
    <s v="Bookcases"/>
    <n v="299.97000000000003"/>
    <n v="299.97000000000003"/>
    <n v="0"/>
    <n v="0"/>
  </r>
  <r>
    <x v="200"/>
    <d v="2015-11-12T00:00:00"/>
    <d v="2015-11-16T00:00:00"/>
    <x v="1"/>
    <x v="1"/>
    <x v="2"/>
    <s v="Darren Budd"/>
    <s v="Corporate"/>
    <s v="Houston"/>
    <x v="13"/>
    <n v="77036"/>
    <s v="Central"/>
    <s v="FUR-BO-10004467"/>
    <x v="0"/>
    <s v="Bookcases"/>
    <n v="67.993200000000002"/>
    <n v="67.993200000000002"/>
    <n v="0"/>
    <n v="0"/>
  </r>
  <r>
    <x v="91"/>
    <d v="2016-07-20T00:00:00"/>
    <d v="2016-07-27T00:00:00"/>
    <x v="2"/>
    <x v="10"/>
    <x v="2"/>
    <s v="Russell Applegate"/>
    <s v="Home Office"/>
    <s v="Highland Park"/>
    <x v="0"/>
    <n v="60035"/>
    <s v="Central"/>
    <s v="FUR-BO-10004690"/>
    <x v="0"/>
    <s v="Bookcases"/>
    <n v="384.94400000000002"/>
    <n v="384.94400000000002"/>
    <n v="0"/>
    <n v="0"/>
  </r>
  <r>
    <x v="201"/>
    <d v="2016-08-09T00:00:00"/>
    <d v="2016-08-13T00:00:00"/>
    <x v="2"/>
    <x v="7"/>
    <x v="3"/>
    <s v="Hallie Redmond"/>
    <s v="Home Office"/>
    <s v="Milwaukee"/>
    <x v="16"/>
    <n v="53209"/>
    <s v="Central"/>
    <s v="FUR-BO-10004690"/>
    <x v="0"/>
    <s v="Bookcases"/>
    <n v="687.4"/>
    <n v="687.4"/>
    <n v="0"/>
    <n v="0"/>
  </r>
  <r>
    <x v="202"/>
    <d v="2016-08-28T00:00:00"/>
    <d v="2016-09-04T00:00:00"/>
    <x v="2"/>
    <x v="7"/>
    <x v="2"/>
    <s v="Cassandra Brandow"/>
    <s v="Home Office"/>
    <s v="Los Angeles"/>
    <x v="1"/>
    <n v="90049"/>
    <s v="West"/>
    <s v="FUR-BO-10004695"/>
    <x v="0"/>
    <s v="Bookcases"/>
    <n v="307.666"/>
    <n v="100"/>
    <n v="207.666"/>
    <n v="31.149899999999999"/>
  </r>
  <r>
    <x v="203"/>
    <d v="2017-06-30T00:00:00"/>
    <d v="2017-07-02T00:00:00"/>
    <x v="3"/>
    <x v="4"/>
    <x v="3"/>
    <s v="Philip Fox"/>
    <s v="Home Office"/>
    <s v="Sandy Springs"/>
    <x v="19"/>
    <n v="30328"/>
    <s v="South"/>
    <s v="FUR-BO-10004695"/>
    <x v="1"/>
    <s v="Bookcases"/>
    <n v="1266.8599999999999"/>
    <n v="1266.8599999999999"/>
    <n v="0"/>
    <n v="0"/>
  </r>
  <r>
    <x v="204"/>
    <d v="2017-11-20T00:00:00"/>
    <d v="2017-11-25T00:00:00"/>
    <x v="3"/>
    <x v="1"/>
    <x v="2"/>
    <s v="Frank Atkinson"/>
    <s v="Corporate"/>
    <s v="Orlando"/>
    <x v="8"/>
    <n v="32839"/>
    <s v="South"/>
    <s v="FUR-BO-10004695"/>
    <x v="2"/>
    <s v="Bookcases"/>
    <n v="289.56799999999998"/>
    <n v="289.56799999999998"/>
    <n v="0"/>
    <n v="0"/>
  </r>
  <r>
    <x v="205"/>
    <d v="2018-05-19T00:00:00"/>
    <d v="2018-05-23T00:00:00"/>
    <x v="0"/>
    <x v="2"/>
    <x v="2"/>
    <s v="Shahid Collister"/>
    <s v="Consumer"/>
    <s v="Atlanta"/>
    <x v="19"/>
    <n v="30318"/>
    <s v="South"/>
    <s v="FUR-BO-10004695"/>
    <x v="0"/>
    <s v="Bookcases"/>
    <n v="1628.82"/>
    <n v="1628.82"/>
    <n v="0"/>
    <n v="0"/>
  </r>
  <r>
    <x v="206"/>
    <d v="2016-01-02T00:00:00"/>
    <d v="2016-01-09T00:00:00"/>
    <x v="2"/>
    <x v="6"/>
    <x v="2"/>
    <s v="Victoria Wilson"/>
    <s v="Home Office"/>
    <s v="Medina"/>
    <x v="22"/>
    <n v="44256"/>
    <s v="East"/>
    <s v="FUR-BO-10004695"/>
    <x v="0"/>
    <s v="Bookcases"/>
    <n v="452.45"/>
    <n v="452.45"/>
    <n v="0"/>
    <n v="0"/>
  </r>
  <r>
    <x v="207"/>
    <d v="2016-09-10T00:00:00"/>
    <d v="2016-09-14T00:00:00"/>
    <x v="2"/>
    <x v="0"/>
    <x v="2"/>
    <s v="Edward Hooks"/>
    <s v="Home Office"/>
    <s v="Revere"/>
    <x v="26"/>
    <n v="2151"/>
    <s v="East"/>
    <s v="FUR-BO-10004695"/>
    <x v="0"/>
    <s v="Bookcases"/>
    <n v="361.96"/>
    <n v="361.96"/>
    <n v="0"/>
    <n v="0"/>
  </r>
  <r>
    <x v="208"/>
    <d v="2017-07-14T00:00:00"/>
    <d v="2017-07-18T00:00:00"/>
    <x v="3"/>
    <x v="10"/>
    <x v="3"/>
    <s v="Steven Ward"/>
    <s v="Home Office"/>
    <s v="New York City"/>
    <x v="5"/>
    <n v="10009"/>
    <s v="East"/>
    <s v="FUR-BO-10004695"/>
    <x v="0"/>
    <s v="Bookcases"/>
    <n v="579.13599999999997"/>
    <n v="579.13599999999997"/>
    <n v="0"/>
    <n v="0"/>
  </r>
  <r>
    <x v="209"/>
    <d v="2018-04-25T00:00:00"/>
    <d v="2018-04-27T00:00:00"/>
    <x v="0"/>
    <x v="8"/>
    <x v="3"/>
    <s v="Rob Lucas"/>
    <s v="Consumer"/>
    <s v="Los Angeles"/>
    <x v="1"/>
    <n v="90008"/>
    <s v="West"/>
    <s v="FUR-BO-10004709"/>
    <x v="0"/>
    <s v="Bookcases"/>
    <n v="344.98099999999999"/>
    <n v="269.98099999999999"/>
    <n v="75"/>
    <n v="11.25"/>
  </r>
  <r>
    <x v="210"/>
    <d v="2018-07-29T00:00:00"/>
    <d v="2018-08-02T00:00:00"/>
    <x v="0"/>
    <x v="10"/>
    <x v="2"/>
    <s v="Vivek Gonzalez"/>
    <s v="Consumer"/>
    <s v="Seattle"/>
    <x v="6"/>
    <n v="98103"/>
    <s v="West"/>
    <s v="FUR-BO-10004709"/>
    <x v="0"/>
    <s v="Bookcases"/>
    <n v="115.96"/>
    <n v="115.96"/>
    <n v="0"/>
    <n v="0"/>
  </r>
  <r>
    <x v="211"/>
    <d v="2016-07-17T00:00:00"/>
    <d v="2016-07-20T00:00:00"/>
    <x v="2"/>
    <x v="10"/>
    <x v="3"/>
    <s v="Michael Paige"/>
    <s v="Home Office"/>
    <s v="Port Saint Lucie"/>
    <x v="8"/>
    <n v="34952"/>
    <s v="South"/>
    <s v="FUR-BO-10004709"/>
    <x v="0"/>
    <s v="Bookcases"/>
    <n v="231.92"/>
    <n v="231.92"/>
    <n v="0"/>
    <n v="0"/>
  </r>
  <r>
    <x v="212"/>
    <d v="2018-02-25T00:00:00"/>
    <d v="2018-03-01T00:00:00"/>
    <x v="0"/>
    <x v="11"/>
    <x v="2"/>
    <s v="Scot Wooten"/>
    <s v="Home Office"/>
    <s v="Greenville"/>
    <x v="9"/>
    <n v="27834"/>
    <s v="South"/>
    <s v="FUR-BO-10004709"/>
    <x v="0"/>
    <s v="Bookcases"/>
    <n v="231.92"/>
    <n v="231.92"/>
    <n v="0"/>
    <n v="0"/>
  </r>
  <r>
    <x v="213"/>
    <d v="2016-09-15T00:00:00"/>
    <d v="2016-09-19T00:00:00"/>
    <x v="2"/>
    <x v="0"/>
    <x v="3"/>
    <s v="Brendan Murry"/>
    <s v="Corporate"/>
    <s v="New York City"/>
    <x v="5"/>
    <n v="10035"/>
    <s v="East"/>
    <s v="FUR-BO-10004709"/>
    <x v="0"/>
    <s v="Bookcases"/>
    <n v="46.384"/>
    <n v="46.384"/>
    <n v="0"/>
    <n v="0"/>
  </r>
  <r>
    <x v="214"/>
    <d v="2017-01-02T00:00:00"/>
    <d v="2017-01-07T00:00:00"/>
    <x v="3"/>
    <x v="6"/>
    <x v="2"/>
    <s v="Brendan Murry"/>
    <s v="Corporate"/>
    <s v="Gaithersburg"/>
    <x v="14"/>
    <n v="20877"/>
    <s v="East"/>
    <s v="FUR-BO-10004709"/>
    <x v="0"/>
    <s v="Bookcases"/>
    <n v="173.94"/>
    <n v="156.94"/>
    <n v="17"/>
    <n v="2.5499999999999998"/>
  </r>
  <r>
    <x v="215"/>
    <d v="2017-11-20T00:00:00"/>
    <d v="2017-11-24T00:00:00"/>
    <x v="3"/>
    <x v="1"/>
    <x v="3"/>
    <s v="Nick Zandusky"/>
    <s v="Corporate"/>
    <s v="Columbus"/>
    <x v="22"/>
    <n v="43229"/>
    <s v="East"/>
    <s v="FUR-BO-10004709"/>
    <x v="0"/>
    <s v="Bookcases"/>
    <n v="86.97"/>
    <n v="86.97"/>
    <n v="0"/>
    <n v="0"/>
  </r>
  <r>
    <x v="216"/>
    <d v="2018-05-28T00:00:00"/>
    <d v="2018-06-01T00:00:00"/>
    <x v="0"/>
    <x v="2"/>
    <x v="2"/>
    <s v="Alice McCarthy"/>
    <s v="Corporate"/>
    <s v="Cleveland"/>
    <x v="22"/>
    <n v="44105"/>
    <s v="East"/>
    <s v="FUR-BO-10004709"/>
    <x v="0"/>
    <s v="Bookcases"/>
    <n v="115.96"/>
    <n v="115.96"/>
    <n v="0"/>
    <n v="0"/>
  </r>
  <r>
    <x v="217"/>
    <d v="2018-12-28T00:00:00"/>
    <d v="2019-01-01T00:00:00"/>
    <x v="0"/>
    <x v="3"/>
    <x v="2"/>
    <s v="Greg Hansen"/>
    <s v="Home Office"/>
    <s v="Round Rock"/>
    <x v="13"/>
    <n v="78664"/>
    <s v="Central"/>
    <s v="FUR-BO-10004709"/>
    <x v="0"/>
    <s v="Bookcases"/>
    <n v="78.852800000000002"/>
    <n v="78.852800000000002"/>
    <n v="0"/>
    <n v="0"/>
  </r>
  <r>
    <x v="218"/>
    <d v="2018-06-08T00:00:00"/>
    <d v="2018-06-10T00:00:00"/>
    <x v="0"/>
    <x v="4"/>
    <x v="0"/>
    <s v="Maureen Gastineau"/>
    <s v="Home Office"/>
    <s v="Los Angeles"/>
    <x v="1"/>
    <n v="90049"/>
    <s v="West"/>
    <s v="FUR-BO-10004834"/>
    <x v="0"/>
    <s v="Bookcases"/>
    <n v="1497.6659999999999"/>
    <n v="1497.6659999999999"/>
    <n v="0"/>
    <n v="0"/>
  </r>
  <r>
    <x v="81"/>
    <d v="2016-09-17T00:00:00"/>
    <d v="2016-09-23T00:00:00"/>
    <x v="2"/>
    <x v="0"/>
    <x v="2"/>
    <s v="Peter Fuller"/>
    <s v="Home Office"/>
    <s v="New York City"/>
    <x v="5"/>
    <n v="10035"/>
    <s v="East"/>
    <s v="FUR-BO-10004834"/>
    <x v="0"/>
    <s v="Bookcases"/>
    <n v="4228.7039999999997"/>
    <n v="3228.7039999999997"/>
    <n v="1000"/>
    <n v="150"/>
  </r>
  <r>
    <x v="219"/>
    <d v="2016-09-17T00:00:00"/>
    <d v="2016-09-21T00:00:00"/>
    <x v="2"/>
    <x v="0"/>
    <x v="2"/>
    <s v="Tracy Blumstein"/>
    <s v="Consumer"/>
    <s v="Philadelphia"/>
    <x v="12"/>
    <n v="19140"/>
    <s v="East"/>
    <s v="FUR-BO-10004834"/>
    <x v="0"/>
    <s v="Bookcases"/>
    <n v="3083.43"/>
    <n v="2083.4299999999998"/>
    <n v="1000"/>
    <n v="150"/>
  </r>
  <r>
    <x v="220"/>
    <d v="2016-11-08T00:00:00"/>
    <d v="2016-11-12T00:00:00"/>
    <x v="2"/>
    <x v="1"/>
    <x v="2"/>
    <s v="Quincy Jones"/>
    <s v="Home Office"/>
    <s v="Burlington"/>
    <x v="32"/>
    <m/>
    <s v="East"/>
    <s v="FUR-BO-10004834"/>
    <x v="0"/>
    <s v="Bookcases"/>
    <n v="4404.8999999999996"/>
    <n v="3404.8999999999996"/>
    <n v="1000"/>
    <n v="150"/>
  </r>
  <r>
    <x v="221"/>
    <d v="2017-09-08T00:00:00"/>
    <d v="2017-09-10T00:00:00"/>
    <x v="3"/>
    <x v="0"/>
    <x v="3"/>
    <s v="Anna Gayman"/>
    <s v="Consumer"/>
    <s v="Houston"/>
    <x v="13"/>
    <n v="77036"/>
    <s v="Central"/>
    <s v="FUR-BO-10004834"/>
    <x v="1"/>
    <s v="Bookcases"/>
    <n v="2396.2656000000002"/>
    <n v="2396.2656000000002"/>
    <n v="0"/>
    <n v="0"/>
  </r>
  <r>
    <x v="222"/>
    <d v="2018-06-16T00:00:00"/>
    <d v="2018-06-19T00:00:00"/>
    <x v="0"/>
    <x v="4"/>
    <x v="0"/>
    <s v="Troy Staebel"/>
    <s v="Consumer"/>
    <s v="San Francisco"/>
    <x v="1"/>
    <n v="94122"/>
    <s v="West"/>
    <s v="FUR-CH-10000015"/>
    <x v="0"/>
    <s v="Chairs"/>
    <n v="1212.96"/>
    <n v="1212.96"/>
    <n v="0"/>
    <n v="0"/>
  </r>
  <r>
    <x v="223"/>
    <d v="2017-02-03T00:00:00"/>
    <d v="2017-02-10T00:00:00"/>
    <x v="3"/>
    <x v="11"/>
    <x v="2"/>
    <s v="Liz Carlisle"/>
    <s v="Home Office"/>
    <s v="Richmond"/>
    <x v="21"/>
    <n v="40475"/>
    <s v="South"/>
    <s v="FUR-CH-10000015"/>
    <x v="1"/>
    <s v="Chairs"/>
    <n v="866.4"/>
    <n v="866.4"/>
    <n v="0"/>
    <n v="0"/>
  </r>
  <r>
    <x v="224"/>
    <d v="2018-08-21T00:00:00"/>
    <d v="2018-08-23T00:00:00"/>
    <x v="0"/>
    <x v="7"/>
    <x v="3"/>
    <s v="Natalie Fritzler"/>
    <s v="Home Office"/>
    <s v="Jackson"/>
    <x v="29"/>
    <n v="39212"/>
    <s v="South"/>
    <s v="FUR-CH-10000015"/>
    <x v="0"/>
    <s v="Chairs"/>
    <n v="866.4"/>
    <n v="866.4"/>
    <n v="0"/>
    <n v="0"/>
  </r>
  <r>
    <x v="225"/>
    <d v="2015-12-01T00:00:00"/>
    <d v="2015-12-03T00:00:00"/>
    <x v="1"/>
    <x v="3"/>
    <x v="3"/>
    <s v="Joe Kamberova"/>
    <s v="Home Office"/>
    <s v="Columbus"/>
    <x v="22"/>
    <n v="43229"/>
    <s v="East"/>
    <s v="FUR-CH-10000015"/>
    <x v="0"/>
    <s v="Chairs"/>
    <n v="909.72"/>
    <n v="909.72"/>
    <n v="0"/>
    <n v="0"/>
  </r>
  <r>
    <x v="226"/>
    <d v="2015-05-11T00:00:00"/>
    <d v="2015-05-16T00:00:00"/>
    <x v="1"/>
    <x v="2"/>
    <x v="2"/>
    <s v="Victoria Wilson"/>
    <s v="Corporate"/>
    <s v="Huntsville"/>
    <x v="13"/>
    <n v="77340"/>
    <s v="Central"/>
    <s v="FUR-CH-10000015"/>
    <x v="0"/>
    <s v="Chairs"/>
    <n v="1212.96"/>
    <n v="1212.96"/>
    <n v="0"/>
    <n v="0"/>
  </r>
  <r>
    <x v="227"/>
    <d v="2016-09-13T00:00:00"/>
    <d v="2016-09-18T00:00:00"/>
    <x v="2"/>
    <x v="0"/>
    <x v="2"/>
    <s v="Zuschuss Carroll"/>
    <s v="Home Office"/>
    <s v="Columbus"/>
    <x v="33"/>
    <n v="47201"/>
    <s v="Central"/>
    <s v="FUR-CH-10000015"/>
    <x v="0"/>
    <s v="Chairs"/>
    <n v="1516.2"/>
    <n v="1516.2"/>
    <n v="0"/>
    <n v="0"/>
  </r>
  <r>
    <x v="228"/>
    <d v="2015-07-06T00:00:00"/>
    <d v="2015-07-12T00:00:00"/>
    <x v="1"/>
    <x v="10"/>
    <x v="2"/>
    <s v="Becky Castell"/>
    <s v="Home Office"/>
    <s v="El Cajon"/>
    <x v="1"/>
    <n v="92020"/>
    <s v="West"/>
    <s v="FUR-CH-10000155"/>
    <x v="0"/>
    <s v="Chairs"/>
    <n v="478.48"/>
    <n v="100"/>
    <n v="378.48"/>
    <n v="56.771999999999998"/>
  </r>
  <r>
    <x v="229"/>
    <d v="2015-07-22T00:00:00"/>
    <d v="2015-07-24T00:00:00"/>
    <x v="1"/>
    <x v="10"/>
    <x v="3"/>
    <s v="Naresj Patel"/>
    <s v="Home Office"/>
    <s v="San Francisco"/>
    <x v="1"/>
    <n v="94122"/>
    <s v="West"/>
    <s v="FUR-CH-10000155"/>
    <x v="0"/>
    <s v="Chairs"/>
    <n v="717.72"/>
    <n v="717.72"/>
    <n v="0"/>
    <n v="0"/>
  </r>
  <r>
    <x v="230"/>
    <d v="2018-10-21T00:00:00"/>
    <d v="2018-10-22T00:00:00"/>
    <x v="0"/>
    <x v="9"/>
    <x v="0"/>
    <s v="Damala Kotsonis"/>
    <s v="Corporate"/>
    <s v="Springfield"/>
    <x v="23"/>
    <n v="97477"/>
    <s v="West"/>
    <s v="FUR-CH-10000155"/>
    <x v="0"/>
    <s v="Chairs"/>
    <n v="478.48"/>
    <n v="478.48"/>
    <n v="0"/>
    <n v="0"/>
  </r>
  <r>
    <x v="231"/>
    <d v="2018-07-06T00:00:00"/>
    <d v="2018-07-06T00:00:00"/>
    <x v="0"/>
    <x v="10"/>
    <x v="1"/>
    <s v="Angele Hood"/>
    <s v="Home Office"/>
    <s v="Miami"/>
    <x v="8"/>
    <n v="33142"/>
    <s v="South"/>
    <s v="FUR-CH-10000155"/>
    <x v="0"/>
    <s v="Chairs"/>
    <n v="239.24"/>
    <n v="239.24"/>
    <n v="0"/>
    <n v="0"/>
  </r>
  <r>
    <x v="232"/>
    <d v="2018-12-01T00:00:00"/>
    <d v="2018-12-06T00:00:00"/>
    <x v="0"/>
    <x v="3"/>
    <x v="2"/>
    <s v="Alan Dominguez"/>
    <s v="Home Office"/>
    <s v="Fairfield"/>
    <x v="25"/>
    <n v="6824"/>
    <s v="East"/>
    <s v="FUR-CH-10000155"/>
    <x v="0"/>
    <s v="Chairs"/>
    <n v="897.15"/>
    <n v="897.15"/>
    <n v="0"/>
    <n v="0"/>
  </r>
  <r>
    <x v="233"/>
    <d v="2015-02-12T00:00:00"/>
    <d v="2015-02-18T00:00:00"/>
    <x v="1"/>
    <x v="11"/>
    <x v="2"/>
    <s v="Sanjit Chand"/>
    <s v="Home Office"/>
    <s v="Concord"/>
    <x v="1"/>
    <n v="94521"/>
    <s v="West"/>
    <s v="FUR-CH-10000225"/>
    <x v="0"/>
    <s v="Chairs"/>
    <n v="129.56800000000001"/>
    <n v="50"/>
    <n v="79.568000000000012"/>
    <n v="11.935200000000002"/>
  </r>
  <r>
    <x v="234"/>
    <d v="2017-04-12T00:00:00"/>
    <d v="2017-04-14T00:00:00"/>
    <x v="3"/>
    <x v="8"/>
    <x v="0"/>
    <s v="Jason Fortune-"/>
    <s v="Corporate"/>
    <s v="Los Angeles"/>
    <x v="1"/>
    <n v="90036"/>
    <s v="West"/>
    <s v="FUR-CH-10000225"/>
    <x v="2"/>
    <s v="Chairs"/>
    <n v="194.352"/>
    <n v="194.352"/>
    <n v="0"/>
    <n v="0"/>
  </r>
  <r>
    <x v="235"/>
    <d v="2018-05-20T00:00:00"/>
    <d v="2018-05-24T00:00:00"/>
    <x v="0"/>
    <x v="2"/>
    <x v="2"/>
    <s v="Chuck Clark"/>
    <s v="Home Office"/>
    <s v="Lakewood"/>
    <x v="1"/>
    <n v="90712"/>
    <s v="West"/>
    <s v="FUR-CH-10000225"/>
    <x v="0"/>
    <s v="Chairs"/>
    <n v="518.27200000000005"/>
    <n v="518.27200000000005"/>
    <n v="0"/>
    <n v="0"/>
  </r>
  <r>
    <x v="236"/>
    <d v="2018-12-11T00:00:00"/>
    <d v="2018-12-17T00:00:00"/>
    <x v="0"/>
    <x v="3"/>
    <x v="2"/>
    <s v="Darrin Van Huff"/>
    <s v="Home Office"/>
    <s v="Jacksonville"/>
    <x v="8"/>
    <n v="32216"/>
    <s v="South"/>
    <s v="FUR-CH-10000225"/>
    <x v="0"/>
    <s v="Chairs"/>
    <n v="64.784000000000006"/>
    <n v="64.784000000000006"/>
    <n v="0"/>
    <n v="0"/>
  </r>
  <r>
    <x v="237"/>
    <d v="2017-08-12T00:00:00"/>
    <d v="2017-08-16T00:00:00"/>
    <x v="3"/>
    <x v="7"/>
    <x v="2"/>
    <s v="Becky Castell"/>
    <s v="Corporate"/>
    <s v="New York City"/>
    <x v="5"/>
    <n v="10011"/>
    <s v="East"/>
    <s v="FUR-CH-10000225"/>
    <x v="0"/>
    <s v="Chairs"/>
    <n v="145.76400000000001"/>
    <n v="145.76400000000001"/>
    <n v="0"/>
    <n v="0"/>
  </r>
  <r>
    <x v="238"/>
    <d v="2015-06-16T00:00:00"/>
    <d v="2015-06-22T00:00:00"/>
    <x v="1"/>
    <x v="4"/>
    <x v="2"/>
    <s v="Sonia Cooley"/>
    <s v="Home Office"/>
    <s v="Mishawaka"/>
    <x v="33"/>
    <n v="46544"/>
    <s v="Central"/>
    <s v="FUR-CH-10000225"/>
    <x v="0"/>
    <s v="Chairs"/>
    <n v="647.84"/>
    <n v="647.84"/>
    <n v="0"/>
    <n v="0"/>
  </r>
  <r>
    <x v="239"/>
    <d v="2016-04-18T00:00:00"/>
    <d v="2016-04-22T00:00:00"/>
    <x v="2"/>
    <x v="8"/>
    <x v="3"/>
    <s v="Michael Paige"/>
    <s v="Home Office"/>
    <s v="Mcallen"/>
    <x v="13"/>
    <n v="78501"/>
    <s v="Central"/>
    <s v="FUR-CH-10000225"/>
    <x v="0"/>
    <s v="Chairs"/>
    <n v="56.686"/>
    <n v="56.686"/>
    <n v="0"/>
    <n v="0"/>
  </r>
  <r>
    <x v="240"/>
    <d v="2015-10-11T00:00:00"/>
    <d v="2015-10-13T00:00:00"/>
    <x v="1"/>
    <x v="9"/>
    <x v="0"/>
    <s v="Helen Andreada"/>
    <s v="Consumer"/>
    <s v="Pasadena"/>
    <x v="1"/>
    <n v="91104"/>
    <s v="West"/>
    <s v="FUR-CH-10000229"/>
    <x v="0"/>
    <s v="Chairs"/>
    <n v="433.56799999999998"/>
    <n v="433.56799999999998"/>
    <n v="0"/>
    <n v="0"/>
  </r>
  <r>
    <x v="241"/>
    <d v="2017-11-04T00:00:00"/>
    <d v="2017-11-06T00:00:00"/>
    <x v="3"/>
    <x v="1"/>
    <x v="3"/>
    <s v="Tracy Poddar"/>
    <s v="Home Office"/>
    <s v="Eugene"/>
    <x v="23"/>
    <n v="97405"/>
    <s v="West"/>
    <s v="FUR-CH-10000229"/>
    <x v="0"/>
    <s v="Chairs"/>
    <n v="650.35199999999998"/>
    <n v="650.35199999999998"/>
    <n v="0"/>
    <n v="0"/>
  </r>
  <r>
    <x v="242"/>
    <d v="2017-06-12T00:00:00"/>
    <d v="2017-06-16T00:00:00"/>
    <x v="3"/>
    <x v="4"/>
    <x v="3"/>
    <s v="Arthur Wiediger"/>
    <s v="Corporate"/>
    <s v="Houston"/>
    <x v="13"/>
    <n v="77070"/>
    <s v="Central"/>
    <s v="FUR-CH-10000229"/>
    <x v="2"/>
    <s v="Chairs"/>
    <n v="379.37200000000001"/>
    <n v="304.37200000000001"/>
    <n v="75"/>
    <n v="11.25"/>
  </r>
  <r>
    <x v="243"/>
    <d v="2018-06-30T00:00:00"/>
    <d v="2018-07-04T00:00:00"/>
    <x v="0"/>
    <x v="4"/>
    <x v="3"/>
    <s v="Gary Hansen"/>
    <s v="Home Office"/>
    <s v="Chicago"/>
    <x v="0"/>
    <n v="60653"/>
    <s v="Central"/>
    <s v="FUR-CH-10000229"/>
    <x v="0"/>
    <s v="Chairs"/>
    <n v="569.05799999999999"/>
    <n v="569.05799999999999"/>
    <n v="0"/>
    <n v="0"/>
  </r>
  <r>
    <x v="244"/>
    <d v="2017-03-15T00:00:00"/>
    <d v="2017-03-16T00:00:00"/>
    <x v="3"/>
    <x v="5"/>
    <x v="0"/>
    <s v="Fred Chung"/>
    <s v="Home Office"/>
    <s v="San Francisco"/>
    <x v="1"/>
    <n v="94110"/>
    <s v="West"/>
    <s v="FUR-CH-10000309"/>
    <x v="1"/>
    <s v="Chairs"/>
    <n v="1352.0319999999999"/>
    <n v="852.03199999999993"/>
    <n v="500"/>
    <n v="75"/>
  </r>
  <r>
    <x v="245"/>
    <d v="2016-09-21T00:00:00"/>
    <d v="2016-09-26T00:00:00"/>
    <x v="2"/>
    <x v="0"/>
    <x v="2"/>
    <s v="Giulietta Baptist"/>
    <s v="Home Office"/>
    <s v="Columbia"/>
    <x v="34"/>
    <n v="29203"/>
    <s v="South"/>
    <s v="FUR-CH-10000309"/>
    <x v="0"/>
    <s v="Chairs"/>
    <n v="1690.04"/>
    <n v="1690.04"/>
    <n v="0"/>
    <n v="0"/>
  </r>
  <r>
    <x v="246"/>
    <d v="2016-04-27T00:00:00"/>
    <d v="2016-05-03T00:00:00"/>
    <x v="2"/>
    <x v="8"/>
    <x v="2"/>
    <s v="Greg Tran"/>
    <s v="Home Office"/>
    <s v="Washington"/>
    <x v="35"/>
    <n v="20016"/>
    <s v="East"/>
    <s v="FUR-CH-10000309"/>
    <x v="0"/>
    <s v="Chairs"/>
    <n v="1267.53"/>
    <n v="1267.53"/>
    <n v="0"/>
    <n v="0"/>
  </r>
  <r>
    <x v="247"/>
    <d v="2017-09-05T00:00:00"/>
    <d v="2017-09-09T00:00:00"/>
    <x v="3"/>
    <x v="0"/>
    <x v="2"/>
    <s v="Dean Braden"/>
    <s v="Home Office"/>
    <s v="Philadelphia"/>
    <x v="12"/>
    <n v="19134"/>
    <s v="East"/>
    <s v="FUR-CH-10000309"/>
    <x v="1"/>
    <s v="Chairs"/>
    <n v="887.27099999999996"/>
    <n v="737.27099999999996"/>
    <n v="150"/>
    <n v="22.5"/>
  </r>
  <r>
    <x v="248"/>
    <d v="2018-01-19T00:00:00"/>
    <d v="2018-01-24T00:00:00"/>
    <x v="0"/>
    <x v="6"/>
    <x v="3"/>
    <s v="Neola Schneider"/>
    <s v="Home Office"/>
    <s v="Philadelphia"/>
    <x v="12"/>
    <n v="19140"/>
    <s v="East"/>
    <s v="FUR-CH-10000309"/>
    <x v="0"/>
    <s v="Chairs"/>
    <n v="887.27099999999996"/>
    <n v="737.27099999999996"/>
    <n v="150"/>
    <n v="22.5"/>
  </r>
  <r>
    <x v="150"/>
    <d v="2016-10-05T00:00:00"/>
    <d v="2016-10-09T00:00:00"/>
    <x v="2"/>
    <x v="9"/>
    <x v="2"/>
    <s v="Jeremy Farry"/>
    <s v="Home Office"/>
    <s v="Portland"/>
    <x v="23"/>
    <n v="97206"/>
    <s v="West"/>
    <s v="FUR-CH-10000422"/>
    <x v="0"/>
    <s v="Chairs"/>
    <n v="291.16800000000001"/>
    <n v="291.16800000000001"/>
    <n v="0"/>
    <n v="0"/>
  </r>
  <r>
    <x v="249"/>
    <d v="2016-10-25T00:00:00"/>
    <d v="2016-10-25T00:00:00"/>
    <x v="2"/>
    <x v="9"/>
    <x v="1"/>
    <s v="Deirdre Greer"/>
    <s v="Home Office"/>
    <s v="Denver"/>
    <x v="7"/>
    <n v="80219"/>
    <s v="West"/>
    <s v="FUR-CH-10000422"/>
    <x v="0"/>
    <s v="Chairs"/>
    <n v="582.33600000000001"/>
    <n v="582.33600000000001"/>
    <n v="0"/>
    <n v="0"/>
  </r>
  <r>
    <x v="250"/>
    <d v="2015-01-13T00:00:00"/>
    <d v="2015-01-16T00:00:00"/>
    <x v="1"/>
    <x v="6"/>
    <x v="3"/>
    <s v="Natalie DeCherney"/>
    <s v="Home Office"/>
    <s v="Mount Pleasant"/>
    <x v="34"/>
    <n v="29464"/>
    <s v="South"/>
    <s v="FUR-CH-10000422"/>
    <x v="0"/>
    <s v="Chairs"/>
    <n v="545.94000000000005"/>
    <n v="545.94000000000005"/>
    <n v="0"/>
    <n v="0"/>
  </r>
  <r>
    <x v="251"/>
    <d v="2015-03-21T00:00:00"/>
    <d v="2015-03-25T00:00:00"/>
    <x v="1"/>
    <x v="5"/>
    <x v="2"/>
    <s v="Gary McGarr"/>
    <s v="Home Office"/>
    <s v="Knoxville"/>
    <x v="24"/>
    <n v="37918"/>
    <s v="South"/>
    <s v="FUR-CH-10000422"/>
    <x v="0"/>
    <s v="Chairs"/>
    <n v="218.376"/>
    <n v="218.376"/>
    <n v="0"/>
    <n v="0"/>
  </r>
  <r>
    <x v="252"/>
    <d v="2016-11-01T00:00:00"/>
    <d v="2016-11-03T00:00:00"/>
    <x v="2"/>
    <x v="1"/>
    <x v="3"/>
    <s v="Justin Hirsh"/>
    <s v="Home Office"/>
    <s v="New York City"/>
    <x v="5"/>
    <n v="10035"/>
    <s v="East"/>
    <s v="FUR-CH-10000422"/>
    <x v="0"/>
    <s v="Chairs"/>
    <n v="327.56400000000002"/>
    <n v="327.56400000000002"/>
    <n v="0"/>
    <n v="0"/>
  </r>
  <r>
    <x v="253"/>
    <d v="2018-11-07T00:00:00"/>
    <d v="2018-11-09T00:00:00"/>
    <x v="0"/>
    <x v="1"/>
    <x v="3"/>
    <s v="Katherine Nockton"/>
    <s v="Home Office"/>
    <s v="Clinton"/>
    <x v="14"/>
    <n v="20735"/>
    <s v="East"/>
    <s v="FUR-CH-10000422"/>
    <x v="0"/>
    <s v="Chairs"/>
    <n v="272.97000000000003"/>
    <n v="272.97000000000003"/>
    <n v="0"/>
    <n v="0"/>
  </r>
  <r>
    <x v="254"/>
    <d v="2017-05-31T00:00:00"/>
    <d v="2017-06-04T00:00:00"/>
    <x v="3"/>
    <x v="2"/>
    <x v="2"/>
    <s v="Beth Paige"/>
    <s v="Corporate"/>
    <s v="Decatur"/>
    <x v="0"/>
    <n v="62521"/>
    <s v="Central"/>
    <s v="FUR-CH-10000422"/>
    <x v="2"/>
    <s v="Chairs"/>
    <n v="191.07900000000001"/>
    <n v="174.07900000000001"/>
    <n v="17"/>
    <n v="2.5499999999999998"/>
  </r>
  <r>
    <x v="255"/>
    <d v="2018-03-25T00:00:00"/>
    <d v="2018-03-31T00:00:00"/>
    <x v="0"/>
    <x v="5"/>
    <x v="2"/>
    <s v="Justin Deggeller"/>
    <s v="Home Office"/>
    <s v="Milwaukee"/>
    <x v="16"/>
    <n v="53209"/>
    <s v="Central"/>
    <s v="FUR-CH-10000422"/>
    <x v="0"/>
    <s v="Chairs"/>
    <n v="90.99"/>
    <n v="90.99"/>
    <n v="0"/>
    <n v="0"/>
  </r>
  <r>
    <x v="256"/>
    <d v="2018-11-18T00:00:00"/>
    <d v="2018-11-23T00:00:00"/>
    <x v="0"/>
    <x v="1"/>
    <x v="2"/>
    <s v="Russell D'Ascenzo"/>
    <s v="Home Office"/>
    <s v="Chicago"/>
    <x v="0"/>
    <n v="60623"/>
    <s v="Central"/>
    <s v="FUR-CH-10000422"/>
    <x v="0"/>
    <s v="Chairs"/>
    <n v="127.386"/>
    <n v="127.386"/>
    <n v="0"/>
    <n v="0"/>
  </r>
  <r>
    <x v="257"/>
    <d v="2015-09-08T00:00:00"/>
    <d v="2015-09-14T00:00:00"/>
    <x v="1"/>
    <x v="0"/>
    <x v="2"/>
    <s v="Marc Crier"/>
    <s v="Consumer"/>
    <s v="Pasco"/>
    <x v="6"/>
    <n v="99301"/>
    <s v="West"/>
    <s v="FUR-CH-10000454"/>
    <x v="0"/>
    <s v="Chairs"/>
    <n v="975.92"/>
    <n v="975.92"/>
    <n v="0"/>
    <n v="0"/>
  </r>
  <r>
    <x v="258"/>
    <d v="2015-09-26T00:00:00"/>
    <d v="2015-09-27T00:00:00"/>
    <x v="1"/>
    <x v="0"/>
    <x v="0"/>
    <s v="Karen Ferguson"/>
    <s v="Home Office"/>
    <s v="San Diego"/>
    <x v="1"/>
    <n v="92105"/>
    <s v="West"/>
    <s v="FUR-CH-10000454"/>
    <x v="0"/>
    <s v="Chairs"/>
    <n v="585.55200000000002"/>
    <n v="50"/>
    <n v="535.55200000000002"/>
    <n v="80.332800000000006"/>
  </r>
  <r>
    <x v="49"/>
    <d v="2017-11-08T00:00:00"/>
    <d v="2017-11-11T00:00:00"/>
    <x v="3"/>
    <x v="1"/>
    <x v="3"/>
    <s v="Claire Gute"/>
    <s v="Home Office"/>
    <s v="Henderson"/>
    <x v="21"/>
    <n v="42420"/>
    <s v="South"/>
    <s v="FUR-CH-10000454"/>
    <x v="1"/>
    <s v="Chairs"/>
    <n v="731.94"/>
    <n v="731.94"/>
    <n v="0"/>
    <n v="0"/>
  </r>
  <r>
    <x v="259"/>
    <d v="2018-11-02T00:00:00"/>
    <d v="2018-11-05T00:00:00"/>
    <x v="0"/>
    <x v="1"/>
    <x v="3"/>
    <s v="Thomas Boland"/>
    <s v="Corporate"/>
    <s v="Henderson"/>
    <x v="21"/>
    <n v="42420"/>
    <s v="South"/>
    <s v="FUR-CH-10000454"/>
    <x v="0"/>
    <s v="Chairs"/>
    <n v="975.92"/>
    <n v="975.92"/>
    <n v="0"/>
    <n v="0"/>
  </r>
  <r>
    <x v="260"/>
    <d v="2018-11-29T00:00:00"/>
    <d v="2018-12-03T00:00:00"/>
    <x v="0"/>
    <x v="1"/>
    <x v="2"/>
    <s v="Ted Trevino"/>
    <s v="Consumer"/>
    <s v="Chattanooga"/>
    <x v="24"/>
    <n v="37421"/>
    <s v="South"/>
    <s v="FUR-CH-10000454"/>
    <x v="0"/>
    <s v="Chairs"/>
    <n v="390.36799999999999"/>
    <n v="390.36799999999999"/>
    <n v="0"/>
    <n v="0"/>
  </r>
  <r>
    <x v="261"/>
    <d v="2015-06-22T00:00:00"/>
    <d v="2015-06-27T00:00:00"/>
    <x v="1"/>
    <x v="4"/>
    <x v="2"/>
    <s v="Anna Andreadi"/>
    <s v="Home Office"/>
    <s v="Chester"/>
    <x v="12"/>
    <n v="19013"/>
    <s v="East"/>
    <s v="FUR-CH-10000454"/>
    <x v="0"/>
    <s v="Chairs"/>
    <n v="853.93"/>
    <n v="778.93"/>
    <n v="75"/>
    <n v="11.25"/>
  </r>
  <r>
    <x v="262"/>
    <d v="2017-04-01T00:00:00"/>
    <d v="2017-04-05T00:00:00"/>
    <x v="3"/>
    <x v="8"/>
    <x v="2"/>
    <s v="Frank Preis"/>
    <s v="Home Office"/>
    <s v="New York City"/>
    <x v="5"/>
    <n v="10009"/>
    <s v="East"/>
    <s v="FUR-CH-10000454"/>
    <x v="1"/>
    <s v="Chairs"/>
    <n v="1317.492"/>
    <n v="1317.492"/>
    <n v="0"/>
    <n v="0"/>
  </r>
  <r>
    <x v="263"/>
    <d v="2017-04-07T00:00:00"/>
    <d v="2017-04-12T00:00:00"/>
    <x v="3"/>
    <x v="8"/>
    <x v="2"/>
    <s v="Dorris liebe"/>
    <s v="Home Office"/>
    <s v="New York City"/>
    <x v="5"/>
    <n v="10035"/>
    <s v="East"/>
    <s v="FUR-CH-10000454"/>
    <x v="0"/>
    <s v="Chairs"/>
    <n v="658.74599999999998"/>
    <n v="658.74599999999998"/>
    <n v="0"/>
    <n v="0"/>
  </r>
  <r>
    <x v="264"/>
    <d v="2017-11-12T00:00:00"/>
    <d v="2017-11-16T00:00:00"/>
    <x v="3"/>
    <x v="1"/>
    <x v="2"/>
    <s v="Susan Pistek"/>
    <s v="Consumer"/>
    <s v="Parma"/>
    <x v="22"/>
    <n v="44134"/>
    <s v="East"/>
    <s v="FUR-CH-10000454"/>
    <x v="1"/>
    <s v="Chairs"/>
    <n v="1537.0740000000001"/>
    <n v="1537.0740000000001"/>
    <n v="0"/>
    <n v="0"/>
  </r>
  <r>
    <x v="265"/>
    <d v="2017-12-30T00:00:00"/>
    <d v="2018-01-01T00:00:00"/>
    <x v="3"/>
    <x v="3"/>
    <x v="0"/>
    <s v="Brian Dahlen"/>
    <s v="Corporate"/>
    <s v="Lancaster"/>
    <x v="12"/>
    <n v="17602"/>
    <s v="East"/>
    <s v="FUR-CH-10000454"/>
    <x v="0"/>
    <s v="Chairs"/>
    <n v="170.786"/>
    <n v="153.786"/>
    <n v="17"/>
    <n v="2.5499999999999998"/>
  </r>
  <r>
    <x v="266"/>
    <d v="2017-12-05T00:00:00"/>
    <d v="2017-12-09T00:00:00"/>
    <x v="3"/>
    <x v="3"/>
    <x v="2"/>
    <s v="Justin Ellison"/>
    <s v="Home Office"/>
    <s v="Franklin"/>
    <x v="16"/>
    <n v="53132"/>
    <s v="Central"/>
    <s v="FUR-CH-10000454"/>
    <x v="1"/>
    <s v="Chairs"/>
    <n v="1951.84"/>
    <n v="1951.84"/>
    <n v="0"/>
    <n v="0"/>
  </r>
  <r>
    <x v="267"/>
    <d v="2018-06-22T00:00:00"/>
    <d v="2018-06-26T00:00:00"/>
    <x v="0"/>
    <x v="4"/>
    <x v="2"/>
    <s v="Rick Bensley"/>
    <s v="Home Office"/>
    <s v="Detroit"/>
    <x v="10"/>
    <n v="48227"/>
    <s v="Central"/>
    <s v="FUR-CH-10000454"/>
    <x v="0"/>
    <s v="Chairs"/>
    <n v="487.96"/>
    <n v="487.96"/>
    <n v="0"/>
    <n v="0"/>
  </r>
  <r>
    <x v="268"/>
    <d v="2018-07-18T00:00:00"/>
    <d v="2018-07-23T00:00:00"/>
    <x v="0"/>
    <x v="10"/>
    <x v="2"/>
    <s v="Maris LaWare"/>
    <s v="Consumer"/>
    <s v="Phoenix"/>
    <x v="18"/>
    <n v="85023"/>
    <s v="West"/>
    <s v="FUR-CH-10000513"/>
    <x v="0"/>
    <s v="Chairs"/>
    <n v="311.976"/>
    <n v="311.976"/>
    <n v="0"/>
    <n v="0"/>
  </r>
  <r>
    <x v="269"/>
    <d v="2015-12-19T00:00:00"/>
    <d v="2015-12-21T00:00:00"/>
    <x v="1"/>
    <x v="3"/>
    <x v="3"/>
    <s v="Irene Maddox"/>
    <s v="Consumer"/>
    <s v="Florence"/>
    <x v="36"/>
    <n v="35630"/>
    <s v="South"/>
    <s v="FUR-CH-10000513"/>
    <x v="0"/>
    <s v="Chairs"/>
    <n v="1819.86"/>
    <n v="1819.86"/>
    <n v="0"/>
    <n v="0"/>
  </r>
  <r>
    <x v="270"/>
    <d v="2016-04-26T00:00:00"/>
    <d v="2016-05-02T00:00:00"/>
    <x v="2"/>
    <x v="8"/>
    <x v="2"/>
    <s v="Joel Eaton"/>
    <s v="Home Office"/>
    <s v="Memphis"/>
    <x v="24"/>
    <n v="38109"/>
    <s v="South"/>
    <s v="FUR-CH-10000513"/>
    <x v="0"/>
    <s v="Chairs"/>
    <n v="831.93600000000004"/>
    <n v="831.93600000000004"/>
    <n v="0"/>
    <n v="0"/>
  </r>
  <r>
    <x v="271"/>
    <d v="2017-11-06T00:00:00"/>
    <d v="2017-11-09T00:00:00"/>
    <x v="3"/>
    <x v="1"/>
    <x v="0"/>
    <s v="Kelly Lampkin"/>
    <s v="Corporate"/>
    <s v="Jacksonville"/>
    <x v="8"/>
    <n v="32216"/>
    <s v="South"/>
    <s v="FUR-CH-10000513"/>
    <x v="2"/>
    <s v="Chairs"/>
    <n v="207.98400000000001"/>
    <n v="207.98400000000001"/>
    <n v="0"/>
    <n v="0"/>
  </r>
  <r>
    <x v="272"/>
    <d v="2016-01-27T00:00:00"/>
    <d v="2016-01-29T00:00:00"/>
    <x v="2"/>
    <x v="6"/>
    <x v="3"/>
    <s v="Seth Vernon"/>
    <s v="Home Office"/>
    <s v="Cleveland"/>
    <x v="22"/>
    <n v="44105"/>
    <s v="East"/>
    <s v="FUR-CH-10000513"/>
    <x v="0"/>
    <s v="Chairs"/>
    <n v="181.98599999999999"/>
    <n v="164.98599999999999"/>
    <n v="17"/>
    <n v="2.5499999999999998"/>
  </r>
  <r>
    <x v="273"/>
    <d v="2016-10-09T00:00:00"/>
    <d v="2016-10-13T00:00:00"/>
    <x v="2"/>
    <x v="9"/>
    <x v="2"/>
    <s v="Fred McMath"/>
    <s v="Home Office"/>
    <s v="Detroit"/>
    <x v="10"/>
    <n v="48227"/>
    <s v="Central"/>
    <s v="FUR-CH-10000513"/>
    <x v="0"/>
    <s v="Chairs"/>
    <n v="389.97"/>
    <n v="389.97"/>
    <n v="0"/>
    <n v="0"/>
  </r>
  <r>
    <x v="274"/>
    <d v="2017-09-26T00:00:00"/>
    <d v="2017-09-30T00:00:00"/>
    <x v="3"/>
    <x v="0"/>
    <x v="2"/>
    <s v="Lisa Ryan"/>
    <s v="Corporate"/>
    <s v="Houston"/>
    <x v="13"/>
    <n v="77041"/>
    <s v="Central"/>
    <s v="FUR-CH-10000513"/>
    <x v="2"/>
    <s v="Chairs"/>
    <n v="454.96499999999997"/>
    <n v="454.96499999999997"/>
    <n v="0"/>
    <n v="0"/>
  </r>
  <r>
    <x v="275"/>
    <d v="2017-11-30T00:00:00"/>
    <d v="2017-12-06T00:00:00"/>
    <x v="3"/>
    <x v="1"/>
    <x v="2"/>
    <s v="Bruce Stewart"/>
    <s v="Corporate"/>
    <s v="Detroit"/>
    <x v="10"/>
    <n v="48227"/>
    <s v="Central"/>
    <s v="FUR-CH-10000513"/>
    <x v="2"/>
    <s v="Chairs"/>
    <n v="389.97"/>
    <n v="389.97"/>
    <n v="0"/>
    <n v="0"/>
  </r>
  <r>
    <x v="276"/>
    <d v="2018-05-22T00:00:00"/>
    <d v="2018-05-26T00:00:00"/>
    <x v="0"/>
    <x v="2"/>
    <x v="2"/>
    <s v="Laurel Elliston"/>
    <s v="Consumer"/>
    <s v="Chicago"/>
    <x v="0"/>
    <n v="60653"/>
    <s v="Central"/>
    <s v="FUR-CH-10000513"/>
    <x v="0"/>
    <s v="Chairs"/>
    <n v="181.98599999999999"/>
    <n v="164.98599999999999"/>
    <n v="17"/>
    <n v="2.5499999999999998"/>
  </r>
  <r>
    <x v="277"/>
    <d v="2018-10-01T00:00:00"/>
    <d v="2018-10-02T00:00:00"/>
    <x v="0"/>
    <x v="9"/>
    <x v="0"/>
    <s v="Neola Schneider"/>
    <s v="Consumer"/>
    <s v="San Jose"/>
    <x v="1"/>
    <n v="95123"/>
    <s v="West"/>
    <s v="FUR-CH-10000553"/>
    <x v="0"/>
    <s v="Chairs"/>
    <n v="108.608"/>
    <n v="108.608"/>
    <n v="0"/>
    <n v="0"/>
  </r>
  <r>
    <x v="278"/>
    <d v="2015-07-26T00:00:00"/>
    <d v="2015-08-01T00:00:00"/>
    <x v="1"/>
    <x v="10"/>
    <x v="2"/>
    <s v="Sheri Gordon"/>
    <s v="Consumer"/>
    <s v="Atlanta"/>
    <x v="19"/>
    <n v="30318"/>
    <s v="South"/>
    <s v="FUR-CH-10000553"/>
    <x v="0"/>
    <s v="Chairs"/>
    <n v="67.88"/>
    <n v="67.88"/>
    <n v="0"/>
    <n v="0"/>
  </r>
  <r>
    <x v="279"/>
    <d v="2018-10-30T00:00:00"/>
    <d v="2018-11-01T00:00:00"/>
    <x v="0"/>
    <x v="9"/>
    <x v="0"/>
    <s v="Ross DeVincentis"/>
    <s v="Home Office"/>
    <s v="Richmond"/>
    <x v="21"/>
    <n v="40475"/>
    <s v="South"/>
    <s v="FUR-CH-10000553"/>
    <x v="0"/>
    <s v="Chairs"/>
    <n v="33.94"/>
    <n v="33.94"/>
    <n v="0"/>
    <n v="0"/>
  </r>
  <r>
    <x v="280"/>
    <d v="2017-10-27T00:00:00"/>
    <d v="2017-10-31T00:00:00"/>
    <x v="3"/>
    <x v="9"/>
    <x v="2"/>
    <s v="Ben Wallace"/>
    <s v="Corporate"/>
    <s v="New York City"/>
    <x v="5"/>
    <n v="10011"/>
    <s v="East"/>
    <s v="FUR-CH-10000553"/>
    <x v="2"/>
    <s v="Chairs"/>
    <n v="427.64400000000001"/>
    <n v="427.64400000000001"/>
    <n v="0"/>
    <n v="0"/>
  </r>
  <r>
    <x v="281"/>
    <d v="2016-09-07T00:00:00"/>
    <d v="2016-09-11T00:00:00"/>
    <x v="2"/>
    <x v="0"/>
    <x v="2"/>
    <s v="Charles Crestani"/>
    <s v="Corporate"/>
    <s v="El Paso"/>
    <x v="13"/>
    <n v="79907"/>
    <s v="Central"/>
    <s v="FUR-CH-10000553"/>
    <x v="0"/>
    <s v="Chairs"/>
    <n v="47.515999999999998"/>
    <n v="47.515999999999998"/>
    <n v="0"/>
    <n v="0"/>
  </r>
  <r>
    <x v="282"/>
    <d v="2015-11-23T00:00:00"/>
    <d v="2015-11-25T00:00:00"/>
    <x v="1"/>
    <x v="1"/>
    <x v="0"/>
    <s v="Sanjit Chand"/>
    <s v="Consumer"/>
    <s v="Los Angeles"/>
    <x v="1"/>
    <n v="90004"/>
    <s v="West"/>
    <s v="FUR-CH-10000595"/>
    <x v="0"/>
    <s v="Chairs"/>
    <n v="381.44"/>
    <n v="381.44"/>
    <n v="0"/>
    <n v="0"/>
  </r>
  <r>
    <x v="283"/>
    <d v="2015-12-21T00:00:00"/>
    <d v="2015-12-27T00:00:00"/>
    <x v="1"/>
    <x v="3"/>
    <x v="2"/>
    <s v="Gary McGarr"/>
    <s v="Home Office"/>
    <s v="San Diego"/>
    <x v="1"/>
    <n v="92024"/>
    <s v="West"/>
    <s v="FUR-CH-10000595"/>
    <x v="0"/>
    <s v="Chairs"/>
    <n v="572.16"/>
    <n v="572.16"/>
    <n v="0"/>
    <n v="0"/>
  </r>
  <r>
    <x v="284"/>
    <d v="2016-11-07T00:00:00"/>
    <d v="2016-11-09T00:00:00"/>
    <x v="2"/>
    <x v="1"/>
    <x v="3"/>
    <s v="Karen Bern"/>
    <s v="Home Office"/>
    <s v="Los Angeles"/>
    <x v="1"/>
    <n v="90036"/>
    <s v="West"/>
    <s v="FUR-CH-10000595"/>
    <x v="0"/>
    <s v="Chairs"/>
    <n v="190.72"/>
    <n v="173.72"/>
    <n v="17"/>
    <n v="2.5499999999999998"/>
  </r>
  <r>
    <x v="285"/>
    <d v="2016-11-20T00:00:00"/>
    <d v="2016-11-24T00:00:00"/>
    <x v="2"/>
    <x v="1"/>
    <x v="2"/>
    <s v="Lena Creighton"/>
    <s v="Home Office"/>
    <s v="Oakland"/>
    <x v="1"/>
    <n v="94601"/>
    <s v="West"/>
    <s v="FUR-CH-10000595"/>
    <x v="0"/>
    <s v="Chairs"/>
    <n v="572.16"/>
    <n v="572.16"/>
    <n v="0"/>
    <n v="0"/>
  </r>
  <r>
    <x v="286"/>
    <d v="2016-07-13T00:00:00"/>
    <d v="2016-07-15T00:00:00"/>
    <x v="2"/>
    <x v="10"/>
    <x v="3"/>
    <s v="Natalie DeCherney"/>
    <s v="Consumer"/>
    <s v="New York City"/>
    <x v="5"/>
    <n v="10035"/>
    <s v="East"/>
    <s v="FUR-CH-10000595"/>
    <x v="0"/>
    <s v="Chairs"/>
    <n v="1931.04"/>
    <n v="1931.04"/>
    <n v="0"/>
    <n v="0"/>
  </r>
  <r>
    <x v="287"/>
    <d v="2016-11-07T00:00:00"/>
    <d v="2016-11-09T00:00:00"/>
    <x v="2"/>
    <x v="1"/>
    <x v="3"/>
    <s v="Stewart Visinsky"/>
    <s v="Home Office"/>
    <s v="Burlington"/>
    <x v="32"/>
    <m/>
    <s v="East"/>
    <s v="FUR-CH-10000595"/>
    <x v="0"/>
    <s v="Chairs"/>
    <n v="715.2"/>
    <n v="715.2"/>
    <n v="0"/>
    <n v="0"/>
  </r>
  <r>
    <x v="288"/>
    <d v="2018-06-12T00:00:00"/>
    <d v="2018-06-18T00:00:00"/>
    <x v="0"/>
    <x v="4"/>
    <x v="2"/>
    <s v="Sarah Bern"/>
    <s v="Home Office"/>
    <s v="New York City"/>
    <x v="5"/>
    <n v="10035"/>
    <s v="East"/>
    <s v="FUR-CH-10000595"/>
    <x v="0"/>
    <s v="Chairs"/>
    <n v="858.24"/>
    <n v="858.24"/>
    <n v="0"/>
    <n v="0"/>
  </r>
  <r>
    <x v="289"/>
    <d v="2018-05-07T00:00:00"/>
    <d v="2018-05-11T00:00:00"/>
    <x v="0"/>
    <x v="2"/>
    <x v="2"/>
    <s v="Rick Wilson"/>
    <s v="Corporate"/>
    <s v="Detroit"/>
    <x v="10"/>
    <n v="48234"/>
    <s v="Central"/>
    <s v="FUR-CH-10000595"/>
    <x v="0"/>
    <s v="Chairs"/>
    <n v="476.8"/>
    <n v="476.8"/>
    <n v="0"/>
    <n v="0"/>
  </r>
  <r>
    <x v="290"/>
    <d v="2015-11-11T00:00:00"/>
    <d v="2015-11-14T00:00:00"/>
    <x v="1"/>
    <x v="1"/>
    <x v="3"/>
    <s v="Tracy Zic"/>
    <s v="Home Office"/>
    <s v="Louisville"/>
    <x v="7"/>
    <n v="80027"/>
    <s v="West"/>
    <s v="FUR-CH-10000665"/>
    <x v="0"/>
    <s v="Chairs"/>
    <n v="603.91999999999996"/>
    <n v="603.91999999999996"/>
    <n v="0"/>
    <n v="0"/>
  </r>
  <r>
    <x v="291"/>
    <d v="2018-07-26T00:00:00"/>
    <d v="2018-08-01T00:00:00"/>
    <x v="0"/>
    <x v="10"/>
    <x v="2"/>
    <s v="George Zrebassa"/>
    <s v="Corporate"/>
    <s v="Los Angeles"/>
    <x v="1"/>
    <n v="90036"/>
    <s v="West"/>
    <s v="FUR-CH-10000665"/>
    <x v="0"/>
    <s v="Chairs"/>
    <n v="362.35199999999998"/>
    <n v="362.35199999999998"/>
    <n v="0"/>
    <n v="0"/>
  </r>
  <r>
    <x v="292"/>
    <d v="2018-06-16T00:00:00"/>
    <d v="2018-06-21T00:00:00"/>
    <x v="0"/>
    <x v="4"/>
    <x v="3"/>
    <s v="Joel Eaton"/>
    <s v="Home Office"/>
    <s v="Florence"/>
    <x v="21"/>
    <n v="41042"/>
    <s v="South"/>
    <s v="FUR-CH-10000665"/>
    <x v="0"/>
    <s v="Chairs"/>
    <n v="301.95999999999998"/>
    <n v="301.95999999999998"/>
    <n v="0"/>
    <n v="0"/>
  </r>
  <r>
    <x v="293"/>
    <d v="2016-09-06T00:00:00"/>
    <d v="2016-09-13T00:00:00"/>
    <x v="2"/>
    <x v="0"/>
    <x v="2"/>
    <s v="Chuck Clark"/>
    <s v="Home Office"/>
    <s v="New York City"/>
    <x v="5"/>
    <n v="10024"/>
    <s v="East"/>
    <s v="FUR-CH-10000665"/>
    <x v="0"/>
    <s v="Chairs"/>
    <n v="271.76400000000001"/>
    <n v="271.76400000000001"/>
    <n v="0"/>
    <n v="0"/>
  </r>
  <r>
    <x v="294"/>
    <d v="2018-03-24T00:00:00"/>
    <d v="2018-03-28T00:00:00"/>
    <x v="0"/>
    <x v="5"/>
    <x v="2"/>
    <s v="Mark Van Huff"/>
    <s v="Home Office"/>
    <s v="New York City"/>
    <x v="5"/>
    <n v="10011"/>
    <s v="East"/>
    <s v="FUR-CH-10000665"/>
    <x v="0"/>
    <s v="Chairs"/>
    <n v="271.76400000000001"/>
    <n v="271.76400000000001"/>
    <n v="0"/>
    <n v="0"/>
  </r>
  <r>
    <x v="295"/>
    <d v="2017-03-21T00:00:00"/>
    <d v="2017-03-28T00:00:00"/>
    <x v="3"/>
    <x v="5"/>
    <x v="2"/>
    <s v="Kean Takahito"/>
    <s v="Corporate"/>
    <s v="Chicago"/>
    <x v="0"/>
    <n v="60623"/>
    <s v="Central"/>
    <s v="FUR-CH-10000665"/>
    <x v="0"/>
    <s v="Chairs"/>
    <n v="528.42999999999995"/>
    <n v="528.42999999999995"/>
    <n v="0"/>
    <n v="0"/>
  </r>
  <r>
    <x v="296"/>
    <d v="2017-07-02T00:00:00"/>
    <d v="2017-07-03T00:00:00"/>
    <x v="3"/>
    <x v="10"/>
    <x v="0"/>
    <s v="Erin Ashbrook"/>
    <s v="Corporate"/>
    <s v="Huntsville"/>
    <x v="13"/>
    <n v="77340"/>
    <s v="Central"/>
    <s v="FUR-CH-10000665"/>
    <x v="0"/>
    <s v="Chairs"/>
    <n v="528.42999999999995"/>
    <n v="528.42999999999995"/>
    <n v="0"/>
    <n v="0"/>
  </r>
  <r>
    <x v="297"/>
    <d v="2018-09-24T00:00:00"/>
    <d v="2018-09-28T00:00:00"/>
    <x v="0"/>
    <x v="0"/>
    <x v="2"/>
    <s v="Karen Bern"/>
    <s v="Home Office"/>
    <s v="Saint Cloud"/>
    <x v="37"/>
    <n v="56301"/>
    <s v="Central"/>
    <s v="FUR-CH-10000665"/>
    <x v="0"/>
    <s v="Chairs"/>
    <n v="603.91999999999996"/>
    <n v="603.91999999999996"/>
    <n v="0"/>
    <n v="0"/>
  </r>
  <r>
    <x v="298"/>
    <d v="2018-10-22T00:00:00"/>
    <d v="2018-10-24T00:00:00"/>
    <x v="0"/>
    <x v="9"/>
    <x v="3"/>
    <s v="Helen Abelman"/>
    <s v="Home Office"/>
    <s v="Fort Collins"/>
    <x v="7"/>
    <n v="80525"/>
    <s v="West"/>
    <s v="FUR-CH-10000749"/>
    <x v="0"/>
    <s v="Chairs"/>
    <n v="579.13599999999997"/>
    <n v="579.13599999999997"/>
    <n v="0"/>
    <n v="0"/>
  </r>
  <r>
    <x v="299"/>
    <d v="2015-10-14T00:00:00"/>
    <d v="2015-10-17T00:00:00"/>
    <x v="1"/>
    <x v="9"/>
    <x v="0"/>
    <s v="Toby Carlisle"/>
    <s v="Consumer"/>
    <s v="Everett"/>
    <x v="26"/>
    <n v="2149"/>
    <s v="East"/>
    <s v="FUR-CH-10000749"/>
    <x v="0"/>
    <s v="Chairs"/>
    <n v="1628.82"/>
    <n v="1628.82"/>
    <n v="0"/>
    <n v="0"/>
  </r>
  <r>
    <x v="300"/>
    <d v="2016-08-08T00:00:00"/>
    <d v="2016-08-08T00:00:00"/>
    <x v="2"/>
    <x v="7"/>
    <x v="1"/>
    <s v="Thomas Thornton"/>
    <s v="Home Office"/>
    <s v="San Francisco"/>
    <x v="1"/>
    <n v="94109"/>
    <s v="West"/>
    <s v="FUR-CH-10000785"/>
    <x v="0"/>
    <s v="Chairs"/>
    <n v="144.78399999999999"/>
    <n v="144.78399999999999"/>
    <n v="0"/>
    <n v="0"/>
  </r>
  <r>
    <x v="301"/>
    <d v="2017-01-21T00:00:00"/>
    <d v="2017-01-23T00:00:00"/>
    <x v="3"/>
    <x v="6"/>
    <x v="3"/>
    <s v="Tamara Dahlen"/>
    <s v="Home Office"/>
    <s v="San Diego"/>
    <x v="1"/>
    <n v="92037"/>
    <s v="West"/>
    <s v="FUR-CH-10000785"/>
    <x v="1"/>
    <s v="Chairs"/>
    <n v="1013.4880000000001"/>
    <n v="1013.4880000000001"/>
    <n v="0"/>
    <n v="0"/>
  </r>
  <r>
    <x v="302"/>
    <d v="2018-09-17T00:00:00"/>
    <d v="2018-09-22T00:00:00"/>
    <x v="0"/>
    <x v="0"/>
    <x v="3"/>
    <s v="Meg O'Connel"/>
    <s v="Home Office"/>
    <s v="Roswell"/>
    <x v="19"/>
    <n v="30076"/>
    <s v="South"/>
    <s v="FUR-CH-10000785"/>
    <x v="0"/>
    <s v="Chairs"/>
    <n v="723.92"/>
    <n v="648.91999999999996"/>
    <n v="75"/>
    <n v="11.25"/>
  </r>
  <r>
    <x v="303"/>
    <d v="2016-09-21T00:00:00"/>
    <d v="2016-09-26T00:00:00"/>
    <x v="2"/>
    <x v="0"/>
    <x v="2"/>
    <s v="Tracy Hopkins"/>
    <s v="Home Office"/>
    <s v="Everett"/>
    <x v="26"/>
    <n v="2149"/>
    <s v="East"/>
    <s v="FUR-CH-10000785"/>
    <x v="0"/>
    <s v="Chairs"/>
    <n v="542.94000000000005"/>
    <n v="542.94000000000005"/>
    <n v="0"/>
    <n v="0"/>
  </r>
  <r>
    <x v="304"/>
    <d v="2016-12-10T00:00:00"/>
    <d v="2016-12-16T00:00:00"/>
    <x v="2"/>
    <x v="3"/>
    <x v="2"/>
    <s v="Kalyca Meade"/>
    <s v="Home Office"/>
    <s v="Baltimore"/>
    <x v="14"/>
    <n v="21215"/>
    <s v="East"/>
    <s v="FUR-CH-10000785"/>
    <x v="0"/>
    <s v="Chairs"/>
    <n v="542.94000000000005"/>
    <n v="542.94000000000005"/>
    <n v="0"/>
    <n v="0"/>
  </r>
  <r>
    <x v="305"/>
    <d v="2017-11-14T00:00:00"/>
    <d v="2017-11-19T00:00:00"/>
    <x v="3"/>
    <x v="1"/>
    <x v="3"/>
    <s v="Eugene Barchas"/>
    <s v="Corporate"/>
    <s v="Philadelphia"/>
    <x v="12"/>
    <n v="19134"/>
    <s v="East"/>
    <s v="FUR-CH-10000785"/>
    <x v="2"/>
    <s v="Chairs"/>
    <n v="380.05799999999999"/>
    <n v="305.05799999999999"/>
    <n v="75"/>
    <n v="11.25"/>
  </r>
  <r>
    <x v="306"/>
    <d v="2018-06-19T00:00:00"/>
    <d v="2018-06-21T00:00:00"/>
    <x v="0"/>
    <x v="4"/>
    <x v="3"/>
    <s v="Katharine Harms"/>
    <s v="Home Office"/>
    <s v="Newark"/>
    <x v="22"/>
    <n v="43055"/>
    <s v="East"/>
    <s v="FUR-CH-10000785"/>
    <x v="0"/>
    <s v="Chairs"/>
    <n v="760.11599999999999"/>
    <n v="760.11599999999999"/>
    <n v="0"/>
    <n v="0"/>
  </r>
  <r>
    <x v="307"/>
    <d v="2018-09-25T00:00:00"/>
    <d v="2018-10-01T00:00:00"/>
    <x v="0"/>
    <x v="0"/>
    <x v="2"/>
    <s v="Katrina Willman"/>
    <s v="Consumer"/>
    <s v="New York City"/>
    <x v="5"/>
    <n v="10009"/>
    <s v="East"/>
    <s v="FUR-CH-10000785"/>
    <x v="0"/>
    <s v="Chairs"/>
    <n v="488.64600000000002"/>
    <n v="488.64600000000002"/>
    <n v="0"/>
    <n v="0"/>
  </r>
  <r>
    <x v="308"/>
    <d v="2018-11-24T00:00:00"/>
    <d v="2018-11-28T00:00:00"/>
    <x v="0"/>
    <x v="1"/>
    <x v="2"/>
    <s v="Todd Sumrall"/>
    <s v="Corporate"/>
    <s v="New York City"/>
    <x v="5"/>
    <n v="10035"/>
    <s v="East"/>
    <s v="FUR-CH-10000785"/>
    <x v="0"/>
    <s v="Chairs"/>
    <n v="977.29200000000003"/>
    <n v="977.29200000000003"/>
    <n v="0"/>
    <n v="0"/>
  </r>
  <r>
    <x v="309"/>
    <d v="2017-07-07T00:00:00"/>
    <d v="2017-07-11T00:00:00"/>
    <x v="3"/>
    <x v="10"/>
    <x v="3"/>
    <s v="Barry Franz√∂sisch"/>
    <s v="Corporate"/>
    <s v="Aurora"/>
    <x v="0"/>
    <n v="60505"/>
    <s v="Central"/>
    <s v="FUR-CH-10000785"/>
    <x v="2"/>
    <s v="Chairs"/>
    <n v="253.37200000000001"/>
    <n v="253.37200000000001"/>
    <n v="0"/>
    <n v="0"/>
  </r>
  <r>
    <x v="310"/>
    <d v="2018-03-03T00:00:00"/>
    <d v="2018-03-10T00:00:00"/>
    <x v="0"/>
    <x v="5"/>
    <x v="2"/>
    <s v="Emily Phan"/>
    <s v="Consumer"/>
    <s v="Dearborn Heights"/>
    <x v="10"/>
    <n v="48127"/>
    <s v="Central"/>
    <s v="FUR-CH-10000785"/>
    <x v="0"/>
    <s v="Chairs"/>
    <n v="180.98"/>
    <n v="163.98"/>
    <n v="17"/>
    <n v="2.5499999999999998"/>
  </r>
  <r>
    <x v="311"/>
    <d v="2017-12-25T00:00:00"/>
    <d v="2017-12-30T00:00:00"/>
    <x v="3"/>
    <x v="3"/>
    <x v="2"/>
    <s v="Joe Elijah"/>
    <s v="Home Office"/>
    <s v="Seattle"/>
    <x v="6"/>
    <n v="98115"/>
    <s v="West"/>
    <s v="FUR-CH-10000847"/>
    <x v="0"/>
    <s v="Chairs"/>
    <n v="698.35199999999998"/>
    <n v="698.35199999999998"/>
    <n v="0"/>
    <n v="0"/>
  </r>
  <r>
    <x v="312"/>
    <d v="2017-10-27T00:00:00"/>
    <d v="2017-11-01T00:00:00"/>
    <x v="3"/>
    <x v="9"/>
    <x v="3"/>
    <s v="Ben Wallace"/>
    <s v="Corporate"/>
    <s v="Hampton"/>
    <x v="17"/>
    <n v="23666"/>
    <s v="South"/>
    <s v="FUR-CH-10000847"/>
    <x v="2"/>
    <s v="Chairs"/>
    <n v="290.98"/>
    <n v="290.98"/>
    <n v="0"/>
    <n v="0"/>
  </r>
  <r>
    <x v="12"/>
    <d v="2018-06-15T00:00:00"/>
    <d v="2018-06-19T00:00:00"/>
    <x v="0"/>
    <x v="4"/>
    <x v="2"/>
    <s v="Joe Elijah"/>
    <s v="Home Office"/>
    <s v="Monroe"/>
    <x v="9"/>
    <n v="28110"/>
    <s v="South"/>
    <s v="FUR-CH-10000847"/>
    <x v="0"/>
    <s v="Chairs"/>
    <n v="698.35199999999998"/>
    <n v="698.35199999999998"/>
    <n v="0"/>
    <n v="0"/>
  </r>
  <r>
    <x v="313"/>
    <d v="2015-11-24T00:00:00"/>
    <d v="2015-11-24T00:00:00"/>
    <x v="1"/>
    <x v="1"/>
    <x v="1"/>
    <s v="Muhammed Yedwab"/>
    <s v="Home Office"/>
    <s v="Columbus"/>
    <x v="22"/>
    <n v="43229"/>
    <s v="East"/>
    <s v="FUR-CH-10000847"/>
    <x v="0"/>
    <s v="Chairs"/>
    <n v="611.05799999999999"/>
    <n v="611.05799999999999"/>
    <n v="0"/>
    <n v="0"/>
  </r>
  <r>
    <x v="314"/>
    <d v="2017-04-02T00:00:00"/>
    <d v="2017-04-06T00:00:00"/>
    <x v="3"/>
    <x v="8"/>
    <x v="3"/>
    <s v="Denny Joy"/>
    <s v="Home Office"/>
    <s v="Milwaukee"/>
    <x v="16"/>
    <n v="53209"/>
    <s v="Central"/>
    <s v="FUR-CH-10000847"/>
    <x v="1"/>
    <s v="Chairs"/>
    <n v="1454.9"/>
    <n v="1454.9"/>
    <n v="0"/>
    <n v="0"/>
  </r>
  <r>
    <x v="315"/>
    <d v="2018-12-09T00:00:00"/>
    <d v="2018-12-13T00:00:00"/>
    <x v="0"/>
    <x v="3"/>
    <x v="2"/>
    <s v="Damala Kotsonis"/>
    <s v="Home Office"/>
    <s v="Detroit"/>
    <x v="10"/>
    <n v="48234"/>
    <s v="Central"/>
    <s v="FUR-CH-10000847"/>
    <x v="0"/>
    <s v="Chairs"/>
    <n v="872.94"/>
    <n v="872.94"/>
    <n v="0"/>
    <n v="0"/>
  </r>
  <r>
    <x v="282"/>
    <d v="2015-11-23T00:00:00"/>
    <d v="2015-11-25T00:00:00"/>
    <x v="1"/>
    <x v="1"/>
    <x v="0"/>
    <s v="Sanjit Chand"/>
    <s v="Home Office"/>
    <s v="Los Angeles"/>
    <x v="1"/>
    <n v="90004"/>
    <s v="West"/>
    <s v="FUR-CH-10000863"/>
    <x v="0"/>
    <s v="Chairs"/>
    <n v="603.91999999999996"/>
    <n v="603.91999999999996"/>
    <n v="0"/>
    <n v="0"/>
  </r>
  <r>
    <x v="316"/>
    <d v="2018-01-30T00:00:00"/>
    <d v="2018-02-06T00:00:00"/>
    <x v="0"/>
    <x v="6"/>
    <x v="2"/>
    <s v="Eugene Hildebrand"/>
    <s v="Home Office"/>
    <s v="San Francisco"/>
    <x v="1"/>
    <n v="94110"/>
    <s v="West"/>
    <s v="FUR-CH-10000863"/>
    <x v="0"/>
    <s v="Chairs"/>
    <n v="120.78400000000001"/>
    <n v="120.78400000000001"/>
    <n v="0"/>
    <n v="0"/>
  </r>
  <r>
    <x v="317"/>
    <d v="2018-05-28T00:00:00"/>
    <d v="2018-05-30T00:00:00"/>
    <x v="0"/>
    <x v="2"/>
    <x v="3"/>
    <s v="Patrick O'Donnell"/>
    <s v="Home Office"/>
    <s v="Columbia"/>
    <x v="34"/>
    <n v="29203"/>
    <s v="South"/>
    <s v="FUR-CH-10000863"/>
    <x v="0"/>
    <s v="Chairs"/>
    <n v="301.95999999999998"/>
    <n v="301.95999999999998"/>
    <n v="0"/>
    <n v="0"/>
  </r>
  <r>
    <x v="318"/>
    <d v="2016-05-29T00:00:00"/>
    <d v="2016-05-31T00:00:00"/>
    <x v="2"/>
    <x v="2"/>
    <x v="0"/>
    <s v="Victoria Pisteka"/>
    <s v="Home Office"/>
    <s v="Columbus"/>
    <x v="22"/>
    <n v="43229"/>
    <s v="East"/>
    <s v="FUR-CH-10000863"/>
    <x v="0"/>
    <s v="Chairs"/>
    <n v="317.05799999999999"/>
    <n v="317.05799999999999"/>
    <n v="0"/>
    <n v="0"/>
  </r>
  <r>
    <x v="319"/>
    <d v="2015-03-01T00:00:00"/>
    <d v="2015-03-05T00:00:00"/>
    <x v="1"/>
    <x v="5"/>
    <x v="2"/>
    <s v="Vicky Freymann"/>
    <s v="Home Office"/>
    <s v="Elmhurst"/>
    <x v="0"/>
    <n v="60126"/>
    <s v="Central"/>
    <s v="FUR-CH-10000863"/>
    <x v="0"/>
    <s v="Chairs"/>
    <n v="634.11599999999999"/>
    <n v="634.11599999999999"/>
    <n v="0"/>
    <n v="0"/>
  </r>
  <r>
    <x v="320"/>
    <d v="2016-05-26T00:00:00"/>
    <d v="2016-05-28T00:00:00"/>
    <x v="2"/>
    <x v="2"/>
    <x v="3"/>
    <s v="Pamela Stobb"/>
    <s v="Home Office"/>
    <s v="San Antonio"/>
    <x v="13"/>
    <n v="78207"/>
    <s v="Central"/>
    <s v="FUR-CH-10000863"/>
    <x v="0"/>
    <s v="Chairs"/>
    <n v="105.68600000000001"/>
    <n v="105.68600000000001"/>
    <n v="0"/>
    <n v="0"/>
  </r>
  <r>
    <x v="321"/>
    <d v="2017-11-18T00:00:00"/>
    <d v="2017-11-23T00:00:00"/>
    <x v="3"/>
    <x v="1"/>
    <x v="3"/>
    <s v="Ashley Jarboe"/>
    <s v="Corporate"/>
    <s v="Taylor"/>
    <x v="10"/>
    <n v="48180"/>
    <s v="Central"/>
    <s v="FUR-CH-10000863"/>
    <x v="2"/>
    <s v="Chairs"/>
    <n v="301.95999999999998"/>
    <n v="301.95999999999998"/>
    <n v="0"/>
    <n v="0"/>
  </r>
  <r>
    <x v="322"/>
    <d v="2015-05-26T00:00:00"/>
    <d v="2015-05-30T00:00:00"/>
    <x v="1"/>
    <x v="2"/>
    <x v="2"/>
    <s v="Herbert Flentye"/>
    <s v="Home Office"/>
    <s v="Los Angeles"/>
    <x v="1"/>
    <n v="90008"/>
    <s v="West"/>
    <s v="FUR-CH-10000988"/>
    <x v="0"/>
    <s v="Chairs"/>
    <n v="225.29599999999999"/>
    <n v="225.29599999999999"/>
    <n v="0"/>
    <n v="0"/>
  </r>
  <r>
    <x v="323"/>
    <d v="2015-11-11T00:00:00"/>
    <d v="2015-11-18T00:00:00"/>
    <x v="1"/>
    <x v="1"/>
    <x v="2"/>
    <s v="Arthur Prichep"/>
    <s v="Consumer"/>
    <s v="Los Angeles"/>
    <x v="1"/>
    <n v="90008"/>
    <s v="West"/>
    <s v="FUR-CH-10000988"/>
    <x v="0"/>
    <s v="Chairs"/>
    <n v="112.648"/>
    <n v="112.648"/>
    <n v="0"/>
    <n v="0"/>
  </r>
  <r>
    <x v="324"/>
    <d v="2017-09-24T00:00:00"/>
    <d v="2017-09-28T00:00:00"/>
    <x v="3"/>
    <x v="0"/>
    <x v="2"/>
    <s v="Edward Hooks"/>
    <s v="Home Office"/>
    <s v="Los Angeles"/>
    <x v="1"/>
    <n v="90049"/>
    <s v="West"/>
    <s v="FUR-CH-10000988"/>
    <x v="0"/>
    <s v="Chairs"/>
    <n v="563.24"/>
    <n v="563.24"/>
    <n v="0"/>
    <n v="0"/>
  </r>
  <r>
    <x v="325"/>
    <d v="2018-07-21T00:00:00"/>
    <d v="2018-07-25T00:00:00"/>
    <x v="0"/>
    <x v="10"/>
    <x v="2"/>
    <s v="Shaun Weien"/>
    <s v="Home Office"/>
    <s v="San Diego"/>
    <x v="1"/>
    <n v="92024"/>
    <s v="West"/>
    <s v="FUR-CH-10000988"/>
    <x v="0"/>
    <s v="Chairs"/>
    <n v="225.29599999999999"/>
    <n v="225.29599999999999"/>
    <n v="0"/>
    <n v="0"/>
  </r>
  <r>
    <x v="326"/>
    <d v="2015-12-16T00:00:00"/>
    <d v="2015-12-20T00:00:00"/>
    <x v="1"/>
    <x v="3"/>
    <x v="3"/>
    <s v="Ken Black"/>
    <s v="Corporate"/>
    <s v="Hialeah"/>
    <x v="8"/>
    <n v="33012"/>
    <s v="South"/>
    <s v="FUR-CH-10000988"/>
    <x v="0"/>
    <s v="Chairs"/>
    <n v="1013.832"/>
    <n v="1013.832"/>
    <n v="0"/>
    <n v="0"/>
  </r>
  <r>
    <x v="327"/>
    <d v="2017-07-18T00:00:00"/>
    <d v="2017-07-23T00:00:00"/>
    <x v="3"/>
    <x v="10"/>
    <x v="2"/>
    <s v="Katharine Harms"/>
    <s v="Corporate"/>
    <s v="Bowling Green"/>
    <x v="21"/>
    <n v="42104"/>
    <s v="South"/>
    <s v="FUR-CH-10000988"/>
    <x v="0"/>
    <s v="Chairs"/>
    <n v="140.81"/>
    <n v="140.81"/>
    <n v="0"/>
    <n v="0"/>
  </r>
  <r>
    <x v="328"/>
    <d v="2017-08-15T00:00:00"/>
    <d v="2017-08-17T00:00:00"/>
    <x v="3"/>
    <x v="7"/>
    <x v="3"/>
    <s v="Christopher Conant"/>
    <s v="Corporate"/>
    <s v="Fayetteville"/>
    <x v="9"/>
    <n v="28314"/>
    <s v="South"/>
    <s v="FUR-CH-10000988"/>
    <x v="2"/>
    <s v="Chairs"/>
    <n v="225.29599999999999"/>
    <n v="225.29599999999999"/>
    <n v="0"/>
    <n v="0"/>
  </r>
  <r>
    <x v="329"/>
    <d v="2015-09-19T00:00:00"/>
    <d v="2015-09-19T00:00:00"/>
    <x v="1"/>
    <x v="0"/>
    <x v="1"/>
    <s v="Bill Shonely"/>
    <s v="Home Office"/>
    <s v="New York City"/>
    <x v="5"/>
    <n v="10011"/>
    <s v="East"/>
    <s v="FUR-CH-10000988"/>
    <x v="0"/>
    <s v="Chairs"/>
    <n v="887.10299999999995"/>
    <n v="737.10299999999995"/>
    <n v="150"/>
    <n v="22.5"/>
  </r>
  <r>
    <x v="330"/>
    <d v="2017-10-31T00:00:00"/>
    <d v="2017-11-06T00:00:00"/>
    <x v="3"/>
    <x v="9"/>
    <x v="2"/>
    <s v="Bill Donatelli"/>
    <s v="Corporate"/>
    <s v="Philadelphia"/>
    <x v="12"/>
    <n v="19143"/>
    <s v="East"/>
    <s v="FUR-CH-10000988"/>
    <x v="0"/>
    <s v="Chairs"/>
    <n v="492.83499999999998"/>
    <n v="492.83499999999998"/>
    <n v="0"/>
    <n v="0"/>
  </r>
  <r>
    <x v="331"/>
    <d v="2016-09-24T00:00:00"/>
    <d v="2016-09-28T00:00:00"/>
    <x v="2"/>
    <x v="0"/>
    <x v="2"/>
    <s v="Deanra Eno"/>
    <s v="Home Office"/>
    <s v="Dubuque"/>
    <x v="38"/>
    <n v="52001"/>
    <s v="Central"/>
    <s v="FUR-CH-10000988"/>
    <x v="0"/>
    <s v="Chairs"/>
    <n v="1408.1"/>
    <n v="1408.1"/>
    <n v="0"/>
    <n v="0"/>
  </r>
  <r>
    <x v="332"/>
    <d v="2015-12-24T00:00:00"/>
    <d v="2015-12-29T00:00:00"/>
    <x v="1"/>
    <x v="3"/>
    <x v="2"/>
    <s v="Julie Creighton"/>
    <s v="Home Office"/>
    <s v="Los Angeles"/>
    <x v="1"/>
    <n v="90045"/>
    <s v="West"/>
    <s v="FUR-CH-10001146"/>
    <x v="0"/>
    <s v="Chairs"/>
    <n v="292.27199999999999"/>
    <n v="292.27199999999999"/>
    <n v="0"/>
    <n v="0"/>
  </r>
  <r>
    <x v="333"/>
    <d v="2017-10-01T00:00:00"/>
    <d v="2017-10-02T00:00:00"/>
    <x v="3"/>
    <x v="9"/>
    <x v="0"/>
    <s v="Brian DeCherney"/>
    <s v="Corporate"/>
    <s v="San Francisco"/>
    <x v="1"/>
    <n v="94122"/>
    <s v="West"/>
    <s v="FUR-CH-10001146"/>
    <x v="2"/>
    <s v="Chairs"/>
    <n v="194.84800000000001"/>
    <n v="194.84800000000001"/>
    <n v="0"/>
    <n v="0"/>
  </r>
  <r>
    <x v="334"/>
    <d v="2017-11-06T00:00:00"/>
    <d v="2017-11-10T00:00:00"/>
    <x v="3"/>
    <x v="1"/>
    <x v="3"/>
    <s v="Lindsay Shagiari"/>
    <s v="Corporate"/>
    <s v="Los Angeles"/>
    <x v="1"/>
    <n v="90004"/>
    <s v="West"/>
    <s v="FUR-CH-10001146"/>
    <x v="0"/>
    <s v="Chairs"/>
    <n v="81.424000000000007"/>
    <n v="81.424000000000007"/>
    <n v="0"/>
    <n v="0"/>
  </r>
  <r>
    <x v="335"/>
    <d v="2017-12-14T00:00:00"/>
    <d v="2017-12-17T00:00:00"/>
    <x v="3"/>
    <x v="3"/>
    <x v="0"/>
    <s v="David Smith"/>
    <s v="Corporate"/>
    <s v="San Diego"/>
    <x v="1"/>
    <n v="92037"/>
    <s v="West"/>
    <s v="FUR-CH-10001146"/>
    <x v="0"/>
    <s v="Chairs"/>
    <n v="81.424000000000007"/>
    <n v="81.424000000000007"/>
    <n v="0"/>
    <n v="0"/>
  </r>
  <r>
    <x v="336"/>
    <d v="2018-07-06T00:00:00"/>
    <d v="2018-07-11T00:00:00"/>
    <x v="0"/>
    <x v="10"/>
    <x v="2"/>
    <s v="Patrick O'Brill"/>
    <s v="Home Office"/>
    <s v="Los Angeles"/>
    <x v="1"/>
    <n v="90008"/>
    <s v="West"/>
    <s v="FUR-CH-10001146"/>
    <x v="0"/>
    <s v="Chairs"/>
    <n v="122.136"/>
    <n v="122.136"/>
    <n v="0"/>
    <n v="0"/>
  </r>
  <r>
    <x v="337"/>
    <d v="2017-09-16T00:00:00"/>
    <d v="2017-09-18T00:00:00"/>
    <x v="3"/>
    <x v="0"/>
    <x v="0"/>
    <s v="Corey Roper"/>
    <s v="Corporate"/>
    <s v="Columbus"/>
    <x v="19"/>
    <n v="31907"/>
    <s v="South"/>
    <s v="FUR-CH-10001146"/>
    <x v="0"/>
    <s v="Chairs"/>
    <n v="121.78"/>
    <n v="121.78"/>
    <n v="0"/>
    <n v="0"/>
  </r>
  <r>
    <x v="338"/>
    <d v="2018-12-25T00:00:00"/>
    <d v="2018-12-28T00:00:00"/>
    <x v="0"/>
    <x v="3"/>
    <x v="3"/>
    <s v="Joni Wasserman"/>
    <s v="Home Office"/>
    <s v="Louisville"/>
    <x v="21"/>
    <n v="40214"/>
    <s v="South"/>
    <s v="FUR-CH-10001146"/>
    <x v="0"/>
    <s v="Chairs"/>
    <n v="304.45"/>
    <n v="304.45"/>
    <n v="0"/>
    <n v="0"/>
  </r>
  <r>
    <x v="339"/>
    <d v="2016-03-05T00:00:00"/>
    <d v="2016-03-05T00:00:00"/>
    <x v="2"/>
    <x v="5"/>
    <x v="1"/>
    <s v="Luke Foster"/>
    <s v="Home Office"/>
    <s v="New York City"/>
    <x v="5"/>
    <n v="10011"/>
    <s v="East"/>
    <s v="FUR-CH-10001146"/>
    <x v="0"/>
    <s v="Chairs"/>
    <n v="383.60700000000003"/>
    <n v="383.60700000000003"/>
    <n v="0"/>
    <n v="0"/>
  </r>
  <r>
    <x v="247"/>
    <d v="2017-09-05T00:00:00"/>
    <d v="2017-09-09T00:00:00"/>
    <x v="3"/>
    <x v="0"/>
    <x v="2"/>
    <s v="Dean Braden"/>
    <s v="Corporate"/>
    <s v="Philadelphia"/>
    <x v="12"/>
    <n v="19134"/>
    <s v="East"/>
    <s v="FUR-CH-10001146"/>
    <x v="0"/>
    <s v="Chairs"/>
    <n v="71.245999999999995"/>
    <n v="71.245999999999995"/>
    <n v="0"/>
    <n v="0"/>
  </r>
  <r>
    <x v="340"/>
    <d v="2015-02-11T00:00:00"/>
    <d v="2015-02-15T00:00:00"/>
    <x v="1"/>
    <x v="11"/>
    <x v="3"/>
    <s v="Guy Armstrong"/>
    <s v="Home Office"/>
    <s v="Columbia"/>
    <x v="20"/>
    <n v="65203"/>
    <s v="Central"/>
    <s v="FUR-CH-10001146"/>
    <x v="0"/>
    <s v="Chairs"/>
    <n v="60.89"/>
    <n v="60.89"/>
    <n v="0"/>
    <n v="0"/>
  </r>
  <r>
    <x v="341"/>
    <d v="2015-05-05T00:00:00"/>
    <d v="2015-05-08T00:00:00"/>
    <x v="1"/>
    <x v="2"/>
    <x v="0"/>
    <s v="Emily Burns"/>
    <s v="Home Office"/>
    <s v="San Antonio"/>
    <x v="13"/>
    <n v="78207"/>
    <s v="Central"/>
    <s v="FUR-CH-10001146"/>
    <x v="0"/>
    <s v="Chairs"/>
    <n v="127.869"/>
    <n v="127.869"/>
    <n v="0"/>
    <n v="0"/>
  </r>
  <r>
    <x v="342"/>
    <d v="2016-04-30T00:00:00"/>
    <d v="2016-05-05T00:00:00"/>
    <x v="2"/>
    <x v="8"/>
    <x v="2"/>
    <s v="Paul Stevenson"/>
    <s v="Home Office"/>
    <s v="Chicago"/>
    <x v="0"/>
    <n v="60610"/>
    <s v="Central"/>
    <s v="FUR-CH-10001146"/>
    <x v="0"/>
    <s v="Chairs"/>
    <n v="213.11500000000001"/>
    <n v="213.11500000000001"/>
    <n v="0"/>
    <n v="0"/>
  </r>
  <r>
    <x v="343"/>
    <d v="2017-06-25T00:00:00"/>
    <d v="2017-06-27T00:00:00"/>
    <x v="3"/>
    <x v="4"/>
    <x v="3"/>
    <s v="Logan Currie"/>
    <s v="Corporate"/>
    <s v="Houston"/>
    <x v="13"/>
    <n v="77070"/>
    <s v="Central"/>
    <s v="FUR-CH-10001146"/>
    <x v="0"/>
    <s v="Chairs"/>
    <n v="85.245999999999995"/>
    <n v="85.245999999999995"/>
    <n v="0"/>
    <n v="0"/>
  </r>
  <r>
    <x v="344"/>
    <d v="2018-05-28T00:00:00"/>
    <d v="2018-06-02T00:00:00"/>
    <x v="0"/>
    <x v="2"/>
    <x v="3"/>
    <s v="Tiffany House"/>
    <s v="Corporate"/>
    <s v="Chicago"/>
    <x v="0"/>
    <n v="60653"/>
    <s v="Central"/>
    <s v="FUR-CH-10001146"/>
    <x v="0"/>
    <s v="Chairs"/>
    <n v="106.869"/>
    <n v="106.869"/>
    <n v="0"/>
    <n v="0"/>
  </r>
  <r>
    <x v="9"/>
    <d v="2017-01-30T00:00:00"/>
    <d v="2017-02-01T00:00:00"/>
    <x v="3"/>
    <x v="6"/>
    <x v="3"/>
    <s v="Tim Brockman"/>
    <s v="Corporate"/>
    <s v="Seattle"/>
    <x v="6"/>
    <n v="98103"/>
    <s v="West"/>
    <s v="FUR-CH-10001190"/>
    <x v="2"/>
    <s v="Chairs"/>
    <n v="435.16800000000001"/>
    <n v="435.16800000000001"/>
    <n v="0"/>
    <n v="0"/>
  </r>
  <r>
    <x v="345"/>
    <d v="2017-11-03T00:00:00"/>
    <d v="2017-11-06T00:00:00"/>
    <x v="3"/>
    <x v="1"/>
    <x v="0"/>
    <s v="Phillip Flathmann"/>
    <s v="Corporate"/>
    <s v="Los Angeles"/>
    <x v="1"/>
    <n v="90032"/>
    <s v="West"/>
    <s v="FUR-CH-10001190"/>
    <x v="2"/>
    <s v="Chairs"/>
    <n v="217.584"/>
    <n v="217.584"/>
    <n v="0"/>
    <n v="0"/>
  </r>
  <r>
    <x v="346"/>
    <d v="2018-10-05T00:00:00"/>
    <d v="2018-10-10T00:00:00"/>
    <x v="0"/>
    <x v="9"/>
    <x v="2"/>
    <s v="Greg Guthrie"/>
    <s v="Corporate"/>
    <s v="Chico"/>
    <x v="1"/>
    <n v="95928"/>
    <s v="West"/>
    <s v="FUR-CH-10001190"/>
    <x v="0"/>
    <s v="Chairs"/>
    <n v="435.16800000000001"/>
    <n v="435.16800000000001"/>
    <n v="0"/>
    <n v="0"/>
  </r>
  <r>
    <x v="347"/>
    <d v="2015-07-21T00:00:00"/>
    <d v="2015-07-25T00:00:00"/>
    <x v="1"/>
    <x v="10"/>
    <x v="2"/>
    <s v="Michelle Ellison"/>
    <s v="Home Office"/>
    <s v="San Francisco"/>
    <x v="1"/>
    <n v="94122"/>
    <s v="West"/>
    <s v="FUR-CH-10001215"/>
    <x v="0"/>
    <s v="Chairs"/>
    <n v="801.56799999999998"/>
    <n v="801.56799999999998"/>
    <n v="0"/>
    <n v="0"/>
  </r>
  <r>
    <x v="348"/>
    <d v="2016-12-01T00:00:00"/>
    <d v="2016-12-05T00:00:00"/>
    <x v="2"/>
    <x v="3"/>
    <x v="3"/>
    <s v="Tamara Willingham"/>
    <s v="Consumer"/>
    <s v="Seattle"/>
    <x v="6"/>
    <n v="98105"/>
    <s v="West"/>
    <s v="FUR-CH-10001215"/>
    <x v="0"/>
    <s v="Chairs"/>
    <n v="2003.92"/>
    <n v="2003.92"/>
    <n v="0"/>
    <n v="0"/>
  </r>
  <r>
    <x v="349"/>
    <d v="2017-05-30T00:00:00"/>
    <d v="2017-06-04T00:00:00"/>
    <x v="3"/>
    <x v="2"/>
    <x v="2"/>
    <s v="Maribeth Yedwab"/>
    <s v="Home Office"/>
    <s v="Parker"/>
    <x v="7"/>
    <n v="80134"/>
    <s v="West"/>
    <s v="FUR-CH-10001215"/>
    <x v="1"/>
    <s v="Chairs"/>
    <n v="801.56799999999998"/>
    <n v="801.56799999999998"/>
    <n v="0"/>
    <n v="0"/>
  </r>
  <r>
    <x v="350"/>
    <d v="2017-08-26T00:00:00"/>
    <d v="2017-08-29T00:00:00"/>
    <x v="3"/>
    <x v="7"/>
    <x v="0"/>
    <s v="Don Jones"/>
    <s v="Home Office"/>
    <s v="San Diego"/>
    <x v="1"/>
    <n v="92037"/>
    <s v="West"/>
    <s v="FUR-CH-10001215"/>
    <x v="1"/>
    <s v="Chairs"/>
    <n v="1603.136"/>
    <n v="1603.136"/>
    <n v="0"/>
    <n v="0"/>
  </r>
  <r>
    <x v="351"/>
    <d v="2017-09-18T00:00:00"/>
    <d v="2017-09-22T00:00:00"/>
    <x v="3"/>
    <x v="0"/>
    <x v="2"/>
    <s v="Jane Waco"/>
    <s v="Home Office"/>
    <s v="San Diego"/>
    <x v="1"/>
    <n v="92105"/>
    <s v="West"/>
    <s v="FUR-CH-10001215"/>
    <x v="1"/>
    <s v="Chairs"/>
    <n v="801.56799999999998"/>
    <n v="801.56799999999998"/>
    <n v="0"/>
    <n v="0"/>
  </r>
  <r>
    <x v="352"/>
    <d v="2017-11-07T00:00:00"/>
    <d v="2017-11-12T00:00:00"/>
    <x v="3"/>
    <x v="1"/>
    <x v="2"/>
    <s v="Michelle Arnett"/>
    <s v="Home Office"/>
    <s v="Cheyenne"/>
    <x v="39"/>
    <n v="82001"/>
    <s v="West"/>
    <s v="FUR-CH-10001215"/>
    <x v="1"/>
    <s v="Chairs"/>
    <n v="1603.136"/>
    <n v="1603.136"/>
    <n v="0"/>
    <n v="0"/>
  </r>
  <r>
    <x v="353"/>
    <d v="2018-11-13T00:00:00"/>
    <d v="2018-11-18T00:00:00"/>
    <x v="0"/>
    <x v="1"/>
    <x v="2"/>
    <s v="Ted Trevino"/>
    <s v="Consumer"/>
    <s v="Seattle"/>
    <x v="6"/>
    <n v="98103"/>
    <s v="West"/>
    <s v="FUR-CH-10001215"/>
    <x v="0"/>
    <s v="Chairs"/>
    <n v="2404.7040000000002"/>
    <n v="2404.7040000000002"/>
    <n v="0"/>
    <n v="0"/>
  </r>
  <r>
    <x v="354"/>
    <d v="2018-09-20T00:00:00"/>
    <d v="2018-09-26T00:00:00"/>
    <x v="0"/>
    <x v="0"/>
    <x v="2"/>
    <s v="Seth Vernon"/>
    <s v="Consumer"/>
    <s v="New York City"/>
    <x v="5"/>
    <n v="10035"/>
    <s v="East"/>
    <s v="FUR-CH-10001215"/>
    <x v="0"/>
    <s v="Chairs"/>
    <n v="2254.41"/>
    <n v="2254.41"/>
    <n v="0"/>
    <n v="0"/>
  </r>
  <r>
    <x v="355"/>
    <d v="2017-09-19T00:00:00"/>
    <d v="2017-09-19T00:00:00"/>
    <x v="3"/>
    <x v="0"/>
    <x v="1"/>
    <s v="Eugene Hildebrand"/>
    <s v="Home Office"/>
    <s v="Aurora"/>
    <x v="0"/>
    <n v="60505"/>
    <s v="Central"/>
    <s v="FUR-CH-10001215"/>
    <x v="0"/>
    <s v="Chairs"/>
    <n v="701.37199999999996"/>
    <n v="701.37199999999996"/>
    <n v="0"/>
    <n v="0"/>
  </r>
  <r>
    <x v="356"/>
    <d v="2016-09-24T00:00:00"/>
    <d v="2016-09-30T00:00:00"/>
    <x v="2"/>
    <x v="0"/>
    <x v="2"/>
    <s v="Marc Crier"/>
    <s v="Home Office"/>
    <s v="Lafayette"/>
    <x v="2"/>
    <n v="70506"/>
    <s v="South"/>
    <s v="FUR-CH-10001270"/>
    <x v="0"/>
    <s v="Chairs"/>
    <n v="517.5"/>
    <n v="517.5"/>
    <n v="0"/>
    <n v="0"/>
  </r>
  <r>
    <x v="357"/>
    <d v="2016-11-05T00:00:00"/>
    <d v="2016-11-09T00:00:00"/>
    <x v="2"/>
    <x v="1"/>
    <x v="2"/>
    <s v="George Bell"/>
    <s v="Home Office"/>
    <s v="Monroe"/>
    <x v="9"/>
    <n v="28110"/>
    <s v="South"/>
    <s v="FUR-CH-10001270"/>
    <x v="0"/>
    <s v="Chairs"/>
    <n v="207"/>
    <n v="207"/>
    <n v="0"/>
    <n v="0"/>
  </r>
  <r>
    <x v="358"/>
    <d v="2018-05-09T00:00:00"/>
    <d v="2018-05-10T00:00:00"/>
    <x v="0"/>
    <x v="2"/>
    <x v="0"/>
    <s v="Matt Connell"/>
    <s v="Corporate"/>
    <s v="Jacksonville"/>
    <x v="9"/>
    <n v="28540"/>
    <s v="South"/>
    <s v="FUR-CH-10001270"/>
    <x v="0"/>
    <s v="Chairs"/>
    <n v="207"/>
    <n v="207"/>
    <n v="0"/>
    <n v="0"/>
  </r>
  <r>
    <x v="359"/>
    <d v="2018-12-29T00:00:00"/>
    <d v="2019-01-01T00:00:00"/>
    <x v="0"/>
    <x v="3"/>
    <x v="3"/>
    <s v="Katherine Hughes"/>
    <s v="Home Office"/>
    <s v="Louisville"/>
    <x v="21"/>
    <n v="40214"/>
    <s v="South"/>
    <s v="FUR-CH-10001270"/>
    <x v="0"/>
    <s v="Chairs"/>
    <n v="258.75"/>
    <n v="258.75"/>
    <n v="0"/>
    <n v="0"/>
  </r>
  <r>
    <x v="360"/>
    <d v="2016-12-22T00:00:00"/>
    <d v="2016-12-23T00:00:00"/>
    <x v="2"/>
    <x v="3"/>
    <x v="0"/>
    <s v="Harold Ryan"/>
    <s v="Home Office"/>
    <s v="Philadelphia"/>
    <x v="12"/>
    <n v="19140"/>
    <s v="East"/>
    <s v="FUR-CH-10001270"/>
    <x v="0"/>
    <s v="Chairs"/>
    <n v="422.625"/>
    <n v="422.625"/>
    <n v="0"/>
    <n v="0"/>
  </r>
  <r>
    <x v="361"/>
    <d v="2017-12-01T00:00:00"/>
    <d v="2017-12-05T00:00:00"/>
    <x v="3"/>
    <x v="3"/>
    <x v="2"/>
    <s v="Joel Eaton"/>
    <s v="Corporate"/>
    <s v="Rockville"/>
    <x v="14"/>
    <n v="20852"/>
    <s v="East"/>
    <s v="FUR-CH-10001270"/>
    <x v="0"/>
    <s v="Chairs"/>
    <n v="172.5"/>
    <n v="155.5"/>
    <n v="17"/>
    <n v="2.5499999999999998"/>
  </r>
  <r>
    <x v="362"/>
    <d v="2015-03-01T00:00:00"/>
    <d v="2015-03-05T00:00:00"/>
    <x v="1"/>
    <x v="5"/>
    <x v="2"/>
    <s v="Shahid Collister"/>
    <s v="Consumer"/>
    <s v="El Paso"/>
    <x v="13"/>
    <n v="79907"/>
    <s v="Central"/>
    <s v="FUR-CH-10001270"/>
    <x v="0"/>
    <s v="Chairs"/>
    <n v="362.25"/>
    <n v="362.25"/>
    <n v="0"/>
    <n v="0"/>
  </r>
  <r>
    <x v="363"/>
    <d v="2017-02-08T00:00:00"/>
    <d v="2017-02-15T00:00:00"/>
    <x v="3"/>
    <x v="11"/>
    <x v="2"/>
    <s v="Mark Haberlin"/>
    <s v="Corporate"/>
    <s v="Houston"/>
    <x v="13"/>
    <n v="77036"/>
    <s v="Central"/>
    <s v="FUR-CH-10001270"/>
    <x v="2"/>
    <s v="Chairs"/>
    <n v="241.5"/>
    <n v="241.5"/>
    <n v="0"/>
    <n v="0"/>
  </r>
  <r>
    <x v="364"/>
    <d v="2017-11-24T00:00:00"/>
    <d v="2017-11-30T00:00:00"/>
    <x v="3"/>
    <x v="1"/>
    <x v="2"/>
    <s v="Sung Pak"/>
    <s v="Home Office"/>
    <s v="Los Angeles"/>
    <x v="1"/>
    <n v="90036"/>
    <s v="West"/>
    <s v="FUR-CH-10001394"/>
    <x v="1"/>
    <s v="Chairs"/>
    <n v="1684.752"/>
    <n v="1684.752"/>
    <n v="0"/>
    <n v="0"/>
  </r>
  <r>
    <x v="365"/>
    <d v="2018-06-11T00:00:00"/>
    <d v="2018-06-12T00:00:00"/>
    <x v="0"/>
    <x v="4"/>
    <x v="0"/>
    <s v="Becky Castell"/>
    <s v="Home Office"/>
    <s v="Peoria"/>
    <x v="18"/>
    <n v="85345"/>
    <s v="West"/>
    <s v="FUR-CH-10001394"/>
    <x v="0"/>
    <s v="Chairs"/>
    <n v="280.79199999999997"/>
    <n v="100"/>
    <n v="180.79199999999997"/>
    <n v="27.118799999999997"/>
  </r>
  <r>
    <x v="366"/>
    <d v="2018-12-24T00:00:00"/>
    <d v="2018-12-31T00:00:00"/>
    <x v="0"/>
    <x v="3"/>
    <x v="2"/>
    <s v="James Lanier"/>
    <s v="Home Office"/>
    <s v="Chandler"/>
    <x v="18"/>
    <n v="85224"/>
    <s v="West"/>
    <s v="FUR-CH-10001394"/>
    <x v="0"/>
    <s v="Chairs"/>
    <n v="842.37599999999998"/>
    <n v="100"/>
    <n v="742.37599999999998"/>
    <n v="111.35639999999999"/>
  </r>
  <r>
    <x v="367"/>
    <d v="2015-04-29T00:00:00"/>
    <d v="2015-05-03T00:00:00"/>
    <x v="1"/>
    <x v="8"/>
    <x v="2"/>
    <s v="Laura Armstrong"/>
    <s v="Home Office"/>
    <s v="Memphis"/>
    <x v="24"/>
    <n v="38109"/>
    <s v="South"/>
    <s v="FUR-CH-10001394"/>
    <x v="0"/>
    <s v="Chairs"/>
    <n v="561.58399999999995"/>
    <n v="561.58399999999995"/>
    <n v="0"/>
    <n v="0"/>
  </r>
  <r>
    <x v="368"/>
    <d v="2015-06-28T00:00:00"/>
    <d v="2015-07-02T00:00:00"/>
    <x v="1"/>
    <x v="4"/>
    <x v="2"/>
    <s v="Cynthia Arntzen"/>
    <s v="Consumer"/>
    <s v="Philadelphia"/>
    <x v="12"/>
    <n v="19140"/>
    <s v="East"/>
    <s v="FUR-CH-10001394"/>
    <x v="0"/>
    <s v="Chairs"/>
    <n v="1228.4649999999999"/>
    <n v="1228.4649999999999"/>
    <n v="0"/>
    <n v="0"/>
  </r>
  <r>
    <x v="79"/>
    <d v="2015-09-20T00:00:00"/>
    <d v="2015-09-23T00:00:00"/>
    <x v="1"/>
    <x v="0"/>
    <x v="0"/>
    <s v="Mitch Webber"/>
    <s v="Home Office"/>
    <s v="New York City"/>
    <x v="5"/>
    <n v="10011"/>
    <s v="East"/>
    <s v="FUR-CH-10001394"/>
    <x v="0"/>
    <s v="Chairs"/>
    <n v="631.78200000000004"/>
    <n v="631.78200000000004"/>
    <n v="0"/>
    <n v="0"/>
  </r>
  <r>
    <x v="369"/>
    <d v="2017-09-18T00:00:00"/>
    <d v="2017-09-25T00:00:00"/>
    <x v="3"/>
    <x v="0"/>
    <x v="2"/>
    <s v="Magdelene Morse"/>
    <s v="Home Office"/>
    <s v="New Rochelle"/>
    <x v="5"/>
    <n v="10801"/>
    <s v="East"/>
    <s v="FUR-CH-10001394"/>
    <x v="0"/>
    <s v="Chairs"/>
    <n v="631.78200000000004"/>
    <n v="631.78200000000004"/>
    <n v="0"/>
    <n v="0"/>
  </r>
  <r>
    <x v="370"/>
    <d v="2015-03-22T00:00:00"/>
    <d v="2015-03-26T00:00:00"/>
    <x v="1"/>
    <x v="5"/>
    <x v="2"/>
    <s v="Beth Fritzler"/>
    <s v="Corporate"/>
    <s v="Tucson"/>
    <x v="18"/>
    <n v="85705"/>
    <s v="West"/>
    <s v="FUR-CH-10001482"/>
    <x v="0"/>
    <s v="Chairs"/>
    <n v="314.35199999999998"/>
    <n v="314.35199999999998"/>
    <n v="0"/>
    <n v="0"/>
  </r>
  <r>
    <x v="371"/>
    <d v="2016-10-04T00:00:00"/>
    <d v="2016-10-09T00:00:00"/>
    <x v="2"/>
    <x v="9"/>
    <x v="3"/>
    <s v="Denny Joy"/>
    <s v="Home Office"/>
    <s v="Warner Robins"/>
    <x v="19"/>
    <n v="31088"/>
    <s v="South"/>
    <s v="FUR-CH-10001482"/>
    <x v="0"/>
    <s v="Chairs"/>
    <n v="392.94"/>
    <n v="392.94"/>
    <n v="0"/>
    <n v="0"/>
  </r>
  <r>
    <x v="372"/>
    <d v="2018-05-19T00:00:00"/>
    <d v="2018-05-24T00:00:00"/>
    <x v="0"/>
    <x v="2"/>
    <x v="3"/>
    <s v="Adam Hart"/>
    <s v="Corporate"/>
    <s v="Knoxville"/>
    <x v="24"/>
    <n v="37918"/>
    <s v="South"/>
    <s v="FUR-CH-10001482"/>
    <x v="0"/>
    <s v="Chairs"/>
    <n v="314.35199999999998"/>
    <n v="80"/>
    <n v="234.35199999999998"/>
    <n v="35.152799999999992"/>
  </r>
  <r>
    <x v="373"/>
    <d v="2018-11-20T00:00:00"/>
    <d v="2018-11-24T00:00:00"/>
    <x v="0"/>
    <x v="1"/>
    <x v="2"/>
    <s v="Erica Smith"/>
    <s v="Consumer"/>
    <s v="Jackson"/>
    <x v="24"/>
    <n v="38301"/>
    <s v="South"/>
    <s v="FUR-CH-10001482"/>
    <x v="0"/>
    <s v="Chairs"/>
    <n v="209.56800000000001"/>
    <n v="192.56800000000001"/>
    <n v="17"/>
    <n v="2.5499999999999998"/>
  </r>
  <r>
    <x v="374"/>
    <d v="2016-06-29T00:00:00"/>
    <d v="2016-07-02T00:00:00"/>
    <x v="2"/>
    <x v="4"/>
    <x v="0"/>
    <s v="Sheri Gordon"/>
    <s v="Home Office"/>
    <s v="New York City"/>
    <x v="5"/>
    <n v="10024"/>
    <s v="East"/>
    <s v="FUR-CH-10001482"/>
    <x v="0"/>
    <s v="Chairs"/>
    <n v="117.88200000000001"/>
    <n v="117.88200000000001"/>
    <n v="0"/>
    <n v="0"/>
  </r>
  <r>
    <x v="375"/>
    <d v="2018-05-13T00:00:00"/>
    <d v="2018-05-17T00:00:00"/>
    <x v="0"/>
    <x v="2"/>
    <x v="2"/>
    <s v="Mick Hernandez"/>
    <s v="Home Office"/>
    <s v="Philadelphia"/>
    <x v="12"/>
    <n v="19140"/>
    <s v="East"/>
    <s v="FUR-CH-10001482"/>
    <x v="0"/>
    <s v="Chairs"/>
    <n v="458.43"/>
    <n v="458.43"/>
    <n v="0"/>
    <n v="0"/>
  </r>
  <r>
    <x v="376"/>
    <d v="2015-11-18T00:00:00"/>
    <d v="2015-11-23T00:00:00"/>
    <x v="1"/>
    <x v="1"/>
    <x v="2"/>
    <s v="Michael Kennedy"/>
    <s v="Corporate"/>
    <s v="Franklin"/>
    <x v="16"/>
    <n v="53132"/>
    <s v="Central"/>
    <s v="FUR-CH-10001482"/>
    <x v="0"/>
    <s v="Chairs"/>
    <n v="392.94"/>
    <n v="392.94"/>
    <n v="0"/>
    <n v="0"/>
  </r>
  <r>
    <x v="377"/>
    <d v="2017-04-12T00:00:00"/>
    <d v="2017-04-16T00:00:00"/>
    <x v="3"/>
    <x v="8"/>
    <x v="2"/>
    <s v="Beth Paige"/>
    <s v="Home Office"/>
    <s v="Los Angeles"/>
    <x v="1"/>
    <n v="90036"/>
    <s v="West"/>
    <s v="FUR-CH-10001545"/>
    <x v="0"/>
    <s v="Chairs"/>
    <n v="638.28800000000001"/>
    <n v="100"/>
    <n v="538.28800000000001"/>
    <n v="80.743200000000002"/>
  </r>
  <r>
    <x v="378"/>
    <d v="2018-06-26T00:00:00"/>
    <d v="2018-07-01T00:00:00"/>
    <x v="0"/>
    <x v="4"/>
    <x v="2"/>
    <s v="Dan Reichenbach"/>
    <s v="Home Office"/>
    <s v="Miami"/>
    <x v="8"/>
    <n v="33180"/>
    <s v="South"/>
    <s v="FUR-CH-10001545"/>
    <x v="0"/>
    <s v="Chairs"/>
    <n v="273.55200000000002"/>
    <n v="273.55200000000002"/>
    <n v="0"/>
    <n v="0"/>
  </r>
  <r>
    <x v="379"/>
    <d v="2016-09-25T00:00:00"/>
    <d v="2016-09-25T00:00:00"/>
    <x v="2"/>
    <x v="0"/>
    <x v="1"/>
    <s v="Carlos Soltero"/>
    <s v="Home Office"/>
    <s v="Freeport"/>
    <x v="5"/>
    <n v="11520"/>
    <s v="East"/>
    <s v="FUR-CH-10001545"/>
    <x v="0"/>
    <s v="Chairs"/>
    <n v="102.58199999999999"/>
    <n v="102.58199999999999"/>
    <n v="0"/>
    <n v="0"/>
  </r>
  <r>
    <x v="380"/>
    <d v="2016-11-01T00:00:00"/>
    <d v="2016-11-05T00:00:00"/>
    <x v="2"/>
    <x v="1"/>
    <x v="2"/>
    <s v="Jeremy Farry"/>
    <s v="Home Office"/>
    <s v="New York City"/>
    <x v="5"/>
    <n v="10009"/>
    <s v="East"/>
    <s v="FUR-CH-10001545"/>
    <x v="0"/>
    <s v="Chairs"/>
    <n v="205.16399999999999"/>
    <n v="205.16399999999999"/>
    <n v="0"/>
    <n v="0"/>
  </r>
  <r>
    <x v="381"/>
    <d v="2017-02-16T00:00:00"/>
    <d v="2017-02-20T00:00:00"/>
    <x v="3"/>
    <x v="11"/>
    <x v="2"/>
    <s v="John Dryer"/>
    <s v="Corporate"/>
    <s v="Belleville"/>
    <x v="15"/>
    <n v="7109"/>
    <s v="East"/>
    <s v="FUR-CH-10001545"/>
    <x v="2"/>
    <s v="Chairs"/>
    <n v="227.96"/>
    <n v="227.96"/>
    <n v="0"/>
    <n v="0"/>
  </r>
  <r>
    <x v="382"/>
    <d v="2018-10-10T00:00:00"/>
    <d v="2018-10-16T00:00:00"/>
    <x v="0"/>
    <x v="9"/>
    <x v="2"/>
    <s v="Scot Wooten"/>
    <s v="Home Office"/>
    <s v="Aurora"/>
    <x v="0"/>
    <n v="60505"/>
    <s v="Central"/>
    <s v="FUR-CH-10001545"/>
    <x v="0"/>
    <s v="Chairs"/>
    <n v="239.358"/>
    <n v="239.358"/>
    <n v="0"/>
    <n v="0"/>
  </r>
  <r>
    <x v="383"/>
    <d v="2015-12-10T00:00:00"/>
    <d v="2015-12-14T00:00:00"/>
    <x v="1"/>
    <x v="3"/>
    <x v="2"/>
    <s v="Sally Hughsby"/>
    <s v="Corporate"/>
    <s v="Caldwell"/>
    <x v="40"/>
    <n v="83605"/>
    <s v="West"/>
    <s v="FUR-CH-10001708"/>
    <x v="0"/>
    <s v="Chairs"/>
    <n v="338.35199999999998"/>
    <n v="338.35199999999998"/>
    <n v="0"/>
    <n v="0"/>
  </r>
  <r>
    <x v="384"/>
    <d v="2016-11-17T00:00:00"/>
    <d v="2016-11-21T00:00:00"/>
    <x v="2"/>
    <x v="1"/>
    <x v="2"/>
    <s v="Brian Stugart"/>
    <s v="Home Office"/>
    <s v="San Diego"/>
    <x v="1"/>
    <n v="92105"/>
    <s v="West"/>
    <s v="FUR-CH-10001708"/>
    <x v="0"/>
    <s v="Chairs"/>
    <n v="225.56800000000001"/>
    <n v="100"/>
    <n v="125.56800000000001"/>
    <n v="18.8352"/>
  </r>
  <r>
    <x v="385"/>
    <d v="2017-12-16T00:00:00"/>
    <d v="2017-12-23T00:00:00"/>
    <x v="3"/>
    <x v="3"/>
    <x v="2"/>
    <s v="Pete Kriz"/>
    <s v="Home Office"/>
    <s v="Apple Valley"/>
    <x v="1"/>
    <n v="92307"/>
    <s v="West"/>
    <s v="FUR-CH-10001708"/>
    <x v="0"/>
    <s v="Chairs"/>
    <n v="563.91999999999996"/>
    <n v="563.91999999999996"/>
    <n v="0"/>
    <n v="0"/>
  </r>
  <r>
    <x v="96"/>
    <d v="2016-02-06T00:00:00"/>
    <d v="2016-02-13T00:00:00"/>
    <x v="2"/>
    <x v="11"/>
    <x v="2"/>
    <s v="Ivan Liston"/>
    <s v="Home Office"/>
    <s v="Wilmington"/>
    <x v="3"/>
    <n v="19805"/>
    <s v="East"/>
    <s v="FUR-CH-10001708"/>
    <x v="0"/>
    <s v="Chairs"/>
    <n v="1268.82"/>
    <n v="1268.82"/>
    <n v="0"/>
    <n v="0"/>
  </r>
  <r>
    <x v="386"/>
    <d v="2017-07-24T00:00:00"/>
    <d v="2017-07-26T00:00:00"/>
    <x v="3"/>
    <x v="10"/>
    <x v="3"/>
    <s v="Darren Budd"/>
    <s v="Corporate"/>
    <s v="New York City"/>
    <x v="5"/>
    <n v="10035"/>
    <s v="East"/>
    <s v="FUR-CH-10001708"/>
    <x v="2"/>
    <s v="Chairs"/>
    <n v="253.76400000000001"/>
    <n v="253.76400000000001"/>
    <n v="0"/>
    <n v="0"/>
  </r>
  <r>
    <x v="387"/>
    <d v="2018-12-18T00:00:00"/>
    <d v="2018-12-24T00:00:00"/>
    <x v="0"/>
    <x v="3"/>
    <x v="2"/>
    <s v="Doug Jacobs"/>
    <s v="Consumer"/>
    <s v="New York City"/>
    <x v="5"/>
    <n v="10009"/>
    <s v="East"/>
    <s v="FUR-CH-10001708"/>
    <x v="0"/>
    <s v="Chairs"/>
    <n v="1141.9380000000001"/>
    <n v="1141.9380000000001"/>
    <n v="0"/>
    <n v="0"/>
  </r>
  <r>
    <x v="388"/>
    <d v="2016-06-16T00:00:00"/>
    <d v="2016-06-20T00:00:00"/>
    <x v="2"/>
    <x v="4"/>
    <x v="2"/>
    <s v="Lycoris Saunders"/>
    <s v="Home Office"/>
    <s v="Grand Prairie"/>
    <x v="13"/>
    <n v="75051"/>
    <s v="Central"/>
    <s v="FUR-CH-10001708"/>
    <x v="0"/>
    <s v="Chairs"/>
    <n v="197.37200000000001"/>
    <n v="197.37200000000001"/>
    <n v="0"/>
    <n v="0"/>
  </r>
  <r>
    <x v="389"/>
    <d v="2015-11-24T00:00:00"/>
    <d v="2015-11-26T00:00:00"/>
    <x v="1"/>
    <x v="1"/>
    <x v="3"/>
    <s v="Erica Hackney"/>
    <s v="Consumer"/>
    <s v="Sacramento"/>
    <x v="1"/>
    <n v="95823"/>
    <s v="West"/>
    <s v="FUR-CH-10001714"/>
    <x v="0"/>
    <s v="Chairs"/>
    <n v="120.712"/>
    <n v="120.712"/>
    <n v="0"/>
    <n v="0"/>
  </r>
  <r>
    <x v="390"/>
    <d v="2018-11-10T00:00:00"/>
    <d v="2018-11-17T00:00:00"/>
    <x v="0"/>
    <x v="1"/>
    <x v="2"/>
    <s v="Maria Etezadi"/>
    <s v="Home Office"/>
    <s v="Los Angeles"/>
    <x v="1"/>
    <n v="90008"/>
    <s v="West"/>
    <s v="FUR-CH-10001714"/>
    <x v="0"/>
    <s v="Chairs"/>
    <n v="241.42400000000001"/>
    <n v="241.42400000000001"/>
    <n v="0"/>
    <n v="0"/>
  </r>
  <r>
    <x v="391"/>
    <d v="2017-12-29T00:00:00"/>
    <d v="2018-01-02T00:00:00"/>
    <x v="3"/>
    <x v="3"/>
    <x v="2"/>
    <s v="Troy Blackwell"/>
    <s v="Home Office"/>
    <s v="Milwaukee"/>
    <x v="16"/>
    <n v="53209"/>
    <s v="Central"/>
    <s v="FUR-CH-10001714"/>
    <x v="1"/>
    <s v="Chairs"/>
    <n v="754.45"/>
    <n v="754.45"/>
    <n v="0"/>
    <n v="0"/>
  </r>
  <r>
    <x v="58"/>
    <d v="2018-03-27T00:00:00"/>
    <d v="2018-04-01T00:00:00"/>
    <x v="0"/>
    <x v="5"/>
    <x v="2"/>
    <s v="Caroline Jumper"/>
    <s v="Consumer"/>
    <s v="Houston"/>
    <x v="13"/>
    <n v="77070"/>
    <s v="Central"/>
    <s v="FUR-CH-10001714"/>
    <x v="0"/>
    <s v="Chairs"/>
    <n v="211.24600000000001"/>
    <n v="211.24600000000001"/>
    <n v="0"/>
    <n v="0"/>
  </r>
  <r>
    <x v="392"/>
    <d v="2015-07-12T00:00:00"/>
    <d v="2015-07-18T00:00:00"/>
    <x v="1"/>
    <x v="10"/>
    <x v="2"/>
    <s v="Clay Ludtke"/>
    <s v="Home Office"/>
    <s v="Seattle"/>
    <x v="6"/>
    <n v="98115"/>
    <s v="West"/>
    <s v="FUR-CH-10001797"/>
    <x v="0"/>
    <s v="Chairs"/>
    <n v="123.136"/>
    <n v="123.136"/>
    <n v="0"/>
    <n v="0"/>
  </r>
  <r>
    <x v="393"/>
    <d v="2015-08-20T00:00:00"/>
    <d v="2015-08-25T00:00:00"/>
    <x v="1"/>
    <x v="7"/>
    <x v="2"/>
    <s v="Nick Crebassa"/>
    <s v="Corporate"/>
    <s v="Hampton"/>
    <x v="17"/>
    <n v="23666"/>
    <s v="South"/>
    <s v="FUR-CH-10001797"/>
    <x v="0"/>
    <s v="Chairs"/>
    <n v="500.24"/>
    <n v="500.24"/>
    <n v="0"/>
    <n v="0"/>
  </r>
  <r>
    <x v="394"/>
    <d v="2015-11-14T00:00:00"/>
    <d v="2015-11-18T00:00:00"/>
    <x v="1"/>
    <x v="1"/>
    <x v="2"/>
    <s v="Robert Marley"/>
    <s v="Home Office"/>
    <s v="New York City"/>
    <x v="5"/>
    <n v="10011"/>
    <s v="East"/>
    <s v="FUR-CH-10001797"/>
    <x v="0"/>
    <s v="Chairs"/>
    <n v="69.263999999999996"/>
    <n v="69.263999999999996"/>
    <n v="0"/>
    <n v="0"/>
  </r>
  <r>
    <x v="395"/>
    <d v="2018-12-04T00:00:00"/>
    <d v="2018-12-04T00:00:00"/>
    <x v="0"/>
    <x v="3"/>
    <x v="1"/>
    <s v="Darrin Van Huff"/>
    <s v="Corporate"/>
    <s v="Philadelphia"/>
    <x v="12"/>
    <n v="19143"/>
    <s v="East"/>
    <s v="FUR-CH-10001797"/>
    <x v="0"/>
    <s v="Chairs"/>
    <n v="188.55199999999999"/>
    <n v="188.55199999999999"/>
    <n v="0"/>
    <n v="0"/>
  </r>
  <r>
    <x v="396"/>
    <d v="2017-10-20T00:00:00"/>
    <d v="2017-10-25T00:00:00"/>
    <x v="3"/>
    <x v="9"/>
    <x v="2"/>
    <s v="Muhammed Yedwab"/>
    <s v="Corporate"/>
    <s v="El Cajon"/>
    <x v="1"/>
    <n v="92020"/>
    <s v="West"/>
    <s v="FUR-CH-10001802"/>
    <x v="2"/>
    <s v="Chairs"/>
    <n v="387.13600000000002"/>
    <n v="387.13600000000002"/>
    <n v="0"/>
    <n v="0"/>
  </r>
  <r>
    <x v="397"/>
    <d v="2017-02-16T00:00:00"/>
    <d v="2017-02-20T00:00:00"/>
    <x v="3"/>
    <x v="11"/>
    <x v="2"/>
    <s v="Jill Fjeld"/>
    <s v="Corporate"/>
    <s v="New York City"/>
    <x v="5"/>
    <n v="10024"/>
    <s v="East"/>
    <s v="FUR-CH-10001802"/>
    <x v="2"/>
    <s v="Chairs"/>
    <n v="326.64600000000002"/>
    <n v="326.64600000000002"/>
    <n v="0"/>
    <n v="0"/>
  </r>
  <r>
    <x v="398"/>
    <d v="2018-10-09T00:00:00"/>
    <d v="2018-10-11T00:00:00"/>
    <x v="0"/>
    <x v="9"/>
    <x v="3"/>
    <s v="Maria Bertelson"/>
    <s v="Home Office"/>
    <s v="League City"/>
    <x v="13"/>
    <n v="77573"/>
    <s v="Central"/>
    <s v="FUR-CH-10001802"/>
    <x v="0"/>
    <s v="Chairs"/>
    <n v="254.05799999999999"/>
    <n v="254.05799999999999"/>
    <n v="0"/>
    <n v="0"/>
  </r>
  <r>
    <x v="399"/>
    <d v="2015-12-16T00:00:00"/>
    <d v="2015-12-21T00:00:00"/>
    <x v="1"/>
    <x v="3"/>
    <x v="2"/>
    <s v="Stefanie Holloman"/>
    <s v="Corporate"/>
    <s v="Sacramento"/>
    <x v="1"/>
    <n v="95823"/>
    <s v="West"/>
    <s v="FUR-CH-10001854"/>
    <x v="0"/>
    <s v="Chairs"/>
    <n v="1403.92"/>
    <n v="1403.92"/>
    <n v="0"/>
    <n v="0"/>
  </r>
  <r>
    <x v="73"/>
    <d v="2016-07-25T00:00:00"/>
    <d v="2016-07-27T00:00:00"/>
    <x v="2"/>
    <x v="10"/>
    <x v="3"/>
    <s v="Michelle Huthwaite"/>
    <s v="Home Office"/>
    <s v="Seattle"/>
    <x v="6"/>
    <n v="98115"/>
    <s v="West"/>
    <s v="FUR-CH-10001854"/>
    <x v="0"/>
    <s v="Chairs"/>
    <n v="561.56799999999998"/>
    <n v="561.56799999999998"/>
    <n v="0"/>
    <n v="0"/>
  </r>
  <r>
    <x v="400"/>
    <d v="2016-10-23T00:00:00"/>
    <d v="2016-10-27T00:00:00"/>
    <x v="2"/>
    <x v="9"/>
    <x v="3"/>
    <s v="Jay Fein"/>
    <s v="Home Office"/>
    <s v="San Diego"/>
    <x v="1"/>
    <n v="92105"/>
    <s v="West"/>
    <s v="FUR-CH-10001854"/>
    <x v="0"/>
    <s v="Chairs"/>
    <n v="842.35199999999998"/>
    <n v="842.35199999999998"/>
    <n v="0"/>
    <n v="0"/>
  </r>
  <r>
    <x v="401"/>
    <d v="2017-10-31T00:00:00"/>
    <d v="2017-11-05T00:00:00"/>
    <x v="3"/>
    <x v="9"/>
    <x v="2"/>
    <s v="Sylvia Foulston"/>
    <s v="Home Office"/>
    <s v="San Francisco"/>
    <x v="1"/>
    <n v="94109"/>
    <s v="West"/>
    <s v="FUR-CH-10001854"/>
    <x v="1"/>
    <s v="Chairs"/>
    <n v="1403.92"/>
    <n v="1403.92"/>
    <n v="0"/>
    <n v="0"/>
  </r>
  <r>
    <x v="402"/>
    <d v="2017-09-18T00:00:00"/>
    <d v="2017-09-23T00:00:00"/>
    <x v="3"/>
    <x v="0"/>
    <x v="2"/>
    <s v="Anne McFarland"/>
    <s v="Corporate"/>
    <s v="Auburn"/>
    <x v="36"/>
    <n v="36830"/>
    <s v="South"/>
    <s v="FUR-CH-10001854"/>
    <x v="2"/>
    <s v="Chairs"/>
    <n v="350.98"/>
    <n v="350.98"/>
    <n v="0"/>
    <n v="0"/>
  </r>
  <r>
    <x v="403"/>
    <d v="2018-11-25T00:00:00"/>
    <d v="2018-11-30T00:00:00"/>
    <x v="0"/>
    <x v="1"/>
    <x v="3"/>
    <s v="Brendan Sweed"/>
    <s v="Home Office"/>
    <s v="Louisville"/>
    <x v="21"/>
    <n v="40214"/>
    <s v="South"/>
    <s v="FUR-CH-10001854"/>
    <x v="0"/>
    <s v="Chairs"/>
    <n v="701.96"/>
    <n v="701.96"/>
    <n v="0"/>
    <n v="0"/>
  </r>
  <r>
    <x v="404"/>
    <d v="2018-12-02T00:00:00"/>
    <d v="2018-12-05T00:00:00"/>
    <x v="0"/>
    <x v="3"/>
    <x v="0"/>
    <s v="Max Engle"/>
    <s v="Home Office"/>
    <s v="Salem"/>
    <x v="17"/>
    <n v="24153"/>
    <s v="South"/>
    <s v="FUR-CH-10001854"/>
    <x v="0"/>
    <s v="Chairs"/>
    <n v="701.96"/>
    <n v="701.96"/>
    <n v="0"/>
    <n v="0"/>
  </r>
  <r>
    <x v="405"/>
    <d v="2015-12-01T00:00:00"/>
    <d v="2015-12-03T00:00:00"/>
    <x v="1"/>
    <x v="3"/>
    <x v="0"/>
    <s v="Resi P√∂lking"/>
    <s v="Consumer"/>
    <s v="Madison"/>
    <x v="16"/>
    <n v="53711"/>
    <s v="Central"/>
    <s v="FUR-CH-10001854"/>
    <x v="0"/>
    <s v="Chairs"/>
    <n v="2807.84"/>
    <n v="1807.8400000000001"/>
    <n v="1000"/>
    <n v="150"/>
  </r>
  <r>
    <x v="406"/>
    <d v="2015-12-26T00:00:00"/>
    <d v="2015-12-28T00:00:00"/>
    <x v="1"/>
    <x v="3"/>
    <x v="0"/>
    <s v="Kelly Lampkin"/>
    <s v="Home Office"/>
    <s v="Colorado Springs"/>
    <x v="7"/>
    <n v="80906"/>
    <s v="West"/>
    <s v="FUR-CH-10001891"/>
    <x v="0"/>
    <s v="Chairs"/>
    <n v="230.352"/>
    <n v="230.352"/>
    <n v="0"/>
    <n v="0"/>
  </r>
  <r>
    <x v="407"/>
    <d v="2016-11-14T00:00:00"/>
    <d v="2016-11-19T00:00:00"/>
    <x v="2"/>
    <x v="1"/>
    <x v="2"/>
    <s v="Gary Zandusky"/>
    <s v="Home Office"/>
    <s v="Rio Rancho"/>
    <x v="41"/>
    <n v="87124"/>
    <s v="West"/>
    <s v="FUR-CH-10001891"/>
    <x v="0"/>
    <s v="Chairs"/>
    <n v="230.352"/>
    <n v="230.352"/>
    <n v="0"/>
    <n v="0"/>
  </r>
  <r>
    <x v="408"/>
    <d v="2018-11-03T00:00:00"/>
    <d v="2018-11-07T00:00:00"/>
    <x v="0"/>
    <x v="1"/>
    <x v="2"/>
    <s v="Kimberly Carter"/>
    <s v="Home Office"/>
    <s v="Seattle"/>
    <x v="6"/>
    <n v="98105"/>
    <s v="West"/>
    <s v="FUR-CH-10001891"/>
    <x v="0"/>
    <s v="Chairs"/>
    <n v="307.13600000000002"/>
    <n v="307.13600000000002"/>
    <n v="0"/>
    <n v="0"/>
  </r>
  <r>
    <x v="409"/>
    <d v="2016-04-21T00:00:00"/>
    <d v="2016-04-28T00:00:00"/>
    <x v="2"/>
    <x v="8"/>
    <x v="2"/>
    <s v="Juliana Krohn"/>
    <s v="Home Office"/>
    <s v="Louisville"/>
    <x v="21"/>
    <n v="40214"/>
    <s v="South"/>
    <s v="FUR-CH-10001891"/>
    <x v="0"/>
    <s v="Chairs"/>
    <n v="191.96"/>
    <n v="174.96"/>
    <n v="17"/>
    <n v="2.5499999999999998"/>
  </r>
  <r>
    <x v="410"/>
    <d v="2016-10-13T00:00:00"/>
    <d v="2016-10-17T00:00:00"/>
    <x v="2"/>
    <x v="9"/>
    <x v="2"/>
    <s v="Art Foster"/>
    <s v="Home Office"/>
    <s v="Louisville"/>
    <x v="21"/>
    <n v="40214"/>
    <s v="South"/>
    <s v="FUR-CH-10001891"/>
    <x v="0"/>
    <s v="Chairs"/>
    <n v="287.94"/>
    <n v="287.94"/>
    <n v="0"/>
    <n v="0"/>
  </r>
  <r>
    <x v="411"/>
    <d v="2018-06-24T00:00:00"/>
    <d v="2018-06-26T00:00:00"/>
    <x v="0"/>
    <x v="4"/>
    <x v="3"/>
    <s v="George Ashbrook"/>
    <s v="Home Office"/>
    <s v="New York City"/>
    <x v="5"/>
    <n v="10011"/>
    <s v="East"/>
    <s v="FUR-CH-10001891"/>
    <x v="0"/>
    <s v="Chairs"/>
    <n v="172.76400000000001"/>
    <n v="155.76400000000001"/>
    <n v="17"/>
    <n v="2.5499999999999998"/>
  </r>
  <r>
    <x v="412"/>
    <d v="2017-08-23T00:00:00"/>
    <d v="2017-08-30T00:00:00"/>
    <x v="3"/>
    <x v="7"/>
    <x v="2"/>
    <s v="Maxwell Schwartz"/>
    <s v="Corporate"/>
    <s v="Seattle"/>
    <x v="6"/>
    <n v="98105"/>
    <s v="West"/>
    <s v="FUR-CH-10001973"/>
    <x v="0"/>
    <s v="Chairs"/>
    <n v="532.70399999999995"/>
    <n v="532.70399999999995"/>
    <n v="0"/>
    <n v="0"/>
  </r>
  <r>
    <x v="413"/>
    <d v="2016-08-02T00:00:00"/>
    <d v="2016-08-05T00:00:00"/>
    <x v="2"/>
    <x v="7"/>
    <x v="3"/>
    <s v="Brad Eason"/>
    <s v="Home Office"/>
    <s v="Providence"/>
    <x v="4"/>
    <n v="2908"/>
    <s v="East"/>
    <s v="FUR-CH-10001973"/>
    <x v="0"/>
    <s v="Chairs"/>
    <n v="110.98"/>
    <n v="110.98"/>
    <n v="0"/>
    <n v="0"/>
  </r>
  <r>
    <x v="81"/>
    <d v="2016-09-17T00:00:00"/>
    <d v="2016-09-23T00:00:00"/>
    <x v="2"/>
    <x v="0"/>
    <x v="2"/>
    <s v="Peter Fuller"/>
    <s v="Home Office"/>
    <s v="New York City"/>
    <x v="5"/>
    <n v="10035"/>
    <s v="East"/>
    <s v="FUR-CH-10001973"/>
    <x v="0"/>
    <s v="Chairs"/>
    <n v="199.76400000000001"/>
    <n v="199.76400000000001"/>
    <n v="0"/>
    <n v="0"/>
  </r>
  <r>
    <x v="414"/>
    <d v="2018-11-02T00:00:00"/>
    <d v="2018-11-07T00:00:00"/>
    <x v="0"/>
    <x v="1"/>
    <x v="3"/>
    <s v="Sharelle Roach"/>
    <s v="Home Office"/>
    <s v="Springfield"/>
    <x v="22"/>
    <n v="45503"/>
    <s v="East"/>
    <s v="FUR-CH-10001973"/>
    <x v="0"/>
    <s v="Chairs"/>
    <n v="155.37200000000001"/>
    <n v="155.37200000000001"/>
    <n v="0"/>
    <n v="0"/>
  </r>
  <r>
    <x v="415"/>
    <d v="2015-11-23T00:00:00"/>
    <d v="2015-11-26T00:00:00"/>
    <x v="1"/>
    <x v="1"/>
    <x v="3"/>
    <s v="Damala Kotsonis"/>
    <s v="Home Office"/>
    <s v="Houston"/>
    <x v="13"/>
    <n v="77095"/>
    <s v="Central"/>
    <s v="FUR-CH-10001973"/>
    <x v="0"/>
    <s v="Chairs"/>
    <n v="155.37200000000001"/>
    <n v="155.37200000000001"/>
    <n v="0"/>
    <n v="0"/>
  </r>
  <r>
    <x v="416"/>
    <d v="2017-05-26T00:00:00"/>
    <d v="2017-05-26T00:00:00"/>
    <x v="3"/>
    <x v="2"/>
    <x v="1"/>
    <s v="Maurice Satty"/>
    <s v="Corporate"/>
    <s v="Fort Worth"/>
    <x v="13"/>
    <n v="76106"/>
    <s v="Central"/>
    <s v="FUR-CH-10001973"/>
    <x v="2"/>
    <s v="Chairs"/>
    <n v="388.43"/>
    <n v="388.43"/>
    <n v="0"/>
    <n v="0"/>
  </r>
  <r>
    <x v="417"/>
    <d v="2018-11-19T00:00:00"/>
    <d v="2018-11-26T00:00:00"/>
    <x v="0"/>
    <x v="1"/>
    <x v="2"/>
    <s v="Art Ferguson"/>
    <s v="Home Office"/>
    <s v="College Station"/>
    <x v="13"/>
    <n v="77840"/>
    <s v="Central"/>
    <s v="FUR-CH-10001973"/>
    <x v="0"/>
    <s v="Chairs"/>
    <n v="233.05799999999999"/>
    <n v="233.05799999999999"/>
    <n v="0"/>
    <n v="0"/>
  </r>
  <r>
    <x v="418"/>
    <d v="2016-04-26T00:00:00"/>
    <d v="2016-05-01T00:00:00"/>
    <x v="2"/>
    <x v="8"/>
    <x v="2"/>
    <s v="Bart Watters"/>
    <s v="Home Office"/>
    <s v="San Diego"/>
    <x v="1"/>
    <n v="92105"/>
    <s v="West"/>
    <s v="FUR-CH-10002017"/>
    <x v="0"/>
    <s v="Chairs"/>
    <n v="63.936"/>
    <n v="100"/>
    <n v="-36.064"/>
    <n v="-5.4096000000000002"/>
  </r>
  <r>
    <x v="419"/>
    <d v="2018-05-15T00:00:00"/>
    <d v="2018-05-20T00:00:00"/>
    <x v="0"/>
    <x v="2"/>
    <x v="2"/>
    <s v="Jason Fortune-"/>
    <s v="Consumer"/>
    <s v="Seattle"/>
    <x v="6"/>
    <n v="98103"/>
    <s v="West"/>
    <s v="FUR-CH-10002017"/>
    <x v="0"/>
    <s v="Chairs"/>
    <n v="42.624000000000002"/>
    <n v="42.624000000000002"/>
    <n v="0"/>
    <n v="0"/>
  </r>
  <r>
    <x v="420"/>
    <d v="2015-11-16T00:00:00"/>
    <d v="2015-11-20T00:00:00"/>
    <x v="1"/>
    <x v="1"/>
    <x v="2"/>
    <s v="Alan Barnes"/>
    <s v="Home Office"/>
    <s v="Decatur"/>
    <x v="0"/>
    <n v="62521"/>
    <s v="Central"/>
    <s v="FUR-CH-10002017"/>
    <x v="0"/>
    <s v="Chairs"/>
    <n v="37.295999999999999"/>
    <n v="37.295999999999999"/>
    <n v="0"/>
    <n v="0"/>
  </r>
  <r>
    <x v="289"/>
    <d v="2018-05-07T00:00:00"/>
    <d v="2018-05-11T00:00:00"/>
    <x v="0"/>
    <x v="2"/>
    <x v="2"/>
    <s v="Rick Wilson"/>
    <s v="Corporate"/>
    <s v="Detroit"/>
    <x v="10"/>
    <n v="48234"/>
    <s v="Central"/>
    <s v="FUR-CH-10002017"/>
    <x v="0"/>
    <s v="Chairs"/>
    <n v="26.64"/>
    <n v="26.64"/>
    <n v="0"/>
    <n v="0"/>
  </r>
  <r>
    <x v="421"/>
    <d v="2018-08-17T00:00:00"/>
    <d v="2018-08-24T00:00:00"/>
    <x v="0"/>
    <x v="7"/>
    <x v="2"/>
    <s v="Emily Ducich"/>
    <s v="Home Office"/>
    <s v="Houston"/>
    <x v="13"/>
    <n v="77095"/>
    <s v="Central"/>
    <s v="FUR-CH-10002017"/>
    <x v="0"/>
    <s v="Chairs"/>
    <n v="74.591999999999999"/>
    <n v="74.591999999999999"/>
    <n v="0"/>
    <n v="0"/>
  </r>
  <r>
    <x v="422"/>
    <d v="2016-01-27T00:00:00"/>
    <d v="2016-01-29T00:00:00"/>
    <x v="2"/>
    <x v="6"/>
    <x v="0"/>
    <s v="Sean Christensen"/>
    <s v="Consumer"/>
    <s v="Los Angeles"/>
    <x v="1"/>
    <n v="90036"/>
    <s v="West"/>
    <s v="FUR-CH-10002024"/>
    <x v="0"/>
    <s v="Chairs"/>
    <n v="2803.92"/>
    <n v="1803.92"/>
    <n v="1000"/>
    <n v="150"/>
  </r>
  <r>
    <x v="423"/>
    <d v="2017-04-15T00:00:00"/>
    <d v="2017-04-17T00:00:00"/>
    <x v="3"/>
    <x v="8"/>
    <x v="3"/>
    <s v="Bill Donatelli"/>
    <s v="Home Office"/>
    <s v="San Francisco"/>
    <x v="1"/>
    <n v="94110"/>
    <s v="West"/>
    <s v="FUR-CH-10002024"/>
    <x v="1"/>
    <s v="Chairs"/>
    <n v="1121.568"/>
    <n v="100"/>
    <n v="1021.568"/>
    <n v="153.23519999999999"/>
  </r>
  <r>
    <x v="424"/>
    <d v="2018-05-01T00:00:00"/>
    <d v="2018-05-06T00:00:00"/>
    <x v="0"/>
    <x v="2"/>
    <x v="2"/>
    <s v="Caroline Jumper"/>
    <s v="Consumer"/>
    <s v="Jacksonville"/>
    <x v="8"/>
    <n v="32216"/>
    <s v="South"/>
    <s v="FUR-CH-10002024"/>
    <x v="0"/>
    <s v="Chairs"/>
    <n v="2803.92"/>
    <n v="1803.92"/>
    <n v="1000"/>
    <n v="150"/>
  </r>
  <r>
    <x v="425"/>
    <d v="2015-09-12T00:00:00"/>
    <d v="2015-09-17T00:00:00"/>
    <x v="1"/>
    <x v="0"/>
    <x v="3"/>
    <s v="Luke Weiss"/>
    <s v="Home Office"/>
    <s v="New York City"/>
    <x v="5"/>
    <n v="10035"/>
    <s v="East"/>
    <s v="FUR-CH-10002024"/>
    <x v="0"/>
    <s v="Chairs"/>
    <n v="3785.2919999999999"/>
    <n v="2785.2919999999999"/>
    <n v="1000"/>
    <n v="150"/>
  </r>
  <r>
    <x v="426"/>
    <d v="2018-08-17T00:00:00"/>
    <d v="2018-08-22T00:00:00"/>
    <x v="0"/>
    <x v="7"/>
    <x v="3"/>
    <s v="Tom Prescott"/>
    <s v="Home Office"/>
    <s v="Philadelphia"/>
    <x v="12"/>
    <n v="19134"/>
    <s v="East"/>
    <s v="FUR-CH-10002024"/>
    <x v="0"/>
    <s v="Chairs"/>
    <n v="4416.174"/>
    <n v="3416.174"/>
    <n v="1000"/>
    <n v="150"/>
  </r>
  <r>
    <x v="427"/>
    <d v="2015-07-20T00:00:00"/>
    <d v="2015-07-24T00:00:00"/>
    <x v="1"/>
    <x v="10"/>
    <x v="2"/>
    <s v="Katherine Murray"/>
    <s v="Home Office"/>
    <s v="Dallas"/>
    <x v="13"/>
    <n v="75217"/>
    <s v="Central"/>
    <s v="FUR-CH-10002024"/>
    <x v="0"/>
    <s v="Chairs"/>
    <n v="981.37199999999996"/>
    <n v="981.37199999999996"/>
    <n v="0"/>
    <n v="0"/>
  </r>
  <r>
    <x v="428"/>
    <d v="2016-10-15T00:00:00"/>
    <d v="2016-10-15T00:00:00"/>
    <x v="2"/>
    <x v="9"/>
    <x v="1"/>
    <s v="Joel Eaton"/>
    <s v="Consumer"/>
    <s v="Amarillo"/>
    <x v="13"/>
    <n v="79109"/>
    <s v="Central"/>
    <s v="FUR-CH-10002024"/>
    <x v="0"/>
    <s v="Chairs"/>
    <n v="2453.4299999999998"/>
    <n v="2453.4299999999998"/>
    <n v="0"/>
    <n v="0"/>
  </r>
  <r>
    <x v="429"/>
    <d v="2017-05-27T00:00:00"/>
    <d v="2017-05-29T00:00:00"/>
    <x v="3"/>
    <x v="2"/>
    <x v="3"/>
    <s v="Laura Armstrong"/>
    <s v="Home Office"/>
    <s v="Detroit"/>
    <x v="10"/>
    <n v="48205"/>
    <s v="Central"/>
    <s v="FUR-CH-10002024"/>
    <x v="1"/>
    <s v="Chairs"/>
    <n v="3504.9"/>
    <n v="2504.9"/>
    <n v="1000"/>
    <n v="150"/>
  </r>
  <r>
    <x v="430"/>
    <d v="2018-01-30T00:00:00"/>
    <d v="2018-02-04T00:00:00"/>
    <x v="0"/>
    <x v="6"/>
    <x v="2"/>
    <s v="Emily Burns"/>
    <s v="Consumer"/>
    <s v="Miami"/>
    <x v="8"/>
    <n v="33142"/>
    <s v="South"/>
    <s v="FUR-CH-10002044"/>
    <x v="0"/>
    <s v="Chairs"/>
    <n v="419.13600000000002"/>
    <n v="419.13600000000002"/>
    <n v="0"/>
    <n v="0"/>
  </r>
  <r>
    <x v="431"/>
    <d v="2016-12-26T00:00:00"/>
    <d v="2016-12-31T00:00:00"/>
    <x v="2"/>
    <x v="3"/>
    <x v="2"/>
    <s v="Roger Barcio"/>
    <s v="Home Office"/>
    <s v="Houston"/>
    <x v="13"/>
    <n v="77070"/>
    <s v="Central"/>
    <s v="FUR-CH-10002044"/>
    <x v="0"/>
    <s v="Chairs"/>
    <n v="275.05799999999999"/>
    <n v="275.05799999999999"/>
    <n v="0"/>
    <n v="0"/>
  </r>
  <r>
    <x v="432"/>
    <d v="2017-09-12T00:00:00"/>
    <d v="2017-09-17T00:00:00"/>
    <x v="3"/>
    <x v="0"/>
    <x v="2"/>
    <s v="Anthony Johnson"/>
    <s v="Corporate"/>
    <s v="Springfield"/>
    <x v="17"/>
    <n v="22153"/>
    <s v="South"/>
    <s v="FUR-CH-10002073"/>
    <x v="1"/>
    <s v="Chairs"/>
    <n v="1059.1199999999999"/>
    <n v="909.11999999999989"/>
    <n v="150"/>
    <n v="22.5"/>
  </r>
  <r>
    <x v="433"/>
    <d v="2018-08-13T00:00:00"/>
    <d v="2018-08-18T00:00:00"/>
    <x v="0"/>
    <x v="7"/>
    <x v="2"/>
    <s v="Dan Campbell"/>
    <s v="Consumer"/>
    <s v="Memphis"/>
    <x v="24"/>
    <n v="38109"/>
    <s v="South"/>
    <s v="FUR-CH-10002073"/>
    <x v="0"/>
    <s v="Chairs"/>
    <n v="423.64800000000002"/>
    <n v="423.64800000000002"/>
    <n v="0"/>
    <n v="0"/>
  </r>
  <r>
    <x v="434"/>
    <d v="2016-11-02T00:00:00"/>
    <d v="2016-11-04T00:00:00"/>
    <x v="2"/>
    <x v="1"/>
    <x v="0"/>
    <s v="Emily Ducich"/>
    <s v="Consumer"/>
    <s v="New York City"/>
    <x v="5"/>
    <n v="10011"/>
    <s v="East"/>
    <s v="FUR-CH-10002073"/>
    <x v="0"/>
    <s v="Chairs"/>
    <n v="2621.3220000000001"/>
    <n v="1621.3220000000001"/>
    <n v="1000"/>
    <n v="150"/>
  </r>
  <r>
    <x v="435"/>
    <d v="2016-11-17T00:00:00"/>
    <d v="2016-11-24T00:00:00"/>
    <x v="2"/>
    <x v="1"/>
    <x v="2"/>
    <s v="Anna Andreadi"/>
    <s v="Home Office"/>
    <s v="Oklahoma City"/>
    <x v="30"/>
    <n v="73120"/>
    <s v="Central"/>
    <s v="FUR-CH-10002073"/>
    <x v="0"/>
    <s v="Chairs"/>
    <n v="1323.9"/>
    <n v="1323.9"/>
    <n v="0"/>
    <n v="0"/>
  </r>
  <r>
    <x v="436"/>
    <d v="2017-09-23T00:00:00"/>
    <d v="2017-09-28T00:00:00"/>
    <x v="3"/>
    <x v="0"/>
    <x v="3"/>
    <s v="Russell Applegate"/>
    <s v="Corporate"/>
    <s v="Columbus"/>
    <x v="19"/>
    <n v="31907"/>
    <s v="South"/>
    <s v="FUR-CH-10002084"/>
    <x v="2"/>
    <s v="Chairs"/>
    <n v="368.97"/>
    <n v="368.97"/>
    <n v="0"/>
    <n v="0"/>
  </r>
  <r>
    <x v="437"/>
    <d v="2017-05-07T00:00:00"/>
    <d v="2017-05-11T00:00:00"/>
    <x v="3"/>
    <x v="2"/>
    <x v="2"/>
    <s v="Caroline Jumper"/>
    <s v="Corporate"/>
    <s v="New York City"/>
    <x v="5"/>
    <n v="10009"/>
    <s v="East"/>
    <s v="FUR-CH-10002084"/>
    <x v="2"/>
    <s v="Chairs"/>
    <n v="442.76400000000001"/>
    <n v="442.76400000000001"/>
    <n v="0"/>
    <n v="0"/>
  </r>
  <r>
    <x v="438"/>
    <d v="2018-07-15T00:00:00"/>
    <d v="2018-07-18T00:00:00"/>
    <x v="0"/>
    <x v="10"/>
    <x v="3"/>
    <s v="Michelle Moray"/>
    <s v="Home Office"/>
    <s v="New York City"/>
    <x v="5"/>
    <n v="10024"/>
    <s v="East"/>
    <s v="FUR-CH-10002084"/>
    <x v="0"/>
    <s v="Chairs"/>
    <n v="664.14599999999996"/>
    <n v="664.14599999999996"/>
    <n v="0"/>
    <n v="0"/>
  </r>
  <r>
    <x v="114"/>
    <d v="2016-03-08T00:00:00"/>
    <d v="2016-03-12T00:00:00"/>
    <x v="2"/>
    <x v="5"/>
    <x v="2"/>
    <s v="Dana Kaydos"/>
    <s v="Home Office"/>
    <s v="Kenosha"/>
    <x v="16"/>
    <n v="53142"/>
    <s v="Central"/>
    <s v="FUR-CH-10002084"/>
    <x v="0"/>
    <s v="Chairs"/>
    <n v="860.93"/>
    <n v="860.93"/>
    <n v="0"/>
    <n v="0"/>
  </r>
  <r>
    <x v="439"/>
    <d v="2017-10-31T00:00:00"/>
    <d v="2017-11-05T00:00:00"/>
    <x v="3"/>
    <x v="9"/>
    <x v="2"/>
    <s v="Helen Wasserman"/>
    <s v="Corporate"/>
    <s v="Tulsa"/>
    <x v="30"/>
    <n v="74133"/>
    <s v="Central"/>
    <s v="FUR-CH-10002084"/>
    <x v="2"/>
    <s v="Chairs"/>
    <n v="368.97"/>
    <n v="368.97"/>
    <n v="0"/>
    <n v="0"/>
  </r>
  <r>
    <x v="440"/>
    <d v="2017-07-02T00:00:00"/>
    <d v="2017-07-07T00:00:00"/>
    <x v="3"/>
    <x v="10"/>
    <x v="3"/>
    <s v="George Bell"/>
    <s v="Corporate"/>
    <s v="Los Angeles"/>
    <x v="1"/>
    <n v="90004"/>
    <s v="West"/>
    <s v="FUR-CH-10002126"/>
    <x v="2"/>
    <s v="Chairs"/>
    <n v="195.184"/>
    <n v="195.184"/>
    <n v="0"/>
    <n v="0"/>
  </r>
  <r>
    <x v="441"/>
    <d v="2015-07-12T00:00:00"/>
    <d v="2015-07-16T00:00:00"/>
    <x v="1"/>
    <x v="10"/>
    <x v="2"/>
    <s v="Paul Van Hugh"/>
    <s v="Home Office"/>
    <s v="League City"/>
    <x v="13"/>
    <n v="77573"/>
    <s v="Central"/>
    <s v="FUR-CH-10002126"/>
    <x v="0"/>
    <s v="Chairs"/>
    <n v="512.35799999999995"/>
    <n v="512.35799999999995"/>
    <n v="0"/>
    <n v="0"/>
  </r>
  <r>
    <x v="442"/>
    <d v="2017-08-26T00:00:00"/>
    <d v="2017-08-28T00:00:00"/>
    <x v="3"/>
    <x v="7"/>
    <x v="0"/>
    <s v="Linda Cazamias"/>
    <s v="Corporate"/>
    <s v="Pasadena"/>
    <x v="13"/>
    <n v="77506"/>
    <s v="Central"/>
    <s v="FUR-CH-10002126"/>
    <x v="1"/>
    <s v="Chairs"/>
    <n v="1024.7159999999999"/>
    <n v="1024.7159999999999"/>
    <n v="0"/>
    <n v="0"/>
  </r>
  <r>
    <x v="443"/>
    <d v="2018-11-25T00:00:00"/>
    <d v="2018-11-30T00:00:00"/>
    <x v="0"/>
    <x v="1"/>
    <x v="2"/>
    <s v="Rose O'Brian"/>
    <s v="Home Office"/>
    <s v="Houston"/>
    <x v="13"/>
    <n v="77070"/>
    <s v="Central"/>
    <s v="FUR-CH-10002126"/>
    <x v="0"/>
    <s v="Chairs"/>
    <n v="853.93"/>
    <n v="778.93"/>
    <n v="75"/>
    <n v="11.25"/>
  </r>
  <r>
    <x v="444"/>
    <d v="2017-04-28T00:00:00"/>
    <d v="2017-05-05T00:00:00"/>
    <x v="3"/>
    <x v="8"/>
    <x v="2"/>
    <s v="Bill Overfelt"/>
    <s v="Corporate"/>
    <s v="Los Angeles"/>
    <x v="1"/>
    <n v="90045"/>
    <s v="West"/>
    <s v="FUR-CH-10002304"/>
    <x v="0"/>
    <s v="Chairs"/>
    <n v="41.567999999999998"/>
    <n v="41.567999999999998"/>
    <n v="0"/>
    <n v="0"/>
  </r>
  <r>
    <x v="445"/>
    <d v="2017-09-12T00:00:00"/>
    <d v="2017-09-13T00:00:00"/>
    <x v="3"/>
    <x v="0"/>
    <x v="1"/>
    <s v="Philisse Overcash"/>
    <s v="Corporate"/>
    <s v="Louisville"/>
    <x v="7"/>
    <n v="80027"/>
    <s v="West"/>
    <s v="FUR-CH-10002304"/>
    <x v="0"/>
    <s v="Chairs"/>
    <n v="83.135999999999996"/>
    <n v="83.135999999999996"/>
    <n v="0"/>
    <n v="0"/>
  </r>
  <r>
    <x v="446"/>
    <d v="2015-04-29T00:00:00"/>
    <d v="2015-05-01T00:00:00"/>
    <x v="1"/>
    <x v="8"/>
    <x v="3"/>
    <s v="Harry Greene"/>
    <s v="Home Office"/>
    <s v="Lake Charles"/>
    <x v="2"/>
    <n v="70601"/>
    <s v="South"/>
    <s v="FUR-CH-10002304"/>
    <x v="0"/>
    <s v="Chairs"/>
    <n v="51.96"/>
    <n v="51.96"/>
    <n v="0"/>
    <n v="0"/>
  </r>
  <r>
    <x v="447"/>
    <d v="2017-05-02T00:00:00"/>
    <d v="2017-05-08T00:00:00"/>
    <x v="3"/>
    <x v="2"/>
    <x v="2"/>
    <s v="Dan Lawera"/>
    <s v="Corporate"/>
    <s v="Greensboro"/>
    <x v="9"/>
    <n v="27405"/>
    <s v="South"/>
    <s v="FUR-CH-10002304"/>
    <x v="2"/>
    <s v="Chairs"/>
    <n v="187.05600000000001"/>
    <n v="187.05600000000001"/>
    <n v="0"/>
    <n v="0"/>
  </r>
  <r>
    <x v="448"/>
    <d v="2015-03-30T00:00:00"/>
    <d v="2015-04-01T00:00:00"/>
    <x v="1"/>
    <x v="5"/>
    <x v="0"/>
    <s v="Mark Packer"/>
    <s v="Home Office"/>
    <s v="Brownsville"/>
    <x v="13"/>
    <n v="78521"/>
    <s v="Central"/>
    <s v="FUR-CH-10002304"/>
    <x v="0"/>
    <s v="Chairs"/>
    <n v="127.30200000000001"/>
    <n v="127.30200000000001"/>
    <n v="0"/>
    <n v="0"/>
  </r>
  <r>
    <x v="449"/>
    <d v="2016-07-30T00:00:00"/>
    <d v="2016-08-01T00:00:00"/>
    <x v="2"/>
    <x v="10"/>
    <x v="0"/>
    <s v="Gary Hansen"/>
    <s v="Consumer"/>
    <s v="Lakeville"/>
    <x v="37"/>
    <n v="55044"/>
    <s v="Central"/>
    <s v="FUR-CH-10002304"/>
    <x v="0"/>
    <s v="Chairs"/>
    <n v="155.88"/>
    <n v="155.88"/>
    <n v="0"/>
    <n v="0"/>
  </r>
  <r>
    <x v="450"/>
    <d v="2018-10-12T00:00:00"/>
    <d v="2018-10-16T00:00:00"/>
    <x v="0"/>
    <x v="9"/>
    <x v="2"/>
    <s v="Steve Nguyen"/>
    <s v="Home Office"/>
    <s v="Rockford"/>
    <x v="0"/>
    <n v="61107"/>
    <s v="Central"/>
    <s v="FUR-CH-10002304"/>
    <x v="0"/>
    <s v="Chairs"/>
    <n v="254.60400000000001"/>
    <n v="254.60400000000001"/>
    <n v="0"/>
    <n v="0"/>
  </r>
  <r>
    <x v="451"/>
    <d v="2018-08-07T00:00:00"/>
    <d v="2018-08-11T00:00:00"/>
    <x v="0"/>
    <x v="7"/>
    <x v="2"/>
    <s v="Jeremy Lonsdale"/>
    <s v="Consumer"/>
    <s v="Westminster"/>
    <x v="1"/>
    <n v="92683"/>
    <s v="West"/>
    <s v="FUR-CH-10002317"/>
    <x v="0"/>
    <s v="Chairs"/>
    <n v="207.184"/>
    <n v="207.184"/>
    <n v="0"/>
    <n v="0"/>
  </r>
  <r>
    <x v="452"/>
    <d v="2015-05-10T00:00:00"/>
    <d v="2015-05-15T00:00:00"/>
    <x v="1"/>
    <x v="2"/>
    <x v="2"/>
    <s v="Greg Matthias"/>
    <s v="Home Office"/>
    <s v="San Jose"/>
    <x v="1"/>
    <n v="95123"/>
    <s v="West"/>
    <s v="FUR-CH-10002320"/>
    <x v="0"/>
    <s v="Chairs"/>
    <n v="256.78399999999999"/>
    <n v="256.78399999999999"/>
    <n v="0"/>
    <n v="0"/>
  </r>
  <r>
    <x v="453"/>
    <d v="2018-09-11T00:00:00"/>
    <d v="2018-09-12T00:00:00"/>
    <x v="0"/>
    <x v="0"/>
    <x v="1"/>
    <s v="Karen Ferguson"/>
    <s v="Home Office"/>
    <s v="Long Beach"/>
    <x v="1"/>
    <n v="90805"/>
    <s v="West"/>
    <s v="FUR-CH-10002320"/>
    <x v="0"/>
    <s v="Chairs"/>
    <n v="2054.2719999999999"/>
    <n v="2054.2719999999999"/>
    <n v="0"/>
    <n v="0"/>
  </r>
  <r>
    <x v="454"/>
    <d v="2015-10-31T00:00:00"/>
    <d v="2015-11-02T00:00:00"/>
    <x v="1"/>
    <x v="9"/>
    <x v="3"/>
    <s v="Anne McFarland"/>
    <s v="Consumer"/>
    <s v="Cranston"/>
    <x v="4"/>
    <n v="2920"/>
    <s v="East"/>
    <s v="FUR-CH-10002320"/>
    <x v="0"/>
    <s v="Chairs"/>
    <n v="1604.9"/>
    <n v="1104.9000000000001"/>
    <n v="500"/>
    <n v="75"/>
  </r>
  <r>
    <x v="455"/>
    <d v="2016-05-31T00:00:00"/>
    <d v="2016-06-04T00:00:00"/>
    <x v="2"/>
    <x v="2"/>
    <x v="2"/>
    <s v="Bill Donatelli"/>
    <s v="Consumer"/>
    <s v="Minneapolis"/>
    <x v="37"/>
    <n v="55407"/>
    <s v="Central"/>
    <s v="FUR-CH-10002320"/>
    <x v="0"/>
    <s v="Chairs"/>
    <n v="2567.84"/>
    <n v="1567.8400000000001"/>
    <n v="1000"/>
    <n v="150"/>
  </r>
  <r>
    <x v="456"/>
    <d v="2017-07-18T00:00:00"/>
    <d v="2017-07-24T00:00:00"/>
    <x v="3"/>
    <x v="10"/>
    <x v="2"/>
    <s v="Linda Southworth"/>
    <s v="Home Office"/>
    <s v="Denver"/>
    <x v="7"/>
    <n v="80219"/>
    <s v="West"/>
    <s v="FUR-CH-10002331"/>
    <x v="1"/>
    <s v="Chairs"/>
    <n v="854.35199999999998"/>
    <n v="779.35199999999998"/>
    <n v="75"/>
    <n v="11.25"/>
  </r>
  <r>
    <x v="457"/>
    <d v="2018-08-31T00:00:00"/>
    <d v="2018-09-02T00:00:00"/>
    <x v="0"/>
    <x v="7"/>
    <x v="3"/>
    <s v="Bart Watters"/>
    <s v="Home Office"/>
    <s v="Spokane"/>
    <x v="6"/>
    <n v="99207"/>
    <s v="West"/>
    <s v="FUR-CH-10002331"/>
    <x v="0"/>
    <s v="Chairs"/>
    <n v="569.56799999999998"/>
    <n v="569.56799999999998"/>
    <n v="0"/>
    <n v="0"/>
  </r>
  <r>
    <x v="458"/>
    <d v="2015-01-20T00:00:00"/>
    <d v="2015-01-26T00:00:00"/>
    <x v="1"/>
    <x v="6"/>
    <x v="2"/>
    <s v="Hunter Lopez"/>
    <s v="Consumer"/>
    <s v="Jonesboro"/>
    <x v="11"/>
    <n v="72401"/>
    <s v="South"/>
    <s v="FUR-CH-10002331"/>
    <x v="0"/>
    <s v="Chairs"/>
    <n v="1067.94"/>
    <n v="917.94"/>
    <n v="150"/>
    <n v="22.5"/>
  </r>
  <r>
    <x v="459"/>
    <d v="2017-12-25T00:00:00"/>
    <d v="2017-12-31T00:00:00"/>
    <x v="3"/>
    <x v="3"/>
    <x v="2"/>
    <s v="Joe Elijah"/>
    <s v="Home Office"/>
    <s v="New York City"/>
    <x v="5"/>
    <n v="10009"/>
    <s v="East"/>
    <s v="FUR-CH-10002331"/>
    <x v="1"/>
    <s v="Chairs"/>
    <n v="2563.056"/>
    <n v="1563.056"/>
    <n v="1000"/>
    <n v="150"/>
  </r>
  <r>
    <x v="460"/>
    <d v="2018-08-12T00:00:00"/>
    <d v="2018-08-12T00:00:00"/>
    <x v="0"/>
    <x v="7"/>
    <x v="1"/>
    <s v="Brenda Bowman"/>
    <s v="Corporate"/>
    <s v="Columbia"/>
    <x v="14"/>
    <n v="21044"/>
    <s v="East"/>
    <s v="FUR-CH-10002331"/>
    <x v="0"/>
    <s v="Chairs"/>
    <n v="1779.9"/>
    <n v="1779.9"/>
    <n v="0"/>
    <n v="0"/>
  </r>
  <r>
    <x v="461"/>
    <d v="2017-09-26T00:00:00"/>
    <d v="2017-10-01T00:00:00"/>
    <x v="3"/>
    <x v="0"/>
    <x v="2"/>
    <s v="Natalie Fritzler"/>
    <s v="Home Office"/>
    <s v="Decatur"/>
    <x v="0"/>
    <n v="62521"/>
    <s v="Central"/>
    <s v="FUR-CH-10002331"/>
    <x v="1"/>
    <s v="Chairs"/>
    <n v="747.55799999999999"/>
    <n v="747.55799999999999"/>
    <n v="0"/>
    <n v="0"/>
  </r>
  <r>
    <x v="462"/>
    <d v="2015-11-25T00:00:00"/>
    <d v="2015-11-29T00:00:00"/>
    <x v="1"/>
    <x v="1"/>
    <x v="2"/>
    <s v="Richard Bierner"/>
    <s v="Home Office"/>
    <s v="Los Angeles"/>
    <x v="1"/>
    <n v="90004"/>
    <s v="West"/>
    <s v="FUR-CH-10002335"/>
    <x v="0"/>
    <s v="Chairs"/>
    <n v="725.34400000000005"/>
    <n v="650.34400000000005"/>
    <n v="75"/>
    <n v="11.25"/>
  </r>
  <r>
    <x v="463"/>
    <d v="2016-08-21T00:00:00"/>
    <d v="2016-08-23T00:00:00"/>
    <x v="2"/>
    <x v="7"/>
    <x v="0"/>
    <s v="Nick Zandusky"/>
    <s v="Home Office"/>
    <s v="San Francisco"/>
    <x v="1"/>
    <n v="94110"/>
    <s v="West"/>
    <s v="FUR-CH-10002335"/>
    <x v="0"/>
    <s v="Chairs"/>
    <n v="544.00800000000004"/>
    <n v="544.00800000000004"/>
    <n v="0"/>
    <n v="0"/>
  </r>
  <r>
    <x v="456"/>
    <d v="2017-07-18T00:00:00"/>
    <d v="2017-07-24T00:00:00"/>
    <x v="3"/>
    <x v="10"/>
    <x v="2"/>
    <s v="Linda Southworth"/>
    <s v="Corporate"/>
    <s v="Denver"/>
    <x v="7"/>
    <n v="80219"/>
    <s v="West"/>
    <s v="FUR-CH-10002335"/>
    <x v="0"/>
    <s v="Chairs"/>
    <n v="544.00800000000004"/>
    <n v="544.00800000000004"/>
    <n v="0"/>
    <n v="0"/>
  </r>
  <r>
    <x v="146"/>
    <d v="2018-12-02T00:00:00"/>
    <d v="2018-12-06T00:00:00"/>
    <x v="0"/>
    <x v="3"/>
    <x v="2"/>
    <s v="Bill Stewart"/>
    <s v="Home Office"/>
    <s v="Denver"/>
    <x v="7"/>
    <n v="80219"/>
    <s v="West"/>
    <s v="FUR-CH-10002335"/>
    <x v="0"/>
    <s v="Chairs"/>
    <n v="906.68"/>
    <n v="906.68"/>
    <n v="0"/>
    <n v="0"/>
  </r>
  <r>
    <x v="464"/>
    <d v="2015-08-05T00:00:00"/>
    <d v="2015-08-07T00:00:00"/>
    <x v="1"/>
    <x v="7"/>
    <x v="3"/>
    <s v="Ricardo Sperren"/>
    <s v="Corporate"/>
    <s v="Meriden"/>
    <x v="25"/>
    <n v="6450"/>
    <s v="East"/>
    <s v="FUR-CH-10002335"/>
    <x v="0"/>
    <s v="Chairs"/>
    <n v="1133.3499999999999"/>
    <n v="1133.3499999999999"/>
    <n v="0"/>
    <n v="0"/>
  </r>
  <r>
    <x v="465"/>
    <d v="2017-07-09T00:00:00"/>
    <d v="2017-07-13T00:00:00"/>
    <x v="3"/>
    <x v="10"/>
    <x v="2"/>
    <s v="Jonathan Doherty"/>
    <s v="Corporate"/>
    <s v="New York City"/>
    <x v="5"/>
    <n v="10035"/>
    <s v="East"/>
    <s v="FUR-CH-10002335"/>
    <x v="2"/>
    <s v="Chairs"/>
    <n v="408.00599999999997"/>
    <n v="408.00599999999997"/>
    <n v="0"/>
    <n v="0"/>
  </r>
  <r>
    <x v="466"/>
    <d v="2017-11-14T00:00:00"/>
    <d v="2017-11-17T00:00:00"/>
    <x v="3"/>
    <x v="1"/>
    <x v="0"/>
    <s v="Maria Bertelson"/>
    <s v="Corporate"/>
    <s v="New York City"/>
    <x v="5"/>
    <n v="10009"/>
    <s v="East"/>
    <s v="FUR-CH-10002335"/>
    <x v="2"/>
    <s v="Chairs"/>
    <n v="408.00599999999997"/>
    <n v="408.00599999999997"/>
    <n v="0"/>
    <n v="0"/>
  </r>
  <r>
    <x v="145"/>
    <d v="2017-12-08T00:00:00"/>
    <d v="2017-12-12T00:00:00"/>
    <x v="3"/>
    <x v="3"/>
    <x v="2"/>
    <s v="Arthur Gainer"/>
    <s v="Home Office"/>
    <s v="Eau Claire"/>
    <x v="16"/>
    <n v="54703"/>
    <s v="Central"/>
    <s v="FUR-CH-10002335"/>
    <x v="0"/>
    <s v="Chairs"/>
    <n v="680.01"/>
    <n v="680.01"/>
    <n v="0"/>
    <n v="0"/>
  </r>
  <r>
    <x v="467"/>
    <d v="2018-12-22T00:00:00"/>
    <d v="2018-12-25T00:00:00"/>
    <x v="0"/>
    <x v="3"/>
    <x v="0"/>
    <s v="Theone Pippenger"/>
    <s v="Consumer"/>
    <s v="Detroit"/>
    <x v="10"/>
    <n v="48227"/>
    <s v="Central"/>
    <s v="FUR-CH-10002335"/>
    <x v="0"/>
    <s v="Chairs"/>
    <n v="1586.69"/>
    <n v="1586.69"/>
    <n v="0"/>
    <n v="0"/>
  </r>
  <r>
    <x v="468"/>
    <d v="2015-07-18T00:00:00"/>
    <d v="2015-07-18T00:00:00"/>
    <x v="1"/>
    <x v="10"/>
    <x v="1"/>
    <s v="Adrian Hane"/>
    <s v="Home Office"/>
    <s v="Tucson"/>
    <x v="18"/>
    <n v="85705"/>
    <s v="West"/>
    <s v="FUR-CH-10002372"/>
    <x v="0"/>
    <s v="Chairs"/>
    <n v="259.13600000000002"/>
    <n v="100"/>
    <n v="159.13600000000002"/>
    <n v="23.870400000000004"/>
  </r>
  <r>
    <x v="469"/>
    <d v="2016-09-03T00:00:00"/>
    <d v="2016-09-08T00:00:00"/>
    <x v="2"/>
    <x v="0"/>
    <x v="2"/>
    <s v="Ann Steele"/>
    <s v="Home Office"/>
    <s v="San Francisco"/>
    <x v="1"/>
    <n v="94110"/>
    <s v="West"/>
    <s v="FUR-CH-10002372"/>
    <x v="0"/>
    <s v="Chairs"/>
    <n v="129.56800000000001"/>
    <n v="100"/>
    <n v="29.568000000000012"/>
    <n v="4.4352000000000018"/>
  </r>
  <r>
    <x v="470"/>
    <d v="2016-12-04T00:00:00"/>
    <d v="2016-12-10T00:00:00"/>
    <x v="2"/>
    <x v="3"/>
    <x v="2"/>
    <s v="Sean O'Donnell"/>
    <s v="Home Office"/>
    <s v="Hempstead"/>
    <x v="5"/>
    <n v="11550"/>
    <s v="East"/>
    <s v="FUR-CH-10002372"/>
    <x v="0"/>
    <s v="Chairs"/>
    <n v="364.41"/>
    <n v="364.41"/>
    <n v="0"/>
    <n v="0"/>
  </r>
  <r>
    <x v="471"/>
    <d v="2018-09-14T00:00:00"/>
    <d v="2018-09-15T00:00:00"/>
    <x v="0"/>
    <x v="0"/>
    <x v="0"/>
    <s v="Pamela Stobb"/>
    <s v="Consumer"/>
    <s v="Philadelphia"/>
    <x v="12"/>
    <n v="19140"/>
    <s v="East"/>
    <s v="FUR-CH-10002372"/>
    <x v="0"/>
    <s v="Chairs"/>
    <n v="113.372"/>
    <n v="113.372"/>
    <n v="0"/>
    <n v="0"/>
  </r>
  <r>
    <x v="472"/>
    <d v="2018-10-08T00:00:00"/>
    <d v="2018-10-14T00:00:00"/>
    <x v="0"/>
    <x v="9"/>
    <x v="2"/>
    <s v="Gary McGarr"/>
    <s v="Home Office"/>
    <s v="New York City"/>
    <x v="5"/>
    <n v="10009"/>
    <s v="East"/>
    <s v="FUR-CH-10002372"/>
    <x v="0"/>
    <s v="Chairs"/>
    <n v="145.76400000000001"/>
    <n v="145.76400000000001"/>
    <n v="0"/>
    <n v="0"/>
  </r>
  <r>
    <x v="473"/>
    <d v="2017-09-05T00:00:00"/>
    <d v="2017-09-07T00:00:00"/>
    <x v="3"/>
    <x v="0"/>
    <x v="3"/>
    <s v="Pete Kriz"/>
    <s v="Corporate"/>
    <s v="Detroit"/>
    <x v="10"/>
    <n v="48227"/>
    <s v="Central"/>
    <s v="FUR-CH-10002372"/>
    <x v="2"/>
    <s v="Chairs"/>
    <n v="242.94"/>
    <n v="242.94"/>
    <n v="0"/>
    <n v="0"/>
  </r>
  <r>
    <x v="474"/>
    <d v="2017-10-20T00:00:00"/>
    <d v="2017-10-24T00:00:00"/>
    <x v="3"/>
    <x v="9"/>
    <x v="3"/>
    <s v="Chuck Magee"/>
    <s v="Corporate"/>
    <s v="Houston"/>
    <x v="13"/>
    <n v="77095"/>
    <s v="Central"/>
    <s v="FUR-CH-10002372"/>
    <x v="0"/>
    <s v="Chairs"/>
    <n v="56.686"/>
    <n v="56.686"/>
    <n v="0"/>
    <n v="0"/>
  </r>
  <r>
    <x v="475"/>
    <d v="2015-05-13T00:00:00"/>
    <d v="2015-05-19T00:00:00"/>
    <x v="1"/>
    <x v="2"/>
    <x v="2"/>
    <s v="Aaron Hawkins"/>
    <s v="Home Office"/>
    <s v="Los Angeles"/>
    <x v="1"/>
    <n v="90004"/>
    <s v="West"/>
    <s v="FUR-CH-10002439"/>
    <x v="0"/>
    <s v="Chairs"/>
    <n v="279.45600000000002"/>
    <n v="80"/>
    <n v="199.45600000000002"/>
    <n v="29.918400000000002"/>
  </r>
  <r>
    <x v="476"/>
    <d v="2015-05-16T00:00:00"/>
    <d v="2015-05-23T00:00:00"/>
    <x v="1"/>
    <x v="2"/>
    <x v="2"/>
    <s v="Pauline Webber"/>
    <s v="Home Office"/>
    <s v="Los Angeles"/>
    <x v="1"/>
    <n v="90036"/>
    <s v="West"/>
    <s v="FUR-CH-10002439"/>
    <x v="0"/>
    <s v="Chairs"/>
    <n v="232.88"/>
    <n v="232.88"/>
    <n v="0"/>
    <n v="0"/>
  </r>
  <r>
    <x v="477"/>
    <d v="2015-12-14T00:00:00"/>
    <d v="2015-12-20T00:00:00"/>
    <x v="1"/>
    <x v="3"/>
    <x v="2"/>
    <s v="Bryan Mills"/>
    <s v="Consumer"/>
    <s v="Deltona"/>
    <x v="8"/>
    <n v="32725"/>
    <s v="South"/>
    <s v="FUR-CH-10002439"/>
    <x v="0"/>
    <s v="Chairs"/>
    <n v="186.304"/>
    <n v="186.304"/>
    <n v="0"/>
    <n v="0"/>
  </r>
  <r>
    <x v="478"/>
    <d v="2018-12-24T00:00:00"/>
    <d v="2018-12-28T00:00:00"/>
    <x v="0"/>
    <x v="3"/>
    <x v="2"/>
    <s v="Christine Sundaresam"/>
    <s v="Home Office"/>
    <s v="Lafayette"/>
    <x v="2"/>
    <n v="70506"/>
    <s v="South"/>
    <s v="FUR-CH-10002439"/>
    <x v="0"/>
    <s v="Chairs"/>
    <n v="232.88"/>
    <n v="232.88"/>
    <n v="0"/>
    <n v="0"/>
  </r>
  <r>
    <x v="479"/>
    <d v="2015-03-25T00:00:00"/>
    <d v="2015-04-01T00:00:00"/>
    <x v="1"/>
    <x v="5"/>
    <x v="2"/>
    <s v="Annie Zypern"/>
    <s v="Consumer"/>
    <s v="New York City"/>
    <x v="5"/>
    <n v="10009"/>
    <s v="East"/>
    <s v="FUR-CH-10002439"/>
    <x v="0"/>
    <s v="Chairs"/>
    <n v="366.786"/>
    <n v="216.786"/>
    <n v="150"/>
    <n v="22.5"/>
  </r>
  <r>
    <x v="480"/>
    <d v="2016-10-25T00:00:00"/>
    <d v="2016-10-30T00:00:00"/>
    <x v="2"/>
    <x v="9"/>
    <x v="2"/>
    <s v="Heather Kirkland"/>
    <s v="Home Office"/>
    <s v="Newark"/>
    <x v="3"/>
    <n v="19711"/>
    <s v="East"/>
    <s v="FUR-CH-10002439"/>
    <x v="0"/>
    <s v="Chairs"/>
    <n v="291.10000000000002"/>
    <n v="291.10000000000002"/>
    <n v="0"/>
    <n v="0"/>
  </r>
  <r>
    <x v="481"/>
    <d v="2015-09-27T00:00:00"/>
    <d v="2015-10-01T00:00:00"/>
    <x v="1"/>
    <x v="0"/>
    <x v="2"/>
    <s v="Thea Hendricks"/>
    <s v="Home Office"/>
    <s v="San Diego"/>
    <x v="1"/>
    <n v="92037"/>
    <s v="West"/>
    <s v="FUR-CH-10002602"/>
    <x v="0"/>
    <s v="Chairs"/>
    <n v="603.91999999999996"/>
    <n v="50"/>
    <n v="553.91999999999996"/>
    <n v="83.087999999999994"/>
  </r>
  <r>
    <x v="482"/>
    <d v="2015-12-08T00:00:00"/>
    <d v="2015-12-10T00:00:00"/>
    <x v="1"/>
    <x v="3"/>
    <x v="3"/>
    <s v="Jim Karlsson"/>
    <s v="Home Office"/>
    <s v="Olympia"/>
    <x v="6"/>
    <n v="98502"/>
    <s v="West"/>
    <s v="FUR-CH-10002602"/>
    <x v="0"/>
    <s v="Chairs"/>
    <n v="603.91999999999996"/>
    <n v="603.91999999999996"/>
    <n v="0"/>
    <n v="0"/>
  </r>
  <r>
    <x v="483"/>
    <d v="2015-12-16T00:00:00"/>
    <d v="2015-12-17T00:00:00"/>
    <x v="1"/>
    <x v="3"/>
    <x v="0"/>
    <s v="Chad Cunningham"/>
    <s v="Home Office"/>
    <s v="Los Angeles"/>
    <x v="1"/>
    <n v="90049"/>
    <s v="West"/>
    <s v="FUR-CH-10002602"/>
    <x v="0"/>
    <s v="Chairs"/>
    <n v="241.56800000000001"/>
    <n v="100"/>
    <n v="141.56800000000001"/>
    <n v="21.235200000000003"/>
  </r>
  <r>
    <x v="484"/>
    <d v="2017-07-25T00:00:00"/>
    <d v="2017-07-31T00:00:00"/>
    <x v="3"/>
    <x v="10"/>
    <x v="2"/>
    <s v="Sanjit Chand"/>
    <s v="Corporate"/>
    <s v="Costa Mesa"/>
    <x v="1"/>
    <n v="92627"/>
    <s v="West"/>
    <s v="FUR-CH-10002602"/>
    <x v="2"/>
    <s v="Chairs"/>
    <n v="241.56800000000001"/>
    <n v="241.56800000000001"/>
    <n v="0"/>
    <n v="0"/>
  </r>
  <r>
    <x v="485"/>
    <d v="2018-09-10T00:00:00"/>
    <d v="2018-09-10T00:00:00"/>
    <x v="0"/>
    <x v="0"/>
    <x v="1"/>
    <s v="Frank Hawley"/>
    <s v="Corporate"/>
    <s v="Los Angeles"/>
    <x v="1"/>
    <n v="90004"/>
    <s v="West"/>
    <s v="FUR-CH-10002602"/>
    <x v="0"/>
    <s v="Chairs"/>
    <n v="362.35199999999998"/>
    <n v="362.35199999999998"/>
    <n v="0"/>
    <n v="0"/>
  </r>
  <r>
    <x v="359"/>
    <d v="2018-12-29T00:00:00"/>
    <d v="2019-01-01T00:00:00"/>
    <x v="0"/>
    <x v="3"/>
    <x v="3"/>
    <s v="Katherine Hughes"/>
    <s v="Consumer"/>
    <s v="Louisville"/>
    <x v="21"/>
    <n v="40214"/>
    <s v="South"/>
    <s v="FUR-CH-10002602"/>
    <x v="0"/>
    <s v="Chairs"/>
    <n v="1207.8399999999999"/>
    <n v="1207.8399999999999"/>
    <n v="0"/>
    <n v="0"/>
  </r>
  <r>
    <x v="486"/>
    <d v="2015-11-04T00:00:00"/>
    <d v="2015-11-09T00:00:00"/>
    <x v="1"/>
    <x v="1"/>
    <x v="2"/>
    <s v="Nathan Mautz"/>
    <s v="Home Office"/>
    <s v="New York City"/>
    <x v="5"/>
    <n v="10024"/>
    <s v="East"/>
    <s v="FUR-CH-10002602"/>
    <x v="0"/>
    <s v="Chairs"/>
    <n v="135.88200000000001"/>
    <n v="135.88200000000001"/>
    <n v="0"/>
    <n v="0"/>
  </r>
  <r>
    <x v="487"/>
    <d v="2018-12-24T00:00:00"/>
    <d v="2018-12-28T00:00:00"/>
    <x v="0"/>
    <x v="3"/>
    <x v="2"/>
    <s v="Hunter Glantz"/>
    <s v="Home Office"/>
    <s v="Oceanside"/>
    <x v="5"/>
    <n v="11572"/>
    <s v="East"/>
    <s v="FUR-CH-10002602"/>
    <x v="0"/>
    <s v="Chairs"/>
    <n v="271.76400000000001"/>
    <n v="271.76400000000001"/>
    <n v="0"/>
    <n v="0"/>
  </r>
  <r>
    <x v="488"/>
    <d v="2015-04-18T00:00:00"/>
    <d v="2015-04-22T00:00:00"/>
    <x v="1"/>
    <x v="8"/>
    <x v="2"/>
    <s v="Kunst Miller"/>
    <s v="Consumer"/>
    <s v="Houston"/>
    <x v="13"/>
    <n v="77095"/>
    <s v="Central"/>
    <s v="FUR-CH-10002602"/>
    <x v="0"/>
    <s v="Chairs"/>
    <n v="317.05799999999999"/>
    <n v="317.05799999999999"/>
    <n v="0"/>
    <n v="0"/>
  </r>
  <r>
    <x v="489"/>
    <d v="2018-04-20T00:00:00"/>
    <d v="2018-04-24T00:00:00"/>
    <x v="0"/>
    <x v="8"/>
    <x v="2"/>
    <s v="Sarah Jordon"/>
    <s v="Consumer"/>
    <s v="Chicago"/>
    <x v="0"/>
    <n v="60653"/>
    <s v="Central"/>
    <s v="FUR-CH-10002602"/>
    <x v="0"/>
    <s v="Chairs"/>
    <n v="317.05799999999999"/>
    <n v="317.05799999999999"/>
    <n v="0"/>
    <n v="0"/>
  </r>
  <r>
    <x v="490"/>
    <d v="2018-12-01T00:00:00"/>
    <d v="2018-12-05T00:00:00"/>
    <x v="0"/>
    <x v="3"/>
    <x v="2"/>
    <s v="Sarah Jordon"/>
    <s v="Consumer"/>
    <s v="Grand Prairie"/>
    <x v="13"/>
    <n v="75051"/>
    <s v="Central"/>
    <s v="FUR-CH-10002602"/>
    <x v="0"/>
    <s v="Chairs"/>
    <n v="317.05799999999999"/>
    <n v="317.05799999999999"/>
    <n v="0"/>
    <n v="0"/>
  </r>
  <r>
    <x v="491"/>
    <d v="2016-11-27T00:00:00"/>
    <d v="2016-12-03T00:00:00"/>
    <x v="2"/>
    <x v="1"/>
    <x v="2"/>
    <s v="Carlos Daly"/>
    <s v="Home Office"/>
    <s v="Lake Elsinore"/>
    <x v="1"/>
    <n v="92530"/>
    <s v="West"/>
    <s v="FUR-CH-10002647"/>
    <x v="0"/>
    <s v="Chairs"/>
    <n v="283.92"/>
    <n v="100"/>
    <n v="183.92000000000002"/>
    <n v="27.588000000000001"/>
  </r>
  <r>
    <x v="492"/>
    <d v="2018-05-19T00:00:00"/>
    <d v="2018-05-21T00:00:00"/>
    <x v="0"/>
    <x v="2"/>
    <x v="3"/>
    <s v="Becky Castell"/>
    <s v="Home Office"/>
    <s v="San Francisco"/>
    <x v="1"/>
    <n v="94109"/>
    <s v="West"/>
    <s v="FUR-CH-10002647"/>
    <x v="0"/>
    <s v="Chairs"/>
    <n v="681.40800000000002"/>
    <n v="100"/>
    <n v="581.40800000000002"/>
    <n v="87.211200000000005"/>
  </r>
  <r>
    <x v="493"/>
    <d v="2015-06-08T00:00:00"/>
    <d v="2015-06-12T00:00:00"/>
    <x v="1"/>
    <x v="4"/>
    <x v="2"/>
    <s v="Katrina Edelman"/>
    <s v="Home Office"/>
    <s v="Bristol"/>
    <x v="24"/>
    <n v="37620"/>
    <s v="South"/>
    <s v="FUR-CH-10002647"/>
    <x v="0"/>
    <s v="Chairs"/>
    <n v="170.352"/>
    <n v="170.352"/>
    <n v="0"/>
    <n v="0"/>
  </r>
  <r>
    <x v="494"/>
    <d v="2016-12-07T00:00:00"/>
    <d v="2016-12-11T00:00:00"/>
    <x v="2"/>
    <x v="3"/>
    <x v="2"/>
    <s v="Darren Koutras"/>
    <s v="Home Office"/>
    <s v="Henderson"/>
    <x v="21"/>
    <n v="42420"/>
    <s v="South"/>
    <s v="FUR-CH-10002647"/>
    <x v="0"/>
    <s v="Chairs"/>
    <n v="283.92"/>
    <n v="283.92"/>
    <n v="0"/>
    <n v="0"/>
  </r>
  <r>
    <x v="495"/>
    <d v="2018-12-22T00:00:00"/>
    <d v="2018-12-26T00:00:00"/>
    <x v="0"/>
    <x v="3"/>
    <x v="2"/>
    <s v="Sharelle Roach"/>
    <s v="Home Office"/>
    <s v="Tuscaloosa"/>
    <x v="36"/>
    <n v="35401"/>
    <s v="South"/>
    <s v="FUR-CH-10002647"/>
    <x v="0"/>
    <s v="Chairs"/>
    <n v="141.96"/>
    <n v="100"/>
    <n v="41.960000000000008"/>
    <n v="6.2940000000000014"/>
  </r>
  <r>
    <x v="496"/>
    <d v="2015-07-08T00:00:00"/>
    <d v="2015-07-10T00:00:00"/>
    <x v="1"/>
    <x v="10"/>
    <x v="0"/>
    <s v="Michelle Huthwaite"/>
    <s v="Home Office"/>
    <s v="Buffalo"/>
    <x v="5"/>
    <n v="14215"/>
    <s v="East"/>
    <s v="FUR-CH-10002647"/>
    <x v="0"/>
    <s v="Chairs"/>
    <n v="63.881999999999998"/>
    <n v="63.881999999999998"/>
    <n v="0"/>
    <n v="0"/>
  </r>
  <r>
    <x v="497"/>
    <d v="2016-03-05T00:00:00"/>
    <d v="2016-03-07T00:00:00"/>
    <x v="2"/>
    <x v="5"/>
    <x v="3"/>
    <s v="Alan Haines"/>
    <s v="Home Office"/>
    <s v="Bethlehem"/>
    <x v="12"/>
    <n v="18018"/>
    <s v="East"/>
    <s v="FUR-CH-10002647"/>
    <x v="0"/>
    <s v="Chairs"/>
    <n v="99.372"/>
    <n v="99.372"/>
    <n v="0"/>
    <n v="0"/>
  </r>
  <r>
    <x v="498"/>
    <d v="2016-05-08T00:00:00"/>
    <d v="2016-05-15T00:00:00"/>
    <x v="2"/>
    <x v="2"/>
    <x v="2"/>
    <s v="Natalie Webber"/>
    <s v="Home Office"/>
    <s v="New York City"/>
    <x v="5"/>
    <n v="10024"/>
    <s v="East"/>
    <s v="FUR-CH-10002647"/>
    <x v="0"/>
    <s v="Chairs"/>
    <n v="127.764"/>
    <n v="127.764"/>
    <n v="0"/>
    <n v="0"/>
  </r>
  <r>
    <x v="499"/>
    <d v="2017-03-09T00:00:00"/>
    <d v="2017-03-12T00:00:00"/>
    <x v="3"/>
    <x v="5"/>
    <x v="0"/>
    <s v="Pamela Stobb"/>
    <s v="Corporate"/>
    <s v="Andover"/>
    <x v="26"/>
    <n v="1810"/>
    <s v="East"/>
    <s v="FUR-CH-10002647"/>
    <x v="2"/>
    <s v="Chairs"/>
    <n v="354.9"/>
    <n v="354.9"/>
    <n v="0"/>
    <n v="0"/>
  </r>
  <r>
    <x v="500"/>
    <d v="2017-09-18T00:00:00"/>
    <d v="2017-09-20T00:00:00"/>
    <x v="3"/>
    <x v="0"/>
    <x v="0"/>
    <s v="Seth Vernon"/>
    <s v="Corporate"/>
    <s v="Columbus"/>
    <x v="22"/>
    <n v="43229"/>
    <s v="East"/>
    <s v="FUR-CH-10002647"/>
    <x v="0"/>
    <s v="Chairs"/>
    <n v="99.372"/>
    <n v="99.372"/>
    <n v="0"/>
    <n v="0"/>
  </r>
  <r>
    <x v="501"/>
    <d v="2017-11-28T00:00:00"/>
    <d v="2017-12-04T00:00:00"/>
    <x v="3"/>
    <x v="1"/>
    <x v="2"/>
    <s v="David Smith"/>
    <s v="Corporate"/>
    <s v="Philadelphia"/>
    <x v="12"/>
    <n v="19140"/>
    <s v="East"/>
    <s v="FUR-CH-10002647"/>
    <x v="2"/>
    <s v="Chairs"/>
    <n v="347.80200000000002"/>
    <n v="272.80200000000002"/>
    <n v="75"/>
    <n v="11.25"/>
  </r>
  <r>
    <x v="502"/>
    <d v="2018-06-27T00:00:00"/>
    <d v="2018-07-04T00:00:00"/>
    <x v="0"/>
    <x v="4"/>
    <x v="2"/>
    <s v="Michelle Arnett"/>
    <s v="Home Office"/>
    <s v="Watertown"/>
    <x v="5"/>
    <n v="13601"/>
    <s v="East"/>
    <s v="FUR-CH-10002647"/>
    <x v="0"/>
    <s v="Chairs"/>
    <n v="191.64599999999999"/>
    <n v="174.64599999999999"/>
    <n v="17"/>
    <n v="2.5499999999999998"/>
  </r>
  <r>
    <x v="503"/>
    <d v="2018-07-18T00:00:00"/>
    <d v="2018-07-23T00:00:00"/>
    <x v="0"/>
    <x v="10"/>
    <x v="2"/>
    <s v="Seth Vernon"/>
    <s v="Consumer"/>
    <s v="Philadelphia"/>
    <x v="12"/>
    <n v="19134"/>
    <s v="East"/>
    <s v="FUR-CH-10002647"/>
    <x v="0"/>
    <s v="Chairs"/>
    <n v="198.744"/>
    <n v="198.744"/>
    <n v="0"/>
    <n v="0"/>
  </r>
  <r>
    <x v="504"/>
    <d v="2017-09-05T00:00:00"/>
    <d v="2017-09-11T00:00:00"/>
    <x v="3"/>
    <x v="0"/>
    <x v="2"/>
    <s v="Anthony Rawles"/>
    <s v="Corporate"/>
    <s v="Austin"/>
    <x v="13"/>
    <n v="78745"/>
    <s v="Central"/>
    <s v="FUR-CH-10002647"/>
    <x v="2"/>
    <s v="Chairs"/>
    <n v="347.80200000000002"/>
    <n v="272.80200000000002"/>
    <n v="75"/>
    <n v="11.25"/>
  </r>
  <r>
    <x v="505"/>
    <d v="2017-12-01T00:00:00"/>
    <d v="2017-12-03T00:00:00"/>
    <x v="3"/>
    <x v="3"/>
    <x v="3"/>
    <s v="John Murray"/>
    <s v="Corporate"/>
    <s v="San Angelo"/>
    <x v="13"/>
    <n v="76903"/>
    <s v="Central"/>
    <s v="FUR-CH-10002647"/>
    <x v="2"/>
    <s v="Chairs"/>
    <n v="248.43"/>
    <n v="248.43"/>
    <n v="0"/>
    <n v="0"/>
  </r>
  <r>
    <x v="506"/>
    <d v="2015-06-08T00:00:00"/>
    <d v="2015-06-14T00:00:00"/>
    <x v="1"/>
    <x v="4"/>
    <x v="2"/>
    <s v="Carlos Soltero"/>
    <s v="Home Office"/>
    <s v="Seattle"/>
    <x v="6"/>
    <n v="98115"/>
    <s v="West"/>
    <s v="FUR-CH-10002758"/>
    <x v="0"/>
    <s v="Chairs"/>
    <n v="585.55200000000002"/>
    <n v="585.55200000000002"/>
    <n v="0"/>
    <n v="0"/>
  </r>
  <r>
    <x v="507"/>
    <d v="2015-11-07T00:00:00"/>
    <d v="2015-11-12T00:00:00"/>
    <x v="1"/>
    <x v="1"/>
    <x v="2"/>
    <s v="Steven Cartwright"/>
    <s v="Home Office"/>
    <s v="Houston"/>
    <x v="13"/>
    <n v="77070"/>
    <s v="Central"/>
    <s v="FUR-CH-10002758"/>
    <x v="0"/>
    <s v="Chairs"/>
    <n v="683.14400000000001"/>
    <n v="683.14400000000001"/>
    <n v="0"/>
    <n v="0"/>
  </r>
  <r>
    <x v="508"/>
    <d v="2015-10-03T00:00:00"/>
    <d v="2015-10-08T00:00:00"/>
    <x v="1"/>
    <x v="9"/>
    <x v="3"/>
    <s v="Allen Rosenblatt"/>
    <s v="Home Office"/>
    <s v="Los Angeles"/>
    <x v="1"/>
    <n v="90036"/>
    <s v="West"/>
    <s v="FUR-CH-10002774"/>
    <x v="0"/>
    <s v="Chairs"/>
    <n v="122.352"/>
    <n v="100"/>
    <n v="22.352000000000004"/>
    <n v="3.3528000000000007"/>
  </r>
  <r>
    <x v="509"/>
    <d v="2015-10-10T00:00:00"/>
    <d v="2015-10-10T00:00:00"/>
    <x v="1"/>
    <x v="9"/>
    <x v="1"/>
    <s v="Tanja Norvell"/>
    <s v="Home Office"/>
    <s v="Manteca"/>
    <x v="1"/>
    <n v="95336"/>
    <s v="West"/>
    <s v="FUR-CH-10002774"/>
    <x v="0"/>
    <s v="Chairs"/>
    <n v="122.352"/>
    <n v="122.352"/>
    <n v="0"/>
    <n v="0"/>
  </r>
  <r>
    <x v="510"/>
    <d v="2016-02-09T00:00:00"/>
    <d v="2016-02-16T00:00:00"/>
    <x v="2"/>
    <x v="11"/>
    <x v="2"/>
    <s v="Sarah Jordon"/>
    <s v="Home Office"/>
    <s v="Los Angeles"/>
    <x v="1"/>
    <n v="90049"/>
    <s v="West"/>
    <s v="FUR-CH-10002774"/>
    <x v="0"/>
    <s v="Chairs"/>
    <n v="203.92"/>
    <n v="186.92"/>
    <n v="17"/>
    <n v="2.5499999999999998"/>
  </r>
  <r>
    <x v="511"/>
    <d v="2016-08-25T00:00:00"/>
    <d v="2016-08-30T00:00:00"/>
    <x v="2"/>
    <x v="7"/>
    <x v="2"/>
    <s v="Nancy Lomonaco"/>
    <s v="Corporate"/>
    <s v="Los Angeles"/>
    <x v="1"/>
    <n v="90045"/>
    <s v="West"/>
    <s v="FUR-CH-10002774"/>
    <x v="0"/>
    <s v="Chairs"/>
    <n v="40.783999999999999"/>
    <n v="40.783999999999999"/>
    <n v="0"/>
    <n v="0"/>
  </r>
  <r>
    <x v="512"/>
    <d v="2017-06-09T00:00:00"/>
    <d v="2017-06-14T00:00:00"/>
    <x v="3"/>
    <x v="4"/>
    <x v="2"/>
    <s v="Dean Braden"/>
    <s v="Corporate"/>
    <s v="San Francisco"/>
    <x v="1"/>
    <n v="94109"/>
    <s v="West"/>
    <s v="FUR-CH-10002774"/>
    <x v="0"/>
    <s v="Chairs"/>
    <n v="122.352"/>
    <n v="122.352"/>
    <n v="0"/>
    <n v="0"/>
  </r>
  <r>
    <x v="513"/>
    <d v="2018-12-16T00:00:00"/>
    <d v="2018-12-21T00:00:00"/>
    <x v="0"/>
    <x v="3"/>
    <x v="3"/>
    <s v="Andy Yotov"/>
    <s v="Home Office"/>
    <s v="Oceanside"/>
    <x v="1"/>
    <n v="92054"/>
    <s v="West"/>
    <s v="FUR-CH-10002774"/>
    <x v="0"/>
    <s v="Chairs"/>
    <n v="81.567999999999998"/>
    <n v="100"/>
    <n v="-18.432000000000002"/>
    <n v="-2.7648000000000001"/>
  </r>
  <r>
    <x v="514"/>
    <d v="2018-07-16T00:00:00"/>
    <d v="2018-07-18T00:00:00"/>
    <x v="0"/>
    <x v="10"/>
    <x v="3"/>
    <s v="Sandra Flanagan"/>
    <s v="Consumer"/>
    <s v="Philadelphia"/>
    <x v="12"/>
    <n v="19140"/>
    <s v="East"/>
    <s v="FUR-CH-10002774"/>
    <x v="0"/>
    <s v="Chairs"/>
    <n v="71.372"/>
    <n v="71.372"/>
    <n v="0"/>
    <n v="0"/>
  </r>
  <r>
    <x v="515"/>
    <d v="2015-03-07T00:00:00"/>
    <d v="2015-03-12T00:00:00"/>
    <x v="1"/>
    <x v="5"/>
    <x v="2"/>
    <s v="Craig Molinari"/>
    <s v="Corporate"/>
    <s v="Seattle"/>
    <x v="6"/>
    <n v="98103"/>
    <s v="West"/>
    <s v="FUR-CH-10002780"/>
    <x v="0"/>
    <s v="Chairs"/>
    <n v="436.70400000000001"/>
    <n v="50"/>
    <n v="386.70400000000001"/>
    <n v="58.005600000000001"/>
  </r>
  <r>
    <x v="516"/>
    <d v="2018-07-20T00:00:00"/>
    <d v="2018-07-25T00:00:00"/>
    <x v="0"/>
    <x v="10"/>
    <x v="2"/>
    <s v="Anthony Rawles"/>
    <s v="Home Office"/>
    <s v="New York City"/>
    <x v="5"/>
    <n v="10009"/>
    <s v="East"/>
    <s v="FUR-CH-10002780"/>
    <x v="0"/>
    <s v="Chairs"/>
    <n v="163.76400000000001"/>
    <n v="163.76400000000001"/>
    <n v="0"/>
    <n v="0"/>
  </r>
  <r>
    <x v="517"/>
    <d v="2017-03-14T00:00:00"/>
    <d v="2017-03-16T00:00:00"/>
    <x v="3"/>
    <x v="5"/>
    <x v="0"/>
    <s v="Muhammed MacIntyre"/>
    <s v="Corporate"/>
    <s v="Seattle"/>
    <x v="6"/>
    <n v="98103"/>
    <s v="West"/>
    <s v="FUR-CH-10002880"/>
    <x v="2"/>
    <s v="Chairs"/>
    <n v="196.78399999999999"/>
    <n v="196.78399999999999"/>
    <n v="0"/>
    <n v="0"/>
  </r>
  <r>
    <x v="351"/>
    <d v="2017-09-18T00:00:00"/>
    <d v="2017-09-22T00:00:00"/>
    <x v="3"/>
    <x v="0"/>
    <x v="2"/>
    <s v="Jane Waco"/>
    <s v="Home Office"/>
    <s v="San Diego"/>
    <x v="1"/>
    <n v="92105"/>
    <s v="West"/>
    <s v="FUR-CH-10002880"/>
    <x v="1"/>
    <s v="Chairs"/>
    <n v="885.52800000000002"/>
    <n v="885.52800000000002"/>
    <n v="0"/>
    <n v="0"/>
  </r>
  <r>
    <x v="518"/>
    <d v="2018-12-29T00:00:00"/>
    <d v="2019-01-02T00:00:00"/>
    <x v="0"/>
    <x v="3"/>
    <x v="2"/>
    <s v="James Galang"/>
    <s v="Consumer"/>
    <s v="Los Angeles"/>
    <x v="1"/>
    <n v="90049"/>
    <s v="West"/>
    <s v="FUR-CH-10002880"/>
    <x v="0"/>
    <s v="Chairs"/>
    <n v="393.56799999999998"/>
    <n v="393.56799999999998"/>
    <n v="0"/>
    <n v="0"/>
  </r>
  <r>
    <x v="519"/>
    <d v="2017-09-20T00:00:00"/>
    <d v="2017-09-25T00:00:00"/>
    <x v="3"/>
    <x v="0"/>
    <x v="2"/>
    <s v="Filia McAdams"/>
    <s v="Corporate"/>
    <s v="Greensboro"/>
    <x v="9"/>
    <n v="27405"/>
    <s v="South"/>
    <s v="FUR-CH-10002880"/>
    <x v="0"/>
    <s v="Chairs"/>
    <n v="98.391999999999996"/>
    <n v="98.391999999999996"/>
    <n v="0"/>
    <n v="0"/>
  </r>
  <r>
    <x v="212"/>
    <d v="2018-02-25T00:00:00"/>
    <d v="2018-03-01T00:00:00"/>
    <x v="0"/>
    <x v="11"/>
    <x v="2"/>
    <s v="Scot Wooten"/>
    <s v="Consumer"/>
    <s v="Greenville"/>
    <x v="9"/>
    <n v="27834"/>
    <s v="South"/>
    <s v="FUR-CH-10002880"/>
    <x v="0"/>
    <s v="Chairs"/>
    <n v="196.78399999999999"/>
    <n v="196.78399999999999"/>
    <n v="0"/>
    <n v="0"/>
  </r>
  <r>
    <x v="520"/>
    <d v="2015-07-07T00:00:00"/>
    <d v="2015-07-11T00:00:00"/>
    <x v="1"/>
    <x v="10"/>
    <x v="2"/>
    <s v="John Lee"/>
    <s v="Home Office"/>
    <s v="Philadelphia"/>
    <x v="12"/>
    <n v="19120"/>
    <s v="East"/>
    <s v="FUR-CH-10002880"/>
    <x v="0"/>
    <s v="Chairs"/>
    <n v="172.18600000000001"/>
    <n v="155.18600000000001"/>
    <n v="17"/>
    <n v="2.5499999999999998"/>
  </r>
  <r>
    <x v="521"/>
    <d v="2015-10-13T00:00:00"/>
    <d v="2015-10-18T00:00:00"/>
    <x v="1"/>
    <x v="9"/>
    <x v="3"/>
    <s v="Marina Lichtenstein"/>
    <s v="Home Office"/>
    <s v="Lakewood"/>
    <x v="15"/>
    <n v="8701"/>
    <s v="East"/>
    <s v="FUR-CH-10002880"/>
    <x v="0"/>
    <s v="Chairs"/>
    <n v="245.98"/>
    <n v="245.98"/>
    <n v="0"/>
    <n v="0"/>
  </r>
  <r>
    <x v="522"/>
    <d v="2016-11-20T00:00:00"/>
    <d v="2016-11-24T00:00:00"/>
    <x v="2"/>
    <x v="1"/>
    <x v="2"/>
    <s v="Phillina Ober"/>
    <s v="Home Office"/>
    <s v="Philadelphia"/>
    <x v="12"/>
    <n v="19140"/>
    <s v="East"/>
    <s v="FUR-CH-10002880"/>
    <x v="0"/>
    <s v="Chairs"/>
    <n v="344.37200000000001"/>
    <n v="344.37200000000001"/>
    <n v="0"/>
    <n v="0"/>
  </r>
  <r>
    <x v="523"/>
    <d v="2018-10-05T00:00:00"/>
    <d v="2018-10-09T00:00:00"/>
    <x v="0"/>
    <x v="9"/>
    <x v="2"/>
    <s v="Todd Sumrall"/>
    <s v="Home Office"/>
    <s v="New York City"/>
    <x v="5"/>
    <n v="10035"/>
    <s v="East"/>
    <s v="FUR-CH-10002880"/>
    <x v="0"/>
    <s v="Chairs"/>
    <n v="221.38200000000001"/>
    <n v="221.38200000000001"/>
    <n v="0"/>
    <n v="0"/>
  </r>
  <r>
    <x v="524"/>
    <d v="2015-10-03T00:00:00"/>
    <d v="2015-10-08T00:00:00"/>
    <x v="1"/>
    <x v="9"/>
    <x v="3"/>
    <s v="Beth Paige"/>
    <s v="Home Office"/>
    <s v="Evanston"/>
    <x v="0"/>
    <n v="60201"/>
    <s v="Central"/>
    <s v="FUR-CH-10002880"/>
    <x v="0"/>
    <s v="Chairs"/>
    <n v="258.279"/>
    <n v="258.279"/>
    <n v="0"/>
    <n v="0"/>
  </r>
  <r>
    <x v="525"/>
    <d v="2016-05-24T00:00:00"/>
    <d v="2016-05-26T00:00:00"/>
    <x v="2"/>
    <x v="2"/>
    <x v="3"/>
    <s v="Vivek Sundaresam"/>
    <s v="Home Office"/>
    <s v="Naperville"/>
    <x v="0"/>
    <n v="60540"/>
    <s v="Central"/>
    <s v="FUR-CH-10002880"/>
    <x v="0"/>
    <s v="Chairs"/>
    <n v="602.65099999999995"/>
    <n v="602.65099999999995"/>
    <n v="0"/>
    <n v="0"/>
  </r>
  <r>
    <x v="526"/>
    <d v="2016-11-29T00:00:00"/>
    <d v="2016-12-04T00:00:00"/>
    <x v="2"/>
    <x v="1"/>
    <x v="2"/>
    <s v="Bill Tyler"/>
    <s v="Home Office"/>
    <s v="Detroit"/>
    <x v="10"/>
    <n v="48227"/>
    <s v="Central"/>
    <s v="FUR-CH-10002880"/>
    <x v="0"/>
    <s v="Chairs"/>
    <n v="1106.9100000000001"/>
    <n v="1106.9100000000001"/>
    <n v="0"/>
    <n v="0"/>
  </r>
  <r>
    <x v="527"/>
    <d v="2017-04-18T00:00:00"/>
    <d v="2017-04-23T00:00:00"/>
    <x v="3"/>
    <x v="8"/>
    <x v="2"/>
    <s v="Thea Hudgings"/>
    <s v="Corporate"/>
    <s v="Houston"/>
    <x v="13"/>
    <n v="77070"/>
    <s v="Central"/>
    <s v="FUR-CH-10002880"/>
    <x v="2"/>
    <s v="Chairs"/>
    <n v="344.37200000000001"/>
    <n v="344.37200000000001"/>
    <n v="0"/>
    <n v="0"/>
  </r>
  <r>
    <x v="255"/>
    <d v="2018-03-25T00:00:00"/>
    <d v="2018-03-31T00:00:00"/>
    <x v="0"/>
    <x v="5"/>
    <x v="2"/>
    <s v="Justin Deggeller"/>
    <s v="Corporate"/>
    <s v="Milwaukee"/>
    <x v="16"/>
    <n v="53209"/>
    <s v="Central"/>
    <s v="FUR-CH-10002880"/>
    <x v="0"/>
    <s v="Chairs"/>
    <n v="368.97"/>
    <n v="368.97"/>
    <n v="0"/>
    <n v="0"/>
  </r>
  <r>
    <x v="528"/>
    <d v="2015-09-26T00:00:00"/>
    <d v="2015-10-01T00:00:00"/>
    <x v="1"/>
    <x v="0"/>
    <x v="3"/>
    <s v="Kean Takahito"/>
    <s v="Home Office"/>
    <s v="Los Angeles"/>
    <x v="1"/>
    <n v="90049"/>
    <s v="West"/>
    <s v="FUR-CH-10002961"/>
    <x v="0"/>
    <s v="Chairs"/>
    <n v="145.56800000000001"/>
    <n v="50"/>
    <n v="95.568000000000012"/>
    <n v="14.335200000000002"/>
  </r>
  <r>
    <x v="529"/>
    <d v="2018-09-15T00:00:00"/>
    <d v="2018-09-19T00:00:00"/>
    <x v="0"/>
    <x v="0"/>
    <x v="2"/>
    <s v="Rick Duston"/>
    <s v="Home Office"/>
    <s v="San Francisco"/>
    <x v="1"/>
    <n v="94122"/>
    <s v="West"/>
    <s v="FUR-CH-10002961"/>
    <x v="0"/>
    <s v="Chairs"/>
    <n v="218.352"/>
    <n v="218.352"/>
    <n v="0"/>
    <n v="0"/>
  </r>
  <r>
    <x v="530"/>
    <d v="2018-09-29T00:00:00"/>
    <d v="2018-10-02T00:00:00"/>
    <x v="0"/>
    <x v="0"/>
    <x v="0"/>
    <s v="Patrick Gardner"/>
    <s v="Home Office"/>
    <s v="Bakersfield"/>
    <x v="1"/>
    <n v="93309"/>
    <s v="West"/>
    <s v="FUR-CH-10002961"/>
    <x v="0"/>
    <s v="Chairs"/>
    <n v="72.784000000000006"/>
    <n v="72.784000000000006"/>
    <n v="0"/>
    <n v="0"/>
  </r>
  <r>
    <x v="531"/>
    <d v="2017-07-21T00:00:00"/>
    <d v="2017-07-26T00:00:00"/>
    <x v="3"/>
    <x v="10"/>
    <x v="2"/>
    <s v="Beth Paige"/>
    <s v="Corporate"/>
    <s v="Concord"/>
    <x v="9"/>
    <n v="28027"/>
    <s v="South"/>
    <s v="FUR-CH-10002961"/>
    <x v="2"/>
    <s v="Chairs"/>
    <n v="363.92"/>
    <n v="363.92"/>
    <n v="0"/>
    <n v="0"/>
  </r>
  <r>
    <x v="532"/>
    <d v="2018-12-11T00:00:00"/>
    <d v="2018-12-17T00:00:00"/>
    <x v="0"/>
    <x v="3"/>
    <x v="2"/>
    <s v="Arianne Irving"/>
    <s v="Home Office"/>
    <s v="Philadelphia"/>
    <x v="12"/>
    <n v="19120"/>
    <s v="East"/>
    <s v="FUR-CH-10002961"/>
    <x v="0"/>
    <s v="Chairs"/>
    <n v="63.686"/>
    <n v="63.686"/>
    <n v="0"/>
    <n v="0"/>
  </r>
  <r>
    <x v="533"/>
    <d v="2017-12-10T00:00:00"/>
    <d v="2017-12-15T00:00:00"/>
    <x v="3"/>
    <x v="3"/>
    <x v="3"/>
    <s v="Logan Haushalter"/>
    <s v="Corporate"/>
    <s v="San Francisco"/>
    <x v="1"/>
    <n v="94109"/>
    <s v="West"/>
    <s v="FUR-CH-10002965"/>
    <x v="2"/>
    <s v="Chairs"/>
    <n v="321.56799999999998"/>
    <n v="321.56799999999998"/>
    <n v="0"/>
    <n v="0"/>
  </r>
  <r>
    <x v="534"/>
    <d v="2018-11-14T00:00:00"/>
    <d v="2018-11-19T00:00:00"/>
    <x v="0"/>
    <x v="1"/>
    <x v="2"/>
    <s v="Lindsay Williams"/>
    <s v="Corporate"/>
    <s v="San Francisco"/>
    <x v="1"/>
    <n v="94110"/>
    <s v="West"/>
    <s v="FUR-CH-10002965"/>
    <x v="0"/>
    <s v="Chairs"/>
    <n v="321.56799999999998"/>
    <n v="321.56799999999998"/>
    <n v="0"/>
    <n v="0"/>
  </r>
  <r>
    <x v="535"/>
    <d v="2015-03-31T00:00:00"/>
    <d v="2015-03-31T00:00:00"/>
    <x v="1"/>
    <x v="5"/>
    <x v="1"/>
    <s v="Trudy Glocke"/>
    <s v="Consumer"/>
    <s v="Tampa"/>
    <x v="8"/>
    <n v="33614"/>
    <s v="South"/>
    <s v="FUR-CH-10002965"/>
    <x v="0"/>
    <s v="Chairs"/>
    <n v="1125.4880000000001"/>
    <n v="1125.4880000000001"/>
    <n v="0"/>
    <n v="0"/>
  </r>
  <r>
    <x v="536"/>
    <d v="2016-06-18T00:00:00"/>
    <d v="2016-06-20T00:00:00"/>
    <x v="2"/>
    <x v="4"/>
    <x v="0"/>
    <s v="Benjamin Venier"/>
    <s v="Home Office"/>
    <s v="Smyrna"/>
    <x v="24"/>
    <n v="37167"/>
    <s v="South"/>
    <s v="FUR-CH-10002965"/>
    <x v="0"/>
    <s v="Chairs"/>
    <n v="643.13599999999997"/>
    <n v="643.13599999999997"/>
    <n v="0"/>
    <n v="0"/>
  </r>
  <r>
    <x v="537"/>
    <d v="2015-04-23T00:00:00"/>
    <d v="2015-04-27T00:00:00"/>
    <x v="1"/>
    <x v="8"/>
    <x v="2"/>
    <s v="Laurel Beltran"/>
    <s v="Home Office"/>
    <s v="Columbus"/>
    <x v="22"/>
    <n v="43229"/>
    <s v="East"/>
    <s v="FUR-CH-10002965"/>
    <x v="0"/>
    <s v="Chairs"/>
    <n v="281.37200000000001"/>
    <n v="281.37200000000001"/>
    <n v="0"/>
    <n v="0"/>
  </r>
  <r>
    <x v="537"/>
    <d v="2015-04-23T00:00:00"/>
    <d v="2015-04-27T00:00:00"/>
    <x v="1"/>
    <x v="8"/>
    <x v="2"/>
    <s v="Laurel Beltran"/>
    <s v="Home Office"/>
    <s v="Columbus"/>
    <x v="22"/>
    <n v="43229"/>
    <s v="East"/>
    <s v="FUR-CH-10002965"/>
    <x v="0"/>
    <s v="Chairs"/>
    <n v="281.37200000000001"/>
    <n v="281.37200000000001"/>
    <n v="0"/>
    <n v="0"/>
  </r>
  <r>
    <x v="538"/>
    <d v="2016-05-03T00:00:00"/>
    <d v="2016-05-07T00:00:00"/>
    <x v="2"/>
    <x v="2"/>
    <x v="2"/>
    <s v="Stewart Visinsky"/>
    <s v="Home Office"/>
    <s v="Philadelphia"/>
    <x v="12"/>
    <n v="19140"/>
    <s v="East"/>
    <s v="FUR-CH-10002965"/>
    <x v="0"/>
    <s v="Chairs"/>
    <n v="844.11599999999999"/>
    <n v="844.11599999999999"/>
    <n v="0"/>
    <n v="0"/>
  </r>
  <r>
    <x v="470"/>
    <d v="2016-12-04T00:00:00"/>
    <d v="2016-12-10T00:00:00"/>
    <x v="2"/>
    <x v="3"/>
    <x v="2"/>
    <s v="Sean O'Donnell"/>
    <s v="Home Office"/>
    <s v="Hempstead"/>
    <x v="5"/>
    <n v="11550"/>
    <s v="East"/>
    <s v="FUR-CH-10002965"/>
    <x v="0"/>
    <s v="Chairs"/>
    <n v="361.76400000000001"/>
    <n v="361.76400000000001"/>
    <n v="0"/>
    <n v="0"/>
  </r>
  <r>
    <x v="539"/>
    <d v="2017-06-25T00:00:00"/>
    <d v="2017-06-29T00:00:00"/>
    <x v="3"/>
    <x v="4"/>
    <x v="2"/>
    <s v="Theresa Swint"/>
    <s v="Corporate"/>
    <s v="York"/>
    <x v="12"/>
    <n v="17403"/>
    <s v="East"/>
    <s v="FUR-CH-10002965"/>
    <x v="2"/>
    <s v="Chairs"/>
    <n v="422.05799999999999"/>
    <n v="422.05799999999999"/>
    <n v="0"/>
    <n v="0"/>
  </r>
  <r>
    <x v="540"/>
    <d v="2017-12-03T00:00:00"/>
    <d v="2017-12-06T00:00:00"/>
    <x v="3"/>
    <x v="3"/>
    <x v="0"/>
    <s v="Emily Grady"/>
    <s v="Corporate"/>
    <s v="Oceanside"/>
    <x v="5"/>
    <n v="11572"/>
    <s v="East"/>
    <s v="FUR-CH-10002965"/>
    <x v="0"/>
    <s v="Chairs"/>
    <n v="542.64599999999996"/>
    <n v="542.64599999999996"/>
    <n v="0"/>
    <n v="0"/>
  </r>
  <r>
    <x v="541"/>
    <d v="2017-03-29T00:00:00"/>
    <d v="2017-04-02T00:00:00"/>
    <x v="3"/>
    <x v="5"/>
    <x v="3"/>
    <s v="Maria Etezadi"/>
    <s v="Home Office"/>
    <s v="Chicago"/>
    <x v="0"/>
    <n v="60653"/>
    <s v="Central"/>
    <s v="FUR-CH-10002965"/>
    <x v="1"/>
    <s v="Chairs"/>
    <n v="844.11599999999999"/>
    <n v="844.11599999999999"/>
    <n v="0"/>
    <n v="0"/>
  </r>
  <r>
    <x v="542"/>
    <d v="2017-07-07T00:00:00"/>
    <d v="2017-07-09T00:00:00"/>
    <x v="3"/>
    <x v="10"/>
    <x v="3"/>
    <s v="Christopher Conant"/>
    <s v="Corporate"/>
    <s v="Los Angeles"/>
    <x v="1"/>
    <n v="90045"/>
    <s v="West"/>
    <s v="FUR-CH-10003061"/>
    <x v="2"/>
    <s v="Chairs"/>
    <n v="287.96800000000002"/>
    <n v="287.96800000000002"/>
    <n v="0"/>
    <n v="0"/>
  </r>
  <r>
    <x v="543"/>
    <d v="2017-09-02T00:00:00"/>
    <d v="2017-09-05T00:00:00"/>
    <x v="3"/>
    <x v="0"/>
    <x v="3"/>
    <s v="Becky Martin"/>
    <s v="Corporate"/>
    <s v="Des Moines"/>
    <x v="6"/>
    <n v="98198"/>
    <s v="West"/>
    <s v="FUR-CH-10003061"/>
    <x v="2"/>
    <s v="Chairs"/>
    <n v="215.976"/>
    <n v="215.976"/>
    <n v="0"/>
    <n v="0"/>
  </r>
  <r>
    <x v="544"/>
    <d v="2018-09-02T00:00:00"/>
    <d v="2018-09-02T00:00:00"/>
    <x v="0"/>
    <x v="0"/>
    <x v="1"/>
    <s v="Stephanie Ulpright"/>
    <s v="Home Office"/>
    <s v="Seattle"/>
    <x v="6"/>
    <n v="98103"/>
    <s v="West"/>
    <s v="FUR-CH-10003061"/>
    <x v="0"/>
    <s v="Chairs"/>
    <n v="215.976"/>
    <n v="215.976"/>
    <n v="0"/>
    <n v="0"/>
  </r>
  <r>
    <x v="545"/>
    <d v="2018-10-30T00:00:00"/>
    <d v="2018-11-05T00:00:00"/>
    <x v="0"/>
    <x v="9"/>
    <x v="2"/>
    <s v="Jamie Kunitz"/>
    <s v="Consumer"/>
    <s v="San Francisco"/>
    <x v="1"/>
    <n v="94122"/>
    <s v="West"/>
    <s v="FUR-CH-10003061"/>
    <x v="0"/>
    <s v="Chairs"/>
    <n v="71.992000000000004"/>
    <n v="71.992000000000004"/>
    <n v="0"/>
    <n v="0"/>
  </r>
  <r>
    <x v="546"/>
    <d v="2018-11-09T00:00:00"/>
    <d v="2018-11-11T00:00:00"/>
    <x v="0"/>
    <x v="1"/>
    <x v="0"/>
    <s v="Jennifer Braxton"/>
    <s v="Home Office"/>
    <s v="Sunnyvale"/>
    <x v="1"/>
    <n v="94086"/>
    <s v="West"/>
    <s v="FUR-CH-10003061"/>
    <x v="0"/>
    <s v="Chairs"/>
    <n v="215.976"/>
    <n v="215.976"/>
    <n v="0"/>
    <n v="0"/>
  </r>
  <r>
    <x v="354"/>
    <d v="2018-09-20T00:00:00"/>
    <d v="2018-09-26T00:00:00"/>
    <x v="0"/>
    <x v="0"/>
    <x v="2"/>
    <s v="Seth Vernon"/>
    <s v="Home Office"/>
    <s v="New York City"/>
    <x v="5"/>
    <n v="10035"/>
    <s v="East"/>
    <s v="FUR-CH-10003061"/>
    <x v="0"/>
    <s v="Chairs"/>
    <n v="80.991"/>
    <n v="80.991"/>
    <n v="0"/>
    <n v="0"/>
  </r>
  <r>
    <x v="547"/>
    <d v="2016-04-18T00:00:00"/>
    <d v="2016-04-22T00:00:00"/>
    <x v="2"/>
    <x v="8"/>
    <x v="2"/>
    <s v="Darren Powers"/>
    <s v="Home Office"/>
    <s v="New Albany"/>
    <x v="33"/>
    <n v="47150"/>
    <s v="Central"/>
    <s v="FUR-CH-10003061"/>
    <x v="0"/>
    <s v="Chairs"/>
    <n v="89.99"/>
    <n v="89.99"/>
    <n v="0"/>
    <n v="0"/>
  </r>
  <r>
    <x v="548"/>
    <d v="2018-09-25T00:00:00"/>
    <d v="2018-09-29T00:00:00"/>
    <x v="0"/>
    <x v="0"/>
    <x v="2"/>
    <s v="Carol Triggs"/>
    <s v="Home Office"/>
    <s v="Rochester"/>
    <x v="37"/>
    <n v="55901"/>
    <s v="Central"/>
    <s v="FUR-CH-10003061"/>
    <x v="0"/>
    <s v="Chairs"/>
    <n v="269.97000000000003"/>
    <n v="269.97000000000003"/>
    <n v="0"/>
    <n v="0"/>
  </r>
  <r>
    <x v="549"/>
    <d v="2016-07-26T00:00:00"/>
    <d v="2016-07-31T00:00:00"/>
    <x v="2"/>
    <x v="10"/>
    <x v="2"/>
    <s v="Cyma Kinney"/>
    <s v="Home Office"/>
    <s v="Glendale"/>
    <x v="18"/>
    <n v="85301"/>
    <s v="West"/>
    <s v="FUR-CH-10003199"/>
    <x v="0"/>
    <s v="Chairs"/>
    <n v="266.35199999999998"/>
    <n v="100"/>
    <n v="166.35199999999998"/>
    <n v="24.952799999999996"/>
  </r>
  <r>
    <x v="550"/>
    <d v="2018-09-11T00:00:00"/>
    <d v="2018-09-11T00:00:00"/>
    <x v="0"/>
    <x v="0"/>
    <x v="1"/>
    <s v="Jennifer Ferguson"/>
    <s v="Home Office"/>
    <s v="Seattle"/>
    <x v="6"/>
    <n v="98105"/>
    <s v="West"/>
    <s v="FUR-CH-10003199"/>
    <x v="0"/>
    <s v="Chairs"/>
    <n v="177.56800000000001"/>
    <n v="177.56800000000001"/>
    <n v="0"/>
    <n v="0"/>
  </r>
  <r>
    <x v="551"/>
    <d v="2016-06-26T00:00:00"/>
    <d v="2016-06-30T00:00:00"/>
    <x v="2"/>
    <x v="4"/>
    <x v="2"/>
    <s v="Sue Ann Reed"/>
    <s v="Home Office"/>
    <s v="Richmond"/>
    <x v="17"/>
    <n v="23223"/>
    <s v="South"/>
    <s v="FUR-CH-10003199"/>
    <x v="0"/>
    <s v="Chairs"/>
    <n v="332.94"/>
    <n v="332.94"/>
    <n v="0"/>
    <n v="0"/>
  </r>
  <r>
    <x v="552"/>
    <d v="2017-09-24T00:00:00"/>
    <d v="2017-10-01T00:00:00"/>
    <x v="3"/>
    <x v="0"/>
    <x v="2"/>
    <s v="Pete Kriz"/>
    <s v="Corporate"/>
    <s v="Columbus"/>
    <x v="22"/>
    <n v="43229"/>
    <s v="East"/>
    <s v="FUR-CH-10003199"/>
    <x v="0"/>
    <s v="Chairs"/>
    <n v="155.37200000000001"/>
    <n v="155.37200000000001"/>
    <n v="0"/>
    <n v="0"/>
  </r>
  <r>
    <x v="553"/>
    <d v="2017-10-03T00:00:00"/>
    <d v="2017-10-08T00:00:00"/>
    <x v="3"/>
    <x v="9"/>
    <x v="2"/>
    <s v="Emily Burns"/>
    <s v="Home Office"/>
    <s v="New York City"/>
    <x v="5"/>
    <n v="10035"/>
    <s v="East"/>
    <s v="FUR-CH-10003199"/>
    <x v="0"/>
    <s v="Chairs"/>
    <n v="599.29200000000003"/>
    <n v="524.29200000000003"/>
    <n v="75"/>
    <n v="11.25"/>
  </r>
  <r>
    <x v="554"/>
    <d v="2018-01-01T00:00:00"/>
    <d v="2018-01-05T00:00:00"/>
    <x v="0"/>
    <x v="6"/>
    <x v="2"/>
    <s v="Janet Martin"/>
    <s v="Consumer"/>
    <s v="Huntsville"/>
    <x v="13"/>
    <n v="77340"/>
    <s v="Central"/>
    <s v="FUR-CH-10003199"/>
    <x v="0"/>
    <s v="Chairs"/>
    <n v="310.74400000000003"/>
    <n v="310.74400000000003"/>
    <n v="0"/>
    <n v="0"/>
  </r>
  <r>
    <x v="241"/>
    <d v="2017-11-04T00:00:00"/>
    <d v="2017-11-06T00:00:00"/>
    <x v="3"/>
    <x v="1"/>
    <x v="3"/>
    <s v="Tracy Poddar"/>
    <s v="Corporate"/>
    <s v="Eugene"/>
    <x v="23"/>
    <n v="97405"/>
    <s v="West"/>
    <s v="FUR-CH-10003298"/>
    <x v="0"/>
    <s v="Chairs"/>
    <n v="104.78400000000001"/>
    <n v="104.78400000000001"/>
    <n v="0"/>
    <n v="0"/>
  </r>
  <r>
    <x v="555"/>
    <d v="2016-11-12T00:00:00"/>
    <d v="2016-11-19T00:00:00"/>
    <x v="2"/>
    <x v="1"/>
    <x v="2"/>
    <s v="Anna H√§berlin"/>
    <s v="Home Office"/>
    <s v="Plantation"/>
    <x v="8"/>
    <n v="33317"/>
    <s v="South"/>
    <s v="FUR-CH-10003298"/>
    <x v="0"/>
    <s v="Chairs"/>
    <n v="523.91999999999996"/>
    <n v="373.91999999999996"/>
    <n v="150"/>
    <n v="22.5"/>
  </r>
  <r>
    <x v="556"/>
    <d v="2018-09-26T00:00:00"/>
    <d v="2018-09-30T00:00:00"/>
    <x v="0"/>
    <x v="0"/>
    <x v="2"/>
    <s v="Sanjit Jacobs"/>
    <s v="Home Office"/>
    <s v="Miramar"/>
    <x v="8"/>
    <n v="33023"/>
    <s v="South"/>
    <s v="FUR-CH-10003298"/>
    <x v="0"/>
    <s v="Chairs"/>
    <n v="419.13600000000002"/>
    <n v="419.13600000000002"/>
    <n v="0"/>
    <n v="0"/>
  </r>
  <r>
    <x v="557"/>
    <d v="2015-10-04T00:00:00"/>
    <d v="2015-10-06T00:00:00"/>
    <x v="1"/>
    <x v="9"/>
    <x v="0"/>
    <s v="Chris Cortes"/>
    <s v="Home Office"/>
    <s v="New York City"/>
    <x v="5"/>
    <n v="10024"/>
    <s v="East"/>
    <s v="FUR-CH-10003298"/>
    <x v="0"/>
    <s v="Chairs"/>
    <n v="589.41"/>
    <n v="589.41"/>
    <n v="0"/>
    <n v="0"/>
  </r>
  <r>
    <x v="558"/>
    <d v="2017-12-11T00:00:00"/>
    <d v="2017-12-11T00:00:00"/>
    <x v="3"/>
    <x v="3"/>
    <x v="1"/>
    <s v="Noel Staavos"/>
    <s v="Corporate"/>
    <s v="Columbus"/>
    <x v="22"/>
    <n v="43229"/>
    <s v="East"/>
    <s v="FUR-CH-10003298"/>
    <x v="2"/>
    <s v="Chairs"/>
    <n v="458.43"/>
    <n v="458.43"/>
    <n v="0"/>
    <n v="0"/>
  </r>
  <r>
    <x v="559"/>
    <d v="2018-05-14T00:00:00"/>
    <d v="2018-05-17T00:00:00"/>
    <x v="0"/>
    <x v="2"/>
    <x v="0"/>
    <s v="Anthony Jacobs"/>
    <s v="Home Office"/>
    <s v="Baltimore"/>
    <x v="14"/>
    <n v="21215"/>
    <s v="East"/>
    <s v="FUR-CH-10003298"/>
    <x v="0"/>
    <s v="Chairs"/>
    <n v="261.95999999999998"/>
    <n v="261.95999999999998"/>
    <n v="0"/>
    <n v="0"/>
  </r>
  <r>
    <x v="560"/>
    <d v="2018-09-14T00:00:00"/>
    <d v="2018-09-16T00:00:00"/>
    <x v="0"/>
    <x v="0"/>
    <x v="0"/>
    <s v="Roger Barcio"/>
    <s v="Home Office"/>
    <s v="New York City"/>
    <x v="5"/>
    <n v="10035"/>
    <s v="East"/>
    <s v="FUR-CH-10003298"/>
    <x v="0"/>
    <s v="Chairs"/>
    <n v="589.41"/>
    <n v="589.41"/>
    <n v="0"/>
    <n v="0"/>
  </r>
  <r>
    <x v="561"/>
    <d v="2016-03-30T00:00:00"/>
    <d v="2016-04-03T00:00:00"/>
    <x v="2"/>
    <x v="5"/>
    <x v="2"/>
    <s v="Daniel Raglin"/>
    <s v="Home Office"/>
    <s v="Normal"/>
    <x v="0"/>
    <n v="61761"/>
    <s v="Central"/>
    <s v="FUR-CH-10003298"/>
    <x v="0"/>
    <s v="Chairs"/>
    <n v="366.74400000000003"/>
    <n v="216.74400000000003"/>
    <n v="150"/>
    <n v="22.5"/>
  </r>
  <r>
    <x v="562"/>
    <d v="2017-05-02T00:00:00"/>
    <d v="2017-05-06T00:00:00"/>
    <x v="3"/>
    <x v="2"/>
    <x v="2"/>
    <s v="Nick Radford"/>
    <s v="Corporate"/>
    <s v="Amarillo"/>
    <x v="13"/>
    <n v="79109"/>
    <s v="Central"/>
    <s v="FUR-CH-10003298"/>
    <x v="2"/>
    <s v="Chairs"/>
    <n v="366.74400000000003"/>
    <n v="216.74400000000003"/>
    <n v="150"/>
    <n v="22.5"/>
  </r>
  <r>
    <x v="563"/>
    <d v="2015-07-26T00:00:00"/>
    <d v="2015-08-02T00:00:00"/>
    <x v="1"/>
    <x v="10"/>
    <x v="2"/>
    <s v="Kunst Miller"/>
    <s v="Home Office"/>
    <s v="North Las Vegas"/>
    <x v="27"/>
    <n v="89031"/>
    <s v="West"/>
    <s v="FUR-CH-10003312"/>
    <x v="0"/>
    <s v="Chairs"/>
    <n v="674.35199999999998"/>
    <n v="674.35199999999998"/>
    <n v="0"/>
    <n v="0"/>
  </r>
  <r>
    <x v="564"/>
    <d v="2016-07-16T00:00:00"/>
    <d v="2016-07-16T00:00:00"/>
    <x v="2"/>
    <x v="10"/>
    <x v="1"/>
    <s v="Eleni McCrary"/>
    <s v="Home Office"/>
    <s v="San Francisco"/>
    <x v="1"/>
    <n v="94122"/>
    <s v="West"/>
    <s v="FUR-CH-10003312"/>
    <x v="0"/>
    <s v="Chairs"/>
    <n v="1348.704"/>
    <n v="1348.704"/>
    <n v="0"/>
    <n v="0"/>
  </r>
  <r>
    <x v="565"/>
    <d v="2018-11-06T00:00:00"/>
    <d v="2018-11-13T00:00:00"/>
    <x v="0"/>
    <x v="1"/>
    <x v="2"/>
    <s v="Adam Bellavance"/>
    <s v="Home Office"/>
    <s v="Seattle"/>
    <x v="6"/>
    <n v="98105"/>
    <s v="West"/>
    <s v="FUR-CH-10003312"/>
    <x v="0"/>
    <s v="Chairs"/>
    <n v="449.56799999999998"/>
    <n v="80"/>
    <n v="369.56799999999998"/>
    <n v="55.435199999999995"/>
  </r>
  <r>
    <x v="566"/>
    <d v="2018-11-10T00:00:00"/>
    <d v="2018-11-11T00:00:00"/>
    <x v="0"/>
    <x v="1"/>
    <x v="0"/>
    <s v="Ann Blume"/>
    <s v="Home Office"/>
    <s v="Tucson"/>
    <x v="18"/>
    <n v="85705"/>
    <s v="West"/>
    <s v="FUR-CH-10003312"/>
    <x v="0"/>
    <s v="Chairs"/>
    <n v="899.13599999999997"/>
    <n v="100"/>
    <n v="799.13599999999997"/>
    <n v="119.87039999999999"/>
  </r>
  <r>
    <x v="567"/>
    <d v="2016-06-11T00:00:00"/>
    <d v="2016-06-12T00:00:00"/>
    <x v="2"/>
    <x v="4"/>
    <x v="0"/>
    <s v="Jim Epp"/>
    <s v="Home Office"/>
    <s v="Lakeland"/>
    <x v="8"/>
    <n v="33801"/>
    <s v="South"/>
    <s v="FUR-CH-10003312"/>
    <x v="0"/>
    <s v="Chairs"/>
    <n v="1123.92"/>
    <n v="1123.92"/>
    <n v="0"/>
    <n v="0"/>
  </r>
  <r>
    <x v="568"/>
    <d v="2017-08-30T00:00:00"/>
    <d v="2017-09-01T00:00:00"/>
    <x v="3"/>
    <x v="7"/>
    <x v="0"/>
    <s v="Patrick O'Brill"/>
    <s v="Home Office"/>
    <s v="Philadelphia"/>
    <x v="12"/>
    <n v="19143"/>
    <s v="East"/>
    <s v="FUR-CH-10003312"/>
    <x v="1"/>
    <s v="Chairs"/>
    <n v="786.74400000000003"/>
    <n v="786.74400000000003"/>
    <n v="0"/>
    <n v="0"/>
  </r>
  <r>
    <x v="569"/>
    <d v="2015-03-14T00:00:00"/>
    <d v="2015-03-19T00:00:00"/>
    <x v="1"/>
    <x v="5"/>
    <x v="2"/>
    <s v="Christine Kargatis"/>
    <s v="Home Office"/>
    <s v="Chesapeake"/>
    <x v="17"/>
    <n v="23320"/>
    <s v="South"/>
    <s v="FUR-CH-10003379"/>
    <x v="0"/>
    <s v="Chairs"/>
    <n v="1139.92"/>
    <n v="1139.92"/>
    <n v="0"/>
    <n v="0"/>
  </r>
  <r>
    <x v="570"/>
    <d v="2018-10-21T00:00:00"/>
    <d v="2018-10-26T00:00:00"/>
    <x v="0"/>
    <x v="9"/>
    <x v="2"/>
    <s v="Patricia Hirasaki"/>
    <s v="Home Office"/>
    <s v="Lakeland"/>
    <x v="8"/>
    <n v="33801"/>
    <s v="South"/>
    <s v="FUR-CH-10003379"/>
    <x v="0"/>
    <s v="Chairs"/>
    <n v="683.952"/>
    <n v="683.952"/>
    <n v="0"/>
    <n v="0"/>
  </r>
  <r>
    <x v="571"/>
    <d v="2015-07-11T00:00:00"/>
    <d v="2015-07-15T00:00:00"/>
    <x v="1"/>
    <x v="10"/>
    <x v="2"/>
    <s v="Laura Armstrong"/>
    <s v="Home Office"/>
    <s v="Hackensack"/>
    <x v="15"/>
    <n v="7601"/>
    <s v="East"/>
    <s v="FUR-CH-10003379"/>
    <x v="0"/>
    <s v="Chairs"/>
    <n v="854.94"/>
    <n v="779.94"/>
    <n v="75"/>
    <n v="11.25"/>
  </r>
  <r>
    <x v="572"/>
    <d v="2016-08-21T00:00:00"/>
    <d v="2016-08-25T00:00:00"/>
    <x v="2"/>
    <x v="7"/>
    <x v="2"/>
    <s v="Katherine Nockton"/>
    <s v="Home Office"/>
    <s v="Springfield"/>
    <x v="22"/>
    <n v="45503"/>
    <s v="East"/>
    <s v="FUR-CH-10003379"/>
    <x v="0"/>
    <s v="Chairs"/>
    <n v="598.45799999999997"/>
    <n v="523.45799999999997"/>
    <n v="75"/>
    <n v="11.25"/>
  </r>
  <r>
    <x v="573"/>
    <d v="2018-09-02T00:00:00"/>
    <d v="2018-09-06T00:00:00"/>
    <x v="0"/>
    <x v="0"/>
    <x v="2"/>
    <s v="Ann Chong"/>
    <s v="Corporate"/>
    <s v="New York City"/>
    <x v="5"/>
    <n v="10009"/>
    <s v="East"/>
    <s v="FUR-CH-10003379"/>
    <x v="0"/>
    <s v="Chairs"/>
    <n v="1282.4100000000001"/>
    <n v="1282.4100000000001"/>
    <n v="0"/>
    <n v="0"/>
  </r>
  <r>
    <x v="574"/>
    <d v="2018-12-01T00:00:00"/>
    <d v="2018-12-05T00:00:00"/>
    <x v="0"/>
    <x v="3"/>
    <x v="2"/>
    <s v="Sean Christensen"/>
    <s v="Consumer"/>
    <s v="Philadelphia"/>
    <x v="12"/>
    <n v="19140"/>
    <s v="East"/>
    <s v="FUR-CH-10003379"/>
    <x v="0"/>
    <s v="Chairs"/>
    <n v="398.97199999999998"/>
    <n v="398.97199999999998"/>
    <n v="0"/>
    <n v="0"/>
  </r>
  <r>
    <x v="575"/>
    <d v="2015-06-15T00:00:00"/>
    <d v="2015-06-21T00:00:00"/>
    <x v="1"/>
    <x v="4"/>
    <x v="2"/>
    <s v="Kelly Lampkin"/>
    <s v="Home Office"/>
    <s v="San Antonio"/>
    <x v="13"/>
    <n v="78207"/>
    <s v="Central"/>
    <s v="FUR-CH-10003379"/>
    <x v="0"/>
    <s v="Chairs"/>
    <n v="797.94399999999996"/>
    <n v="797.94399999999996"/>
    <n v="0"/>
    <n v="0"/>
  </r>
  <r>
    <x v="576"/>
    <d v="2015-11-11T00:00:00"/>
    <d v="2015-11-15T00:00:00"/>
    <x v="1"/>
    <x v="1"/>
    <x v="2"/>
    <s v="Brosina Hoffman"/>
    <s v="Home Office"/>
    <s v="Chicago"/>
    <x v="0"/>
    <n v="60653"/>
    <s v="Central"/>
    <s v="FUR-CH-10003379"/>
    <x v="0"/>
    <s v="Chairs"/>
    <n v="797.94399999999996"/>
    <n v="797.94399999999996"/>
    <n v="0"/>
    <n v="0"/>
  </r>
  <r>
    <x v="577"/>
    <d v="2017-12-10T00:00:00"/>
    <d v="2017-12-10T00:00:00"/>
    <x v="3"/>
    <x v="3"/>
    <x v="1"/>
    <s v="Mark Hamilton"/>
    <s v="Home Office"/>
    <s v="Greenwood"/>
    <x v="33"/>
    <n v="46142"/>
    <s v="Central"/>
    <s v="FUR-CH-10003379"/>
    <x v="1"/>
    <s v="Chairs"/>
    <n v="1424.9"/>
    <n v="1424.9"/>
    <n v="0"/>
    <n v="0"/>
  </r>
  <r>
    <x v="578"/>
    <d v="2016-01-05T00:00:00"/>
    <d v="2016-01-10T00:00:00"/>
    <x v="2"/>
    <x v="6"/>
    <x v="2"/>
    <s v="Steven Roelle"/>
    <s v="Home Office"/>
    <s v="Seattle"/>
    <x v="6"/>
    <n v="98103"/>
    <s v="West"/>
    <s v="FUR-CH-10003396"/>
    <x v="0"/>
    <s v="Chairs"/>
    <n v="61.584000000000003"/>
    <n v="61.584000000000003"/>
    <n v="0"/>
    <n v="0"/>
  </r>
  <r>
    <x v="579"/>
    <d v="2016-03-01T00:00:00"/>
    <d v="2016-03-03T00:00:00"/>
    <x v="2"/>
    <x v="5"/>
    <x v="3"/>
    <s v="Dave Hallsten"/>
    <s v="Home Office"/>
    <s v="Los Angeles"/>
    <x v="1"/>
    <n v="90045"/>
    <s v="West"/>
    <s v="FUR-CH-10003396"/>
    <x v="0"/>
    <s v="Chairs"/>
    <n v="184.75200000000001"/>
    <n v="184.75200000000001"/>
    <n v="0"/>
    <n v="0"/>
  </r>
  <r>
    <x v="580"/>
    <d v="2017-09-23T00:00:00"/>
    <d v="2017-09-27T00:00:00"/>
    <x v="3"/>
    <x v="0"/>
    <x v="2"/>
    <s v="Dave Poirier"/>
    <s v="Corporate"/>
    <s v="Seattle"/>
    <x v="6"/>
    <n v="98115"/>
    <s v="West"/>
    <s v="FUR-CH-10003396"/>
    <x v="2"/>
    <s v="Chairs"/>
    <n v="184.75200000000001"/>
    <n v="184.75200000000001"/>
    <n v="0"/>
    <n v="0"/>
  </r>
  <r>
    <x v="581"/>
    <d v="2017-10-18T00:00:00"/>
    <d v="2017-10-22T00:00:00"/>
    <x v="3"/>
    <x v="9"/>
    <x v="2"/>
    <s v="Emily Phan"/>
    <s v="Corporate"/>
    <s v="Tempe"/>
    <x v="18"/>
    <n v="85281"/>
    <s v="West"/>
    <s v="FUR-CH-10003396"/>
    <x v="2"/>
    <s v="Chairs"/>
    <n v="307.92"/>
    <n v="307.92"/>
    <n v="0"/>
    <n v="0"/>
  </r>
  <r>
    <x v="582"/>
    <d v="2018-09-15T00:00:00"/>
    <d v="2018-09-21T00:00:00"/>
    <x v="0"/>
    <x v="0"/>
    <x v="2"/>
    <s v="Erica Smith"/>
    <s v="Consumer"/>
    <s v="Los Angeles"/>
    <x v="1"/>
    <n v="90049"/>
    <s v="West"/>
    <s v="FUR-CH-10003396"/>
    <x v="0"/>
    <s v="Chairs"/>
    <n v="184.75200000000001"/>
    <n v="184.75200000000001"/>
    <n v="0"/>
    <n v="0"/>
  </r>
  <r>
    <x v="583"/>
    <d v="2018-01-20T00:00:00"/>
    <d v="2018-01-23T00:00:00"/>
    <x v="0"/>
    <x v="6"/>
    <x v="3"/>
    <s v="Cynthia Voltz"/>
    <s v="Corporate"/>
    <s v="New York City"/>
    <x v="5"/>
    <n v="10024"/>
    <s v="East"/>
    <s v="FUR-CH-10003396"/>
    <x v="0"/>
    <s v="Chairs"/>
    <n v="207.846"/>
    <n v="207.846"/>
    <n v="0"/>
    <n v="0"/>
  </r>
  <r>
    <x v="584"/>
    <d v="2018-03-24T00:00:00"/>
    <d v="2018-03-27T00:00:00"/>
    <x v="0"/>
    <x v="5"/>
    <x v="0"/>
    <s v="Harold Ryan"/>
    <s v="Corporate"/>
    <s v="New York City"/>
    <x v="5"/>
    <n v="10035"/>
    <s v="East"/>
    <s v="FUR-CH-10003396"/>
    <x v="0"/>
    <s v="Chairs"/>
    <n v="207.846"/>
    <n v="207.846"/>
    <n v="0"/>
    <n v="0"/>
  </r>
  <r>
    <x v="585"/>
    <d v="2018-12-08T00:00:00"/>
    <d v="2018-12-15T00:00:00"/>
    <x v="0"/>
    <x v="3"/>
    <x v="2"/>
    <s v="Emily Grady"/>
    <s v="Home Office"/>
    <s v="Philadelphia"/>
    <x v="12"/>
    <n v="19140"/>
    <s v="East"/>
    <s v="FUR-CH-10003396"/>
    <x v="0"/>
    <s v="Chairs"/>
    <n v="215.54400000000001"/>
    <n v="215.54400000000001"/>
    <n v="0"/>
    <n v="0"/>
  </r>
  <r>
    <x v="586"/>
    <d v="2015-05-21T00:00:00"/>
    <d v="2015-05-23T00:00:00"/>
    <x v="1"/>
    <x v="2"/>
    <x v="3"/>
    <s v="Katherine Hughes"/>
    <s v="Consumer"/>
    <s v="Houston"/>
    <x v="13"/>
    <n v="77070"/>
    <s v="Central"/>
    <s v="FUR-CH-10003396"/>
    <x v="0"/>
    <s v="Chairs"/>
    <n v="107.77200000000001"/>
    <n v="107.77200000000001"/>
    <n v="0"/>
    <n v="0"/>
  </r>
  <r>
    <x v="587"/>
    <d v="2016-03-23T00:00:00"/>
    <d v="2016-03-29T00:00:00"/>
    <x v="2"/>
    <x v="5"/>
    <x v="2"/>
    <s v="Julia Dunbar"/>
    <s v="Home Office"/>
    <s v="Houston"/>
    <x v="13"/>
    <n v="77095"/>
    <s v="Central"/>
    <s v="FUR-CH-10003396"/>
    <x v="0"/>
    <s v="Chairs"/>
    <n v="107.77200000000001"/>
    <n v="107.77200000000001"/>
    <n v="0"/>
    <n v="0"/>
  </r>
  <r>
    <x v="588"/>
    <d v="2017-12-26T00:00:00"/>
    <d v="2017-12-31T00:00:00"/>
    <x v="3"/>
    <x v="3"/>
    <x v="2"/>
    <s v="Mike Caudle"/>
    <s v="Corporate"/>
    <s v="Los Angeles"/>
    <x v="1"/>
    <n v="90004"/>
    <s v="West"/>
    <s v="FUR-CH-10003535"/>
    <x v="0"/>
    <s v="Chairs"/>
    <n v="146.352"/>
    <n v="146.352"/>
    <n v="0"/>
    <n v="0"/>
  </r>
  <r>
    <x v="589"/>
    <d v="2016-11-02T00:00:00"/>
    <d v="2016-11-07T00:00:00"/>
    <x v="2"/>
    <x v="1"/>
    <x v="2"/>
    <s v="Scot Wooten"/>
    <s v="Home Office"/>
    <s v="Troy"/>
    <x v="5"/>
    <n v="12180"/>
    <s v="East"/>
    <s v="FUR-CH-10003535"/>
    <x v="0"/>
    <s v="Chairs"/>
    <n v="109.764"/>
    <n v="109.764"/>
    <n v="0"/>
    <n v="0"/>
  </r>
  <r>
    <x v="590"/>
    <d v="2016-12-04T00:00:00"/>
    <d v="2016-12-09T00:00:00"/>
    <x v="2"/>
    <x v="3"/>
    <x v="3"/>
    <s v="Maribeth Schnelling"/>
    <s v="Home Office"/>
    <s v="New York City"/>
    <x v="5"/>
    <n v="10035"/>
    <s v="East"/>
    <s v="FUR-CH-10003535"/>
    <x v="0"/>
    <s v="Chairs"/>
    <n v="384.17399999999998"/>
    <n v="384.17399999999998"/>
    <n v="0"/>
    <n v="0"/>
  </r>
  <r>
    <x v="591"/>
    <d v="2016-12-05T00:00:00"/>
    <d v="2016-12-09T00:00:00"/>
    <x v="2"/>
    <x v="3"/>
    <x v="3"/>
    <s v="Brian Derr"/>
    <s v="Consumer"/>
    <s v="New York City"/>
    <x v="5"/>
    <n v="10009"/>
    <s v="East"/>
    <s v="FUR-CH-10003535"/>
    <x v="0"/>
    <s v="Chairs"/>
    <n v="164.64599999999999"/>
    <n v="164.64599999999999"/>
    <n v="0"/>
    <n v="0"/>
  </r>
  <r>
    <x v="592"/>
    <d v="2017-06-28T00:00:00"/>
    <d v="2017-06-30T00:00:00"/>
    <x v="3"/>
    <x v="4"/>
    <x v="3"/>
    <s v="Becky Pak"/>
    <s v="Corporate"/>
    <s v="Paterson"/>
    <x v="15"/>
    <n v="7501"/>
    <s v="East"/>
    <s v="FUR-CH-10003535"/>
    <x v="0"/>
    <s v="Chairs"/>
    <n v="121.96"/>
    <n v="121.96"/>
    <n v="0"/>
    <n v="0"/>
  </r>
  <r>
    <x v="593"/>
    <d v="2018-05-08T00:00:00"/>
    <d v="2018-05-12T00:00:00"/>
    <x v="0"/>
    <x v="2"/>
    <x v="2"/>
    <s v="Don Jones"/>
    <s v="Home Office"/>
    <s v="Philadelphia"/>
    <x v="12"/>
    <n v="19140"/>
    <s v="East"/>
    <s v="FUR-CH-10003535"/>
    <x v="0"/>
    <s v="Chairs"/>
    <n v="128.05799999999999"/>
    <n v="128.05799999999999"/>
    <n v="0"/>
    <n v="0"/>
  </r>
  <r>
    <x v="594"/>
    <d v="2016-04-25T00:00:00"/>
    <d v="2016-04-29T00:00:00"/>
    <x v="2"/>
    <x v="8"/>
    <x v="2"/>
    <s v="Zuschuss Carroll"/>
    <s v="Home Office"/>
    <s v="Aurora"/>
    <x v="0"/>
    <n v="60505"/>
    <s v="Central"/>
    <s v="FUR-CH-10003535"/>
    <x v="0"/>
    <s v="Chairs"/>
    <n v="128.05799999999999"/>
    <n v="128.05799999999999"/>
    <n v="0"/>
    <n v="0"/>
  </r>
  <r>
    <x v="595"/>
    <d v="2018-09-08T00:00:00"/>
    <d v="2018-09-11T00:00:00"/>
    <x v="0"/>
    <x v="0"/>
    <x v="0"/>
    <s v="Barry Franz√∂sisch"/>
    <s v="Home Office"/>
    <s v="Arlington"/>
    <x v="13"/>
    <n v="76017"/>
    <s v="Central"/>
    <s v="FUR-CH-10003535"/>
    <x v="0"/>
    <s v="Chairs"/>
    <n v="213.43"/>
    <n v="213.43"/>
    <n v="0"/>
    <n v="0"/>
  </r>
  <r>
    <x v="596"/>
    <d v="2017-10-14T00:00:00"/>
    <d v="2017-10-20T00:00:00"/>
    <x v="3"/>
    <x v="9"/>
    <x v="2"/>
    <s v="Nathan Cano"/>
    <s v="Corporate"/>
    <s v="Jacksonville"/>
    <x v="9"/>
    <n v="28540"/>
    <s v="South"/>
    <s v="FUR-CH-10003606"/>
    <x v="0"/>
    <s v="Chairs"/>
    <n v="102.592"/>
    <n v="102.592"/>
    <n v="0"/>
    <n v="0"/>
  </r>
  <r>
    <x v="597"/>
    <d v="2018-09-15T00:00:00"/>
    <d v="2018-09-19T00:00:00"/>
    <x v="0"/>
    <x v="0"/>
    <x v="2"/>
    <s v="Theresa Coyne"/>
    <s v="Home Office"/>
    <s v="Lakewood"/>
    <x v="15"/>
    <n v="8701"/>
    <s v="East"/>
    <s v="FUR-CH-10003606"/>
    <x v="0"/>
    <s v="Chairs"/>
    <n v="512.96"/>
    <n v="512.96"/>
    <n v="0"/>
    <n v="0"/>
  </r>
  <r>
    <x v="598"/>
    <d v="2018-03-13T00:00:00"/>
    <d v="2018-03-13T00:00:00"/>
    <x v="0"/>
    <x v="5"/>
    <x v="1"/>
    <s v="Stephanie Ulpright"/>
    <s v="Home Office"/>
    <s v="Chicago"/>
    <x v="0"/>
    <n v="60610"/>
    <s v="Central"/>
    <s v="FUR-CH-10003606"/>
    <x v="0"/>
    <s v="Chairs"/>
    <n v="89.768000000000001"/>
    <n v="89.768000000000001"/>
    <n v="0"/>
    <n v="0"/>
  </r>
  <r>
    <x v="599"/>
    <d v="2017-03-12T00:00:00"/>
    <d v="2017-03-15T00:00:00"/>
    <x v="3"/>
    <x v="5"/>
    <x v="3"/>
    <s v="Dean Katz"/>
    <s v="Home Office"/>
    <s v="San Francisco"/>
    <x v="1"/>
    <n v="94109"/>
    <s v="West"/>
    <s v="FUR-CH-10003746"/>
    <x v="1"/>
    <s v="Chairs"/>
    <n v="770.35199999999998"/>
    <n v="695.35199999999998"/>
    <n v="75"/>
    <n v="11.25"/>
  </r>
  <r>
    <x v="600"/>
    <d v="2017-05-19T00:00:00"/>
    <d v="2017-05-24T00:00:00"/>
    <x v="3"/>
    <x v="2"/>
    <x v="2"/>
    <s v="Laurel Elliston"/>
    <s v="Home Office"/>
    <s v="Arlington"/>
    <x v="17"/>
    <n v="22204"/>
    <s v="South"/>
    <s v="FUR-CH-10003746"/>
    <x v="0"/>
    <s v="Chairs"/>
    <n v="641.96"/>
    <n v="641.96"/>
    <n v="0"/>
    <n v="0"/>
  </r>
  <r>
    <x v="601"/>
    <d v="2016-11-08T00:00:00"/>
    <d v="2016-11-08T00:00:00"/>
    <x v="2"/>
    <x v="1"/>
    <x v="1"/>
    <s v="Keith Dawkins"/>
    <s v="Home Office"/>
    <s v="New York City"/>
    <x v="5"/>
    <n v="10024"/>
    <s v="East"/>
    <s v="FUR-CH-10003746"/>
    <x v="0"/>
    <s v="Chairs"/>
    <n v="577.76400000000001"/>
    <n v="577.76400000000001"/>
    <n v="0"/>
    <n v="0"/>
  </r>
  <r>
    <x v="264"/>
    <d v="2017-11-12T00:00:00"/>
    <d v="2017-11-16T00:00:00"/>
    <x v="3"/>
    <x v="1"/>
    <x v="2"/>
    <s v="Susan Pistek"/>
    <s v="Corporate"/>
    <s v="Parma"/>
    <x v="22"/>
    <n v="44134"/>
    <s v="East"/>
    <s v="FUR-CH-10003746"/>
    <x v="2"/>
    <s v="Chairs"/>
    <n v="449.37200000000001"/>
    <n v="449.37200000000001"/>
    <n v="0"/>
    <n v="0"/>
  </r>
  <r>
    <x v="602"/>
    <d v="2017-12-25T00:00:00"/>
    <d v="2017-12-30T00:00:00"/>
    <x v="3"/>
    <x v="3"/>
    <x v="2"/>
    <s v="Darren Budd"/>
    <s v="Home Office"/>
    <s v="New York City"/>
    <x v="5"/>
    <n v="10024"/>
    <s v="East"/>
    <s v="FUR-CH-10003746"/>
    <x v="1"/>
    <s v="Chairs"/>
    <n v="866.64599999999996"/>
    <n v="866.64599999999996"/>
    <n v="0"/>
    <n v="0"/>
  </r>
  <r>
    <x v="603"/>
    <d v="2015-12-01T00:00:00"/>
    <d v="2015-12-03T00:00:00"/>
    <x v="1"/>
    <x v="3"/>
    <x v="3"/>
    <s v="Matt Connell"/>
    <s v="Home Office"/>
    <s v="Houston"/>
    <x v="13"/>
    <n v="77070"/>
    <s v="Central"/>
    <s v="FUR-CH-10003746"/>
    <x v="0"/>
    <s v="Chairs"/>
    <n v="674.05799999999999"/>
    <n v="674.05799999999999"/>
    <n v="0"/>
    <n v="0"/>
  </r>
  <r>
    <x v="604"/>
    <d v="2015-09-09T00:00:00"/>
    <d v="2015-09-12T00:00:00"/>
    <x v="1"/>
    <x v="0"/>
    <x v="3"/>
    <s v="Rick Reed"/>
    <s v="Home Office"/>
    <s v="Lowell"/>
    <x v="26"/>
    <n v="1852"/>
    <s v="East"/>
    <s v="FUR-CH-10003761"/>
    <x v="0"/>
    <s v="Chairs"/>
    <n v="785.88"/>
    <n v="785.88"/>
    <n v="0"/>
    <n v="0"/>
  </r>
  <r>
    <x v="605"/>
    <d v="2015-10-15T00:00:00"/>
    <d v="2015-10-17T00:00:00"/>
    <x v="1"/>
    <x v="9"/>
    <x v="0"/>
    <s v="Anna Chung"/>
    <s v="Consumer"/>
    <s v="Parma"/>
    <x v="22"/>
    <n v="44134"/>
    <s v="East"/>
    <s v="FUR-CH-10003761"/>
    <x v="0"/>
    <s v="Chairs"/>
    <n v="183.37200000000001"/>
    <n v="183.37200000000001"/>
    <n v="0"/>
    <n v="0"/>
  </r>
  <r>
    <x v="606"/>
    <d v="2017-12-11T00:00:00"/>
    <d v="2017-12-11T00:00:00"/>
    <x v="3"/>
    <x v="3"/>
    <x v="1"/>
    <s v="William Brown"/>
    <s v="Corporate"/>
    <s v="Anaheim"/>
    <x v="1"/>
    <n v="92804"/>
    <s v="West"/>
    <s v="FUR-CH-10003774"/>
    <x v="2"/>
    <s v="Chairs"/>
    <n v="363.92"/>
    <n v="363.92"/>
    <n v="0"/>
    <n v="0"/>
  </r>
  <r>
    <x v="607"/>
    <d v="2018-04-13T00:00:00"/>
    <d v="2018-04-17T00:00:00"/>
    <x v="0"/>
    <x v="8"/>
    <x v="2"/>
    <s v="Yana Sorensen"/>
    <s v="Corporate"/>
    <s v="Hesperia"/>
    <x v="1"/>
    <n v="92345"/>
    <s v="West"/>
    <s v="FUR-CH-10003774"/>
    <x v="0"/>
    <s v="Chairs"/>
    <n v="436.70400000000001"/>
    <n v="436.70400000000001"/>
    <n v="0"/>
    <n v="0"/>
  </r>
  <r>
    <x v="608"/>
    <d v="2018-04-17T00:00:00"/>
    <d v="2018-04-22T00:00:00"/>
    <x v="0"/>
    <x v="8"/>
    <x v="2"/>
    <s v="Pamela Stobb"/>
    <s v="Home Office"/>
    <s v="Los Angeles"/>
    <x v="1"/>
    <n v="90008"/>
    <s v="West"/>
    <s v="FUR-CH-10003774"/>
    <x v="0"/>
    <s v="Chairs"/>
    <n v="218.352"/>
    <n v="218.352"/>
    <n v="0"/>
    <n v="0"/>
  </r>
  <r>
    <x v="609"/>
    <d v="2018-06-13T00:00:00"/>
    <d v="2018-06-19T00:00:00"/>
    <x v="0"/>
    <x v="4"/>
    <x v="2"/>
    <s v="Tamara Willingham"/>
    <s v="Home Office"/>
    <s v="Seattle"/>
    <x v="6"/>
    <n v="98103"/>
    <s v="West"/>
    <s v="FUR-CH-10003774"/>
    <x v="0"/>
    <s v="Chairs"/>
    <n v="291.13600000000002"/>
    <n v="291.13600000000002"/>
    <n v="0"/>
    <n v="0"/>
  </r>
  <r>
    <x v="610"/>
    <d v="2015-10-18T00:00:00"/>
    <d v="2015-10-20T00:00:00"/>
    <x v="1"/>
    <x v="9"/>
    <x v="3"/>
    <s v="Alan Schoenberger"/>
    <s v="Home Office"/>
    <s v="Montgomery"/>
    <x v="36"/>
    <n v="36116"/>
    <s v="South"/>
    <s v="FUR-CH-10003774"/>
    <x v="0"/>
    <s v="Chairs"/>
    <n v="545.88"/>
    <n v="100"/>
    <n v="445.88"/>
    <n v="66.881999999999991"/>
  </r>
  <r>
    <x v="611"/>
    <d v="2018-04-01T00:00:00"/>
    <d v="2018-04-04T00:00:00"/>
    <x v="0"/>
    <x v="8"/>
    <x v="3"/>
    <s v="Barry Franz√∂sisch"/>
    <s v="Home Office"/>
    <s v="Jacksonville"/>
    <x v="8"/>
    <n v="32216"/>
    <s v="South"/>
    <s v="FUR-CH-10003774"/>
    <x v="0"/>
    <s v="Chairs"/>
    <n v="218.352"/>
    <n v="218.352"/>
    <n v="0"/>
    <n v="0"/>
  </r>
  <r>
    <x v="612"/>
    <d v="2015-12-15T00:00:00"/>
    <d v="2015-12-17T00:00:00"/>
    <x v="1"/>
    <x v="3"/>
    <x v="3"/>
    <s v="Ed Braxton"/>
    <s v="Corporate"/>
    <s v="Philadelphia"/>
    <x v="12"/>
    <n v="19140"/>
    <s v="East"/>
    <s v="FUR-CH-10003774"/>
    <x v="0"/>
    <s v="Chairs"/>
    <n v="445.80200000000002"/>
    <n v="445.80200000000002"/>
    <n v="0"/>
    <n v="0"/>
  </r>
  <r>
    <x v="613"/>
    <d v="2017-11-11T00:00:00"/>
    <d v="2017-11-16T00:00:00"/>
    <x v="3"/>
    <x v="1"/>
    <x v="2"/>
    <s v="Edward Becker"/>
    <s v="Corporate"/>
    <s v="New York City"/>
    <x v="5"/>
    <n v="10011"/>
    <s v="East"/>
    <s v="FUR-CH-10003774"/>
    <x v="2"/>
    <s v="Chairs"/>
    <n v="245.64599999999999"/>
    <n v="245.64599999999999"/>
    <n v="0"/>
    <n v="0"/>
  </r>
  <r>
    <x v="614"/>
    <d v="2018-09-29T00:00:00"/>
    <d v="2018-09-29T00:00:00"/>
    <x v="0"/>
    <x v="0"/>
    <x v="1"/>
    <s v="Maureen Gastineau"/>
    <s v="Home Office"/>
    <s v="Mentor"/>
    <x v="22"/>
    <n v="44060"/>
    <s v="East"/>
    <s v="FUR-CH-10003774"/>
    <x v="0"/>
    <s v="Chairs"/>
    <n v="63.686"/>
    <n v="63.686"/>
    <n v="0"/>
    <n v="0"/>
  </r>
  <r>
    <x v="615"/>
    <d v="2018-11-06T00:00:00"/>
    <d v="2018-11-11T00:00:00"/>
    <x v="0"/>
    <x v="1"/>
    <x v="2"/>
    <s v="Maris LaWare"/>
    <s v="Home Office"/>
    <s v="Philadelphia"/>
    <x v="12"/>
    <n v="19143"/>
    <s v="East"/>
    <s v="FUR-CH-10003774"/>
    <x v="0"/>
    <s v="Chairs"/>
    <n v="127.372"/>
    <n v="127.372"/>
    <n v="0"/>
    <n v="0"/>
  </r>
  <r>
    <x v="616"/>
    <d v="2016-07-02T00:00:00"/>
    <d v="2016-07-06T00:00:00"/>
    <x v="2"/>
    <x v="10"/>
    <x v="2"/>
    <s v="Rob Haberlin"/>
    <s v="Home Office"/>
    <s v="Carol Stream"/>
    <x v="0"/>
    <n v="60188"/>
    <s v="Central"/>
    <s v="FUR-CH-10003774"/>
    <x v="0"/>
    <s v="Chairs"/>
    <n v="382.11599999999999"/>
    <n v="382.11599999999999"/>
    <n v="0"/>
    <n v="0"/>
  </r>
  <r>
    <x v="617"/>
    <d v="2017-11-20T00:00:00"/>
    <d v="2017-11-27T00:00:00"/>
    <x v="3"/>
    <x v="1"/>
    <x v="2"/>
    <s v="David Wiener"/>
    <s v="Corporate"/>
    <s v="Houston"/>
    <x v="13"/>
    <n v="77095"/>
    <s v="Central"/>
    <s v="FUR-CH-10003774"/>
    <x v="2"/>
    <s v="Chairs"/>
    <n v="318.43"/>
    <n v="318.43"/>
    <n v="0"/>
    <n v="0"/>
  </r>
  <r>
    <x v="618"/>
    <d v="2018-09-17T00:00:00"/>
    <d v="2018-09-22T00:00:00"/>
    <x v="0"/>
    <x v="0"/>
    <x v="3"/>
    <s v="Sanjit Jacobs"/>
    <s v="Home Office"/>
    <s v="Houston"/>
    <x v="13"/>
    <n v="77036"/>
    <s v="Central"/>
    <s v="FUR-CH-10003774"/>
    <x v="0"/>
    <s v="Chairs"/>
    <n v="318.43"/>
    <n v="318.43"/>
    <n v="0"/>
    <n v="0"/>
  </r>
  <r>
    <x v="619"/>
    <d v="2018-11-19T00:00:00"/>
    <d v="2018-11-21T00:00:00"/>
    <x v="0"/>
    <x v="1"/>
    <x v="0"/>
    <s v="Nathan Cano"/>
    <s v="Consumer"/>
    <s v="Houston"/>
    <x v="13"/>
    <n v="77095"/>
    <s v="Central"/>
    <s v="FUR-CH-10003774"/>
    <x v="0"/>
    <s v="Chairs"/>
    <n v="191.05799999999999"/>
    <n v="174.05799999999999"/>
    <n v="17"/>
    <n v="2.5499999999999998"/>
  </r>
  <r>
    <x v="620"/>
    <d v="2015-08-05T00:00:00"/>
    <d v="2015-08-09T00:00:00"/>
    <x v="1"/>
    <x v="7"/>
    <x v="2"/>
    <s v="Chad Sievert"/>
    <s v="Consumer"/>
    <s v="Los Angeles"/>
    <x v="1"/>
    <n v="90004"/>
    <s v="West"/>
    <s v="FUR-CH-10003817"/>
    <x v="0"/>
    <s v="Chairs"/>
    <n v="340.14400000000001"/>
    <n v="340.14400000000001"/>
    <n v="0"/>
    <n v="0"/>
  </r>
  <r>
    <x v="513"/>
    <d v="2018-12-16T00:00:00"/>
    <d v="2018-12-21T00:00:00"/>
    <x v="0"/>
    <x v="3"/>
    <x v="3"/>
    <s v="Andy Yotov"/>
    <s v="Home Office"/>
    <s v="Oceanside"/>
    <x v="1"/>
    <n v="92054"/>
    <s v="West"/>
    <s v="FUR-CH-10003817"/>
    <x v="0"/>
    <s v="Chairs"/>
    <n v="97.183999999999997"/>
    <n v="100"/>
    <n v="-2.8160000000000025"/>
    <n v="-0.42240000000000039"/>
  </r>
  <r>
    <x v="621"/>
    <d v="2018-09-04T00:00:00"/>
    <d v="2018-09-08T00:00:00"/>
    <x v="0"/>
    <x v="0"/>
    <x v="2"/>
    <s v="Doug O'Connell"/>
    <s v="Home Office"/>
    <s v="Boynton Beach"/>
    <x v="8"/>
    <n v="33437"/>
    <s v="South"/>
    <s v="FUR-CH-10003817"/>
    <x v="0"/>
    <s v="Chairs"/>
    <n v="97.183999999999997"/>
    <n v="97.183999999999997"/>
    <n v="0"/>
    <n v="0"/>
  </r>
  <r>
    <x v="622"/>
    <d v="2016-09-01T00:00:00"/>
    <d v="2016-09-08T00:00:00"/>
    <x v="2"/>
    <x v="0"/>
    <x v="2"/>
    <s v="Daniel Raglin"/>
    <s v="Home Office"/>
    <s v="Franklin"/>
    <x v="26"/>
    <n v="2038"/>
    <s v="East"/>
    <s v="FUR-CH-10003817"/>
    <x v="0"/>
    <s v="Chairs"/>
    <n v="60.74"/>
    <n v="60.74"/>
    <n v="0"/>
    <n v="0"/>
  </r>
  <r>
    <x v="623"/>
    <d v="2017-03-31T00:00:00"/>
    <d v="2017-04-06T00:00:00"/>
    <x v="3"/>
    <x v="5"/>
    <x v="2"/>
    <s v="Erica Hackney"/>
    <s v="Corporate"/>
    <s v="New York City"/>
    <x v="5"/>
    <n v="10009"/>
    <s v="East"/>
    <s v="FUR-CH-10003817"/>
    <x v="2"/>
    <s v="Chairs"/>
    <n v="327.99599999999998"/>
    <n v="327.99599999999998"/>
    <n v="0"/>
    <n v="0"/>
  </r>
  <r>
    <x v="624"/>
    <d v="2017-11-21T00:00:00"/>
    <d v="2017-11-26T00:00:00"/>
    <x v="3"/>
    <x v="1"/>
    <x v="2"/>
    <s v="Chloris Kastensmidt"/>
    <s v="Corporate"/>
    <s v="Columbus"/>
    <x v="22"/>
    <n v="43229"/>
    <s v="East"/>
    <s v="FUR-CH-10003817"/>
    <x v="0"/>
    <s v="Chairs"/>
    <n v="127.554"/>
    <n v="127.554"/>
    <n v="0"/>
    <n v="0"/>
  </r>
  <r>
    <x v="625"/>
    <d v="2018-12-04T00:00:00"/>
    <d v="2018-12-10T00:00:00"/>
    <x v="0"/>
    <x v="3"/>
    <x v="2"/>
    <s v="Doug O'Connell"/>
    <s v="Consumer"/>
    <s v="Paterson"/>
    <x v="15"/>
    <n v="7501"/>
    <s v="East"/>
    <s v="FUR-CH-10003817"/>
    <x v="0"/>
    <s v="Chairs"/>
    <n v="182.22"/>
    <n v="165.22"/>
    <n v="17"/>
    <n v="2.5499999999999998"/>
  </r>
  <r>
    <x v="626"/>
    <d v="2016-09-13T00:00:00"/>
    <d v="2016-09-17T00:00:00"/>
    <x v="2"/>
    <x v="0"/>
    <x v="3"/>
    <s v="Arthur Gainer"/>
    <s v="Consumer"/>
    <s v="Chicago"/>
    <x v="0"/>
    <n v="60623"/>
    <s v="Central"/>
    <s v="FUR-CH-10003817"/>
    <x v="0"/>
    <s v="Chairs"/>
    <n v="170.072"/>
    <n v="170.072"/>
    <n v="0"/>
    <n v="0"/>
  </r>
  <r>
    <x v="627"/>
    <d v="2016-12-17T00:00:00"/>
    <d v="2016-12-17T00:00:00"/>
    <x v="2"/>
    <x v="3"/>
    <x v="1"/>
    <s v="John Lee"/>
    <s v="Home Office"/>
    <s v="Detroit"/>
    <x v="10"/>
    <n v="48205"/>
    <s v="Central"/>
    <s v="FUR-CH-10003817"/>
    <x v="0"/>
    <s v="Chairs"/>
    <n v="546.66"/>
    <n v="546.66"/>
    <n v="0"/>
    <n v="0"/>
  </r>
  <r>
    <x v="628"/>
    <d v="2017-11-18T00:00:00"/>
    <d v="2017-11-22T00:00:00"/>
    <x v="3"/>
    <x v="1"/>
    <x v="2"/>
    <s v="Steve Nguyen"/>
    <s v="Corporate"/>
    <s v="Pasadena"/>
    <x v="13"/>
    <n v="77506"/>
    <s v="Central"/>
    <s v="FUR-CH-10003817"/>
    <x v="2"/>
    <s v="Chairs"/>
    <n v="255.108"/>
    <n v="255.108"/>
    <n v="0"/>
    <n v="0"/>
  </r>
  <r>
    <x v="629"/>
    <d v="2015-10-31T00:00:00"/>
    <d v="2015-11-04T00:00:00"/>
    <x v="1"/>
    <x v="9"/>
    <x v="2"/>
    <s v="Greg Guthrie"/>
    <s v="Home Office"/>
    <s v="Los Angeles"/>
    <x v="1"/>
    <n v="90049"/>
    <s v="West"/>
    <s v="FUR-CH-10003833"/>
    <x v="0"/>
    <s v="Chairs"/>
    <n v="146.352"/>
    <n v="146.352"/>
    <n v="0"/>
    <n v="0"/>
  </r>
  <r>
    <x v="167"/>
    <d v="2016-05-14T00:00:00"/>
    <d v="2016-05-19T00:00:00"/>
    <x v="2"/>
    <x v="2"/>
    <x v="2"/>
    <s v="Claudia Bergmann"/>
    <s v="Home Office"/>
    <s v="Camarillo"/>
    <x v="1"/>
    <n v="93010"/>
    <s v="West"/>
    <s v="FUR-CH-10003833"/>
    <x v="0"/>
    <s v="Chairs"/>
    <n v="97.567999999999998"/>
    <n v="97.567999999999998"/>
    <n v="0"/>
    <n v="0"/>
  </r>
  <r>
    <x v="630"/>
    <d v="2017-11-21T00:00:00"/>
    <d v="2017-11-26T00:00:00"/>
    <x v="3"/>
    <x v="1"/>
    <x v="2"/>
    <s v="Justin Hirsh"/>
    <s v="Corporate"/>
    <s v="Gresham"/>
    <x v="23"/>
    <n v="97030"/>
    <s v="West"/>
    <s v="FUR-CH-10003833"/>
    <x v="2"/>
    <s v="Chairs"/>
    <n v="195.136"/>
    <n v="195.136"/>
    <n v="0"/>
    <n v="0"/>
  </r>
  <r>
    <x v="631"/>
    <d v="2018-09-09T00:00:00"/>
    <d v="2018-09-14T00:00:00"/>
    <x v="0"/>
    <x v="0"/>
    <x v="3"/>
    <s v="Liz Carlisle"/>
    <s v="Home Office"/>
    <s v="Los Angeles"/>
    <x v="1"/>
    <n v="90004"/>
    <s v="West"/>
    <s v="FUR-CH-10003833"/>
    <x v="0"/>
    <s v="Chairs"/>
    <n v="243.92"/>
    <n v="243.92"/>
    <n v="0"/>
    <n v="0"/>
  </r>
  <r>
    <x v="197"/>
    <d v="2018-10-30T00:00:00"/>
    <d v="2018-11-02T00:00:00"/>
    <x v="0"/>
    <x v="9"/>
    <x v="0"/>
    <s v="Jim Karlsson"/>
    <s v="Home Office"/>
    <s v="Seattle"/>
    <x v="6"/>
    <n v="98115"/>
    <s v="West"/>
    <s v="FUR-CH-10003833"/>
    <x v="0"/>
    <s v="Chairs"/>
    <n v="97.567999999999998"/>
    <n v="97.567999999999998"/>
    <n v="0"/>
    <n v="0"/>
  </r>
  <r>
    <x v="632"/>
    <d v="2017-05-28T00:00:00"/>
    <d v="2017-06-03T00:00:00"/>
    <x v="3"/>
    <x v="2"/>
    <x v="2"/>
    <s v="Kimberly Carter"/>
    <s v="Corporate"/>
    <s v="Tallahassee"/>
    <x v="8"/>
    <n v="32303"/>
    <s v="South"/>
    <s v="FUR-CH-10003833"/>
    <x v="2"/>
    <s v="Chairs"/>
    <n v="390.27199999999999"/>
    <n v="390.27199999999999"/>
    <n v="0"/>
    <n v="0"/>
  </r>
  <r>
    <x v="633"/>
    <d v="2016-07-11T00:00:00"/>
    <d v="2016-07-13T00:00:00"/>
    <x v="2"/>
    <x v="10"/>
    <x v="0"/>
    <s v="Clytie Kelty"/>
    <s v="Home Office"/>
    <s v="Philadelphia"/>
    <x v="12"/>
    <n v="19134"/>
    <s v="East"/>
    <s v="FUR-CH-10003833"/>
    <x v="0"/>
    <s v="Chairs"/>
    <n v="341.488"/>
    <n v="341.488"/>
    <n v="0"/>
    <n v="0"/>
  </r>
  <r>
    <x v="634"/>
    <d v="2018-07-20T00:00:00"/>
    <d v="2018-07-25T00:00:00"/>
    <x v="0"/>
    <x v="10"/>
    <x v="2"/>
    <s v="Elizabeth Moffitt"/>
    <s v="Corporate"/>
    <s v="Sioux Falls"/>
    <x v="31"/>
    <n v="57103"/>
    <s v="Central"/>
    <s v="FUR-CH-10003833"/>
    <x v="0"/>
    <s v="Chairs"/>
    <n v="182.94"/>
    <n v="182.94"/>
    <n v="0"/>
    <n v="0"/>
  </r>
  <r>
    <x v="635"/>
    <d v="2017-06-20T00:00:00"/>
    <d v="2017-06-21T00:00:00"/>
    <x v="3"/>
    <x v="4"/>
    <x v="0"/>
    <s v="Roy Collins"/>
    <s v="Corporate"/>
    <s v="Pasadena"/>
    <x v="1"/>
    <n v="91104"/>
    <s v="West"/>
    <s v="FUR-CH-10003846"/>
    <x v="0"/>
    <s v="Chairs"/>
    <n v="161.56800000000001"/>
    <n v="161.56800000000001"/>
    <n v="0"/>
    <n v="0"/>
  </r>
  <r>
    <x v="636"/>
    <d v="2018-12-17T00:00:00"/>
    <d v="2018-12-21T00:00:00"/>
    <x v="0"/>
    <x v="3"/>
    <x v="2"/>
    <s v="Arianne Irving"/>
    <s v="Consumer"/>
    <s v="Chesapeake"/>
    <x v="17"/>
    <n v="23320"/>
    <s v="South"/>
    <s v="FUR-CH-10003846"/>
    <x v="0"/>
    <s v="Chairs"/>
    <n v="504.9"/>
    <n v="504.9"/>
    <n v="0"/>
    <n v="0"/>
  </r>
  <r>
    <x v="354"/>
    <d v="2018-09-20T00:00:00"/>
    <d v="2018-09-26T00:00:00"/>
    <x v="0"/>
    <x v="0"/>
    <x v="2"/>
    <s v="Seth Vernon"/>
    <s v="Home Office"/>
    <s v="New York City"/>
    <x v="5"/>
    <n v="10035"/>
    <s v="East"/>
    <s v="FUR-CH-10003846"/>
    <x v="0"/>
    <s v="Chairs"/>
    <n v="272.64600000000002"/>
    <n v="272.64600000000002"/>
    <n v="0"/>
    <n v="0"/>
  </r>
  <r>
    <x v="627"/>
    <d v="2016-12-17T00:00:00"/>
    <d v="2016-12-17T00:00:00"/>
    <x v="2"/>
    <x v="3"/>
    <x v="1"/>
    <s v="John Lee"/>
    <s v="Home Office"/>
    <s v="Detroit"/>
    <x v="10"/>
    <n v="48205"/>
    <s v="Central"/>
    <s v="FUR-CH-10003846"/>
    <x v="0"/>
    <s v="Chairs"/>
    <n v="302.94"/>
    <n v="302.94"/>
    <n v="0"/>
    <n v="0"/>
  </r>
  <r>
    <x v="637"/>
    <d v="2016-10-24T00:00:00"/>
    <d v="2016-10-27T00:00:00"/>
    <x v="2"/>
    <x v="9"/>
    <x v="0"/>
    <s v="Robert Dilbeck"/>
    <s v="Home Office"/>
    <s v="Oakland"/>
    <x v="1"/>
    <n v="94601"/>
    <s v="West"/>
    <s v="FUR-CH-10003956"/>
    <x v="0"/>
    <s v="Chairs"/>
    <n v="454.27199999999999"/>
    <n v="454.27199999999999"/>
    <n v="0"/>
    <n v="0"/>
  </r>
  <r>
    <x v="638"/>
    <d v="2018-11-20T00:00:00"/>
    <d v="2018-11-25T00:00:00"/>
    <x v="0"/>
    <x v="1"/>
    <x v="2"/>
    <s v="Kelly Andreada"/>
    <s v="Home Office"/>
    <s v="Ontario"/>
    <x v="1"/>
    <n v="91761"/>
    <s v="West"/>
    <s v="FUR-CH-10003956"/>
    <x v="0"/>
    <s v="Chairs"/>
    <n v="283.92"/>
    <n v="283.92"/>
    <n v="0"/>
    <n v="0"/>
  </r>
  <r>
    <x v="66"/>
    <d v="2018-12-08T00:00:00"/>
    <d v="2018-12-12T00:00:00"/>
    <x v="0"/>
    <x v="3"/>
    <x v="2"/>
    <s v="Keith Herrera"/>
    <s v="Consumer"/>
    <s v="San Francisco"/>
    <x v="1"/>
    <n v="94110"/>
    <s v="West"/>
    <s v="FUR-CH-10003956"/>
    <x v="0"/>
    <s v="Chairs"/>
    <n v="113.568"/>
    <n v="113.568"/>
    <n v="0"/>
    <n v="0"/>
  </r>
  <r>
    <x v="639"/>
    <d v="2016-07-03T00:00:00"/>
    <d v="2016-07-09T00:00:00"/>
    <x v="2"/>
    <x v="10"/>
    <x v="2"/>
    <s v="Bruce Degenhardt"/>
    <s v="Home Office"/>
    <s v="Richmond"/>
    <x v="21"/>
    <n v="40475"/>
    <s v="South"/>
    <s v="FUR-CH-10003956"/>
    <x v="0"/>
    <s v="Chairs"/>
    <n v="70.98"/>
    <n v="70.98"/>
    <n v="0"/>
    <n v="0"/>
  </r>
  <r>
    <x v="640"/>
    <d v="2016-07-06T00:00:00"/>
    <d v="2016-07-11T00:00:00"/>
    <x v="2"/>
    <x v="10"/>
    <x v="2"/>
    <s v="Sarah Jordon"/>
    <s v="Home Office"/>
    <s v="Pasadena"/>
    <x v="1"/>
    <n v="91104"/>
    <s v="West"/>
    <s v="FUR-CH-10003968"/>
    <x v="0"/>
    <s v="Chairs"/>
    <n v="170.352"/>
    <n v="170.352"/>
    <n v="0"/>
    <n v="0"/>
  </r>
  <r>
    <x v="641"/>
    <d v="2018-03-03T00:00:00"/>
    <d v="2018-03-08T00:00:00"/>
    <x v="0"/>
    <x v="5"/>
    <x v="2"/>
    <s v="Ed Jacobs"/>
    <s v="Home Office"/>
    <s v="Los Angeles"/>
    <x v="1"/>
    <n v="90008"/>
    <s v="West"/>
    <s v="FUR-CH-10003968"/>
    <x v="0"/>
    <s v="Chairs"/>
    <n v="170.352"/>
    <n v="170.352"/>
    <n v="0"/>
    <n v="0"/>
  </r>
  <r>
    <x v="642"/>
    <d v="2018-12-28T00:00:00"/>
    <d v="2018-12-31T00:00:00"/>
    <x v="0"/>
    <x v="3"/>
    <x v="0"/>
    <s v="Jason Gross"/>
    <s v="Corporate"/>
    <s v="Long Beach"/>
    <x v="1"/>
    <n v="90805"/>
    <s v="West"/>
    <s v="FUR-CH-10003968"/>
    <x v="0"/>
    <s v="Chairs"/>
    <n v="340.70400000000001"/>
    <n v="340.70400000000001"/>
    <n v="0"/>
    <n v="0"/>
  </r>
  <r>
    <x v="643"/>
    <d v="2016-04-16T00:00:00"/>
    <d v="2016-04-21T00:00:00"/>
    <x v="2"/>
    <x v="8"/>
    <x v="2"/>
    <s v="Denise Monton"/>
    <s v="Home Office"/>
    <s v="New York City"/>
    <x v="5"/>
    <n v="10024"/>
    <s v="East"/>
    <s v="FUR-CH-10003968"/>
    <x v="0"/>
    <s v="Chairs"/>
    <n v="127.764"/>
    <n v="127.764"/>
    <n v="0"/>
    <n v="0"/>
  </r>
  <r>
    <x v="644"/>
    <d v="2017-06-17T00:00:00"/>
    <d v="2017-06-18T00:00:00"/>
    <x v="3"/>
    <x v="4"/>
    <x v="0"/>
    <s v="Ted Butterfield"/>
    <s v="Corporate"/>
    <s v="Troy"/>
    <x v="5"/>
    <n v="12180"/>
    <s v="East"/>
    <s v="FUR-CH-10003968"/>
    <x v="2"/>
    <s v="Chairs"/>
    <n v="319.41000000000003"/>
    <n v="319.41000000000003"/>
    <n v="0"/>
    <n v="0"/>
  </r>
  <r>
    <x v="645"/>
    <d v="2017-12-26T00:00:00"/>
    <d v="2018-01-02T00:00:00"/>
    <x v="3"/>
    <x v="3"/>
    <x v="2"/>
    <s v="Brenda Bowman"/>
    <s v="Corporate"/>
    <s v="Vineland"/>
    <x v="15"/>
    <n v="8360"/>
    <s v="East"/>
    <s v="FUR-CH-10003968"/>
    <x v="2"/>
    <s v="Chairs"/>
    <n v="212.94"/>
    <n v="212.94"/>
    <n v="0"/>
    <n v="0"/>
  </r>
  <r>
    <x v="646"/>
    <d v="2015-04-25T00:00:00"/>
    <d v="2015-04-30T00:00:00"/>
    <x v="1"/>
    <x v="8"/>
    <x v="2"/>
    <s v="Beth Thompson"/>
    <s v="Home Office"/>
    <s v="San Gabriel"/>
    <x v="1"/>
    <n v="91776"/>
    <s v="West"/>
    <s v="FUR-CH-10003973"/>
    <x v="0"/>
    <s v="Chairs"/>
    <n v="1487.04"/>
    <n v="100"/>
    <n v="1387.04"/>
    <n v="208.05599999999998"/>
  </r>
  <r>
    <x v="647"/>
    <d v="2015-09-10T00:00:00"/>
    <d v="2015-09-16T00:00:00"/>
    <x v="1"/>
    <x v="0"/>
    <x v="2"/>
    <s v="Clay Ludtke"/>
    <s v="Consumer"/>
    <s v="Gresham"/>
    <x v="23"/>
    <n v="97030"/>
    <s v="West"/>
    <s v="FUR-CH-10003973"/>
    <x v="0"/>
    <s v="Chairs"/>
    <n v="1487.04"/>
    <n v="1487.04"/>
    <n v="0"/>
    <n v="0"/>
  </r>
  <r>
    <x v="648"/>
    <d v="2016-04-05T00:00:00"/>
    <d v="2016-04-11T00:00:00"/>
    <x v="2"/>
    <x v="8"/>
    <x v="2"/>
    <s v="Carol Adams"/>
    <s v="Home Office"/>
    <s v="Los Angeles"/>
    <x v="1"/>
    <n v="90036"/>
    <s v="West"/>
    <s v="FUR-CH-10003973"/>
    <x v="0"/>
    <s v="Chairs"/>
    <n v="892.22400000000005"/>
    <n v="100"/>
    <n v="792.22400000000005"/>
    <n v="118.8336"/>
  </r>
  <r>
    <x v="649"/>
    <d v="2016-12-01T00:00:00"/>
    <d v="2016-12-06T00:00:00"/>
    <x v="2"/>
    <x v="3"/>
    <x v="2"/>
    <s v="Lindsay Castell"/>
    <s v="Consumer"/>
    <s v="San Diego"/>
    <x v="1"/>
    <n v="92037"/>
    <s v="West"/>
    <s v="FUR-CH-10003973"/>
    <x v="0"/>
    <s v="Chairs"/>
    <n v="2676.672"/>
    <n v="1676.672"/>
    <n v="1000"/>
    <n v="150"/>
  </r>
  <r>
    <x v="650"/>
    <d v="2018-02-26T00:00:00"/>
    <d v="2018-02-28T00:00:00"/>
    <x v="0"/>
    <x v="11"/>
    <x v="3"/>
    <s v="Bradley Talbott"/>
    <s v="Home Office"/>
    <s v="Los Angeles"/>
    <x v="1"/>
    <n v="90036"/>
    <s v="West"/>
    <s v="FUR-CH-10003973"/>
    <x v="0"/>
    <s v="Chairs"/>
    <n v="892.22400000000005"/>
    <n v="100"/>
    <n v="792.22400000000005"/>
    <n v="118.8336"/>
  </r>
  <r>
    <x v="651"/>
    <d v="2018-09-23T00:00:00"/>
    <d v="2018-09-29T00:00:00"/>
    <x v="0"/>
    <x v="0"/>
    <x v="2"/>
    <s v="Duane Benoit"/>
    <s v="Home Office"/>
    <s v="Los Angeles"/>
    <x v="1"/>
    <n v="90036"/>
    <s v="West"/>
    <s v="FUR-CH-10003973"/>
    <x v="0"/>
    <s v="Chairs"/>
    <n v="594.81600000000003"/>
    <n v="519.81600000000003"/>
    <n v="75"/>
    <n v="11.25"/>
  </r>
  <r>
    <x v="652"/>
    <d v="2018-09-24T00:00:00"/>
    <d v="2018-09-26T00:00:00"/>
    <x v="0"/>
    <x v="0"/>
    <x v="0"/>
    <s v="Rose O'Brian"/>
    <s v="Home Office"/>
    <s v="Chicago"/>
    <x v="0"/>
    <n v="60623"/>
    <s v="Central"/>
    <s v="FUR-CH-10003973"/>
    <x v="0"/>
    <s v="Chairs"/>
    <n v="520.46400000000006"/>
    <n v="520.46400000000006"/>
    <n v="0"/>
    <n v="0"/>
  </r>
  <r>
    <x v="653"/>
    <d v="2018-12-11T00:00:00"/>
    <d v="2018-12-11T00:00:00"/>
    <x v="0"/>
    <x v="3"/>
    <x v="1"/>
    <s v="Ralph Ritter"/>
    <s v="Home Office"/>
    <s v="Aurora"/>
    <x v="0"/>
    <n v="60505"/>
    <s v="Central"/>
    <s v="FUR-CH-10003973"/>
    <x v="0"/>
    <s v="Chairs"/>
    <n v="520.46400000000006"/>
    <n v="520.46400000000006"/>
    <n v="0"/>
    <n v="0"/>
  </r>
  <r>
    <x v="654"/>
    <d v="2018-02-17T00:00:00"/>
    <d v="2018-02-20T00:00:00"/>
    <x v="0"/>
    <x v="11"/>
    <x v="0"/>
    <s v="Christine Kargatis"/>
    <s v="Home Office"/>
    <s v="Troy"/>
    <x v="22"/>
    <n v="45373"/>
    <s v="East"/>
    <s v="FUR-CH-10003981"/>
    <x v="0"/>
    <s v="Chairs"/>
    <n v="899.43"/>
    <n v="899.43"/>
    <n v="0"/>
    <n v="0"/>
  </r>
  <r>
    <x v="655"/>
    <d v="2018-08-17T00:00:00"/>
    <d v="2018-08-19T00:00:00"/>
    <x v="0"/>
    <x v="7"/>
    <x v="0"/>
    <s v="Edward Hooks"/>
    <s v="Corporate"/>
    <s v="Watertown"/>
    <x v="5"/>
    <n v="13601"/>
    <s v="East"/>
    <s v="FUR-CH-10003981"/>
    <x v="0"/>
    <s v="Chairs"/>
    <n v="462.56400000000002"/>
    <n v="462.56400000000002"/>
    <n v="0"/>
    <n v="0"/>
  </r>
  <r>
    <x v="656"/>
    <d v="2018-11-30T00:00:00"/>
    <d v="2018-12-03T00:00:00"/>
    <x v="0"/>
    <x v="1"/>
    <x v="0"/>
    <s v="Trudy Brown"/>
    <s v="Consumer"/>
    <s v="Philadelphia"/>
    <x v="12"/>
    <n v="19134"/>
    <s v="East"/>
    <s v="FUR-CH-10003981"/>
    <x v="0"/>
    <s v="Chairs"/>
    <n v="1079.316"/>
    <n v="1079.316"/>
    <n v="0"/>
    <n v="0"/>
  </r>
  <r>
    <x v="657"/>
    <d v="2015-05-26T00:00:00"/>
    <d v="2015-05-31T00:00:00"/>
    <x v="1"/>
    <x v="2"/>
    <x v="2"/>
    <s v="Michelle Moray"/>
    <s v="Consumer"/>
    <s v="Chicago"/>
    <x v="0"/>
    <n v="60623"/>
    <s v="Central"/>
    <s v="FUR-CH-10003981"/>
    <x v="0"/>
    <s v="Chairs"/>
    <n v="359.77199999999999"/>
    <n v="359.77199999999999"/>
    <n v="0"/>
    <n v="0"/>
  </r>
  <r>
    <x v="658"/>
    <d v="2016-09-10T00:00:00"/>
    <d v="2016-09-14T00:00:00"/>
    <x v="2"/>
    <x v="0"/>
    <x v="2"/>
    <s v="Alex Russell"/>
    <s v="Home Office"/>
    <s v="Austin"/>
    <x v="13"/>
    <n v="78745"/>
    <s v="Central"/>
    <s v="FUR-CH-10003981"/>
    <x v="0"/>
    <s v="Chairs"/>
    <n v="179.886"/>
    <n v="179.886"/>
    <n v="0"/>
    <n v="0"/>
  </r>
  <r>
    <x v="659"/>
    <d v="2017-06-27T00:00:00"/>
    <d v="2017-07-01T00:00:00"/>
    <x v="3"/>
    <x v="4"/>
    <x v="2"/>
    <s v="Katharine Harms"/>
    <s v="Corporate"/>
    <s v="Highland Park"/>
    <x v="0"/>
    <n v="60035"/>
    <s v="Central"/>
    <s v="FUR-CH-10003981"/>
    <x v="0"/>
    <s v="Chairs"/>
    <n v="539.65800000000002"/>
    <n v="539.65800000000002"/>
    <n v="0"/>
    <n v="0"/>
  </r>
  <r>
    <x v="660"/>
    <d v="2018-05-14T00:00:00"/>
    <d v="2018-05-15T00:00:00"/>
    <x v="0"/>
    <x v="2"/>
    <x v="0"/>
    <s v="Greg Tran"/>
    <s v="Home Office"/>
    <s v="Houston"/>
    <x v="13"/>
    <n v="77041"/>
    <s v="Central"/>
    <s v="FUR-CH-10003981"/>
    <x v="0"/>
    <s v="Chairs"/>
    <n v="899.43"/>
    <n v="899.43"/>
    <n v="0"/>
    <n v="0"/>
  </r>
  <r>
    <x v="661"/>
    <d v="2015-03-01T00:00:00"/>
    <d v="2015-03-06T00:00:00"/>
    <x v="1"/>
    <x v="5"/>
    <x v="3"/>
    <s v="Dave Brooks"/>
    <s v="Consumer"/>
    <s v="Seattle"/>
    <x v="6"/>
    <n v="98115"/>
    <s v="West"/>
    <s v="FUR-CH-10004063"/>
    <x v="0"/>
    <s v="Chairs"/>
    <n v="457.56799999999998"/>
    <n v="50"/>
    <n v="407.56799999999998"/>
    <n v="61.135199999999998"/>
  </r>
  <r>
    <x v="662"/>
    <d v="2016-03-13T00:00:00"/>
    <d v="2016-03-18T00:00:00"/>
    <x v="2"/>
    <x v="5"/>
    <x v="3"/>
    <s v="Nicole Fjeld"/>
    <s v="Home Office"/>
    <s v="Chico"/>
    <x v="1"/>
    <n v="95928"/>
    <s v="West"/>
    <s v="FUR-CH-10004063"/>
    <x v="0"/>
    <s v="Chairs"/>
    <n v="915.13599999999997"/>
    <n v="915.13599999999997"/>
    <n v="0"/>
    <n v="0"/>
  </r>
  <r>
    <x v="663"/>
    <d v="2017-10-03T00:00:00"/>
    <d v="2017-10-07T00:00:00"/>
    <x v="3"/>
    <x v="9"/>
    <x v="2"/>
    <s v="Daniel Byrd"/>
    <s v="Home Office"/>
    <s v="Lake Forest"/>
    <x v="1"/>
    <n v="92630"/>
    <s v="West"/>
    <s v="FUR-CH-10004063"/>
    <x v="1"/>
    <s v="Chairs"/>
    <n v="915.13599999999997"/>
    <n v="915.13599999999997"/>
    <n v="0"/>
    <n v="0"/>
  </r>
  <r>
    <x v="664"/>
    <d v="2015-01-06T00:00:00"/>
    <d v="2015-01-10T00:00:00"/>
    <x v="1"/>
    <x v="6"/>
    <x v="2"/>
    <s v="Maria Etezadi"/>
    <s v="Home Office"/>
    <s v="Henderson"/>
    <x v="21"/>
    <n v="42420"/>
    <s v="South"/>
    <s v="FUR-CH-10004063"/>
    <x v="0"/>
    <s v="Chairs"/>
    <n v="2573.8200000000002"/>
    <n v="1573.8200000000002"/>
    <n v="1000"/>
    <n v="150"/>
  </r>
  <r>
    <x v="665"/>
    <d v="2015-06-01T00:00:00"/>
    <d v="2015-06-06T00:00:00"/>
    <x v="1"/>
    <x v="4"/>
    <x v="3"/>
    <s v="Dianna Wilson"/>
    <s v="Home Office"/>
    <s v="Lakeville"/>
    <x v="37"/>
    <n v="55044"/>
    <s v="Central"/>
    <s v="FUR-CH-10004063"/>
    <x v="0"/>
    <s v="Chairs"/>
    <n v="2001.86"/>
    <n v="2001.86"/>
    <n v="0"/>
    <n v="0"/>
  </r>
  <r>
    <x v="666"/>
    <d v="2015-12-26T00:00:00"/>
    <d v="2015-12-28T00:00:00"/>
    <x v="1"/>
    <x v="3"/>
    <x v="3"/>
    <s v="Alan Dominguez"/>
    <s v="Home Office"/>
    <s v="Houston"/>
    <x v="13"/>
    <n v="77041"/>
    <s v="Central"/>
    <s v="FUR-CH-10004063"/>
    <x v="0"/>
    <s v="Chairs"/>
    <n v="600.55799999999999"/>
    <n v="600.55799999999999"/>
    <n v="0"/>
    <n v="0"/>
  </r>
  <r>
    <x v="667"/>
    <d v="2018-02-16T00:00:00"/>
    <d v="2018-02-21T00:00:00"/>
    <x v="0"/>
    <x v="11"/>
    <x v="2"/>
    <s v="Joy Smith"/>
    <s v="Home Office"/>
    <s v="Decatur"/>
    <x v="0"/>
    <n v="62521"/>
    <s v="Central"/>
    <s v="FUR-CH-10004063"/>
    <x v="0"/>
    <s v="Chairs"/>
    <n v="600.55799999999999"/>
    <n v="600.55799999999999"/>
    <n v="0"/>
    <n v="0"/>
  </r>
  <r>
    <x v="58"/>
    <d v="2018-03-27T00:00:00"/>
    <d v="2018-04-01T00:00:00"/>
    <x v="0"/>
    <x v="5"/>
    <x v="2"/>
    <s v="Caroline Jumper"/>
    <s v="Home Office"/>
    <s v="Houston"/>
    <x v="13"/>
    <n v="77070"/>
    <s v="Central"/>
    <s v="FUR-CH-10004063"/>
    <x v="0"/>
    <s v="Chairs"/>
    <n v="600.55799999999999"/>
    <n v="600.55799999999999"/>
    <n v="0"/>
    <n v="0"/>
  </r>
  <r>
    <x v="564"/>
    <d v="2016-07-16T00:00:00"/>
    <d v="2016-07-16T00:00:00"/>
    <x v="2"/>
    <x v="10"/>
    <x v="1"/>
    <s v="Eleni McCrary"/>
    <s v="Home Office"/>
    <s v="San Francisco"/>
    <x v="1"/>
    <n v="94122"/>
    <s v="West"/>
    <s v="FUR-CH-10004086"/>
    <x v="0"/>
    <s v="Chairs"/>
    <n v="700.15200000000004"/>
    <n v="700.15200000000004"/>
    <n v="0"/>
    <n v="0"/>
  </r>
  <r>
    <x v="668"/>
    <d v="2017-04-14T00:00:00"/>
    <d v="2017-04-14T00:00:00"/>
    <x v="3"/>
    <x v="8"/>
    <x v="1"/>
    <s v="Kean Takahito"/>
    <s v="Home Office"/>
    <s v="Glendale"/>
    <x v="18"/>
    <n v="85301"/>
    <s v="West"/>
    <s v="FUR-CH-10004086"/>
    <x v="1"/>
    <s v="Chairs"/>
    <n v="933.53599999999994"/>
    <n v="100"/>
    <n v="833.53599999999994"/>
    <n v="125.03039999999999"/>
  </r>
  <r>
    <x v="669"/>
    <d v="2017-09-12T00:00:00"/>
    <d v="2017-09-14T00:00:00"/>
    <x v="3"/>
    <x v="0"/>
    <x v="3"/>
    <s v="Ben Peterman"/>
    <s v="Corporate"/>
    <s v="Arvada"/>
    <x v="7"/>
    <n v="80004"/>
    <s v="West"/>
    <s v="FUR-CH-10004086"/>
    <x v="2"/>
    <s v="Chairs"/>
    <n v="466.76799999999997"/>
    <n v="466.76799999999997"/>
    <n v="0"/>
    <n v="0"/>
  </r>
  <r>
    <x v="670"/>
    <d v="2016-03-29T00:00:00"/>
    <d v="2016-03-31T00:00:00"/>
    <x v="2"/>
    <x v="5"/>
    <x v="3"/>
    <s v="Sara Luxemburg"/>
    <s v="Home Office"/>
    <s v="Jacksonville"/>
    <x v="8"/>
    <n v="32216"/>
    <s v="South"/>
    <s v="FUR-CH-10004086"/>
    <x v="0"/>
    <s v="Chairs"/>
    <n v="1166.92"/>
    <n v="1166.92"/>
    <n v="0"/>
    <n v="0"/>
  </r>
  <r>
    <x v="354"/>
    <d v="2018-09-20T00:00:00"/>
    <d v="2018-09-26T00:00:00"/>
    <x v="0"/>
    <x v="0"/>
    <x v="2"/>
    <s v="Seth Vernon"/>
    <s v="Consumer"/>
    <s v="New York City"/>
    <x v="5"/>
    <n v="10035"/>
    <s v="East"/>
    <s v="FUR-CH-10004086"/>
    <x v="0"/>
    <s v="Chairs"/>
    <n v="2888.127"/>
    <n v="1888.127"/>
    <n v="1000"/>
    <n v="150"/>
  </r>
  <r>
    <x v="671"/>
    <d v="2016-04-26T00:00:00"/>
    <d v="2016-04-30T00:00:00"/>
    <x v="2"/>
    <x v="8"/>
    <x v="2"/>
    <s v="Pierre Wener"/>
    <s v="Home Office"/>
    <s v="Houston"/>
    <x v="13"/>
    <n v="77036"/>
    <s v="Central"/>
    <s v="FUR-CH-10004086"/>
    <x v="0"/>
    <s v="Chairs"/>
    <n v="408.42200000000003"/>
    <n v="408.42200000000003"/>
    <n v="0"/>
    <n v="0"/>
  </r>
  <r>
    <x v="616"/>
    <d v="2016-07-02T00:00:00"/>
    <d v="2016-07-06T00:00:00"/>
    <x v="2"/>
    <x v="10"/>
    <x v="2"/>
    <s v="Rob Haberlin"/>
    <s v="Home Office"/>
    <s v="Carol Stream"/>
    <x v="0"/>
    <n v="60188"/>
    <s v="Central"/>
    <s v="FUR-CH-10004086"/>
    <x v="0"/>
    <s v="Chairs"/>
    <n v="408.42200000000003"/>
    <n v="408.42200000000003"/>
    <n v="0"/>
    <n v="0"/>
  </r>
  <r>
    <x v="289"/>
    <d v="2018-05-07T00:00:00"/>
    <d v="2018-05-11T00:00:00"/>
    <x v="0"/>
    <x v="2"/>
    <x v="2"/>
    <s v="Rick Wilson"/>
    <s v="Corporate"/>
    <s v="Detroit"/>
    <x v="10"/>
    <n v="48234"/>
    <s v="Central"/>
    <s v="FUR-CH-10004086"/>
    <x v="0"/>
    <s v="Chairs"/>
    <n v="1458.65"/>
    <n v="1458.65"/>
    <n v="0"/>
    <n v="0"/>
  </r>
  <r>
    <x v="74"/>
    <d v="2016-10-31T00:00:00"/>
    <d v="2016-10-31T00:00:00"/>
    <x v="2"/>
    <x v="9"/>
    <x v="1"/>
    <s v="Sandra Glassco"/>
    <s v="Home Office"/>
    <s v="Redlands"/>
    <x v="1"/>
    <n v="92374"/>
    <s v="West"/>
    <s v="FUR-CH-10004218"/>
    <x v="0"/>
    <s v="Chairs"/>
    <n v="323.13600000000002"/>
    <n v="323.13600000000002"/>
    <n v="0"/>
    <n v="0"/>
  </r>
  <r>
    <x v="672"/>
    <d v="2017-12-11T00:00:00"/>
    <d v="2017-12-13T00:00:00"/>
    <x v="3"/>
    <x v="3"/>
    <x v="0"/>
    <s v="Deborah Brumfield"/>
    <s v="Corporate"/>
    <s v="Portland"/>
    <x v="23"/>
    <n v="97206"/>
    <s v="West"/>
    <s v="FUR-CH-10004218"/>
    <x v="2"/>
    <s v="Chairs"/>
    <n v="403.92"/>
    <n v="403.92"/>
    <n v="0"/>
    <n v="0"/>
  </r>
  <r>
    <x v="268"/>
    <d v="2018-07-18T00:00:00"/>
    <d v="2018-07-23T00:00:00"/>
    <x v="0"/>
    <x v="10"/>
    <x v="2"/>
    <s v="Maris LaWare"/>
    <s v="Home Office"/>
    <s v="Phoenix"/>
    <x v="18"/>
    <n v="85023"/>
    <s v="West"/>
    <s v="FUR-CH-10004218"/>
    <x v="0"/>
    <s v="Chairs"/>
    <n v="161.56800000000001"/>
    <n v="100"/>
    <n v="61.568000000000012"/>
    <n v="9.2352000000000007"/>
  </r>
  <r>
    <x v="6"/>
    <d v="2015-12-31T00:00:00"/>
    <d v="2016-01-07T00:00:00"/>
    <x v="1"/>
    <x v="3"/>
    <x v="2"/>
    <s v="Katherine Murray"/>
    <s v="Home Office"/>
    <s v="Providence"/>
    <x v="4"/>
    <n v="2908"/>
    <s v="East"/>
    <s v="FUR-CH-10004218"/>
    <x v="0"/>
    <s v="Chairs"/>
    <n v="605.88"/>
    <n v="605.88"/>
    <n v="0"/>
    <n v="0"/>
  </r>
  <r>
    <x v="673"/>
    <d v="2016-02-03T00:00:00"/>
    <d v="2016-02-07T00:00:00"/>
    <x v="2"/>
    <x v="11"/>
    <x v="2"/>
    <s v="Pauline Webber"/>
    <s v="Home Office"/>
    <s v="Rome"/>
    <x v="5"/>
    <n v="13440"/>
    <s v="East"/>
    <s v="FUR-CH-10004218"/>
    <x v="0"/>
    <s v="Chairs"/>
    <n v="90.882000000000005"/>
    <n v="90.882000000000005"/>
    <n v="0"/>
    <n v="0"/>
  </r>
  <r>
    <x v="674"/>
    <d v="2018-04-21T00:00:00"/>
    <d v="2018-04-23T00:00:00"/>
    <x v="0"/>
    <x v="8"/>
    <x v="0"/>
    <s v="Janet Martin"/>
    <s v="Home Office"/>
    <s v="Baltimore"/>
    <x v="14"/>
    <n v="21215"/>
    <s v="East"/>
    <s v="FUR-CH-10004218"/>
    <x v="0"/>
    <s v="Chairs"/>
    <n v="908.82"/>
    <n v="908.82"/>
    <n v="0"/>
    <n v="0"/>
  </r>
  <r>
    <x v="92"/>
    <d v="2016-12-27T00:00:00"/>
    <d v="2016-12-31T00:00:00"/>
    <x v="2"/>
    <x v="3"/>
    <x v="2"/>
    <s v="Steve Nguyen"/>
    <s v="Home Office"/>
    <s v="Houston"/>
    <x v="13"/>
    <n v="77041"/>
    <s v="Central"/>
    <s v="FUR-CH-10004218"/>
    <x v="0"/>
    <s v="Chairs"/>
    <n v="212.05799999999999"/>
    <n v="212.05799999999999"/>
    <n v="0"/>
    <n v="0"/>
  </r>
  <r>
    <x v="675"/>
    <d v="2017-09-25T00:00:00"/>
    <d v="2017-09-30T00:00:00"/>
    <x v="3"/>
    <x v="0"/>
    <x v="2"/>
    <s v="Steve Chapman"/>
    <s v="Corporate"/>
    <s v="La Crosse"/>
    <x v="16"/>
    <n v="54601"/>
    <s v="Central"/>
    <s v="FUR-CH-10004218"/>
    <x v="2"/>
    <s v="Chairs"/>
    <n v="201.96"/>
    <n v="201.96"/>
    <n v="0"/>
    <n v="0"/>
  </r>
  <r>
    <x v="283"/>
    <d v="2015-12-21T00:00:00"/>
    <d v="2015-12-27T00:00:00"/>
    <x v="1"/>
    <x v="3"/>
    <x v="2"/>
    <s v="Gary McGarr"/>
    <s v="Consumer"/>
    <s v="San Diego"/>
    <x v="1"/>
    <n v="92024"/>
    <s v="West"/>
    <s v="FUR-CH-10004287"/>
    <x v="0"/>
    <s v="Chairs"/>
    <n v="1325.76"/>
    <n v="1325.76"/>
    <n v="0"/>
    <n v="0"/>
  </r>
  <r>
    <x v="41"/>
    <d v="2016-07-14T00:00:00"/>
    <d v="2016-07-19T00:00:00"/>
    <x v="2"/>
    <x v="10"/>
    <x v="3"/>
    <s v="Toby Gnade"/>
    <s v="Home Office"/>
    <s v="Mesa"/>
    <x v="18"/>
    <n v="85204"/>
    <s v="West"/>
    <s v="FUR-CH-10004287"/>
    <x v="0"/>
    <s v="Chairs"/>
    <n v="441.92"/>
    <n v="100"/>
    <n v="341.92"/>
    <n v="51.288000000000004"/>
  </r>
  <r>
    <x v="407"/>
    <d v="2016-11-14T00:00:00"/>
    <d v="2016-11-19T00:00:00"/>
    <x v="2"/>
    <x v="1"/>
    <x v="2"/>
    <s v="Gary Zandusky"/>
    <s v="Home Office"/>
    <s v="Rio Rancho"/>
    <x v="41"/>
    <n v="87124"/>
    <s v="West"/>
    <s v="FUR-CH-10004287"/>
    <x v="0"/>
    <s v="Chairs"/>
    <n v="883.84"/>
    <n v="883.84"/>
    <n v="0"/>
    <n v="0"/>
  </r>
  <r>
    <x v="676"/>
    <d v="2016-12-24T00:00:00"/>
    <d v="2016-12-28T00:00:00"/>
    <x v="2"/>
    <x v="3"/>
    <x v="2"/>
    <s v="Harold Ryan"/>
    <s v="Home Office"/>
    <s v="Gilbert"/>
    <x v="18"/>
    <n v="85234"/>
    <s v="West"/>
    <s v="FUR-CH-10004287"/>
    <x v="0"/>
    <s v="Chairs"/>
    <n v="883.84"/>
    <n v="100"/>
    <n v="783.84"/>
    <n v="117.57599999999999"/>
  </r>
  <r>
    <x v="677"/>
    <d v="2017-04-24T00:00:00"/>
    <d v="2017-04-28T00:00:00"/>
    <x v="3"/>
    <x v="8"/>
    <x v="2"/>
    <s v="Craig Leslie"/>
    <s v="Home Office"/>
    <s v="Colorado Springs"/>
    <x v="7"/>
    <n v="80906"/>
    <s v="West"/>
    <s v="FUR-CH-10004287"/>
    <x v="1"/>
    <s v="Chairs"/>
    <n v="1325.76"/>
    <n v="1325.76"/>
    <n v="0"/>
    <n v="0"/>
  </r>
  <r>
    <x v="678"/>
    <d v="2017-07-08T00:00:00"/>
    <d v="2017-07-12T00:00:00"/>
    <x v="3"/>
    <x v="10"/>
    <x v="2"/>
    <s v="Joe Elijah"/>
    <s v="Home Office"/>
    <s v="Broomfield"/>
    <x v="7"/>
    <n v="80020"/>
    <s v="West"/>
    <s v="FUR-CH-10004287"/>
    <x v="0"/>
    <s v="Chairs"/>
    <n v="662.88"/>
    <n v="662.88"/>
    <n v="0"/>
    <n v="0"/>
  </r>
  <r>
    <x v="419"/>
    <d v="2018-05-15T00:00:00"/>
    <d v="2018-05-20T00:00:00"/>
    <x v="0"/>
    <x v="2"/>
    <x v="2"/>
    <s v="Jason Fortune-"/>
    <s v="Home Office"/>
    <s v="Seattle"/>
    <x v="6"/>
    <n v="98103"/>
    <s v="West"/>
    <s v="FUR-CH-10004287"/>
    <x v="0"/>
    <s v="Chairs"/>
    <n v="220.96"/>
    <n v="220.96"/>
    <n v="0"/>
    <n v="0"/>
  </r>
  <r>
    <x v="679"/>
    <d v="2015-12-20T00:00:00"/>
    <d v="2015-12-25T00:00:00"/>
    <x v="1"/>
    <x v="3"/>
    <x v="2"/>
    <s v="Tony Sayre"/>
    <s v="Home Office"/>
    <s v="Columbia"/>
    <x v="24"/>
    <n v="38401"/>
    <s v="South"/>
    <s v="FUR-CH-10004287"/>
    <x v="0"/>
    <s v="Chairs"/>
    <n v="662.88"/>
    <n v="662.88"/>
    <n v="0"/>
    <n v="0"/>
  </r>
  <r>
    <x v="680"/>
    <d v="2017-03-13T00:00:00"/>
    <d v="2017-03-15T00:00:00"/>
    <x v="3"/>
    <x v="5"/>
    <x v="3"/>
    <s v="Stewart Carmichael"/>
    <s v="Corporate"/>
    <s v="Philadelphia"/>
    <x v="12"/>
    <n v="19134"/>
    <s v="East"/>
    <s v="FUR-CH-10004287"/>
    <x v="2"/>
    <s v="Chairs"/>
    <n v="386.68"/>
    <n v="386.68"/>
    <n v="0"/>
    <n v="0"/>
  </r>
  <r>
    <x v="681"/>
    <d v="2018-11-30T00:00:00"/>
    <d v="2018-12-02T00:00:00"/>
    <x v="0"/>
    <x v="1"/>
    <x v="3"/>
    <s v="Harold Pawlan"/>
    <s v="Home Office"/>
    <s v="New York City"/>
    <x v="5"/>
    <n v="10024"/>
    <s v="East"/>
    <s v="FUR-CH-10004287"/>
    <x v="0"/>
    <s v="Chairs"/>
    <n v="1242.9000000000001"/>
    <n v="1242.9000000000001"/>
    <n v="0"/>
    <n v="0"/>
  </r>
  <r>
    <x v="682"/>
    <d v="2015-09-08T00:00:00"/>
    <d v="2015-09-12T00:00:00"/>
    <x v="1"/>
    <x v="0"/>
    <x v="2"/>
    <s v="Becky Martin"/>
    <s v="Consumer"/>
    <s v="San Antonio"/>
    <x v="13"/>
    <n v="78207"/>
    <s v="Central"/>
    <s v="FUR-CH-10004287"/>
    <x v="0"/>
    <s v="Chairs"/>
    <n v="1740.06"/>
    <n v="1740.06"/>
    <n v="0"/>
    <n v="0"/>
  </r>
  <r>
    <x v="683"/>
    <d v="2015-09-08T00:00:00"/>
    <d v="2015-09-15T00:00:00"/>
    <x v="1"/>
    <x v="0"/>
    <x v="2"/>
    <s v="Kean Takahito"/>
    <s v="Consumer"/>
    <s v="Houston"/>
    <x v="13"/>
    <n v="77036"/>
    <s v="Central"/>
    <s v="FUR-CH-10004287"/>
    <x v="0"/>
    <s v="Chairs"/>
    <n v="966.7"/>
    <n v="966.7"/>
    <n v="0"/>
    <n v="0"/>
  </r>
  <r>
    <x v="684"/>
    <d v="2018-11-26T00:00:00"/>
    <d v="2018-12-01T00:00:00"/>
    <x v="0"/>
    <x v="1"/>
    <x v="2"/>
    <s v="Tonja Turnell"/>
    <s v="Home Office"/>
    <s v="Richmond"/>
    <x v="33"/>
    <n v="47374"/>
    <s v="Central"/>
    <s v="FUR-CH-10004287"/>
    <x v="0"/>
    <s v="Chairs"/>
    <n v="828.6"/>
    <n v="828.6"/>
    <n v="0"/>
    <n v="0"/>
  </r>
  <r>
    <x v="685"/>
    <d v="2016-09-25T00:00:00"/>
    <d v="2016-09-30T00:00:00"/>
    <x v="2"/>
    <x v="0"/>
    <x v="2"/>
    <s v="Sally Hughsby"/>
    <s v="Home Office"/>
    <s v="Seattle"/>
    <x v="6"/>
    <n v="98103"/>
    <s v="West"/>
    <s v="FUR-CH-10004289"/>
    <x v="0"/>
    <s v="Chairs"/>
    <n v="307.13600000000002"/>
    <n v="307.13600000000002"/>
    <n v="0"/>
    <n v="0"/>
  </r>
  <r>
    <x v="301"/>
    <d v="2017-01-21T00:00:00"/>
    <d v="2017-01-23T00:00:00"/>
    <x v="3"/>
    <x v="6"/>
    <x v="3"/>
    <s v="Tamara Dahlen"/>
    <s v="Corporate"/>
    <s v="San Diego"/>
    <x v="1"/>
    <n v="92037"/>
    <s v="West"/>
    <s v="FUR-CH-10004289"/>
    <x v="0"/>
    <s v="Chairs"/>
    <n v="153.56800000000001"/>
    <n v="153.56800000000001"/>
    <n v="0"/>
    <n v="0"/>
  </r>
  <r>
    <x v="197"/>
    <d v="2018-10-30T00:00:00"/>
    <d v="2018-11-02T00:00:00"/>
    <x v="0"/>
    <x v="9"/>
    <x v="0"/>
    <s v="Jim Karlsson"/>
    <s v="Home Office"/>
    <s v="Seattle"/>
    <x v="6"/>
    <n v="98115"/>
    <s v="West"/>
    <s v="FUR-CH-10004289"/>
    <x v="0"/>
    <s v="Chairs"/>
    <n v="614.27200000000005"/>
    <n v="614.27200000000005"/>
    <n v="0"/>
    <n v="0"/>
  </r>
  <r>
    <x v="686"/>
    <d v="2015-09-08T00:00:00"/>
    <d v="2015-09-13T00:00:00"/>
    <x v="1"/>
    <x v="0"/>
    <x v="2"/>
    <s v="Paul Prost"/>
    <s v="Home Office"/>
    <s v="New York City"/>
    <x v="5"/>
    <n v="10009"/>
    <s v="East"/>
    <s v="FUR-CH-10004289"/>
    <x v="0"/>
    <s v="Chairs"/>
    <n v="172.76400000000001"/>
    <n v="155.76400000000001"/>
    <n v="17"/>
    <n v="2.5499999999999998"/>
  </r>
  <r>
    <x v="687"/>
    <d v="2015-11-17T00:00:00"/>
    <d v="2015-11-21T00:00:00"/>
    <x v="1"/>
    <x v="1"/>
    <x v="2"/>
    <s v="Mark Packer"/>
    <s v="Home Office"/>
    <s v="Moorhead"/>
    <x v="37"/>
    <n v="56560"/>
    <s v="Central"/>
    <s v="FUR-CH-10004289"/>
    <x v="0"/>
    <s v="Chairs"/>
    <n v="479.9"/>
    <n v="479.9"/>
    <n v="0"/>
    <n v="0"/>
  </r>
  <r>
    <x v="688"/>
    <d v="2016-12-10T00:00:00"/>
    <d v="2016-12-16T00:00:00"/>
    <x v="2"/>
    <x v="3"/>
    <x v="2"/>
    <s v="Keith Dawkins"/>
    <s v="Home Office"/>
    <s v="Jackson"/>
    <x v="10"/>
    <n v="49201"/>
    <s v="Central"/>
    <s v="FUR-CH-10004289"/>
    <x v="0"/>
    <s v="Chairs"/>
    <n v="191.96"/>
    <n v="174.96"/>
    <n v="17"/>
    <n v="2.5499999999999998"/>
  </r>
  <r>
    <x v="689"/>
    <d v="2018-06-13T00:00:00"/>
    <d v="2018-06-16T00:00:00"/>
    <x v="0"/>
    <x v="4"/>
    <x v="0"/>
    <s v="Shirley Daniels"/>
    <s v="Home Office"/>
    <s v="Chicago"/>
    <x v="0"/>
    <n v="60653"/>
    <s v="Central"/>
    <s v="FUR-CH-10004289"/>
    <x v="0"/>
    <s v="Chairs"/>
    <n v="470.30200000000002"/>
    <n v="470.30200000000002"/>
    <n v="0"/>
    <n v="0"/>
  </r>
  <r>
    <x v="690"/>
    <d v="2015-03-07T00:00:00"/>
    <d v="2015-03-08T00:00:00"/>
    <x v="1"/>
    <x v="5"/>
    <x v="0"/>
    <s v="Aaron Bergman"/>
    <s v="Home Office"/>
    <s v="Seattle"/>
    <x v="6"/>
    <n v="98103"/>
    <s v="West"/>
    <s v="FUR-CH-10004477"/>
    <x v="0"/>
    <s v="Chairs"/>
    <n v="48.712000000000003"/>
    <n v="50"/>
    <n v="-1.2879999999999967"/>
    <n v="-0.19319999999999951"/>
  </r>
  <r>
    <x v="691"/>
    <d v="2016-02-28T00:00:00"/>
    <d v="2016-03-04T00:00:00"/>
    <x v="2"/>
    <x v="11"/>
    <x v="2"/>
    <s v="Valerie Dominguez"/>
    <s v="Home Office"/>
    <s v="Columbia"/>
    <x v="24"/>
    <n v="38401"/>
    <s v="South"/>
    <s v="FUR-CH-10004477"/>
    <x v="0"/>
    <s v="Chairs"/>
    <n v="389.69600000000003"/>
    <n v="389.69600000000003"/>
    <n v="0"/>
    <n v="0"/>
  </r>
  <r>
    <x v="555"/>
    <d v="2016-11-12T00:00:00"/>
    <d v="2016-11-19T00:00:00"/>
    <x v="2"/>
    <x v="1"/>
    <x v="2"/>
    <s v="Anna H√§berlin"/>
    <s v="Home Office"/>
    <s v="Plantation"/>
    <x v="8"/>
    <n v="33317"/>
    <s v="South"/>
    <s v="FUR-CH-10004477"/>
    <x v="0"/>
    <s v="Chairs"/>
    <n v="146.136"/>
    <n v="146.136"/>
    <n v="0"/>
    <n v="0"/>
  </r>
  <r>
    <x v="692"/>
    <d v="2016-12-05T00:00:00"/>
    <d v="2016-12-08T00:00:00"/>
    <x v="2"/>
    <x v="3"/>
    <x v="0"/>
    <s v="Rick Reed"/>
    <s v="Home Office"/>
    <s v="Nashville"/>
    <x v="24"/>
    <n v="37211"/>
    <s v="South"/>
    <s v="FUR-CH-10004477"/>
    <x v="0"/>
    <s v="Chairs"/>
    <n v="97.424000000000007"/>
    <n v="97.424000000000007"/>
    <n v="0"/>
    <n v="0"/>
  </r>
  <r>
    <x v="693"/>
    <d v="2017-11-28T00:00:00"/>
    <d v="2017-12-01T00:00:00"/>
    <x v="3"/>
    <x v="1"/>
    <x v="3"/>
    <s v="Randy Ferguson"/>
    <s v="Corporate"/>
    <s v="Marietta"/>
    <x v="19"/>
    <n v="30062"/>
    <s v="South"/>
    <s v="FUR-CH-10004477"/>
    <x v="2"/>
    <s v="Chairs"/>
    <n v="182.67"/>
    <n v="182.67"/>
    <n v="0"/>
    <n v="0"/>
  </r>
  <r>
    <x v="694"/>
    <d v="2015-12-27T00:00:00"/>
    <d v="2015-12-31T00:00:00"/>
    <x v="1"/>
    <x v="3"/>
    <x v="2"/>
    <s v="Thomas Brumley"/>
    <s v="Home Office"/>
    <s v="New York City"/>
    <x v="5"/>
    <n v="10011"/>
    <s v="East"/>
    <s v="FUR-CH-10004477"/>
    <x v="0"/>
    <s v="Chairs"/>
    <n v="767.21400000000006"/>
    <n v="767.21400000000006"/>
    <n v="0"/>
    <n v="0"/>
  </r>
  <r>
    <x v="695"/>
    <d v="2017-09-05T00:00:00"/>
    <d v="2017-09-11T00:00:00"/>
    <x v="3"/>
    <x v="0"/>
    <x v="2"/>
    <s v="Maribeth Dona"/>
    <s v="Corporate"/>
    <s v="Lancaster"/>
    <x v="22"/>
    <n v="43130"/>
    <s v="East"/>
    <s v="FUR-CH-10004477"/>
    <x v="0"/>
    <s v="Chairs"/>
    <n v="85.245999999999995"/>
    <n v="85.245999999999995"/>
    <n v="0"/>
    <n v="0"/>
  </r>
  <r>
    <x v="696"/>
    <d v="2016-07-12T00:00:00"/>
    <d v="2016-07-17T00:00:00"/>
    <x v="2"/>
    <x v="10"/>
    <x v="3"/>
    <s v="Rob Lucas"/>
    <s v="Home Office"/>
    <s v="Chicago"/>
    <x v="0"/>
    <n v="60610"/>
    <s v="Central"/>
    <s v="FUR-CH-10004477"/>
    <x v="0"/>
    <s v="Chairs"/>
    <n v="383.60700000000003"/>
    <n v="383.60700000000003"/>
    <n v="0"/>
    <n v="0"/>
  </r>
  <r>
    <x v="505"/>
    <d v="2017-12-01T00:00:00"/>
    <d v="2017-12-03T00:00:00"/>
    <x v="3"/>
    <x v="3"/>
    <x v="3"/>
    <s v="John Murray"/>
    <s v="Corporate"/>
    <s v="San Angelo"/>
    <x v="13"/>
    <n v="76903"/>
    <s v="Central"/>
    <s v="FUR-CH-10004477"/>
    <x v="0"/>
    <s v="Chairs"/>
    <n v="85.245999999999995"/>
    <n v="85.245999999999995"/>
    <n v="0"/>
    <n v="0"/>
  </r>
  <r>
    <x v="515"/>
    <d v="2015-03-07T00:00:00"/>
    <d v="2015-03-12T00:00:00"/>
    <x v="1"/>
    <x v="5"/>
    <x v="2"/>
    <s v="Craig Molinari"/>
    <s v="Corporate"/>
    <s v="Seattle"/>
    <x v="6"/>
    <n v="98103"/>
    <s v="West"/>
    <s v="FUR-CH-10004495"/>
    <x v="0"/>
    <s v="Chairs"/>
    <n v="481.56799999999998"/>
    <n v="50"/>
    <n v="431.56799999999998"/>
    <n v="64.735199999999992"/>
  </r>
  <r>
    <x v="167"/>
    <d v="2016-05-14T00:00:00"/>
    <d v="2016-05-19T00:00:00"/>
    <x v="2"/>
    <x v="2"/>
    <x v="2"/>
    <s v="Claudia Bergmann"/>
    <s v="Home Office"/>
    <s v="Camarillo"/>
    <x v="1"/>
    <n v="93010"/>
    <s v="West"/>
    <s v="FUR-CH-10004495"/>
    <x v="0"/>
    <s v="Chairs"/>
    <n v="722.35199999999998"/>
    <n v="647.35199999999998"/>
    <n v="75"/>
    <n v="11.25"/>
  </r>
  <r>
    <x v="400"/>
    <d v="2016-10-23T00:00:00"/>
    <d v="2016-10-27T00:00:00"/>
    <x v="2"/>
    <x v="9"/>
    <x v="3"/>
    <s v="Jay Fein"/>
    <s v="Home Office"/>
    <s v="San Diego"/>
    <x v="1"/>
    <n v="92105"/>
    <s v="West"/>
    <s v="FUR-CH-10004495"/>
    <x v="0"/>
    <s v="Chairs"/>
    <n v="240.78399999999999"/>
    <n v="240.78399999999999"/>
    <n v="0"/>
    <n v="0"/>
  </r>
  <r>
    <x v="697"/>
    <d v="2018-02-11T00:00:00"/>
    <d v="2018-02-13T00:00:00"/>
    <x v="0"/>
    <x v="11"/>
    <x v="3"/>
    <s v="Cari Sayre"/>
    <s v="Corporate"/>
    <s v="Seattle"/>
    <x v="6"/>
    <n v="98105"/>
    <s v="West"/>
    <s v="FUR-CH-10004495"/>
    <x v="0"/>
    <s v="Chairs"/>
    <n v="963.13599999999997"/>
    <n v="963.13599999999997"/>
    <n v="0"/>
    <n v="0"/>
  </r>
  <r>
    <x v="359"/>
    <d v="2018-12-29T00:00:00"/>
    <d v="2019-01-01T00:00:00"/>
    <x v="0"/>
    <x v="3"/>
    <x v="3"/>
    <s v="Katherine Hughes"/>
    <s v="Home Office"/>
    <s v="Louisville"/>
    <x v="21"/>
    <n v="40214"/>
    <s v="South"/>
    <s v="FUR-CH-10004495"/>
    <x v="0"/>
    <s v="Chairs"/>
    <n v="300.98"/>
    <n v="300.98"/>
    <n v="0"/>
    <n v="0"/>
  </r>
  <r>
    <x v="264"/>
    <d v="2017-11-12T00:00:00"/>
    <d v="2017-11-16T00:00:00"/>
    <x v="3"/>
    <x v="1"/>
    <x v="2"/>
    <s v="Susan Pistek"/>
    <s v="Consumer"/>
    <s v="Parma"/>
    <x v="22"/>
    <n v="44134"/>
    <s v="East"/>
    <s v="FUR-CH-10004495"/>
    <x v="1"/>
    <s v="Chairs"/>
    <n v="1474.8019999999999"/>
    <n v="1474.8019999999999"/>
    <n v="0"/>
    <n v="0"/>
  </r>
  <r>
    <x v="698"/>
    <d v="2015-08-20T00:00:00"/>
    <d v="2015-08-25T00:00:00"/>
    <x v="1"/>
    <x v="7"/>
    <x v="3"/>
    <s v="Craig Reiter"/>
    <s v="Consumer"/>
    <s v="Chicago"/>
    <x v="0"/>
    <n v="60610"/>
    <s v="Central"/>
    <s v="FUR-CH-10004495"/>
    <x v="0"/>
    <s v="Chairs"/>
    <n v="421.37200000000001"/>
    <n v="421.37200000000001"/>
    <n v="0"/>
    <n v="0"/>
  </r>
  <r>
    <x v="699"/>
    <d v="2018-03-21T00:00:00"/>
    <d v="2018-03-27T00:00:00"/>
    <x v="0"/>
    <x v="5"/>
    <x v="2"/>
    <s v="Clay Ludtke"/>
    <s v="Consumer"/>
    <s v="Tulsa"/>
    <x v="30"/>
    <n v="74133"/>
    <s v="Central"/>
    <s v="FUR-CH-10004495"/>
    <x v="0"/>
    <s v="Chairs"/>
    <n v="1805.88"/>
    <n v="1305.8800000000001"/>
    <n v="500"/>
    <n v="75"/>
  </r>
  <r>
    <x v="700"/>
    <d v="2016-05-11T00:00:00"/>
    <d v="2016-05-16T00:00:00"/>
    <x v="2"/>
    <x v="2"/>
    <x v="3"/>
    <s v="Paul Stevenson"/>
    <s v="Home Office"/>
    <s v="Phoenix"/>
    <x v="18"/>
    <n v="85023"/>
    <s v="West"/>
    <s v="FUR-CH-10004540"/>
    <x v="0"/>
    <s v="Chairs"/>
    <n v="191.96799999999999"/>
    <n v="100"/>
    <n v="91.967999999999989"/>
    <n v="13.795199999999998"/>
  </r>
  <r>
    <x v="400"/>
    <d v="2016-10-23T00:00:00"/>
    <d v="2016-10-27T00:00:00"/>
    <x v="2"/>
    <x v="9"/>
    <x v="3"/>
    <s v="Jay Fein"/>
    <s v="Home Office"/>
    <s v="San Diego"/>
    <x v="1"/>
    <n v="92105"/>
    <s v="West"/>
    <s v="FUR-CH-10004540"/>
    <x v="0"/>
    <s v="Chairs"/>
    <n v="191.96799999999999"/>
    <n v="174.96799999999999"/>
    <n v="17"/>
    <n v="2.5499999999999998"/>
  </r>
  <r>
    <x v="701"/>
    <d v="2018-05-08T00:00:00"/>
    <d v="2018-05-12T00:00:00"/>
    <x v="0"/>
    <x v="2"/>
    <x v="2"/>
    <s v="Maribeth Dona"/>
    <s v="Home Office"/>
    <s v="Columbus"/>
    <x v="22"/>
    <n v="43229"/>
    <s v="East"/>
    <s v="FUR-CH-10004540"/>
    <x v="0"/>
    <s v="Chairs"/>
    <n v="47.991999999999997"/>
    <n v="47.991999999999997"/>
    <n v="0"/>
    <n v="0"/>
  </r>
  <r>
    <x v="702"/>
    <d v="2018-12-04T00:00:00"/>
    <d v="2018-12-09T00:00:00"/>
    <x v="0"/>
    <x v="3"/>
    <x v="2"/>
    <s v="Michael Stewart"/>
    <s v="Home Office"/>
    <s v="Philadelphia"/>
    <x v="12"/>
    <n v="19134"/>
    <s v="East"/>
    <s v="FUR-CH-10004540"/>
    <x v="0"/>
    <s v="Chairs"/>
    <n v="239.96"/>
    <n v="239.96"/>
    <n v="0"/>
    <n v="0"/>
  </r>
  <r>
    <x v="703"/>
    <d v="2017-04-08T00:00:00"/>
    <d v="2017-04-12T00:00:00"/>
    <x v="3"/>
    <x v="8"/>
    <x v="2"/>
    <s v="Zuschuss Carroll"/>
    <s v="Corporate"/>
    <s v="Houston"/>
    <x v="13"/>
    <n v="77041"/>
    <s v="Central"/>
    <s v="FUR-CH-10004540"/>
    <x v="0"/>
    <s v="Chairs"/>
    <n v="95.983999999999995"/>
    <n v="95.983999999999995"/>
    <n v="0"/>
    <n v="0"/>
  </r>
  <r>
    <x v="704"/>
    <d v="2017-11-11T00:00:00"/>
    <d v="2017-11-17T00:00:00"/>
    <x v="3"/>
    <x v="1"/>
    <x v="2"/>
    <s v="Brenda Bowman"/>
    <s v="Corporate"/>
    <s v="Chicago"/>
    <x v="0"/>
    <n v="60623"/>
    <s v="Central"/>
    <s v="FUR-CH-10004540"/>
    <x v="0"/>
    <s v="Chairs"/>
    <n v="47.991999999999997"/>
    <n v="47.991999999999997"/>
    <n v="0"/>
    <n v="0"/>
  </r>
  <r>
    <x v="705"/>
    <d v="2017-10-21T00:00:00"/>
    <d v="2017-10-27T00:00:00"/>
    <x v="3"/>
    <x v="9"/>
    <x v="2"/>
    <s v="Carlos Soltero"/>
    <s v="Corporate"/>
    <s v="Los Angeles"/>
    <x v="1"/>
    <n v="90045"/>
    <s v="West"/>
    <s v="FUR-CH-10004626"/>
    <x v="2"/>
    <s v="Chairs"/>
    <n v="242.136"/>
    <n v="242.136"/>
    <n v="0"/>
    <n v="0"/>
  </r>
  <r>
    <x v="706"/>
    <d v="2015-10-18T00:00:00"/>
    <d v="2015-10-22T00:00:00"/>
    <x v="1"/>
    <x v="9"/>
    <x v="2"/>
    <s v="Luke Schmidt"/>
    <s v="Home Office"/>
    <s v="Texarkana"/>
    <x v="11"/>
    <n v="71854"/>
    <s v="South"/>
    <s v="FUR-CH-10004626"/>
    <x v="0"/>
    <s v="Chairs"/>
    <n v="605.34"/>
    <n v="100"/>
    <n v="505.34000000000003"/>
    <n v="75.801000000000002"/>
  </r>
  <r>
    <x v="707"/>
    <d v="2018-09-03T00:00:00"/>
    <d v="2018-09-06T00:00:00"/>
    <x v="0"/>
    <x v="0"/>
    <x v="3"/>
    <s v="Katrina Bavinger"/>
    <s v="Home Office"/>
    <s v="New York City"/>
    <x v="5"/>
    <n v="10035"/>
    <s v="East"/>
    <s v="FUR-CH-10004626"/>
    <x v="0"/>
    <s v="Chairs"/>
    <n v="90.801000000000002"/>
    <n v="90.801000000000002"/>
    <n v="0"/>
    <n v="0"/>
  </r>
  <r>
    <x v="708"/>
    <d v="2018-01-16T00:00:00"/>
    <d v="2018-01-18T00:00:00"/>
    <x v="0"/>
    <x v="6"/>
    <x v="3"/>
    <s v="Andy Reiter"/>
    <s v="Home Office"/>
    <s v="Jackson"/>
    <x v="10"/>
    <n v="49201"/>
    <s v="Central"/>
    <s v="FUR-CH-10004626"/>
    <x v="0"/>
    <s v="Chairs"/>
    <n v="302.67"/>
    <n v="302.67"/>
    <n v="0"/>
    <n v="0"/>
  </r>
  <r>
    <x v="709"/>
    <d v="2018-07-29T00:00:00"/>
    <d v="2018-08-03T00:00:00"/>
    <x v="0"/>
    <x v="10"/>
    <x v="2"/>
    <s v="Roland Fjeld"/>
    <s v="Home Office"/>
    <s v="Oklahoma City"/>
    <x v="30"/>
    <n v="73120"/>
    <s v="Central"/>
    <s v="FUR-CH-10004626"/>
    <x v="0"/>
    <s v="Chairs"/>
    <n v="302.67"/>
    <n v="302.67"/>
    <n v="0"/>
    <n v="0"/>
  </r>
  <r>
    <x v="710"/>
    <d v="2016-12-12T00:00:00"/>
    <d v="2016-12-16T00:00:00"/>
    <x v="2"/>
    <x v="3"/>
    <x v="2"/>
    <s v="Liz Thompson"/>
    <s v="Home Office"/>
    <s v="Lancaster"/>
    <x v="1"/>
    <n v="93534"/>
    <s v="West"/>
    <s v="FUR-CH-10004675"/>
    <x v="0"/>
    <s v="Chairs"/>
    <n v="348.928"/>
    <n v="273.928"/>
    <n v="75"/>
    <n v="11.25"/>
  </r>
  <r>
    <x v="711"/>
    <d v="2018-11-09T00:00:00"/>
    <d v="2018-11-13T00:00:00"/>
    <x v="0"/>
    <x v="1"/>
    <x v="2"/>
    <s v="Jim Epp"/>
    <s v="Home Office"/>
    <s v="San Diego"/>
    <x v="1"/>
    <n v="92105"/>
    <s v="West"/>
    <s v="FUR-CH-10004675"/>
    <x v="0"/>
    <s v="Chairs"/>
    <n v="523.39200000000005"/>
    <n v="373.39200000000005"/>
    <n v="150"/>
    <n v="22.5"/>
  </r>
  <r>
    <x v="712"/>
    <d v="2015-05-07T00:00:00"/>
    <d v="2015-05-12T00:00:00"/>
    <x v="1"/>
    <x v="2"/>
    <x v="2"/>
    <s v="Carol Triggs"/>
    <s v="Home Office"/>
    <s v="Lawrence"/>
    <x v="26"/>
    <n v="1841"/>
    <s v="East"/>
    <s v="FUR-CH-10004675"/>
    <x v="0"/>
    <s v="Chairs"/>
    <n v="872.32"/>
    <n v="872.32"/>
    <n v="0"/>
    <n v="0"/>
  </r>
  <r>
    <x v="713"/>
    <d v="2017-09-19T00:00:00"/>
    <d v="2017-09-21T00:00:00"/>
    <x v="3"/>
    <x v="0"/>
    <x v="0"/>
    <s v="Rick Huthwaite"/>
    <s v="Home Office"/>
    <s v="Providence"/>
    <x v="4"/>
    <n v="2908"/>
    <s v="East"/>
    <s v="FUR-CH-10004675"/>
    <x v="1"/>
    <s v="Chairs"/>
    <n v="872.32"/>
    <n v="872.32"/>
    <n v="0"/>
    <n v="0"/>
  </r>
  <r>
    <x v="714"/>
    <d v="2015-12-15T00:00:00"/>
    <d v="2015-12-18T00:00:00"/>
    <x v="1"/>
    <x v="3"/>
    <x v="0"/>
    <s v="Mick Crebagga"/>
    <s v="Home Office"/>
    <s v="El Paso"/>
    <x v="13"/>
    <n v="79907"/>
    <s v="Central"/>
    <s v="FUR-CH-10004675"/>
    <x v="0"/>
    <s v="Chairs"/>
    <n v="763.28"/>
    <n v="763.28"/>
    <n v="0"/>
    <n v="0"/>
  </r>
  <r>
    <x v="255"/>
    <d v="2018-03-25T00:00:00"/>
    <d v="2018-03-31T00:00:00"/>
    <x v="0"/>
    <x v="5"/>
    <x v="2"/>
    <s v="Justin Deggeller"/>
    <s v="Corporate"/>
    <s v="Milwaukee"/>
    <x v="16"/>
    <n v="53209"/>
    <s v="Central"/>
    <s v="FUR-CH-10004675"/>
    <x v="0"/>
    <s v="Chairs"/>
    <n v="1526.56"/>
    <n v="1526.56"/>
    <n v="0"/>
    <n v="0"/>
  </r>
  <r>
    <x v="715"/>
    <d v="2018-11-19T00:00:00"/>
    <d v="2018-11-25T00:00:00"/>
    <x v="0"/>
    <x v="1"/>
    <x v="2"/>
    <s v="Linda Cazamias"/>
    <s v="Home Office"/>
    <s v="San Angelo"/>
    <x v="13"/>
    <n v="76903"/>
    <s v="Central"/>
    <s v="FUR-CH-10004675"/>
    <x v="0"/>
    <s v="Chairs"/>
    <n v="305.31200000000001"/>
    <n v="305.31200000000001"/>
    <n v="0"/>
    <n v="0"/>
  </r>
  <r>
    <x v="716"/>
    <d v="2017-11-25T00:00:00"/>
    <d v="2017-11-29T00:00:00"/>
    <x v="3"/>
    <x v="1"/>
    <x v="2"/>
    <s v="Mark Hamilton"/>
    <s v="Corporate"/>
    <s v="Los Angeles"/>
    <x v="1"/>
    <n v="90032"/>
    <s v="West"/>
    <s v="FUR-CH-10004698"/>
    <x v="2"/>
    <s v="Chairs"/>
    <n v="194.352"/>
    <n v="194.352"/>
    <n v="0"/>
    <n v="0"/>
  </r>
  <r>
    <x v="717"/>
    <d v="2018-08-21T00:00:00"/>
    <d v="2018-08-25T00:00:00"/>
    <x v="0"/>
    <x v="7"/>
    <x v="3"/>
    <s v="Candace McMahon"/>
    <s v="Corporate"/>
    <s v="Seattle"/>
    <x v="6"/>
    <n v="98115"/>
    <s v="West"/>
    <s v="FUR-CH-10004698"/>
    <x v="0"/>
    <s v="Chairs"/>
    <n v="388.70400000000001"/>
    <n v="388.70400000000001"/>
    <n v="0"/>
    <n v="0"/>
  </r>
  <r>
    <x v="718"/>
    <d v="2015-12-23T00:00:00"/>
    <d v="2015-12-27T00:00:00"/>
    <x v="1"/>
    <x v="3"/>
    <x v="3"/>
    <s v="Craig Carreira"/>
    <s v="Home Office"/>
    <s v="Tampa"/>
    <x v="8"/>
    <n v="33614"/>
    <s v="South"/>
    <s v="FUR-CH-10004698"/>
    <x v="0"/>
    <s v="Chairs"/>
    <n v="64.784000000000006"/>
    <n v="64.784000000000006"/>
    <n v="0"/>
    <n v="0"/>
  </r>
  <r>
    <x v="261"/>
    <d v="2015-06-22T00:00:00"/>
    <d v="2015-06-27T00:00:00"/>
    <x v="1"/>
    <x v="4"/>
    <x v="2"/>
    <s v="Anna Andreadi"/>
    <s v="Home Office"/>
    <s v="Chester"/>
    <x v="12"/>
    <n v="19013"/>
    <s v="East"/>
    <s v="FUR-CH-10004698"/>
    <x v="0"/>
    <s v="Chairs"/>
    <n v="170.05799999999999"/>
    <n v="170.05799999999999"/>
    <n v="0"/>
    <n v="0"/>
  </r>
  <r>
    <x v="719"/>
    <d v="2016-11-21T00:00:00"/>
    <d v="2016-11-23T00:00:00"/>
    <x v="2"/>
    <x v="1"/>
    <x v="3"/>
    <s v="Joel Eaton"/>
    <s v="Home Office"/>
    <s v="Newark"/>
    <x v="22"/>
    <n v="43055"/>
    <s v="East"/>
    <s v="FUR-CH-10004698"/>
    <x v="0"/>
    <s v="Chairs"/>
    <n v="396.80200000000002"/>
    <n v="396.80200000000002"/>
    <n v="0"/>
    <n v="0"/>
  </r>
  <r>
    <x v="720"/>
    <d v="2015-09-07T00:00:00"/>
    <d v="2015-09-13T00:00:00"/>
    <x v="1"/>
    <x v="0"/>
    <x v="2"/>
    <s v="Rick Bensley"/>
    <s v="Home Office"/>
    <s v="Tulsa"/>
    <x v="30"/>
    <n v="74133"/>
    <s v="Central"/>
    <s v="FUR-CH-10004698"/>
    <x v="0"/>
    <s v="Chairs"/>
    <n v="161.96"/>
    <n v="161.96"/>
    <n v="0"/>
    <n v="0"/>
  </r>
  <r>
    <x v="721"/>
    <d v="2015-09-13T00:00:00"/>
    <d v="2015-09-17T00:00:00"/>
    <x v="1"/>
    <x v="0"/>
    <x v="2"/>
    <s v="Becky Castell"/>
    <s v="Home Office"/>
    <s v="Odessa"/>
    <x v="13"/>
    <n v="79762"/>
    <s v="Central"/>
    <s v="FUR-CH-10004698"/>
    <x v="0"/>
    <s v="Chairs"/>
    <n v="340.11599999999999"/>
    <n v="340.11599999999999"/>
    <n v="0"/>
    <n v="0"/>
  </r>
  <r>
    <x v="722"/>
    <d v="2018-12-28T00:00:00"/>
    <d v="2019-01-01T00:00:00"/>
    <x v="0"/>
    <x v="3"/>
    <x v="2"/>
    <s v="Lori Olson"/>
    <s v="Corporate"/>
    <s v="Peoria"/>
    <x v="0"/>
    <n v="61604"/>
    <s v="Central"/>
    <s v="FUR-CH-10004698"/>
    <x v="0"/>
    <s v="Chairs"/>
    <n v="113.372"/>
    <n v="113.372"/>
    <n v="0"/>
    <n v="0"/>
  </r>
  <r>
    <x v="723"/>
    <d v="2017-03-22T00:00:00"/>
    <d v="2017-03-22T00:00:00"/>
    <x v="3"/>
    <x v="5"/>
    <x v="1"/>
    <s v="Marc Crier"/>
    <s v="Corporate"/>
    <s v="Seattle"/>
    <x v="6"/>
    <n v="98103"/>
    <s v="West"/>
    <s v="FUR-CH-10004754"/>
    <x v="0"/>
    <s v="Chairs"/>
    <n v="167.88800000000001"/>
    <n v="167.88800000000001"/>
    <n v="0"/>
    <n v="0"/>
  </r>
  <r>
    <x v="724"/>
    <d v="2017-12-25T00:00:00"/>
    <d v="2018-01-01T00:00:00"/>
    <x v="3"/>
    <x v="3"/>
    <x v="2"/>
    <s v="Laurel Workman"/>
    <s v="Corporate"/>
    <s v="Phoenix"/>
    <x v="18"/>
    <n v="85023"/>
    <s v="West"/>
    <s v="FUR-CH-10004754"/>
    <x v="0"/>
    <s v="Chairs"/>
    <n v="47.968000000000004"/>
    <n v="47.968000000000004"/>
    <n v="0"/>
    <n v="0"/>
  </r>
  <r>
    <x v="725"/>
    <d v="2015-11-05T00:00:00"/>
    <d v="2015-11-05T00:00:00"/>
    <x v="1"/>
    <x v="1"/>
    <x v="1"/>
    <s v="Barry Gonzalez"/>
    <s v="Home Office"/>
    <s v="Hampton"/>
    <x v="17"/>
    <n v="23666"/>
    <s v="South"/>
    <s v="FUR-CH-10004754"/>
    <x v="0"/>
    <s v="Chairs"/>
    <n v="149.9"/>
    <n v="149.9"/>
    <n v="0"/>
    <n v="0"/>
  </r>
  <r>
    <x v="726"/>
    <d v="2015-12-02T00:00:00"/>
    <d v="2015-12-07T00:00:00"/>
    <x v="1"/>
    <x v="3"/>
    <x v="2"/>
    <s v="Odella Nelson"/>
    <s v="Home Office"/>
    <s v="Clinton"/>
    <x v="14"/>
    <n v="20735"/>
    <s v="East"/>
    <s v="FUR-CH-10004754"/>
    <x v="0"/>
    <s v="Chairs"/>
    <n v="239.84"/>
    <n v="239.84"/>
    <n v="0"/>
    <n v="0"/>
  </r>
  <r>
    <x v="320"/>
    <d v="2016-05-26T00:00:00"/>
    <d v="2016-05-28T00:00:00"/>
    <x v="2"/>
    <x v="2"/>
    <x v="3"/>
    <s v="Pamela Stobb"/>
    <s v="Home Office"/>
    <s v="San Antonio"/>
    <x v="13"/>
    <n v="78207"/>
    <s v="Central"/>
    <s v="FUR-CH-10004754"/>
    <x v="0"/>
    <s v="Chairs"/>
    <n v="104.93"/>
    <n v="104.93"/>
    <n v="0"/>
    <n v="0"/>
  </r>
  <r>
    <x v="727"/>
    <d v="2017-02-16T00:00:00"/>
    <d v="2017-02-20T00:00:00"/>
    <x v="3"/>
    <x v="11"/>
    <x v="2"/>
    <s v="Erin Ashbrook"/>
    <s v="Corporate"/>
    <s v="Chicago"/>
    <x v="0"/>
    <n v="60623"/>
    <s v="Central"/>
    <s v="FUR-CH-10004754"/>
    <x v="0"/>
    <s v="Chairs"/>
    <n v="62.957999999999998"/>
    <n v="62.957999999999998"/>
    <n v="0"/>
    <n v="0"/>
  </r>
  <r>
    <x v="728"/>
    <d v="2017-12-03T00:00:00"/>
    <d v="2017-12-07T00:00:00"/>
    <x v="3"/>
    <x v="3"/>
    <x v="2"/>
    <s v="Michael Moore"/>
    <s v="Corporate"/>
    <s v="Richmond"/>
    <x v="33"/>
    <n v="47374"/>
    <s v="Central"/>
    <s v="FUR-CH-10004754"/>
    <x v="0"/>
    <s v="Chairs"/>
    <n v="29.98"/>
    <n v="29.98"/>
    <n v="0"/>
    <n v="0"/>
  </r>
  <r>
    <x v="729"/>
    <d v="2017-06-17T00:00:00"/>
    <d v="2017-06-19T00:00:00"/>
    <x v="3"/>
    <x v="4"/>
    <x v="0"/>
    <s v="Lena Creighton"/>
    <s v="Corporate"/>
    <s v="Longmont"/>
    <x v="7"/>
    <n v="80501"/>
    <s v="West"/>
    <s v="FUR-CH-10004853"/>
    <x v="0"/>
    <s v="Chairs"/>
    <n v="483.13600000000002"/>
    <n v="483.13600000000002"/>
    <n v="0"/>
    <n v="0"/>
  </r>
  <r>
    <x v="37"/>
    <d v="2017-10-10T00:00:00"/>
    <d v="2017-10-12T00:00:00"/>
    <x v="3"/>
    <x v="9"/>
    <x v="0"/>
    <s v="Corey Catlett"/>
    <s v="Corporate"/>
    <s v="Denver"/>
    <x v="7"/>
    <n v="80219"/>
    <s v="West"/>
    <s v="FUR-CH-10004853"/>
    <x v="0"/>
    <s v="Chairs"/>
    <n v="120.78400000000001"/>
    <n v="120.78400000000001"/>
    <n v="0"/>
    <n v="0"/>
  </r>
  <r>
    <x v="730"/>
    <d v="2016-09-15T00:00:00"/>
    <d v="2016-09-19T00:00:00"/>
    <x v="2"/>
    <x v="0"/>
    <x v="2"/>
    <s v="Natalie Webber"/>
    <s v="Home Office"/>
    <s v="Mobile"/>
    <x v="36"/>
    <n v="36608"/>
    <s v="South"/>
    <s v="FUR-CH-10004853"/>
    <x v="0"/>
    <s v="Chairs"/>
    <n v="1056.8599999999999"/>
    <n v="100"/>
    <n v="956.8599999999999"/>
    <n v="143.52899999999997"/>
  </r>
  <r>
    <x v="731"/>
    <d v="2016-07-16T00:00:00"/>
    <d v="2016-07-20T00:00:00"/>
    <x v="2"/>
    <x v="10"/>
    <x v="2"/>
    <s v="Michael Granlund"/>
    <s v="Home Office"/>
    <s v="Baltimore"/>
    <x v="14"/>
    <n v="21215"/>
    <s v="East"/>
    <s v="FUR-CH-10004853"/>
    <x v="0"/>
    <s v="Chairs"/>
    <n v="150.97999999999999"/>
    <n v="150.97999999999999"/>
    <n v="0"/>
    <n v="0"/>
  </r>
  <r>
    <x v="732"/>
    <d v="2016-11-29T00:00:00"/>
    <d v="2016-12-03T00:00:00"/>
    <x v="2"/>
    <x v="1"/>
    <x v="2"/>
    <s v="Sylvia Foulston"/>
    <s v="Home Office"/>
    <s v="Dearborn"/>
    <x v="10"/>
    <n v="48126"/>
    <s v="Central"/>
    <s v="FUR-CH-10004853"/>
    <x v="0"/>
    <s v="Chairs"/>
    <n v="301.95999999999998"/>
    <n v="301.95999999999998"/>
    <n v="0"/>
    <n v="0"/>
  </r>
  <r>
    <x v="733"/>
    <d v="2017-12-27T00:00:00"/>
    <d v="2017-12-31T00:00:00"/>
    <x v="3"/>
    <x v="3"/>
    <x v="2"/>
    <s v="Brooke Gillingham"/>
    <s v="Home Office"/>
    <s v="Woodstock"/>
    <x v="0"/>
    <n v="60098"/>
    <s v="Central"/>
    <s v="FUR-CH-10004853"/>
    <x v="1"/>
    <s v="Chairs"/>
    <n v="845.48800000000006"/>
    <n v="845.48800000000006"/>
    <n v="0"/>
    <n v="0"/>
  </r>
  <r>
    <x v="734"/>
    <d v="2015-12-20T00:00:00"/>
    <d v="2015-12-22T00:00:00"/>
    <x v="1"/>
    <x v="3"/>
    <x v="0"/>
    <s v="Carol Triggs"/>
    <s v="Home Office"/>
    <s v="Tucson"/>
    <x v="18"/>
    <n v="85705"/>
    <s v="West"/>
    <s v="FUR-CH-10004860"/>
    <x v="0"/>
    <s v="Chairs"/>
    <n v="242.352"/>
    <n v="100"/>
    <n v="142.352"/>
    <n v="21.352799999999998"/>
  </r>
  <r>
    <x v="735"/>
    <d v="2017-05-26T00:00:00"/>
    <d v="2017-05-31T00:00:00"/>
    <x v="3"/>
    <x v="2"/>
    <x v="2"/>
    <s v="Stewart Visinsky"/>
    <s v="Corporate"/>
    <s v="Santa Ana"/>
    <x v="1"/>
    <n v="92704"/>
    <s v="West"/>
    <s v="FUR-CH-10004860"/>
    <x v="0"/>
    <s v="Chairs"/>
    <n v="484.70400000000001"/>
    <n v="484.70400000000001"/>
    <n v="0"/>
    <n v="0"/>
  </r>
  <r>
    <x v="736"/>
    <d v="2018-09-07T00:00:00"/>
    <d v="2018-09-12T00:00:00"/>
    <x v="0"/>
    <x v="0"/>
    <x v="2"/>
    <s v="Joseph Airdo"/>
    <s v="Home Office"/>
    <s v="Modesto"/>
    <x v="1"/>
    <n v="95351"/>
    <s v="West"/>
    <s v="FUR-CH-10004860"/>
    <x v="0"/>
    <s v="Chairs"/>
    <n v="161.56800000000001"/>
    <n v="161.56800000000001"/>
    <n v="0"/>
    <n v="0"/>
  </r>
  <r>
    <x v="691"/>
    <d v="2016-02-28T00:00:00"/>
    <d v="2016-03-04T00:00:00"/>
    <x v="2"/>
    <x v="11"/>
    <x v="2"/>
    <s v="Valerie Dominguez"/>
    <s v="Consumer"/>
    <s v="Columbia"/>
    <x v="24"/>
    <n v="38401"/>
    <s v="South"/>
    <s v="FUR-CH-10004860"/>
    <x v="0"/>
    <s v="Chairs"/>
    <n v="161.56800000000001"/>
    <n v="161.56800000000001"/>
    <n v="0"/>
    <n v="0"/>
  </r>
  <r>
    <x v="737"/>
    <d v="2016-12-06T00:00:00"/>
    <d v="2016-12-06T00:00:00"/>
    <x v="2"/>
    <x v="3"/>
    <x v="1"/>
    <s v="Dennis Kane"/>
    <s v="Home Office"/>
    <s v="Marion"/>
    <x v="22"/>
    <n v="43302"/>
    <s v="East"/>
    <s v="FUR-CH-10004860"/>
    <x v="0"/>
    <s v="Chairs"/>
    <n v="70.686000000000007"/>
    <n v="70.686000000000007"/>
    <n v="0"/>
    <n v="0"/>
  </r>
  <r>
    <x v="707"/>
    <d v="2018-09-03T00:00:00"/>
    <d v="2018-09-06T00:00:00"/>
    <x v="0"/>
    <x v="0"/>
    <x v="3"/>
    <s v="Katrina Bavinger"/>
    <s v="Home Office"/>
    <s v="New York City"/>
    <x v="5"/>
    <n v="10035"/>
    <s v="East"/>
    <s v="FUR-CH-10004860"/>
    <x v="0"/>
    <s v="Chairs"/>
    <n v="181.76400000000001"/>
    <n v="164.76400000000001"/>
    <n v="17"/>
    <n v="2.5499999999999998"/>
  </r>
  <r>
    <x v="738"/>
    <d v="2018-09-09T00:00:00"/>
    <d v="2018-09-13T00:00:00"/>
    <x v="0"/>
    <x v="0"/>
    <x v="2"/>
    <s v="Stefania Perrino"/>
    <s v="Home Office"/>
    <s v="Philadelphia"/>
    <x v="12"/>
    <n v="19134"/>
    <s v="East"/>
    <s v="FUR-CH-10004860"/>
    <x v="0"/>
    <s v="Chairs"/>
    <n v="141.37200000000001"/>
    <n v="141.37200000000001"/>
    <n v="0"/>
    <n v="0"/>
  </r>
  <r>
    <x v="625"/>
    <d v="2018-12-04T00:00:00"/>
    <d v="2018-12-10T00:00:00"/>
    <x v="0"/>
    <x v="3"/>
    <x v="2"/>
    <s v="Doug O'Connell"/>
    <s v="Home Office"/>
    <s v="Paterson"/>
    <x v="15"/>
    <n v="7501"/>
    <s v="East"/>
    <s v="FUR-CH-10004860"/>
    <x v="0"/>
    <s v="Chairs"/>
    <n v="302.94"/>
    <n v="302.94"/>
    <n v="0"/>
    <n v="0"/>
  </r>
  <r>
    <x v="739"/>
    <d v="2017-09-17T00:00:00"/>
    <d v="2017-09-21T00:00:00"/>
    <x v="3"/>
    <x v="0"/>
    <x v="2"/>
    <s v="Sanjit Jacobs"/>
    <s v="Corporate"/>
    <s v="Seattle"/>
    <x v="6"/>
    <n v="98103"/>
    <s v="West"/>
    <s v="FUR-CH-10004875"/>
    <x v="0"/>
    <s v="Chairs"/>
    <n v="113.88800000000001"/>
    <n v="113.88800000000001"/>
    <n v="0"/>
    <n v="0"/>
  </r>
  <r>
    <x v="740"/>
    <d v="2017-11-05T00:00:00"/>
    <d v="2017-11-07T00:00:00"/>
    <x v="3"/>
    <x v="1"/>
    <x v="3"/>
    <s v="Logan Haushalter"/>
    <s v="Corporate"/>
    <s v="San Jose"/>
    <x v="1"/>
    <n v="95123"/>
    <s v="West"/>
    <s v="FUR-CH-10004875"/>
    <x v="0"/>
    <s v="Chairs"/>
    <n v="113.88800000000001"/>
    <n v="113.88800000000001"/>
    <n v="0"/>
    <n v="0"/>
  </r>
  <r>
    <x v="741"/>
    <d v="2018-11-12T00:00:00"/>
    <d v="2018-11-12T00:00:00"/>
    <x v="0"/>
    <x v="1"/>
    <x v="1"/>
    <s v="Eugene Moren"/>
    <s v="Home Office"/>
    <s v="Glendale"/>
    <x v="18"/>
    <n v="85301"/>
    <s v="West"/>
    <s v="FUR-CH-10004875"/>
    <x v="0"/>
    <s v="Chairs"/>
    <n v="113.88800000000001"/>
    <n v="100"/>
    <n v="13.888000000000005"/>
    <n v="2.0832000000000006"/>
  </r>
  <r>
    <x v="742"/>
    <d v="2015-12-20T00:00:00"/>
    <d v="2015-12-23T00:00:00"/>
    <x v="1"/>
    <x v="3"/>
    <x v="3"/>
    <s v="Suzanne McNair"/>
    <s v="Corporate"/>
    <s v="New York City"/>
    <x v="5"/>
    <n v="10035"/>
    <s v="East"/>
    <s v="FUR-CH-10004875"/>
    <x v="0"/>
    <s v="Chairs"/>
    <n v="192.18600000000001"/>
    <n v="175.18600000000001"/>
    <n v="17"/>
    <n v="2.5499999999999998"/>
  </r>
  <r>
    <x v="743"/>
    <d v="2018-11-05T00:00:00"/>
    <d v="2018-11-10T00:00:00"/>
    <x v="0"/>
    <x v="1"/>
    <x v="3"/>
    <s v="Christina DeMoss"/>
    <s v="Home Office"/>
    <s v="New York City"/>
    <x v="5"/>
    <n v="10024"/>
    <s v="East"/>
    <s v="FUR-CH-10004875"/>
    <x v="0"/>
    <s v="Chairs"/>
    <n v="128.124"/>
    <n v="128.124"/>
    <n v="0"/>
    <n v="0"/>
  </r>
  <r>
    <x v="744"/>
    <d v="2016-01-19T00:00:00"/>
    <d v="2016-01-23T00:00:00"/>
    <x v="2"/>
    <x v="6"/>
    <x v="2"/>
    <s v="Paul MacIntyre"/>
    <s v="Home Office"/>
    <s v="Texas City"/>
    <x v="13"/>
    <n v="77590"/>
    <s v="Central"/>
    <s v="FUR-CH-10004875"/>
    <x v="0"/>
    <s v="Chairs"/>
    <n v="199.304"/>
    <n v="199.304"/>
    <n v="0"/>
    <n v="0"/>
  </r>
  <r>
    <x v="627"/>
    <d v="2016-12-17T00:00:00"/>
    <d v="2016-12-17T00:00:00"/>
    <x v="2"/>
    <x v="3"/>
    <x v="1"/>
    <s v="John Lee"/>
    <s v="Home Office"/>
    <s v="Detroit"/>
    <x v="10"/>
    <n v="48205"/>
    <s v="Central"/>
    <s v="FUR-CH-10004875"/>
    <x v="0"/>
    <s v="Chairs"/>
    <n v="142.36000000000001"/>
    <n v="142.36000000000001"/>
    <n v="0"/>
    <n v="0"/>
  </r>
  <r>
    <x v="745"/>
    <d v="2018-09-01T00:00:00"/>
    <d v="2018-09-01T00:00:00"/>
    <x v="0"/>
    <x v="0"/>
    <x v="1"/>
    <s v="Cynthia Arntzen"/>
    <s v="Consumer"/>
    <s v="Detroit"/>
    <x v="10"/>
    <n v="48205"/>
    <s v="Central"/>
    <s v="FUR-CH-10004875"/>
    <x v="0"/>
    <s v="Chairs"/>
    <n v="498.26"/>
    <n v="498.26"/>
    <n v="0"/>
    <n v="0"/>
  </r>
  <r>
    <x v="746"/>
    <d v="2015-04-26T00:00:00"/>
    <d v="2015-05-03T00:00:00"/>
    <x v="1"/>
    <x v="8"/>
    <x v="2"/>
    <s v="Aleksandra Gannaway"/>
    <s v="Home Office"/>
    <s v="Los Angeles"/>
    <x v="1"/>
    <n v="90049"/>
    <s v="West"/>
    <s v="FUR-CH-10004886"/>
    <x v="0"/>
    <s v="Chairs"/>
    <n v="230.28"/>
    <n v="100"/>
    <n v="130.28"/>
    <n v="19.541999999999998"/>
  </r>
  <r>
    <x v="747"/>
    <d v="2015-12-27T00:00:00"/>
    <d v="2016-01-02T00:00:00"/>
    <x v="1"/>
    <x v="3"/>
    <x v="2"/>
    <s v="Jeremy Farry"/>
    <s v="Home Office"/>
    <s v="San Francisco"/>
    <x v="1"/>
    <n v="94122"/>
    <s v="West"/>
    <s v="FUR-CH-10004886"/>
    <x v="0"/>
    <s v="Chairs"/>
    <n v="230.28"/>
    <n v="230.28"/>
    <n v="0"/>
    <n v="0"/>
  </r>
  <r>
    <x v="748"/>
    <d v="2017-04-14T00:00:00"/>
    <d v="2017-04-18T00:00:00"/>
    <x v="3"/>
    <x v="8"/>
    <x v="2"/>
    <s v="Philip Brown"/>
    <s v="Corporate"/>
    <s v="Los Angeles"/>
    <x v="1"/>
    <n v="90004"/>
    <s v="West"/>
    <s v="FUR-CH-10004886"/>
    <x v="2"/>
    <s v="Chairs"/>
    <n v="383.8"/>
    <n v="383.8"/>
    <n v="0"/>
    <n v="0"/>
  </r>
  <r>
    <x v="749"/>
    <d v="2017-07-15T00:00:00"/>
    <d v="2017-07-20T00:00:00"/>
    <x v="3"/>
    <x v="10"/>
    <x v="2"/>
    <s v="Mark Cousins"/>
    <s v="Corporate"/>
    <s v="Portland"/>
    <x v="23"/>
    <n v="97206"/>
    <s v="West"/>
    <s v="FUR-CH-10004886"/>
    <x v="2"/>
    <s v="Chairs"/>
    <n v="230.28"/>
    <n v="230.28"/>
    <n v="0"/>
    <n v="0"/>
  </r>
  <r>
    <x v="750"/>
    <d v="2018-08-27T00:00:00"/>
    <d v="2018-08-29T00:00:00"/>
    <x v="0"/>
    <x v="7"/>
    <x v="3"/>
    <s v="Dan Reichenbach"/>
    <s v="Home Office"/>
    <s v="Inglewood"/>
    <x v="1"/>
    <n v="90301"/>
    <s v="West"/>
    <s v="FUR-CH-10004886"/>
    <x v="0"/>
    <s v="Chairs"/>
    <n v="230.28"/>
    <n v="230.28"/>
    <n v="0"/>
    <n v="0"/>
  </r>
  <r>
    <x v="751"/>
    <d v="2017-11-03T00:00:00"/>
    <d v="2017-11-07T00:00:00"/>
    <x v="3"/>
    <x v="1"/>
    <x v="2"/>
    <s v="Julie Prescott"/>
    <s v="Corporate"/>
    <s v="Philadelphia"/>
    <x v="12"/>
    <n v="19120"/>
    <s v="East"/>
    <s v="FUR-CH-10004886"/>
    <x v="2"/>
    <s v="Chairs"/>
    <n v="470.15499999999997"/>
    <n v="470.15499999999997"/>
    <n v="0"/>
    <n v="0"/>
  </r>
  <r>
    <x v="752"/>
    <d v="2018-12-02T00:00:00"/>
    <d v="2018-12-06T00:00:00"/>
    <x v="0"/>
    <x v="3"/>
    <x v="2"/>
    <s v="Brenda Bowman"/>
    <s v="Corporate"/>
    <s v="Oakland"/>
    <x v="1"/>
    <n v="94601"/>
    <s v="West"/>
    <s v="FUR-CH-10004983"/>
    <x v="0"/>
    <s v="Chairs"/>
    <n v="1159.056"/>
    <n v="1159.056"/>
    <n v="0"/>
    <n v="0"/>
  </r>
  <r>
    <x v="753"/>
    <d v="2015-09-22T00:00:00"/>
    <d v="2015-09-29T00:00:00"/>
    <x v="1"/>
    <x v="0"/>
    <x v="2"/>
    <s v="Adam Shillingsburg"/>
    <s v="Home Office"/>
    <s v="New York City"/>
    <x v="5"/>
    <n v="10035"/>
    <s v="East"/>
    <s v="FUR-CH-10004983"/>
    <x v="0"/>
    <s v="Chairs"/>
    <n v="579.52800000000002"/>
    <n v="80"/>
    <n v="499.52800000000002"/>
    <n v="74.929199999999994"/>
  </r>
  <r>
    <x v="754"/>
    <d v="2016-11-03T00:00:00"/>
    <d v="2016-11-05T00:00:00"/>
    <x v="2"/>
    <x v="1"/>
    <x v="0"/>
    <s v="Fred Hopkins"/>
    <s v="Home Office"/>
    <s v="Long Beach"/>
    <x v="5"/>
    <n v="11561"/>
    <s v="East"/>
    <s v="FUR-CH-10004983"/>
    <x v="0"/>
    <s v="Chairs"/>
    <n v="1448.82"/>
    <n v="1448.82"/>
    <n v="0"/>
    <n v="0"/>
  </r>
  <r>
    <x v="755"/>
    <d v="2017-04-26T00:00:00"/>
    <d v="2017-05-01T00:00:00"/>
    <x v="3"/>
    <x v="8"/>
    <x v="2"/>
    <s v="Dennis Bolton"/>
    <s v="Corporate"/>
    <s v="New York City"/>
    <x v="5"/>
    <n v="10009"/>
    <s v="East"/>
    <s v="FUR-CH-10004983"/>
    <x v="2"/>
    <s v="Chairs"/>
    <n v="434.64600000000002"/>
    <n v="434.64600000000002"/>
    <n v="0"/>
    <n v="0"/>
  </r>
  <r>
    <x v="756"/>
    <d v="2017-03-03T00:00:00"/>
    <d v="2017-03-06T00:00:00"/>
    <x v="3"/>
    <x v="5"/>
    <x v="0"/>
    <s v="Jason Gross"/>
    <s v="Home Office"/>
    <s v="Odessa"/>
    <x v="13"/>
    <n v="79762"/>
    <s v="Central"/>
    <s v="FUR-CH-10004983"/>
    <x v="0"/>
    <s v="Chairs"/>
    <n v="563.42999999999995"/>
    <n v="563.42999999999995"/>
    <n v="0"/>
    <n v="0"/>
  </r>
  <r>
    <x v="757"/>
    <d v="2016-09-21T00:00:00"/>
    <d v="2016-09-23T00:00:00"/>
    <x v="2"/>
    <x v="0"/>
    <x v="0"/>
    <s v="Cynthia Delaney"/>
    <s v="Home Office"/>
    <s v="Los Angeles"/>
    <x v="1"/>
    <n v="90036"/>
    <s v="West"/>
    <s v="FUR-CH-10004997"/>
    <x v="0"/>
    <s v="Chairs"/>
    <n v="601.53599999999994"/>
    <n v="601.53599999999994"/>
    <n v="0"/>
    <n v="0"/>
  </r>
  <r>
    <x v="758"/>
    <d v="2017-11-11T00:00:00"/>
    <d v="2017-11-16T00:00:00"/>
    <x v="3"/>
    <x v="1"/>
    <x v="2"/>
    <s v="Liz Pelletier"/>
    <s v="Corporate"/>
    <s v="San Francisco"/>
    <x v="1"/>
    <n v="94110"/>
    <s v="West"/>
    <s v="FUR-CH-10004997"/>
    <x v="2"/>
    <s v="Chairs"/>
    <n v="451.15199999999999"/>
    <n v="451.15199999999999"/>
    <n v="0"/>
    <n v="0"/>
  </r>
  <r>
    <x v="759"/>
    <d v="2018-10-01T00:00:00"/>
    <d v="2018-10-08T00:00:00"/>
    <x v="0"/>
    <x v="9"/>
    <x v="2"/>
    <s v="Ellis Ballard"/>
    <s v="Corporate"/>
    <s v="Seattle"/>
    <x v="6"/>
    <n v="98105"/>
    <s v="West"/>
    <s v="FUR-CH-10004997"/>
    <x v="0"/>
    <s v="Chairs"/>
    <n v="451.15199999999999"/>
    <n v="451.15199999999999"/>
    <n v="0"/>
    <n v="0"/>
  </r>
  <r>
    <x v="760"/>
    <d v="2015-11-17T00:00:00"/>
    <d v="2015-11-24T00:00:00"/>
    <x v="1"/>
    <x v="1"/>
    <x v="2"/>
    <s v="Randy Bradley"/>
    <s v="Home Office"/>
    <s v="Philadelphia"/>
    <x v="12"/>
    <n v="19143"/>
    <s v="East"/>
    <s v="FUR-CH-10004997"/>
    <x v="0"/>
    <s v="Chairs"/>
    <n v="657.93"/>
    <n v="657.93"/>
    <n v="0"/>
    <n v="0"/>
  </r>
  <r>
    <x v="761"/>
    <d v="2016-06-05T00:00:00"/>
    <d v="2016-06-10T00:00:00"/>
    <x v="2"/>
    <x v="4"/>
    <x v="2"/>
    <s v="Edward Becker"/>
    <s v="Home Office"/>
    <s v="Buffalo"/>
    <x v="5"/>
    <n v="14215"/>
    <s v="East"/>
    <s v="FUR-CH-10004997"/>
    <x v="0"/>
    <s v="Chairs"/>
    <n v="1522.6379999999999"/>
    <n v="1522.6379999999999"/>
    <n v="0"/>
    <n v="0"/>
  </r>
  <r>
    <x v="762"/>
    <d v="2017-12-01T00:00:00"/>
    <d v="2017-12-05T00:00:00"/>
    <x v="3"/>
    <x v="3"/>
    <x v="3"/>
    <s v="Shirley Jackson"/>
    <s v="Home Office"/>
    <s v="Fairfield"/>
    <x v="25"/>
    <n v="6824"/>
    <s v="East"/>
    <s v="FUR-CH-10004997"/>
    <x v="1"/>
    <s v="Chairs"/>
    <n v="751.92"/>
    <n v="751.92"/>
    <n v="0"/>
    <n v="0"/>
  </r>
  <r>
    <x v="763"/>
    <d v="2015-07-21T00:00:00"/>
    <d v="2015-07-25T00:00:00"/>
    <x v="1"/>
    <x v="10"/>
    <x v="2"/>
    <s v="Harry Marie"/>
    <s v="Home Office"/>
    <s v="Dallas"/>
    <x v="13"/>
    <n v="75217"/>
    <s v="Central"/>
    <s v="FUR-CH-10004997"/>
    <x v="0"/>
    <s v="Chairs"/>
    <n v="657.93"/>
    <n v="657.93"/>
    <n v="0"/>
    <n v="0"/>
  </r>
  <r>
    <x v="764"/>
    <d v="2015-11-10T00:00:00"/>
    <d v="2015-11-16T00:00:00"/>
    <x v="1"/>
    <x v="1"/>
    <x v="2"/>
    <s v="Sam Craven"/>
    <s v="Home Office"/>
    <s v="Midland"/>
    <x v="10"/>
    <n v="48640"/>
    <s v="Central"/>
    <s v="FUR-CH-10004997"/>
    <x v="0"/>
    <s v="Chairs"/>
    <n v="563.94000000000005"/>
    <n v="563.94000000000005"/>
    <n v="0"/>
    <n v="0"/>
  </r>
  <r>
    <x v="765"/>
    <d v="2017-12-18T00:00:00"/>
    <d v="2017-12-21T00:00:00"/>
    <x v="3"/>
    <x v="3"/>
    <x v="0"/>
    <s v="Parhena Norris"/>
    <s v="Home Office"/>
    <s v="Omaha"/>
    <x v="42"/>
    <n v="68104"/>
    <s v="Central"/>
    <s v="FUR-CH-10004997"/>
    <x v="0"/>
    <s v="Chairs"/>
    <n v="563.94000000000005"/>
    <n v="563.94000000000005"/>
    <n v="0"/>
    <n v="0"/>
  </r>
  <r>
    <x v="766"/>
    <d v="2018-07-22T00:00:00"/>
    <d v="2018-07-27T00:00:00"/>
    <x v="0"/>
    <x v="10"/>
    <x v="2"/>
    <s v="Eric Barreto"/>
    <s v="Home Office"/>
    <s v="Chicago"/>
    <x v="0"/>
    <n v="60653"/>
    <s v="Central"/>
    <s v="FUR-CH-10004997"/>
    <x v="0"/>
    <s v="Chairs"/>
    <n v="526.34400000000005"/>
    <n v="526.34400000000005"/>
    <n v="0"/>
    <n v="0"/>
  </r>
  <r>
    <x v="767"/>
    <d v="2016-09-24T00:00:00"/>
    <d v="2016-09-28T00:00:00"/>
    <x v="2"/>
    <x v="0"/>
    <x v="2"/>
    <s v="Shaun Chance"/>
    <s v="Home Office"/>
    <s v="Los Angeles"/>
    <x v="1"/>
    <n v="90032"/>
    <s v="West"/>
    <s v="FUR-FU-10000010"/>
    <x v="0"/>
    <s v="Furnishings"/>
    <n v="14.91"/>
    <n v="18"/>
    <n v="-3.09"/>
    <n v="-0.46349999999999997"/>
  </r>
  <r>
    <x v="768"/>
    <d v="2017-01-10T00:00:00"/>
    <d v="2017-01-13T00:00:00"/>
    <x v="3"/>
    <x v="6"/>
    <x v="3"/>
    <s v="Joy Bell-"/>
    <s v="Corporate"/>
    <s v="Longview"/>
    <x v="6"/>
    <n v="98632"/>
    <s v="West"/>
    <s v="FUR-FU-10000010"/>
    <x v="0"/>
    <s v="Furnishings"/>
    <n v="24.85"/>
    <n v="24.85"/>
    <n v="0"/>
    <n v="0"/>
  </r>
  <r>
    <x v="769"/>
    <d v="2017-11-24T00:00:00"/>
    <d v="2017-12-01T00:00:00"/>
    <x v="3"/>
    <x v="1"/>
    <x v="2"/>
    <s v="Alyssa Tate"/>
    <s v="Corporate"/>
    <s v="Los Angeles"/>
    <x v="1"/>
    <n v="90045"/>
    <s v="West"/>
    <s v="FUR-FU-10000010"/>
    <x v="0"/>
    <s v="Furnishings"/>
    <n v="9.94"/>
    <n v="9.94"/>
    <n v="0"/>
    <n v="0"/>
  </r>
  <r>
    <x v="770"/>
    <d v="2015-01-11T00:00:00"/>
    <d v="2015-01-14T00:00:00"/>
    <x v="1"/>
    <x v="6"/>
    <x v="0"/>
    <s v="Seth Vernon"/>
    <s v="Consumer"/>
    <s v="Dover"/>
    <x v="3"/>
    <n v="19901"/>
    <s v="East"/>
    <s v="FUR-FU-10000010"/>
    <x v="0"/>
    <s v="Furnishings"/>
    <n v="9.94"/>
    <n v="9.94"/>
    <n v="0"/>
    <n v="0"/>
  </r>
  <r>
    <x v="771"/>
    <d v="2016-08-24T00:00:00"/>
    <d v="2016-08-28T00:00:00"/>
    <x v="2"/>
    <x v="7"/>
    <x v="3"/>
    <s v="Shahid Collister"/>
    <s v="Home Office"/>
    <s v="New York City"/>
    <x v="5"/>
    <n v="10035"/>
    <s v="East"/>
    <s v="FUR-FU-10000010"/>
    <x v="0"/>
    <s v="Furnishings"/>
    <n v="14.91"/>
    <n v="18"/>
    <n v="-3.09"/>
    <n v="-0.46349999999999997"/>
  </r>
  <r>
    <x v="772"/>
    <d v="2017-05-19T00:00:00"/>
    <d v="2017-05-24T00:00:00"/>
    <x v="3"/>
    <x v="2"/>
    <x v="2"/>
    <s v="Bradley Nguyen"/>
    <s v="Home Office"/>
    <s v="New York City"/>
    <x v="5"/>
    <n v="10011"/>
    <s v="East"/>
    <s v="FUR-FU-10000010"/>
    <x v="0"/>
    <s v="Furnishings"/>
    <n v="39.76"/>
    <n v="39.76"/>
    <n v="0"/>
    <n v="0"/>
  </r>
  <r>
    <x v="773"/>
    <d v="2018-08-18T00:00:00"/>
    <d v="2018-08-23T00:00:00"/>
    <x v="0"/>
    <x v="7"/>
    <x v="3"/>
    <s v="Nat Gilpin"/>
    <s v="Corporate"/>
    <s v="New York City"/>
    <x v="5"/>
    <n v="10011"/>
    <s v="East"/>
    <s v="FUR-FU-10000010"/>
    <x v="0"/>
    <s v="Furnishings"/>
    <n v="9.94"/>
    <n v="9.94"/>
    <n v="0"/>
    <n v="0"/>
  </r>
  <r>
    <x v="774"/>
    <d v="2015-05-12T00:00:00"/>
    <d v="2015-05-15T00:00:00"/>
    <x v="1"/>
    <x v="2"/>
    <x v="0"/>
    <s v="Hunter Lopez"/>
    <s v="Home Office"/>
    <s v="Milwaukee"/>
    <x v="16"/>
    <n v="53209"/>
    <s v="Central"/>
    <s v="FUR-FU-10000010"/>
    <x v="0"/>
    <s v="Furnishings"/>
    <n v="34.79"/>
    <n v="34.79"/>
    <n v="0"/>
    <n v="0"/>
  </r>
  <r>
    <x v="775"/>
    <d v="2018-04-26T00:00:00"/>
    <d v="2018-04-27T00:00:00"/>
    <x v="0"/>
    <x v="8"/>
    <x v="0"/>
    <s v="Larry Blacks"/>
    <s v="Home Office"/>
    <s v="Fort Worth"/>
    <x v="13"/>
    <n v="76106"/>
    <s v="Central"/>
    <s v="FUR-FU-10000010"/>
    <x v="0"/>
    <s v="Furnishings"/>
    <n v="1.988"/>
    <n v="5"/>
    <n v="-3.012"/>
    <n v="-0.45179999999999998"/>
  </r>
  <r>
    <x v="776"/>
    <d v="2017-04-22T00:00:00"/>
    <d v="2017-04-29T00:00:00"/>
    <x v="3"/>
    <x v="8"/>
    <x v="2"/>
    <s v="Tanja Norvell"/>
    <s v="Corporate"/>
    <s v="Phoenix"/>
    <x v="18"/>
    <n v="85023"/>
    <s v="West"/>
    <s v="FUR-FU-10000023"/>
    <x v="0"/>
    <s v="Furnishings"/>
    <n v="23.56"/>
    <n v="23.56"/>
    <n v="0"/>
    <n v="0"/>
  </r>
  <r>
    <x v="777"/>
    <d v="2018-11-09T00:00:00"/>
    <d v="2018-11-14T00:00:00"/>
    <x v="0"/>
    <x v="1"/>
    <x v="2"/>
    <s v="Joel Eaton"/>
    <s v="Consumer"/>
    <s v="Oceanside"/>
    <x v="1"/>
    <n v="92054"/>
    <s v="West"/>
    <s v="FUR-FU-10000023"/>
    <x v="0"/>
    <s v="Furnishings"/>
    <n v="47.12"/>
    <n v="47.12"/>
    <n v="0"/>
    <n v="0"/>
  </r>
  <r>
    <x v="778"/>
    <d v="2018-12-01T00:00:00"/>
    <d v="2018-12-06T00:00:00"/>
    <x v="0"/>
    <x v="3"/>
    <x v="2"/>
    <s v="Sally Hughsby"/>
    <s v="Corporate"/>
    <s v="Seattle"/>
    <x v="6"/>
    <n v="98105"/>
    <s v="West"/>
    <s v="FUR-FU-10000023"/>
    <x v="0"/>
    <s v="Furnishings"/>
    <n v="70.680000000000007"/>
    <n v="70.680000000000007"/>
    <n v="0"/>
    <n v="0"/>
  </r>
  <r>
    <x v="779"/>
    <d v="2016-11-08T00:00:00"/>
    <d v="2016-11-15T00:00:00"/>
    <x v="2"/>
    <x v="1"/>
    <x v="2"/>
    <s v="Noel Staavos"/>
    <s v="Home Office"/>
    <s v="Jacksonville"/>
    <x v="9"/>
    <n v="28540"/>
    <s v="South"/>
    <s v="FUR-FU-10000023"/>
    <x v="0"/>
    <s v="Furnishings"/>
    <n v="4.7119999999999997"/>
    <n v="5"/>
    <n v="-0.28800000000000026"/>
    <n v="-4.3200000000000037E-2"/>
  </r>
  <r>
    <x v="780"/>
    <d v="2018-09-09T00:00:00"/>
    <d v="2018-09-14T00:00:00"/>
    <x v="0"/>
    <x v="0"/>
    <x v="2"/>
    <s v="Sean O'Donnell"/>
    <s v="Home Office"/>
    <s v="Columbia"/>
    <x v="24"/>
    <n v="38401"/>
    <s v="South"/>
    <s v="FUR-FU-10000023"/>
    <x v="0"/>
    <s v="Furnishings"/>
    <n v="14.135999999999999"/>
    <n v="14.135999999999999"/>
    <n v="0"/>
    <n v="0"/>
  </r>
  <r>
    <x v="454"/>
    <d v="2015-10-31T00:00:00"/>
    <d v="2015-11-02T00:00:00"/>
    <x v="1"/>
    <x v="9"/>
    <x v="3"/>
    <s v="Anne McFarland"/>
    <s v="Home Office"/>
    <s v="Cranston"/>
    <x v="4"/>
    <n v="2920"/>
    <s v="East"/>
    <s v="FUR-FU-10000023"/>
    <x v="0"/>
    <s v="Furnishings"/>
    <n v="17.670000000000002"/>
    <n v="18"/>
    <n v="-0.32999999999999829"/>
    <n v="-4.9499999999999746E-2"/>
  </r>
  <r>
    <x v="307"/>
    <d v="2018-09-25T00:00:00"/>
    <d v="2018-10-01T00:00:00"/>
    <x v="0"/>
    <x v="0"/>
    <x v="2"/>
    <s v="Katrina Willman"/>
    <s v="Consumer"/>
    <s v="New York City"/>
    <x v="5"/>
    <n v="10009"/>
    <s v="East"/>
    <s v="FUR-FU-10000023"/>
    <x v="0"/>
    <s v="Furnishings"/>
    <n v="47.12"/>
    <n v="47.12"/>
    <n v="0"/>
    <n v="0"/>
  </r>
  <r>
    <x v="781"/>
    <d v="2016-03-05T00:00:00"/>
    <d v="2016-03-09T00:00:00"/>
    <x v="2"/>
    <x v="5"/>
    <x v="3"/>
    <s v="Maribeth Schnelling"/>
    <s v="Home Office"/>
    <s v="Chicago"/>
    <x v="0"/>
    <n v="60653"/>
    <s v="Central"/>
    <s v="FUR-FU-10000023"/>
    <x v="0"/>
    <s v="Furnishings"/>
    <n v="4.7119999999999997"/>
    <n v="5"/>
    <n v="-0.28800000000000026"/>
    <n v="-4.3200000000000037E-2"/>
  </r>
  <r>
    <x v="617"/>
    <d v="2017-11-20T00:00:00"/>
    <d v="2017-11-27T00:00:00"/>
    <x v="3"/>
    <x v="1"/>
    <x v="2"/>
    <s v="David Wiener"/>
    <s v="Home Office"/>
    <s v="Houston"/>
    <x v="13"/>
    <n v="77095"/>
    <s v="Central"/>
    <s v="FUR-FU-10000023"/>
    <x v="1"/>
    <s v="Furnishings"/>
    <n v="7.0679999999999996"/>
    <n v="5"/>
    <n v="2.0679999999999996"/>
    <n v="0.31019999999999992"/>
  </r>
  <r>
    <x v="782"/>
    <d v="2016-09-11T00:00:00"/>
    <d v="2016-09-12T00:00:00"/>
    <x v="2"/>
    <x v="0"/>
    <x v="0"/>
    <s v="George Bell"/>
    <s v="Home Office"/>
    <s v="Aurora"/>
    <x v="7"/>
    <n v="80013"/>
    <s v="West"/>
    <s v="FUR-FU-10000073"/>
    <x v="0"/>
    <s v="Furnishings"/>
    <n v="24.64"/>
    <n v="24.64"/>
    <n v="0"/>
    <n v="0"/>
  </r>
  <r>
    <x v="783"/>
    <d v="2017-07-14T00:00:00"/>
    <d v="2017-07-18T00:00:00"/>
    <x v="3"/>
    <x v="10"/>
    <x v="2"/>
    <s v="Raymond Buch"/>
    <s v="Corporate"/>
    <s v="San Francisco"/>
    <x v="1"/>
    <n v="94122"/>
    <s v="West"/>
    <s v="FUR-FU-10000073"/>
    <x v="0"/>
    <s v="Furnishings"/>
    <n v="30.8"/>
    <n v="30.8"/>
    <n v="0"/>
    <n v="0"/>
  </r>
  <r>
    <x v="484"/>
    <d v="2017-07-25T00:00:00"/>
    <d v="2017-07-31T00:00:00"/>
    <x v="3"/>
    <x v="10"/>
    <x v="2"/>
    <s v="Sanjit Chand"/>
    <s v="Corporate"/>
    <s v="Costa Mesa"/>
    <x v="1"/>
    <n v="92627"/>
    <s v="West"/>
    <s v="FUR-FU-10000073"/>
    <x v="0"/>
    <s v="Furnishings"/>
    <n v="69.3"/>
    <n v="69.3"/>
    <n v="0"/>
    <n v="0"/>
  </r>
  <r>
    <x v="784"/>
    <d v="2017-01-10T00:00:00"/>
    <d v="2017-01-17T00:00:00"/>
    <x v="3"/>
    <x v="6"/>
    <x v="2"/>
    <s v="Ken Black"/>
    <s v="Corporate"/>
    <s v="Seattle"/>
    <x v="6"/>
    <n v="98115"/>
    <s v="West"/>
    <s v="FUR-FU-10000076"/>
    <x v="0"/>
    <s v="Furnishings"/>
    <n v="79.92"/>
    <n v="79.92"/>
    <n v="0"/>
    <n v="0"/>
  </r>
  <r>
    <x v="419"/>
    <d v="2018-05-15T00:00:00"/>
    <d v="2018-05-20T00:00:00"/>
    <x v="0"/>
    <x v="2"/>
    <x v="2"/>
    <s v="Jason Fortune-"/>
    <s v="Home Office"/>
    <s v="Seattle"/>
    <x v="6"/>
    <n v="98103"/>
    <s v="West"/>
    <s v="FUR-FU-10000076"/>
    <x v="0"/>
    <s v="Furnishings"/>
    <n v="39.96"/>
    <n v="39.96"/>
    <n v="0"/>
    <n v="0"/>
  </r>
  <r>
    <x v="785"/>
    <d v="2016-07-02T00:00:00"/>
    <d v="2016-07-04T00:00:00"/>
    <x v="2"/>
    <x v="10"/>
    <x v="0"/>
    <s v="Frank Atkinson"/>
    <s v="Consumer"/>
    <s v="Raleigh"/>
    <x v="9"/>
    <n v="27604"/>
    <s v="South"/>
    <s v="FUR-FU-10000076"/>
    <x v="0"/>
    <s v="Furnishings"/>
    <n v="159.84"/>
    <n v="159.84"/>
    <n v="0"/>
    <n v="0"/>
  </r>
  <r>
    <x v="786"/>
    <d v="2017-10-28T00:00:00"/>
    <d v="2017-10-28T00:00:00"/>
    <x v="3"/>
    <x v="9"/>
    <x v="1"/>
    <s v="Patrick Gardner"/>
    <s v="Corporate"/>
    <s v="Boynton Beach"/>
    <x v="8"/>
    <n v="33437"/>
    <s v="South"/>
    <s v="FUR-FU-10000076"/>
    <x v="0"/>
    <s v="Furnishings"/>
    <n v="47.951999999999998"/>
    <n v="47.951999999999998"/>
    <n v="0"/>
    <n v="0"/>
  </r>
  <r>
    <x v="787"/>
    <d v="2015-05-20T00:00:00"/>
    <d v="2015-05-22T00:00:00"/>
    <x v="1"/>
    <x v="2"/>
    <x v="3"/>
    <s v="Randy Ferguson"/>
    <s v="Home Office"/>
    <s v="Dover"/>
    <x v="43"/>
    <n v="3820"/>
    <s v="East"/>
    <s v="FUR-FU-10000076"/>
    <x v="0"/>
    <s v="Furnishings"/>
    <n v="139.86000000000001"/>
    <n v="139.86000000000001"/>
    <n v="0"/>
    <n v="0"/>
  </r>
  <r>
    <x v="788"/>
    <d v="2018-10-04T00:00:00"/>
    <d v="2018-10-08T00:00:00"/>
    <x v="0"/>
    <x v="9"/>
    <x v="2"/>
    <s v="Paul Stevenson"/>
    <s v="Home Office"/>
    <s v="Clinton"/>
    <x v="14"/>
    <n v="20735"/>
    <s v="East"/>
    <s v="FUR-FU-10000076"/>
    <x v="0"/>
    <s v="Furnishings"/>
    <n v="19.98"/>
    <n v="18"/>
    <n v="1.9800000000000004"/>
    <n v="0.29700000000000004"/>
  </r>
  <r>
    <x v="789"/>
    <d v="2018-10-15T00:00:00"/>
    <d v="2018-10-20T00:00:00"/>
    <x v="0"/>
    <x v="9"/>
    <x v="2"/>
    <s v="Dionis Lloyd"/>
    <s v="Home Office"/>
    <s v="Thousand Oaks"/>
    <x v="1"/>
    <n v="91360"/>
    <s v="West"/>
    <s v="FUR-FU-10000087"/>
    <x v="0"/>
    <s v="Furnishings"/>
    <n v="22.72"/>
    <n v="18"/>
    <n v="4.7199999999999989"/>
    <n v="0.70799999999999985"/>
  </r>
  <r>
    <x v="790"/>
    <d v="2016-04-11T00:00:00"/>
    <d v="2016-04-17T00:00:00"/>
    <x v="2"/>
    <x v="8"/>
    <x v="2"/>
    <s v="Patrick Ryan"/>
    <s v="Corporate"/>
    <s v="Tampa"/>
    <x v="8"/>
    <n v="33614"/>
    <s v="South"/>
    <s v="FUR-FU-10000087"/>
    <x v="0"/>
    <s v="Furnishings"/>
    <n v="54.527999999999999"/>
    <n v="54.527999999999999"/>
    <n v="0"/>
    <n v="0"/>
  </r>
  <r>
    <x v="791"/>
    <d v="2016-11-21T00:00:00"/>
    <d v="2016-11-24T00:00:00"/>
    <x v="2"/>
    <x v="1"/>
    <x v="0"/>
    <s v="John Huston"/>
    <s v="Home Office"/>
    <s v="Monroe"/>
    <x v="9"/>
    <n v="28110"/>
    <s v="South"/>
    <s v="FUR-FU-10000087"/>
    <x v="0"/>
    <s v="Furnishings"/>
    <n v="18.175999999999998"/>
    <n v="18"/>
    <n v="0.17599999999999838"/>
    <n v="2.6399999999999757E-2"/>
  </r>
  <r>
    <x v="792"/>
    <d v="2018-12-23T00:00:00"/>
    <d v="2018-12-27T00:00:00"/>
    <x v="0"/>
    <x v="3"/>
    <x v="2"/>
    <s v="Darren Koutras"/>
    <s v="Consumer"/>
    <s v="Hendersonville"/>
    <x v="24"/>
    <n v="37075"/>
    <s v="South"/>
    <s v="FUR-FU-10000087"/>
    <x v="0"/>
    <s v="Furnishings"/>
    <n v="72.703999999999994"/>
    <n v="72.703999999999994"/>
    <n v="0"/>
    <n v="0"/>
  </r>
  <r>
    <x v="793"/>
    <d v="2016-11-28T00:00:00"/>
    <d v="2016-12-03T00:00:00"/>
    <x v="2"/>
    <x v="1"/>
    <x v="2"/>
    <s v="Mark Cousins"/>
    <s v="Home Office"/>
    <s v="New York City"/>
    <x v="5"/>
    <n v="10035"/>
    <s v="East"/>
    <s v="FUR-FU-10000087"/>
    <x v="0"/>
    <s v="Furnishings"/>
    <n v="68.16"/>
    <n v="68.16"/>
    <n v="0"/>
    <n v="0"/>
  </r>
  <r>
    <x v="794"/>
    <d v="2016-12-24T00:00:00"/>
    <d v="2016-12-27T00:00:00"/>
    <x v="2"/>
    <x v="3"/>
    <x v="0"/>
    <s v="Joni Blumstein"/>
    <s v="Home Office"/>
    <s v="Dublin"/>
    <x v="22"/>
    <n v="43017"/>
    <s v="East"/>
    <s v="FUR-FU-10000087"/>
    <x v="0"/>
    <s v="Furnishings"/>
    <n v="72.703999999999994"/>
    <n v="72.703999999999994"/>
    <n v="0"/>
    <n v="0"/>
  </r>
  <r>
    <x v="795"/>
    <d v="2018-10-20T00:00:00"/>
    <d v="2018-10-20T00:00:00"/>
    <x v="0"/>
    <x v="9"/>
    <x v="1"/>
    <s v="Pete Takahito"/>
    <s v="Consumer"/>
    <s v="Jacksonville"/>
    <x v="8"/>
    <n v="32216"/>
    <s v="South"/>
    <s v="FUR-FU-10000175"/>
    <x v="0"/>
    <s v="Furnishings"/>
    <n v="43.936"/>
    <n v="43.936"/>
    <n v="0"/>
    <n v="0"/>
  </r>
  <r>
    <x v="796"/>
    <d v="2018-12-07T00:00:00"/>
    <d v="2018-12-11T00:00:00"/>
    <x v="0"/>
    <x v="3"/>
    <x v="2"/>
    <s v="Debra Catini"/>
    <s v="Home Office"/>
    <s v="Richmond"/>
    <x v="17"/>
    <n v="23223"/>
    <s v="South"/>
    <s v="FUR-FU-10000175"/>
    <x v="0"/>
    <s v="Furnishings"/>
    <n v="82.38"/>
    <n v="82.38"/>
    <n v="0"/>
    <n v="0"/>
  </r>
  <r>
    <x v="576"/>
    <d v="2015-11-11T00:00:00"/>
    <d v="2015-11-15T00:00:00"/>
    <x v="1"/>
    <x v="1"/>
    <x v="2"/>
    <s v="Brosina Hoffman"/>
    <s v="Home Office"/>
    <s v="Chicago"/>
    <x v="0"/>
    <n v="60653"/>
    <s v="Central"/>
    <s v="FUR-FU-10000175"/>
    <x v="0"/>
    <s v="Furnishings"/>
    <n v="10.984"/>
    <n v="18"/>
    <n v="-7.016"/>
    <n v="-1.0524"/>
  </r>
  <r>
    <x v="797"/>
    <d v="2016-05-12T00:00:00"/>
    <d v="2016-05-17T00:00:00"/>
    <x v="2"/>
    <x v="2"/>
    <x v="2"/>
    <s v="James Galang"/>
    <s v="Home Office"/>
    <s v="Houston"/>
    <x v="13"/>
    <n v="77041"/>
    <s v="Central"/>
    <s v="FUR-FU-10000175"/>
    <x v="0"/>
    <s v="Furnishings"/>
    <n v="21.968"/>
    <n v="18"/>
    <n v="3.968"/>
    <n v="0.59519999999999995"/>
  </r>
  <r>
    <x v="798"/>
    <d v="2018-08-21T00:00:00"/>
    <d v="2018-08-22T00:00:00"/>
    <x v="0"/>
    <x v="7"/>
    <x v="0"/>
    <s v="Patrick Ryan"/>
    <s v="Home Office"/>
    <s v="Oakland"/>
    <x v="1"/>
    <n v="94601"/>
    <s v="West"/>
    <s v="FUR-FU-10000193"/>
    <x v="0"/>
    <s v="Furnishings"/>
    <n v="129.91999999999999"/>
    <n v="129.91999999999999"/>
    <n v="0"/>
    <n v="0"/>
  </r>
  <r>
    <x v="799"/>
    <d v="2015-10-22T00:00:00"/>
    <d v="2015-10-26T00:00:00"/>
    <x v="1"/>
    <x v="9"/>
    <x v="2"/>
    <s v="Nicole Brennan"/>
    <s v="Home Office"/>
    <s v="Bossier City"/>
    <x v="2"/>
    <n v="71111"/>
    <s v="South"/>
    <s v="FUR-FU-10000193"/>
    <x v="0"/>
    <s v="Furnishings"/>
    <n v="129.91999999999999"/>
    <n v="129.91999999999999"/>
    <n v="0"/>
    <n v="0"/>
  </r>
  <r>
    <x v="67"/>
    <d v="2018-04-23T00:00:00"/>
    <d v="2018-04-27T00:00:00"/>
    <x v="0"/>
    <x v="8"/>
    <x v="2"/>
    <s v="Parhena Norris"/>
    <s v="Home Office"/>
    <s v="Clarksville"/>
    <x v="24"/>
    <n v="37042"/>
    <s v="South"/>
    <s v="FUR-FU-10000193"/>
    <x v="0"/>
    <s v="Furnishings"/>
    <n v="77.951999999999998"/>
    <n v="77.951999999999998"/>
    <n v="0"/>
    <n v="0"/>
  </r>
  <r>
    <x v="572"/>
    <d v="2016-08-21T00:00:00"/>
    <d v="2016-08-25T00:00:00"/>
    <x v="2"/>
    <x v="7"/>
    <x v="2"/>
    <s v="Katherine Nockton"/>
    <s v="Corporate"/>
    <s v="Springfield"/>
    <x v="22"/>
    <n v="45503"/>
    <s v="East"/>
    <s v="FUR-FU-10000193"/>
    <x v="0"/>
    <s v="Furnishings"/>
    <n v="25.984000000000002"/>
    <n v="25.984000000000002"/>
    <n v="0"/>
    <n v="0"/>
  </r>
  <r>
    <x v="800"/>
    <d v="2015-12-29T00:00:00"/>
    <d v="2016-01-05T00:00:00"/>
    <x v="1"/>
    <x v="3"/>
    <x v="2"/>
    <s v="Zuschuss Carroll"/>
    <s v="Home Office"/>
    <s v="Chicago"/>
    <x v="0"/>
    <n v="60610"/>
    <s v="Central"/>
    <s v="FUR-FU-10000193"/>
    <x v="0"/>
    <s v="Furnishings"/>
    <n v="38.975999999999999"/>
    <n v="38.975999999999999"/>
    <n v="0"/>
    <n v="0"/>
  </r>
  <r>
    <x v="801"/>
    <d v="2016-11-07T00:00:00"/>
    <d v="2016-11-12T00:00:00"/>
    <x v="2"/>
    <x v="1"/>
    <x v="2"/>
    <s v="Adrian Barton"/>
    <s v="Home Office"/>
    <s v="Houston"/>
    <x v="13"/>
    <n v="77041"/>
    <s v="Central"/>
    <s v="FUR-FU-10000193"/>
    <x v="0"/>
    <s v="Furnishings"/>
    <n v="64.959999999999994"/>
    <n v="80"/>
    <n v="-15.040000000000006"/>
    <n v="-2.2560000000000007"/>
  </r>
  <r>
    <x v="802"/>
    <d v="2017-06-14T00:00:00"/>
    <d v="2017-06-17T00:00:00"/>
    <x v="3"/>
    <x v="4"/>
    <x v="0"/>
    <s v="Paul Van Hugh"/>
    <s v="Home Office"/>
    <s v="San Francisco"/>
    <x v="1"/>
    <n v="94122"/>
    <s v="West"/>
    <s v="FUR-FU-10000206"/>
    <x v="0"/>
    <s v="Furnishings"/>
    <n v="8.73"/>
    <n v="18"/>
    <n v="-9.27"/>
    <n v="-1.3904999999999998"/>
  </r>
  <r>
    <x v="803"/>
    <d v="2017-04-17T00:00:00"/>
    <d v="2017-04-21T00:00:00"/>
    <x v="3"/>
    <x v="8"/>
    <x v="3"/>
    <s v="Ben Ferrer"/>
    <s v="Home Office"/>
    <s v="Raleigh"/>
    <x v="9"/>
    <n v="27604"/>
    <s v="South"/>
    <s v="FUR-FU-10000206"/>
    <x v="1"/>
    <s v="Furnishings"/>
    <n v="18.623999999999999"/>
    <n v="18"/>
    <n v="0.62399999999999878"/>
    <n v="9.3599999999999808E-2"/>
  </r>
  <r>
    <x v="804"/>
    <d v="2018-11-20T00:00:00"/>
    <d v="2018-11-26T00:00:00"/>
    <x v="0"/>
    <x v="1"/>
    <x v="2"/>
    <s v="Brian Thompson"/>
    <s v="Home Office"/>
    <s v="Newark"/>
    <x v="22"/>
    <n v="43055"/>
    <s v="East"/>
    <s v="FUR-FU-10000206"/>
    <x v="0"/>
    <s v="Furnishings"/>
    <n v="4.6559999999999997"/>
    <n v="5"/>
    <n v="-0.34400000000000031"/>
    <n v="-5.1600000000000042E-2"/>
  </r>
  <r>
    <x v="805"/>
    <d v="2017-11-19T00:00:00"/>
    <d v="2017-11-24T00:00:00"/>
    <x v="3"/>
    <x v="1"/>
    <x v="2"/>
    <s v="Eric Hoffmann"/>
    <s v="Home Office"/>
    <s v="Houston"/>
    <x v="13"/>
    <n v="77041"/>
    <s v="Central"/>
    <s v="FUR-FU-10000206"/>
    <x v="0"/>
    <s v="Furnishings"/>
    <n v="2.3279999999999998"/>
    <n v="5"/>
    <n v="-2.6720000000000002"/>
    <n v="-0.40079999999999999"/>
  </r>
  <r>
    <x v="806"/>
    <d v="2017-12-23T00:00:00"/>
    <d v="2017-12-26T00:00:00"/>
    <x v="3"/>
    <x v="3"/>
    <x v="3"/>
    <s v="Laura Armstrong"/>
    <s v="Home Office"/>
    <s v="Houston"/>
    <x v="13"/>
    <n v="77041"/>
    <s v="Central"/>
    <s v="FUR-FU-10000206"/>
    <x v="0"/>
    <s v="Furnishings"/>
    <n v="2.3279999999999998"/>
    <n v="5"/>
    <n v="-2.6720000000000002"/>
    <n v="-0.40079999999999999"/>
  </r>
  <r>
    <x v="807"/>
    <d v="2018-03-20T00:00:00"/>
    <d v="2018-03-25T00:00:00"/>
    <x v="0"/>
    <x v="5"/>
    <x v="3"/>
    <s v="Troy Blackwell"/>
    <s v="Home Office"/>
    <s v="Columbus"/>
    <x v="33"/>
    <n v="47201"/>
    <s v="Central"/>
    <s v="FUR-FU-10000206"/>
    <x v="0"/>
    <s v="Furnishings"/>
    <n v="2.91"/>
    <n v="5"/>
    <n v="-2.09"/>
    <n v="-0.31349999999999995"/>
  </r>
  <r>
    <x v="808"/>
    <d v="2018-11-18T00:00:00"/>
    <d v="2018-11-18T00:00:00"/>
    <x v="0"/>
    <x v="1"/>
    <x v="1"/>
    <s v="Nona Balk"/>
    <s v="Home Office"/>
    <s v="Milwaukee"/>
    <x v="16"/>
    <n v="53209"/>
    <s v="Central"/>
    <s v="FUR-FU-10000206"/>
    <x v="0"/>
    <s v="Furnishings"/>
    <n v="5.82"/>
    <n v="5"/>
    <n v="0.82000000000000028"/>
    <n v="0.12300000000000004"/>
  </r>
  <r>
    <x v="52"/>
    <d v="2017-07-04T00:00:00"/>
    <d v="2017-07-06T00:00:00"/>
    <x v="3"/>
    <x v="10"/>
    <x v="0"/>
    <s v="Anna Andreadi"/>
    <s v="Corporate"/>
    <s v="San Francisco"/>
    <x v="1"/>
    <n v="94109"/>
    <s v="West"/>
    <s v="FUR-FU-10000221"/>
    <x v="0"/>
    <s v="Furnishings"/>
    <n v="25.4"/>
    <n v="25.4"/>
    <n v="0"/>
    <n v="0"/>
  </r>
  <r>
    <x v="809"/>
    <d v="2017-07-04T00:00:00"/>
    <d v="2017-07-04T00:00:00"/>
    <x v="3"/>
    <x v="10"/>
    <x v="1"/>
    <s v="Rick Bensley"/>
    <s v="Corporate"/>
    <s v="Seattle"/>
    <x v="6"/>
    <n v="98103"/>
    <s v="West"/>
    <s v="FUR-FU-10000221"/>
    <x v="0"/>
    <s v="Furnishings"/>
    <n v="25.4"/>
    <n v="25.4"/>
    <n v="0"/>
    <n v="0"/>
  </r>
  <r>
    <x v="810"/>
    <d v="2016-12-18T00:00:00"/>
    <d v="2016-12-25T00:00:00"/>
    <x v="2"/>
    <x v="3"/>
    <x v="2"/>
    <s v="Robert Barroso"/>
    <s v="Home Office"/>
    <s v="Memphis"/>
    <x v="24"/>
    <n v="38109"/>
    <s v="South"/>
    <s v="FUR-FU-10000221"/>
    <x v="0"/>
    <s v="Furnishings"/>
    <n v="20.32"/>
    <n v="18"/>
    <n v="2.3200000000000003"/>
    <n v="0.34800000000000003"/>
  </r>
  <r>
    <x v="811"/>
    <d v="2015-09-30T00:00:00"/>
    <d v="2015-10-06T00:00:00"/>
    <x v="1"/>
    <x v="0"/>
    <x v="2"/>
    <s v="Maya Herman"/>
    <s v="Home Office"/>
    <s v="New York City"/>
    <x v="5"/>
    <n v="10035"/>
    <s v="East"/>
    <s v="FUR-FU-10000221"/>
    <x v="0"/>
    <s v="Furnishings"/>
    <n v="15.24"/>
    <n v="18"/>
    <n v="-2.76"/>
    <n v="-0.41399999999999998"/>
  </r>
  <r>
    <x v="225"/>
    <d v="2015-12-01T00:00:00"/>
    <d v="2015-12-03T00:00:00"/>
    <x v="1"/>
    <x v="3"/>
    <x v="3"/>
    <s v="Joe Kamberova"/>
    <s v="Home Office"/>
    <s v="Columbus"/>
    <x v="22"/>
    <n v="43229"/>
    <s v="East"/>
    <s v="FUR-FU-10000221"/>
    <x v="0"/>
    <s v="Furnishings"/>
    <n v="8.1280000000000001"/>
    <n v="18"/>
    <n v="-9.8719999999999999"/>
    <n v="-1.4807999999999999"/>
  </r>
  <r>
    <x v="812"/>
    <d v="2017-03-19T00:00:00"/>
    <d v="2017-03-21T00:00:00"/>
    <x v="3"/>
    <x v="5"/>
    <x v="3"/>
    <s v="Susan Vittorini"/>
    <s v="Home Office"/>
    <s v="Oceanside"/>
    <x v="5"/>
    <n v="11572"/>
    <s v="East"/>
    <s v="FUR-FU-10000221"/>
    <x v="1"/>
    <s v="Furnishings"/>
    <n v="20.32"/>
    <n v="18"/>
    <n v="2.3200000000000003"/>
    <n v="0.34800000000000003"/>
  </r>
  <r>
    <x v="813"/>
    <d v="2018-09-15T00:00:00"/>
    <d v="2018-09-19T00:00:00"/>
    <x v="0"/>
    <x v="0"/>
    <x v="2"/>
    <s v="Meg O'Connel"/>
    <s v="Home Office"/>
    <s v="New York City"/>
    <x v="5"/>
    <n v="10009"/>
    <s v="East"/>
    <s v="FUR-FU-10000221"/>
    <x v="0"/>
    <s v="Furnishings"/>
    <n v="35.56"/>
    <n v="35.56"/>
    <n v="0"/>
    <n v="0"/>
  </r>
  <r>
    <x v="814"/>
    <d v="2015-02-20T00:00:00"/>
    <d v="2015-02-26T00:00:00"/>
    <x v="1"/>
    <x v="11"/>
    <x v="2"/>
    <s v="Linda Cazamias"/>
    <s v="Home Office"/>
    <s v="Richmond"/>
    <x v="33"/>
    <n v="47374"/>
    <s v="Central"/>
    <s v="FUR-FU-10000221"/>
    <x v="0"/>
    <s v="Furnishings"/>
    <n v="20.32"/>
    <n v="18"/>
    <n v="2.3200000000000003"/>
    <n v="0.34800000000000003"/>
  </r>
  <r>
    <x v="815"/>
    <d v="2015-11-25T00:00:00"/>
    <d v="2015-11-30T00:00:00"/>
    <x v="1"/>
    <x v="1"/>
    <x v="2"/>
    <s v="Matt Collister"/>
    <s v="Home Office"/>
    <s v="Arlington"/>
    <x v="13"/>
    <n v="76017"/>
    <s v="Central"/>
    <s v="FUR-FU-10000221"/>
    <x v="0"/>
    <s v="Furnishings"/>
    <n v="6.0960000000000001"/>
    <n v="5"/>
    <n v="1.0960000000000001"/>
    <n v="0.16440000000000002"/>
  </r>
  <r>
    <x v="816"/>
    <d v="2018-04-30T00:00:00"/>
    <d v="2018-05-05T00:00:00"/>
    <x v="0"/>
    <x v="8"/>
    <x v="2"/>
    <s v="Don Jones"/>
    <s v="Home Office"/>
    <s v="San Francisco"/>
    <x v="1"/>
    <n v="94110"/>
    <s v="West"/>
    <s v="FUR-FU-10000222"/>
    <x v="0"/>
    <s v="Furnishings"/>
    <n v="64.959999999999994"/>
    <n v="64.959999999999994"/>
    <n v="0"/>
    <n v="0"/>
  </r>
  <r>
    <x v="817"/>
    <d v="2016-12-03T00:00:00"/>
    <d v="2016-12-07T00:00:00"/>
    <x v="2"/>
    <x v="3"/>
    <x v="2"/>
    <s v="Jack Garza"/>
    <s v="Home Office"/>
    <s v="Jacksonville"/>
    <x v="9"/>
    <n v="28540"/>
    <s v="South"/>
    <s v="FUR-FU-10000222"/>
    <x v="0"/>
    <s v="Furnishings"/>
    <n v="77.951999999999998"/>
    <n v="77.951999999999998"/>
    <n v="0"/>
    <n v="0"/>
  </r>
  <r>
    <x v="818"/>
    <d v="2015-09-15T00:00:00"/>
    <d v="2015-09-19T00:00:00"/>
    <x v="1"/>
    <x v="0"/>
    <x v="2"/>
    <s v="Monica Federle"/>
    <s v="Corporate"/>
    <s v="Philadelphia"/>
    <x v="12"/>
    <n v="19120"/>
    <s v="East"/>
    <s v="FUR-FU-10000222"/>
    <x v="0"/>
    <s v="Furnishings"/>
    <n v="103.93600000000001"/>
    <n v="103.93600000000001"/>
    <n v="0"/>
    <n v="0"/>
  </r>
  <r>
    <x v="819"/>
    <d v="2015-10-07T00:00:00"/>
    <d v="2015-10-13T00:00:00"/>
    <x v="1"/>
    <x v="9"/>
    <x v="2"/>
    <s v="Mathew Reese"/>
    <s v="Home Office"/>
    <s v="Philadelphia"/>
    <x v="12"/>
    <n v="19140"/>
    <s v="East"/>
    <s v="FUR-FU-10000222"/>
    <x v="0"/>
    <s v="Furnishings"/>
    <n v="129.91999999999999"/>
    <n v="129.91999999999999"/>
    <n v="0"/>
    <n v="0"/>
  </r>
  <r>
    <x v="820"/>
    <d v="2018-08-26T00:00:00"/>
    <d v="2018-09-01T00:00:00"/>
    <x v="0"/>
    <x v="7"/>
    <x v="2"/>
    <s v="Darren Powers"/>
    <s v="Home Office"/>
    <s v="Chicago"/>
    <x v="0"/>
    <n v="60610"/>
    <s v="Central"/>
    <s v="FUR-FU-10000222"/>
    <x v="0"/>
    <s v="Furnishings"/>
    <n v="64.959999999999994"/>
    <n v="64.959999999999994"/>
    <n v="0"/>
    <n v="0"/>
  </r>
  <r>
    <x v="821"/>
    <d v="2015-06-02T00:00:00"/>
    <d v="2015-06-07T00:00:00"/>
    <x v="1"/>
    <x v="4"/>
    <x v="2"/>
    <s v="Christine Kargatis"/>
    <s v="Home Office"/>
    <s v="Orem"/>
    <x v="28"/>
    <n v="84057"/>
    <s v="West"/>
    <s v="FUR-FU-10000246"/>
    <x v="0"/>
    <s v="Furnishings"/>
    <n v="73.319999999999993"/>
    <n v="73.319999999999993"/>
    <n v="0"/>
    <n v="0"/>
  </r>
  <r>
    <x v="822"/>
    <d v="2017-09-22T00:00:00"/>
    <d v="2017-09-27T00:00:00"/>
    <x v="3"/>
    <x v="0"/>
    <x v="2"/>
    <s v="Suzanne McNair"/>
    <s v="Corporate"/>
    <s v="Broomfield"/>
    <x v="7"/>
    <n v="80020"/>
    <s v="West"/>
    <s v="FUR-FU-10000246"/>
    <x v="0"/>
    <s v="Furnishings"/>
    <n v="68.432000000000002"/>
    <n v="68.432000000000002"/>
    <n v="0"/>
    <n v="0"/>
  </r>
  <r>
    <x v="823"/>
    <d v="2018-09-23T00:00:00"/>
    <d v="2018-09-27T00:00:00"/>
    <x v="0"/>
    <x v="0"/>
    <x v="2"/>
    <s v="Brooke Gillingham"/>
    <s v="Corporate"/>
    <s v="Louisville"/>
    <x v="7"/>
    <n v="80027"/>
    <s v="West"/>
    <s v="FUR-FU-10000246"/>
    <x v="0"/>
    <s v="Furnishings"/>
    <n v="29.327999999999999"/>
    <n v="29.327999999999999"/>
    <n v="0"/>
    <n v="0"/>
  </r>
  <r>
    <x v="824"/>
    <d v="2017-10-20T00:00:00"/>
    <d v="2017-10-26T00:00:00"/>
    <x v="3"/>
    <x v="9"/>
    <x v="2"/>
    <s v="Lindsay Castell"/>
    <s v="Corporate"/>
    <s v="Arlington"/>
    <x v="17"/>
    <n v="22204"/>
    <s v="South"/>
    <s v="FUR-FU-10000246"/>
    <x v="0"/>
    <s v="Furnishings"/>
    <n v="61.1"/>
    <n v="61.1"/>
    <n v="0"/>
    <n v="0"/>
  </r>
  <r>
    <x v="473"/>
    <d v="2017-09-05T00:00:00"/>
    <d v="2017-09-07T00:00:00"/>
    <x v="3"/>
    <x v="0"/>
    <x v="3"/>
    <s v="Pete Kriz"/>
    <s v="Corporate"/>
    <s v="Detroit"/>
    <x v="10"/>
    <n v="48227"/>
    <s v="Central"/>
    <s v="FUR-FU-10000246"/>
    <x v="0"/>
    <s v="Furnishings"/>
    <n v="12.22"/>
    <n v="12.22"/>
    <n v="0"/>
    <n v="0"/>
  </r>
  <r>
    <x v="825"/>
    <d v="2018-09-11T00:00:00"/>
    <d v="2018-09-11T00:00:00"/>
    <x v="0"/>
    <x v="0"/>
    <x v="1"/>
    <s v="Cassandra Brandow"/>
    <s v="Home Office"/>
    <s v="San Francisco"/>
    <x v="1"/>
    <n v="94110"/>
    <s v="West"/>
    <s v="FUR-FU-10000260"/>
    <x v="0"/>
    <s v="Furnishings"/>
    <n v="32.36"/>
    <n v="100"/>
    <n v="-67.64"/>
    <n v="-10.145999999999999"/>
  </r>
  <r>
    <x v="247"/>
    <d v="2017-09-05T00:00:00"/>
    <d v="2017-09-09T00:00:00"/>
    <x v="3"/>
    <x v="0"/>
    <x v="2"/>
    <s v="Dean Braden"/>
    <s v="Corporate"/>
    <s v="Philadelphia"/>
    <x v="12"/>
    <n v="19134"/>
    <s v="East"/>
    <s v="FUR-FU-10000260"/>
    <x v="0"/>
    <s v="Furnishings"/>
    <n v="58.247999999999998"/>
    <n v="58.247999999999998"/>
    <n v="0"/>
    <n v="0"/>
  </r>
  <r>
    <x v="826"/>
    <d v="2018-12-09T00:00:00"/>
    <d v="2018-12-11T00:00:00"/>
    <x v="0"/>
    <x v="3"/>
    <x v="0"/>
    <s v="Ken Brennan"/>
    <s v="Corporate"/>
    <s v="Houston"/>
    <x v="13"/>
    <n v="77041"/>
    <s v="Central"/>
    <s v="FUR-FU-10000260"/>
    <x v="0"/>
    <s v="Furnishings"/>
    <n v="9.7080000000000002"/>
    <n v="9.7080000000000002"/>
    <n v="0"/>
    <n v="0"/>
  </r>
  <r>
    <x v="827"/>
    <d v="2017-12-22T00:00:00"/>
    <d v="2017-12-28T00:00:00"/>
    <x v="3"/>
    <x v="3"/>
    <x v="2"/>
    <s v="Duane Noonan"/>
    <s v="Home Office"/>
    <s v="Moreno Valley"/>
    <x v="1"/>
    <n v="92553"/>
    <s v="West"/>
    <s v="FUR-FU-10000277"/>
    <x v="1"/>
    <s v="Furnishings"/>
    <n v="842.72"/>
    <n v="842.72"/>
    <n v="0"/>
    <n v="0"/>
  </r>
  <r>
    <x v="828"/>
    <d v="2015-09-28T00:00:00"/>
    <d v="2015-10-03T00:00:00"/>
    <x v="1"/>
    <x v="0"/>
    <x v="2"/>
    <s v="Xylona Preis"/>
    <s v="Consumer"/>
    <s v="Hollywood"/>
    <x v="8"/>
    <n v="33021"/>
    <s v="South"/>
    <s v="FUR-FU-10000277"/>
    <x v="0"/>
    <s v="Furnishings"/>
    <n v="337.08800000000002"/>
    <n v="337.08800000000002"/>
    <n v="0"/>
    <n v="0"/>
  </r>
  <r>
    <x v="829"/>
    <d v="2016-09-11T00:00:00"/>
    <d v="2016-09-15T00:00:00"/>
    <x v="2"/>
    <x v="0"/>
    <x v="3"/>
    <s v="Don Miller"/>
    <s v="Home Office"/>
    <s v="New York City"/>
    <x v="5"/>
    <n v="10035"/>
    <s v="East"/>
    <s v="FUR-FU-10000277"/>
    <x v="0"/>
    <s v="Furnishings"/>
    <n v="210.68"/>
    <n v="210.68"/>
    <n v="0"/>
    <n v="0"/>
  </r>
  <r>
    <x v="830"/>
    <d v="2018-10-23T00:00:00"/>
    <d v="2018-10-24T00:00:00"/>
    <x v="0"/>
    <x v="9"/>
    <x v="0"/>
    <s v="Adam Hart"/>
    <s v="Corporate"/>
    <s v="Cranston"/>
    <x v="4"/>
    <n v="2920"/>
    <s v="East"/>
    <s v="FUR-FU-10000277"/>
    <x v="0"/>
    <s v="Furnishings"/>
    <n v="210.68"/>
    <n v="80"/>
    <n v="130.68"/>
    <n v="19.602"/>
  </r>
  <r>
    <x v="831"/>
    <d v="2017-09-02T00:00:00"/>
    <d v="2017-09-04T00:00:00"/>
    <x v="3"/>
    <x v="0"/>
    <x v="0"/>
    <s v="Tom Ashbrook"/>
    <s v="Corporate"/>
    <s v="Chicago"/>
    <x v="0"/>
    <n v="60653"/>
    <s v="Central"/>
    <s v="FUR-FU-10000277"/>
    <x v="0"/>
    <s v="Furnishings"/>
    <n v="84.272000000000006"/>
    <n v="84.272000000000006"/>
    <n v="0"/>
    <n v="0"/>
  </r>
  <r>
    <x v="832"/>
    <d v="2018-02-02T00:00:00"/>
    <d v="2018-02-07T00:00:00"/>
    <x v="0"/>
    <x v="11"/>
    <x v="2"/>
    <s v="Bill Overfelt"/>
    <s v="Corporate"/>
    <s v="San Diego"/>
    <x v="1"/>
    <n v="92105"/>
    <s v="West"/>
    <s v="FUR-FU-10000293"/>
    <x v="0"/>
    <s v="Furnishings"/>
    <n v="210.58"/>
    <n v="210.58"/>
    <n v="0"/>
    <n v="0"/>
  </r>
  <r>
    <x v="833"/>
    <d v="2016-07-03T00:00:00"/>
    <d v="2016-07-05T00:00:00"/>
    <x v="2"/>
    <x v="10"/>
    <x v="0"/>
    <s v="Deirdre Greer"/>
    <s v="Consumer"/>
    <s v="Philadelphia"/>
    <x v="12"/>
    <n v="19134"/>
    <s v="East"/>
    <s v="FUR-FU-10000293"/>
    <x v="0"/>
    <s v="Furnishings"/>
    <n v="168.464"/>
    <n v="168.464"/>
    <n v="0"/>
    <n v="0"/>
  </r>
  <r>
    <x v="834"/>
    <d v="2018-06-26T00:00:00"/>
    <d v="2018-07-01T00:00:00"/>
    <x v="0"/>
    <x v="4"/>
    <x v="2"/>
    <s v="Denny Blanton"/>
    <s v="Home Office"/>
    <s v="La Porte"/>
    <x v="33"/>
    <n v="46350"/>
    <s v="Central"/>
    <s v="FUR-FU-10000293"/>
    <x v="0"/>
    <s v="Furnishings"/>
    <n v="526.45000000000005"/>
    <n v="526.45000000000005"/>
    <n v="0"/>
    <n v="0"/>
  </r>
  <r>
    <x v="835"/>
    <d v="2018-07-09T00:00:00"/>
    <d v="2018-07-14T00:00:00"/>
    <x v="0"/>
    <x v="10"/>
    <x v="2"/>
    <s v="Sean Miller"/>
    <s v="Home Office"/>
    <s v="Lafayette"/>
    <x v="33"/>
    <n v="47905"/>
    <s v="Central"/>
    <s v="FUR-FU-10000293"/>
    <x v="0"/>
    <s v="Furnishings"/>
    <n v="526.45000000000005"/>
    <n v="526.45000000000005"/>
    <n v="0"/>
    <n v="0"/>
  </r>
  <r>
    <x v="836"/>
    <d v="2016-11-19T00:00:00"/>
    <d v="2016-11-21T00:00:00"/>
    <x v="2"/>
    <x v="1"/>
    <x v="3"/>
    <s v="Tony Chapman"/>
    <s v="Home Office"/>
    <s v="Seattle"/>
    <x v="6"/>
    <n v="98115"/>
    <s v="West"/>
    <s v="FUR-FU-10000305"/>
    <x v="0"/>
    <s v="Furnishings"/>
    <n v="141.96"/>
    <n v="141.96"/>
    <n v="0"/>
    <n v="0"/>
  </r>
  <r>
    <x v="741"/>
    <d v="2018-11-12T00:00:00"/>
    <d v="2018-11-12T00:00:00"/>
    <x v="0"/>
    <x v="1"/>
    <x v="1"/>
    <s v="Eugene Moren"/>
    <s v="Home Office"/>
    <s v="Glendale"/>
    <x v="18"/>
    <n v="85301"/>
    <s v="West"/>
    <s v="FUR-FU-10000305"/>
    <x v="0"/>
    <s v="Furnishings"/>
    <n v="113.568"/>
    <n v="100"/>
    <n v="13.567999999999998"/>
    <n v="2.0351999999999997"/>
  </r>
  <r>
    <x v="837"/>
    <d v="2016-08-07T00:00:00"/>
    <d v="2016-08-08T00:00:00"/>
    <x v="2"/>
    <x v="7"/>
    <x v="0"/>
    <s v="Kelly Williams"/>
    <s v="Home Office"/>
    <s v="Kirkwood"/>
    <x v="20"/>
    <n v="63122"/>
    <s v="Central"/>
    <s v="FUR-FU-10000305"/>
    <x v="0"/>
    <s v="Furnishings"/>
    <n v="212.94"/>
    <n v="212.94"/>
    <n v="0"/>
    <n v="0"/>
  </r>
  <r>
    <x v="838"/>
    <d v="2016-03-06T00:00:00"/>
    <d v="2016-03-11T00:00:00"/>
    <x v="2"/>
    <x v="5"/>
    <x v="2"/>
    <s v="John Lucas"/>
    <s v="Home Office"/>
    <s v="San Francisco"/>
    <x v="1"/>
    <n v="94122"/>
    <s v="West"/>
    <s v="FUR-FU-10000308"/>
    <x v="0"/>
    <s v="Furnishings"/>
    <n v="435.26"/>
    <n v="435.26"/>
    <n v="0"/>
    <n v="0"/>
  </r>
  <r>
    <x v="839"/>
    <d v="2016-11-08T00:00:00"/>
    <d v="2016-11-13T00:00:00"/>
    <x v="2"/>
    <x v="1"/>
    <x v="3"/>
    <s v="Rob Haberlin"/>
    <s v="Home Office"/>
    <s v="Hampton"/>
    <x v="17"/>
    <n v="23666"/>
    <s v="South"/>
    <s v="FUR-FU-10000308"/>
    <x v="0"/>
    <s v="Furnishings"/>
    <n v="186.54"/>
    <n v="186.54"/>
    <n v="0"/>
    <n v="0"/>
  </r>
  <r>
    <x v="840"/>
    <d v="2017-08-26T00:00:00"/>
    <d v="2017-08-30T00:00:00"/>
    <x v="3"/>
    <x v="7"/>
    <x v="2"/>
    <s v="Xylona Preis"/>
    <s v="Corporate"/>
    <s v="Athens"/>
    <x v="19"/>
    <n v="30605"/>
    <s v="South"/>
    <s v="FUR-FU-10000308"/>
    <x v="2"/>
    <s v="Furnishings"/>
    <n v="186.54"/>
    <n v="186.54"/>
    <n v="0"/>
    <n v="0"/>
  </r>
  <r>
    <x v="841"/>
    <d v="2015-05-18T00:00:00"/>
    <d v="2015-05-20T00:00:00"/>
    <x v="1"/>
    <x v="2"/>
    <x v="3"/>
    <s v="Ted Trevino"/>
    <s v="Home Office"/>
    <s v="Akron"/>
    <x v="22"/>
    <n v="44312"/>
    <s v="East"/>
    <s v="FUR-FU-10000308"/>
    <x v="0"/>
    <s v="Furnishings"/>
    <n v="149.232"/>
    <n v="149.232"/>
    <n v="0"/>
    <n v="0"/>
  </r>
  <r>
    <x v="622"/>
    <d v="2016-09-01T00:00:00"/>
    <d v="2016-09-08T00:00:00"/>
    <x v="2"/>
    <x v="0"/>
    <x v="2"/>
    <s v="Daniel Raglin"/>
    <s v="Home Office"/>
    <s v="Franklin"/>
    <x v="26"/>
    <n v="2038"/>
    <s v="East"/>
    <s v="FUR-FU-10000308"/>
    <x v="0"/>
    <s v="Furnishings"/>
    <n v="124.36"/>
    <n v="124.36"/>
    <n v="0"/>
    <n v="0"/>
  </r>
  <r>
    <x v="842"/>
    <d v="2018-12-17T00:00:00"/>
    <d v="2018-12-23T00:00:00"/>
    <x v="0"/>
    <x v="3"/>
    <x v="2"/>
    <s v="Annie Thurman"/>
    <s v="Home Office"/>
    <s v="New York City"/>
    <x v="5"/>
    <n v="10009"/>
    <s v="East"/>
    <s v="FUR-FU-10000308"/>
    <x v="0"/>
    <s v="Furnishings"/>
    <n v="124.36"/>
    <n v="124.36"/>
    <n v="0"/>
    <n v="0"/>
  </r>
  <r>
    <x v="114"/>
    <d v="2016-03-08T00:00:00"/>
    <d v="2016-03-12T00:00:00"/>
    <x v="2"/>
    <x v="5"/>
    <x v="2"/>
    <s v="Dana Kaydos"/>
    <s v="Home Office"/>
    <s v="Kenosha"/>
    <x v="16"/>
    <n v="53142"/>
    <s v="Central"/>
    <s v="FUR-FU-10000308"/>
    <x v="0"/>
    <s v="Furnishings"/>
    <n v="373.08"/>
    <n v="223.07999999999998"/>
    <n v="150"/>
    <n v="22.5"/>
  </r>
  <r>
    <x v="843"/>
    <d v="2015-11-05T00:00:00"/>
    <d v="2015-11-10T00:00:00"/>
    <x v="1"/>
    <x v="1"/>
    <x v="2"/>
    <s v="Deanra Eno"/>
    <s v="Home Office"/>
    <s v="Los Angeles"/>
    <x v="1"/>
    <n v="90008"/>
    <s v="West"/>
    <s v="FUR-FU-10000320"/>
    <x v="0"/>
    <s v="Furnishings"/>
    <n v="20.04"/>
    <n v="18"/>
    <n v="2.0399999999999991"/>
    <n v="0.30599999999999988"/>
  </r>
  <r>
    <x v="10"/>
    <d v="2018-12-19T00:00:00"/>
    <d v="2018-12-23T00:00:00"/>
    <x v="0"/>
    <x v="3"/>
    <x v="2"/>
    <s v="Tony Sayre"/>
    <s v="Home Office"/>
    <s v="Parker"/>
    <x v="7"/>
    <n v="80134"/>
    <s v="West"/>
    <s v="FUR-FU-10000320"/>
    <x v="0"/>
    <s v="Furnishings"/>
    <n v="13.36"/>
    <n v="13.36"/>
    <n v="0"/>
    <n v="0"/>
  </r>
  <r>
    <x v="844"/>
    <d v="2016-08-09T00:00:00"/>
    <d v="2016-08-16T00:00:00"/>
    <x v="2"/>
    <x v="7"/>
    <x v="2"/>
    <s v="Monica Federle"/>
    <s v="Home Office"/>
    <s v="New York City"/>
    <x v="5"/>
    <n v="10035"/>
    <s v="East"/>
    <s v="FUR-FU-10000320"/>
    <x v="0"/>
    <s v="Furnishings"/>
    <n v="10.02"/>
    <n v="10.02"/>
    <n v="0"/>
    <n v="0"/>
  </r>
  <r>
    <x v="845"/>
    <d v="2017-05-12T00:00:00"/>
    <d v="2017-05-17T00:00:00"/>
    <x v="3"/>
    <x v="2"/>
    <x v="2"/>
    <s v="Harry Marie"/>
    <s v="Corporate"/>
    <s v="New York City"/>
    <x v="5"/>
    <n v="10024"/>
    <s v="East"/>
    <s v="FUR-FU-10000320"/>
    <x v="0"/>
    <s v="Furnishings"/>
    <n v="10.02"/>
    <n v="10.02"/>
    <n v="0"/>
    <n v="0"/>
  </r>
  <r>
    <x v="846"/>
    <d v="2018-11-23T00:00:00"/>
    <d v="2018-11-24T00:00:00"/>
    <x v="0"/>
    <x v="1"/>
    <x v="0"/>
    <s v="Tamara Dahlen"/>
    <s v="Home Office"/>
    <s v="Philadelphia"/>
    <x v="12"/>
    <n v="19120"/>
    <s v="East"/>
    <s v="FUR-FU-10000320"/>
    <x v="0"/>
    <s v="Furnishings"/>
    <n v="24.047999999999998"/>
    <n v="24.047999999999998"/>
    <n v="0"/>
    <n v="0"/>
  </r>
  <r>
    <x v="847"/>
    <d v="2017-08-18T00:00:00"/>
    <d v="2017-08-20T00:00:00"/>
    <x v="3"/>
    <x v="7"/>
    <x v="3"/>
    <s v="Matt Abelman"/>
    <s v="Home Office"/>
    <s v="Houston"/>
    <x v="13"/>
    <n v="77070"/>
    <s v="Central"/>
    <s v="FUR-FU-10000320"/>
    <x v="1"/>
    <s v="Furnishings"/>
    <n v="5.3440000000000003"/>
    <n v="5"/>
    <n v="0.34400000000000031"/>
    <n v="5.1600000000000042E-2"/>
  </r>
  <r>
    <x v="848"/>
    <d v="2015-11-10T00:00:00"/>
    <d v="2015-11-16T00:00:00"/>
    <x v="1"/>
    <x v="1"/>
    <x v="2"/>
    <s v="Ruben Dartt"/>
    <s v="Home Office"/>
    <s v="San Diego"/>
    <x v="1"/>
    <n v="92037"/>
    <s v="West"/>
    <s v="FUR-FU-10000397"/>
    <x v="0"/>
    <s v="Furnishings"/>
    <n v="39.880000000000003"/>
    <n v="39.880000000000003"/>
    <n v="0"/>
    <n v="0"/>
  </r>
  <r>
    <x v="849"/>
    <d v="2015-12-08T00:00:00"/>
    <d v="2015-12-15T00:00:00"/>
    <x v="1"/>
    <x v="3"/>
    <x v="2"/>
    <s v="Denny Joy"/>
    <s v="Home Office"/>
    <s v="San Francisco"/>
    <x v="1"/>
    <n v="94110"/>
    <s v="West"/>
    <s v="FUR-FU-10000397"/>
    <x v="0"/>
    <s v="Furnishings"/>
    <n v="39.880000000000003"/>
    <n v="39.880000000000003"/>
    <n v="0"/>
    <n v="0"/>
  </r>
  <r>
    <x v="850"/>
    <d v="2016-11-24T00:00:00"/>
    <d v="2016-11-30T00:00:00"/>
    <x v="2"/>
    <x v="1"/>
    <x v="2"/>
    <s v="Kunst Miller"/>
    <s v="Corporate"/>
    <s v="Los Angeles"/>
    <x v="1"/>
    <n v="90004"/>
    <s v="West"/>
    <s v="FUR-FU-10000397"/>
    <x v="0"/>
    <s v="Furnishings"/>
    <n v="79.760000000000005"/>
    <n v="79.760000000000005"/>
    <n v="0"/>
    <n v="0"/>
  </r>
  <r>
    <x v="851"/>
    <d v="2018-04-27T00:00:00"/>
    <d v="2018-05-02T00:00:00"/>
    <x v="0"/>
    <x v="8"/>
    <x v="2"/>
    <s v="Henry MacAllister"/>
    <s v="Home Office"/>
    <s v="Seattle"/>
    <x v="6"/>
    <n v="98105"/>
    <s v="West"/>
    <s v="FUR-FU-10000397"/>
    <x v="0"/>
    <s v="Furnishings"/>
    <n v="139.58000000000001"/>
    <n v="139.58000000000001"/>
    <n v="0"/>
    <n v="0"/>
  </r>
  <r>
    <x v="852"/>
    <d v="2017-11-22T00:00:00"/>
    <d v="2017-11-26T00:00:00"/>
    <x v="3"/>
    <x v="1"/>
    <x v="2"/>
    <s v="Todd Boyes"/>
    <s v="Home Office"/>
    <s v="New York City"/>
    <x v="5"/>
    <n v="10009"/>
    <s v="East"/>
    <s v="FUR-FU-10000397"/>
    <x v="0"/>
    <s v="Furnishings"/>
    <n v="39.880000000000003"/>
    <n v="39.880000000000003"/>
    <n v="0"/>
    <n v="0"/>
  </r>
  <r>
    <x v="853"/>
    <d v="2015-04-20T00:00:00"/>
    <d v="2015-04-25T00:00:00"/>
    <x v="1"/>
    <x v="8"/>
    <x v="2"/>
    <s v="Benjamin Patterson"/>
    <s v="Home Office"/>
    <s v="Los Angeles"/>
    <x v="1"/>
    <n v="90045"/>
    <s v="West"/>
    <s v="FUR-FU-10000409"/>
    <x v="0"/>
    <s v="Furnishings"/>
    <n v="59.92"/>
    <n v="100"/>
    <n v="-40.08"/>
    <n v="-6.0119999999999996"/>
  </r>
  <r>
    <x v="87"/>
    <d v="2015-11-11T00:00:00"/>
    <d v="2015-11-15T00:00:00"/>
    <x v="1"/>
    <x v="1"/>
    <x v="3"/>
    <s v="Tom Stivers"/>
    <s v="Home Office"/>
    <s v="Reading"/>
    <x v="12"/>
    <n v="19601"/>
    <s v="East"/>
    <s v="FUR-FU-10000409"/>
    <x v="0"/>
    <s v="Furnishings"/>
    <n v="23.968"/>
    <n v="23.968"/>
    <n v="0"/>
    <n v="0"/>
  </r>
  <r>
    <x v="812"/>
    <d v="2017-03-19T00:00:00"/>
    <d v="2017-03-21T00:00:00"/>
    <x v="3"/>
    <x v="5"/>
    <x v="3"/>
    <s v="Susan Vittorini"/>
    <s v="Home Office"/>
    <s v="Oceanside"/>
    <x v="5"/>
    <n v="11572"/>
    <s v="East"/>
    <s v="FUR-FU-10000409"/>
    <x v="0"/>
    <s v="Furnishings"/>
    <n v="14.98"/>
    <n v="18"/>
    <n v="-3.0199999999999996"/>
    <n v="-0.4529999999999999"/>
  </r>
  <r>
    <x v="854"/>
    <d v="2015-10-26T00:00:00"/>
    <d v="2015-10-30T00:00:00"/>
    <x v="1"/>
    <x v="9"/>
    <x v="3"/>
    <s v="Angele Hood"/>
    <s v="Home Office"/>
    <s v="Seattle"/>
    <x v="6"/>
    <n v="98105"/>
    <s v="West"/>
    <s v="FUR-FU-10000448"/>
    <x v="0"/>
    <s v="Furnishings"/>
    <n v="63.92"/>
    <n v="63.92"/>
    <n v="0"/>
    <n v="0"/>
  </r>
  <r>
    <x v="855"/>
    <d v="2017-11-19T00:00:00"/>
    <d v="2017-11-23T00:00:00"/>
    <x v="3"/>
    <x v="1"/>
    <x v="2"/>
    <s v="Janet Molinari"/>
    <s v="Home Office"/>
    <s v="Seattle"/>
    <x v="6"/>
    <n v="98115"/>
    <s v="West"/>
    <s v="FUR-FU-10000448"/>
    <x v="0"/>
    <s v="Furnishings"/>
    <n v="31.96"/>
    <n v="31.96"/>
    <n v="0"/>
    <n v="0"/>
  </r>
  <r>
    <x v="856"/>
    <d v="2017-12-01T00:00:00"/>
    <d v="2017-12-01T00:00:00"/>
    <x v="3"/>
    <x v="3"/>
    <x v="1"/>
    <s v="Laurel Beltran"/>
    <s v="Home Office"/>
    <s v="Oxnard"/>
    <x v="1"/>
    <n v="93030"/>
    <s v="West"/>
    <s v="FUR-FU-10000448"/>
    <x v="0"/>
    <s v="Furnishings"/>
    <n v="31.96"/>
    <n v="31.96"/>
    <n v="0"/>
    <n v="0"/>
  </r>
  <r>
    <x v="857"/>
    <d v="2018-09-07T00:00:00"/>
    <d v="2018-09-11T00:00:00"/>
    <x v="0"/>
    <x v="0"/>
    <x v="2"/>
    <s v="Jasper Cacioppo"/>
    <s v="Consumer"/>
    <s v="Los Angeles"/>
    <x v="1"/>
    <n v="90032"/>
    <s v="West"/>
    <s v="FUR-FU-10000448"/>
    <x v="0"/>
    <s v="Furnishings"/>
    <n v="47.94"/>
    <n v="47.94"/>
    <n v="0"/>
    <n v="0"/>
  </r>
  <r>
    <x v="858"/>
    <d v="2015-09-29T00:00:00"/>
    <d v="2015-10-03T00:00:00"/>
    <x v="1"/>
    <x v="0"/>
    <x v="3"/>
    <s v="Lisa DeCherney"/>
    <s v="Consumer"/>
    <s v="New York City"/>
    <x v="5"/>
    <n v="10011"/>
    <s v="East"/>
    <s v="FUR-FU-10000521"/>
    <x v="0"/>
    <s v="Furnishings"/>
    <n v="117.36"/>
    <n v="117.36"/>
    <n v="0"/>
    <n v="0"/>
  </r>
  <r>
    <x v="859"/>
    <d v="2015-10-22T00:00:00"/>
    <d v="2015-10-28T00:00:00"/>
    <x v="1"/>
    <x v="9"/>
    <x v="2"/>
    <s v="Maureen Gastineau"/>
    <s v="Home Office"/>
    <s v="Newark"/>
    <x v="22"/>
    <n v="43055"/>
    <s v="East"/>
    <s v="FUR-FU-10000521"/>
    <x v="0"/>
    <s v="Furnishings"/>
    <n v="93.888000000000005"/>
    <n v="93.888000000000005"/>
    <n v="0"/>
    <n v="0"/>
  </r>
  <r>
    <x v="773"/>
    <d v="2018-08-18T00:00:00"/>
    <d v="2018-08-23T00:00:00"/>
    <x v="0"/>
    <x v="7"/>
    <x v="3"/>
    <s v="Nat Gilpin"/>
    <s v="Home Office"/>
    <s v="New York City"/>
    <x v="5"/>
    <n v="10011"/>
    <s v="East"/>
    <s v="FUR-FU-10000521"/>
    <x v="0"/>
    <s v="Furnishings"/>
    <n v="88.02"/>
    <n v="88.02"/>
    <n v="0"/>
    <n v="0"/>
  </r>
  <r>
    <x v="860"/>
    <d v="2018-12-05T00:00:00"/>
    <d v="2018-12-11T00:00:00"/>
    <x v="0"/>
    <x v="3"/>
    <x v="2"/>
    <s v="Suzanne McNair"/>
    <s v="Home Office"/>
    <s v="New York City"/>
    <x v="5"/>
    <n v="10011"/>
    <s v="East"/>
    <s v="FUR-FU-10000521"/>
    <x v="0"/>
    <s v="Furnishings"/>
    <n v="58.68"/>
    <n v="58.68"/>
    <n v="0"/>
    <n v="0"/>
  </r>
  <r>
    <x v="861"/>
    <d v="2015-12-29T00:00:00"/>
    <d v="2016-01-02T00:00:00"/>
    <x v="1"/>
    <x v="3"/>
    <x v="2"/>
    <s v="Anthony Johnson"/>
    <s v="Home Office"/>
    <s v="San Francisco"/>
    <x v="1"/>
    <n v="94110"/>
    <s v="West"/>
    <s v="FUR-FU-10000550"/>
    <x v="0"/>
    <s v="Furnishings"/>
    <n v="24.9"/>
    <n v="100"/>
    <n v="-75.099999999999994"/>
    <n v="-11.264999999999999"/>
  </r>
  <r>
    <x v="862"/>
    <d v="2015-06-21T00:00:00"/>
    <d v="2015-06-25T00:00:00"/>
    <x v="1"/>
    <x v="4"/>
    <x v="2"/>
    <s v="Natalie Webber"/>
    <s v="Home Office"/>
    <s v="Philadelphia"/>
    <x v="12"/>
    <n v="19120"/>
    <s v="East"/>
    <s v="FUR-FU-10000550"/>
    <x v="0"/>
    <s v="Furnishings"/>
    <n v="3.984"/>
    <n v="5"/>
    <n v="-1.016"/>
    <n v="-0.15240000000000001"/>
  </r>
  <r>
    <x v="863"/>
    <d v="2017-04-16T00:00:00"/>
    <d v="2017-04-20T00:00:00"/>
    <x v="3"/>
    <x v="8"/>
    <x v="2"/>
    <s v="Bill Shonely"/>
    <s v="Corporate"/>
    <s v="Lakewood"/>
    <x v="15"/>
    <n v="8701"/>
    <s v="East"/>
    <s v="FUR-FU-10000550"/>
    <x v="0"/>
    <s v="Furnishings"/>
    <n v="9.9600000000000009"/>
    <n v="9.9600000000000009"/>
    <n v="0"/>
    <n v="0"/>
  </r>
  <r>
    <x v="864"/>
    <d v="2017-11-14T00:00:00"/>
    <d v="2017-11-20T00:00:00"/>
    <x v="3"/>
    <x v="1"/>
    <x v="2"/>
    <s v="Justin MacKendrick"/>
    <s v="Home Office"/>
    <s v="Newark"/>
    <x v="3"/>
    <n v="19711"/>
    <s v="East"/>
    <s v="FUR-FU-10000550"/>
    <x v="1"/>
    <s v="Furnishings"/>
    <n v="19.920000000000002"/>
    <n v="18"/>
    <n v="1.9200000000000017"/>
    <n v="0.28800000000000026"/>
  </r>
  <r>
    <x v="865"/>
    <d v="2015-09-14T00:00:00"/>
    <d v="2015-09-18T00:00:00"/>
    <x v="1"/>
    <x v="0"/>
    <x v="3"/>
    <s v="Scott Cohen"/>
    <s v="Corporate"/>
    <s v="Corpus Christi"/>
    <x v="13"/>
    <n v="78415"/>
    <s v="Central"/>
    <s v="FUR-FU-10000550"/>
    <x v="0"/>
    <s v="Furnishings"/>
    <n v="9.9600000000000009"/>
    <n v="9.9600000000000009"/>
    <n v="0"/>
    <n v="0"/>
  </r>
  <r>
    <x v="866"/>
    <d v="2018-02-09T00:00:00"/>
    <d v="2018-02-14T00:00:00"/>
    <x v="0"/>
    <x v="11"/>
    <x v="2"/>
    <s v="Tom Prescott"/>
    <s v="Home Office"/>
    <s v="Houston"/>
    <x v="13"/>
    <n v="77070"/>
    <s v="Central"/>
    <s v="FUR-FU-10000550"/>
    <x v="0"/>
    <s v="Furnishings"/>
    <n v="3.984"/>
    <n v="5"/>
    <n v="-1.016"/>
    <n v="-0.15240000000000001"/>
  </r>
  <r>
    <x v="867"/>
    <d v="2017-05-20T00:00:00"/>
    <d v="2017-05-25T00:00:00"/>
    <x v="3"/>
    <x v="2"/>
    <x v="2"/>
    <s v="Rick Bensley"/>
    <s v="Home Office"/>
    <s v="Vallejo"/>
    <x v="1"/>
    <n v="94591"/>
    <s v="West"/>
    <s v="FUR-FU-10000576"/>
    <x v="1"/>
    <s v="Furnishings"/>
    <n v="1049.2"/>
    <n v="1049.2"/>
    <n v="0"/>
    <n v="0"/>
  </r>
  <r>
    <x v="868"/>
    <d v="2016-11-30T00:00:00"/>
    <d v="2016-12-03T00:00:00"/>
    <x v="2"/>
    <x v="1"/>
    <x v="0"/>
    <s v="Lena Radford"/>
    <s v="Home Office"/>
    <s v="Durham"/>
    <x v="9"/>
    <n v="27707"/>
    <s v="South"/>
    <s v="FUR-FU-10000576"/>
    <x v="0"/>
    <s v="Furnishings"/>
    <n v="335.74400000000003"/>
    <n v="335.74400000000003"/>
    <n v="0"/>
    <n v="0"/>
  </r>
  <r>
    <x v="869"/>
    <d v="2018-11-28T00:00:00"/>
    <d v="2018-12-04T00:00:00"/>
    <x v="0"/>
    <x v="1"/>
    <x v="2"/>
    <s v="Lindsay Shagiari"/>
    <s v="Home Office"/>
    <s v="Baltimore"/>
    <x v="14"/>
    <n v="21215"/>
    <s v="East"/>
    <s v="FUR-FU-10000576"/>
    <x v="0"/>
    <s v="Furnishings"/>
    <n v="1049.2"/>
    <n v="1049.2"/>
    <n v="0"/>
    <n v="0"/>
  </r>
  <r>
    <x v="870"/>
    <d v="2018-11-28T00:00:00"/>
    <d v="2018-12-02T00:00:00"/>
    <x v="0"/>
    <x v="1"/>
    <x v="2"/>
    <s v="Ross Baird"/>
    <s v="Home Office"/>
    <s v="Philadelphia"/>
    <x v="12"/>
    <n v="19120"/>
    <s v="East"/>
    <s v="FUR-FU-10000576"/>
    <x v="0"/>
    <s v="Furnishings"/>
    <n v="1007.232"/>
    <n v="1007.232"/>
    <n v="0"/>
    <n v="0"/>
  </r>
  <r>
    <x v="871"/>
    <d v="2017-06-04T00:00:00"/>
    <d v="2017-06-09T00:00:00"/>
    <x v="3"/>
    <x v="4"/>
    <x v="3"/>
    <s v="Ken Lonsdale"/>
    <s v="Corporate"/>
    <s v="Chicago"/>
    <x v="0"/>
    <n v="60610"/>
    <s v="Central"/>
    <s v="FUR-FU-10000576"/>
    <x v="2"/>
    <s v="Furnishings"/>
    <n v="419.68"/>
    <n v="419.68"/>
    <n v="0"/>
    <n v="0"/>
  </r>
  <r>
    <x v="872"/>
    <d v="2016-10-02T00:00:00"/>
    <d v="2016-10-04T00:00:00"/>
    <x v="2"/>
    <x v="9"/>
    <x v="0"/>
    <s v="Chloris Kastensmidt"/>
    <s v="Home Office"/>
    <s v="Hillsboro"/>
    <x v="23"/>
    <n v="97123"/>
    <s v="West"/>
    <s v="FUR-FU-10000629"/>
    <x v="0"/>
    <s v="Furnishings"/>
    <n v="11.032"/>
    <n v="18"/>
    <n v="-6.968"/>
    <n v="-1.0451999999999999"/>
  </r>
  <r>
    <x v="873"/>
    <d v="2018-11-03T00:00:00"/>
    <d v="2018-11-08T00:00:00"/>
    <x v="0"/>
    <x v="1"/>
    <x v="2"/>
    <s v="Denise Leinenbach"/>
    <s v="Consumer"/>
    <s v="Las Cruces"/>
    <x v="41"/>
    <n v="88001"/>
    <s v="West"/>
    <s v="FUR-FU-10000629"/>
    <x v="0"/>
    <s v="Furnishings"/>
    <n v="41.37"/>
    <n v="41.37"/>
    <n v="0"/>
    <n v="0"/>
  </r>
  <r>
    <x v="874"/>
    <d v="2015-08-01T00:00:00"/>
    <d v="2015-08-05T00:00:00"/>
    <x v="1"/>
    <x v="7"/>
    <x v="2"/>
    <s v="Barbara Fisher"/>
    <s v="Corporate"/>
    <s v="Charlotte"/>
    <x v="9"/>
    <n v="28205"/>
    <s v="South"/>
    <s v="FUR-FU-10000629"/>
    <x v="0"/>
    <s v="Furnishings"/>
    <n v="44.128"/>
    <n v="44.128"/>
    <n v="0"/>
    <n v="0"/>
  </r>
  <r>
    <x v="875"/>
    <d v="2018-11-20T00:00:00"/>
    <d v="2018-11-25T00:00:00"/>
    <x v="0"/>
    <x v="1"/>
    <x v="2"/>
    <s v="Sample Company A"/>
    <s v="Home Office"/>
    <s v="Henderson"/>
    <x v="21"/>
    <n v="42420"/>
    <s v="South"/>
    <s v="FUR-FU-10000629"/>
    <x v="0"/>
    <s v="Furnishings"/>
    <n v="27.58"/>
    <n v="27.58"/>
    <n v="0"/>
    <n v="0"/>
  </r>
  <r>
    <x v="571"/>
    <d v="2015-07-11T00:00:00"/>
    <d v="2015-07-15T00:00:00"/>
    <x v="1"/>
    <x v="10"/>
    <x v="2"/>
    <s v="Laura Armstrong"/>
    <s v="Home Office"/>
    <s v="Hackensack"/>
    <x v="15"/>
    <n v="7601"/>
    <s v="East"/>
    <s v="FUR-FU-10000629"/>
    <x v="0"/>
    <s v="Furnishings"/>
    <n v="124.11"/>
    <n v="124.11"/>
    <n v="0"/>
    <n v="0"/>
  </r>
  <r>
    <x v="876"/>
    <d v="2017-02-21T00:00:00"/>
    <d v="2017-02-26T00:00:00"/>
    <x v="3"/>
    <x v="11"/>
    <x v="2"/>
    <s v="Benjamin Venier"/>
    <s v="Corporate"/>
    <s v="Oceanside"/>
    <x v="5"/>
    <n v="11572"/>
    <s v="East"/>
    <s v="FUR-FU-10000629"/>
    <x v="0"/>
    <s v="Furnishings"/>
    <n v="68.95"/>
    <n v="68.95"/>
    <n v="0"/>
    <n v="0"/>
  </r>
  <r>
    <x v="877"/>
    <d v="2017-05-26T00:00:00"/>
    <d v="2017-06-01T00:00:00"/>
    <x v="3"/>
    <x v="2"/>
    <x v="2"/>
    <s v="Toby Braunhardt"/>
    <s v="Consumer"/>
    <s v="Washington"/>
    <x v="35"/>
    <n v="20016"/>
    <s v="East"/>
    <s v="FUR-FU-10000629"/>
    <x v="0"/>
    <s v="Furnishings"/>
    <n v="41.37"/>
    <n v="41.37"/>
    <n v="0"/>
    <n v="0"/>
  </r>
  <r>
    <x v="878"/>
    <d v="2018-11-09T00:00:00"/>
    <d v="2018-11-11T00:00:00"/>
    <x v="0"/>
    <x v="1"/>
    <x v="3"/>
    <s v="Parhena Norris"/>
    <s v="Home Office"/>
    <s v="New York City"/>
    <x v="5"/>
    <n v="10009"/>
    <s v="East"/>
    <s v="FUR-FU-10000629"/>
    <x v="0"/>
    <s v="Furnishings"/>
    <n v="96.53"/>
    <n v="96.53"/>
    <n v="0"/>
    <n v="0"/>
  </r>
  <r>
    <x v="861"/>
    <d v="2015-12-29T00:00:00"/>
    <d v="2016-01-02T00:00:00"/>
    <x v="1"/>
    <x v="3"/>
    <x v="2"/>
    <s v="Anthony Johnson"/>
    <s v="Corporate"/>
    <s v="San Francisco"/>
    <x v="1"/>
    <n v="94110"/>
    <s v="West"/>
    <s v="FUR-FU-10000672"/>
    <x v="0"/>
    <s v="Furnishings"/>
    <n v="70.56"/>
    <n v="70.56"/>
    <n v="0"/>
    <n v="0"/>
  </r>
  <r>
    <x v="879"/>
    <d v="2017-03-03T00:00:00"/>
    <d v="2017-03-03T00:00:00"/>
    <x v="3"/>
    <x v="5"/>
    <x v="1"/>
    <s v="Theresa Swint"/>
    <s v="Home Office"/>
    <s v="San Francisco"/>
    <x v="1"/>
    <n v="94110"/>
    <s v="West"/>
    <s v="FUR-FU-10000672"/>
    <x v="0"/>
    <s v="Furnishings"/>
    <n v="35.28"/>
    <n v="35.28"/>
    <n v="0"/>
    <n v="0"/>
  </r>
  <r>
    <x v="880"/>
    <d v="2017-08-30T00:00:00"/>
    <d v="2017-09-06T00:00:00"/>
    <x v="3"/>
    <x v="7"/>
    <x v="2"/>
    <s v="Bruce Geld"/>
    <s v="Corporate"/>
    <s v="Los Angeles"/>
    <x v="1"/>
    <n v="90008"/>
    <s v="West"/>
    <s v="FUR-FU-10000672"/>
    <x v="0"/>
    <s v="Furnishings"/>
    <n v="47.04"/>
    <n v="47.04"/>
    <n v="0"/>
    <n v="0"/>
  </r>
  <r>
    <x v="881"/>
    <d v="2016-06-04T00:00:00"/>
    <d v="2016-06-08T00:00:00"/>
    <x v="2"/>
    <x v="4"/>
    <x v="3"/>
    <s v="Tracy Collins"/>
    <s v="Home Office"/>
    <s v="New York City"/>
    <x v="5"/>
    <n v="10024"/>
    <s v="East"/>
    <s v="FUR-FU-10000672"/>
    <x v="0"/>
    <s v="Furnishings"/>
    <n v="35.28"/>
    <n v="35.28"/>
    <n v="0"/>
    <n v="0"/>
  </r>
  <r>
    <x v="882"/>
    <d v="2017-12-29T00:00:00"/>
    <d v="2018-01-02T00:00:00"/>
    <x v="3"/>
    <x v="3"/>
    <x v="2"/>
    <s v="Carlos Daly"/>
    <s v="Corporate"/>
    <s v="Wichita"/>
    <x v="44"/>
    <n v="67212"/>
    <s v="Central"/>
    <s v="FUR-FU-10000672"/>
    <x v="0"/>
    <s v="Furnishings"/>
    <n v="70.56"/>
    <n v="70.56"/>
    <n v="0"/>
    <n v="0"/>
  </r>
  <r>
    <x v="883"/>
    <d v="2017-01-23T00:00:00"/>
    <d v="2017-01-29T00:00:00"/>
    <x v="3"/>
    <x v="6"/>
    <x v="2"/>
    <s v="Christy Brittain"/>
    <s v="Corporate"/>
    <s v="Los Angeles"/>
    <x v="1"/>
    <n v="90036"/>
    <s v="West"/>
    <s v="FUR-FU-10000719"/>
    <x v="0"/>
    <s v="Furnishings"/>
    <n v="59.99"/>
    <n v="59.99"/>
    <n v="0"/>
    <n v="0"/>
  </r>
  <r>
    <x v="278"/>
    <d v="2015-07-26T00:00:00"/>
    <d v="2015-08-01T00:00:00"/>
    <x v="1"/>
    <x v="10"/>
    <x v="2"/>
    <s v="Sheri Gordon"/>
    <s v="Consumer"/>
    <s v="Atlanta"/>
    <x v="19"/>
    <n v="30318"/>
    <s v="South"/>
    <s v="FUR-FU-10000719"/>
    <x v="0"/>
    <s v="Furnishings"/>
    <n v="25.71"/>
    <n v="25.71"/>
    <n v="0"/>
    <n v="0"/>
  </r>
  <r>
    <x v="884"/>
    <d v="2018-05-12T00:00:00"/>
    <d v="2018-05-14T00:00:00"/>
    <x v="0"/>
    <x v="2"/>
    <x v="3"/>
    <s v="Cynthia Arntzen"/>
    <s v="Consumer"/>
    <s v="Vineland"/>
    <x v="15"/>
    <n v="8360"/>
    <s v="East"/>
    <s v="FUR-FU-10000719"/>
    <x v="0"/>
    <s v="Furnishings"/>
    <n v="42.85"/>
    <n v="42.85"/>
    <n v="0"/>
    <n v="0"/>
  </r>
  <r>
    <x v="885"/>
    <d v="2016-10-15T00:00:00"/>
    <d v="2016-10-15T00:00:00"/>
    <x v="2"/>
    <x v="9"/>
    <x v="1"/>
    <s v="Guy Armstrong"/>
    <s v="Home Office"/>
    <s v="Mount Pleasant"/>
    <x v="10"/>
    <n v="48858"/>
    <s v="Central"/>
    <s v="FUR-FU-10000719"/>
    <x v="0"/>
    <s v="Furnishings"/>
    <n v="17.14"/>
    <n v="18"/>
    <n v="-0.85999999999999943"/>
    <n v="-0.12899999999999992"/>
  </r>
  <r>
    <x v="886"/>
    <d v="2015-08-19T00:00:00"/>
    <d v="2015-08-21T00:00:00"/>
    <x v="1"/>
    <x v="7"/>
    <x v="3"/>
    <s v="David Wiener"/>
    <s v="Home Office"/>
    <s v="Los Angeles"/>
    <x v="1"/>
    <n v="90045"/>
    <s v="West"/>
    <s v="FUR-FU-10000723"/>
    <x v="0"/>
    <s v="Furnishings"/>
    <n v="289.24"/>
    <n v="289.24"/>
    <n v="0"/>
    <n v="0"/>
  </r>
  <r>
    <x v="887"/>
    <d v="2018-08-03T00:00:00"/>
    <d v="2018-08-08T00:00:00"/>
    <x v="0"/>
    <x v="7"/>
    <x v="3"/>
    <s v="Bruce Degenhardt"/>
    <s v="Home Office"/>
    <s v="San Francisco"/>
    <x v="1"/>
    <n v="94122"/>
    <s v="West"/>
    <s v="FUR-FU-10000723"/>
    <x v="0"/>
    <s v="Furnishings"/>
    <n v="123.96"/>
    <n v="100"/>
    <n v="23.959999999999994"/>
    <n v="3.593999999999999"/>
  </r>
  <r>
    <x v="888"/>
    <d v="2017-02-06T00:00:00"/>
    <d v="2017-02-11T00:00:00"/>
    <x v="3"/>
    <x v="11"/>
    <x v="2"/>
    <s v="Karen Bern"/>
    <s v="Corporate"/>
    <s v="Chattanooga"/>
    <x v="24"/>
    <n v="37421"/>
    <s v="South"/>
    <s v="FUR-FU-10000723"/>
    <x v="0"/>
    <s v="Furnishings"/>
    <n v="132.22399999999999"/>
    <n v="132.22399999999999"/>
    <n v="0"/>
    <n v="0"/>
  </r>
  <r>
    <x v="889"/>
    <d v="2017-04-04T00:00:00"/>
    <d v="2017-04-08T00:00:00"/>
    <x v="3"/>
    <x v="8"/>
    <x v="3"/>
    <s v="Becky Castell"/>
    <s v="Corporate"/>
    <s v="Troy"/>
    <x v="5"/>
    <n v="12180"/>
    <s v="East"/>
    <s v="FUR-FU-10000723"/>
    <x v="0"/>
    <s v="Furnishings"/>
    <n v="82.64"/>
    <n v="82.64"/>
    <n v="0"/>
    <n v="0"/>
  </r>
  <r>
    <x v="465"/>
    <d v="2017-07-09T00:00:00"/>
    <d v="2017-07-13T00:00:00"/>
    <x v="3"/>
    <x v="10"/>
    <x v="2"/>
    <s v="Jonathan Doherty"/>
    <s v="Corporate"/>
    <s v="New York City"/>
    <x v="5"/>
    <n v="10035"/>
    <s v="East"/>
    <s v="FUR-FU-10000723"/>
    <x v="0"/>
    <s v="Furnishings"/>
    <n v="165.28"/>
    <n v="165.28"/>
    <n v="0"/>
    <n v="0"/>
  </r>
  <r>
    <x v="890"/>
    <d v="2018-09-09T00:00:00"/>
    <d v="2018-09-13T00:00:00"/>
    <x v="0"/>
    <x v="0"/>
    <x v="2"/>
    <s v="Logan Currie"/>
    <s v="Consumer"/>
    <s v="Cleveland"/>
    <x v="22"/>
    <n v="44105"/>
    <s v="East"/>
    <s v="FUR-FU-10000723"/>
    <x v="0"/>
    <s v="Furnishings"/>
    <n v="66.111999999999995"/>
    <n v="66.111999999999995"/>
    <n v="0"/>
    <n v="0"/>
  </r>
  <r>
    <x v="891"/>
    <d v="2015-05-11T00:00:00"/>
    <d v="2015-05-16T00:00:00"/>
    <x v="1"/>
    <x v="2"/>
    <x v="2"/>
    <s v="Paul Gonzalez"/>
    <s v="Consumer"/>
    <s v="Fort Worth"/>
    <x v="13"/>
    <n v="76106"/>
    <s v="Central"/>
    <s v="FUR-FU-10000723"/>
    <x v="0"/>
    <s v="Furnishings"/>
    <n v="66.111999999999995"/>
    <n v="66.111999999999995"/>
    <n v="0"/>
    <n v="0"/>
  </r>
  <r>
    <x v="892"/>
    <d v="2016-05-08T00:00:00"/>
    <d v="2016-05-12T00:00:00"/>
    <x v="2"/>
    <x v="2"/>
    <x v="2"/>
    <s v="Daniel Lacy"/>
    <s v="Home Office"/>
    <s v="Minneapolis"/>
    <x v="37"/>
    <n v="55407"/>
    <s v="Central"/>
    <s v="FUR-FU-10000723"/>
    <x v="0"/>
    <s v="Furnishings"/>
    <n v="123.96"/>
    <n v="123.96"/>
    <n v="0"/>
    <n v="0"/>
  </r>
  <r>
    <x v="893"/>
    <d v="2017-11-04T00:00:00"/>
    <d v="2017-11-08T00:00:00"/>
    <x v="3"/>
    <x v="1"/>
    <x v="2"/>
    <s v="Sally Matthias"/>
    <s v="Corporate"/>
    <s v="Houston"/>
    <x v="13"/>
    <n v="77041"/>
    <s v="Central"/>
    <s v="FUR-FU-10000723"/>
    <x v="0"/>
    <s v="Furnishings"/>
    <n v="66.111999999999995"/>
    <n v="66.111999999999995"/>
    <n v="0"/>
    <n v="0"/>
  </r>
  <r>
    <x v="894"/>
    <d v="2016-06-19T00:00:00"/>
    <d v="2016-06-23T00:00:00"/>
    <x v="2"/>
    <x v="4"/>
    <x v="2"/>
    <s v="Logan Haushalter"/>
    <s v="Consumer"/>
    <s v="Los Angeles"/>
    <x v="1"/>
    <n v="90032"/>
    <s v="West"/>
    <s v="FUR-FU-10000732"/>
    <x v="0"/>
    <s v="Furnishings"/>
    <n v="12.56"/>
    <n v="12.56"/>
    <n v="0"/>
    <n v="0"/>
  </r>
  <r>
    <x v="895"/>
    <d v="2018-11-27T00:00:00"/>
    <d v="2018-12-02T00:00:00"/>
    <x v="0"/>
    <x v="1"/>
    <x v="2"/>
    <s v="Bill Donatelli"/>
    <s v="Home Office"/>
    <s v="Los Angeles"/>
    <x v="1"/>
    <n v="90045"/>
    <s v="West"/>
    <s v="FUR-FU-10000732"/>
    <x v="0"/>
    <s v="Furnishings"/>
    <n v="18.84"/>
    <n v="100"/>
    <n v="-81.16"/>
    <n v="-12.173999999999999"/>
  </r>
  <r>
    <x v="896"/>
    <d v="2018-05-25T00:00:00"/>
    <d v="2018-05-25T00:00:00"/>
    <x v="0"/>
    <x v="2"/>
    <x v="1"/>
    <s v="Trudy Brown"/>
    <s v="Home Office"/>
    <s v="New York City"/>
    <x v="5"/>
    <n v="10009"/>
    <s v="East"/>
    <s v="FUR-FU-10000732"/>
    <x v="0"/>
    <s v="Furnishings"/>
    <n v="18.84"/>
    <n v="18"/>
    <n v="0.83999999999999986"/>
    <n v="0.12599999999999997"/>
  </r>
  <r>
    <x v="897"/>
    <d v="2018-07-25T00:00:00"/>
    <d v="2018-07-28T00:00:00"/>
    <x v="0"/>
    <x v="10"/>
    <x v="3"/>
    <s v="John Castell"/>
    <s v="Home Office"/>
    <s v="Philadelphia"/>
    <x v="12"/>
    <n v="19143"/>
    <s v="East"/>
    <s v="FUR-FU-10000732"/>
    <x v="0"/>
    <s v="Furnishings"/>
    <n v="20.096"/>
    <n v="18"/>
    <n v="2.0960000000000001"/>
    <n v="0.31440000000000001"/>
  </r>
  <r>
    <x v="898"/>
    <d v="2017-10-22T00:00:00"/>
    <d v="2017-10-24T00:00:00"/>
    <x v="3"/>
    <x v="9"/>
    <x v="0"/>
    <s v="Peter McVee"/>
    <s v="Home Office"/>
    <s v="Detroit"/>
    <x v="10"/>
    <n v="48227"/>
    <s v="Central"/>
    <s v="FUR-FU-10000732"/>
    <x v="0"/>
    <s v="Furnishings"/>
    <n v="31.4"/>
    <n v="31.4"/>
    <n v="0"/>
    <n v="0"/>
  </r>
  <r>
    <x v="899"/>
    <d v="2017-12-18T00:00:00"/>
    <d v="2017-12-22T00:00:00"/>
    <x v="3"/>
    <x v="3"/>
    <x v="2"/>
    <s v="Justin Deggeller"/>
    <s v="Home Office"/>
    <s v="Minneapolis"/>
    <x v="37"/>
    <n v="55407"/>
    <s v="Central"/>
    <s v="FUR-FU-10000732"/>
    <x v="1"/>
    <s v="Furnishings"/>
    <n v="18.84"/>
    <n v="18"/>
    <n v="0.83999999999999986"/>
    <n v="0.12599999999999997"/>
  </r>
  <r>
    <x v="900"/>
    <d v="2015-04-06T00:00:00"/>
    <d v="2015-04-12T00:00:00"/>
    <x v="1"/>
    <x v="8"/>
    <x v="2"/>
    <s v="Andy Yotov"/>
    <s v="Home Office"/>
    <s v="Los Angeles"/>
    <x v="1"/>
    <n v="90049"/>
    <s v="West"/>
    <s v="FUR-FU-10000747"/>
    <x v="0"/>
    <s v="Furnishings"/>
    <n v="91.96"/>
    <n v="100"/>
    <n v="-8.0400000000000063"/>
    <n v="-1.2060000000000008"/>
  </r>
  <r>
    <x v="901"/>
    <d v="2016-03-22T00:00:00"/>
    <d v="2016-03-26T00:00:00"/>
    <x v="2"/>
    <x v="5"/>
    <x v="2"/>
    <s v="Justin Deggeller"/>
    <s v="Home Office"/>
    <s v="San Diego"/>
    <x v="1"/>
    <n v="92037"/>
    <s v="West"/>
    <s v="FUR-FU-10000747"/>
    <x v="0"/>
    <s v="Furnishings"/>
    <n v="91.96"/>
    <n v="91.96"/>
    <n v="0"/>
    <n v="0"/>
  </r>
  <r>
    <x v="902"/>
    <d v="2016-12-25T00:00:00"/>
    <d v="2016-12-27T00:00:00"/>
    <x v="2"/>
    <x v="3"/>
    <x v="3"/>
    <s v="Lena Hernandez"/>
    <s v="Home Office"/>
    <s v="Columbus"/>
    <x v="19"/>
    <n v="31907"/>
    <s v="South"/>
    <s v="FUR-FU-10000747"/>
    <x v="0"/>
    <s v="Furnishings"/>
    <n v="275.88"/>
    <n v="275.88"/>
    <n v="0"/>
    <n v="0"/>
  </r>
  <r>
    <x v="903"/>
    <d v="2018-04-30T00:00:00"/>
    <d v="2018-05-04T00:00:00"/>
    <x v="0"/>
    <x v="8"/>
    <x v="2"/>
    <s v="Mick Hernandez"/>
    <s v="Home Office"/>
    <s v="Sanford"/>
    <x v="8"/>
    <n v="32771"/>
    <s v="South"/>
    <s v="FUR-FU-10000747"/>
    <x v="0"/>
    <s v="Furnishings"/>
    <n v="220.70400000000001"/>
    <n v="220.70400000000001"/>
    <n v="0"/>
    <n v="0"/>
  </r>
  <r>
    <x v="904"/>
    <d v="2017-01-25T00:00:00"/>
    <d v="2017-01-28T00:00:00"/>
    <x v="3"/>
    <x v="6"/>
    <x v="3"/>
    <s v="Jonathan Doherty"/>
    <s v="Corporate"/>
    <s v="New York City"/>
    <x v="5"/>
    <n v="10024"/>
    <s v="East"/>
    <s v="FUR-FU-10000747"/>
    <x v="0"/>
    <s v="Furnishings"/>
    <n v="45.98"/>
    <n v="45.98"/>
    <n v="0"/>
    <n v="0"/>
  </r>
  <r>
    <x v="516"/>
    <d v="2018-07-20T00:00:00"/>
    <d v="2018-07-25T00:00:00"/>
    <x v="0"/>
    <x v="10"/>
    <x v="2"/>
    <s v="Anthony Rawles"/>
    <s v="Corporate"/>
    <s v="New York City"/>
    <x v="5"/>
    <n v="10009"/>
    <s v="East"/>
    <s v="FUR-FU-10000747"/>
    <x v="0"/>
    <s v="Furnishings"/>
    <n v="183.92"/>
    <n v="166.92"/>
    <n v="17"/>
    <n v="2.5499999999999998"/>
  </r>
  <r>
    <x v="905"/>
    <d v="2017-05-25T00:00:00"/>
    <d v="2017-05-30T00:00:00"/>
    <x v="3"/>
    <x v="2"/>
    <x v="2"/>
    <s v="Julia Barnett"/>
    <s v="Corporate"/>
    <s v="Columbus"/>
    <x v="19"/>
    <n v="31907"/>
    <s v="South"/>
    <s v="FUR-FU-10000755"/>
    <x v="0"/>
    <s v="Furnishings"/>
    <n v="24.96"/>
    <n v="24.96"/>
    <n v="0"/>
    <n v="0"/>
  </r>
  <r>
    <x v="675"/>
    <d v="2017-09-25T00:00:00"/>
    <d v="2017-09-30T00:00:00"/>
    <x v="3"/>
    <x v="0"/>
    <x v="2"/>
    <s v="Steve Chapman"/>
    <s v="Corporate"/>
    <s v="La Crosse"/>
    <x v="16"/>
    <n v="54601"/>
    <s v="Central"/>
    <s v="FUR-FU-10000755"/>
    <x v="0"/>
    <s v="Furnishings"/>
    <n v="68.64"/>
    <n v="68.64"/>
    <n v="0"/>
    <n v="0"/>
  </r>
  <r>
    <x v="849"/>
    <d v="2015-12-08T00:00:00"/>
    <d v="2015-12-15T00:00:00"/>
    <x v="1"/>
    <x v="3"/>
    <x v="2"/>
    <s v="Denny Joy"/>
    <s v="Home Office"/>
    <s v="San Francisco"/>
    <x v="1"/>
    <n v="94110"/>
    <s v="West"/>
    <s v="FUR-FU-10000758"/>
    <x v="0"/>
    <s v="Furnishings"/>
    <n v="79.44"/>
    <n v="79.44"/>
    <n v="0"/>
    <n v="0"/>
  </r>
  <r>
    <x v="906"/>
    <d v="2018-03-23T00:00:00"/>
    <d v="2018-03-25T00:00:00"/>
    <x v="0"/>
    <x v="5"/>
    <x v="0"/>
    <s v="Bill Eplett"/>
    <s v="Home Office"/>
    <s v="San Francisco"/>
    <x v="1"/>
    <n v="94122"/>
    <s v="West"/>
    <s v="FUR-FU-10000758"/>
    <x v="0"/>
    <s v="Furnishings"/>
    <n v="211.84"/>
    <n v="100"/>
    <n v="111.84"/>
    <n v="16.776"/>
  </r>
  <r>
    <x v="907"/>
    <d v="2015-09-07T00:00:00"/>
    <d v="2015-09-13T00:00:00"/>
    <x v="1"/>
    <x v="0"/>
    <x v="2"/>
    <s v="Sean Braxton"/>
    <s v="Corporate"/>
    <s v="Philadelphia"/>
    <x v="12"/>
    <n v="19134"/>
    <s v="East"/>
    <s v="FUR-FU-10000758"/>
    <x v="0"/>
    <s v="Furnishings"/>
    <n v="42.368000000000002"/>
    <n v="42.368000000000002"/>
    <n v="0"/>
    <n v="0"/>
  </r>
  <r>
    <x v="908"/>
    <d v="2017-11-10T00:00:00"/>
    <d v="2017-11-14T00:00:00"/>
    <x v="3"/>
    <x v="1"/>
    <x v="2"/>
    <s v="Paul Prost"/>
    <s v="Corporate"/>
    <s v="Springfield"/>
    <x v="22"/>
    <n v="45503"/>
    <s v="East"/>
    <s v="FUR-FU-10000758"/>
    <x v="0"/>
    <s v="Furnishings"/>
    <n v="148.28800000000001"/>
    <n v="148.28800000000001"/>
    <n v="0"/>
    <n v="0"/>
  </r>
  <r>
    <x v="909"/>
    <d v="2015-10-03T00:00:00"/>
    <d v="2015-10-07T00:00:00"/>
    <x v="1"/>
    <x v="9"/>
    <x v="2"/>
    <s v="Russell D'Ascenzo"/>
    <s v="Home Office"/>
    <s v="Dallas"/>
    <x v="13"/>
    <n v="75217"/>
    <s v="Central"/>
    <s v="FUR-FU-10000758"/>
    <x v="0"/>
    <s v="Furnishings"/>
    <n v="31.776"/>
    <n v="31.776"/>
    <n v="0"/>
    <n v="0"/>
  </r>
  <r>
    <x v="910"/>
    <d v="2015-08-25T00:00:00"/>
    <d v="2015-08-29T00:00:00"/>
    <x v="1"/>
    <x v="7"/>
    <x v="2"/>
    <s v="Janet Molinari"/>
    <s v="Home Office"/>
    <s v="Los Angeles"/>
    <x v="1"/>
    <n v="90036"/>
    <s v="West"/>
    <s v="FUR-FU-10000771"/>
    <x v="0"/>
    <s v="Furnishings"/>
    <n v="6.28"/>
    <n v="5"/>
    <n v="1.2800000000000002"/>
    <n v="0.19200000000000003"/>
  </r>
  <r>
    <x v="911"/>
    <d v="2017-12-24T00:00:00"/>
    <d v="2017-12-30T00:00:00"/>
    <x v="3"/>
    <x v="3"/>
    <x v="2"/>
    <s v="Sean Christensen"/>
    <s v="Corporate"/>
    <s v="San Jose"/>
    <x v="1"/>
    <n v="95123"/>
    <s v="West"/>
    <s v="FUR-FU-10000771"/>
    <x v="0"/>
    <s v="Furnishings"/>
    <n v="43.96"/>
    <n v="43.96"/>
    <n v="0"/>
    <n v="0"/>
  </r>
  <r>
    <x v="912"/>
    <d v="2018-07-10T00:00:00"/>
    <d v="2018-07-14T00:00:00"/>
    <x v="0"/>
    <x v="10"/>
    <x v="3"/>
    <s v="Becky Pak"/>
    <s v="Home Office"/>
    <s v="Columbus"/>
    <x v="19"/>
    <n v="31907"/>
    <s v="South"/>
    <s v="FUR-FU-10000771"/>
    <x v="0"/>
    <s v="Furnishings"/>
    <n v="18.84"/>
    <n v="18"/>
    <n v="0.83999999999999986"/>
    <n v="0.12599999999999997"/>
  </r>
  <r>
    <x v="913"/>
    <d v="2018-10-23T00:00:00"/>
    <d v="2018-10-29T00:00:00"/>
    <x v="0"/>
    <x v="9"/>
    <x v="2"/>
    <s v="Julie Creighton"/>
    <s v="Corporate"/>
    <s v="Rochester"/>
    <x v="5"/>
    <n v="14609"/>
    <s v="East"/>
    <s v="FUR-FU-10000771"/>
    <x v="0"/>
    <s v="Furnishings"/>
    <n v="69.08"/>
    <n v="69.08"/>
    <n v="0"/>
    <n v="0"/>
  </r>
  <r>
    <x v="914"/>
    <d v="2016-11-13T00:00:00"/>
    <d v="2016-11-17T00:00:00"/>
    <x v="2"/>
    <x v="1"/>
    <x v="2"/>
    <s v="Arthur Wiediger"/>
    <s v="Home Office"/>
    <s v="Helena"/>
    <x v="45"/>
    <n v="59601"/>
    <s v="West"/>
    <s v="FUR-FU-10000794"/>
    <x v="0"/>
    <s v="Furnishings"/>
    <n v="63.98"/>
    <n v="63.98"/>
    <n v="0"/>
    <n v="0"/>
  </r>
  <r>
    <x v="915"/>
    <d v="2018-04-22T00:00:00"/>
    <d v="2018-04-24T00:00:00"/>
    <x v="0"/>
    <x v="8"/>
    <x v="0"/>
    <s v="Gary McGarr"/>
    <s v="Home Office"/>
    <s v="San Francisco"/>
    <x v="1"/>
    <n v="94122"/>
    <s v="West"/>
    <s v="FUR-FU-10000794"/>
    <x v="0"/>
    <s v="Furnishings"/>
    <n v="18.28"/>
    <n v="18"/>
    <n v="0.28000000000000114"/>
    <n v="4.2000000000000169E-2"/>
  </r>
  <r>
    <x v="916"/>
    <d v="2018-05-14T00:00:00"/>
    <d v="2018-05-14T00:00:00"/>
    <x v="0"/>
    <x v="2"/>
    <x v="1"/>
    <s v="Pauline Johnson"/>
    <s v="Home Office"/>
    <s v="Santa Ana"/>
    <x v="1"/>
    <n v="92704"/>
    <s v="West"/>
    <s v="FUR-FU-10000794"/>
    <x v="0"/>
    <s v="Furnishings"/>
    <n v="18.28"/>
    <n v="18"/>
    <n v="0.28000000000000114"/>
    <n v="4.2000000000000169E-2"/>
  </r>
  <r>
    <x v="917"/>
    <d v="2016-06-23T00:00:00"/>
    <d v="2016-06-29T00:00:00"/>
    <x v="2"/>
    <x v="4"/>
    <x v="2"/>
    <s v="Randy Ferguson"/>
    <s v="Home Office"/>
    <s v="East Point"/>
    <x v="19"/>
    <n v="30344"/>
    <s v="South"/>
    <s v="FUR-FU-10000794"/>
    <x v="0"/>
    <s v="Furnishings"/>
    <n v="27.42"/>
    <n v="27.42"/>
    <n v="0"/>
    <n v="0"/>
  </r>
  <r>
    <x v="918"/>
    <d v="2017-07-22T00:00:00"/>
    <d v="2017-07-26T00:00:00"/>
    <x v="3"/>
    <x v="10"/>
    <x v="2"/>
    <s v="Maureen Fritzler"/>
    <s v="Corporate"/>
    <s v="Columbia"/>
    <x v="14"/>
    <n v="21044"/>
    <s v="East"/>
    <s v="FUR-FU-10000794"/>
    <x v="0"/>
    <s v="Furnishings"/>
    <n v="27.42"/>
    <n v="27.42"/>
    <n v="0"/>
    <n v="0"/>
  </r>
  <r>
    <x v="919"/>
    <d v="2018-05-30T00:00:00"/>
    <d v="2018-06-03T00:00:00"/>
    <x v="0"/>
    <x v="2"/>
    <x v="2"/>
    <s v="Michael Granlund"/>
    <s v="Home Office"/>
    <s v="Tigard"/>
    <x v="23"/>
    <n v="97224"/>
    <s v="West"/>
    <s v="FUR-FU-10000820"/>
    <x v="0"/>
    <s v="Furnishings"/>
    <n v="13.592000000000001"/>
    <n v="13.592000000000001"/>
    <n v="0"/>
    <n v="0"/>
  </r>
  <r>
    <x v="920"/>
    <d v="2016-09-05T00:00:00"/>
    <d v="2016-09-12T00:00:00"/>
    <x v="2"/>
    <x v="0"/>
    <x v="2"/>
    <s v="Tamara Willingham"/>
    <s v="Home Office"/>
    <s v="Charlottesville"/>
    <x v="17"/>
    <n v="22901"/>
    <s v="South"/>
    <s v="FUR-FU-10000820"/>
    <x v="0"/>
    <s v="Furnishings"/>
    <n v="67.959999999999994"/>
    <n v="67.959999999999994"/>
    <n v="0"/>
    <n v="0"/>
  </r>
  <r>
    <x v="921"/>
    <d v="2018-11-20T00:00:00"/>
    <d v="2018-11-24T00:00:00"/>
    <x v="0"/>
    <x v="1"/>
    <x v="3"/>
    <s v="Katharine Harms"/>
    <s v="Home Office"/>
    <s v="New York City"/>
    <x v="5"/>
    <n v="10035"/>
    <s v="East"/>
    <s v="FUR-FU-10000820"/>
    <x v="0"/>
    <s v="Furnishings"/>
    <n v="50.97"/>
    <n v="50.97"/>
    <n v="0"/>
    <n v="0"/>
  </r>
  <r>
    <x v="922"/>
    <d v="2018-12-03T00:00:00"/>
    <d v="2018-12-08T00:00:00"/>
    <x v="0"/>
    <x v="3"/>
    <x v="2"/>
    <s v="Mark Van Huff"/>
    <s v="Home Office"/>
    <s v="Houston"/>
    <x v="13"/>
    <n v="77041"/>
    <s v="Central"/>
    <s v="FUR-FU-10000820"/>
    <x v="0"/>
    <s v="Furnishings"/>
    <n v="13.592000000000001"/>
    <n v="13.592000000000001"/>
    <n v="0"/>
    <n v="0"/>
  </r>
  <r>
    <x v="923"/>
    <d v="2017-11-10T00:00:00"/>
    <d v="2017-11-13T00:00:00"/>
    <x v="3"/>
    <x v="1"/>
    <x v="3"/>
    <s v="Arianne Irving"/>
    <s v="Corporate"/>
    <s v="Los Angeles"/>
    <x v="1"/>
    <n v="90036"/>
    <s v="West"/>
    <s v="FUR-FU-10000965"/>
    <x v="2"/>
    <s v="Furnishings"/>
    <n v="467.46"/>
    <n v="467.46"/>
    <n v="0"/>
    <n v="0"/>
  </r>
  <r>
    <x v="924"/>
    <d v="2015-01-10T00:00:00"/>
    <d v="2015-01-15T00:00:00"/>
    <x v="1"/>
    <x v="6"/>
    <x v="2"/>
    <s v="Anthony Jacobs"/>
    <s v="Home Office"/>
    <s v="Springfield"/>
    <x v="17"/>
    <n v="22153"/>
    <s v="South"/>
    <s v="FUR-FU-10000965"/>
    <x v="0"/>
    <s v="Furnishings"/>
    <n v="51.94"/>
    <n v="51.94"/>
    <n v="0"/>
    <n v="0"/>
  </r>
  <r>
    <x v="925"/>
    <d v="2016-07-06T00:00:00"/>
    <d v="2016-07-10T00:00:00"/>
    <x v="2"/>
    <x v="10"/>
    <x v="2"/>
    <s v="Kalyca Meade"/>
    <s v="Consumer"/>
    <s v="New York City"/>
    <x v="5"/>
    <n v="10011"/>
    <s v="East"/>
    <s v="FUR-FU-10000965"/>
    <x v="0"/>
    <s v="Furnishings"/>
    <n v="155.82"/>
    <n v="155.82"/>
    <n v="0"/>
    <n v="0"/>
  </r>
  <r>
    <x v="926"/>
    <d v="2016-11-01T00:00:00"/>
    <d v="2016-11-05T00:00:00"/>
    <x v="2"/>
    <x v="1"/>
    <x v="2"/>
    <s v="Valerie Dominguez"/>
    <s v="Home Office"/>
    <s v="New York City"/>
    <x v="5"/>
    <n v="10011"/>
    <s v="East"/>
    <s v="FUR-FU-10000965"/>
    <x v="0"/>
    <s v="Furnishings"/>
    <n v="259.7"/>
    <n v="259.7"/>
    <n v="0"/>
    <n v="0"/>
  </r>
  <r>
    <x v="927"/>
    <d v="2017-11-24T00:00:00"/>
    <d v="2017-11-27T00:00:00"/>
    <x v="3"/>
    <x v="1"/>
    <x v="3"/>
    <s v="Laura Armstrong"/>
    <s v="Corporate"/>
    <s v="Baltimore"/>
    <x v="14"/>
    <n v="21215"/>
    <s v="East"/>
    <s v="FUR-FU-10000965"/>
    <x v="2"/>
    <s v="Furnishings"/>
    <n v="207.76"/>
    <n v="207.76"/>
    <n v="0"/>
    <n v="0"/>
  </r>
  <r>
    <x v="928"/>
    <d v="2016-12-17T00:00:00"/>
    <d v="2016-12-22T00:00:00"/>
    <x v="2"/>
    <x v="3"/>
    <x v="2"/>
    <s v="Mick Crebagga"/>
    <s v="Corporate"/>
    <s v="Bloomington"/>
    <x v="0"/>
    <n v="61701"/>
    <s v="Central"/>
    <s v="FUR-FU-10000965"/>
    <x v="0"/>
    <s v="Furnishings"/>
    <n v="41.552"/>
    <n v="41.552"/>
    <n v="0"/>
    <n v="0"/>
  </r>
  <r>
    <x v="929"/>
    <d v="2018-04-23T00:00:00"/>
    <d v="2018-04-26T00:00:00"/>
    <x v="0"/>
    <x v="8"/>
    <x v="0"/>
    <s v="Sean O'Donnell"/>
    <s v="Home Office"/>
    <s v="Greeley"/>
    <x v="7"/>
    <n v="80634"/>
    <s v="West"/>
    <s v="FUR-FU-10001025"/>
    <x v="0"/>
    <s v="Furnishings"/>
    <n v="11.664"/>
    <n v="11.664"/>
    <n v="0"/>
    <n v="0"/>
  </r>
  <r>
    <x v="930"/>
    <d v="2016-04-30T00:00:00"/>
    <d v="2016-05-04T00:00:00"/>
    <x v="2"/>
    <x v="8"/>
    <x v="2"/>
    <s v="Jane Waco"/>
    <s v="Home Office"/>
    <s v="Lawrence"/>
    <x v="26"/>
    <n v="1841"/>
    <s v="East"/>
    <s v="FUR-FU-10001025"/>
    <x v="0"/>
    <s v="Furnishings"/>
    <n v="24.3"/>
    <n v="24.3"/>
    <n v="0"/>
    <n v="0"/>
  </r>
  <r>
    <x v="931"/>
    <d v="2016-11-13T00:00:00"/>
    <d v="2016-11-13T00:00:00"/>
    <x v="2"/>
    <x v="1"/>
    <x v="1"/>
    <s v="Helen Abelman"/>
    <s v="Home Office"/>
    <s v="Chicago"/>
    <x v="0"/>
    <n v="60610"/>
    <s v="Central"/>
    <s v="FUR-FU-10001025"/>
    <x v="0"/>
    <s v="Furnishings"/>
    <n v="17.495999999999999"/>
    <n v="18"/>
    <n v="-0.50400000000000134"/>
    <n v="-7.5600000000000195E-2"/>
  </r>
  <r>
    <x v="180"/>
    <d v="2016-04-05T00:00:00"/>
    <d v="2016-04-10T00:00:00"/>
    <x v="2"/>
    <x v="8"/>
    <x v="2"/>
    <s v="Valerie Takahito"/>
    <s v="Home Office"/>
    <s v="Philadelphia"/>
    <x v="12"/>
    <n v="19143"/>
    <s v="East"/>
    <s v="FUR-FU-10001037"/>
    <x v="0"/>
    <s v="Furnishings"/>
    <n v="7.5839999999999996"/>
    <n v="18"/>
    <n v="-10.416"/>
    <n v="-1.5624"/>
  </r>
  <r>
    <x v="932"/>
    <d v="2017-03-11T00:00:00"/>
    <d v="2017-03-11T00:00:00"/>
    <x v="3"/>
    <x v="5"/>
    <x v="1"/>
    <s v="Brad Thomas"/>
    <s v="Corporate"/>
    <s v="Philadelphia"/>
    <x v="12"/>
    <n v="19140"/>
    <s v="East"/>
    <s v="FUR-FU-10001037"/>
    <x v="0"/>
    <s v="Furnishings"/>
    <n v="30.335999999999999"/>
    <n v="30.335999999999999"/>
    <n v="0"/>
    <n v="0"/>
  </r>
  <r>
    <x v="933"/>
    <d v="2018-12-18T00:00:00"/>
    <d v="2018-12-23T00:00:00"/>
    <x v="0"/>
    <x v="3"/>
    <x v="2"/>
    <s v="Duane Benoit"/>
    <s v="Home Office"/>
    <s v="Oceanside"/>
    <x v="5"/>
    <n v="11572"/>
    <s v="East"/>
    <s v="FUR-FU-10001037"/>
    <x v="0"/>
    <s v="Furnishings"/>
    <n v="18.96"/>
    <n v="18"/>
    <n v="0.96000000000000085"/>
    <n v="0.14400000000000013"/>
  </r>
  <r>
    <x v="934"/>
    <d v="2017-05-30T00:00:00"/>
    <d v="2017-06-04T00:00:00"/>
    <x v="3"/>
    <x v="2"/>
    <x v="2"/>
    <s v="Eugene Moren"/>
    <s v="Corporate"/>
    <s v="Superior"/>
    <x v="16"/>
    <n v="54880"/>
    <s v="Central"/>
    <s v="FUR-FU-10001037"/>
    <x v="0"/>
    <s v="Furnishings"/>
    <n v="47.4"/>
    <n v="47.4"/>
    <n v="0"/>
    <n v="0"/>
  </r>
  <r>
    <x v="935"/>
    <d v="2017-11-12T00:00:00"/>
    <d v="2017-11-13T00:00:00"/>
    <x v="3"/>
    <x v="1"/>
    <x v="0"/>
    <s v="Stephanie Phelps"/>
    <s v="Home Office"/>
    <s v="Chicago"/>
    <x v="0"/>
    <n v="60623"/>
    <s v="Central"/>
    <s v="FUR-FU-10001037"/>
    <x v="1"/>
    <s v="Furnishings"/>
    <n v="22.751999999999999"/>
    <n v="18"/>
    <n v="4.7519999999999989"/>
    <n v="0.71279999999999977"/>
  </r>
  <r>
    <x v="936"/>
    <d v="2015-07-14T00:00:00"/>
    <d v="2015-07-18T00:00:00"/>
    <x v="1"/>
    <x v="10"/>
    <x v="2"/>
    <s v="Shui Tom"/>
    <s v="Home Office"/>
    <s v="Philadelphia"/>
    <x v="12"/>
    <n v="19140"/>
    <s v="East"/>
    <s v="FUR-FU-10001057"/>
    <x v="0"/>
    <s v="Furnishings"/>
    <n v="31.984000000000002"/>
    <n v="31.984000000000002"/>
    <n v="0"/>
    <n v="0"/>
  </r>
  <r>
    <x v="937"/>
    <d v="2018-07-08T00:00:00"/>
    <d v="2018-07-12T00:00:00"/>
    <x v="0"/>
    <x v="10"/>
    <x v="2"/>
    <s v="Harold Engle"/>
    <s v="Home Office"/>
    <s v="Newark"/>
    <x v="3"/>
    <n v="19711"/>
    <s v="East"/>
    <s v="FUR-FU-10001057"/>
    <x v="0"/>
    <s v="Furnishings"/>
    <n v="39.979999999999997"/>
    <n v="39.979999999999997"/>
    <n v="0"/>
    <n v="0"/>
  </r>
  <r>
    <x v="471"/>
    <d v="2018-09-14T00:00:00"/>
    <d v="2018-09-15T00:00:00"/>
    <x v="0"/>
    <x v="0"/>
    <x v="0"/>
    <s v="Pamela Stobb"/>
    <s v="Home Office"/>
    <s v="Philadelphia"/>
    <x v="12"/>
    <n v="19140"/>
    <s v="East"/>
    <s v="FUR-FU-10001057"/>
    <x v="0"/>
    <s v="Furnishings"/>
    <n v="127.93600000000001"/>
    <n v="127.93600000000001"/>
    <n v="0"/>
    <n v="0"/>
  </r>
  <r>
    <x v="938"/>
    <d v="2018-12-18T00:00:00"/>
    <d v="2018-12-24T00:00:00"/>
    <x v="0"/>
    <x v="3"/>
    <x v="2"/>
    <s v="Harold Engle"/>
    <s v="Home Office"/>
    <s v="Milwaukee"/>
    <x v="16"/>
    <n v="53209"/>
    <s v="Central"/>
    <s v="FUR-FU-10001057"/>
    <x v="0"/>
    <s v="Furnishings"/>
    <n v="99.95"/>
    <n v="99.95"/>
    <n v="0"/>
    <n v="0"/>
  </r>
  <r>
    <x v="939"/>
    <d v="2017-12-03T00:00:00"/>
    <d v="2017-12-06T00:00:00"/>
    <x v="3"/>
    <x v="3"/>
    <x v="0"/>
    <s v="Neoma Murray"/>
    <s v="Corporate"/>
    <s v="Los Angeles"/>
    <x v="1"/>
    <n v="90045"/>
    <s v="West"/>
    <s v="FUR-FU-10001085"/>
    <x v="0"/>
    <s v="Furnishings"/>
    <n v="111.9"/>
    <n v="111.9"/>
    <n v="0"/>
    <n v="0"/>
  </r>
  <r>
    <x v="940"/>
    <d v="2017-05-29T00:00:00"/>
    <d v="2017-06-02T00:00:00"/>
    <x v="3"/>
    <x v="2"/>
    <x v="2"/>
    <s v="Raymond Buch"/>
    <s v="Corporate"/>
    <s v="Nashville"/>
    <x v="24"/>
    <n v="37211"/>
    <s v="South"/>
    <s v="FUR-FU-10001085"/>
    <x v="0"/>
    <s v="Furnishings"/>
    <n v="44.76"/>
    <n v="44.76"/>
    <n v="0"/>
    <n v="0"/>
  </r>
  <r>
    <x v="941"/>
    <d v="2016-03-31T00:00:00"/>
    <d v="2016-04-05T00:00:00"/>
    <x v="2"/>
    <x v="5"/>
    <x v="2"/>
    <s v="Ed Braxton"/>
    <s v="Home Office"/>
    <s v="Houston"/>
    <x v="13"/>
    <n v="77095"/>
    <s v="Central"/>
    <s v="FUR-FU-10001085"/>
    <x v="0"/>
    <s v="Furnishings"/>
    <n v="22.38"/>
    <n v="18"/>
    <n v="4.379999999999999"/>
    <n v="0.65699999999999981"/>
  </r>
  <r>
    <x v="942"/>
    <d v="2017-11-10T00:00:00"/>
    <d v="2017-11-14T00:00:00"/>
    <x v="3"/>
    <x v="1"/>
    <x v="2"/>
    <s v="Kalyca Meade"/>
    <s v="Home Office"/>
    <s v="Springfield"/>
    <x v="20"/>
    <n v="65807"/>
    <s v="Central"/>
    <s v="FUR-FU-10001085"/>
    <x v="0"/>
    <s v="Furnishings"/>
    <n v="37.299999999999997"/>
    <n v="37.299999999999997"/>
    <n v="0"/>
    <n v="0"/>
  </r>
  <r>
    <x v="943"/>
    <d v="2018-03-28T00:00:00"/>
    <d v="2018-03-31T00:00:00"/>
    <x v="0"/>
    <x v="5"/>
    <x v="0"/>
    <s v="Dave Hallsten"/>
    <s v="Corporate"/>
    <s v="Fairfield"/>
    <x v="1"/>
    <n v="94533"/>
    <s v="West"/>
    <s v="FUR-FU-10001095"/>
    <x v="0"/>
    <s v="Furnishings"/>
    <n v="26.48"/>
    <n v="26.48"/>
    <n v="0"/>
    <n v="0"/>
  </r>
  <r>
    <x v="944"/>
    <d v="2016-05-01T00:00:00"/>
    <d v="2016-05-05T00:00:00"/>
    <x v="2"/>
    <x v="2"/>
    <x v="2"/>
    <s v="David Bremer"/>
    <s v="Home Office"/>
    <s v="Tampa"/>
    <x v="8"/>
    <n v="33614"/>
    <s v="South"/>
    <s v="FUR-FU-10001095"/>
    <x v="0"/>
    <s v="Furnishings"/>
    <n v="63.552"/>
    <n v="63.552"/>
    <n v="0"/>
    <n v="0"/>
  </r>
  <r>
    <x v="945"/>
    <d v="2015-01-16T00:00:00"/>
    <d v="2015-01-18T00:00:00"/>
    <x v="1"/>
    <x v="6"/>
    <x v="3"/>
    <s v="Delfina Latchford"/>
    <s v="Home Office"/>
    <s v="Philadelphia"/>
    <x v="12"/>
    <n v="19134"/>
    <s v="East"/>
    <s v="FUR-FU-10001095"/>
    <x v="0"/>
    <s v="Furnishings"/>
    <n v="127.104"/>
    <n v="127.104"/>
    <n v="0"/>
    <n v="0"/>
  </r>
  <r>
    <x v="946"/>
    <d v="2015-09-26T00:00:00"/>
    <d v="2015-09-30T00:00:00"/>
    <x v="1"/>
    <x v="0"/>
    <x v="2"/>
    <s v="Craig Molinari"/>
    <s v="Home Office"/>
    <s v="Philadelphia"/>
    <x v="12"/>
    <n v="19140"/>
    <s v="East"/>
    <s v="FUR-FU-10001095"/>
    <x v="0"/>
    <s v="Furnishings"/>
    <n v="21.184000000000001"/>
    <n v="18"/>
    <n v="3.1840000000000011"/>
    <n v="0.47760000000000014"/>
  </r>
  <r>
    <x v="947"/>
    <d v="2015-11-25T00:00:00"/>
    <d v="2015-11-27T00:00:00"/>
    <x v="1"/>
    <x v="1"/>
    <x v="3"/>
    <s v="Andy Reiter"/>
    <s v="Home Office"/>
    <s v="Woonsocket"/>
    <x v="4"/>
    <n v="2895"/>
    <s v="East"/>
    <s v="FUR-FU-10001095"/>
    <x v="0"/>
    <s v="Furnishings"/>
    <n v="52.96"/>
    <n v="52.96"/>
    <n v="0"/>
    <n v="0"/>
  </r>
  <r>
    <x v="498"/>
    <d v="2016-05-08T00:00:00"/>
    <d v="2016-05-15T00:00:00"/>
    <x v="2"/>
    <x v="2"/>
    <x v="2"/>
    <s v="Natalie Webber"/>
    <s v="Home Office"/>
    <s v="New York City"/>
    <x v="5"/>
    <n v="10024"/>
    <s v="East"/>
    <s v="FUR-FU-10001095"/>
    <x v="0"/>
    <s v="Furnishings"/>
    <n v="79.44"/>
    <n v="79.44"/>
    <n v="0"/>
    <n v="0"/>
  </r>
  <r>
    <x v="362"/>
    <d v="2015-03-01T00:00:00"/>
    <d v="2015-03-05T00:00:00"/>
    <x v="1"/>
    <x v="5"/>
    <x v="2"/>
    <s v="Shahid Collister"/>
    <s v="Home Office"/>
    <s v="El Paso"/>
    <x v="13"/>
    <n v="79907"/>
    <s v="Central"/>
    <s v="FUR-FU-10001095"/>
    <x v="0"/>
    <s v="Furnishings"/>
    <n v="63.552"/>
    <n v="63.552"/>
    <n v="0"/>
    <n v="0"/>
  </r>
  <r>
    <x v="595"/>
    <d v="2018-09-08T00:00:00"/>
    <d v="2018-09-11T00:00:00"/>
    <x v="0"/>
    <x v="0"/>
    <x v="0"/>
    <s v="Barry Franz√∂sisch"/>
    <s v="Home Office"/>
    <s v="Arlington"/>
    <x v="13"/>
    <n v="76017"/>
    <s v="Central"/>
    <s v="FUR-FU-10001095"/>
    <x v="0"/>
    <s v="Furnishings"/>
    <n v="21.184000000000001"/>
    <n v="18"/>
    <n v="3.1840000000000011"/>
    <n v="0.47760000000000014"/>
  </r>
  <r>
    <x v="948"/>
    <d v="2018-03-19T00:00:00"/>
    <d v="2018-03-22T00:00:00"/>
    <x v="0"/>
    <x v="5"/>
    <x v="3"/>
    <s v="Sue Ann Reed"/>
    <s v="Consumer"/>
    <s v="Fresno"/>
    <x v="1"/>
    <n v="93727"/>
    <s v="West"/>
    <s v="FUR-FU-10001185"/>
    <x v="0"/>
    <s v="Furnishings"/>
    <n v="30.93"/>
    <n v="30.93"/>
    <n v="0"/>
    <n v="0"/>
  </r>
  <r>
    <x v="147"/>
    <d v="2017-07-19T00:00:00"/>
    <d v="2017-07-25T00:00:00"/>
    <x v="3"/>
    <x v="10"/>
    <x v="2"/>
    <s v="Joy Smith"/>
    <s v="Corporate"/>
    <s v="Hattiesburg"/>
    <x v="29"/>
    <n v="39401"/>
    <s v="South"/>
    <s v="FUR-FU-10001185"/>
    <x v="2"/>
    <s v="Furnishings"/>
    <n v="185.58"/>
    <n v="185.58"/>
    <n v="0"/>
    <n v="0"/>
  </r>
  <r>
    <x v="949"/>
    <d v="2018-05-28T00:00:00"/>
    <d v="2018-05-31T00:00:00"/>
    <x v="0"/>
    <x v="2"/>
    <x v="3"/>
    <s v="Lori Olson"/>
    <s v="Home Office"/>
    <s v="Concord"/>
    <x v="43"/>
    <n v="3301"/>
    <s v="East"/>
    <s v="FUR-FU-10001185"/>
    <x v="0"/>
    <s v="Furnishings"/>
    <n v="247.44"/>
    <n v="247.44"/>
    <n v="0"/>
    <n v="0"/>
  </r>
  <r>
    <x v="950"/>
    <d v="2016-11-16T00:00:00"/>
    <d v="2016-11-18T00:00:00"/>
    <x v="2"/>
    <x v="1"/>
    <x v="3"/>
    <s v="Mike Pelletier"/>
    <s v="Home Office"/>
    <s v="Milwaukee"/>
    <x v="16"/>
    <n v="53209"/>
    <s v="Central"/>
    <s v="FUR-FU-10001185"/>
    <x v="0"/>
    <s v="Furnishings"/>
    <n v="185.58"/>
    <n v="185.58"/>
    <n v="0"/>
    <n v="0"/>
  </r>
  <r>
    <x v="951"/>
    <d v="2015-10-11T00:00:00"/>
    <d v="2015-10-16T00:00:00"/>
    <x v="1"/>
    <x v="9"/>
    <x v="2"/>
    <s v="Dean percer"/>
    <s v="Home Office"/>
    <s v="Seattle"/>
    <x v="6"/>
    <n v="98115"/>
    <s v="West"/>
    <s v="FUR-FU-10001196"/>
    <x v="0"/>
    <s v="Furnishings"/>
    <n v="63.47"/>
    <n v="63.47"/>
    <n v="0"/>
    <n v="0"/>
  </r>
  <r>
    <x v="952"/>
    <d v="2018-11-16T00:00:00"/>
    <d v="2018-11-22T00:00:00"/>
    <x v="0"/>
    <x v="1"/>
    <x v="2"/>
    <s v="Mick Brown"/>
    <s v="Home Office"/>
    <s v="Roseville"/>
    <x v="1"/>
    <n v="95661"/>
    <s v="West"/>
    <s v="FUR-FU-10001196"/>
    <x v="0"/>
    <s v="Furnishings"/>
    <n v="17.309999999999999"/>
    <n v="18"/>
    <n v="-0.69000000000000128"/>
    <n v="-0.10350000000000019"/>
  </r>
  <r>
    <x v="573"/>
    <d v="2018-09-02T00:00:00"/>
    <d v="2018-09-06T00:00:00"/>
    <x v="0"/>
    <x v="0"/>
    <x v="2"/>
    <s v="Ann Chong"/>
    <s v="Home Office"/>
    <s v="New York City"/>
    <x v="5"/>
    <n v="10009"/>
    <s v="East"/>
    <s v="FUR-FU-10001196"/>
    <x v="0"/>
    <s v="Furnishings"/>
    <n v="11.54"/>
    <n v="11.54"/>
    <n v="0"/>
    <n v="0"/>
  </r>
  <r>
    <x v="953"/>
    <d v="2017-10-23T00:00:00"/>
    <d v="2017-10-29T00:00:00"/>
    <x v="3"/>
    <x v="9"/>
    <x v="2"/>
    <s v="Heather Kirkland"/>
    <s v="Home Office"/>
    <s v="Chicago"/>
    <x v="0"/>
    <n v="60610"/>
    <s v="Central"/>
    <s v="FUR-FU-10001196"/>
    <x v="0"/>
    <s v="Furnishings"/>
    <n v="16.155999999999999"/>
    <n v="18"/>
    <n v="-1.8440000000000012"/>
    <n v="-0.27660000000000018"/>
  </r>
  <r>
    <x v="954"/>
    <d v="2017-12-01T00:00:00"/>
    <d v="2017-12-07T00:00:00"/>
    <x v="3"/>
    <x v="3"/>
    <x v="2"/>
    <s v="Rick Duston"/>
    <s v="Home Office"/>
    <s v="Richmond"/>
    <x v="33"/>
    <n v="47374"/>
    <s v="Central"/>
    <s v="FUR-FU-10001196"/>
    <x v="1"/>
    <s v="Furnishings"/>
    <n v="17.309999999999999"/>
    <n v="18"/>
    <n v="-0.69000000000000128"/>
    <n v="-0.10350000000000019"/>
  </r>
  <r>
    <x v="955"/>
    <d v="2016-03-16T00:00:00"/>
    <d v="2016-03-23T00:00:00"/>
    <x v="2"/>
    <x v="5"/>
    <x v="2"/>
    <s v="Monica Federle"/>
    <s v="Corporate"/>
    <s v="Los Angeles"/>
    <x v="1"/>
    <n v="90036"/>
    <s v="West"/>
    <s v="FUR-FU-10001215"/>
    <x v="0"/>
    <s v="Furnishings"/>
    <n v="43.13"/>
    <n v="43.13"/>
    <n v="0"/>
    <n v="0"/>
  </r>
  <r>
    <x v="956"/>
    <d v="2018-01-01T00:00:00"/>
    <d v="2018-01-05T00:00:00"/>
    <x v="0"/>
    <x v="6"/>
    <x v="2"/>
    <s v="Steven Cartwright"/>
    <s v="Consumer"/>
    <s v="Los Angeles"/>
    <x v="1"/>
    <n v="90036"/>
    <s v="West"/>
    <s v="FUR-FU-10001215"/>
    <x v="0"/>
    <s v="Furnishings"/>
    <n v="474.43"/>
    <n v="474.43"/>
    <n v="0"/>
    <n v="0"/>
  </r>
  <r>
    <x v="957"/>
    <d v="2018-07-03T00:00:00"/>
    <d v="2018-07-10T00:00:00"/>
    <x v="0"/>
    <x v="10"/>
    <x v="2"/>
    <s v="Maria Bertelson"/>
    <s v="Home Office"/>
    <s v="Citrus Heights"/>
    <x v="1"/>
    <n v="95610"/>
    <s v="West"/>
    <s v="FUR-FU-10001215"/>
    <x v="0"/>
    <s v="Furnishings"/>
    <n v="129.38999999999999"/>
    <n v="129.38999999999999"/>
    <n v="0"/>
    <n v="0"/>
  </r>
  <r>
    <x v="958"/>
    <d v="2016-11-16T00:00:00"/>
    <d v="2016-11-20T00:00:00"/>
    <x v="2"/>
    <x v="1"/>
    <x v="2"/>
    <s v="Matt Connell"/>
    <s v="Home Office"/>
    <s v="Chicago"/>
    <x v="0"/>
    <n v="60610"/>
    <s v="Central"/>
    <s v="FUR-FU-10001215"/>
    <x v="0"/>
    <s v="Furnishings"/>
    <n v="34.503999999999998"/>
    <n v="34.503999999999998"/>
    <n v="0"/>
    <n v="0"/>
  </r>
  <r>
    <x v="959"/>
    <d v="2018-06-27T00:00:00"/>
    <d v="2018-06-29T00:00:00"/>
    <x v="0"/>
    <x v="4"/>
    <x v="3"/>
    <s v="Pauline Webber"/>
    <s v="Home Office"/>
    <s v="Seattle"/>
    <x v="6"/>
    <n v="98105"/>
    <s v="West"/>
    <s v="FUR-FU-10001290"/>
    <x v="0"/>
    <s v="Furnishings"/>
    <n v="126.3"/>
    <n v="126.3"/>
    <n v="0"/>
    <n v="0"/>
  </r>
  <r>
    <x v="790"/>
    <d v="2016-04-11T00:00:00"/>
    <d v="2016-04-17T00:00:00"/>
    <x v="2"/>
    <x v="8"/>
    <x v="2"/>
    <s v="Patrick Ryan"/>
    <s v="Home Office"/>
    <s v="Tampa"/>
    <x v="8"/>
    <n v="33614"/>
    <s v="South"/>
    <s v="FUR-FU-10001290"/>
    <x v="0"/>
    <s v="Furnishings"/>
    <n v="67.36"/>
    <n v="67.36"/>
    <n v="0"/>
    <n v="0"/>
  </r>
  <r>
    <x v="960"/>
    <d v="2018-10-16T00:00:00"/>
    <d v="2018-10-18T00:00:00"/>
    <x v="0"/>
    <x v="9"/>
    <x v="0"/>
    <s v="Maribeth Yedwab"/>
    <s v="Home Office"/>
    <s v="New York City"/>
    <x v="5"/>
    <n v="10011"/>
    <s v="East"/>
    <s v="FUR-FU-10001290"/>
    <x v="0"/>
    <s v="Furnishings"/>
    <n v="547.29999999999995"/>
    <n v="547.29999999999995"/>
    <n v="0"/>
    <n v="0"/>
  </r>
  <r>
    <x v="961"/>
    <d v="2018-11-26T00:00:00"/>
    <d v="2018-11-27T00:00:00"/>
    <x v="0"/>
    <x v="1"/>
    <x v="0"/>
    <s v="Lynn Smith"/>
    <s v="Home Office"/>
    <s v="Gladstone"/>
    <x v="20"/>
    <n v="64118"/>
    <s v="Central"/>
    <s v="FUR-FU-10001290"/>
    <x v="0"/>
    <s v="Furnishings"/>
    <n v="126.3"/>
    <n v="126.3"/>
    <n v="0"/>
    <n v="0"/>
  </r>
  <r>
    <x v="962"/>
    <d v="2018-03-11T00:00:00"/>
    <d v="2018-03-15T00:00:00"/>
    <x v="0"/>
    <x v="5"/>
    <x v="2"/>
    <s v="Paul Van Hugh"/>
    <s v="Home Office"/>
    <s v="Cambridge"/>
    <x v="26"/>
    <n v="2138"/>
    <s v="East"/>
    <s v="FUR-FU-10001379"/>
    <x v="0"/>
    <s v="Furnishings"/>
    <n v="26.72"/>
    <n v="26.72"/>
    <n v="0"/>
    <n v="0"/>
  </r>
  <r>
    <x v="254"/>
    <d v="2017-05-31T00:00:00"/>
    <d v="2017-06-04T00:00:00"/>
    <x v="3"/>
    <x v="2"/>
    <x v="2"/>
    <s v="Beth Paige"/>
    <s v="Home Office"/>
    <s v="Decatur"/>
    <x v="0"/>
    <n v="62521"/>
    <s v="Central"/>
    <s v="FUR-FU-10001379"/>
    <x v="0"/>
    <s v="Furnishings"/>
    <n v="32.064"/>
    <n v="32.064"/>
    <n v="0"/>
    <n v="0"/>
  </r>
  <r>
    <x v="963"/>
    <d v="2018-10-02T00:00:00"/>
    <d v="2018-10-06T00:00:00"/>
    <x v="0"/>
    <x v="9"/>
    <x v="2"/>
    <s v="Chad McGuire"/>
    <s v="Home Office"/>
    <s v="San Francisco"/>
    <x v="1"/>
    <n v="94109"/>
    <s v="West"/>
    <s v="FUR-FU-10001424"/>
    <x v="0"/>
    <s v="Furnishings"/>
    <n v="17.46"/>
    <n v="100"/>
    <n v="-82.539999999999992"/>
    <n v="-12.380999999999998"/>
  </r>
  <r>
    <x v="964"/>
    <d v="2018-11-06T00:00:00"/>
    <d v="2018-11-11T00:00:00"/>
    <x v="0"/>
    <x v="1"/>
    <x v="2"/>
    <s v="Zuschuss Carroll"/>
    <s v="Home Office"/>
    <s v="Los Angeles"/>
    <x v="1"/>
    <n v="90045"/>
    <s v="West"/>
    <s v="FUR-FU-10001424"/>
    <x v="0"/>
    <s v="Furnishings"/>
    <n v="8.73"/>
    <n v="18"/>
    <n v="-9.27"/>
    <n v="-1.3904999999999998"/>
  </r>
  <r>
    <x v="965"/>
    <d v="2018-11-11T00:00:00"/>
    <d v="2018-11-15T00:00:00"/>
    <x v="0"/>
    <x v="1"/>
    <x v="3"/>
    <s v="Thomas Brumley"/>
    <s v="Home Office"/>
    <s v="Los Angeles"/>
    <x v="1"/>
    <n v="90045"/>
    <s v="West"/>
    <s v="FUR-FU-10001424"/>
    <x v="0"/>
    <s v="Furnishings"/>
    <n v="34.92"/>
    <n v="34.92"/>
    <n v="0"/>
    <n v="0"/>
  </r>
  <r>
    <x v="966"/>
    <d v="2015-04-29T00:00:00"/>
    <d v="2015-05-04T00:00:00"/>
    <x v="1"/>
    <x v="8"/>
    <x v="2"/>
    <s v="Lauren Leatherbury"/>
    <s v="Home Office"/>
    <s v="Rochester"/>
    <x v="5"/>
    <n v="14609"/>
    <s v="East"/>
    <s v="FUR-FU-10001424"/>
    <x v="0"/>
    <s v="Furnishings"/>
    <n v="17.46"/>
    <n v="18"/>
    <n v="-0.53999999999999915"/>
    <n v="-8.0999999999999864E-2"/>
  </r>
  <r>
    <x v="242"/>
    <d v="2017-06-12T00:00:00"/>
    <d v="2017-06-16T00:00:00"/>
    <x v="3"/>
    <x v="4"/>
    <x v="3"/>
    <s v="Arthur Wiediger"/>
    <s v="Home Office"/>
    <s v="Houston"/>
    <x v="13"/>
    <n v="77070"/>
    <s v="Central"/>
    <s v="FUR-FU-10001424"/>
    <x v="1"/>
    <s v="Furnishings"/>
    <n v="6.984"/>
    <n v="5"/>
    <n v="1.984"/>
    <n v="0.29759999999999998"/>
  </r>
  <r>
    <x v="967"/>
    <d v="2018-10-13T00:00:00"/>
    <d v="2018-10-16T00:00:00"/>
    <x v="0"/>
    <x v="9"/>
    <x v="0"/>
    <s v="Troy Staebel"/>
    <s v="Consumer"/>
    <s v="Freeport"/>
    <x v="0"/>
    <n v="61032"/>
    <s v="Central"/>
    <s v="FUR-FU-10001424"/>
    <x v="0"/>
    <s v="Furnishings"/>
    <n v="10.476000000000001"/>
    <n v="10.476000000000001"/>
    <n v="0"/>
    <n v="0"/>
  </r>
  <r>
    <x v="968"/>
    <d v="2015-11-03T00:00:00"/>
    <d v="2015-11-07T00:00:00"/>
    <x v="1"/>
    <x v="1"/>
    <x v="2"/>
    <s v="Shahid Hopkins"/>
    <s v="Consumer"/>
    <s v="Jacksonville"/>
    <x v="9"/>
    <n v="28540"/>
    <s v="South"/>
    <s v="FUR-FU-10001468"/>
    <x v="0"/>
    <s v="Furnishings"/>
    <n v="410.35199999999998"/>
    <n v="410.35199999999998"/>
    <n v="0"/>
    <n v="0"/>
  </r>
  <r>
    <x v="34"/>
    <d v="2016-04-16T00:00:00"/>
    <d v="2016-04-18T00:00:00"/>
    <x v="2"/>
    <x v="8"/>
    <x v="0"/>
    <s v="Lauren Leatherbury"/>
    <s v="Home Office"/>
    <s v="Waynesboro"/>
    <x v="17"/>
    <n v="22980"/>
    <s v="South"/>
    <s v="FUR-FU-10001468"/>
    <x v="0"/>
    <s v="Furnishings"/>
    <n v="1196.8599999999999"/>
    <n v="1196.8599999999999"/>
    <n v="0"/>
    <n v="0"/>
  </r>
  <r>
    <x v="969"/>
    <d v="2015-11-05T00:00:00"/>
    <d v="2015-11-10T00:00:00"/>
    <x v="1"/>
    <x v="1"/>
    <x v="2"/>
    <s v="Maribeth Dona"/>
    <s v="Home Office"/>
    <s v="Philadelphia"/>
    <x v="12"/>
    <n v="19143"/>
    <s v="East"/>
    <s v="FUR-FU-10001468"/>
    <x v="0"/>
    <s v="Furnishings"/>
    <n v="273.56799999999998"/>
    <n v="273.56799999999998"/>
    <n v="0"/>
    <n v="0"/>
  </r>
  <r>
    <x v="180"/>
    <d v="2016-04-05T00:00:00"/>
    <d v="2016-04-10T00:00:00"/>
    <x v="2"/>
    <x v="8"/>
    <x v="2"/>
    <s v="Valerie Takahito"/>
    <s v="Home Office"/>
    <s v="Philadelphia"/>
    <x v="12"/>
    <n v="19143"/>
    <s v="East"/>
    <s v="FUR-FU-10001468"/>
    <x v="0"/>
    <s v="Furnishings"/>
    <n v="547.13599999999997"/>
    <n v="547.13599999999997"/>
    <n v="0"/>
    <n v="0"/>
  </r>
  <r>
    <x v="970"/>
    <d v="2016-12-25T00:00:00"/>
    <d v="2016-12-29T00:00:00"/>
    <x v="2"/>
    <x v="3"/>
    <x v="2"/>
    <s v="Justin Deggeller"/>
    <s v="Home Office"/>
    <s v="Philadelphia"/>
    <x v="12"/>
    <n v="19140"/>
    <s v="East"/>
    <s v="FUR-FU-10001468"/>
    <x v="0"/>
    <s v="Furnishings"/>
    <n v="547.13599999999997"/>
    <n v="547.13599999999997"/>
    <n v="0"/>
    <n v="0"/>
  </r>
  <r>
    <x v="971"/>
    <d v="2018-11-10T00:00:00"/>
    <d v="2018-11-15T00:00:00"/>
    <x v="0"/>
    <x v="1"/>
    <x v="3"/>
    <s v="Edward Becker"/>
    <s v="Corporate"/>
    <s v="Round Rock"/>
    <x v="13"/>
    <n v="78664"/>
    <s v="Central"/>
    <s v="FUR-FU-10001468"/>
    <x v="0"/>
    <s v="Furnishings"/>
    <n v="341.96"/>
    <n v="341.96"/>
    <n v="0"/>
    <n v="0"/>
  </r>
  <r>
    <x v="143"/>
    <d v="2016-12-11T00:00:00"/>
    <d v="2016-12-16T00:00:00"/>
    <x v="2"/>
    <x v="3"/>
    <x v="2"/>
    <s v="Irene Maddox"/>
    <s v="Corporate"/>
    <s v="Colorado Springs"/>
    <x v="7"/>
    <n v="80906"/>
    <s v="West"/>
    <s v="FUR-FU-10001473"/>
    <x v="0"/>
    <s v="Furnishings"/>
    <n v="54.92"/>
    <n v="54.92"/>
    <n v="0"/>
    <n v="0"/>
  </r>
  <r>
    <x v="972"/>
    <d v="2018-08-12T00:00:00"/>
    <d v="2018-08-15T00:00:00"/>
    <x v="0"/>
    <x v="7"/>
    <x v="0"/>
    <s v="Justin MacKendrick"/>
    <s v="Home Office"/>
    <s v="Lake Forest"/>
    <x v="1"/>
    <n v="92630"/>
    <s v="West"/>
    <s v="FUR-FU-10001473"/>
    <x v="0"/>
    <s v="Furnishings"/>
    <n v="54.92"/>
    <n v="54.92"/>
    <n v="0"/>
    <n v="0"/>
  </r>
  <r>
    <x v="973"/>
    <d v="2018-12-13T00:00:00"/>
    <d v="2018-12-18T00:00:00"/>
    <x v="0"/>
    <x v="3"/>
    <x v="2"/>
    <s v="Emily Phan"/>
    <s v="Consumer"/>
    <s v="San Francisco"/>
    <x v="1"/>
    <n v="94122"/>
    <s v="West"/>
    <s v="FUR-FU-10001473"/>
    <x v="0"/>
    <s v="Furnishings"/>
    <n v="201.04"/>
    <n v="201.04"/>
    <n v="0"/>
    <n v="0"/>
  </r>
  <r>
    <x v="251"/>
    <d v="2015-03-21T00:00:00"/>
    <d v="2015-03-25T00:00:00"/>
    <x v="1"/>
    <x v="5"/>
    <x v="2"/>
    <s v="Gary McGarr"/>
    <s v="Home Office"/>
    <s v="Knoxville"/>
    <x v="24"/>
    <n v="37918"/>
    <s v="South"/>
    <s v="FUR-FU-10001473"/>
    <x v="0"/>
    <s v="Furnishings"/>
    <n v="32.951999999999998"/>
    <n v="32.951999999999998"/>
    <n v="0"/>
    <n v="0"/>
  </r>
  <r>
    <x v="974"/>
    <d v="2016-01-04T00:00:00"/>
    <d v="2016-01-09T00:00:00"/>
    <x v="2"/>
    <x v="6"/>
    <x v="2"/>
    <s v="Andrew Gjertsen"/>
    <s v="Home Office"/>
    <s v="Alexandria"/>
    <x v="17"/>
    <n v="22304"/>
    <s v="South"/>
    <s v="FUR-FU-10001473"/>
    <x v="0"/>
    <s v="Furnishings"/>
    <n v="192.22"/>
    <n v="175.22"/>
    <n v="17"/>
    <n v="2.5499999999999998"/>
  </r>
  <r>
    <x v="975"/>
    <d v="2015-05-04T00:00:00"/>
    <d v="2015-05-04T00:00:00"/>
    <x v="1"/>
    <x v="2"/>
    <x v="1"/>
    <s v="Andrew Allen"/>
    <s v="Consumer"/>
    <s v="Middletown"/>
    <x v="25"/>
    <n v="6457"/>
    <s v="East"/>
    <s v="FUR-FU-10001473"/>
    <x v="0"/>
    <s v="Furnishings"/>
    <n v="27.46"/>
    <n v="27.46"/>
    <n v="0"/>
    <n v="0"/>
  </r>
  <r>
    <x v="976"/>
    <d v="2015-11-18T00:00:00"/>
    <d v="2015-11-22T00:00:00"/>
    <x v="1"/>
    <x v="1"/>
    <x v="2"/>
    <s v="Carlos Soltero"/>
    <s v="Home Office"/>
    <s v="Philadelphia"/>
    <x v="12"/>
    <n v="19140"/>
    <s v="East"/>
    <s v="FUR-FU-10001473"/>
    <x v="0"/>
    <s v="Furnishings"/>
    <n v="60.311999999999998"/>
    <n v="60.311999999999998"/>
    <n v="0"/>
    <n v="0"/>
  </r>
  <r>
    <x v="977"/>
    <d v="2016-06-29T00:00:00"/>
    <d v="2016-07-05T00:00:00"/>
    <x v="2"/>
    <x v="4"/>
    <x v="2"/>
    <s v="Steven Cartwright"/>
    <s v="Home Office"/>
    <s v="Lancaster"/>
    <x v="12"/>
    <n v="17602"/>
    <s v="East"/>
    <s v="FUR-FU-10001473"/>
    <x v="0"/>
    <s v="Furnishings"/>
    <n v="20.103999999999999"/>
    <n v="18"/>
    <n v="2.1039999999999992"/>
    <n v="0.31559999999999988"/>
  </r>
  <r>
    <x v="978"/>
    <d v="2018-04-17T00:00:00"/>
    <d v="2018-04-19T00:00:00"/>
    <x v="0"/>
    <x v="8"/>
    <x v="0"/>
    <s v="Bruce Geld"/>
    <s v="Home Office"/>
    <s v="Philadelphia"/>
    <x v="12"/>
    <n v="19120"/>
    <s v="East"/>
    <s v="FUR-FU-10001473"/>
    <x v="0"/>
    <s v="Furnishings"/>
    <n v="60.311999999999998"/>
    <n v="60.311999999999998"/>
    <n v="0"/>
    <n v="0"/>
  </r>
  <r>
    <x v="979"/>
    <d v="2018-05-28T00:00:00"/>
    <d v="2018-06-01T00:00:00"/>
    <x v="0"/>
    <x v="2"/>
    <x v="2"/>
    <s v="Michael Dominguez"/>
    <s v="Corporate"/>
    <s v="Laurel"/>
    <x v="14"/>
    <n v="20707"/>
    <s v="East"/>
    <s v="FUR-FU-10001473"/>
    <x v="0"/>
    <s v="Furnishings"/>
    <n v="27.46"/>
    <n v="27.46"/>
    <n v="0"/>
    <n v="0"/>
  </r>
  <r>
    <x v="980"/>
    <d v="2018-12-23T00:00:00"/>
    <d v="2018-12-30T00:00:00"/>
    <x v="0"/>
    <x v="3"/>
    <x v="2"/>
    <s v="Julia Barnett"/>
    <s v="Home Office"/>
    <s v="Danbury"/>
    <x v="25"/>
    <n v="6810"/>
    <s v="East"/>
    <s v="FUR-FU-10001473"/>
    <x v="0"/>
    <s v="Furnishings"/>
    <n v="27.46"/>
    <n v="27.46"/>
    <n v="0"/>
    <n v="0"/>
  </r>
  <r>
    <x v="981"/>
    <d v="2015-12-27T00:00:00"/>
    <d v="2015-12-31T00:00:00"/>
    <x v="1"/>
    <x v="3"/>
    <x v="2"/>
    <s v="Corey-Lock"/>
    <s v="Home Office"/>
    <s v="Skokie"/>
    <x v="0"/>
    <n v="60076"/>
    <s v="Central"/>
    <s v="FUR-FU-10001473"/>
    <x v="0"/>
    <s v="Furnishings"/>
    <n v="32.951999999999998"/>
    <n v="32.951999999999998"/>
    <n v="0"/>
    <n v="0"/>
  </r>
  <r>
    <x v="982"/>
    <d v="2016-08-25T00:00:00"/>
    <d v="2016-08-25T00:00:00"/>
    <x v="2"/>
    <x v="7"/>
    <x v="1"/>
    <s v="Mick Crebagga"/>
    <s v="Home Office"/>
    <s v="Houston"/>
    <x v="13"/>
    <n v="77041"/>
    <s v="Central"/>
    <s v="FUR-FU-10001473"/>
    <x v="0"/>
    <s v="Furnishings"/>
    <n v="20.103999999999999"/>
    <n v="18"/>
    <n v="2.1039999999999992"/>
    <n v="0.31559999999999988"/>
  </r>
  <r>
    <x v="684"/>
    <d v="2018-11-26T00:00:00"/>
    <d v="2018-12-01T00:00:00"/>
    <x v="0"/>
    <x v="1"/>
    <x v="2"/>
    <s v="Tonja Turnell"/>
    <s v="Home Office"/>
    <s v="Richmond"/>
    <x v="33"/>
    <n v="47374"/>
    <s v="Central"/>
    <s v="FUR-FU-10001473"/>
    <x v="0"/>
    <s v="Furnishings"/>
    <n v="27.46"/>
    <n v="27.46"/>
    <n v="0"/>
    <n v="0"/>
  </r>
  <r>
    <x v="983"/>
    <d v="2017-01-22T00:00:00"/>
    <d v="2017-01-28T00:00:00"/>
    <x v="3"/>
    <x v="6"/>
    <x v="2"/>
    <s v="Anthony Johnson"/>
    <s v="Corporate"/>
    <s v="Seattle"/>
    <x v="6"/>
    <n v="98115"/>
    <s v="West"/>
    <s v="FUR-FU-10001475"/>
    <x v="0"/>
    <s v="Furnishings"/>
    <n v="109.9"/>
    <n v="109.9"/>
    <n v="0"/>
    <n v="0"/>
  </r>
  <r>
    <x v="984"/>
    <d v="2018-08-18T00:00:00"/>
    <d v="2018-08-25T00:00:00"/>
    <x v="0"/>
    <x v="7"/>
    <x v="2"/>
    <s v="Yana Sorensen"/>
    <s v="Corporate"/>
    <s v="Seattle"/>
    <x v="6"/>
    <n v="98103"/>
    <s v="West"/>
    <s v="FUR-FU-10001475"/>
    <x v="0"/>
    <s v="Furnishings"/>
    <n v="65.94"/>
    <n v="65.94"/>
    <n v="0"/>
    <n v="0"/>
  </r>
  <r>
    <x v="985"/>
    <d v="2018-12-10T00:00:00"/>
    <d v="2018-12-13T00:00:00"/>
    <x v="0"/>
    <x v="3"/>
    <x v="0"/>
    <s v="William Brown"/>
    <s v="Home Office"/>
    <s v="Philadelphia"/>
    <x v="12"/>
    <n v="19143"/>
    <s v="East"/>
    <s v="FUR-FU-10001475"/>
    <x v="0"/>
    <s v="Furnishings"/>
    <n v="87.92"/>
    <n v="87.92"/>
    <n v="0"/>
    <n v="0"/>
  </r>
  <r>
    <x v="986"/>
    <d v="2018-07-20T00:00:00"/>
    <d v="2018-07-26T00:00:00"/>
    <x v="0"/>
    <x v="10"/>
    <x v="2"/>
    <s v="Carlos Soltero"/>
    <s v="Home Office"/>
    <s v="Chicago"/>
    <x v="0"/>
    <n v="60610"/>
    <s v="Central"/>
    <s v="FUR-FU-10001475"/>
    <x v="0"/>
    <s v="Furnishings"/>
    <n v="8.7919999999999998"/>
    <n v="18"/>
    <n v="-9.2080000000000002"/>
    <n v="-1.3812"/>
  </r>
  <r>
    <x v="987"/>
    <d v="2015-06-09T00:00:00"/>
    <d v="2015-06-14T00:00:00"/>
    <x v="1"/>
    <x v="4"/>
    <x v="2"/>
    <s v="Brosina Hoffman"/>
    <s v="Home Office"/>
    <s v="Los Angeles"/>
    <x v="1"/>
    <n v="90032"/>
    <s v="West"/>
    <s v="FUR-FU-10001487"/>
    <x v="0"/>
    <s v="Furnishings"/>
    <n v="48.86"/>
    <n v="100"/>
    <n v="-51.14"/>
    <n v="-7.6709999999999994"/>
  </r>
  <r>
    <x v="988"/>
    <d v="2015-09-06T00:00:00"/>
    <d v="2015-09-09T00:00:00"/>
    <x v="1"/>
    <x v="0"/>
    <x v="0"/>
    <s v="Victoria Pisteka"/>
    <s v="Corporate"/>
    <s v="San Francisco"/>
    <x v="1"/>
    <n v="94109"/>
    <s v="West"/>
    <s v="FUR-FU-10001487"/>
    <x v="0"/>
    <s v="Furnishings"/>
    <n v="41.88"/>
    <n v="41.88"/>
    <n v="0"/>
    <n v="0"/>
  </r>
  <r>
    <x v="989"/>
    <d v="2018-01-16T00:00:00"/>
    <d v="2018-01-16T00:00:00"/>
    <x v="0"/>
    <x v="6"/>
    <x v="1"/>
    <s v="Jack O'Briant"/>
    <s v="Corporate"/>
    <s v="Los Angeles"/>
    <x v="1"/>
    <n v="90008"/>
    <s v="West"/>
    <s v="FUR-FU-10001487"/>
    <x v="0"/>
    <s v="Furnishings"/>
    <n v="27.92"/>
    <n v="27.92"/>
    <n v="0"/>
    <n v="0"/>
  </r>
  <r>
    <x v="990"/>
    <d v="2016-07-24T00:00:00"/>
    <d v="2016-07-28T00:00:00"/>
    <x v="2"/>
    <x v="10"/>
    <x v="2"/>
    <s v="Shirley Schmidt"/>
    <s v="Home Office"/>
    <s v="Louisville"/>
    <x v="21"/>
    <n v="40214"/>
    <s v="South"/>
    <s v="FUR-FU-10001487"/>
    <x v="0"/>
    <s v="Furnishings"/>
    <n v="20.94"/>
    <n v="18"/>
    <n v="2.9400000000000013"/>
    <n v="0.44100000000000017"/>
  </r>
  <r>
    <x v="860"/>
    <d v="2018-12-05T00:00:00"/>
    <d v="2018-12-11T00:00:00"/>
    <x v="0"/>
    <x v="3"/>
    <x v="2"/>
    <s v="Suzanne McNair"/>
    <s v="Home Office"/>
    <s v="New York City"/>
    <x v="5"/>
    <n v="10011"/>
    <s v="East"/>
    <s v="FUR-FU-10001487"/>
    <x v="0"/>
    <s v="Furnishings"/>
    <n v="20.94"/>
    <n v="18"/>
    <n v="2.9400000000000013"/>
    <n v="0.44100000000000017"/>
  </r>
  <r>
    <x v="991"/>
    <d v="2017-10-09T00:00:00"/>
    <d v="2017-10-14T00:00:00"/>
    <x v="3"/>
    <x v="9"/>
    <x v="2"/>
    <s v="Maria Zettner"/>
    <s v="Corporate"/>
    <s v="Phoenix"/>
    <x v="18"/>
    <n v="85023"/>
    <s v="West"/>
    <s v="FUR-FU-10001488"/>
    <x v="0"/>
    <s v="Furnishings"/>
    <n v="169.56800000000001"/>
    <n v="169.56800000000001"/>
    <n v="0"/>
    <n v="0"/>
  </r>
  <r>
    <x v="529"/>
    <d v="2018-09-15T00:00:00"/>
    <d v="2018-09-19T00:00:00"/>
    <x v="0"/>
    <x v="0"/>
    <x v="2"/>
    <s v="Rick Duston"/>
    <s v="Home Office"/>
    <s v="San Francisco"/>
    <x v="1"/>
    <n v="94122"/>
    <s v="West"/>
    <s v="FUR-FU-10001488"/>
    <x v="0"/>
    <s v="Furnishings"/>
    <n v="529.9"/>
    <n v="529.9"/>
    <n v="0"/>
    <n v="0"/>
  </r>
  <r>
    <x v="146"/>
    <d v="2018-12-02T00:00:00"/>
    <d v="2018-12-06T00:00:00"/>
    <x v="0"/>
    <x v="3"/>
    <x v="2"/>
    <s v="Bill Stewart"/>
    <s v="Corporate"/>
    <s v="Denver"/>
    <x v="7"/>
    <n v="80219"/>
    <s v="West"/>
    <s v="FUR-FU-10001488"/>
    <x v="0"/>
    <s v="Furnishings"/>
    <n v="508.70400000000001"/>
    <n v="508.70400000000001"/>
    <n v="0"/>
    <n v="0"/>
  </r>
  <r>
    <x v="992"/>
    <d v="2018-11-15T00:00:00"/>
    <d v="2018-11-20T00:00:00"/>
    <x v="0"/>
    <x v="1"/>
    <x v="2"/>
    <s v="Dana Kaydos"/>
    <s v="Consumer"/>
    <s v="Miramar"/>
    <x v="8"/>
    <n v="33023"/>
    <s v="South"/>
    <s v="FUR-FU-10001488"/>
    <x v="0"/>
    <s v="Furnishings"/>
    <n v="339.13600000000002"/>
    <n v="339.13600000000002"/>
    <n v="0"/>
    <n v="0"/>
  </r>
  <r>
    <x v="993"/>
    <d v="2016-08-16T00:00:00"/>
    <d v="2016-08-20T00:00:00"/>
    <x v="2"/>
    <x v="7"/>
    <x v="2"/>
    <s v="Sung Pak"/>
    <s v="Home Office"/>
    <s v="Philadelphia"/>
    <x v="12"/>
    <n v="19134"/>
    <s v="East"/>
    <s v="FUR-FU-10001488"/>
    <x v="0"/>
    <s v="Furnishings"/>
    <n v="254.352"/>
    <n v="254.352"/>
    <n v="0"/>
    <n v="0"/>
  </r>
  <r>
    <x v="994"/>
    <d v="2017-05-08T00:00:00"/>
    <d v="2017-05-13T00:00:00"/>
    <x v="3"/>
    <x v="2"/>
    <x v="3"/>
    <s v="George Bell"/>
    <s v="Corporate"/>
    <s v="Dover"/>
    <x v="3"/>
    <n v="19901"/>
    <s v="East"/>
    <s v="FUR-FU-10001488"/>
    <x v="2"/>
    <s v="Furnishings"/>
    <n v="211.96"/>
    <n v="211.96"/>
    <n v="0"/>
    <n v="0"/>
  </r>
  <r>
    <x v="995"/>
    <d v="2018-04-22T00:00:00"/>
    <d v="2018-04-26T00:00:00"/>
    <x v="0"/>
    <x v="8"/>
    <x v="2"/>
    <s v="Meg O'Connel"/>
    <s v="Home Office"/>
    <s v="Philadelphia"/>
    <x v="12"/>
    <n v="19140"/>
    <s v="East"/>
    <s v="FUR-FU-10001488"/>
    <x v="0"/>
    <s v="Furnishings"/>
    <n v="254.352"/>
    <n v="254.352"/>
    <n v="0"/>
    <n v="0"/>
  </r>
  <r>
    <x v="996"/>
    <d v="2016-11-20T00:00:00"/>
    <d v="2016-11-24T00:00:00"/>
    <x v="2"/>
    <x v="1"/>
    <x v="2"/>
    <s v="Kelly Williams"/>
    <s v="Corporate"/>
    <s v="San Francisco"/>
    <x v="1"/>
    <n v="94109"/>
    <s v="West"/>
    <s v="FUR-FU-10001546"/>
    <x v="0"/>
    <s v="Furnishings"/>
    <n v="32.04"/>
    <n v="32.04"/>
    <n v="0"/>
    <n v="0"/>
  </r>
  <r>
    <x v="997"/>
    <d v="2016-11-30T00:00:00"/>
    <d v="2016-12-03T00:00:00"/>
    <x v="2"/>
    <x v="1"/>
    <x v="0"/>
    <s v="Ann Blume"/>
    <s v="Home Office"/>
    <s v="Jacksonville"/>
    <x v="9"/>
    <n v="28540"/>
    <s v="South"/>
    <s v="FUR-FU-10001546"/>
    <x v="0"/>
    <s v="Furnishings"/>
    <n v="17.088000000000001"/>
    <n v="18"/>
    <n v="-0.91199999999999903"/>
    <n v="-0.13679999999999984"/>
  </r>
  <r>
    <x v="519"/>
    <d v="2017-09-20T00:00:00"/>
    <d v="2017-09-25T00:00:00"/>
    <x v="3"/>
    <x v="0"/>
    <x v="2"/>
    <s v="Filia McAdams"/>
    <s v="Home Office"/>
    <s v="Greensboro"/>
    <x v="9"/>
    <n v="27405"/>
    <s v="South"/>
    <s v="FUR-FU-10001546"/>
    <x v="1"/>
    <s v="Furnishings"/>
    <n v="17.088000000000001"/>
    <n v="18"/>
    <n v="-0.91199999999999903"/>
    <n v="-0.13679999999999984"/>
  </r>
  <r>
    <x v="998"/>
    <d v="2018-06-12T00:00:00"/>
    <d v="2018-06-19T00:00:00"/>
    <x v="0"/>
    <x v="4"/>
    <x v="2"/>
    <s v="Lena Creighton"/>
    <s v="Home Office"/>
    <s v="Saint Petersburg"/>
    <x v="8"/>
    <n v="33710"/>
    <s v="South"/>
    <s v="FUR-FU-10001546"/>
    <x v="0"/>
    <s v="Furnishings"/>
    <n v="17.088000000000001"/>
    <n v="18"/>
    <n v="-0.91199999999999903"/>
    <n v="-0.13679999999999984"/>
  </r>
  <r>
    <x v="999"/>
    <d v="2015-09-21T00:00:00"/>
    <d v="2015-09-23T00:00:00"/>
    <x v="1"/>
    <x v="0"/>
    <x v="0"/>
    <s v="Joni Sundaresam"/>
    <s v="Home Office"/>
    <s v="Garland"/>
    <x v="13"/>
    <n v="75043"/>
    <s v="Central"/>
    <s v="FUR-FU-10001546"/>
    <x v="0"/>
    <s v="Furnishings"/>
    <n v="8.5440000000000005"/>
    <n v="18"/>
    <n v="-9.4559999999999995"/>
    <n v="-1.4183999999999999"/>
  </r>
  <r>
    <x v="149"/>
    <d v="2015-11-18T00:00:00"/>
    <d v="2015-11-21T00:00:00"/>
    <x v="1"/>
    <x v="1"/>
    <x v="0"/>
    <s v="Joe Kamberova"/>
    <s v="Home Office"/>
    <s v="Des Plaines"/>
    <x v="0"/>
    <n v="60016"/>
    <s v="Central"/>
    <s v="FUR-FU-10001546"/>
    <x v="0"/>
    <s v="Furnishings"/>
    <n v="8.5440000000000005"/>
    <n v="18"/>
    <n v="-9.4559999999999995"/>
    <n v="-1.4183999999999999"/>
  </r>
  <r>
    <x v="1000"/>
    <d v="2015-12-15T00:00:00"/>
    <d v="2015-12-21T00:00:00"/>
    <x v="1"/>
    <x v="3"/>
    <x v="2"/>
    <s v="Sung Pak"/>
    <s v="Home Office"/>
    <s v="Chicago"/>
    <x v="0"/>
    <n v="60623"/>
    <s v="Central"/>
    <s v="FUR-FU-10001546"/>
    <x v="0"/>
    <s v="Furnishings"/>
    <n v="8.5440000000000005"/>
    <n v="18"/>
    <n v="-9.4559999999999995"/>
    <n v="-1.4183999999999999"/>
  </r>
  <r>
    <x v="1001"/>
    <d v="2016-10-08T00:00:00"/>
    <d v="2016-10-12T00:00:00"/>
    <x v="2"/>
    <x v="9"/>
    <x v="2"/>
    <s v="Maria Bertelson"/>
    <s v="Home Office"/>
    <s v="San Francisco"/>
    <x v="1"/>
    <n v="94122"/>
    <s v="West"/>
    <s v="FUR-FU-10001588"/>
    <x v="0"/>
    <s v="Furnishings"/>
    <n v="145.9"/>
    <n v="145.9"/>
    <n v="0"/>
    <n v="0"/>
  </r>
  <r>
    <x v="1002"/>
    <d v="2018-07-08T00:00:00"/>
    <d v="2018-07-11T00:00:00"/>
    <x v="0"/>
    <x v="10"/>
    <x v="0"/>
    <s v="Sam Zeldin"/>
    <s v="Home Office"/>
    <s v="Pico Rivera"/>
    <x v="1"/>
    <n v="90660"/>
    <s v="West"/>
    <s v="FUR-FU-10001588"/>
    <x v="0"/>
    <s v="Furnishings"/>
    <n v="145.9"/>
    <n v="145.9"/>
    <n v="0"/>
    <n v="0"/>
  </r>
  <r>
    <x v="1003"/>
    <d v="2015-09-27T00:00:00"/>
    <d v="2015-10-03T00:00:00"/>
    <x v="1"/>
    <x v="0"/>
    <x v="2"/>
    <s v="Thomas Seio"/>
    <s v="Home Office"/>
    <s v="Hackensack"/>
    <x v="15"/>
    <n v="7601"/>
    <s v="East"/>
    <s v="FUR-FU-10001588"/>
    <x v="0"/>
    <s v="Furnishings"/>
    <n v="87.54"/>
    <n v="87.54"/>
    <n v="0"/>
    <n v="0"/>
  </r>
  <r>
    <x v="1004"/>
    <d v="2015-12-02T00:00:00"/>
    <d v="2015-12-06T00:00:00"/>
    <x v="1"/>
    <x v="3"/>
    <x v="2"/>
    <s v="Michael Dominguez"/>
    <s v="Home Office"/>
    <s v="Corpus Christi"/>
    <x v="13"/>
    <n v="78415"/>
    <s v="Central"/>
    <s v="FUR-FU-10001588"/>
    <x v="0"/>
    <s v="Furnishings"/>
    <n v="58.36"/>
    <n v="58.36"/>
    <n v="0"/>
    <n v="0"/>
  </r>
  <r>
    <x v="1005"/>
    <d v="2016-09-18T00:00:00"/>
    <d v="2016-09-23T00:00:00"/>
    <x v="2"/>
    <x v="0"/>
    <x v="2"/>
    <s v="George Bell"/>
    <s v="Home Office"/>
    <s v="Los Angeles"/>
    <x v="1"/>
    <n v="90049"/>
    <s v="West"/>
    <s v="FUR-FU-10001591"/>
    <x v="0"/>
    <s v="Furnishings"/>
    <n v="24.4"/>
    <n v="24.4"/>
    <n v="0"/>
    <n v="0"/>
  </r>
  <r>
    <x v="384"/>
    <d v="2016-11-17T00:00:00"/>
    <d v="2016-11-21T00:00:00"/>
    <x v="2"/>
    <x v="1"/>
    <x v="2"/>
    <s v="Brian Stugart"/>
    <s v="Home Office"/>
    <s v="San Diego"/>
    <x v="1"/>
    <n v="92105"/>
    <s v="West"/>
    <s v="FUR-FU-10001591"/>
    <x v="0"/>
    <s v="Furnishings"/>
    <n v="36.6"/>
    <n v="100"/>
    <n v="-63.4"/>
    <n v="-9.51"/>
  </r>
  <r>
    <x v="1006"/>
    <d v="2015-07-05T00:00:00"/>
    <d v="2015-07-08T00:00:00"/>
    <x v="1"/>
    <x v="10"/>
    <x v="0"/>
    <s v="Don Miller"/>
    <s v="Home Office"/>
    <s v="Palm Coast"/>
    <x v="8"/>
    <n v="32137"/>
    <s v="South"/>
    <s v="FUR-FU-10001591"/>
    <x v="0"/>
    <s v="Furnishings"/>
    <n v="19.52"/>
    <n v="18"/>
    <n v="1.5199999999999996"/>
    <n v="0.22799999999999992"/>
  </r>
  <r>
    <x v="1007"/>
    <d v="2017-08-04T00:00:00"/>
    <d v="2017-08-08T00:00:00"/>
    <x v="3"/>
    <x v="7"/>
    <x v="2"/>
    <s v="Max Ludwig"/>
    <s v="Corporate"/>
    <s v="Suffolk"/>
    <x v="17"/>
    <n v="23434"/>
    <s v="South"/>
    <s v="FUR-FU-10001591"/>
    <x v="0"/>
    <s v="Furnishings"/>
    <n v="109.8"/>
    <n v="109.8"/>
    <n v="0"/>
    <n v="0"/>
  </r>
  <r>
    <x v="1008"/>
    <d v="2018-03-31T00:00:00"/>
    <d v="2018-04-02T00:00:00"/>
    <x v="0"/>
    <x v="5"/>
    <x v="3"/>
    <s v="Daniel Byrd"/>
    <s v="Home Office"/>
    <s v="Henderson"/>
    <x v="21"/>
    <n v="42420"/>
    <s v="South"/>
    <s v="FUR-FU-10001591"/>
    <x v="0"/>
    <s v="Furnishings"/>
    <n v="61"/>
    <n v="61"/>
    <n v="0"/>
    <n v="0"/>
  </r>
  <r>
    <x v="1009"/>
    <d v="2018-06-30T00:00:00"/>
    <d v="2018-07-04T00:00:00"/>
    <x v="0"/>
    <x v="4"/>
    <x v="2"/>
    <s v="Darrin Van Huff"/>
    <s v="Home Office"/>
    <s v="Memphis"/>
    <x v="24"/>
    <n v="38109"/>
    <s v="South"/>
    <s v="FUR-FU-10001591"/>
    <x v="0"/>
    <s v="Furnishings"/>
    <n v="19.52"/>
    <n v="18"/>
    <n v="1.5199999999999996"/>
    <n v="0.22799999999999992"/>
  </r>
  <r>
    <x v="1010"/>
    <d v="2015-08-08T00:00:00"/>
    <d v="2015-08-14T00:00:00"/>
    <x v="1"/>
    <x v="7"/>
    <x v="2"/>
    <s v="Maria Bertelson"/>
    <s v="Consumer"/>
    <s v="Glendale"/>
    <x v="18"/>
    <n v="85301"/>
    <s v="West"/>
    <s v="FUR-FU-10001602"/>
    <x v="0"/>
    <s v="Furnishings"/>
    <n v="121.376"/>
    <n v="121.376"/>
    <n v="0"/>
    <n v="0"/>
  </r>
  <r>
    <x v="1011"/>
    <d v="2015-11-24T00:00:00"/>
    <d v="2015-11-26T00:00:00"/>
    <x v="1"/>
    <x v="1"/>
    <x v="0"/>
    <s v="Vivek Gonzalez"/>
    <s v="Home Office"/>
    <s v="San Diego"/>
    <x v="1"/>
    <n v="92037"/>
    <s v="West"/>
    <s v="FUR-FU-10001602"/>
    <x v="0"/>
    <s v="Furnishings"/>
    <n v="151.72"/>
    <n v="151.72"/>
    <n v="0"/>
    <n v="0"/>
  </r>
  <r>
    <x v="1012"/>
    <d v="2018-07-27T00:00:00"/>
    <d v="2018-07-31T00:00:00"/>
    <x v="0"/>
    <x v="10"/>
    <x v="3"/>
    <s v="Mike Gockenbach"/>
    <s v="Home Office"/>
    <s v="Jacksonville"/>
    <x v="8"/>
    <n v="32216"/>
    <s v="South"/>
    <s v="FUR-FU-10001602"/>
    <x v="0"/>
    <s v="Furnishings"/>
    <n v="91.031999999999996"/>
    <n v="91.031999999999996"/>
    <n v="0"/>
    <n v="0"/>
  </r>
  <r>
    <x v="1013"/>
    <d v="2017-12-04T00:00:00"/>
    <d v="2017-12-05T00:00:00"/>
    <x v="3"/>
    <x v="3"/>
    <x v="0"/>
    <s v="Becky Martin"/>
    <s v="Corporate"/>
    <s v="New York City"/>
    <x v="5"/>
    <n v="10024"/>
    <s v="East"/>
    <s v="FUR-FU-10001602"/>
    <x v="0"/>
    <s v="Furnishings"/>
    <n v="113.79"/>
    <n v="113.79"/>
    <n v="0"/>
    <n v="0"/>
  </r>
  <r>
    <x v="1014"/>
    <d v="2018-12-24T00:00:00"/>
    <d v="2018-12-29T00:00:00"/>
    <x v="0"/>
    <x v="3"/>
    <x v="2"/>
    <s v="Ann Chong"/>
    <s v="Home Office"/>
    <s v="Rochester"/>
    <x v="5"/>
    <n v="14609"/>
    <s v="East"/>
    <s v="FUR-FU-10001602"/>
    <x v="0"/>
    <s v="Furnishings"/>
    <n v="37.93"/>
    <n v="37.93"/>
    <n v="0"/>
    <n v="0"/>
  </r>
  <r>
    <x v="1015"/>
    <d v="2017-04-28T00:00:00"/>
    <d v="2017-04-30T00:00:00"/>
    <x v="3"/>
    <x v="8"/>
    <x v="3"/>
    <s v="Rob Beeghly"/>
    <s v="Corporate"/>
    <s v="Saint Charles"/>
    <x v="0"/>
    <n v="60174"/>
    <s v="Central"/>
    <s v="FUR-FU-10001602"/>
    <x v="0"/>
    <s v="Furnishings"/>
    <n v="30.344000000000001"/>
    <n v="30.344000000000001"/>
    <n v="0"/>
    <n v="0"/>
  </r>
  <r>
    <x v="1016"/>
    <d v="2017-05-06T00:00:00"/>
    <d v="2017-05-10T00:00:00"/>
    <x v="3"/>
    <x v="2"/>
    <x v="2"/>
    <s v="Gene McClure"/>
    <s v="Consumer"/>
    <s v="Bakersfield"/>
    <x v="1"/>
    <n v="93309"/>
    <s v="West"/>
    <s v="FUR-FU-10001617"/>
    <x v="0"/>
    <s v="Furnishings"/>
    <n v="41.6"/>
    <n v="41.6"/>
    <n v="0"/>
    <n v="0"/>
  </r>
  <r>
    <x v="1017"/>
    <d v="2017-10-13T00:00:00"/>
    <d v="2017-10-17T00:00:00"/>
    <x v="3"/>
    <x v="9"/>
    <x v="2"/>
    <s v="Noah Childs"/>
    <s v="Corporate"/>
    <s v="Aurora"/>
    <x v="7"/>
    <n v="80013"/>
    <s v="West"/>
    <s v="FUR-FU-10001617"/>
    <x v="0"/>
    <s v="Furnishings"/>
    <n v="24.96"/>
    <n v="24.96"/>
    <n v="0"/>
    <n v="0"/>
  </r>
  <r>
    <x v="1018"/>
    <d v="2015-09-29T00:00:00"/>
    <d v="2015-10-01T00:00:00"/>
    <x v="1"/>
    <x v="0"/>
    <x v="3"/>
    <s v="Paul Prost"/>
    <s v="Home Office"/>
    <s v="Seattle"/>
    <x v="6"/>
    <n v="98115"/>
    <s v="West"/>
    <s v="FUR-FU-10001706"/>
    <x v="0"/>
    <s v="Furnishings"/>
    <n v="6.16"/>
    <n v="5"/>
    <n v="1.1600000000000001"/>
    <n v="0.17400000000000002"/>
  </r>
  <r>
    <x v="1019"/>
    <d v="2015-12-12T00:00:00"/>
    <d v="2015-12-15T00:00:00"/>
    <x v="1"/>
    <x v="3"/>
    <x v="3"/>
    <s v="Logan Haushalter"/>
    <s v="Home Office"/>
    <s v="Oakland"/>
    <x v="1"/>
    <n v="94601"/>
    <s v="West"/>
    <s v="FUR-FU-10001706"/>
    <x v="0"/>
    <s v="Furnishings"/>
    <n v="9.24"/>
    <n v="18"/>
    <n v="-8.76"/>
    <n v="-1.3139999999999998"/>
  </r>
  <r>
    <x v="1020"/>
    <d v="2017-10-13T00:00:00"/>
    <d v="2017-10-19T00:00:00"/>
    <x v="3"/>
    <x v="9"/>
    <x v="2"/>
    <s v="Lena Creighton"/>
    <s v="Consumer"/>
    <s v="Roseville"/>
    <x v="1"/>
    <n v="95661"/>
    <s v="West"/>
    <s v="FUR-FU-10001706"/>
    <x v="0"/>
    <s v="Furnishings"/>
    <n v="43.12"/>
    <n v="43.12"/>
    <n v="0"/>
    <n v="0"/>
  </r>
  <r>
    <x v="1021"/>
    <d v="2018-09-28T00:00:00"/>
    <d v="2018-10-04T00:00:00"/>
    <x v="0"/>
    <x v="0"/>
    <x v="2"/>
    <s v="Bruce Degenhardt"/>
    <s v="Home Office"/>
    <s v="Los Angeles"/>
    <x v="1"/>
    <n v="90032"/>
    <s v="West"/>
    <s v="FUR-FU-10001706"/>
    <x v="0"/>
    <s v="Furnishings"/>
    <n v="9.24"/>
    <n v="100"/>
    <n v="-90.76"/>
    <n v="-13.614000000000001"/>
  </r>
  <r>
    <x v="13"/>
    <d v="2018-08-06T00:00:00"/>
    <d v="2018-08-10T00:00:00"/>
    <x v="0"/>
    <x v="7"/>
    <x v="3"/>
    <s v="Seth Vernon"/>
    <s v="Home Office"/>
    <s v="Lafayette"/>
    <x v="2"/>
    <n v="70506"/>
    <s v="South"/>
    <s v="FUR-FU-10001706"/>
    <x v="0"/>
    <s v="Furnishings"/>
    <n v="15.4"/>
    <n v="18"/>
    <n v="-2.5999999999999996"/>
    <n v="-0.38999999999999996"/>
  </r>
  <r>
    <x v="1022"/>
    <d v="2016-08-09T00:00:00"/>
    <d v="2016-08-12T00:00:00"/>
    <x v="2"/>
    <x v="7"/>
    <x v="0"/>
    <s v="Naresj Patel"/>
    <s v="Home Office"/>
    <s v="New York City"/>
    <x v="5"/>
    <n v="10024"/>
    <s v="East"/>
    <s v="FUR-FU-10001706"/>
    <x v="0"/>
    <s v="Furnishings"/>
    <n v="6.16"/>
    <n v="5"/>
    <n v="1.1600000000000001"/>
    <n v="0.17400000000000002"/>
  </r>
  <r>
    <x v="547"/>
    <d v="2016-04-18T00:00:00"/>
    <d v="2016-04-22T00:00:00"/>
    <x v="2"/>
    <x v="8"/>
    <x v="2"/>
    <s v="Darren Powers"/>
    <s v="Home Office"/>
    <s v="New Albany"/>
    <x v="33"/>
    <n v="47150"/>
    <s v="Central"/>
    <s v="FUR-FU-10001706"/>
    <x v="0"/>
    <s v="Furnishings"/>
    <n v="6.16"/>
    <n v="5"/>
    <n v="1.1600000000000001"/>
    <n v="0.17400000000000002"/>
  </r>
  <r>
    <x v="1023"/>
    <d v="2016-09-05T00:00:00"/>
    <d v="2016-09-10T00:00:00"/>
    <x v="2"/>
    <x v="0"/>
    <x v="2"/>
    <s v="Sung Pak"/>
    <s v="Home Office"/>
    <s v="Rochester"/>
    <x v="37"/>
    <n v="55901"/>
    <s v="Central"/>
    <s v="FUR-FU-10001706"/>
    <x v="0"/>
    <s v="Furnishings"/>
    <n v="6.16"/>
    <n v="5"/>
    <n v="1.1600000000000001"/>
    <n v="0.17400000000000002"/>
  </r>
  <r>
    <x v="1024"/>
    <d v="2016-09-21T00:00:00"/>
    <d v="2016-09-24T00:00:00"/>
    <x v="2"/>
    <x v="0"/>
    <x v="0"/>
    <s v="Stuart Van"/>
    <s v="Home Office"/>
    <s v="Houston"/>
    <x v="13"/>
    <n v="77041"/>
    <s v="Central"/>
    <s v="FUR-FU-10001706"/>
    <x v="0"/>
    <s v="Furnishings"/>
    <n v="4.9279999999999999"/>
    <n v="5"/>
    <n v="-7.2000000000000064E-2"/>
    <n v="-1.0800000000000009E-2"/>
  </r>
  <r>
    <x v="1025"/>
    <d v="2015-06-24T00:00:00"/>
    <d v="2015-06-28T00:00:00"/>
    <x v="1"/>
    <x v="4"/>
    <x v="2"/>
    <s v="Liz Pelletier"/>
    <s v="Home Office"/>
    <s v="Tucson"/>
    <x v="18"/>
    <n v="85705"/>
    <s v="West"/>
    <s v="FUR-FU-10001731"/>
    <x v="0"/>
    <s v="Furnishings"/>
    <n v="4.2720000000000002"/>
    <n v="100"/>
    <n v="-95.727999999999994"/>
    <n v="-14.3592"/>
  </r>
  <r>
    <x v="1026"/>
    <d v="2016-10-20T00:00:00"/>
    <d v="2016-10-24T00:00:00"/>
    <x v="2"/>
    <x v="9"/>
    <x v="2"/>
    <s v="Noel Staavos"/>
    <s v="Home Office"/>
    <s v="San Francisco"/>
    <x v="1"/>
    <n v="94109"/>
    <s v="West"/>
    <s v="FUR-FU-10001731"/>
    <x v="0"/>
    <s v="Furnishings"/>
    <n v="16.02"/>
    <n v="18"/>
    <n v="-1.9800000000000004"/>
    <n v="-0.29700000000000004"/>
  </r>
  <r>
    <x v="366"/>
    <d v="2018-12-24T00:00:00"/>
    <d v="2018-12-31T00:00:00"/>
    <x v="0"/>
    <x v="3"/>
    <x v="2"/>
    <s v="James Lanier"/>
    <s v="Home Office"/>
    <s v="Chandler"/>
    <x v="18"/>
    <n v="85224"/>
    <s v="West"/>
    <s v="FUR-FU-10001731"/>
    <x v="0"/>
    <s v="Furnishings"/>
    <n v="8.5440000000000005"/>
    <n v="100"/>
    <n v="-91.456000000000003"/>
    <n v="-13.718400000000001"/>
  </r>
  <r>
    <x v="1027"/>
    <d v="2016-03-12T00:00:00"/>
    <d v="2016-03-17T00:00:00"/>
    <x v="2"/>
    <x v="5"/>
    <x v="2"/>
    <s v="Edward Becker"/>
    <s v="Home Office"/>
    <s v="Plantation"/>
    <x v="8"/>
    <n v="33317"/>
    <s v="South"/>
    <s v="FUR-FU-10001731"/>
    <x v="0"/>
    <s v="Furnishings"/>
    <n v="6.4080000000000004"/>
    <n v="5"/>
    <n v="1.4080000000000004"/>
    <n v="0.21120000000000005"/>
  </r>
  <r>
    <x v="1028"/>
    <d v="2016-09-08T00:00:00"/>
    <d v="2016-09-14T00:00:00"/>
    <x v="2"/>
    <x v="0"/>
    <x v="2"/>
    <s v="Victoria Wilson"/>
    <s v="Home Office"/>
    <s v="Montgomery"/>
    <x v="36"/>
    <n v="36116"/>
    <s v="South"/>
    <s v="FUR-FU-10001731"/>
    <x v="0"/>
    <s v="Furnishings"/>
    <n v="21.36"/>
    <n v="100"/>
    <n v="-78.64"/>
    <n v="-11.795999999999999"/>
  </r>
  <r>
    <x v="1029"/>
    <d v="2017-02-02T00:00:00"/>
    <d v="2017-02-04T00:00:00"/>
    <x v="3"/>
    <x v="11"/>
    <x v="3"/>
    <s v="Sanjit Engle"/>
    <s v="Home Office"/>
    <s v="Arlington"/>
    <x v="17"/>
    <n v="22204"/>
    <s v="South"/>
    <s v="FUR-FU-10001731"/>
    <x v="1"/>
    <s v="Furnishings"/>
    <n v="18.690000000000001"/>
    <n v="18"/>
    <n v="0.69000000000000128"/>
    <n v="0.10350000000000019"/>
  </r>
  <r>
    <x v="3"/>
    <d v="2018-05-30T00:00:00"/>
    <d v="2018-05-31T00:00:00"/>
    <x v="0"/>
    <x v="2"/>
    <x v="0"/>
    <s v="Bruce Degenhardt"/>
    <s v="Home Office"/>
    <s v="Lafayette"/>
    <x v="2"/>
    <n v="70506"/>
    <s v="South"/>
    <s v="FUR-FU-10001731"/>
    <x v="0"/>
    <s v="Furnishings"/>
    <n v="8.01"/>
    <n v="18"/>
    <n v="-9.99"/>
    <n v="-1.4984999999999999"/>
  </r>
  <r>
    <x v="1030"/>
    <d v="2015-08-26T00:00:00"/>
    <d v="2015-09-01T00:00:00"/>
    <x v="1"/>
    <x v="7"/>
    <x v="2"/>
    <s v="Karl Braun"/>
    <s v="Home Office"/>
    <s v="Newark"/>
    <x v="3"/>
    <n v="19711"/>
    <s v="East"/>
    <s v="FUR-FU-10001731"/>
    <x v="0"/>
    <s v="Furnishings"/>
    <n v="10.68"/>
    <n v="18"/>
    <n v="-7.32"/>
    <n v="-1.0980000000000001"/>
  </r>
  <r>
    <x v="669"/>
    <d v="2017-09-12T00:00:00"/>
    <d v="2017-09-14T00:00:00"/>
    <x v="3"/>
    <x v="0"/>
    <x v="3"/>
    <s v="Ben Peterman"/>
    <s v="Home Office"/>
    <s v="Arvada"/>
    <x v="7"/>
    <n v="80004"/>
    <s v="West"/>
    <s v="FUR-FU-10001756"/>
    <x v="0"/>
    <s v="Furnishings"/>
    <n v="15.231999999999999"/>
    <n v="18"/>
    <n v="-2.7680000000000007"/>
    <n v="-0.41520000000000007"/>
  </r>
  <r>
    <x v="1031"/>
    <d v="2015-03-15T00:00:00"/>
    <d v="2015-03-19T00:00:00"/>
    <x v="1"/>
    <x v="5"/>
    <x v="2"/>
    <s v="Alan Shonely"/>
    <s v="Consumer"/>
    <s v="Tampa"/>
    <x v="8"/>
    <n v="33614"/>
    <s v="South"/>
    <s v="FUR-FU-10001756"/>
    <x v="0"/>
    <s v="Furnishings"/>
    <n v="45.695999999999998"/>
    <n v="45.695999999999998"/>
    <n v="0"/>
    <n v="0"/>
  </r>
  <r>
    <x v="570"/>
    <d v="2018-10-21T00:00:00"/>
    <d v="2018-10-26T00:00:00"/>
    <x v="0"/>
    <x v="9"/>
    <x v="2"/>
    <s v="Patricia Hirasaki"/>
    <s v="Home Office"/>
    <s v="Lakeland"/>
    <x v="8"/>
    <n v="33801"/>
    <s v="South"/>
    <s v="FUR-FU-10001756"/>
    <x v="0"/>
    <s v="Furnishings"/>
    <n v="45.695999999999998"/>
    <n v="45.695999999999998"/>
    <n v="0"/>
    <n v="0"/>
  </r>
  <r>
    <x v="1032"/>
    <d v="2017-10-03T00:00:00"/>
    <d v="2017-10-07T00:00:00"/>
    <x v="3"/>
    <x v="9"/>
    <x v="2"/>
    <s v="Tracy Poddar"/>
    <s v="Home Office"/>
    <s v="Grand Prairie"/>
    <x v="13"/>
    <n v="75051"/>
    <s v="Central"/>
    <s v="FUR-FU-10001756"/>
    <x v="0"/>
    <s v="Furnishings"/>
    <n v="38.08"/>
    <n v="38.08"/>
    <n v="0"/>
    <n v="0"/>
  </r>
  <r>
    <x v="1033"/>
    <d v="2018-11-12T00:00:00"/>
    <d v="2018-11-18T00:00:00"/>
    <x v="0"/>
    <x v="1"/>
    <x v="2"/>
    <s v="Lindsay Shagiari"/>
    <s v="Home Office"/>
    <s v="Dallas"/>
    <x v="13"/>
    <n v="75081"/>
    <s v="Central"/>
    <s v="FUR-FU-10001756"/>
    <x v="0"/>
    <s v="Furnishings"/>
    <n v="22.847999999999999"/>
    <n v="18"/>
    <n v="4.847999999999999"/>
    <n v="0.72719999999999985"/>
  </r>
  <r>
    <x v="1034"/>
    <d v="2017-07-17T00:00:00"/>
    <d v="2017-07-22T00:00:00"/>
    <x v="3"/>
    <x v="10"/>
    <x v="3"/>
    <s v="Dennis Kane"/>
    <s v="Corporate"/>
    <s v="Seattle"/>
    <x v="6"/>
    <n v="98105"/>
    <s v="West"/>
    <s v="FUR-FU-10001847"/>
    <x v="0"/>
    <s v="Furnishings"/>
    <n v="12.42"/>
    <n v="12.42"/>
    <n v="0"/>
    <n v="0"/>
  </r>
  <r>
    <x v="1035"/>
    <d v="2018-11-16T00:00:00"/>
    <d v="2018-11-20T00:00:00"/>
    <x v="0"/>
    <x v="1"/>
    <x v="2"/>
    <s v="Lena Creighton"/>
    <s v="Home Office"/>
    <s v="Los Angeles"/>
    <x v="1"/>
    <n v="90049"/>
    <s v="West"/>
    <s v="FUR-FU-10001847"/>
    <x v="0"/>
    <s v="Furnishings"/>
    <n v="12.42"/>
    <n v="12.42"/>
    <n v="0"/>
    <n v="0"/>
  </r>
  <r>
    <x v="1036"/>
    <d v="2015-01-26T00:00:00"/>
    <d v="2015-01-31T00:00:00"/>
    <x v="1"/>
    <x v="6"/>
    <x v="2"/>
    <s v="Shirley Daniels"/>
    <s v="Home Office"/>
    <s v="Alexandria"/>
    <x v="17"/>
    <n v="22304"/>
    <s v="South"/>
    <s v="FUR-FU-10001847"/>
    <x v="0"/>
    <s v="Furnishings"/>
    <n v="12.42"/>
    <n v="12.42"/>
    <n v="0"/>
    <n v="0"/>
  </r>
  <r>
    <x v="1037"/>
    <d v="2016-05-31T00:00:00"/>
    <d v="2016-06-02T00:00:00"/>
    <x v="2"/>
    <x v="2"/>
    <x v="3"/>
    <s v="Elizabeth Moffitt"/>
    <s v="Home Office"/>
    <s v="Paterson"/>
    <x v="15"/>
    <n v="7501"/>
    <s v="East"/>
    <s v="FUR-FU-10001847"/>
    <x v="0"/>
    <s v="Furnishings"/>
    <n v="8.2799999999999994"/>
    <n v="18"/>
    <n v="-9.7200000000000006"/>
    <n v="-1.458"/>
  </r>
  <r>
    <x v="1038"/>
    <d v="2018-11-02T00:00:00"/>
    <d v="2018-11-06T00:00:00"/>
    <x v="0"/>
    <x v="1"/>
    <x v="2"/>
    <s v="Thea Hudgings"/>
    <s v="Home Office"/>
    <s v="Philadelphia"/>
    <x v="12"/>
    <n v="19140"/>
    <s v="East"/>
    <s v="FUR-FU-10001847"/>
    <x v="0"/>
    <s v="Furnishings"/>
    <n v="3.3119999999999998"/>
    <n v="5"/>
    <n v="-1.6880000000000002"/>
    <n v="-0.25320000000000004"/>
  </r>
  <r>
    <x v="1039"/>
    <d v="2015-05-04T00:00:00"/>
    <d v="2015-05-07T00:00:00"/>
    <x v="1"/>
    <x v="2"/>
    <x v="0"/>
    <s v="Bill Shonely"/>
    <s v="Home Office"/>
    <s v="Seattle"/>
    <x v="6"/>
    <n v="98105"/>
    <s v="West"/>
    <s v="FUR-FU-10001852"/>
    <x v="0"/>
    <s v="Furnishings"/>
    <n v="12.18"/>
    <n v="12.18"/>
    <n v="0"/>
    <n v="0"/>
  </r>
  <r>
    <x v="1040"/>
    <d v="2015-12-26T00:00:00"/>
    <d v="2015-12-30T00:00:00"/>
    <x v="1"/>
    <x v="3"/>
    <x v="2"/>
    <s v="Clytie Kelty"/>
    <s v="Home Office"/>
    <s v="San Diego"/>
    <x v="1"/>
    <n v="92024"/>
    <s v="West"/>
    <s v="FUR-FU-10001852"/>
    <x v="0"/>
    <s v="Furnishings"/>
    <n v="3.48"/>
    <n v="5"/>
    <n v="-1.52"/>
    <n v="-0.22799999999999998"/>
  </r>
  <r>
    <x v="1041"/>
    <d v="2017-11-11T00:00:00"/>
    <d v="2017-11-16T00:00:00"/>
    <x v="3"/>
    <x v="1"/>
    <x v="3"/>
    <s v="Berenike Kampe"/>
    <s v="Home Office"/>
    <s v="San Francisco"/>
    <x v="1"/>
    <n v="94110"/>
    <s v="West"/>
    <s v="FUR-FU-10001852"/>
    <x v="1"/>
    <s v="Furnishings"/>
    <n v="6.96"/>
    <n v="100"/>
    <n v="-93.04"/>
    <n v="-13.956000000000001"/>
  </r>
  <r>
    <x v="1042"/>
    <d v="2018-08-23T00:00:00"/>
    <d v="2018-08-26T00:00:00"/>
    <x v="0"/>
    <x v="7"/>
    <x v="3"/>
    <s v="Patrick O'Brill"/>
    <s v="Home Office"/>
    <s v="Tallahassee"/>
    <x v="8"/>
    <n v="32303"/>
    <s v="South"/>
    <s v="FUR-FU-10001852"/>
    <x v="0"/>
    <s v="Furnishings"/>
    <n v="2.7839999999999998"/>
    <n v="5"/>
    <n v="-2.2160000000000002"/>
    <n v="-0.33240000000000003"/>
  </r>
  <r>
    <x v="1043"/>
    <d v="2016-05-08T00:00:00"/>
    <d v="2016-05-14T00:00:00"/>
    <x v="2"/>
    <x v="2"/>
    <x v="2"/>
    <s v="Claudia Bergmann"/>
    <s v="Home Office"/>
    <s v="Cuyahoga Falls"/>
    <x v="22"/>
    <n v="44221"/>
    <s v="East"/>
    <s v="FUR-FU-10001852"/>
    <x v="0"/>
    <s v="Furnishings"/>
    <n v="8.3520000000000003"/>
    <n v="18"/>
    <n v="-9.6479999999999997"/>
    <n v="-1.4471999999999998"/>
  </r>
  <r>
    <x v="1044"/>
    <d v="2015-12-01T00:00:00"/>
    <d v="2015-12-05T00:00:00"/>
    <x v="1"/>
    <x v="3"/>
    <x v="2"/>
    <s v="Toby Ritter"/>
    <s v="Home Office"/>
    <s v="San Francisco"/>
    <x v="1"/>
    <n v="94122"/>
    <s v="West"/>
    <s v="FUR-FU-10001861"/>
    <x v="0"/>
    <s v="Furnishings"/>
    <n v="58.2"/>
    <n v="58.2"/>
    <n v="0"/>
    <n v="0"/>
  </r>
  <r>
    <x v="1045"/>
    <d v="2016-01-13T00:00:00"/>
    <d v="2016-01-17T00:00:00"/>
    <x v="2"/>
    <x v="6"/>
    <x v="2"/>
    <s v="Philip Brown"/>
    <s v="Home Office"/>
    <s v="Los Angeles"/>
    <x v="1"/>
    <n v="90004"/>
    <s v="West"/>
    <s v="FUR-FU-10001861"/>
    <x v="0"/>
    <s v="Furnishings"/>
    <n v="77.599999999999994"/>
    <n v="77.599999999999994"/>
    <n v="0"/>
    <n v="0"/>
  </r>
  <r>
    <x v="1046"/>
    <d v="2017-02-21T00:00:00"/>
    <d v="2017-02-22T00:00:00"/>
    <x v="3"/>
    <x v="11"/>
    <x v="0"/>
    <s v="Erin Ashbrook"/>
    <s v="Corporate"/>
    <s v="New York City"/>
    <x v="5"/>
    <n v="10011"/>
    <s v="East"/>
    <s v="FUR-FU-10001861"/>
    <x v="0"/>
    <s v="Furnishings"/>
    <n v="135.80000000000001"/>
    <n v="135.80000000000001"/>
    <n v="0"/>
    <n v="0"/>
  </r>
  <r>
    <x v="1047"/>
    <d v="2017-10-28T00:00:00"/>
    <d v="2017-11-03T00:00:00"/>
    <x v="3"/>
    <x v="9"/>
    <x v="2"/>
    <s v="Jonathan Doherty"/>
    <s v="Corporate"/>
    <s v="Belleville"/>
    <x v="15"/>
    <n v="7109"/>
    <s v="East"/>
    <s v="FUR-FU-10001861"/>
    <x v="0"/>
    <s v="Furnishings"/>
    <n v="77.599999999999994"/>
    <n v="77.599999999999994"/>
    <n v="0"/>
    <n v="0"/>
  </r>
  <r>
    <x v="804"/>
    <d v="2018-11-20T00:00:00"/>
    <d v="2018-11-26T00:00:00"/>
    <x v="0"/>
    <x v="1"/>
    <x v="2"/>
    <s v="Brian Thompson"/>
    <s v="Home Office"/>
    <s v="Newark"/>
    <x v="22"/>
    <n v="43055"/>
    <s v="East"/>
    <s v="FUR-FU-10001861"/>
    <x v="0"/>
    <s v="Furnishings"/>
    <n v="77.599999999999994"/>
    <n v="77.599999999999994"/>
    <n v="0"/>
    <n v="0"/>
  </r>
  <r>
    <x v="696"/>
    <d v="2016-07-12T00:00:00"/>
    <d v="2016-07-17T00:00:00"/>
    <x v="2"/>
    <x v="10"/>
    <x v="3"/>
    <s v="Rob Lucas"/>
    <s v="Home Office"/>
    <s v="Chicago"/>
    <x v="0"/>
    <n v="60610"/>
    <s v="Central"/>
    <s v="FUR-FU-10001861"/>
    <x v="0"/>
    <s v="Furnishings"/>
    <n v="7.76"/>
    <n v="18"/>
    <n v="-10.24"/>
    <n v="-1.536"/>
  </r>
  <r>
    <x v="848"/>
    <d v="2015-11-10T00:00:00"/>
    <d v="2015-11-16T00:00:00"/>
    <x v="1"/>
    <x v="1"/>
    <x v="2"/>
    <s v="Ruben Dartt"/>
    <s v="Home Office"/>
    <s v="San Diego"/>
    <x v="1"/>
    <n v="92037"/>
    <s v="West"/>
    <s v="FUR-FU-10001867"/>
    <x v="0"/>
    <s v="Furnishings"/>
    <n v="53.2"/>
    <n v="53.2"/>
    <n v="0"/>
    <n v="0"/>
  </r>
  <r>
    <x v="1048"/>
    <d v="2016-06-14T00:00:00"/>
    <d v="2016-06-18T00:00:00"/>
    <x v="2"/>
    <x v="4"/>
    <x v="2"/>
    <s v="Alan Dominguez"/>
    <s v="Corporate"/>
    <s v="Philadelphia"/>
    <x v="12"/>
    <n v="19120"/>
    <s v="East"/>
    <s v="FUR-FU-10001867"/>
    <x v="0"/>
    <s v="Furnishings"/>
    <n v="51.072000000000003"/>
    <n v="51.072000000000003"/>
    <n v="0"/>
    <n v="0"/>
  </r>
  <r>
    <x v="738"/>
    <d v="2018-09-09T00:00:00"/>
    <d v="2018-09-13T00:00:00"/>
    <x v="0"/>
    <x v="0"/>
    <x v="2"/>
    <s v="Stefania Perrino"/>
    <s v="Home Office"/>
    <s v="Philadelphia"/>
    <x v="12"/>
    <n v="19134"/>
    <s v="East"/>
    <s v="FUR-FU-10001867"/>
    <x v="0"/>
    <s v="Furnishings"/>
    <n v="17.024000000000001"/>
    <n v="18"/>
    <n v="-0.97599999999999909"/>
    <n v="-0.14639999999999986"/>
  </r>
  <r>
    <x v="734"/>
    <d v="2015-12-20T00:00:00"/>
    <d v="2015-12-22T00:00:00"/>
    <x v="1"/>
    <x v="3"/>
    <x v="0"/>
    <s v="Carol Triggs"/>
    <s v="Home Office"/>
    <s v="Tucson"/>
    <x v="18"/>
    <n v="85705"/>
    <s v="West"/>
    <s v="FUR-FU-10001876"/>
    <x v="0"/>
    <s v="Furnishings"/>
    <n v="51.968000000000004"/>
    <n v="100"/>
    <n v="-48.031999999999996"/>
    <n v="-7.2047999999999988"/>
  </r>
  <r>
    <x v="1049"/>
    <d v="2016-01-30T00:00:00"/>
    <d v="2016-02-06T00:00:00"/>
    <x v="2"/>
    <x v="6"/>
    <x v="2"/>
    <s v="Charles Crestani"/>
    <s v="Home Office"/>
    <s v="Los Angeles"/>
    <x v="1"/>
    <n v="90049"/>
    <s v="West"/>
    <s v="FUR-FU-10001876"/>
    <x v="0"/>
    <s v="Furnishings"/>
    <n v="227.36"/>
    <n v="100"/>
    <n v="127.36000000000001"/>
    <n v="19.104000000000003"/>
  </r>
  <r>
    <x v="1050"/>
    <d v="2018-10-28T00:00:00"/>
    <d v="2018-10-30T00:00:00"/>
    <x v="0"/>
    <x v="9"/>
    <x v="3"/>
    <s v="Janet Martin"/>
    <s v="Home Office"/>
    <s v="Fayetteville"/>
    <x v="9"/>
    <n v="28314"/>
    <s v="South"/>
    <s v="FUR-FU-10001876"/>
    <x v="0"/>
    <s v="Furnishings"/>
    <n v="77.951999999999998"/>
    <n v="77.951999999999998"/>
    <n v="0"/>
    <n v="0"/>
  </r>
  <r>
    <x v="753"/>
    <d v="2015-09-22T00:00:00"/>
    <d v="2015-09-29T00:00:00"/>
    <x v="1"/>
    <x v="0"/>
    <x v="2"/>
    <s v="Adam Shillingsburg"/>
    <s v="Home Office"/>
    <s v="New York City"/>
    <x v="5"/>
    <n v="10035"/>
    <s v="East"/>
    <s v="FUR-FU-10001876"/>
    <x v="0"/>
    <s v="Furnishings"/>
    <n v="97.44"/>
    <n v="80"/>
    <n v="17.439999999999998"/>
    <n v="2.6159999999999997"/>
  </r>
  <r>
    <x v="1051"/>
    <d v="2017-05-03T00:00:00"/>
    <d v="2017-05-05T00:00:00"/>
    <x v="3"/>
    <x v="2"/>
    <x v="0"/>
    <s v="Susan MacKendrick"/>
    <s v="Corporate"/>
    <s v="Newark"/>
    <x v="22"/>
    <n v="43055"/>
    <s v="East"/>
    <s v="FUR-FU-10001876"/>
    <x v="0"/>
    <s v="Furnishings"/>
    <n v="51.968000000000004"/>
    <n v="51.968000000000004"/>
    <n v="0"/>
    <n v="0"/>
  </r>
  <r>
    <x v="624"/>
    <d v="2017-11-21T00:00:00"/>
    <d v="2017-11-26T00:00:00"/>
    <x v="3"/>
    <x v="1"/>
    <x v="2"/>
    <s v="Chloris Kastensmidt"/>
    <s v="Corporate"/>
    <s v="Columbus"/>
    <x v="22"/>
    <n v="43229"/>
    <s v="East"/>
    <s v="FUR-FU-10001876"/>
    <x v="0"/>
    <s v="Furnishings"/>
    <n v="77.951999999999998"/>
    <n v="77.951999999999998"/>
    <n v="0"/>
    <n v="0"/>
  </r>
  <r>
    <x v="1052"/>
    <d v="2018-04-20T00:00:00"/>
    <d v="2018-04-23T00:00:00"/>
    <x v="0"/>
    <x v="8"/>
    <x v="0"/>
    <s v="Cynthia Voltz"/>
    <s v="Home Office"/>
    <s v="Philadelphia"/>
    <x v="12"/>
    <n v="19120"/>
    <s v="East"/>
    <s v="FUR-FU-10001876"/>
    <x v="0"/>
    <s v="Furnishings"/>
    <n v="51.968000000000004"/>
    <n v="51.968000000000004"/>
    <n v="0"/>
    <n v="0"/>
  </r>
  <r>
    <x v="1053"/>
    <d v="2016-08-13T00:00:00"/>
    <d v="2016-08-13T00:00:00"/>
    <x v="2"/>
    <x v="7"/>
    <x v="1"/>
    <s v="Sandra Flanagan"/>
    <s v="Corporate"/>
    <s v="Pomona"/>
    <x v="1"/>
    <n v="91767"/>
    <s v="West"/>
    <s v="FUR-FU-10001889"/>
    <x v="0"/>
    <s v="Furnishings"/>
    <n v="31.56"/>
    <n v="31.56"/>
    <n v="0"/>
    <n v="0"/>
  </r>
  <r>
    <x v="1054"/>
    <d v="2017-04-22T00:00:00"/>
    <d v="2017-04-26T00:00:00"/>
    <x v="3"/>
    <x v="8"/>
    <x v="3"/>
    <s v="Paul Gonzalez"/>
    <s v="Home Office"/>
    <s v="San Francisco"/>
    <x v="1"/>
    <n v="94122"/>
    <s v="West"/>
    <s v="FUR-FU-10001889"/>
    <x v="0"/>
    <s v="Furnishings"/>
    <n v="31.56"/>
    <n v="31.56"/>
    <n v="0"/>
    <n v="0"/>
  </r>
  <r>
    <x v="1055"/>
    <d v="2017-09-02T00:00:00"/>
    <d v="2017-09-06T00:00:00"/>
    <x v="3"/>
    <x v="0"/>
    <x v="2"/>
    <s v="Lena Radford"/>
    <s v="Corporate"/>
    <s v="Los Angeles"/>
    <x v="1"/>
    <n v="90036"/>
    <s v="West"/>
    <s v="FUR-FU-10001889"/>
    <x v="0"/>
    <s v="Furnishings"/>
    <n v="94.68"/>
    <n v="94.68"/>
    <n v="0"/>
    <n v="0"/>
  </r>
  <r>
    <x v="1056"/>
    <d v="2017-11-04T00:00:00"/>
    <d v="2017-11-09T00:00:00"/>
    <x v="3"/>
    <x v="1"/>
    <x v="2"/>
    <s v="Maureen Fritzler"/>
    <s v="Corporate"/>
    <s v="Miami"/>
    <x v="8"/>
    <n v="33180"/>
    <s v="South"/>
    <s v="FUR-FU-10001889"/>
    <x v="0"/>
    <s v="Furnishings"/>
    <n v="50.496000000000002"/>
    <n v="50.496000000000002"/>
    <n v="0"/>
    <n v="0"/>
  </r>
  <r>
    <x v="1057"/>
    <d v="2017-11-27T00:00:00"/>
    <d v="2017-12-02T00:00:00"/>
    <x v="3"/>
    <x v="1"/>
    <x v="2"/>
    <s v="Pamela Coakley"/>
    <s v="Home Office"/>
    <s v="Westfield"/>
    <x v="15"/>
    <n v="7090"/>
    <s v="East"/>
    <s v="FUR-FU-10001889"/>
    <x v="0"/>
    <s v="Furnishings"/>
    <n v="31.56"/>
    <n v="31.56"/>
    <n v="0"/>
    <n v="0"/>
  </r>
  <r>
    <x v="900"/>
    <d v="2015-04-06T00:00:00"/>
    <d v="2015-04-12T00:00:00"/>
    <x v="1"/>
    <x v="8"/>
    <x v="2"/>
    <s v="Andy Yotov"/>
    <s v="Home Office"/>
    <s v="Los Angeles"/>
    <x v="1"/>
    <n v="90049"/>
    <s v="West"/>
    <s v="FUR-FU-10001918"/>
    <x v="0"/>
    <s v="Furnishings"/>
    <n v="33.11"/>
    <n v="100"/>
    <n v="-66.89"/>
    <n v="-10.0335"/>
  </r>
  <r>
    <x v="1058"/>
    <d v="2015-09-13T00:00:00"/>
    <d v="2015-09-13T00:00:00"/>
    <x v="1"/>
    <x v="0"/>
    <x v="1"/>
    <s v="Resi P√∂lking"/>
    <s v="Home Office"/>
    <s v="Seattle"/>
    <x v="6"/>
    <n v="98103"/>
    <s v="West"/>
    <s v="FUR-FU-10001918"/>
    <x v="0"/>
    <s v="Furnishings"/>
    <n v="14.19"/>
    <n v="14.19"/>
    <n v="0"/>
    <n v="0"/>
  </r>
  <r>
    <x v="669"/>
    <d v="2017-09-12T00:00:00"/>
    <d v="2017-09-14T00:00:00"/>
    <x v="3"/>
    <x v="0"/>
    <x v="3"/>
    <s v="Ben Peterman"/>
    <s v="Home Office"/>
    <s v="Arvada"/>
    <x v="7"/>
    <n v="80004"/>
    <s v="West"/>
    <s v="FUR-FU-10001918"/>
    <x v="0"/>
    <s v="Furnishings"/>
    <n v="15.135999999999999"/>
    <n v="18"/>
    <n v="-2.8640000000000008"/>
    <n v="-0.42960000000000009"/>
  </r>
  <r>
    <x v="1059"/>
    <d v="2018-10-14T00:00:00"/>
    <d v="2018-10-17T00:00:00"/>
    <x v="0"/>
    <x v="9"/>
    <x v="0"/>
    <s v="Joni Wasserman"/>
    <s v="Home Office"/>
    <s v="Oakland"/>
    <x v="1"/>
    <n v="94601"/>
    <s v="West"/>
    <s v="FUR-FU-10001918"/>
    <x v="0"/>
    <s v="Furnishings"/>
    <n v="9.4600000000000009"/>
    <n v="18"/>
    <n v="-8.5399999999999991"/>
    <n v="-1.2809999999999999"/>
  </r>
  <r>
    <x v="1060"/>
    <d v="2016-10-28T00:00:00"/>
    <d v="2016-11-03T00:00:00"/>
    <x v="2"/>
    <x v="9"/>
    <x v="2"/>
    <s v="Rob Dowd"/>
    <s v="Corporate"/>
    <s v="Henderson"/>
    <x v="21"/>
    <n v="42420"/>
    <s v="South"/>
    <s v="FUR-FU-10001918"/>
    <x v="0"/>
    <s v="Furnishings"/>
    <n v="33.11"/>
    <n v="33.11"/>
    <n v="0"/>
    <n v="0"/>
  </r>
  <r>
    <x v="1061"/>
    <d v="2017-12-20T00:00:00"/>
    <d v="2017-12-24T00:00:00"/>
    <x v="3"/>
    <x v="3"/>
    <x v="2"/>
    <s v="Alejandro Ballentine"/>
    <s v="Home Office"/>
    <s v="Jackson"/>
    <x v="29"/>
    <n v="39212"/>
    <s v="South"/>
    <s v="FUR-FU-10001918"/>
    <x v="1"/>
    <s v="Furnishings"/>
    <n v="18.920000000000002"/>
    <n v="18"/>
    <n v="0.92000000000000171"/>
    <n v="0.13800000000000026"/>
  </r>
  <r>
    <x v="1062"/>
    <d v="2018-12-04T00:00:00"/>
    <d v="2018-12-05T00:00:00"/>
    <x v="0"/>
    <x v="3"/>
    <x v="0"/>
    <s v="Katrina Edelman"/>
    <s v="Home Office"/>
    <s v="Philadelphia"/>
    <x v="12"/>
    <n v="19134"/>
    <s v="East"/>
    <s v="FUR-FU-10001918"/>
    <x v="0"/>
    <s v="Furnishings"/>
    <n v="11.352"/>
    <n v="18"/>
    <n v="-6.6479999999999997"/>
    <n v="-0.99719999999999986"/>
  </r>
  <r>
    <x v="1063"/>
    <d v="2018-05-18T00:00:00"/>
    <d v="2018-05-22T00:00:00"/>
    <x v="0"/>
    <x v="2"/>
    <x v="2"/>
    <s v="Brendan Murry"/>
    <s v="Home Office"/>
    <s v="Chicago"/>
    <x v="0"/>
    <n v="60653"/>
    <s v="Central"/>
    <s v="FUR-FU-10001918"/>
    <x v="0"/>
    <s v="Furnishings"/>
    <n v="1.8919999999999999"/>
    <n v="5"/>
    <n v="-3.1080000000000001"/>
    <n v="-0.4662"/>
  </r>
  <r>
    <x v="758"/>
    <d v="2017-11-11T00:00:00"/>
    <d v="2017-11-16T00:00:00"/>
    <x v="3"/>
    <x v="1"/>
    <x v="2"/>
    <s v="Liz Pelletier"/>
    <s v="Consumer"/>
    <s v="San Francisco"/>
    <x v="1"/>
    <n v="94110"/>
    <s v="West"/>
    <s v="FUR-FU-10001934"/>
    <x v="0"/>
    <s v="Furnishings"/>
    <n v="41.96"/>
    <n v="41.96"/>
    <n v="0"/>
    <n v="0"/>
  </r>
  <r>
    <x v="827"/>
    <d v="2017-12-22T00:00:00"/>
    <d v="2017-12-28T00:00:00"/>
    <x v="3"/>
    <x v="3"/>
    <x v="2"/>
    <s v="Duane Noonan"/>
    <s v="Consumer"/>
    <s v="Moreno Valley"/>
    <x v="1"/>
    <n v="92553"/>
    <s v="West"/>
    <s v="FUR-FU-10001934"/>
    <x v="0"/>
    <s v="Furnishings"/>
    <n v="41.96"/>
    <n v="41.96"/>
    <n v="0"/>
    <n v="0"/>
  </r>
  <r>
    <x v="1064"/>
    <d v="2018-10-03T00:00:00"/>
    <d v="2018-10-05T00:00:00"/>
    <x v="0"/>
    <x v="9"/>
    <x v="3"/>
    <s v="Chuck Clark"/>
    <s v="Home Office"/>
    <s v="New York City"/>
    <x v="5"/>
    <n v="10009"/>
    <s v="East"/>
    <s v="FUR-FU-10001934"/>
    <x v="0"/>
    <s v="Furnishings"/>
    <n v="83.92"/>
    <n v="83.92"/>
    <n v="0"/>
    <n v="0"/>
  </r>
  <r>
    <x v="1065"/>
    <d v="2018-12-05T00:00:00"/>
    <d v="2018-12-08T00:00:00"/>
    <x v="0"/>
    <x v="3"/>
    <x v="0"/>
    <s v="Carlos Soltero"/>
    <s v="Consumer"/>
    <s v="New York City"/>
    <x v="5"/>
    <n v="10024"/>
    <s v="East"/>
    <s v="FUR-FU-10001934"/>
    <x v="0"/>
    <s v="Furnishings"/>
    <n v="41.96"/>
    <n v="41.96"/>
    <n v="0"/>
    <n v="0"/>
  </r>
  <r>
    <x v="1066"/>
    <d v="2018-12-25T00:00:00"/>
    <d v="2018-12-30T00:00:00"/>
    <x v="0"/>
    <x v="3"/>
    <x v="2"/>
    <s v="Cynthia Voltz"/>
    <s v="Corporate"/>
    <s v="New York City"/>
    <x v="5"/>
    <n v="10035"/>
    <s v="East"/>
    <s v="FUR-FU-10001934"/>
    <x v="0"/>
    <s v="Furnishings"/>
    <n v="41.96"/>
    <n v="41.96"/>
    <n v="0"/>
    <n v="0"/>
  </r>
  <r>
    <x v="1067"/>
    <d v="2017-12-11T00:00:00"/>
    <d v="2017-12-16T00:00:00"/>
    <x v="3"/>
    <x v="3"/>
    <x v="3"/>
    <s v="Anthony Rawles"/>
    <s v="Home Office"/>
    <s v="Vancouver"/>
    <x v="6"/>
    <n v="98661"/>
    <s v="West"/>
    <s v="FUR-FU-10001935"/>
    <x v="0"/>
    <s v="Furnishings"/>
    <n v="14.8"/>
    <n v="18"/>
    <n v="-3.1999999999999993"/>
    <n v="-0.47999999999999987"/>
  </r>
  <r>
    <x v="1068"/>
    <d v="2017-12-22T00:00:00"/>
    <d v="2017-12-28T00:00:00"/>
    <x v="3"/>
    <x v="3"/>
    <x v="2"/>
    <s v="Sue Ann Reed"/>
    <s v="Corporate"/>
    <s v="Redmond"/>
    <x v="23"/>
    <n v="97756"/>
    <s v="West"/>
    <s v="FUR-FU-10001935"/>
    <x v="0"/>
    <s v="Furnishings"/>
    <n v="11.84"/>
    <n v="11.84"/>
    <n v="0"/>
    <n v="0"/>
  </r>
  <r>
    <x v="1069"/>
    <d v="2018-12-28T00:00:00"/>
    <d v="2019-01-02T00:00:00"/>
    <x v="0"/>
    <x v="3"/>
    <x v="2"/>
    <s v="Harry Marie"/>
    <s v="Home Office"/>
    <s v="Seattle"/>
    <x v="6"/>
    <n v="98103"/>
    <s v="West"/>
    <s v="FUR-FU-10001935"/>
    <x v="0"/>
    <s v="Furnishings"/>
    <n v="7.4"/>
    <n v="5"/>
    <n v="2.4000000000000004"/>
    <n v="0.36000000000000004"/>
  </r>
  <r>
    <x v="1070"/>
    <d v="2015-06-01T00:00:00"/>
    <d v="2015-06-06T00:00:00"/>
    <x v="1"/>
    <x v="4"/>
    <x v="2"/>
    <s v="Liz Thompson"/>
    <s v="Home Office"/>
    <s v="Little Rock"/>
    <x v="11"/>
    <n v="72209"/>
    <s v="South"/>
    <s v="FUR-FU-10001935"/>
    <x v="0"/>
    <s v="Furnishings"/>
    <n v="22.2"/>
    <n v="100"/>
    <n v="-77.8"/>
    <n v="-11.67"/>
  </r>
  <r>
    <x v="1071"/>
    <d v="2018-04-30T00:00:00"/>
    <d v="2018-05-05T00:00:00"/>
    <x v="0"/>
    <x v="8"/>
    <x v="2"/>
    <s v="Saphhira Shifley"/>
    <s v="Home Office"/>
    <s v="Pompano Beach"/>
    <x v="8"/>
    <n v="33068"/>
    <s v="South"/>
    <s v="FUR-FU-10001935"/>
    <x v="0"/>
    <s v="Furnishings"/>
    <n v="23.68"/>
    <n v="23.68"/>
    <n v="0"/>
    <n v="0"/>
  </r>
  <r>
    <x v="1072"/>
    <d v="2016-05-31T00:00:00"/>
    <d v="2016-06-07T00:00:00"/>
    <x v="2"/>
    <x v="2"/>
    <x v="2"/>
    <s v="Sample Company A"/>
    <s v="Home Office"/>
    <s v="Norwich"/>
    <x v="25"/>
    <n v="6360"/>
    <s v="East"/>
    <s v="FUR-FU-10001935"/>
    <x v="0"/>
    <s v="Furnishings"/>
    <n v="22.2"/>
    <n v="18"/>
    <n v="4.1999999999999993"/>
    <n v="0.62999999999999989"/>
  </r>
  <r>
    <x v="1073"/>
    <d v="2016-12-03T00:00:00"/>
    <d v="2016-12-07T00:00:00"/>
    <x v="2"/>
    <x v="3"/>
    <x v="2"/>
    <s v="Dean Katz"/>
    <s v="Home Office"/>
    <s v="Philadelphia"/>
    <x v="12"/>
    <n v="19140"/>
    <s v="East"/>
    <s v="FUR-FU-10001935"/>
    <x v="0"/>
    <s v="Furnishings"/>
    <n v="2.96"/>
    <n v="5"/>
    <n v="-2.04"/>
    <n v="-0.30599999999999999"/>
  </r>
  <r>
    <x v="722"/>
    <d v="2018-12-28T00:00:00"/>
    <d v="2019-01-01T00:00:00"/>
    <x v="0"/>
    <x v="3"/>
    <x v="2"/>
    <s v="Lori Olson"/>
    <s v="Home Office"/>
    <s v="Peoria"/>
    <x v="0"/>
    <n v="61604"/>
    <s v="Central"/>
    <s v="FUR-FU-10001935"/>
    <x v="0"/>
    <s v="Furnishings"/>
    <n v="2.96"/>
    <n v="5"/>
    <n v="-2.04"/>
    <n v="-0.30599999999999999"/>
  </r>
  <r>
    <x v="1074"/>
    <d v="2015-11-25T00:00:00"/>
    <d v="2015-11-27T00:00:00"/>
    <x v="1"/>
    <x v="1"/>
    <x v="3"/>
    <s v="Laurel Workman"/>
    <s v="Home Office"/>
    <s v="Brentwood"/>
    <x v="1"/>
    <n v="94513"/>
    <s v="West"/>
    <s v="FUR-FU-10001940"/>
    <x v="0"/>
    <s v="Furnishings"/>
    <n v="23.88"/>
    <n v="23.88"/>
    <n v="0"/>
    <n v="0"/>
  </r>
  <r>
    <x v="1075"/>
    <d v="2018-07-27T00:00:00"/>
    <d v="2018-08-01T00:00:00"/>
    <x v="0"/>
    <x v="10"/>
    <x v="3"/>
    <s v="Dennis Kane"/>
    <s v="Home Office"/>
    <s v="Seattle"/>
    <x v="6"/>
    <n v="98115"/>
    <s v="West"/>
    <s v="FUR-FU-10001940"/>
    <x v="0"/>
    <s v="Furnishings"/>
    <n v="23.88"/>
    <n v="23.88"/>
    <n v="0"/>
    <n v="0"/>
  </r>
  <r>
    <x v="1076"/>
    <d v="2018-12-10T00:00:00"/>
    <d v="2018-12-12T00:00:00"/>
    <x v="0"/>
    <x v="3"/>
    <x v="0"/>
    <s v="Brian Thompson"/>
    <s v="Home Office"/>
    <s v="Fort Lauderdale"/>
    <x v="8"/>
    <n v="33311"/>
    <s v="South"/>
    <s v="FUR-FU-10001940"/>
    <x v="0"/>
    <s v="Furnishings"/>
    <n v="19.103999999999999"/>
    <n v="18"/>
    <n v="1.1039999999999992"/>
    <n v="0.16559999999999989"/>
  </r>
  <r>
    <x v="437"/>
    <d v="2017-05-07T00:00:00"/>
    <d v="2017-05-11T00:00:00"/>
    <x v="3"/>
    <x v="2"/>
    <x v="2"/>
    <s v="Caroline Jumper"/>
    <s v="Corporate"/>
    <s v="New York City"/>
    <x v="5"/>
    <n v="10009"/>
    <s v="East"/>
    <s v="FUR-FU-10001940"/>
    <x v="0"/>
    <s v="Furnishings"/>
    <n v="63.68"/>
    <n v="63.68"/>
    <n v="0"/>
    <n v="0"/>
  </r>
  <r>
    <x v="1077"/>
    <d v="2018-04-03T00:00:00"/>
    <d v="2018-04-07T00:00:00"/>
    <x v="0"/>
    <x v="8"/>
    <x v="2"/>
    <s v="Katherine Hughes"/>
    <s v="Consumer"/>
    <s v="Philadelphia"/>
    <x v="12"/>
    <n v="19143"/>
    <s v="East"/>
    <s v="FUR-FU-10001940"/>
    <x v="0"/>
    <s v="Furnishings"/>
    <n v="25.472000000000001"/>
    <n v="25.472000000000001"/>
    <n v="0"/>
    <n v="0"/>
  </r>
  <r>
    <x v="1078"/>
    <d v="2015-11-23T00:00:00"/>
    <d v="2015-11-27T00:00:00"/>
    <x v="1"/>
    <x v="1"/>
    <x v="2"/>
    <s v="Saphhira Shifley"/>
    <s v="Home Office"/>
    <s v="Mesquite"/>
    <x v="13"/>
    <n v="75150"/>
    <s v="Central"/>
    <s v="FUR-FU-10001940"/>
    <x v="0"/>
    <s v="Furnishings"/>
    <n v="6.3680000000000003"/>
    <n v="5"/>
    <n v="1.3680000000000003"/>
    <n v="0.20520000000000005"/>
  </r>
  <r>
    <x v="1079"/>
    <d v="2016-05-04T00:00:00"/>
    <d v="2016-05-05T00:00:00"/>
    <x v="2"/>
    <x v="2"/>
    <x v="0"/>
    <s v="Laura Armstrong"/>
    <s v="Home Office"/>
    <s v="Tinley Park"/>
    <x v="0"/>
    <n v="60477"/>
    <s v="Central"/>
    <s v="FUR-FU-10001940"/>
    <x v="0"/>
    <s v="Furnishings"/>
    <n v="22.288"/>
    <n v="18"/>
    <n v="4.2880000000000003"/>
    <n v="0.64319999999999999"/>
  </r>
  <r>
    <x v="1080"/>
    <d v="2017-07-16T00:00:00"/>
    <d v="2017-07-18T00:00:00"/>
    <x v="3"/>
    <x v="10"/>
    <x v="3"/>
    <s v="Mark Cousins"/>
    <s v="Corporate"/>
    <s v="Houston"/>
    <x v="13"/>
    <n v="77036"/>
    <s v="Central"/>
    <s v="FUR-FU-10001940"/>
    <x v="0"/>
    <s v="Furnishings"/>
    <n v="9.5519999999999996"/>
    <n v="9.5519999999999996"/>
    <n v="0"/>
    <n v="0"/>
  </r>
  <r>
    <x v="847"/>
    <d v="2017-08-18T00:00:00"/>
    <d v="2017-08-20T00:00:00"/>
    <x v="3"/>
    <x v="7"/>
    <x v="3"/>
    <s v="Matt Abelman"/>
    <s v="Corporate"/>
    <s v="Houston"/>
    <x v="13"/>
    <n v="77070"/>
    <s v="Central"/>
    <s v="FUR-FU-10001940"/>
    <x v="0"/>
    <s v="Furnishings"/>
    <n v="9.5519999999999996"/>
    <n v="9.5519999999999996"/>
    <n v="0"/>
    <n v="0"/>
  </r>
  <r>
    <x v="1081"/>
    <d v="2018-12-21T00:00:00"/>
    <d v="2018-12-21T00:00:00"/>
    <x v="0"/>
    <x v="3"/>
    <x v="1"/>
    <s v="Rick Bensley"/>
    <s v="Home Office"/>
    <s v="Fremont"/>
    <x v="42"/>
    <n v="68025"/>
    <s v="Central"/>
    <s v="FUR-FU-10001940"/>
    <x v="0"/>
    <s v="Furnishings"/>
    <n v="15.92"/>
    <n v="18"/>
    <n v="-2.08"/>
    <n v="-0.312"/>
  </r>
  <r>
    <x v="1082"/>
    <d v="2015-09-05T00:00:00"/>
    <d v="2015-09-07T00:00:00"/>
    <x v="1"/>
    <x v="0"/>
    <x v="0"/>
    <s v="Patrick Ryan"/>
    <s v="Home Office"/>
    <s v="Saint Petersburg"/>
    <x v="8"/>
    <n v="33710"/>
    <s v="South"/>
    <s v="FUR-FU-10001967"/>
    <x v="0"/>
    <s v="Furnishings"/>
    <n v="31.984000000000002"/>
    <n v="31.984000000000002"/>
    <n v="0"/>
    <n v="0"/>
  </r>
  <r>
    <x v="1083"/>
    <d v="2018-06-04T00:00:00"/>
    <d v="2018-06-10T00:00:00"/>
    <x v="0"/>
    <x v="4"/>
    <x v="2"/>
    <s v="Lindsay Williams"/>
    <s v="Home Office"/>
    <s v="Monroe"/>
    <x v="9"/>
    <n v="28110"/>
    <s v="South"/>
    <s v="FUR-FU-10001967"/>
    <x v="0"/>
    <s v="Furnishings"/>
    <n v="31.984000000000002"/>
    <n v="31.984000000000002"/>
    <n v="0"/>
    <n v="0"/>
  </r>
  <r>
    <x v="1084"/>
    <d v="2018-11-03T00:00:00"/>
    <d v="2018-11-05T00:00:00"/>
    <x v="0"/>
    <x v="1"/>
    <x v="3"/>
    <s v="Don Jones"/>
    <s v="Home Office"/>
    <s v="Murfreesboro"/>
    <x v="24"/>
    <n v="37130"/>
    <s v="South"/>
    <s v="FUR-FU-10001967"/>
    <x v="0"/>
    <s v="Furnishings"/>
    <n v="15.992000000000001"/>
    <n v="18"/>
    <n v="-2.0079999999999991"/>
    <n v="-0.30119999999999986"/>
  </r>
  <r>
    <x v="1085"/>
    <d v="2017-09-02T00:00:00"/>
    <d v="2017-09-06T00:00:00"/>
    <x v="3"/>
    <x v="0"/>
    <x v="2"/>
    <s v="Karen Daniels"/>
    <s v="Home Office"/>
    <s v="New York City"/>
    <x v="5"/>
    <n v="10024"/>
    <s v="East"/>
    <s v="FUR-FU-10001967"/>
    <x v="0"/>
    <s v="Furnishings"/>
    <n v="39.979999999999997"/>
    <n v="39.979999999999997"/>
    <n v="0"/>
    <n v="0"/>
  </r>
  <r>
    <x v="1086"/>
    <d v="2018-05-11T00:00:00"/>
    <d v="2018-05-17T00:00:00"/>
    <x v="0"/>
    <x v="2"/>
    <x v="2"/>
    <s v="Julie Kriz"/>
    <s v="Home Office"/>
    <s v="Austin"/>
    <x v="13"/>
    <n v="78745"/>
    <s v="Central"/>
    <s v="FUR-FU-10001967"/>
    <x v="0"/>
    <s v="Furnishings"/>
    <n v="7.9960000000000004"/>
    <n v="18"/>
    <n v="-10.004"/>
    <n v="-1.5005999999999999"/>
  </r>
  <r>
    <x v="1087"/>
    <d v="2018-11-19T00:00:00"/>
    <d v="2018-11-21T00:00:00"/>
    <x v="0"/>
    <x v="1"/>
    <x v="3"/>
    <s v="Aimee Bixby"/>
    <s v="Home Office"/>
    <s v="Carrollton"/>
    <x v="13"/>
    <n v="75007"/>
    <s v="Central"/>
    <s v="FUR-FU-10001967"/>
    <x v="0"/>
    <s v="Furnishings"/>
    <n v="15.992000000000001"/>
    <n v="18"/>
    <n v="-2.0079999999999991"/>
    <n v="-0.30119999999999986"/>
  </r>
  <r>
    <x v="1088"/>
    <d v="2015-08-08T00:00:00"/>
    <d v="2015-08-15T00:00:00"/>
    <x v="1"/>
    <x v="7"/>
    <x v="2"/>
    <s v="Lena Radford"/>
    <s v="Consumer"/>
    <s v="San Diego"/>
    <x v="1"/>
    <n v="92024"/>
    <s v="West"/>
    <s v="FUR-FU-10001979"/>
    <x v="0"/>
    <s v="Furnishings"/>
    <n v="327.76"/>
    <n v="327.76"/>
    <n v="0"/>
    <n v="0"/>
  </r>
  <r>
    <x v="662"/>
    <d v="2016-03-13T00:00:00"/>
    <d v="2016-03-18T00:00:00"/>
    <x v="2"/>
    <x v="5"/>
    <x v="3"/>
    <s v="Nicole Fjeld"/>
    <s v="Home Office"/>
    <s v="Chico"/>
    <x v="1"/>
    <n v="95928"/>
    <s v="West"/>
    <s v="FUR-FU-10001979"/>
    <x v="0"/>
    <s v="Furnishings"/>
    <n v="327.76"/>
    <n v="327.76"/>
    <n v="0"/>
    <n v="0"/>
  </r>
  <r>
    <x v="167"/>
    <d v="2016-05-14T00:00:00"/>
    <d v="2016-05-19T00:00:00"/>
    <x v="2"/>
    <x v="2"/>
    <x v="2"/>
    <s v="Claudia Bergmann"/>
    <s v="Home Office"/>
    <s v="Camarillo"/>
    <x v="1"/>
    <n v="93010"/>
    <s v="West"/>
    <s v="FUR-FU-10001979"/>
    <x v="0"/>
    <s v="Furnishings"/>
    <n v="122.91"/>
    <n v="122.91"/>
    <n v="0"/>
    <n v="0"/>
  </r>
  <r>
    <x v="1089"/>
    <d v="2016-06-25T00:00:00"/>
    <d v="2016-06-30T00:00:00"/>
    <x v="2"/>
    <x v="4"/>
    <x v="2"/>
    <s v="Jill Fjeld"/>
    <s v="Home Office"/>
    <s v="San Francisco"/>
    <x v="1"/>
    <n v="94110"/>
    <s v="West"/>
    <s v="FUR-FU-10001979"/>
    <x v="0"/>
    <s v="Furnishings"/>
    <n v="204.85"/>
    <n v="204.85"/>
    <n v="0"/>
    <n v="0"/>
  </r>
  <r>
    <x v="1090"/>
    <d v="2017-08-22T00:00:00"/>
    <d v="2017-08-23T00:00:00"/>
    <x v="3"/>
    <x v="7"/>
    <x v="0"/>
    <s v="Tony Chapman"/>
    <s v="Corporate"/>
    <s v="Fort Collins"/>
    <x v="7"/>
    <n v="80525"/>
    <s v="West"/>
    <s v="FUR-FU-10001979"/>
    <x v="0"/>
    <s v="Furnishings"/>
    <n v="98.328000000000003"/>
    <n v="98.328000000000003"/>
    <n v="0"/>
    <n v="0"/>
  </r>
  <r>
    <x v="1091"/>
    <d v="2018-09-28T00:00:00"/>
    <d v="2018-10-01T00:00:00"/>
    <x v="0"/>
    <x v="0"/>
    <x v="0"/>
    <s v="Darrin Sayre"/>
    <s v="Home Office"/>
    <s v="Aurora"/>
    <x v="7"/>
    <n v="80013"/>
    <s v="West"/>
    <s v="FUR-FU-10001979"/>
    <x v="0"/>
    <s v="Furnishings"/>
    <n v="32.776000000000003"/>
    <n v="32.776000000000003"/>
    <n v="0"/>
    <n v="0"/>
  </r>
  <r>
    <x v="1092"/>
    <d v="2015-03-18T00:00:00"/>
    <d v="2015-03-23T00:00:00"/>
    <x v="1"/>
    <x v="5"/>
    <x v="2"/>
    <s v="Sean Miller"/>
    <s v="Home Office"/>
    <s v="Jacksonville"/>
    <x v="8"/>
    <n v="32216"/>
    <s v="South"/>
    <s v="FUR-FU-10001986"/>
    <x v="0"/>
    <s v="Furnishings"/>
    <n v="122.352"/>
    <n v="122.352"/>
    <n v="0"/>
    <n v="0"/>
  </r>
  <r>
    <x v="1093"/>
    <d v="2016-05-20T00:00:00"/>
    <d v="2016-05-24T00:00:00"/>
    <x v="2"/>
    <x v="2"/>
    <x v="2"/>
    <s v="Sheri Gordon"/>
    <s v="Consumer"/>
    <s v="Wilson"/>
    <x v="9"/>
    <n v="27893"/>
    <s v="South"/>
    <s v="FUR-FU-10001986"/>
    <x v="0"/>
    <s v="Furnishings"/>
    <n v="163.136"/>
    <n v="163.136"/>
    <n v="0"/>
    <n v="0"/>
  </r>
  <r>
    <x v="1094"/>
    <d v="2015-09-10T00:00:00"/>
    <d v="2015-09-13T00:00:00"/>
    <x v="1"/>
    <x v="0"/>
    <x v="0"/>
    <s v="Sandra Flanagan"/>
    <s v="Home Office"/>
    <s v="Clifton"/>
    <x v="15"/>
    <n v="7011"/>
    <s v="East"/>
    <s v="FUR-FU-10001986"/>
    <x v="0"/>
    <s v="Furnishings"/>
    <n v="254.9"/>
    <n v="254.9"/>
    <n v="0"/>
    <n v="0"/>
  </r>
  <r>
    <x v="1095"/>
    <d v="2016-02-09T00:00:00"/>
    <d v="2016-02-11T00:00:00"/>
    <x v="2"/>
    <x v="11"/>
    <x v="3"/>
    <s v="Frank Atkinson"/>
    <s v="Corporate"/>
    <s v="San Antonio"/>
    <x v="13"/>
    <n v="78207"/>
    <s v="Central"/>
    <s v="FUR-FU-10001986"/>
    <x v="0"/>
    <s v="Furnishings"/>
    <n v="40.783999999999999"/>
    <n v="40.783999999999999"/>
    <n v="0"/>
    <n v="0"/>
  </r>
  <r>
    <x v="108"/>
    <d v="2016-12-27T00:00:00"/>
    <d v="2016-12-31T00:00:00"/>
    <x v="2"/>
    <x v="3"/>
    <x v="2"/>
    <s v="Sung Pak"/>
    <s v="Corporate"/>
    <s v="Murfreesboro"/>
    <x v="24"/>
    <n v="37130"/>
    <s v="South"/>
    <s v="FUR-FU-10002030"/>
    <x v="0"/>
    <s v="Furnishings"/>
    <n v="53.351999999999997"/>
    <n v="53.351999999999997"/>
    <n v="0"/>
    <n v="0"/>
  </r>
  <r>
    <x v="1096"/>
    <d v="2017-11-07T00:00:00"/>
    <d v="2017-11-12T00:00:00"/>
    <x v="3"/>
    <x v="1"/>
    <x v="2"/>
    <s v="Michael Chen"/>
    <s v="Corporate"/>
    <s v="Dallas"/>
    <x v="13"/>
    <n v="75220"/>
    <s v="Central"/>
    <s v="FUR-FU-10002030"/>
    <x v="0"/>
    <s v="Furnishings"/>
    <n v="44.46"/>
    <n v="44.46"/>
    <n v="0"/>
    <n v="0"/>
  </r>
  <r>
    <x v="1097"/>
    <d v="2015-11-24T00:00:00"/>
    <d v="2015-11-29T00:00:00"/>
    <x v="1"/>
    <x v="1"/>
    <x v="2"/>
    <s v="Harold Pawlan"/>
    <s v="Home Office"/>
    <s v="Virginia Beach"/>
    <x v="17"/>
    <n v="23464"/>
    <s v="South"/>
    <s v="FUR-FU-10002045"/>
    <x v="0"/>
    <s v="Furnishings"/>
    <n v="111.15"/>
    <n v="111.15"/>
    <n v="0"/>
    <n v="0"/>
  </r>
  <r>
    <x v="1098"/>
    <d v="2017-12-14T00:00:00"/>
    <d v="2017-12-19T00:00:00"/>
    <x v="3"/>
    <x v="3"/>
    <x v="2"/>
    <s v="Michael Chen"/>
    <s v="Corporate"/>
    <s v="Jackson"/>
    <x v="29"/>
    <n v="39212"/>
    <s v="South"/>
    <s v="FUR-FU-10002045"/>
    <x v="0"/>
    <s v="Furnishings"/>
    <n v="133.38"/>
    <n v="133.38"/>
    <n v="0"/>
    <n v="0"/>
  </r>
  <r>
    <x v="1099"/>
    <d v="2017-12-01T00:00:00"/>
    <d v="2017-12-06T00:00:00"/>
    <x v="3"/>
    <x v="3"/>
    <x v="3"/>
    <s v="Eva Jacobs"/>
    <s v="Corporate"/>
    <s v="Franklin"/>
    <x v="26"/>
    <n v="2038"/>
    <s v="East"/>
    <s v="FUR-FU-10002045"/>
    <x v="0"/>
    <s v="Furnishings"/>
    <n v="111.15"/>
    <n v="111.15"/>
    <n v="0"/>
    <n v="0"/>
  </r>
  <r>
    <x v="1100"/>
    <d v="2018-06-30T00:00:00"/>
    <d v="2018-07-06T00:00:00"/>
    <x v="0"/>
    <x v="4"/>
    <x v="2"/>
    <s v="Ralph Arnett"/>
    <s v="Home Office"/>
    <s v="New York City"/>
    <x v="5"/>
    <n v="10024"/>
    <s v="East"/>
    <s v="FUR-FU-10002045"/>
    <x v="0"/>
    <s v="Furnishings"/>
    <n v="22.23"/>
    <n v="18"/>
    <n v="4.2300000000000004"/>
    <n v="0.63450000000000006"/>
  </r>
  <r>
    <x v="1101"/>
    <d v="2016-12-20T00:00:00"/>
    <d v="2016-12-24T00:00:00"/>
    <x v="2"/>
    <x v="3"/>
    <x v="2"/>
    <s v="Gary Zandusky"/>
    <s v="Consumer"/>
    <s v="Bullhead City"/>
    <x v="18"/>
    <n v="86442"/>
    <s v="West"/>
    <s v="FUR-FU-10002088"/>
    <x v="0"/>
    <s v="Furnishings"/>
    <n v="14.368"/>
    <n v="14.368"/>
    <n v="0"/>
    <n v="0"/>
  </r>
  <r>
    <x v="1102"/>
    <d v="2017-02-04T00:00:00"/>
    <d v="2017-02-08T00:00:00"/>
    <x v="3"/>
    <x v="11"/>
    <x v="2"/>
    <s v="Tracy Blumstein"/>
    <s v="Corporate"/>
    <s v="Sierra Vista"/>
    <x v="18"/>
    <n v="85635"/>
    <s v="West"/>
    <s v="FUR-FU-10002088"/>
    <x v="0"/>
    <s v="Furnishings"/>
    <n v="14.368"/>
    <n v="14.368"/>
    <n v="0"/>
    <n v="0"/>
  </r>
  <r>
    <x v="772"/>
    <d v="2017-05-19T00:00:00"/>
    <d v="2017-05-24T00:00:00"/>
    <x v="3"/>
    <x v="2"/>
    <x v="2"/>
    <s v="Bradley Nguyen"/>
    <s v="Home Office"/>
    <s v="New York City"/>
    <x v="5"/>
    <n v="10011"/>
    <s v="East"/>
    <s v="FUR-FU-10002088"/>
    <x v="0"/>
    <s v="Furnishings"/>
    <n v="35.92"/>
    <n v="35.92"/>
    <n v="0"/>
    <n v="0"/>
  </r>
  <r>
    <x v="1103"/>
    <d v="2017-11-23T00:00:00"/>
    <d v="2017-11-23T00:00:00"/>
    <x v="3"/>
    <x v="1"/>
    <x v="1"/>
    <s v="Luke Schmidt"/>
    <s v="Corporate"/>
    <s v="Philadelphia"/>
    <x v="12"/>
    <n v="19140"/>
    <s v="East"/>
    <s v="FUR-FU-10002088"/>
    <x v="0"/>
    <s v="Furnishings"/>
    <n v="14.368"/>
    <n v="14.368"/>
    <n v="0"/>
    <n v="0"/>
  </r>
  <r>
    <x v="1104"/>
    <d v="2015-08-08T00:00:00"/>
    <d v="2015-08-12T00:00:00"/>
    <x v="1"/>
    <x v="7"/>
    <x v="2"/>
    <s v="Matt Abelman"/>
    <s v="Home Office"/>
    <s v="Trenton"/>
    <x v="10"/>
    <n v="48183"/>
    <s v="Central"/>
    <s v="FUR-FU-10002088"/>
    <x v="0"/>
    <s v="Furnishings"/>
    <n v="53.88"/>
    <n v="53.88"/>
    <n v="0"/>
    <n v="0"/>
  </r>
  <r>
    <x v="1105"/>
    <d v="2015-12-06T00:00:00"/>
    <d v="2015-12-10T00:00:00"/>
    <x v="1"/>
    <x v="3"/>
    <x v="2"/>
    <s v="Berenike Kampe"/>
    <s v="Home Office"/>
    <s v="Chicago"/>
    <x v="0"/>
    <n v="60610"/>
    <s v="Central"/>
    <s v="FUR-FU-10002088"/>
    <x v="0"/>
    <s v="Furnishings"/>
    <n v="10.776"/>
    <n v="18"/>
    <n v="-7.2240000000000002"/>
    <n v="-1.0835999999999999"/>
  </r>
  <r>
    <x v="1106"/>
    <d v="2017-05-26T00:00:00"/>
    <d v="2017-05-30T00:00:00"/>
    <x v="3"/>
    <x v="2"/>
    <x v="2"/>
    <s v="Chris McAfee"/>
    <s v="Corporate"/>
    <s v="Milwaukee"/>
    <x v="16"/>
    <n v="53209"/>
    <s v="Central"/>
    <s v="FUR-FU-10002088"/>
    <x v="0"/>
    <s v="Furnishings"/>
    <n v="26.94"/>
    <n v="26.94"/>
    <n v="0"/>
    <n v="0"/>
  </r>
  <r>
    <x v="1107"/>
    <d v="2015-10-11T00:00:00"/>
    <d v="2015-10-15T00:00:00"/>
    <x v="1"/>
    <x v="9"/>
    <x v="2"/>
    <s v="Dorothy Badders"/>
    <s v="Home Office"/>
    <s v="Fayetteville"/>
    <x v="11"/>
    <n v="72701"/>
    <s v="South"/>
    <s v="FUR-FU-10002107"/>
    <x v="0"/>
    <s v="Furnishings"/>
    <n v="8.92"/>
    <n v="100"/>
    <n v="-91.08"/>
    <n v="-13.661999999999999"/>
  </r>
  <r>
    <x v="78"/>
    <d v="2017-01-22T00:00:00"/>
    <d v="2017-01-28T00:00:00"/>
    <x v="3"/>
    <x v="6"/>
    <x v="2"/>
    <s v="Carlos Meador"/>
    <s v="Corporate"/>
    <s v="Fayetteville"/>
    <x v="9"/>
    <n v="28314"/>
    <s v="South"/>
    <s v="FUR-FU-10002107"/>
    <x v="0"/>
    <s v="Furnishings"/>
    <n v="14.272"/>
    <n v="14.272"/>
    <n v="0"/>
    <n v="0"/>
  </r>
  <r>
    <x v="1108"/>
    <d v="2016-09-11T00:00:00"/>
    <d v="2016-09-18T00:00:00"/>
    <x v="2"/>
    <x v="0"/>
    <x v="2"/>
    <s v="Skye Norling"/>
    <s v="Home Office"/>
    <s v="Paterson"/>
    <x v="15"/>
    <n v="7501"/>
    <s v="East"/>
    <s v="FUR-FU-10002107"/>
    <x v="0"/>
    <s v="Furnishings"/>
    <n v="8.92"/>
    <n v="18"/>
    <n v="-9.08"/>
    <n v="-1.3619999999999999"/>
  </r>
  <r>
    <x v="500"/>
    <d v="2017-09-18T00:00:00"/>
    <d v="2017-09-20T00:00:00"/>
    <x v="3"/>
    <x v="0"/>
    <x v="0"/>
    <s v="Seth Vernon"/>
    <s v="Home Office"/>
    <s v="Columbus"/>
    <x v="22"/>
    <n v="43229"/>
    <s v="East"/>
    <s v="FUR-FU-10002107"/>
    <x v="1"/>
    <s v="Furnishings"/>
    <n v="5.3520000000000003"/>
    <n v="5"/>
    <n v="0.35200000000000031"/>
    <n v="5.2800000000000048E-2"/>
  </r>
  <r>
    <x v="1109"/>
    <d v="2015-02-08T00:00:00"/>
    <d v="2015-02-09T00:00:00"/>
    <x v="1"/>
    <x v="11"/>
    <x v="0"/>
    <s v="Nathan Mautz"/>
    <s v="Home Office"/>
    <s v="North Las Vegas"/>
    <x v="27"/>
    <n v="89031"/>
    <s v="West"/>
    <s v="FUR-FU-10002111"/>
    <x v="0"/>
    <s v="Furnishings"/>
    <n v="14.56"/>
    <n v="50"/>
    <n v="-35.44"/>
    <n v="-5.3159999999999998"/>
  </r>
  <r>
    <x v="1110"/>
    <d v="2016-12-04T00:00:00"/>
    <d v="2016-12-09T00:00:00"/>
    <x v="2"/>
    <x v="3"/>
    <x v="3"/>
    <s v="Harry Marie"/>
    <s v="Home Office"/>
    <s v="Los Angeles"/>
    <x v="1"/>
    <n v="90049"/>
    <s v="West"/>
    <s v="FUR-FU-10002111"/>
    <x v="0"/>
    <s v="Furnishings"/>
    <n v="36.4"/>
    <n v="36.4"/>
    <n v="0"/>
    <n v="0"/>
  </r>
  <r>
    <x v="1111"/>
    <d v="2015-12-29T00:00:00"/>
    <d v="2016-01-02T00:00:00"/>
    <x v="1"/>
    <x v="3"/>
    <x v="2"/>
    <s v="Michael Granlund"/>
    <s v="Home Office"/>
    <s v="Saint Charles"/>
    <x v="0"/>
    <n v="60174"/>
    <s v="Central"/>
    <s v="FUR-FU-10002111"/>
    <x v="0"/>
    <s v="Furnishings"/>
    <n v="8.7360000000000007"/>
    <n v="18"/>
    <n v="-9.2639999999999993"/>
    <n v="-1.3895999999999999"/>
  </r>
  <r>
    <x v="1112"/>
    <d v="2017-05-16T00:00:00"/>
    <d v="2017-05-19T00:00:00"/>
    <x v="3"/>
    <x v="2"/>
    <x v="3"/>
    <s v="Sanjit Chand"/>
    <s v="Corporate"/>
    <s v="Los Angeles"/>
    <x v="1"/>
    <n v="90045"/>
    <s v="West"/>
    <s v="FUR-FU-10002116"/>
    <x v="2"/>
    <s v="Furnishings"/>
    <n v="282.83999999999997"/>
    <n v="282.83999999999997"/>
    <n v="0"/>
    <n v="0"/>
  </r>
  <r>
    <x v="1113"/>
    <d v="2015-09-02T00:00:00"/>
    <d v="2015-09-05T00:00:00"/>
    <x v="1"/>
    <x v="0"/>
    <x v="0"/>
    <s v="Justin MacKendrick"/>
    <s v="Consumer"/>
    <s v="Watertown"/>
    <x v="5"/>
    <n v="13601"/>
    <s v="East"/>
    <s v="FUR-FU-10002116"/>
    <x v="0"/>
    <s v="Furnishings"/>
    <n v="70.709999999999994"/>
    <n v="70.709999999999994"/>
    <n v="0"/>
    <n v="0"/>
  </r>
  <r>
    <x v="1114"/>
    <d v="2015-12-16T00:00:00"/>
    <d v="2015-12-21T00:00:00"/>
    <x v="1"/>
    <x v="3"/>
    <x v="2"/>
    <s v="Ed Jacobs"/>
    <s v="Home Office"/>
    <s v="Huntsville"/>
    <x v="13"/>
    <n v="77340"/>
    <s v="Central"/>
    <s v="FUR-FU-10002116"/>
    <x v="0"/>
    <s v="Furnishings"/>
    <n v="56.567999999999998"/>
    <n v="56.567999999999998"/>
    <n v="0"/>
    <n v="0"/>
  </r>
  <r>
    <x v="627"/>
    <d v="2016-12-17T00:00:00"/>
    <d v="2016-12-17T00:00:00"/>
    <x v="2"/>
    <x v="3"/>
    <x v="1"/>
    <s v="John Lee"/>
    <s v="Home Office"/>
    <s v="Detroit"/>
    <x v="10"/>
    <n v="48205"/>
    <s v="Central"/>
    <s v="FUR-FU-10002116"/>
    <x v="0"/>
    <s v="Furnishings"/>
    <n v="212.13"/>
    <n v="212.13"/>
    <n v="0"/>
    <n v="0"/>
  </r>
  <r>
    <x v="554"/>
    <d v="2018-01-01T00:00:00"/>
    <d v="2018-01-05T00:00:00"/>
    <x v="0"/>
    <x v="6"/>
    <x v="2"/>
    <s v="Janet Martin"/>
    <s v="Home Office"/>
    <s v="Huntsville"/>
    <x v="13"/>
    <n v="77340"/>
    <s v="Central"/>
    <s v="FUR-FU-10002116"/>
    <x v="0"/>
    <s v="Furnishings"/>
    <n v="141.41999999999999"/>
    <n v="141.41999999999999"/>
    <n v="0"/>
    <n v="0"/>
  </r>
  <r>
    <x v="1115"/>
    <d v="2018-01-26T00:00:00"/>
    <d v="2018-01-31T00:00:00"/>
    <x v="0"/>
    <x v="6"/>
    <x v="2"/>
    <s v="Bradley Drucker"/>
    <s v="Home Office"/>
    <s v="Columbus"/>
    <x v="19"/>
    <n v="31907"/>
    <s v="South"/>
    <s v="FUR-FU-10002157"/>
    <x v="0"/>
    <s v="Furnishings"/>
    <n v="62.72"/>
    <n v="62.72"/>
    <n v="0"/>
    <n v="0"/>
  </r>
  <r>
    <x v="1022"/>
    <d v="2016-08-09T00:00:00"/>
    <d v="2016-08-12T00:00:00"/>
    <x v="2"/>
    <x v="7"/>
    <x v="0"/>
    <s v="Naresj Patel"/>
    <s v="Corporate"/>
    <s v="New York City"/>
    <x v="5"/>
    <n v="10024"/>
    <s v="East"/>
    <s v="FUR-FU-10002157"/>
    <x v="0"/>
    <s v="Furnishings"/>
    <n v="47.04"/>
    <n v="47.04"/>
    <n v="0"/>
    <n v="0"/>
  </r>
  <r>
    <x v="1116"/>
    <d v="2017-06-12T00:00:00"/>
    <d v="2017-06-15T00:00:00"/>
    <x v="3"/>
    <x v="4"/>
    <x v="0"/>
    <s v="Steven Cartwright"/>
    <s v="Corporate"/>
    <s v="Wilmington"/>
    <x v="3"/>
    <n v="19805"/>
    <s v="East"/>
    <s v="FUR-FU-10002157"/>
    <x v="0"/>
    <s v="Furnishings"/>
    <n v="47.04"/>
    <n v="47.04"/>
    <n v="0"/>
    <n v="0"/>
  </r>
  <r>
    <x v="235"/>
    <d v="2018-05-20T00:00:00"/>
    <d v="2018-05-24T00:00:00"/>
    <x v="0"/>
    <x v="2"/>
    <x v="2"/>
    <s v="Chuck Clark"/>
    <s v="Home Office"/>
    <s v="Lakewood"/>
    <x v="1"/>
    <n v="90712"/>
    <s v="West"/>
    <s v="FUR-FU-10002191"/>
    <x v="0"/>
    <s v="Furnishings"/>
    <n v="6.98"/>
    <n v="5"/>
    <n v="1.9800000000000004"/>
    <n v="0.29700000000000004"/>
  </r>
  <r>
    <x v="537"/>
    <d v="2015-04-23T00:00:00"/>
    <d v="2015-04-27T00:00:00"/>
    <x v="1"/>
    <x v="8"/>
    <x v="2"/>
    <s v="Laurel Beltran"/>
    <s v="Home Office"/>
    <s v="Columbus"/>
    <x v="22"/>
    <n v="43229"/>
    <s v="East"/>
    <s v="FUR-FU-10002191"/>
    <x v="0"/>
    <s v="Furnishings"/>
    <n v="22.335999999999999"/>
    <n v="18"/>
    <n v="4.3359999999999985"/>
    <n v="0.65039999999999976"/>
  </r>
  <r>
    <x v="126"/>
    <d v="2015-06-04T00:00:00"/>
    <d v="2015-06-09T00:00:00"/>
    <x v="1"/>
    <x v="4"/>
    <x v="2"/>
    <s v="Bobby Trafton"/>
    <s v="Home Office"/>
    <s v="New York City"/>
    <x v="5"/>
    <n v="10035"/>
    <s v="East"/>
    <s v="FUR-FU-10002191"/>
    <x v="0"/>
    <s v="Furnishings"/>
    <n v="13.96"/>
    <n v="13.96"/>
    <n v="0"/>
    <n v="0"/>
  </r>
  <r>
    <x v="925"/>
    <d v="2016-07-06T00:00:00"/>
    <d v="2016-07-10T00:00:00"/>
    <x v="2"/>
    <x v="10"/>
    <x v="2"/>
    <s v="Kalyca Meade"/>
    <s v="Consumer"/>
    <s v="New York City"/>
    <x v="5"/>
    <n v="10011"/>
    <s v="East"/>
    <s v="FUR-FU-10002191"/>
    <x v="0"/>
    <s v="Furnishings"/>
    <n v="13.96"/>
    <n v="13.96"/>
    <n v="0"/>
    <n v="0"/>
  </r>
  <r>
    <x v="1117"/>
    <d v="2017-05-27T00:00:00"/>
    <d v="2017-05-31T00:00:00"/>
    <x v="3"/>
    <x v="2"/>
    <x v="2"/>
    <s v="Brian Stugart"/>
    <s v="Home Office"/>
    <s v="Chicago"/>
    <x v="0"/>
    <n v="60623"/>
    <s v="Central"/>
    <s v="FUR-FU-10002191"/>
    <x v="1"/>
    <s v="Furnishings"/>
    <n v="5.5839999999999996"/>
    <n v="5"/>
    <n v="0.58399999999999963"/>
    <n v="8.7599999999999942E-2"/>
  </r>
  <r>
    <x v="601"/>
    <d v="2016-11-08T00:00:00"/>
    <d v="2016-11-08T00:00:00"/>
    <x v="2"/>
    <x v="1"/>
    <x v="1"/>
    <s v="Keith Dawkins"/>
    <s v="Home Office"/>
    <s v="New York City"/>
    <x v="5"/>
    <n v="10024"/>
    <s v="East"/>
    <s v="FUR-FU-10002240"/>
    <x v="0"/>
    <s v="Furnishings"/>
    <n v="11.82"/>
    <n v="11.82"/>
    <n v="0"/>
    <n v="0"/>
  </r>
  <r>
    <x v="982"/>
    <d v="2016-08-25T00:00:00"/>
    <d v="2016-08-25T00:00:00"/>
    <x v="2"/>
    <x v="7"/>
    <x v="1"/>
    <s v="Mick Crebagga"/>
    <s v="Home Office"/>
    <s v="Houston"/>
    <x v="13"/>
    <n v="77041"/>
    <s v="Central"/>
    <s v="FUR-FU-10002240"/>
    <x v="0"/>
    <s v="Furnishings"/>
    <n v="7.88"/>
    <n v="18"/>
    <n v="-10.120000000000001"/>
    <n v="-1.518"/>
  </r>
  <r>
    <x v="1118"/>
    <d v="2016-06-20T00:00:00"/>
    <d v="2016-06-25T00:00:00"/>
    <x v="2"/>
    <x v="4"/>
    <x v="3"/>
    <s v="Stewart Carmichael"/>
    <s v="Home Office"/>
    <s v="San Francisco"/>
    <x v="1"/>
    <n v="94122"/>
    <s v="West"/>
    <s v="FUR-FU-10002253"/>
    <x v="0"/>
    <s v="Furnishings"/>
    <n v="257.64"/>
    <n v="257.64"/>
    <n v="0"/>
    <n v="0"/>
  </r>
  <r>
    <x v="1119"/>
    <d v="2016-12-06T00:00:00"/>
    <d v="2016-12-11T00:00:00"/>
    <x v="2"/>
    <x v="3"/>
    <x v="2"/>
    <s v="Gary Hwang"/>
    <s v="Home Office"/>
    <s v="Tucson"/>
    <x v="18"/>
    <n v="85705"/>
    <s v="West"/>
    <s v="FUR-FU-10002253"/>
    <x v="0"/>
    <s v="Furnishings"/>
    <n v="206.11199999999999"/>
    <n v="100"/>
    <n v="106.11199999999999"/>
    <n v="15.916799999999999"/>
  </r>
  <r>
    <x v="1120"/>
    <d v="2018-02-20T00:00:00"/>
    <d v="2018-02-27T00:00:00"/>
    <x v="0"/>
    <x v="11"/>
    <x v="2"/>
    <s v="Katherine Murray"/>
    <s v="Home Office"/>
    <s v="Gilbert"/>
    <x v="18"/>
    <n v="85234"/>
    <s v="West"/>
    <s v="FUR-FU-10002253"/>
    <x v="0"/>
    <s v="Furnishings"/>
    <n v="68.703999999999994"/>
    <n v="100"/>
    <n v="-31.296000000000006"/>
    <n v="-4.6944000000000008"/>
  </r>
  <r>
    <x v="1121"/>
    <d v="2016-07-23T00:00:00"/>
    <d v="2016-07-27T00:00:00"/>
    <x v="2"/>
    <x v="10"/>
    <x v="2"/>
    <s v="Tracy Hopkins"/>
    <s v="Home Office"/>
    <s v="New York City"/>
    <x v="5"/>
    <n v="10009"/>
    <s v="East"/>
    <s v="FUR-FU-10002253"/>
    <x v="0"/>
    <s v="Furnishings"/>
    <n v="128.82"/>
    <n v="128.82"/>
    <n v="0"/>
    <n v="0"/>
  </r>
  <r>
    <x v="1122"/>
    <d v="2018-09-24T00:00:00"/>
    <d v="2018-09-29T00:00:00"/>
    <x v="0"/>
    <x v="0"/>
    <x v="2"/>
    <s v="Kelly Collister"/>
    <s v="Consumer"/>
    <s v="Newark"/>
    <x v="22"/>
    <n v="43055"/>
    <s v="East"/>
    <s v="FUR-FU-10002253"/>
    <x v="0"/>
    <s v="Furnishings"/>
    <n v="103.056"/>
    <n v="103.056"/>
    <n v="0"/>
    <n v="0"/>
  </r>
  <r>
    <x v="1123"/>
    <d v="2016-05-25T00:00:00"/>
    <d v="2016-05-27T00:00:00"/>
    <x v="2"/>
    <x v="2"/>
    <x v="3"/>
    <s v="Nora Pelletier"/>
    <s v="Home Office"/>
    <s v="San Francisco"/>
    <x v="1"/>
    <n v="94109"/>
    <s v="West"/>
    <s v="FUR-FU-10002268"/>
    <x v="0"/>
    <s v="Furnishings"/>
    <n v="14.73"/>
    <n v="18"/>
    <n v="-3.2699999999999996"/>
    <n v="-0.49049999999999994"/>
  </r>
  <r>
    <x v="1124"/>
    <d v="2015-12-16T00:00:00"/>
    <d v="2015-12-18T00:00:00"/>
    <x v="1"/>
    <x v="3"/>
    <x v="3"/>
    <s v="Laurel Elliston"/>
    <s v="Consumer"/>
    <s v="Springfield"/>
    <x v="17"/>
    <n v="22153"/>
    <s v="South"/>
    <s v="FUR-FU-10002268"/>
    <x v="0"/>
    <s v="Furnishings"/>
    <n v="29.46"/>
    <n v="29.46"/>
    <n v="0"/>
    <n v="0"/>
  </r>
  <r>
    <x v="1125"/>
    <d v="2016-09-15T00:00:00"/>
    <d v="2016-09-15T00:00:00"/>
    <x v="2"/>
    <x v="0"/>
    <x v="1"/>
    <s v="Nat Gilpin"/>
    <s v="Home Office"/>
    <s v="Coral Springs"/>
    <x v="8"/>
    <n v="33065"/>
    <s v="South"/>
    <s v="FUR-FU-10002268"/>
    <x v="0"/>
    <s v="Furnishings"/>
    <n v="15.712"/>
    <n v="18"/>
    <n v="-2.2880000000000003"/>
    <n v="-0.34320000000000001"/>
  </r>
  <r>
    <x v="1126"/>
    <d v="2015-12-01T00:00:00"/>
    <d v="2015-12-03T00:00:00"/>
    <x v="1"/>
    <x v="3"/>
    <x v="0"/>
    <s v="Anna Andreadi"/>
    <s v="Consumer"/>
    <s v="Lowell"/>
    <x v="26"/>
    <n v="1852"/>
    <s v="East"/>
    <s v="FUR-FU-10002268"/>
    <x v="0"/>
    <s v="Furnishings"/>
    <n v="9.82"/>
    <n v="9.82"/>
    <n v="0"/>
    <n v="0"/>
  </r>
  <r>
    <x v="1127"/>
    <d v="2017-01-11T00:00:00"/>
    <d v="2017-01-15T00:00:00"/>
    <x v="3"/>
    <x v="6"/>
    <x v="2"/>
    <s v="Mark Packer"/>
    <s v="Corporate"/>
    <s v="Columbus"/>
    <x v="22"/>
    <n v="43229"/>
    <s v="East"/>
    <s v="FUR-FU-10002268"/>
    <x v="0"/>
    <s v="Furnishings"/>
    <n v="54.991999999999997"/>
    <n v="54.991999999999997"/>
    <n v="0"/>
    <n v="0"/>
  </r>
  <r>
    <x v="1128"/>
    <d v="2018-09-18T00:00:00"/>
    <d v="2018-09-25T00:00:00"/>
    <x v="0"/>
    <x v="0"/>
    <x v="2"/>
    <s v="Muhammed MacIntyre"/>
    <s v="Corporate"/>
    <s v="New York City"/>
    <x v="5"/>
    <n v="10035"/>
    <s v="East"/>
    <s v="FUR-FU-10002268"/>
    <x v="0"/>
    <s v="Furnishings"/>
    <n v="9.82"/>
    <n v="9.82"/>
    <n v="0"/>
    <n v="0"/>
  </r>
  <r>
    <x v="1129"/>
    <d v="2015-01-20T00:00:00"/>
    <d v="2015-01-26T00:00:00"/>
    <x v="1"/>
    <x v="6"/>
    <x v="2"/>
    <s v="Xylona Preis"/>
    <s v="Home Office"/>
    <s v="Westland"/>
    <x v="10"/>
    <n v="48185"/>
    <s v="Central"/>
    <s v="FUR-FU-10002268"/>
    <x v="0"/>
    <s v="Furnishings"/>
    <n v="14.73"/>
    <n v="18"/>
    <n v="-3.2699999999999996"/>
    <n v="-0.49049999999999994"/>
  </r>
  <r>
    <x v="1130"/>
    <d v="2016-05-03T00:00:00"/>
    <d v="2016-05-08T00:00:00"/>
    <x v="2"/>
    <x v="2"/>
    <x v="2"/>
    <s v="Julia Barnett"/>
    <s v="Home Office"/>
    <s v="Chula Vista"/>
    <x v="1"/>
    <n v="91911"/>
    <s v="West"/>
    <s v="FUR-FU-10002298"/>
    <x v="0"/>
    <s v="Furnishings"/>
    <n v="665.88"/>
    <n v="665.88"/>
    <n v="0"/>
    <n v="0"/>
  </r>
  <r>
    <x v="729"/>
    <d v="2017-06-17T00:00:00"/>
    <d v="2017-06-19T00:00:00"/>
    <x v="3"/>
    <x v="4"/>
    <x v="0"/>
    <s v="Lena Creighton"/>
    <s v="Corporate"/>
    <s v="Longmont"/>
    <x v="7"/>
    <n v="80501"/>
    <s v="West"/>
    <s v="FUR-FU-10002298"/>
    <x v="2"/>
    <s v="Furnishings"/>
    <n v="266.35199999999998"/>
    <n v="266.35199999999998"/>
    <n v="0"/>
    <n v="0"/>
  </r>
  <r>
    <x v="1131"/>
    <d v="2017-09-23T00:00:00"/>
    <d v="2017-09-27T00:00:00"/>
    <x v="3"/>
    <x v="0"/>
    <x v="2"/>
    <s v="Kelly Lampkin"/>
    <s v="Corporate"/>
    <s v="Fairfield"/>
    <x v="22"/>
    <n v="45014"/>
    <s v="East"/>
    <s v="FUR-FU-10002298"/>
    <x v="0"/>
    <s v="Furnishings"/>
    <n v="532.70399999999995"/>
    <n v="532.70399999999995"/>
    <n v="0"/>
    <n v="0"/>
  </r>
  <r>
    <x v="340"/>
    <d v="2015-02-11T00:00:00"/>
    <d v="2015-02-15T00:00:00"/>
    <x v="1"/>
    <x v="11"/>
    <x v="3"/>
    <s v="Guy Armstrong"/>
    <s v="Consumer"/>
    <s v="Columbia"/>
    <x v="20"/>
    <n v="65203"/>
    <s v="Central"/>
    <s v="FUR-FU-10002298"/>
    <x v="0"/>
    <s v="Furnishings"/>
    <n v="332.94"/>
    <n v="332.94"/>
    <n v="0"/>
    <n v="0"/>
  </r>
  <r>
    <x v="1132"/>
    <d v="2018-12-14T00:00:00"/>
    <d v="2018-12-14T00:00:00"/>
    <x v="0"/>
    <x v="3"/>
    <x v="1"/>
    <s v="Dave Brooks"/>
    <s v="Home Office"/>
    <s v="Skokie"/>
    <x v="0"/>
    <n v="60076"/>
    <s v="Central"/>
    <s v="FUR-FU-10002298"/>
    <x v="0"/>
    <s v="Furnishings"/>
    <n v="266.35199999999998"/>
    <n v="266.35199999999998"/>
    <n v="0"/>
    <n v="0"/>
  </r>
  <r>
    <x v="1133"/>
    <d v="2016-11-20T00:00:00"/>
    <d v="2016-11-25T00:00:00"/>
    <x v="2"/>
    <x v="1"/>
    <x v="2"/>
    <s v="Katrina Bavinger"/>
    <s v="Home Office"/>
    <s v="Seattle"/>
    <x v="6"/>
    <n v="98105"/>
    <s v="West"/>
    <s v="FUR-FU-10002364"/>
    <x v="0"/>
    <s v="Furnishings"/>
    <n v="22.14"/>
    <n v="18"/>
    <n v="4.1400000000000006"/>
    <n v="0.62100000000000011"/>
  </r>
  <r>
    <x v="1134"/>
    <d v="2017-06-26T00:00:00"/>
    <d v="2017-07-03T00:00:00"/>
    <x v="3"/>
    <x v="4"/>
    <x v="2"/>
    <s v="Duane Noonan"/>
    <s v="Home Office"/>
    <s v="San Francisco"/>
    <x v="1"/>
    <n v="94109"/>
    <s v="West"/>
    <s v="FUR-FU-10002364"/>
    <x v="1"/>
    <s v="Furnishings"/>
    <n v="22.14"/>
    <n v="18"/>
    <n v="4.1400000000000006"/>
    <n v="0.62100000000000011"/>
  </r>
  <r>
    <x v="1135"/>
    <d v="2017-12-15T00:00:00"/>
    <d v="2017-12-22T00:00:00"/>
    <x v="3"/>
    <x v="3"/>
    <x v="2"/>
    <s v="Benjamin Patterson"/>
    <s v="Home Office"/>
    <s v="Los Angeles"/>
    <x v="1"/>
    <n v="90004"/>
    <s v="West"/>
    <s v="FUR-FU-10002364"/>
    <x v="0"/>
    <s v="Furnishings"/>
    <n v="14.76"/>
    <n v="100"/>
    <n v="-85.24"/>
    <n v="-12.786"/>
  </r>
  <r>
    <x v="1136"/>
    <d v="2018-03-21T00:00:00"/>
    <d v="2018-03-25T00:00:00"/>
    <x v="0"/>
    <x v="5"/>
    <x v="2"/>
    <s v="Paul Stevenson"/>
    <s v="Home Office"/>
    <s v="Seattle"/>
    <x v="6"/>
    <n v="98105"/>
    <s v="West"/>
    <s v="FUR-FU-10002364"/>
    <x v="0"/>
    <s v="Furnishings"/>
    <n v="22.14"/>
    <n v="18"/>
    <n v="4.1400000000000006"/>
    <n v="0.62100000000000011"/>
  </r>
  <r>
    <x v="1137"/>
    <d v="2018-10-02T00:00:00"/>
    <d v="2018-10-05T00:00:00"/>
    <x v="0"/>
    <x v="9"/>
    <x v="0"/>
    <s v="Dean percer"/>
    <s v="Home Office"/>
    <s v="Knoxville"/>
    <x v="24"/>
    <n v="37918"/>
    <s v="South"/>
    <s v="FUR-FU-10002364"/>
    <x v="0"/>
    <s v="Furnishings"/>
    <n v="11.808"/>
    <n v="11.808"/>
    <n v="0"/>
    <n v="0"/>
  </r>
  <r>
    <x v="1138"/>
    <d v="2018-12-10T00:00:00"/>
    <d v="2018-12-15T00:00:00"/>
    <x v="0"/>
    <x v="3"/>
    <x v="2"/>
    <s v="Justin Ellison"/>
    <s v="Home Office"/>
    <s v="North Charleston"/>
    <x v="34"/>
    <n v="29406"/>
    <s v="South"/>
    <s v="FUR-FU-10002364"/>
    <x v="0"/>
    <s v="Furnishings"/>
    <n v="14.76"/>
    <n v="18"/>
    <n v="-3.24"/>
    <n v="-0.48599999999999999"/>
  </r>
  <r>
    <x v="454"/>
    <d v="2015-10-31T00:00:00"/>
    <d v="2015-11-02T00:00:00"/>
    <x v="1"/>
    <x v="9"/>
    <x v="3"/>
    <s v="Anne McFarland"/>
    <s v="Home Office"/>
    <s v="Cranston"/>
    <x v="4"/>
    <n v="2920"/>
    <s v="East"/>
    <s v="FUR-FU-10002364"/>
    <x v="0"/>
    <s v="Furnishings"/>
    <n v="14.76"/>
    <n v="18"/>
    <n v="-3.24"/>
    <n v="-0.48599999999999999"/>
  </r>
  <r>
    <x v="122"/>
    <d v="2017-09-03T00:00:00"/>
    <d v="2017-09-08T00:00:00"/>
    <x v="3"/>
    <x v="0"/>
    <x v="3"/>
    <s v="Herbert Flentye"/>
    <s v="Home Office"/>
    <s v="Baltimore"/>
    <x v="14"/>
    <n v="21215"/>
    <s v="East"/>
    <s v="FUR-FU-10002364"/>
    <x v="0"/>
    <s v="Furnishings"/>
    <n v="14.76"/>
    <n v="18"/>
    <n v="-3.24"/>
    <n v="-0.48599999999999999"/>
  </r>
  <r>
    <x v="1139"/>
    <d v="2016-08-05T00:00:00"/>
    <d v="2016-08-11T00:00:00"/>
    <x v="2"/>
    <x v="7"/>
    <x v="2"/>
    <s v="Anna H√§berlin"/>
    <s v="Home Office"/>
    <s v="Dallas"/>
    <x v="13"/>
    <n v="75220"/>
    <s v="Central"/>
    <s v="FUR-FU-10002364"/>
    <x v="0"/>
    <s v="Furnishings"/>
    <n v="14.76"/>
    <n v="18"/>
    <n v="-3.24"/>
    <n v="-0.48599999999999999"/>
  </r>
  <r>
    <x v="1140"/>
    <d v="2016-12-31T00:00:00"/>
    <d v="2017-01-05T00:00:00"/>
    <x v="2"/>
    <x v="3"/>
    <x v="2"/>
    <s v="Trudy Brown"/>
    <s v="Home Office"/>
    <s v="Grand Prairie"/>
    <x v="13"/>
    <n v="75051"/>
    <s v="Central"/>
    <s v="FUR-FU-10002364"/>
    <x v="0"/>
    <s v="Furnishings"/>
    <n v="14.76"/>
    <n v="18"/>
    <n v="-3.24"/>
    <n v="-0.48599999999999999"/>
  </r>
  <r>
    <x v="1141"/>
    <d v="2018-06-12T00:00:00"/>
    <d v="2018-06-14T00:00:00"/>
    <x v="0"/>
    <x v="4"/>
    <x v="3"/>
    <s v="Troy Staebel"/>
    <s v="Home Office"/>
    <s v="Chicago"/>
    <x v="0"/>
    <n v="60610"/>
    <s v="Central"/>
    <s v="FUR-FU-10002364"/>
    <x v="0"/>
    <s v="Furnishings"/>
    <n v="8.8559999999999999"/>
    <n v="18"/>
    <n v="-9.1440000000000001"/>
    <n v="-1.3715999999999999"/>
  </r>
  <r>
    <x v="1142"/>
    <d v="2015-11-17T00:00:00"/>
    <d v="2015-11-22T00:00:00"/>
    <x v="1"/>
    <x v="1"/>
    <x v="2"/>
    <s v="Yoseph Carroll"/>
    <s v="Home Office"/>
    <s v="Newark"/>
    <x v="3"/>
    <n v="19711"/>
    <s v="East"/>
    <s v="FUR-FU-10002379"/>
    <x v="0"/>
    <s v="Furnishings"/>
    <n v="124.41"/>
    <n v="124.41"/>
    <n v="0"/>
    <n v="0"/>
  </r>
  <r>
    <x v="1143"/>
    <d v="2016-06-15T00:00:00"/>
    <d v="2016-06-20T00:00:00"/>
    <x v="2"/>
    <x v="4"/>
    <x v="2"/>
    <s v="Peter Fuller"/>
    <s v="Corporate"/>
    <s v="Gilbert"/>
    <x v="18"/>
    <n v="85234"/>
    <s v="West"/>
    <s v="FUR-FU-10002396"/>
    <x v="0"/>
    <s v="Furnishings"/>
    <n v="40.256"/>
    <n v="40.256"/>
    <n v="0"/>
    <n v="0"/>
  </r>
  <r>
    <x v="1144"/>
    <d v="2018-09-07T00:00:00"/>
    <d v="2018-09-08T00:00:00"/>
    <x v="0"/>
    <x v="0"/>
    <x v="0"/>
    <s v="Justin MacKendrick"/>
    <s v="Home Office"/>
    <s v="Draper"/>
    <x v="28"/>
    <n v="84020"/>
    <s v="West"/>
    <s v="FUR-FU-10002396"/>
    <x v="0"/>
    <s v="Furnishings"/>
    <n v="25.16"/>
    <n v="25.16"/>
    <n v="0"/>
    <n v="0"/>
  </r>
  <r>
    <x v="1145"/>
    <d v="2017-05-14T00:00:00"/>
    <d v="2017-05-19T00:00:00"/>
    <x v="3"/>
    <x v="2"/>
    <x v="2"/>
    <s v="Michael Kennedy"/>
    <s v="Corporate"/>
    <s v="Jacksonville"/>
    <x v="8"/>
    <n v="32216"/>
    <s v="South"/>
    <s v="FUR-FU-10002396"/>
    <x v="0"/>
    <s v="Furnishings"/>
    <n v="30.192"/>
    <n v="30.192"/>
    <n v="0"/>
    <n v="0"/>
  </r>
  <r>
    <x v="1146"/>
    <d v="2015-02-18T00:00:00"/>
    <d v="2015-02-18T00:00:00"/>
    <x v="1"/>
    <x v="11"/>
    <x v="1"/>
    <s v="Troy Blackwell"/>
    <s v="Home Office"/>
    <s v="Lubbock"/>
    <x v="13"/>
    <n v="79424"/>
    <s v="Central"/>
    <s v="FUR-FU-10002396"/>
    <x v="0"/>
    <s v="Furnishings"/>
    <n v="25.16"/>
    <n v="25.16"/>
    <n v="0"/>
    <n v="0"/>
  </r>
  <r>
    <x v="1147"/>
    <d v="2018-04-23T00:00:00"/>
    <d v="2018-04-25T00:00:00"/>
    <x v="0"/>
    <x v="8"/>
    <x v="3"/>
    <s v="Jay Fein"/>
    <s v="Consumer"/>
    <s v="Pasadena"/>
    <x v="1"/>
    <n v="91104"/>
    <s v="West"/>
    <s v="FUR-FU-10002445"/>
    <x v="0"/>
    <s v="Furnishings"/>
    <n v="66.36"/>
    <n v="66.36"/>
    <n v="0"/>
    <n v="0"/>
  </r>
  <r>
    <x v="513"/>
    <d v="2018-12-16T00:00:00"/>
    <d v="2018-12-21T00:00:00"/>
    <x v="0"/>
    <x v="3"/>
    <x v="3"/>
    <s v="Andy Yotov"/>
    <s v="Home Office"/>
    <s v="Oceanside"/>
    <x v="1"/>
    <n v="92054"/>
    <s v="West"/>
    <s v="FUR-FU-10002445"/>
    <x v="0"/>
    <s v="Furnishings"/>
    <n v="18.96"/>
    <n v="100"/>
    <n v="-81.039999999999992"/>
    <n v="-12.155999999999999"/>
  </r>
  <r>
    <x v="930"/>
    <d v="2016-04-30T00:00:00"/>
    <d v="2016-05-04T00:00:00"/>
    <x v="2"/>
    <x v="8"/>
    <x v="2"/>
    <s v="Jane Waco"/>
    <s v="Home Office"/>
    <s v="Lawrence"/>
    <x v="26"/>
    <n v="1841"/>
    <s v="East"/>
    <s v="FUR-FU-10002445"/>
    <x v="0"/>
    <s v="Furnishings"/>
    <n v="9.48"/>
    <n v="18"/>
    <n v="-8.52"/>
    <n v="-1.2779999999999998"/>
  </r>
  <r>
    <x v="470"/>
    <d v="2016-12-04T00:00:00"/>
    <d v="2016-12-10T00:00:00"/>
    <x v="2"/>
    <x v="3"/>
    <x v="2"/>
    <s v="Sean O'Donnell"/>
    <s v="Home Office"/>
    <s v="Hempstead"/>
    <x v="5"/>
    <n v="11550"/>
    <s v="East"/>
    <s v="FUR-FU-10002445"/>
    <x v="0"/>
    <s v="Furnishings"/>
    <n v="28.44"/>
    <n v="28.44"/>
    <n v="0"/>
    <n v="0"/>
  </r>
  <r>
    <x v="1148"/>
    <d v="2017-01-09T00:00:00"/>
    <d v="2017-01-13T00:00:00"/>
    <x v="3"/>
    <x v="6"/>
    <x v="3"/>
    <s v="Maureen Fritzler"/>
    <s v="Home Office"/>
    <s v="Toledo"/>
    <x v="22"/>
    <n v="43615"/>
    <s v="East"/>
    <s v="FUR-FU-10002445"/>
    <x v="0"/>
    <s v="Furnishings"/>
    <n v="15.167999999999999"/>
    <n v="18"/>
    <n v="-2.8320000000000007"/>
    <n v="-0.42480000000000012"/>
  </r>
  <r>
    <x v="597"/>
    <d v="2018-09-15T00:00:00"/>
    <d v="2018-09-19T00:00:00"/>
    <x v="0"/>
    <x v="0"/>
    <x v="2"/>
    <s v="Theresa Coyne"/>
    <s v="Corporate"/>
    <s v="Lakewood"/>
    <x v="15"/>
    <n v="8701"/>
    <s v="East"/>
    <s v="FUR-FU-10002445"/>
    <x v="0"/>
    <s v="Furnishings"/>
    <n v="47.4"/>
    <n v="47.4"/>
    <n v="0"/>
    <n v="0"/>
  </r>
  <r>
    <x v="1149"/>
    <d v="2017-09-22T00:00:00"/>
    <d v="2017-09-26T00:00:00"/>
    <x v="3"/>
    <x v="0"/>
    <x v="2"/>
    <s v="Chris Selesnick"/>
    <s v="Home Office"/>
    <s v="Green Bay"/>
    <x v="16"/>
    <n v="54302"/>
    <s v="Central"/>
    <s v="FUR-FU-10002445"/>
    <x v="1"/>
    <s v="Furnishings"/>
    <n v="18.96"/>
    <n v="18"/>
    <n v="0.96000000000000085"/>
    <n v="0.14400000000000013"/>
  </r>
  <r>
    <x v="893"/>
    <d v="2017-11-04T00:00:00"/>
    <d v="2017-11-08T00:00:00"/>
    <x v="3"/>
    <x v="1"/>
    <x v="2"/>
    <s v="Sally Matthias"/>
    <s v="Home Office"/>
    <s v="Houston"/>
    <x v="13"/>
    <n v="77041"/>
    <s v="Central"/>
    <s v="FUR-FU-10002445"/>
    <x v="0"/>
    <s v="Furnishings"/>
    <n v="11.375999999999999"/>
    <n v="18"/>
    <n v="-6.6240000000000006"/>
    <n v="-0.99360000000000004"/>
  </r>
  <r>
    <x v="143"/>
    <d v="2016-12-11T00:00:00"/>
    <d v="2016-12-16T00:00:00"/>
    <x v="2"/>
    <x v="3"/>
    <x v="2"/>
    <s v="Irene Maddox"/>
    <s v="Corporate"/>
    <s v="Colorado Springs"/>
    <x v="7"/>
    <n v="80906"/>
    <s v="West"/>
    <s v="FUR-FU-10002456"/>
    <x v="0"/>
    <s v="Furnishings"/>
    <n v="52.415999999999997"/>
    <n v="52.415999999999997"/>
    <n v="0"/>
    <n v="0"/>
  </r>
  <r>
    <x v="1150"/>
    <d v="2015-08-27T00:00:00"/>
    <d v="2015-08-29T00:00:00"/>
    <x v="1"/>
    <x v="7"/>
    <x v="0"/>
    <s v="Corey Catlett"/>
    <s v="Corporate"/>
    <s v="Springfield"/>
    <x v="17"/>
    <n v="22153"/>
    <s v="South"/>
    <s v="FUR-FU-10002456"/>
    <x v="0"/>
    <s v="Furnishings"/>
    <n v="29.12"/>
    <n v="29.12"/>
    <n v="0"/>
    <n v="0"/>
  </r>
  <r>
    <x v="1151"/>
    <d v="2015-09-09T00:00:00"/>
    <d v="2015-09-14T00:00:00"/>
    <x v="1"/>
    <x v="0"/>
    <x v="3"/>
    <s v="Logan Currie"/>
    <s v="Home Office"/>
    <s v="Philadelphia"/>
    <x v="12"/>
    <n v="19140"/>
    <s v="East"/>
    <s v="FUR-FU-10002456"/>
    <x v="0"/>
    <s v="Furnishings"/>
    <n v="17.472000000000001"/>
    <n v="18"/>
    <n v="-0.52799999999999869"/>
    <n v="-7.9199999999999798E-2"/>
  </r>
  <r>
    <x v="1152"/>
    <d v="2015-09-15T00:00:00"/>
    <d v="2015-09-20T00:00:00"/>
    <x v="1"/>
    <x v="0"/>
    <x v="2"/>
    <s v="Alex Avila"/>
    <s v="Home Office"/>
    <s v="New York City"/>
    <x v="5"/>
    <n v="10011"/>
    <s v="East"/>
    <s v="FUR-FU-10002456"/>
    <x v="0"/>
    <s v="Furnishings"/>
    <n v="14.56"/>
    <n v="18"/>
    <n v="-3.4399999999999995"/>
    <n v="-0.5159999999999999"/>
  </r>
  <r>
    <x v="1153"/>
    <d v="2017-07-22T00:00:00"/>
    <d v="2017-07-27T00:00:00"/>
    <x v="3"/>
    <x v="10"/>
    <x v="2"/>
    <s v="Caroline Jumper"/>
    <s v="Corporate"/>
    <s v="Allentown"/>
    <x v="12"/>
    <n v="18103"/>
    <s v="East"/>
    <s v="FUR-FU-10002456"/>
    <x v="0"/>
    <s v="Furnishings"/>
    <n v="11.648"/>
    <n v="11.648"/>
    <n v="0"/>
    <n v="0"/>
  </r>
  <r>
    <x v="1154"/>
    <d v="2018-05-18T00:00:00"/>
    <d v="2018-05-23T00:00:00"/>
    <x v="0"/>
    <x v="2"/>
    <x v="2"/>
    <s v="Toby Swindell"/>
    <s v="Home Office"/>
    <s v="New York City"/>
    <x v="5"/>
    <n v="10024"/>
    <s v="East"/>
    <s v="FUR-FU-10002456"/>
    <x v="0"/>
    <s v="Furnishings"/>
    <n v="14.56"/>
    <n v="18"/>
    <n v="-3.4399999999999995"/>
    <n v="-0.5159999999999999"/>
  </r>
  <r>
    <x v="489"/>
    <d v="2018-04-20T00:00:00"/>
    <d v="2018-04-24T00:00:00"/>
    <x v="0"/>
    <x v="8"/>
    <x v="2"/>
    <s v="Sarah Jordon"/>
    <s v="Home Office"/>
    <s v="Chicago"/>
    <x v="0"/>
    <n v="60653"/>
    <s v="Central"/>
    <s v="FUR-FU-10002456"/>
    <x v="0"/>
    <s v="Furnishings"/>
    <n v="14.56"/>
    <n v="18"/>
    <n v="-3.4399999999999995"/>
    <n v="-0.5159999999999999"/>
  </r>
  <r>
    <x v="1155"/>
    <d v="2017-09-24T00:00:00"/>
    <d v="2017-09-24T00:00:00"/>
    <x v="3"/>
    <x v="0"/>
    <x v="1"/>
    <s v="Edward Becker"/>
    <s v="Corporate"/>
    <s v="San Francisco"/>
    <x v="1"/>
    <n v="94110"/>
    <s v="West"/>
    <s v="FUR-FU-10002501"/>
    <x v="0"/>
    <s v="Furnishings"/>
    <n v="63.2"/>
    <n v="63.2"/>
    <n v="0"/>
    <n v="0"/>
  </r>
  <r>
    <x v="1156"/>
    <d v="2018-12-29T00:00:00"/>
    <d v="2019-01-05T00:00:00"/>
    <x v="0"/>
    <x v="3"/>
    <x v="2"/>
    <s v="Ben Peterman"/>
    <s v="Home Office"/>
    <s v="Anaheim"/>
    <x v="1"/>
    <n v="92804"/>
    <s v="West"/>
    <s v="FUR-FU-10002501"/>
    <x v="0"/>
    <s v="Furnishings"/>
    <n v="101.12"/>
    <n v="100"/>
    <n v="1.1200000000000045"/>
    <n v="0.16800000000000068"/>
  </r>
  <r>
    <x v="1157"/>
    <d v="2015-09-09T00:00:00"/>
    <d v="2015-09-11T00:00:00"/>
    <x v="1"/>
    <x v="0"/>
    <x v="0"/>
    <s v="Nicole Fjeld"/>
    <s v="Home Office"/>
    <s v="Lancaster"/>
    <x v="22"/>
    <n v="43130"/>
    <s v="East"/>
    <s v="FUR-FU-10002501"/>
    <x v="0"/>
    <s v="Furnishings"/>
    <n v="60.671999999999997"/>
    <n v="60.671999999999997"/>
    <n v="0"/>
    <n v="0"/>
  </r>
  <r>
    <x v="1158"/>
    <d v="2015-12-31T00:00:00"/>
    <d v="2016-01-03T00:00:00"/>
    <x v="1"/>
    <x v="3"/>
    <x v="0"/>
    <s v="Gary Mitchum"/>
    <s v="Home Office"/>
    <s v="Franklin"/>
    <x v="26"/>
    <n v="2038"/>
    <s v="East"/>
    <s v="FUR-FU-10002501"/>
    <x v="0"/>
    <s v="Furnishings"/>
    <n v="63.2"/>
    <n v="63.2"/>
    <n v="0"/>
    <n v="0"/>
  </r>
  <r>
    <x v="1159"/>
    <d v="2018-07-13T00:00:00"/>
    <d v="2018-07-17T00:00:00"/>
    <x v="0"/>
    <x v="10"/>
    <x v="3"/>
    <s v="Mark Hamilton"/>
    <s v="Home Office"/>
    <s v="Philadelphia"/>
    <x v="12"/>
    <n v="19140"/>
    <s v="East"/>
    <s v="FUR-FU-10002501"/>
    <x v="0"/>
    <s v="Furnishings"/>
    <n v="91.007999999999996"/>
    <n v="91.007999999999996"/>
    <n v="0"/>
    <n v="0"/>
  </r>
  <r>
    <x v="1160"/>
    <d v="2018-06-04T00:00:00"/>
    <d v="2018-06-07T00:00:00"/>
    <x v="0"/>
    <x v="4"/>
    <x v="3"/>
    <s v="Erin Mull"/>
    <s v="Consumer"/>
    <s v="Frisco"/>
    <x v="13"/>
    <n v="75034"/>
    <s v="Central"/>
    <s v="FUR-FU-10002501"/>
    <x v="0"/>
    <s v="Furnishings"/>
    <n v="30.335999999999999"/>
    <n v="30.335999999999999"/>
    <n v="0"/>
    <n v="0"/>
  </r>
  <r>
    <x v="1161"/>
    <d v="2015-11-15T00:00:00"/>
    <d v="2015-11-18T00:00:00"/>
    <x v="1"/>
    <x v="1"/>
    <x v="0"/>
    <s v="Shahid Shariari"/>
    <s v="Consumer"/>
    <s v="Los Angeles"/>
    <x v="1"/>
    <n v="90008"/>
    <s v="West"/>
    <s v="FUR-FU-10002505"/>
    <x v="0"/>
    <s v="Furnishings"/>
    <n v="10.11"/>
    <n v="10.11"/>
    <n v="0"/>
    <n v="0"/>
  </r>
  <r>
    <x v="1162"/>
    <d v="2016-10-18T00:00:00"/>
    <d v="2016-10-22T00:00:00"/>
    <x v="2"/>
    <x v="9"/>
    <x v="2"/>
    <s v="John Castell"/>
    <s v="Home Office"/>
    <s v="Seattle"/>
    <x v="6"/>
    <n v="98115"/>
    <s v="West"/>
    <s v="FUR-FU-10002505"/>
    <x v="0"/>
    <s v="Furnishings"/>
    <n v="10.11"/>
    <n v="10.11"/>
    <n v="0"/>
    <n v="0"/>
  </r>
  <r>
    <x v="1163"/>
    <d v="2016-11-28T00:00:00"/>
    <d v="2016-12-04T00:00:00"/>
    <x v="2"/>
    <x v="1"/>
    <x v="2"/>
    <s v="Dan Reichenbach"/>
    <s v="Consumer"/>
    <s v="Chicago"/>
    <x v="0"/>
    <n v="60623"/>
    <s v="Central"/>
    <s v="FUR-FU-10002505"/>
    <x v="0"/>
    <s v="Furnishings"/>
    <n v="12.132"/>
    <n v="12.132"/>
    <n v="0"/>
    <n v="0"/>
  </r>
  <r>
    <x v="871"/>
    <d v="2017-06-04T00:00:00"/>
    <d v="2017-06-09T00:00:00"/>
    <x v="3"/>
    <x v="4"/>
    <x v="3"/>
    <s v="Ken Lonsdale"/>
    <s v="Home Office"/>
    <s v="Chicago"/>
    <x v="0"/>
    <n v="60610"/>
    <s v="Central"/>
    <s v="FUR-FU-10002505"/>
    <x v="1"/>
    <s v="Furnishings"/>
    <n v="4.0439999999999996"/>
    <n v="5"/>
    <n v="-0.95600000000000041"/>
    <n v="-0.14340000000000006"/>
  </r>
  <r>
    <x v="318"/>
    <d v="2016-05-29T00:00:00"/>
    <d v="2016-05-31T00:00:00"/>
    <x v="2"/>
    <x v="2"/>
    <x v="0"/>
    <s v="Victoria Pisteka"/>
    <s v="Corporate"/>
    <s v="Columbus"/>
    <x v="22"/>
    <n v="43229"/>
    <s v="East"/>
    <s v="FUR-FU-10002506"/>
    <x v="0"/>
    <s v="Furnishings"/>
    <n v="41.567999999999998"/>
    <n v="41.567999999999998"/>
    <n v="0"/>
    <n v="0"/>
  </r>
  <r>
    <x v="113"/>
    <d v="2016-11-27T00:00:00"/>
    <d v="2016-11-29T00:00:00"/>
    <x v="2"/>
    <x v="1"/>
    <x v="3"/>
    <s v="Matt Abelman"/>
    <s v="Home Office"/>
    <s v="Everett"/>
    <x v="26"/>
    <n v="2149"/>
    <s v="East"/>
    <s v="FUR-FU-10002506"/>
    <x v="0"/>
    <s v="Furnishings"/>
    <n v="38.97"/>
    <n v="38.97"/>
    <n v="0"/>
    <n v="0"/>
  </r>
  <r>
    <x v="625"/>
    <d v="2018-12-04T00:00:00"/>
    <d v="2018-12-10T00:00:00"/>
    <x v="0"/>
    <x v="3"/>
    <x v="2"/>
    <s v="Doug O'Connell"/>
    <s v="Home Office"/>
    <s v="Paterson"/>
    <x v="15"/>
    <n v="7501"/>
    <s v="East"/>
    <s v="FUR-FU-10002506"/>
    <x v="0"/>
    <s v="Furnishings"/>
    <n v="12.99"/>
    <n v="12.99"/>
    <n v="0"/>
    <n v="0"/>
  </r>
  <r>
    <x v="1164"/>
    <d v="2018-11-02T00:00:00"/>
    <d v="2018-11-04T00:00:00"/>
    <x v="0"/>
    <x v="1"/>
    <x v="3"/>
    <s v="Nancy Lomonaco"/>
    <s v="Home Office"/>
    <s v="Danville"/>
    <x v="1"/>
    <n v="94526"/>
    <s v="West"/>
    <s v="FUR-FU-10002508"/>
    <x v="0"/>
    <s v="Furnishings"/>
    <n v="25.02"/>
    <n v="25.02"/>
    <n v="0"/>
    <n v="0"/>
  </r>
  <r>
    <x v="1165"/>
    <d v="2015-03-19T00:00:00"/>
    <d v="2015-03-21T00:00:00"/>
    <x v="1"/>
    <x v="5"/>
    <x v="0"/>
    <s v="Matt Connell"/>
    <s v="Home Office"/>
    <s v="Lakeland"/>
    <x v="8"/>
    <n v="33801"/>
    <s v="South"/>
    <s v="FUR-FU-10002508"/>
    <x v="0"/>
    <s v="Furnishings"/>
    <n v="20.015999999999998"/>
    <n v="18"/>
    <n v="2.0159999999999982"/>
    <n v="0.30239999999999972"/>
  </r>
  <r>
    <x v="1166"/>
    <d v="2015-12-13T00:00:00"/>
    <d v="2015-12-17T00:00:00"/>
    <x v="1"/>
    <x v="3"/>
    <x v="2"/>
    <s v="Randy Ferguson"/>
    <s v="Home Office"/>
    <s v="Phoenix"/>
    <x v="18"/>
    <n v="85023"/>
    <s v="West"/>
    <s v="FUR-FU-10002553"/>
    <x v="0"/>
    <s v="Furnishings"/>
    <n v="87.96"/>
    <n v="100"/>
    <n v="-12.040000000000006"/>
    <n v="-1.8060000000000009"/>
  </r>
  <r>
    <x v="1167"/>
    <d v="2015-05-25T00:00:00"/>
    <d v="2015-05-29T00:00:00"/>
    <x v="1"/>
    <x v="2"/>
    <x v="2"/>
    <s v="Janet Lee"/>
    <s v="Consumer"/>
    <s v="Chicago"/>
    <x v="0"/>
    <n v="60623"/>
    <s v="Central"/>
    <s v="FUR-FU-10002553"/>
    <x v="0"/>
    <s v="Furnishings"/>
    <n v="29.32"/>
    <n v="29.32"/>
    <n v="0"/>
    <n v="0"/>
  </r>
  <r>
    <x v="1168"/>
    <d v="2015-12-24T00:00:00"/>
    <d v="2015-12-29T00:00:00"/>
    <x v="1"/>
    <x v="3"/>
    <x v="2"/>
    <s v="Ben Ferrer"/>
    <s v="Home Office"/>
    <s v="Los Angeles"/>
    <x v="1"/>
    <n v="90045"/>
    <s v="West"/>
    <s v="FUR-FU-10002554"/>
    <x v="0"/>
    <s v="Furnishings"/>
    <n v="23.99"/>
    <n v="100"/>
    <n v="-76.010000000000005"/>
    <n v="-11.4015"/>
  </r>
  <r>
    <x v="1169"/>
    <d v="2016-09-22T00:00:00"/>
    <d v="2016-09-26T00:00:00"/>
    <x v="2"/>
    <x v="0"/>
    <x v="3"/>
    <s v="Michael Grace"/>
    <s v="Corporate"/>
    <s v="Arlington"/>
    <x v="17"/>
    <n v="22204"/>
    <s v="South"/>
    <s v="FUR-FU-10002554"/>
    <x v="0"/>
    <s v="Furnishings"/>
    <n v="47.98"/>
    <n v="47.98"/>
    <n v="0"/>
    <n v="0"/>
  </r>
  <r>
    <x v="1170"/>
    <d v="2018-07-03T00:00:00"/>
    <d v="2018-07-07T00:00:00"/>
    <x v="0"/>
    <x v="10"/>
    <x v="2"/>
    <s v="Chuck Sachs"/>
    <s v="Home Office"/>
    <s v="Columbus"/>
    <x v="19"/>
    <n v="31907"/>
    <s v="South"/>
    <s v="FUR-FU-10002554"/>
    <x v="0"/>
    <s v="Furnishings"/>
    <n v="23.99"/>
    <n v="23.99"/>
    <n v="0"/>
    <n v="0"/>
  </r>
  <r>
    <x v="1171"/>
    <d v="2018-03-06T00:00:00"/>
    <d v="2018-03-11T00:00:00"/>
    <x v="0"/>
    <x v="5"/>
    <x v="3"/>
    <s v="Roland Murray"/>
    <s v="Consumer"/>
    <s v="New York City"/>
    <x v="5"/>
    <n v="10011"/>
    <s v="East"/>
    <s v="FUR-FU-10002554"/>
    <x v="0"/>
    <s v="Furnishings"/>
    <n v="71.97"/>
    <n v="71.97"/>
    <n v="0"/>
    <n v="0"/>
  </r>
  <r>
    <x v="1172"/>
    <d v="2017-04-08T00:00:00"/>
    <d v="2017-04-14T00:00:00"/>
    <x v="3"/>
    <x v="8"/>
    <x v="2"/>
    <s v="Clytie Kelty"/>
    <s v="Corporate"/>
    <s v="Los Angeles"/>
    <x v="1"/>
    <n v="90032"/>
    <s v="West"/>
    <s v="FUR-FU-10002597"/>
    <x v="0"/>
    <s v="Furnishings"/>
    <n v="24.7"/>
    <n v="24.7"/>
    <n v="0"/>
    <n v="0"/>
  </r>
  <r>
    <x v="1173"/>
    <d v="2017-11-07T00:00:00"/>
    <d v="2017-11-12T00:00:00"/>
    <x v="3"/>
    <x v="1"/>
    <x v="2"/>
    <s v="Claudia Bergmann"/>
    <s v="Home Office"/>
    <s v="San Francisco"/>
    <x v="1"/>
    <n v="94110"/>
    <s v="West"/>
    <s v="FUR-FU-10002597"/>
    <x v="0"/>
    <s v="Furnishings"/>
    <n v="14.82"/>
    <n v="18"/>
    <n v="-3.1799999999999997"/>
    <n v="-0.47699999999999992"/>
  </r>
  <r>
    <x v="1174"/>
    <d v="2018-09-07T00:00:00"/>
    <d v="2018-09-11T00:00:00"/>
    <x v="0"/>
    <x v="0"/>
    <x v="2"/>
    <s v="Allen Goldenen"/>
    <s v="Home Office"/>
    <s v="Los Angeles"/>
    <x v="1"/>
    <n v="90004"/>
    <s v="West"/>
    <s v="FUR-FU-10002597"/>
    <x v="0"/>
    <s v="Furnishings"/>
    <n v="19.760000000000002"/>
    <n v="100"/>
    <n v="-80.239999999999995"/>
    <n v="-12.036"/>
  </r>
  <r>
    <x v="1175"/>
    <d v="2018-07-17T00:00:00"/>
    <d v="2018-07-22T00:00:00"/>
    <x v="0"/>
    <x v="10"/>
    <x v="2"/>
    <s v="Shaun Weien"/>
    <s v="Home Office"/>
    <s v="Tampa"/>
    <x v="8"/>
    <n v="33614"/>
    <s v="South"/>
    <s v="FUR-FU-10002597"/>
    <x v="0"/>
    <s v="Furnishings"/>
    <n v="7.9039999999999999"/>
    <n v="18"/>
    <n v="-10.096"/>
    <n v="-1.5144"/>
  </r>
  <r>
    <x v="1176"/>
    <d v="2017-09-17T00:00:00"/>
    <d v="2017-09-22T00:00:00"/>
    <x v="3"/>
    <x v="0"/>
    <x v="2"/>
    <s v="Patrick O'Donnell"/>
    <s v="Home Office"/>
    <s v="Marlborough"/>
    <x v="26"/>
    <n v="1752"/>
    <s v="East"/>
    <s v="FUR-FU-10002597"/>
    <x v="0"/>
    <s v="Furnishings"/>
    <n v="14.82"/>
    <n v="18"/>
    <n v="-3.1799999999999997"/>
    <n v="-0.47699999999999992"/>
  </r>
  <r>
    <x v="1177"/>
    <d v="2018-01-30T00:00:00"/>
    <d v="2018-02-05T00:00:00"/>
    <x v="0"/>
    <x v="6"/>
    <x v="2"/>
    <s v="Benjamin Venier"/>
    <s v="Home Office"/>
    <s v="Des Moines"/>
    <x v="38"/>
    <n v="50315"/>
    <s v="Central"/>
    <s v="FUR-FU-10002597"/>
    <x v="0"/>
    <s v="Furnishings"/>
    <n v="34.58"/>
    <n v="34.58"/>
    <n v="0"/>
    <n v="0"/>
  </r>
  <r>
    <x v="1178"/>
    <d v="2018-11-18T00:00:00"/>
    <d v="2018-11-24T00:00:00"/>
    <x v="0"/>
    <x v="1"/>
    <x v="2"/>
    <s v="Maria Etezadi"/>
    <s v="Home Office"/>
    <s v="Saginaw"/>
    <x v="10"/>
    <n v="48601"/>
    <s v="Central"/>
    <s v="FUR-FU-10002597"/>
    <x v="0"/>
    <s v="Furnishings"/>
    <n v="19.760000000000002"/>
    <n v="18"/>
    <n v="1.7600000000000016"/>
    <n v="0.26400000000000023"/>
  </r>
  <r>
    <x v="1179"/>
    <d v="2017-09-24T00:00:00"/>
    <d v="2017-10-01T00:00:00"/>
    <x v="3"/>
    <x v="0"/>
    <x v="2"/>
    <s v="Craig Leslie"/>
    <s v="Home Office"/>
    <s v="Aurora"/>
    <x v="7"/>
    <n v="80013"/>
    <s v="West"/>
    <s v="FUR-FU-10002671"/>
    <x v="1"/>
    <s v="Furnishings"/>
    <n v="21.44"/>
    <n v="18"/>
    <n v="3.4400000000000013"/>
    <n v="0.51600000000000013"/>
  </r>
  <r>
    <x v="1180"/>
    <d v="2016-05-04T00:00:00"/>
    <d v="2016-05-09T00:00:00"/>
    <x v="2"/>
    <x v="2"/>
    <x v="3"/>
    <s v="Alan Schoenberger"/>
    <s v="Corporate"/>
    <s v="New York City"/>
    <x v="5"/>
    <n v="10024"/>
    <s v="East"/>
    <s v="FUR-FU-10002671"/>
    <x v="0"/>
    <s v="Furnishings"/>
    <n v="26.8"/>
    <n v="26.8"/>
    <n v="0"/>
    <n v="0"/>
  </r>
  <r>
    <x v="1181"/>
    <d v="2017-10-27T00:00:00"/>
    <d v="2017-11-02T00:00:00"/>
    <x v="3"/>
    <x v="9"/>
    <x v="2"/>
    <s v="Jeremy Ellison"/>
    <s v="Home Office"/>
    <s v="Troy"/>
    <x v="5"/>
    <n v="12180"/>
    <s v="East"/>
    <s v="FUR-FU-10002671"/>
    <x v="0"/>
    <s v="Furnishings"/>
    <n v="40.200000000000003"/>
    <n v="40.200000000000003"/>
    <n v="0"/>
    <n v="0"/>
  </r>
  <r>
    <x v="1182"/>
    <d v="2017-10-29T00:00:00"/>
    <d v="2017-10-31T00:00:00"/>
    <x v="3"/>
    <x v="9"/>
    <x v="0"/>
    <s v="Katrina Willman"/>
    <s v="Corporate"/>
    <s v="Lansing"/>
    <x v="10"/>
    <n v="48911"/>
    <s v="Central"/>
    <s v="FUR-FU-10002671"/>
    <x v="0"/>
    <s v="Furnishings"/>
    <n v="67"/>
    <n v="67"/>
    <n v="0"/>
    <n v="0"/>
  </r>
  <r>
    <x v="1183"/>
    <d v="2015-06-09T00:00:00"/>
    <d v="2015-06-13T00:00:00"/>
    <x v="1"/>
    <x v="4"/>
    <x v="3"/>
    <s v="Thomas Seio"/>
    <s v="Home Office"/>
    <s v="North Las Vegas"/>
    <x v="27"/>
    <n v="89031"/>
    <s v="West"/>
    <s v="FUR-FU-10002685"/>
    <x v="0"/>
    <s v="Furnishings"/>
    <n v="37.4"/>
    <n v="37.4"/>
    <n v="0"/>
    <n v="0"/>
  </r>
  <r>
    <x v="1184"/>
    <d v="2018-11-19T00:00:00"/>
    <d v="2018-11-24T00:00:00"/>
    <x v="0"/>
    <x v="1"/>
    <x v="2"/>
    <s v="Mick Crebagga"/>
    <s v="Home Office"/>
    <s v="Los Angeles"/>
    <x v="1"/>
    <n v="90049"/>
    <s v="West"/>
    <s v="FUR-FU-10002685"/>
    <x v="0"/>
    <s v="Furnishings"/>
    <n v="18.7"/>
    <n v="18"/>
    <n v="0.69999999999999929"/>
    <n v="0.10499999999999989"/>
  </r>
  <r>
    <x v="1185"/>
    <d v="2018-12-08T00:00:00"/>
    <d v="2018-12-09T00:00:00"/>
    <x v="0"/>
    <x v="3"/>
    <x v="0"/>
    <s v="Luke Foster"/>
    <s v="Home Office"/>
    <s v="Inglewood"/>
    <x v="1"/>
    <n v="90301"/>
    <s v="West"/>
    <s v="FUR-FU-10002703"/>
    <x v="0"/>
    <s v="Furnishings"/>
    <n v="128.9"/>
    <n v="128.9"/>
    <n v="0"/>
    <n v="0"/>
  </r>
  <r>
    <x v="1186"/>
    <d v="2016-05-31T00:00:00"/>
    <d v="2016-06-05T00:00:00"/>
    <x v="2"/>
    <x v="2"/>
    <x v="3"/>
    <s v="Janet Molinari"/>
    <s v="Corporate"/>
    <s v="Chicago"/>
    <x v="0"/>
    <n v="60653"/>
    <s v="Central"/>
    <s v="FUR-FU-10002703"/>
    <x v="0"/>
    <s v="Furnishings"/>
    <n v="51.56"/>
    <n v="51.56"/>
    <n v="0"/>
    <n v="0"/>
  </r>
  <r>
    <x v="1187"/>
    <d v="2016-12-07T00:00:00"/>
    <d v="2016-12-12T00:00:00"/>
    <x v="2"/>
    <x v="3"/>
    <x v="2"/>
    <s v="Melanie Seite"/>
    <s v="Corporate"/>
    <s v="Los Angeles"/>
    <x v="1"/>
    <n v="90036"/>
    <s v="West"/>
    <s v="FUR-FU-10002759"/>
    <x v="0"/>
    <s v="Furnishings"/>
    <n v="79.92"/>
    <n v="79.92"/>
    <n v="0"/>
    <n v="0"/>
  </r>
  <r>
    <x v="1188"/>
    <d v="2017-04-30T00:00:00"/>
    <d v="2017-05-04T00:00:00"/>
    <x v="3"/>
    <x v="8"/>
    <x v="2"/>
    <s v="Ken Dana"/>
    <s v="Corporate"/>
    <s v="Scottsdale"/>
    <x v="18"/>
    <n v="85254"/>
    <s v="West"/>
    <s v="FUR-FU-10002759"/>
    <x v="0"/>
    <s v="Furnishings"/>
    <n v="111.88800000000001"/>
    <n v="111.88800000000001"/>
    <n v="0"/>
    <n v="0"/>
  </r>
  <r>
    <x v="1189"/>
    <d v="2018-09-24T00:00:00"/>
    <d v="2018-09-24T00:00:00"/>
    <x v="0"/>
    <x v="0"/>
    <x v="1"/>
    <s v="Philip Brown"/>
    <s v="Consumer"/>
    <s v="Seattle"/>
    <x v="6"/>
    <n v="98115"/>
    <s v="West"/>
    <s v="FUR-FU-10002759"/>
    <x v="0"/>
    <s v="Furnishings"/>
    <n v="199.8"/>
    <n v="199.8"/>
    <n v="0"/>
    <n v="0"/>
  </r>
  <r>
    <x v="1190"/>
    <d v="2016-11-15T00:00:00"/>
    <d v="2016-11-19T00:00:00"/>
    <x v="2"/>
    <x v="1"/>
    <x v="2"/>
    <s v="Duane Huffman"/>
    <s v="Corporate"/>
    <s v="Harrisonburg"/>
    <x v="17"/>
    <n v="22801"/>
    <s v="South"/>
    <s v="FUR-FU-10002759"/>
    <x v="0"/>
    <s v="Furnishings"/>
    <n v="39.96"/>
    <n v="39.96"/>
    <n v="0"/>
    <n v="0"/>
  </r>
  <r>
    <x v="248"/>
    <d v="2018-01-19T00:00:00"/>
    <d v="2018-01-24T00:00:00"/>
    <x v="0"/>
    <x v="6"/>
    <x v="3"/>
    <s v="Neola Schneider"/>
    <s v="Home Office"/>
    <s v="Philadelphia"/>
    <x v="12"/>
    <n v="19140"/>
    <s v="East"/>
    <s v="FUR-FU-10002759"/>
    <x v="0"/>
    <s v="Furnishings"/>
    <n v="31.968"/>
    <n v="31.968"/>
    <n v="0"/>
    <n v="0"/>
  </r>
  <r>
    <x v="1004"/>
    <d v="2015-12-02T00:00:00"/>
    <d v="2015-12-06T00:00:00"/>
    <x v="1"/>
    <x v="3"/>
    <x v="2"/>
    <s v="Michael Dominguez"/>
    <s v="Home Office"/>
    <s v="Corpus Christi"/>
    <x v="13"/>
    <n v="78415"/>
    <s v="Central"/>
    <s v="FUR-FU-10002759"/>
    <x v="0"/>
    <s v="Furnishings"/>
    <n v="39.96"/>
    <n v="39.96"/>
    <n v="0"/>
    <n v="0"/>
  </r>
  <r>
    <x v="1191"/>
    <d v="2015-12-06T00:00:00"/>
    <d v="2015-12-08T00:00:00"/>
    <x v="1"/>
    <x v="3"/>
    <x v="3"/>
    <s v="Luke Foster"/>
    <s v="Home Office"/>
    <s v="Houston"/>
    <x v="13"/>
    <n v="77095"/>
    <s v="Central"/>
    <s v="FUR-FU-10002759"/>
    <x v="0"/>
    <s v="Furnishings"/>
    <n v="23.975999999999999"/>
    <n v="23.975999999999999"/>
    <n v="0"/>
    <n v="0"/>
  </r>
  <r>
    <x v="1192"/>
    <d v="2018-06-09T00:00:00"/>
    <d v="2018-06-13T00:00:00"/>
    <x v="0"/>
    <x v="4"/>
    <x v="2"/>
    <s v="Meg O'Connel"/>
    <s v="Home Office"/>
    <s v="Chicago"/>
    <x v="0"/>
    <n v="60653"/>
    <s v="Central"/>
    <s v="FUR-FU-10002759"/>
    <x v="0"/>
    <s v="Furnishings"/>
    <n v="23.975999999999999"/>
    <n v="23.975999999999999"/>
    <n v="0"/>
    <n v="0"/>
  </r>
  <r>
    <x v="1193"/>
    <d v="2015-03-24T00:00:00"/>
    <d v="2015-03-29T00:00:00"/>
    <x v="1"/>
    <x v="5"/>
    <x v="3"/>
    <s v="Maurice Satty"/>
    <s v="Home Office"/>
    <s v="Fresno"/>
    <x v="1"/>
    <n v="93727"/>
    <s v="West"/>
    <s v="FUR-FU-10002813"/>
    <x v="0"/>
    <s v="Furnishings"/>
    <n v="40.479999999999997"/>
    <n v="40.479999999999997"/>
    <n v="0"/>
    <n v="0"/>
  </r>
  <r>
    <x v="384"/>
    <d v="2016-11-17T00:00:00"/>
    <d v="2016-11-21T00:00:00"/>
    <x v="2"/>
    <x v="1"/>
    <x v="2"/>
    <s v="Brian Stugart"/>
    <s v="Corporate"/>
    <s v="San Diego"/>
    <x v="1"/>
    <n v="92105"/>
    <s v="West"/>
    <s v="FUR-FU-10002813"/>
    <x v="0"/>
    <s v="Furnishings"/>
    <n v="80.959999999999994"/>
    <n v="80.959999999999994"/>
    <n v="0"/>
    <n v="0"/>
  </r>
  <r>
    <x v="1194"/>
    <d v="2016-11-30T00:00:00"/>
    <d v="2016-12-02T00:00:00"/>
    <x v="2"/>
    <x v="1"/>
    <x v="3"/>
    <s v="John Murray"/>
    <s v="Corporate"/>
    <s v="Las Vegas"/>
    <x v="27"/>
    <n v="89115"/>
    <s v="West"/>
    <s v="FUR-FU-10002813"/>
    <x v="0"/>
    <s v="Furnishings"/>
    <n v="80.959999999999994"/>
    <n v="80.959999999999994"/>
    <n v="0"/>
    <n v="0"/>
  </r>
  <r>
    <x v="1195"/>
    <d v="2017-09-12T00:00:00"/>
    <d v="2017-09-16T00:00:00"/>
    <x v="3"/>
    <x v="0"/>
    <x v="2"/>
    <s v="Matt Collister"/>
    <s v="Home Office"/>
    <s v="Utica"/>
    <x v="5"/>
    <n v="13501"/>
    <s v="East"/>
    <s v="FUR-FU-10002813"/>
    <x v="0"/>
    <s v="Furnishings"/>
    <n v="40.479999999999997"/>
    <n v="40.479999999999997"/>
    <n v="0"/>
    <n v="0"/>
  </r>
  <r>
    <x v="305"/>
    <d v="2017-11-14T00:00:00"/>
    <d v="2017-11-19T00:00:00"/>
    <x v="3"/>
    <x v="1"/>
    <x v="3"/>
    <s v="Eugene Barchas"/>
    <s v="Corporate"/>
    <s v="Philadelphia"/>
    <x v="12"/>
    <n v="19134"/>
    <s v="East"/>
    <s v="FUR-FU-10002813"/>
    <x v="0"/>
    <s v="Furnishings"/>
    <n v="48.576000000000001"/>
    <n v="48.576000000000001"/>
    <n v="0"/>
    <n v="0"/>
  </r>
  <r>
    <x v="1196"/>
    <d v="2016-11-20T00:00:00"/>
    <d v="2016-11-26T00:00:00"/>
    <x v="2"/>
    <x v="1"/>
    <x v="2"/>
    <s v="Jamie Kunitz"/>
    <s v="Home Office"/>
    <s v="Marion"/>
    <x v="22"/>
    <n v="43302"/>
    <s v="East"/>
    <s v="FUR-FU-10002874"/>
    <x v="0"/>
    <s v="Furnishings"/>
    <n v="63.823999999999998"/>
    <n v="63.823999999999998"/>
    <n v="0"/>
    <n v="0"/>
  </r>
  <r>
    <x v="1197"/>
    <d v="2015-08-12T00:00:00"/>
    <d v="2015-08-16T00:00:00"/>
    <x v="1"/>
    <x v="7"/>
    <x v="2"/>
    <s v="Ben Wallace"/>
    <s v="Home Office"/>
    <s v="San Francisco"/>
    <x v="1"/>
    <n v="94122"/>
    <s v="West"/>
    <s v="FUR-FU-10002878"/>
    <x v="0"/>
    <s v="Furnishings"/>
    <n v="85.44"/>
    <n v="100"/>
    <n v="-14.560000000000002"/>
    <n v="-2.1840000000000002"/>
  </r>
  <r>
    <x v="1068"/>
    <d v="2017-12-22T00:00:00"/>
    <d v="2017-12-28T00:00:00"/>
    <x v="3"/>
    <x v="3"/>
    <x v="2"/>
    <s v="Sue Ann Reed"/>
    <s v="Home Office"/>
    <s v="Redmond"/>
    <x v="23"/>
    <n v="97756"/>
    <s v="West"/>
    <s v="FUR-FU-10002878"/>
    <x v="1"/>
    <s v="Furnishings"/>
    <n v="22.783999999999999"/>
    <n v="18"/>
    <n v="4.7839999999999989"/>
    <n v="0.71759999999999979"/>
  </r>
  <r>
    <x v="1198"/>
    <d v="2015-09-14T00:00:00"/>
    <d v="2015-09-19T00:00:00"/>
    <x v="1"/>
    <x v="0"/>
    <x v="2"/>
    <s v="John Castell"/>
    <s v="Home Office"/>
    <s v="Macon"/>
    <x v="19"/>
    <n v="31204"/>
    <s v="South"/>
    <s v="FUR-FU-10002878"/>
    <x v="0"/>
    <s v="Furnishings"/>
    <n v="142.4"/>
    <n v="142.4"/>
    <n v="0"/>
    <n v="0"/>
  </r>
  <r>
    <x v="126"/>
    <d v="2015-06-04T00:00:00"/>
    <d v="2015-06-09T00:00:00"/>
    <x v="1"/>
    <x v="4"/>
    <x v="2"/>
    <s v="Bobby Trafton"/>
    <s v="Home Office"/>
    <s v="New York City"/>
    <x v="5"/>
    <n v="10035"/>
    <s v="East"/>
    <s v="FUR-FU-10002878"/>
    <x v="0"/>
    <s v="Furnishings"/>
    <n v="56.96"/>
    <n v="56.96"/>
    <n v="0"/>
    <n v="0"/>
  </r>
  <r>
    <x v="1199"/>
    <d v="2016-12-06T00:00:00"/>
    <d v="2016-12-10T00:00:00"/>
    <x v="2"/>
    <x v="3"/>
    <x v="2"/>
    <s v="Speros Goranitis"/>
    <s v="Home Office"/>
    <s v="New York City"/>
    <x v="5"/>
    <n v="10009"/>
    <s v="East"/>
    <s v="FUR-FU-10002878"/>
    <x v="0"/>
    <s v="Furnishings"/>
    <n v="113.92"/>
    <n v="113.92"/>
    <n v="0"/>
    <n v="0"/>
  </r>
  <r>
    <x v="1200"/>
    <d v="2016-12-24T00:00:00"/>
    <d v="2016-12-29T00:00:00"/>
    <x v="2"/>
    <x v="3"/>
    <x v="2"/>
    <s v="Maribeth Schnelling"/>
    <s v="Home Office"/>
    <s v="Phoenix"/>
    <x v="18"/>
    <n v="85023"/>
    <s v="West"/>
    <s v="FUR-FU-10002885"/>
    <x v="0"/>
    <s v="Furnishings"/>
    <n v="7.7119999999999997"/>
    <n v="100"/>
    <n v="-92.287999999999997"/>
    <n v="-13.8432"/>
  </r>
  <r>
    <x v="1201"/>
    <d v="2018-10-30T00:00:00"/>
    <d v="2018-11-03T00:00:00"/>
    <x v="0"/>
    <x v="9"/>
    <x v="2"/>
    <s v="Jane Waco"/>
    <s v="Corporate"/>
    <s v="Vancouver"/>
    <x v="6"/>
    <n v="98661"/>
    <s v="West"/>
    <s v="FUR-FU-10002885"/>
    <x v="0"/>
    <s v="Furnishings"/>
    <n v="9.64"/>
    <n v="9.64"/>
    <n v="0"/>
    <n v="0"/>
  </r>
  <r>
    <x v="1060"/>
    <d v="2016-10-28T00:00:00"/>
    <d v="2016-11-03T00:00:00"/>
    <x v="2"/>
    <x v="9"/>
    <x v="2"/>
    <s v="Rob Dowd"/>
    <s v="Home Office"/>
    <s v="Henderson"/>
    <x v="21"/>
    <n v="42420"/>
    <s v="South"/>
    <s v="FUR-FU-10002885"/>
    <x v="0"/>
    <s v="Furnishings"/>
    <n v="24.1"/>
    <n v="24.1"/>
    <n v="0"/>
    <n v="0"/>
  </r>
  <r>
    <x v="1202"/>
    <d v="2017-10-04T00:00:00"/>
    <d v="2017-10-08T00:00:00"/>
    <x v="3"/>
    <x v="9"/>
    <x v="2"/>
    <s v="Anna H√§berlin"/>
    <s v="Corporate"/>
    <s v="Coral Gables"/>
    <x v="8"/>
    <n v="33134"/>
    <s v="South"/>
    <s v="FUR-FU-10002885"/>
    <x v="0"/>
    <s v="Furnishings"/>
    <n v="11.568"/>
    <n v="11.568"/>
    <n v="0"/>
    <n v="0"/>
  </r>
  <r>
    <x v="1203"/>
    <d v="2017-11-03T00:00:00"/>
    <d v="2017-11-08T00:00:00"/>
    <x v="3"/>
    <x v="1"/>
    <x v="3"/>
    <s v="Arthur Prichep"/>
    <s v="Corporate"/>
    <s v="Henderson"/>
    <x v="21"/>
    <n v="42420"/>
    <s v="South"/>
    <s v="FUR-FU-10002885"/>
    <x v="0"/>
    <s v="Furnishings"/>
    <n v="24.1"/>
    <n v="24.1"/>
    <n v="0"/>
    <n v="0"/>
  </r>
  <r>
    <x v="1204"/>
    <d v="2018-12-01T00:00:00"/>
    <d v="2018-12-03T00:00:00"/>
    <x v="0"/>
    <x v="3"/>
    <x v="0"/>
    <s v="Matthew Grinstein"/>
    <s v="Home Office"/>
    <s v="Marion"/>
    <x v="22"/>
    <n v="43302"/>
    <s v="East"/>
    <s v="FUR-FU-10002885"/>
    <x v="0"/>
    <s v="Furnishings"/>
    <n v="7.7119999999999997"/>
    <n v="18"/>
    <n v="-10.288"/>
    <n v="-1.5431999999999999"/>
  </r>
  <r>
    <x v="406"/>
    <d v="2015-12-26T00:00:00"/>
    <d v="2015-12-28T00:00:00"/>
    <x v="1"/>
    <x v="3"/>
    <x v="0"/>
    <s v="Kelly Lampkin"/>
    <s v="Home Office"/>
    <s v="Colorado Springs"/>
    <x v="7"/>
    <n v="80906"/>
    <s v="West"/>
    <s v="FUR-FU-10002918"/>
    <x v="0"/>
    <s v="Furnishings"/>
    <n v="218.352"/>
    <n v="218.352"/>
    <n v="0"/>
    <n v="0"/>
  </r>
  <r>
    <x v="1205"/>
    <d v="2016-07-09T00:00:00"/>
    <d v="2016-07-14T00:00:00"/>
    <x v="2"/>
    <x v="10"/>
    <x v="2"/>
    <s v="Brian Thompson"/>
    <s v="Home Office"/>
    <s v="Clinton"/>
    <x v="14"/>
    <n v="20735"/>
    <s v="East"/>
    <s v="FUR-FU-10002918"/>
    <x v="0"/>
    <s v="Furnishings"/>
    <n v="181.96"/>
    <n v="164.96"/>
    <n v="17"/>
    <n v="2.5499999999999998"/>
  </r>
  <r>
    <x v="1129"/>
    <d v="2015-01-20T00:00:00"/>
    <d v="2015-01-26T00:00:00"/>
    <x v="1"/>
    <x v="6"/>
    <x v="2"/>
    <s v="Xylona Preis"/>
    <s v="Home Office"/>
    <s v="Westland"/>
    <x v="10"/>
    <n v="48185"/>
    <s v="Central"/>
    <s v="FUR-FU-10002918"/>
    <x v="0"/>
    <s v="Furnishings"/>
    <n v="272.94"/>
    <n v="272.94"/>
    <n v="0"/>
    <n v="0"/>
  </r>
  <r>
    <x v="1206"/>
    <d v="2016-01-17T00:00:00"/>
    <d v="2016-01-24T00:00:00"/>
    <x v="2"/>
    <x v="6"/>
    <x v="2"/>
    <s v="Joni Sundaresam"/>
    <s v="Home Office"/>
    <s v="Park Ridge"/>
    <x v="0"/>
    <n v="60068"/>
    <s v="Central"/>
    <s v="FUR-FU-10002918"/>
    <x v="0"/>
    <s v="Furnishings"/>
    <n v="254.744"/>
    <n v="254.744"/>
    <n v="0"/>
    <n v="0"/>
  </r>
  <r>
    <x v="1207"/>
    <d v="2017-07-31T00:00:00"/>
    <d v="2017-08-06T00:00:00"/>
    <x v="3"/>
    <x v="10"/>
    <x v="2"/>
    <s v="Ken Lonsdale"/>
    <s v="Corporate"/>
    <s v="Detroit"/>
    <x v="10"/>
    <n v="48205"/>
    <s v="Central"/>
    <s v="FUR-FU-10002918"/>
    <x v="2"/>
    <s v="Furnishings"/>
    <n v="272.94"/>
    <n v="272.94"/>
    <n v="0"/>
    <n v="0"/>
  </r>
  <r>
    <x v="1208"/>
    <d v="2016-09-03T00:00:00"/>
    <d v="2016-09-08T00:00:00"/>
    <x v="2"/>
    <x v="0"/>
    <x v="2"/>
    <s v="Cathy Prescott"/>
    <s v="Home Office"/>
    <s v="Tucson"/>
    <x v="18"/>
    <n v="85705"/>
    <s v="West"/>
    <s v="FUR-FU-10002937"/>
    <x v="0"/>
    <s v="Furnishings"/>
    <n v="238.15199999999999"/>
    <n v="100"/>
    <n v="138.15199999999999"/>
    <n v="20.722799999999996"/>
  </r>
  <r>
    <x v="76"/>
    <d v="2017-11-26T00:00:00"/>
    <d v="2017-11-30T00:00:00"/>
    <x v="3"/>
    <x v="1"/>
    <x v="2"/>
    <s v="Maribeth Schnelling"/>
    <s v="Home Office"/>
    <s v="Los Angeles"/>
    <x v="1"/>
    <n v="90045"/>
    <s v="West"/>
    <s v="FUR-FU-10002937"/>
    <x v="0"/>
    <s v="Furnishings"/>
    <n v="595.38"/>
    <n v="520.38"/>
    <n v="75"/>
    <n v="11.25"/>
  </r>
  <r>
    <x v="1209"/>
    <d v="2018-07-08T00:00:00"/>
    <d v="2018-07-15T00:00:00"/>
    <x v="0"/>
    <x v="10"/>
    <x v="2"/>
    <s v="Jenna Caffey"/>
    <s v="Consumer"/>
    <s v="Kent"/>
    <x v="6"/>
    <n v="98031"/>
    <s v="West"/>
    <s v="FUR-FU-10002937"/>
    <x v="0"/>
    <s v="Furnishings"/>
    <n v="198.46"/>
    <n v="198.46"/>
    <n v="0"/>
    <n v="0"/>
  </r>
  <r>
    <x v="750"/>
    <d v="2018-08-27T00:00:00"/>
    <d v="2018-08-29T00:00:00"/>
    <x v="0"/>
    <x v="7"/>
    <x v="3"/>
    <s v="Dan Reichenbach"/>
    <s v="Corporate"/>
    <s v="Inglewood"/>
    <x v="1"/>
    <n v="90301"/>
    <s v="West"/>
    <s v="FUR-FU-10002937"/>
    <x v="0"/>
    <s v="Furnishings"/>
    <n v="198.46"/>
    <n v="198.46"/>
    <n v="0"/>
    <n v="0"/>
  </r>
  <r>
    <x v="1210"/>
    <d v="2016-04-20T00:00:00"/>
    <d v="2016-04-25T00:00:00"/>
    <x v="2"/>
    <x v="8"/>
    <x v="2"/>
    <s v="Theresa Swint"/>
    <s v="Home Office"/>
    <s v="Columbus"/>
    <x v="19"/>
    <n v="31907"/>
    <s v="South"/>
    <s v="FUR-FU-10002937"/>
    <x v="0"/>
    <s v="Furnishings"/>
    <n v="595.38"/>
    <n v="520.38"/>
    <n v="75"/>
    <n v="11.25"/>
  </r>
  <r>
    <x v="1211"/>
    <d v="2017-05-14T00:00:00"/>
    <d v="2017-05-14T00:00:00"/>
    <x v="3"/>
    <x v="2"/>
    <x v="1"/>
    <s v="Logan Haushalter"/>
    <s v="Corporate"/>
    <s v="Cincinnati"/>
    <x v="22"/>
    <n v="45231"/>
    <s v="East"/>
    <s v="FUR-FU-10002937"/>
    <x v="0"/>
    <s v="Furnishings"/>
    <n v="79.384"/>
    <n v="79.384"/>
    <n v="0"/>
    <n v="0"/>
  </r>
  <r>
    <x v="1212"/>
    <d v="2017-12-14T00:00:00"/>
    <d v="2017-12-19T00:00:00"/>
    <x v="3"/>
    <x v="3"/>
    <x v="2"/>
    <s v="Pete Kriz"/>
    <s v="Corporate"/>
    <s v="New York City"/>
    <x v="5"/>
    <n v="10011"/>
    <s v="East"/>
    <s v="FUR-FU-10002937"/>
    <x v="2"/>
    <s v="Furnishings"/>
    <n v="396.92"/>
    <n v="396.92"/>
    <n v="0"/>
    <n v="0"/>
  </r>
  <r>
    <x v="1213"/>
    <d v="2018-07-14T00:00:00"/>
    <d v="2018-07-18T00:00:00"/>
    <x v="0"/>
    <x v="10"/>
    <x v="2"/>
    <s v="John Lee"/>
    <s v="Consumer"/>
    <s v="Columbus"/>
    <x v="22"/>
    <n v="43229"/>
    <s v="East"/>
    <s v="FUR-FU-10002937"/>
    <x v="0"/>
    <s v="Furnishings"/>
    <n v="396.92"/>
    <n v="396.92"/>
    <n v="0"/>
    <n v="0"/>
  </r>
  <r>
    <x v="1214"/>
    <d v="2018-07-14T00:00:00"/>
    <d v="2018-07-18T00:00:00"/>
    <x v="0"/>
    <x v="10"/>
    <x v="2"/>
    <s v="Toby Carlisle"/>
    <s v="Home Office"/>
    <s v="Westminster"/>
    <x v="1"/>
    <n v="92683"/>
    <s v="West"/>
    <s v="FUR-FU-10002960"/>
    <x v="0"/>
    <s v="Furnishings"/>
    <n v="18.84"/>
    <n v="18"/>
    <n v="0.83999999999999986"/>
    <n v="0.12599999999999997"/>
  </r>
  <r>
    <x v="1215"/>
    <d v="2018-06-03T00:00:00"/>
    <d v="2018-06-07T00:00:00"/>
    <x v="0"/>
    <x v="4"/>
    <x v="2"/>
    <s v="Heather Kirkland"/>
    <s v="Home Office"/>
    <s v="Franklin"/>
    <x v="24"/>
    <n v="37064"/>
    <s v="South"/>
    <s v="FUR-FU-10002960"/>
    <x v="0"/>
    <s v="Furnishings"/>
    <n v="35.167999999999999"/>
    <n v="35.167999999999999"/>
    <n v="0"/>
    <n v="0"/>
  </r>
  <r>
    <x v="1216"/>
    <d v="2015-11-24T00:00:00"/>
    <d v="2015-11-29T00:00:00"/>
    <x v="1"/>
    <x v="1"/>
    <x v="2"/>
    <s v="Thea Hendricks"/>
    <s v="Home Office"/>
    <s v="Toledo"/>
    <x v="22"/>
    <n v="43615"/>
    <s v="East"/>
    <s v="FUR-FU-10002960"/>
    <x v="0"/>
    <s v="Furnishings"/>
    <n v="35.167999999999999"/>
    <n v="35.167999999999999"/>
    <n v="0"/>
    <n v="0"/>
  </r>
  <r>
    <x v="930"/>
    <d v="2016-04-30T00:00:00"/>
    <d v="2016-05-04T00:00:00"/>
    <x v="2"/>
    <x v="8"/>
    <x v="2"/>
    <s v="Jane Waco"/>
    <s v="Corporate"/>
    <s v="Lawrence"/>
    <x v="26"/>
    <n v="1841"/>
    <s v="East"/>
    <s v="FUR-FU-10002960"/>
    <x v="0"/>
    <s v="Furnishings"/>
    <n v="31.4"/>
    <n v="31.4"/>
    <n v="0"/>
    <n v="0"/>
  </r>
  <r>
    <x v="1217"/>
    <d v="2018-09-02T00:00:00"/>
    <d v="2018-09-08T00:00:00"/>
    <x v="0"/>
    <x v="0"/>
    <x v="2"/>
    <s v="Dorris liebe"/>
    <s v="Home Office"/>
    <s v="Cleveland"/>
    <x v="22"/>
    <n v="44105"/>
    <s v="East"/>
    <s v="FUR-FU-10002960"/>
    <x v="0"/>
    <s v="Furnishings"/>
    <n v="15.071999999999999"/>
    <n v="18"/>
    <n v="-2.9280000000000008"/>
    <n v="-0.43920000000000009"/>
  </r>
  <r>
    <x v="1218"/>
    <d v="2016-12-14T00:00:00"/>
    <d v="2016-12-18T00:00:00"/>
    <x v="2"/>
    <x v="3"/>
    <x v="2"/>
    <s v="Paul Prost"/>
    <s v="Home Office"/>
    <s v="Los Angeles"/>
    <x v="1"/>
    <n v="90036"/>
    <s v="West"/>
    <s v="FUR-FU-10002963"/>
    <x v="0"/>
    <s v="Furnishings"/>
    <n v="15.24"/>
    <n v="18"/>
    <n v="-2.76"/>
    <n v="-0.41399999999999998"/>
  </r>
  <r>
    <x v="1219"/>
    <d v="2018-09-18T00:00:00"/>
    <d v="2018-09-22T00:00:00"/>
    <x v="0"/>
    <x v="0"/>
    <x v="2"/>
    <s v="Saphhira Shifley"/>
    <s v="Home Office"/>
    <s v="Columbus"/>
    <x v="19"/>
    <n v="31907"/>
    <s v="South"/>
    <s v="FUR-FU-10002963"/>
    <x v="0"/>
    <s v="Furnishings"/>
    <n v="20.32"/>
    <n v="18"/>
    <n v="2.3200000000000003"/>
    <n v="0.34800000000000003"/>
  </r>
  <r>
    <x v="1220"/>
    <d v="2018-10-02T00:00:00"/>
    <d v="2018-10-06T00:00:00"/>
    <x v="0"/>
    <x v="9"/>
    <x v="3"/>
    <s v="Jane Waco"/>
    <s v="Corporate"/>
    <s v="Montgomery"/>
    <x v="36"/>
    <n v="36116"/>
    <s v="South"/>
    <s v="FUR-FU-10002963"/>
    <x v="0"/>
    <s v="Furnishings"/>
    <n v="10.16"/>
    <n v="10.16"/>
    <n v="0"/>
    <n v="0"/>
  </r>
  <r>
    <x v="1221"/>
    <d v="2018-12-14T00:00:00"/>
    <d v="2018-12-20T00:00:00"/>
    <x v="0"/>
    <x v="3"/>
    <x v="2"/>
    <s v="Gary Mitchum"/>
    <s v="Home Office"/>
    <s v="Chicago"/>
    <x v="0"/>
    <n v="60653"/>
    <s v="Central"/>
    <s v="FUR-FU-10002963"/>
    <x v="0"/>
    <s v="Furnishings"/>
    <n v="2.032"/>
    <n v="5"/>
    <n v="-2.968"/>
    <n v="-0.44519999999999998"/>
  </r>
  <r>
    <x v="1222"/>
    <d v="2016-10-30T00:00:00"/>
    <d v="2016-11-02T00:00:00"/>
    <x v="2"/>
    <x v="9"/>
    <x v="3"/>
    <s v="Frank Atkinson"/>
    <s v="Home Office"/>
    <s v="Denver"/>
    <x v="7"/>
    <n v="80219"/>
    <s v="West"/>
    <s v="FUR-FU-10003026"/>
    <x v="0"/>
    <s v="Furnishings"/>
    <n v="15.488"/>
    <n v="18"/>
    <n v="-2.5120000000000005"/>
    <n v="-0.37680000000000008"/>
  </r>
  <r>
    <x v="1223"/>
    <d v="2017-12-02T00:00:00"/>
    <d v="2017-12-07T00:00:00"/>
    <x v="3"/>
    <x v="3"/>
    <x v="2"/>
    <s v="Keith Dawkins"/>
    <s v="Home Office"/>
    <s v="San Jose"/>
    <x v="1"/>
    <n v="95123"/>
    <s v="West"/>
    <s v="FUR-FU-10003026"/>
    <x v="0"/>
    <s v="Furnishings"/>
    <n v="14.52"/>
    <n v="18"/>
    <n v="-3.4800000000000004"/>
    <n v="-0.52200000000000002"/>
  </r>
  <r>
    <x v="1224"/>
    <d v="2016-12-24T00:00:00"/>
    <d v="2016-12-30T00:00:00"/>
    <x v="2"/>
    <x v="3"/>
    <x v="2"/>
    <s v="Harry Marie"/>
    <s v="Home Office"/>
    <s v="Springfield"/>
    <x v="20"/>
    <n v="65807"/>
    <s v="Central"/>
    <s v="FUR-FU-10003026"/>
    <x v="0"/>
    <s v="Furnishings"/>
    <n v="9.68"/>
    <n v="9.68"/>
    <n v="0"/>
    <n v="0"/>
  </r>
  <r>
    <x v="1225"/>
    <d v="2017-07-07T00:00:00"/>
    <d v="2017-07-11T00:00:00"/>
    <x v="3"/>
    <x v="10"/>
    <x v="2"/>
    <s v="Raymond Messe"/>
    <s v="Corporate"/>
    <s v="San Jose"/>
    <x v="1"/>
    <n v="95123"/>
    <s v="West"/>
    <s v="FUR-FU-10003039"/>
    <x v="2"/>
    <s v="Furnishings"/>
    <n v="215.65"/>
    <n v="215.65"/>
    <n v="0"/>
    <n v="0"/>
  </r>
  <r>
    <x v="1226"/>
    <d v="2017-09-08T00:00:00"/>
    <d v="2017-09-13T00:00:00"/>
    <x v="3"/>
    <x v="0"/>
    <x v="2"/>
    <s v="Toby Ritter"/>
    <s v="Consumer"/>
    <s v="Seattle"/>
    <x v="6"/>
    <n v="98103"/>
    <s v="West"/>
    <s v="FUR-FU-10003039"/>
    <x v="0"/>
    <s v="Furnishings"/>
    <n v="43.13"/>
    <n v="43.13"/>
    <n v="0"/>
    <n v="0"/>
  </r>
  <r>
    <x v="1227"/>
    <d v="2018-02-02T00:00:00"/>
    <d v="2018-02-07T00:00:00"/>
    <x v="0"/>
    <x v="11"/>
    <x v="2"/>
    <s v="John Lee"/>
    <s v="Home Office"/>
    <s v="Los Angeles"/>
    <x v="1"/>
    <n v="90045"/>
    <s v="West"/>
    <s v="FUR-FU-10003039"/>
    <x v="0"/>
    <s v="Furnishings"/>
    <n v="86.26"/>
    <n v="86.26"/>
    <n v="0"/>
    <n v="0"/>
  </r>
  <r>
    <x v="1228"/>
    <d v="2018-09-11T00:00:00"/>
    <d v="2018-09-12T00:00:00"/>
    <x v="0"/>
    <x v="0"/>
    <x v="0"/>
    <s v="Ryan Crowe"/>
    <s v="Home Office"/>
    <s v="Jacksonville"/>
    <x v="8"/>
    <n v="32216"/>
    <s v="South"/>
    <s v="FUR-FU-10003039"/>
    <x v="0"/>
    <s v="Furnishings"/>
    <n v="34.503999999999998"/>
    <n v="34.503999999999998"/>
    <n v="0"/>
    <n v="0"/>
  </r>
  <r>
    <x v="520"/>
    <d v="2015-07-07T00:00:00"/>
    <d v="2015-07-11T00:00:00"/>
    <x v="1"/>
    <x v="10"/>
    <x v="2"/>
    <s v="John Lee"/>
    <s v="Consumer"/>
    <s v="Philadelphia"/>
    <x v="12"/>
    <n v="19120"/>
    <s v="East"/>
    <s v="FUR-FU-10003039"/>
    <x v="0"/>
    <s v="Furnishings"/>
    <n v="69.007999999999996"/>
    <n v="69.007999999999996"/>
    <n v="0"/>
    <n v="0"/>
  </r>
  <r>
    <x v="1229"/>
    <d v="2016-12-21T00:00:00"/>
    <d v="2016-12-26T00:00:00"/>
    <x v="2"/>
    <x v="3"/>
    <x v="3"/>
    <s v="Sam Zeldin"/>
    <s v="Corporate"/>
    <s v="Saint Charles"/>
    <x v="0"/>
    <n v="60174"/>
    <s v="Central"/>
    <s v="FUR-FU-10003039"/>
    <x v="0"/>
    <s v="Furnishings"/>
    <n v="51.756"/>
    <n v="51.756"/>
    <n v="0"/>
    <n v="0"/>
  </r>
  <r>
    <x v="1230"/>
    <d v="2017-10-22T00:00:00"/>
    <d v="2017-10-22T00:00:00"/>
    <x v="3"/>
    <x v="9"/>
    <x v="1"/>
    <s v="MaryBeth Skach"/>
    <s v="Corporate"/>
    <s v="Seattle"/>
    <x v="6"/>
    <n v="98105"/>
    <s v="West"/>
    <s v="FUR-FU-10003095"/>
    <x v="0"/>
    <s v="Furnishings"/>
    <n v="101.94"/>
    <n v="101.94"/>
    <n v="0"/>
    <n v="0"/>
  </r>
  <r>
    <x v="1231"/>
    <d v="2018-12-15T00:00:00"/>
    <d v="2018-12-20T00:00:00"/>
    <x v="0"/>
    <x v="3"/>
    <x v="2"/>
    <s v="Paul Lucas"/>
    <s v="Home Office"/>
    <s v="Seattle"/>
    <x v="6"/>
    <n v="98115"/>
    <s v="West"/>
    <s v="FUR-FU-10003096"/>
    <x v="0"/>
    <s v="Furnishings"/>
    <n v="22.77"/>
    <n v="18"/>
    <n v="4.7699999999999996"/>
    <n v="0.71549999999999991"/>
  </r>
  <r>
    <x v="1232"/>
    <d v="2015-12-24T00:00:00"/>
    <d v="2015-12-26T00:00:00"/>
    <x v="1"/>
    <x v="3"/>
    <x v="0"/>
    <s v="Resi P√∂lking"/>
    <s v="Consumer"/>
    <s v="Cleveland"/>
    <x v="22"/>
    <n v="44105"/>
    <s v="East"/>
    <s v="FUR-FU-10003096"/>
    <x v="0"/>
    <s v="Furnishings"/>
    <n v="30.36"/>
    <n v="30.36"/>
    <n v="0"/>
    <n v="0"/>
  </r>
  <r>
    <x v="1233"/>
    <d v="2017-11-13T00:00:00"/>
    <d v="2017-11-17T00:00:00"/>
    <x v="3"/>
    <x v="1"/>
    <x v="2"/>
    <s v="Tom Stivers"/>
    <s v="Corporate"/>
    <s v="Oklahoma City"/>
    <x v="30"/>
    <n v="73120"/>
    <s v="Central"/>
    <s v="FUR-FU-10003096"/>
    <x v="0"/>
    <s v="Furnishings"/>
    <n v="30.36"/>
    <n v="30.36"/>
    <n v="0"/>
    <n v="0"/>
  </r>
  <r>
    <x v="1234"/>
    <d v="2018-02-09T00:00:00"/>
    <d v="2018-02-14T00:00:00"/>
    <x v="0"/>
    <x v="11"/>
    <x v="3"/>
    <s v="Marina Lichtenstein"/>
    <s v="Home Office"/>
    <s v="Los Angeles"/>
    <x v="1"/>
    <n v="90045"/>
    <s v="West"/>
    <s v="FUR-FU-10003142"/>
    <x v="0"/>
    <s v="Furnishings"/>
    <n v="21.12"/>
    <n v="18"/>
    <n v="3.120000000000001"/>
    <n v="0.46800000000000014"/>
  </r>
  <r>
    <x v="1235"/>
    <d v="2018-07-08T00:00:00"/>
    <d v="2018-07-12T00:00:00"/>
    <x v="0"/>
    <x v="10"/>
    <x v="2"/>
    <s v="Vicky Freymann"/>
    <s v="Home Office"/>
    <s v="Seattle"/>
    <x v="6"/>
    <n v="98115"/>
    <s v="West"/>
    <s v="FUR-FU-10003142"/>
    <x v="0"/>
    <s v="Furnishings"/>
    <n v="15.84"/>
    <n v="18"/>
    <n v="-2.16"/>
    <n v="-0.32400000000000001"/>
  </r>
  <r>
    <x v="1236"/>
    <d v="2018-07-31T00:00:00"/>
    <d v="2018-08-03T00:00:00"/>
    <x v="0"/>
    <x v="10"/>
    <x v="0"/>
    <s v="Erin Creighton"/>
    <s v="Home Office"/>
    <s v="San Francisco"/>
    <x v="1"/>
    <n v="94110"/>
    <s v="West"/>
    <s v="FUR-FU-10003142"/>
    <x v="0"/>
    <s v="Furnishings"/>
    <n v="36.96"/>
    <n v="36.96"/>
    <n v="0"/>
    <n v="0"/>
  </r>
  <r>
    <x v="1237"/>
    <d v="2015-11-01T00:00:00"/>
    <d v="2015-11-05T00:00:00"/>
    <x v="1"/>
    <x v="1"/>
    <x v="2"/>
    <s v="Daniel Lacy"/>
    <s v="Home Office"/>
    <s v="Long Beach"/>
    <x v="5"/>
    <n v="11561"/>
    <s v="East"/>
    <s v="FUR-FU-10003142"/>
    <x v="0"/>
    <s v="Furnishings"/>
    <n v="31.68"/>
    <n v="31.68"/>
    <n v="0"/>
    <n v="0"/>
  </r>
  <r>
    <x v="633"/>
    <d v="2016-07-11T00:00:00"/>
    <d v="2016-07-13T00:00:00"/>
    <x v="2"/>
    <x v="10"/>
    <x v="0"/>
    <s v="Clytie Kelty"/>
    <s v="Home Office"/>
    <s v="Philadelphia"/>
    <x v="12"/>
    <n v="19134"/>
    <s v="East"/>
    <s v="FUR-FU-10003142"/>
    <x v="0"/>
    <s v="Furnishings"/>
    <n v="25.344000000000001"/>
    <n v="25.344000000000001"/>
    <n v="0"/>
    <n v="0"/>
  </r>
  <r>
    <x v="1238"/>
    <d v="2017-12-25T00:00:00"/>
    <d v="2018-01-01T00:00:00"/>
    <x v="3"/>
    <x v="3"/>
    <x v="2"/>
    <s v="Saphhira Shifley"/>
    <s v="Home Office"/>
    <s v="Nashua"/>
    <x v="43"/>
    <n v="3060"/>
    <s v="East"/>
    <s v="FUR-FU-10003142"/>
    <x v="1"/>
    <s v="Furnishings"/>
    <n v="21.12"/>
    <n v="18"/>
    <n v="3.120000000000001"/>
    <n v="0.46800000000000014"/>
  </r>
  <r>
    <x v="1239"/>
    <d v="2016-06-09T00:00:00"/>
    <d v="2016-06-11T00:00:00"/>
    <x v="2"/>
    <x v="4"/>
    <x v="3"/>
    <s v="Trudy Glocke"/>
    <s v="Home Office"/>
    <s v="Pocatello"/>
    <x v="40"/>
    <n v="83201"/>
    <s v="West"/>
    <s v="FUR-FU-10003192"/>
    <x v="0"/>
    <s v="Furnishings"/>
    <n v="355.36"/>
    <n v="355.36"/>
    <n v="0"/>
    <n v="0"/>
  </r>
  <r>
    <x v="1240"/>
    <d v="2015-04-02T00:00:00"/>
    <d v="2015-04-08T00:00:00"/>
    <x v="1"/>
    <x v="8"/>
    <x v="2"/>
    <s v="Anna H√§berlin"/>
    <s v="Home Office"/>
    <s v="Virginia Beach"/>
    <x v="17"/>
    <n v="23464"/>
    <s v="South"/>
    <s v="FUR-FU-10003192"/>
    <x v="0"/>
    <s v="Furnishings"/>
    <n v="177.68"/>
    <n v="177.68"/>
    <n v="0"/>
    <n v="0"/>
  </r>
  <r>
    <x v="1006"/>
    <d v="2015-07-05T00:00:00"/>
    <d v="2015-07-08T00:00:00"/>
    <x v="1"/>
    <x v="10"/>
    <x v="0"/>
    <s v="Don Miller"/>
    <s v="Home Office"/>
    <s v="Palm Coast"/>
    <x v="8"/>
    <n v="32137"/>
    <s v="South"/>
    <s v="FUR-FU-10003192"/>
    <x v="0"/>
    <s v="Furnishings"/>
    <n v="213.21600000000001"/>
    <n v="213.21600000000001"/>
    <n v="0"/>
    <n v="0"/>
  </r>
  <r>
    <x v="1241"/>
    <d v="2017-12-24T00:00:00"/>
    <d v="2017-12-28T00:00:00"/>
    <x v="3"/>
    <x v="3"/>
    <x v="2"/>
    <s v="Jessica Myrick"/>
    <s v="Home Office"/>
    <s v="New York City"/>
    <x v="5"/>
    <n v="10035"/>
    <s v="East"/>
    <s v="FUR-FU-10003192"/>
    <x v="1"/>
    <s v="Furnishings"/>
    <n v="799.56"/>
    <n v="799.56"/>
    <n v="0"/>
    <n v="0"/>
  </r>
  <r>
    <x v="1242"/>
    <d v="2015-01-20T00:00:00"/>
    <d v="2015-01-25T00:00:00"/>
    <x v="1"/>
    <x v="6"/>
    <x v="2"/>
    <s v="Mark Van Huff"/>
    <s v="Home Office"/>
    <s v="Los Angeles"/>
    <x v="1"/>
    <n v="90049"/>
    <s v="West"/>
    <s v="FUR-FU-10003194"/>
    <x v="0"/>
    <s v="Furnishings"/>
    <n v="19.3"/>
    <n v="50"/>
    <n v="-30.7"/>
    <n v="-4.6049999999999995"/>
  </r>
  <r>
    <x v="458"/>
    <d v="2015-01-20T00:00:00"/>
    <d v="2015-01-26T00:00:00"/>
    <x v="1"/>
    <x v="6"/>
    <x v="2"/>
    <s v="Hunter Lopez"/>
    <s v="Home Office"/>
    <s v="Jonesboro"/>
    <x v="11"/>
    <n v="72401"/>
    <s v="South"/>
    <s v="FUR-FU-10003194"/>
    <x v="0"/>
    <s v="Furnishings"/>
    <n v="38.6"/>
    <n v="100"/>
    <n v="-61.4"/>
    <n v="-9.2099999999999991"/>
  </r>
  <r>
    <x v="1027"/>
    <d v="2016-03-12T00:00:00"/>
    <d v="2016-03-17T00:00:00"/>
    <x v="2"/>
    <x v="5"/>
    <x v="2"/>
    <s v="Edward Becker"/>
    <s v="Home Office"/>
    <s v="Plantation"/>
    <x v="8"/>
    <n v="33317"/>
    <s v="South"/>
    <s v="FUR-FU-10003194"/>
    <x v="0"/>
    <s v="Furnishings"/>
    <n v="30.88"/>
    <n v="30.88"/>
    <n v="0"/>
    <n v="0"/>
  </r>
  <r>
    <x v="1243"/>
    <d v="2015-11-26T00:00:00"/>
    <d v="2015-12-01T00:00:00"/>
    <x v="1"/>
    <x v="1"/>
    <x v="3"/>
    <s v="Joel Eaton"/>
    <s v="Home Office"/>
    <s v="Houston"/>
    <x v="13"/>
    <n v="77070"/>
    <s v="Central"/>
    <s v="FUR-FU-10003194"/>
    <x v="0"/>
    <s v="Furnishings"/>
    <n v="19.3"/>
    <n v="18"/>
    <n v="1.3000000000000007"/>
    <n v="0.19500000000000009"/>
  </r>
  <r>
    <x v="1244"/>
    <d v="2017-05-30T00:00:00"/>
    <d v="2017-06-06T00:00:00"/>
    <x v="3"/>
    <x v="2"/>
    <x v="2"/>
    <s v="Jason Gross"/>
    <s v="Corporate"/>
    <s v="Los Angeles"/>
    <x v="1"/>
    <n v="90032"/>
    <s v="West"/>
    <s v="FUR-FU-10003247"/>
    <x v="0"/>
    <s v="Furnishings"/>
    <n v="167.84"/>
    <n v="167.84"/>
    <n v="0"/>
    <n v="0"/>
  </r>
  <r>
    <x v="1245"/>
    <d v="2018-10-06T00:00:00"/>
    <d v="2018-10-11T00:00:00"/>
    <x v="0"/>
    <x v="9"/>
    <x v="2"/>
    <s v="Nick Zandusky"/>
    <s v="Home Office"/>
    <s v="Meridian"/>
    <x v="40"/>
    <n v="83642"/>
    <s v="West"/>
    <s v="FUR-FU-10003247"/>
    <x v="0"/>
    <s v="Furnishings"/>
    <n v="41.96"/>
    <n v="41.96"/>
    <n v="0"/>
    <n v="0"/>
  </r>
  <r>
    <x v="497"/>
    <d v="2016-03-05T00:00:00"/>
    <d v="2016-03-07T00:00:00"/>
    <x v="2"/>
    <x v="5"/>
    <x v="3"/>
    <s v="Alan Haines"/>
    <s v="Home Office"/>
    <s v="Bethlehem"/>
    <x v="12"/>
    <n v="18018"/>
    <s v="East"/>
    <s v="FUR-FU-10003247"/>
    <x v="0"/>
    <s v="Furnishings"/>
    <n v="33.567999999999998"/>
    <n v="33.567999999999998"/>
    <n v="0"/>
    <n v="0"/>
  </r>
  <r>
    <x v="937"/>
    <d v="2018-07-08T00:00:00"/>
    <d v="2018-07-12T00:00:00"/>
    <x v="0"/>
    <x v="10"/>
    <x v="2"/>
    <s v="Harold Engle"/>
    <s v="Home Office"/>
    <s v="Newark"/>
    <x v="3"/>
    <n v="19711"/>
    <s v="East"/>
    <s v="FUR-FU-10003247"/>
    <x v="0"/>
    <s v="Furnishings"/>
    <n v="83.92"/>
    <n v="83.92"/>
    <n v="0"/>
    <n v="0"/>
  </r>
  <r>
    <x v="1117"/>
    <d v="2017-05-27T00:00:00"/>
    <d v="2017-05-31T00:00:00"/>
    <x v="3"/>
    <x v="2"/>
    <x v="2"/>
    <s v="Brian Stugart"/>
    <s v="Corporate"/>
    <s v="Chicago"/>
    <x v="0"/>
    <n v="60623"/>
    <s v="Central"/>
    <s v="FUR-FU-10003247"/>
    <x v="0"/>
    <s v="Furnishings"/>
    <n v="25.175999999999998"/>
    <n v="25.175999999999998"/>
    <n v="0"/>
    <n v="0"/>
  </r>
  <r>
    <x v="421"/>
    <d v="2018-08-17T00:00:00"/>
    <d v="2018-08-24T00:00:00"/>
    <x v="0"/>
    <x v="7"/>
    <x v="2"/>
    <s v="Emily Ducich"/>
    <s v="Home Office"/>
    <s v="Houston"/>
    <x v="13"/>
    <n v="77095"/>
    <s v="Central"/>
    <s v="FUR-FU-10003247"/>
    <x v="0"/>
    <s v="Furnishings"/>
    <n v="16.783999999999999"/>
    <n v="18"/>
    <n v="-1.2160000000000011"/>
    <n v="-0.18240000000000015"/>
  </r>
  <r>
    <x v="1035"/>
    <d v="2018-11-16T00:00:00"/>
    <d v="2018-11-20T00:00:00"/>
    <x v="0"/>
    <x v="1"/>
    <x v="2"/>
    <s v="Lena Creighton"/>
    <s v="Consumer"/>
    <s v="Los Angeles"/>
    <x v="1"/>
    <n v="90049"/>
    <s v="West"/>
    <s v="FUR-FU-10003268"/>
    <x v="0"/>
    <s v="Furnishings"/>
    <n v="119.94"/>
    <n v="119.94"/>
    <n v="0"/>
    <n v="0"/>
  </r>
  <r>
    <x v="1246"/>
    <d v="2018-12-05T00:00:00"/>
    <d v="2018-12-06T00:00:00"/>
    <x v="0"/>
    <x v="3"/>
    <x v="0"/>
    <s v="Patrick Bzostek"/>
    <s v="Home Office"/>
    <s v="Seattle"/>
    <x v="6"/>
    <n v="98115"/>
    <s v="West"/>
    <s v="FUR-FU-10003268"/>
    <x v="0"/>
    <s v="Furnishings"/>
    <n v="199.9"/>
    <n v="199.9"/>
    <n v="0"/>
    <n v="0"/>
  </r>
  <r>
    <x v="1247"/>
    <d v="2017-04-08T00:00:00"/>
    <d v="2017-04-15T00:00:00"/>
    <x v="3"/>
    <x v="8"/>
    <x v="2"/>
    <s v="Christine Kargatis"/>
    <s v="Corporate"/>
    <s v="Hot Springs"/>
    <x v="11"/>
    <n v="71901"/>
    <s v="South"/>
    <s v="FUR-FU-10003268"/>
    <x v="0"/>
    <s v="Furnishings"/>
    <n v="159.91999999999999"/>
    <n v="159.91999999999999"/>
    <n v="0"/>
    <n v="0"/>
  </r>
  <r>
    <x v="786"/>
    <d v="2017-10-28T00:00:00"/>
    <d v="2017-10-28T00:00:00"/>
    <x v="3"/>
    <x v="9"/>
    <x v="1"/>
    <s v="Patrick Gardner"/>
    <s v="Corporate"/>
    <s v="Boynton Beach"/>
    <x v="8"/>
    <n v="33437"/>
    <s v="South"/>
    <s v="FUR-FU-10003268"/>
    <x v="0"/>
    <s v="Furnishings"/>
    <n v="63.968000000000004"/>
    <n v="63.968000000000004"/>
    <n v="0"/>
    <n v="0"/>
  </r>
  <r>
    <x v="433"/>
    <d v="2018-08-13T00:00:00"/>
    <d v="2018-08-18T00:00:00"/>
    <x v="0"/>
    <x v="7"/>
    <x v="2"/>
    <s v="Dan Campbell"/>
    <s v="Home Office"/>
    <s v="Memphis"/>
    <x v="24"/>
    <n v="38109"/>
    <s v="South"/>
    <s v="FUR-FU-10003268"/>
    <x v="0"/>
    <s v="Furnishings"/>
    <n v="31.984000000000002"/>
    <n v="31.984000000000002"/>
    <n v="0"/>
    <n v="0"/>
  </r>
  <r>
    <x v="1248"/>
    <d v="2015-11-27T00:00:00"/>
    <d v="2015-12-01T00:00:00"/>
    <x v="1"/>
    <x v="1"/>
    <x v="2"/>
    <s v="Jack O'Briant"/>
    <s v="Corporate"/>
    <s v="Buffalo"/>
    <x v="5"/>
    <n v="14215"/>
    <s v="East"/>
    <s v="FUR-FU-10003268"/>
    <x v="0"/>
    <s v="Furnishings"/>
    <n v="199.9"/>
    <n v="199.9"/>
    <n v="0"/>
    <n v="0"/>
  </r>
  <r>
    <x v="1249"/>
    <d v="2015-08-23T00:00:00"/>
    <d v="2015-08-27T00:00:00"/>
    <x v="1"/>
    <x v="7"/>
    <x v="2"/>
    <s v="Arthur Prichep"/>
    <s v="Home Office"/>
    <s v="Denver"/>
    <x v="7"/>
    <n v="80219"/>
    <s v="West"/>
    <s v="FUR-FU-10003274"/>
    <x v="0"/>
    <s v="Furnishings"/>
    <n v="4.2240000000000002"/>
    <n v="5"/>
    <n v="-0.7759999999999998"/>
    <n v="-0.11639999999999996"/>
  </r>
  <r>
    <x v="1250"/>
    <d v="2016-07-30T00:00:00"/>
    <d v="2016-07-31T00:00:00"/>
    <x v="2"/>
    <x v="10"/>
    <x v="0"/>
    <s v="Helen Andreada"/>
    <s v="Home Office"/>
    <s v="San Francisco"/>
    <x v="1"/>
    <n v="94109"/>
    <s v="West"/>
    <s v="FUR-FU-10003274"/>
    <x v="0"/>
    <s v="Furnishings"/>
    <n v="5.28"/>
    <n v="5"/>
    <n v="0.28000000000000025"/>
    <n v="4.2000000000000037E-2"/>
  </r>
  <r>
    <x v="1251"/>
    <d v="2017-04-01T00:00:00"/>
    <d v="2017-04-05T00:00:00"/>
    <x v="3"/>
    <x v="8"/>
    <x v="3"/>
    <s v="Daniel Byrd"/>
    <s v="Home Office"/>
    <s v="Columbus"/>
    <x v="19"/>
    <n v="31907"/>
    <s v="South"/>
    <s v="FUR-FU-10003274"/>
    <x v="1"/>
    <s v="Furnishings"/>
    <n v="7.04"/>
    <n v="5"/>
    <n v="2.04"/>
    <n v="0.30599999999999999"/>
  </r>
  <r>
    <x v="138"/>
    <d v="2018-07-21T00:00:00"/>
    <d v="2018-07-27T00:00:00"/>
    <x v="0"/>
    <x v="10"/>
    <x v="2"/>
    <s v="Anne McFarland"/>
    <s v="Home Office"/>
    <s v="Salem"/>
    <x v="17"/>
    <n v="24153"/>
    <s v="South"/>
    <s v="FUR-FU-10003274"/>
    <x v="0"/>
    <s v="Furnishings"/>
    <n v="8.8000000000000007"/>
    <n v="18"/>
    <n v="-9.1999999999999993"/>
    <n v="-1.38"/>
  </r>
  <r>
    <x v="1252"/>
    <d v="2017-02-14T00:00:00"/>
    <d v="2017-02-15T00:00:00"/>
    <x v="3"/>
    <x v="11"/>
    <x v="0"/>
    <s v="Dave Kipp"/>
    <s v="Home Office"/>
    <s v="Clinton"/>
    <x v="14"/>
    <n v="20735"/>
    <s v="East"/>
    <s v="FUR-FU-10003274"/>
    <x v="0"/>
    <s v="Furnishings"/>
    <n v="10.56"/>
    <n v="18"/>
    <n v="-7.4399999999999995"/>
    <n v="-1.1159999999999999"/>
  </r>
  <r>
    <x v="1253"/>
    <d v="2016-11-03T00:00:00"/>
    <d v="2016-11-07T00:00:00"/>
    <x v="2"/>
    <x v="1"/>
    <x v="2"/>
    <s v="Corinna Mitchell"/>
    <s v="Corporate"/>
    <s v="Los Angeles"/>
    <x v="1"/>
    <n v="90008"/>
    <s v="West"/>
    <s v="FUR-FU-10003347"/>
    <x v="0"/>
    <s v="Furnishings"/>
    <n v="42.6"/>
    <n v="42.6"/>
    <n v="0"/>
    <n v="0"/>
  </r>
  <r>
    <x v="1254"/>
    <d v="2018-11-20T00:00:00"/>
    <d v="2018-11-22T00:00:00"/>
    <x v="0"/>
    <x v="1"/>
    <x v="3"/>
    <s v="Liz Pelletier"/>
    <s v="Consumer"/>
    <s v="San Francisco"/>
    <x v="1"/>
    <n v="94110"/>
    <s v="West"/>
    <s v="FUR-FU-10003347"/>
    <x v="0"/>
    <s v="Furnishings"/>
    <n v="42.6"/>
    <n v="42.6"/>
    <n v="0"/>
    <n v="0"/>
  </r>
  <r>
    <x v="1255"/>
    <d v="2017-09-04T00:00:00"/>
    <d v="2017-09-08T00:00:00"/>
    <x v="3"/>
    <x v="0"/>
    <x v="2"/>
    <s v="Anna Andreadi"/>
    <s v="Consumer"/>
    <s v="Georgetown"/>
    <x v="21"/>
    <n v="40324"/>
    <s v="South"/>
    <s v="FUR-FU-10003347"/>
    <x v="0"/>
    <s v="Furnishings"/>
    <n v="42.6"/>
    <n v="42.6"/>
    <n v="0"/>
    <n v="0"/>
  </r>
  <r>
    <x v="1256"/>
    <d v="2017-03-08T00:00:00"/>
    <d v="2017-03-12T00:00:00"/>
    <x v="3"/>
    <x v="5"/>
    <x v="2"/>
    <s v="Giulietta Baptist"/>
    <s v="Corporate"/>
    <s v="New York City"/>
    <x v="5"/>
    <n v="10011"/>
    <s v="East"/>
    <s v="FUR-FU-10003347"/>
    <x v="0"/>
    <s v="Furnishings"/>
    <n v="113.6"/>
    <n v="113.6"/>
    <n v="0"/>
    <n v="0"/>
  </r>
  <r>
    <x v="1257"/>
    <d v="2016-02-03T00:00:00"/>
    <d v="2016-02-05T00:00:00"/>
    <x v="2"/>
    <x v="11"/>
    <x v="0"/>
    <s v="Allen Armold"/>
    <s v="Home Office"/>
    <s v="Omaha"/>
    <x v="42"/>
    <n v="68104"/>
    <s v="Central"/>
    <s v="FUR-FU-10003347"/>
    <x v="0"/>
    <s v="Furnishings"/>
    <n v="28.4"/>
    <n v="28.4"/>
    <n v="0"/>
    <n v="0"/>
  </r>
  <r>
    <x v="1258"/>
    <d v="2018-11-23T00:00:00"/>
    <d v="2018-11-26T00:00:00"/>
    <x v="0"/>
    <x v="1"/>
    <x v="3"/>
    <s v="Janet Molinari"/>
    <s v="Corporate"/>
    <s v="Canton"/>
    <x v="10"/>
    <n v="48187"/>
    <s v="Central"/>
    <s v="FUR-FU-10003347"/>
    <x v="0"/>
    <s v="Furnishings"/>
    <n v="28.4"/>
    <n v="28.4"/>
    <n v="0"/>
    <n v="0"/>
  </r>
  <r>
    <x v="1259"/>
    <d v="2018-08-29T00:00:00"/>
    <d v="2018-09-04T00:00:00"/>
    <x v="0"/>
    <x v="7"/>
    <x v="2"/>
    <s v="Rick Wilson"/>
    <s v="Home Office"/>
    <s v="Los Angeles"/>
    <x v="1"/>
    <n v="90049"/>
    <s v="West"/>
    <s v="FUR-FU-10003374"/>
    <x v="0"/>
    <s v="Furnishings"/>
    <n v="148.02000000000001"/>
    <n v="148.02000000000001"/>
    <n v="0"/>
    <n v="0"/>
  </r>
  <r>
    <x v="1260"/>
    <d v="2017-01-14T00:00:00"/>
    <d v="2017-01-20T00:00:00"/>
    <x v="3"/>
    <x v="6"/>
    <x v="2"/>
    <s v="Anna Gayman"/>
    <s v="Corporate"/>
    <s v="Concord"/>
    <x v="9"/>
    <n v="28027"/>
    <s v="South"/>
    <s v="FUR-FU-10003374"/>
    <x v="2"/>
    <s v="Furnishings"/>
    <n v="315.77600000000001"/>
    <n v="315.77600000000001"/>
    <n v="0"/>
    <n v="0"/>
  </r>
  <r>
    <x v="1261"/>
    <d v="2017-11-04T00:00:00"/>
    <d v="2017-11-08T00:00:00"/>
    <x v="3"/>
    <x v="1"/>
    <x v="3"/>
    <s v="Alejandro Savely"/>
    <s v="Corporate"/>
    <s v="Seattle"/>
    <x v="6"/>
    <n v="98103"/>
    <s v="West"/>
    <s v="FUR-FU-10003394"/>
    <x v="2"/>
    <s v="Furnishings"/>
    <n v="209.88"/>
    <n v="209.88"/>
    <n v="0"/>
    <n v="0"/>
  </r>
  <r>
    <x v="1262"/>
    <d v="2018-11-16T00:00:00"/>
    <d v="2018-11-19T00:00:00"/>
    <x v="0"/>
    <x v="1"/>
    <x v="0"/>
    <s v="Chris Cortes"/>
    <s v="Home Office"/>
    <s v="Seattle"/>
    <x v="6"/>
    <n v="98103"/>
    <s v="West"/>
    <s v="FUR-FU-10003394"/>
    <x v="0"/>
    <s v="Furnishings"/>
    <n v="139.91999999999999"/>
    <n v="139.91999999999999"/>
    <n v="0"/>
    <n v="0"/>
  </r>
  <r>
    <x v="1263"/>
    <d v="2018-12-01T00:00:00"/>
    <d v="2018-12-07T00:00:00"/>
    <x v="0"/>
    <x v="3"/>
    <x v="2"/>
    <s v="Max Ludwig"/>
    <s v="Home Office"/>
    <s v="Stockton"/>
    <x v="1"/>
    <n v="95207"/>
    <s v="West"/>
    <s v="FUR-FU-10003394"/>
    <x v="0"/>
    <s v="Furnishings"/>
    <n v="629.64"/>
    <n v="629.64"/>
    <n v="0"/>
    <n v="0"/>
  </r>
  <r>
    <x v="409"/>
    <d v="2016-04-21T00:00:00"/>
    <d v="2016-04-28T00:00:00"/>
    <x v="2"/>
    <x v="8"/>
    <x v="2"/>
    <s v="Juliana Krohn"/>
    <s v="Home Office"/>
    <s v="Louisville"/>
    <x v="21"/>
    <n v="40214"/>
    <s v="South"/>
    <s v="FUR-FU-10003394"/>
    <x v="0"/>
    <s v="Furnishings"/>
    <n v="209.88"/>
    <n v="209.88"/>
    <n v="0"/>
    <n v="0"/>
  </r>
  <r>
    <x v="1125"/>
    <d v="2016-09-15T00:00:00"/>
    <d v="2016-09-15T00:00:00"/>
    <x v="2"/>
    <x v="0"/>
    <x v="1"/>
    <s v="Nat Gilpin"/>
    <s v="Home Office"/>
    <s v="Coral Springs"/>
    <x v="8"/>
    <n v="33065"/>
    <s v="South"/>
    <s v="FUR-FU-10003394"/>
    <x v="0"/>
    <s v="Furnishings"/>
    <n v="55.968000000000004"/>
    <n v="55.968000000000004"/>
    <n v="0"/>
    <n v="0"/>
  </r>
  <r>
    <x v="1264"/>
    <d v="2017-09-03T00:00:00"/>
    <d v="2017-09-09T00:00:00"/>
    <x v="3"/>
    <x v="0"/>
    <x v="2"/>
    <s v="Julie Kriz"/>
    <s v="Corporate"/>
    <s v="Aurora"/>
    <x v="0"/>
    <n v="60505"/>
    <s v="Central"/>
    <s v="FUR-FU-10003394"/>
    <x v="0"/>
    <s v="Furnishings"/>
    <n v="83.951999999999998"/>
    <n v="83.951999999999998"/>
    <n v="0"/>
    <n v="0"/>
  </r>
  <r>
    <x v="1265"/>
    <d v="2017-10-13T00:00:00"/>
    <d v="2017-10-19T00:00:00"/>
    <x v="3"/>
    <x v="9"/>
    <x v="2"/>
    <s v="Helen Andreada"/>
    <s v="Corporate"/>
    <s v="Laredo"/>
    <x v="13"/>
    <n v="78041"/>
    <s v="Central"/>
    <s v="FUR-FU-10003394"/>
    <x v="0"/>
    <s v="Furnishings"/>
    <n v="139.91999999999999"/>
    <n v="139.91999999999999"/>
    <n v="0"/>
    <n v="0"/>
  </r>
  <r>
    <x v="1266"/>
    <d v="2016-10-20T00:00:00"/>
    <d v="2016-10-24T00:00:00"/>
    <x v="2"/>
    <x v="9"/>
    <x v="2"/>
    <s v="Stewart Visinsky"/>
    <s v="Home Office"/>
    <s v="Los Angeles"/>
    <x v="1"/>
    <n v="90045"/>
    <s v="West"/>
    <s v="FUR-FU-10003424"/>
    <x v="0"/>
    <s v="Furnishings"/>
    <n v="74.760000000000005"/>
    <n v="74.760000000000005"/>
    <n v="0"/>
    <n v="0"/>
  </r>
  <r>
    <x v="1267"/>
    <d v="2017-09-19T00:00:00"/>
    <d v="2017-09-22T00:00:00"/>
    <x v="3"/>
    <x v="0"/>
    <x v="0"/>
    <s v="Anne Pryor"/>
    <s v="Corporate"/>
    <s v="Philadelphia"/>
    <x v="12"/>
    <n v="19140"/>
    <s v="East"/>
    <s v="FUR-FU-10003424"/>
    <x v="0"/>
    <s v="Furnishings"/>
    <n v="25.632000000000001"/>
    <n v="25.632000000000001"/>
    <n v="0"/>
    <n v="0"/>
  </r>
  <r>
    <x v="1268"/>
    <d v="2018-03-16T00:00:00"/>
    <d v="2018-03-16T00:00:00"/>
    <x v="0"/>
    <x v="5"/>
    <x v="1"/>
    <s v="Susan Pistek"/>
    <s v="Home Office"/>
    <s v="Columbus"/>
    <x v="22"/>
    <n v="43229"/>
    <s v="East"/>
    <s v="FUR-FU-10003424"/>
    <x v="0"/>
    <s v="Furnishings"/>
    <n v="51.264000000000003"/>
    <n v="51.264000000000003"/>
    <n v="0"/>
    <n v="0"/>
  </r>
  <r>
    <x v="1269"/>
    <d v="2016-09-19T00:00:00"/>
    <d v="2016-09-23T00:00:00"/>
    <x v="2"/>
    <x v="0"/>
    <x v="2"/>
    <s v="Frank Carlisle"/>
    <s v="Home Office"/>
    <s v="Sacramento"/>
    <x v="1"/>
    <n v="95823"/>
    <s v="West"/>
    <s v="FUR-FU-10003464"/>
    <x v="0"/>
    <s v="Furnishings"/>
    <n v="60.84"/>
    <n v="60.84"/>
    <n v="0"/>
    <n v="0"/>
  </r>
  <r>
    <x v="567"/>
    <d v="2016-06-11T00:00:00"/>
    <d v="2016-06-12T00:00:00"/>
    <x v="2"/>
    <x v="4"/>
    <x v="0"/>
    <s v="Jim Epp"/>
    <s v="Corporate"/>
    <s v="Lakeland"/>
    <x v="8"/>
    <n v="33801"/>
    <s v="South"/>
    <s v="FUR-FU-10003464"/>
    <x v="0"/>
    <s v="Furnishings"/>
    <n v="48.671999999999997"/>
    <n v="48.671999999999997"/>
    <n v="0"/>
    <n v="0"/>
  </r>
  <r>
    <x v="1270"/>
    <d v="2016-06-18T00:00:00"/>
    <d v="2016-06-24T00:00:00"/>
    <x v="2"/>
    <x v="4"/>
    <x v="2"/>
    <s v="Keith Herrera"/>
    <s v="Home Office"/>
    <s v="Arlington"/>
    <x v="17"/>
    <n v="22204"/>
    <s v="South"/>
    <s v="FUR-FU-10003464"/>
    <x v="0"/>
    <s v="Furnishings"/>
    <n v="60.84"/>
    <n v="60.84"/>
    <n v="0"/>
    <n v="0"/>
  </r>
  <r>
    <x v="1271"/>
    <d v="2015-09-12T00:00:00"/>
    <d v="2015-09-19T00:00:00"/>
    <x v="1"/>
    <x v="0"/>
    <x v="2"/>
    <s v="Tom Ashbrook"/>
    <s v="Home Office"/>
    <s v="Olathe"/>
    <x v="44"/>
    <n v="66062"/>
    <s v="Central"/>
    <s v="FUR-FU-10003464"/>
    <x v="0"/>
    <s v="Furnishings"/>
    <n v="40.56"/>
    <n v="40.56"/>
    <n v="0"/>
    <n v="0"/>
  </r>
  <r>
    <x v="1272"/>
    <d v="2018-11-30T00:00:00"/>
    <d v="2018-12-03T00:00:00"/>
    <x v="0"/>
    <x v="1"/>
    <x v="0"/>
    <s v="Maria Zettner"/>
    <s v="Home Office"/>
    <s v="San Francisco"/>
    <x v="1"/>
    <n v="94109"/>
    <s v="West"/>
    <s v="FUR-FU-10003489"/>
    <x v="0"/>
    <s v="Furnishings"/>
    <n v="25.83"/>
    <n v="25.83"/>
    <n v="0"/>
    <n v="0"/>
  </r>
  <r>
    <x v="1273"/>
    <d v="2015-05-20T00:00:00"/>
    <d v="2015-05-22T00:00:00"/>
    <x v="1"/>
    <x v="2"/>
    <x v="3"/>
    <s v="Matt Collister"/>
    <s v="Corporate"/>
    <s v="San Marcos"/>
    <x v="13"/>
    <n v="78666"/>
    <s v="Central"/>
    <s v="FUR-FU-10003489"/>
    <x v="0"/>
    <s v="Furnishings"/>
    <n v="10.332000000000001"/>
    <n v="10.332000000000001"/>
    <n v="0"/>
    <n v="0"/>
  </r>
  <r>
    <x v="1274"/>
    <d v="2017-11-24T00:00:00"/>
    <d v="2017-12-01T00:00:00"/>
    <x v="3"/>
    <x v="1"/>
    <x v="2"/>
    <s v="Steve Carroll"/>
    <s v="Corporate"/>
    <s v="Seattle"/>
    <x v="6"/>
    <n v="98105"/>
    <s v="West"/>
    <s v="FUR-FU-10003535"/>
    <x v="0"/>
    <s v="Furnishings"/>
    <n v="82.26"/>
    <n v="82.26"/>
    <n v="0"/>
    <n v="0"/>
  </r>
  <r>
    <x v="1275"/>
    <d v="2017-10-13T00:00:00"/>
    <d v="2017-10-20T00:00:00"/>
    <x v="3"/>
    <x v="9"/>
    <x v="2"/>
    <s v="Bart Watters"/>
    <s v="Corporate"/>
    <s v="New York City"/>
    <x v="5"/>
    <n v="10024"/>
    <s v="East"/>
    <s v="FUR-FU-10003535"/>
    <x v="0"/>
    <s v="Furnishings"/>
    <n v="82.26"/>
    <n v="82.26"/>
    <n v="0"/>
    <n v="0"/>
  </r>
  <r>
    <x v="1276"/>
    <d v="2018-03-10T00:00:00"/>
    <d v="2018-03-14T00:00:00"/>
    <x v="0"/>
    <x v="5"/>
    <x v="2"/>
    <s v="Mick Hernandez"/>
    <s v="Home Office"/>
    <s v="Chester"/>
    <x v="12"/>
    <n v="19013"/>
    <s v="East"/>
    <s v="FUR-FU-10003535"/>
    <x v="0"/>
    <s v="Furnishings"/>
    <n v="43.872"/>
    <n v="43.872"/>
    <n v="0"/>
    <n v="0"/>
  </r>
  <r>
    <x v="1277"/>
    <d v="2018-11-08T00:00:00"/>
    <d v="2018-11-13T00:00:00"/>
    <x v="0"/>
    <x v="1"/>
    <x v="2"/>
    <s v="Kean Nguyen"/>
    <s v="Home Office"/>
    <s v="Baltimore"/>
    <x v="14"/>
    <n v="21215"/>
    <s v="East"/>
    <s v="FUR-FU-10003535"/>
    <x v="0"/>
    <s v="Furnishings"/>
    <n v="274.2"/>
    <n v="274.2"/>
    <n v="0"/>
    <n v="0"/>
  </r>
  <r>
    <x v="1278"/>
    <d v="2018-11-21T00:00:00"/>
    <d v="2018-11-25T00:00:00"/>
    <x v="0"/>
    <x v="1"/>
    <x v="2"/>
    <s v="Scott Williamson"/>
    <s v="Consumer"/>
    <s v="New York City"/>
    <x v="5"/>
    <n v="10035"/>
    <s v="East"/>
    <s v="FUR-FU-10003535"/>
    <x v="0"/>
    <s v="Furnishings"/>
    <n v="27.42"/>
    <n v="27.42"/>
    <n v="0"/>
    <n v="0"/>
  </r>
  <r>
    <x v="1279"/>
    <d v="2016-09-17T00:00:00"/>
    <d v="2016-09-21T00:00:00"/>
    <x v="2"/>
    <x v="0"/>
    <x v="2"/>
    <s v="Sylvia Foulston"/>
    <s v="Home Office"/>
    <s v="Houston"/>
    <x v="13"/>
    <n v="77041"/>
    <s v="Central"/>
    <s v="FUR-FU-10003535"/>
    <x v="0"/>
    <s v="Furnishings"/>
    <n v="21.936"/>
    <n v="18"/>
    <n v="3.9359999999999999"/>
    <n v="0.59039999999999992"/>
  </r>
  <r>
    <x v="1280"/>
    <d v="2015-11-18T00:00:00"/>
    <d v="2015-11-25T00:00:00"/>
    <x v="1"/>
    <x v="1"/>
    <x v="2"/>
    <s v="Maya Herman"/>
    <s v="Home Office"/>
    <s v="Seattle"/>
    <x v="6"/>
    <n v="98105"/>
    <s v="West"/>
    <s v="FUR-FU-10003553"/>
    <x v="0"/>
    <s v="Furnishings"/>
    <n v="137.54"/>
    <n v="137.54"/>
    <n v="0"/>
    <n v="0"/>
  </r>
  <r>
    <x v="786"/>
    <d v="2017-10-28T00:00:00"/>
    <d v="2017-10-28T00:00:00"/>
    <x v="3"/>
    <x v="9"/>
    <x v="1"/>
    <s v="Patrick Gardner"/>
    <s v="Corporate"/>
    <s v="Boynton Beach"/>
    <x v="8"/>
    <n v="33437"/>
    <s v="South"/>
    <s v="FUR-FU-10003553"/>
    <x v="0"/>
    <s v="Furnishings"/>
    <n v="165.048"/>
    <n v="165.048"/>
    <n v="0"/>
    <n v="0"/>
  </r>
  <r>
    <x v="1281"/>
    <d v="2017-12-25T00:00:00"/>
    <d v="2017-12-29T00:00:00"/>
    <x v="3"/>
    <x v="3"/>
    <x v="2"/>
    <s v="Trudy Schmidt"/>
    <s v="Corporate"/>
    <s v="Fayetteville"/>
    <x v="11"/>
    <n v="72701"/>
    <s v="South"/>
    <s v="FUR-FU-10003553"/>
    <x v="2"/>
    <s v="Furnishings"/>
    <n v="343.85"/>
    <n v="343.85"/>
    <n v="0"/>
    <n v="0"/>
  </r>
  <r>
    <x v="992"/>
    <d v="2018-11-15T00:00:00"/>
    <d v="2018-11-20T00:00:00"/>
    <x v="0"/>
    <x v="1"/>
    <x v="2"/>
    <s v="Dana Kaydos"/>
    <s v="Home Office"/>
    <s v="Miramar"/>
    <x v="8"/>
    <n v="33023"/>
    <s v="South"/>
    <s v="FUR-FU-10003553"/>
    <x v="0"/>
    <s v="Furnishings"/>
    <n v="220.06399999999999"/>
    <n v="220.06399999999999"/>
    <n v="0"/>
    <n v="0"/>
  </r>
  <r>
    <x v="1282"/>
    <d v="2018-03-18T00:00:00"/>
    <d v="2018-03-23T00:00:00"/>
    <x v="0"/>
    <x v="5"/>
    <x v="2"/>
    <s v="Carol Darley"/>
    <s v="Home Office"/>
    <s v="Tyler"/>
    <x v="13"/>
    <n v="75701"/>
    <s v="Central"/>
    <s v="FUR-FU-10003553"/>
    <x v="0"/>
    <s v="Furnishings"/>
    <n v="82.524000000000001"/>
    <n v="82.524000000000001"/>
    <n v="0"/>
    <n v="0"/>
  </r>
  <r>
    <x v="1283"/>
    <d v="2015-07-20T00:00:00"/>
    <d v="2015-07-22T00:00:00"/>
    <x v="1"/>
    <x v="10"/>
    <x v="0"/>
    <s v="Charles Crestani"/>
    <s v="Consumer"/>
    <s v="San Diego"/>
    <x v="1"/>
    <n v="92105"/>
    <s v="West"/>
    <s v="FUR-FU-10003577"/>
    <x v="0"/>
    <s v="Furnishings"/>
    <n v="43.02"/>
    <n v="43.02"/>
    <n v="0"/>
    <n v="0"/>
  </r>
  <r>
    <x v="1284"/>
    <d v="2018-10-09T00:00:00"/>
    <d v="2018-10-11T00:00:00"/>
    <x v="0"/>
    <x v="9"/>
    <x v="0"/>
    <s v="Cathy Prescott"/>
    <s v="Corporate"/>
    <s v="Lakewood"/>
    <x v="22"/>
    <n v="44107"/>
    <s v="East"/>
    <s v="FUR-FU-10003577"/>
    <x v="0"/>
    <s v="Furnishings"/>
    <n v="45.887999999999998"/>
    <n v="45.887999999999998"/>
    <n v="0"/>
    <n v="0"/>
  </r>
  <r>
    <x v="1285"/>
    <d v="2018-10-02T00:00:00"/>
    <d v="2018-10-06T00:00:00"/>
    <x v="0"/>
    <x v="9"/>
    <x v="2"/>
    <s v="Roland Fjeld"/>
    <s v="Home Office"/>
    <s v="Trenton"/>
    <x v="10"/>
    <n v="48183"/>
    <s v="Central"/>
    <s v="FUR-FU-10003577"/>
    <x v="0"/>
    <s v="Furnishings"/>
    <n v="157.74"/>
    <n v="157.74"/>
    <n v="0"/>
    <n v="0"/>
  </r>
  <r>
    <x v="1214"/>
    <d v="2018-07-14T00:00:00"/>
    <d v="2018-07-18T00:00:00"/>
    <x v="0"/>
    <x v="10"/>
    <x v="2"/>
    <s v="Toby Carlisle"/>
    <s v="Home Office"/>
    <s v="Westminster"/>
    <x v="1"/>
    <n v="92683"/>
    <s v="West"/>
    <s v="FUR-FU-10003601"/>
    <x v="0"/>
    <s v="Furnishings"/>
    <n v="276.69"/>
    <n v="276.69"/>
    <n v="0"/>
    <n v="0"/>
  </r>
  <r>
    <x v="1286"/>
    <d v="2018-02-11T00:00:00"/>
    <d v="2018-02-14T00:00:00"/>
    <x v="0"/>
    <x v="11"/>
    <x v="0"/>
    <s v="Magdelene Morse"/>
    <s v="Home Office"/>
    <s v="Columbus"/>
    <x v="22"/>
    <n v="43229"/>
    <s v="East"/>
    <s v="FUR-FU-10003601"/>
    <x v="0"/>
    <s v="Furnishings"/>
    <n v="147.56800000000001"/>
    <n v="147.56800000000001"/>
    <n v="0"/>
    <n v="0"/>
  </r>
  <r>
    <x v="411"/>
    <d v="2018-06-24T00:00:00"/>
    <d v="2018-06-26T00:00:00"/>
    <x v="0"/>
    <x v="4"/>
    <x v="3"/>
    <s v="George Ashbrook"/>
    <s v="Home Office"/>
    <s v="New York City"/>
    <x v="5"/>
    <n v="10011"/>
    <s v="East"/>
    <s v="FUR-FU-10003601"/>
    <x v="0"/>
    <s v="Furnishings"/>
    <n v="276.69"/>
    <n v="276.69"/>
    <n v="0"/>
    <n v="0"/>
  </r>
  <r>
    <x v="870"/>
    <d v="2018-11-28T00:00:00"/>
    <d v="2018-12-02T00:00:00"/>
    <x v="0"/>
    <x v="1"/>
    <x v="2"/>
    <s v="Ross Baird"/>
    <s v="Home Office"/>
    <s v="Philadelphia"/>
    <x v="12"/>
    <n v="19120"/>
    <s v="East"/>
    <s v="FUR-FU-10003601"/>
    <x v="0"/>
    <s v="Furnishings"/>
    <n v="516.48800000000006"/>
    <n v="516.48800000000006"/>
    <n v="0"/>
    <n v="0"/>
  </r>
  <r>
    <x v="1287"/>
    <d v="2017-02-02T00:00:00"/>
    <d v="2017-02-08T00:00:00"/>
    <x v="3"/>
    <x v="11"/>
    <x v="2"/>
    <s v="Noel Staavos"/>
    <s v="Corporate"/>
    <s v="Houston"/>
    <x v="13"/>
    <n v="77041"/>
    <s v="Central"/>
    <s v="FUR-FU-10003601"/>
    <x v="0"/>
    <s v="Furnishings"/>
    <n v="73.784000000000006"/>
    <n v="73.784000000000006"/>
    <n v="0"/>
    <n v="0"/>
  </r>
  <r>
    <x v="1288"/>
    <d v="2018-07-05T00:00:00"/>
    <d v="2018-07-10T00:00:00"/>
    <x v="0"/>
    <x v="10"/>
    <x v="2"/>
    <s v="Linda Southworth"/>
    <s v="Corporate"/>
    <s v="Dallas"/>
    <x v="13"/>
    <n v="75220"/>
    <s v="Central"/>
    <s v="FUR-FU-10003601"/>
    <x v="0"/>
    <s v="Furnishings"/>
    <n v="332.02800000000002"/>
    <n v="332.02800000000002"/>
    <n v="0"/>
    <n v="0"/>
  </r>
  <r>
    <x v="1289"/>
    <d v="2015-07-28T00:00:00"/>
    <d v="2015-07-28T00:00:00"/>
    <x v="1"/>
    <x v="10"/>
    <x v="1"/>
    <s v="Chloris Kastensmidt"/>
    <s v="Home Office"/>
    <s v="Apopka"/>
    <x v="8"/>
    <n v="32712"/>
    <s v="South"/>
    <s v="FUR-FU-10003623"/>
    <x v="0"/>
    <s v="Furnishings"/>
    <n v="129.88800000000001"/>
    <n v="129.88800000000001"/>
    <n v="0"/>
    <n v="0"/>
  </r>
  <r>
    <x v="1290"/>
    <d v="2016-06-12T00:00:00"/>
    <d v="2016-06-17T00:00:00"/>
    <x v="2"/>
    <x v="4"/>
    <x v="2"/>
    <s v="Giulietta Baptist"/>
    <s v="Corporate"/>
    <s v="Philadelphia"/>
    <x v="12"/>
    <n v="19134"/>
    <s v="East"/>
    <s v="FUR-FU-10003623"/>
    <x v="0"/>
    <s v="Furnishings"/>
    <n v="43.295999999999999"/>
    <n v="43.295999999999999"/>
    <n v="0"/>
    <n v="0"/>
  </r>
  <r>
    <x v="1291"/>
    <d v="2016-10-04T00:00:00"/>
    <d v="2016-10-09T00:00:00"/>
    <x v="2"/>
    <x v="9"/>
    <x v="2"/>
    <s v="Julie Kriz"/>
    <s v="Home Office"/>
    <s v="Philadelphia"/>
    <x v="12"/>
    <n v="19134"/>
    <s v="East"/>
    <s v="FUR-FU-10003623"/>
    <x v="0"/>
    <s v="Furnishings"/>
    <n v="64.944000000000003"/>
    <n v="64.944000000000003"/>
    <n v="0"/>
    <n v="0"/>
  </r>
  <r>
    <x v="1292"/>
    <d v="2018-11-26T00:00:00"/>
    <d v="2018-11-29T00:00:00"/>
    <x v="0"/>
    <x v="1"/>
    <x v="3"/>
    <s v="Michael Nguyen"/>
    <s v="Home Office"/>
    <s v="New York City"/>
    <x v="5"/>
    <n v="10009"/>
    <s v="East"/>
    <s v="FUR-FU-10003623"/>
    <x v="0"/>
    <s v="Furnishings"/>
    <n v="135.30000000000001"/>
    <n v="135.30000000000001"/>
    <n v="0"/>
    <n v="0"/>
  </r>
  <r>
    <x v="1293"/>
    <d v="2018-09-07T00:00:00"/>
    <d v="2018-09-07T00:00:00"/>
    <x v="0"/>
    <x v="0"/>
    <x v="1"/>
    <s v="Trudy Glocke"/>
    <s v="Home Office"/>
    <s v="Saint Charles"/>
    <x v="20"/>
    <n v="63301"/>
    <s v="Central"/>
    <s v="FUR-FU-10003623"/>
    <x v="0"/>
    <s v="Furnishings"/>
    <n v="135.30000000000001"/>
    <n v="135.30000000000001"/>
    <n v="0"/>
    <n v="0"/>
  </r>
  <r>
    <x v="1294"/>
    <d v="2017-12-23T00:00:00"/>
    <d v="2017-12-25T00:00:00"/>
    <x v="3"/>
    <x v="3"/>
    <x v="3"/>
    <s v="Logan Currie"/>
    <s v="Home Office"/>
    <s v="Springfield"/>
    <x v="17"/>
    <n v="22153"/>
    <s v="South"/>
    <s v="FUR-FU-10003664"/>
    <x v="0"/>
    <s v="Furnishings"/>
    <n v="572.76"/>
    <n v="572.76"/>
    <n v="0"/>
    <n v="0"/>
  </r>
  <r>
    <x v="1294"/>
    <d v="2017-12-23T00:00:00"/>
    <d v="2017-12-25T00:00:00"/>
    <x v="3"/>
    <x v="3"/>
    <x v="3"/>
    <s v="Logan Currie"/>
    <s v="Corporate"/>
    <s v="Springfield"/>
    <x v="17"/>
    <n v="22153"/>
    <s v="South"/>
    <s v="FUR-FU-10003664"/>
    <x v="2"/>
    <s v="Furnishings"/>
    <n v="286.38"/>
    <n v="286.38"/>
    <n v="0"/>
    <n v="0"/>
  </r>
  <r>
    <x v="1295"/>
    <d v="2017-09-13T00:00:00"/>
    <d v="2017-09-18T00:00:00"/>
    <x v="3"/>
    <x v="0"/>
    <x v="2"/>
    <s v="Alejandro Grove"/>
    <s v="Home Office"/>
    <s v="Omaha"/>
    <x v="42"/>
    <n v="68104"/>
    <s v="Central"/>
    <s v="FUR-FU-10003664"/>
    <x v="1"/>
    <s v="Furnishings"/>
    <n v="1336.44"/>
    <n v="1336.44"/>
    <n v="0"/>
    <n v="0"/>
  </r>
  <r>
    <x v="1296"/>
    <d v="2017-12-08T00:00:00"/>
    <d v="2017-12-10T00:00:00"/>
    <x v="3"/>
    <x v="3"/>
    <x v="0"/>
    <s v="Gene Hale"/>
    <s v="Corporate"/>
    <s v="Richardson"/>
    <x v="13"/>
    <n v="75080"/>
    <s v="Central"/>
    <s v="FUR-FU-10003664"/>
    <x v="2"/>
    <s v="Furnishings"/>
    <n v="190.92"/>
    <n v="173.92"/>
    <n v="17"/>
    <n v="2.5499999999999998"/>
  </r>
  <r>
    <x v="1297"/>
    <d v="2018-05-27T00:00:00"/>
    <d v="2018-06-03T00:00:00"/>
    <x v="0"/>
    <x v="2"/>
    <x v="2"/>
    <s v="Duane Noonan"/>
    <s v="Consumer"/>
    <s v="Tulsa"/>
    <x v="30"/>
    <n v="74133"/>
    <s v="Central"/>
    <s v="FUR-FU-10003664"/>
    <x v="0"/>
    <s v="Furnishings"/>
    <n v="477.3"/>
    <n v="477.3"/>
    <n v="0"/>
    <n v="0"/>
  </r>
  <r>
    <x v="1298"/>
    <d v="2015-08-11T00:00:00"/>
    <d v="2015-08-15T00:00:00"/>
    <x v="1"/>
    <x v="7"/>
    <x v="2"/>
    <s v="Greg Matthias"/>
    <s v="Home Office"/>
    <s v="Seattle"/>
    <x v="6"/>
    <n v="98105"/>
    <s v="West"/>
    <s v="FUR-FU-10003691"/>
    <x v="0"/>
    <s v="Furnishings"/>
    <n v="12.35"/>
    <n v="12.35"/>
    <n v="0"/>
    <n v="0"/>
  </r>
  <r>
    <x v="1299"/>
    <d v="2017-05-23T00:00:00"/>
    <d v="2017-05-27T00:00:00"/>
    <x v="3"/>
    <x v="2"/>
    <x v="2"/>
    <s v="Lisa DeCherney"/>
    <s v="Home Office"/>
    <s v="San Francisco"/>
    <x v="1"/>
    <n v="94109"/>
    <s v="West"/>
    <s v="FUR-FU-10003691"/>
    <x v="0"/>
    <s v="Furnishings"/>
    <n v="37.049999999999997"/>
    <n v="37.049999999999997"/>
    <n v="0"/>
    <n v="0"/>
  </r>
  <r>
    <x v="1300"/>
    <d v="2017-03-20T00:00:00"/>
    <d v="2017-03-25T00:00:00"/>
    <x v="3"/>
    <x v="5"/>
    <x v="3"/>
    <s v="Aaron Hawkins"/>
    <s v="Corporate"/>
    <s v="Gulfport"/>
    <x v="29"/>
    <n v="39503"/>
    <s v="South"/>
    <s v="FUR-FU-10003691"/>
    <x v="0"/>
    <s v="Furnishings"/>
    <n v="86.45"/>
    <n v="80"/>
    <n v="6.4500000000000028"/>
    <n v="0.96750000000000036"/>
  </r>
  <r>
    <x v="1137"/>
    <d v="2018-10-02T00:00:00"/>
    <d v="2018-10-05T00:00:00"/>
    <x v="0"/>
    <x v="9"/>
    <x v="0"/>
    <s v="Dean percer"/>
    <s v="Home Office"/>
    <s v="Knoxville"/>
    <x v="24"/>
    <n v="37918"/>
    <s v="South"/>
    <s v="FUR-FU-10003691"/>
    <x v="0"/>
    <s v="Furnishings"/>
    <n v="19.760000000000002"/>
    <n v="18"/>
    <n v="1.7600000000000016"/>
    <n v="0.26400000000000023"/>
  </r>
  <r>
    <x v="1301"/>
    <d v="2017-07-28T00:00:00"/>
    <d v="2017-08-01T00:00:00"/>
    <x v="3"/>
    <x v="10"/>
    <x v="2"/>
    <s v="Barry Franz"/>
    <s v="Corporate"/>
    <s v="Pasadena"/>
    <x v="13"/>
    <n v="77506"/>
    <s v="Central"/>
    <s v="FUR-FU-10003691"/>
    <x v="0"/>
    <s v="Furnishings"/>
    <n v="24.7"/>
    <n v="24.7"/>
    <n v="0"/>
    <n v="0"/>
  </r>
  <r>
    <x v="646"/>
    <d v="2015-04-25T00:00:00"/>
    <d v="2015-04-30T00:00:00"/>
    <x v="1"/>
    <x v="8"/>
    <x v="2"/>
    <s v="Beth Thompson"/>
    <s v="Home Office"/>
    <s v="San Gabriel"/>
    <x v="1"/>
    <n v="91776"/>
    <s v="West"/>
    <s v="FUR-FU-10003708"/>
    <x v="0"/>
    <s v="Furnishings"/>
    <n v="303.25"/>
    <n v="100"/>
    <n v="203.25"/>
    <n v="30.487499999999997"/>
  </r>
  <r>
    <x v="1302"/>
    <d v="2018-07-03T00:00:00"/>
    <d v="2018-07-10T00:00:00"/>
    <x v="0"/>
    <x v="10"/>
    <x v="2"/>
    <s v="Christina Anderson"/>
    <s v="Home Office"/>
    <s v="Farmington"/>
    <x v="41"/>
    <n v="87401"/>
    <s v="West"/>
    <s v="FUR-FU-10003708"/>
    <x v="0"/>
    <s v="Furnishings"/>
    <n v="545.85"/>
    <n v="545.85"/>
    <n v="0"/>
    <n v="0"/>
  </r>
  <r>
    <x v="270"/>
    <d v="2016-04-26T00:00:00"/>
    <d v="2016-05-02T00:00:00"/>
    <x v="2"/>
    <x v="8"/>
    <x v="2"/>
    <s v="Joel Eaton"/>
    <s v="Home Office"/>
    <s v="Memphis"/>
    <x v="24"/>
    <n v="38109"/>
    <s v="South"/>
    <s v="FUR-FU-10003708"/>
    <x v="0"/>
    <s v="Furnishings"/>
    <n v="97.04"/>
    <n v="97.04"/>
    <n v="0"/>
    <n v="0"/>
  </r>
  <r>
    <x v="1303"/>
    <d v="2018-12-23T00:00:00"/>
    <d v="2018-12-27T00:00:00"/>
    <x v="0"/>
    <x v="3"/>
    <x v="2"/>
    <s v="Filia McAdams"/>
    <s v="Corporate"/>
    <s v="Middletown"/>
    <x v="25"/>
    <n v="6457"/>
    <s v="East"/>
    <s v="FUR-FU-10003708"/>
    <x v="0"/>
    <s v="Furnishings"/>
    <n v="181.95"/>
    <n v="164.95"/>
    <n v="17"/>
    <n v="2.5499999999999998"/>
  </r>
  <r>
    <x v="1304"/>
    <d v="2016-10-08T00:00:00"/>
    <d v="2016-10-13T00:00:00"/>
    <x v="2"/>
    <x v="9"/>
    <x v="2"/>
    <s v="Gene Hale"/>
    <s v="Home Office"/>
    <s v="Dallas"/>
    <x v="13"/>
    <n v="75081"/>
    <s v="Central"/>
    <s v="FUR-FU-10003708"/>
    <x v="0"/>
    <s v="Furnishings"/>
    <n v="72.78"/>
    <n v="72.78"/>
    <n v="0"/>
    <n v="0"/>
  </r>
  <r>
    <x v="1305"/>
    <d v="2018-08-10T00:00:00"/>
    <d v="2018-08-15T00:00:00"/>
    <x v="0"/>
    <x v="7"/>
    <x v="2"/>
    <s v="Ivan Liston"/>
    <s v="Consumer"/>
    <s v="Columbus"/>
    <x v="33"/>
    <n v="47201"/>
    <s v="Central"/>
    <s v="FUR-FU-10003708"/>
    <x v="0"/>
    <s v="Furnishings"/>
    <n v="121.3"/>
    <n v="121.3"/>
    <n v="0"/>
    <n v="0"/>
  </r>
  <r>
    <x v="1306"/>
    <d v="2015-10-10T00:00:00"/>
    <d v="2015-10-14T00:00:00"/>
    <x v="1"/>
    <x v="9"/>
    <x v="2"/>
    <s v="Shirley Daniels"/>
    <s v="Home Office"/>
    <s v="Phoenix"/>
    <x v="18"/>
    <n v="85023"/>
    <s v="West"/>
    <s v="FUR-FU-10003724"/>
    <x v="0"/>
    <s v="Furnishings"/>
    <n v="46.872"/>
    <n v="100"/>
    <n v="-53.128"/>
    <n v="-7.9691999999999998"/>
  </r>
  <r>
    <x v="1307"/>
    <d v="2017-12-01T00:00:00"/>
    <d v="2017-12-05T00:00:00"/>
    <x v="3"/>
    <x v="3"/>
    <x v="2"/>
    <s v="Carl Ludwig"/>
    <s v="Home Office"/>
    <s v="San Francisco"/>
    <x v="1"/>
    <n v="94122"/>
    <s v="West"/>
    <s v="FUR-FU-10003724"/>
    <x v="1"/>
    <s v="Furnishings"/>
    <n v="16.739999999999998"/>
    <n v="100"/>
    <n v="-83.26"/>
    <n v="-12.489000000000001"/>
  </r>
  <r>
    <x v="1308"/>
    <d v="2018-04-02T00:00:00"/>
    <d v="2018-04-07T00:00:00"/>
    <x v="0"/>
    <x v="8"/>
    <x v="2"/>
    <s v="Jamie Frazer"/>
    <s v="Home Office"/>
    <s v="Los Angeles"/>
    <x v="1"/>
    <n v="90008"/>
    <s v="West"/>
    <s v="FUR-FU-10003724"/>
    <x v="0"/>
    <s v="Furnishings"/>
    <n v="25.11"/>
    <n v="25.11"/>
    <n v="0"/>
    <n v="0"/>
  </r>
  <r>
    <x v="1276"/>
    <d v="2018-03-10T00:00:00"/>
    <d v="2018-03-14T00:00:00"/>
    <x v="0"/>
    <x v="5"/>
    <x v="2"/>
    <s v="Mick Hernandez"/>
    <s v="Home Office"/>
    <s v="Chester"/>
    <x v="12"/>
    <n v="19013"/>
    <s v="East"/>
    <s v="FUR-FU-10003724"/>
    <x v="0"/>
    <s v="Furnishings"/>
    <n v="6.6959999999999997"/>
    <n v="5"/>
    <n v="1.6959999999999997"/>
    <n v="0.25439999999999996"/>
  </r>
  <r>
    <x v="427"/>
    <d v="2015-07-20T00:00:00"/>
    <d v="2015-07-24T00:00:00"/>
    <x v="1"/>
    <x v="10"/>
    <x v="2"/>
    <s v="Katherine Murray"/>
    <s v="Home Office"/>
    <s v="Dallas"/>
    <x v="13"/>
    <n v="75217"/>
    <s v="Central"/>
    <s v="FUR-FU-10003724"/>
    <x v="0"/>
    <s v="Furnishings"/>
    <n v="16.739999999999998"/>
    <n v="18"/>
    <n v="-1.2600000000000016"/>
    <n v="-0.18900000000000022"/>
  </r>
  <r>
    <x v="1309"/>
    <d v="2016-05-23T00:00:00"/>
    <d v="2016-05-27T00:00:00"/>
    <x v="2"/>
    <x v="2"/>
    <x v="3"/>
    <s v="Nathan Mautz"/>
    <s v="Home Office"/>
    <s v="Detroit"/>
    <x v="10"/>
    <n v="48234"/>
    <s v="Central"/>
    <s v="FUR-FU-10003724"/>
    <x v="0"/>
    <s v="Furnishings"/>
    <n v="75.33"/>
    <n v="75.33"/>
    <n v="0"/>
    <n v="0"/>
  </r>
  <r>
    <x v="1310"/>
    <d v="2017-03-14T00:00:00"/>
    <d v="2017-03-19T00:00:00"/>
    <x v="3"/>
    <x v="5"/>
    <x v="2"/>
    <s v="Sibella Parks"/>
    <s v="Home Office"/>
    <s v="Green Bay"/>
    <x v="16"/>
    <n v="54302"/>
    <s v="Central"/>
    <s v="FUR-FU-10003724"/>
    <x v="1"/>
    <s v="Furnishings"/>
    <n v="16.739999999999998"/>
    <n v="18"/>
    <n v="-1.2600000000000016"/>
    <n v="-0.18900000000000022"/>
  </r>
  <r>
    <x v="1311"/>
    <d v="2017-10-01T00:00:00"/>
    <d v="2017-10-02T00:00:00"/>
    <x v="3"/>
    <x v="9"/>
    <x v="0"/>
    <s v="Chris Cortes"/>
    <s v="Consumer"/>
    <s v="La Porte"/>
    <x v="33"/>
    <n v="46350"/>
    <s v="Central"/>
    <s v="FUR-FU-10003724"/>
    <x v="0"/>
    <s v="Furnishings"/>
    <n v="41.85"/>
    <n v="41.85"/>
    <n v="0"/>
    <n v="0"/>
  </r>
  <r>
    <x v="1312"/>
    <d v="2017-12-12T00:00:00"/>
    <d v="2017-12-18T00:00:00"/>
    <x v="3"/>
    <x v="3"/>
    <x v="2"/>
    <s v="Matthew Grinstein"/>
    <s v="Home Office"/>
    <s v="Jackson"/>
    <x v="10"/>
    <n v="49201"/>
    <s v="Central"/>
    <s v="FUR-FU-10003724"/>
    <x v="0"/>
    <s v="Furnishings"/>
    <n v="33.479999999999997"/>
    <n v="33.479999999999997"/>
    <n v="0"/>
    <n v="0"/>
  </r>
  <r>
    <x v="705"/>
    <d v="2017-10-21T00:00:00"/>
    <d v="2017-10-27T00:00:00"/>
    <x v="3"/>
    <x v="9"/>
    <x v="2"/>
    <s v="Carlos Soltero"/>
    <s v="Home Office"/>
    <s v="Los Angeles"/>
    <x v="1"/>
    <n v="90045"/>
    <s v="West"/>
    <s v="FUR-FU-10003731"/>
    <x v="1"/>
    <s v="Furnishings"/>
    <n v="19.96"/>
    <n v="100"/>
    <n v="-80.039999999999992"/>
    <n v="-12.005999999999998"/>
  </r>
  <r>
    <x v="1313"/>
    <d v="2017-11-10T00:00:00"/>
    <d v="2017-11-15T00:00:00"/>
    <x v="3"/>
    <x v="1"/>
    <x v="2"/>
    <s v="Ben Ferrer"/>
    <s v="Corporate"/>
    <s v="Sacramento"/>
    <x v="1"/>
    <n v="95823"/>
    <s v="West"/>
    <s v="FUR-FU-10003731"/>
    <x v="0"/>
    <s v="Furnishings"/>
    <n v="9.98"/>
    <n v="9.98"/>
    <n v="0"/>
    <n v="0"/>
  </r>
  <r>
    <x v="1314"/>
    <d v="2017-12-18T00:00:00"/>
    <d v="2017-12-24T00:00:00"/>
    <x v="3"/>
    <x v="3"/>
    <x v="2"/>
    <s v="Jeremy Ellison"/>
    <s v="Home Office"/>
    <s v="San Diego"/>
    <x v="1"/>
    <n v="92037"/>
    <s v="West"/>
    <s v="FUR-FU-10003731"/>
    <x v="0"/>
    <s v="Furnishings"/>
    <n v="39.92"/>
    <n v="39.92"/>
    <n v="0"/>
    <n v="0"/>
  </r>
  <r>
    <x v="1315"/>
    <d v="2017-03-27T00:00:00"/>
    <d v="2017-03-31T00:00:00"/>
    <x v="3"/>
    <x v="5"/>
    <x v="2"/>
    <s v="David Smith"/>
    <s v="Home Office"/>
    <s v="Columbus"/>
    <x v="19"/>
    <n v="31907"/>
    <s v="South"/>
    <s v="FUR-FU-10003731"/>
    <x v="0"/>
    <s v="Furnishings"/>
    <n v="39.92"/>
    <n v="39.92"/>
    <n v="0"/>
    <n v="0"/>
  </r>
  <r>
    <x v="1316"/>
    <d v="2017-10-22T00:00:00"/>
    <d v="2017-10-24T00:00:00"/>
    <x v="3"/>
    <x v="9"/>
    <x v="0"/>
    <s v="Eric Barreto"/>
    <s v="Home Office"/>
    <s v="Richmond"/>
    <x v="17"/>
    <n v="23223"/>
    <s v="South"/>
    <s v="FUR-FU-10003731"/>
    <x v="0"/>
    <s v="Furnishings"/>
    <n v="39.92"/>
    <n v="39.92"/>
    <n v="0"/>
    <n v="0"/>
  </r>
  <r>
    <x v="334"/>
    <d v="2017-11-06T00:00:00"/>
    <d v="2017-11-10T00:00:00"/>
    <x v="3"/>
    <x v="1"/>
    <x v="3"/>
    <s v="Lindsay Shagiari"/>
    <s v="Corporate"/>
    <s v="Los Angeles"/>
    <x v="1"/>
    <n v="90004"/>
    <s v="West"/>
    <s v="FUR-FU-10003773"/>
    <x v="2"/>
    <s v="Furnishings"/>
    <n v="238.56"/>
    <n v="238.56"/>
    <n v="0"/>
    <n v="0"/>
  </r>
  <r>
    <x v="1317"/>
    <d v="2015-11-28T00:00:00"/>
    <d v="2015-12-01T00:00:00"/>
    <x v="1"/>
    <x v="1"/>
    <x v="3"/>
    <s v="Chris Selesnick"/>
    <s v="Corporate"/>
    <s v="Columbia"/>
    <x v="34"/>
    <n v="29203"/>
    <s v="South"/>
    <s v="FUR-FU-10003773"/>
    <x v="0"/>
    <s v="Furnishings"/>
    <n v="397.6"/>
    <n v="397.6"/>
    <n v="0"/>
    <n v="0"/>
  </r>
  <r>
    <x v="1318"/>
    <d v="2017-02-16T00:00:00"/>
    <d v="2017-02-23T00:00:00"/>
    <x v="3"/>
    <x v="11"/>
    <x v="2"/>
    <s v="Giulietta Weimer"/>
    <s v="Corporate"/>
    <s v="Henderson"/>
    <x v="21"/>
    <n v="42420"/>
    <s v="South"/>
    <s v="FUR-FU-10003773"/>
    <x v="2"/>
    <s v="Furnishings"/>
    <n v="318.08"/>
    <n v="318.08"/>
    <n v="0"/>
    <n v="0"/>
  </r>
  <r>
    <x v="1319"/>
    <d v="2015-12-20T00:00:00"/>
    <d v="2015-12-27T00:00:00"/>
    <x v="1"/>
    <x v="3"/>
    <x v="2"/>
    <s v="Mark Hamilton"/>
    <s v="Consumer"/>
    <s v="Hamilton"/>
    <x v="22"/>
    <n v="45011"/>
    <s v="East"/>
    <s v="FUR-FU-10003773"/>
    <x v="0"/>
    <s v="Furnishings"/>
    <n v="190.84800000000001"/>
    <n v="173.84800000000001"/>
    <n v="17"/>
    <n v="2.5499999999999998"/>
  </r>
  <r>
    <x v="1320"/>
    <d v="2017-03-06T00:00:00"/>
    <d v="2017-03-12T00:00:00"/>
    <x v="3"/>
    <x v="5"/>
    <x v="2"/>
    <s v="Lena Cacioppo"/>
    <s v="Corporate"/>
    <s v="Chicago"/>
    <x v="0"/>
    <n v="60623"/>
    <s v="Central"/>
    <s v="FUR-FU-10003773"/>
    <x v="0"/>
    <s v="Furnishings"/>
    <n v="159.04"/>
    <n v="159.04"/>
    <n v="0"/>
    <n v="0"/>
  </r>
  <r>
    <x v="1321"/>
    <d v="2017-04-17T00:00:00"/>
    <d v="2017-04-22T00:00:00"/>
    <x v="3"/>
    <x v="8"/>
    <x v="2"/>
    <s v="Charles Sheldon"/>
    <s v="Corporate"/>
    <s v="Columbia"/>
    <x v="24"/>
    <n v="38401"/>
    <s v="South"/>
    <s v="FUR-FU-10003798"/>
    <x v="0"/>
    <s v="Furnishings"/>
    <n v="79.12"/>
    <n v="79.12"/>
    <n v="0"/>
    <n v="0"/>
  </r>
  <r>
    <x v="1322"/>
    <d v="2018-12-01T00:00:00"/>
    <d v="2018-12-04T00:00:00"/>
    <x v="0"/>
    <x v="3"/>
    <x v="0"/>
    <s v="Ralph Arnett"/>
    <s v="Home Office"/>
    <s v="Philadelphia"/>
    <x v="12"/>
    <n v="19120"/>
    <s v="East"/>
    <s v="FUR-FU-10003798"/>
    <x v="0"/>
    <s v="Furnishings"/>
    <n v="79.12"/>
    <n v="79.12"/>
    <n v="0"/>
    <n v="0"/>
  </r>
  <r>
    <x v="1323"/>
    <d v="2016-09-10T00:00:00"/>
    <d v="2016-09-16T00:00:00"/>
    <x v="2"/>
    <x v="0"/>
    <x v="2"/>
    <s v="Frank Atkinson"/>
    <s v="Home Office"/>
    <s v="Los Angeles"/>
    <x v="1"/>
    <n v="90032"/>
    <s v="West"/>
    <s v="FUR-FU-10003799"/>
    <x v="0"/>
    <s v="Furnishings"/>
    <n v="106.68"/>
    <n v="106.68"/>
    <n v="0"/>
    <n v="0"/>
  </r>
  <r>
    <x v="1324"/>
    <d v="2016-11-28T00:00:00"/>
    <d v="2016-12-02T00:00:00"/>
    <x v="2"/>
    <x v="1"/>
    <x v="2"/>
    <s v="Eugene Barchas"/>
    <s v="Home Office"/>
    <s v="Columbus"/>
    <x v="22"/>
    <n v="43229"/>
    <s v="East"/>
    <s v="FUR-FU-10003799"/>
    <x v="0"/>
    <s v="Furnishings"/>
    <n v="71.12"/>
    <n v="71.12"/>
    <n v="0"/>
    <n v="0"/>
  </r>
  <r>
    <x v="1325"/>
    <d v="2016-01-31T00:00:00"/>
    <d v="2016-02-05T00:00:00"/>
    <x v="2"/>
    <x v="6"/>
    <x v="3"/>
    <s v="Karl Braun"/>
    <s v="Corporate"/>
    <s v="Minneapolis"/>
    <x v="37"/>
    <n v="55407"/>
    <s v="Central"/>
    <s v="FUR-FU-10003799"/>
    <x v="0"/>
    <s v="Furnishings"/>
    <n v="53.34"/>
    <n v="53.34"/>
    <n v="0"/>
    <n v="0"/>
  </r>
  <r>
    <x v="1326"/>
    <d v="2017-04-03T00:00:00"/>
    <d v="2017-04-09T00:00:00"/>
    <x v="3"/>
    <x v="8"/>
    <x v="2"/>
    <s v="Zuschuss Donatelli"/>
    <s v="Corporate"/>
    <s v="Richmond"/>
    <x v="33"/>
    <n v="47374"/>
    <s v="Central"/>
    <s v="FUR-FU-10003799"/>
    <x v="0"/>
    <s v="Furnishings"/>
    <n v="71.12"/>
    <n v="71.12"/>
    <n v="0"/>
    <n v="0"/>
  </r>
  <r>
    <x v="243"/>
    <d v="2018-06-30T00:00:00"/>
    <d v="2018-07-04T00:00:00"/>
    <x v="0"/>
    <x v="4"/>
    <x v="3"/>
    <s v="Gary Hansen"/>
    <s v="Home Office"/>
    <s v="Chicago"/>
    <x v="0"/>
    <n v="60653"/>
    <s v="Central"/>
    <s v="FUR-FU-10003799"/>
    <x v="0"/>
    <s v="Furnishings"/>
    <n v="14.224"/>
    <n v="14.224"/>
    <n v="0"/>
    <n v="0"/>
  </r>
  <r>
    <x v="1327"/>
    <d v="2017-11-05T00:00:00"/>
    <d v="2017-11-07T00:00:00"/>
    <x v="3"/>
    <x v="1"/>
    <x v="0"/>
    <s v="Liz Willingham"/>
    <s v="Home Office"/>
    <s v="Virginia Beach"/>
    <x v="17"/>
    <n v="23464"/>
    <s v="South"/>
    <s v="FUR-FU-10003806"/>
    <x v="1"/>
    <s v="Furnishings"/>
    <n v="756.8"/>
    <n v="756.8"/>
    <n v="0"/>
    <n v="0"/>
  </r>
  <r>
    <x v="1328"/>
    <d v="2017-10-28T00:00:00"/>
    <d v="2017-10-28T00:00:00"/>
    <x v="3"/>
    <x v="9"/>
    <x v="1"/>
    <s v="Victoria Brennan"/>
    <s v="Home Office"/>
    <s v="Rochester"/>
    <x v="5"/>
    <n v="14609"/>
    <s v="East"/>
    <s v="FUR-FU-10003806"/>
    <x v="1"/>
    <s v="Furnishings"/>
    <n v="756.8"/>
    <n v="756.8"/>
    <n v="0"/>
    <n v="0"/>
  </r>
  <r>
    <x v="1301"/>
    <d v="2017-07-28T00:00:00"/>
    <d v="2017-08-01T00:00:00"/>
    <x v="3"/>
    <x v="10"/>
    <x v="2"/>
    <s v="Barry Franz"/>
    <s v="Corporate"/>
    <s v="Pasadena"/>
    <x v="13"/>
    <n v="77506"/>
    <s v="Central"/>
    <s v="FUR-FU-10003806"/>
    <x v="2"/>
    <s v="Furnishings"/>
    <n v="302.72000000000003"/>
    <n v="302.72000000000003"/>
    <n v="0"/>
    <n v="0"/>
  </r>
  <r>
    <x v="1329"/>
    <d v="2017-11-29T00:00:00"/>
    <d v="2017-12-04T00:00:00"/>
    <x v="3"/>
    <x v="1"/>
    <x v="3"/>
    <s v="Daniel Raglin"/>
    <s v="Corporate"/>
    <s v="Aurora"/>
    <x v="0"/>
    <n v="60505"/>
    <s v="Central"/>
    <s v="FUR-FU-10003806"/>
    <x v="2"/>
    <s v="Furnishings"/>
    <n v="242.17599999999999"/>
    <n v="242.17599999999999"/>
    <n v="0"/>
    <n v="0"/>
  </r>
  <r>
    <x v="1330"/>
    <d v="2015-12-15T00:00:00"/>
    <d v="2015-12-19T00:00:00"/>
    <x v="1"/>
    <x v="3"/>
    <x v="3"/>
    <s v="Jas O'Carroll"/>
    <s v="Home Office"/>
    <s v="San Diego"/>
    <x v="1"/>
    <n v="92037"/>
    <s v="West"/>
    <s v="FUR-FU-10003829"/>
    <x v="0"/>
    <s v="Furnishings"/>
    <n v="6.16"/>
    <n v="5"/>
    <n v="1.1600000000000001"/>
    <n v="0.17400000000000002"/>
  </r>
  <r>
    <x v="943"/>
    <d v="2018-03-28T00:00:00"/>
    <d v="2018-03-31T00:00:00"/>
    <x v="0"/>
    <x v="5"/>
    <x v="0"/>
    <s v="Dave Hallsten"/>
    <s v="Home Office"/>
    <s v="Fairfield"/>
    <x v="1"/>
    <n v="94533"/>
    <s v="West"/>
    <s v="FUR-FU-10003829"/>
    <x v="0"/>
    <s v="Furnishings"/>
    <n v="21.56"/>
    <n v="18"/>
    <n v="3.5599999999999987"/>
    <n v="0.53399999999999981"/>
  </r>
  <r>
    <x v="1331"/>
    <d v="2018-09-26T00:00:00"/>
    <d v="2018-09-26T00:00:00"/>
    <x v="0"/>
    <x v="0"/>
    <x v="1"/>
    <s v="Ruben Ausman"/>
    <s v="Home Office"/>
    <s v="San Francisco"/>
    <x v="1"/>
    <n v="94109"/>
    <s v="West"/>
    <s v="FUR-FU-10003829"/>
    <x v="0"/>
    <s v="Furnishings"/>
    <n v="9.24"/>
    <n v="18"/>
    <n v="-8.76"/>
    <n v="-1.3139999999999998"/>
  </r>
  <r>
    <x v="1332"/>
    <d v="2016-07-05T00:00:00"/>
    <d v="2016-07-10T00:00:00"/>
    <x v="2"/>
    <x v="10"/>
    <x v="3"/>
    <s v="Barbara Fisher"/>
    <s v="Home Office"/>
    <s v="Fayetteville"/>
    <x v="9"/>
    <n v="28314"/>
    <s v="South"/>
    <s v="FUR-FU-10003829"/>
    <x v="0"/>
    <s v="Furnishings"/>
    <n v="4.9279999999999999"/>
    <n v="5"/>
    <n v="-7.2000000000000064E-2"/>
    <n v="-1.0800000000000009E-2"/>
  </r>
  <r>
    <x v="1333"/>
    <d v="2016-07-05T00:00:00"/>
    <d v="2016-07-11T00:00:00"/>
    <x v="2"/>
    <x v="10"/>
    <x v="2"/>
    <s v="Roland Schwarz"/>
    <s v="Home Office"/>
    <s v="Charlotte"/>
    <x v="9"/>
    <n v="28205"/>
    <s v="South"/>
    <s v="FUR-FU-10003829"/>
    <x v="0"/>
    <s v="Furnishings"/>
    <n v="4.9279999999999999"/>
    <n v="5"/>
    <n v="-7.2000000000000064E-2"/>
    <n v="-1.0800000000000009E-2"/>
  </r>
  <r>
    <x v="1334"/>
    <d v="2016-12-14T00:00:00"/>
    <d v="2016-12-18T00:00:00"/>
    <x v="2"/>
    <x v="3"/>
    <x v="2"/>
    <s v="Keith Dawkins"/>
    <s v="Home Office"/>
    <s v="Jackson"/>
    <x v="29"/>
    <n v="39212"/>
    <s v="South"/>
    <s v="FUR-FU-10003829"/>
    <x v="0"/>
    <s v="Furnishings"/>
    <n v="6.16"/>
    <n v="5"/>
    <n v="1.1600000000000001"/>
    <n v="0.17400000000000002"/>
  </r>
  <r>
    <x v="1335"/>
    <d v="2018-04-10T00:00:00"/>
    <d v="2018-04-14T00:00:00"/>
    <x v="0"/>
    <x v="8"/>
    <x v="3"/>
    <s v="Mitch Gastineau"/>
    <s v="Home Office"/>
    <s v="Jacksonville"/>
    <x v="8"/>
    <n v="32216"/>
    <s v="South"/>
    <s v="FUR-FU-10003829"/>
    <x v="0"/>
    <s v="Furnishings"/>
    <n v="12.32"/>
    <n v="12.32"/>
    <n v="0"/>
    <n v="0"/>
  </r>
  <r>
    <x v="1336"/>
    <d v="2016-03-24T00:00:00"/>
    <d v="2016-03-27T00:00:00"/>
    <x v="2"/>
    <x v="5"/>
    <x v="3"/>
    <s v="Cathy Prescott"/>
    <s v="Corporate"/>
    <s v="Covington"/>
    <x v="6"/>
    <n v="98042"/>
    <s v="West"/>
    <s v="FUR-FU-10003832"/>
    <x v="0"/>
    <s v="Furnishings"/>
    <n v="46.9"/>
    <n v="46.9"/>
    <n v="0"/>
    <n v="0"/>
  </r>
  <r>
    <x v="1337"/>
    <d v="2018-04-08T00:00:00"/>
    <d v="2018-04-15T00:00:00"/>
    <x v="0"/>
    <x v="8"/>
    <x v="2"/>
    <s v="Denise Monton"/>
    <s v="Home Office"/>
    <s v="Roswell"/>
    <x v="19"/>
    <n v="30076"/>
    <s v="South"/>
    <s v="FUR-FU-10003832"/>
    <x v="0"/>
    <s v="Furnishings"/>
    <n v="56.28"/>
    <n v="56.28"/>
    <n v="0"/>
    <n v="0"/>
  </r>
  <r>
    <x v="1338"/>
    <d v="2018-03-27T00:00:00"/>
    <d v="2018-03-29T00:00:00"/>
    <x v="0"/>
    <x v="5"/>
    <x v="3"/>
    <s v="Alejandro Grove"/>
    <s v="Home Office"/>
    <s v="Philadelphia"/>
    <x v="12"/>
    <n v="19120"/>
    <s v="East"/>
    <s v="FUR-FU-10003832"/>
    <x v="0"/>
    <s v="Furnishings"/>
    <n v="15.007999999999999"/>
    <n v="18"/>
    <n v="-2.9920000000000009"/>
    <n v="-0.44880000000000014"/>
  </r>
  <r>
    <x v="1339"/>
    <d v="2018-09-16T00:00:00"/>
    <d v="2018-09-18T00:00:00"/>
    <x v="0"/>
    <x v="0"/>
    <x v="0"/>
    <s v="Adam Shillingsburg"/>
    <s v="Home Office"/>
    <s v="Philadelphia"/>
    <x v="12"/>
    <n v="19143"/>
    <s v="East"/>
    <s v="FUR-FU-10003832"/>
    <x v="0"/>
    <s v="Furnishings"/>
    <n v="22.512"/>
    <n v="80"/>
    <n v="-57.488"/>
    <n v="-8.6231999999999989"/>
  </r>
  <r>
    <x v="1340"/>
    <d v="2017-09-09T00:00:00"/>
    <d v="2017-09-14T00:00:00"/>
    <x v="3"/>
    <x v="0"/>
    <x v="3"/>
    <s v="Daniel Byrd"/>
    <s v="Home Office"/>
    <s v="Dallas"/>
    <x v="13"/>
    <n v="75220"/>
    <s v="Central"/>
    <s v="FUR-FU-10003832"/>
    <x v="0"/>
    <s v="Furnishings"/>
    <n v="15.007999999999999"/>
    <n v="18"/>
    <n v="-2.9920000000000009"/>
    <n v="-0.44880000000000014"/>
  </r>
  <r>
    <x v="1341"/>
    <d v="2016-05-26T00:00:00"/>
    <d v="2016-05-31T00:00:00"/>
    <x v="2"/>
    <x v="2"/>
    <x v="2"/>
    <s v="Ruben Dartt"/>
    <s v="Home Office"/>
    <s v="Bellevue"/>
    <x v="6"/>
    <n v="98006"/>
    <s v="West"/>
    <s v="FUR-FU-10003849"/>
    <x v="0"/>
    <s v="Furnishings"/>
    <n v="20.239999999999998"/>
    <n v="18"/>
    <n v="2.2399999999999984"/>
    <n v="0.33599999999999974"/>
  </r>
  <r>
    <x v="726"/>
    <d v="2015-12-02T00:00:00"/>
    <d v="2015-12-07T00:00:00"/>
    <x v="1"/>
    <x v="3"/>
    <x v="2"/>
    <s v="Odella Nelson"/>
    <s v="Home Office"/>
    <s v="Clinton"/>
    <x v="14"/>
    <n v="20735"/>
    <s v="East"/>
    <s v="FUR-FU-10003849"/>
    <x v="0"/>
    <s v="Furnishings"/>
    <n v="60.72"/>
    <n v="60.72"/>
    <n v="0"/>
    <n v="0"/>
  </r>
  <r>
    <x v="773"/>
    <d v="2018-08-18T00:00:00"/>
    <d v="2018-08-23T00:00:00"/>
    <x v="0"/>
    <x v="7"/>
    <x v="3"/>
    <s v="Nat Gilpin"/>
    <s v="Home Office"/>
    <s v="New York City"/>
    <x v="5"/>
    <n v="10011"/>
    <s v="East"/>
    <s v="FUR-FU-10003849"/>
    <x v="0"/>
    <s v="Furnishings"/>
    <n v="40.479999999999997"/>
    <n v="40.479999999999997"/>
    <n v="0"/>
    <n v="0"/>
  </r>
  <r>
    <x v="1342"/>
    <d v="2016-09-27T00:00:00"/>
    <d v="2016-09-29T00:00:00"/>
    <x v="2"/>
    <x v="0"/>
    <x v="0"/>
    <s v="Neoma Murray"/>
    <s v="Home Office"/>
    <s v="Chicago"/>
    <x v="0"/>
    <n v="60610"/>
    <s v="Central"/>
    <s v="FUR-FU-10003849"/>
    <x v="0"/>
    <s v="Furnishings"/>
    <n v="24.288"/>
    <n v="24.288"/>
    <n v="0"/>
    <n v="0"/>
  </r>
  <r>
    <x v="1343"/>
    <d v="2018-10-30T00:00:00"/>
    <d v="2018-10-30T00:00:00"/>
    <x v="0"/>
    <x v="9"/>
    <x v="1"/>
    <s v="Ryan Akin"/>
    <s v="Home Office"/>
    <s v="Dallas"/>
    <x v="13"/>
    <n v="75217"/>
    <s v="Central"/>
    <s v="FUR-FU-10003849"/>
    <x v="0"/>
    <s v="Furnishings"/>
    <n v="16.192"/>
    <n v="18"/>
    <n v="-1.8079999999999998"/>
    <n v="-0.27119999999999994"/>
  </r>
  <r>
    <x v="1344"/>
    <d v="2018-10-19T00:00:00"/>
    <d v="2018-10-24T00:00:00"/>
    <x v="0"/>
    <x v="9"/>
    <x v="3"/>
    <s v="Hilary Holden"/>
    <s v="Corporate"/>
    <s v="San Francisco"/>
    <x v="1"/>
    <n v="94110"/>
    <s v="West"/>
    <s v="FUR-FU-10003878"/>
    <x v="0"/>
    <s v="Furnishings"/>
    <n v="30.56"/>
    <n v="30.56"/>
    <n v="0"/>
    <n v="0"/>
  </r>
  <r>
    <x v="1126"/>
    <d v="2015-12-01T00:00:00"/>
    <d v="2015-12-03T00:00:00"/>
    <x v="1"/>
    <x v="3"/>
    <x v="0"/>
    <s v="Anna Andreadi"/>
    <s v="Consumer"/>
    <s v="Lowell"/>
    <x v="26"/>
    <n v="1852"/>
    <s v="East"/>
    <s v="FUR-FU-10003878"/>
    <x v="0"/>
    <s v="Furnishings"/>
    <n v="45.84"/>
    <n v="45.84"/>
    <n v="0"/>
    <n v="0"/>
  </r>
  <r>
    <x v="7"/>
    <d v="2017-06-04T00:00:00"/>
    <d v="2017-06-04T00:00:00"/>
    <x v="3"/>
    <x v="4"/>
    <x v="1"/>
    <s v="Edward Nazzal"/>
    <s v="Corporate"/>
    <s v="New York City"/>
    <x v="5"/>
    <n v="10035"/>
    <s v="East"/>
    <s v="FUR-FU-10003878"/>
    <x v="0"/>
    <s v="Furnishings"/>
    <n v="61.12"/>
    <n v="61.12"/>
    <n v="0"/>
    <n v="0"/>
  </r>
  <r>
    <x v="1345"/>
    <d v="2018-01-01T00:00:00"/>
    <d v="2018-01-06T00:00:00"/>
    <x v="0"/>
    <x v="6"/>
    <x v="2"/>
    <s v="Guy Armstrong"/>
    <s v="Home Office"/>
    <s v="Lorain"/>
    <x v="22"/>
    <n v="44052"/>
    <s v="East"/>
    <s v="FUR-FU-10003878"/>
    <x v="0"/>
    <s v="Furnishings"/>
    <n v="48.896000000000001"/>
    <n v="48.896000000000001"/>
    <n v="0"/>
    <n v="0"/>
  </r>
  <r>
    <x v="1346"/>
    <d v="2018-04-10T00:00:00"/>
    <d v="2018-04-14T00:00:00"/>
    <x v="0"/>
    <x v="8"/>
    <x v="2"/>
    <s v="Bruce Stewart"/>
    <s v="Home Office"/>
    <s v="Philadelphia"/>
    <x v="12"/>
    <n v="19143"/>
    <s v="East"/>
    <s v="FUR-FU-10003878"/>
    <x v="0"/>
    <s v="Furnishings"/>
    <n v="36.671999999999997"/>
    <n v="36.671999999999997"/>
    <n v="0"/>
    <n v="0"/>
  </r>
  <r>
    <x v="1347"/>
    <d v="2018-11-06T00:00:00"/>
    <d v="2018-11-09T00:00:00"/>
    <x v="0"/>
    <x v="1"/>
    <x v="3"/>
    <s v="Liz Carlisle"/>
    <s v="Consumer"/>
    <s v="Dallas"/>
    <x v="13"/>
    <n v="75217"/>
    <s v="Central"/>
    <s v="FUR-FU-10003878"/>
    <x v="0"/>
    <s v="Furnishings"/>
    <n v="30.56"/>
    <n v="30.56"/>
    <n v="0"/>
    <n v="0"/>
  </r>
  <r>
    <x v="343"/>
    <d v="2017-06-25T00:00:00"/>
    <d v="2017-06-27T00:00:00"/>
    <x v="3"/>
    <x v="4"/>
    <x v="3"/>
    <s v="Logan Currie"/>
    <s v="Home Office"/>
    <s v="Houston"/>
    <x v="13"/>
    <n v="77070"/>
    <s v="Central"/>
    <s v="FUR-FU-10003919"/>
    <x v="0"/>
    <s v="Furnishings"/>
    <n v="32.712000000000003"/>
    <n v="32.712000000000003"/>
    <n v="0"/>
    <n v="0"/>
  </r>
  <r>
    <x v="1348"/>
    <d v="2018-05-29T00:00:00"/>
    <d v="2018-06-05T00:00:00"/>
    <x v="0"/>
    <x v="2"/>
    <x v="2"/>
    <s v="Henia Zydlo"/>
    <s v="Home Office"/>
    <s v="Houston"/>
    <x v="13"/>
    <n v="77095"/>
    <s v="Central"/>
    <s v="FUR-FU-10003919"/>
    <x v="0"/>
    <s v="Furnishings"/>
    <n v="65.424000000000007"/>
    <n v="65.424000000000007"/>
    <n v="0"/>
    <n v="0"/>
  </r>
  <r>
    <x v="1349"/>
    <d v="2016-11-26T00:00:00"/>
    <d v="2016-11-30T00:00:00"/>
    <x v="2"/>
    <x v="1"/>
    <x v="2"/>
    <s v="Stefanie Holloman"/>
    <s v="Home Office"/>
    <s v="Jackson"/>
    <x v="24"/>
    <n v="38301"/>
    <s v="South"/>
    <s v="FUR-FU-10003930"/>
    <x v="0"/>
    <s v="Furnishings"/>
    <n v="692.47199999999998"/>
    <n v="692.47199999999998"/>
    <n v="0"/>
    <n v="0"/>
  </r>
  <r>
    <x v="1350"/>
    <d v="2015-12-13T00:00:00"/>
    <d v="2015-12-17T00:00:00"/>
    <x v="1"/>
    <x v="3"/>
    <x v="2"/>
    <s v="Ellis Ballard"/>
    <s v="Home Office"/>
    <s v="Chicago"/>
    <x v="0"/>
    <n v="60623"/>
    <s v="Central"/>
    <s v="FUR-FU-10003930"/>
    <x v="0"/>
    <s v="Furnishings"/>
    <n v="94.427999999999997"/>
    <n v="94.427999999999997"/>
    <n v="0"/>
    <n v="0"/>
  </r>
  <r>
    <x v="1351"/>
    <d v="2015-12-12T00:00:00"/>
    <d v="2015-12-17T00:00:00"/>
    <x v="1"/>
    <x v="3"/>
    <x v="2"/>
    <s v="William Brown"/>
    <s v="Consumer"/>
    <s v="Concord"/>
    <x v="1"/>
    <n v="94521"/>
    <s v="West"/>
    <s v="FUR-FU-10003975"/>
    <x v="0"/>
    <s v="Furnishings"/>
    <n v="43.31"/>
    <n v="43.31"/>
    <n v="0"/>
    <n v="0"/>
  </r>
  <r>
    <x v="1352"/>
    <d v="2016-09-13T00:00:00"/>
    <d v="2016-09-20T00:00:00"/>
    <x v="2"/>
    <x v="0"/>
    <x v="2"/>
    <s v="Jonathan Howell"/>
    <s v="Home Office"/>
    <s v="Atlanta"/>
    <x v="19"/>
    <n v="30318"/>
    <s v="South"/>
    <s v="FUR-FU-10003975"/>
    <x v="0"/>
    <s v="Furnishings"/>
    <n v="129.93"/>
    <n v="129.93"/>
    <n v="0"/>
    <n v="0"/>
  </r>
  <r>
    <x v="1353"/>
    <d v="2017-05-17T00:00:00"/>
    <d v="2017-05-18T00:00:00"/>
    <x v="3"/>
    <x v="2"/>
    <x v="0"/>
    <s v="Arthur Gainer"/>
    <s v="Corporate"/>
    <s v="Waterbury"/>
    <x v="25"/>
    <n v="6708"/>
    <s v="East"/>
    <s v="FUR-FU-10003975"/>
    <x v="0"/>
    <s v="Furnishings"/>
    <n v="173.24"/>
    <n v="156.24"/>
    <n v="17"/>
    <n v="2.5499999999999998"/>
  </r>
  <r>
    <x v="1354"/>
    <d v="2018-05-02T00:00:00"/>
    <d v="2018-05-07T00:00:00"/>
    <x v="0"/>
    <x v="2"/>
    <x v="2"/>
    <s v="Dorothy Wardle"/>
    <s v="Home Office"/>
    <s v="Westfield"/>
    <x v="15"/>
    <n v="7090"/>
    <s v="East"/>
    <s v="FUR-FU-10003975"/>
    <x v="0"/>
    <s v="Furnishings"/>
    <n v="129.93"/>
    <n v="129.93"/>
    <n v="0"/>
    <n v="0"/>
  </r>
  <r>
    <x v="1355"/>
    <d v="2017-04-22T00:00:00"/>
    <d v="2017-04-26T00:00:00"/>
    <x v="3"/>
    <x v="8"/>
    <x v="2"/>
    <s v="Ed Ludwig"/>
    <s v="Corporate"/>
    <s v="Jefferson City"/>
    <x v="20"/>
    <n v="65109"/>
    <s v="Central"/>
    <s v="FUR-FU-10003975"/>
    <x v="0"/>
    <s v="Furnishings"/>
    <n v="86.62"/>
    <n v="86.62"/>
    <n v="0"/>
    <n v="0"/>
  </r>
  <r>
    <x v="1356"/>
    <d v="2018-01-28T00:00:00"/>
    <d v="2018-01-31T00:00:00"/>
    <x v="0"/>
    <x v="6"/>
    <x v="3"/>
    <s v="Beth Thompson"/>
    <s v="Home Office"/>
    <s v="Costa Mesa"/>
    <x v="1"/>
    <n v="92627"/>
    <s v="West"/>
    <s v="FUR-FU-10003976"/>
    <x v="0"/>
    <s v="Furnishings"/>
    <n v="37.74"/>
    <n v="100"/>
    <n v="-62.26"/>
    <n v="-9.3389999999999986"/>
  </r>
  <r>
    <x v="1357"/>
    <d v="2017-06-26T00:00:00"/>
    <d v="2017-07-02T00:00:00"/>
    <x v="3"/>
    <x v="4"/>
    <x v="2"/>
    <s v="Victoria Pisteka"/>
    <s v="Home Office"/>
    <s v="New York City"/>
    <x v="5"/>
    <n v="10035"/>
    <s v="East"/>
    <s v="FUR-FU-10003976"/>
    <x v="0"/>
    <s v="Furnishings"/>
    <n v="37.74"/>
    <n v="37.74"/>
    <n v="0"/>
    <n v="0"/>
  </r>
  <r>
    <x v="1103"/>
    <d v="2017-11-23T00:00:00"/>
    <d v="2017-11-23T00:00:00"/>
    <x v="3"/>
    <x v="1"/>
    <x v="1"/>
    <s v="Luke Schmidt"/>
    <s v="Corporate"/>
    <s v="Philadelphia"/>
    <x v="12"/>
    <n v="19140"/>
    <s v="East"/>
    <s v="FUR-FU-10003976"/>
    <x v="0"/>
    <s v="Furnishings"/>
    <n v="70.447999999999993"/>
    <n v="70.447999999999993"/>
    <n v="0"/>
    <n v="0"/>
  </r>
  <r>
    <x v="98"/>
    <d v="2018-06-29T00:00:00"/>
    <d v="2018-07-02T00:00:00"/>
    <x v="0"/>
    <x v="4"/>
    <x v="0"/>
    <s v="Dan Reichenbach"/>
    <s v="Home Office"/>
    <s v="Milford"/>
    <x v="25"/>
    <n v="6460"/>
    <s v="East"/>
    <s v="FUR-FU-10003976"/>
    <x v="0"/>
    <s v="Furnishings"/>
    <n v="25.16"/>
    <n v="25.16"/>
    <n v="0"/>
    <n v="0"/>
  </r>
  <r>
    <x v="1358"/>
    <d v="2018-08-21T00:00:00"/>
    <d v="2018-08-27T00:00:00"/>
    <x v="0"/>
    <x v="7"/>
    <x v="2"/>
    <s v="Tracy Hopkins"/>
    <s v="Home Office"/>
    <s v="Columbia"/>
    <x v="14"/>
    <n v="21044"/>
    <s v="East"/>
    <s v="FUR-FU-10003976"/>
    <x v="0"/>
    <s v="Furnishings"/>
    <n v="25.16"/>
    <n v="25.16"/>
    <n v="0"/>
    <n v="0"/>
  </r>
  <r>
    <x v="1359"/>
    <d v="2015-06-17T00:00:00"/>
    <d v="2015-06-21T00:00:00"/>
    <x v="1"/>
    <x v="4"/>
    <x v="2"/>
    <s v="Gary Hwang"/>
    <s v="Home Office"/>
    <s v="Seattle"/>
    <x v="6"/>
    <n v="98105"/>
    <s v="West"/>
    <s v="FUR-FU-10003981"/>
    <x v="0"/>
    <s v="Furnishings"/>
    <n v="6.24"/>
    <n v="5"/>
    <n v="1.2400000000000002"/>
    <n v="0.18600000000000003"/>
  </r>
  <r>
    <x v="202"/>
    <d v="2016-08-28T00:00:00"/>
    <d v="2016-09-04T00:00:00"/>
    <x v="2"/>
    <x v="7"/>
    <x v="2"/>
    <s v="Cassandra Brandow"/>
    <s v="Home Office"/>
    <s v="Los Angeles"/>
    <x v="1"/>
    <n v="90049"/>
    <s v="West"/>
    <s v="FUR-FU-10003981"/>
    <x v="0"/>
    <s v="Furnishings"/>
    <n v="4.16"/>
    <n v="100"/>
    <n v="-95.84"/>
    <n v="-14.375999999999999"/>
  </r>
  <r>
    <x v="1165"/>
    <d v="2015-03-19T00:00:00"/>
    <d v="2015-03-21T00:00:00"/>
    <x v="1"/>
    <x v="5"/>
    <x v="0"/>
    <s v="Matt Connell"/>
    <s v="Home Office"/>
    <s v="Lakeland"/>
    <x v="8"/>
    <n v="33801"/>
    <s v="South"/>
    <s v="FUR-FU-10003981"/>
    <x v="0"/>
    <s v="Furnishings"/>
    <n v="4.992"/>
    <n v="5"/>
    <n v="-8.0000000000000071E-3"/>
    <n v="-1.200000000000001E-3"/>
  </r>
  <r>
    <x v="1360"/>
    <d v="2015-03-11T00:00:00"/>
    <d v="2015-03-16T00:00:00"/>
    <x v="1"/>
    <x v="5"/>
    <x v="3"/>
    <s v="Chloris Kastensmidt"/>
    <s v="Home Office"/>
    <s v="Columbus"/>
    <x v="22"/>
    <n v="43229"/>
    <s v="East"/>
    <s v="FUR-FU-10003981"/>
    <x v="0"/>
    <s v="Furnishings"/>
    <n v="8.32"/>
    <n v="18"/>
    <n v="-9.68"/>
    <n v="-1.452"/>
  </r>
  <r>
    <x v="1361"/>
    <d v="2018-05-29T00:00:00"/>
    <d v="2018-06-04T00:00:00"/>
    <x v="0"/>
    <x v="2"/>
    <x v="2"/>
    <s v="Maris LaWare"/>
    <s v="Home Office"/>
    <s v="Columbus"/>
    <x v="33"/>
    <n v="47201"/>
    <s v="Central"/>
    <s v="FUR-FU-10003981"/>
    <x v="0"/>
    <s v="Furnishings"/>
    <n v="6.24"/>
    <n v="5"/>
    <n v="1.2400000000000002"/>
    <n v="0.18600000000000003"/>
  </r>
  <r>
    <x v="1362"/>
    <d v="2015-09-11T00:00:00"/>
    <d v="2015-09-16T00:00:00"/>
    <x v="1"/>
    <x v="0"/>
    <x v="2"/>
    <s v="Liz Willingham"/>
    <s v="Home Office"/>
    <s v="Oxnard"/>
    <x v="1"/>
    <n v="93030"/>
    <s v="West"/>
    <s v="FUR-FU-10004006"/>
    <x v="0"/>
    <s v="Furnishings"/>
    <n v="127.95"/>
    <n v="127.95"/>
    <n v="0"/>
    <n v="0"/>
  </r>
  <r>
    <x v="1363"/>
    <d v="2016-11-13T00:00:00"/>
    <d v="2016-11-17T00:00:00"/>
    <x v="2"/>
    <x v="1"/>
    <x v="2"/>
    <s v="Lena Cacioppo"/>
    <s v="Home Office"/>
    <s v="Aurora"/>
    <x v="7"/>
    <n v="80013"/>
    <s v="West"/>
    <s v="FUR-FU-10004006"/>
    <x v="0"/>
    <s v="Furnishings"/>
    <n v="102.36"/>
    <n v="102.36"/>
    <n v="0"/>
    <n v="0"/>
  </r>
  <r>
    <x v="1364"/>
    <d v="2017-03-08T00:00:00"/>
    <d v="2017-03-13T00:00:00"/>
    <x v="3"/>
    <x v="5"/>
    <x v="2"/>
    <s v="Zuschuss Carroll"/>
    <s v="Corporate"/>
    <s v="Miami"/>
    <x v="8"/>
    <n v="33142"/>
    <s v="South"/>
    <s v="FUR-FU-10004006"/>
    <x v="0"/>
    <s v="Furnishings"/>
    <n v="102.36"/>
    <n v="102.36"/>
    <n v="0"/>
    <n v="0"/>
  </r>
  <r>
    <x v="1365"/>
    <d v="2018-04-01T00:00:00"/>
    <d v="2018-04-03T00:00:00"/>
    <x v="0"/>
    <x v="8"/>
    <x v="0"/>
    <s v="George Bell"/>
    <s v="Home Office"/>
    <s v="Florence"/>
    <x v="34"/>
    <n v="29501"/>
    <s v="South"/>
    <s v="FUR-FU-10004006"/>
    <x v="0"/>
    <s v="Furnishings"/>
    <n v="127.95"/>
    <n v="127.95"/>
    <n v="0"/>
    <n v="0"/>
  </r>
  <r>
    <x v="1366"/>
    <d v="2016-09-21T00:00:00"/>
    <d v="2016-09-21T00:00:00"/>
    <x v="2"/>
    <x v="0"/>
    <x v="1"/>
    <s v="Duane Huffman"/>
    <s v="Home Office"/>
    <s v="Quincy"/>
    <x v="26"/>
    <n v="2169"/>
    <s v="East"/>
    <s v="FUR-FU-10004006"/>
    <x v="0"/>
    <s v="Furnishings"/>
    <n v="85.3"/>
    <n v="85.3"/>
    <n v="0"/>
    <n v="0"/>
  </r>
  <r>
    <x v="1367"/>
    <d v="2017-09-24T00:00:00"/>
    <d v="2017-09-28T00:00:00"/>
    <x v="3"/>
    <x v="0"/>
    <x v="2"/>
    <s v="Ruben Dartt"/>
    <s v="Corporate"/>
    <s v="Bloomington"/>
    <x v="33"/>
    <n v="47401"/>
    <s v="Central"/>
    <s v="FUR-FU-10004006"/>
    <x v="0"/>
    <s v="Furnishings"/>
    <n v="127.95"/>
    <n v="127.95"/>
    <n v="0"/>
    <n v="0"/>
  </r>
  <r>
    <x v="1368"/>
    <d v="2015-04-19T00:00:00"/>
    <d v="2015-04-21T00:00:00"/>
    <x v="1"/>
    <x v="8"/>
    <x v="3"/>
    <s v="Nicole Fjeld"/>
    <s v="Home Office"/>
    <s v="San Jose"/>
    <x v="1"/>
    <n v="95123"/>
    <s v="West"/>
    <s v="FUR-FU-10004017"/>
    <x v="0"/>
    <s v="Furnishings"/>
    <n v="76.14"/>
    <n v="76.14"/>
    <n v="0"/>
    <n v="0"/>
  </r>
  <r>
    <x v="1369"/>
    <d v="2018-02-13T00:00:00"/>
    <d v="2018-02-19T00:00:00"/>
    <x v="0"/>
    <x v="11"/>
    <x v="2"/>
    <s v="Fred Harton"/>
    <s v="Consumer"/>
    <s v="Seattle"/>
    <x v="6"/>
    <n v="98105"/>
    <s v="West"/>
    <s v="FUR-FU-10004017"/>
    <x v="0"/>
    <s v="Furnishings"/>
    <n v="107.53"/>
    <n v="107.53"/>
    <n v="0"/>
    <n v="0"/>
  </r>
  <r>
    <x v="1370"/>
    <d v="2018-04-07T00:00:00"/>
    <d v="2018-04-12T00:00:00"/>
    <x v="0"/>
    <x v="8"/>
    <x v="2"/>
    <s v="Christopher Schild"/>
    <s v="Home Office"/>
    <s v="Tampa"/>
    <x v="8"/>
    <n v="33614"/>
    <s v="South"/>
    <s v="FUR-FU-10004017"/>
    <x v="0"/>
    <s v="Furnishings"/>
    <n v="258.072"/>
    <n v="258.072"/>
    <n v="0"/>
    <n v="0"/>
  </r>
  <r>
    <x v="260"/>
    <d v="2018-11-29T00:00:00"/>
    <d v="2018-12-03T00:00:00"/>
    <x v="0"/>
    <x v="1"/>
    <x v="2"/>
    <s v="Ted Trevino"/>
    <s v="Home Office"/>
    <s v="Chattanooga"/>
    <x v="24"/>
    <n v="37421"/>
    <s v="South"/>
    <s v="FUR-FU-10004017"/>
    <x v="0"/>
    <s v="Furnishings"/>
    <n v="101.52"/>
    <n v="101.52"/>
    <n v="0"/>
    <n v="0"/>
  </r>
  <r>
    <x v="1371"/>
    <d v="2016-11-14T00:00:00"/>
    <d v="2016-11-19T00:00:00"/>
    <x v="2"/>
    <x v="1"/>
    <x v="2"/>
    <s v="Lycoris Saunders"/>
    <s v="Home Office"/>
    <s v="Dover"/>
    <x v="3"/>
    <n v="19901"/>
    <s v="East"/>
    <s v="FUR-FU-10004017"/>
    <x v="0"/>
    <s v="Furnishings"/>
    <n v="76.14"/>
    <n v="76.14"/>
    <n v="0"/>
    <n v="0"/>
  </r>
  <r>
    <x v="1372"/>
    <d v="2016-11-28T00:00:00"/>
    <d v="2016-12-04T00:00:00"/>
    <x v="2"/>
    <x v="1"/>
    <x v="2"/>
    <s v="Tom Prescott"/>
    <s v="Home Office"/>
    <s v="Freeport"/>
    <x v="5"/>
    <n v="11520"/>
    <s v="East"/>
    <s v="FUR-FU-10004017"/>
    <x v="0"/>
    <s v="Furnishings"/>
    <n v="322.58999999999997"/>
    <n v="322.58999999999997"/>
    <n v="0"/>
    <n v="0"/>
  </r>
  <r>
    <x v="1373"/>
    <d v="2017-01-17T00:00:00"/>
    <d v="2017-01-21T00:00:00"/>
    <x v="3"/>
    <x v="6"/>
    <x v="2"/>
    <s v="Chuck Clark"/>
    <s v="Corporate"/>
    <s v="Concord"/>
    <x v="43"/>
    <n v="3301"/>
    <s v="East"/>
    <s v="FUR-FU-10004017"/>
    <x v="2"/>
    <s v="Furnishings"/>
    <n v="322.58999999999997"/>
    <n v="322.58999999999997"/>
    <n v="0"/>
    <n v="0"/>
  </r>
  <r>
    <x v="563"/>
    <d v="2015-07-26T00:00:00"/>
    <d v="2015-08-02T00:00:00"/>
    <x v="1"/>
    <x v="10"/>
    <x v="2"/>
    <s v="Kunst Miller"/>
    <s v="Home Office"/>
    <s v="North Las Vegas"/>
    <x v="27"/>
    <n v="89031"/>
    <s v="West"/>
    <s v="FUR-FU-10004018"/>
    <x v="0"/>
    <s v="Furnishings"/>
    <n v="134.01"/>
    <n v="134.01"/>
    <n v="0"/>
    <n v="0"/>
  </r>
  <r>
    <x v="1374"/>
    <d v="2016-08-15T00:00:00"/>
    <d v="2016-08-19T00:00:00"/>
    <x v="2"/>
    <x v="7"/>
    <x v="2"/>
    <s v="Richard Eichhorn"/>
    <s v="Home Office"/>
    <s v="Oakland"/>
    <x v="1"/>
    <n v="94601"/>
    <s v="West"/>
    <s v="FUR-FU-10004018"/>
    <x v="0"/>
    <s v="Furnishings"/>
    <n v="104.23"/>
    <n v="104.23"/>
    <n v="0"/>
    <n v="0"/>
  </r>
  <r>
    <x v="1375"/>
    <d v="2018-02-19T00:00:00"/>
    <d v="2018-02-20T00:00:00"/>
    <x v="0"/>
    <x v="11"/>
    <x v="0"/>
    <s v="Emily Ducich"/>
    <s v="Home Office"/>
    <s v="Los Angeles"/>
    <x v="1"/>
    <n v="90045"/>
    <s v="West"/>
    <s v="FUR-FU-10004018"/>
    <x v="0"/>
    <s v="Furnishings"/>
    <n v="44.67"/>
    <n v="44.67"/>
    <n v="0"/>
    <n v="0"/>
  </r>
  <r>
    <x v="1376"/>
    <d v="2015-11-02T00:00:00"/>
    <d v="2015-11-06T00:00:00"/>
    <x v="1"/>
    <x v="1"/>
    <x v="2"/>
    <s v="Roger Demir"/>
    <s v="Home Office"/>
    <s v="New York City"/>
    <x v="5"/>
    <n v="10024"/>
    <s v="East"/>
    <s v="FUR-FU-10004018"/>
    <x v="0"/>
    <s v="Furnishings"/>
    <n v="89.34"/>
    <n v="89.34"/>
    <n v="0"/>
    <n v="0"/>
  </r>
  <r>
    <x v="1377"/>
    <d v="2018-03-31T00:00:00"/>
    <d v="2018-04-02T00:00:00"/>
    <x v="0"/>
    <x v="5"/>
    <x v="3"/>
    <s v="Chad McGuire"/>
    <s v="Consumer"/>
    <s v="New York City"/>
    <x v="5"/>
    <n v="10011"/>
    <s v="East"/>
    <s v="FUR-FU-10004018"/>
    <x v="0"/>
    <s v="Furnishings"/>
    <n v="29.78"/>
    <n v="29.78"/>
    <n v="0"/>
    <n v="0"/>
  </r>
  <r>
    <x v="1378"/>
    <d v="2018-04-14T00:00:00"/>
    <d v="2018-04-19T00:00:00"/>
    <x v="0"/>
    <x v="8"/>
    <x v="2"/>
    <s v="Harry Marie"/>
    <s v="Home Office"/>
    <s v="Morristown"/>
    <x v="15"/>
    <n v="7960"/>
    <s v="East"/>
    <s v="FUR-FU-10004018"/>
    <x v="0"/>
    <s v="Furnishings"/>
    <n v="74.45"/>
    <n v="74.45"/>
    <n v="0"/>
    <n v="0"/>
  </r>
  <r>
    <x v="1379"/>
    <d v="2018-07-27T00:00:00"/>
    <d v="2018-07-31T00:00:00"/>
    <x v="0"/>
    <x v="10"/>
    <x v="2"/>
    <s v="Tony Molinari"/>
    <s v="Home Office"/>
    <s v="Yonkers"/>
    <x v="5"/>
    <n v="10701"/>
    <s v="East"/>
    <s v="FUR-FU-10004018"/>
    <x v="0"/>
    <s v="Furnishings"/>
    <n v="14.89"/>
    <n v="18"/>
    <n v="-3.1099999999999994"/>
    <n v="-0.46649999999999991"/>
  </r>
  <r>
    <x v="1380"/>
    <d v="2017-11-04T00:00:00"/>
    <d v="2017-11-05T00:00:00"/>
    <x v="3"/>
    <x v="1"/>
    <x v="0"/>
    <s v="Lisa Hazard"/>
    <s v="Home Office"/>
    <s v="San Francisco"/>
    <x v="1"/>
    <n v="94122"/>
    <s v="West"/>
    <s v="FUR-FU-10004020"/>
    <x v="0"/>
    <s v="Furnishings"/>
    <n v="38.29"/>
    <n v="38.29"/>
    <n v="0"/>
    <n v="0"/>
  </r>
  <r>
    <x v="1381"/>
    <d v="2015-09-14T00:00:00"/>
    <d v="2015-09-18T00:00:00"/>
    <x v="1"/>
    <x v="0"/>
    <x v="3"/>
    <s v="Cynthia Arntzen"/>
    <s v="Home Office"/>
    <s v="Tampa"/>
    <x v="8"/>
    <n v="33614"/>
    <s v="South"/>
    <s v="FUR-FU-10004020"/>
    <x v="0"/>
    <s v="Furnishings"/>
    <n v="13.128"/>
    <n v="13.128"/>
    <n v="0"/>
    <n v="0"/>
  </r>
  <r>
    <x v="1382"/>
    <d v="2017-03-14T00:00:00"/>
    <d v="2017-03-19T00:00:00"/>
    <x v="3"/>
    <x v="5"/>
    <x v="2"/>
    <s v="Henia Zydlo"/>
    <s v="Home Office"/>
    <s v="Columbus"/>
    <x v="22"/>
    <n v="43229"/>
    <s v="East"/>
    <s v="FUR-FU-10004020"/>
    <x v="1"/>
    <s v="Furnishings"/>
    <n v="21.88"/>
    <n v="18"/>
    <n v="3.879999999999999"/>
    <n v="0.58199999999999985"/>
  </r>
  <r>
    <x v="1383"/>
    <d v="2015-04-04T00:00:00"/>
    <d v="2015-04-09T00:00:00"/>
    <x v="1"/>
    <x v="8"/>
    <x v="2"/>
    <s v="Maurice Satty"/>
    <s v="Home Office"/>
    <s v="Detroit"/>
    <x v="10"/>
    <n v="48205"/>
    <s v="Central"/>
    <s v="FUR-FU-10004020"/>
    <x v="0"/>
    <s v="Furnishings"/>
    <n v="5.47"/>
    <n v="5"/>
    <n v="0.46999999999999975"/>
    <n v="7.0499999999999965E-2"/>
  </r>
  <r>
    <x v="1384"/>
    <d v="2018-12-02T00:00:00"/>
    <d v="2018-12-04T00:00:00"/>
    <x v="0"/>
    <x v="3"/>
    <x v="3"/>
    <s v="Joy Smith"/>
    <s v="Home Office"/>
    <s v="Houston"/>
    <x v="13"/>
    <n v="77036"/>
    <s v="Central"/>
    <s v="FUR-FU-10004020"/>
    <x v="0"/>
    <s v="Furnishings"/>
    <n v="8.7520000000000007"/>
    <n v="18"/>
    <n v="-9.2479999999999993"/>
    <n v="-1.3871999999999998"/>
  </r>
  <r>
    <x v="1385"/>
    <d v="2018-09-07T00:00:00"/>
    <d v="2018-09-10T00:00:00"/>
    <x v="0"/>
    <x v="0"/>
    <x v="0"/>
    <s v="Phillip Flathmann"/>
    <s v="Home Office"/>
    <s v="Edmonds"/>
    <x v="6"/>
    <n v="98026"/>
    <s v="West"/>
    <s v="FUR-FU-10004053"/>
    <x v="0"/>
    <s v="Furnishings"/>
    <n v="80.959999999999994"/>
    <n v="80.959999999999994"/>
    <n v="0"/>
    <n v="0"/>
  </r>
  <r>
    <x v="1386"/>
    <d v="2018-12-03T00:00:00"/>
    <d v="2018-12-06T00:00:00"/>
    <x v="0"/>
    <x v="3"/>
    <x v="3"/>
    <s v="Lena Cacioppo"/>
    <s v="Home Office"/>
    <s v="Thornton"/>
    <x v="7"/>
    <n v="80229"/>
    <s v="West"/>
    <s v="FUR-FU-10004053"/>
    <x v="0"/>
    <s v="Furnishings"/>
    <n v="16.192"/>
    <n v="18"/>
    <n v="-1.8079999999999998"/>
    <n v="-0.27119999999999994"/>
  </r>
  <r>
    <x v="1315"/>
    <d v="2017-03-27T00:00:00"/>
    <d v="2017-03-31T00:00:00"/>
    <x v="3"/>
    <x v="5"/>
    <x v="2"/>
    <s v="David Smith"/>
    <s v="Home Office"/>
    <s v="Columbus"/>
    <x v="19"/>
    <n v="31907"/>
    <s v="South"/>
    <s v="FUR-FU-10004053"/>
    <x v="1"/>
    <s v="Furnishings"/>
    <n v="20.239999999999998"/>
    <n v="18"/>
    <n v="2.2399999999999984"/>
    <n v="0.33599999999999974"/>
  </r>
  <r>
    <x v="369"/>
    <d v="2017-09-18T00:00:00"/>
    <d v="2017-09-25T00:00:00"/>
    <x v="3"/>
    <x v="0"/>
    <x v="2"/>
    <s v="Magdelene Morse"/>
    <s v="Corporate"/>
    <s v="New Rochelle"/>
    <x v="5"/>
    <n v="10801"/>
    <s v="East"/>
    <s v="FUR-FU-10004053"/>
    <x v="0"/>
    <s v="Furnishings"/>
    <n v="60.72"/>
    <n v="60.72"/>
    <n v="0"/>
    <n v="0"/>
  </r>
  <r>
    <x v="133"/>
    <d v="2018-10-12T00:00:00"/>
    <d v="2018-10-16T00:00:00"/>
    <x v="0"/>
    <x v="9"/>
    <x v="2"/>
    <s v="Nora Paige"/>
    <s v="Home Office"/>
    <s v="Lakewood"/>
    <x v="15"/>
    <n v="8701"/>
    <s v="East"/>
    <s v="FUR-FU-10004053"/>
    <x v="0"/>
    <s v="Furnishings"/>
    <n v="40.479999999999997"/>
    <n v="40.479999999999997"/>
    <n v="0"/>
    <n v="0"/>
  </r>
  <r>
    <x v="1387"/>
    <d v="2017-02-27T00:00:00"/>
    <d v="2017-03-02T00:00:00"/>
    <x v="3"/>
    <x v="11"/>
    <x v="2"/>
    <s v="Don Weiss"/>
    <s v="Home Office"/>
    <s v="Houston"/>
    <x v="13"/>
    <n v="77070"/>
    <s v="Central"/>
    <s v="FUR-FU-10004053"/>
    <x v="0"/>
    <s v="Furnishings"/>
    <n v="16.192"/>
    <n v="18"/>
    <n v="-1.8079999999999998"/>
    <n v="-0.27119999999999994"/>
  </r>
  <r>
    <x v="1388"/>
    <d v="2017-08-15T00:00:00"/>
    <d v="2017-08-22T00:00:00"/>
    <x v="3"/>
    <x v="7"/>
    <x v="2"/>
    <s v="Bill Donatelli"/>
    <s v="Corporate"/>
    <s v="Los Angeles"/>
    <x v="1"/>
    <n v="90004"/>
    <s v="West"/>
    <s v="FUR-FU-10004071"/>
    <x v="2"/>
    <s v="Furnishings"/>
    <n v="312.02999999999997"/>
    <n v="312.02999999999997"/>
    <n v="0"/>
    <n v="0"/>
  </r>
  <r>
    <x v="1389"/>
    <d v="2015-06-21T00:00:00"/>
    <d v="2015-06-23T00:00:00"/>
    <x v="1"/>
    <x v="4"/>
    <x v="3"/>
    <s v="Naresj Patel"/>
    <s v="Consumer"/>
    <s v="Waynesboro"/>
    <x v="17"/>
    <n v="22980"/>
    <s v="South"/>
    <s v="FUR-FU-10004071"/>
    <x v="0"/>
    <s v="Furnishings"/>
    <n v="104.01"/>
    <n v="104.01"/>
    <n v="0"/>
    <n v="0"/>
  </r>
  <r>
    <x v="1390"/>
    <d v="2017-10-09T00:00:00"/>
    <d v="2017-10-11T00:00:00"/>
    <x v="3"/>
    <x v="9"/>
    <x v="3"/>
    <s v="Sibella Parks"/>
    <s v="Corporate"/>
    <s v="Philadelphia"/>
    <x v="12"/>
    <n v="19143"/>
    <s v="East"/>
    <s v="FUR-FU-10004071"/>
    <x v="2"/>
    <s v="Furnishings"/>
    <n v="332.83199999999999"/>
    <n v="332.83199999999999"/>
    <n v="0"/>
    <n v="0"/>
  </r>
  <r>
    <x v="1391"/>
    <d v="2018-05-21T00:00:00"/>
    <d v="2018-05-26T00:00:00"/>
    <x v="0"/>
    <x v="2"/>
    <x v="2"/>
    <s v="John Grady"/>
    <s v="Home Office"/>
    <s v="Auburn"/>
    <x v="5"/>
    <n v="13021"/>
    <s v="East"/>
    <s v="FUR-FU-10004071"/>
    <x v="0"/>
    <s v="Furnishings"/>
    <n v="520.04999999999995"/>
    <n v="520.04999999999995"/>
    <n v="0"/>
    <n v="0"/>
  </r>
  <r>
    <x v="483"/>
    <d v="2015-12-16T00:00:00"/>
    <d v="2015-12-17T00:00:00"/>
    <x v="1"/>
    <x v="3"/>
    <x v="0"/>
    <s v="Chad Cunningham"/>
    <s v="Home Office"/>
    <s v="Los Angeles"/>
    <x v="1"/>
    <n v="90049"/>
    <s v="West"/>
    <s v="FUR-FU-10004090"/>
    <x v="0"/>
    <s v="Furnishings"/>
    <n v="44.46"/>
    <n v="100"/>
    <n v="-55.54"/>
    <n v="-8.3309999999999995"/>
  </r>
  <r>
    <x v="1392"/>
    <d v="2016-11-08T00:00:00"/>
    <d v="2016-11-14T00:00:00"/>
    <x v="2"/>
    <x v="1"/>
    <x v="2"/>
    <s v="Sanjit Chand"/>
    <s v="Home Office"/>
    <s v="West Jordan"/>
    <x v="28"/>
    <n v="84084"/>
    <s v="West"/>
    <s v="FUR-FU-10004090"/>
    <x v="0"/>
    <s v="Furnishings"/>
    <n v="66.69"/>
    <n v="66.69"/>
    <n v="0"/>
    <n v="0"/>
  </r>
  <r>
    <x v="1393"/>
    <d v="2016-12-05T00:00:00"/>
    <d v="2016-12-09T00:00:00"/>
    <x v="2"/>
    <x v="3"/>
    <x v="2"/>
    <s v="Matt Hagelstein"/>
    <s v="Corporate"/>
    <s v="San Diego"/>
    <x v="1"/>
    <n v="92105"/>
    <s v="West"/>
    <s v="FUR-FU-10004090"/>
    <x v="0"/>
    <s v="Furnishings"/>
    <n v="44.46"/>
    <n v="44.46"/>
    <n v="0"/>
    <n v="0"/>
  </r>
  <r>
    <x v="1394"/>
    <d v="2018-02-20T00:00:00"/>
    <d v="2018-02-23T00:00:00"/>
    <x v="0"/>
    <x v="11"/>
    <x v="0"/>
    <s v="Helen Wasserman"/>
    <s v="Home Office"/>
    <s v="San Diego"/>
    <x v="1"/>
    <n v="92105"/>
    <s v="West"/>
    <s v="FUR-FU-10004090"/>
    <x v="0"/>
    <s v="Furnishings"/>
    <n v="22.23"/>
    <n v="18"/>
    <n v="4.2300000000000004"/>
    <n v="0.63450000000000006"/>
  </r>
  <r>
    <x v="271"/>
    <d v="2017-11-06T00:00:00"/>
    <d v="2017-11-09T00:00:00"/>
    <x v="3"/>
    <x v="1"/>
    <x v="0"/>
    <s v="Kelly Lampkin"/>
    <s v="Home Office"/>
    <s v="Jacksonville"/>
    <x v="8"/>
    <n v="32216"/>
    <s v="South"/>
    <s v="FUR-FU-10004090"/>
    <x v="0"/>
    <s v="Furnishings"/>
    <n v="35.567999999999998"/>
    <n v="35.567999999999998"/>
    <n v="0"/>
    <n v="0"/>
  </r>
  <r>
    <x v="1395"/>
    <d v="2018-11-11T00:00:00"/>
    <d v="2018-11-14T00:00:00"/>
    <x v="0"/>
    <x v="1"/>
    <x v="0"/>
    <s v="Michelle Huthwaite"/>
    <s v="Home Office"/>
    <s v="Knoxville"/>
    <x v="24"/>
    <n v="37918"/>
    <s v="South"/>
    <s v="FUR-FU-10004090"/>
    <x v="0"/>
    <s v="Furnishings"/>
    <n v="88.92"/>
    <n v="88.92"/>
    <n v="0"/>
    <n v="0"/>
  </r>
  <r>
    <x v="1396"/>
    <d v="2017-02-19T00:00:00"/>
    <d v="2017-02-24T00:00:00"/>
    <x v="3"/>
    <x v="11"/>
    <x v="2"/>
    <s v="Greg Tran"/>
    <s v="Corporate"/>
    <s v="New York City"/>
    <x v="5"/>
    <n v="10035"/>
    <s v="East"/>
    <s v="FUR-FU-10004090"/>
    <x v="0"/>
    <s v="Furnishings"/>
    <n v="44.46"/>
    <n v="44.46"/>
    <n v="0"/>
    <n v="0"/>
  </r>
  <r>
    <x v="1397"/>
    <d v="2015-04-15T00:00:00"/>
    <d v="2015-04-15T00:00:00"/>
    <x v="1"/>
    <x v="8"/>
    <x v="1"/>
    <s v="Paul Stevenson"/>
    <s v="Home Office"/>
    <s v="Los Angeles"/>
    <x v="1"/>
    <n v="90049"/>
    <s v="West"/>
    <s v="FUR-FU-10004091"/>
    <x v="0"/>
    <s v="Furnishings"/>
    <n v="187.76"/>
    <n v="187.76"/>
    <n v="0"/>
    <n v="0"/>
  </r>
  <r>
    <x v="406"/>
    <d v="2015-12-26T00:00:00"/>
    <d v="2015-12-28T00:00:00"/>
    <x v="1"/>
    <x v="3"/>
    <x v="0"/>
    <s v="Kelly Lampkin"/>
    <s v="Home Office"/>
    <s v="Colorado Springs"/>
    <x v="7"/>
    <n v="80906"/>
    <s v="West"/>
    <s v="FUR-FU-10004091"/>
    <x v="0"/>
    <s v="Furnishings"/>
    <n v="300.416"/>
    <n v="300.416"/>
    <n v="0"/>
    <n v="0"/>
  </r>
  <r>
    <x v="170"/>
    <d v="2017-02-05T00:00:00"/>
    <d v="2017-02-05T00:00:00"/>
    <x v="3"/>
    <x v="11"/>
    <x v="1"/>
    <s v="Paul Prost"/>
    <s v="Home Office"/>
    <s v="Smyrna"/>
    <x v="19"/>
    <n v="30080"/>
    <s v="South"/>
    <s v="FUR-FU-10004091"/>
    <x v="1"/>
    <s v="Furnishings"/>
    <n v="18.84"/>
    <n v="18"/>
    <n v="0.83999999999999986"/>
    <n v="0.12599999999999997"/>
  </r>
  <r>
    <x v="1398"/>
    <d v="2015-11-09T00:00:00"/>
    <d v="2015-11-13T00:00:00"/>
    <x v="1"/>
    <x v="1"/>
    <x v="2"/>
    <s v="Benjamin Farhat"/>
    <s v="Home Office"/>
    <s v="New York City"/>
    <x v="5"/>
    <n v="10035"/>
    <s v="East"/>
    <s v="FUR-FU-10004091"/>
    <x v="0"/>
    <s v="Furnishings"/>
    <n v="56.52"/>
    <n v="56.52"/>
    <n v="0"/>
    <n v="0"/>
  </r>
  <r>
    <x v="1399"/>
    <d v="2016-12-15T00:00:00"/>
    <d v="2016-12-18T00:00:00"/>
    <x v="2"/>
    <x v="3"/>
    <x v="0"/>
    <s v="Natalie Fritzler"/>
    <s v="Home Office"/>
    <s v="Newark"/>
    <x v="22"/>
    <n v="43055"/>
    <s v="East"/>
    <s v="FUR-FU-10004091"/>
    <x v="0"/>
    <s v="Furnishings"/>
    <n v="262.86399999999998"/>
    <n v="262.86399999999998"/>
    <n v="0"/>
    <n v="0"/>
  </r>
  <r>
    <x v="1400"/>
    <d v="2018-11-17T00:00:00"/>
    <d v="2018-11-21T00:00:00"/>
    <x v="0"/>
    <x v="1"/>
    <x v="2"/>
    <s v="Christopher Conant"/>
    <s v="Consumer"/>
    <s v="New York City"/>
    <x v="5"/>
    <n v="10011"/>
    <s v="East"/>
    <s v="FUR-FU-10004091"/>
    <x v="0"/>
    <s v="Furnishings"/>
    <n v="187.76"/>
    <n v="187.76"/>
    <n v="0"/>
    <n v="0"/>
  </r>
  <r>
    <x v="1401"/>
    <d v="2018-11-27T00:00:00"/>
    <d v="2018-11-29T00:00:00"/>
    <x v="0"/>
    <x v="1"/>
    <x v="0"/>
    <s v="Brian Moss"/>
    <s v="Corporate"/>
    <s v="Milwaukee"/>
    <x v="16"/>
    <n v="53209"/>
    <s v="Central"/>
    <s v="FUR-FU-10004091"/>
    <x v="0"/>
    <s v="Furnishings"/>
    <n v="46.94"/>
    <n v="46.94"/>
    <n v="0"/>
    <n v="0"/>
  </r>
  <r>
    <x v="1132"/>
    <d v="2018-12-14T00:00:00"/>
    <d v="2018-12-14T00:00:00"/>
    <x v="0"/>
    <x v="3"/>
    <x v="1"/>
    <s v="Dave Brooks"/>
    <s v="Home Office"/>
    <s v="Skokie"/>
    <x v="0"/>
    <n v="60076"/>
    <s v="Central"/>
    <s v="FUR-FU-10004091"/>
    <x v="0"/>
    <s v="Furnishings"/>
    <n v="56.328000000000003"/>
    <n v="56.328000000000003"/>
    <n v="0"/>
    <n v="0"/>
  </r>
  <r>
    <x v="1402"/>
    <d v="2016-02-03T00:00:00"/>
    <d v="2016-02-04T00:00:00"/>
    <x v="2"/>
    <x v="11"/>
    <x v="0"/>
    <s v="Rick Wilson"/>
    <s v="Home Office"/>
    <s v="Los Angeles"/>
    <x v="1"/>
    <n v="90008"/>
    <s v="West"/>
    <s v="FUR-FU-10004093"/>
    <x v="0"/>
    <s v="Furnishings"/>
    <n v="136.91999999999999"/>
    <n v="136.91999999999999"/>
    <n v="0"/>
    <n v="0"/>
  </r>
  <r>
    <x v="1403"/>
    <d v="2018-12-29T00:00:00"/>
    <d v="2019-01-02T00:00:00"/>
    <x v="0"/>
    <x v="3"/>
    <x v="2"/>
    <s v="Bruce Stewart"/>
    <s v="Consumer"/>
    <s v="Edmonds"/>
    <x v="6"/>
    <n v="98026"/>
    <s v="West"/>
    <s v="FUR-FU-10004093"/>
    <x v="0"/>
    <s v="Furnishings"/>
    <n v="68.459999999999994"/>
    <n v="68.459999999999994"/>
    <n v="0"/>
    <n v="0"/>
  </r>
  <r>
    <x v="702"/>
    <d v="2018-12-04T00:00:00"/>
    <d v="2018-12-09T00:00:00"/>
    <x v="0"/>
    <x v="3"/>
    <x v="2"/>
    <s v="Michael Stewart"/>
    <s v="Home Office"/>
    <s v="Philadelphia"/>
    <x v="12"/>
    <n v="19134"/>
    <s v="East"/>
    <s v="FUR-FU-10004093"/>
    <x v="0"/>
    <s v="Furnishings"/>
    <n v="54.768000000000001"/>
    <n v="54.768000000000001"/>
    <n v="0"/>
    <n v="0"/>
  </r>
  <r>
    <x v="1034"/>
    <d v="2017-07-17T00:00:00"/>
    <d v="2017-07-22T00:00:00"/>
    <x v="3"/>
    <x v="10"/>
    <x v="3"/>
    <s v="Dennis Kane"/>
    <s v="Corporate"/>
    <s v="Seattle"/>
    <x v="6"/>
    <n v="98105"/>
    <s v="West"/>
    <s v="FUR-FU-10004164"/>
    <x v="0"/>
    <s v="Furnishings"/>
    <n v="24.75"/>
    <n v="24.75"/>
    <n v="0"/>
    <n v="0"/>
  </r>
  <r>
    <x v="1404"/>
    <d v="2018-06-06T00:00:00"/>
    <d v="2018-06-10T00:00:00"/>
    <x v="0"/>
    <x v="4"/>
    <x v="2"/>
    <s v="Gary Hansen"/>
    <s v="Home Office"/>
    <s v="San Francisco"/>
    <x v="1"/>
    <n v="94122"/>
    <s v="West"/>
    <s v="FUR-FU-10004164"/>
    <x v="0"/>
    <s v="Furnishings"/>
    <n v="4.95"/>
    <n v="5"/>
    <n v="-4.9999999999999822E-2"/>
    <n v="-7.4999999999999728E-3"/>
  </r>
  <r>
    <x v="1405"/>
    <d v="2015-09-29T00:00:00"/>
    <d v="2015-10-03T00:00:00"/>
    <x v="1"/>
    <x v="0"/>
    <x v="2"/>
    <s v="Arthur Prichep"/>
    <s v="Consumer"/>
    <s v="Los Angeles"/>
    <x v="1"/>
    <n v="90045"/>
    <s v="West"/>
    <s v="FUR-FU-10004188"/>
    <x v="0"/>
    <s v="Furnishings"/>
    <n v="204.6"/>
    <n v="50"/>
    <n v="154.6"/>
    <n v="23.189999999999998"/>
  </r>
  <r>
    <x v="1406"/>
    <d v="2016-09-22T00:00:00"/>
    <d v="2016-09-22T00:00:00"/>
    <x v="2"/>
    <x v="0"/>
    <x v="1"/>
    <s v="Daniel Lacy"/>
    <s v="Home Office"/>
    <s v="Oceanside"/>
    <x v="1"/>
    <n v="92054"/>
    <s v="West"/>
    <s v="FUR-FU-10004188"/>
    <x v="0"/>
    <s v="Furnishings"/>
    <n v="204.6"/>
    <n v="204.6"/>
    <n v="0"/>
    <n v="0"/>
  </r>
  <r>
    <x v="1407"/>
    <d v="2018-07-03T00:00:00"/>
    <d v="2018-07-04T00:00:00"/>
    <x v="0"/>
    <x v="10"/>
    <x v="0"/>
    <s v="Tony Sayre"/>
    <s v="Consumer"/>
    <s v="Concord"/>
    <x v="43"/>
    <n v="3301"/>
    <s v="East"/>
    <s v="FUR-FU-10004188"/>
    <x v="0"/>
    <s v="Furnishings"/>
    <n v="102.3"/>
    <n v="102.3"/>
    <n v="0"/>
    <n v="0"/>
  </r>
  <r>
    <x v="1408"/>
    <d v="2018-04-08T00:00:00"/>
    <d v="2018-04-12T00:00:00"/>
    <x v="0"/>
    <x v="8"/>
    <x v="2"/>
    <s v="Nicole Hansen"/>
    <s v="Home Office"/>
    <s v="Oak Park"/>
    <x v="10"/>
    <n v="48237"/>
    <s v="Central"/>
    <s v="FUR-FU-10004188"/>
    <x v="0"/>
    <s v="Furnishings"/>
    <n v="306.89999999999998"/>
    <n v="306.89999999999998"/>
    <n v="0"/>
    <n v="0"/>
  </r>
  <r>
    <x v="1409"/>
    <d v="2018-05-03T00:00:00"/>
    <d v="2018-05-08T00:00:00"/>
    <x v="0"/>
    <x v="2"/>
    <x v="2"/>
    <s v="Bill Overfelt"/>
    <s v="Home Office"/>
    <s v="Philadelphia"/>
    <x v="12"/>
    <n v="19134"/>
    <s v="East"/>
    <s v="FUR-FU-10004245"/>
    <x v="0"/>
    <s v="Furnishings"/>
    <n v="32.448"/>
    <n v="32.448"/>
    <n v="0"/>
    <n v="0"/>
  </r>
  <r>
    <x v="743"/>
    <d v="2018-11-05T00:00:00"/>
    <d v="2018-11-10T00:00:00"/>
    <x v="0"/>
    <x v="1"/>
    <x v="3"/>
    <s v="Christina DeMoss"/>
    <s v="Home Office"/>
    <s v="New York City"/>
    <x v="5"/>
    <n v="10024"/>
    <s v="East"/>
    <s v="FUR-FU-10004245"/>
    <x v="0"/>
    <s v="Furnishings"/>
    <n v="101.4"/>
    <n v="101.4"/>
    <n v="0"/>
    <n v="0"/>
  </r>
  <r>
    <x v="1410"/>
    <d v="2018-03-26T00:00:00"/>
    <d v="2018-04-02T00:00:00"/>
    <x v="0"/>
    <x v="5"/>
    <x v="2"/>
    <s v="Michelle Lonsdale"/>
    <s v="Home Office"/>
    <s v="Dearborn"/>
    <x v="10"/>
    <n v="48126"/>
    <s v="Central"/>
    <s v="FUR-FU-10004245"/>
    <x v="0"/>
    <s v="Furnishings"/>
    <n v="60.84"/>
    <n v="60.84"/>
    <n v="0"/>
    <n v="0"/>
  </r>
  <r>
    <x v="1019"/>
    <d v="2015-12-12T00:00:00"/>
    <d v="2015-12-15T00:00:00"/>
    <x v="1"/>
    <x v="3"/>
    <x v="3"/>
    <s v="Logan Haushalter"/>
    <s v="Home Office"/>
    <s v="Oakland"/>
    <x v="1"/>
    <n v="94601"/>
    <s v="West"/>
    <s v="FUR-FU-10004270"/>
    <x v="0"/>
    <s v="Furnishings"/>
    <n v="12.54"/>
    <n v="12.54"/>
    <n v="0"/>
    <n v="0"/>
  </r>
  <r>
    <x v="1411"/>
    <d v="2016-12-04T00:00:00"/>
    <d v="2016-12-09T00:00:00"/>
    <x v="2"/>
    <x v="3"/>
    <x v="2"/>
    <s v="Tracy Zic"/>
    <s v="Home Office"/>
    <s v="Lakewood"/>
    <x v="1"/>
    <n v="90712"/>
    <s v="West"/>
    <s v="FUR-FU-10004270"/>
    <x v="0"/>
    <s v="Furnishings"/>
    <n v="25.08"/>
    <n v="25.08"/>
    <n v="0"/>
    <n v="0"/>
  </r>
  <r>
    <x v="1412"/>
    <d v="2017-11-13T00:00:00"/>
    <d v="2017-11-19T00:00:00"/>
    <x v="3"/>
    <x v="1"/>
    <x v="2"/>
    <s v="Adrian Shami"/>
    <s v="Home Office"/>
    <s v="Auburn"/>
    <x v="6"/>
    <n v="98002"/>
    <s v="West"/>
    <s v="FUR-FU-10004270"/>
    <x v="1"/>
    <s v="Furnishings"/>
    <n v="4.18"/>
    <n v="5"/>
    <n v="-0.82000000000000028"/>
    <n v="-0.12300000000000004"/>
  </r>
  <r>
    <x v="1413"/>
    <d v="2018-09-12T00:00:00"/>
    <d v="2018-09-15T00:00:00"/>
    <x v="0"/>
    <x v="0"/>
    <x v="0"/>
    <s v="Jessica Myrick"/>
    <s v="Home Office"/>
    <s v="Los Angeles"/>
    <x v="1"/>
    <n v="90036"/>
    <s v="West"/>
    <s v="FUR-FU-10004270"/>
    <x v="0"/>
    <s v="Furnishings"/>
    <n v="8.36"/>
    <n v="18"/>
    <n v="-9.64"/>
    <n v="-1.446"/>
  </r>
  <r>
    <x v="1386"/>
    <d v="2018-12-03T00:00:00"/>
    <d v="2018-12-06T00:00:00"/>
    <x v="0"/>
    <x v="3"/>
    <x v="3"/>
    <s v="Lena Cacioppo"/>
    <s v="Home Office"/>
    <s v="Thornton"/>
    <x v="7"/>
    <n v="80229"/>
    <s v="West"/>
    <s v="FUR-FU-10004270"/>
    <x v="0"/>
    <s v="Furnishings"/>
    <n v="16.72"/>
    <n v="18"/>
    <n v="-1.2800000000000011"/>
    <n v="-0.19200000000000017"/>
  </r>
  <r>
    <x v="1092"/>
    <d v="2015-03-18T00:00:00"/>
    <d v="2015-03-23T00:00:00"/>
    <x v="1"/>
    <x v="5"/>
    <x v="2"/>
    <s v="Sean Miller"/>
    <s v="Home Office"/>
    <s v="Jacksonville"/>
    <x v="8"/>
    <n v="32216"/>
    <s v="South"/>
    <s v="FUR-FU-10004270"/>
    <x v="0"/>
    <s v="Furnishings"/>
    <n v="30.768000000000001"/>
    <n v="30.768000000000001"/>
    <n v="0"/>
    <n v="0"/>
  </r>
  <r>
    <x v="1414"/>
    <d v="2015-10-15T00:00:00"/>
    <d v="2015-10-20T00:00:00"/>
    <x v="1"/>
    <x v="9"/>
    <x v="2"/>
    <s v="Dan Lawera"/>
    <s v="Home Office"/>
    <s v="Hialeah"/>
    <x v="8"/>
    <n v="33012"/>
    <s v="South"/>
    <s v="FUR-FU-10004270"/>
    <x v="0"/>
    <s v="Furnishings"/>
    <n v="15.384"/>
    <n v="18"/>
    <n v="-2.6159999999999997"/>
    <n v="-0.39239999999999992"/>
  </r>
  <r>
    <x v="1415"/>
    <d v="2016-08-11T00:00:00"/>
    <d v="2016-08-16T00:00:00"/>
    <x v="2"/>
    <x v="7"/>
    <x v="2"/>
    <s v="Barry Weirich"/>
    <s v="Corporate"/>
    <s v="Raleigh"/>
    <x v="9"/>
    <n v="27604"/>
    <s v="South"/>
    <s v="FUR-FU-10004270"/>
    <x v="0"/>
    <s v="Furnishings"/>
    <n v="46.152000000000001"/>
    <n v="46.152000000000001"/>
    <n v="0"/>
    <n v="0"/>
  </r>
  <r>
    <x v="1416"/>
    <d v="2017-03-11T00:00:00"/>
    <d v="2017-03-15T00:00:00"/>
    <x v="3"/>
    <x v="5"/>
    <x v="2"/>
    <s v="Julie Prescott"/>
    <s v="Corporate"/>
    <s v="Columbus"/>
    <x v="19"/>
    <n v="31907"/>
    <s v="South"/>
    <s v="FUR-FU-10004270"/>
    <x v="0"/>
    <s v="Furnishings"/>
    <n v="76.92"/>
    <n v="76.92"/>
    <n v="0"/>
    <n v="0"/>
  </r>
  <r>
    <x v="1417"/>
    <d v="2017-05-05T00:00:00"/>
    <d v="2017-05-09T00:00:00"/>
    <x v="3"/>
    <x v="2"/>
    <x v="2"/>
    <s v="Zuschuss Donatelli"/>
    <s v="Home Office"/>
    <s v="Chattanooga"/>
    <x v="24"/>
    <n v="37421"/>
    <s v="South"/>
    <s v="FUR-FU-10004270"/>
    <x v="1"/>
    <s v="Furnishings"/>
    <n v="16.72"/>
    <n v="18"/>
    <n v="-1.2800000000000011"/>
    <n v="-0.19200000000000017"/>
  </r>
  <r>
    <x v="869"/>
    <d v="2018-11-28T00:00:00"/>
    <d v="2018-12-04T00:00:00"/>
    <x v="0"/>
    <x v="1"/>
    <x v="2"/>
    <s v="Lindsay Shagiari"/>
    <s v="Home Office"/>
    <s v="Baltimore"/>
    <x v="14"/>
    <n v="21215"/>
    <s v="East"/>
    <s v="FUR-FU-10004270"/>
    <x v="0"/>
    <s v="Furnishings"/>
    <n v="20.9"/>
    <n v="18"/>
    <n v="2.8999999999999986"/>
    <n v="0.43499999999999978"/>
  </r>
  <r>
    <x v="1418"/>
    <d v="2015-09-07T00:00:00"/>
    <d v="2015-09-12T00:00:00"/>
    <x v="1"/>
    <x v="0"/>
    <x v="3"/>
    <s v="Tom Boeckenhauer"/>
    <s v="Home Office"/>
    <s v="Tulsa"/>
    <x v="30"/>
    <n v="74133"/>
    <s v="Central"/>
    <s v="FUR-FU-10004270"/>
    <x v="0"/>
    <s v="Furnishings"/>
    <n v="57.69"/>
    <n v="57.69"/>
    <n v="0"/>
    <n v="0"/>
  </r>
  <r>
    <x v="1419"/>
    <d v="2016-12-01T00:00:00"/>
    <d v="2016-12-02T00:00:00"/>
    <x v="2"/>
    <x v="3"/>
    <x v="1"/>
    <s v="Neoma Murray"/>
    <s v="Home Office"/>
    <s v="Houston"/>
    <x v="13"/>
    <n v="77036"/>
    <s v="Central"/>
    <s v="FUR-FU-10004270"/>
    <x v="0"/>
    <s v="Furnishings"/>
    <n v="6.6879999999999997"/>
    <n v="5"/>
    <n v="1.6879999999999997"/>
    <n v="0.25319999999999993"/>
  </r>
  <r>
    <x v="1420"/>
    <d v="2017-01-07T00:00:00"/>
    <d v="2017-01-11T00:00:00"/>
    <x v="3"/>
    <x v="6"/>
    <x v="2"/>
    <s v="Neoma Murray"/>
    <s v="Home Office"/>
    <s v="Amarillo"/>
    <x v="13"/>
    <n v="79109"/>
    <s v="Central"/>
    <s v="FUR-FU-10004270"/>
    <x v="1"/>
    <s v="Furnishings"/>
    <n v="23.076000000000001"/>
    <n v="18"/>
    <n v="5.0760000000000005"/>
    <n v="0.76140000000000008"/>
  </r>
  <r>
    <x v="1421"/>
    <d v="2017-06-20T00:00:00"/>
    <d v="2017-06-25T00:00:00"/>
    <x v="3"/>
    <x v="4"/>
    <x v="2"/>
    <s v="Bill Shonely"/>
    <s v="Corporate"/>
    <s v="Oklahoma City"/>
    <x v="30"/>
    <n v="73120"/>
    <s v="Central"/>
    <s v="FUR-FU-10004270"/>
    <x v="0"/>
    <s v="Furnishings"/>
    <n v="57.69"/>
    <n v="57.69"/>
    <n v="0"/>
    <n v="0"/>
  </r>
  <r>
    <x v="667"/>
    <d v="2018-02-16T00:00:00"/>
    <d v="2018-02-21T00:00:00"/>
    <x v="0"/>
    <x v="11"/>
    <x v="2"/>
    <s v="Joy Smith"/>
    <s v="Home Office"/>
    <s v="Decatur"/>
    <x v="0"/>
    <n v="62521"/>
    <s v="Central"/>
    <s v="FUR-FU-10004270"/>
    <x v="0"/>
    <s v="Furnishings"/>
    <n v="7.6920000000000002"/>
    <n v="18"/>
    <n v="-10.308"/>
    <n v="-1.5462"/>
  </r>
  <r>
    <x v="1422"/>
    <d v="2016-06-28T00:00:00"/>
    <d v="2016-07-02T00:00:00"/>
    <x v="2"/>
    <x v="4"/>
    <x v="2"/>
    <s v="Craig Yedwab"/>
    <s v="Home Office"/>
    <s v="Gilbert"/>
    <x v="18"/>
    <n v="85234"/>
    <s v="West"/>
    <s v="FUR-FU-10004306"/>
    <x v="0"/>
    <s v="Furnishings"/>
    <n v="621.76"/>
    <n v="100"/>
    <n v="521.76"/>
    <n v="78.263999999999996"/>
  </r>
  <r>
    <x v="1423"/>
    <d v="2015-05-14T00:00:00"/>
    <d v="2015-05-20T00:00:00"/>
    <x v="1"/>
    <x v="2"/>
    <x v="2"/>
    <s v="Anthony Johnson"/>
    <s v="Corporate"/>
    <s v="Saint Petersburg"/>
    <x v="8"/>
    <n v="33710"/>
    <s v="South"/>
    <s v="FUR-FU-10004306"/>
    <x v="0"/>
    <s v="Furnishings"/>
    <n v="310.88"/>
    <n v="310.88"/>
    <n v="0"/>
    <n v="0"/>
  </r>
  <r>
    <x v="1424"/>
    <d v="2017-03-17T00:00:00"/>
    <d v="2017-03-17T00:00:00"/>
    <x v="3"/>
    <x v="5"/>
    <x v="1"/>
    <s v="Gary Zandusky"/>
    <s v="Home Office"/>
    <s v="Columbia"/>
    <x v="14"/>
    <n v="21044"/>
    <s v="East"/>
    <s v="FUR-FU-10004306"/>
    <x v="1"/>
    <s v="Furnishings"/>
    <n v="971.5"/>
    <n v="971.5"/>
    <n v="0"/>
    <n v="0"/>
  </r>
  <r>
    <x v="1425"/>
    <d v="2018-12-10T00:00:00"/>
    <d v="2018-12-12T00:00:00"/>
    <x v="0"/>
    <x v="3"/>
    <x v="0"/>
    <s v="Anthony Witt"/>
    <s v="Consumer"/>
    <s v="Philadelphia"/>
    <x v="12"/>
    <n v="19140"/>
    <s v="East"/>
    <s v="FUR-FU-10004306"/>
    <x v="0"/>
    <s v="Furnishings"/>
    <n v="310.88"/>
    <n v="310.88"/>
    <n v="0"/>
    <n v="0"/>
  </r>
  <r>
    <x v="653"/>
    <d v="2018-12-11T00:00:00"/>
    <d v="2018-12-11T00:00:00"/>
    <x v="0"/>
    <x v="3"/>
    <x v="1"/>
    <s v="Ralph Ritter"/>
    <s v="Home Office"/>
    <s v="Aurora"/>
    <x v="0"/>
    <n v="60505"/>
    <s v="Central"/>
    <s v="FUR-FU-10004306"/>
    <x v="0"/>
    <s v="Furnishings"/>
    <n v="77.72"/>
    <n v="77.72"/>
    <n v="0"/>
    <n v="0"/>
  </r>
  <r>
    <x v="1426"/>
    <d v="2015-07-25T00:00:00"/>
    <d v="2015-07-27T00:00:00"/>
    <x v="1"/>
    <x v="10"/>
    <x v="3"/>
    <s v="Ken Lonsdale"/>
    <s v="Home Office"/>
    <s v="San Francisco"/>
    <x v="1"/>
    <n v="94122"/>
    <s v="West"/>
    <s v="FUR-FU-10004351"/>
    <x v="0"/>
    <s v="Furnishings"/>
    <n v="77.92"/>
    <n v="77.92"/>
    <n v="0"/>
    <n v="0"/>
  </r>
  <r>
    <x v="1427"/>
    <d v="2016-12-14T00:00:00"/>
    <d v="2016-12-18T00:00:00"/>
    <x v="2"/>
    <x v="3"/>
    <x v="2"/>
    <s v="Eric Hoffmann"/>
    <s v="Home Office"/>
    <s v="Costa Mesa"/>
    <x v="1"/>
    <n v="92627"/>
    <s v="West"/>
    <s v="FUR-FU-10004351"/>
    <x v="0"/>
    <s v="Furnishings"/>
    <n v="29.22"/>
    <n v="29.22"/>
    <n v="0"/>
    <n v="0"/>
  </r>
  <r>
    <x v="1386"/>
    <d v="2018-12-03T00:00:00"/>
    <d v="2018-12-06T00:00:00"/>
    <x v="0"/>
    <x v="3"/>
    <x v="3"/>
    <s v="Lena Cacioppo"/>
    <s v="Home Office"/>
    <s v="Thornton"/>
    <x v="7"/>
    <n v="80229"/>
    <s v="West"/>
    <s v="FUR-FU-10004351"/>
    <x v="0"/>
    <s v="Furnishings"/>
    <n v="23.376000000000001"/>
    <n v="18"/>
    <n v="5.3760000000000012"/>
    <n v="0.80640000000000012"/>
  </r>
  <r>
    <x v="1428"/>
    <d v="2018-06-15T00:00:00"/>
    <d v="2018-06-20T00:00:00"/>
    <x v="0"/>
    <x v="4"/>
    <x v="2"/>
    <s v="Thomas Seio"/>
    <s v="Home Office"/>
    <s v="Nashville"/>
    <x v="24"/>
    <n v="37211"/>
    <s v="South"/>
    <s v="FUR-FU-10004351"/>
    <x v="0"/>
    <s v="Furnishings"/>
    <n v="31.167999999999999"/>
    <n v="31.167999999999999"/>
    <n v="0"/>
    <n v="0"/>
  </r>
  <r>
    <x v="1429"/>
    <d v="2016-11-10T00:00:00"/>
    <d v="2016-11-14T00:00:00"/>
    <x v="2"/>
    <x v="1"/>
    <x v="2"/>
    <s v="Philisse Overcash"/>
    <s v="Home Office"/>
    <s v="Roseville"/>
    <x v="37"/>
    <n v="55113"/>
    <s v="Central"/>
    <s v="FUR-FU-10004351"/>
    <x v="0"/>
    <s v="Furnishings"/>
    <n v="29.22"/>
    <n v="29.22"/>
    <n v="0"/>
    <n v="0"/>
  </r>
  <r>
    <x v="871"/>
    <d v="2017-06-04T00:00:00"/>
    <d v="2017-06-09T00:00:00"/>
    <x v="3"/>
    <x v="4"/>
    <x v="3"/>
    <s v="Ken Lonsdale"/>
    <s v="Corporate"/>
    <s v="Chicago"/>
    <x v="0"/>
    <n v="60610"/>
    <s v="Central"/>
    <s v="FUR-FU-10004351"/>
    <x v="0"/>
    <s v="Furnishings"/>
    <n v="11.688000000000001"/>
    <n v="11.688000000000001"/>
    <n v="0"/>
    <n v="0"/>
  </r>
  <r>
    <x v="1430"/>
    <d v="2015-04-07T00:00:00"/>
    <d v="2015-04-10T00:00:00"/>
    <x v="1"/>
    <x v="8"/>
    <x v="0"/>
    <s v="Pauline Johnson"/>
    <s v="Home Office"/>
    <s v="Mobile"/>
    <x v="36"/>
    <n v="36608"/>
    <s v="South"/>
    <s v="FUR-FU-10004415"/>
    <x v="0"/>
    <s v="Furnishings"/>
    <n v="8.9600000000000009"/>
    <n v="100"/>
    <n v="-91.039999999999992"/>
    <n v="-13.655999999999999"/>
  </r>
  <r>
    <x v="1431"/>
    <d v="2018-06-21T00:00:00"/>
    <d v="2018-06-25T00:00:00"/>
    <x v="0"/>
    <x v="4"/>
    <x v="3"/>
    <s v="Alan Shonely"/>
    <s v="Home Office"/>
    <s v="Cleveland"/>
    <x v="22"/>
    <n v="44105"/>
    <s v="East"/>
    <s v="FUR-FU-10004415"/>
    <x v="0"/>
    <s v="Furnishings"/>
    <n v="17.920000000000002"/>
    <n v="18"/>
    <n v="-7.9999999999998295E-2"/>
    <n v="-1.1999999999999744E-2"/>
  </r>
  <r>
    <x v="1432"/>
    <d v="2018-10-30T00:00:00"/>
    <d v="2018-11-03T00:00:00"/>
    <x v="0"/>
    <x v="9"/>
    <x v="2"/>
    <s v="Mick Crebagga"/>
    <s v="Home Office"/>
    <s v="Philadelphia"/>
    <x v="12"/>
    <n v="19140"/>
    <s v="East"/>
    <s v="FUR-FU-10004415"/>
    <x v="0"/>
    <s v="Furnishings"/>
    <n v="7.1680000000000001"/>
    <n v="5"/>
    <n v="2.1680000000000001"/>
    <n v="0.32519999999999999"/>
  </r>
  <r>
    <x v="1433"/>
    <d v="2017-06-11T00:00:00"/>
    <d v="2017-06-17T00:00:00"/>
    <x v="3"/>
    <x v="4"/>
    <x v="2"/>
    <s v="Mary Zewe"/>
    <s v="Corporate"/>
    <s v="Arlington"/>
    <x v="13"/>
    <n v="76017"/>
    <s v="Central"/>
    <s v="FUR-FU-10004415"/>
    <x v="0"/>
    <s v="Furnishings"/>
    <n v="12.544"/>
    <n v="12.544"/>
    <n v="0"/>
    <n v="0"/>
  </r>
  <r>
    <x v="1434"/>
    <d v="2018-04-15T00:00:00"/>
    <d v="2018-04-18T00:00:00"/>
    <x v="0"/>
    <x v="8"/>
    <x v="0"/>
    <s v="Adam Hart"/>
    <s v="Corporate"/>
    <s v="Henderson"/>
    <x v="27"/>
    <n v="89015"/>
    <s v="West"/>
    <s v="FUR-FU-10004460"/>
    <x v="0"/>
    <s v="Furnishings"/>
    <n v="196.45"/>
    <n v="80"/>
    <n v="116.44999999999999"/>
    <n v="17.467499999999998"/>
  </r>
  <r>
    <x v="833"/>
    <d v="2016-07-03T00:00:00"/>
    <d v="2016-07-05T00:00:00"/>
    <x v="2"/>
    <x v="10"/>
    <x v="0"/>
    <s v="Deirdre Greer"/>
    <s v="Home Office"/>
    <s v="Philadelphia"/>
    <x v="12"/>
    <n v="19134"/>
    <s v="East"/>
    <s v="FUR-FU-10004460"/>
    <x v="0"/>
    <s v="Furnishings"/>
    <n v="282.88799999999998"/>
    <n v="282.88799999999998"/>
    <n v="0"/>
    <n v="0"/>
  </r>
  <r>
    <x v="1435"/>
    <d v="2016-03-29T00:00:00"/>
    <d v="2016-03-31T00:00:00"/>
    <x v="2"/>
    <x v="5"/>
    <x v="3"/>
    <s v="Richard Bierner"/>
    <s v="Home Office"/>
    <s v="San Diego"/>
    <x v="1"/>
    <n v="92105"/>
    <s v="West"/>
    <s v="FUR-FU-10004586"/>
    <x v="0"/>
    <s v="Furnishings"/>
    <n v="19.920000000000002"/>
    <n v="18"/>
    <n v="1.9200000000000017"/>
    <n v="0.28800000000000026"/>
  </r>
  <r>
    <x v="1436"/>
    <d v="2017-09-22T00:00:00"/>
    <d v="2017-09-28T00:00:00"/>
    <x v="3"/>
    <x v="0"/>
    <x v="2"/>
    <s v="Ann Steele"/>
    <s v="Corporate"/>
    <s v="Louisville"/>
    <x v="21"/>
    <n v="40214"/>
    <s v="South"/>
    <s v="FUR-FU-10004586"/>
    <x v="0"/>
    <s v="Furnishings"/>
    <n v="13.28"/>
    <n v="13.28"/>
    <n v="0"/>
    <n v="0"/>
  </r>
  <r>
    <x v="1437"/>
    <d v="2015-08-24T00:00:00"/>
    <d v="2015-08-26T00:00:00"/>
    <x v="1"/>
    <x v="7"/>
    <x v="0"/>
    <s v="Jennifer Patt"/>
    <s v="Home Office"/>
    <s v="Oceanside"/>
    <x v="5"/>
    <n v="11572"/>
    <s v="East"/>
    <s v="FUR-FU-10004586"/>
    <x v="0"/>
    <s v="Furnishings"/>
    <n v="13.28"/>
    <n v="13.28"/>
    <n v="0"/>
    <n v="0"/>
  </r>
  <r>
    <x v="614"/>
    <d v="2018-09-29T00:00:00"/>
    <d v="2018-09-29T00:00:00"/>
    <x v="0"/>
    <x v="0"/>
    <x v="1"/>
    <s v="Maureen Gastineau"/>
    <s v="Home Office"/>
    <s v="Mentor"/>
    <x v="22"/>
    <n v="44060"/>
    <s v="East"/>
    <s v="FUR-FU-10004586"/>
    <x v="0"/>
    <s v="Furnishings"/>
    <n v="21.248000000000001"/>
    <n v="18"/>
    <n v="3.2480000000000011"/>
    <n v="0.48720000000000013"/>
  </r>
  <r>
    <x v="1438"/>
    <d v="2015-10-17T00:00:00"/>
    <d v="2015-10-19T00:00:00"/>
    <x v="1"/>
    <x v="9"/>
    <x v="3"/>
    <s v="Evan Bailliet"/>
    <s v="Home Office"/>
    <s v="Houston"/>
    <x v="13"/>
    <n v="77095"/>
    <s v="Central"/>
    <s v="FUR-FU-10004586"/>
    <x v="0"/>
    <s v="Furnishings"/>
    <n v="5.3120000000000003"/>
    <n v="5"/>
    <n v="0.31200000000000028"/>
    <n v="4.6800000000000043E-2"/>
  </r>
  <r>
    <x v="722"/>
    <d v="2018-12-28T00:00:00"/>
    <d v="2019-01-01T00:00:00"/>
    <x v="0"/>
    <x v="3"/>
    <x v="2"/>
    <s v="Lori Olson"/>
    <s v="Home Office"/>
    <s v="Peoria"/>
    <x v="0"/>
    <n v="61604"/>
    <s v="Central"/>
    <s v="FUR-FU-10004586"/>
    <x v="0"/>
    <s v="Furnishings"/>
    <n v="7.968"/>
    <n v="18"/>
    <n v="-10.032"/>
    <n v="-1.5047999999999999"/>
  </r>
  <r>
    <x v="1036"/>
    <d v="2015-01-26T00:00:00"/>
    <d v="2015-01-31T00:00:00"/>
    <x v="1"/>
    <x v="6"/>
    <x v="2"/>
    <s v="Shirley Daniels"/>
    <s v="Home Office"/>
    <s v="Alexandria"/>
    <x v="17"/>
    <n v="22304"/>
    <s v="South"/>
    <s v="FUR-FU-10004587"/>
    <x v="0"/>
    <s v="Furnishings"/>
    <n v="62.82"/>
    <n v="62.82"/>
    <n v="0"/>
    <n v="0"/>
  </r>
  <r>
    <x v="1439"/>
    <d v="2016-06-25T00:00:00"/>
    <d v="2016-06-28T00:00:00"/>
    <x v="2"/>
    <x v="4"/>
    <x v="0"/>
    <s v="Mark Van Huff"/>
    <s v="Home Office"/>
    <s v="Houston"/>
    <x v="13"/>
    <n v="77041"/>
    <s v="Central"/>
    <s v="FUR-FU-10004587"/>
    <x v="0"/>
    <s v="Furnishings"/>
    <n v="75.384"/>
    <n v="75.384"/>
    <n v="0"/>
    <n v="0"/>
  </r>
  <r>
    <x v="1440"/>
    <d v="2015-03-18T00:00:00"/>
    <d v="2015-03-24T00:00:00"/>
    <x v="1"/>
    <x v="5"/>
    <x v="2"/>
    <s v="Sample Company A"/>
    <s v="Home Office"/>
    <s v="Burbank"/>
    <x v="1"/>
    <n v="91505"/>
    <s v="West"/>
    <s v="FUR-FU-10004597"/>
    <x v="0"/>
    <s v="Furnishings"/>
    <n v="111"/>
    <n v="111"/>
    <n v="0"/>
    <n v="0"/>
  </r>
  <r>
    <x v="1441"/>
    <d v="2016-12-12T00:00:00"/>
    <d v="2016-12-16T00:00:00"/>
    <x v="2"/>
    <x v="3"/>
    <x v="2"/>
    <s v="Helen Abelman"/>
    <s v="Consumer"/>
    <s v="San Jose"/>
    <x v="1"/>
    <n v="95123"/>
    <s v="West"/>
    <s v="FUR-FU-10004597"/>
    <x v="0"/>
    <s v="Furnishings"/>
    <n v="166.5"/>
    <n v="166.5"/>
    <n v="0"/>
    <n v="0"/>
  </r>
  <r>
    <x v="1442"/>
    <d v="2018-02-03T00:00:00"/>
    <d v="2018-02-07T00:00:00"/>
    <x v="0"/>
    <x v="11"/>
    <x v="3"/>
    <s v="Ross DeVincentis"/>
    <s v="Home Office"/>
    <s v="Chicago"/>
    <x v="0"/>
    <n v="60610"/>
    <s v="Central"/>
    <s v="FUR-FU-10004597"/>
    <x v="0"/>
    <s v="Furnishings"/>
    <n v="22.2"/>
    <n v="18"/>
    <n v="4.1999999999999993"/>
    <n v="0.62999999999999989"/>
  </r>
  <r>
    <x v="1443"/>
    <d v="2018-04-20T00:00:00"/>
    <d v="2018-04-26T00:00:00"/>
    <x v="0"/>
    <x v="8"/>
    <x v="2"/>
    <s v="Sanjit Jacobs"/>
    <s v="Home Office"/>
    <s v="Chicago"/>
    <x v="0"/>
    <n v="60610"/>
    <s v="Central"/>
    <s v="FUR-FU-10004597"/>
    <x v="0"/>
    <s v="Furnishings"/>
    <n v="44.4"/>
    <n v="44.4"/>
    <n v="0"/>
    <n v="0"/>
  </r>
  <r>
    <x v="1444"/>
    <d v="2018-04-21T00:00:00"/>
    <d v="2018-04-24T00:00:00"/>
    <x v="0"/>
    <x v="8"/>
    <x v="0"/>
    <s v="Joni Wasserman"/>
    <s v="Home Office"/>
    <s v="Seattle"/>
    <x v="6"/>
    <n v="98103"/>
    <s v="West"/>
    <s v="FUR-FU-10004622"/>
    <x v="0"/>
    <s v="Furnishings"/>
    <n v="162.6"/>
    <n v="162.6"/>
    <n v="0"/>
    <n v="0"/>
  </r>
  <r>
    <x v="1445"/>
    <d v="2016-04-04T00:00:00"/>
    <d v="2016-04-08T00:00:00"/>
    <x v="2"/>
    <x v="8"/>
    <x v="2"/>
    <s v="Nicole Fjeld"/>
    <s v="Home Office"/>
    <s v="New York City"/>
    <x v="5"/>
    <n v="10009"/>
    <s v="East"/>
    <s v="FUR-FU-10004622"/>
    <x v="0"/>
    <s v="Furnishings"/>
    <n v="108.4"/>
    <n v="108.4"/>
    <n v="0"/>
    <n v="0"/>
  </r>
  <r>
    <x v="1446"/>
    <d v="2018-09-03T00:00:00"/>
    <d v="2018-09-08T00:00:00"/>
    <x v="0"/>
    <x v="0"/>
    <x v="2"/>
    <s v="Arthur Gainer"/>
    <s v="Consumer"/>
    <s v="Dallas"/>
    <x v="13"/>
    <n v="75217"/>
    <s v="Central"/>
    <s v="FUR-FU-10004622"/>
    <x v="0"/>
    <s v="Furnishings"/>
    <n v="108.4"/>
    <n v="108.4"/>
    <n v="0"/>
    <n v="0"/>
  </r>
  <r>
    <x v="1327"/>
    <d v="2017-11-05T00:00:00"/>
    <d v="2017-11-07T00:00:00"/>
    <x v="3"/>
    <x v="1"/>
    <x v="0"/>
    <s v="Liz Willingham"/>
    <s v="Corporate"/>
    <s v="Virginia Beach"/>
    <x v="17"/>
    <n v="23464"/>
    <s v="South"/>
    <s v="FUR-FU-10004665"/>
    <x v="2"/>
    <s v="Furnishings"/>
    <n v="273.95999999999998"/>
    <n v="273.95999999999998"/>
    <n v="0"/>
    <n v="0"/>
  </r>
  <r>
    <x v="1447"/>
    <d v="2018-11-19T00:00:00"/>
    <d v="2018-11-23T00:00:00"/>
    <x v="0"/>
    <x v="1"/>
    <x v="2"/>
    <s v="Adrian Barton"/>
    <s v="Home Office"/>
    <s v="Henderson"/>
    <x v="21"/>
    <n v="42420"/>
    <s v="South"/>
    <s v="FUR-FU-10004665"/>
    <x v="0"/>
    <s v="Furnishings"/>
    <n v="821.88"/>
    <n v="80"/>
    <n v="741.88"/>
    <n v="111.282"/>
  </r>
  <r>
    <x v="1418"/>
    <d v="2015-09-07T00:00:00"/>
    <d v="2015-09-12T00:00:00"/>
    <x v="1"/>
    <x v="0"/>
    <x v="3"/>
    <s v="Tom Boeckenhauer"/>
    <s v="Home Office"/>
    <s v="Tulsa"/>
    <x v="30"/>
    <n v="74133"/>
    <s v="Central"/>
    <s v="FUR-FU-10004665"/>
    <x v="0"/>
    <s v="Furnishings"/>
    <n v="821.88"/>
    <n v="821.88"/>
    <n v="0"/>
    <n v="0"/>
  </r>
  <r>
    <x v="1408"/>
    <d v="2018-04-08T00:00:00"/>
    <d v="2018-04-12T00:00:00"/>
    <x v="0"/>
    <x v="8"/>
    <x v="2"/>
    <s v="Nicole Hansen"/>
    <s v="Home Office"/>
    <s v="Oak Park"/>
    <x v="10"/>
    <n v="48237"/>
    <s v="Central"/>
    <s v="FUR-FU-10004665"/>
    <x v="0"/>
    <s v="Furnishings"/>
    <n v="273.95999999999998"/>
    <n v="273.95999999999998"/>
    <n v="0"/>
    <n v="0"/>
  </r>
  <r>
    <x v="346"/>
    <d v="2018-10-05T00:00:00"/>
    <d v="2018-10-10T00:00:00"/>
    <x v="0"/>
    <x v="9"/>
    <x v="2"/>
    <s v="Greg Guthrie"/>
    <s v="Home Office"/>
    <s v="Chico"/>
    <x v="1"/>
    <n v="95928"/>
    <s v="West"/>
    <s v="FUR-FU-10004666"/>
    <x v="0"/>
    <s v="Furnishings"/>
    <n v="72.900000000000006"/>
    <n v="72.900000000000006"/>
    <n v="0"/>
    <n v="0"/>
  </r>
  <r>
    <x v="1448"/>
    <d v="2016-06-11T00:00:00"/>
    <d v="2016-06-16T00:00:00"/>
    <x v="2"/>
    <x v="4"/>
    <x v="2"/>
    <s v="Brian Dahlen"/>
    <s v="Home Office"/>
    <s v="Monroe"/>
    <x v="2"/>
    <n v="71203"/>
    <s v="South"/>
    <s v="FUR-FU-10004666"/>
    <x v="0"/>
    <s v="Furnishings"/>
    <n v="29.16"/>
    <n v="29.16"/>
    <n v="0"/>
    <n v="0"/>
  </r>
  <r>
    <x v="1449"/>
    <d v="2015-07-26T00:00:00"/>
    <d v="2015-07-30T00:00:00"/>
    <x v="1"/>
    <x v="10"/>
    <x v="2"/>
    <s v="Luke Foster"/>
    <s v="Home Office"/>
    <s v="San Antonio"/>
    <x v="13"/>
    <n v="78207"/>
    <s v="Central"/>
    <s v="FUR-FU-10004666"/>
    <x v="0"/>
    <s v="Furnishings"/>
    <n v="17.495999999999999"/>
    <n v="18"/>
    <n v="-0.50400000000000134"/>
    <n v="-7.5600000000000195E-2"/>
  </r>
  <r>
    <x v="1450"/>
    <d v="2015-09-17T00:00:00"/>
    <d v="2015-09-21T00:00:00"/>
    <x v="1"/>
    <x v="0"/>
    <x v="2"/>
    <s v="Bradley Nguyen"/>
    <s v="Home Office"/>
    <s v="Seattle"/>
    <x v="6"/>
    <n v="98103"/>
    <s v="West"/>
    <s v="FUR-FU-10004671"/>
    <x v="0"/>
    <s v="Furnishings"/>
    <n v="35.340000000000003"/>
    <n v="35.340000000000003"/>
    <n v="0"/>
    <n v="0"/>
  </r>
  <r>
    <x v="1451"/>
    <d v="2015-11-04T00:00:00"/>
    <d v="2015-11-08T00:00:00"/>
    <x v="1"/>
    <x v="1"/>
    <x v="2"/>
    <s v="MaryBeth Skach"/>
    <s v="Home Office"/>
    <s v="San Diego"/>
    <x v="1"/>
    <n v="92037"/>
    <s v="West"/>
    <s v="FUR-FU-10004671"/>
    <x v="0"/>
    <s v="Furnishings"/>
    <n v="35.340000000000003"/>
    <n v="35.340000000000003"/>
    <n v="0"/>
    <n v="0"/>
  </r>
  <r>
    <x v="1452"/>
    <d v="2018-11-06T00:00:00"/>
    <d v="2018-11-09T00:00:00"/>
    <x v="0"/>
    <x v="1"/>
    <x v="3"/>
    <s v="Jill Fjeld"/>
    <s v="Consumer"/>
    <s v="Fayetteville"/>
    <x v="9"/>
    <n v="28314"/>
    <s v="South"/>
    <s v="FUR-FU-10004671"/>
    <x v="0"/>
    <s v="Furnishings"/>
    <n v="28.271999999999998"/>
    <n v="28.271999999999998"/>
    <n v="0"/>
    <n v="0"/>
  </r>
  <r>
    <x v="1052"/>
    <d v="2018-04-20T00:00:00"/>
    <d v="2018-04-23T00:00:00"/>
    <x v="0"/>
    <x v="8"/>
    <x v="0"/>
    <s v="Cynthia Voltz"/>
    <s v="Corporate"/>
    <s v="Philadelphia"/>
    <x v="12"/>
    <n v="19120"/>
    <s v="East"/>
    <s v="FUR-FU-10004671"/>
    <x v="0"/>
    <s v="Furnishings"/>
    <n v="42.408000000000001"/>
    <n v="42.408000000000001"/>
    <n v="0"/>
    <n v="0"/>
  </r>
  <r>
    <x v="1453"/>
    <d v="2017-09-05T00:00:00"/>
    <d v="2017-09-07T00:00:00"/>
    <x v="3"/>
    <x v="0"/>
    <x v="0"/>
    <s v="Elizabeth Moffitt"/>
    <s v="Home Office"/>
    <s v="Houston"/>
    <x v="13"/>
    <n v="77036"/>
    <s v="Central"/>
    <s v="FUR-FU-10004671"/>
    <x v="1"/>
    <s v="Furnishings"/>
    <n v="21.204000000000001"/>
    <n v="18"/>
    <n v="3.2040000000000006"/>
    <n v="0.48060000000000008"/>
  </r>
  <r>
    <x v="1454"/>
    <d v="2017-09-08T00:00:00"/>
    <d v="2017-09-14T00:00:00"/>
    <x v="3"/>
    <x v="0"/>
    <x v="2"/>
    <s v="Sanjit Engle"/>
    <s v="Corporate"/>
    <s v="Wheeling"/>
    <x v="0"/>
    <n v="60090"/>
    <s v="Central"/>
    <s v="FUR-FU-10004671"/>
    <x v="0"/>
    <s v="Furnishings"/>
    <n v="14.135999999999999"/>
    <n v="14.135999999999999"/>
    <n v="0"/>
    <n v="0"/>
  </r>
  <r>
    <x v="1455"/>
    <d v="2017-03-13T00:00:00"/>
    <d v="2017-03-15T00:00:00"/>
    <x v="3"/>
    <x v="5"/>
    <x v="3"/>
    <s v="Edward Hooks"/>
    <s v="Corporate"/>
    <s v="San Francisco"/>
    <x v="1"/>
    <n v="94109"/>
    <s v="West"/>
    <s v="FUR-FU-10004712"/>
    <x v="0"/>
    <s v="Furnishings"/>
    <n v="28.28"/>
    <n v="28.28"/>
    <n v="0"/>
    <n v="0"/>
  </r>
  <r>
    <x v="1456"/>
    <d v="2018-10-19T00:00:00"/>
    <d v="2018-10-23T00:00:00"/>
    <x v="0"/>
    <x v="9"/>
    <x v="2"/>
    <s v="Michael Paige"/>
    <s v="Home Office"/>
    <s v="Lawrence"/>
    <x v="26"/>
    <n v="1841"/>
    <s v="East"/>
    <s v="FUR-FU-10004712"/>
    <x v="0"/>
    <s v="Furnishings"/>
    <n v="56.56"/>
    <n v="56.56"/>
    <n v="0"/>
    <n v="0"/>
  </r>
  <r>
    <x v="1457"/>
    <d v="2016-09-06T00:00:00"/>
    <d v="2016-09-12T00:00:00"/>
    <x v="2"/>
    <x v="0"/>
    <x v="2"/>
    <s v="Beth Thompson"/>
    <s v="Home Office"/>
    <s v="Seattle"/>
    <x v="6"/>
    <n v="98103"/>
    <s v="West"/>
    <s v="FUR-FU-10004748"/>
    <x v="0"/>
    <s v="Furnishings"/>
    <n v="191.82"/>
    <n v="174.82"/>
    <n v="17"/>
    <n v="2.5499999999999998"/>
  </r>
  <r>
    <x v="1458"/>
    <d v="2017-12-05T00:00:00"/>
    <d v="2017-12-06T00:00:00"/>
    <x v="3"/>
    <x v="3"/>
    <x v="0"/>
    <s v="James Galang"/>
    <s v="Corporate"/>
    <s v="Murray"/>
    <x v="21"/>
    <n v="42071"/>
    <s v="South"/>
    <s v="FUR-FU-10004748"/>
    <x v="2"/>
    <s v="Furnishings"/>
    <n v="191.82"/>
    <n v="174.82"/>
    <n v="17"/>
    <n v="2.5499999999999998"/>
  </r>
  <r>
    <x v="1459"/>
    <d v="2017-09-04T00:00:00"/>
    <d v="2017-09-08T00:00:00"/>
    <x v="3"/>
    <x v="0"/>
    <x v="2"/>
    <s v="Christina VanderZanden"/>
    <s v="Corporate"/>
    <s v="New York City"/>
    <x v="5"/>
    <n v="10011"/>
    <s v="East"/>
    <s v="FUR-FU-10004748"/>
    <x v="0"/>
    <s v="Furnishings"/>
    <n v="63.94"/>
    <n v="63.94"/>
    <n v="0"/>
    <n v="0"/>
  </r>
  <r>
    <x v="527"/>
    <d v="2017-04-18T00:00:00"/>
    <d v="2017-04-23T00:00:00"/>
    <x v="3"/>
    <x v="8"/>
    <x v="2"/>
    <s v="Thea Hudgings"/>
    <s v="Corporate"/>
    <s v="Houston"/>
    <x v="13"/>
    <n v="77070"/>
    <s v="Central"/>
    <s v="FUR-FU-10004748"/>
    <x v="0"/>
    <s v="Furnishings"/>
    <n v="127.88"/>
    <n v="127.88"/>
    <n v="0"/>
    <n v="0"/>
  </r>
  <r>
    <x v="1045"/>
    <d v="2016-01-13T00:00:00"/>
    <d v="2016-01-17T00:00:00"/>
    <x v="2"/>
    <x v="6"/>
    <x v="2"/>
    <s v="Philip Brown"/>
    <s v="Home Office"/>
    <s v="Los Angeles"/>
    <x v="1"/>
    <n v="90004"/>
    <s v="West"/>
    <s v="FUR-FU-10004845"/>
    <x v="0"/>
    <s v="Furnishings"/>
    <n v="464.85"/>
    <n v="464.85"/>
    <n v="0"/>
    <n v="0"/>
  </r>
  <r>
    <x v="1460"/>
    <d v="2018-11-13T00:00:00"/>
    <d v="2018-11-16T00:00:00"/>
    <x v="0"/>
    <x v="1"/>
    <x v="3"/>
    <s v="Stefania Perrino"/>
    <s v="Home Office"/>
    <s v="Buffalo"/>
    <x v="5"/>
    <n v="14215"/>
    <s v="East"/>
    <s v="FUR-FU-10004845"/>
    <x v="0"/>
    <s v="Furnishings"/>
    <n v="154.94999999999999"/>
    <n v="154.94999999999999"/>
    <n v="0"/>
    <n v="0"/>
  </r>
  <r>
    <x v="1461"/>
    <d v="2017-11-13T00:00:00"/>
    <d v="2017-11-17T00:00:00"/>
    <x v="3"/>
    <x v="1"/>
    <x v="2"/>
    <s v="Philisse Overcash"/>
    <s v="Home Office"/>
    <s v="Seattle"/>
    <x v="6"/>
    <n v="98103"/>
    <s v="West"/>
    <s v="FUR-FU-10004848"/>
    <x v="1"/>
    <s v="Furnishings"/>
    <n v="19.54"/>
    <n v="18"/>
    <n v="1.5399999999999991"/>
    <n v="0.23099999999999987"/>
  </r>
  <r>
    <x v="1462"/>
    <d v="2018-06-17T00:00:00"/>
    <d v="2018-06-21T00:00:00"/>
    <x v="0"/>
    <x v="4"/>
    <x v="3"/>
    <s v="Philip Fox"/>
    <s v="Home Office"/>
    <s v="Olympia"/>
    <x v="6"/>
    <n v="98502"/>
    <s v="West"/>
    <s v="FUR-FU-10004848"/>
    <x v="0"/>
    <s v="Furnishings"/>
    <n v="155.25"/>
    <n v="155.25"/>
    <n v="0"/>
    <n v="0"/>
  </r>
  <r>
    <x v="451"/>
    <d v="2018-08-07T00:00:00"/>
    <d v="2018-08-11T00:00:00"/>
    <x v="0"/>
    <x v="7"/>
    <x v="2"/>
    <s v="Jeremy Lonsdale"/>
    <s v="Home Office"/>
    <s v="Westminster"/>
    <x v="1"/>
    <n v="92683"/>
    <s v="West"/>
    <s v="FUR-FU-10004848"/>
    <x v="0"/>
    <s v="Furnishings"/>
    <n v="51.75"/>
    <n v="51.75"/>
    <n v="0"/>
    <n v="0"/>
  </r>
  <r>
    <x v="530"/>
    <d v="2018-09-29T00:00:00"/>
    <d v="2018-10-02T00:00:00"/>
    <x v="0"/>
    <x v="0"/>
    <x v="0"/>
    <s v="Patrick Gardner"/>
    <s v="Home Office"/>
    <s v="Bakersfield"/>
    <x v="1"/>
    <n v="93309"/>
    <s v="West"/>
    <s v="FUR-FU-10004848"/>
    <x v="0"/>
    <s v="Furnishings"/>
    <n v="51.75"/>
    <n v="51.75"/>
    <n v="0"/>
    <n v="0"/>
  </r>
  <r>
    <x v="1463"/>
    <d v="2017-07-14T00:00:00"/>
    <d v="2017-07-19T00:00:00"/>
    <x v="3"/>
    <x v="10"/>
    <x v="2"/>
    <s v="Anemone Ratner"/>
    <s v="Corporate"/>
    <s v="Columbus"/>
    <x v="19"/>
    <n v="31907"/>
    <s v="South"/>
    <s v="FUR-FU-10004848"/>
    <x v="0"/>
    <s v="Furnishings"/>
    <n v="51.75"/>
    <n v="51.75"/>
    <n v="0"/>
    <n v="0"/>
  </r>
  <r>
    <x v="633"/>
    <d v="2016-07-11T00:00:00"/>
    <d v="2016-07-13T00:00:00"/>
    <x v="2"/>
    <x v="10"/>
    <x v="0"/>
    <s v="Clytie Kelty"/>
    <s v="Home Office"/>
    <s v="Philadelphia"/>
    <x v="12"/>
    <n v="19134"/>
    <s v="East"/>
    <s v="FUR-FU-10004848"/>
    <x v="0"/>
    <s v="Furnishings"/>
    <n v="289.8"/>
    <n v="289.8"/>
    <n v="0"/>
    <n v="0"/>
  </r>
  <r>
    <x v="219"/>
    <d v="2016-09-17T00:00:00"/>
    <d v="2016-09-21T00:00:00"/>
    <x v="2"/>
    <x v="0"/>
    <x v="2"/>
    <s v="Tracy Blumstein"/>
    <s v="Home Office"/>
    <s v="Philadelphia"/>
    <x v="12"/>
    <n v="19140"/>
    <s v="East"/>
    <s v="FUR-FU-10004848"/>
    <x v="0"/>
    <s v="Furnishings"/>
    <n v="124.2"/>
    <n v="124.2"/>
    <n v="0"/>
    <n v="0"/>
  </r>
  <r>
    <x v="1464"/>
    <d v="2017-03-29T00:00:00"/>
    <d v="2017-04-02T00:00:00"/>
    <x v="3"/>
    <x v="5"/>
    <x v="2"/>
    <s v="Janet Martin"/>
    <s v="Corporate"/>
    <s v="New York City"/>
    <x v="5"/>
    <n v="10009"/>
    <s v="East"/>
    <s v="FUR-FU-10004848"/>
    <x v="2"/>
    <s v="Furnishings"/>
    <n v="414"/>
    <n v="414"/>
    <n v="0"/>
    <n v="0"/>
  </r>
  <r>
    <x v="1465"/>
    <d v="2017-05-06T00:00:00"/>
    <d v="2017-05-10T00:00:00"/>
    <x v="3"/>
    <x v="2"/>
    <x v="2"/>
    <s v="Brad Eason"/>
    <s v="Corporate"/>
    <s v="Lorain"/>
    <x v="22"/>
    <n v="44052"/>
    <s v="East"/>
    <s v="FUR-FU-10004848"/>
    <x v="0"/>
    <s v="Furnishings"/>
    <n v="54.712000000000003"/>
    <n v="54.712000000000003"/>
    <n v="0"/>
    <n v="0"/>
  </r>
  <r>
    <x v="1466"/>
    <d v="2017-09-05T00:00:00"/>
    <d v="2017-09-07T00:00:00"/>
    <x v="3"/>
    <x v="0"/>
    <x v="3"/>
    <s v="Jonathan Doherty"/>
    <s v="Corporate"/>
    <s v="Philadelphia"/>
    <x v="12"/>
    <n v="19140"/>
    <s v="East"/>
    <s v="FUR-FU-10004848"/>
    <x v="0"/>
    <s v="Furnishings"/>
    <n v="82.8"/>
    <n v="82.8"/>
    <n v="0"/>
    <n v="0"/>
  </r>
  <r>
    <x v="1467"/>
    <d v="2018-07-17T00:00:00"/>
    <d v="2018-07-23T00:00:00"/>
    <x v="0"/>
    <x v="10"/>
    <x v="2"/>
    <s v="Bill Eplett"/>
    <s v="Home Office"/>
    <s v="Rome"/>
    <x v="5"/>
    <n v="13440"/>
    <s v="East"/>
    <s v="FUR-FU-10004848"/>
    <x v="0"/>
    <s v="Furnishings"/>
    <n v="39.08"/>
    <n v="39.08"/>
    <n v="0"/>
    <n v="0"/>
  </r>
  <r>
    <x v="1468"/>
    <d v="2018-03-04T00:00:00"/>
    <d v="2018-03-06T00:00:00"/>
    <x v="0"/>
    <x v="5"/>
    <x v="3"/>
    <s v="Tonja Turnell"/>
    <s v="Home Office"/>
    <s v="Houston"/>
    <x v="13"/>
    <n v="77095"/>
    <s v="Central"/>
    <s v="FUR-FU-10004848"/>
    <x v="0"/>
    <s v="Furnishings"/>
    <n v="103.5"/>
    <n v="103.5"/>
    <n v="0"/>
    <n v="0"/>
  </r>
  <r>
    <x v="484"/>
    <d v="2017-07-25T00:00:00"/>
    <d v="2017-07-31T00:00:00"/>
    <x v="3"/>
    <x v="10"/>
    <x v="2"/>
    <s v="Sanjit Chand"/>
    <s v="Corporate"/>
    <s v="Costa Mesa"/>
    <x v="1"/>
    <n v="92627"/>
    <s v="West"/>
    <s v="FUR-FU-10004864"/>
    <x v="2"/>
    <s v="Furnishings"/>
    <n v="255.76"/>
    <n v="255.76"/>
    <n v="0"/>
    <n v="0"/>
  </r>
  <r>
    <x v="1469"/>
    <d v="2017-12-12T00:00:00"/>
    <d v="2017-12-16T00:00:00"/>
    <x v="3"/>
    <x v="3"/>
    <x v="2"/>
    <s v="Roy Franz√∂sisch"/>
    <s v="Corporate"/>
    <s v="Pasadena"/>
    <x v="1"/>
    <n v="91104"/>
    <s v="West"/>
    <s v="FUR-FU-10004864"/>
    <x v="2"/>
    <s v="Furnishings"/>
    <n v="383.64"/>
    <n v="383.64"/>
    <n v="0"/>
    <n v="0"/>
  </r>
  <r>
    <x v="1147"/>
    <d v="2018-04-23T00:00:00"/>
    <d v="2018-04-25T00:00:00"/>
    <x v="0"/>
    <x v="8"/>
    <x v="3"/>
    <s v="Jay Fein"/>
    <s v="Home Office"/>
    <s v="Pasadena"/>
    <x v="1"/>
    <n v="91104"/>
    <s v="West"/>
    <s v="FUR-FU-10004864"/>
    <x v="0"/>
    <s v="Furnishings"/>
    <n v="24.14"/>
    <n v="24.14"/>
    <n v="0"/>
    <n v="0"/>
  </r>
  <r>
    <x v="64"/>
    <d v="2018-09-19T00:00:00"/>
    <d v="2018-09-25T00:00:00"/>
    <x v="0"/>
    <x v="0"/>
    <x v="2"/>
    <s v="Justin Ritter"/>
    <s v="Corporate"/>
    <s v="Springfield"/>
    <x v="23"/>
    <n v="97477"/>
    <s v="West"/>
    <s v="FUR-FU-10004864"/>
    <x v="0"/>
    <s v="Furnishings"/>
    <n v="409.21600000000001"/>
    <n v="409.21600000000001"/>
    <n v="0"/>
    <n v="0"/>
  </r>
  <r>
    <x v="1470"/>
    <d v="2017-03-13T00:00:00"/>
    <d v="2017-03-18T00:00:00"/>
    <x v="3"/>
    <x v="5"/>
    <x v="2"/>
    <s v="Adam Bellavance"/>
    <s v="Corporate"/>
    <s v="Waynesboro"/>
    <x v="17"/>
    <n v="22980"/>
    <s v="South"/>
    <s v="FUR-FU-10004864"/>
    <x v="0"/>
    <s v="Furnishings"/>
    <n v="127.88"/>
    <n v="80"/>
    <n v="47.879999999999995"/>
    <n v="7.1819999999999995"/>
  </r>
  <r>
    <x v="1137"/>
    <d v="2018-10-02T00:00:00"/>
    <d v="2018-10-05T00:00:00"/>
    <x v="0"/>
    <x v="9"/>
    <x v="0"/>
    <s v="Dean percer"/>
    <s v="Home Office"/>
    <s v="Knoxville"/>
    <x v="24"/>
    <n v="37918"/>
    <s v="South"/>
    <s v="FUR-FU-10004864"/>
    <x v="0"/>
    <s v="Furnishings"/>
    <n v="9.6560000000000006"/>
    <n v="9.6560000000000006"/>
    <n v="0"/>
    <n v="0"/>
  </r>
  <r>
    <x v="1471"/>
    <d v="2017-08-01T00:00:00"/>
    <d v="2017-08-03T00:00:00"/>
    <x v="3"/>
    <x v="7"/>
    <x v="3"/>
    <s v="Khloe Miller"/>
    <s v="Home Office"/>
    <s v="Philadelphia"/>
    <x v="12"/>
    <n v="19140"/>
    <s v="East"/>
    <s v="FUR-FU-10004864"/>
    <x v="1"/>
    <s v="Furnishings"/>
    <n v="19.312000000000001"/>
    <n v="18"/>
    <n v="1.3120000000000012"/>
    <n v="0.19680000000000017"/>
  </r>
  <r>
    <x v="1472"/>
    <d v="2017-09-01T00:00:00"/>
    <d v="2017-09-07T00:00:00"/>
    <x v="3"/>
    <x v="0"/>
    <x v="2"/>
    <s v="Patrick Gardner"/>
    <s v="Corporate"/>
    <s v="New York City"/>
    <x v="5"/>
    <n v="10011"/>
    <s v="East"/>
    <s v="FUR-FU-10004864"/>
    <x v="2"/>
    <s v="Furnishings"/>
    <n v="191.82"/>
    <n v="174.82"/>
    <n v="17"/>
    <n v="2.5499999999999998"/>
  </r>
  <r>
    <x v="1176"/>
    <d v="2017-09-17T00:00:00"/>
    <d v="2017-09-22T00:00:00"/>
    <x v="3"/>
    <x v="0"/>
    <x v="2"/>
    <s v="Patrick O'Donnell"/>
    <s v="Corporate"/>
    <s v="Marlborough"/>
    <x v="26"/>
    <n v="1752"/>
    <s v="East"/>
    <s v="FUR-FU-10004864"/>
    <x v="2"/>
    <s v="Furnishings"/>
    <n v="191.82"/>
    <n v="174.82"/>
    <n v="17"/>
    <n v="2.5499999999999998"/>
  </r>
  <r>
    <x v="1473"/>
    <d v="2017-12-02T00:00:00"/>
    <d v="2017-12-08T00:00:00"/>
    <x v="3"/>
    <x v="3"/>
    <x v="2"/>
    <s v="Deborah Brumfield"/>
    <s v="Corporate"/>
    <s v="Providence"/>
    <x v="4"/>
    <n v="2908"/>
    <s v="East"/>
    <s v="FUR-FU-10004864"/>
    <x v="0"/>
    <s v="Furnishings"/>
    <n v="72.42"/>
    <n v="72.42"/>
    <n v="0"/>
    <n v="0"/>
  </r>
  <r>
    <x v="1474"/>
    <d v="2018-09-22T00:00:00"/>
    <d v="2018-09-24T00:00:00"/>
    <x v="0"/>
    <x v="0"/>
    <x v="3"/>
    <s v="Logan Currie"/>
    <s v="Home Office"/>
    <s v="New York City"/>
    <x v="5"/>
    <n v="10035"/>
    <s v="East"/>
    <s v="FUR-FU-10004864"/>
    <x v="0"/>
    <s v="Furnishings"/>
    <n v="12.07"/>
    <n v="12.07"/>
    <n v="0"/>
    <n v="0"/>
  </r>
  <r>
    <x v="1475"/>
    <d v="2015-01-07T00:00:00"/>
    <d v="2015-01-12T00:00:00"/>
    <x v="1"/>
    <x v="6"/>
    <x v="2"/>
    <s v="Vivek Sundaresam"/>
    <s v="Home Office"/>
    <s v="Huntsville"/>
    <x v="13"/>
    <n v="77340"/>
    <s v="Central"/>
    <s v="FUR-FU-10004864"/>
    <x v="0"/>
    <s v="Furnishings"/>
    <n v="76.727999999999994"/>
    <n v="76.727999999999994"/>
    <n v="0"/>
    <n v="0"/>
  </r>
  <r>
    <x v="1143"/>
    <d v="2016-06-15T00:00:00"/>
    <d v="2016-06-20T00:00:00"/>
    <x v="2"/>
    <x v="4"/>
    <x v="2"/>
    <s v="Peter Fuller"/>
    <s v="Home Office"/>
    <s v="Gilbert"/>
    <x v="18"/>
    <n v="85234"/>
    <s v="West"/>
    <s v="FUR-FU-10004904"/>
    <x v="0"/>
    <s v="Furnishings"/>
    <n v="364.70400000000001"/>
    <n v="100"/>
    <n v="264.70400000000001"/>
    <n v="39.705599999999997"/>
  </r>
  <r>
    <x v="1476"/>
    <d v="2015-12-27T00:00:00"/>
    <d v="2016-01-01T00:00:00"/>
    <x v="1"/>
    <x v="3"/>
    <x v="3"/>
    <s v="Karl Braun"/>
    <s v="Consumer"/>
    <s v="Cleveland"/>
    <x v="22"/>
    <n v="44105"/>
    <s v="East"/>
    <s v="FUR-FU-10004904"/>
    <x v="0"/>
    <s v="Furnishings"/>
    <n v="182.352"/>
    <n v="165.352"/>
    <n v="17"/>
    <n v="2.5499999999999998"/>
  </r>
  <r>
    <x v="1477"/>
    <d v="2017-12-19T00:00:00"/>
    <d v="2017-12-21T00:00:00"/>
    <x v="3"/>
    <x v="3"/>
    <x v="3"/>
    <s v="Clay Ludtke"/>
    <s v="Corporate"/>
    <s v="Reading"/>
    <x v="12"/>
    <n v="19601"/>
    <s v="East"/>
    <s v="FUR-FU-10004904"/>
    <x v="2"/>
    <s v="Furnishings"/>
    <n v="303.92"/>
    <n v="303.92"/>
    <n v="0"/>
    <n v="0"/>
  </r>
  <r>
    <x v="1478"/>
    <d v="2016-11-28T00:00:00"/>
    <d v="2016-12-03T00:00:00"/>
    <x v="2"/>
    <x v="1"/>
    <x v="2"/>
    <s v="Lena Creighton"/>
    <s v="Home Office"/>
    <s v="Champaign"/>
    <x v="0"/>
    <n v="61821"/>
    <s v="Central"/>
    <s v="FUR-FU-10004904"/>
    <x v="0"/>
    <s v="Furnishings"/>
    <n v="151.96"/>
    <n v="151.96"/>
    <n v="0"/>
    <n v="0"/>
  </r>
  <r>
    <x v="183"/>
    <d v="2016-11-02T00:00:00"/>
    <d v="2016-11-06T00:00:00"/>
    <x v="2"/>
    <x v="1"/>
    <x v="2"/>
    <s v="Liz Thompson"/>
    <s v="Home Office"/>
    <s v="San Diego"/>
    <x v="1"/>
    <n v="92105"/>
    <s v="West"/>
    <s v="FUR-FU-10004909"/>
    <x v="0"/>
    <s v="Furnishings"/>
    <n v="96.96"/>
    <n v="96.96"/>
    <n v="0"/>
    <n v="0"/>
  </r>
  <r>
    <x v="306"/>
    <d v="2018-06-19T00:00:00"/>
    <d v="2018-06-21T00:00:00"/>
    <x v="0"/>
    <x v="4"/>
    <x v="3"/>
    <s v="Katharine Harms"/>
    <s v="Home Office"/>
    <s v="Newark"/>
    <x v="22"/>
    <n v="43055"/>
    <s v="East"/>
    <s v="FUR-FU-10004909"/>
    <x v="0"/>
    <s v="Furnishings"/>
    <n v="38.783999999999999"/>
    <n v="38.783999999999999"/>
    <n v="0"/>
    <n v="0"/>
  </r>
  <r>
    <x v="1479"/>
    <d v="2017-10-08T00:00:00"/>
    <d v="2017-10-14T00:00:00"/>
    <x v="3"/>
    <x v="9"/>
    <x v="2"/>
    <s v="Bart Watters"/>
    <s v="Corporate"/>
    <s v="Houston"/>
    <x v="13"/>
    <n v="77070"/>
    <s v="Central"/>
    <s v="FUR-FU-10004909"/>
    <x v="0"/>
    <s v="Furnishings"/>
    <n v="51.712000000000003"/>
    <n v="51.712000000000003"/>
    <n v="0"/>
    <n v="0"/>
  </r>
  <r>
    <x v="1480"/>
    <d v="2018-11-23T00:00:00"/>
    <d v="2018-11-27T00:00:00"/>
    <x v="0"/>
    <x v="1"/>
    <x v="2"/>
    <s v="Christopher Martinez"/>
    <s v="Home Office"/>
    <s v="Chicago"/>
    <x v="0"/>
    <n v="60610"/>
    <s v="Central"/>
    <s v="FUR-FU-10004909"/>
    <x v="0"/>
    <s v="Furnishings"/>
    <n v="6.4640000000000004"/>
    <n v="5"/>
    <n v="1.4640000000000004"/>
    <n v="0.21960000000000005"/>
  </r>
  <r>
    <x v="29"/>
    <d v="2015-09-20T00:00:00"/>
    <d v="2015-09-24T00:00:00"/>
    <x v="1"/>
    <x v="0"/>
    <x v="2"/>
    <s v="Duane Noonan"/>
    <s v="Home Office"/>
    <s v="Columbia"/>
    <x v="14"/>
    <n v="21044"/>
    <s v="East"/>
    <s v="FUR-FU-10004952"/>
    <x v="0"/>
    <s v="Furnishings"/>
    <n v="164.22"/>
    <n v="164.22"/>
    <n v="0"/>
    <n v="0"/>
  </r>
  <r>
    <x v="1481"/>
    <d v="2017-09-17T00:00:00"/>
    <d v="2017-09-22T00:00:00"/>
    <x v="3"/>
    <x v="0"/>
    <x v="2"/>
    <s v="Laura Armstrong"/>
    <s v="Corporate"/>
    <s v="Bangor"/>
    <x v="46"/>
    <n v="4401"/>
    <s v="East"/>
    <s v="FUR-FU-10004952"/>
    <x v="0"/>
    <s v="Furnishings"/>
    <n v="109.48"/>
    <n v="109.48"/>
    <n v="0"/>
    <n v="0"/>
  </r>
  <r>
    <x v="1482"/>
    <d v="2018-12-08T00:00:00"/>
    <d v="2018-12-10T00:00:00"/>
    <x v="0"/>
    <x v="3"/>
    <x v="3"/>
    <s v="Delfina Latchford"/>
    <s v="Consumer"/>
    <s v="New York City"/>
    <x v="5"/>
    <n v="10035"/>
    <s v="East"/>
    <s v="FUR-FU-10004952"/>
    <x v="0"/>
    <s v="Furnishings"/>
    <n v="109.48"/>
    <n v="109.48"/>
    <n v="0"/>
    <n v="0"/>
  </r>
  <r>
    <x v="1483"/>
    <d v="2016-10-15T00:00:00"/>
    <d v="2016-10-15T00:00:00"/>
    <x v="2"/>
    <x v="9"/>
    <x v="1"/>
    <s v="Claire Gute"/>
    <s v="Home Office"/>
    <s v="Dallas"/>
    <x v="13"/>
    <n v="75217"/>
    <s v="Central"/>
    <s v="FUR-FU-10004952"/>
    <x v="0"/>
    <s v="Furnishings"/>
    <n v="131.376"/>
    <n v="131.376"/>
    <n v="0"/>
    <n v="0"/>
  </r>
  <r>
    <x v="1484"/>
    <d v="2017-12-18T00:00:00"/>
    <d v="2017-12-23T00:00:00"/>
    <x v="3"/>
    <x v="3"/>
    <x v="2"/>
    <s v="Henry Goldwyn"/>
    <s v="Corporate"/>
    <s v="Los Angeles"/>
    <x v="1"/>
    <n v="90032"/>
    <s v="West"/>
    <s v="FUR-FU-10004960"/>
    <x v="2"/>
    <s v="Furnishings"/>
    <n v="183.84"/>
    <n v="166.84"/>
    <n v="17"/>
    <n v="2.5499999999999998"/>
  </r>
  <r>
    <x v="1358"/>
    <d v="2018-08-21T00:00:00"/>
    <d v="2018-08-27T00:00:00"/>
    <x v="0"/>
    <x v="7"/>
    <x v="2"/>
    <s v="Tracy Hopkins"/>
    <s v="Home Office"/>
    <s v="Columbia"/>
    <x v="14"/>
    <n v="21044"/>
    <s v="East"/>
    <s v="FUR-FU-10004960"/>
    <x v="0"/>
    <s v="Furnishings"/>
    <n v="91.92"/>
    <n v="91.92"/>
    <n v="0"/>
    <n v="0"/>
  </r>
  <r>
    <x v="1485"/>
    <d v="2018-09-01T00:00:00"/>
    <d v="2018-09-05T00:00:00"/>
    <x v="0"/>
    <x v="0"/>
    <x v="3"/>
    <s v="Bradley Nguyen"/>
    <s v="Consumer"/>
    <s v="New York City"/>
    <x v="5"/>
    <n v="10009"/>
    <s v="East"/>
    <s v="FUR-FU-10004960"/>
    <x v="0"/>
    <s v="Furnishings"/>
    <n v="114.9"/>
    <n v="114.9"/>
    <n v="0"/>
    <n v="0"/>
  </r>
  <r>
    <x v="1486"/>
    <d v="2018-05-27T00:00:00"/>
    <d v="2018-05-29T00:00:00"/>
    <x v="0"/>
    <x v="2"/>
    <x v="0"/>
    <s v="James Galang"/>
    <s v="Home Office"/>
    <s v="Pocatello"/>
    <x v="40"/>
    <n v="83201"/>
    <s v="West"/>
    <s v="FUR-FU-10004963"/>
    <x v="0"/>
    <s v="Furnishings"/>
    <n v="35"/>
    <n v="35"/>
    <n v="0"/>
    <n v="0"/>
  </r>
  <r>
    <x v="1487"/>
    <d v="2018-12-14T00:00:00"/>
    <d v="2018-12-18T00:00:00"/>
    <x v="0"/>
    <x v="3"/>
    <x v="2"/>
    <s v="Mike Pelletier"/>
    <s v="Home Office"/>
    <s v="San Diego"/>
    <x v="1"/>
    <n v="92024"/>
    <s v="West"/>
    <s v="FUR-FU-10004963"/>
    <x v="0"/>
    <s v="Furnishings"/>
    <n v="26.25"/>
    <n v="26.25"/>
    <n v="0"/>
    <n v="0"/>
  </r>
  <r>
    <x v="1488"/>
    <d v="2018-12-25T00:00:00"/>
    <d v="2018-12-28T00:00:00"/>
    <x v="0"/>
    <x v="3"/>
    <x v="0"/>
    <s v="Jennifer Halladay"/>
    <s v="Home Office"/>
    <s v="Hialeah"/>
    <x v="8"/>
    <n v="33012"/>
    <s v="South"/>
    <s v="FUR-FU-10004963"/>
    <x v="0"/>
    <s v="Furnishings"/>
    <n v="21"/>
    <n v="18"/>
    <n v="3"/>
    <n v="0.44999999999999996"/>
  </r>
  <r>
    <x v="1489"/>
    <d v="2017-09-23T00:00:00"/>
    <d v="2017-09-26T00:00:00"/>
    <x v="3"/>
    <x v="0"/>
    <x v="3"/>
    <s v="Joni Sundaresam"/>
    <s v="Corporate"/>
    <s v="Lancaster"/>
    <x v="22"/>
    <n v="43130"/>
    <s v="East"/>
    <s v="FUR-FU-10004963"/>
    <x v="0"/>
    <s v="Furnishings"/>
    <n v="28"/>
    <n v="28"/>
    <n v="0"/>
    <n v="0"/>
  </r>
  <r>
    <x v="830"/>
    <d v="2018-10-23T00:00:00"/>
    <d v="2018-10-24T00:00:00"/>
    <x v="0"/>
    <x v="9"/>
    <x v="0"/>
    <s v="Adam Hart"/>
    <s v="Home Office"/>
    <s v="Cranston"/>
    <x v="4"/>
    <n v="2920"/>
    <s v="East"/>
    <s v="FUR-FU-10004963"/>
    <x v="0"/>
    <s v="Furnishings"/>
    <n v="35"/>
    <n v="80"/>
    <n v="-45"/>
    <n v="-6.75"/>
  </r>
  <r>
    <x v="1490"/>
    <d v="2016-04-13T00:00:00"/>
    <d v="2016-04-19T00:00:00"/>
    <x v="2"/>
    <x v="8"/>
    <x v="2"/>
    <s v="Bill Tyler"/>
    <s v="Home Office"/>
    <s v="Los Angeles"/>
    <x v="1"/>
    <n v="90036"/>
    <s v="West"/>
    <s v="FUR-FU-10004973"/>
    <x v="0"/>
    <s v="Furnishings"/>
    <n v="37.68"/>
    <n v="100"/>
    <n v="-62.32"/>
    <n v="-9.347999999999999"/>
  </r>
  <r>
    <x v="1491"/>
    <d v="2016-06-18T00:00:00"/>
    <d v="2016-06-23T00:00:00"/>
    <x v="2"/>
    <x v="4"/>
    <x v="2"/>
    <s v="Skye Norling"/>
    <s v="Home Office"/>
    <s v="Peoria"/>
    <x v="18"/>
    <n v="85345"/>
    <s v="West"/>
    <s v="FUR-FU-10004973"/>
    <x v="0"/>
    <s v="Furnishings"/>
    <n v="75.36"/>
    <n v="100"/>
    <n v="-24.64"/>
    <n v="-3.6959999999999997"/>
  </r>
  <r>
    <x v="1492"/>
    <d v="2018-03-30T00:00:00"/>
    <d v="2018-04-01T00:00:00"/>
    <x v="0"/>
    <x v="5"/>
    <x v="3"/>
    <s v="Alan Barnes"/>
    <s v="Home Office"/>
    <s v="Lakewood"/>
    <x v="1"/>
    <n v="90712"/>
    <s v="West"/>
    <s v="FUR-FU-10004973"/>
    <x v="0"/>
    <s v="Furnishings"/>
    <n v="94.2"/>
    <n v="100"/>
    <n v="-5.7999999999999972"/>
    <n v="-0.86999999999999955"/>
  </r>
  <r>
    <x v="1493"/>
    <d v="2018-08-27T00:00:00"/>
    <d v="2018-08-31T00:00:00"/>
    <x v="0"/>
    <x v="7"/>
    <x v="2"/>
    <s v="Sarah Foster"/>
    <s v="Consumer"/>
    <s v="Mesa"/>
    <x v="18"/>
    <n v="85204"/>
    <s v="West"/>
    <s v="FUR-FU-10004973"/>
    <x v="0"/>
    <s v="Furnishings"/>
    <n v="120.57599999999999"/>
    <n v="120.57599999999999"/>
    <n v="0"/>
    <n v="0"/>
  </r>
  <r>
    <x v="1494"/>
    <d v="2018-01-12T00:00:00"/>
    <d v="2018-01-17T00:00:00"/>
    <x v="0"/>
    <x v="6"/>
    <x v="3"/>
    <s v="Dianna Arnett"/>
    <s v="Home Office"/>
    <s v="Washington"/>
    <x v="35"/>
    <n v="20016"/>
    <s v="East"/>
    <s v="FUR-FU-10004973"/>
    <x v="0"/>
    <s v="Furnishings"/>
    <n v="37.68"/>
    <n v="37.68"/>
    <n v="0"/>
    <n v="0"/>
  </r>
  <r>
    <x v="654"/>
    <d v="2018-02-17T00:00:00"/>
    <d v="2018-02-20T00:00:00"/>
    <x v="0"/>
    <x v="11"/>
    <x v="0"/>
    <s v="Christine Kargatis"/>
    <s v="Home Office"/>
    <s v="Troy"/>
    <x v="22"/>
    <n v="45373"/>
    <s v="East"/>
    <s v="FUR-FU-10004973"/>
    <x v="0"/>
    <s v="Furnishings"/>
    <n v="30.143999999999998"/>
    <n v="30.143999999999998"/>
    <n v="0"/>
    <n v="0"/>
  </r>
  <r>
    <x v="1495"/>
    <d v="2017-04-30T00:00:00"/>
    <d v="2017-05-05T00:00:00"/>
    <x v="3"/>
    <x v="8"/>
    <x v="2"/>
    <s v="Ben Ferrer"/>
    <s v="Home Office"/>
    <s v="Dallas"/>
    <x v="13"/>
    <n v="75081"/>
    <s v="Central"/>
    <s v="FUR-FU-10004973"/>
    <x v="1"/>
    <s v="Furnishings"/>
    <n v="22.608000000000001"/>
    <n v="18"/>
    <n v="4.6080000000000005"/>
    <n v="0.69120000000000004"/>
  </r>
  <r>
    <x v="1496"/>
    <d v="2017-05-17T00:00:00"/>
    <d v="2017-05-20T00:00:00"/>
    <x v="3"/>
    <x v="2"/>
    <x v="0"/>
    <s v="Luke Weiss"/>
    <s v="Home Office"/>
    <s v="Chicago"/>
    <x v="0"/>
    <n v="60653"/>
    <s v="Central"/>
    <s v="FUR-FU-10004973"/>
    <x v="1"/>
    <s v="Furnishings"/>
    <n v="22.608000000000001"/>
    <n v="18"/>
    <n v="4.6080000000000005"/>
    <n v="0.69120000000000004"/>
  </r>
  <r>
    <x v="309"/>
    <d v="2017-07-07T00:00:00"/>
    <d v="2017-07-11T00:00:00"/>
    <x v="3"/>
    <x v="10"/>
    <x v="3"/>
    <s v="Barry Franz√∂sisch"/>
    <s v="Corporate"/>
    <s v="Aurora"/>
    <x v="0"/>
    <n v="60505"/>
    <s v="Central"/>
    <s v="FUR-FU-10004973"/>
    <x v="0"/>
    <s v="Furnishings"/>
    <n v="60.287999999999997"/>
    <n v="60.287999999999997"/>
    <n v="0"/>
    <n v="0"/>
  </r>
  <r>
    <x v="1497"/>
    <d v="2017-08-23T00:00:00"/>
    <d v="2017-08-30T00:00:00"/>
    <x v="3"/>
    <x v="7"/>
    <x v="2"/>
    <s v="Mick Hernandez"/>
    <s v="Home Office"/>
    <s v="Pharr"/>
    <x v="13"/>
    <n v="78577"/>
    <s v="Central"/>
    <s v="FUR-FU-10004973"/>
    <x v="1"/>
    <s v="Furnishings"/>
    <n v="22.608000000000001"/>
    <n v="18"/>
    <n v="4.6080000000000005"/>
    <n v="0.69120000000000004"/>
  </r>
  <r>
    <x v="1063"/>
    <d v="2018-05-18T00:00:00"/>
    <d v="2018-05-22T00:00:00"/>
    <x v="0"/>
    <x v="2"/>
    <x v="2"/>
    <s v="Brendan Murry"/>
    <s v="Home Office"/>
    <s v="Chicago"/>
    <x v="0"/>
    <n v="60653"/>
    <s v="Central"/>
    <s v="FUR-FU-10004973"/>
    <x v="0"/>
    <s v="Furnishings"/>
    <n v="22.608000000000001"/>
    <n v="18"/>
    <n v="4.6080000000000005"/>
    <n v="0.69120000000000004"/>
  </r>
  <r>
    <x v="1498"/>
    <d v="2018-09-04T00:00:00"/>
    <d v="2018-09-08T00:00:00"/>
    <x v="0"/>
    <x v="0"/>
    <x v="3"/>
    <s v="Greg Maxwell"/>
    <s v="Corporate"/>
    <s v="Los Angeles"/>
    <x v="1"/>
    <n v="90036"/>
    <s v="West"/>
    <s v="FUR-TA-10000198"/>
    <x v="0"/>
    <s v="Tables"/>
    <n v="1322.3520000000001"/>
    <n v="1322.3520000000001"/>
    <n v="0"/>
    <n v="0"/>
  </r>
  <r>
    <x v="1499"/>
    <d v="2016-01-28T00:00:00"/>
    <d v="2016-01-31T00:00:00"/>
    <x v="2"/>
    <x v="6"/>
    <x v="3"/>
    <s v="Joseph Holt"/>
    <s v="Home Office"/>
    <s v="Concord"/>
    <x v="9"/>
    <n v="28027"/>
    <s v="South"/>
    <s v="FUR-TA-10000198"/>
    <x v="0"/>
    <s v="Tables"/>
    <n v="4297.6440000000002"/>
    <n v="3297.6440000000002"/>
    <n v="1000"/>
    <n v="150"/>
  </r>
  <r>
    <x v="1137"/>
    <d v="2018-10-02T00:00:00"/>
    <d v="2018-10-05T00:00:00"/>
    <x v="0"/>
    <x v="9"/>
    <x v="0"/>
    <s v="Dean percer"/>
    <s v="Home Office"/>
    <s v="Knoxville"/>
    <x v="24"/>
    <n v="37918"/>
    <s v="South"/>
    <s v="FUR-TA-10000198"/>
    <x v="0"/>
    <s v="Tables"/>
    <n v="2314.116"/>
    <n v="2314.116"/>
    <n v="0"/>
    <n v="0"/>
  </r>
  <r>
    <x v="1500"/>
    <d v="2017-12-15T00:00:00"/>
    <d v="2017-12-19T00:00:00"/>
    <x v="3"/>
    <x v="3"/>
    <x v="2"/>
    <s v="Michael Paige"/>
    <s v="Home Office"/>
    <s v="Detroit"/>
    <x v="10"/>
    <n v="48205"/>
    <s v="Central"/>
    <s v="FUR-TA-10000198"/>
    <x v="1"/>
    <s v="Tables"/>
    <n v="1652.94"/>
    <n v="1652.94"/>
    <n v="0"/>
    <n v="0"/>
  </r>
  <r>
    <x v="1501"/>
    <d v="2016-09-25T00:00:00"/>
    <d v="2016-09-30T00:00:00"/>
    <x v="2"/>
    <x v="0"/>
    <x v="2"/>
    <s v="Emily Burns"/>
    <s v="Home Office"/>
    <s v="Orem"/>
    <x v="28"/>
    <n v="84057"/>
    <s v="West"/>
    <s v="FUR-TA-10000577"/>
    <x v="0"/>
    <s v="Tables"/>
    <n v="1044.6300000000001"/>
    <n v="894.63000000000011"/>
    <n v="150"/>
    <n v="22.5"/>
  </r>
  <r>
    <x v="1502"/>
    <d v="2016-11-16T00:00:00"/>
    <d v="2016-11-20T00:00:00"/>
    <x v="2"/>
    <x v="1"/>
    <x v="2"/>
    <s v="Heather Kirkland"/>
    <s v="Home Office"/>
    <s v="Boise"/>
    <x v="40"/>
    <n v="83704"/>
    <s v="West"/>
    <s v="FUR-TA-10000577"/>
    <x v="0"/>
    <s v="Tables"/>
    <n v="696.42"/>
    <n v="696.42"/>
    <n v="0"/>
    <n v="0"/>
  </r>
  <r>
    <x v="1503"/>
    <d v="2017-12-13T00:00:00"/>
    <d v="2017-12-20T00:00:00"/>
    <x v="3"/>
    <x v="3"/>
    <x v="2"/>
    <s v="Rob Williams"/>
    <s v="Home Office"/>
    <s v="Torrance"/>
    <x v="1"/>
    <n v="90503"/>
    <s v="West"/>
    <s v="FUR-TA-10000577"/>
    <x v="1"/>
    <s v="Tables"/>
    <n v="1114.2719999999999"/>
    <n v="964.27199999999993"/>
    <n v="150"/>
    <n v="22.5"/>
  </r>
  <r>
    <x v="1504"/>
    <d v="2016-04-26T00:00:00"/>
    <d v="2016-04-30T00:00:00"/>
    <x v="2"/>
    <x v="8"/>
    <x v="2"/>
    <s v="Sue Ann Reed"/>
    <s v="Home Office"/>
    <s v="Daytona Beach"/>
    <x v="8"/>
    <n v="32114"/>
    <s v="South"/>
    <s v="FUR-TA-10000577"/>
    <x v="0"/>
    <s v="Tables"/>
    <n v="191.5155"/>
    <n v="174.5155"/>
    <n v="17"/>
    <n v="2.5499999999999998"/>
  </r>
  <r>
    <x v="1505"/>
    <d v="2016-10-11T00:00:00"/>
    <d v="2016-10-18T00:00:00"/>
    <x v="2"/>
    <x v="9"/>
    <x v="2"/>
    <s v="Sean O'Donnell"/>
    <s v="Home Office"/>
    <s v="Fort Lauderdale"/>
    <x v="8"/>
    <n v="33311"/>
    <s v="South"/>
    <s v="FUR-TA-10000577"/>
    <x v="0"/>
    <s v="Tables"/>
    <n v="957.57749999999999"/>
    <n v="957.57749999999999"/>
    <n v="0"/>
    <n v="0"/>
  </r>
  <r>
    <x v="1506"/>
    <d v="2018-06-30T00:00:00"/>
    <d v="2018-06-30T00:00:00"/>
    <x v="0"/>
    <x v="4"/>
    <x v="1"/>
    <s v="Sheri Gordon"/>
    <s v="Consumer"/>
    <s v="New York City"/>
    <x v="5"/>
    <n v="10011"/>
    <s v="East"/>
    <s v="FUR-TA-10000577"/>
    <x v="0"/>
    <s v="Tables"/>
    <n v="1044.6300000000001"/>
    <n v="894.63000000000011"/>
    <n v="150"/>
    <n v="22.5"/>
  </r>
  <r>
    <x v="815"/>
    <d v="2015-11-25T00:00:00"/>
    <d v="2015-11-30T00:00:00"/>
    <x v="1"/>
    <x v="1"/>
    <x v="2"/>
    <s v="Matt Collister"/>
    <s v="Corporate"/>
    <s v="Arlington"/>
    <x v="13"/>
    <n v="76017"/>
    <s v="Central"/>
    <s v="FUR-TA-10000577"/>
    <x v="0"/>
    <s v="Tables"/>
    <n v="1218.7349999999999"/>
    <n v="1218.7349999999999"/>
    <n v="0"/>
    <n v="0"/>
  </r>
  <r>
    <x v="1507"/>
    <d v="2018-12-14T00:00:00"/>
    <d v="2018-12-19T00:00:00"/>
    <x v="0"/>
    <x v="3"/>
    <x v="2"/>
    <s v="Lena Creighton"/>
    <s v="Consumer"/>
    <s v="Plano"/>
    <x v="13"/>
    <n v="75023"/>
    <s v="Central"/>
    <s v="FUR-TA-10000577"/>
    <x v="0"/>
    <s v="Tables"/>
    <n v="974.98800000000006"/>
    <n v="974.98800000000006"/>
    <n v="0"/>
    <n v="0"/>
  </r>
  <r>
    <x v="1508"/>
    <d v="2018-08-28T00:00:00"/>
    <d v="2018-09-03T00:00:00"/>
    <x v="0"/>
    <x v="7"/>
    <x v="2"/>
    <s v="Kristina Nunn"/>
    <s v="Home Office"/>
    <s v="Seattle"/>
    <x v="6"/>
    <n v="98105"/>
    <s v="West"/>
    <s v="FUR-TA-10000617"/>
    <x v="0"/>
    <s v="Tables"/>
    <n v="1137.75"/>
    <n v="1137.75"/>
    <n v="0"/>
    <n v="0"/>
  </r>
  <r>
    <x v="1509"/>
    <d v="2018-11-24T00:00:00"/>
    <d v="2018-11-24T00:00:00"/>
    <x v="0"/>
    <x v="1"/>
    <x v="1"/>
    <s v="Beth Paige"/>
    <s v="Consumer"/>
    <s v="Los Angeles"/>
    <x v="1"/>
    <n v="90008"/>
    <s v="West"/>
    <s v="FUR-TA-10000617"/>
    <x v="0"/>
    <s v="Tables"/>
    <n v="364.08"/>
    <n v="364.08"/>
    <n v="0"/>
    <n v="0"/>
  </r>
  <r>
    <x v="1510"/>
    <d v="2015-12-20T00:00:00"/>
    <d v="2015-12-21T00:00:00"/>
    <x v="1"/>
    <x v="3"/>
    <x v="0"/>
    <s v="Penelope Sewall"/>
    <s v="Home Office"/>
    <s v="Harrisonburg"/>
    <x v="17"/>
    <n v="22801"/>
    <s v="South"/>
    <s v="FUR-TA-10000617"/>
    <x v="0"/>
    <s v="Tables"/>
    <n v="455.1"/>
    <n v="455.1"/>
    <n v="0"/>
    <n v="0"/>
  </r>
  <r>
    <x v="1511"/>
    <d v="2016-11-27T00:00:00"/>
    <d v="2016-12-02T00:00:00"/>
    <x v="2"/>
    <x v="1"/>
    <x v="2"/>
    <s v="Denny Ordway"/>
    <s v="Home Office"/>
    <s v="Pembroke Pines"/>
    <x v="8"/>
    <n v="33024"/>
    <s v="South"/>
    <s v="FUR-TA-10000617"/>
    <x v="0"/>
    <s v="Tables"/>
    <n v="375.45749999999998"/>
    <n v="225.45749999999998"/>
    <n v="150"/>
    <n v="22.5"/>
  </r>
  <r>
    <x v="1512"/>
    <d v="2015-10-21T00:00:00"/>
    <d v="2015-10-22T00:00:00"/>
    <x v="1"/>
    <x v="9"/>
    <x v="0"/>
    <s v="Tracy Blumstein"/>
    <s v="Consumer"/>
    <s v="Fairfield"/>
    <x v="22"/>
    <n v="45014"/>
    <s v="East"/>
    <s v="FUR-TA-10000617"/>
    <x v="0"/>
    <s v="Tables"/>
    <n v="409.59"/>
    <n v="409.59"/>
    <n v="0"/>
    <n v="0"/>
  </r>
  <r>
    <x v="1513"/>
    <d v="2017-01-03T00:00:00"/>
    <d v="2017-01-08T00:00:00"/>
    <x v="3"/>
    <x v="6"/>
    <x v="2"/>
    <s v="Bill Overfelt"/>
    <s v="Corporate"/>
    <s v="Broken Arrow"/>
    <x v="30"/>
    <n v="74012"/>
    <s v="Central"/>
    <s v="FUR-TA-10000617"/>
    <x v="1"/>
    <s v="Tables"/>
    <n v="1592.85"/>
    <n v="1592.85"/>
    <n v="0"/>
    <n v="0"/>
  </r>
  <r>
    <x v="1514"/>
    <d v="2015-04-06T00:00:00"/>
    <d v="2015-04-12T00:00:00"/>
    <x v="1"/>
    <x v="8"/>
    <x v="2"/>
    <s v="Scott Cohen"/>
    <s v="Home Office"/>
    <s v="Seattle"/>
    <x v="6"/>
    <n v="98115"/>
    <s v="West"/>
    <s v="FUR-TA-10000688"/>
    <x v="0"/>
    <s v="Tables"/>
    <n v="653.54999999999995"/>
    <n v="653.54999999999995"/>
    <n v="0"/>
    <n v="0"/>
  </r>
  <r>
    <x v="1515"/>
    <d v="2018-06-25T00:00:00"/>
    <d v="2018-06-29T00:00:00"/>
    <x v="0"/>
    <x v="4"/>
    <x v="3"/>
    <s v="Anne McFarland"/>
    <s v="Home Office"/>
    <s v="Seattle"/>
    <x v="6"/>
    <n v="98115"/>
    <s v="West"/>
    <s v="FUR-TA-10000688"/>
    <x v="0"/>
    <s v="Tables"/>
    <n v="871.4"/>
    <n v="871.4"/>
    <n v="0"/>
    <n v="0"/>
  </r>
  <r>
    <x v="1516"/>
    <d v="2016-04-13T00:00:00"/>
    <d v="2016-04-17T00:00:00"/>
    <x v="2"/>
    <x v="8"/>
    <x v="2"/>
    <s v="Frank Preis"/>
    <s v="Home Office"/>
    <s v="Huntsville"/>
    <x v="13"/>
    <n v="77340"/>
    <s v="Central"/>
    <s v="FUR-TA-10000688"/>
    <x v="0"/>
    <s v="Tables"/>
    <n v="609.98"/>
    <n v="609.98"/>
    <n v="0"/>
    <n v="0"/>
  </r>
  <r>
    <x v="950"/>
    <d v="2016-11-16T00:00:00"/>
    <d v="2016-11-18T00:00:00"/>
    <x v="2"/>
    <x v="1"/>
    <x v="3"/>
    <s v="Mike Pelletier"/>
    <s v="Home Office"/>
    <s v="Milwaukee"/>
    <x v="16"/>
    <n v="53209"/>
    <s v="Central"/>
    <s v="FUR-TA-10000688"/>
    <x v="0"/>
    <s v="Tables"/>
    <n v="653.54999999999995"/>
    <n v="653.54999999999995"/>
    <n v="0"/>
    <n v="0"/>
  </r>
  <r>
    <x v="1192"/>
    <d v="2018-06-09T00:00:00"/>
    <d v="2018-06-13T00:00:00"/>
    <x v="0"/>
    <x v="4"/>
    <x v="2"/>
    <s v="Meg O'Connel"/>
    <s v="Home Office"/>
    <s v="Chicago"/>
    <x v="0"/>
    <n v="60653"/>
    <s v="Central"/>
    <s v="FUR-TA-10000688"/>
    <x v="0"/>
    <s v="Tables"/>
    <n v="108.925"/>
    <n v="108.925"/>
    <n v="0"/>
    <n v="0"/>
  </r>
  <r>
    <x v="1517"/>
    <d v="2018-06-19T00:00:00"/>
    <d v="2018-06-26T00:00:00"/>
    <x v="0"/>
    <x v="4"/>
    <x v="2"/>
    <s v="Deborah Brumfield"/>
    <s v="Home Office"/>
    <s v="Dallas"/>
    <x v="13"/>
    <n v="75081"/>
    <s v="Central"/>
    <s v="FUR-TA-10000688"/>
    <x v="0"/>
    <s v="Tables"/>
    <n v="457.48500000000001"/>
    <n v="457.48500000000001"/>
    <n v="0"/>
    <n v="0"/>
  </r>
  <r>
    <x v="1518"/>
    <d v="2015-11-18T00:00:00"/>
    <d v="2015-11-20T00:00:00"/>
    <x v="1"/>
    <x v="1"/>
    <x v="3"/>
    <s v="Pierre Wener"/>
    <s v="Home Office"/>
    <s v="Louisville"/>
    <x v="7"/>
    <n v="80027"/>
    <s v="West"/>
    <s v="FUR-TA-10000849"/>
    <x v="0"/>
    <s v="Tables"/>
    <n v="145.97999999999999"/>
    <n v="145.97999999999999"/>
    <n v="0"/>
    <n v="0"/>
  </r>
  <r>
    <x v="143"/>
    <d v="2016-12-11T00:00:00"/>
    <d v="2016-12-16T00:00:00"/>
    <x v="2"/>
    <x v="3"/>
    <x v="2"/>
    <s v="Irene Maddox"/>
    <s v="Home Office"/>
    <s v="Colorado Springs"/>
    <x v="7"/>
    <n v="80906"/>
    <s v="West"/>
    <s v="FUR-TA-10000849"/>
    <x v="0"/>
    <s v="Tables"/>
    <n v="364.95"/>
    <n v="364.95"/>
    <n v="0"/>
    <n v="0"/>
  </r>
  <r>
    <x v="1519"/>
    <d v="2018-11-07T00:00:00"/>
    <d v="2018-11-13T00:00:00"/>
    <x v="0"/>
    <x v="1"/>
    <x v="2"/>
    <s v="Emily Phan"/>
    <s v="Consumer"/>
    <s v="Philadelphia"/>
    <x v="12"/>
    <n v="19120"/>
    <s v="East"/>
    <s v="FUR-TA-10000849"/>
    <x v="0"/>
    <s v="Tables"/>
    <n v="350.35199999999998"/>
    <n v="350.35199999999998"/>
    <n v="0"/>
    <n v="0"/>
  </r>
  <r>
    <x v="1320"/>
    <d v="2017-03-06T00:00:00"/>
    <d v="2017-03-12T00:00:00"/>
    <x v="3"/>
    <x v="5"/>
    <x v="2"/>
    <s v="Lena Cacioppo"/>
    <s v="Corporate"/>
    <s v="Chicago"/>
    <x v="0"/>
    <n v="60623"/>
    <s v="Central"/>
    <s v="FUR-TA-10000849"/>
    <x v="0"/>
    <s v="Tables"/>
    <n v="145.97999999999999"/>
    <n v="145.97999999999999"/>
    <n v="0"/>
    <n v="0"/>
  </r>
  <r>
    <x v="1520"/>
    <d v="2016-03-16T00:00:00"/>
    <d v="2016-03-18T00:00:00"/>
    <x v="2"/>
    <x v="5"/>
    <x v="3"/>
    <s v="Jeremy Ellison"/>
    <s v="Home Office"/>
    <s v="Seattle"/>
    <x v="6"/>
    <n v="98103"/>
    <s v="West"/>
    <s v="FUR-TA-10001039"/>
    <x v="0"/>
    <s v="Tables"/>
    <n v="171.96"/>
    <n v="154.96"/>
    <n v="17"/>
    <n v="2.5499999999999998"/>
  </r>
  <r>
    <x v="1120"/>
    <d v="2018-02-20T00:00:00"/>
    <d v="2018-02-27T00:00:00"/>
    <x v="0"/>
    <x v="11"/>
    <x v="2"/>
    <s v="Katherine Murray"/>
    <s v="Home Office"/>
    <s v="Gilbert"/>
    <x v="18"/>
    <n v="85234"/>
    <s v="West"/>
    <s v="FUR-TA-10001039"/>
    <x v="0"/>
    <s v="Tables"/>
    <n v="386.91"/>
    <n v="100"/>
    <n v="286.91000000000003"/>
    <n v="43.036500000000004"/>
  </r>
  <r>
    <x v="1521"/>
    <d v="2015-06-27T00:00:00"/>
    <d v="2015-07-01T00:00:00"/>
    <x v="1"/>
    <x v="4"/>
    <x v="2"/>
    <s v="Liz MacKendrick"/>
    <s v="Home Office"/>
    <s v="Southaven"/>
    <x v="29"/>
    <n v="38671"/>
    <s v="South"/>
    <s v="FUR-TA-10001039"/>
    <x v="0"/>
    <s v="Tables"/>
    <n v="85.98"/>
    <n v="85.98"/>
    <n v="0"/>
    <n v="0"/>
  </r>
  <r>
    <x v="1522"/>
    <d v="2017-11-27T00:00:00"/>
    <d v="2017-12-03T00:00:00"/>
    <x v="3"/>
    <x v="1"/>
    <x v="2"/>
    <s v="Herbert Flentye"/>
    <s v="Corporate"/>
    <s v="Fort Lauderdale"/>
    <x v="8"/>
    <n v="33311"/>
    <s v="South"/>
    <s v="FUR-TA-10001039"/>
    <x v="2"/>
    <s v="Tables"/>
    <n v="331.02300000000002"/>
    <n v="331.02300000000002"/>
    <n v="0"/>
    <n v="0"/>
  </r>
  <r>
    <x v="1523"/>
    <d v="2018-10-07T00:00:00"/>
    <d v="2018-10-11T00:00:00"/>
    <x v="0"/>
    <x v="9"/>
    <x v="2"/>
    <s v="Dean percer"/>
    <s v="Home Office"/>
    <s v="Charlotte"/>
    <x v="9"/>
    <n v="28205"/>
    <s v="South"/>
    <s v="FUR-TA-10001039"/>
    <x v="0"/>
    <s v="Tables"/>
    <n v="154.76400000000001"/>
    <n v="154.76400000000001"/>
    <n v="0"/>
    <n v="0"/>
  </r>
  <r>
    <x v="1524"/>
    <d v="2015-04-06T00:00:00"/>
    <d v="2015-04-08T00:00:00"/>
    <x v="1"/>
    <x v="8"/>
    <x v="0"/>
    <s v="Shirley Daniels"/>
    <s v="Home Office"/>
    <s v="Philadelphia"/>
    <x v="12"/>
    <n v="19143"/>
    <s v="East"/>
    <s v="FUR-TA-10001039"/>
    <x v="0"/>
    <s v="Tables"/>
    <n v="154.76400000000001"/>
    <n v="154.76400000000001"/>
    <n v="0"/>
    <n v="0"/>
  </r>
  <r>
    <x v="1525"/>
    <d v="2015-09-14T00:00:00"/>
    <d v="2015-09-14T00:00:00"/>
    <x v="1"/>
    <x v="0"/>
    <x v="1"/>
    <s v="Darrin Martin"/>
    <s v="Consumer"/>
    <s v="New York City"/>
    <x v="5"/>
    <n v="10009"/>
    <s v="East"/>
    <s v="FUR-TA-10001039"/>
    <x v="0"/>
    <s v="Tables"/>
    <n v="464.29199999999997"/>
    <n v="464.29199999999997"/>
    <n v="0"/>
    <n v="0"/>
  </r>
  <r>
    <x v="830"/>
    <d v="2018-10-23T00:00:00"/>
    <d v="2018-10-24T00:00:00"/>
    <x v="0"/>
    <x v="9"/>
    <x v="0"/>
    <s v="Adam Hart"/>
    <s v="Home Office"/>
    <s v="Cranston"/>
    <x v="4"/>
    <n v="2920"/>
    <s v="East"/>
    <s v="FUR-TA-10001039"/>
    <x v="0"/>
    <s v="Tables"/>
    <n v="240.744"/>
    <n v="80"/>
    <n v="160.744"/>
    <n v="24.111599999999999"/>
  </r>
  <r>
    <x v="720"/>
    <d v="2015-09-07T00:00:00"/>
    <d v="2015-09-13T00:00:00"/>
    <x v="1"/>
    <x v="0"/>
    <x v="2"/>
    <s v="Rick Bensley"/>
    <s v="Home Office"/>
    <s v="Tulsa"/>
    <x v="30"/>
    <n v="74133"/>
    <s v="Central"/>
    <s v="FUR-TA-10001039"/>
    <x v="0"/>
    <s v="Tables"/>
    <n v="429.9"/>
    <n v="429.9"/>
    <n v="0"/>
    <n v="0"/>
  </r>
  <r>
    <x v="684"/>
    <d v="2018-11-26T00:00:00"/>
    <d v="2018-12-01T00:00:00"/>
    <x v="0"/>
    <x v="1"/>
    <x v="2"/>
    <s v="Tonja Turnell"/>
    <s v="Home Office"/>
    <s v="Richmond"/>
    <x v="33"/>
    <n v="47374"/>
    <s v="Central"/>
    <s v="FUR-TA-10001039"/>
    <x v="0"/>
    <s v="Tables"/>
    <n v="257.94"/>
    <n v="257.94"/>
    <n v="0"/>
    <n v="0"/>
  </r>
  <r>
    <x v="1266"/>
    <d v="2016-10-20T00:00:00"/>
    <d v="2016-10-24T00:00:00"/>
    <x v="2"/>
    <x v="9"/>
    <x v="2"/>
    <s v="Stewart Visinsky"/>
    <s v="Home Office"/>
    <s v="Los Angeles"/>
    <x v="1"/>
    <n v="90045"/>
    <s v="West"/>
    <s v="FUR-TA-10001086"/>
    <x v="0"/>
    <s v="Tables"/>
    <n v="364.77600000000001"/>
    <n v="364.77600000000001"/>
    <n v="0"/>
    <n v="0"/>
  </r>
  <r>
    <x v="1526"/>
    <d v="2017-12-19T00:00:00"/>
    <d v="2017-12-25T00:00:00"/>
    <x v="3"/>
    <x v="3"/>
    <x v="2"/>
    <s v="Erin Smith"/>
    <s v="Corporate"/>
    <s v="Tucson"/>
    <x v="18"/>
    <n v="85705"/>
    <s v="West"/>
    <s v="FUR-TA-10001086"/>
    <x v="2"/>
    <s v="Tables"/>
    <n v="455.97"/>
    <n v="455.97"/>
    <n v="0"/>
    <n v="0"/>
  </r>
  <r>
    <x v="1527"/>
    <d v="2018-11-03T00:00:00"/>
    <d v="2018-11-09T00:00:00"/>
    <x v="0"/>
    <x v="1"/>
    <x v="2"/>
    <s v="Bruce Geld"/>
    <s v="Consumer"/>
    <s v="Bakersfield"/>
    <x v="1"/>
    <n v="93309"/>
    <s v="West"/>
    <s v="FUR-TA-10001086"/>
    <x v="0"/>
    <s v="Tables"/>
    <n v="486.36799999999999"/>
    <n v="486.36799999999999"/>
    <n v="0"/>
    <n v="0"/>
  </r>
  <r>
    <x v="1528"/>
    <d v="2015-04-08T00:00:00"/>
    <d v="2015-04-12T00:00:00"/>
    <x v="1"/>
    <x v="8"/>
    <x v="2"/>
    <s v="Ruben Ausman"/>
    <s v="Corporate"/>
    <s v="Decatur"/>
    <x v="36"/>
    <n v="35601"/>
    <s v="South"/>
    <s v="FUR-TA-10001086"/>
    <x v="0"/>
    <s v="Tables"/>
    <n v="1215.92"/>
    <n v="1215.92"/>
    <n v="0"/>
    <n v="0"/>
  </r>
  <r>
    <x v="654"/>
    <d v="2018-02-17T00:00:00"/>
    <d v="2018-02-20T00:00:00"/>
    <x v="0"/>
    <x v="11"/>
    <x v="0"/>
    <s v="Christine Kargatis"/>
    <s v="Home Office"/>
    <s v="Troy"/>
    <x v="22"/>
    <n v="45373"/>
    <s v="East"/>
    <s v="FUR-TA-10001086"/>
    <x v="0"/>
    <s v="Tables"/>
    <n v="455.97"/>
    <n v="455.97"/>
    <n v="0"/>
    <n v="0"/>
  </r>
  <r>
    <x v="1529"/>
    <d v="2017-02-05T00:00:00"/>
    <d v="2017-02-10T00:00:00"/>
    <x v="3"/>
    <x v="11"/>
    <x v="2"/>
    <s v="Annie Zypern"/>
    <s v="Home Office"/>
    <s v="San Diego"/>
    <x v="1"/>
    <n v="92037"/>
    <s v="West"/>
    <s v="FUR-TA-10001095"/>
    <x v="0"/>
    <s v="Tables"/>
    <n v="557.72799999999995"/>
    <n v="100"/>
    <n v="457.72799999999995"/>
    <n v="68.659199999999984"/>
  </r>
  <r>
    <x v="948"/>
    <d v="2018-03-19T00:00:00"/>
    <d v="2018-03-22T00:00:00"/>
    <x v="0"/>
    <x v="5"/>
    <x v="3"/>
    <s v="Sue Ann Reed"/>
    <s v="Home Office"/>
    <s v="Fresno"/>
    <x v="1"/>
    <n v="93727"/>
    <s v="West"/>
    <s v="FUR-TA-10001095"/>
    <x v="0"/>
    <s v="Tables"/>
    <n v="697.16"/>
    <n v="697.16"/>
    <n v="0"/>
    <n v="0"/>
  </r>
  <r>
    <x v="1530"/>
    <d v="2018-08-14T00:00:00"/>
    <d v="2018-08-21T00:00:00"/>
    <x v="0"/>
    <x v="7"/>
    <x v="2"/>
    <s v="Janet Martin"/>
    <s v="Consumer"/>
    <s v="Los Angeles"/>
    <x v="1"/>
    <n v="90032"/>
    <s v="West"/>
    <s v="FUR-TA-10001095"/>
    <x v="0"/>
    <s v="Tables"/>
    <n v="418.29599999999999"/>
    <n v="418.29599999999999"/>
    <n v="0"/>
    <n v="0"/>
  </r>
  <r>
    <x v="1531"/>
    <d v="2018-11-03T00:00:00"/>
    <d v="2018-11-05T00:00:00"/>
    <x v="0"/>
    <x v="1"/>
    <x v="0"/>
    <s v="Clay Rozendal"/>
    <s v="Home Office"/>
    <s v="San Diego"/>
    <x v="1"/>
    <n v="92037"/>
    <s v="West"/>
    <s v="FUR-TA-10001095"/>
    <x v="0"/>
    <s v="Tables"/>
    <n v="1673.184"/>
    <n v="1673.184"/>
    <n v="0"/>
    <n v="0"/>
  </r>
  <r>
    <x v="1532"/>
    <d v="2017-09-18T00:00:00"/>
    <d v="2017-09-22T00:00:00"/>
    <x v="3"/>
    <x v="0"/>
    <x v="2"/>
    <s v="Nona Balk"/>
    <s v="Corporate"/>
    <s v="Jacksonville"/>
    <x v="8"/>
    <n v="32216"/>
    <s v="South"/>
    <s v="FUR-TA-10001095"/>
    <x v="2"/>
    <s v="Tables"/>
    <n v="383.43799999999999"/>
    <n v="383.43799999999999"/>
    <n v="0"/>
    <n v="0"/>
  </r>
  <r>
    <x v="904"/>
    <d v="2017-01-25T00:00:00"/>
    <d v="2017-01-28T00:00:00"/>
    <x v="3"/>
    <x v="6"/>
    <x v="3"/>
    <s v="Jonathan Doherty"/>
    <s v="Corporate"/>
    <s v="New York City"/>
    <x v="5"/>
    <n v="10024"/>
    <s v="East"/>
    <s v="FUR-TA-10001095"/>
    <x v="2"/>
    <s v="Tables"/>
    <n v="313.72199999999998"/>
    <n v="313.72199999999998"/>
    <n v="0"/>
    <n v="0"/>
  </r>
  <r>
    <x v="1533"/>
    <d v="2017-03-01T00:00:00"/>
    <d v="2017-03-05T00:00:00"/>
    <x v="3"/>
    <x v="5"/>
    <x v="2"/>
    <s v="Karen Daniels"/>
    <s v="Home Office"/>
    <s v="Yonkers"/>
    <x v="5"/>
    <n v="10701"/>
    <s v="East"/>
    <s v="FUR-TA-10001095"/>
    <x v="1"/>
    <s v="Tables"/>
    <n v="836.59199999999998"/>
    <n v="836.59199999999998"/>
    <n v="0"/>
    <n v="0"/>
  </r>
  <r>
    <x v="1534"/>
    <d v="2017-03-11T00:00:00"/>
    <d v="2017-03-15T00:00:00"/>
    <x v="3"/>
    <x v="5"/>
    <x v="2"/>
    <s v="Mick Brown"/>
    <s v="Corporate"/>
    <s v="Vineland"/>
    <x v="15"/>
    <n v="8360"/>
    <s v="East"/>
    <s v="FUR-TA-10001095"/>
    <x v="2"/>
    <s v="Tables"/>
    <n v="244.006"/>
    <n v="244.006"/>
    <n v="0"/>
    <n v="0"/>
  </r>
  <r>
    <x v="1535"/>
    <d v="2017-08-12T00:00:00"/>
    <d v="2017-08-17T00:00:00"/>
    <x v="3"/>
    <x v="7"/>
    <x v="3"/>
    <s v="Nora Preis"/>
    <s v="Corporate"/>
    <s v="New York City"/>
    <x v="5"/>
    <n v="10024"/>
    <s v="East"/>
    <s v="FUR-TA-10001095"/>
    <x v="2"/>
    <s v="Tables"/>
    <n v="209.148"/>
    <n v="209.148"/>
    <n v="0"/>
    <n v="0"/>
  </r>
  <r>
    <x v="1099"/>
    <d v="2017-12-01T00:00:00"/>
    <d v="2017-12-06T00:00:00"/>
    <x v="3"/>
    <x v="3"/>
    <x v="3"/>
    <s v="Eva Jacobs"/>
    <s v="Corporate"/>
    <s v="Franklin"/>
    <x v="26"/>
    <n v="2038"/>
    <s v="East"/>
    <s v="FUR-TA-10001095"/>
    <x v="2"/>
    <s v="Tables"/>
    <n v="366.00900000000001"/>
    <n v="366.00900000000001"/>
    <n v="0"/>
    <n v="0"/>
  </r>
  <r>
    <x v="1536"/>
    <d v="2016-05-07T00:00:00"/>
    <d v="2016-05-12T00:00:00"/>
    <x v="2"/>
    <x v="2"/>
    <x v="2"/>
    <s v="Anna Gayman"/>
    <s v="Home Office"/>
    <s v="Allen"/>
    <x v="13"/>
    <n v="75002"/>
    <s v="Central"/>
    <s v="FUR-TA-10001095"/>
    <x v="0"/>
    <s v="Tables"/>
    <n v="244.006"/>
    <n v="244.006"/>
    <n v="0"/>
    <n v="0"/>
  </r>
  <r>
    <x v="1537"/>
    <d v="2017-03-20T00:00:00"/>
    <d v="2017-03-24T00:00:00"/>
    <x v="3"/>
    <x v="5"/>
    <x v="2"/>
    <s v="Robert Dilbeck"/>
    <s v="Home Office"/>
    <s v="Saint Peters"/>
    <x v="20"/>
    <n v="63376"/>
    <s v="Central"/>
    <s v="FUR-TA-10001095"/>
    <x v="0"/>
    <s v="Tables"/>
    <n v="697.16"/>
    <n v="697.16"/>
    <n v="0"/>
    <n v="0"/>
  </r>
  <r>
    <x v="1538"/>
    <d v="2017-11-25T00:00:00"/>
    <d v="2017-11-29T00:00:00"/>
    <x v="3"/>
    <x v="1"/>
    <x v="2"/>
    <s v="Brenda Bowman"/>
    <s v="Home Office"/>
    <s v="Jackson"/>
    <x v="10"/>
    <n v="49201"/>
    <s v="Central"/>
    <s v="FUR-TA-10001095"/>
    <x v="1"/>
    <s v="Tables"/>
    <n v="1568.61"/>
    <n v="1418.61"/>
    <n v="150"/>
    <n v="22.5"/>
  </r>
  <r>
    <x v="311"/>
    <d v="2017-12-25T00:00:00"/>
    <d v="2017-12-30T00:00:00"/>
    <x v="3"/>
    <x v="3"/>
    <x v="2"/>
    <s v="Joe Elijah"/>
    <s v="Consumer"/>
    <s v="Seattle"/>
    <x v="6"/>
    <n v="98115"/>
    <s v="West"/>
    <s v="FUR-TA-10001307"/>
    <x v="1"/>
    <s v="Tables"/>
    <n v="1747.25"/>
    <n v="1747.25"/>
    <n v="0"/>
    <n v="0"/>
  </r>
  <r>
    <x v="1539"/>
    <d v="2016-10-12T00:00:00"/>
    <d v="2016-10-17T00:00:00"/>
    <x v="2"/>
    <x v="9"/>
    <x v="3"/>
    <s v="Ralph Kennedy"/>
    <s v="Home Office"/>
    <s v="Rochester"/>
    <x v="5"/>
    <n v="14609"/>
    <s v="East"/>
    <s v="FUR-TA-10001307"/>
    <x v="0"/>
    <s v="Tables"/>
    <n v="209.67"/>
    <n v="192.67"/>
    <n v="17"/>
    <n v="2.5499999999999998"/>
  </r>
  <r>
    <x v="1540"/>
    <d v="2017-08-27T00:00:00"/>
    <d v="2017-09-01T00:00:00"/>
    <x v="3"/>
    <x v="7"/>
    <x v="3"/>
    <s v="Ted Butterfield"/>
    <s v="Corporate"/>
    <s v="Quincy"/>
    <x v="26"/>
    <n v="2169"/>
    <s v="East"/>
    <s v="FUR-TA-10001307"/>
    <x v="2"/>
    <s v="Tables"/>
    <n v="244.61500000000001"/>
    <n v="244.61500000000001"/>
    <n v="0"/>
    <n v="0"/>
  </r>
  <r>
    <x v="1541"/>
    <d v="2018-04-29T00:00:00"/>
    <d v="2018-05-04T00:00:00"/>
    <x v="0"/>
    <x v="8"/>
    <x v="3"/>
    <s v="Filia McAdams"/>
    <s v="Corporate"/>
    <s v="Dublin"/>
    <x v="22"/>
    <n v="43017"/>
    <s v="East"/>
    <s v="FUR-TA-10001307"/>
    <x v="0"/>
    <s v="Tables"/>
    <n v="1048.3499999999999"/>
    <n v="1048.3499999999999"/>
    <n v="0"/>
    <n v="0"/>
  </r>
  <r>
    <x v="1542"/>
    <d v="2015-08-05T00:00:00"/>
    <d v="2015-08-12T00:00:00"/>
    <x v="1"/>
    <x v="7"/>
    <x v="2"/>
    <s v="Gary Zandusky"/>
    <s v="Consumer"/>
    <s v="Texas City"/>
    <x v="13"/>
    <n v="77590"/>
    <s v="Central"/>
    <s v="FUR-TA-10001307"/>
    <x v="0"/>
    <s v="Tables"/>
    <n v="489.23"/>
    <n v="489.23"/>
    <n v="0"/>
    <n v="0"/>
  </r>
  <r>
    <x v="989"/>
    <d v="2018-01-16T00:00:00"/>
    <d v="2018-01-16T00:00:00"/>
    <x v="0"/>
    <x v="6"/>
    <x v="1"/>
    <s v="Jack O'Briant"/>
    <s v="Corporate"/>
    <s v="Los Angeles"/>
    <x v="1"/>
    <n v="90008"/>
    <s v="West"/>
    <s v="FUR-TA-10001520"/>
    <x v="0"/>
    <s v="Tables"/>
    <n v="399.67200000000003"/>
    <n v="399.67200000000003"/>
    <n v="0"/>
    <n v="0"/>
  </r>
  <r>
    <x v="1543"/>
    <d v="2018-03-03T00:00:00"/>
    <d v="2018-03-08T00:00:00"/>
    <x v="0"/>
    <x v="5"/>
    <x v="2"/>
    <s v="Bill Tyler"/>
    <s v="Corporate"/>
    <s v="Los Angeles"/>
    <x v="1"/>
    <n v="90004"/>
    <s v="West"/>
    <s v="FUR-TA-10001520"/>
    <x v="0"/>
    <s v="Tables"/>
    <n v="399.67200000000003"/>
    <n v="399.67200000000003"/>
    <n v="0"/>
    <n v="0"/>
  </r>
  <r>
    <x v="1544"/>
    <d v="2018-05-12T00:00:00"/>
    <d v="2018-05-18T00:00:00"/>
    <x v="0"/>
    <x v="2"/>
    <x v="2"/>
    <s v="Charles Sheldon"/>
    <s v="Home Office"/>
    <s v="San Francisco"/>
    <x v="1"/>
    <n v="94122"/>
    <s v="West"/>
    <s v="FUR-TA-10001520"/>
    <x v="0"/>
    <s v="Tables"/>
    <n v="285.48"/>
    <n v="285.48"/>
    <n v="0"/>
    <n v="0"/>
  </r>
  <r>
    <x v="1545"/>
    <d v="2018-05-23T00:00:00"/>
    <d v="2018-05-29T00:00:00"/>
    <x v="0"/>
    <x v="2"/>
    <x v="2"/>
    <s v="Vivek Sundaresam"/>
    <s v="Home Office"/>
    <s v="Los Angeles"/>
    <x v="1"/>
    <n v="90036"/>
    <s v="West"/>
    <s v="FUR-TA-10001520"/>
    <x v="0"/>
    <s v="Tables"/>
    <n v="171.28800000000001"/>
    <n v="154.28800000000001"/>
    <n v="17"/>
    <n v="2.5499999999999998"/>
  </r>
  <r>
    <x v="1546"/>
    <d v="2018-10-03T00:00:00"/>
    <d v="2018-10-08T00:00:00"/>
    <x v="0"/>
    <x v="9"/>
    <x v="2"/>
    <s v="Aaron Smayling"/>
    <s v="Home Office"/>
    <s v="Pasadena"/>
    <x v="1"/>
    <n v="91104"/>
    <s v="West"/>
    <s v="FUR-TA-10001520"/>
    <x v="0"/>
    <s v="Tables"/>
    <n v="171.28800000000001"/>
    <n v="80"/>
    <n v="91.288000000000011"/>
    <n v="13.693200000000001"/>
  </r>
  <r>
    <x v="1547"/>
    <d v="2018-10-26T00:00:00"/>
    <d v="2018-11-01T00:00:00"/>
    <x v="0"/>
    <x v="9"/>
    <x v="2"/>
    <s v="Olvera Toch"/>
    <s v="Consumer"/>
    <s v="Virginia Beach"/>
    <x v="17"/>
    <n v="23464"/>
    <s v="South"/>
    <s v="FUR-TA-10001520"/>
    <x v="0"/>
    <s v="Tables"/>
    <n v="356.85"/>
    <n v="356.85"/>
    <n v="0"/>
    <n v="0"/>
  </r>
  <r>
    <x v="1548"/>
    <d v="2016-07-11T00:00:00"/>
    <d v="2016-07-12T00:00:00"/>
    <x v="2"/>
    <x v="10"/>
    <x v="0"/>
    <s v="Todd Sumrall"/>
    <s v="Home Office"/>
    <s v="Wilmington"/>
    <x v="3"/>
    <n v="19805"/>
    <s v="East"/>
    <s v="FUR-TA-10001520"/>
    <x v="0"/>
    <s v="Tables"/>
    <n v="199.83600000000001"/>
    <n v="199.83600000000001"/>
    <n v="0"/>
    <n v="0"/>
  </r>
  <r>
    <x v="575"/>
    <d v="2015-06-15T00:00:00"/>
    <d v="2015-06-21T00:00:00"/>
    <x v="1"/>
    <x v="4"/>
    <x v="2"/>
    <s v="Kelly Lampkin"/>
    <s v="Home Office"/>
    <s v="San Antonio"/>
    <x v="13"/>
    <n v="78207"/>
    <s v="Central"/>
    <s v="FUR-TA-10001520"/>
    <x v="0"/>
    <s v="Tables"/>
    <n v="99.918000000000006"/>
    <n v="99.918000000000006"/>
    <n v="0"/>
    <n v="0"/>
  </r>
  <r>
    <x v="950"/>
    <d v="2016-11-16T00:00:00"/>
    <d v="2016-11-18T00:00:00"/>
    <x v="2"/>
    <x v="1"/>
    <x v="3"/>
    <s v="Mike Pelletier"/>
    <s v="Home Office"/>
    <s v="Milwaukee"/>
    <x v="16"/>
    <n v="53209"/>
    <s v="Central"/>
    <s v="FUR-TA-10001520"/>
    <x v="0"/>
    <s v="Tables"/>
    <n v="214.11"/>
    <n v="214.11"/>
    <n v="0"/>
    <n v="0"/>
  </r>
  <r>
    <x v="987"/>
    <d v="2015-06-09T00:00:00"/>
    <d v="2015-06-14T00:00:00"/>
    <x v="1"/>
    <x v="4"/>
    <x v="2"/>
    <s v="Brosina Hoffman"/>
    <s v="Consumer"/>
    <s v="Los Angeles"/>
    <x v="1"/>
    <n v="90032"/>
    <s v="West"/>
    <s v="FUR-TA-10001539"/>
    <x v="0"/>
    <s v="Tables"/>
    <n v="1706.184"/>
    <n v="1706.184"/>
    <n v="0"/>
    <n v="0"/>
  </r>
  <r>
    <x v="1055"/>
    <d v="2017-09-02T00:00:00"/>
    <d v="2017-09-06T00:00:00"/>
    <x v="3"/>
    <x v="0"/>
    <x v="2"/>
    <s v="Lena Radford"/>
    <s v="Home Office"/>
    <s v="Los Angeles"/>
    <x v="1"/>
    <n v="90036"/>
    <s v="West"/>
    <s v="FUR-TA-10001539"/>
    <x v="0"/>
    <s v="Tables"/>
    <n v="568.72799999999995"/>
    <n v="568.72799999999995"/>
    <n v="0"/>
    <n v="0"/>
  </r>
  <r>
    <x v="798"/>
    <d v="2018-08-21T00:00:00"/>
    <d v="2018-08-22T00:00:00"/>
    <x v="0"/>
    <x v="7"/>
    <x v="0"/>
    <s v="Patrick Ryan"/>
    <s v="Home Office"/>
    <s v="Oakland"/>
    <x v="1"/>
    <n v="94601"/>
    <s v="West"/>
    <s v="FUR-TA-10001539"/>
    <x v="0"/>
    <s v="Tables"/>
    <n v="568.72799999999995"/>
    <n v="568.72799999999995"/>
    <n v="0"/>
    <n v="0"/>
  </r>
  <r>
    <x v="1549"/>
    <d v="2018-10-27T00:00:00"/>
    <d v="2018-10-29T00:00:00"/>
    <x v="0"/>
    <x v="9"/>
    <x v="0"/>
    <s v="Jim Mitchum"/>
    <s v="Corporate"/>
    <s v="Los Angeles"/>
    <x v="1"/>
    <n v="90032"/>
    <s v="West"/>
    <s v="FUR-TA-10001539"/>
    <x v="0"/>
    <s v="Tables"/>
    <n v="189.57599999999999"/>
    <n v="172.57599999999999"/>
    <n v="17"/>
    <n v="2.5499999999999998"/>
  </r>
  <r>
    <x v="1550"/>
    <d v="2015-08-16T00:00:00"/>
    <d v="2015-08-20T00:00:00"/>
    <x v="1"/>
    <x v="7"/>
    <x v="2"/>
    <s v="Troy Staebel"/>
    <s v="Home Office"/>
    <s v="Philadelphia"/>
    <x v="12"/>
    <n v="19143"/>
    <s v="East"/>
    <s v="FUR-TA-10001539"/>
    <x v="0"/>
    <s v="Tables"/>
    <n v="853.09199999999998"/>
    <n v="778.09199999999998"/>
    <n v="75"/>
    <n v="11.25"/>
  </r>
  <r>
    <x v="1551"/>
    <d v="2016-08-24T00:00:00"/>
    <d v="2016-08-28T00:00:00"/>
    <x v="2"/>
    <x v="7"/>
    <x v="2"/>
    <s v="Eleni McCrary"/>
    <s v="Home Office"/>
    <s v="New York City"/>
    <x v="5"/>
    <n v="10009"/>
    <s v="East"/>
    <s v="FUR-TA-10001539"/>
    <x v="0"/>
    <s v="Tables"/>
    <n v="284.36399999999998"/>
    <n v="284.36399999999998"/>
    <n v="0"/>
    <n v="0"/>
  </r>
  <r>
    <x v="1552"/>
    <d v="2017-10-16T00:00:00"/>
    <d v="2017-10-20T00:00:00"/>
    <x v="3"/>
    <x v="9"/>
    <x v="2"/>
    <s v="Nona Balk"/>
    <s v="Corporate"/>
    <s v="New York City"/>
    <x v="5"/>
    <n v="10011"/>
    <s v="East"/>
    <s v="FUR-TA-10001539"/>
    <x v="0"/>
    <s v="Tables"/>
    <n v="142.18199999999999"/>
    <n v="142.18199999999999"/>
    <n v="0"/>
    <n v="0"/>
  </r>
  <r>
    <x v="1553"/>
    <d v="2018-10-20T00:00:00"/>
    <d v="2018-10-24T00:00:00"/>
    <x v="0"/>
    <x v="9"/>
    <x v="2"/>
    <s v="Ed Braxton"/>
    <s v="Home Office"/>
    <s v="Akron"/>
    <x v="22"/>
    <n v="44312"/>
    <s v="East"/>
    <s v="FUR-TA-10001539"/>
    <x v="0"/>
    <s v="Tables"/>
    <n v="284.36399999999998"/>
    <n v="284.36399999999998"/>
    <n v="0"/>
    <n v="0"/>
  </r>
  <r>
    <x v="1554"/>
    <d v="2015-05-30T00:00:00"/>
    <d v="2015-06-05T00:00:00"/>
    <x v="1"/>
    <x v="2"/>
    <x v="2"/>
    <s v="Shahid Shariari"/>
    <s v="Consumer"/>
    <s v="Buffalo Grove"/>
    <x v="0"/>
    <n v="60089"/>
    <s v="Central"/>
    <s v="FUR-TA-10001539"/>
    <x v="0"/>
    <s v="Tables"/>
    <n v="355.45499999999998"/>
    <n v="355.45499999999998"/>
    <n v="0"/>
    <n v="0"/>
  </r>
  <r>
    <x v="1555"/>
    <d v="2016-02-18T00:00:00"/>
    <d v="2016-02-24T00:00:00"/>
    <x v="2"/>
    <x v="11"/>
    <x v="2"/>
    <s v="Guy Thornton"/>
    <s v="Home Office"/>
    <s v="Long Beach"/>
    <x v="1"/>
    <n v="90805"/>
    <s v="West"/>
    <s v="FUR-TA-10001676"/>
    <x v="0"/>
    <s v="Tables"/>
    <n v="35.543999999999997"/>
    <n v="35.543999999999997"/>
    <n v="0"/>
    <n v="0"/>
  </r>
  <r>
    <x v="1556"/>
    <d v="2017-05-05T00:00:00"/>
    <d v="2017-05-07T00:00:00"/>
    <x v="3"/>
    <x v="2"/>
    <x v="3"/>
    <s v="Amy Hunt"/>
    <s v="Corporate"/>
    <s v="San Francisco"/>
    <x v="1"/>
    <n v="94109"/>
    <s v="West"/>
    <s v="FUR-TA-10001676"/>
    <x v="0"/>
    <s v="Tables"/>
    <n v="71.087999999999994"/>
    <n v="71.087999999999994"/>
    <n v="0"/>
    <n v="0"/>
  </r>
  <r>
    <x v="1509"/>
    <d v="2018-11-24T00:00:00"/>
    <d v="2018-11-24T00:00:00"/>
    <x v="0"/>
    <x v="1"/>
    <x v="1"/>
    <s v="Beth Paige"/>
    <s v="Consumer"/>
    <s v="Los Angeles"/>
    <x v="1"/>
    <n v="90008"/>
    <s v="West"/>
    <s v="FUR-TA-10001676"/>
    <x v="0"/>
    <s v="Tables"/>
    <n v="71.087999999999994"/>
    <n v="71.087999999999994"/>
    <n v="0"/>
    <n v="0"/>
  </r>
  <r>
    <x v="1557"/>
    <d v="2017-12-09T00:00:00"/>
    <d v="2017-12-14T00:00:00"/>
    <x v="3"/>
    <x v="3"/>
    <x v="3"/>
    <s v="Damala Kotsonis"/>
    <s v="Corporate"/>
    <s v="Franklin"/>
    <x v="24"/>
    <n v="37064"/>
    <s v="South"/>
    <s v="FUR-TA-10001676"/>
    <x v="0"/>
    <s v="Tables"/>
    <n v="79.974000000000004"/>
    <n v="79.974000000000004"/>
    <n v="0"/>
    <n v="0"/>
  </r>
  <r>
    <x v="1558"/>
    <d v="2015-12-23T00:00:00"/>
    <d v="2015-12-27T00:00:00"/>
    <x v="1"/>
    <x v="3"/>
    <x v="2"/>
    <s v="Tiffany House"/>
    <s v="Home Office"/>
    <s v="New York City"/>
    <x v="5"/>
    <n v="10024"/>
    <s v="East"/>
    <s v="FUR-TA-10001676"/>
    <x v="0"/>
    <s v="Tables"/>
    <n v="53.316000000000003"/>
    <n v="53.316000000000003"/>
    <n v="0"/>
    <n v="0"/>
  </r>
  <r>
    <x v="1559"/>
    <d v="2018-11-19T00:00:00"/>
    <d v="2018-11-19T00:00:00"/>
    <x v="0"/>
    <x v="1"/>
    <x v="1"/>
    <s v="Anne Pryor"/>
    <s v="Home Office"/>
    <s v="New York City"/>
    <x v="5"/>
    <n v="10011"/>
    <s v="East"/>
    <s v="FUR-TA-10001676"/>
    <x v="0"/>
    <s v="Tables"/>
    <n v="79.974000000000004"/>
    <n v="79.974000000000004"/>
    <n v="0"/>
    <n v="0"/>
  </r>
  <r>
    <x v="1560"/>
    <d v="2018-07-21T00:00:00"/>
    <d v="2018-07-25T00:00:00"/>
    <x v="0"/>
    <x v="10"/>
    <x v="2"/>
    <s v="Gene McClure"/>
    <s v="Home Office"/>
    <s v="Pharr"/>
    <x v="13"/>
    <n v="78577"/>
    <s v="Central"/>
    <s v="FUR-TA-10001676"/>
    <x v="0"/>
    <s v="Tables"/>
    <n v="124.404"/>
    <n v="124.404"/>
    <n v="0"/>
    <n v="0"/>
  </r>
  <r>
    <x v="1561"/>
    <d v="2018-10-09T00:00:00"/>
    <d v="2018-10-14T00:00:00"/>
    <x v="0"/>
    <x v="9"/>
    <x v="2"/>
    <s v="Cyma Kinney"/>
    <s v="Corporate"/>
    <s v="Aurora"/>
    <x v="0"/>
    <n v="60505"/>
    <s v="Central"/>
    <s v="FUR-TA-10001676"/>
    <x v="0"/>
    <s v="Tables"/>
    <n v="66.644999999999996"/>
    <n v="66.644999999999996"/>
    <n v="0"/>
    <n v="0"/>
  </r>
  <r>
    <x v="1562"/>
    <d v="2017-08-02T00:00:00"/>
    <d v="2017-08-04T00:00:00"/>
    <x v="3"/>
    <x v="7"/>
    <x v="3"/>
    <s v="Barry Franz√∂sisch"/>
    <s v="Corporate"/>
    <s v="Los Angeles"/>
    <x v="1"/>
    <n v="90032"/>
    <s v="West"/>
    <s v="FUR-TA-10001691"/>
    <x v="0"/>
    <s v="Tables"/>
    <n v="136.464"/>
    <n v="136.464"/>
    <n v="0"/>
    <n v="0"/>
  </r>
  <r>
    <x v="348"/>
    <d v="2016-12-01T00:00:00"/>
    <d v="2016-12-05T00:00:00"/>
    <x v="2"/>
    <x v="3"/>
    <x v="3"/>
    <s v="Tamara Willingham"/>
    <s v="Consumer"/>
    <s v="Seattle"/>
    <x v="6"/>
    <n v="98105"/>
    <s v="West"/>
    <s v="FUR-TA-10001705"/>
    <x v="0"/>
    <s v="Tables"/>
    <n v="1913.4"/>
    <n v="1913.4"/>
    <n v="0"/>
    <n v="0"/>
  </r>
  <r>
    <x v="1563"/>
    <d v="2018-10-15T00:00:00"/>
    <d v="2018-10-17T00:00:00"/>
    <x v="0"/>
    <x v="9"/>
    <x v="0"/>
    <s v="Roland Schwarz"/>
    <s v="Home Office"/>
    <s v="Los Angeles"/>
    <x v="1"/>
    <n v="90045"/>
    <s v="West"/>
    <s v="FUR-TA-10001705"/>
    <x v="0"/>
    <s v="Tables"/>
    <n v="510.24"/>
    <n v="510.24"/>
    <n v="0"/>
    <n v="0"/>
  </r>
  <r>
    <x v="1370"/>
    <d v="2018-04-07T00:00:00"/>
    <d v="2018-04-12T00:00:00"/>
    <x v="0"/>
    <x v="8"/>
    <x v="2"/>
    <s v="Christopher Schild"/>
    <s v="Home Office"/>
    <s v="Tampa"/>
    <x v="8"/>
    <n v="33614"/>
    <s v="South"/>
    <s v="FUR-TA-10001705"/>
    <x v="0"/>
    <s v="Tables"/>
    <n v="233.86"/>
    <n v="233.86"/>
    <n v="0"/>
    <n v="0"/>
  </r>
  <r>
    <x v="1564"/>
    <d v="2015-04-20T00:00:00"/>
    <d v="2015-04-22T00:00:00"/>
    <x v="1"/>
    <x v="8"/>
    <x v="3"/>
    <s v="Seth Vernon"/>
    <s v="Home Office"/>
    <s v="Houston"/>
    <x v="13"/>
    <n v="77070"/>
    <s v="Central"/>
    <s v="FUR-TA-10001705"/>
    <x v="0"/>
    <s v="Tables"/>
    <n v="744.1"/>
    <n v="744.1"/>
    <n v="0"/>
    <n v="0"/>
  </r>
  <r>
    <x v="1565"/>
    <d v="2016-03-02T00:00:00"/>
    <d v="2016-03-06T00:00:00"/>
    <x v="2"/>
    <x v="5"/>
    <x v="2"/>
    <s v="Dave Kipp"/>
    <s v="Home Office"/>
    <s v="Seattle"/>
    <x v="6"/>
    <n v="98103"/>
    <s v="West"/>
    <s v="FUR-TA-10001768"/>
    <x v="0"/>
    <s v="Tables"/>
    <n v="787.53"/>
    <n v="287.52999999999997"/>
    <n v="500"/>
    <n v="75"/>
  </r>
  <r>
    <x v="1566"/>
    <d v="2018-08-22T00:00:00"/>
    <d v="2018-08-23T00:00:00"/>
    <x v="0"/>
    <x v="7"/>
    <x v="0"/>
    <s v="Tony Molinari"/>
    <s v="Consumer"/>
    <s v="San Francisco"/>
    <x v="1"/>
    <n v="94110"/>
    <s v="West"/>
    <s v="FUR-TA-10001768"/>
    <x v="0"/>
    <s v="Tables"/>
    <n v="210.00800000000001"/>
    <n v="210.00800000000001"/>
    <n v="0"/>
    <n v="0"/>
  </r>
  <r>
    <x v="968"/>
    <d v="2015-11-03T00:00:00"/>
    <d v="2015-11-07T00:00:00"/>
    <x v="1"/>
    <x v="1"/>
    <x v="2"/>
    <s v="Shahid Hopkins"/>
    <s v="Consumer"/>
    <s v="Jacksonville"/>
    <x v="9"/>
    <n v="28540"/>
    <s v="South"/>
    <s v="FUR-TA-10001768"/>
    <x v="0"/>
    <s v="Tables"/>
    <n v="945.03599999999994"/>
    <n v="945.03599999999994"/>
    <n v="0"/>
    <n v="0"/>
  </r>
  <r>
    <x v="1567"/>
    <d v="2017-09-02T00:00:00"/>
    <d v="2017-09-06T00:00:00"/>
    <x v="3"/>
    <x v="0"/>
    <x v="2"/>
    <s v="Joe Elijah"/>
    <s v="Corporate"/>
    <s v="Charlotte"/>
    <x v="9"/>
    <n v="28205"/>
    <s v="South"/>
    <s v="FUR-TA-10001768"/>
    <x v="2"/>
    <s v="Tables"/>
    <n v="472.51799999999997"/>
    <n v="472.51799999999997"/>
    <n v="0"/>
    <n v="0"/>
  </r>
  <r>
    <x v="1568"/>
    <d v="2017-11-15T00:00:00"/>
    <d v="2017-11-15T00:00:00"/>
    <x v="3"/>
    <x v="1"/>
    <x v="1"/>
    <s v="Odella Nelson"/>
    <s v="Home Office"/>
    <s v="Burlington"/>
    <x v="9"/>
    <n v="27217"/>
    <s v="South"/>
    <s v="FUR-TA-10001768"/>
    <x v="0"/>
    <s v="Tables"/>
    <n v="630.024"/>
    <n v="630.024"/>
    <n v="0"/>
    <n v="0"/>
  </r>
  <r>
    <x v="1569"/>
    <d v="2016-08-24T00:00:00"/>
    <d v="2016-08-28T00:00:00"/>
    <x v="2"/>
    <x v="7"/>
    <x v="2"/>
    <s v="Cassandra Brandow"/>
    <s v="Home Office"/>
    <s v="Arlington"/>
    <x v="13"/>
    <n v="76017"/>
    <s v="Central"/>
    <s v="FUR-TA-10001768"/>
    <x v="0"/>
    <s v="Tables"/>
    <n v="918.78499999999997"/>
    <n v="918.78499999999997"/>
    <n v="0"/>
    <n v="0"/>
  </r>
  <r>
    <x v="1570"/>
    <d v="2017-06-14T00:00:00"/>
    <d v="2017-06-14T00:00:00"/>
    <x v="3"/>
    <x v="4"/>
    <x v="1"/>
    <s v="Ed Braxton"/>
    <s v="Home Office"/>
    <s v="Anaheim"/>
    <x v="1"/>
    <n v="92804"/>
    <s v="West"/>
    <s v="FUR-TA-10001771"/>
    <x v="1"/>
    <s v="Tables"/>
    <n v="1293.4880000000001"/>
    <n v="793.48800000000006"/>
    <n v="500"/>
    <n v="75"/>
  </r>
  <r>
    <x v="1571"/>
    <d v="2018-09-04T00:00:00"/>
    <d v="2018-09-06T00:00:00"/>
    <x v="0"/>
    <x v="0"/>
    <x v="3"/>
    <s v="Pete Kriz"/>
    <s v="Consumer"/>
    <s v="San Francisco"/>
    <x v="1"/>
    <n v="94122"/>
    <s v="West"/>
    <s v="FUR-TA-10001771"/>
    <x v="0"/>
    <s v="Tables"/>
    <n v="1478.2719999999999"/>
    <n v="1478.2719999999999"/>
    <n v="0"/>
    <n v="0"/>
  </r>
  <r>
    <x v="897"/>
    <d v="2018-07-25T00:00:00"/>
    <d v="2018-07-28T00:00:00"/>
    <x v="0"/>
    <x v="10"/>
    <x v="3"/>
    <s v="John Castell"/>
    <s v="Home Office"/>
    <s v="Philadelphia"/>
    <x v="12"/>
    <n v="19143"/>
    <s v="East"/>
    <s v="FUR-TA-10001771"/>
    <x v="0"/>
    <s v="Tables"/>
    <n v="138.58799999999999"/>
    <n v="138.58799999999999"/>
    <n v="0"/>
    <n v="0"/>
  </r>
  <r>
    <x v="1572"/>
    <d v="2017-06-09T00:00:00"/>
    <d v="2017-06-16T00:00:00"/>
    <x v="3"/>
    <x v="4"/>
    <x v="2"/>
    <s v="Benjamin Farhat"/>
    <s v="Home Office"/>
    <s v="Minneapolis"/>
    <x v="37"/>
    <n v="55407"/>
    <s v="Central"/>
    <s v="FUR-TA-10001771"/>
    <x v="0"/>
    <s v="Tables"/>
    <n v="692.94"/>
    <n v="692.94"/>
    <n v="0"/>
    <n v="0"/>
  </r>
  <r>
    <x v="1573"/>
    <d v="2016-10-25T00:00:00"/>
    <d v="2016-10-30T00:00:00"/>
    <x v="2"/>
    <x v="9"/>
    <x v="2"/>
    <s v="Trudy Brown"/>
    <s v="Home Office"/>
    <s v="San Francisco"/>
    <x v="1"/>
    <n v="94110"/>
    <s v="West"/>
    <s v="FUR-TA-10001857"/>
    <x v="0"/>
    <s v="Tables"/>
    <n v="253.17599999999999"/>
    <n v="253.17599999999999"/>
    <n v="0"/>
    <n v="0"/>
  </r>
  <r>
    <x v="1574"/>
    <d v="2015-08-29T00:00:00"/>
    <d v="2015-09-02T00:00:00"/>
    <x v="1"/>
    <x v="7"/>
    <x v="3"/>
    <s v="Ryan Akin"/>
    <s v="Home Office"/>
    <s v="Miami"/>
    <x v="8"/>
    <n v="33178"/>
    <s v="South"/>
    <s v="FUR-TA-10001857"/>
    <x v="0"/>
    <s v="Tables"/>
    <n v="174.05850000000001"/>
    <n v="157.05850000000001"/>
    <n v="17"/>
    <n v="2.5499999999999998"/>
  </r>
  <r>
    <x v="1575"/>
    <d v="2017-03-18T00:00:00"/>
    <d v="2017-03-21T00:00:00"/>
    <x v="3"/>
    <x v="5"/>
    <x v="3"/>
    <s v="Rose O'Brian"/>
    <s v="Corporate"/>
    <s v="Memphis"/>
    <x v="24"/>
    <n v="38109"/>
    <s v="South"/>
    <s v="FUR-TA-10001857"/>
    <x v="2"/>
    <s v="Tables"/>
    <n v="189.88200000000001"/>
    <n v="172.88200000000001"/>
    <n v="17"/>
    <n v="2.5499999999999998"/>
  </r>
  <r>
    <x v="1576"/>
    <d v="2018-01-23T00:00:00"/>
    <d v="2018-01-25T00:00:00"/>
    <x v="0"/>
    <x v="6"/>
    <x v="0"/>
    <s v="Matt Connell"/>
    <s v="Corporate"/>
    <s v="Detroit"/>
    <x v="10"/>
    <n v="48234"/>
    <s v="Central"/>
    <s v="FUR-TA-10001857"/>
    <x v="0"/>
    <s v="Tables"/>
    <n v="210.98"/>
    <n v="210.98"/>
    <n v="0"/>
    <n v="0"/>
  </r>
  <r>
    <x v="508"/>
    <d v="2015-10-03T00:00:00"/>
    <d v="2015-10-08T00:00:00"/>
    <x v="1"/>
    <x v="9"/>
    <x v="3"/>
    <s v="Allen Rosenblatt"/>
    <s v="Home Office"/>
    <s v="Los Angeles"/>
    <x v="1"/>
    <n v="90036"/>
    <s v="West"/>
    <s v="FUR-TA-10001866"/>
    <x v="0"/>
    <s v="Tables"/>
    <n v="143.43199999999999"/>
    <n v="100"/>
    <n v="43.431999999999988"/>
    <n v="6.5147999999999984"/>
  </r>
  <r>
    <x v="1577"/>
    <d v="2015-03-01T00:00:00"/>
    <d v="2015-03-07T00:00:00"/>
    <x v="1"/>
    <x v="5"/>
    <x v="2"/>
    <s v="Giulietta Weimer"/>
    <s v="Consumer"/>
    <s v="Houston"/>
    <x v="13"/>
    <n v="77036"/>
    <s v="Central"/>
    <s v="FUR-TA-10001866"/>
    <x v="0"/>
    <s v="Tables"/>
    <n v="376.50900000000001"/>
    <n v="226.50900000000001"/>
    <n v="150"/>
    <n v="22.5"/>
  </r>
  <r>
    <x v="776"/>
    <d v="2017-04-22T00:00:00"/>
    <d v="2017-04-29T00:00:00"/>
    <x v="3"/>
    <x v="8"/>
    <x v="2"/>
    <s v="Tanja Norvell"/>
    <s v="Home Office"/>
    <s v="Phoenix"/>
    <x v="18"/>
    <n v="85023"/>
    <s v="West"/>
    <s v="FUR-TA-10001889"/>
    <x v="1"/>
    <s v="Tables"/>
    <n v="1272.6300000000001"/>
    <n v="100"/>
    <n v="1172.6300000000001"/>
    <n v="175.89450000000002"/>
  </r>
  <r>
    <x v="424"/>
    <d v="2018-05-01T00:00:00"/>
    <d v="2018-05-06T00:00:00"/>
    <x v="0"/>
    <x v="2"/>
    <x v="2"/>
    <s v="Caroline Jumper"/>
    <s v="Home Office"/>
    <s v="Jacksonville"/>
    <x v="8"/>
    <n v="32216"/>
    <s v="South"/>
    <s v="FUR-TA-10001889"/>
    <x v="0"/>
    <s v="Tables"/>
    <n v="933.26199999999994"/>
    <n v="933.26199999999994"/>
    <n v="0"/>
    <n v="0"/>
  </r>
  <r>
    <x v="1578"/>
    <d v="2018-11-30T00:00:00"/>
    <d v="2018-12-07T00:00:00"/>
    <x v="0"/>
    <x v="1"/>
    <x v="2"/>
    <s v="Shahid Collister"/>
    <s v="Consumer"/>
    <s v="Burlington"/>
    <x v="9"/>
    <n v="27217"/>
    <s v="South"/>
    <s v="FUR-TA-10001889"/>
    <x v="0"/>
    <s v="Tables"/>
    <n v="1781.682"/>
    <n v="1781.682"/>
    <n v="0"/>
    <n v="0"/>
  </r>
  <r>
    <x v="1579"/>
    <d v="2016-01-10T00:00:00"/>
    <d v="2016-01-15T00:00:00"/>
    <x v="2"/>
    <x v="6"/>
    <x v="2"/>
    <s v="Michael Moore"/>
    <s v="Home Office"/>
    <s v="New York City"/>
    <x v="5"/>
    <n v="10011"/>
    <s v="East"/>
    <s v="FUR-TA-10001889"/>
    <x v="0"/>
    <s v="Tables"/>
    <n v="1018.104"/>
    <n v="1018.104"/>
    <n v="0"/>
    <n v="0"/>
  </r>
  <r>
    <x v="573"/>
    <d v="2018-09-02T00:00:00"/>
    <d v="2018-09-06T00:00:00"/>
    <x v="0"/>
    <x v="0"/>
    <x v="2"/>
    <s v="Ann Chong"/>
    <s v="Home Office"/>
    <s v="New York City"/>
    <x v="5"/>
    <n v="10009"/>
    <s v="East"/>
    <s v="FUR-TA-10001889"/>
    <x v="0"/>
    <s v="Tables"/>
    <n v="254.52600000000001"/>
    <n v="254.52600000000001"/>
    <n v="0"/>
    <n v="0"/>
  </r>
  <r>
    <x v="1580"/>
    <d v="2015-03-29T00:00:00"/>
    <d v="2015-04-02T00:00:00"/>
    <x v="1"/>
    <x v="5"/>
    <x v="2"/>
    <s v="Mike Gockenbach"/>
    <s v="Home Office"/>
    <s v="Plano"/>
    <x v="13"/>
    <n v="75023"/>
    <s v="Central"/>
    <s v="FUR-TA-10001889"/>
    <x v="0"/>
    <s v="Tables"/>
    <n v="890.84100000000001"/>
    <n v="740.84100000000001"/>
    <n v="150"/>
    <n v="22.5"/>
  </r>
  <r>
    <x v="1581"/>
    <d v="2017-08-08T00:00:00"/>
    <d v="2017-08-15T00:00:00"/>
    <x v="3"/>
    <x v="7"/>
    <x v="2"/>
    <s v="Cathy Armstrong"/>
    <s v="Corporate"/>
    <s v="Los Angeles"/>
    <x v="1"/>
    <n v="90036"/>
    <s v="West"/>
    <s v="FUR-TA-10001932"/>
    <x v="0"/>
    <s v="Tables"/>
    <n v="513.024"/>
    <n v="513.024"/>
    <n v="0"/>
    <n v="0"/>
  </r>
  <r>
    <x v="268"/>
    <d v="2018-07-18T00:00:00"/>
    <d v="2018-07-23T00:00:00"/>
    <x v="0"/>
    <x v="10"/>
    <x v="2"/>
    <s v="Maris LaWare"/>
    <s v="Home Office"/>
    <s v="Phoenix"/>
    <x v="18"/>
    <n v="85023"/>
    <s v="West"/>
    <s v="FUR-TA-10001932"/>
    <x v="0"/>
    <s v="Tables"/>
    <n v="801.6"/>
    <n v="100"/>
    <n v="701.6"/>
    <n v="105.24"/>
  </r>
  <r>
    <x v="1510"/>
    <d v="2015-12-20T00:00:00"/>
    <d v="2015-12-21T00:00:00"/>
    <x v="1"/>
    <x v="3"/>
    <x v="0"/>
    <s v="Penelope Sewall"/>
    <s v="Home Office"/>
    <s v="Harrisonburg"/>
    <x v="17"/>
    <n v="22801"/>
    <s v="South"/>
    <s v="FUR-TA-10001932"/>
    <x v="0"/>
    <s v="Tables"/>
    <n v="2244.48"/>
    <n v="2244.48"/>
    <n v="0"/>
    <n v="0"/>
  </r>
  <r>
    <x v="1582"/>
    <d v="2018-06-03T00:00:00"/>
    <d v="2018-06-09T00:00:00"/>
    <x v="0"/>
    <x v="4"/>
    <x v="2"/>
    <s v="Katherine Nockton"/>
    <s v="Corporate"/>
    <s v="New York City"/>
    <x v="5"/>
    <n v="10011"/>
    <s v="East"/>
    <s v="FUR-TA-10001932"/>
    <x v="0"/>
    <s v="Tables"/>
    <n v="384.76799999999997"/>
    <n v="384.76799999999997"/>
    <n v="0"/>
    <n v="0"/>
  </r>
  <r>
    <x v="1583"/>
    <d v="2018-10-12T00:00:00"/>
    <d v="2018-10-12T00:00:00"/>
    <x v="0"/>
    <x v="9"/>
    <x v="1"/>
    <s v="Natalie Fritzler"/>
    <s v="Home Office"/>
    <s v="Wheeling"/>
    <x v="47"/>
    <n v="26003"/>
    <s v="East"/>
    <s v="FUR-TA-10001932"/>
    <x v="0"/>
    <s v="Tables"/>
    <n v="673.34400000000005"/>
    <n v="673.34400000000005"/>
    <n v="0"/>
    <n v="0"/>
  </r>
  <r>
    <x v="1584"/>
    <d v="2018-02-17T00:00:00"/>
    <d v="2018-02-22T00:00:00"/>
    <x v="0"/>
    <x v="11"/>
    <x v="2"/>
    <s v="Julie Kriz"/>
    <s v="Home Office"/>
    <s v="Chicago"/>
    <x v="0"/>
    <n v="60653"/>
    <s v="Central"/>
    <s v="FUR-TA-10001932"/>
    <x v="0"/>
    <s v="Tables"/>
    <n v="480.96"/>
    <n v="480.96"/>
    <n v="0"/>
    <n v="0"/>
  </r>
  <r>
    <x v="1585"/>
    <d v="2018-01-08T00:00:00"/>
    <d v="2018-01-11T00:00:00"/>
    <x v="0"/>
    <x v="6"/>
    <x v="0"/>
    <s v="Ricardo Sperren"/>
    <s v="Home Office"/>
    <s v="Seattle"/>
    <x v="6"/>
    <n v="98115"/>
    <s v="West"/>
    <s v="FUR-TA-10001950"/>
    <x v="0"/>
    <s v="Tables"/>
    <n v="892.98"/>
    <n v="742.98"/>
    <n v="150"/>
    <n v="22.5"/>
  </r>
  <r>
    <x v="1586"/>
    <d v="2018-10-16T00:00:00"/>
    <d v="2018-10-21T00:00:00"/>
    <x v="0"/>
    <x v="9"/>
    <x v="2"/>
    <s v="Victoria Pisteka"/>
    <s v="Corporate"/>
    <s v="Columbia"/>
    <x v="24"/>
    <n v="38401"/>
    <s v="South"/>
    <s v="FUR-TA-10001950"/>
    <x v="0"/>
    <s v="Tables"/>
    <n v="1875.258"/>
    <n v="1875.258"/>
    <n v="0"/>
    <n v="0"/>
  </r>
  <r>
    <x v="1587"/>
    <d v="2015-03-17T00:00:00"/>
    <d v="2015-03-21T00:00:00"/>
    <x v="1"/>
    <x v="5"/>
    <x v="2"/>
    <s v="Christine Phan"/>
    <s v="Corporate"/>
    <s v="New York City"/>
    <x v="5"/>
    <n v="10024"/>
    <s v="East"/>
    <s v="FUR-TA-10001950"/>
    <x v="0"/>
    <s v="Tables"/>
    <n v="1071.576"/>
    <n v="1071.576"/>
    <n v="0"/>
    <n v="0"/>
  </r>
  <r>
    <x v="1588"/>
    <d v="2017-11-11T00:00:00"/>
    <d v="2017-11-17T00:00:00"/>
    <x v="3"/>
    <x v="1"/>
    <x v="2"/>
    <s v="Alejandro Savely"/>
    <s v="Home Office"/>
    <s v="Noblesville"/>
    <x v="33"/>
    <n v="46060"/>
    <s v="Central"/>
    <s v="FUR-TA-10001950"/>
    <x v="1"/>
    <s v="Tables"/>
    <n v="2678.94"/>
    <n v="1678.94"/>
    <n v="1000"/>
    <n v="150"/>
  </r>
  <r>
    <x v="1589"/>
    <d v="2015-11-04T00:00:00"/>
    <d v="2015-11-11T00:00:00"/>
    <x v="1"/>
    <x v="1"/>
    <x v="2"/>
    <s v="William Brown"/>
    <s v="Home Office"/>
    <s v="Los Angeles"/>
    <x v="1"/>
    <n v="90045"/>
    <s v="West"/>
    <s v="FUR-TA-10002041"/>
    <x v="0"/>
    <s v="Tables"/>
    <n v="573.72799999999995"/>
    <n v="573.72799999999995"/>
    <n v="0"/>
    <n v="0"/>
  </r>
  <r>
    <x v="66"/>
    <d v="2018-12-08T00:00:00"/>
    <d v="2018-12-12T00:00:00"/>
    <x v="0"/>
    <x v="3"/>
    <x v="2"/>
    <s v="Keith Herrera"/>
    <s v="Consumer"/>
    <s v="San Francisco"/>
    <x v="1"/>
    <n v="94110"/>
    <s v="West"/>
    <s v="FUR-TA-10002041"/>
    <x v="0"/>
    <s v="Tables"/>
    <n v="1004.024"/>
    <n v="1004.024"/>
    <n v="0"/>
    <n v="0"/>
  </r>
  <r>
    <x v="1590"/>
    <d v="2016-07-25T00:00:00"/>
    <d v="2016-07-29T00:00:00"/>
    <x v="2"/>
    <x v="10"/>
    <x v="2"/>
    <s v="Yana Sorensen"/>
    <s v="Home Office"/>
    <s v="Montgomery"/>
    <x v="36"/>
    <n v="36116"/>
    <s v="South"/>
    <s v="FUR-TA-10002041"/>
    <x v="0"/>
    <s v="Tables"/>
    <n v="358.58"/>
    <n v="100"/>
    <n v="258.58"/>
    <n v="38.786999999999999"/>
  </r>
  <r>
    <x v="1591"/>
    <d v="2018-07-03T00:00:00"/>
    <d v="2018-07-06T00:00:00"/>
    <x v="0"/>
    <x v="10"/>
    <x v="3"/>
    <s v="Sam Zeldin"/>
    <s v="Home Office"/>
    <s v="Lancaster"/>
    <x v="22"/>
    <n v="43130"/>
    <s v="East"/>
    <s v="FUR-TA-10002041"/>
    <x v="0"/>
    <s v="Tables"/>
    <n v="215.148"/>
    <n v="215.148"/>
    <n v="0"/>
    <n v="0"/>
  </r>
  <r>
    <x v="1592"/>
    <d v="2015-06-07T00:00:00"/>
    <d v="2015-06-11T00:00:00"/>
    <x v="1"/>
    <x v="4"/>
    <x v="3"/>
    <s v="Nick Radford"/>
    <s v="Home Office"/>
    <s v="Aurora"/>
    <x v="0"/>
    <n v="60505"/>
    <s v="Central"/>
    <s v="FUR-TA-10002041"/>
    <x v="0"/>
    <s v="Tables"/>
    <n v="268.935"/>
    <n v="268.935"/>
    <n v="0"/>
    <n v="0"/>
  </r>
  <r>
    <x v="1343"/>
    <d v="2018-10-30T00:00:00"/>
    <d v="2018-10-30T00:00:00"/>
    <x v="0"/>
    <x v="9"/>
    <x v="1"/>
    <s v="Ryan Akin"/>
    <s v="Home Office"/>
    <s v="Dallas"/>
    <x v="13"/>
    <n v="75217"/>
    <s v="Central"/>
    <s v="FUR-TA-10002041"/>
    <x v="0"/>
    <s v="Tables"/>
    <n v="251.006"/>
    <n v="251.006"/>
    <n v="0"/>
    <n v="0"/>
  </r>
  <r>
    <x v="1593"/>
    <d v="2015-05-12T00:00:00"/>
    <d v="2015-05-17T00:00:00"/>
    <x v="1"/>
    <x v="2"/>
    <x v="2"/>
    <s v="Kean Thornton"/>
    <s v="Home Office"/>
    <s v="Franklin"/>
    <x v="26"/>
    <n v="2038"/>
    <s v="East"/>
    <s v="FUR-TA-10002228"/>
    <x v="0"/>
    <s v="Tables"/>
    <n v="700.05600000000004"/>
    <n v="700.05600000000004"/>
    <n v="0"/>
    <n v="0"/>
  </r>
  <r>
    <x v="540"/>
    <d v="2017-12-03T00:00:00"/>
    <d v="2017-12-06T00:00:00"/>
    <x v="3"/>
    <x v="3"/>
    <x v="0"/>
    <s v="Emily Grady"/>
    <s v="Corporate"/>
    <s v="Oceanside"/>
    <x v="5"/>
    <n v="11572"/>
    <s v="East"/>
    <s v="FUR-TA-10002228"/>
    <x v="2"/>
    <s v="Tables"/>
    <n v="400.03199999999998"/>
    <n v="400.03199999999998"/>
    <n v="0"/>
    <n v="0"/>
  </r>
  <r>
    <x v="1594"/>
    <d v="2018-03-10T00:00:00"/>
    <d v="2018-03-14T00:00:00"/>
    <x v="0"/>
    <x v="5"/>
    <x v="2"/>
    <s v="Maribeth Dona"/>
    <s v="Home Office"/>
    <s v="Dallas"/>
    <x v="13"/>
    <n v="75217"/>
    <s v="Central"/>
    <s v="FUR-TA-10002228"/>
    <x v="0"/>
    <s v="Tables"/>
    <n v="933.40800000000002"/>
    <n v="933.40800000000002"/>
    <n v="0"/>
    <n v="0"/>
  </r>
  <r>
    <x v="1595"/>
    <d v="2015-11-12T00:00:00"/>
    <d v="2015-11-16T00:00:00"/>
    <x v="1"/>
    <x v="1"/>
    <x v="2"/>
    <s v="Joseph Airdo"/>
    <s v="Home Office"/>
    <s v="Los Angeles"/>
    <x v="1"/>
    <n v="90045"/>
    <s v="West"/>
    <s v="FUR-TA-10002356"/>
    <x v="0"/>
    <s v="Tables"/>
    <n v="629.06399999999996"/>
    <n v="629.06399999999996"/>
    <n v="0"/>
    <n v="0"/>
  </r>
  <r>
    <x v="1596"/>
    <d v="2016-07-26T00:00:00"/>
    <d v="2016-07-28T00:00:00"/>
    <x v="2"/>
    <x v="10"/>
    <x v="0"/>
    <s v="Cynthia Arntzen"/>
    <s v="Home Office"/>
    <s v="Mesa"/>
    <x v="18"/>
    <n v="85204"/>
    <s v="West"/>
    <s v="FUR-TA-10002356"/>
    <x v="0"/>
    <s v="Tables"/>
    <n v="393.16500000000002"/>
    <n v="100"/>
    <n v="293.16500000000002"/>
    <n v="43.97475"/>
  </r>
  <r>
    <x v="1597"/>
    <d v="2017-09-25T00:00:00"/>
    <d v="2017-09-30T00:00:00"/>
    <x v="3"/>
    <x v="0"/>
    <x v="2"/>
    <s v="Adrian Barton"/>
    <s v="Corporate"/>
    <s v="Phoenix"/>
    <x v="18"/>
    <n v="85023"/>
    <s v="West"/>
    <s v="FUR-TA-10002356"/>
    <x v="2"/>
    <s v="Tables"/>
    <n v="393.16500000000002"/>
    <n v="80"/>
    <n v="313.16500000000002"/>
    <n v="46.97475"/>
  </r>
  <r>
    <x v="1252"/>
    <d v="2017-02-14T00:00:00"/>
    <d v="2017-02-15T00:00:00"/>
    <x v="3"/>
    <x v="11"/>
    <x v="0"/>
    <s v="Dave Kipp"/>
    <s v="Corporate"/>
    <s v="Clinton"/>
    <x v="14"/>
    <n v="20735"/>
    <s v="East"/>
    <s v="FUR-TA-10002356"/>
    <x v="0"/>
    <s v="Tables"/>
    <n v="550.43100000000004"/>
    <n v="550.43100000000004"/>
    <n v="0"/>
    <n v="0"/>
  </r>
  <r>
    <x v="1598"/>
    <d v="2018-08-22T00:00:00"/>
    <d v="2018-08-24T00:00:00"/>
    <x v="0"/>
    <x v="7"/>
    <x v="0"/>
    <s v="Dean percer"/>
    <s v="Home Office"/>
    <s v="Philadelphia"/>
    <x v="12"/>
    <n v="19143"/>
    <s v="East"/>
    <s v="FUR-TA-10002356"/>
    <x v="0"/>
    <s v="Tables"/>
    <n v="314.53199999999998"/>
    <n v="314.53199999999998"/>
    <n v="0"/>
    <n v="0"/>
  </r>
  <r>
    <x v="1599"/>
    <d v="2018-10-21T00:00:00"/>
    <d v="2018-10-21T00:00:00"/>
    <x v="0"/>
    <x v="9"/>
    <x v="1"/>
    <s v="Sara Luxemburg"/>
    <s v="Home Office"/>
    <s v="Muskogee"/>
    <x v="30"/>
    <n v="74403"/>
    <s v="Central"/>
    <s v="FUR-TA-10002356"/>
    <x v="0"/>
    <s v="Tables"/>
    <n v="262.11"/>
    <n v="262.11"/>
    <n v="0"/>
    <n v="0"/>
  </r>
  <r>
    <x v="1600"/>
    <d v="2016-04-13T00:00:00"/>
    <d v="2016-04-17T00:00:00"/>
    <x v="2"/>
    <x v="8"/>
    <x v="3"/>
    <s v="Eugene Barchas"/>
    <s v="Home Office"/>
    <s v="Los Angeles"/>
    <x v="1"/>
    <n v="90045"/>
    <s v="West"/>
    <s v="FUR-TA-10002530"/>
    <x v="0"/>
    <s v="Tables"/>
    <n v="241.56800000000001"/>
    <n v="241.56800000000001"/>
    <n v="0"/>
    <n v="0"/>
  </r>
  <r>
    <x v="1601"/>
    <d v="2017-12-18T00:00:00"/>
    <d v="2017-12-21T00:00:00"/>
    <x v="3"/>
    <x v="3"/>
    <x v="0"/>
    <s v="Adrian Hane"/>
    <s v="Corporate"/>
    <s v="Salem"/>
    <x v="23"/>
    <n v="97301"/>
    <s v="West"/>
    <s v="FUR-TA-10002530"/>
    <x v="2"/>
    <s v="Tables"/>
    <n v="377.45"/>
    <n v="227.45"/>
    <n v="150"/>
    <n v="22.5"/>
  </r>
  <r>
    <x v="1602"/>
    <d v="2016-11-01T00:00:00"/>
    <d v="2016-11-08T00:00:00"/>
    <x v="2"/>
    <x v="1"/>
    <x v="2"/>
    <s v="MaryBeth Skach"/>
    <s v="Home Office"/>
    <s v="Conway"/>
    <x v="11"/>
    <n v="72032"/>
    <s v="South"/>
    <s v="FUR-TA-10002530"/>
    <x v="0"/>
    <s v="Tables"/>
    <n v="301.95999999999998"/>
    <n v="100"/>
    <n v="201.95999999999998"/>
    <n v="30.293999999999997"/>
  </r>
  <r>
    <x v="1603"/>
    <d v="2017-12-09T00:00:00"/>
    <d v="2017-12-11T00:00:00"/>
    <x v="3"/>
    <x v="3"/>
    <x v="0"/>
    <s v="Paul MacIntyre"/>
    <s v="Consumer"/>
    <s v="Springfield"/>
    <x v="17"/>
    <n v="22153"/>
    <s v="South"/>
    <s v="FUR-TA-10002530"/>
    <x v="1"/>
    <s v="Tables"/>
    <n v="1056.8599999999999"/>
    <n v="906.8599999999999"/>
    <n v="150"/>
    <n v="22.5"/>
  </r>
  <r>
    <x v="1604"/>
    <d v="2018-06-12T00:00:00"/>
    <d v="2018-06-19T00:00:00"/>
    <x v="0"/>
    <x v="4"/>
    <x v="2"/>
    <s v="Maria Etezadi"/>
    <s v="Home Office"/>
    <s v="Columbus"/>
    <x v="19"/>
    <n v="31907"/>
    <s v="South"/>
    <s v="FUR-TA-10002530"/>
    <x v="0"/>
    <s v="Tables"/>
    <n v="452.94"/>
    <n v="452.94"/>
    <n v="0"/>
    <n v="0"/>
  </r>
  <r>
    <x v="1605"/>
    <d v="2017-08-21T00:00:00"/>
    <d v="2017-08-23T00:00:00"/>
    <x v="3"/>
    <x v="7"/>
    <x v="3"/>
    <s v="Rick Bensley"/>
    <s v="Home Office"/>
    <s v="Philadelphia"/>
    <x v="12"/>
    <n v="19143"/>
    <s v="East"/>
    <s v="FUR-TA-10002530"/>
    <x v="1"/>
    <s v="Tables"/>
    <n v="815.29200000000003"/>
    <n v="815.29200000000003"/>
    <n v="0"/>
    <n v="0"/>
  </r>
  <r>
    <x v="1516"/>
    <d v="2016-04-13T00:00:00"/>
    <d v="2016-04-17T00:00:00"/>
    <x v="2"/>
    <x v="8"/>
    <x v="2"/>
    <s v="Frank Preis"/>
    <s v="Home Office"/>
    <s v="Huntsville"/>
    <x v="13"/>
    <n v="77340"/>
    <s v="Central"/>
    <s v="FUR-TA-10002530"/>
    <x v="0"/>
    <s v="Tables"/>
    <n v="211.37200000000001"/>
    <n v="211.37200000000001"/>
    <n v="0"/>
    <n v="0"/>
  </r>
  <r>
    <x v="1606"/>
    <d v="2017-08-12T00:00:00"/>
    <d v="2017-08-16T00:00:00"/>
    <x v="3"/>
    <x v="7"/>
    <x v="2"/>
    <s v="Cindy Schnelling"/>
    <s v="Home Office"/>
    <s v="Lakeland"/>
    <x v="8"/>
    <n v="33801"/>
    <s v="South"/>
    <s v="FUR-TA-10002533"/>
    <x v="0"/>
    <s v="Tables"/>
    <n v="562.29250000000002"/>
    <n v="562.29250000000002"/>
    <n v="0"/>
    <n v="0"/>
  </r>
  <r>
    <x v="1607"/>
    <d v="2017-11-04T00:00:00"/>
    <d v="2017-11-06T00:00:00"/>
    <x v="3"/>
    <x v="1"/>
    <x v="3"/>
    <s v="Elpida Rittenbach"/>
    <s v="Home Office"/>
    <s v="Charlotte"/>
    <x v="9"/>
    <n v="28205"/>
    <s v="South"/>
    <s v="FUR-TA-10002533"/>
    <x v="1"/>
    <s v="Tables"/>
    <n v="876.3"/>
    <n v="876.3"/>
    <n v="0"/>
    <n v="0"/>
  </r>
  <r>
    <x v="1608"/>
    <d v="2018-03-27T00:00:00"/>
    <d v="2018-03-29T00:00:00"/>
    <x v="0"/>
    <x v="5"/>
    <x v="3"/>
    <s v="Lena Cacioppo"/>
    <s v="Home Office"/>
    <s v="Richmond"/>
    <x v="17"/>
    <n v="23223"/>
    <s v="South"/>
    <s v="FUR-TA-10002533"/>
    <x v="0"/>
    <s v="Tables"/>
    <n v="292.10000000000002"/>
    <n v="292.10000000000002"/>
    <n v="0"/>
    <n v="0"/>
  </r>
  <r>
    <x v="149"/>
    <d v="2015-11-18T00:00:00"/>
    <d v="2015-11-21T00:00:00"/>
    <x v="1"/>
    <x v="1"/>
    <x v="0"/>
    <s v="Joe Kamberova"/>
    <s v="Home Office"/>
    <s v="Des Plaines"/>
    <x v="0"/>
    <n v="60016"/>
    <s v="Central"/>
    <s v="FUR-TA-10002533"/>
    <x v="0"/>
    <s v="Tables"/>
    <n v="292.10000000000002"/>
    <n v="292.10000000000002"/>
    <n v="0"/>
    <n v="0"/>
  </r>
  <r>
    <x v="1609"/>
    <d v="2018-11-19T00:00:00"/>
    <d v="2018-11-23T00:00:00"/>
    <x v="0"/>
    <x v="1"/>
    <x v="2"/>
    <s v="Jonathan Howell"/>
    <s v="Home Office"/>
    <s v="Chicago"/>
    <x v="0"/>
    <n v="60623"/>
    <s v="Central"/>
    <s v="FUR-TA-10002533"/>
    <x v="0"/>
    <s v="Tables"/>
    <n v="219.07499999999999"/>
    <n v="219.07499999999999"/>
    <n v="0"/>
    <n v="0"/>
  </r>
  <r>
    <x v="1610"/>
    <d v="2015-05-27T00:00:00"/>
    <d v="2015-05-27T00:00:00"/>
    <x v="1"/>
    <x v="2"/>
    <x v="1"/>
    <s v="Maya Herman"/>
    <s v="Home Office"/>
    <s v="San Diego"/>
    <x v="1"/>
    <n v="92105"/>
    <s v="West"/>
    <s v="FUR-TA-10002607"/>
    <x v="0"/>
    <s v="Tables"/>
    <n v="567.12"/>
    <n v="567.12"/>
    <n v="0"/>
    <n v="0"/>
  </r>
  <r>
    <x v="1611"/>
    <d v="2016-09-14T00:00:00"/>
    <d v="2016-09-18T00:00:00"/>
    <x v="2"/>
    <x v="0"/>
    <x v="2"/>
    <s v="Stefania Perrino"/>
    <s v="Home Office"/>
    <s v="Los Angeles"/>
    <x v="1"/>
    <n v="90045"/>
    <s v="West"/>
    <s v="FUR-TA-10002607"/>
    <x v="0"/>
    <s v="Tables"/>
    <n v="170.136"/>
    <n v="170.136"/>
    <n v="0"/>
    <n v="0"/>
  </r>
  <r>
    <x v="724"/>
    <d v="2017-12-25T00:00:00"/>
    <d v="2018-01-01T00:00:00"/>
    <x v="3"/>
    <x v="3"/>
    <x v="2"/>
    <s v="Laurel Workman"/>
    <s v="Home Office"/>
    <s v="Phoenix"/>
    <x v="18"/>
    <n v="85023"/>
    <s v="West"/>
    <s v="FUR-TA-10002607"/>
    <x v="0"/>
    <s v="Tables"/>
    <n v="35.445"/>
    <n v="100"/>
    <n v="-64.555000000000007"/>
    <n v="-9.683250000000001"/>
  </r>
  <r>
    <x v="1612"/>
    <d v="2018-09-01T00:00:00"/>
    <d v="2018-09-01T00:00:00"/>
    <x v="0"/>
    <x v="0"/>
    <x v="1"/>
    <s v="Rick Wilson"/>
    <s v="Home Office"/>
    <s v="Seattle"/>
    <x v="6"/>
    <n v="98103"/>
    <s v="West"/>
    <s v="FUR-TA-10002607"/>
    <x v="0"/>
    <s v="Tables"/>
    <n v="283.56"/>
    <n v="283.56"/>
    <n v="0"/>
    <n v="0"/>
  </r>
  <r>
    <x v="1613"/>
    <d v="2018-10-22T00:00:00"/>
    <d v="2018-10-27T00:00:00"/>
    <x v="0"/>
    <x v="9"/>
    <x v="2"/>
    <s v="David Wiener"/>
    <s v="Home Office"/>
    <s v="Redmond"/>
    <x v="23"/>
    <n v="97756"/>
    <s v="West"/>
    <s v="FUR-TA-10002607"/>
    <x v="0"/>
    <s v="Tables"/>
    <n v="177.22499999999999"/>
    <n v="177.22499999999999"/>
    <n v="0"/>
    <n v="0"/>
  </r>
  <r>
    <x v="1022"/>
    <d v="2016-08-09T00:00:00"/>
    <d v="2016-08-12T00:00:00"/>
    <x v="2"/>
    <x v="7"/>
    <x v="0"/>
    <s v="Naresj Patel"/>
    <s v="Home Office"/>
    <s v="New York City"/>
    <x v="5"/>
    <n v="10024"/>
    <s v="East"/>
    <s v="FUR-TA-10002607"/>
    <x v="0"/>
    <s v="Tables"/>
    <n v="382.80599999999998"/>
    <n v="382.80599999999998"/>
    <n v="0"/>
    <n v="0"/>
  </r>
  <r>
    <x v="1614"/>
    <d v="2016-10-24T00:00:00"/>
    <d v="2016-10-30T00:00:00"/>
    <x v="2"/>
    <x v="9"/>
    <x v="2"/>
    <s v="Andrew Gjertsen"/>
    <s v="Home Office"/>
    <s v="Houston"/>
    <x v="13"/>
    <n v="77041"/>
    <s v="Central"/>
    <s v="FUR-TA-10002607"/>
    <x v="0"/>
    <s v="Tables"/>
    <n v="347.36099999999999"/>
    <n v="272.36099999999999"/>
    <n v="75"/>
    <n v="11.25"/>
  </r>
  <r>
    <x v="871"/>
    <d v="2017-06-04T00:00:00"/>
    <d v="2017-06-09T00:00:00"/>
    <x v="3"/>
    <x v="4"/>
    <x v="3"/>
    <s v="Ken Lonsdale"/>
    <s v="Corporate"/>
    <s v="Chicago"/>
    <x v="0"/>
    <n v="60610"/>
    <s v="Central"/>
    <s v="FUR-TA-10002607"/>
    <x v="2"/>
    <s v="Tables"/>
    <n v="177.22499999999999"/>
    <n v="177.22499999999999"/>
    <n v="0"/>
    <n v="0"/>
  </r>
  <r>
    <x v="1615"/>
    <d v="2017-04-19T00:00:00"/>
    <d v="2017-04-25T00:00:00"/>
    <x v="3"/>
    <x v="8"/>
    <x v="2"/>
    <s v="Gary Mitchum"/>
    <s v="Corporate"/>
    <s v="Columbus"/>
    <x v="22"/>
    <n v="43229"/>
    <s v="East"/>
    <s v="FUR-TA-10002622"/>
    <x v="2"/>
    <s v="Tables"/>
    <n v="205.17599999999999"/>
    <n v="205.17599999999999"/>
    <n v="0"/>
    <n v="0"/>
  </r>
  <r>
    <x v="1616"/>
    <d v="2017-10-04T00:00:00"/>
    <d v="2017-10-09T00:00:00"/>
    <x v="3"/>
    <x v="9"/>
    <x v="2"/>
    <s v="Melanie Seite"/>
    <s v="Corporate"/>
    <s v="Baltimore"/>
    <x v="14"/>
    <n v="21215"/>
    <s v="East"/>
    <s v="FUR-TA-10002622"/>
    <x v="2"/>
    <s v="Tables"/>
    <n v="239.37200000000001"/>
    <n v="239.37200000000001"/>
    <n v="0"/>
    <n v="0"/>
  </r>
  <r>
    <x v="1617"/>
    <d v="2018-11-19T00:00:00"/>
    <d v="2018-11-21T00:00:00"/>
    <x v="0"/>
    <x v="1"/>
    <x v="0"/>
    <s v="Stewart Carmichael"/>
    <s v="Home Office"/>
    <s v="San Antonio"/>
    <x v="13"/>
    <n v="78207"/>
    <s v="Central"/>
    <s v="FUR-TA-10002622"/>
    <x v="0"/>
    <s v="Tables"/>
    <n v="718.11599999999999"/>
    <n v="718.11599999999999"/>
    <n v="0"/>
    <n v="0"/>
  </r>
  <r>
    <x v="1618"/>
    <d v="2017-05-30T00:00:00"/>
    <d v="2017-06-03T00:00:00"/>
    <x v="3"/>
    <x v="2"/>
    <x v="2"/>
    <s v="Anna H√§berlin"/>
    <s v="Corporate"/>
    <s v="Springfield"/>
    <x v="17"/>
    <n v="22153"/>
    <s v="South"/>
    <s v="FUR-TA-10002645"/>
    <x v="1"/>
    <s v="Tables"/>
    <n v="2275.5"/>
    <n v="2275.5"/>
    <n v="0"/>
    <n v="0"/>
  </r>
  <r>
    <x v="1619"/>
    <d v="2015-12-14T00:00:00"/>
    <d v="2015-12-21T00:00:00"/>
    <x v="1"/>
    <x v="3"/>
    <x v="2"/>
    <s v="Sung Shariari"/>
    <s v="Home Office"/>
    <s v="Marion"/>
    <x v="22"/>
    <n v="43302"/>
    <s v="East"/>
    <s v="FUR-TA-10002645"/>
    <x v="0"/>
    <s v="Tables"/>
    <n v="136.53"/>
    <n v="136.53"/>
    <n v="0"/>
    <n v="0"/>
  </r>
  <r>
    <x v="1620"/>
    <d v="2018-12-25T00:00:00"/>
    <d v="2018-12-30T00:00:00"/>
    <x v="0"/>
    <x v="3"/>
    <x v="2"/>
    <s v="Susan Vittorini"/>
    <s v="Home Office"/>
    <s v="Fairfield"/>
    <x v="22"/>
    <n v="45014"/>
    <s v="East"/>
    <s v="FUR-TA-10002645"/>
    <x v="0"/>
    <s v="Tables"/>
    <n v="273.06"/>
    <n v="273.06"/>
    <n v="0"/>
    <n v="0"/>
  </r>
  <r>
    <x v="1621"/>
    <d v="2016-06-22T00:00:00"/>
    <d v="2016-06-25T00:00:00"/>
    <x v="2"/>
    <x v="4"/>
    <x v="0"/>
    <s v="Michael Grace"/>
    <s v="Home Office"/>
    <s v="Aurora"/>
    <x v="0"/>
    <n v="60505"/>
    <s v="Central"/>
    <s v="FUR-TA-10002645"/>
    <x v="0"/>
    <s v="Tables"/>
    <n v="796.42499999999995"/>
    <n v="796.42499999999995"/>
    <n v="0"/>
    <n v="0"/>
  </r>
  <r>
    <x v="1622"/>
    <d v="2016-04-09T00:00:00"/>
    <d v="2016-04-14T00:00:00"/>
    <x v="2"/>
    <x v="8"/>
    <x v="2"/>
    <s v="Jay Kimmel"/>
    <s v="Home Office"/>
    <s v="Long Beach"/>
    <x v="1"/>
    <n v="90805"/>
    <s v="West"/>
    <s v="FUR-TA-10002774"/>
    <x v="0"/>
    <s v="Tables"/>
    <n v="369.91199999999998"/>
    <n v="369.91199999999998"/>
    <n v="0"/>
    <n v="0"/>
  </r>
  <r>
    <x v="1623"/>
    <d v="2017-07-31T00:00:00"/>
    <d v="2017-08-05T00:00:00"/>
    <x v="3"/>
    <x v="10"/>
    <x v="2"/>
    <s v="Anna H√§berlin"/>
    <s v="Home Office"/>
    <s v="San Francisco"/>
    <x v="1"/>
    <n v="94122"/>
    <s v="West"/>
    <s v="FUR-TA-10002774"/>
    <x v="1"/>
    <s v="Tables"/>
    <n v="863.12800000000004"/>
    <n v="100"/>
    <n v="763.12800000000004"/>
    <n v="114.4692"/>
  </r>
  <r>
    <x v="20"/>
    <d v="2017-11-05T00:00:00"/>
    <d v="2017-11-09T00:00:00"/>
    <x v="3"/>
    <x v="1"/>
    <x v="2"/>
    <s v="Emily Phan"/>
    <s v="Home Office"/>
    <s v="Houston"/>
    <x v="13"/>
    <n v="77036"/>
    <s v="Central"/>
    <s v="FUR-TA-10002774"/>
    <x v="1"/>
    <s v="Tables"/>
    <n v="863.12800000000004"/>
    <n v="863.12800000000004"/>
    <n v="0"/>
    <n v="0"/>
  </r>
  <r>
    <x v="1624"/>
    <d v="2015-07-13T00:00:00"/>
    <d v="2015-07-17T00:00:00"/>
    <x v="1"/>
    <x v="10"/>
    <x v="2"/>
    <s v="Grace Kelly"/>
    <s v="Corporate"/>
    <s v="Los Angeles"/>
    <x v="1"/>
    <n v="90049"/>
    <s v="West"/>
    <s v="FUR-TA-10002855"/>
    <x v="0"/>
    <s v="Tables"/>
    <n v="351.21600000000001"/>
    <n v="351.21600000000001"/>
    <n v="0"/>
    <n v="0"/>
  </r>
  <r>
    <x v="744"/>
    <d v="2016-01-19T00:00:00"/>
    <d v="2016-01-23T00:00:00"/>
    <x v="2"/>
    <x v="6"/>
    <x v="2"/>
    <s v="Paul MacIntyre"/>
    <s v="Home Office"/>
    <s v="Texas City"/>
    <x v="13"/>
    <n v="77590"/>
    <s v="Central"/>
    <s v="FUR-TA-10002855"/>
    <x v="0"/>
    <s v="Tables"/>
    <n v="102.438"/>
    <n v="102.438"/>
    <n v="0"/>
    <n v="0"/>
  </r>
  <r>
    <x v="1625"/>
    <d v="2016-11-09T00:00:00"/>
    <d v="2016-11-13T00:00:00"/>
    <x v="2"/>
    <x v="1"/>
    <x v="2"/>
    <s v="Adam Shillingsburg"/>
    <s v="Home Office"/>
    <s v="Springfield"/>
    <x v="20"/>
    <n v="65807"/>
    <s v="Central"/>
    <s v="FUR-TA-10002855"/>
    <x v="0"/>
    <s v="Tables"/>
    <n v="1024.3800000000001"/>
    <n v="80"/>
    <n v="944.38000000000011"/>
    <n v="141.65700000000001"/>
  </r>
  <r>
    <x v="21"/>
    <d v="2018-06-29T00:00:00"/>
    <d v="2018-06-30T00:00:00"/>
    <x v="0"/>
    <x v="4"/>
    <x v="0"/>
    <s v="Max Engle"/>
    <s v="Home Office"/>
    <s v="Dallas"/>
    <x v="13"/>
    <n v="75220"/>
    <s v="Central"/>
    <s v="FUR-TA-10002855"/>
    <x v="0"/>
    <s v="Tables"/>
    <n v="307.31400000000002"/>
    <n v="307.31400000000002"/>
    <n v="0"/>
    <n v="0"/>
  </r>
  <r>
    <x v="1626"/>
    <d v="2018-09-11T00:00:00"/>
    <d v="2018-09-16T00:00:00"/>
    <x v="0"/>
    <x v="0"/>
    <x v="2"/>
    <s v="Cindy Chapman"/>
    <s v="Home Office"/>
    <s v="Houston"/>
    <x v="13"/>
    <n v="77070"/>
    <s v="Central"/>
    <s v="FUR-TA-10002855"/>
    <x v="0"/>
    <s v="Tables"/>
    <n v="512.19000000000005"/>
    <n v="512.19000000000005"/>
    <n v="0"/>
    <n v="0"/>
  </r>
  <r>
    <x v="1627"/>
    <d v="2015-10-13T00:00:00"/>
    <d v="2015-10-15T00:00:00"/>
    <x v="1"/>
    <x v="9"/>
    <x v="0"/>
    <s v="Zuschuss Carroll"/>
    <s v="Consumer"/>
    <s v="Edmonds"/>
    <x v="6"/>
    <n v="98026"/>
    <s v="West"/>
    <s v="FUR-TA-10002903"/>
    <x v="0"/>
    <s v="Tables"/>
    <n v="1298.55"/>
    <n v="1298.55"/>
    <n v="0"/>
    <n v="0"/>
  </r>
  <r>
    <x v="1628"/>
    <d v="2016-11-02T00:00:00"/>
    <d v="2016-11-06T00:00:00"/>
    <x v="2"/>
    <x v="1"/>
    <x v="2"/>
    <s v="Jas O'Carroll"/>
    <s v="Home Office"/>
    <s v="Los Angeles"/>
    <x v="1"/>
    <n v="90004"/>
    <s v="West"/>
    <s v="FUR-TA-10002903"/>
    <x v="0"/>
    <s v="Tables"/>
    <n v="1038.8399999999999"/>
    <n v="888.83999999999992"/>
    <n v="150"/>
    <n v="22.5"/>
  </r>
  <r>
    <x v="1629"/>
    <d v="2018-12-22T00:00:00"/>
    <d v="2018-12-28T00:00:00"/>
    <x v="0"/>
    <x v="3"/>
    <x v="2"/>
    <s v="Jack Lebron"/>
    <s v="Home Office"/>
    <s v="Jackson"/>
    <x v="24"/>
    <n v="38301"/>
    <s v="South"/>
    <s v="FUR-TA-10002903"/>
    <x v="0"/>
    <s v="Tables"/>
    <n v="934.95600000000002"/>
    <n v="934.95600000000002"/>
    <n v="0"/>
    <n v="0"/>
  </r>
  <r>
    <x v="1630"/>
    <d v="2016-07-31T00:00:00"/>
    <d v="2016-07-31T00:00:00"/>
    <x v="2"/>
    <x v="10"/>
    <x v="1"/>
    <s v="Rick Hansen"/>
    <s v="Home Office"/>
    <s v="New York City"/>
    <x v="5"/>
    <n v="10024"/>
    <s v="East"/>
    <s v="FUR-TA-10002903"/>
    <x v="0"/>
    <s v="Tables"/>
    <n v="1090.7819999999999"/>
    <n v="1090.7819999999999"/>
    <n v="0"/>
    <n v="0"/>
  </r>
  <r>
    <x v="1631"/>
    <d v="2017-01-15T00:00:00"/>
    <d v="2017-01-15T00:00:00"/>
    <x v="3"/>
    <x v="6"/>
    <x v="1"/>
    <s v="Roy Collins"/>
    <s v="Corporate"/>
    <s v="Fairfield"/>
    <x v="25"/>
    <n v="6824"/>
    <s v="East"/>
    <s v="FUR-TA-10002903"/>
    <x v="2"/>
    <s v="Tables"/>
    <n v="181.797"/>
    <n v="164.797"/>
    <n v="17"/>
    <n v="2.5499999999999998"/>
  </r>
  <r>
    <x v="1632"/>
    <d v="2015-03-03T00:00:00"/>
    <d v="2015-03-07T00:00:00"/>
    <x v="1"/>
    <x v="5"/>
    <x v="2"/>
    <s v="Eva Jacobs"/>
    <s v="Home Office"/>
    <s v="San Diego"/>
    <x v="1"/>
    <n v="92037"/>
    <s v="West"/>
    <s v="FUR-TA-10002958"/>
    <x v="0"/>
    <s v="Tables"/>
    <n v="626.35199999999998"/>
    <n v="50"/>
    <n v="576.35199999999998"/>
    <n v="86.452799999999996"/>
  </r>
  <r>
    <x v="1018"/>
    <d v="2015-09-29T00:00:00"/>
    <d v="2015-10-01T00:00:00"/>
    <x v="1"/>
    <x v="0"/>
    <x v="3"/>
    <s v="Paul Prost"/>
    <s v="Home Office"/>
    <s v="Seattle"/>
    <x v="6"/>
    <n v="98115"/>
    <s v="West"/>
    <s v="FUR-TA-10002958"/>
    <x v="0"/>
    <s v="Tables"/>
    <n v="2348.8200000000002"/>
    <n v="1848.8200000000002"/>
    <n v="500"/>
    <n v="75"/>
  </r>
  <r>
    <x v="1633"/>
    <d v="2018-12-03T00:00:00"/>
    <d v="2018-12-07T00:00:00"/>
    <x v="0"/>
    <x v="3"/>
    <x v="3"/>
    <s v="Corinna Mitchell"/>
    <s v="Home Office"/>
    <s v="Seattle"/>
    <x v="6"/>
    <n v="98115"/>
    <s v="West"/>
    <s v="FUR-TA-10002958"/>
    <x v="0"/>
    <s v="Tables"/>
    <n v="521.96"/>
    <n v="521.96"/>
    <n v="0"/>
    <n v="0"/>
  </r>
  <r>
    <x v="1634"/>
    <d v="2016-11-21T00:00:00"/>
    <d v="2016-11-25T00:00:00"/>
    <x v="2"/>
    <x v="1"/>
    <x v="2"/>
    <s v="Shahid Shariari"/>
    <s v="Home Office"/>
    <s v="Philadelphia"/>
    <x v="12"/>
    <n v="19120"/>
    <s v="East"/>
    <s v="FUR-TA-10002958"/>
    <x v="0"/>
    <s v="Tables"/>
    <n v="1252.704"/>
    <n v="1252.704"/>
    <n v="0"/>
    <n v="0"/>
  </r>
  <r>
    <x v="1635"/>
    <d v="2017-11-26T00:00:00"/>
    <d v="2017-11-30T00:00:00"/>
    <x v="3"/>
    <x v="1"/>
    <x v="3"/>
    <s v="Dean Katz"/>
    <s v="Corporate"/>
    <s v="New York City"/>
    <x v="5"/>
    <n v="10011"/>
    <s v="East"/>
    <s v="FUR-TA-10002958"/>
    <x v="2"/>
    <s v="Tables"/>
    <n v="313.17599999999999"/>
    <n v="313.17599999999999"/>
    <n v="0"/>
    <n v="0"/>
  </r>
  <r>
    <x v="602"/>
    <d v="2017-12-25T00:00:00"/>
    <d v="2017-12-30T00:00:00"/>
    <x v="3"/>
    <x v="3"/>
    <x v="2"/>
    <s v="Darren Budd"/>
    <s v="Corporate"/>
    <s v="New York City"/>
    <x v="5"/>
    <n v="10024"/>
    <s v="East"/>
    <s v="FUR-TA-10002958"/>
    <x v="2"/>
    <s v="Tables"/>
    <n v="313.17599999999999"/>
    <n v="313.17599999999999"/>
    <n v="0"/>
    <n v="0"/>
  </r>
  <r>
    <x v="1636"/>
    <d v="2018-01-02T00:00:00"/>
    <d v="2018-01-04T00:00:00"/>
    <x v="0"/>
    <x v="6"/>
    <x v="3"/>
    <s v="Trudy Schmidt"/>
    <s v="Home Office"/>
    <s v="El Paso"/>
    <x v="13"/>
    <n v="79907"/>
    <s v="Central"/>
    <s v="FUR-TA-10002958"/>
    <x v="0"/>
    <s v="Tables"/>
    <n v="913.43"/>
    <n v="913.43"/>
    <n v="0"/>
    <n v="0"/>
  </r>
  <r>
    <x v="1561"/>
    <d v="2018-10-09T00:00:00"/>
    <d v="2018-10-14T00:00:00"/>
    <x v="0"/>
    <x v="9"/>
    <x v="2"/>
    <s v="Cyma Kinney"/>
    <s v="Home Office"/>
    <s v="Aurora"/>
    <x v="0"/>
    <n v="60505"/>
    <s v="Central"/>
    <s v="FUR-TA-10002958"/>
    <x v="0"/>
    <s v="Tables"/>
    <n v="652.45000000000005"/>
    <n v="652.45000000000005"/>
    <n v="0"/>
    <n v="0"/>
  </r>
  <r>
    <x v="1280"/>
    <d v="2015-11-18T00:00:00"/>
    <d v="2015-11-25T00:00:00"/>
    <x v="1"/>
    <x v="1"/>
    <x v="2"/>
    <s v="Maya Herman"/>
    <s v="Home Office"/>
    <s v="Seattle"/>
    <x v="6"/>
    <n v="98105"/>
    <s v="West"/>
    <s v="FUR-TA-10003008"/>
    <x v="0"/>
    <s v="Tables"/>
    <n v="730.2"/>
    <n v="730.2"/>
    <n v="0"/>
    <n v="0"/>
  </r>
  <r>
    <x v="1637"/>
    <d v="2016-09-14T00:00:00"/>
    <d v="2016-09-19T00:00:00"/>
    <x v="2"/>
    <x v="0"/>
    <x v="2"/>
    <s v="Christina Anderson"/>
    <s v="Home Office"/>
    <s v="Provo"/>
    <x v="28"/>
    <n v="84604"/>
    <s v="West"/>
    <s v="FUR-TA-10003008"/>
    <x v="0"/>
    <s v="Tables"/>
    <n v="912.75"/>
    <n v="912.75"/>
    <n v="0"/>
    <n v="0"/>
  </r>
  <r>
    <x v="1638"/>
    <d v="2017-09-08T00:00:00"/>
    <d v="2017-09-08T00:00:00"/>
    <x v="3"/>
    <x v="0"/>
    <x v="1"/>
    <s v="Pauline Johnson"/>
    <s v="Corporate"/>
    <s v="Santa Ana"/>
    <x v="1"/>
    <n v="92704"/>
    <s v="West"/>
    <s v="FUR-TA-10003008"/>
    <x v="0"/>
    <s v="Tables"/>
    <n v="146.04"/>
    <n v="146.04"/>
    <n v="0"/>
    <n v="0"/>
  </r>
  <r>
    <x v="1639"/>
    <d v="2018-12-22T00:00:00"/>
    <d v="2018-12-25T00:00:00"/>
    <x v="0"/>
    <x v="3"/>
    <x v="3"/>
    <s v="Alex Grayson"/>
    <s v="Consumer"/>
    <s v="Mesa"/>
    <x v="18"/>
    <n v="85204"/>
    <s v="West"/>
    <s v="FUR-TA-10003008"/>
    <x v="0"/>
    <s v="Tables"/>
    <n v="182.55"/>
    <n v="182.55"/>
    <n v="0"/>
    <n v="0"/>
  </r>
  <r>
    <x v="1640"/>
    <d v="2015-10-20T00:00:00"/>
    <d v="2015-10-23T00:00:00"/>
    <x v="1"/>
    <x v="9"/>
    <x v="0"/>
    <s v="Fred Hopkins"/>
    <s v="Corporate"/>
    <s v="Knoxville"/>
    <x v="24"/>
    <n v="37918"/>
    <s v="South"/>
    <s v="FUR-TA-10003008"/>
    <x v="0"/>
    <s v="Tables"/>
    <n v="328.59"/>
    <n v="328.59"/>
    <n v="0"/>
    <n v="0"/>
  </r>
  <r>
    <x v="558"/>
    <d v="2017-12-11T00:00:00"/>
    <d v="2017-12-11T00:00:00"/>
    <x v="3"/>
    <x v="3"/>
    <x v="1"/>
    <s v="Noel Staavos"/>
    <s v="Corporate"/>
    <s v="Columbus"/>
    <x v="22"/>
    <n v="43229"/>
    <s v="East"/>
    <s v="FUR-TA-10003008"/>
    <x v="2"/>
    <s v="Tables"/>
    <n v="328.59"/>
    <n v="328.59"/>
    <n v="0"/>
    <n v="0"/>
  </r>
  <r>
    <x v="1641"/>
    <d v="2018-10-19T00:00:00"/>
    <d v="2018-10-23T00:00:00"/>
    <x v="0"/>
    <x v="9"/>
    <x v="2"/>
    <s v="Mary O'Rourke"/>
    <s v="Home Office"/>
    <s v="Chicago"/>
    <x v="0"/>
    <n v="60623"/>
    <s v="Central"/>
    <s v="FUR-TA-10003008"/>
    <x v="0"/>
    <s v="Tables"/>
    <n v="91.275000000000006"/>
    <n v="91.275000000000006"/>
    <n v="0"/>
    <n v="0"/>
  </r>
  <r>
    <x v="1642"/>
    <d v="2018-11-23T00:00:00"/>
    <d v="2018-11-26T00:00:00"/>
    <x v="0"/>
    <x v="1"/>
    <x v="0"/>
    <s v="Jennifer Patt"/>
    <s v="Home Office"/>
    <s v="Dallas"/>
    <x v="13"/>
    <n v="75220"/>
    <s v="Central"/>
    <s v="FUR-TA-10003008"/>
    <x v="0"/>
    <s v="Tables"/>
    <n v="127.785"/>
    <n v="127.785"/>
    <n v="0"/>
    <n v="0"/>
  </r>
  <r>
    <x v="1643"/>
    <d v="2015-12-06T00:00:00"/>
    <d v="2015-12-11T00:00:00"/>
    <x v="1"/>
    <x v="3"/>
    <x v="3"/>
    <s v="Ryan Crowe"/>
    <s v="Home Office"/>
    <s v="Springfield"/>
    <x v="23"/>
    <n v="97477"/>
    <s v="West"/>
    <s v="FUR-TA-10003238"/>
    <x v="0"/>
    <s v="Tables"/>
    <n v="275.49"/>
    <n v="275.49"/>
    <n v="0"/>
    <n v="0"/>
  </r>
  <r>
    <x v="1644"/>
    <d v="2017-09-05T00:00:00"/>
    <d v="2017-09-10T00:00:00"/>
    <x v="3"/>
    <x v="0"/>
    <x v="2"/>
    <s v="Michael Moore"/>
    <s v="Consumer"/>
    <s v="Chesapeake"/>
    <x v="17"/>
    <n v="23320"/>
    <s v="South"/>
    <s v="FUR-TA-10003238"/>
    <x v="1"/>
    <s v="Tables"/>
    <n v="1652.94"/>
    <n v="1652.94"/>
    <n v="0"/>
    <n v="0"/>
  </r>
  <r>
    <x v="1645"/>
    <d v="2015-06-06T00:00:00"/>
    <d v="2015-06-11T00:00:00"/>
    <x v="1"/>
    <x v="4"/>
    <x v="2"/>
    <s v="Grant Thornton"/>
    <s v="Corporate"/>
    <s v="Long Beach"/>
    <x v="5"/>
    <n v="11561"/>
    <s v="East"/>
    <s v="FUR-TA-10003238"/>
    <x v="0"/>
    <s v="Tables"/>
    <n v="991.76400000000001"/>
    <n v="991.76400000000001"/>
    <n v="0"/>
    <n v="0"/>
  </r>
  <r>
    <x v="454"/>
    <d v="2015-10-31T00:00:00"/>
    <d v="2015-11-02T00:00:00"/>
    <x v="1"/>
    <x v="9"/>
    <x v="3"/>
    <s v="Anne McFarland"/>
    <s v="Consumer"/>
    <s v="Cranston"/>
    <x v="4"/>
    <n v="2920"/>
    <s v="East"/>
    <s v="FUR-TA-10003238"/>
    <x v="0"/>
    <s v="Tables"/>
    <n v="385.68599999999998"/>
    <n v="385.68599999999998"/>
    <n v="0"/>
    <n v="0"/>
  </r>
  <r>
    <x v="1646"/>
    <d v="2017-10-01T00:00:00"/>
    <d v="2017-10-05T00:00:00"/>
    <x v="3"/>
    <x v="9"/>
    <x v="2"/>
    <s v="Greg Matthias"/>
    <s v="Corporate"/>
    <s v="New York City"/>
    <x v="5"/>
    <n v="10024"/>
    <s v="East"/>
    <s v="FUR-TA-10003238"/>
    <x v="2"/>
    <s v="Tables"/>
    <n v="330.58800000000002"/>
    <n v="330.58800000000002"/>
    <n v="0"/>
    <n v="0"/>
  </r>
  <r>
    <x v="1647"/>
    <d v="2017-10-21T00:00:00"/>
    <d v="2017-10-26T00:00:00"/>
    <x v="3"/>
    <x v="9"/>
    <x v="2"/>
    <s v="Victoria Wilson"/>
    <s v="Home Office"/>
    <s v="Lakewood"/>
    <x v="22"/>
    <n v="44107"/>
    <s v="East"/>
    <s v="FUR-TA-10003238"/>
    <x v="0"/>
    <s v="Tables"/>
    <n v="661.17600000000004"/>
    <n v="661.17600000000004"/>
    <n v="0"/>
    <n v="0"/>
  </r>
  <r>
    <x v="1648"/>
    <d v="2017-05-05T00:00:00"/>
    <d v="2017-05-06T00:00:00"/>
    <x v="3"/>
    <x v="2"/>
    <x v="0"/>
    <s v="Lindsay Williams"/>
    <s v="Home Office"/>
    <s v="Henderson"/>
    <x v="27"/>
    <n v="89015"/>
    <s v="West"/>
    <s v="FUR-TA-10003392"/>
    <x v="1"/>
    <s v="Tables"/>
    <n v="1685.88"/>
    <n v="1685.88"/>
    <n v="0"/>
    <n v="0"/>
  </r>
  <r>
    <x v="1649"/>
    <d v="2017-11-12T00:00:00"/>
    <d v="2017-11-15T00:00:00"/>
    <x v="3"/>
    <x v="1"/>
    <x v="0"/>
    <s v="Dianna Wilson"/>
    <s v="Home Office"/>
    <s v="San Diego"/>
    <x v="1"/>
    <n v="92024"/>
    <s v="West"/>
    <s v="FUR-TA-10003392"/>
    <x v="0"/>
    <s v="Tables"/>
    <n v="674.35199999999998"/>
    <n v="674.35199999999998"/>
    <n v="0"/>
    <n v="0"/>
  </r>
  <r>
    <x v="1203"/>
    <d v="2017-11-03T00:00:00"/>
    <d v="2017-11-08T00:00:00"/>
    <x v="3"/>
    <x v="1"/>
    <x v="3"/>
    <s v="Arthur Prichep"/>
    <s v="Home Office"/>
    <s v="Henderson"/>
    <x v="21"/>
    <n v="42420"/>
    <s v="South"/>
    <s v="FUR-TA-10003392"/>
    <x v="1"/>
    <s v="Tables"/>
    <n v="842.94"/>
    <n v="842.94"/>
    <n v="0"/>
    <n v="0"/>
  </r>
  <r>
    <x v="1650"/>
    <d v="2017-06-14T00:00:00"/>
    <d v="2017-06-21T00:00:00"/>
    <x v="3"/>
    <x v="4"/>
    <x v="2"/>
    <s v="Jim Sink"/>
    <s v="Corporate"/>
    <s v="Philadelphia"/>
    <x v="12"/>
    <n v="19140"/>
    <s v="East"/>
    <s v="FUR-TA-10003392"/>
    <x v="2"/>
    <s v="Tables"/>
    <n v="337.17599999999999"/>
    <n v="337.17599999999999"/>
    <n v="0"/>
    <n v="0"/>
  </r>
  <r>
    <x v="1651"/>
    <d v="2015-01-27T00:00:00"/>
    <d v="2015-02-02T00:00:00"/>
    <x v="1"/>
    <x v="6"/>
    <x v="2"/>
    <s v="Ed Jacobs"/>
    <s v="Consumer"/>
    <s v="San Diego"/>
    <x v="1"/>
    <n v="92037"/>
    <s v="West"/>
    <s v="FUR-TA-10003469"/>
    <x v="0"/>
    <s v="Tables"/>
    <n v="333"/>
    <n v="50"/>
    <n v="283"/>
    <n v="42.449999999999996"/>
  </r>
  <r>
    <x v="1652"/>
    <d v="2016-08-02T00:00:00"/>
    <d v="2016-08-06T00:00:00"/>
    <x v="2"/>
    <x v="7"/>
    <x v="2"/>
    <s v="Darren Koutras"/>
    <s v="Home Office"/>
    <s v="Springfield"/>
    <x v="23"/>
    <n v="97477"/>
    <s v="West"/>
    <s v="FUR-TA-10003469"/>
    <x v="0"/>
    <s v="Tables"/>
    <n v="277.5"/>
    <n v="277.5"/>
    <n v="0"/>
    <n v="0"/>
  </r>
  <r>
    <x v="712"/>
    <d v="2015-05-07T00:00:00"/>
    <d v="2015-05-12T00:00:00"/>
    <x v="1"/>
    <x v="2"/>
    <x v="2"/>
    <s v="Carol Triggs"/>
    <s v="Consumer"/>
    <s v="Lawrence"/>
    <x v="26"/>
    <n v="1841"/>
    <s v="East"/>
    <s v="FUR-TA-10003469"/>
    <x v="0"/>
    <s v="Tables"/>
    <n v="194.25"/>
    <n v="194.25"/>
    <n v="0"/>
    <n v="0"/>
  </r>
  <r>
    <x v="743"/>
    <d v="2018-11-05T00:00:00"/>
    <d v="2018-11-10T00:00:00"/>
    <x v="0"/>
    <x v="1"/>
    <x v="3"/>
    <s v="Christina DeMoss"/>
    <s v="Home Office"/>
    <s v="New York City"/>
    <x v="5"/>
    <n v="10024"/>
    <s v="East"/>
    <s v="FUR-TA-10003469"/>
    <x v="0"/>
    <s v="Tables"/>
    <n v="166.5"/>
    <n v="166.5"/>
    <n v="0"/>
    <n v="0"/>
  </r>
  <r>
    <x v="1653"/>
    <d v="2018-01-30T00:00:00"/>
    <d v="2018-02-06T00:00:00"/>
    <x v="0"/>
    <x v="6"/>
    <x v="2"/>
    <s v="Liz Preis"/>
    <s v="Consumer"/>
    <s v="Aurora"/>
    <x v="0"/>
    <n v="60505"/>
    <s v="Central"/>
    <s v="FUR-TA-10003469"/>
    <x v="0"/>
    <s v="Tables"/>
    <n v="69.375"/>
    <n v="69.375"/>
    <n v="0"/>
    <n v="0"/>
  </r>
  <r>
    <x v="193"/>
    <d v="2015-12-12T00:00:00"/>
    <d v="2015-12-14T00:00:00"/>
    <x v="1"/>
    <x v="3"/>
    <x v="3"/>
    <s v="Nora Preis"/>
    <s v="Home Office"/>
    <s v="Fresno"/>
    <x v="1"/>
    <n v="93727"/>
    <s v="West"/>
    <s v="FUR-TA-10003473"/>
    <x v="0"/>
    <s v="Tables"/>
    <n v="3610.848"/>
    <n v="2610.848"/>
    <n v="1000"/>
    <n v="150"/>
  </r>
  <r>
    <x v="1654"/>
    <d v="2017-06-11T00:00:00"/>
    <d v="2017-06-16T00:00:00"/>
    <x v="3"/>
    <x v="4"/>
    <x v="2"/>
    <s v="Seth Vernon"/>
    <s v="Home Office"/>
    <s v="Los Angeles"/>
    <x v="1"/>
    <n v="90049"/>
    <s v="West"/>
    <s v="FUR-TA-10003473"/>
    <x v="1"/>
    <s v="Tables"/>
    <n v="902.71199999999999"/>
    <n v="902.71199999999999"/>
    <n v="0"/>
    <n v="0"/>
  </r>
  <r>
    <x v="1655"/>
    <d v="2017-09-15T00:00:00"/>
    <d v="2017-09-20T00:00:00"/>
    <x v="3"/>
    <x v="0"/>
    <x v="2"/>
    <s v="Justin Deggeller"/>
    <s v="Home Office"/>
    <s v="Twin Falls"/>
    <x v="40"/>
    <n v="83301"/>
    <s v="West"/>
    <s v="FUR-TA-10003473"/>
    <x v="1"/>
    <s v="Tables"/>
    <n v="1128.3900000000001"/>
    <n v="1128.3900000000001"/>
    <n v="0"/>
    <n v="0"/>
  </r>
  <r>
    <x v="1656"/>
    <d v="2017-12-15T00:00:00"/>
    <d v="2017-12-21T00:00:00"/>
    <x v="3"/>
    <x v="3"/>
    <x v="2"/>
    <s v="Mike Pelletier"/>
    <s v="Home Office"/>
    <s v="Springfield"/>
    <x v="23"/>
    <n v="97477"/>
    <s v="West"/>
    <s v="FUR-TA-10003473"/>
    <x v="0"/>
    <s v="Tables"/>
    <n v="564.19500000000005"/>
    <n v="564.19500000000005"/>
    <n v="0"/>
    <n v="0"/>
  </r>
  <r>
    <x v="588"/>
    <d v="2017-12-26T00:00:00"/>
    <d v="2017-12-31T00:00:00"/>
    <x v="3"/>
    <x v="3"/>
    <x v="2"/>
    <s v="Mike Caudle"/>
    <s v="Home Office"/>
    <s v="Los Angeles"/>
    <x v="1"/>
    <n v="90004"/>
    <s v="West"/>
    <s v="FUR-TA-10003473"/>
    <x v="1"/>
    <s v="Tables"/>
    <n v="902.71199999999999"/>
    <n v="902.71199999999999"/>
    <n v="0"/>
    <n v="0"/>
  </r>
  <r>
    <x v="1657"/>
    <d v="2018-05-04T00:00:00"/>
    <d v="2018-05-09T00:00:00"/>
    <x v="0"/>
    <x v="2"/>
    <x v="2"/>
    <s v="Lindsay Williams"/>
    <s v="Home Office"/>
    <s v="San Francisco"/>
    <x v="1"/>
    <n v="94109"/>
    <s v="West"/>
    <s v="FUR-TA-10003473"/>
    <x v="0"/>
    <s v="Tables"/>
    <n v="300.904"/>
    <n v="300.904"/>
    <n v="0"/>
    <n v="0"/>
  </r>
  <r>
    <x v="1658"/>
    <d v="2018-09-15T00:00:00"/>
    <d v="2018-09-17T00:00:00"/>
    <x v="0"/>
    <x v="0"/>
    <x v="3"/>
    <s v="Christopher Schild"/>
    <s v="Home Office"/>
    <s v="San Francisco"/>
    <x v="1"/>
    <n v="94109"/>
    <s v="West"/>
    <s v="FUR-TA-10003473"/>
    <x v="0"/>
    <s v="Tables"/>
    <n v="300.904"/>
    <n v="300.904"/>
    <n v="0"/>
    <n v="0"/>
  </r>
  <r>
    <x v="1370"/>
    <d v="2018-04-07T00:00:00"/>
    <d v="2018-04-12T00:00:00"/>
    <x v="0"/>
    <x v="8"/>
    <x v="2"/>
    <s v="Christopher Schild"/>
    <s v="Home Office"/>
    <s v="Tampa"/>
    <x v="8"/>
    <n v="33614"/>
    <s v="South"/>
    <s v="FUR-TA-10003473"/>
    <x v="0"/>
    <s v="Tables"/>
    <n v="620.61450000000002"/>
    <n v="620.61450000000002"/>
    <n v="0"/>
    <n v="0"/>
  </r>
  <r>
    <x v="1659"/>
    <d v="2018-10-13T00:00:00"/>
    <d v="2018-10-14T00:00:00"/>
    <x v="0"/>
    <x v="9"/>
    <x v="0"/>
    <s v="Michelle Huthwaite"/>
    <s v="Consumer"/>
    <s v="Lafayette"/>
    <x v="2"/>
    <n v="70506"/>
    <s v="South"/>
    <s v="FUR-TA-10003473"/>
    <x v="0"/>
    <s v="Tables"/>
    <n v="1504.52"/>
    <n v="1504.52"/>
    <n v="0"/>
    <n v="0"/>
  </r>
  <r>
    <x v="1587"/>
    <d v="2015-03-17T00:00:00"/>
    <d v="2015-03-21T00:00:00"/>
    <x v="1"/>
    <x v="5"/>
    <x v="2"/>
    <s v="Christine Phan"/>
    <s v="Corporate"/>
    <s v="New York City"/>
    <x v="5"/>
    <n v="10024"/>
    <s v="East"/>
    <s v="FUR-TA-10003473"/>
    <x v="0"/>
    <s v="Tables"/>
    <n v="1579.7460000000001"/>
    <n v="1429.7460000000001"/>
    <n v="150"/>
    <n v="22.5"/>
  </r>
  <r>
    <x v="1660"/>
    <d v="2016-12-19T00:00:00"/>
    <d v="2016-12-24T00:00:00"/>
    <x v="2"/>
    <x v="3"/>
    <x v="3"/>
    <s v="Peter McVee"/>
    <s v="Home Office"/>
    <s v="Dover"/>
    <x v="43"/>
    <n v="3820"/>
    <s v="East"/>
    <s v="FUR-TA-10003473"/>
    <x v="0"/>
    <s v="Tables"/>
    <n v="1053.164"/>
    <n v="903.16399999999999"/>
    <n v="150"/>
    <n v="22.5"/>
  </r>
  <r>
    <x v="1661"/>
    <d v="2018-12-14T00:00:00"/>
    <d v="2018-12-18T00:00:00"/>
    <x v="0"/>
    <x v="3"/>
    <x v="2"/>
    <s v="Ben Ferrer"/>
    <s v="Home Office"/>
    <s v="Lawrence"/>
    <x v="26"/>
    <n v="1841"/>
    <s v="East"/>
    <s v="FUR-TA-10003473"/>
    <x v="0"/>
    <s v="Tables"/>
    <n v="526.58199999999999"/>
    <n v="526.58199999999999"/>
    <n v="0"/>
    <n v="0"/>
  </r>
  <r>
    <x v="1662"/>
    <d v="2017-08-21T00:00:00"/>
    <d v="2017-08-28T00:00:00"/>
    <x v="3"/>
    <x v="7"/>
    <x v="2"/>
    <s v="Scot Coram"/>
    <s v="Home Office"/>
    <s v="Los Angeles"/>
    <x v="1"/>
    <n v="90004"/>
    <s v="West"/>
    <s v="FUR-TA-10003569"/>
    <x v="1"/>
    <s v="Tables"/>
    <n v="2887.056"/>
    <n v="1887.056"/>
    <n v="1000"/>
    <n v="150"/>
  </r>
  <r>
    <x v="1150"/>
    <d v="2015-08-27T00:00:00"/>
    <d v="2015-08-29T00:00:00"/>
    <x v="1"/>
    <x v="7"/>
    <x v="0"/>
    <s v="Corey Catlett"/>
    <s v="Corporate"/>
    <s v="Springfield"/>
    <x v="17"/>
    <n v="22153"/>
    <s v="South"/>
    <s v="FUR-TA-10003569"/>
    <x v="0"/>
    <s v="Tables"/>
    <n v="1202.94"/>
    <n v="1202.94"/>
    <n v="0"/>
    <n v="0"/>
  </r>
  <r>
    <x v="730"/>
    <d v="2016-09-15T00:00:00"/>
    <d v="2016-09-19T00:00:00"/>
    <x v="2"/>
    <x v="0"/>
    <x v="2"/>
    <s v="Natalie Webber"/>
    <s v="Home Office"/>
    <s v="Mobile"/>
    <x v="36"/>
    <n v="36608"/>
    <s v="South"/>
    <s v="FUR-TA-10003569"/>
    <x v="0"/>
    <s v="Tables"/>
    <n v="801.96"/>
    <n v="100"/>
    <n v="701.96"/>
    <n v="105.294"/>
  </r>
  <r>
    <x v="1663"/>
    <d v="2016-09-07T00:00:00"/>
    <d v="2016-09-12T00:00:00"/>
    <x v="2"/>
    <x v="0"/>
    <x v="2"/>
    <s v="Andy Gerbode"/>
    <s v="Home Office"/>
    <s v="New York City"/>
    <x v="5"/>
    <n v="10011"/>
    <s v="East"/>
    <s v="FUR-TA-10003569"/>
    <x v="0"/>
    <s v="Tables"/>
    <n v="481.17599999999999"/>
    <n v="481.17599999999999"/>
    <n v="0"/>
    <n v="0"/>
  </r>
  <r>
    <x v="688"/>
    <d v="2016-12-10T00:00:00"/>
    <d v="2016-12-16T00:00:00"/>
    <x v="2"/>
    <x v="3"/>
    <x v="2"/>
    <s v="Keith Dawkins"/>
    <s v="Home Office"/>
    <s v="Jackson"/>
    <x v="10"/>
    <n v="49201"/>
    <s v="Central"/>
    <s v="FUR-TA-10003569"/>
    <x v="0"/>
    <s v="Tables"/>
    <n v="801.96"/>
    <n v="801.96"/>
    <n v="0"/>
    <n v="0"/>
  </r>
  <r>
    <x v="1454"/>
    <d v="2017-09-08T00:00:00"/>
    <d v="2017-09-14T00:00:00"/>
    <x v="3"/>
    <x v="0"/>
    <x v="2"/>
    <s v="Sanjit Engle"/>
    <s v="Home Office"/>
    <s v="Wheeling"/>
    <x v="0"/>
    <n v="60090"/>
    <s v="Central"/>
    <s v="FUR-TA-10003569"/>
    <x v="0"/>
    <s v="Tables"/>
    <n v="601.47"/>
    <n v="601.47"/>
    <n v="0"/>
    <n v="0"/>
  </r>
  <r>
    <x v="1664"/>
    <d v="2015-07-08T00:00:00"/>
    <d v="2015-07-12T00:00:00"/>
    <x v="1"/>
    <x v="10"/>
    <x v="2"/>
    <s v="Ed Braxton"/>
    <s v="Corporate"/>
    <s v="San Francisco"/>
    <x v="1"/>
    <n v="94122"/>
    <s v="West"/>
    <s v="FUR-TA-10003715"/>
    <x v="0"/>
    <s v="Tables"/>
    <n v="502.488"/>
    <n v="502.488"/>
    <n v="0"/>
    <n v="0"/>
  </r>
  <r>
    <x v="1665"/>
    <d v="2016-08-01T00:00:00"/>
    <d v="2016-08-07T00:00:00"/>
    <x v="2"/>
    <x v="7"/>
    <x v="2"/>
    <s v="Pauline Chand"/>
    <s v="Home Office"/>
    <s v="Los Angeles"/>
    <x v="1"/>
    <n v="90004"/>
    <s v="West"/>
    <s v="FUR-TA-10003715"/>
    <x v="0"/>
    <s v="Tables"/>
    <n v="1004.976"/>
    <n v="1004.976"/>
    <n v="0"/>
    <n v="0"/>
  </r>
  <r>
    <x v="1666"/>
    <d v="2015-02-11T00:00:00"/>
    <d v="2015-02-15T00:00:00"/>
    <x v="1"/>
    <x v="11"/>
    <x v="2"/>
    <s v="Natalie Fritzler"/>
    <s v="Consumer"/>
    <s v="Chesapeake"/>
    <x v="17"/>
    <n v="23320"/>
    <s v="South"/>
    <s v="FUR-TA-10003715"/>
    <x v="0"/>
    <s v="Tables"/>
    <n v="1256.22"/>
    <n v="1256.22"/>
    <n v="0"/>
    <n v="0"/>
  </r>
  <r>
    <x v="1667"/>
    <d v="2017-06-17T00:00:00"/>
    <d v="2017-06-23T00:00:00"/>
    <x v="3"/>
    <x v="4"/>
    <x v="2"/>
    <s v="Denise Monton"/>
    <s v="Corporate"/>
    <s v="Rochester"/>
    <x v="5"/>
    <n v="14609"/>
    <s v="East"/>
    <s v="FUR-TA-10003715"/>
    <x v="2"/>
    <s v="Tables"/>
    <n v="376.86599999999999"/>
    <n v="226.86599999999999"/>
    <n v="150"/>
    <n v="22.5"/>
  </r>
  <r>
    <x v="1668"/>
    <d v="2015-04-08T00:00:00"/>
    <d v="2015-04-12T00:00:00"/>
    <x v="1"/>
    <x v="8"/>
    <x v="2"/>
    <s v="Nathan Mautz"/>
    <s v="Home Office"/>
    <s v="Concord"/>
    <x v="1"/>
    <n v="94521"/>
    <s v="West"/>
    <s v="FUR-TA-10003748"/>
    <x v="0"/>
    <s v="Tables"/>
    <n v="99.591999999999999"/>
    <n v="99.591999999999999"/>
    <n v="0"/>
    <n v="0"/>
  </r>
  <r>
    <x v="1669"/>
    <d v="2016-12-21T00:00:00"/>
    <d v="2016-12-24T00:00:00"/>
    <x v="2"/>
    <x v="3"/>
    <x v="3"/>
    <s v="John Stevenson"/>
    <s v="Home Office"/>
    <s v="Seattle"/>
    <x v="6"/>
    <n v="98103"/>
    <s v="West"/>
    <s v="FUR-TA-10003748"/>
    <x v="0"/>
    <s v="Tables"/>
    <n v="1618.37"/>
    <n v="1618.37"/>
    <n v="0"/>
    <n v="0"/>
  </r>
  <r>
    <x v="1670"/>
    <d v="2017-05-05T00:00:00"/>
    <d v="2017-05-08T00:00:00"/>
    <x v="3"/>
    <x v="2"/>
    <x v="0"/>
    <s v="Darrin Martin"/>
    <s v="Corporate"/>
    <s v="Encinitas"/>
    <x v="1"/>
    <n v="92024"/>
    <s v="West"/>
    <s v="FUR-TA-10003748"/>
    <x v="2"/>
    <s v="Tables"/>
    <n v="298.77600000000001"/>
    <n v="298.77600000000001"/>
    <n v="0"/>
    <n v="0"/>
  </r>
  <r>
    <x v="1671"/>
    <d v="2018-12-09T00:00:00"/>
    <d v="2018-12-13T00:00:00"/>
    <x v="0"/>
    <x v="3"/>
    <x v="3"/>
    <s v="Alyssa Tate"/>
    <s v="Home Office"/>
    <s v="Los Angeles"/>
    <x v="1"/>
    <n v="90004"/>
    <s v="West"/>
    <s v="FUR-TA-10003748"/>
    <x v="0"/>
    <s v="Tables"/>
    <n v="896.32799999999997"/>
    <n v="100"/>
    <n v="796.32799999999997"/>
    <n v="119.44919999999999"/>
  </r>
  <r>
    <x v="1672"/>
    <d v="2017-05-22T00:00:00"/>
    <d v="2017-05-27T00:00:00"/>
    <x v="3"/>
    <x v="2"/>
    <x v="2"/>
    <s v="Art Ferguson"/>
    <s v="Corporate"/>
    <s v="Passaic"/>
    <x v="15"/>
    <n v="7055"/>
    <s v="East"/>
    <s v="FUR-TA-10003748"/>
    <x v="0"/>
    <s v="Tables"/>
    <n v="174.286"/>
    <n v="157.286"/>
    <n v="17"/>
    <n v="2.5499999999999998"/>
  </r>
  <r>
    <x v="1409"/>
    <d v="2018-05-03T00:00:00"/>
    <d v="2018-05-08T00:00:00"/>
    <x v="0"/>
    <x v="2"/>
    <x v="2"/>
    <s v="Bill Overfelt"/>
    <s v="Corporate"/>
    <s v="Philadelphia"/>
    <x v="12"/>
    <n v="19134"/>
    <s v="East"/>
    <s v="FUR-TA-10003748"/>
    <x v="0"/>
    <s v="Tables"/>
    <n v="373.47"/>
    <n v="223.47000000000003"/>
    <n v="150"/>
    <n v="22.5"/>
  </r>
  <r>
    <x v="1673"/>
    <d v="2016-08-09T00:00:00"/>
    <d v="2016-08-16T00:00:00"/>
    <x v="2"/>
    <x v="7"/>
    <x v="2"/>
    <s v="David Smith"/>
    <s v="Home Office"/>
    <s v="Detroit"/>
    <x v="10"/>
    <n v="48227"/>
    <s v="Central"/>
    <s v="FUR-TA-10003748"/>
    <x v="0"/>
    <s v="Tables"/>
    <n v="622.45000000000005"/>
    <n v="622.45000000000005"/>
    <n v="0"/>
    <n v="0"/>
  </r>
  <r>
    <x v="1674"/>
    <d v="2018-10-22T00:00:00"/>
    <d v="2018-10-22T00:00:00"/>
    <x v="0"/>
    <x v="9"/>
    <x v="1"/>
    <s v="Brian DeCherney"/>
    <s v="Home Office"/>
    <s v="Lawton"/>
    <x v="30"/>
    <n v="73505"/>
    <s v="Central"/>
    <s v="FUR-TA-10003748"/>
    <x v="0"/>
    <s v="Tables"/>
    <n v="248.98"/>
    <n v="248.98"/>
    <n v="0"/>
    <n v="0"/>
  </r>
  <r>
    <x v="1344"/>
    <d v="2018-10-19T00:00:00"/>
    <d v="2018-10-24T00:00:00"/>
    <x v="0"/>
    <x v="9"/>
    <x v="3"/>
    <s v="Hilary Holden"/>
    <s v="Home Office"/>
    <s v="San Francisco"/>
    <x v="1"/>
    <n v="94110"/>
    <s v="West"/>
    <s v="FUR-TA-10003837"/>
    <x v="0"/>
    <s v="Tables"/>
    <n v="24.367999999999999"/>
    <n v="24.367999999999999"/>
    <n v="0"/>
    <n v="0"/>
  </r>
  <r>
    <x v="1675"/>
    <d v="2016-09-07T00:00:00"/>
    <d v="2016-09-07T00:00:00"/>
    <x v="2"/>
    <x v="0"/>
    <x v="1"/>
    <s v="Marc Crier"/>
    <s v="Home Office"/>
    <s v="New York City"/>
    <x v="5"/>
    <n v="10011"/>
    <s v="East"/>
    <s v="FUR-TA-10003837"/>
    <x v="0"/>
    <s v="Tables"/>
    <n v="27.414000000000001"/>
    <n v="27.414000000000001"/>
    <n v="0"/>
    <n v="0"/>
  </r>
  <r>
    <x v="1676"/>
    <d v="2016-04-13T00:00:00"/>
    <d v="2016-04-19T00:00:00"/>
    <x v="2"/>
    <x v="8"/>
    <x v="2"/>
    <s v="Zuschuss Carroll"/>
    <s v="Home Office"/>
    <s v="Pomona"/>
    <x v="1"/>
    <n v="91767"/>
    <s v="West"/>
    <s v="FUR-TA-10003954"/>
    <x v="0"/>
    <s v="Tables"/>
    <n v="710.83199999999999"/>
    <n v="710.83199999999999"/>
    <n v="0"/>
    <n v="0"/>
  </r>
  <r>
    <x v="1677"/>
    <d v="2017-12-08T00:00:00"/>
    <d v="2017-12-14T00:00:00"/>
    <x v="3"/>
    <x v="3"/>
    <x v="2"/>
    <s v="Stefania Perrino"/>
    <s v="Home Office"/>
    <s v="San Francisco"/>
    <x v="1"/>
    <n v="94110"/>
    <s v="West"/>
    <s v="FUR-TA-10003954"/>
    <x v="1"/>
    <s v="Tables"/>
    <n v="1421.664"/>
    <n v="1421.664"/>
    <n v="0"/>
    <n v="0"/>
  </r>
  <r>
    <x v="1678"/>
    <d v="2018-11-01T00:00:00"/>
    <d v="2018-11-03T00:00:00"/>
    <x v="0"/>
    <x v="1"/>
    <x v="3"/>
    <s v="Sarah Foster"/>
    <s v="Consumer"/>
    <s v="Bellingham"/>
    <x v="6"/>
    <n v="98226"/>
    <s v="West"/>
    <s v="FUR-TA-10003954"/>
    <x v="0"/>
    <s v="Tables"/>
    <n v="2665.62"/>
    <n v="1665.62"/>
    <n v="1000"/>
    <n v="150"/>
  </r>
  <r>
    <x v="1679"/>
    <d v="2015-10-31T00:00:00"/>
    <d v="2015-11-02T00:00:00"/>
    <x v="1"/>
    <x v="9"/>
    <x v="3"/>
    <s v="Anthony Jacobs"/>
    <s v="Corporate"/>
    <s v="Lorain"/>
    <x v="22"/>
    <n v="44052"/>
    <s v="East"/>
    <s v="FUR-TA-10003954"/>
    <x v="0"/>
    <s v="Tables"/>
    <n v="1421.664"/>
    <n v="1421.664"/>
    <n v="0"/>
    <n v="0"/>
  </r>
  <r>
    <x v="1680"/>
    <d v="2015-03-28T00:00:00"/>
    <d v="2015-04-02T00:00:00"/>
    <x v="1"/>
    <x v="5"/>
    <x v="2"/>
    <s v="Christina VanderZanden"/>
    <s v="Consumer"/>
    <s v="Des Moines"/>
    <x v="38"/>
    <n v="50315"/>
    <s v="Central"/>
    <s v="FUR-TA-10003954"/>
    <x v="0"/>
    <s v="Tables"/>
    <n v="1184.72"/>
    <n v="1184.72"/>
    <n v="0"/>
    <n v="0"/>
  </r>
  <r>
    <x v="1681"/>
    <d v="2015-06-03T00:00:00"/>
    <d v="2015-06-07T00:00:00"/>
    <x v="1"/>
    <x v="4"/>
    <x v="3"/>
    <s v="Steven Cartwright"/>
    <s v="Home Office"/>
    <s v="Seattle"/>
    <x v="6"/>
    <n v="98115"/>
    <s v="West"/>
    <s v="FUR-TA-10004086"/>
    <x v="0"/>
    <s v="Tables"/>
    <n v="515.88"/>
    <n v="515.88"/>
    <n v="0"/>
    <n v="0"/>
  </r>
  <r>
    <x v="346"/>
    <d v="2018-10-05T00:00:00"/>
    <d v="2018-10-10T00:00:00"/>
    <x v="0"/>
    <x v="9"/>
    <x v="2"/>
    <s v="Greg Guthrie"/>
    <s v="Corporate"/>
    <s v="Chico"/>
    <x v="1"/>
    <n v="95928"/>
    <s v="West"/>
    <s v="FUR-TA-10004086"/>
    <x v="0"/>
    <s v="Tables"/>
    <n v="206.352"/>
    <n v="206.352"/>
    <n v="0"/>
    <n v="0"/>
  </r>
  <r>
    <x v="1682"/>
    <d v="2017-04-12T00:00:00"/>
    <d v="2017-04-16T00:00:00"/>
    <x v="3"/>
    <x v="8"/>
    <x v="2"/>
    <s v="Brian Dahlen"/>
    <s v="Corporate"/>
    <s v="Springfield"/>
    <x v="17"/>
    <n v="22153"/>
    <s v="South"/>
    <s v="FUR-TA-10004086"/>
    <x v="2"/>
    <s v="Tables"/>
    <n v="343.92"/>
    <n v="343.92"/>
    <n v="0"/>
    <n v="0"/>
  </r>
  <r>
    <x v="1683"/>
    <d v="2016-12-26T00:00:00"/>
    <d v="2016-12-30T00:00:00"/>
    <x v="2"/>
    <x v="3"/>
    <x v="2"/>
    <s v="Mick Crebagga"/>
    <s v="Corporate"/>
    <s v="Medina"/>
    <x v="22"/>
    <n v="44256"/>
    <s v="East"/>
    <s v="FUR-TA-10004086"/>
    <x v="0"/>
    <s v="Tables"/>
    <n v="51.588000000000001"/>
    <n v="51.588000000000001"/>
    <n v="0"/>
    <n v="0"/>
  </r>
  <r>
    <x v="1684"/>
    <d v="2018-03-11T00:00:00"/>
    <d v="2018-03-16T00:00:00"/>
    <x v="0"/>
    <x v="5"/>
    <x v="2"/>
    <s v="Marc Harrigan"/>
    <s v="Home Office"/>
    <s v="Philadelphia"/>
    <x v="12"/>
    <n v="19140"/>
    <s v="East"/>
    <s v="FUR-TA-10004086"/>
    <x v="0"/>
    <s v="Tables"/>
    <n v="154.76400000000001"/>
    <n v="154.76400000000001"/>
    <n v="0"/>
    <n v="0"/>
  </r>
  <r>
    <x v="1105"/>
    <d v="2015-12-06T00:00:00"/>
    <d v="2015-12-10T00:00:00"/>
    <x v="1"/>
    <x v="3"/>
    <x v="2"/>
    <s v="Berenike Kampe"/>
    <s v="Home Office"/>
    <s v="Chicago"/>
    <x v="0"/>
    <n v="60610"/>
    <s v="Central"/>
    <s v="FUR-TA-10004086"/>
    <x v="0"/>
    <s v="Tables"/>
    <n v="214.95"/>
    <n v="214.95"/>
    <n v="0"/>
    <n v="0"/>
  </r>
  <r>
    <x v="1685"/>
    <d v="2017-09-10T00:00:00"/>
    <d v="2017-09-14T00:00:00"/>
    <x v="3"/>
    <x v="0"/>
    <x v="3"/>
    <s v="Kean Thornton"/>
    <s v="Corporate"/>
    <s v="Houston"/>
    <x v="13"/>
    <n v="77095"/>
    <s v="Central"/>
    <s v="FUR-TA-10004086"/>
    <x v="2"/>
    <s v="Tables"/>
    <n v="300.93"/>
    <n v="300.93"/>
    <n v="0"/>
    <n v="0"/>
  </r>
  <r>
    <x v="1686"/>
    <d v="2015-06-25T00:00:00"/>
    <d v="2015-06-28T00:00:00"/>
    <x v="1"/>
    <x v="4"/>
    <x v="0"/>
    <s v="Noel Staavos"/>
    <s v="Corporate"/>
    <s v="Los Angeles"/>
    <x v="1"/>
    <n v="90049"/>
    <s v="West"/>
    <s v="FUR-TA-10004147"/>
    <x v="0"/>
    <s v="Tables"/>
    <n v="447.84"/>
    <n v="447.84"/>
    <n v="0"/>
    <n v="0"/>
  </r>
  <r>
    <x v="25"/>
    <d v="2017-12-03T00:00:00"/>
    <d v="2017-12-07T00:00:00"/>
    <x v="3"/>
    <x v="3"/>
    <x v="2"/>
    <s v="Roger Demir"/>
    <s v="Corporate"/>
    <s v="Morgan Hill"/>
    <x v="1"/>
    <n v="95037"/>
    <s v="West"/>
    <s v="FUR-TA-10004147"/>
    <x v="2"/>
    <s v="Tables"/>
    <n v="268.70400000000001"/>
    <n v="268.70400000000001"/>
    <n v="0"/>
    <n v="0"/>
  </r>
  <r>
    <x v="1687"/>
    <d v="2015-09-29T00:00:00"/>
    <d v="2015-10-03T00:00:00"/>
    <x v="1"/>
    <x v="0"/>
    <x v="2"/>
    <s v="Suzanne McNair"/>
    <s v="Corporate"/>
    <s v="Philadelphia"/>
    <x v="12"/>
    <n v="19134"/>
    <s v="East"/>
    <s v="FUR-TA-10004147"/>
    <x v="0"/>
    <s v="Tables"/>
    <n v="67.176000000000002"/>
    <n v="67.176000000000002"/>
    <n v="0"/>
    <n v="0"/>
  </r>
  <r>
    <x v="1688"/>
    <d v="2017-08-26T00:00:00"/>
    <d v="2017-09-02T00:00:00"/>
    <x v="3"/>
    <x v="7"/>
    <x v="2"/>
    <s v="Andrew Allen"/>
    <s v="Corporate"/>
    <s v="Detroit"/>
    <x v="10"/>
    <n v="48234"/>
    <s v="Central"/>
    <s v="FUR-TA-10004147"/>
    <x v="2"/>
    <s v="Tables"/>
    <n v="447.84"/>
    <n v="447.84"/>
    <n v="0"/>
    <n v="0"/>
  </r>
  <r>
    <x v="1689"/>
    <d v="2017-08-16T00:00:00"/>
    <d v="2017-08-19T00:00:00"/>
    <x v="3"/>
    <x v="7"/>
    <x v="0"/>
    <s v="Anthony O'Donnell"/>
    <s v="Corporate"/>
    <s v="Los Angeles"/>
    <x v="1"/>
    <n v="90045"/>
    <s v="West"/>
    <s v="FUR-TA-10004152"/>
    <x v="0"/>
    <s v="Tables"/>
    <n v="161.28"/>
    <n v="161.28"/>
    <n v="0"/>
    <n v="0"/>
  </r>
  <r>
    <x v="1428"/>
    <d v="2018-06-15T00:00:00"/>
    <d v="2018-06-20T00:00:00"/>
    <x v="0"/>
    <x v="4"/>
    <x v="2"/>
    <s v="Thomas Seio"/>
    <s v="Corporate"/>
    <s v="Nashville"/>
    <x v="24"/>
    <n v="37211"/>
    <s v="South"/>
    <s v="FUR-TA-10004152"/>
    <x v="0"/>
    <s v="Tables"/>
    <n v="120.96"/>
    <n v="120.96"/>
    <n v="0"/>
    <n v="0"/>
  </r>
  <r>
    <x v="1690"/>
    <d v="2015-07-19T00:00:00"/>
    <d v="2015-07-24T00:00:00"/>
    <x v="1"/>
    <x v="10"/>
    <x v="2"/>
    <s v="Christine Abelman"/>
    <s v="Corporate"/>
    <s v="Bristol"/>
    <x v="25"/>
    <n v="6010"/>
    <s v="East"/>
    <s v="FUR-TA-10004152"/>
    <x v="0"/>
    <s v="Tables"/>
    <n v="70.56"/>
    <n v="70.56"/>
    <n v="0"/>
    <n v="0"/>
  </r>
  <r>
    <x v="1691"/>
    <d v="2016-02-27T00:00:00"/>
    <d v="2016-03-02T00:00:00"/>
    <x v="2"/>
    <x v="11"/>
    <x v="2"/>
    <s v="Erin Smith"/>
    <s v="Home Office"/>
    <s v="Providence"/>
    <x v="4"/>
    <n v="2908"/>
    <s v="East"/>
    <s v="FUR-TA-10004152"/>
    <x v="0"/>
    <s v="Tables"/>
    <n v="493.92"/>
    <n v="493.92"/>
    <n v="0"/>
    <n v="0"/>
  </r>
  <r>
    <x v="109"/>
    <d v="2017-08-29T00:00:00"/>
    <d v="2017-09-03T00:00:00"/>
    <x v="3"/>
    <x v="7"/>
    <x v="2"/>
    <s v="George Bell"/>
    <s v="Corporate"/>
    <s v="Philadelphia"/>
    <x v="12"/>
    <n v="19120"/>
    <s v="East"/>
    <s v="FUR-TA-10004152"/>
    <x v="2"/>
    <s v="Tables"/>
    <n v="241.92"/>
    <n v="241.92"/>
    <n v="0"/>
    <n v="0"/>
  </r>
  <r>
    <x v="1692"/>
    <d v="2018-05-09T00:00:00"/>
    <d v="2018-05-11T00:00:00"/>
    <x v="0"/>
    <x v="2"/>
    <x v="0"/>
    <s v="Laurel Beltran"/>
    <s v="Home Office"/>
    <s v="Seattle"/>
    <x v="6"/>
    <n v="98105"/>
    <s v="West"/>
    <s v="FUR-TA-10004154"/>
    <x v="0"/>
    <s v="Tables"/>
    <n v="286.85000000000002"/>
    <n v="286.85000000000002"/>
    <n v="0"/>
    <n v="0"/>
  </r>
  <r>
    <x v="1693"/>
    <d v="2016-09-17T00:00:00"/>
    <d v="2016-09-21T00:00:00"/>
    <x v="2"/>
    <x v="0"/>
    <x v="2"/>
    <s v="Lindsay Shagiari"/>
    <s v="Home Office"/>
    <s v="New York City"/>
    <x v="5"/>
    <n v="10035"/>
    <s v="East"/>
    <s v="FUR-TA-10004154"/>
    <x v="0"/>
    <s v="Tables"/>
    <n v="344.22"/>
    <n v="344.22"/>
    <n v="0"/>
    <n v="0"/>
  </r>
  <r>
    <x v="1694"/>
    <d v="2016-12-27T00:00:00"/>
    <d v="2016-12-31T00:00:00"/>
    <x v="2"/>
    <x v="3"/>
    <x v="2"/>
    <s v="David Bremer"/>
    <s v="Home Office"/>
    <s v="Marion"/>
    <x v="22"/>
    <n v="43302"/>
    <s v="East"/>
    <s v="FUR-TA-10004154"/>
    <x v="0"/>
    <s v="Tables"/>
    <n v="1548.99"/>
    <n v="1548.99"/>
    <n v="0"/>
    <n v="0"/>
  </r>
  <r>
    <x v="870"/>
    <d v="2018-11-28T00:00:00"/>
    <d v="2018-12-02T00:00:00"/>
    <x v="0"/>
    <x v="1"/>
    <x v="2"/>
    <s v="Ross Baird"/>
    <s v="Home Office"/>
    <s v="Philadelphia"/>
    <x v="12"/>
    <n v="19120"/>
    <s v="East"/>
    <s v="FUR-TA-10004154"/>
    <x v="0"/>
    <s v="Tables"/>
    <n v="2065.3200000000002"/>
    <n v="2065.3200000000002"/>
    <n v="0"/>
    <n v="0"/>
  </r>
  <r>
    <x v="1695"/>
    <d v="2015-09-07T00:00:00"/>
    <d v="2015-09-10T00:00:00"/>
    <x v="1"/>
    <x v="0"/>
    <x v="0"/>
    <s v="Sam Zeldin"/>
    <s v="Home Office"/>
    <s v="Houston"/>
    <x v="13"/>
    <n v="77036"/>
    <s v="Central"/>
    <s v="FUR-TA-10004154"/>
    <x v="0"/>
    <s v="Tables"/>
    <n v="200.79499999999999"/>
    <n v="200.79499999999999"/>
    <n v="0"/>
    <n v="0"/>
  </r>
  <r>
    <x v="347"/>
    <d v="2015-07-21T00:00:00"/>
    <d v="2015-07-25T00:00:00"/>
    <x v="1"/>
    <x v="10"/>
    <x v="2"/>
    <s v="Michelle Ellison"/>
    <s v="Home Office"/>
    <s v="San Francisco"/>
    <x v="1"/>
    <n v="94122"/>
    <s v="West"/>
    <s v="FUR-TA-10004175"/>
    <x v="0"/>
    <s v="Tables"/>
    <n v="272.84800000000001"/>
    <n v="272.84800000000001"/>
    <n v="0"/>
    <n v="0"/>
  </r>
  <r>
    <x v="1587"/>
    <d v="2015-03-17T00:00:00"/>
    <d v="2015-03-21T00:00:00"/>
    <x v="1"/>
    <x v="5"/>
    <x v="2"/>
    <s v="Christine Phan"/>
    <s v="Home Office"/>
    <s v="New York City"/>
    <x v="5"/>
    <n v="10024"/>
    <s v="East"/>
    <s v="FUR-TA-10004175"/>
    <x v="0"/>
    <s v="Tables"/>
    <n v="613.90800000000002"/>
    <n v="613.90800000000002"/>
    <n v="0"/>
    <n v="0"/>
  </r>
  <r>
    <x v="1687"/>
    <d v="2015-09-29T00:00:00"/>
    <d v="2015-10-03T00:00:00"/>
    <x v="1"/>
    <x v="0"/>
    <x v="2"/>
    <s v="Suzanne McNair"/>
    <s v="Corporate"/>
    <s v="Philadelphia"/>
    <x v="12"/>
    <n v="19134"/>
    <s v="East"/>
    <s v="FUR-TA-10004175"/>
    <x v="0"/>
    <s v="Tables"/>
    <n v="409.27199999999999"/>
    <n v="409.27199999999999"/>
    <n v="0"/>
    <n v="0"/>
  </r>
  <r>
    <x v="1696"/>
    <d v="2017-06-10T00:00:00"/>
    <d v="2017-06-15T00:00:00"/>
    <x v="3"/>
    <x v="4"/>
    <x v="2"/>
    <s v="Olvera Toch"/>
    <s v="Home Office"/>
    <s v="Los Angeles"/>
    <x v="1"/>
    <n v="90045"/>
    <s v="West"/>
    <s v="FUR-TA-10004256"/>
    <x v="1"/>
    <s v="Tables"/>
    <n v="1335.68"/>
    <n v="1335.68"/>
    <n v="0"/>
    <n v="0"/>
  </r>
  <r>
    <x v="1697"/>
    <d v="2017-12-17T00:00:00"/>
    <d v="2017-12-21T00:00:00"/>
    <x v="3"/>
    <x v="3"/>
    <x v="2"/>
    <s v="Charles McCrossin"/>
    <s v="Home Office"/>
    <s v="San Francisco"/>
    <x v="1"/>
    <n v="94122"/>
    <s v="West"/>
    <s v="FUR-TA-10004256"/>
    <x v="1"/>
    <s v="Tables"/>
    <n v="2003.52"/>
    <n v="100"/>
    <n v="1903.52"/>
    <n v="285.52799999999996"/>
  </r>
  <r>
    <x v="1698"/>
    <d v="2018-12-10T00:00:00"/>
    <d v="2018-12-14T00:00:00"/>
    <x v="0"/>
    <x v="3"/>
    <x v="3"/>
    <s v="Michael Chen"/>
    <s v="Consumer"/>
    <s v="North Las Vegas"/>
    <x v="27"/>
    <n v="89031"/>
    <s v="West"/>
    <s v="FUR-TA-10004256"/>
    <x v="0"/>
    <s v="Tables"/>
    <n v="1669.6"/>
    <n v="1669.6"/>
    <n v="0"/>
    <n v="0"/>
  </r>
  <r>
    <x v="1699"/>
    <d v="2017-01-30T00:00:00"/>
    <d v="2017-02-03T00:00:00"/>
    <x v="3"/>
    <x v="6"/>
    <x v="2"/>
    <s v="David Flashing"/>
    <s v="Home Office"/>
    <s v="Rockford"/>
    <x v="0"/>
    <n v="61107"/>
    <s v="Central"/>
    <s v="FUR-TA-10004256"/>
    <x v="0"/>
    <s v="Tables"/>
    <n v="626.1"/>
    <n v="626.1"/>
    <n v="0"/>
    <n v="0"/>
  </r>
  <r>
    <x v="1700"/>
    <d v="2015-08-03T00:00:00"/>
    <d v="2015-08-05T00:00:00"/>
    <x v="1"/>
    <x v="7"/>
    <x v="0"/>
    <s v="Bruce Stewart"/>
    <s v="Home Office"/>
    <s v="Denver"/>
    <x v="7"/>
    <n v="80219"/>
    <s v="West"/>
    <s v="FUR-TA-10004289"/>
    <x v="0"/>
    <s v="Tables"/>
    <n v="218.75"/>
    <n v="218.75"/>
    <n v="0"/>
    <n v="0"/>
  </r>
  <r>
    <x v="236"/>
    <d v="2018-12-11T00:00:00"/>
    <d v="2018-12-17T00:00:00"/>
    <x v="0"/>
    <x v="3"/>
    <x v="2"/>
    <s v="Darrin Van Huff"/>
    <s v="Home Office"/>
    <s v="Jacksonville"/>
    <x v="8"/>
    <n v="32216"/>
    <s v="South"/>
    <s v="FUR-TA-10004289"/>
    <x v="0"/>
    <s v="Tables"/>
    <n v="721.875"/>
    <n v="646.875"/>
    <n v="75"/>
    <n v="11.25"/>
  </r>
  <r>
    <x v="1701"/>
    <d v="2018-09-08T00:00:00"/>
    <d v="2018-09-13T00:00:00"/>
    <x v="0"/>
    <x v="0"/>
    <x v="3"/>
    <s v="Michelle Moray"/>
    <s v="Home Office"/>
    <s v="Chicago"/>
    <x v="0"/>
    <n v="60610"/>
    <s v="Central"/>
    <s v="FUR-TA-10004289"/>
    <x v="0"/>
    <s v="Tables"/>
    <n v="765.625"/>
    <n v="765.625"/>
    <n v="0"/>
    <n v="0"/>
  </r>
  <r>
    <x v="1702"/>
    <d v="2015-04-08T00:00:00"/>
    <d v="2015-04-12T00:00:00"/>
    <x v="1"/>
    <x v="8"/>
    <x v="2"/>
    <s v="John Stevenson"/>
    <s v="Home Office"/>
    <s v="Toledo"/>
    <x v="22"/>
    <n v="43615"/>
    <s v="East"/>
    <s v="FUR-TA-10004442"/>
    <x v="0"/>
    <s v="Tables"/>
    <n v="172.11"/>
    <n v="155.11000000000001"/>
    <n v="17"/>
    <n v="2.5499999999999998"/>
  </r>
  <r>
    <x v="614"/>
    <d v="2018-09-29T00:00:00"/>
    <d v="2018-09-29T00:00:00"/>
    <x v="0"/>
    <x v="0"/>
    <x v="1"/>
    <s v="Maureen Gastineau"/>
    <s v="Home Office"/>
    <s v="Mentor"/>
    <x v="22"/>
    <n v="44060"/>
    <s v="East"/>
    <s v="FUR-TA-10004442"/>
    <x v="0"/>
    <s v="Tables"/>
    <n v="344.22"/>
    <n v="344.22"/>
    <n v="0"/>
    <n v="0"/>
  </r>
  <r>
    <x v="1564"/>
    <d v="2015-04-20T00:00:00"/>
    <d v="2015-04-22T00:00:00"/>
    <x v="1"/>
    <x v="8"/>
    <x v="3"/>
    <s v="Seth Vernon"/>
    <s v="Consumer"/>
    <s v="Houston"/>
    <x v="13"/>
    <n v="77070"/>
    <s v="Central"/>
    <s v="FUR-TA-10004442"/>
    <x v="0"/>
    <s v="Tables"/>
    <n v="401.59"/>
    <n v="401.59"/>
    <n v="0"/>
    <n v="0"/>
  </r>
  <r>
    <x v="1703"/>
    <d v="2015-06-09T00:00:00"/>
    <d v="2015-06-11T00:00:00"/>
    <x v="1"/>
    <x v="4"/>
    <x v="3"/>
    <s v="Frank Olsen"/>
    <s v="Consumer"/>
    <s v="Harrisonburg"/>
    <x v="17"/>
    <n v="22801"/>
    <s v="South"/>
    <s v="FUR-TA-10004534"/>
    <x v="0"/>
    <s v="Tables"/>
    <n v="1441.3"/>
    <n v="1441.3"/>
    <n v="0"/>
    <n v="0"/>
  </r>
  <r>
    <x v="1704"/>
    <d v="2017-05-01T00:00:00"/>
    <d v="2017-05-04T00:00:00"/>
    <x v="3"/>
    <x v="2"/>
    <x v="0"/>
    <s v="Herbert Flentye"/>
    <s v="Corporate"/>
    <s v="Memphis"/>
    <x v="24"/>
    <n v="38109"/>
    <s v="South"/>
    <s v="FUR-TA-10004534"/>
    <x v="2"/>
    <s v="Tables"/>
    <n v="370.62"/>
    <n v="370.62"/>
    <n v="0"/>
    <n v="0"/>
  </r>
  <r>
    <x v="1705"/>
    <d v="2018-04-02T00:00:00"/>
    <d v="2018-04-04T00:00:00"/>
    <x v="0"/>
    <x v="8"/>
    <x v="0"/>
    <s v="Tony Chapman"/>
    <s v="Home Office"/>
    <s v="Columbus"/>
    <x v="19"/>
    <n v="31907"/>
    <s v="South"/>
    <s v="FUR-TA-10004534"/>
    <x v="0"/>
    <s v="Tables"/>
    <n v="411.8"/>
    <n v="411.8"/>
    <n v="0"/>
    <n v="0"/>
  </r>
  <r>
    <x v="1706"/>
    <d v="2015-09-20T00:00:00"/>
    <d v="2015-09-25T00:00:00"/>
    <x v="1"/>
    <x v="0"/>
    <x v="2"/>
    <s v="Philip Fox"/>
    <s v="Home Office"/>
    <s v="Bloomington"/>
    <x v="0"/>
    <n v="61701"/>
    <s v="Central"/>
    <s v="FUR-TA-10004534"/>
    <x v="0"/>
    <s v="Tables"/>
    <n v="617.70000000000005"/>
    <n v="617.70000000000005"/>
    <n v="0"/>
    <n v="0"/>
  </r>
  <r>
    <x v="467"/>
    <d v="2018-12-22T00:00:00"/>
    <d v="2018-12-25T00:00:00"/>
    <x v="0"/>
    <x v="3"/>
    <x v="0"/>
    <s v="Theone Pippenger"/>
    <s v="Consumer"/>
    <s v="Detroit"/>
    <x v="10"/>
    <n v="48227"/>
    <s v="Central"/>
    <s v="FUR-TA-10004534"/>
    <x v="0"/>
    <s v="Tables"/>
    <n v="411.8"/>
    <n v="411.8"/>
    <n v="0"/>
    <n v="0"/>
  </r>
  <r>
    <x v="1707"/>
    <d v="2015-07-12T00:00:00"/>
    <d v="2015-07-17T00:00:00"/>
    <x v="1"/>
    <x v="10"/>
    <x v="2"/>
    <s v="Alyssa Crouse"/>
    <s v="Home Office"/>
    <s v="San Francisco"/>
    <x v="1"/>
    <n v="94122"/>
    <s v="West"/>
    <s v="FUR-TA-10004575"/>
    <x v="0"/>
    <s v="Tables"/>
    <n v="698.35199999999998"/>
    <n v="100"/>
    <n v="598.35199999999998"/>
    <n v="89.752799999999993"/>
  </r>
  <r>
    <x v="1017"/>
    <d v="2017-10-13T00:00:00"/>
    <d v="2017-10-17T00:00:00"/>
    <x v="3"/>
    <x v="9"/>
    <x v="2"/>
    <s v="Noah Childs"/>
    <s v="Home Office"/>
    <s v="Aurora"/>
    <x v="7"/>
    <n v="80013"/>
    <s v="West"/>
    <s v="FUR-TA-10004575"/>
    <x v="1"/>
    <s v="Tables"/>
    <n v="727.45"/>
    <n v="727.45"/>
    <n v="0"/>
    <n v="0"/>
  </r>
  <r>
    <x v="565"/>
    <d v="2018-11-06T00:00:00"/>
    <d v="2018-11-13T00:00:00"/>
    <x v="0"/>
    <x v="1"/>
    <x v="2"/>
    <s v="Adam Bellavance"/>
    <s v="Home Office"/>
    <s v="Seattle"/>
    <x v="6"/>
    <n v="98105"/>
    <s v="West"/>
    <s v="FUR-TA-10004575"/>
    <x v="0"/>
    <s v="Tables"/>
    <n v="2036.86"/>
    <n v="80"/>
    <n v="1956.86"/>
    <n v="293.529"/>
  </r>
  <r>
    <x v="1708"/>
    <d v="2018-07-15T00:00:00"/>
    <d v="2018-07-17T00:00:00"/>
    <x v="0"/>
    <x v="10"/>
    <x v="0"/>
    <s v="Ricardo Sperren"/>
    <s v="Home Office"/>
    <s v="Suffolk"/>
    <x v="17"/>
    <n v="23434"/>
    <s v="South"/>
    <s v="FUR-TA-10004575"/>
    <x v="0"/>
    <s v="Tables"/>
    <n v="872.94"/>
    <n v="872.94"/>
    <n v="0"/>
    <n v="0"/>
  </r>
  <r>
    <x v="1709"/>
    <d v="2018-11-04T00:00:00"/>
    <d v="2018-11-05T00:00:00"/>
    <x v="0"/>
    <x v="1"/>
    <x v="0"/>
    <s v="Kelly Lampkin"/>
    <s v="Home Office"/>
    <s v="Greensboro"/>
    <x v="9"/>
    <n v="27405"/>
    <s v="South"/>
    <s v="FUR-TA-10004575"/>
    <x v="0"/>
    <s v="Tables"/>
    <n v="523.76400000000001"/>
    <n v="373.76400000000001"/>
    <n v="150"/>
    <n v="22.5"/>
  </r>
  <r>
    <x v="1710"/>
    <d v="2015-12-30T00:00:00"/>
    <d v="2016-01-03T00:00:00"/>
    <x v="1"/>
    <x v="3"/>
    <x v="3"/>
    <s v="Alex Russell"/>
    <s v="Home Office"/>
    <s v="Philadelphia"/>
    <x v="12"/>
    <n v="19143"/>
    <s v="East"/>
    <s v="FUR-TA-10004575"/>
    <x v="0"/>
    <s v="Tables"/>
    <n v="523.76400000000001"/>
    <n v="373.76400000000001"/>
    <n v="150"/>
    <n v="22.5"/>
  </r>
  <r>
    <x v="728"/>
    <d v="2017-12-03T00:00:00"/>
    <d v="2017-12-07T00:00:00"/>
    <x v="3"/>
    <x v="3"/>
    <x v="2"/>
    <s v="Michael Moore"/>
    <s v="Home Office"/>
    <s v="Richmond"/>
    <x v="33"/>
    <n v="47374"/>
    <s v="Central"/>
    <s v="FUR-TA-10004575"/>
    <x v="0"/>
    <s v="Tables"/>
    <n v="581.96"/>
    <n v="581.96"/>
    <n v="0"/>
    <n v="0"/>
  </r>
  <r>
    <x v="1711"/>
    <d v="2015-09-19T00:00:00"/>
    <d v="2015-09-24T00:00:00"/>
    <x v="1"/>
    <x v="0"/>
    <x v="2"/>
    <s v="Neil Ducich"/>
    <s v="Home Office"/>
    <s v="Chandler"/>
    <x v="18"/>
    <n v="85224"/>
    <s v="West"/>
    <s v="FUR-TA-10004607"/>
    <x v="0"/>
    <s v="Tables"/>
    <n v="73.915000000000006"/>
    <n v="92.52"/>
    <n v="-18.60499999999999"/>
    <n v="-2.7907499999999983"/>
  </r>
  <r>
    <x v="1712"/>
    <d v="2018-09-02T00:00:00"/>
    <d v="2018-09-06T00:00:00"/>
    <x v="0"/>
    <x v="0"/>
    <x v="2"/>
    <s v="Janet Lee"/>
    <s v="Home Office"/>
    <s v="Los Angeles"/>
    <x v="1"/>
    <n v="90049"/>
    <s v="West"/>
    <s v="FUR-TA-10004607"/>
    <x v="0"/>
    <s v="Tables"/>
    <n v="236.52799999999999"/>
    <n v="236.52799999999999"/>
    <n v="0"/>
    <n v="0"/>
  </r>
  <r>
    <x v="1713"/>
    <d v="2015-10-21T00:00:00"/>
    <d v="2015-10-26T00:00:00"/>
    <x v="1"/>
    <x v="9"/>
    <x v="2"/>
    <s v="Frank Hawley"/>
    <s v="Home Office"/>
    <s v="Newport News"/>
    <x v="17"/>
    <n v="23602"/>
    <s v="South"/>
    <s v="FUR-TA-10004607"/>
    <x v="0"/>
    <s v="Tables"/>
    <n v="591.32000000000005"/>
    <n v="591.32000000000005"/>
    <n v="0"/>
    <n v="0"/>
  </r>
  <r>
    <x v="1714"/>
    <d v="2018-07-15T00:00:00"/>
    <d v="2018-07-19T00:00:00"/>
    <x v="0"/>
    <x v="10"/>
    <x v="2"/>
    <s v="Magdelene Morse"/>
    <s v="Home Office"/>
    <s v="Wilmington"/>
    <x v="3"/>
    <n v="19805"/>
    <s v="East"/>
    <s v="FUR-TA-10004607"/>
    <x v="0"/>
    <s v="Tables"/>
    <n v="310.44299999999998"/>
    <n v="310.44299999999998"/>
    <n v="0"/>
    <n v="0"/>
  </r>
  <r>
    <x v="1715"/>
    <d v="2016-08-28T00:00:00"/>
    <d v="2016-09-01T00:00:00"/>
    <x v="2"/>
    <x v="7"/>
    <x v="2"/>
    <s v="Ben Peterman"/>
    <s v="Home Office"/>
    <s v="Dallas"/>
    <x v="13"/>
    <n v="75081"/>
    <s v="Central"/>
    <s v="FUR-TA-10004607"/>
    <x v="0"/>
    <s v="Tables"/>
    <n v="103.48099999999999"/>
    <n v="103.48099999999999"/>
    <n v="0"/>
    <n v="0"/>
  </r>
  <r>
    <x v="1716"/>
    <d v="2016-11-22T00:00:00"/>
    <d v="2016-11-27T00:00:00"/>
    <x v="2"/>
    <x v="1"/>
    <x v="2"/>
    <s v="Meg O'Connel"/>
    <s v="Home Office"/>
    <s v="San Antonio"/>
    <x v="13"/>
    <n v="78207"/>
    <s v="Central"/>
    <s v="FUR-TA-10004607"/>
    <x v="0"/>
    <s v="Tables"/>
    <n v="206.96199999999999"/>
    <n v="206.96199999999999"/>
    <n v="0"/>
    <n v="0"/>
  </r>
  <r>
    <x v="1717"/>
    <d v="2018-10-24T00:00:00"/>
    <d v="2018-10-26T00:00:00"/>
    <x v="0"/>
    <x v="9"/>
    <x v="0"/>
    <s v="Patrick O'Brill"/>
    <s v="Home Office"/>
    <s v="Mansfield"/>
    <x v="13"/>
    <n v="76063"/>
    <s v="Central"/>
    <s v="FUR-TA-10004607"/>
    <x v="0"/>
    <s v="Tables"/>
    <n v="517.40499999999997"/>
    <n v="517.40499999999997"/>
    <n v="0"/>
    <n v="0"/>
  </r>
  <r>
    <x v="193"/>
    <d v="2015-12-12T00:00:00"/>
    <d v="2015-12-14T00:00:00"/>
    <x v="1"/>
    <x v="3"/>
    <x v="3"/>
    <s v="Nora Preis"/>
    <s v="Home Office"/>
    <s v="Fresno"/>
    <x v="1"/>
    <n v="93727"/>
    <s v="West"/>
    <s v="FUR-TA-10004619"/>
    <x v="0"/>
    <s v="Tables"/>
    <n v="764.68799999999999"/>
    <n v="764.68799999999999"/>
    <n v="0"/>
    <n v="0"/>
  </r>
  <r>
    <x v="1718"/>
    <d v="2017-06-14T00:00:00"/>
    <d v="2017-06-18T00:00:00"/>
    <x v="3"/>
    <x v="4"/>
    <x v="2"/>
    <s v="Anthony Rawles"/>
    <s v="Corporate"/>
    <s v="Seattle"/>
    <x v="6"/>
    <n v="98103"/>
    <s v="West"/>
    <s v="FUR-TA-10004619"/>
    <x v="1"/>
    <s v="Tables"/>
    <n v="1115.17"/>
    <n v="1115.17"/>
    <n v="0"/>
    <n v="0"/>
  </r>
  <r>
    <x v="606"/>
    <d v="2017-12-11T00:00:00"/>
    <d v="2017-12-11T00:00:00"/>
    <x v="3"/>
    <x v="3"/>
    <x v="1"/>
    <s v="William Brown"/>
    <s v="Home Office"/>
    <s v="Anaheim"/>
    <x v="1"/>
    <n v="92804"/>
    <s v="West"/>
    <s v="FUR-TA-10004619"/>
    <x v="1"/>
    <s v="Tables"/>
    <n v="892.13599999999997"/>
    <n v="742.13599999999997"/>
    <n v="150"/>
    <n v="22.5"/>
  </r>
  <r>
    <x v="113"/>
    <d v="2016-11-27T00:00:00"/>
    <d v="2016-11-29T00:00:00"/>
    <x v="2"/>
    <x v="1"/>
    <x v="3"/>
    <s v="Matt Abelman"/>
    <s v="Home Office"/>
    <s v="Everett"/>
    <x v="26"/>
    <n v="2149"/>
    <s v="East"/>
    <s v="FUR-TA-10004619"/>
    <x v="0"/>
    <s v="Tables"/>
    <n v="446.06799999999998"/>
    <n v="446.06799999999998"/>
    <n v="0"/>
    <n v="0"/>
  </r>
  <r>
    <x v="1719"/>
    <d v="2017-03-13T00:00:00"/>
    <d v="2017-03-18T00:00:00"/>
    <x v="3"/>
    <x v="5"/>
    <x v="2"/>
    <s v="Liz Thompson"/>
    <s v="Home Office"/>
    <s v="San Antonio"/>
    <x v="13"/>
    <n v="78207"/>
    <s v="Central"/>
    <s v="FUR-TA-10004619"/>
    <x v="0"/>
    <s v="Tables"/>
    <n v="557.58500000000004"/>
    <n v="557.58500000000004"/>
    <n v="0"/>
    <n v="0"/>
  </r>
  <r>
    <x v="229"/>
    <d v="2015-07-22T00:00:00"/>
    <d v="2015-07-24T00:00:00"/>
    <x v="1"/>
    <x v="10"/>
    <x v="3"/>
    <s v="Naresj Patel"/>
    <s v="Home Office"/>
    <s v="San Francisco"/>
    <x v="1"/>
    <n v="94122"/>
    <s v="West"/>
    <s v="FUR-TA-10004767"/>
    <x v="0"/>
    <s v="Tables"/>
    <n v="170.352"/>
    <n v="170.352"/>
    <n v="0"/>
    <n v="0"/>
  </r>
  <r>
    <x v="1720"/>
    <d v="2018-11-21T00:00:00"/>
    <d v="2018-11-25T00:00:00"/>
    <x v="0"/>
    <x v="1"/>
    <x v="2"/>
    <s v="Benjamin Patterson"/>
    <s v="Consumer"/>
    <s v="Spokane"/>
    <x v="6"/>
    <n v="99207"/>
    <s v="West"/>
    <s v="FUR-TA-10004767"/>
    <x v="0"/>
    <s v="Tables"/>
    <n v="70.98"/>
    <n v="70.98"/>
    <n v="0"/>
    <n v="0"/>
  </r>
  <r>
    <x v="1721"/>
    <d v="2017-03-21T00:00:00"/>
    <d v="2017-03-25T00:00:00"/>
    <x v="3"/>
    <x v="5"/>
    <x v="2"/>
    <s v="Dario Medina"/>
    <s v="Corporate"/>
    <s v="Houston"/>
    <x v="13"/>
    <n v="77036"/>
    <s v="Central"/>
    <s v="FUR-TA-10004767"/>
    <x v="0"/>
    <s v="Tables"/>
    <n v="99.372"/>
    <n v="99.372"/>
    <n v="0"/>
    <n v="0"/>
  </r>
  <r>
    <x v="1722"/>
    <d v="2018-07-25T00:00:00"/>
    <d v="2018-07-27T00:00:00"/>
    <x v="0"/>
    <x v="10"/>
    <x v="0"/>
    <s v="Evan Minnotte"/>
    <s v="Home Office"/>
    <s v="Dallas"/>
    <x v="13"/>
    <n v="75217"/>
    <s v="Central"/>
    <s v="FUR-TA-10004767"/>
    <x v="0"/>
    <s v="Tables"/>
    <n v="298.11599999999999"/>
    <n v="298.11599999999999"/>
    <n v="0"/>
    <n v="0"/>
  </r>
  <r>
    <x v="1723"/>
    <d v="2017-07-25T00:00:00"/>
    <d v="2017-07-29T00:00:00"/>
    <x v="3"/>
    <x v="10"/>
    <x v="2"/>
    <s v="Meg Tillman"/>
    <s v="Home Office"/>
    <s v="Jackson"/>
    <x v="29"/>
    <n v="39212"/>
    <s v="South"/>
    <s v="FUR-TA-10004915"/>
    <x v="1"/>
    <s v="Tables"/>
    <n v="2430.08"/>
    <n v="2430.08"/>
    <n v="0"/>
    <n v="0"/>
  </r>
  <r>
    <x v="1724"/>
    <d v="2018-08-27T00:00:00"/>
    <d v="2018-09-01T00:00:00"/>
    <x v="0"/>
    <x v="7"/>
    <x v="2"/>
    <s v="Allen Rosenblatt"/>
    <s v="Corporate"/>
    <s v="Franklin"/>
    <x v="26"/>
    <n v="2038"/>
    <s v="East"/>
    <s v="FUR-TA-10004915"/>
    <x v="0"/>
    <s v="Tables"/>
    <n v="1488.424"/>
    <n v="1488.424"/>
    <n v="0"/>
    <n v="0"/>
  </r>
  <r>
    <x v="830"/>
    <d v="2018-10-23T00:00:00"/>
    <d v="2018-10-24T00:00:00"/>
    <x v="0"/>
    <x v="9"/>
    <x v="0"/>
    <s v="Adam Hart"/>
    <s v="Home Office"/>
    <s v="Cranston"/>
    <x v="4"/>
    <n v="2920"/>
    <s v="East"/>
    <s v="FUR-TA-10004915"/>
    <x v="0"/>
    <s v="Tables"/>
    <n v="637.89599999999996"/>
    <n v="80"/>
    <n v="557.89599999999996"/>
    <n v="83.684399999999997"/>
  </r>
  <r>
    <x v="1725"/>
    <d v="2017-03-03T00:00:00"/>
    <d v="2017-03-08T00:00:00"/>
    <x v="3"/>
    <x v="5"/>
    <x v="2"/>
    <s v="Chris Cortes"/>
    <s v="Home Office"/>
    <s v="San Antonio"/>
    <x v="13"/>
    <n v="78207"/>
    <s v="Central"/>
    <s v="FUR-TA-10004915"/>
    <x v="0"/>
    <s v="Tables"/>
    <n v="637.89599999999996"/>
    <n v="637.89599999999996"/>
    <n v="0"/>
    <n v="0"/>
  </r>
  <r>
    <x v="1726"/>
    <d v="2018-12-22T00:00:00"/>
    <d v="2018-12-26T00:00:00"/>
    <x v="0"/>
    <x v="3"/>
    <x v="2"/>
    <s v="Charlotte Melton"/>
    <s v="Home Office"/>
    <s v="Rochester"/>
    <x v="37"/>
    <n v="55901"/>
    <s v="Central"/>
    <s v="FUR-TA-10004915"/>
    <x v="0"/>
    <s v="Tables"/>
    <n v="607.52"/>
    <n v="607.52"/>
    <n v="0"/>
    <n v="0"/>
  </r>
  <r>
    <x v="1727"/>
    <d v="2016-10-30T00:00:00"/>
    <d v="2016-11-02T00:00:00"/>
    <x v="2"/>
    <x v="9"/>
    <x v="0"/>
    <s v="Thomas Thornton"/>
    <s v="Home Office"/>
    <s v="Virginia Beach"/>
    <x v="17"/>
    <n v="23464"/>
    <s v="South"/>
    <s v="OFF-AP-10000026"/>
    <x v="2"/>
    <s v="Appliances"/>
    <n v="182.91"/>
    <n v="182.91"/>
    <n v="0"/>
    <n v="0"/>
  </r>
  <r>
    <x v="1728"/>
    <d v="2017-07-25T00:00:00"/>
    <d v="2017-07-29T00:00:00"/>
    <x v="3"/>
    <x v="10"/>
    <x v="2"/>
    <s v="Rick Reed"/>
    <s v="Corporate"/>
    <s v="Toledo"/>
    <x v="22"/>
    <n v="43615"/>
    <s v="East"/>
    <s v="OFF-AP-10000026"/>
    <x v="2"/>
    <s v="Appliances"/>
    <n v="243.88"/>
    <n v="243.88"/>
    <n v="0"/>
    <n v="0"/>
  </r>
  <r>
    <x v="1346"/>
    <d v="2018-04-10T00:00:00"/>
    <d v="2018-04-14T00:00:00"/>
    <x v="0"/>
    <x v="8"/>
    <x v="2"/>
    <s v="Bruce Stewart"/>
    <s v="Consumer"/>
    <s v="Philadelphia"/>
    <x v="12"/>
    <n v="19143"/>
    <s v="East"/>
    <s v="OFF-AP-10000026"/>
    <x v="2"/>
    <s v="Appliances"/>
    <n v="195.10400000000001"/>
    <n v="195.10400000000001"/>
    <n v="0"/>
    <n v="0"/>
  </r>
  <r>
    <x v="1729"/>
    <d v="2018-04-23T00:00:00"/>
    <d v="2018-04-29T00:00:00"/>
    <x v="0"/>
    <x v="8"/>
    <x v="2"/>
    <s v="Sally Knutson"/>
    <s v="Home Office"/>
    <s v="New York City"/>
    <x v="5"/>
    <n v="10024"/>
    <s v="East"/>
    <s v="OFF-AP-10000026"/>
    <x v="2"/>
    <s v="Appliances"/>
    <n v="121.94"/>
    <n v="121.94"/>
    <n v="0"/>
    <n v="0"/>
  </r>
  <r>
    <x v="1730"/>
    <d v="2018-12-10T00:00:00"/>
    <d v="2018-12-10T00:00:00"/>
    <x v="0"/>
    <x v="3"/>
    <x v="1"/>
    <s v="Chris Cortes"/>
    <s v="Corporate"/>
    <s v="Fairfield"/>
    <x v="25"/>
    <n v="6824"/>
    <s v="East"/>
    <s v="OFF-AP-10000026"/>
    <x v="2"/>
    <s v="Appliances"/>
    <n v="426.79"/>
    <n v="426.79"/>
    <n v="0"/>
    <n v="0"/>
  </r>
  <r>
    <x v="1731"/>
    <d v="2016-10-18T00:00:00"/>
    <d v="2016-10-22T00:00:00"/>
    <x v="2"/>
    <x v="9"/>
    <x v="2"/>
    <s v="Kristina Nunn"/>
    <s v="Home Office"/>
    <s v="Mcallen"/>
    <x v="13"/>
    <n v="78501"/>
    <s v="Central"/>
    <s v="OFF-AP-10000026"/>
    <x v="2"/>
    <s v="Appliances"/>
    <n v="73.164000000000001"/>
    <n v="73.164000000000001"/>
    <n v="0"/>
    <n v="0"/>
  </r>
  <r>
    <x v="1732"/>
    <d v="2018-04-16T00:00:00"/>
    <d v="2018-04-20T00:00:00"/>
    <x v="0"/>
    <x v="8"/>
    <x v="2"/>
    <s v="Jesus Ocampo"/>
    <s v="Home Office"/>
    <s v="San Francisco"/>
    <x v="1"/>
    <n v="94109"/>
    <s v="West"/>
    <s v="OFF-AP-10000027"/>
    <x v="2"/>
    <s v="Appliances"/>
    <n v="40.74"/>
    <n v="40.74"/>
    <n v="0"/>
    <n v="0"/>
  </r>
  <r>
    <x v="1733"/>
    <d v="2018-12-15T00:00:00"/>
    <d v="2018-12-19T00:00:00"/>
    <x v="0"/>
    <x v="3"/>
    <x v="2"/>
    <s v="Khloe Miller"/>
    <s v="Home Office"/>
    <s v="Inglewood"/>
    <x v="1"/>
    <n v="90301"/>
    <s v="West"/>
    <s v="OFF-AP-10000027"/>
    <x v="2"/>
    <s v="Appliances"/>
    <n v="54.32"/>
    <n v="54.32"/>
    <n v="0"/>
    <n v="0"/>
  </r>
  <r>
    <x v="1734"/>
    <d v="2018-09-11T00:00:00"/>
    <d v="2018-09-15T00:00:00"/>
    <x v="0"/>
    <x v="0"/>
    <x v="2"/>
    <s v="Cassandra Brandow"/>
    <s v="Consumer"/>
    <s v="Richmond"/>
    <x v="17"/>
    <n v="23223"/>
    <s v="South"/>
    <s v="OFF-AP-10000027"/>
    <x v="2"/>
    <s v="Appliances"/>
    <n v="67.900000000000006"/>
    <n v="67.900000000000006"/>
    <n v="0"/>
    <n v="0"/>
  </r>
  <r>
    <x v="1636"/>
    <d v="2018-01-02T00:00:00"/>
    <d v="2018-01-04T00:00:00"/>
    <x v="0"/>
    <x v="6"/>
    <x v="3"/>
    <s v="Trudy Schmidt"/>
    <s v="Home Office"/>
    <s v="El Paso"/>
    <x v="13"/>
    <n v="79907"/>
    <s v="Central"/>
    <s v="OFF-AP-10000027"/>
    <x v="2"/>
    <s v="Appliances"/>
    <n v="5.4320000000000004"/>
    <n v="5"/>
    <n v="0.43200000000000038"/>
    <n v="6.4800000000000052E-2"/>
  </r>
  <r>
    <x v="923"/>
    <d v="2017-11-10T00:00:00"/>
    <d v="2017-11-13T00:00:00"/>
    <x v="3"/>
    <x v="1"/>
    <x v="3"/>
    <s v="Arianne Irving"/>
    <s v="Corporate"/>
    <s v="Los Angeles"/>
    <x v="1"/>
    <n v="90036"/>
    <s v="West"/>
    <s v="OFF-AP-10000055"/>
    <x v="2"/>
    <s v="Appliances"/>
    <n v="129.91999999999999"/>
    <n v="129.91999999999999"/>
    <n v="0"/>
    <n v="0"/>
  </r>
  <r>
    <x v="76"/>
    <d v="2017-11-26T00:00:00"/>
    <d v="2017-11-30T00:00:00"/>
    <x v="3"/>
    <x v="1"/>
    <x v="2"/>
    <s v="Maribeth Schnelling"/>
    <s v="Corporate"/>
    <s v="Los Angeles"/>
    <x v="1"/>
    <n v="90045"/>
    <s v="West"/>
    <s v="OFF-AP-10000055"/>
    <x v="2"/>
    <s v="Appliances"/>
    <n v="64.959999999999994"/>
    <n v="64.959999999999994"/>
    <n v="0"/>
    <n v="0"/>
  </r>
  <r>
    <x v="866"/>
    <d v="2018-02-09T00:00:00"/>
    <d v="2018-02-14T00:00:00"/>
    <x v="0"/>
    <x v="11"/>
    <x v="2"/>
    <s v="Tom Prescott"/>
    <s v="Home Office"/>
    <s v="Houston"/>
    <x v="13"/>
    <n v="77070"/>
    <s v="Central"/>
    <s v="OFF-AP-10000055"/>
    <x v="2"/>
    <s v="Appliances"/>
    <n v="12.992000000000001"/>
    <n v="12.992000000000001"/>
    <n v="0"/>
    <n v="0"/>
  </r>
  <r>
    <x v="1735"/>
    <d v="2018-07-09T00:00:00"/>
    <d v="2018-07-12T00:00:00"/>
    <x v="0"/>
    <x v="10"/>
    <x v="0"/>
    <s v="Noel Staavos"/>
    <s v="Home Office"/>
    <s v="Chicago"/>
    <x v="0"/>
    <n v="60610"/>
    <s v="Central"/>
    <s v="OFF-AP-10000055"/>
    <x v="2"/>
    <s v="Appliances"/>
    <n v="58.463999999999999"/>
    <n v="58.463999999999999"/>
    <n v="0"/>
    <n v="0"/>
  </r>
  <r>
    <x v="787"/>
    <d v="2015-05-20T00:00:00"/>
    <d v="2015-05-22T00:00:00"/>
    <x v="1"/>
    <x v="2"/>
    <x v="3"/>
    <s v="Randy Ferguson"/>
    <s v="Home Office"/>
    <s v="Dover"/>
    <x v="43"/>
    <n v="3820"/>
    <s v="East"/>
    <s v="OFF-AP-10000124"/>
    <x v="2"/>
    <s v="Appliances"/>
    <n v="33.28"/>
    <n v="33.28"/>
    <n v="0"/>
    <n v="0"/>
  </r>
  <r>
    <x v="763"/>
    <d v="2015-07-21T00:00:00"/>
    <d v="2015-07-25T00:00:00"/>
    <x v="1"/>
    <x v="10"/>
    <x v="2"/>
    <s v="Harry Marie"/>
    <s v="Home Office"/>
    <s v="Dallas"/>
    <x v="13"/>
    <n v="75217"/>
    <s v="Central"/>
    <s v="OFF-AP-10000124"/>
    <x v="2"/>
    <s v="Appliances"/>
    <n v="4.992"/>
    <n v="5"/>
    <n v="-8.0000000000000071E-3"/>
    <n v="-1.200000000000001E-3"/>
  </r>
  <r>
    <x v="1567"/>
    <d v="2017-09-02T00:00:00"/>
    <d v="2017-09-06T00:00:00"/>
    <x v="3"/>
    <x v="0"/>
    <x v="2"/>
    <s v="Joe Elijah"/>
    <s v="Corporate"/>
    <s v="Charlotte"/>
    <x v="9"/>
    <n v="28205"/>
    <s v="South"/>
    <s v="OFF-AP-10000159"/>
    <x v="2"/>
    <s v="Appliances"/>
    <n v="309.45600000000002"/>
    <n v="309.45600000000002"/>
    <n v="0"/>
    <n v="0"/>
  </r>
  <r>
    <x v="1736"/>
    <d v="2018-12-09T00:00:00"/>
    <d v="2018-12-12T00:00:00"/>
    <x v="0"/>
    <x v="3"/>
    <x v="3"/>
    <s v="John Lee"/>
    <s v="Home Office"/>
    <s v="Richmond"/>
    <x v="21"/>
    <n v="40475"/>
    <s v="South"/>
    <s v="OFF-AP-10000159"/>
    <x v="2"/>
    <s v="Appliances"/>
    <n v="214.9"/>
    <n v="214.9"/>
    <n v="0"/>
    <n v="0"/>
  </r>
  <r>
    <x v="1737"/>
    <d v="2018-01-15T00:00:00"/>
    <d v="2018-01-18T00:00:00"/>
    <x v="0"/>
    <x v="6"/>
    <x v="0"/>
    <s v="Robert Waldorf"/>
    <s v="Home Office"/>
    <s v="Philadelphia"/>
    <x v="12"/>
    <n v="19134"/>
    <s v="East"/>
    <s v="OFF-AP-10000159"/>
    <x v="2"/>
    <s v="Appliances"/>
    <n v="34.384"/>
    <n v="34.384"/>
    <n v="0"/>
    <n v="0"/>
  </r>
  <r>
    <x v="1738"/>
    <d v="2016-04-09T00:00:00"/>
    <d v="2016-04-14T00:00:00"/>
    <x v="2"/>
    <x v="8"/>
    <x v="2"/>
    <s v="Ivan Gibson"/>
    <s v="Home Office"/>
    <s v="Norwich"/>
    <x v="25"/>
    <n v="6360"/>
    <s v="East"/>
    <s v="OFF-AP-10000179"/>
    <x v="2"/>
    <s v="Appliances"/>
    <n v="370.14"/>
    <n v="370.14"/>
    <n v="0"/>
    <n v="0"/>
  </r>
  <r>
    <x v="1739"/>
    <d v="2017-12-03T00:00:00"/>
    <d v="2017-12-08T00:00:00"/>
    <x v="3"/>
    <x v="3"/>
    <x v="2"/>
    <s v="Caroline Jumper"/>
    <s v="Corporate"/>
    <s v="Philadelphia"/>
    <x v="12"/>
    <n v="19134"/>
    <s v="East"/>
    <s v="OFF-AP-10000179"/>
    <x v="2"/>
    <s v="Appliances"/>
    <n v="394.81599999999997"/>
    <n v="394.81599999999997"/>
    <n v="0"/>
    <n v="0"/>
  </r>
  <r>
    <x v="732"/>
    <d v="2016-11-29T00:00:00"/>
    <d v="2016-12-03T00:00:00"/>
    <x v="2"/>
    <x v="1"/>
    <x v="2"/>
    <s v="Sylvia Foulston"/>
    <s v="Home Office"/>
    <s v="Dearborn"/>
    <x v="10"/>
    <n v="48126"/>
    <s v="Central"/>
    <s v="OFF-AP-10000179"/>
    <x v="2"/>
    <s v="Appliances"/>
    <n v="555.21"/>
    <n v="555.21"/>
    <n v="0"/>
    <n v="0"/>
  </r>
  <r>
    <x v="1397"/>
    <d v="2015-04-15T00:00:00"/>
    <d v="2015-04-15T00:00:00"/>
    <x v="1"/>
    <x v="8"/>
    <x v="1"/>
    <s v="Paul Stevenson"/>
    <s v="Home Office"/>
    <s v="Los Angeles"/>
    <x v="1"/>
    <n v="90049"/>
    <s v="West"/>
    <s v="OFF-AP-10000240"/>
    <x v="2"/>
    <s v="Appliances"/>
    <n v="106.96"/>
    <n v="106.96"/>
    <n v="0"/>
    <n v="0"/>
  </r>
  <r>
    <x v="1627"/>
    <d v="2015-10-13T00:00:00"/>
    <d v="2015-10-15T00:00:00"/>
    <x v="1"/>
    <x v="9"/>
    <x v="0"/>
    <s v="Zuschuss Carroll"/>
    <s v="Home Office"/>
    <s v="Edmonds"/>
    <x v="6"/>
    <n v="98026"/>
    <s v="West"/>
    <s v="OFF-AP-10000240"/>
    <x v="2"/>
    <s v="Appliances"/>
    <n v="213.92"/>
    <n v="213.92"/>
    <n v="0"/>
    <n v="0"/>
  </r>
  <r>
    <x v="1074"/>
    <d v="2015-11-25T00:00:00"/>
    <d v="2015-11-27T00:00:00"/>
    <x v="1"/>
    <x v="1"/>
    <x v="3"/>
    <s v="Laurel Workman"/>
    <s v="Corporate"/>
    <s v="Brentwood"/>
    <x v="1"/>
    <n v="94513"/>
    <s v="West"/>
    <s v="OFF-AP-10000240"/>
    <x v="2"/>
    <s v="Appliances"/>
    <n v="320.88"/>
    <n v="320.88"/>
    <n v="0"/>
    <n v="0"/>
  </r>
  <r>
    <x v="1740"/>
    <d v="2016-12-27T00:00:00"/>
    <d v="2016-12-31T00:00:00"/>
    <x v="2"/>
    <x v="3"/>
    <x v="2"/>
    <s v="Arthur Gainer"/>
    <s v="Home Office"/>
    <s v="Los Angeles"/>
    <x v="1"/>
    <n v="90008"/>
    <s v="West"/>
    <s v="OFF-AP-10000240"/>
    <x v="2"/>
    <s v="Appliances"/>
    <n v="106.96"/>
    <n v="100"/>
    <n v="6.9599999999999937"/>
    <n v="1.0439999999999989"/>
  </r>
  <r>
    <x v="21"/>
    <d v="2018-06-29T00:00:00"/>
    <d v="2018-06-30T00:00:00"/>
    <x v="0"/>
    <x v="4"/>
    <x v="0"/>
    <s v="Max Engle"/>
    <s v="Home Office"/>
    <s v="Dallas"/>
    <x v="13"/>
    <n v="75220"/>
    <s v="Central"/>
    <s v="OFF-AP-10000240"/>
    <x v="2"/>
    <s v="Appliances"/>
    <n v="21.391999999999999"/>
    <n v="18"/>
    <n v="3.3919999999999995"/>
    <n v="0.50879999999999992"/>
  </r>
  <r>
    <x v="1741"/>
    <d v="2017-12-10T00:00:00"/>
    <d v="2017-12-17T00:00:00"/>
    <x v="3"/>
    <x v="3"/>
    <x v="2"/>
    <s v="Arthur Prichep"/>
    <s v="Home Office"/>
    <s v="Seattle"/>
    <x v="6"/>
    <n v="98105"/>
    <s v="West"/>
    <s v="OFF-AP-10000252"/>
    <x v="2"/>
    <s v="Appliances"/>
    <n v="35.1"/>
    <n v="35.1"/>
    <n v="0"/>
    <n v="0"/>
  </r>
  <r>
    <x v="1742"/>
    <d v="2017-12-26T00:00:00"/>
    <d v="2018-01-02T00:00:00"/>
    <x v="3"/>
    <x v="3"/>
    <x v="2"/>
    <s v="Sally Hughsby"/>
    <s v="Home Office"/>
    <s v="Denver"/>
    <x v="7"/>
    <n v="80219"/>
    <s v="West"/>
    <s v="OFF-AP-10000252"/>
    <x v="1"/>
    <s v="Appliances"/>
    <n v="18.72"/>
    <n v="18"/>
    <n v="0.71999999999999886"/>
    <n v="0.10799999999999983"/>
  </r>
  <r>
    <x v="1227"/>
    <d v="2018-02-02T00:00:00"/>
    <d v="2018-02-07T00:00:00"/>
    <x v="0"/>
    <x v="11"/>
    <x v="2"/>
    <s v="John Lee"/>
    <s v="Home Office"/>
    <s v="Los Angeles"/>
    <x v="1"/>
    <n v="90045"/>
    <s v="West"/>
    <s v="OFF-AP-10000252"/>
    <x v="2"/>
    <s v="Appliances"/>
    <n v="46.8"/>
    <n v="46.8"/>
    <n v="0"/>
    <n v="0"/>
  </r>
  <r>
    <x v="1743"/>
    <d v="2018-04-28T00:00:00"/>
    <d v="2018-05-02T00:00:00"/>
    <x v="0"/>
    <x v="8"/>
    <x v="2"/>
    <s v="Jack Lebron"/>
    <s v="Home Office"/>
    <s v="Wilmington"/>
    <x v="9"/>
    <n v="28403"/>
    <s v="South"/>
    <s v="OFF-AP-10000252"/>
    <x v="2"/>
    <s v="Appliances"/>
    <n v="28.08"/>
    <n v="28.08"/>
    <n v="0"/>
    <n v="0"/>
  </r>
  <r>
    <x v="1744"/>
    <d v="2016-10-19T00:00:00"/>
    <d v="2016-10-24T00:00:00"/>
    <x v="2"/>
    <x v="9"/>
    <x v="2"/>
    <s v="Robert Marley"/>
    <s v="Home Office"/>
    <s v="Los Angeles"/>
    <x v="1"/>
    <n v="90008"/>
    <s v="West"/>
    <s v="OFF-AP-10000275"/>
    <x v="2"/>
    <s v="Appliances"/>
    <n v="1640.7"/>
    <n v="1640.7"/>
    <n v="0"/>
    <n v="0"/>
  </r>
  <r>
    <x v="1745"/>
    <d v="2018-02-05T00:00:00"/>
    <d v="2018-02-09T00:00:00"/>
    <x v="0"/>
    <x v="11"/>
    <x v="2"/>
    <s v="Fred Chung"/>
    <s v="Corporate"/>
    <s v="Torrance"/>
    <x v="1"/>
    <n v="90503"/>
    <s v="West"/>
    <s v="OFF-AP-10000275"/>
    <x v="2"/>
    <s v="Appliances"/>
    <n v="1640.7"/>
    <n v="1640.7"/>
    <n v="0"/>
    <n v="0"/>
  </r>
  <r>
    <x v="1746"/>
    <d v="2016-11-23T00:00:00"/>
    <d v="2016-11-27T00:00:00"/>
    <x v="2"/>
    <x v="1"/>
    <x v="3"/>
    <s v="Annie Thurman"/>
    <s v="Consumer"/>
    <s v="Morristown"/>
    <x v="15"/>
    <n v="7960"/>
    <s v="East"/>
    <s v="OFF-AP-10000275"/>
    <x v="2"/>
    <s v="Appliances"/>
    <n v="2625.12"/>
    <n v="1625.12"/>
    <n v="1000"/>
    <n v="150"/>
  </r>
  <r>
    <x v="1747"/>
    <d v="2017-03-13T00:00:00"/>
    <d v="2017-03-16T00:00:00"/>
    <x v="3"/>
    <x v="5"/>
    <x v="0"/>
    <s v="Tamara Willingham"/>
    <s v="Corporate"/>
    <s v="Scottsdale"/>
    <x v="18"/>
    <n v="85254"/>
    <s v="West"/>
    <s v="OFF-AP-10000326"/>
    <x v="2"/>
    <s v="Appliances"/>
    <n v="157.91999999999999"/>
    <n v="157.91999999999999"/>
    <n v="0"/>
    <n v="0"/>
  </r>
  <r>
    <x v="1748"/>
    <d v="2018-03-18T00:00:00"/>
    <d v="2018-03-20T00:00:00"/>
    <x v="0"/>
    <x v="5"/>
    <x v="3"/>
    <s v="Jason Klamczynski"/>
    <s v="Home Office"/>
    <s v="Los Angeles"/>
    <x v="1"/>
    <n v="90032"/>
    <s v="West"/>
    <s v="OFF-AP-10000358"/>
    <x v="2"/>
    <s v="Appliances"/>
    <n v="90.86"/>
    <n v="90.86"/>
    <n v="0"/>
    <n v="0"/>
  </r>
  <r>
    <x v="1749"/>
    <d v="2018-05-20T00:00:00"/>
    <d v="2018-05-26T00:00:00"/>
    <x v="0"/>
    <x v="2"/>
    <x v="2"/>
    <s v="Rick Duston"/>
    <s v="Home Office"/>
    <s v="Las Vegas"/>
    <x v="27"/>
    <n v="89115"/>
    <s v="West"/>
    <s v="OFF-AP-10000358"/>
    <x v="2"/>
    <s v="Appliances"/>
    <n v="64.900000000000006"/>
    <n v="64.900000000000006"/>
    <n v="0"/>
    <n v="0"/>
  </r>
  <r>
    <x v="1750"/>
    <d v="2018-12-01T00:00:00"/>
    <d v="2018-12-05T00:00:00"/>
    <x v="0"/>
    <x v="3"/>
    <x v="2"/>
    <s v="Dianna Vittorini"/>
    <s v="Home Office"/>
    <s v="Denver"/>
    <x v="7"/>
    <n v="80219"/>
    <s v="West"/>
    <s v="OFF-AP-10000358"/>
    <x v="2"/>
    <s v="Appliances"/>
    <n v="31.152000000000001"/>
    <n v="31.152000000000001"/>
    <n v="0"/>
    <n v="0"/>
  </r>
  <r>
    <x v="1751"/>
    <d v="2018-05-13T00:00:00"/>
    <d v="2018-05-18T00:00:00"/>
    <x v="0"/>
    <x v="2"/>
    <x v="2"/>
    <s v="Frank Hawley"/>
    <s v="Home Office"/>
    <s v="Franklin"/>
    <x v="24"/>
    <n v="37064"/>
    <s v="South"/>
    <s v="OFF-AP-10000358"/>
    <x v="2"/>
    <s v="Appliances"/>
    <n v="20.768000000000001"/>
    <n v="18"/>
    <n v="2.7680000000000007"/>
    <n v="0.41520000000000007"/>
  </r>
  <r>
    <x v="573"/>
    <d v="2018-09-02T00:00:00"/>
    <d v="2018-09-06T00:00:00"/>
    <x v="0"/>
    <x v="0"/>
    <x v="2"/>
    <s v="Ann Chong"/>
    <s v="Home Office"/>
    <s v="New York City"/>
    <x v="5"/>
    <n v="10009"/>
    <s v="East"/>
    <s v="OFF-AP-10000358"/>
    <x v="2"/>
    <s v="Appliances"/>
    <n v="12.98"/>
    <n v="12.98"/>
    <n v="0"/>
    <n v="0"/>
  </r>
  <r>
    <x v="1752"/>
    <d v="2018-09-12T00:00:00"/>
    <d v="2018-09-15T00:00:00"/>
    <x v="0"/>
    <x v="0"/>
    <x v="0"/>
    <s v="Bart Folk"/>
    <s v="Home Office"/>
    <s v="Baltimore"/>
    <x v="14"/>
    <n v="21215"/>
    <s v="East"/>
    <s v="OFF-AP-10000358"/>
    <x v="2"/>
    <s v="Appliances"/>
    <n v="90.86"/>
    <n v="90.86"/>
    <n v="0"/>
    <n v="0"/>
  </r>
  <r>
    <x v="1753"/>
    <d v="2015-09-21T00:00:00"/>
    <d v="2015-09-22T00:00:00"/>
    <x v="1"/>
    <x v="0"/>
    <x v="0"/>
    <s v="Brian Moss"/>
    <s v="Home Office"/>
    <s v="Omaha"/>
    <x v="42"/>
    <n v="68104"/>
    <s v="Central"/>
    <s v="OFF-AP-10000358"/>
    <x v="2"/>
    <s v="Appliances"/>
    <n v="25.96"/>
    <n v="25.96"/>
    <n v="0"/>
    <n v="0"/>
  </r>
  <r>
    <x v="1754"/>
    <d v="2016-05-21T00:00:00"/>
    <d v="2016-05-27T00:00:00"/>
    <x v="2"/>
    <x v="2"/>
    <x v="2"/>
    <s v="Joel Eaton"/>
    <s v="Home Office"/>
    <s v="Frankfort"/>
    <x v="0"/>
    <n v="60423"/>
    <s v="Central"/>
    <s v="OFF-AP-10000358"/>
    <x v="2"/>
    <s v="Appliances"/>
    <n v="20.768000000000001"/>
    <n v="18"/>
    <n v="2.7680000000000007"/>
    <n v="0.41520000000000007"/>
  </r>
  <r>
    <x v="1755"/>
    <d v="2017-09-06T00:00:00"/>
    <d v="2017-09-11T00:00:00"/>
    <x v="3"/>
    <x v="0"/>
    <x v="2"/>
    <s v="Elpida Rittenbach"/>
    <s v="Corporate"/>
    <s v="Saint Paul"/>
    <x v="37"/>
    <n v="55106"/>
    <s v="Central"/>
    <s v="OFF-AP-10000358"/>
    <x v="2"/>
    <s v="Appliances"/>
    <n v="77.88"/>
    <n v="77.88"/>
    <n v="0"/>
    <n v="0"/>
  </r>
  <r>
    <x v="1756"/>
    <d v="2018-03-10T00:00:00"/>
    <d v="2018-03-15T00:00:00"/>
    <x v="0"/>
    <x v="5"/>
    <x v="2"/>
    <s v="Karen Seio"/>
    <s v="Home Office"/>
    <s v="Raleigh"/>
    <x v="9"/>
    <n v="27604"/>
    <s v="South"/>
    <s v="OFF-AP-10000390"/>
    <x v="2"/>
    <s v="Appliances"/>
    <n v="48.783999999999999"/>
    <n v="48.783999999999999"/>
    <n v="0"/>
    <n v="0"/>
  </r>
  <r>
    <x v="1757"/>
    <d v="2017-05-09T00:00:00"/>
    <d v="2017-05-13T00:00:00"/>
    <x v="3"/>
    <x v="2"/>
    <x v="2"/>
    <s v="Cynthia Voltz"/>
    <s v="Corporate"/>
    <s v="Austin"/>
    <x v="13"/>
    <n v="78745"/>
    <s v="Central"/>
    <s v="OFF-AP-10000390"/>
    <x v="2"/>
    <s v="Appliances"/>
    <n v="48.783999999999999"/>
    <n v="48.783999999999999"/>
    <n v="0"/>
    <n v="0"/>
  </r>
  <r>
    <x v="1758"/>
    <d v="2018-09-23T00:00:00"/>
    <d v="2018-09-28T00:00:00"/>
    <x v="0"/>
    <x v="0"/>
    <x v="2"/>
    <s v="Lena Cacioppo"/>
    <s v="Home Office"/>
    <s v="Chicago"/>
    <x v="0"/>
    <n v="60653"/>
    <s v="Central"/>
    <s v="OFF-AP-10000390"/>
    <x v="2"/>
    <s v="Appliances"/>
    <n v="73.176000000000002"/>
    <n v="73.176000000000002"/>
    <n v="0"/>
    <n v="0"/>
  </r>
  <r>
    <x v="1759"/>
    <d v="2017-09-26T00:00:00"/>
    <d v="2017-09-30T00:00:00"/>
    <x v="3"/>
    <x v="0"/>
    <x v="2"/>
    <s v="Steve Nguyen"/>
    <s v="Corporate"/>
    <s v="Covington"/>
    <x v="6"/>
    <n v="98042"/>
    <s v="West"/>
    <s v="OFF-AP-10000576"/>
    <x v="2"/>
    <s v="Appliances"/>
    <n v="236.88"/>
    <n v="236.88"/>
    <n v="0"/>
    <n v="0"/>
  </r>
  <r>
    <x v="277"/>
    <d v="2018-10-01T00:00:00"/>
    <d v="2018-10-02T00:00:00"/>
    <x v="0"/>
    <x v="9"/>
    <x v="0"/>
    <s v="Neola Schneider"/>
    <s v="Home Office"/>
    <s v="San Jose"/>
    <x v="1"/>
    <n v="95123"/>
    <s v="West"/>
    <s v="OFF-AP-10000576"/>
    <x v="2"/>
    <s v="Appliances"/>
    <n v="241.96"/>
    <n v="241.96"/>
    <n v="0"/>
    <n v="0"/>
  </r>
  <r>
    <x v="1760"/>
    <d v="2016-11-05T00:00:00"/>
    <d v="2016-11-09T00:00:00"/>
    <x v="2"/>
    <x v="1"/>
    <x v="2"/>
    <s v="Valerie Dominguez"/>
    <s v="Home Office"/>
    <s v="Coral Springs"/>
    <x v="8"/>
    <n v="33065"/>
    <s v="South"/>
    <s v="OFF-AP-10000576"/>
    <x v="2"/>
    <s v="Appliances"/>
    <n v="387.13600000000002"/>
    <n v="387.13600000000002"/>
    <n v="0"/>
    <n v="0"/>
  </r>
  <r>
    <x v="1761"/>
    <d v="2015-07-14T00:00:00"/>
    <d v="2015-07-20T00:00:00"/>
    <x v="1"/>
    <x v="10"/>
    <x v="2"/>
    <s v="Shirley Schmidt"/>
    <s v="Home Office"/>
    <s v="Newark"/>
    <x v="3"/>
    <n v="19711"/>
    <s v="East"/>
    <s v="OFF-AP-10000576"/>
    <x v="2"/>
    <s v="Appliances"/>
    <n v="39.479999999999997"/>
    <n v="39.479999999999997"/>
    <n v="0"/>
    <n v="0"/>
  </r>
  <r>
    <x v="1762"/>
    <d v="2017-08-18T00:00:00"/>
    <d v="2017-08-23T00:00:00"/>
    <x v="3"/>
    <x v="7"/>
    <x v="3"/>
    <s v="Helen Wasserman"/>
    <s v="Corporate"/>
    <s v="New York City"/>
    <x v="5"/>
    <n v="10024"/>
    <s v="East"/>
    <s v="OFF-AP-10000576"/>
    <x v="2"/>
    <s v="Appliances"/>
    <n v="355.32"/>
    <n v="355.32"/>
    <n v="0"/>
    <n v="0"/>
  </r>
  <r>
    <x v="558"/>
    <d v="2017-12-11T00:00:00"/>
    <d v="2017-12-11T00:00:00"/>
    <x v="3"/>
    <x v="3"/>
    <x v="1"/>
    <s v="Noel Staavos"/>
    <s v="Corporate"/>
    <s v="Columbus"/>
    <x v="22"/>
    <n v="43229"/>
    <s v="East"/>
    <s v="OFF-AP-10000576"/>
    <x v="2"/>
    <s v="Appliances"/>
    <n v="387.13600000000002"/>
    <n v="387.13600000000002"/>
    <n v="0"/>
    <n v="0"/>
  </r>
  <r>
    <x v="1763"/>
    <d v="2018-06-29T00:00:00"/>
    <d v="2018-07-04T00:00:00"/>
    <x v="0"/>
    <x v="4"/>
    <x v="2"/>
    <s v="Alex Avila"/>
    <s v="Corporate"/>
    <s v="Minneapolis"/>
    <x v="37"/>
    <n v="55407"/>
    <s v="Central"/>
    <s v="OFF-AP-10000576"/>
    <x v="2"/>
    <s v="Appliances"/>
    <n v="362.94"/>
    <n v="362.94"/>
    <n v="0"/>
    <n v="0"/>
  </r>
  <r>
    <x v="592"/>
    <d v="2017-06-28T00:00:00"/>
    <d v="2017-06-30T00:00:00"/>
    <x v="3"/>
    <x v="4"/>
    <x v="3"/>
    <s v="Becky Pak"/>
    <s v="Home Office"/>
    <s v="Paterson"/>
    <x v="15"/>
    <n v="7501"/>
    <s v="East"/>
    <s v="OFF-AP-10000595"/>
    <x v="2"/>
    <s v="Appliances"/>
    <n v="8.74"/>
    <n v="18"/>
    <n v="-9.26"/>
    <n v="-1.389"/>
  </r>
  <r>
    <x v="1764"/>
    <d v="2017-11-19T00:00:00"/>
    <d v="2017-11-25T00:00:00"/>
    <x v="3"/>
    <x v="1"/>
    <x v="2"/>
    <s v="Natalie DeCherney"/>
    <s v="Home Office"/>
    <s v="Long Beach"/>
    <x v="5"/>
    <n v="11561"/>
    <s v="East"/>
    <s v="OFF-AP-10000595"/>
    <x v="2"/>
    <s v="Appliances"/>
    <n v="8.74"/>
    <n v="18"/>
    <n v="-9.26"/>
    <n v="-1.389"/>
  </r>
  <r>
    <x v="1765"/>
    <d v="2018-02-20T00:00:00"/>
    <d v="2018-02-25T00:00:00"/>
    <x v="0"/>
    <x v="11"/>
    <x v="2"/>
    <s v="Julie Prescott"/>
    <s v="Home Office"/>
    <s v="Muskogee"/>
    <x v="30"/>
    <n v="74403"/>
    <s v="Central"/>
    <s v="OFF-AP-10000595"/>
    <x v="2"/>
    <s v="Appliances"/>
    <n v="13.11"/>
    <n v="13.11"/>
    <n v="0"/>
    <n v="0"/>
  </r>
  <r>
    <x v="1766"/>
    <d v="2015-01-18T00:00:00"/>
    <d v="2015-01-21T00:00:00"/>
    <x v="1"/>
    <x v="6"/>
    <x v="3"/>
    <s v="David Wiener"/>
    <s v="Home Office"/>
    <s v="Springfield"/>
    <x v="23"/>
    <n v="97477"/>
    <s v="West"/>
    <s v="OFF-AP-10000692"/>
    <x v="2"/>
    <s v="Appliances"/>
    <n v="64.864000000000004"/>
    <n v="50"/>
    <n v="14.864000000000004"/>
    <n v="2.2296000000000005"/>
  </r>
  <r>
    <x v="1767"/>
    <d v="2015-07-04T00:00:00"/>
    <d v="2015-07-07T00:00:00"/>
    <x v="1"/>
    <x v="10"/>
    <x v="0"/>
    <s v="Katrina Edelman"/>
    <s v="Home Office"/>
    <s v="Aurora"/>
    <x v="7"/>
    <n v="80013"/>
    <s v="West"/>
    <s v="OFF-AP-10000692"/>
    <x v="2"/>
    <s v="Appliances"/>
    <n v="32.432000000000002"/>
    <n v="32.432000000000002"/>
    <n v="0"/>
    <n v="0"/>
  </r>
  <r>
    <x v="1768"/>
    <d v="2015-11-26T00:00:00"/>
    <d v="2015-12-01T00:00:00"/>
    <x v="1"/>
    <x v="1"/>
    <x v="2"/>
    <s v="Luke Schmidt"/>
    <s v="Home Office"/>
    <s v="Fresno"/>
    <x v="1"/>
    <n v="93727"/>
    <s v="West"/>
    <s v="OFF-AP-10000692"/>
    <x v="2"/>
    <s v="Appliances"/>
    <n v="40.54"/>
    <n v="40.54"/>
    <n v="0"/>
    <n v="0"/>
  </r>
  <r>
    <x v="1769"/>
    <d v="2017-06-25T00:00:00"/>
    <d v="2017-06-29T00:00:00"/>
    <x v="3"/>
    <x v="4"/>
    <x v="2"/>
    <s v="Alan Shonely"/>
    <s v="Corporate"/>
    <s v="Los Angeles"/>
    <x v="1"/>
    <n v="90049"/>
    <s v="West"/>
    <s v="OFF-AP-10000692"/>
    <x v="2"/>
    <s v="Appliances"/>
    <n v="60.81"/>
    <n v="60.81"/>
    <n v="0"/>
    <n v="0"/>
  </r>
  <r>
    <x v="1770"/>
    <d v="2018-05-08T00:00:00"/>
    <d v="2018-05-12T00:00:00"/>
    <x v="0"/>
    <x v="2"/>
    <x v="3"/>
    <s v="Michelle Moray"/>
    <s v="Home Office"/>
    <s v="San Francisco"/>
    <x v="1"/>
    <n v="94110"/>
    <s v="West"/>
    <s v="OFF-AP-10000692"/>
    <x v="2"/>
    <s v="Appliances"/>
    <n v="81.08"/>
    <n v="81.08"/>
    <n v="0"/>
    <n v="0"/>
  </r>
  <r>
    <x v="78"/>
    <d v="2017-01-22T00:00:00"/>
    <d v="2017-01-28T00:00:00"/>
    <x v="3"/>
    <x v="6"/>
    <x v="2"/>
    <s v="Carlos Meador"/>
    <s v="Corporate"/>
    <s v="Fayetteville"/>
    <x v="9"/>
    <n v="28314"/>
    <s v="South"/>
    <s v="OFF-AP-10000692"/>
    <x v="2"/>
    <s v="Appliances"/>
    <n v="64.864000000000004"/>
    <n v="64.864000000000004"/>
    <n v="0"/>
    <n v="0"/>
  </r>
  <r>
    <x v="1039"/>
    <d v="2015-05-04T00:00:00"/>
    <d v="2015-05-07T00:00:00"/>
    <x v="1"/>
    <x v="2"/>
    <x v="0"/>
    <s v="Bill Shonely"/>
    <s v="Home Office"/>
    <s v="Seattle"/>
    <x v="6"/>
    <n v="98105"/>
    <s v="West"/>
    <s v="OFF-AP-10000696"/>
    <x v="2"/>
    <s v="Appliances"/>
    <n v="57.68"/>
    <n v="57.68"/>
    <n v="0"/>
    <n v="0"/>
  </r>
  <r>
    <x v="1771"/>
    <d v="2016-09-28T00:00:00"/>
    <d v="2016-10-01T00:00:00"/>
    <x v="2"/>
    <x v="0"/>
    <x v="0"/>
    <s v="Henry Goldwyn"/>
    <s v="Corporate"/>
    <s v="San Francisco"/>
    <x v="1"/>
    <n v="94110"/>
    <s v="West"/>
    <s v="OFF-AP-10000696"/>
    <x v="2"/>
    <s v="Appliances"/>
    <n v="43.26"/>
    <n v="43.26"/>
    <n v="0"/>
    <n v="0"/>
  </r>
  <r>
    <x v="1772"/>
    <d v="2015-09-30T00:00:00"/>
    <d v="2015-10-04T00:00:00"/>
    <x v="1"/>
    <x v="0"/>
    <x v="2"/>
    <s v="Kelly Williams"/>
    <s v="Consumer"/>
    <s v="Clarksville"/>
    <x v="24"/>
    <n v="37042"/>
    <s v="South"/>
    <s v="OFF-AP-10000696"/>
    <x v="2"/>
    <s v="Appliances"/>
    <n v="69.215999999999994"/>
    <n v="69.215999999999994"/>
    <n v="0"/>
    <n v="0"/>
  </r>
  <r>
    <x v="1773"/>
    <d v="2016-10-05T00:00:00"/>
    <d v="2016-10-09T00:00:00"/>
    <x v="2"/>
    <x v="9"/>
    <x v="2"/>
    <s v="Joel Jenkins"/>
    <s v="Home Office"/>
    <s v="Springfield"/>
    <x v="17"/>
    <n v="22153"/>
    <s v="South"/>
    <s v="OFF-AP-10000696"/>
    <x v="2"/>
    <s v="Appliances"/>
    <n v="28.84"/>
    <n v="28.84"/>
    <n v="0"/>
    <n v="0"/>
  </r>
  <r>
    <x v="1774"/>
    <d v="2017-10-15T00:00:00"/>
    <d v="2017-10-20T00:00:00"/>
    <x v="3"/>
    <x v="9"/>
    <x v="2"/>
    <s v="Quincy Jones"/>
    <s v="Home Office"/>
    <s v="Springfield"/>
    <x v="17"/>
    <n v="22153"/>
    <s v="South"/>
    <s v="OFF-AP-10000696"/>
    <x v="2"/>
    <s v="Appliances"/>
    <n v="43.26"/>
    <n v="43.26"/>
    <n v="0"/>
    <n v="0"/>
  </r>
  <r>
    <x v="1775"/>
    <d v="2018-11-07T00:00:00"/>
    <d v="2018-11-11T00:00:00"/>
    <x v="0"/>
    <x v="1"/>
    <x v="2"/>
    <s v="Pete Kriz"/>
    <s v="Home Office"/>
    <s v="Newark"/>
    <x v="3"/>
    <n v="19711"/>
    <s v="East"/>
    <s v="OFF-AP-10000696"/>
    <x v="2"/>
    <s v="Appliances"/>
    <n v="100.94"/>
    <n v="100.94"/>
    <n v="0"/>
    <n v="0"/>
  </r>
  <r>
    <x v="1776"/>
    <d v="2016-04-28T00:00:00"/>
    <d v="2016-05-05T00:00:00"/>
    <x v="2"/>
    <x v="8"/>
    <x v="2"/>
    <s v="Russell Applegate"/>
    <s v="Home Office"/>
    <s v="Houston"/>
    <x v="13"/>
    <n v="77095"/>
    <s v="Central"/>
    <s v="OFF-AP-10000696"/>
    <x v="2"/>
    <s v="Appliances"/>
    <n v="8.6519999999999992"/>
    <n v="18"/>
    <n v="-9.3480000000000008"/>
    <n v="-1.4022000000000001"/>
  </r>
  <r>
    <x v="1777"/>
    <d v="2016-08-23T00:00:00"/>
    <d v="2016-08-23T00:00:00"/>
    <x v="2"/>
    <x v="7"/>
    <x v="1"/>
    <s v="Tamara Dahlen"/>
    <s v="Home Office"/>
    <s v="Bolingbrook"/>
    <x v="0"/>
    <n v="60440"/>
    <s v="Central"/>
    <s v="OFF-AP-10000696"/>
    <x v="2"/>
    <s v="Appliances"/>
    <n v="5.7679999999999998"/>
    <n v="5"/>
    <n v="0.76799999999999979"/>
    <n v="0.11519999999999997"/>
  </r>
  <r>
    <x v="1778"/>
    <d v="2018-08-27T00:00:00"/>
    <d v="2018-08-30T00:00:00"/>
    <x v="0"/>
    <x v="7"/>
    <x v="3"/>
    <s v="Shui Tom"/>
    <s v="Home Office"/>
    <s v="Port Saint Lucie"/>
    <x v="8"/>
    <n v="34952"/>
    <s v="South"/>
    <s v="OFF-AP-10000804"/>
    <x v="2"/>
    <s v="Appliances"/>
    <n v="14.336"/>
    <n v="14.336"/>
    <n v="0"/>
    <n v="0"/>
  </r>
  <r>
    <x v="1779"/>
    <d v="2018-10-03T00:00:00"/>
    <d v="2018-10-09T00:00:00"/>
    <x v="0"/>
    <x v="9"/>
    <x v="2"/>
    <s v="Patrick O'Brill"/>
    <s v="Home Office"/>
    <s v="Hialeah"/>
    <x v="8"/>
    <n v="33012"/>
    <s v="South"/>
    <s v="OFF-AP-10000804"/>
    <x v="2"/>
    <s v="Appliances"/>
    <n v="17.920000000000002"/>
    <n v="18"/>
    <n v="-7.9999999999998295E-2"/>
    <n v="-1.1999999999999744E-2"/>
  </r>
  <r>
    <x v="1780"/>
    <d v="2016-02-23T00:00:00"/>
    <d v="2016-02-28T00:00:00"/>
    <x v="2"/>
    <x v="11"/>
    <x v="2"/>
    <s v="Lindsay Castell"/>
    <s v="Corporate"/>
    <s v="New York City"/>
    <x v="5"/>
    <n v="10024"/>
    <s v="East"/>
    <s v="OFF-AP-10000804"/>
    <x v="2"/>
    <s v="Appliances"/>
    <n v="26.88"/>
    <n v="26.88"/>
    <n v="0"/>
    <n v="0"/>
  </r>
  <r>
    <x v="1282"/>
    <d v="2018-03-18T00:00:00"/>
    <d v="2018-03-23T00:00:00"/>
    <x v="0"/>
    <x v="5"/>
    <x v="2"/>
    <s v="Carol Darley"/>
    <s v="Home Office"/>
    <s v="Tyler"/>
    <x v="13"/>
    <n v="75701"/>
    <s v="Central"/>
    <s v="OFF-AP-10000804"/>
    <x v="2"/>
    <s v="Appliances"/>
    <n v="2.6880000000000002"/>
    <n v="5"/>
    <n v="-2.3119999999999998"/>
    <n v="-0.34679999999999994"/>
  </r>
  <r>
    <x v="1168"/>
    <d v="2015-12-24T00:00:00"/>
    <d v="2015-12-29T00:00:00"/>
    <x v="1"/>
    <x v="3"/>
    <x v="2"/>
    <s v="Ben Ferrer"/>
    <s v="Corporate"/>
    <s v="Los Angeles"/>
    <x v="1"/>
    <n v="90045"/>
    <s v="West"/>
    <s v="OFF-AP-10000828"/>
    <x v="2"/>
    <s v="Appliances"/>
    <n v="361.96"/>
    <n v="361.96"/>
    <n v="0"/>
    <n v="0"/>
  </r>
  <r>
    <x v="972"/>
    <d v="2018-08-12T00:00:00"/>
    <d v="2018-08-15T00:00:00"/>
    <x v="0"/>
    <x v="7"/>
    <x v="0"/>
    <s v="Justin MacKendrick"/>
    <s v="Home Office"/>
    <s v="Lake Forest"/>
    <x v="1"/>
    <n v="92630"/>
    <s v="West"/>
    <s v="OFF-AP-10000828"/>
    <x v="2"/>
    <s v="Appliances"/>
    <n v="542.94000000000005"/>
    <n v="542.94000000000005"/>
    <n v="0"/>
    <n v="0"/>
  </r>
  <r>
    <x v="1781"/>
    <d v="2016-08-23T00:00:00"/>
    <d v="2016-08-28T00:00:00"/>
    <x v="2"/>
    <x v="7"/>
    <x v="2"/>
    <s v="Fred Harton"/>
    <s v="Home Office"/>
    <s v="Atlanta"/>
    <x v="19"/>
    <n v="30318"/>
    <s v="South"/>
    <s v="OFF-AP-10000828"/>
    <x v="2"/>
    <s v="Appliances"/>
    <n v="542.94000000000005"/>
    <n v="542.94000000000005"/>
    <n v="0"/>
    <n v="0"/>
  </r>
  <r>
    <x v="1782"/>
    <d v="2016-12-19T00:00:00"/>
    <d v="2016-12-20T00:00:00"/>
    <x v="2"/>
    <x v="3"/>
    <x v="0"/>
    <s v="Jay Kimmel"/>
    <s v="Home Office"/>
    <s v="Philadelphia"/>
    <x v="12"/>
    <n v="19143"/>
    <s v="East"/>
    <s v="OFF-AP-10000828"/>
    <x v="2"/>
    <s v="Appliances"/>
    <n v="434.35199999999998"/>
    <n v="434.35199999999998"/>
    <n v="0"/>
    <n v="0"/>
  </r>
  <r>
    <x v="1783"/>
    <d v="2018-01-19T00:00:00"/>
    <d v="2018-01-23T00:00:00"/>
    <x v="0"/>
    <x v="6"/>
    <x v="2"/>
    <s v="Raymond Messe"/>
    <s v="Home Office"/>
    <s v="Burlington"/>
    <x v="32"/>
    <m/>
    <s v="East"/>
    <s v="OFF-AP-10000828"/>
    <x v="2"/>
    <s v="Appliances"/>
    <n v="542.94000000000005"/>
    <n v="542.94000000000005"/>
    <n v="0"/>
    <n v="0"/>
  </r>
  <r>
    <x v="1784"/>
    <d v="2018-10-13T00:00:00"/>
    <d v="2018-10-15T00:00:00"/>
    <x v="0"/>
    <x v="9"/>
    <x v="0"/>
    <s v="Craig Reiter"/>
    <s v="Home Office"/>
    <s v="New York City"/>
    <x v="5"/>
    <n v="10009"/>
    <s v="East"/>
    <s v="OFF-AP-10000828"/>
    <x v="2"/>
    <s v="Appliances"/>
    <n v="904.9"/>
    <n v="904.9"/>
    <n v="0"/>
    <n v="0"/>
  </r>
  <r>
    <x v="781"/>
    <d v="2016-03-05T00:00:00"/>
    <d v="2016-03-09T00:00:00"/>
    <x v="2"/>
    <x v="5"/>
    <x v="3"/>
    <s v="Maribeth Schnelling"/>
    <s v="Home Office"/>
    <s v="Chicago"/>
    <x v="0"/>
    <n v="60653"/>
    <s v="Central"/>
    <s v="OFF-AP-10000828"/>
    <x v="2"/>
    <s v="Appliances"/>
    <n v="180.98"/>
    <n v="163.98"/>
    <n v="17"/>
    <n v="2.5499999999999998"/>
  </r>
  <r>
    <x v="1785"/>
    <d v="2017-05-28T00:00:00"/>
    <d v="2017-06-03T00:00:00"/>
    <x v="3"/>
    <x v="2"/>
    <x v="2"/>
    <s v="Clay Ludtke"/>
    <s v="Corporate"/>
    <s v="Los Angeles"/>
    <x v="1"/>
    <n v="90004"/>
    <s v="West"/>
    <s v="OFF-AP-10000891"/>
    <x v="2"/>
    <s v="Appliances"/>
    <n v="262.24"/>
    <n v="262.24"/>
    <n v="0"/>
    <n v="0"/>
  </r>
  <r>
    <x v="1091"/>
    <d v="2018-09-28T00:00:00"/>
    <d v="2018-10-01T00:00:00"/>
    <x v="0"/>
    <x v="0"/>
    <x v="0"/>
    <s v="Darrin Sayre"/>
    <s v="Corporate"/>
    <s v="Aurora"/>
    <x v="7"/>
    <n v="80013"/>
    <s v="West"/>
    <s v="OFF-AP-10000891"/>
    <x v="2"/>
    <s v="Appliances"/>
    <n v="209.792"/>
    <n v="209.792"/>
    <n v="0"/>
    <n v="0"/>
  </r>
  <r>
    <x v="1786"/>
    <d v="2018-03-05T00:00:00"/>
    <d v="2018-03-05T00:00:00"/>
    <x v="0"/>
    <x v="5"/>
    <x v="1"/>
    <s v="Claudia Bergmann"/>
    <s v="Home Office"/>
    <s v="Southaven"/>
    <x v="29"/>
    <n v="38671"/>
    <s v="South"/>
    <s v="OFF-AP-10000891"/>
    <x v="2"/>
    <s v="Appliances"/>
    <n v="262.24"/>
    <n v="262.24"/>
    <n v="0"/>
    <n v="0"/>
  </r>
  <r>
    <x v="387"/>
    <d v="2018-12-18T00:00:00"/>
    <d v="2018-12-24T00:00:00"/>
    <x v="0"/>
    <x v="3"/>
    <x v="2"/>
    <s v="Doug Jacobs"/>
    <s v="Corporate"/>
    <s v="New York City"/>
    <x v="5"/>
    <n v="10009"/>
    <s v="East"/>
    <s v="OFF-AP-10000891"/>
    <x v="2"/>
    <s v="Appliances"/>
    <n v="1704.56"/>
    <n v="1704.56"/>
    <n v="0"/>
    <n v="0"/>
  </r>
  <r>
    <x v="1787"/>
    <d v="2015-09-14T00:00:00"/>
    <d v="2015-09-19T00:00:00"/>
    <x v="1"/>
    <x v="0"/>
    <x v="2"/>
    <s v="Jennifer Braxton"/>
    <s v="Home Office"/>
    <s v="Chicago"/>
    <x v="0"/>
    <n v="60623"/>
    <s v="Central"/>
    <s v="OFF-AP-10000891"/>
    <x v="2"/>
    <s v="Appliances"/>
    <n v="52.448"/>
    <n v="52.448"/>
    <n v="0"/>
    <n v="0"/>
  </r>
  <r>
    <x v="1788"/>
    <d v="2017-07-03T00:00:00"/>
    <d v="2017-07-07T00:00:00"/>
    <x v="3"/>
    <x v="10"/>
    <x v="2"/>
    <s v="Dean Katz"/>
    <s v="Home Office"/>
    <s v="New York City"/>
    <x v="5"/>
    <n v="10035"/>
    <s v="East"/>
    <s v="OFF-AP-10000938"/>
    <x v="1"/>
    <s v="Appliances"/>
    <n v="706.86"/>
    <n v="706.86"/>
    <n v="0"/>
    <n v="0"/>
  </r>
  <r>
    <x v="1789"/>
    <d v="2018-08-24T00:00:00"/>
    <d v="2018-08-26T00:00:00"/>
    <x v="0"/>
    <x v="7"/>
    <x v="3"/>
    <s v="Darrin Martin"/>
    <s v="Home Office"/>
    <s v="Lancaster"/>
    <x v="22"/>
    <n v="43130"/>
    <s v="East"/>
    <s v="OFF-AP-10000938"/>
    <x v="2"/>
    <s v="Appliances"/>
    <n v="646.27200000000005"/>
    <n v="646.27200000000005"/>
    <n v="0"/>
    <n v="0"/>
  </r>
  <r>
    <x v="1790"/>
    <d v="2018-10-21T00:00:00"/>
    <d v="2018-10-25T00:00:00"/>
    <x v="0"/>
    <x v="9"/>
    <x v="2"/>
    <s v="Frank Carlisle"/>
    <s v="Home Office"/>
    <s v="Lakewood"/>
    <x v="22"/>
    <n v="44107"/>
    <s v="East"/>
    <s v="OFF-AP-10000938"/>
    <x v="2"/>
    <s v="Appliances"/>
    <n v="161.56800000000001"/>
    <n v="161.56800000000001"/>
    <n v="0"/>
    <n v="0"/>
  </r>
  <r>
    <x v="1791"/>
    <d v="2018-05-18T00:00:00"/>
    <d v="2018-05-22T00:00:00"/>
    <x v="0"/>
    <x v="2"/>
    <x v="3"/>
    <s v="Paul Prost"/>
    <s v="Home Office"/>
    <s v="Springfield"/>
    <x v="20"/>
    <n v="65807"/>
    <s v="Central"/>
    <s v="OFF-AP-10000938"/>
    <x v="2"/>
    <s v="Appliances"/>
    <n v="706.86"/>
    <n v="706.86"/>
    <n v="0"/>
    <n v="0"/>
  </r>
  <r>
    <x v="1612"/>
    <d v="2018-09-01T00:00:00"/>
    <d v="2018-09-01T00:00:00"/>
    <x v="0"/>
    <x v="0"/>
    <x v="1"/>
    <s v="Rick Wilson"/>
    <s v="Corporate"/>
    <s v="Seattle"/>
    <x v="6"/>
    <n v="98103"/>
    <s v="West"/>
    <s v="OFF-AP-10001005"/>
    <x v="2"/>
    <s v="Appliances"/>
    <n v="314.60000000000002"/>
    <n v="314.60000000000002"/>
    <n v="0"/>
    <n v="0"/>
  </r>
  <r>
    <x v="874"/>
    <d v="2015-08-01T00:00:00"/>
    <d v="2015-08-05T00:00:00"/>
    <x v="1"/>
    <x v="7"/>
    <x v="2"/>
    <s v="Barbara Fisher"/>
    <s v="Home Office"/>
    <s v="Charlotte"/>
    <x v="9"/>
    <n v="28205"/>
    <s v="South"/>
    <s v="OFF-AP-10001005"/>
    <x v="2"/>
    <s v="Appliances"/>
    <n v="62.92"/>
    <n v="62.92"/>
    <n v="0"/>
    <n v="0"/>
  </r>
  <r>
    <x v="1792"/>
    <d v="2015-05-30T00:00:00"/>
    <d v="2015-06-01T00:00:00"/>
    <x v="1"/>
    <x v="2"/>
    <x v="0"/>
    <s v="Laurel Workman"/>
    <s v="Home Office"/>
    <s v="New York City"/>
    <x v="5"/>
    <n v="10024"/>
    <s v="East"/>
    <s v="OFF-AP-10001005"/>
    <x v="2"/>
    <s v="Appliances"/>
    <n v="235.95"/>
    <n v="235.95"/>
    <n v="0"/>
    <n v="0"/>
  </r>
  <r>
    <x v="1793"/>
    <d v="2017-09-20T00:00:00"/>
    <d v="2017-09-24T00:00:00"/>
    <x v="3"/>
    <x v="0"/>
    <x v="2"/>
    <s v="Helen Abelman"/>
    <s v="Corporate"/>
    <s v="New York City"/>
    <x v="5"/>
    <n v="10035"/>
    <s v="East"/>
    <s v="OFF-AP-10001005"/>
    <x v="2"/>
    <s v="Appliances"/>
    <n v="393.25"/>
    <n v="393.25"/>
    <n v="0"/>
    <n v="0"/>
  </r>
  <r>
    <x v="1794"/>
    <d v="2015-06-20T00:00:00"/>
    <d v="2015-06-27T00:00:00"/>
    <x v="1"/>
    <x v="4"/>
    <x v="2"/>
    <s v="Corey-Lock"/>
    <s v="Corporate"/>
    <s v="Lawton"/>
    <x v="30"/>
    <n v="73505"/>
    <s v="Central"/>
    <s v="OFF-AP-10001005"/>
    <x v="2"/>
    <s v="Appliances"/>
    <n v="471.9"/>
    <n v="471.9"/>
    <n v="0"/>
    <n v="0"/>
  </r>
  <r>
    <x v="1207"/>
    <d v="2017-07-31T00:00:00"/>
    <d v="2017-08-06T00:00:00"/>
    <x v="3"/>
    <x v="10"/>
    <x v="2"/>
    <s v="Ken Lonsdale"/>
    <s v="Corporate"/>
    <s v="Detroit"/>
    <x v="10"/>
    <n v="48205"/>
    <s v="Central"/>
    <s v="OFF-AP-10001005"/>
    <x v="2"/>
    <s v="Appliances"/>
    <n v="283.14"/>
    <n v="283.14"/>
    <n v="0"/>
    <n v="0"/>
  </r>
  <r>
    <x v="1795"/>
    <d v="2018-08-17T00:00:00"/>
    <d v="2018-08-24T00:00:00"/>
    <x v="0"/>
    <x v="7"/>
    <x v="2"/>
    <s v="Rick Wilson"/>
    <s v="Corporate"/>
    <s v="Brentwood"/>
    <x v="1"/>
    <n v="94513"/>
    <s v="West"/>
    <s v="OFF-AP-10001058"/>
    <x v="2"/>
    <s v="Appliances"/>
    <n v="2518.29"/>
    <n v="1518.29"/>
    <n v="1000"/>
    <n v="150"/>
  </r>
  <r>
    <x v="1796"/>
    <d v="2017-11-11T00:00:00"/>
    <d v="2017-11-15T00:00:00"/>
    <x v="3"/>
    <x v="1"/>
    <x v="2"/>
    <s v="Laurel Beltran"/>
    <s v="Home Office"/>
    <s v="Apopka"/>
    <x v="8"/>
    <n v="32712"/>
    <s v="South"/>
    <s v="OFF-AP-10001058"/>
    <x v="2"/>
    <s v="Appliances"/>
    <n v="671.54399999999998"/>
    <n v="671.54399999999998"/>
    <n v="0"/>
    <n v="0"/>
  </r>
  <r>
    <x v="1797"/>
    <d v="2017-06-20T00:00:00"/>
    <d v="2017-06-24T00:00:00"/>
    <x v="3"/>
    <x v="4"/>
    <x v="2"/>
    <s v="Catherine Glotzbach"/>
    <s v="Corporate"/>
    <s v="Philadelphia"/>
    <x v="12"/>
    <n v="19120"/>
    <s v="East"/>
    <s v="OFF-AP-10001058"/>
    <x v="2"/>
    <s v="Appliances"/>
    <n v="447.69600000000003"/>
    <n v="447.69600000000003"/>
    <n v="0"/>
    <n v="0"/>
  </r>
  <r>
    <x v="1798"/>
    <d v="2018-12-22T00:00:00"/>
    <d v="2018-12-27T00:00:00"/>
    <x v="0"/>
    <x v="3"/>
    <x v="2"/>
    <s v="Sandra Glassco"/>
    <s v="Home Office"/>
    <s v="Independence"/>
    <x v="20"/>
    <n v="64055"/>
    <s v="Central"/>
    <s v="OFF-AP-10001058"/>
    <x v="2"/>
    <s v="Appliances"/>
    <n v="839.43"/>
    <n v="839.43"/>
    <n v="0"/>
    <n v="0"/>
  </r>
  <r>
    <x v="1799"/>
    <d v="2018-03-08T00:00:00"/>
    <d v="2018-03-11T00:00:00"/>
    <x v="0"/>
    <x v="5"/>
    <x v="0"/>
    <s v="Victoria Brennan"/>
    <s v="Home Office"/>
    <s v="Columbus"/>
    <x v="19"/>
    <n v="31907"/>
    <s v="South"/>
    <s v="OFF-AP-10001124"/>
    <x v="2"/>
    <s v="Appliances"/>
    <n v="647.84"/>
    <n v="647.84"/>
    <n v="0"/>
    <n v="0"/>
  </r>
  <r>
    <x v="1800"/>
    <d v="2018-03-16T00:00:00"/>
    <d v="2018-03-21T00:00:00"/>
    <x v="0"/>
    <x v="5"/>
    <x v="2"/>
    <s v="Ken Dana"/>
    <s v="Home Office"/>
    <s v="Los Angeles"/>
    <x v="1"/>
    <n v="90032"/>
    <s v="West"/>
    <s v="OFF-AP-10001154"/>
    <x v="2"/>
    <s v="Appliances"/>
    <n v="140.66999999999999"/>
    <n v="140.66999999999999"/>
    <n v="0"/>
    <n v="0"/>
  </r>
  <r>
    <x v="1801"/>
    <d v="2018-05-19T00:00:00"/>
    <d v="2018-05-24T00:00:00"/>
    <x v="0"/>
    <x v="2"/>
    <x v="2"/>
    <s v="Roland Schwarz"/>
    <s v="Home Office"/>
    <s v="Mount Vernon"/>
    <x v="5"/>
    <n v="10550"/>
    <s v="East"/>
    <s v="OFF-AP-10001154"/>
    <x v="2"/>
    <s v="Appliances"/>
    <n v="281.33999999999997"/>
    <n v="281.33999999999997"/>
    <n v="0"/>
    <n v="0"/>
  </r>
  <r>
    <x v="1802"/>
    <d v="2015-03-17T00:00:00"/>
    <d v="2015-03-24T00:00:00"/>
    <x v="1"/>
    <x v="5"/>
    <x v="2"/>
    <s v="Bradley Nguyen"/>
    <s v="Home Office"/>
    <s v="Lakeville"/>
    <x v="37"/>
    <n v="55044"/>
    <s v="Central"/>
    <s v="OFF-AP-10001154"/>
    <x v="2"/>
    <s v="Appliances"/>
    <n v="93.78"/>
    <n v="93.78"/>
    <n v="0"/>
    <n v="0"/>
  </r>
  <r>
    <x v="1656"/>
    <d v="2017-12-15T00:00:00"/>
    <d v="2017-12-21T00:00:00"/>
    <x v="3"/>
    <x v="3"/>
    <x v="2"/>
    <s v="Mike Pelletier"/>
    <s v="Corporate"/>
    <s v="Springfield"/>
    <x v="23"/>
    <n v="97477"/>
    <s v="West"/>
    <s v="OFF-AP-10001205"/>
    <x v="2"/>
    <s v="Appliances"/>
    <n v="87.168000000000006"/>
    <n v="87.168000000000006"/>
    <n v="0"/>
    <n v="0"/>
  </r>
  <r>
    <x v="1803"/>
    <d v="2018-03-19T00:00:00"/>
    <d v="2018-03-24T00:00:00"/>
    <x v="0"/>
    <x v="5"/>
    <x v="2"/>
    <s v="George Zrebassa"/>
    <s v="Corporate"/>
    <s v="Los Angeles"/>
    <x v="1"/>
    <n v="90008"/>
    <s v="West"/>
    <s v="OFF-AP-10001205"/>
    <x v="2"/>
    <s v="Appliances"/>
    <n v="381.36"/>
    <n v="381.36"/>
    <n v="0"/>
    <n v="0"/>
  </r>
  <r>
    <x v="529"/>
    <d v="2018-09-15T00:00:00"/>
    <d v="2018-09-19T00:00:00"/>
    <x v="0"/>
    <x v="0"/>
    <x v="2"/>
    <s v="Rick Duston"/>
    <s v="Consumer"/>
    <s v="San Francisco"/>
    <x v="1"/>
    <n v="94122"/>
    <s v="West"/>
    <s v="OFF-AP-10001205"/>
    <x v="2"/>
    <s v="Appliances"/>
    <n v="108.96"/>
    <n v="108.96"/>
    <n v="0"/>
    <n v="0"/>
  </r>
  <r>
    <x v="1804"/>
    <d v="2016-01-09T00:00:00"/>
    <d v="2016-01-13T00:00:00"/>
    <x v="2"/>
    <x v="6"/>
    <x v="2"/>
    <s v="Craig Carroll"/>
    <s v="Consumer"/>
    <s v="Henderson"/>
    <x v="21"/>
    <n v="42420"/>
    <s v="South"/>
    <s v="OFF-AP-10001205"/>
    <x v="2"/>
    <s v="Appliances"/>
    <n v="163.44"/>
    <n v="163.44"/>
    <n v="0"/>
    <n v="0"/>
  </r>
  <r>
    <x v="1805"/>
    <d v="2017-09-04T00:00:00"/>
    <d v="2017-09-07T00:00:00"/>
    <x v="3"/>
    <x v="0"/>
    <x v="3"/>
    <s v="Delfina Latchford"/>
    <s v="Corporate"/>
    <s v="Knoxville"/>
    <x v="24"/>
    <n v="37918"/>
    <s v="South"/>
    <s v="OFF-AP-10001205"/>
    <x v="2"/>
    <s v="Appliances"/>
    <n v="87.168000000000006"/>
    <n v="87.168000000000006"/>
    <n v="0"/>
    <n v="0"/>
  </r>
  <r>
    <x v="1806"/>
    <d v="2018-11-27T00:00:00"/>
    <d v="2018-12-02T00:00:00"/>
    <x v="0"/>
    <x v="1"/>
    <x v="2"/>
    <s v="Doug Bickford"/>
    <s v="Home Office"/>
    <s v="Asheville"/>
    <x v="9"/>
    <n v="28806"/>
    <s v="South"/>
    <s v="OFF-AP-10001205"/>
    <x v="2"/>
    <s v="Appliances"/>
    <n v="43.584000000000003"/>
    <n v="43.584000000000003"/>
    <n v="0"/>
    <n v="0"/>
  </r>
  <r>
    <x v="1807"/>
    <d v="2016-04-25T00:00:00"/>
    <d v="2016-04-30T00:00:00"/>
    <x v="2"/>
    <x v="8"/>
    <x v="2"/>
    <s v="Trudy Schmidt"/>
    <s v="Home Office"/>
    <s v="Milwaukee"/>
    <x v="16"/>
    <n v="53209"/>
    <s v="Central"/>
    <s v="OFF-AP-10001205"/>
    <x v="2"/>
    <s v="Appliances"/>
    <n v="272.39999999999998"/>
    <n v="272.39999999999998"/>
    <n v="0"/>
    <n v="0"/>
  </r>
  <r>
    <x v="1808"/>
    <d v="2017-02-22T00:00:00"/>
    <d v="2017-02-28T00:00:00"/>
    <x v="3"/>
    <x v="11"/>
    <x v="2"/>
    <s v="Paul Van Hugh"/>
    <s v="Corporate"/>
    <s v="Milwaukee"/>
    <x v="16"/>
    <n v="53209"/>
    <s v="Central"/>
    <s v="OFF-AP-10001205"/>
    <x v="2"/>
    <s v="Appliances"/>
    <n v="490.32"/>
    <n v="490.32"/>
    <n v="0"/>
    <n v="0"/>
  </r>
  <r>
    <x v="1809"/>
    <d v="2017-05-06T00:00:00"/>
    <d v="2017-05-08T00:00:00"/>
    <x v="3"/>
    <x v="2"/>
    <x v="3"/>
    <s v="Brad Eason"/>
    <s v="Corporate"/>
    <s v="Springfield"/>
    <x v="20"/>
    <n v="65807"/>
    <s v="Central"/>
    <s v="OFF-AP-10001205"/>
    <x v="2"/>
    <s v="Appliances"/>
    <n v="54.48"/>
    <n v="54.48"/>
    <n v="0"/>
    <n v="0"/>
  </r>
  <r>
    <x v="1810"/>
    <d v="2018-03-26T00:00:00"/>
    <d v="2018-03-30T00:00:00"/>
    <x v="0"/>
    <x v="5"/>
    <x v="2"/>
    <s v="Heather Kirkland"/>
    <s v="Home Office"/>
    <s v="Houston"/>
    <x v="13"/>
    <n v="77070"/>
    <s v="Central"/>
    <s v="OFF-AP-10001205"/>
    <x v="2"/>
    <s v="Appliances"/>
    <n v="87.168000000000006"/>
    <n v="87.168000000000006"/>
    <n v="0"/>
    <n v="0"/>
  </r>
  <r>
    <x v="1811"/>
    <d v="2015-11-17T00:00:00"/>
    <d v="2015-11-19T00:00:00"/>
    <x v="1"/>
    <x v="1"/>
    <x v="0"/>
    <s v="Thomas Seio"/>
    <s v="Home Office"/>
    <s v="San Francisco"/>
    <x v="1"/>
    <n v="94109"/>
    <s v="West"/>
    <s v="OFF-AP-10001242"/>
    <x v="2"/>
    <s v="Appliances"/>
    <n v="241.44"/>
    <n v="241.44"/>
    <n v="0"/>
    <n v="0"/>
  </r>
  <r>
    <x v="1812"/>
    <d v="2017-06-24T00:00:00"/>
    <d v="2017-06-26T00:00:00"/>
    <x v="3"/>
    <x v="4"/>
    <x v="3"/>
    <s v="Max Jones"/>
    <s v="Corporate"/>
    <s v="San Diego"/>
    <x v="1"/>
    <n v="92037"/>
    <s v="West"/>
    <s v="OFF-AP-10001242"/>
    <x v="2"/>
    <s v="Appliances"/>
    <n v="241.44"/>
    <n v="241.44"/>
    <n v="0"/>
    <n v="0"/>
  </r>
  <r>
    <x v="750"/>
    <d v="2018-08-27T00:00:00"/>
    <d v="2018-08-29T00:00:00"/>
    <x v="0"/>
    <x v="7"/>
    <x v="3"/>
    <s v="Dan Reichenbach"/>
    <s v="Corporate"/>
    <s v="Inglewood"/>
    <x v="1"/>
    <n v="90301"/>
    <s v="West"/>
    <s v="OFF-AP-10001242"/>
    <x v="2"/>
    <s v="Appliances"/>
    <n v="321.92"/>
    <n v="321.92"/>
    <n v="0"/>
    <n v="0"/>
  </r>
  <r>
    <x v="1813"/>
    <d v="2018-09-23T00:00:00"/>
    <d v="2018-09-30T00:00:00"/>
    <x v="0"/>
    <x v="0"/>
    <x v="2"/>
    <s v="Bruce Stewart"/>
    <s v="Home Office"/>
    <s v="San Francisco"/>
    <x v="1"/>
    <n v="94122"/>
    <s v="West"/>
    <s v="OFF-AP-10001242"/>
    <x v="2"/>
    <s v="Appliances"/>
    <n v="160.96"/>
    <n v="100"/>
    <n v="60.960000000000008"/>
    <n v="9.1440000000000001"/>
  </r>
  <r>
    <x v="1814"/>
    <d v="2018-03-21T00:00:00"/>
    <d v="2018-03-27T00:00:00"/>
    <x v="0"/>
    <x v="5"/>
    <x v="2"/>
    <s v="Pauline Webber"/>
    <s v="Home Office"/>
    <s v="Pompano Beach"/>
    <x v="8"/>
    <n v="33068"/>
    <s v="South"/>
    <s v="OFF-AP-10001242"/>
    <x v="2"/>
    <s v="Appliances"/>
    <n v="64.384"/>
    <n v="64.384"/>
    <n v="0"/>
    <n v="0"/>
  </r>
  <r>
    <x v="1815"/>
    <d v="2018-09-21T00:00:00"/>
    <d v="2018-09-25T00:00:00"/>
    <x v="0"/>
    <x v="0"/>
    <x v="2"/>
    <s v="Kean Thornton"/>
    <s v="Home Office"/>
    <s v="Columbus"/>
    <x v="19"/>
    <n v="31907"/>
    <s v="South"/>
    <s v="OFF-AP-10001242"/>
    <x v="2"/>
    <s v="Appliances"/>
    <n v="80.48"/>
    <n v="80.48"/>
    <n v="0"/>
    <n v="0"/>
  </r>
  <r>
    <x v="1816"/>
    <d v="2016-04-02T00:00:00"/>
    <d v="2016-04-07T00:00:00"/>
    <x v="2"/>
    <x v="8"/>
    <x v="2"/>
    <s v="Michael Oakman"/>
    <s v="Corporate"/>
    <s v="Dallas"/>
    <x v="13"/>
    <n v="75220"/>
    <s v="Central"/>
    <s v="OFF-AP-10001242"/>
    <x v="2"/>
    <s v="Appliances"/>
    <n v="32.192"/>
    <n v="32.192"/>
    <n v="0"/>
    <n v="0"/>
  </r>
  <r>
    <x v="242"/>
    <d v="2017-06-12T00:00:00"/>
    <d v="2017-06-16T00:00:00"/>
    <x v="3"/>
    <x v="4"/>
    <x v="3"/>
    <s v="Arthur Wiediger"/>
    <s v="Corporate"/>
    <s v="Houston"/>
    <x v="13"/>
    <n v="77070"/>
    <s v="Central"/>
    <s v="OFF-AP-10001242"/>
    <x v="2"/>
    <s v="Appliances"/>
    <n v="64.384"/>
    <n v="64.384"/>
    <n v="0"/>
    <n v="0"/>
  </r>
  <r>
    <x v="1817"/>
    <d v="2018-05-06T00:00:00"/>
    <d v="2018-05-09T00:00:00"/>
    <x v="0"/>
    <x v="2"/>
    <x v="3"/>
    <s v="Trudy Schmidt"/>
    <s v="Home Office"/>
    <s v="Rancho Cucamonga"/>
    <x v="1"/>
    <n v="91730"/>
    <s v="West"/>
    <s v="OFF-AP-10001271"/>
    <x v="2"/>
    <s v="Appliances"/>
    <n v="152.94"/>
    <n v="152.94"/>
    <n v="0"/>
    <n v="0"/>
  </r>
  <r>
    <x v="494"/>
    <d v="2016-12-07T00:00:00"/>
    <d v="2016-12-11T00:00:00"/>
    <x v="2"/>
    <x v="3"/>
    <x v="2"/>
    <s v="Darren Koutras"/>
    <s v="Home Office"/>
    <s v="Henderson"/>
    <x v="21"/>
    <n v="42420"/>
    <s v="South"/>
    <s v="OFF-AP-10001271"/>
    <x v="2"/>
    <s v="Appliances"/>
    <n v="152.94"/>
    <n v="152.94"/>
    <n v="0"/>
    <n v="0"/>
  </r>
  <r>
    <x v="1818"/>
    <d v="2017-04-18T00:00:00"/>
    <d v="2017-04-22T00:00:00"/>
    <x v="3"/>
    <x v="8"/>
    <x v="2"/>
    <s v="Roy Franz√∂sisch"/>
    <s v="Corporate"/>
    <s v="Chesapeake"/>
    <x v="17"/>
    <n v="23320"/>
    <s v="South"/>
    <s v="OFF-AP-10001271"/>
    <x v="2"/>
    <s v="Appliances"/>
    <n v="203.92"/>
    <n v="186.92"/>
    <n v="17"/>
    <n v="2.5499999999999998"/>
  </r>
  <r>
    <x v="1819"/>
    <d v="2018-09-07T00:00:00"/>
    <d v="2018-09-12T00:00:00"/>
    <x v="0"/>
    <x v="0"/>
    <x v="2"/>
    <s v="Dario Medina"/>
    <s v="Home Office"/>
    <s v="Nashville"/>
    <x v="24"/>
    <n v="37211"/>
    <s v="South"/>
    <s v="OFF-AP-10001271"/>
    <x v="2"/>
    <s v="Appliances"/>
    <n v="81.567999999999998"/>
    <n v="81.567999999999998"/>
    <n v="0"/>
    <n v="0"/>
  </r>
  <r>
    <x v="1820"/>
    <d v="2015-08-04T00:00:00"/>
    <d v="2015-08-08T00:00:00"/>
    <x v="1"/>
    <x v="7"/>
    <x v="2"/>
    <s v="Marina Lichtenstein"/>
    <s v="Home Office"/>
    <s v="Bangor"/>
    <x v="46"/>
    <n v="4401"/>
    <s v="East"/>
    <s v="OFF-AP-10001271"/>
    <x v="2"/>
    <s v="Appliances"/>
    <n v="101.96"/>
    <n v="101.96"/>
    <n v="0"/>
    <n v="0"/>
  </r>
  <r>
    <x v="860"/>
    <d v="2018-12-05T00:00:00"/>
    <d v="2018-12-11T00:00:00"/>
    <x v="0"/>
    <x v="3"/>
    <x v="2"/>
    <s v="Suzanne McNair"/>
    <s v="Home Office"/>
    <s v="New York City"/>
    <x v="5"/>
    <n v="10011"/>
    <s v="East"/>
    <s v="OFF-AP-10001271"/>
    <x v="2"/>
    <s v="Appliances"/>
    <n v="254.9"/>
    <n v="254.9"/>
    <n v="0"/>
    <n v="0"/>
  </r>
  <r>
    <x v="1821"/>
    <d v="2015-02-14T00:00:00"/>
    <d v="2015-02-18T00:00:00"/>
    <x v="1"/>
    <x v="11"/>
    <x v="2"/>
    <s v="Marina Lichtenstein"/>
    <s v="Home Office"/>
    <s v="Seattle"/>
    <x v="6"/>
    <n v="98103"/>
    <s v="West"/>
    <s v="OFF-AP-10001293"/>
    <x v="2"/>
    <s v="Appliances"/>
    <n v="81.96"/>
    <n v="50"/>
    <n v="31.959999999999994"/>
    <n v="4.7939999999999987"/>
  </r>
  <r>
    <x v="868"/>
    <d v="2016-11-30T00:00:00"/>
    <d v="2016-12-03T00:00:00"/>
    <x v="2"/>
    <x v="1"/>
    <x v="0"/>
    <s v="Lena Radford"/>
    <s v="Home Office"/>
    <s v="Durham"/>
    <x v="9"/>
    <n v="27707"/>
    <s v="South"/>
    <s v="OFF-AP-10001293"/>
    <x v="2"/>
    <s v="Appliances"/>
    <n v="98.352000000000004"/>
    <n v="98.352000000000004"/>
    <n v="0"/>
    <n v="0"/>
  </r>
  <r>
    <x v="1822"/>
    <d v="2015-05-21T00:00:00"/>
    <d v="2015-05-26T00:00:00"/>
    <x v="1"/>
    <x v="2"/>
    <x v="2"/>
    <s v="Frank Gastineau"/>
    <s v="Home Office"/>
    <s v="Lawrence"/>
    <x v="26"/>
    <n v="1841"/>
    <s v="East"/>
    <s v="OFF-AP-10001293"/>
    <x v="2"/>
    <s v="Appliances"/>
    <n v="245.88"/>
    <n v="245.88"/>
    <n v="0"/>
    <n v="0"/>
  </r>
  <r>
    <x v="1823"/>
    <d v="2018-12-02T00:00:00"/>
    <d v="2018-12-04T00:00:00"/>
    <x v="0"/>
    <x v="3"/>
    <x v="0"/>
    <s v="Kunst Miller"/>
    <s v="Home Office"/>
    <s v="Lowell"/>
    <x v="26"/>
    <n v="1852"/>
    <s v="East"/>
    <s v="OFF-AP-10001293"/>
    <x v="2"/>
    <s v="Appliances"/>
    <n v="286.86"/>
    <n v="286.86"/>
    <n v="0"/>
    <n v="0"/>
  </r>
  <r>
    <x v="1824"/>
    <d v="2015-11-07T00:00:00"/>
    <d v="2015-11-12T00:00:00"/>
    <x v="1"/>
    <x v="1"/>
    <x v="2"/>
    <s v="Maribeth Schnelling"/>
    <s v="Home Office"/>
    <s v="Wausau"/>
    <x v="16"/>
    <n v="54401"/>
    <s v="Central"/>
    <s v="OFF-AP-10001293"/>
    <x v="2"/>
    <s v="Appliances"/>
    <n v="245.88"/>
    <n v="245.88"/>
    <n v="0"/>
    <n v="0"/>
  </r>
  <r>
    <x v="1825"/>
    <d v="2016-07-02T00:00:00"/>
    <d v="2016-07-02T00:00:00"/>
    <x v="2"/>
    <x v="10"/>
    <x v="1"/>
    <s v="Richard Bierner"/>
    <s v="Corporate"/>
    <s v="Houston"/>
    <x v="13"/>
    <n v="77070"/>
    <s v="Central"/>
    <s v="OFF-AP-10001293"/>
    <x v="2"/>
    <s v="Appliances"/>
    <n v="32.783999999999999"/>
    <n v="32.783999999999999"/>
    <n v="0"/>
    <n v="0"/>
  </r>
  <r>
    <x v="882"/>
    <d v="2017-12-29T00:00:00"/>
    <d v="2018-01-02T00:00:00"/>
    <x v="3"/>
    <x v="3"/>
    <x v="2"/>
    <s v="Carlos Daly"/>
    <s v="Corporate"/>
    <s v="Wichita"/>
    <x v="44"/>
    <n v="67212"/>
    <s v="Central"/>
    <s v="OFF-AP-10001293"/>
    <x v="2"/>
    <s v="Appliances"/>
    <n v="81.96"/>
    <n v="81.96"/>
    <n v="0"/>
    <n v="0"/>
  </r>
  <r>
    <x v="1223"/>
    <d v="2017-12-02T00:00:00"/>
    <d v="2017-12-07T00:00:00"/>
    <x v="3"/>
    <x v="3"/>
    <x v="2"/>
    <s v="Keith Dawkins"/>
    <s v="Corporate"/>
    <s v="San Jose"/>
    <x v="1"/>
    <n v="95123"/>
    <s v="West"/>
    <s v="OFF-AP-10001303"/>
    <x v="2"/>
    <s v="Appliances"/>
    <n v="59.7"/>
    <n v="59.7"/>
    <n v="0"/>
    <n v="0"/>
  </r>
  <r>
    <x v="1826"/>
    <d v="2015-06-21T00:00:00"/>
    <d v="2015-06-24T00:00:00"/>
    <x v="1"/>
    <x v="4"/>
    <x v="0"/>
    <s v="Toby Braunhardt"/>
    <s v="Home Office"/>
    <s v="New York City"/>
    <x v="5"/>
    <n v="10024"/>
    <s v="East"/>
    <s v="OFF-AP-10001303"/>
    <x v="2"/>
    <s v="Appliances"/>
    <n v="59.7"/>
    <n v="59.7"/>
    <n v="0"/>
    <n v="0"/>
  </r>
  <r>
    <x v="1113"/>
    <d v="2015-09-02T00:00:00"/>
    <d v="2015-09-05T00:00:00"/>
    <x v="1"/>
    <x v="0"/>
    <x v="0"/>
    <s v="Justin MacKendrick"/>
    <s v="Home Office"/>
    <s v="Watertown"/>
    <x v="5"/>
    <n v="13601"/>
    <s v="East"/>
    <s v="OFF-AP-10001303"/>
    <x v="2"/>
    <s v="Appliances"/>
    <n v="19.899999999999999"/>
    <n v="18"/>
    <n v="1.8999999999999986"/>
    <n v="0.28499999999999975"/>
  </r>
  <r>
    <x v="1827"/>
    <d v="2015-02-16T00:00:00"/>
    <d v="2015-02-21T00:00:00"/>
    <x v="1"/>
    <x v="11"/>
    <x v="2"/>
    <s v="Michael Nguyen"/>
    <s v="Home Office"/>
    <s v="Dallas"/>
    <x v="13"/>
    <n v="75220"/>
    <s v="Central"/>
    <s v="OFF-AP-10001303"/>
    <x v="2"/>
    <s v="Appliances"/>
    <n v="7.96"/>
    <n v="18"/>
    <n v="-10.039999999999999"/>
    <n v="-1.5059999999999998"/>
  </r>
  <r>
    <x v="1828"/>
    <d v="2015-09-20T00:00:00"/>
    <d v="2015-09-26T00:00:00"/>
    <x v="1"/>
    <x v="0"/>
    <x v="2"/>
    <s v="Michelle Arnett"/>
    <s v="Home Office"/>
    <s v="Los Angeles"/>
    <x v="1"/>
    <n v="90004"/>
    <s v="West"/>
    <s v="OFF-AP-10001366"/>
    <x v="2"/>
    <s v="Appliances"/>
    <n v="43.92"/>
    <n v="92.52"/>
    <n v="-48.599999999999994"/>
    <n v="-7.2899999999999991"/>
  </r>
  <r>
    <x v="1829"/>
    <d v="2015-12-27T00:00:00"/>
    <d v="2015-12-31T00:00:00"/>
    <x v="1"/>
    <x v="3"/>
    <x v="2"/>
    <s v="Cynthia Delaney"/>
    <s v="Home Office"/>
    <s v="Moreno Valley"/>
    <x v="1"/>
    <n v="92553"/>
    <s v="West"/>
    <s v="OFF-AP-10001366"/>
    <x v="2"/>
    <s v="Appliances"/>
    <n v="10.98"/>
    <n v="18"/>
    <n v="-7.02"/>
    <n v="-1.0529999999999999"/>
  </r>
  <r>
    <x v="1830"/>
    <d v="2017-05-19T00:00:00"/>
    <d v="2017-05-23T00:00:00"/>
    <x v="3"/>
    <x v="2"/>
    <x v="2"/>
    <s v="Anna H√§berlin"/>
    <s v="Corporate"/>
    <s v="Los Angeles"/>
    <x v="1"/>
    <n v="90008"/>
    <s v="West"/>
    <s v="OFF-AP-10001366"/>
    <x v="2"/>
    <s v="Appliances"/>
    <n v="87.84"/>
    <n v="87.84"/>
    <n v="0"/>
    <n v="0"/>
  </r>
  <r>
    <x v="1831"/>
    <d v="2017-10-27T00:00:00"/>
    <d v="2017-11-02T00:00:00"/>
    <x v="3"/>
    <x v="9"/>
    <x v="2"/>
    <s v="Bart Pistole"/>
    <s v="Home Office"/>
    <s v="San Francisco"/>
    <x v="1"/>
    <n v="94122"/>
    <s v="West"/>
    <s v="OFF-AP-10001366"/>
    <x v="2"/>
    <s v="Appliances"/>
    <n v="43.92"/>
    <n v="100"/>
    <n v="-56.08"/>
    <n v="-8.411999999999999"/>
  </r>
  <r>
    <x v="646"/>
    <d v="2015-04-25T00:00:00"/>
    <d v="2015-04-30T00:00:00"/>
    <x v="1"/>
    <x v="8"/>
    <x v="2"/>
    <s v="Beth Thompson"/>
    <s v="Home Office"/>
    <s v="San Gabriel"/>
    <x v="1"/>
    <n v="91776"/>
    <s v="West"/>
    <s v="OFF-AP-10001391"/>
    <x v="2"/>
    <s v="Appliances"/>
    <n v="270.72000000000003"/>
    <n v="100"/>
    <n v="170.72000000000003"/>
    <n v="25.608000000000004"/>
  </r>
  <r>
    <x v="1832"/>
    <d v="2016-02-15T00:00:00"/>
    <d v="2016-02-18T00:00:00"/>
    <x v="2"/>
    <x v="11"/>
    <x v="3"/>
    <s v="Justin MacKendrick"/>
    <s v="Home Office"/>
    <s v="Los Angeles"/>
    <x v="1"/>
    <n v="90004"/>
    <s v="West"/>
    <s v="OFF-AP-10001391"/>
    <x v="2"/>
    <s v="Appliances"/>
    <n v="541.44000000000005"/>
    <n v="541.44000000000005"/>
    <n v="0"/>
    <n v="0"/>
  </r>
  <r>
    <x v="1671"/>
    <d v="2018-12-09T00:00:00"/>
    <d v="2018-12-13T00:00:00"/>
    <x v="0"/>
    <x v="3"/>
    <x v="3"/>
    <s v="Alyssa Tate"/>
    <s v="Home Office"/>
    <s v="Los Angeles"/>
    <x v="1"/>
    <n v="90004"/>
    <s v="West"/>
    <s v="OFF-AP-10001394"/>
    <x v="2"/>
    <s v="Appliances"/>
    <n v="189"/>
    <n v="100"/>
    <n v="89"/>
    <n v="13.35"/>
  </r>
  <r>
    <x v="1833"/>
    <d v="2017-06-18T00:00:00"/>
    <d v="2017-06-20T00:00:00"/>
    <x v="3"/>
    <x v="4"/>
    <x v="3"/>
    <s v="Stewart Carmichael"/>
    <s v="Corporate"/>
    <s v="Philadelphia"/>
    <x v="12"/>
    <n v="19134"/>
    <s v="East"/>
    <s v="OFF-AP-10001394"/>
    <x v="2"/>
    <s v="Appliances"/>
    <n v="453.6"/>
    <n v="453.6"/>
    <n v="0"/>
    <n v="0"/>
  </r>
  <r>
    <x v="1167"/>
    <d v="2015-05-25T00:00:00"/>
    <d v="2015-05-29T00:00:00"/>
    <x v="1"/>
    <x v="2"/>
    <x v="2"/>
    <s v="Janet Lee"/>
    <s v="Home Office"/>
    <s v="Chicago"/>
    <x v="0"/>
    <n v="60623"/>
    <s v="Central"/>
    <s v="OFF-AP-10001394"/>
    <x v="2"/>
    <s v="Appliances"/>
    <n v="75.599999999999994"/>
    <n v="75.599999999999994"/>
    <n v="0"/>
    <n v="0"/>
  </r>
  <r>
    <x v="1309"/>
    <d v="2016-05-23T00:00:00"/>
    <d v="2016-05-27T00:00:00"/>
    <x v="2"/>
    <x v="2"/>
    <x v="3"/>
    <s v="Nathan Mautz"/>
    <s v="Home Office"/>
    <s v="Detroit"/>
    <x v="10"/>
    <n v="48234"/>
    <s v="Central"/>
    <s v="OFF-AP-10001394"/>
    <x v="2"/>
    <s v="Appliances"/>
    <n v="850.5"/>
    <n v="850.5"/>
    <n v="0"/>
    <n v="0"/>
  </r>
  <r>
    <x v="1295"/>
    <d v="2017-09-13T00:00:00"/>
    <d v="2017-09-18T00:00:00"/>
    <x v="3"/>
    <x v="0"/>
    <x v="2"/>
    <s v="Alejandro Grove"/>
    <s v="Corporate"/>
    <s v="Omaha"/>
    <x v="42"/>
    <n v="68104"/>
    <s v="Central"/>
    <s v="OFF-AP-10001394"/>
    <x v="2"/>
    <s v="Appliances"/>
    <n v="378"/>
    <n v="303"/>
    <n v="75"/>
    <n v="11.25"/>
  </r>
  <r>
    <x v="1834"/>
    <d v="2015-12-05T00:00:00"/>
    <d v="2015-12-07T00:00:00"/>
    <x v="1"/>
    <x v="3"/>
    <x v="0"/>
    <s v="Joni Blumstein"/>
    <s v="Home Office"/>
    <s v="Los Angeles"/>
    <x v="1"/>
    <n v="90032"/>
    <s v="West"/>
    <s v="OFF-AP-10001469"/>
    <x v="2"/>
    <s v="Appliances"/>
    <n v="250.26"/>
    <n v="250.26"/>
    <n v="0"/>
    <n v="0"/>
  </r>
  <r>
    <x v="1835"/>
    <d v="2016-08-10T00:00:00"/>
    <d v="2016-08-16T00:00:00"/>
    <x v="2"/>
    <x v="7"/>
    <x v="2"/>
    <s v="William Brown"/>
    <s v="Home Office"/>
    <s v="Redmond"/>
    <x v="23"/>
    <n v="97756"/>
    <s v="West"/>
    <s v="OFF-AP-10001469"/>
    <x v="2"/>
    <s v="Appliances"/>
    <n v="133.47200000000001"/>
    <n v="133.47200000000001"/>
    <n v="0"/>
    <n v="0"/>
  </r>
  <r>
    <x v="606"/>
    <d v="2017-12-11T00:00:00"/>
    <d v="2017-12-11T00:00:00"/>
    <x v="3"/>
    <x v="3"/>
    <x v="1"/>
    <s v="William Brown"/>
    <s v="Corporate"/>
    <s v="Anaheim"/>
    <x v="1"/>
    <n v="92804"/>
    <s v="West"/>
    <s v="OFF-AP-10001469"/>
    <x v="2"/>
    <s v="Appliances"/>
    <n v="83.42"/>
    <n v="83.42"/>
    <n v="0"/>
    <n v="0"/>
  </r>
  <r>
    <x v="1836"/>
    <d v="2015-09-12T00:00:00"/>
    <d v="2015-09-17T00:00:00"/>
    <x v="1"/>
    <x v="0"/>
    <x v="2"/>
    <s v="Brad Norvell"/>
    <s v="Home Office"/>
    <s v="Cary"/>
    <x v="9"/>
    <n v="27511"/>
    <s v="South"/>
    <s v="OFF-AP-10001469"/>
    <x v="2"/>
    <s v="Appliances"/>
    <n v="166.84"/>
    <n v="166.84"/>
    <n v="0"/>
    <n v="0"/>
  </r>
  <r>
    <x v="979"/>
    <d v="2018-05-28T00:00:00"/>
    <d v="2018-06-01T00:00:00"/>
    <x v="0"/>
    <x v="2"/>
    <x v="2"/>
    <s v="Michael Dominguez"/>
    <s v="Home Office"/>
    <s v="Laurel"/>
    <x v="14"/>
    <n v="20707"/>
    <s v="East"/>
    <s v="OFF-AP-10001469"/>
    <x v="2"/>
    <s v="Appliances"/>
    <n v="125.13"/>
    <n v="125.13"/>
    <n v="0"/>
    <n v="0"/>
  </r>
  <r>
    <x v="412"/>
    <d v="2017-08-23T00:00:00"/>
    <d v="2017-08-30T00:00:00"/>
    <x v="3"/>
    <x v="7"/>
    <x v="2"/>
    <s v="Maxwell Schwartz"/>
    <s v="Home Office"/>
    <s v="Seattle"/>
    <x v="6"/>
    <n v="98105"/>
    <s v="West"/>
    <s v="OFF-AP-10001492"/>
    <x v="2"/>
    <s v="Appliances"/>
    <n v="43.1"/>
    <n v="43.1"/>
    <n v="0"/>
    <n v="0"/>
  </r>
  <r>
    <x v="1837"/>
    <d v="2018-01-24T00:00:00"/>
    <d v="2018-01-29T00:00:00"/>
    <x v="0"/>
    <x v="6"/>
    <x v="2"/>
    <s v="Keith Dawkins"/>
    <s v="Home Office"/>
    <s v="San Jose"/>
    <x v="1"/>
    <n v="95123"/>
    <s v="West"/>
    <s v="OFF-AP-10001492"/>
    <x v="2"/>
    <s v="Appliances"/>
    <n v="25.86"/>
    <n v="25.86"/>
    <n v="0"/>
    <n v="0"/>
  </r>
  <r>
    <x v="1838"/>
    <d v="2018-11-21T00:00:00"/>
    <d v="2018-11-25T00:00:00"/>
    <x v="0"/>
    <x v="1"/>
    <x v="2"/>
    <s v="Barry Franz"/>
    <s v="Home Office"/>
    <s v="Pasadena"/>
    <x v="1"/>
    <n v="91104"/>
    <s v="West"/>
    <s v="OFF-AP-10001492"/>
    <x v="2"/>
    <s v="Appliances"/>
    <n v="8.6199999999999992"/>
    <n v="100"/>
    <n v="-91.38"/>
    <n v="-13.706999999999999"/>
  </r>
  <r>
    <x v="1781"/>
    <d v="2016-08-23T00:00:00"/>
    <d v="2016-08-28T00:00:00"/>
    <x v="2"/>
    <x v="7"/>
    <x v="2"/>
    <s v="Fred Harton"/>
    <s v="Corporate"/>
    <s v="Atlanta"/>
    <x v="19"/>
    <n v="30318"/>
    <s v="South"/>
    <s v="OFF-AP-10001492"/>
    <x v="2"/>
    <s v="Appliances"/>
    <n v="25.86"/>
    <n v="25.86"/>
    <n v="0"/>
    <n v="0"/>
  </r>
  <r>
    <x v="148"/>
    <d v="2018-05-18T00:00:00"/>
    <d v="2018-05-19T00:00:00"/>
    <x v="0"/>
    <x v="2"/>
    <x v="0"/>
    <s v="Todd Boyes"/>
    <s v="Home Office"/>
    <s v="Sandy Springs"/>
    <x v="19"/>
    <n v="30328"/>
    <s v="South"/>
    <s v="OFF-AP-10001492"/>
    <x v="2"/>
    <s v="Appliances"/>
    <n v="17.239999999999998"/>
    <n v="18"/>
    <n v="-0.76000000000000156"/>
    <n v="-0.11400000000000023"/>
  </r>
  <r>
    <x v="946"/>
    <d v="2015-09-26T00:00:00"/>
    <d v="2015-09-30T00:00:00"/>
    <x v="1"/>
    <x v="0"/>
    <x v="2"/>
    <s v="Craig Molinari"/>
    <s v="Home Office"/>
    <s v="Philadelphia"/>
    <x v="12"/>
    <n v="19140"/>
    <s v="East"/>
    <s v="OFF-AP-10001492"/>
    <x v="2"/>
    <s v="Appliances"/>
    <n v="41.375999999999998"/>
    <n v="41.375999999999998"/>
    <n v="0"/>
    <n v="0"/>
  </r>
  <r>
    <x v="1839"/>
    <d v="2016-08-07T00:00:00"/>
    <d v="2016-08-09T00:00:00"/>
    <x v="2"/>
    <x v="7"/>
    <x v="0"/>
    <s v="Noel Staavos"/>
    <s v="Home Office"/>
    <s v="Baltimore"/>
    <x v="14"/>
    <n v="21215"/>
    <s v="East"/>
    <s v="OFF-AP-10001492"/>
    <x v="2"/>
    <s v="Appliances"/>
    <n v="77.58"/>
    <n v="77.58"/>
    <n v="0"/>
    <n v="0"/>
  </r>
  <r>
    <x v="1840"/>
    <d v="2017-12-09T00:00:00"/>
    <d v="2017-12-13T00:00:00"/>
    <x v="3"/>
    <x v="3"/>
    <x v="2"/>
    <s v="Ken Black"/>
    <s v="Corporate"/>
    <s v="Fremont"/>
    <x v="42"/>
    <n v="68025"/>
    <s v="Central"/>
    <s v="OFF-AP-10001492"/>
    <x v="2"/>
    <s v="Appliances"/>
    <n v="60.34"/>
    <n v="60.34"/>
    <n v="0"/>
    <n v="0"/>
  </r>
  <r>
    <x v="1841"/>
    <d v="2018-05-19T00:00:00"/>
    <d v="2018-05-23T00:00:00"/>
    <x v="0"/>
    <x v="2"/>
    <x v="2"/>
    <s v="Annie Thurman"/>
    <s v="Home Office"/>
    <s v="Seattle"/>
    <x v="6"/>
    <n v="98115"/>
    <s v="West"/>
    <s v="OFF-AP-10001563"/>
    <x v="2"/>
    <s v="Appliances"/>
    <n v="97.16"/>
    <n v="97.16"/>
    <n v="0"/>
    <n v="0"/>
  </r>
  <r>
    <x v="1842"/>
    <d v="2016-12-23T00:00:00"/>
    <d v="2016-12-26T00:00:00"/>
    <x v="2"/>
    <x v="3"/>
    <x v="0"/>
    <s v="Bradley Drucker"/>
    <s v="Home Office"/>
    <s v="Richmond"/>
    <x v="17"/>
    <n v="23223"/>
    <s v="South"/>
    <s v="OFF-AP-10001563"/>
    <x v="2"/>
    <s v="Appliances"/>
    <n v="194.32"/>
    <n v="194.32"/>
    <n v="0"/>
    <n v="0"/>
  </r>
  <r>
    <x v="433"/>
    <d v="2018-08-13T00:00:00"/>
    <d v="2018-08-18T00:00:00"/>
    <x v="0"/>
    <x v="7"/>
    <x v="2"/>
    <s v="Dan Campbell"/>
    <s v="Home Office"/>
    <s v="Memphis"/>
    <x v="24"/>
    <n v="38109"/>
    <s v="South"/>
    <s v="OFF-AP-10001563"/>
    <x v="2"/>
    <s v="Appliances"/>
    <n v="272.048"/>
    <n v="272.048"/>
    <n v="0"/>
    <n v="0"/>
  </r>
  <r>
    <x v="772"/>
    <d v="2017-05-19T00:00:00"/>
    <d v="2017-05-24T00:00:00"/>
    <x v="3"/>
    <x v="2"/>
    <x v="2"/>
    <s v="Bradley Nguyen"/>
    <s v="Corporate"/>
    <s v="New York City"/>
    <x v="5"/>
    <n v="10011"/>
    <s v="East"/>
    <s v="OFF-AP-10001563"/>
    <x v="2"/>
    <s v="Appliances"/>
    <n v="242.9"/>
    <n v="242.9"/>
    <n v="0"/>
    <n v="0"/>
  </r>
  <r>
    <x v="1843"/>
    <d v="2015-12-20T00:00:00"/>
    <d v="2015-12-25T00:00:00"/>
    <x v="1"/>
    <x v="3"/>
    <x v="2"/>
    <s v="William Brown"/>
    <s v="Home Office"/>
    <s v="Grand Prairie"/>
    <x v="13"/>
    <n v="75051"/>
    <s v="Central"/>
    <s v="OFF-AP-10001563"/>
    <x v="2"/>
    <s v="Appliances"/>
    <n v="19.431999999999999"/>
    <n v="18"/>
    <n v="1.4319999999999986"/>
    <n v="0.2147999999999998"/>
  </r>
  <r>
    <x v="289"/>
    <d v="2018-05-07T00:00:00"/>
    <d v="2018-05-11T00:00:00"/>
    <x v="0"/>
    <x v="2"/>
    <x v="2"/>
    <s v="Rick Wilson"/>
    <s v="Home Office"/>
    <s v="Detroit"/>
    <x v="10"/>
    <n v="48234"/>
    <s v="Central"/>
    <s v="OFF-AP-10001563"/>
    <x v="2"/>
    <s v="Appliances"/>
    <n v="87.444000000000003"/>
    <n v="87.444000000000003"/>
    <n v="0"/>
    <n v="0"/>
  </r>
  <r>
    <x v="421"/>
    <d v="2018-08-17T00:00:00"/>
    <d v="2018-08-24T00:00:00"/>
    <x v="0"/>
    <x v="7"/>
    <x v="2"/>
    <s v="Emily Ducich"/>
    <s v="Home Office"/>
    <s v="Houston"/>
    <x v="13"/>
    <n v="77095"/>
    <s v="Central"/>
    <s v="OFF-AP-10001563"/>
    <x v="2"/>
    <s v="Appliances"/>
    <n v="38.863999999999997"/>
    <n v="38.863999999999997"/>
    <n v="0"/>
    <n v="0"/>
  </r>
  <r>
    <x v="1844"/>
    <d v="2018-03-13T00:00:00"/>
    <d v="2018-03-15T00:00:00"/>
    <x v="0"/>
    <x v="5"/>
    <x v="0"/>
    <s v="Shahid Collister"/>
    <s v="Corporate"/>
    <s v="Fairfield"/>
    <x v="25"/>
    <n v="6824"/>
    <s v="East"/>
    <s v="OFF-AP-10001564"/>
    <x v="2"/>
    <s v="Appliances"/>
    <n v="465.16"/>
    <n v="465.16"/>
    <n v="0"/>
    <n v="0"/>
  </r>
  <r>
    <x v="274"/>
    <d v="2017-09-26T00:00:00"/>
    <d v="2017-09-30T00:00:00"/>
    <x v="3"/>
    <x v="0"/>
    <x v="2"/>
    <s v="Lisa Ryan"/>
    <s v="Corporate"/>
    <s v="Houston"/>
    <x v="13"/>
    <n v="77041"/>
    <s v="Central"/>
    <s v="OFF-AP-10001564"/>
    <x v="2"/>
    <s v="Appliances"/>
    <n v="93.031999999999996"/>
    <n v="93.031999999999996"/>
    <n v="0"/>
    <n v="0"/>
  </r>
  <r>
    <x v="1361"/>
    <d v="2018-05-29T00:00:00"/>
    <d v="2018-06-04T00:00:00"/>
    <x v="0"/>
    <x v="2"/>
    <x v="2"/>
    <s v="Maris LaWare"/>
    <s v="Corporate"/>
    <s v="Columbus"/>
    <x v="33"/>
    <n v="47201"/>
    <s v="Central"/>
    <s v="OFF-AP-10001564"/>
    <x v="2"/>
    <s v="Appliances"/>
    <n v="465.16"/>
    <n v="465.16"/>
    <n v="0"/>
    <n v="0"/>
  </r>
  <r>
    <x v="1845"/>
    <d v="2015-11-11T00:00:00"/>
    <d v="2015-11-13T00:00:00"/>
    <x v="1"/>
    <x v="1"/>
    <x v="3"/>
    <s v="Matt Abelman"/>
    <s v="Home Office"/>
    <s v="Los Angeles"/>
    <x v="1"/>
    <n v="90004"/>
    <s v="West"/>
    <s v="OFF-AP-10001626"/>
    <x v="2"/>
    <s v="Appliances"/>
    <n v="7.78"/>
    <n v="18"/>
    <n v="-10.219999999999999"/>
    <n v="-1.5329999999999997"/>
  </r>
  <r>
    <x v="1846"/>
    <d v="2016-12-06T00:00:00"/>
    <d v="2016-12-11T00:00:00"/>
    <x v="2"/>
    <x v="3"/>
    <x v="2"/>
    <s v="Art Ferguson"/>
    <s v="Home Office"/>
    <s v="San Francisco"/>
    <x v="1"/>
    <n v="94109"/>
    <s v="West"/>
    <s v="OFF-AP-10001626"/>
    <x v="2"/>
    <s v="Appliances"/>
    <n v="7.78"/>
    <n v="100"/>
    <n v="-92.22"/>
    <n v="-13.833"/>
  </r>
  <r>
    <x v="1847"/>
    <d v="2018-09-30T00:00:00"/>
    <d v="2018-10-03T00:00:00"/>
    <x v="0"/>
    <x v="0"/>
    <x v="0"/>
    <s v="Cari Sayre"/>
    <s v="Home Office"/>
    <s v="Seattle"/>
    <x v="6"/>
    <n v="98103"/>
    <s v="West"/>
    <s v="OFF-AP-10001626"/>
    <x v="2"/>
    <s v="Appliances"/>
    <n v="3.89"/>
    <n v="5"/>
    <n v="-1.1099999999999999"/>
    <n v="-0.16649999999999998"/>
  </r>
  <r>
    <x v="126"/>
    <d v="2015-06-04T00:00:00"/>
    <d v="2015-06-09T00:00:00"/>
    <x v="1"/>
    <x v="4"/>
    <x v="2"/>
    <s v="Bobby Trafton"/>
    <s v="Home Office"/>
    <s v="New York City"/>
    <x v="5"/>
    <n v="10035"/>
    <s v="East"/>
    <s v="OFF-AP-10001626"/>
    <x v="2"/>
    <s v="Appliances"/>
    <n v="15.56"/>
    <n v="18"/>
    <n v="-2.4399999999999995"/>
    <n v="-0.36599999999999994"/>
  </r>
  <r>
    <x v="1848"/>
    <d v="2017-10-29T00:00:00"/>
    <d v="2017-11-02T00:00:00"/>
    <x v="3"/>
    <x v="9"/>
    <x v="2"/>
    <s v="Jim Mitchum"/>
    <s v="Corporate"/>
    <s v="Bridgeton"/>
    <x v="15"/>
    <n v="8302"/>
    <s v="East"/>
    <s v="OFF-AP-10001626"/>
    <x v="2"/>
    <s v="Appliances"/>
    <n v="11.67"/>
    <n v="11.67"/>
    <n v="0"/>
    <n v="0"/>
  </r>
  <r>
    <x v="1320"/>
    <d v="2017-03-06T00:00:00"/>
    <d v="2017-03-12T00:00:00"/>
    <x v="3"/>
    <x v="5"/>
    <x v="2"/>
    <s v="Lena Cacioppo"/>
    <s v="Home Office"/>
    <s v="Chicago"/>
    <x v="0"/>
    <n v="60623"/>
    <s v="Central"/>
    <s v="OFF-AP-10001626"/>
    <x v="2"/>
    <s v="Appliances"/>
    <n v="2.3340000000000001"/>
    <n v="5"/>
    <n v="-2.6659999999999999"/>
    <n v="-0.39989999999999998"/>
  </r>
  <r>
    <x v="1626"/>
    <d v="2018-09-11T00:00:00"/>
    <d v="2018-09-16T00:00:00"/>
    <x v="0"/>
    <x v="0"/>
    <x v="2"/>
    <s v="Cindy Chapman"/>
    <s v="Home Office"/>
    <s v="Houston"/>
    <x v="13"/>
    <n v="77070"/>
    <s v="Central"/>
    <s v="OFF-AP-10001626"/>
    <x v="2"/>
    <s v="Appliances"/>
    <n v="1.556"/>
    <n v="5"/>
    <n v="-3.444"/>
    <n v="-0.51659999999999995"/>
  </r>
  <r>
    <x v="1849"/>
    <d v="2015-09-26T00:00:00"/>
    <d v="2015-09-30T00:00:00"/>
    <x v="1"/>
    <x v="0"/>
    <x v="2"/>
    <s v="Dianna Arnett"/>
    <s v="Home Office"/>
    <s v="Lancaster"/>
    <x v="22"/>
    <n v="43130"/>
    <s v="East"/>
    <s v="OFF-AP-10001634"/>
    <x v="2"/>
    <s v="Appliances"/>
    <n v="16.704000000000001"/>
    <n v="18"/>
    <n v="-1.2959999999999994"/>
    <n v="-0.19439999999999991"/>
  </r>
  <r>
    <x v="1850"/>
    <d v="2018-12-11T00:00:00"/>
    <d v="2018-12-13T00:00:00"/>
    <x v="0"/>
    <x v="3"/>
    <x v="0"/>
    <s v="Dennis Kane"/>
    <s v="Home Office"/>
    <s v="Abilene"/>
    <x v="13"/>
    <n v="79605"/>
    <s v="Central"/>
    <s v="OFF-AP-10001634"/>
    <x v="2"/>
    <s v="Appliances"/>
    <n v="1.3919999999999999"/>
    <n v="0.8"/>
    <n v="0.59199999999999986"/>
    <n v="8.8799999999999976E-2"/>
  </r>
  <r>
    <x v="1851"/>
    <d v="2016-03-29T00:00:00"/>
    <d v="2016-04-04T00:00:00"/>
    <x v="2"/>
    <x v="5"/>
    <x v="2"/>
    <s v="Denny Ordway"/>
    <s v="Home Office"/>
    <s v="Seattle"/>
    <x v="6"/>
    <n v="98103"/>
    <s v="West"/>
    <s v="OFF-AP-10001947"/>
    <x v="2"/>
    <s v="Appliances"/>
    <n v="73.28"/>
    <n v="73.28"/>
    <n v="0"/>
    <n v="0"/>
  </r>
  <r>
    <x v="1852"/>
    <d v="2017-11-19T00:00:00"/>
    <d v="2017-11-22T00:00:00"/>
    <x v="3"/>
    <x v="1"/>
    <x v="0"/>
    <s v="Tim Taslimi"/>
    <s v="Corporate"/>
    <s v="Indianapolis"/>
    <x v="33"/>
    <n v="46203"/>
    <s v="Central"/>
    <s v="OFF-AP-10001947"/>
    <x v="2"/>
    <s v="Appliances"/>
    <n v="54.96"/>
    <n v="54.96"/>
    <n v="0"/>
    <n v="0"/>
  </r>
  <r>
    <x v="1853"/>
    <d v="2018-05-23T00:00:00"/>
    <d v="2018-05-27T00:00:00"/>
    <x v="0"/>
    <x v="2"/>
    <x v="2"/>
    <s v="Ken Lonsdale"/>
    <s v="Home Office"/>
    <s v="Houston"/>
    <x v="13"/>
    <n v="77095"/>
    <s v="Central"/>
    <s v="OFF-AP-10001947"/>
    <x v="2"/>
    <s v="Appliances"/>
    <n v="18.32"/>
    <n v="18"/>
    <n v="0.32000000000000028"/>
    <n v="4.8000000000000043E-2"/>
  </r>
  <r>
    <x v="1854"/>
    <d v="2018-08-28T00:00:00"/>
    <d v="2018-09-01T00:00:00"/>
    <x v="0"/>
    <x v="7"/>
    <x v="2"/>
    <s v="Matthew Grinstein"/>
    <s v="Home Office"/>
    <s v="Milwaukee"/>
    <x v="16"/>
    <n v="53209"/>
    <s v="Central"/>
    <s v="OFF-AP-10001947"/>
    <x v="2"/>
    <s v="Appliances"/>
    <n v="91.6"/>
    <n v="91.6"/>
    <n v="0"/>
    <n v="0"/>
  </r>
  <r>
    <x v="1855"/>
    <d v="2018-10-02T00:00:00"/>
    <d v="2018-10-04T00:00:00"/>
    <x v="0"/>
    <x v="9"/>
    <x v="3"/>
    <s v="Steve Chapman"/>
    <s v="Home Office"/>
    <s v="Houston"/>
    <x v="13"/>
    <n v="77041"/>
    <s v="Central"/>
    <s v="OFF-AP-10001947"/>
    <x v="2"/>
    <s v="Appliances"/>
    <n v="21.984000000000002"/>
    <n v="18"/>
    <n v="3.9840000000000018"/>
    <n v="0.59760000000000024"/>
  </r>
  <r>
    <x v="1856"/>
    <d v="2018-12-23T00:00:00"/>
    <d v="2018-12-25T00:00:00"/>
    <x v="0"/>
    <x v="3"/>
    <x v="3"/>
    <s v="Michael Moore"/>
    <s v="Home Office"/>
    <s v="College Station"/>
    <x v="13"/>
    <n v="77840"/>
    <s v="Central"/>
    <s v="OFF-AP-10001947"/>
    <x v="2"/>
    <s v="Appliances"/>
    <n v="29.312000000000001"/>
    <n v="29.312000000000001"/>
    <n v="0"/>
    <n v="0"/>
  </r>
  <r>
    <x v="1857"/>
    <d v="2015-09-08T00:00:00"/>
    <d v="2015-09-12T00:00:00"/>
    <x v="1"/>
    <x v="0"/>
    <x v="2"/>
    <s v="Stefania Perrino"/>
    <s v="Home Office"/>
    <s v="Long Beach"/>
    <x v="5"/>
    <n v="11561"/>
    <s v="East"/>
    <s v="OFF-AP-10001962"/>
    <x v="2"/>
    <s v="Appliances"/>
    <n v="16.78"/>
    <n v="18"/>
    <n v="-1.2199999999999989"/>
    <n v="-0.18299999999999983"/>
  </r>
  <r>
    <x v="1858"/>
    <d v="2016-09-06T00:00:00"/>
    <d v="2016-09-12T00:00:00"/>
    <x v="2"/>
    <x v="0"/>
    <x v="2"/>
    <s v="Brendan Sweed"/>
    <s v="Home Office"/>
    <s v="New York City"/>
    <x v="5"/>
    <n v="10011"/>
    <s v="East"/>
    <s v="OFF-AP-10001962"/>
    <x v="2"/>
    <s v="Appliances"/>
    <n v="8.39"/>
    <n v="18"/>
    <n v="-9.61"/>
    <n v="-1.4414999999999998"/>
  </r>
  <r>
    <x v="1859"/>
    <d v="2018-04-08T00:00:00"/>
    <d v="2018-04-14T00:00:00"/>
    <x v="0"/>
    <x v="8"/>
    <x v="2"/>
    <s v="Karen Ferguson"/>
    <s v="Home Office"/>
    <s v="Plainfield"/>
    <x v="15"/>
    <n v="7060"/>
    <s v="East"/>
    <s v="OFF-AP-10001962"/>
    <x v="2"/>
    <s v="Appliances"/>
    <n v="41.95"/>
    <n v="41.95"/>
    <n v="0"/>
    <n v="0"/>
  </r>
  <r>
    <x v="1038"/>
    <d v="2018-11-02T00:00:00"/>
    <d v="2018-11-06T00:00:00"/>
    <x v="0"/>
    <x v="1"/>
    <x v="2"/>
    <s v="Thea Hudgings"/>
    <s v="Home Office"/>
    <s v="Philadelphia"/>
    <x v="12"/>
    <n v="19140"/>
    <s v="East"/>
    <s v="OFF-AP-10001962"/>
    <x v="2"/>
    <s v="Appliances"/>
    <n v="20.135999999999999"/>
    <n v="18"/>
    <n v="2.1359999999999992"/>
    <n v="0.32039999999999985"/>
  </r>
  <r>
    <x v="1860"/>
    <d v="2018-11-26T00:00:00"/>
    <d v="2018-11-30T00:00:00"/>
    <x v="0"/>
    <x v="1"/>
    <x v="2"/>
    <s v="Frank Gastineau"/>
    <s v="Home Office"/>
    <s v="New York City"/>
    <x v="5"/>
    <n v="10009"/>
    <s v="East"/>
    <s v="OFF-AP-10001962"/>
    <x v="2"/>
    <s v="Appliances"/>
    <n v="58.73"/>
    <n v="58.73"/>
    <n v="0"/>
    <n v="0"/>
  </r>
  <r>
    <x v="1861"/>
    <d v="2018-11-02T00:00:00"/>
    <d v="2018-11-05T00:00:00"/>
    <x v="0"/>
    <x v="1"/>
    <x v="0"/>
    <s v="Nora Paige"/>
    <s v="Home Office"/>
    <s v="Saint Louis"/>
    <x v="20"/>
    <n v="63116"/>
    <s v="Central"/>
    <s v="OFF-AP-10001962"/>
    <x v="2"/>
    <s v="Appliances"/>
    <n v="83.9"/>
    <n v="83.9"/>
    <n v="0"/>
    <n v="0"/>
  </r>
  <r>
    <x v="1771"/>
    <d v="2016-09-28T00:00:00"/>
    <d v="2016-10-01T00:00:00"/>
    <x v="2"/>
    <x v="0"/>
    <x v="0"/>
    <s v="Henry Goldwyn"/>
    <s v="Corporate"/>
    <s v="San Francisco"/>
    <x v="1"/>
    <n v="94110"/>
    <s v="West"/>
    <s v="OFF-AP-10002082"/>
    <x v="2"/>
    <s v="Appliances"/>
    <n v="43.56"/>
    <n v="43.56"/>
    <n v="0"/>
    <n v="0"/>
  </r>
  <r>
    <x v="1741"/>
    <d v="2017-12-10T00:00:00"/>
    <d v="2017-12-17T00:00:00"/>
    <x v="3"/>
    <x v="3"/>
    <x v="2"/>
    <s v="Arthur Prichep"/>
    <s v="Corporate"/>
    <s v="Seattle"/>
    <x v="6"/>
    <n v="98105"/>
    <s v="West"/>
    <s v="OFF-AP-10002082"/>
    <x v="2"/>
    <s v="Appliances"/>
    <n v="65.34"/>
    <n v="65.34"/>
    <n v="0"/>
    <n v="0"/>
  </r>
  <r>
    <x v="1862"/>
    <d v="2018-07-29T00:00:00"/>
    <d v="2018-08-01T00:00:00"/>
    <x v="0"/>
    <x v="10"/>
    <x v="3"/>
    <s v="Anna Gayman"/>
    <s v="Home Office"/>
    <s v="Jacksonville"/>
    <x v="9"/>
    <n v="28540"/>
    <s v="South"/>
    <s v="OFF-AP-10002082"/>
    <x v="2"/>
    <s v="Appliances"/>
    <n v="34.847999999999999"/>
    <n v="34.847999999999999"/>
    <n v="0"/>
    <n v="0"/>
  </r>
  <r>
    <x v="1863"/>
    <d v="2017-05-26T00:00:00"/>
    <d v="2017-06-01T00:00:00"/>
    <x v="3"/>
    <x v="2"/>
    <x v="2"/>
    <s v="Tiffany House"/>
    <s v="Home Office"/>
    <s v="Philadelphia"/>
    <x v="12"/>
    <n v="19134"/>
    <s v="East"/>
    <s v="OFF-AP-10002082"/>
    <x v="2"/>
    <s v="Appliances"/>
    <n v="34.847999999999999"/>
    <n v="34.847999999999999"/>
    <n v="0"/>
    <n v="0"/>
  </r>
  <r>
    <x v="1864"/>
    <d v="2018-11-26T00:00:00"/>
    <d v="2018-11-30T00:00:00"/>
    <x v="0"/>
    <x v="1"/>
    <x v="2"/>
    <s v="Corey Catlett"/>
    <s v="Home Office"/>
    <s v="Columbus"/>
    <x v="22"/>
    <n v="43229"/>
    <s v="East"/>
    <s v="OFF-AP-10002082"/>
    <x v="2"/>
    <s v="Appliances"/>
    <n v="52.271999999999998"/>
    <n v="52.271999999999998"/>
    <n v="0"/>
    <n v="0"/>
  </r>
  <r>
    <x v="1865"/>
    <d v="2017-06-24T00:00:00"/>
    <d v="2017-06-28T00:00:00"/>
    <x v="3"/>
    <x v="4"/>
    <x v="2"/>
    <s v="Dave Hallsten"/>
    <s v="Home Office"/>
    <s v="Houston"/>
    <x v="13"/>
    <n v="77095"/>
    <s v="Central"/>
    <s v="OFF-AP-10002082"/>
    <x v="2"/>
    <s v="Appliances"/>
    <n v="8.7119999999999997"/>
    <n v="18"/>
    <n v="-9.2880000000000003"/>
    <n v="-1.3932"/>
  </r>
  <r>
    <x v="1866"/>
    <d v="2015-11-15T00:00:00"/>
    <d v="2015-11-21T00:00:00"/>
    <x v="1"/>
    <x v="1"/>
    <x v="2"/>
    <s v="Jamie Frazer"/>
    <s v="Corporate"/>
    <s v="Johnson City"/>
    <x v="24"/>
    <n v="37604"/>
    <s v="South"/>
    <s v="OFF-AP-10002118"/>
    <x v="2"/>
    <s v="Appliances"/>
    <n v="333.05599999999998"/>
    <n v="333.05599999999998"/>
    <n v="0"/>
    <n v="0"/>
  </r>
  <r>
    <x v="1867"/>
    <d v="2017-06-12T00:00:00"/>
    <d v="2017-06-15T00:00:00"/>
    <x v="3"/>
    <x v="4"/>
    <x v="0"/>
    <s v="Stewart Carmichael"/>
    <s v="Corporate"/>
    <s v="Decatur"/>
    <x v="36"/>
    <n v="35601"/>
    <s v="South"/>
    <s v="OFF-AP-10002118"/>
    <x v="2"/>
    <s v="Appliances"/>
    <n v="208.16"/>
    <n v="208.16"/>
    <n v="0"/>
    <n v="0"/>
  </r>
  <r>
    <x v="1452"/>
    <d v="2018-11-06T00:00:00"/>
    <d v="2018-11-09T00:00:00"/>
    <x v="0"/>
    <x v="1"/>
    <x v="3"/>
    <s v="Jill Fjeld"/>
    <s v="Corporate"/>
    <s v="Fayetteville"/>
    <x v="9"/>
    <n v="28314"/>
    <s v="South"/>
    <s v="OFF-AP-10002118"/>
    <x v="2"/>
    <s v="Appliances"/>
    <n v="499.584"/>
    <n v="499.584"/>
    <n v="0"/>
    <n v="0"/>
  </r>
  <r>
    <x v="1868"/>
    <d v="2015-05-23T00:00:00"/>
    <d v="2015-05-27T00:00:00"/>
    <x v="1"/>
    <x v="2"/>
    <x v="2"/>
    <s v="Greg Tran"/>
    <s v="Corporate"/>
    <s v="New York City"/>
    <x v="5"/>
    <n v="10035"/>
    <s v="East"/>
    <s v="OFF-AP-10002118"/>
    <x v="2"/>
    <s v="Appliances"/>
    <n v="208.16"/>
    <n v="208.16"/>
    <n v="0"/>
    <n v="0"/>
  </r>
  <r>
    <x v="1869"/>
    <d v="2017-08-23T00:00:00"/>
    <d v="2017-08-27T00:00:00"/>
    <x v="3"/>
    <x v="7"/>
    <x v="2"/>
    <s v="Jennifer Patt"/>
    <s v="Home Office"/>
    <s v="New York City"/>
    <x v="5"/>
    <n v="10035"/>
    <s v="East"/>
    <s v="OFF-AP-10002118"/>
    <x v="1"/>
    <s v="Appliances"/>
    <n v="1040.8"/>
    <n v="890.8"/>
    <n v="150"/>
    <n v="22.5"/>
  </r>
  <r>
    <x v="634"/>
    <d v="2018-07-20T00:00:00"/>
    <d v="2018-07-25T00:00:00"/>
    <x v="0"/>
    <x v="10"/>
    <x v="2"/>
    <s v="Elizabeth Moffitt"/>
    <s v="Corporate"/>
    <s v="Sioux Falls"/>
    <x v="31"/>
    <n v="57103"/>
    <s v="Central"/>
    <s v="OFF-AP-10002118"/>
    <x v="2"/>
    <s v="Appliances"/>
    <n v="416.32"/>
    <n v="416.32"/>
    <n v="0"/>
    <n v="0"/>
  </r>
  <r>
    <x v="1870"/>
    <d v="2018-09-23T00:00:00"/>
    <d v="2018-09-25T00:00:00"/>
    <x v="0"/>
    <x v="0"/>
    <x v="3"/>
    <s v="Don Weiss"/>
    <s v="Consumer"/>
    <s v="Seattle"/>
    <x v="6"/>
    <n v="98105"/>
    <s v="West"/>
    <s v="OFF-AP-10002191"/>
    <x v="2"/>
    <s v="Appliances"/>
    <n v="119.96"/>
    <n v="119.96"/>
    <n v="0"/>
    <n v="0"/>
  </r>
  <r>
    <x v="1708"/>
    <d v="2018-07-15T00:00:00"/>
    <d v="2018-07-17T00:00:00"/>
    <x v="0"/>
    <x v="10"/>
    <x v="0"/>
    <s v="Ricardo Sperren"/>
    <s v="Home Office"/>
    <s v="Suffolk"/>
    <x v="17"/>
    <n v="23434"/>
    <s v="South"/>
    <s v="OFF-AP-10002191"/>
    <x v="2"/>
    <s v="Appliances"/>
    <n v="179.94"/>
    <n v="179.94"/>
    <n v="0"/>
    <n v="0"/>
  </r>
  <r>
    <x v="1871"/>
    <d v="2015-09-26T00:00:00"/>
    <d v="2015-10-01T00:00:00"/>
    <x v="1"/>
    <x v="0"/>
    <x v="3"/>
    <s v="Nicole Brennan"/>
    <s v="Home Office"/>
    <s v="Philadelphia"/>
    <x v="12"/>
    <n v="19134"/>
    <s v="East"/>
    <s v="OFF-AP-10002191"/>
    <x v="2"/>
    <s v="Appliances"/>
    <n v="143.952"/>
    <n v="143.952"/>
    <n v="0"/>
    <n v="0"/>
  </r>
  <r>
    <x v="273"/>
    <d v="2016-10-09T00:00:00"/>
    <d v="2016-10-13T00:00:00"/>
    <x v="2"/>
    <x v="9"/>
    <x v="2"/>
    <s v="Fred McMath"/>
    <s v="Home Office"/>
    <s v="Detroit"/>
    <x v="10"/>
    <n v="48227"/>
    <s v="Central"/>
    <s v="OFF-AP-10002191"/>
    <x v="2"/>
    <s v="Appliances"/>
    <n v="269.91000000000003"/>
    <n v="269.91000000000003"/>
    <n v="0"/>
    <n v="0"/>
  </r>
  <r>
    <x v="1872"/>
    <d v="2018-10-21T00:00:00"/>
    <d v="2018-10-25T00:00:00"/>
    <x v="0"/>
    <x v="9"/>
    <x v="2"/>
    <s v="Susan Pistek"/>
    <s v="Home Office"/>
    <s v="Chicago"/>
    <x v="0"/>
    <n v="60653"/>
    <s v="Central"/>
    <s v="OFF-AP-10002191"/>
    <x v="2"/>
    <s v="Appliances"/>
    <n v="23.992000000000001"/>
    <n v="23.992000000000001"/>
    <n v="0"/>
    <n v="0"/>
  </r>
  <r>
    <x v="1873"/>
    <d v="2018-06-08T00:00:00"/>
    <d v="2018-06-12T00:00:00"/>
    <x v="0"/>
    <x v="4"/>
    <x v="2"/>
    <s v="Dorris liebe"/>
    <s v="Home Office"/>
    <s v="Pasadena"/>
    <x v="13"/>
    <n v="77506"/>
    <s v="Central"/>
    <s v="OFF-AP-10002203"/>
    <x v="2"/>
    <s v="Appliances"/>
    <n v="1.6240000000000001"/>
    <n v="5"/>
    <n v="-3.3759999999999999"/>
    <n v="-0.50639999999999996"/>
  </r>
  <r>
    <x v="1874"/>
    <d v="2017-05-12T00:00:00"/>
    <d v="2017-05-16T00:00:00"/>
    <x v="3"/>
    <x v="2"/>
    <x v="2"/>
    <s v="Vivian Mathis"/>
    <s v="Home Office"/>
    <s v="Mission Viejo"/>
    <x v="1"/>
    <n v="92691"/>
    <s v="West"/>
    <s v="OFF-AP-10002222"/>
    <x v="2"/>
    <s v="Appliances"/>
    <n v="8.67"/>
    <n v="18"/>
    <n v="-9.33"/>
    <n v="-1.3995"/>
  </r>
  <r>
    <x v="1875"/>
    <d v="2017-08-13T00:00:00"/>
    <d v="2017-08-13T00:00:00"/>
    <x v="3"/>
    <x v="7"/>
    <x v="1"/>
    <s v="Hunter Glantz"/>
    <s v="Home Office"/>
    <s v="Kenner"/>
    <x v="2"/>
    <n v="70065"/>
    <s v="South"/>
    <s v="OFF-AP-10002222"/>
    <x v="1"/>
    <s v="Appliances"/>
    <n v="17.34"/>
    <n v="18"/>
    <n v="-0.66000000000000014"/>
    <n v="-9.9000000000000019E-2"/>
  </r>
  <r>
    <x v="611"/>
    <d v="2018-04-01T00:00:00"/>
    <d v="2018-04-04T00:00:00"/>
    <x v="0"/>
    <x v="8"/>
    <x v="3"/>
    <s v="Barry Franz√∂sisch"/>
    <s v="Home Office"/>
    <s v="Jacksonville"/>
    <x v="8"/>
    <n v="32216"/>
    <s v="South"/>
    <s v="OFF-AP-10002222"/>
    <x v="2"/>
    <s v="Appliances"/>
    <n v="20.808"/>
    <n v="18"/>
    <n v="2.8079999999999998"/>
    <n v="0.42119999999999996"/>
  </r>
  <r>
    <x v="1876"/>
    <d v="2016-03-05T00:00:00"/>
    <d v="2016-03-09T00:00:00"/>
    <x v="2"/>
    <x v="5"/>
    <x v="2"/>
    <s v="Sarah Foster"/>
    <s v="Home Office"/>
    <s v="New Castle"/>
    <x v="33"/>
    <n v="47362"/>
    <s v="Central"/>
    <s v="OFF-AP-10002222"/>
    <x v="2"/>
    <s v="Appliances"/>
    <n v="60.69"/>
    <n v="60.69"/>
    <n v="0"/>
    <n v="0"/>
  </r>
  <r>
    <x v="60"/>
    <d v="2017-09-16T00:00:00"/>
    <d v="2017-09-22T00:00:00"/>
    <x v="3"/>
    <x v="0"/>
    <x v="2"/>
    <s v="Keith Dawkins"/>
    <s v="Home Office"/>
    <s v="San Jose"/>
    <x v="1"/>
    <n v="95123"/>
    <s v="West"/>
    <s v="OFF-AP-10002287"/>
    <x v="1"/>
    <s v="Appliances"/>
    <n v="17.48"/>
    <n v="18"/>
    <n v="-0.51999999999999957"/>
    <n v="-7.7999999999999931E-2"/>
  </r>
  <r>
    <x v="1877"/>
    <d v="2016-03-24T00:00:00"/>
    <d v="2016-03-30T00:00:00"/>
    <x v="2"/>
    <x v="5"/>
    <x v="2"/>
    <s v="Ben Peterman"/>
    <s v="Home Office"/>
    <s v="Coral Springs"/>
    <x v="8"/>
    <n v="33065"/>
    <s v="South"/>
    <s v="OFF-AP-10002287"/>
    <x v="2"/>
    <s v="Appliances"/>
    <n v="6.992"/>
    <n v="5"/>
    <n v="1.992"/>
    <n v="0.29880000000000001"/>
  </r>
  <r>
    <x v="104"/>
    <d v="2018-06-03T00:00:00"/>
    <d v="2018-06-10T00:00:00"/>
    <x v="0"/>
    <x v="4"/>
    <x v="2"/>
    <s v="Nick Radford"/>
    <s v="Home Office"/>
    <s v="Pembroke Pines"/>
    <x v="8"/>
    <n v="33024"/>
    <s v="South"/>
    <s v="OFF-AP-10002287"/>
    <x v="2"/>
    <s v="Appliances"/>
    <n v="24.472000000000001"/>
    <n v="24.472000000000001"/>
    <n v="0"/>
    <n v="0"/>
  </r>
  <r>
    <x v="1878"/>
    <d v="2018-06-01T00:00:00"/>
    <d v="2018-06-05T00:00:00"/>
    <x v="0"/>
    <x v="4"/>
    <x v="3"/>
    <s v="Barry Blumstein"/>
    <s v="Home Office"/>
    <s v="Toledo"/>
    <x v="22"/>
    <n v="43615"/>
    <s v="East"/>
    <s v="OFF-AP-10002287"/>
    <x v="2"/>
    <s v="Appliances"/>
    <n v="17.48"/>
    <n v="18"/>
    <n v="-0.51999999999999957"/>
    <n v="-7.7999999999999931E-2"/>
  </r>
  <r>
    <x v="1879"/>
    <d v="2018-07-21T00:00:00"/>
    <d v="2018-07-27T00:00:00"/>
    <x v="0"/>
    <x v="10"/>
    <x v="2"/>
    <s v="Cari Schnelling"/>
    <s v="Home Office"/>
    <s v="New York City"/>
    <x v="5"/>
    <n v="10024"/>
    <s v="East"/>
    <s v="OFF-AP-10002287"/>
    <x v="2"/>
    <s v="Appliances"/>
    <n v="17.48"/>
    <n v="18"/>
    <n v="-0.51999999999999957"/>
    <n v="-7.7999999999999931E-2"/>
  </r>
  <r>
    <x v="1880"/>
    <d v="2016-04-25T00:00:00"/>
    <d v="2016-04-28T00:00:00"/>
    <x v="2"/>
    <x v="8"/>
    <x v="0"/>
    <s v="John Lucas"/>
    <s v="Home Office"/>
    <s v="New York City"/>
    <x v="5"/>
    <n v="10035"/>
    <s v="East"/>
    <s v="OFF-AP-10002311"/>
    <x v="2"/>
    <s v="Appliances"/>
    <n v="206.43"/>
    <n v="206.43"/>
    <n v="0"/>
    <n v="0"/>
  </r>
  <r>
    <x v="1881"/>
    <d v="2016-09-03T00:00:00"/>
    <d v="2016-09-05T00:00:00"/>
    <x v="2"/>
    <x v="0"/>
    <x v="0"/>
    <s v="Jennifer Braxton"/>
    <s v="Home Office"/>
    <s v="Bristol"/>
    <x v="25"/>
    <n v="6010"/>
    <s v="East"/>
    <s v="OFF-AP-10002311"/>
    <x v="2"/>
    <s v="Appliances"/>
    <n v="137.62"/>
    <n v="137.62"/>
    <n v="0"/>
    <n v="0"/>
  </r>
  <r>
    <x v="592"/>
    <d v="2017-06-28T00:00:00"/>
    <d v="2017-06-30T00:00:00"/>
    <x v="3"/>
    <x v="4"/>
    <x v="3"/>
    <s v="Becky Pak"/>
    <s v="Corporate"/>
    <s v="Paterson"/>
    <x v="15"/>
    <n v="7501"/>
    <s v="East"/>
    <s v="OFF-AP-10002311"/>
    <x v="2"/>
    <s v="Appliances"/>
    <n v="275.24"/>
    <n v="275.24"/>
    <n v="0"/>
    <n v="0"/>
  </r>
  <r>
    <x v="264"/>
    <d v="2017-11-12T00:00:00"/>
    <d v="2017-11-16T00:00:00"/>
    <x v="3"/>
    <x v="1"/>
    <x v="2"/>
    <s v="Susan Pistek"/>
    <s v="Corporate"/>
    <s v="Parma"/>
    <x v="22"/>
    <n v="44134"/>
    <s v="East"/>
    <s v="OFF-AP-10002311"/>
    <x v="2"/>
    <s v="Appliances"/>
    <n v="110.096"/>
    <n v="110.096"/>
    <n v="0"/>
    <n v="0"/>
  </r>
  <r>
    <x v="1129"/>
    <d v="2015-01-20T00:00:00"/>
    <d v="2015-01-26T00:00:00"/>
    <x v="1"/>
    <x v="6"/>
    <x v="2"/>
    <s v="Xylona Preis"/>
    <s v="Home Office"/>
    <s v="Westland"/>
    <x v="10"/>
    <n v="48185"/>
    <s v="Central"/>
    <s v="OFF-AP-10002311"/>
    <x v="2"/>
    <s v="Appliances"/>
    <n v="247.71600000000001"/>
    <n v="247.71600000000001"/>
    <n v="0"/>
    <n v="0"/>
  </r>
  <r>
    <x v="1882"/>
    <d v="2016-11-11T00:00:00"/>
    <d v="2016-11-11T00:00:00"/>
    <x v="2"/>
    <x v="1"/>
    <x v="1"/>
    <s v="Andrew Gjertsen"/>
    <s v="Home Office"/>
    <s v="Detroit"/>
    <x v="10"/>
    <n v="48234"/>
    <s v="Central"/>
    <s v="OFF-AP-10002311"/>
    <x v="2"/>
    <s v="Appliances"/>
    <n v="123.858"/>
    <n v="123.858"/>
    <n v="0"/>
    <n v="0"/>
  </r>
  <r>
    <x v="1883"/>
    <d v="2016-11-22T00:00:00"/>
    <d v="2016-11-26T00:00:00"/>
    <x v="2"/>
    <x v="1"/>
    <x v="2"/>
    <s v="Harold Pawlan"/>
    <s v="Home Office"/>
    <s v="Fort Worth"/>
    <x v="13"/>
    <n v="76106"/>
    <s v="Central"/>
    <s v="OFF-AP-10002311"/>
    <x v="2"/>
    <s v="Appliances"/>
    <n v="68.81"/>
    <n v="68.81"/>
    <n v="0"/>
    <n v="0"/>
  </r>
  <r>
    <x v="1884"/>
    <d v="2017-12-09T00:00:00"/>
    <d v="2017-12-13T00:00:00"/>
    <x v="3"/>
    <x v="3"/>
    <x v="2"/>
    <s v="Logan Haushalter"/>
    <s v="Corporate"/>
    <s v="Jackson"/>
    <x v="10"/>
    <n v="49201"/>
    <s v="Central"/>
    <s v="OFF-AP-10002311"/>
    <x v="2"/>
    <s v="Appliances"/>
    <n v="61.929000000000002"/>
    <n v="61.929000000000002"/>
    <n v="0"/>
    <n v="0"/>
  </r>
  <r>
    <x v="709"/>
    <d v="2018-07-29T00:00:00"/>
    <d v="2018-08-03T00:00:00"/>
    <x v="0"/>
    <x v="10"/>
    <x v="2"/>
    <s v="Roland Fjeld"/>
    <s v="Home Office"/>
    <s v="Oklahoma City"/>
    <x v="30"/>
    <n v="73120"/>
    <s v="Central"/>
    <s v="OFF-AP-10002311"/>
    <x v="2"/>
    <s v="Appliances"/>
    <n v="137.62"/>
    <n v="137.62"/>
    <n v="0"/>
    <n v="0"/>
  </r>
  <r>
    <x v="1885"/>
    <d v="2018-11-24T00:00:00"/>
    <d v="2018-11-30T00:00:00"/>
    <x v="0"/>
    <x v="1"/>
    <x v="2"/>
    <s v="Jason Gross"/>
    <s v="Home Office"/>
    <s v="Odessa"/>
    <x v="13"/>
    <n v="79762"/>
    <s v="Central"/>
    <s v="OFF-AP-10002311"/>
    <x v="2"/>
    <s v="Appliances"/>
    <n v="13.762"/>
    <n v="13.762"/>
    <n v="0"/>
    <n v="0"/>
  </r>
  <r>
    <x v="1886"/>
    <d v="2017-04-01T00:00:00"/>
    <d v="2017-04-08T00:00:00"/>
    <x v="3"/>
    <x v="8"/>
    <x v="2"/>
    <s v="Barry Blumstein"/>
    <s v="Corporate"/>
    <s v="Sierra Vista"/>
    <x v="18"/>
    <n v="85635"/>
    <s v="West"/>
    <s v="OFF-AP-10002350"/>
    <x v="2"/>
    <s v="Appliances"/>
    <n v="30.143999999999998"/>
    <n v="30.143999999999998"/>
    <n v="0"/>
    <n v="0"/>
  </r>
  <r>
    <x v="1469"/>
    <d v="2017-12-12T00:00:00"/>
    <d v="2017-12-16T00:00:00"/>
    <x v="3"/>
    <x v="3"/>
    <x v="2"/>
    <s v="Roy Franz√∂sisch"/>
    <s v="Corporate"/>
    <s v="Pasadena"/>
    <x v="1"/>
    <n v="91104"/>
    <s v="West"/>
    <s v="OFF-AP-10002350"/>
    <x v="2"/>
    <s v="Appliances"/>
    <n v="56.52"/>
    <n v="56.52"/>
    <n v="0"/>
    <n v="0"/>
  </r>
  <r>
    <x v="1887"/>
    <d v="2018-12-03T00:00:00"/>
    <d v="2018-12-10T00:00:00"/>
    <x v="0"/>
    <x v="3"/>
    <x v="2"/>
    <s v="Matt Collins"/>
    <s v="Home Office"/>
    <s v="Fayetteville"/>
    <x v="9"/>
    <n v="28314"/>
    <s v="South"/>
    <s v="OFF-AP-10002350"/>
    <x v="2"/>
    <s v="Appliances"/>
    <n v="45.216000000000001"/>
    <n v="45.216000000000001"/>
    <n v="0"/>
    <n v="0"/>
  </r>
  <r>
    <x v="1558"/>
    <d v="2015-12-23T00:00:00"/>
    <d v="2015-12-27T00:00:00"/>
    <x v="1"/>
    <x v="3"/>
    <x v="2"/>
    <s v="Tiffany House"/>
    <s v="Home Office"/>
    <s v="New York City"/>
    <x v="5"/>
    <n v="10024"/>
    <s v="East"/>
    <s v="OFF-AP-10002350"/>
    <x v="2"/>
    <s v="Appliances"/>
    <n v="56.52"/>
    <n v="56.52"/>
    <n v="0"/>
    <n v="0"/>
  </r>
  <r>
    <x v="1888"/>
    <d v="2016-04-16T00:00:00"/>
    <d v="2016-04-21T00:00:00"/>
    <x v="2"/>
    <x v="8"/>
    <x v="2"/>
    <s v="Theresa Swint"/>
    <s v="Corporate"/>
    <s v="Toledo"/>
    <x v="22"/>
    <n v="43615"/>
    <s v="East"/>
    <s v="OFF-AP-10002350"/>
    <x v="2"/>
    <s v="Appliances"/>
    <n v="45.216000000000001"/>
    <n v="45.216000000000001"/>
    <n v="0"/>
    <n v="0"/>
  </r>
  <r>
    <x v="918"/>
    <d v="2017-07-22T00:00:00"/>
    <d v="2017-07-26T00:00:00"/>
    <x v="3"/>
    <x v="10"/>
    <x v="2"/>
    <s v="Maureen Fritzler"/>
    <s v="Home Office"/>
    <s v="Columbia"/>
    <x v="14"/>
    <n v="21044"/>
    <s v="East"/>
    <s v="OFF-AP-10002350"/>
    <x v="2"/>
    <s v="Appliances"/>
    <n v="37.68"/>
    <n v="37.68"/>
    <n v="0"/>
    <n v="0"/>
  </r>
  <r>
    <x v="1889"/>
    <d v="2015-12-23T00:00:00"/>
    <d v="2015-12-28T00:00:00"/>
    <x v="1"/>
    <x v="3"/>
    <x v="2"/>
    <s v="Sarah Foster"/>
    <s v="Corporate"/>
    <s v="Richmond"/>
    <x v="33"/>
    <n v="47374"/>
    <s v="Central"/>
    <s v="OFF-AP-10002350"/>
    <x v="2"/>
    <s v="Appliances"/>
    <n v="207.24"/>
    <n v="207.24"/>
    <n v="0"/>
    <n v="0"/>
  </r>
  <r>
    <x v="1890"/>
    <d v="2017-11-12T00:00:00"/>
    <d v="2017-11-15T00:00:00"/>
    <x v="3"/>
    <x v="1"/>
    <x v="3"/>
    <s v="Frank Hawley"/>
    <s v="Home Office"/>
    <s v="La Porte"/>
    <x v="33"/>
    <n v="46350"/>
    <s v="Central"/>
    <s v="OFF-AP-10002350"/>
    <x v="2"/>
    <s v="Appliances"/>
    <n v="37.68"/>
    <n v="37.68"/>
    <n v="0"/>
    <n v="0"/>
  </r>
  <r>
    <x v="1891"/>
    <d v="2016-04-14T00:00:00"/>
    <d v="2016-04-18T00:00:00"/>
    <x v="2"/>
    <x v="8"/>
    <x v="2"/>
    <s v="Theone Pippenger"/>
    <s v="Home Office"/>
    <s v="Springfield"/>
    <x v="23"/>
    <n v="97477"/>
    <s v="West"/>
    <s v="OFF-AP-10002403"/>
    <x v="2"/>
    <s v="Appliances"/>
    <n v="35.207999999999998"/>
    <n v="35.207999999999998"/>
    <n v="0"/>
    <n v="0"/>
  </r>
  <r>
    <x v="1892"/>
    <d v="2018-03-25T00:00:00"/>
    <d v="2018-03-26T00:00:00"/>
    <x v="0"/>
    <x v="5"/>
    <x v="0"/>
    <s v="Christina VanderZanden"/>
    <s v="Home Office"/>
    <s v="Fresno"/>
    <x v="1"/>
    <n v="93727"/>
    <s v="West"/>
    <s v="OFF-AP-10002403"/>
    <x v="2"/>
    <s v="Appliances"/>
    <n v="176.04"/>
    <n v="176.04"/>
    <n v="0"/>
    <n v="0"/>
  </r>
  <r>
    <x v="1893"/>
    <d v="2015-08-12T00:00:00"/>
    <d v="2015-08-16T00:00:00"/>
    <x v="1"/>
    <x v="7"/>
    <x v="2"/>
    <s v="Duane Huffman"/>
    <s v="Corporate"/>
    <s v="Miami"/>
    <x v="8"/>
    <n v="33180"/>
    <s v="South"/>
    <s v="OFF-AP-10002403"/>
    <x v="2"/>
    <s v="Appliances"/>
    <n v="211.24799999999999"/>
    <n v="211.24799999999999"/>
    <n v="0"/>
    <n v="0"/>
  </r>
  <r>
    <x v="1894"/>
    <d v="2017-05-03T00:00:00"/>
    <d v="2017-05-08T00:00:00"/>
    <x v="3"/>
    <x v="2"/>
    <x v="2"/>
    <s v="Christy Brittain"/>
    <s v="Corporate"/>
    <s v="Chicago"/>
    <x v="0"/>
    <n v="60653"/>
    <s v="Central"/>
    <s v="OFF-AP-10002403"/>
    <x v="2"/>
    <s v="Appliances"/>
    <n v="26.405999999999999"/>
    <n v="26.405999999999999"/>
    <n v="0"/>
    <n v="0"/>
  </r>
  <r>
    <x v="1895"/>
    <d v="2017-08-22T00:00:00"/>
    <d v="2017-08-28T00:00:00"/>
    <x v="3"/>
    <x v="7"/>
    <x v="2"/>
    <s v="Craig Reiter"/>
    <s v="Corporate"/>
    <s v="Columbus"/>
    <x v="22"/>
    <n v="43229"/>
    <s v="East"/>
    <s v="OFF-AP-10002439"/>
    <x v="2"/>
    <s v="Appliances"/>
    <n v="113.55200000000001"/>
    <n v="113.55200000000001"/>
    <n v="0"/>
    <n v="0"/>
  </r>
  <r>
    <x v="1896"/>
    <d v="2016-05-10T00:00:00"/>
    <d v="2016-05-10T00:00:00"/>
    <x v="2"/>
    <x v="2"/>
    <x v="1"/>
    <s v="Dennis Pardue"/>
    <s v="Home Office"/>
    <s v="Aurora"/>
    <x v="0"/>
    <n v="60505"/>
    <s v="Central"/>
    <s v="OFF-AP-10002439"/>
    <x v="2"/>
    <s v="Appliances"/>
    <n v="70.97"/>
    <n v="70.97"/>
    <n v="0"/>
    <n v="0"/>
  </r>
  <r>
    <x v="1897"/>
    <d v="2018-08-31T00:00:00"/>
    <d v="2018-09-05T00:00:00"/>
    <x v="0"/>
    <x v="7"/>
    <x v="2"/>
    <s v="Ashley Jarboe"/>
    <s v="Home Office"/>
    <s v="Lawrence"/>
    <x v="33"/>
    <n v="46226"/>
    <s v="Central"/>
    <s v="OFF-AP-10002439"/>
    <x v="2"/>
    <s v="Appliances"/>
    <n v="638.73"/>
    <n v="638.73"/>
    <n v="0"/>
    <n v="0"/>
  </r>
  <r>
    <x v="1898"/>
    <d v="2018-11-04T00:00:00"/>
    <d v="2018-11-04T00:00:00"/>
    <x v="0"/>
    <x v="1"/>
    <x v="1"/>
    <s v="Grant Thornton"/>
    <s v="Home Office"/>
    <s v="Burlington"/>
    <x v="9"/>
    <n v="27217"/>
    <s v="South"/>
    <s v="OFF-AP-10002457"/>
    <x v="2"/>
    <s v="Appliances"/>
    <n v="167.44"/>
    <n v="167.44"/>
    <n v="0"/>
    <n v="0"/>
  </r>
  <r>
    <x v="1899"/>
    <d v="2016-11-16T00:00:00"/>
    <d v="2016-11-22T00:00:00"/>
    <x v="2"/>
    <x v="1"/>
    <x v="2"/>
    <s v="Philisse Overcash"/>
    <s v="Home Office"/>
    <s v="New York City"/>
    <x v="5"/>
    <n v="10011"/>
    <s v="East"/>
    <s v="OFF-AP-10002457"/>
    <x v="2"/>
    <s v="Appliances"/>
    <n v="523.25"/>
    <n v="373.25"/>
    <n v="150"/>
    <n v="22.5"/>
  </r>
  <r>
    <x v="908"/>
    <d v="2017-11-10T00:00:00"/>
    <d v="2017-11-14T00:00:00"/>
    <x v="3"/>
    <x v="1"/>
    <x v="2"/>
    <s v="Paul Prost"/>
    <s v="Corporate"/>
    <s v="Springfield"/>
    <x v="22"/>
    <n v="45503"/>
    <s v="East"/>
    <s v="OFF-AP-10002457"/>
    <x v="2"/>
    <s v="Appliances"/>
    <n v="334.88"/>
    <n v="334.88"/>
    <n v="0"/>
    <n v="0"/>
  </r>
  <r>
    <x v="1900"/>
    <d v="2017-09-01T00:00:00"/>
    <d v="2017-09-05T00:00:00"/>
    <x v="3"/>
    <x v="0"/>
    <x v="2"/>
    <s v="Joseph Airdo"/>
    <s v="Corporate"/>
    <s v="Detroit"/>
    <x v="10"/>
    <n v="48227"/>
    <s v="Central"/>
    <s v="OFF-AP-10002457"/>
    <x v="2"/>
    <s v="Appliances"/>
    <n v="376.74"/>
    <n v="226.74"/>
    <n v="150"/>
    <n v="22.5"/>
  </r>
  <r>
    <x v="1901"/>
    <d v="2017-09-05T00:00:00"/>
    <d v="2017-09-10T00:00:00"/>
    <x v="3"/>
    <x v="0"/>
    <x v="2"/>
    <s v="Gary Hansen"/>
    <s v="Corporate"/>
    <s v="Houston"/>
    <x v="13"/>
    <n v="77070"/>
    <s v="Central"/>
    <s v="OFF-AP-10002457"/>
    <x v="2"/>
    <s v="Appliances"/>
    <n v="62.79"/>
    <n v="62.79"/>
    <n v="0"/>
    <n v="0"/>
  </r>
  <r>
    <x v="1902"/>
    <d v="2018-12-30T00:00:00"/>
    <d v="2019-01-05T00:00:00"/>
    <x v="0"/>
    <x v="3"/>
    <x v="2"/>
    <s v="Chuck Clark"/>
    <s v="Corporate"/>
    <s v="Columbus"/>
    <x v="33"/>
    <n v="47201"/>
    <s v="Central"/>
    <s v="OFF-AP-10002457"/>
    <x v="2"/>
    <s v="Appliances"/>
    <n v="209.3"/>
    <n v="209.3"/>
    <n v="0"/>
    <n v="0"/>
  </r>
  <r>
    <x v="1903"/>
    <d v="2016-12-15T00:00:00"/>
    <d v="2016-12-22T00:00:00"/>
    <x v="2"/>
    <x v="3"/>
    <x v="2"/>
    <s v="Joseph Holt"/>
    <s v="Home Office"/>
    <s v="Seattle"/>
    <x v="6"/>
    <n v="98115"/>
    <s v="West"/>
    <s v="OFF-AP-10002472"/>
    <x v="2"/>
    <s v="Appliances"/>
    <n v="103.92"/>
    <n v="103.92"/>
    <n v="0"/>
    <n v="0"/>
  </r>
  <r>
    <x v="1904"/>
    <d v="2018-07-31T00:00:00"/>
    <d v="2018-08-05T00:00:00"/>
    <x v="0"/>
    <x v="10"/>
    <x v="2"/>
    <s v="Luke Schmidt"/>
    <s v="Home Office"/>
    <s v="Milwaukee"/>
    <x v="16"/>
    <n v="53209"/>
    <s v="Central"/>
    <s v="OFF-AP-10002472"/>
    <x v="2"/>
    <s v="Appliances"/>
    <n v="155.88"/>
    <n v="155.88"/>
    <n v="0"/>
    <n v="0"/>
  </r>
  <r>
    <x v="1905"/>
    <d v="2016-09-28T00:00:00"/>
    <d v="2016-10-05T00:00:00"/>
    <x v="2"/>
    <x v="0"/>
    <x v="2"/>
    <s v="Roy Phan"/>
    <s v="Home Office"/>
    <s v="Los Angeles"/>
    <x v="1"/>
    <n v="90032"/>
    <s v="West"/>
    <s v="OFF-AP-10002495"/>
    <x v="2"/>
    <s v="Appliances"/>
    <n v="186.15"/>
    <n v="186.15"/>
    <n v="0"/>
    <n v="0"/>
  </r>
  <r>
    <x v="1906"/>
    <d v="2018-04-24T00:00:00"/>
    <d v="2018-04-27T00:00:00"/>
    <x v="0"/>
    <x v="8"/>
    <x v="0"/>
    <s v="Damala Kotsonis"/>
    <s v="Home Office"/>
    <s v="Philadelphia"/>
    <x v="12"/>
    <n v="19143"/>
    <s v="East"/>
    <s v="OFF-AP-10002495"/>
    <x v="2"/>
    <s v="Appliances"/>
    <n v="99.28"/>
    <n v="99.28"/>
    <n v="0"/>
    <n v="0"/>
  </r>
  <r>
    <x v="1104"/>
    <d v="2015-08-08T00:00:00"/>
    <d v="2015-08-12T00:00:00"/>
    <x v="1"/>
    <x v="7"/>
    <x v="2"/>
    <s v="Matt Abelman"/>
    <s v="Home Office"/>
    <s v="Trenton"/>
    <x v="10"/>
    <n v="48183"/>
    <s v="Central"/>
    <s v="OFF-AP-10002495"/>
    <x v="2"/>
    <s v="Appliances"/>
    <n v="167.535"/>
    <n v="167.535"/>
    <n v="0"/>
    <n v="0"/>
  </r>
  <r>
    <x v="1907"/>
    <d v="2017-08-09T00:00:00"/>
    <d v="2017-08-12T00:00:00"/>
    <x v="3"/>
    <x v="7"/>
    <x v="0"/>
    <s v="Helen Andreada"/>
    <s v="Home Office"/>
    <s v="Fayetteville"/>
    <x v="9"/>
    <n v="28314"/>
    <s v="South"/>
    <s v="OFF-AP-10002518"/>
    <x v="2"/>
    <s v="Appliances"/>
    <n v="569.53599999999994"/>
    <n v="569.53599999999994"/>
    <n v="0"/>
    <n v="0"/>
  </r>
  <r>
    <x v="1908"/>
    <d v="2018-02-19T00:00:00"/>
    <d v="2018-02-21T00:00:00"/>
    <x v="0"/>
    <x v="11"/>
    <x v="3"/>
    <s v="Nicole Hansen"/>
    <s v="Corporate"/>
    <s v="Roswell"/>
    <x v="19"/>
    <n v="30076"/>
    <s v="South"/>
    <s v="OFF-AP-10002518"/>
    <x v="2"/>
    <s v="Appliances"/>
    <n v="1245.8599999999999"/>
    <n v="1245.8599999999999"/>
    <n v="0"/>
    <n v="0"/>
  </r>
  <r>
    <x v="1237"/>
    <d v="2015-11-01T00:00:00"/>
    <d v="2015-11-05T00:00:00"/>
    <x v="1"/>
    <x v="1"/>
    <x v="2"/>
    <s v="Daniel Lacy"/>
    <s v="Home Office"/>
    <s v="Long Beach"/>
    <x v="5"/>
    <n v="11561"/>
    <s v="East"/>
    <s v="OFF-AP-10002518"/>
    <x v="2"/>
    <s v="Appliances"/>
    <n v="533.94000000000005"/>
    <n v="533.94000000000005"/>
    <n v="0"/>
    <n v="0"/>
  </r>
  <r>
    <x v="1909"/>
    <d v="2016-12-27T00:00:00"/>
    <d v="2016-12-31T00:00:00"/>
    <x v="2"/>
    <x v="3"/>
    <x v="2"/>
    <s v="Brad Thomas"/>
    <s v="Home Office"/>
    <s v="Clinton"/>
    <x v="14"/>
    <n v="20735"/>
    <s v="East"/>
    <s v="OFF-AP-10002518"/>
    <x v="2"/>
    <s v="Appliances"/>
    <n v="355.96"/>
    <n v="355.96"/>
    <n v="0"/>
    <n v="0"/>
  </r>
  <r>
    <x v="682"/>
    <d v="2015-09-08T00:00:00"/>
    <d v="2015-09-12T00:00:00"/>
    <x v="1"/>
    <x v="0"/>
    <x v="2"/>
    <s v="Becky Martin"/>
    <s v="Home Office"/>
    <s v="San Antonio"/>
    <x v="13"/>
    <n v="78207"/>
    <s v="Central"/>
    <s v="OFF-AP-10002518"/>
    <x v="2"/>
    <s v="Appliances"/>
    <n v="177.98"/>
    <n v="177.98"/>
    <n v="0"/>
    <n v="0"/>
  </r>
  <r>
    <x v="451"/>
    <d v="2018-08-07T00:00:00"/>
    <d v="2018-08-11T00:00:00"/>
    <x v="0"/>
    <x v="7"/>
    <x v="2"/>
    <s v="Jeremy Lonsdale"/>
    <s v="Corporate"/>
    <s v="Westminster"/>
    <x v="1"/>
    <n v="92683"/>
    <s v="West"/>
    <s v="OFF-AP-10002534"/>
    <x v="2"/>
    <s v="Appliances"/>
    <n v="1473.1"/>
    <n v="1473.1"/>
    <n v="0"/>
    <n v="0"/>
  </r>
  <r>
    <x v="1910"/>
    <d v="2018-09-14T00:00:00"/>
    <d v="2018-09-17T00:00:00"/>
    <x v="0"/>
    <x v="0"/>
    <x v="0"/>
    <s v="Dorothy Badders"/>
    <s v="Home Office"/>
    <s v="Raleigh"/>
    <x v="9"/>
    <n v="27604"/>
    <s v="South"/>
    <s v="OFF-AP-10002534"/>
    <x v="2"/>
    <s v="Appliances"/>
    <n v="942.78399999999999"/>
    <n v="942.78399999999999"/>
    <n v="0"/>
    <n v="0"/>
  </r>
  <r>
    <x v="1911"/>
    <d v="2015-03-03T00:00:00"/>
    <d v="2015-03-07T00:00:00"/>
    <x v="1"/>
    <x v="5"/>
    <x v="2"/>
    <s v="Sam Craven"/>
    <s v="Home Office"/>
    <s v="Houston"/>
    <x v="13"/>
    <n v="77095"/>
    <s v="Central"/>
    <s v="OFF-AP-10002534"/>
    <x v="2"/>
    <s v="Appliances"/>
    <n v="176.77199999999999"/>
    <n v="176.77199999999999"/>
    <n v="0"/>
    <n v="0"/>
  </r>
  <r>
    <x v="1912"/>
    <d v="2017-08-13T00:00:00"/>
    <d v="2017-08-19T00:00:00"/>
    <x v="3"/>
    <x v="7"/>
    <x v="2"/>
    <s v="Carol Triggs"/>
    <s v="Corporate"/>
    <s v="Irving"/>
    <x v="13"/>
    <n v="75061"/>
    <s v="Central"/>
    <s v="OFF-AP-10002534"/>
    <x v="2"/>
    <s v="Appliances"/>
    <n v="58.923999999999999"/>
    <n v="58.923999999999999"/>
    <n v="0"/>
    <n v="0"/>
  </r>
  <r>
    <x v="1384"/>
    <d v="2018-12-02T00:00:00"/>
    <d v="2018-12-04T00:00:00"/>
    <x v="0"/>
    <x v="3"/>
    <x v="3"/>
    <s v="Joy Smith"/>
    <s v="Home Office"/>
    <s v="Houston"/>
    <x v="13"/>
    <n v="77036"/>
    <s v="Central"/>
    <s v="OFF-AP-10002534"/>
    <x v="2"/>
    <s v="Appliances"/>
    <n v="294.62"/>
    <n v="294.62"/>
    <n v="0"/>
    <n v="0"/>
  </r>
  <r>
    <x v="776"/>
    <d v="2017-04-22T00:00:00"/>
    <d v="2017-04-29T00:00:00"/>
    <x v="3"/>
    <x v="8"/>
    <x v="2"/>
    <s v="Tanja Norvell"/>
    <s v="Corporate"/>
    <s v="Phoenix"/>
    <x v="18"/>
    <n v="85023"/>
    <s v="West"/>
    <s v="OFF-AP-10002578"/>
    <x v="2"/>
    <s v="Appliances"/>
    <n v="78.272000000000006"/>
    <n v="78.272000000000006"/>
    <n v="0"/>
    <n v="0"/>
  </r>
  <r>
    <x v="530"/>
    <d v="2018-09-29T00:00:00"/>
    <d v="2018-10-02T00:00:00"/>
    <x v="0"/>
    <x v="0"/>
    <x v="0"/>
    <s v="Patrick Gardner"/>
    <s v="Home Office"/>
    <s v="Bakersfield"/>
    <x v="1"/>
    <n v="93309"/>
    <s v="West"/>
    <s v="OFF-AP-10002578"/>
    <x v="2"/>
    <s v="Appliances"/>
    <n v="97.84"/>
    <n v="97.84"/>
    <n v="0"/>
    <n v="0"/>
  </r>
  <r>
    <x v="1913"/>
    <d v="2015-03-11T00:00:00"/>
    <d v="2015-03-13T00:00:00"/>
    <x v="1"/>
    <x v="5"/>
    <x v="3"/>
    <s v="Filia McAdams"/>
    <s v="Home Office"/>
    <s v="Richmond"/>
    <x v="21"/>
    <n v="40475"/>
    <s v="South"/>
    <s v="OFF-AP-10002578"/>
    <x v="2"/>
    <s v="Appliances"/>
    <n v="146.76"/>
    <n v="146.76"/>
    <n v="0"/>
    <n v="0"/>
  </r>
  <r>
    <x v="1914"/>
    <d v="2018-09-11T00:00:00"/>
    <d v="2018-09-13T00:00:00"/>
    <x v="0"/>
    <x v="0"/>
    <x v="3"/>
    <s v="Shahid Shariari"/>
    <s v="Corporate"/>
    <s v="Georgetown"/>
    <x v="21"/>
    <n v="40324"/>
    <s v="South"/>
    <s v="OFF-AP-10002578"/>
    <x v="2"/>
    <s v="Appliances"/>
    <n v="195.68"/>
    <n v="195.68"/>
    <n v="0"/>
    <n v="0"/>
  </r>
  <r>
    <x v="1915"/>
    <d v="2016-09-28T00:00:00"/>
    <d v="2016-10-03T00:00:00"/>
    <x v="2"/>
    <x v="0"/>
    <x v="3"/>
    <s v="Jennifer Jackson"/>
    <s v="Home Office"/>
    <s v="New York City"/>
    <x v="5"/>
    <n v="10035"/>
    <s v="East"/>
    <s v="OFF-AP-10002578"/>
    <x v="2"/>
    <s v="Appliances"/>
    <n v="293.52"/>
    <n v="293.52"/>
    <n v="0"/>
    <n v="0"/>
  </r>
  <r>
    <x v="1916"/>
    <d v="2018-08-15T00:00:00"/>
    <d v="2018-08-21T00:00:00"/>
    <x v="0"/>
    <x v="7"/>
    <x v="2"/>
    <s v="James Galang"/>
    <s v="Home Office"/>
    <s v="Plainfield"/>
    <x v="15"/>
    <n v="7060"/>
    <s v="East"/>
    <s v="OFF-AP-10002578"/>
    <x v="2"/>
    <s v="Appliances"/>
    <n v="97.84"/>
    <n v="97.84"/>
    <n v="0"/>
    <n v="0"/>
  </r>
  <r>
    <x v="1917"/>
    <d v="2016-04-19T00:00:00"/>
    <d v="2016-04-25T00:00:00"/>
    <x v="2"/>
    <x v="8"/>
    <x v="2"/>
    <s v="Patrick Gardner"/>
    <s v="Home Office"/>
    <s v="Carrollton"/>
    <x v="13"/>
    <n v="75007"/>
    <s v="Central"/>
    <s v="OFF-AP-10002578"/>
    <x v="2"/>
    <s v="Appliances"/>
    <n v="19.568000000000001"/>
    <n v="18"/>
    <n v="1.5680000000000014"/>
    <n v="0.23520000000000019"/>
  </r>
  <r>
    <x v="1918"/>
    <d v="2016-04-17T00:00:00"/>
    <d v="2016-04-21T00:00:00"/>
    <x v="2"/>
    <x v="8"/>
    <x v="2"/>
    <s v="George Ashbrook"/>
    <s v="Home Office"/>
    <s v="San Francisco"/>
    <x v="1"/>
    <n v="94122"/>
    <s v="West"/>
    <s v="OFF-AP-10002651"/>
    <x v="2"/>
    <s v="Appliances"/>
    <n v="1447.65"/>
    <n v="1447.65"/>
    <n v="0"/>
    <n v="0"/>
  </r>
  <r>
    <x v="767"/>
    <d v="2016-09-24T00:00:00"/>
    <d v="2016-09-28T00:00:00"/>
    <x v="2"/>
    <x v="0"/>
    <x v="2"/>
    <s v="Shaun Chance"/>
    <s v="Home Office"/>
    <s v="Los Angeles"/>
    <x v="1"/>
    <n v="90032"/>
    <s v="West"/>
    <s v="OFF-AP-10002651"/>
    <x v="2"/>
    <s v="Appliances"/>
    <n v="1158.1199999999999"/>
    <n v="1158.1199999999999"/>
    <n v="0"/>
    <n v="0"/>
  </r>
  <r>
    <x v="1919"/>
    <d v="2018-11-11T00:00:00"/>
    <d v="2018-11-16T00:00:00"/>
    <x v="0"/>
    <x v="1"/>
    <x v="3"/>
    <s v="Brenda Bowman"/>
    <s v="Corporate"/>
    <s v="Fort Lauderdale"/>
    <x v="8"/>
    <n v="33311"/>
    <s v="South"/>
    <s v="OFF-AP-10002651"/>
    <x v="2"/>
    <s v="Appliances"/>
    <n v="1158.1199999999999"/>
    <n v="1158.1199999999999"/>
    <n v="0"/>
    <n v="0"/>
  </r>
  <r>
    <x v="1920"/>
    <d v="2015-12-28T00:00:00"/>
    <d v="2016-01-01T00:00:00"/>
    <x v="1"/>
    <x v="3"/>
    <x v="2"/>
    <s v="Anthony Jacobs"/>
    <s v="Corporate"/>
    <s v="Beverly"/>
    <x v="26"/>
    <n v="1915"/>
    <s v="East"/>
    <s v="OFF-AP-10002651"/>
    <x v="2"/>
    <s v="Appliances"/>
    <n v="1737.18"/>
    <n v="1737.18"/>
    <n v="0"/>
    <n v="0"/>
  </r>
  <r>
    <x v="1921"/>
    <d v="2016-04-07T00:00:00"/>
    <d v="2016-04-11T00:00:00"/>
    <x v="2"/>
    <x v="8"/>
    <x v="2"/>
    <s v="Peter Fuller"/>
    <s v="Home Office"/>
    <s v="San Antonio"/>
    <x v="13"/>
    <n v="78207"/>
    <s v="Central"/>
    <s v="OFF-AP-10002651"/>
    <x v="2"/>
    <s v="Appliances"/>
    <n v="463.24799999999999"/>
    <n v="463.24799999999999"/>
    <n v="0"/>
    <n v="0"/>
  </r>
  <r>
    <x v="1922"/>
    <d v="2017-10-15T00:00:00"/>
    <d v="2017-10-21T00:00:00"/>
    <x v="3"/>
    <x v="9"/>
    <x v="2"/>
    <s v="Cynthia Delaney"/>
    <s v="Home Office"/>
    <s v="Oklahoma City"/>
    <x v="30"/>
    <n v="73120"/>
    <s v="Central"/>
    <s v="OFF-AP-10002651"/>
    <x v="1"/>
    <s v="Appliances"/>
    <n v="868.59"/>
    <n v="868.59"/>
    <n v="0"/>
    <n v="0"/>
  </r>
  <r>
    <x v="1923"/>
    <d v="2018-12-08T00:00:00"/>
    <d v="2018-12-12T00:00:00"/>
    <x v="0"/>
    <x v="3"/>
    <x v="3"/>
    <s v="Alan Schoenberger"/>
    <s v="Corporate"/>
    <s v="San Francisco"/>
    <x v="1"/>
    <n v="94109"/>
    <s v="West"/>
    <s v="OFF-AP-10002670"/>
    <x v="2"/>
    <s v="Appliances"/>
    <n v="69.48"/>
    <n v="69.48"/>
    <n v="0"/>
    <n v="0"/>
  </r>
  <r>
    <x v="1924"/>
    <d v="2018-05-26T00:00:00"/>
    <d v="2018-05-29T00:00:00"/>
    <x v="0"/>
    <x v="2"/>
    <x v="0"/>
    <s v="Kimberly Carter"/>
    <s v="Corporate"/>
    <s v="Louisville"/>
    <x v="21"/>
    <n v="40214"/>
    <s v="South"/>
    <s v="OFF-AP-10002670"/>
    <x v="2"/>
    <s v="Appliances"/>
    <n v="208.44"/>
    <n v="208.44"/>
    <n v="0"/>
    <n v="0"/>
  </r>
  <r>
    <x v="545"/>
    <d v="2018-10-30T00:00:00"/>
    <d v="2018-11-05T00:00:00"/>
    <x v="0"/>
    <x v="9"/>
    <x v="2"/>
    <s v="Jamie Kunitz"/>
    <s v="Corporate"/>
    <s v="San Francisco"/>
    <x v="1"/>
    <n v="94122"/>
    <s v="West"/>
    <s v="OFF-AP-10002684"/>
    <x v="2"/>
    <s v="Appliances"/>
    <n v="1702.12"/>
    <n v="1702.12"/>
    <n v="0"/>
    <n v="0"/>
  </r>
  <r>
    <x v="1925"/>
    <d v="2017-12-18T00:00:00"/>
    <d v="2017-12-20T00:00:00"/>
    <x v="3"/>
    <x v="3"/>
    <x v="3"/>
    <s v="Alan Haines"/>
    <s v="Corporate"/>
    <s v="Tamarac"/>
    <x v="8"/>
    <n v="33319"/>
    <s v="South"/>
    <s v="OFF-AP-10002684"/>
    <x v="2"/>
    <s v="Appliances"/>
    <n v="194.52799999999999"/>
    <n v="194.52799999999999"/>
    <n v="0"/>
    <n v="0"/>
  </r>
  <r>
    <x v="1926"/>
    <d v="2018-11-18T00:00:00"/>
    <d v="2018-11-23T00:00:00"/>
    <x v="0"/>
    <x v="1"/>
    <x v="3"/>
    <s v="Jim Sink"/>
    <s v="Corporate"/>
    <s v="Miramar"/>
    <x v="8"/>
    <n v="33023"/>
    <s v="South"/>
    <s v="OFF-AP-10002684"/>
    <x v="2"/>
    <s v="Appliances"/>
    <n v="389.05599999999998"/>
    <n v="389.05599999999998"/>
    <n v="0"/>
    <n v="0"/>
  </r>
  <r>
    <x v="1927"/>
    <d v="2016-07-09T00:00:00"/>
    <d v="2016-07-13T00:00:00"/>
    <x v="2"/>
    <x v="10"/>
    <x v="2"/>
    <s v="Kean Nguyen"/>
    <s v="Corporate"/>
    <s v="Dallas"/>
    <x v="13"/>
    <n v="75220"/>
    <s v="Central"/>
    <s v="OFF-AP-10002684"/>
    <x v="2"/>
    <s v="Appliances"/>
    <n v="48.631999999999998"/>
    <n v="48.631999999999998"/>
    <n v="0"/>
    <n v="0"/>
  </r>
  <r>
    <x v="934"/>
    <d v="2017-05-30T00:00:00"/>
    <d v="2017-06-04T00:00:00"/>
    <x v="3"/>
    <x v="2"/>
    <x v="2"/>
    <s v="Eugene Moren"/>
    <s v="Corporate"/>
    <s v="Superior"/>
    <x v="16"/>
    <n v="54880"/>
    <s v="Central"/>
    <s v="OFF-AP-10002684"/>
    <x v="2"/>
    <s v="Appliances"/>
    <n v="364.74"/>
    <n v="364.74"/>
    <n v="0"/>
    <n v="0"/>
  </r>
  <r>
    <x v="1928"/>
    <d v="2018-04-21T00:00:00"/>
    <d v="2018-04-25T00:00:00"/>
    <x v="0"/>
    <x v="8"/>
    <x v="3"/>
    <s v="Shirley Jackson"/>
    <s v="Home Office"/>
    <s v="Houston"/>
    <x v="13"/>
    <n v="77036"/>
    <s v="Central"/>
    <s v="OFF-AP-10002684"/>
    <x v="2"/>
    <s v="Appliances"/>
    <n v="97.263999999999996"/>
    <n v="97.263999999999996"/>
    <n v="0"/>
    <n v="0"/>
  </r>
  <r>
    <x v="1929"/>
    <d v="2015-11-22T00:00:00"/>
    <d v="2015-11-27T00:00:00"/>
    <x v="1"/>
    <x v="1"/>
    <x v="2"/>
    <s v="Ruben Ausman"/>
    <s v="Home Office"/>
    <s v="Columbus"/>
    <x v="19"/>
    <n v="31907"/>
    <s v="South"/>
    <s v="OFF-AP-10002734"/>
    <x v="2"/>
    <s v="Appliances"/>
    <n v="675.12"/>
    <n v="675.12"/>
    <n v="0"/>
    <n v="0"/>
  </r>
  <r>
    <x v="1930"/>
    <d v="2015-03-31T00:00:00"/>
    <d v="2015-04-05T00:00:00"/>
    <x v="1"/>
    <x v="5"/>
    <x v="2"/>
    <s v="Alex Avila"/>
    <s v="Home Office"/>
    <s v="San Francisco"/>
    <x v="1"/>
    <n v="94122"/>
    <s v="West"/>
    <s v="OFF-AP-10002765"/>
    <x v="2"/>
    <s v="Appliances"/>
    <n v="52.98"/>
    <n v="100"/>
    <n v="-47.02"/>
    <n v="-7.0529999999999999"/>
  </r>
  <r>
    <x v="511"/>
    <d v="2016-08-25T00:00:00"/>
    <d v="2016-08-30T00:00:00"/>
    <x v="2"/>
    <x v="7"/>
    <x v="2"/>
    <s v="Nancy Lomonaco"/>
    <s v="Home Office"/>
    <s v="Los Angeles"/>
    <x v="1"/>
    <n v="90045"/>
    <s v="West"/>
    <s v="OFF-AP-10002765"/>
    <x v="2"/>
    <s v="Appliances"/>
    <n v="105.96"/>
    <n v="105.96"/>
    <n v="0"/>
    <n v="0"/>
  </r>
  <r>
    <x v="1931"/>
    <d v="2018-12-02T00:00:00"/>
    <d v="2018-12-03T00:00:00"/>
    <x v="0"/>
    <x v="3"/>
    <x v="1"/>
    <s v="Alice McCarthy"/>
    <s v="Home Office"/>
    <s v="Los Angeles"/>
    <x v="1"/>
    <n v="90032"/>
    <s v="West"/>
    <s v="OFF-AP-10002765"/>
    <x v="2"/>
    <s v="Appliances"/>
    <n v="79.47"/>
    <n v="100"/>
    <n v="-20.53"/>
    <n v="-3.0794999999999999"/>
  </r>
  <r>
    <x v="47"/>
    <d v="2017-11-24T00:00:00"/>
    <d v="2017-11-30T00:00:00"/>
    <x v="3"/>
    <x v="1"/>
    <x v="2"/>
    <s v="Sample Company A"/>
    <s v="Home Office"/>
    <s v="Hialeah"/>
    <x v="8"/>
    <n v="33012"/>
    <s v="South"/>
    <s v="OFF-AP-10002765"/>
    <x v="2"/>
    <s v="Appliances"/>
    <n v="42.384"/>
    <n v="42.384"/>
    <n v="0"/>
    <n v="0"/>
  </r>
  <r>
    <x v="464"/>
    <d v="2015-08-05T00:00:00"/>
    <d v="2015-08-07T00:00:00"/>
    <x v="1"/>
    <x v="7"/>
    <x v="3"/>
    <s v="Ricardo Sperren"/>
    <s v="Home Office"/>
    <s v="Meriden"/>
    <x v="25"/>
    <n v="6450"/>
    <s v="East"/>
    <s v="OFF-AP-10002765"/>
    <x v="2"/>
    <s v="Appliances"/>
    <n v="79.47"/>
    <n v="79.47"/>
    <n v="0"/>
    <n v="0"/>
  </r>
  <r>
    <x v="645"/>
    <d v="2017-12-26T00:00:00"/>
    <d v="2018-01-02T00:00:00"/>
    <x v="3"/>
    <x v="3"/>
    <x v="2"/>
    <s v="Brenda Bowman"/>
    <s v="Corporate"/>
    <s v="Vineland"/>
    <x v="15"/>
    <n v="8360"/>
    <s v="East"/>
    <s v="OFF-AP-10002765"/>
    <x v="2"/>
    <s v="Appliances"/>
    <n v="26.49"/>
    <n v="26.49"/>
    <n v="0"/>
    <n v="0"/>
  </r>
  <r>
    <x v="1932"/>
    <d v="2016-11-21T00:00:00"/>
    <d v="2016-11-23T00:00:00"/>
    <x v="2"/>
    <x v="1"/>
    <x v="3"/>
    <s v="Eudokia Martin"/>
    <s v="Home Office"/>
    <s v="Phoenix"/>
    <x v="18"/>
    <n v="85023"/>
    <s v="West"/>
    <s v="OFF-AP-10002867"/>
    <x v="2"/>
    <s v="Appliances"/>
    <n v="325.63200000000001"/>
    <n v="100"/>
    <n v="225.63200000000001"/>
    <n v="33.844799999999999"/>
  </r>
  <r>
    <x v="1933"/>
    <d v="2017-11-18T00:00:00"/>
    <d v="2017-11-22T00:00:00"/>
    <x v="3"/>
    <x v="1"/>
    <x v="2"/>
    <s v="Tracy Collins"/>
    <s v="Corporate"/>
    <s v="Los Angeles"/>
    <x v="1"/>
    <n v="90008"/>
    <s v="West"/>
    <s v="OFF-AP-10002867"/>
    <x v="2"/>
    <s v="Appliances"/>
    <n v="67.84"/>
    <n v="67.84"/>
    <n v="0"/>
    <n v="0"/>
  </r>
  <r>
    <x v="798"/>
    <d v="2018-08-21T00:00:00"/>
    <d v="2018-08-22T00:00:00"/>
    <x v="0"/>
    <x v="7"/>
    <x v="0"/>
    <s v="Patrick Ryan"/>
    <s v="Corporate"/>
    <s v="Oakland"/>
    <x v="1"/>
    <n v="94601"/>
    <s v="West"/>
    <s v="OFF-AP-10002867"/>
    <x v="2"/>
    <s v="Appliances"/>
    <n v="203.52"/>
    <n v="186.52"/>
    <n v="17"/>
    <n v="2.5499999999999998"/>
  </r>
  <r>
    <x v="443"/>
    <d v="2018-11-25T00:00:00"/>
    <d v="2018-11-30T00:00:00"/>
    <x v="0"/>
    <x v="1"/>
    <x v="2"/>
    <s v="Rose O'Brian"/>
    <s v="Consumer"/>
    <s v="Houston"/>
    <x v="13"/>
    <n v="77070"/>
    <s v="Central"/>
    <s v="OFF-AP-10002867"/>
    <x v="2"/>
    <s v="Appliances"/>
    <n v="67.84"/>
    <n v="67.84"/>
    <n v="0"/>
    <n v="0"/>
  </r>
  <r>
    <x v="987"/>
    <d v="2015-06-09T00:00:00"/>
    <d v="2015-06-14T00:00:00"/>
    <x v="1"/>
    <x v="4"/>
    <x v="2"/>
    <s v="Brosina Hoffman"/>
    <s v="Consumer"/>
    <s v="Los Angeles"/>
    <x v="1"/>
    <n v="90032"/>
    <s v="West"/>
    <s v="OFF-AP-10002892"/>
    <x v="2"/>
    <s v="Appliances"/>
    <n v="114.9"/>
    <n v="114.9"/>
    <n v="0"/>
    <n v="0"/>
  </r>
  <r>
    <x v="1934"/>
    <d v="2015-11-11T00:00:00"/>
    <d v="2015-11-13T00:00:00"/>
    <x v="1"/>
    <x v="1"/>
    <x v="0"/>
    <s v="Mary Zewe"/>
    <s v="Home Office"/>
    <s v="Seattle"/>
    <x v="6"/>
    <n v="98115"/>
    <s v="West"/>
    <s v="OFF-AP-10002892"/>
    <x v="2"/>
    <s v="Appliances"/>
    <n v="22.98"/>
    <n v="18"/>
    <n v="4.9800000000000004"/>
    <n v="0.747"/>
  </r>
  <r>
    <x v="1935"/>
    <d v="2017-08-01T00:00:00"/>
    <d v="2017-08-01T00:00:00"/>
    <x v="3"/>
    <x v="7"/>
    <x v="1"/>
    <s v="Thomas Seio"/>
    <s v="Corporate"/>
    <s v="Riverside"/>
    <x v="1"/>
    <n v="92503"/>
    <s v="West"/>
    <s v="OFF-AP-10002892"/>
    <x v="2"/>
    <s v="Appliances"/>
    <n v="45.96"/>
    <n v="45.96"/>
    <n v="0"/>
    <n v="0"/>
  </r>
  <r>
    <x v="1936"/>
    <d v="2015-10-05T00:00:00"/>
    <d v="2015-10-10T00:00:00"/>
    <x v="1"/>
    <x v="9"/>
    <x v="3"/>
    <s v="Brian Derr"/>
    <s v="Home Office"/>
    <s v="Columbus"/>
    <x v="22"/>
    <n v="43229"/>
    <s v="East"/>
    <s v="OFF-AP-10002892"/>
    <x v="2"/>
    <s v="Appliances"/>
    <n v="91.92"/>
    <n v="91.92"/>
    <n v="0"/>
    <n v="0"/>
  </r>
  <r>
    <x v="1121"/>
    <d v="2016-07-23T00:00:00"/>
    <d v="2016-07-27T00:00:00"/>
    <x v="2"/>
    <x v="10"/>
    <x v="2"/>
    <s v="Tracy Hopkins"/>
    <s v="Home Office"/>
    <s v="New York City"/>
    <x v="5"/>
    <n v="10009"/>
    <s v="East"/>
    <s v="OFF-AP-10002892"/>
    <x v="2"/>
    <s v="Appliances"/>
    <n v="68.94"/>
    <n v="68.94"/>
    <n v="0"/>
    <n v="0"/>
  </r>
  <r>
    <x v="1937"/>
    <d v="2017-07-17T00:00:00"/>
    <d v="2017-07-22T00:00:00"/>
    <x v="3"/>
    <x v="10"/>
    <x v="2"/>
    <s v="Annie Thurman"/>
    <s v="Corporate"/>
    <s v="New York City"/>
    <x v="5"/>
    <n v="10024"/>
    <s v="East"/>
    <s v="OFF-AP-10002892"/>
    <x v="2"/>
    <s v="Appliances"/>
    <n v="45.96"/>
    <n v="45.96"/>
    <n v="0"/>
    <n v="0"/>
  </r>
  <r>
    <x v="1938"/>
    <d v="2017-12-11T00:00:00"/>
    <d v="2017-12-14T00:00:00"/>
    <x v="3"/>
    <x v="3"/>
    <x v="0"/>
    <s v="Steve Chapman"/>
    <s v="Corporate"/>
    <s v="Springfield"/>
    <x v="22"/>
    <n v="45503"/>
    <s v="East"/>
    <s v="OFF-AP-10002892"/>
    <x v="2"/>
    <s v="Appliances"/>
    <n v="73.536000000000001"/>
    <n v="73.536000000000001"/>
    <n v="0"/>
    <n v="0"/>
  </r>
  <r>
    <x v="1939"/>
    <d v="2016-03-01T00:00:00"/>
    <d v="2016-03-05T00:00:00"/>
    <x v="2"/>
    <x v="5"/>
    <x v="2"/>
    <s v="Resi P√∂lking"/>
    <s v="Home Office"/>
    <s v="Philadelphia"/>
    <x v="12"/>
    <n v="19120"/>
    <s v="East"/>
    <s v="OFF-AP-10002906"/>
    <x v="2"/>
    <s v="Appliances"/>
    <n v="3.552"/>
    <n v="5"/>
    <n v="-1.448"/>
    <n v="-0.21719999999999998"/>
  </r>
  <r>
    <x v="1782"/>
    <d v="2016-12-19T00:00:00"/>
    <d v="2016-12-20T00:00:00"/>
    <x v="2"/>
    <x v="3"/>
    <x v="0"/>
    <s v="Jay Kimmel"/>
    <s v="Home Office"/>
    <s v="Philadelphia"/>
    <x v="12"/>
    <n v="19143"/>
    <s v="East"/>
    <s v="OFF-AP-10002906"/>
    <x v="2"/>
    <s v="Appliances"/>
    <n v="3.552"/>
    <n v="5"/>
    <n v="-1.448"/>
    <n v="-0.21719999999999998"/>
  </r>
  <r>
    <x v="830"/>
    <d v="2018-10-23T00:00:00"/>
    <d v="2018-10-24T00:00:00"/>
    <x v="0"/>
    <x v="9"/>
    <x v="0"/>
    <s v="Adam Hart"/>
    <s v="Home Office"/>
    <s v="Cranston"/>
    <x v="4"/>
    <n v="2920"/>
    <s v="East"/>
    <s v="OFF-AP-10002906"/>
    <x v="2"/>
    <s v="Appliances"/>
    <n v="2.2200000000000002"/>
    <n v="80"/>
    <n v="-77.78"/>
    <n v="-11.667"/>
  </r>
  <r>
    <x v="1940"/>
    <d v="2016-03-21T00:00:00"/>
    <d v="2016-03-26T00:00:00"/>
    <x v="2"/>
    <x v="5"/>
    <x v="2"/>
    <s v="Julia West"/>
    <s v="Home Office"/>
    <s v="Jacksonville"/>
    <x v="9"/>
    <n v="28540"/>
    <s v="South"/>
    <s v="OFF-AP-10002945"/>
    <x v="2"/>
    <s v="Appliances"/>
    <n v="962.08"/>
    <n v="962.08"/>
    <n v="0"/>
    <n v="0"/>
  </r>
  <r>
    <x v="1941"/>
    <d v="2017-12-01T00:00:00"/>
    <d v="2017-12-03T00:00:00"/>
    <x v="3"/>
    <x v="3"/>
    <x v="3"/>
    <s v="Jonathan Doherty"/>
    <s v="Corporate"/>
    <s v="Richmond"/>
    <x v="17"/>
    <n v="23223"/>
    <s v="South"/>
    <s v="OFF-AP-10002945"/>
    <x v="1"/>
    <s v="Appliances"/>
    <n v="2104.5500000000002"/>
    <n v="1604.5500000000002"/>
    <n v="500"/>
    <n v="75"/>
  </r>
  <r>
    <x v="1525"/>
    <d v="2015-09-14T00:00:00"/>
    <d v="2015-09-14T00:00:00"/>
    <x v="1"/>
    <x v="0"/>
    <x v="1"/>
    <s v="Darrin Martin"/>
    <s v="Home Office"/>
    <s v="New York City"/>
    <x v="5"/>
    <n v="10009"/>
    <s v="East"/>
    <s v="OFF-AP-10002945"/>
    <x v="2"/>
    <s v="Appliances"/>
    <n v="601.29999999999995"/>
    <n v="601.29999999999995"/>
    <n v="0"/>
    <n v="0"/>
  </r>
  <r>
    <x v="1424"/>
    <d v="2017-03-17T00:00:00"/>
    <d v="2017-03-17T00:00:00"/>
    <x v="3"/>
    <x v="5"/>
    <x v="1"/>
    <s v="Gary Zandusky"/>
    <s v="Home Office"/>
    <s v="Columbia"/>
    <x v="14"/>
    <n v="21044"/>
    <s v="East"/>
    <s v="OFF-AP-10002945"/>
    <x v="1"/>
    <s v="Appliances"/>
    <n v="901.95"/>
    <n v="901.95"/>
    <n v="0"/>
    <n v="0"/>
  </r>
  <r>
    <x v="1099"/>
    <d v="2017-12-01T00:00:00"/>
    <d v="2017-12-06T00:00:00"/>
    <x v="3"/>
    <x v="3"/>
    <x v="3"/>
    <s v="Eva Jacobs"/>
    <s v="Home Office"/>
    <s v="Franklin"/>
    <x v="26"/>
    <n v="2038"/>
    <s v="East"/>
    <s v="OFF-AP-10002945"/>
    <x v="1"/>
    <s v="Appliances"/>
    <n v="901.95"/>
    <n v="901.95"/>
    <n v="0"/>
    <n v="0"/>
  </r>
  <r>
    <x v="1737"/>
    <d v="2018-01-15T00:00:00"/>
    <d v="2018-01-18T00:00:00"/>
    <x v="0"/>
    <x v="6"/>
    <x v="0"/>
    <s v="Robert Waldorf"/>
    <s v="Corporate"/>
    <s v="Philadelphia"/>
    <x v="12"/>
    <n v="19134"/>
    <s v="East"/>
    <s v="OFF-AP-10002945"/>
    <x v="2"/>
    <s v="Appliances"/>
    <n v="1924.16"/>
    <n v="1924.16"/>
    <n v="0"/>
    <n v="0"/>
  </r>
  <r>
    <x v="665"/>
    <d v="2015-06-01T00:00:00"/>
    <d v="2015-06-06T00:00:00"/>
    <x v="1"/>
    <x v="4"/>
    <x v="3"/>
    <s v="Dianna Wilson"/>
    <s v="Corporate"/>
    <s v="Lakeville"/>
    <x v="37"/>
    <n v="55044"/>
    <s v="Central"/>
    <s v="OFF-AP-10002945"/>
    <x v="2"/>
    <s v="Appliances"/>
    <n v="1503.25"/>
    <n v="1503.25"/>
    <n v="0"/>
    <n v="0"/>
  </r>
  <r>
    <x v="783"/>
    <d v="2017-07-14T00:00:00"/>
    <d v="2017-07-18T00:00:00"/>
    <x v="3"/>
    <x v="10"/>
    <x v="2"/>
    <s v="Raymond Buch"/>
    <s v="Corporate"/>
    <s v="San Francisco"/>
    <x v="1"/>
    <n v="94122"/>
    <s v="West"/>
    <s v="OFF-AP-10002998"/>
    <x v="2"/>
    <s v="Appliances"/>
    <n v="151.62"/>
    <n v="151.62"/>
    <n v="0"/>
    <n v="0"/>
  </r>
  <r>
    <x v="1942"/>
    <d v="2017-11-03T00:00:00"/>
    <d v="2017-11-08T00:00:00"/>
    <x v="3"/>
    <x v="1"/>
    <x v="2"/>
    <s v="Xylona Preis"/>
    <s v="Home Office"/>
    <s v="Los Angeles"/>
    <x v="1"/>
    <n v="90049"/>
    <s v="West"/>
    <s v="OFF-AP-10002998"/>
    <x v="2"/>
    <s v="Appliances"/>
    <n v="43.32"/>
    <n v="43.32"/>
    <n v="0"/>
    <n v="0"/>
  </r>
  <r>
    <x v="1943"/>
    <d v="2015-12-26T00:00:00"/>
    <d v="2015-12-31T00:00:00"/>
    <x v="1"/>
    <x v="3"/>
    <x v="2"/>
    <s v="Maureen Gnade"/>
    <s v="Home Office"/>
    <s v="Philadelphia"/>
    <x v="12"/>
    <n v="19134"/>
    <s v="East"/>
    <s v="OFF-AP-10002998"/>
    <x v="2"/>
    <s v="Appliances"/>
    <n v="34.655999999999999"/>
    <n v="34.655999999999999"/>
    <n v="0"/>
    <n v="0"/>
  </r>
  <r>
    <x v="1944"/>
    <d v="2017-11-18T00:00:00"/>
    <d v="2017-11-24T00:00:00"/>
    <x v="3"/>
    <x v="1"/>
    <x v="2"/>
    <s v="Sean Braxton"/>
    <s v="Corporate"/>
    <s v="Kent"/>
    <x v="22"/>
    <n v="44240"/>
    <s v="East"/>
    <s v="OFF-AP-10002998"/>
    <x v="2"/>
    <s v="Appliances"/>
    <n v="103.968"/>
    <n v="103.968"/>
    <n v="0"/>
    <n v="0"/>
  </r>
  <r>
    <x v="1945"/>
    <d v="2016-12-13T00:00:00"/>
    <d v="2016-12-17T00:00:00"/>
    <x v="2"/>
    <x v="3"/>
    <x v="2"/>
    <s v="Rachel Payne"/>
    <s v="Home Office"/>
    <s v="Riverside"/>
    <x v="1"/>
    <n v="92503"/>
    <s v="West"/>
    <s v="OFF-AP-10003040"/>
    <x v="2"/>
    <s v="Appliances"/>
    <n v="134.47999999999999"/>
    <n v="134.47999999999999"/>
    <n v="0"/>
    <n v="0"/>
  </r>
  <r>
    <x v="1946"/>
    <d v="2018-07-11T00:00:00"/>
    <d v="2018-07-18T00:00:00"/>
    <x v="0"/>
    <x v="10"/>
    <x v="2"/>
    <s v="Karen Bern"/>
    <s v="Home Office"/>
    <s v="Los Angeles"/>
    <x v="1"/>
    <n v="90049"/>
    <s v="West"/>
    <s v="OFF-AP-10003040"/>
    <x v="2"/>
    <s v="Appliances"/>
    <n v="168.1"/>
    <n v="168.1"/>
    <n v="0"/>
    <n v="0"/>
  </r>
  <r>
    <x v="1947"/>
    <d v="2018-11-02T00:00:00"/>
    <d v="2018-11-07T00:00:00"/>
    <x v="0"/>
    <x v="1"/>
    <x v="2"/>
    <s v="Cindy Stewart"/>
    <s v="Home Office"/>
    <s v="Los Angeles"/>
    <x v="1"/>
    <n v="90036"/>
    <s v="West"/>
    <s v="OFF-AP-10003040"/>
    <x v="2"/>
    <s v="Appliances"/>
    <n v="168.1"/>
    <n v="168.1"/>
    <n v="0"/>
    <n v="0"/>
  </r>
  <r>
    <x v="1042"/>
    <d v="2018-08-23T00:00:00"/>
    <d v="2018-08-26T00:00:00"/>
    <x v="0"/>
    <x v="7"/>
    <x v="3"/>
    <s v="Patrick O'Brill"/>
    <s v="Home Office"/>
    <s v="Tallahassee"/>
    <x v="8"/>
    <n v="32303"/>
    <s v="South"/>
    <s v="OFF-AP-10003040"/>
    <x v="2"/>
    <s v="Appliances"/>
    <n v="161.376"/>
    <n v="161.376"/>
    <n v="0"/>
    <n v="0"/>
  </r>
  <r>
    <x v="1948"/>
    <d v="2018-03-31T00:00:00"/>
    <d v="2018-04-02T00:00:00"/>
    <x v="0"/>
    <x v="5"/>
    <x v="0"/>
    <s v="Scott Cohen"/>
    <s v="Home Office"/>
    <s v="Arlington"/>
    <x v="13"/>
    <n v="76017"/>
    <s v="Central"/>
    <s v="OFF-AP-10003040"/>
    <x v="2"/>
    <s v="Appliances"/>
    <n v="33.619999999999997"/>
    <n v="33.619999999999997"/>
    <n v="0"/>
    <n v="0"/>
  </r>
  <r>
    <x v="345"/>
    <d v="2017-11-03T00:00:00"/>
    <d v="2017-11-06T00:00:00"/>
    <x v="3"/>
    <x v="1"/>
    <x v="0"/>
    <s v="Phillip Flathmann"/>
    <s v="Home Office"/>
    <s v="Los Angeles"/>
    <x v="1"/>
    <n v="90032"/>
    <s v="West"/>
    <s v="OFF-AP-10003057"/>
    <x v="1"/>
    <s v="Appliances"/>
    <n v="1101.48"/>
    <n v="1101.48"/>
    <n v="0"/>
    <n v="0"/>
  </r>
  <r>
    <x v="1949"/>
    <d v="2016-11-14T00:00:00"/>
    <d v="2016-11-17T00:00:00"/>
    <x v="2"/>
    <x v="1"/>
    <x v="0"/>
    <s v="Patrick Jones"/>
    <s v="Home Office"/>
    <s v="Springfield"/>
    <x v="17"/>
    <n v="22153"/>
    <s v="South"/>
    <s v="OFF-AP-10003057"/>
    <x v="2"/>
    <s v="Appliances"/>
    <n v="826.11"/>
    <n v="826.11"/>
    <n v="0"/>
    <n v="0"/>
  </r>
  <r>
    <x v="1950"/>
    <d v="2017-10-17T00:00:00"/>
    <d v="2017-10-21T00:00:00"/>
    <x v="3"/>
    <x v="9"/>
    <x v="3"/>
    <s v="Frank Carlisle"/>
    <s v="Home Office"/>
    <s v="Columbia"/>
    <x v="20"/>
    <n v="65203"/>
    <s v="Central"/>
    <s v="OFF-AP-10003057"/>
    <x v="1"/>
    <s v="Appliances"/>
    <n v="1927.59"/>
    <n v="1927.59"/>
    <n v="0"/>
    <n v="0"/>
  </r>
  <r>
    <x v="1951"/>
    <d v="2016-11-02T00:00:00"/>
    <d v="2016-11-05T00:00:00"/>
    <x v="2"/>
    <x v="1"/>
    <x v="0"/>
    <s v="Emily Grady"/>
    <s v="Home Office"/>
    <s v="Chesapeake"/>
    <x v="17"/>
    <n v="23320"/>
    <s v="South"/>
    <s v="OFF-AP-10003099"/>
    <x v="2"/>
    <s v="Appliances"/>
    <n v="197.72"/>
    <n v="197.72"/>
    <n v="0"/>
    <n v="0"/>
  </r>
  <r>
    <x v="1952"/>
    <d v="2015-09-30T00:00:00"/>
    <d v="2015-09-30T00:00:00"/>
    <x v="1"/>
    <x v="0"/>
    <x v="1"/>
    <s v="Dario Medina"/>
    <s v="Home Office"/>
    <s v="Fairfield"/>
    <x v="22"/>
    <n v="45014"/>
    <s v="East"/>
    <s v="OFF-AP-10003217"/>
    <x v="2"/>
    <s v="Appliances"/>
    <n v="795.40800000000002"/>
    <n v="795.40800000000002"/>
    <n v="0"/>
    <n v="0"/>
  </r>
  <r>
    <x v="1672"/>
    <d v="2017-05-22T00:00:00"/>
    <d v="2017-05-27T00:00:00"/>
    <x v="3"/>
    <x v="2"/>
    <x v="2"/>
    <s v="Art Ferguson"/>
    <s v="Home Office"/>
    <s v="Passaic"/>
    <x v="15"/>
    <n v="7055"/>
    <s v="East"/>
    <s v="OFF-AP-10003217"/>
    <x v="2"/>
    <s v="Appliances"/>
    <n v="662.84"/>
    <n v="662.84"/>
    <n v="0"/>
    <n v="0"/>
  </r>
  <r>
    <x v="1953"/>
    <d v="2018-12-17T00:00:00"/>
    <d v="2018-12-21T00:00:00"/>
    <x v="0"/>
    <x v="3"/>
    <x v="3"/>
    <s v="Logan Currie"/>
    <s v="Consumer"/>
    <s v="Dallas"/>
    <x v="13"/>
    <n v="75220"/>
    <s v="Central"/>
    <s v="OFF-AP-10003217"/>
    <x v="2"/>
    <s v="Appliances"/>
    <n v="66.284000000000006"/>
    <n v="66.284000000000006"/>
    <n v="0"/>
    <n v="0"/>
  </r>
  <r>
    <x v="839"/>
    <d v="2016-11-08T00:00:00"/>
    <d v="2016-11-13T00:00:00"/>
    <x v="2"/>
    <x v="1"/>
    <x v="3"/>
    <s v="Rob Haberlin"/>
    <s v="Corporate"/>
    <s v="Hampton"/>
    <x v="17"/>
    <n v="23666"/>
    <s v="South"/>
    <s v="OFF-AP-10003266"/>
    <x v="2"/>
    <s v="Appliances"/>
    <n v="44.43"/>
    <n v="44.43"/>
    <n v="0"/>
    <n v="0"/>
  </r>
  <r>
    <x v="1954"/>
    <d v="2017-07-23T00:00:00"/>
    <d v="2017-07-27T00:00:00"/>
    <x v="3"/>
    <x v="10"/>
    <x v="2"/>
    <s v="Jennifer Braxton"/>
    <s v="Corporate"/>
    <s v="Tampa"/>
    <x v="8"/>
    <n v="33614"/>
    <s v="South"/>
    <s v="OFF-AP-10003266"/>
    <x v="2"/>
    <s v="Appliances"/>
    <n v="23.696000000000002"/>
    <n v="23.696000000000002"/>
    <n v="0"/>
    <n v="0"/>
  </r>
  <r>
    <x v="1629"/>
    <d v="2018-12-22T00:00:00"/>
    <d v="2018-12-28T00:00:00"/>
    <x v="0"/>
    <x v="3"/>
    <x v="2"/>
    <s v="Jack Lebron"/>
    <s v="Home Office"/>
    <s v="Jackson"/>
    <x v="24"/>
    <n v="38301"/>
    <s v="South"/>
    <s v="OFF-AP-10003266"/>
    <x v="2"/>
    <s v="Appliances"/>
    <n v="59.24"/>
    <n v="59.24"/>
    <n v="0"/>
    <n v="0"/>
  </r>
  <r>
    <x v="538"/>
    <d v="2016-05-03T00:00:00"/>
    <d v="2016-05-07T00:00:00"/>
    <x v="2"/>
    <x v="2"/>
    <x v="2"/>
    <s v="Stewart Visinsky"/>
    <s v="Consumer"/>
    <s v="Philadelphia"/>
    <x v="12"/>
    <n v="19140"/>
    <s v="East"/>
    <s v="OFF-AP-10003266"/>
    <x v="2"/>
    <s v="Appliances"/>
    <n v="23.696000000000002"/>
    <n v="23.696000000000002"/>
    <n v="0"/>
    <n v="0"/>
  </r>
  <r>
    <x v="1955"/>
    <d v="2015-12-24T00:00:00"/>
    <d v="2015-12-26T00:00:00"/>
    <x v="1"/>
    <x v="3"/>
    <x v="0"/>
    <s v="Adam Shillingsburg"/>
    <s v="Home Office"/>
    <s v="San Diego"/>
    <x v="1"/>
    <n v="92037"/>
    <s v="West"/>
    <s v="OFF-AP-10003278"/>
    <x v="2"/>
    <s v="Appliances"/>
    <n v="13.97"/>
    <n v="80"/>
    <n v="-66.03"/>
    <n v="-9.9045000000000005"/>
  </r>
  <r>
    <x v="1956"/>
    <d v="2018-09-09T00:00:00"/>
    <d v="2018-09-15T00:00:00"/>
    <x v="0"/>
    <x v="0"/>
    <x v="2"/>
    <s v="Damala Kotsonis"/>
    <s v="Home Office"/>
    <s v="Portland"/>
    <x v="23"/>
    <n v="97206"/>
    <s v="West"/>
    <s v="OFF-AP-10003278"/>
    <x v="2"/>
    <s v="Appliances"/>
    <n v="11.176"/>
    <n v="18"/>
    <n v="-6.8239999999999998"/>
    <n v="-1.0235999999999998"/>
  </r>
  <r>
    <x v="1957"/>
    <d v="2018-07-10T00:00:00"/>
    <d v="2018-07-14T00:00:00"/>
    <x v="0"/>
    <x v="10"/>
    <x v="2"/>
    <s v="Beth Fritzler"/>
    <s v="Home Office"/>
    <s v="Columbus"/>
    <x v="19"/>
    <n v="31907"/>
    <s v="South"/>
    <s v="OFF-AP-10003278"/>
    <x v="2"/>
    <s v="Appliances"/>
    <n v="41.91"/>
    <n v="41.91"/>
    <n v="0"/>
    <n v="0"/>
  </r>
  <r>
    <x v="1958"/>
    <d v="2018-09-02T00:00:00"/>
    <d v="2018-09-08T00:00:00"/>
    <x v="0"/>
    <x v="0"/>
    <x v="2"/>
    <s v="Jill Stevenson"/>
    <s v="Home Office"/>
    <s v="Chicago"/>
    <x v="0"/>
    <n v="60653"/>
    <s v="Central"/>
    <s v="OFF-AP-10003278"/>
    <x v="2"/>
    <s v="Appliances"/>
    <n v="5.5880000000000001"/>
    <n v="5"/>
    <n v="0.58800000000000008"/>
    <n v="8.8200000000000014E-2"/>
  </r>
  <r>
    <x v="1959"/>
    <d v="2016-12-20T00:00:00"/>
    <d v="2016-12-26T00:00:00"/>
    <x v="2"/>
    <x v="3"/>
    <x v="2"/>
    <s v="John Murray"/>
    <s v="Home Office"/>
    <s v="Arlington"/>
    <x v="17"/>
    <n v="22204"/>
    <s v="South"/>
    <s v="OFF-AP-10003281"/>
    <x v="2"/>
    <s v="Appliances"/>
    <n v="36.270000000000003"/>
    <n v="36.270000000000003"/>
    <n v="0"/>
    <n v="0"/>
  </r>
  <r>
    <x v="1960"/>
    <d v="2015-12-29T00:00:00"/>
    <d v="2015-12-31T00:00:00"/>
    <x v="1"/>
    <x v="3"/>
    <x v="3"/>
    <s v="Ricardo Emerson"/>
    <s v="Home Office"/>
    <s v="Kent"/>
    <x v="22"/>
    <n v="44240"/>
    <s v="East"/>
    <s v="OFF-AP-10003281"/>
    <x v="2"/>
    <s v="Appliances"/>
    <n v="48.36"/>
    <n v="48.36"/>
    <n v="0"/>
    <n v="0"/>
  </r>
  <r>
    <x v="1449"/>
    <d v="2015-07-26T00:00:00"/>
    <d v="2015-07-30T00:00:00"/>
    <x v="1"/>
    <x v="10"/>
    <x v="2"/>
    <s v="Luke Foster"/>
    <s v="Home Office"/>
    <s v="San Antonio"/>
    <x v="13"/>
    <n v="78207"/>
    <s v="Central"/>
    <s v="OFF-AP-10003281"/>
    <x v="2"/>
    <s v="Appliances"/>
    <n v="4.8360000000000003"/>
    <n v="5"/>
    <n v="-0.1639999999999997"/>
    <n v="-2.4599999999999955E-2"/>
  </r>
  <r>
    <x v="1753"/>
    <d v="2015-09-21T00:00:00"/>
    <d v="2015-09-22T00:00:00"/>
    <x v="1"/>
    <x v="0"/>
    <x v="0"/>
    <s v="Brian Moss"/>
    <s v="Home Office"/>
    <s v="Omaha"/>
    <x v="42"/>
    <n v="68104"/>
    <s v="Central"/>
    <s v="OFF-AP-10003281"/>
    <x v="2"/>
    <s v="Appliances"/>
    <n v="36.270000000000003"/>
    <n v="36.270000000000003"/>
    <n v="0"/>
    <n v="0"/>
  </r>
  <r>
    <x v="1961"/>
    <d v="2018-09-10T00:00:00"/>
    <d v="2018-09-15T00:00:00"/>
    <x v="0"/>
    <x v="0"/>
    <x v="3"/>
    <s v="Robert Waldorf"/>
    <s v="Home Office"/>
    <s v="Springfield"/>
    <x v="20"/>
    <n v="65807"/>
    <s v="Central"/>
    <s v="OFF-AP-10003281"/>
    <x v="2"/>
    <s v="Appliances"/>
    <n v="24.18"/>
    <n v="24.18"/>
    <n v="0"/>
    <n v="0"/>
  </r>
  <r>
    <x v="1962"/>
    <d v="2016-10-26T00:00:00"/>
    <d v="2016-11-01T00:00:00"/>
    <x v="2"/>
    <x v="9"/>
    <x v="2"/>
    <s v="Kristen Hastings"/>
    <s v="Home Office"/>
    <s v="Springfield"/>
    <x v="23"/>
    <n v="97477"/>
    <s v="West"/>
    <s v="OFF-AP-10003287"/>
    <x v="2"/>
    <s v="Appliances"/>
    <n v="203.88"/>
    <n v="186.88"/>
    <n v="17"/>
    <n v="2.5499999999999998"/>
  </r>
  <r>
    <x v="1963"/>
    <d v="2017-08-15T00:00:00"/>
    <d v="2017-08-21T00:00:00"/>
    <x v="3"/>
    <x v="7"/>
    <x v="2"/>
    <s v="Max Engle"/>
    <s v="Corporate"/>
    <s v="Aurora"/>
    <x v="7"/>
    <n v="80013"/>
    <s v="West"/>
    <s v="OFF-AP-10003287"/>
    <x v="2"/>
    <s v="Appliances"/>
    <n v="122.328"/>
    <n v="122.328"/>
    <n v="0"/>
    <n v="0"/>
  </r>
  <r>
    <x v="1964"/>
    <d v="2018-02-26T00:00:00"/>
    <d v="2018-03-02T00:00:00"/>
    <x v="0"/>
    <x v="11"/>
    <x v="2"/>
    <s v="Becky Martin"/>
    <s v="Corporate"/>
    <s v="Santa Barbara"/>
    <x v="1"/>
    <n v="93101"/>
    <s v="West"/>
    <s v="OFF-AP-10003287"/>
    <x v="2"/>
    <s v="Appliances"/>
    <n v="356.79"/>
    <n v="356.79"/>
    <n v="0"/>
    <n v="0"/>
  </r>
  <r>
    <x v="1943"/>
    <d v="2015-12-26T00:00:00"/>
    <d v="2015-12-31T00:00:00"/>
    <x v="1"/>
    <x v="3"/>
    <x v="2"/>
    <s v="Maureen Gnade"/>
    <s v="Home Office"/>
    <s v="Philadelphia"/>
    <x v="12"/>
    <n v="19134"/>
    <s v="East"/>
    <s v="OFF-AP-10003287"/>
    <x v="2"/>
    <s v="Appliances"/>
    <n v="81.552000000000007"/>
    <n v="81.552000000000007"/>
    <n v="0"/>
    <n v="0"/>
  </r>
  <r>
    <x v="1965"/>
    <d v="2015-12-09T00:00:00"/>
    <d v="2015-12-15T00:00:00"/>
    <x v="1"/>
    <x v="3"/>
    <x v="2"/>
    <s v="Thomas Seio"/>
    <s v="Home Office"/>
    <s v="Chicago"/>
    <x v="0"/>
    <n v="60653"/>
    <s v="Central"/>
    <s v="OFF-AP-10003287"/>
    <x v="2"/>
    <s v="Appliances"/>
    <n v="20.388000000000002"/>
    <n v="18"/>
    <n v="2.3880000000000017"/>
    <n v="0.35820000000000024"/>
  </r>
  <r>
    <x v="1966"/>
    <d v="2015-08-04T00:00:00"/>
    <d v="2015-08-09T00:00:00"/>
    <x v="1"/>
    <x v="7"/>
    <x v="3"/>
    <s v="Valerie Dominguez"/>
    <s v="Corporate"/>
    <s v="Pleasant Grove"/>
    <x v="28"/>
    <n v="84062"/>
    <s v="West"/>
    <s v="OFF-AP-10003590"/>
    <x v="2"/>
    <s v="Appliances"/>
    <n v="1089.75"/>
    <n v="1089.75"/>
    <n v="0"/>
    <n v="0"/>
  </r>
  <r>
    <x v="1967"/>
    <d v="2017-03-18T00:00:00"/>
    <d v="2017-03-20T00:00:00"/>
    <x v="3"/>
    <x v="5"/>
    <x v="3"/>
    <s v="Dave Brooks"/>
    <s v="Home Office"/>
    <s v="Columbia"/>
    <x v="24"/>
    <n v="38401"/>
    <s v="South"/>
    <s v="OFF-AP-10003590"/>
    <x v="1"/>
    <s v="Appliances"/>
    <n v="871.8"/>
    <n v="871.8"/>
    <n v="0"/>
    <n v="0"/>
  </r>
  <r>
    <x v="125"/>
    <d v="2018-12-08T00:00:00"/>
    <d v="2018-12-13T00:00:00"/>
    <x v="0"/>
    <x v="3"/>
    <x v="2"/>
    <s v="Jeremy Pistek"/>
    <s v="Corporate"/>
    <s v="Madison"/>
    <x v="16"/>
    <n v="53711"/>
    <s v="Central"/>
    <s v="OFF-AP-10003590"/>
    <x v="2"/>
    <s v="Appliances"/>
    <n v="1089.75"/>
    <n v="1089.75"/>
    <n v="0"/>
    <n v="0"/>
  </r>
  <r>
    <x v="1700"/>
    <d v="2015-08-03T00:00:00"/>
    <d v="2015-08-05T00:00:00"/>
    <x v="1"/>
    <x v="7"/>
    <x v="0"/>
    <s v="Bruce Stewart"/>
    <s v="Home Office"/>
    <s v="Denver"/>
    <x v="7"/>
    <n v="80219"/>
    <s v="West"/>
    <s v="OFF-AP-10003622"/>
    <x v="2"/>
    <s v="Appliances"/>
    <n v="2.6"/>
    <n v="5"/>
    <n v="-2.4"/>
    <n v="-0.36"/>
  </r>
  <r>
    <x v="1968"/>
    <d v="2017-11-20T00:00:00"/>
    <d v="2017-11-27T00:00:00"/>
    <x v="3"/>
    <x v="1"/>
    <x v="2"/>
    <s v="Matt Connell"/>
    <s v="Home Office"/>
    <s v="Los Angeles"/>
    <x v="1"/>
    <n v="90004"/>
    <s v="West"/>
    <s v="OFF-AP-10003622"/>
    <x v="2"/>
    <s v="Appliances"/>
    <n v="39"/>
    <n v="39"/>
    <n v="0"/>
    <n v="0"/>
  </r>
  <r>
    <x v="104"/>
    <d v="2018-06-03T00:00:00"/>
    <d v="2018-06-10T00:00:00"/>
    <x v="0"/>
    <x v="4"/>
    <x v="2"/>
    <s v="Nick Radford"/>
    <s v="Home Office"/>
    <s v="Pembroke Pines"/>
    <x v="8"/>
    <n v="33024"/>
    <s v="South"/>
    <s v="OFF-AP-10003622"/>
    <x v="2"/>
    <s v="Appliances"/>
    <n v="5.2"/>
    <n v="5"/>
    <n v="0.20000000000000018"/>
    <n v="3.0000000000000027E-2"/>
  </r>
  <r>
    <x v="538"/>
    <d v="2016-05-03T00:00:00"/>
    <d v="2016-05-07T00:00:00"/>
    <x v="2"/>
    <x v="2"/>
    <x v="2"/>
    <s v="Stewart Visinsky"/>
    <s v="Home Office"/>
    <s v="Philadelphia"/>
    <x v="12"/>
    <n v="19140"/>
    <s v="East"/>
    <s v="OFF-AP-10003622"/>
    <x v="2"/>
    <s v="Appliances"/>
    <n v="18.2"/>
    <n v="18"/>
    <n v="0.19999999999999929"/>
    <n v="2.9999999999999891E-2"/>
  </r>
  <r>
    <x v="1969"/>
    <d v="2016-12-25T00:00:00"/>
    <d v="2016-12-29T00:00:00"/>
    <x v="2"/>
    <x v="3"/>
    <x v="2"/>
    <s v="Jim Kriz"/>
    <s v="Home Office"/>
    <s v="New York City"/>
    <x v="5"/>
    <n v="10011"/>
    <s v="East"/>
    <s v="OFF-AP-10003779"/>
    <x v="2"/>
    <s v="Appliances"/>
    <n v="414.96"/>
    <n v="414.96"/>
    <n v="0"/>
    <n v="0"/>
  </r>
  <r>
    <x v="1970"/>
    <d v="2017-09-08T00:00:00"/>
    <d v="2017-09-10T00:00:00"/>
    <x v="3"/>
    <x v="0"/>
    <x v="0"/>
    <s v="Michael Grace"/>
    <s v="Corporate"/>
    <s v="New York City"/>
    <x v="5"/>
    <n v="10011"/>
    <s v="East"/>
    <s v="OFF-AP-10003779"/>
    <x v="2"/>
    <s v="Appliances"/>
    <n v="207.48"/>
    <n v="207.48"/>
    <n v="0"/>
    <n v="0"/>
  </r>
  <r>
    <x v="1971"/>
    <d v="2018-11-30T00:00:00"/>
    <d v="2018-11-30T00:00:00"/>
    <x v="0"/>
    <x v="1"/>
    <x v="1"/>
    <s v="Max Ludwig"/>
    <s v="Home Office"/>
    <s v="Toledo"/>
    <x v="22"/>
    <n v="43615"/>
    <s v="East"/>
    <s v="OFF-AP-10003779"/>
    <x v="2"/>
    <s v="Appliances"/>
    <n v="663.93600000000004"/>
    <n v="663.93600000000004"/>
    <n v="0"/>
    <n v="0"/>
  </r>
  <r>
    <x v="1972"/>
    <d v="2016-04-28T00:00:00"/>
    <d v="2016-05-01T00:00:00"/>
    <x v="2"/>
    <x v="8"/>
    <x v="0"/>
    <s v="Shirley Daniels"/>
    <s v="Home Office"/>
    <s v="Midland"/>
    <x v="10"/>
    <n v="48640"/>
    <s v="Central"/>
    <s v="OFF-AP-10003779"/>
    <x v="2"/>
    <s v="Appliances"/>
    <n v="186.732"/>
    <n v="186.732"/>
    <n v="0"/>
    <n v="0"/>
  </r>
  <r>
    <x v="599"/>
    <d v="2017-03-12T00:00:00"/>
    <d v="2017-03-15T00:00:00"/>
    <x v="3"/>
    <x v="5"/>
    <x v="3"/>
    <s v="Dean Katz"/>
    <s v="Corporate"/>
    <s v="San Francisco"/>
    <x v="1"/>
    <n v="94109"/>
    <s v="West"/>
    <s v="OFF-AP-10003842"/>
    <x v="2"/>
    <s v="Appliances"/>
    <n v="154.9"/>
    <n v="154.9"/>
    <n v="0"/>
    <n v="0"/>
  </r>
  <r>
    <x v="1973"/>
    <d v="2015-04-02T00:00:00"/>
    <d v="2015-04-08T00:00:00"/>
    <x v="1"/>
    <x v="8"/>
    <x v="2"/>
    <s v="Rob Dowd"/>
    <s v="Home Office"/>
    <s v="Athens"/>
    <x v="19"/>
    <n v="30605"/>
    <s v="South"/>
    <s v="OFF-AP-10003842"/>
    <x v="2"/>
    <s v="Appliances"/>
    <n v="154.9"/>
    <n v="154.9"/>
    <n v="0"/>
    <n v="0"/>
  </r>
  <r>
    <x v="79"/>
    <d v="2015-09-20T00:00:00"/>
    <d v="2015-09-23T00:00:00"/>
    <x v="1"/>
    <x v="0"/>
    <x v="0"/>
    <s v="Mitch Webber"/>
    <s v="Home Office"/>
    <s v="New York City"/>
    <x v="5"/>
    <n v="10011"/>
    <s v="East"/>
    <s v="OFF-AP-10003842"/>
    <x v="2"/>
    <s v="Appliances"/>
    <n v="30.98"/>
    <n v="30.98"/>
    <n v="0"/>
    <n v="0"/>
  </r>
  <r>
    <x v="207"/>
    <d v="2016-09-10T00:00:00"/>
    <d v="2016-09-14T00:00:00"/>
    <x v="2"/>
    <x v="0"/>
    <x v="2"/>
    <s v="Edward Hooks"/>
    <s v="Home Office"/>
    <s v="Revere"/>
    <x v="26"/>
    <n v="2151"/>
    <s v="East"/>
    <s v="OFF-AP-10003842"/>
    <x v="2"/>
    <s v="Appliances"/>
    <n v="61.96"/>
    <n v="61.96"/>
    <n v="0"/>
    <n v="0"/>
  </r>
  <r>
    <x v="1974"/>
    <d v="2017-05-30T00:00:00"/>
    <d v="2017-06-04T00:00:00"/>
    <x v="3"/>
    <x v="2"/>
    <x v="2"/>
    <s v="Justin MacKendrick"/>
    <s v="Corporate"/>
    <s v="Hamilton"/>
    <x v="22"/>
    <n v="45011"/>
    <s v="East"/>
    <s v="OFF-AP-10003842"/>
    <x v="2"/>
    <s v="Appliances"/>
    <n v="123.92"/>
    <n v="123.92"/>
    <n v="0"/>
    <n v="0"/>
  </r>
  <r>
    <x v="1975"/>
    <d v="2017-11-27T00:00:00"/>
    <d v="2017-11-30T00:00:00"/>
    <x v="3"/>
    <x v="1"/>
    <x v="0"/>
    <s v="Victoria Brennan"/>
    <s v="Corporate"/>
    <s v="Lincoln Park"/>
    <x v="10"/>
    <n v="48146"/>
    <s v="Central"/>
    <s v="OFF-AP-10003842"/>
    <x v="2"/>
    <s v="Appliances"/>
    <n v="167.292"/>
    <n v="167.292"/>
    <n v="0"/>
    <n v="0"/>
  </r>
  <r>
    <x v="1976"/>
    <d v="2017-07-30T00:00:00"/>
    <d v="2017-08-02T00:00:00"/>
    <x v="3"/>
    <x v="10"/>
    <x v="0"/>
    <s v="Rob Williams"/>
    <s v="Home Office"/>
    <s v="San Francisco"/>
    <x v="1"/>
    <n v="94122"/>
    <s v="West"/>
    <s v="OFF-AP-10003849"/>
    <x v="1"/>
    <s v="Appliances"/>
    <n v="715.64"/>
    <n v="715.64"/>
    <n v="0"/>
    <n v="0"/>
  </r>
  <r>
    <x v="1977"/>
    <d v="2017-09-25T00:00:00"/>
    <d v="2017-09-29T00:00:00"/>
    <x v="3"/>
    <x v="0"/>
    <x v="2"/>
    <s v="Tony Sayre"/>
    <s v="Corporate"/>
    <s v="Cleveland"/>
    <x v="22"/>
    <n v="44105"/>
    <s v="East"/>
    <s v="OFF-AP-10003849"/>
    <x v="2"/>
    <s v="Appliances"/>
    <n v="286.25599999999997"/>
    <n v="286.25599999999997"/>
    <n v="0"/>
    <n v="0"/>
  </r>
  <r>
    <x v="1978"/>
    <d v="2018-11-19T00:00:00"/>
    <d v="2018-11-23T00:00:00"/>
    <x v="0"/>
    <x v="1"/>
    <x v="2"/>
    <s v="Justin Deggeller"/>
    <s v="Corporate"/>
    <s v="New York City"/>
    <x v="5"/>
    <n v="10011"/>
    <s v="East"/>
    <s v="OFF-AP-10003849"/>
    <x v="2"/>
    <s v="Appliances"/>
    <n v="2504.7399999999998"/>
    <n v="1504.7399999999998"/>
    <n v="1000"/>
    <n v="150"/>
  </r>
  <r>
    <x v="1979"/>
    <d v="2016-04-04T00:00:00"/>
    <d v="2016-04-04T00:00:00"/>
    <x v="2"/>
    <x v="8"/>
    <x v="1"/>
    <s v="Nat Carroll"/>
    <s v="Home Office"/>
    <s v="Lansing"/>
    <x v="10"/>
    <n v="48911"/>
    <s v="Central"/>
    <s v="OFF-AP-10003849"/>
    <x v="2"/>
    <s v="Appliances"/>
    <n v="644.07600000000002"/>
    <n v="644.07600000000002"/>
    <n v="0"/>
    <n v="0"/>
  </r>
  <r>
    <x v="1980"/>
    <d v="2016-06-08T00:00:00"/>
    <d v="2016-06-12T00:00:00"/>
    <x v="2"/>
    <x v="4"/>
    <x v="2"/>
    <s v="Maureen Gnade"/>
    <s v="Home Office"/>
    <s v="Chicago"/>
    <x v="0"/>
    <n v="60610"/>
    <s v="Central"/>
    <s v="OFF-AP-10003849"/>
    <x v="2"/>
    <s v="Appliances"/>
    <n v="143.12799999999999"/>
    <n v="143.12799999999999"/>
    <n v="0"/>
    <n v="0"/>
  </r>
  <r>
    <x v="1429"/>
    <d v="2016-11-10T00:00:00"/>
    <d v="2016-11-14T00:00:00"/>
    <x v="2"/>
    <x v="1"/>
    <x v="2"/>
    <s v="Philisse Overcash"/>
    <s v="Home Office"/>
    <s v="Roseville"/>
    <x v="37"/>
    <n v="55113"/>
    <s v="Central"/>
    <s v="OFF-AP-10003849"/>
    <x v="2"/>
    <s v="Appliances"/>
    <n v="715.64"/>
    <n v="715.64"/>
    <n v="0"/>
    <n v="0"/>
  </r>
  <r>
    <x v="862"/>
    <d v="2015-06-21T00:00:00"/>
    <d v="2015-06-25T00:00:00"/>
    <x v="1"/>
    <x v="4"/>
    <x v="2"/>
    <s v="Natalie Webber"/>
    <s v="Home Office"/>
    <s v="Philadelphia"/>
    <x v="12"/>
    <n v="19120"/>
    <s v="East"/>
    <s v="OFF-AP-10003860"/>
    <x v="2"/>
    <s v="Appliances"/>
    <n v="44.415999999999997"/>
    <n v="44.415999999999997"/>
    <n v="0"/>
    <n v="0"/>
  </r>
  <r>
    <x v="1108"/>
    <d v="2016-09-11T00:00:00"/>
    <d v="2016-09-18T00:00:00"/>
    <x v="2"/>
    <x v="0"/>
    <x v="2"/>
    <s v="Skye Norling"/>
    <s v="Home Office"/>
    <s v="Paterson"/>
    <x v="15"/>
    <n v="7501"/>
    <s v="East"/>
    <s v="OFF-AP-10003860"/>
    <x v="2"/>
    <s v="Appliances"/>
    <n v="111.04"/>
    <n v="111.04"/>
    <n v="0"/>
    <n v="0"/>
  </r>
  <r>
    <x v="1782"/>
    <d v="2016-12-19T00:00:00"/>
    <d v="2016-12-20T00:00:00"/>
    <x v="2"/>
    <x v="3"/>
    <x v="0"/>
    <s v="Jay Kimmel"/>
    <s v="Home Office"/>
    <s v="Philadelphia"/>
    <x v="12"/>
    <n v="19143"/>
    <s v="East"/>
    <s v="OFF-AP-10003860"/>
    <x v="2"/>
    <s v="Appliances"/>
    <n v="88.831999999999994"/>
    <n v="88.831999999999994"/>
    <n v="0"/>
    <n v="0"/>
  </r>
  <r>
    <x v="292"/>
    <d v="2018-06-16T00:00:00"/>
    <d v="2018-06-21T00:00:00"/>
    <x v="0"/>
    <x v="4"/>
    <x v="3"/>
    <s v="Joel Eaton"/>
    <s v="Consumer"/>
    <s v="Florence"/>
    <x v="21"/>
    <n v="41042"/>
    <s v="South"/>
    <s v="OFF-AP-10003884"/>
    <x v="2"/>
    <s v="Appliances"/>
    <n v="180.66"/>
    <n v="163.66"/>
    <n v="17"/>
    <n v="2.5499999999999998"/>
  </r>
  <r>
    <x v="1381"/>
    <d v="2015-09-14T00:00:00"/>
    <d v="2015-09-18T00:00:00"/>
    <x v="1"/>
    <x v="0"/>
    <x v="3"/>
    <s v="Cynthia Arntzen"/>
    <s v="Home Office"/>
    <s v="Tampa"/>
    <x v="8"/>
    <n v="33614"/>
    <s v="South"/>
    <s v="OFF-AP-10003914"/>
    <x v="2"/>
    <s v="Appliances"/>
    <n v="13"/>
    <n v="13"/>
    <n v="0"/>
    <n v="0"/>
  </r>
  <r>
    <x v="1981"/>
    <d v="2016-04-27T00:00:00"/>
    <d v="2016-05-02T00:00:00"/>
    <x v="2"/>
    <x v="8"/>
    <x v="2"/>
    <s v="Tony Chapman"/>
    <s v="Corporate"/>
    <s v="Aurora"/>
    <x v="7"/>
    <n v="80013"/>
    <s v="West"/>
    <s v="OFF-AP-10003971"/>
    <x v="2"/>
    <s v="Appliances"/>
    <n v="43.56"/>
    <n v="43.56"/>
    <n v="0"/>
    <n v="0"/>
  </r>
  <r>
    <x v="1982"/>
    <d v="2016-12-21T00:00:00"/>
    <d v="2016-12-25T00:00:00"/>
    <x v="2"/>
    <x v="3"/>
    <x v="2"/>
    <s v="Elpida Rittenbach"/>
    <s v="Home Office"/>
    <s v="Colorado Springs"/>
    <x v="7"/>
    <n v="80906"/>
    <s v="West"/>
    <s v="OFF-AP-10003971"/>
    <x v="2"/>
    <s v="Appliances"/>
    <n v="60.984000000000002"/>
    <n v="60.984000000000002"/>
    <n v="0"/>
    <n v="0"/>
  </r>
  <r>
    <x v="635"/>
    <d v="2017-06-20T00:00:00"/>
    <d v="2017-06-21T00:00:00"/>
    <x v="3"/>
    <x v="4"/>
    <x v="0"/>
    <s v="Roy Collins"/>
    <s v="Home Office"/>
    <s v="Pasadena"/>
    <x v="1"/>
    <n v="91104"/>
    <s v="West"/>
    <s v="OFF-AP-10003971"/>
    <x v="1"/>
    <s v="Appliances"/>
    <n v="21.78"/>
    <n v="18"/>
    <n v="3.7800000000000011"/>
    <n v="0.56700000000000017"/>
  </r>
  <r>
    <x v="1983"/>
    <d v="2018-11-11T00:00:00"/>
    <d v="2018-11-16T00:00:00"/>
    <x v="0"/>
    <x v="1"/>
    <x v="2"/>
    <s v="Guy Armstrong"/>
    <s v="Home Office"/>
    <s v="Los Angeles"/>
    <x v="1"/>
    <n v="90036"/>
    <s v="West"/>
    <s v="OFF-AP-10003971"/>
    <x v="2"/>
    <s v="Appliances"/>
    <n v="10.89"/>
    <n v="18"/>
    <n v="-7.1099999999999994"/>
    <n v="-1.0664999999999998"/>
  </r>
  <r>
    <x v="1984"/>
    <d v="2015-03-17T00:00:00"/>
    <d v="2015-03-21T00:00:00"/>
    <x v="1"/>
    <x v="5"/>
    <x v="2"/>
    <s v="Mark Haberlin"/>
    <s v="Home Office"/>
    <s v="Jackson"/>
    <x v="29"/>
    <n v="39212"/>
    <s v="South"/>
    <s v="OFF-AP-10003971"/>
    <x v="2"/>
    <s v="Appliances"/>
    <n v="32.67"/>
    <n v="32.67"/>
    <n v="0"/>
    <n v="0"/>
  </r>
  <r>
    <x v="1985"/>
    <d v="2015-05-02T00:00:00"/>
    <d v="2015-05-02T00:00:00"/>
    <x v="1"/>
    <x v="2"/>
    <x v="1"/>
    <s v="Andrew Roberts"/>
    <s v="Home Office"/>
    <s v="Columbus"/>
    <x v="22"/>
    <n v="43229"/>
    <s v="East"/>
    <s v="OFF-AP-10003971"/>
    <x v="2"/>
    <s v="Appliances"/>
    <n v="26.135999999999999"/>
    <n v="26.135999999999999"/>
    <n v="0"/>
    <n v="0"/>
  </r>
  <r>
    <x v="1986"/>
    <d v="2018-02-04T00:00:00"/>
    <d v="2018-02-09T00:00:00"/>
    <x v="0"/>
    <x v="11"/>
    <x v="2"/>
    <s v="Jay Fein"/>
    <s v="Home Office"/>
    <s v="Rochester"/>
    <x v="5"/>
    <n v="14609"/>
    <s v="East"/>
    <s v="OFF-AP-10003971"/>
    <x v="2"/>
    <s v="Appliances"/>
    <n v="32.67"/>
    <n v="32.67"/>
    <n v="0"/>
    <n v="0"/>
  </r>
  <r>
    <x v="1987"/>
    <d v="2016-10-09T00:00:00"/>
    <d v="2016-10-12T00:00:00"/>
    <x v="2"/>
    <x v="9"/>
    <x v="3"/>
    <s v="Brian Moss"/>
    <s v="Home Office"/>
    <s v="Ann Arbor"/>
    <x v="10"/>
    <n v="48104"/>
    <s v="Central"/>
    <s v="OFF-AP-10003971"/>
    <x v="2"/>
    <s v="Appliances"/>
    <n v="29.402999999999999"/>
    <n v="29.402999999999999"/>
    <n v="0"/>
    <n v="0"/>
  </r>
  <r>
    <x v="1988"/>
    <d v="2017-12-09T00:00:00"/>
    <d v="2017-12-13T00:00:00"/>
    <x v="3"/>
    <x v="3"/>
    <x v="3"/>
    <s v="Rob Williams"/>
    <s v="Home Office"/>
    <s v="Chicago"/>
    <x v="0"/>
    <n v="60610"/>
    <s v="Central"/>
    <s v="OFF-AP-10003971"/>
    <x v="1"/>
    <s v="Appliances"/>
    <n v="4.3559999999999999"/>
    <n v="5"/>
    <n v="-0.64400000000000013"/>
    <n v="-9.6600000000000019E-2"/>
  </r>
  <r>
    <x v="1989"/>
    <d v="2018-11-17T00:00:00"/>
    <d v="2018-11-23T00:00:00"/>
    <x v="0"/>
    <x v="1"/>
    <x v="2"/>
    <s v="Christine Sundaresam"/>
    <s v="Home Office"/>
    <s v="Salem"/>
    <x v="17"/>
    <n v="24153"/>
    <s v="South"/>
    <s v="OFF-AP-10004036"/>
    <x v="2"/>
    <s v="Appliances"/>
    <n v="35.04"/>
    <n v="35.04"/>
    <n v="0"/>
    <n v="0"/>
  </r>
  <r>
    <x v="180"/>
    <d v="2016-04-05T00:00:00"/>
    <d v="2016-04-10T00:00:00"/>
    <x v="2"/>
    <x v="8"/>
    <x v="2"/>
    <s v="Valerie Takahito"/>
    <s v="Home Office"/>
    <s v="Philadelphia"/>
    <x v="12"/>
    <n v="19143"/>
    <s v="East"/>
    <s v="OFF-AP-10004036"/>
    <x v="2"/>
    <s v="Appliances"/>
    <n v="98.111999999999995"/>
    <n v="98.111999999999995"/>
    <n v="0"/>
    <n v="0"/>
  </r>
  <r>
    <x v="1990"/>
    <d v="2017-06-12T00:00:00"/>
    <d v="2017-06-17T00:00:00"/>
    <x v="3"/>
    <x v="4"/>
    <x v="2"/>
    <s v="Christy Brittain"/>
    <s v="Corporate"/>
    <s v="Long Beach"/>
    <x v="5"/>
    <n v="11561"/>
    <s v="East"/>
    <s v="OFF-AP-10004036"/>
    <x v="2"/>
    <s v="Appliances"/>
    <n v="52.56"/>
    <n v="52.56"/>
    <n v="0"/>
    <n v="0"/>
  </r>
  <r>
    <x v="1105"/>
    <d v="2015-12-06T00:00:00"/>
    <d v="2015-12-10T00:00:00"/>
    <x v="1"/>
    <x v="3"/>
    <x v="2"/>
    <s v="Berenike Kampe"/>
    <s v="Home Office"/>
    <s v="Chicago"/>
    <x v="0"/>
    <n v="60610"/>
    <s v="Central"/>
    <s v="OFF-AP-10004036"/>
    <x v="2"/>
    <s v="Appliances"/>
    <n v="14.016"/>
    <n v="14.016"/>
    <n v="0"/>
    <n v="0"/>
  </r>
  <r>
    <x v="588"/>
    <d v="2017-12-26T00:00:00"/>
    <d v="2017-12-31T00:00:00"/>
    <x v="3"/>
    <x v="3"/>
    <x v="2"/>
    <s v="Mike Caudle"/>
    <s v="Home Office"/>
    <s v="Los Angeles"/>
    <x v="1"/>
    <n v="90004"/>
    <s v="West"/>
    <s v="OFF-AP-10004052"/>
    <x v="2"/>
    <s v="Appliances"/>
    <n v="7.9"/>
    <n v="18"/>
    <n v="-10.1"/>
    <n v="-1.5149999999999999"/>
  </r>
  <r>
    <x v="346"/>
    <d v="2018-10-05T00:00:00"/>
    <d v="2018-10-10T00:00:00"/>
    <x v="0"/>
    <x v="9"/>
    <x v="2"/>
    <s v="Greg Guthrie"/>
    <s v="Home Office"/>
    <s v="Chico"/>
    <x v="1"/>
    <n v="95928"/>
    <s v="West"/>
    <s v="OFF-AP-10004052"/>
    <x v="2"/>
    <s v="Appliances"/>
    <n v="15.8"/>
    <n v="18"/>
    <n v="-2.1999999999999993"/>
    <n v="-0.3299999999999999"/>
  </r>
  <r>
    <x v="190"/>
    <d v="2017-07-28T00:00:00"/>
    <d v="2017-07-29T00:00:00"/>
    <x v="3"/>
    <x v="10"/>
    <x v="0"/>
    <s v="Olvera Toch"/>
    <s v="Home Office"/>
    <s v="Bethlehem"/>
    <x v="12"/>
    <n v="18018"/>
    <s v="East"/>
    <s v="OFF-AP-10004052"/>
    <x v="2"/>
    <s v="Appliances"/>
    <n v="9.48"/>
    <n v="18"/>
    <n v="-8.52"/>
    <n v="-1.2779999999999998"/>
  </r>
  <r>
    <x v="1991"/>
    <d v="2015-10-14T00:00:00"/>
    <d v="2015-10-18T00:00:00"/>
    <x v="1"/>
    <x v="9"/>
    <x v="2"/>
    <s v="Hunter Glantz"/>
    <s v="Home Office"/>
    <s v="Fort Worth"/>
    <x v="13"/>
    <n v="76106"/>
    <s v="Central"/>
    <s v="OFF-AP-10004052"/>
    <x v="2"/>
    <s v="Appliances"/>
    <n v="3.16"/>
    <n v="5"/>
    <n v="-1.8399999999999999"/>
    <n v="-0.27599999999999997"/>
  </r>
  <r>
    <x v="1992"/>
    <d v="2016-11-21T00:00:00"/>
    <d v="2016-11-23T00:00:00"/>
    <x v="2"/>
    <x v="1"/>
    <x v="3"/>
    <s v="Denise Leinenbach"/>
    <s v="Home Office"/>
    <s v="Lawrence"/>
    <x v="33"/>
    <n v="46226"/>
    <s v="Central"/>
    <s v="OFF-AP-10004052"/>
    <x v="2"/>
    <s v="Appliances"/>
    <n v="19.75"/>
    <n v="18"/>
    <n v="1.75"/>
    <n v="0.26250000000000001"/>
  </r>
  <r>
    <x v="1993"/>
    <d v="2015-12-30T00:00:00"/>
    <d v="2016-01-04T00:00:00"/>
    <x v="1"/>
    <x v="3"/>
    <x v="2"/>
    <s v="Astrea Jones"/>
    <s v="Home Office"/>
    <s v="New York City"/>
    <x v="5"/>
    <n v="10035"/>
    <s v="East"/>
    <s v="OFF-AP-10004136"/>
    <x v="2"/>
    <s v="Appliances"/>
    <n v="122.94"/>
    <n v="122.94"/>
    <n v="0"/>
    <n v="0"/>
  </r>
  <r>
    <x v="1994"/>
    <d v="2016-11-21T00:00:00"/>
    <d v="2016-11-27T00:00:00"/>
    <x v="2"/>
    <x v="1"/>
    <x v="2"/>
    <s v="Brenda Bowman"/>
    <s v="Home Office"/>
    <s v="Fort Worth"/>
    <x v="13"/>
    <n v="76106"/>
    <s v="Central"/>
    <s v="OFF-AP-10004136"/>
    <x v="2"/>
    <s v="Appliances"/>
    <n v="24.588000000000001"/>
    <n v="24.588000000000001"/>
    <n v="0"/>
    <n v="0"/>
  </r>
  <r>
    <x v="727"/>
    <d v="2017-02-16T00:00:00"/>
    <d v="2017-02-20T00:00:00"/>
    <x v="3"/>
    <x v="11"/>
    <x v="2"/>
    <s v="Erin Ashbrook"/>
    <s v="Corporate"/>
    <s v="Chicago"/>
    <x v="0"/>
    <n v="60623"/>
    <s v="Central"/>
    <s v="OFF-AP-10004233"/>
    <x v="2"/>
    <s v="Appliances"/>
    <n v="92.063999999999993"/>
    <n v="92.063999999999993"/>
    <n v="0"/>
    <n v="0"/>
  </r>
  <r>
    <x v="1995"/>
    <d v="2017-03-08T00:00:00"/>
    <d v="2017-03-13T00:00:00"/>
    <x v="3"/>
    <x v="5"/>
    <x v="2"/>
    <s v="Stephanie Phelps"/>
    <s v="Corporate"/>
    <s v="Jackson"/>
    <x v="10"/>
    <n v="49201"/>
    <s v="Central"/>
    <s v="OFF-AP-10004233"/>
    <x v="2"/>
    <s v="Appliances"/>
    <n v="207.14400000000001"/>
    <n v="207.14400000000001"/>
    <n v="0"/>
    <n v="0"/>
  </r>
  <r>
    <x v="1996"/>
    <d v="2018-08-13T00:00:00"/>
    <d v="2018-08-13T00:00:00"/>
    <x v="0"/>
    <x v="7"/>
    <x v="1"/>
    <s v="Jay Kimmel"/>
    <s v="Home Office"/>
    <s v="San Francisco"/>
    <x v="1"/>
    <n v="94122"/>
    <s v="West"/>
    <s v="OFF-AP-10004249"/>
    <x v="2"/>
    <s v="Appliances"/>
    <n v="83.79"/>
    <n v="83.79"/>
    <n v="0"/>
    <n v="0"/>
  </r>
  <r>
    <x v="1428"/>
    <d v="2018-06-15T00:00:00"/>
    <d v="2018-06-20T00:00:00"/>
    <x v="0"/>
    <x v="4"/>
    <x v="2"/>
    <s v="Thomas Seio"/>
    <s v="Home Office"/>
    <s v="Nashville"/>
    <x v="24"/>
    <n v="37211"/>
    <s v="South"/>
    <s v="OFF-AP-10004249"/>
    <x v="2"/>
    <s v="Appliances"/>
    <n v="76.608000000000004"/>
    <n v="76.608000000000004"/>
    <n v="0"/>
    <n v="0"/>
  </r>
  <r>
    <x v="1997"/>
    <d v="2015-05-11T00:00:00"/>
    <d v="2015-05-18T00:00:00"/>
    <x v="1"/>
    <x v="2"/>
    <x v="2"/>
    <s v="Brooke Gillingham"/>
    <s v="Home Office"/>
    <s v="Watertown"/>
    <x v="5"/>
    <n v="13601"/>
    <s v="East"/>
    <s v="OFF-AP-10004249"/>
    <x v="2"/>
    <s v="Appliances"/>
    <n v="35.909999999999997"/>
    <n v="35.909999999999997"/>
    <n v="0"/>
    <n v="0"/>
  </r>
  <r>
    <x v="1998"/>
    <d v="2018-12-24T00:00:00"/>
    <d v="2018-12-29T00:00:00"/>
    <x v="0"/>
    <x v="3"/>
    <x v="2"/>
    <s v="Roy Franz√∂sisch"/>
    <s v="Home Office"/>
    <s v="New York City"/>
    <x v="5"/>
    <n v="10024"/>
    <s v="East"/>
    <s v="OFF-AP-10004249"/>
    <x v="2"/>
    <s v="Appliances"/>
    <n v="35.909999999999997"/>
    <n v="35.909999999999997"/>
    <n v="0"/>
    <n v="0"/>
  </r>
  <r>
    <x v="1999"/>
    <d v="2015-12-02T00:00:00"/>
    <d v="2015-12-04T00:00:00"/>
    <x v="1"/>
    <x v="3"/>
    <x v="0"/>
    <s v="Matt Collins"/>
    <s v="Home Office"/>
    <s v="Chicago"/>
    <x v="0"/>
    <n v="60623"/>
    <s v="Central"/>
    <s v="OFF-AP-10004249"/>
    <x v="2"/>
    <s v="Appliances"/>
    <n v="2.3940000000000001"/>
    <n v="5"/>
    <n v="-2.6059999999999999"/>
    <n v="-0.39089999999999997"/>
  </r>
  <r>
    <x v="1245"/>
    <d v="2018-10-06T00:00:00"/>
    <d v="2018-10-11T00:00:00"/>
    <x v="0"/>
    <x v="9"/>
    <x v="2"/>
    <s v="Nick Zandusky"/>
    <s v="Home Office"/>
    <s v="Meridian"/>
    <x v="40"/>
    <n v="83642"/>
    <s v="West"/>
    <s v="OFF-AP-10004336"/>
    <x v="2"/>
    <s v="Appliances"/>
    <n v="227.84"/>
    <n v="227.84"/>
    <n v="0"/>
    <n v="0"/>
  </r>
  <r>
    <x v="2000"/>
    <d v="2016-08-08T00:00:00"/>
    <d v="2016-08-10T00:00:00"/>
    <x v="2"/>
    <x v="7"/>
    <x v="3"/>
    <s v="Denny Blanton"/>
    <s v="Home Office"/>
    <s v="Lawrence"/>
    <x v="26"/>
    <n v="1841"/>
    <s v="East"/>
    <s v="OFF-AP-10004336"/>
    <x v="2"/>
    <s v="Appliances"/>
    <n v="113.92"/>
    <n v="113.92"/>
    <n v="0"/>
    <n v="0"/>
  </r>
  <r>
    <x v="2001"/>
    <d v="2017-02-27T00:00:00"/>
    <d v="2017-03-01T00:00:00"/>
    <x v="3"/>
    <x v="11"/>
    <x v="0"/>
    <s v="Dan Lawera"/>
    <s v="Corporate"/>
    <s v="New York City"/>
    <x v="5"/>
    <n v="10011"/>
    <s v="East"/>
    <s v="OFF-AP-10004336"/>
    <x v="2"/>
    <s v="Appliances"/>
    <n v="170.88"/>
    <n v="153.88"/>
    <n v="17"/>
    <n v="2.5499999999999998"/>
  </r>
  <r>
    <x v="1078"/>
    <d v="2015-11-23T00:00:00"/>
    <d v="2015-11-27T00:00:00"/>
    <x v="1"/>
    <x v="1"/>
    <x v="2"/>
    <s v="Saphhira Shifley"/>
    <s v="Home Office"/>
    <s v="Mesquite"/>
    <x v="13"/>
    <n v="75150"/>
    <s v="Central"/>
    <s v="OFF-AP-10004336"/>
    <x v="2"/>
    <s v="Appliances"/>
    <n v="34.176000000000002"/>
    <n v="34.176000000000002"/>
    <n v="0"/>
    <n v="0"/>
  </r>
  <r>
    <x v="2002"/>
    <d v="2016-05-25T00:00:00"/>
    <d v="2016-05-29T00:00:00"/>
    <x v="2"/>
    <x v="2"/>
    <x v="2"/>
    <s v="Justin Hirsh"/>
    <s v="Home Office"/>
    <s v="Pueblo"/>
    <x v="7"/>
    <n v="81001"/>
    <s v="West"/>
    <s v="OFF-AP-10004487"/>
    <x v="2"/>
    <s v="Appliances"/>
    <n v="845.72799999999995"/>
    <n v="845.72799999999995"/>
    <n v="0"/>
    <n v="0"/>
  </r>
  <r>
    <x v="1581"/>
    <d v="2017-08-08T00:00:00"/>
    <d v="2017-08-15T00:00:00"/>
    <x v="3"/>
    <x v="7"/>
    <x v="2"/>
    <s v="Cathy Armstrong"/>
    <s v="Corporate"/>
    <s v="Los Angeles"/>
    <x v="1"/>
    <n v="90036"/>
    <s v="West"/>
    <s v="OFF-AP-10004487"/>
    <x v="2"/>
    <s v="Appliances"/>
    <n v="487.92"/>
    <n v="487.92"/>
    <n v="0"/>
    <n v="0"/>
  </r>
  <r>
    <x v="825"/>
    <d v="2018-09-11T00:00:00"/>
    <d v="2018-09-11T00:00:00"/>
    <x v="0"/>
    <x v="0"/>
    <x v="1"/>
    <s v="Cassandra Brandow"/>
    <s v="Corporate"/>
    <s v="San Francisco"/>
    <x v="1"/>
    <n v="94110"/>
    <s v="West"/>
    <s v="OFF-AP-10004487"/>
    <x v="2"/>
    <s v="Appliances"/>
    <n v="406.6"/>
    <n v="406.6"/>
    <n v="0"/>
    <n v="0"/>
  </r>
  <r>
    <x v="2003"/>
    <d v="2016-04-11T00:00:00"/>
    <d v="2016-04-15T00:00:00"/>
    <x v="2"/>
    <x v="8"/>
    <x v="2"/>
    <s v="Sanjit Engle"/>
    <s v="Home Office"/>
    <s v="New York City"/>
    <x v="5"/>
    <n v="10009"/>
    <s v="East"/>
    <s v="OFF-AP-10004487"/>
    <x v="2"/>
    <s v="Appliances"/>
    <n v="406.6"/>
    <n v="406.6"/>
    <n v="0"/>
    <n v="0"/>
  </r>
  <r>
    <x v="2004"/>
    <d v="2017-07-17T00:00:00"/>
    <d v="2017-07-21T00:00:00"/>
    <x v="3"/>
    <x v="10"/>
    <x v="2"/>
    <s v="Matt Collister"/>
    <s v="Corporate"/>
    <s v="Perth Amboy"/>
    <x v="15"/>
    <n v="8861"/>
    <s v="East"/>
    <s v="OFF-AP-10004487"/>
    <x v="2"/>
    <s v="Appliances"/>
    <n v="162.63999999999999"/>
    <n v="162.63999999999999"/>
    <n v="0"/>
    <n v="0"/>
  </r>
  <r>
    <x v="2005"/>
    <d v="2018-12-18T00:00:00"/>
    <d v="2018-12-23T00:00:00"/>
    <x v="0"/>
    <x v="3"/>
    <x v="2"/>
    <s v="Beth Paige"/>
    <s v="Home Office"/>
    <s v="Columbus"/>
    <x v="22"/>
    <n v="43229"/>
    <s v="East"/>
    <s v="OFF-AP-10004487"/>
    <x v="2"/>
    <s v="Appliances"/>
    <n v="130.11199999999999"/>
    <n v="130.11199999999999"/>
    <n v="0"/>
    <n v="0"/>
  </r>
  <r>
    <x v="2006"/>
    <d v="2017-04-21T00:00:00"/>
    <d v="2017-04-26T00:00:00"/>
    <x v="3"/>
    <x v="8"/>
    <x v="2"/>
    <s v="Sibella Parks"/>
    <s v="Corporate"/>
    <s v="Chicago"/>
    <x v="0"/>
    <n v="60623"/>
    <s v="Central"/>
    <s v="OFF-AP-10004487"/>
    <x v="2"/>
    <s v="Appliances"/>
    <n v="48.792000000000002"/>
    <n v="48.792000000000002"/>
    <n v="0"/>
    <n v="0"/>
  </r>
  <r>
    <x v="2007"/>
    <d v="2016-09-22T00:00:00"/>
    <d v="2016-09-26T00:00:00"/>
    <x v="2"/>
    <x v="0"/>
    <x v="3"/>
    <s v="Muhammed MacIntyre"/>
    <s v="Home Office"/>
    <s v="Los Angeles"/>
    <x v="1"/>
    <n v="90049"/>
    <s v="West"/>
    <s v="OFF-AP-10004532"/>
    <x v="2"/>
    <s v="Appliances"/>
    <n v="61.44"/>
    <n v="61.44"/>
    <n v="0"/>
    <n v="0"/>
  </r>
  <r>
    <x v="650"/>
    <d v="2018-02-26T00:00:00"/>
    <d v="2018-02-28T00:00:00"/>
    <x v="0"/>
    <x v="11"/>
    <x v="3"/>
    <s v="Bradley Talbott"/>
    <s v="Home Office"/>
    <s v="Los Angeles"/>
    <x v="1"/>
    <n v="90036"/>
    <s v="West"/>
    <s v="OFF-AP-10004532"/>
    <x v="2"/>
    <s v="Appliances"/>
    <n v="81.92"/>
    <n v="100"/>
    <n v="-18.079999999999998"/>
    <n v="-2.7119999999999997"/>
  </r>
  <r>
    <x v="2008"/>
    <d v="2018-06-11T00:00:00"/>
    <d v="2018-06-14T00:00:00"/>
    <x v="0"/>
    <x v="4"/>
    <x v="0"/>
    <s v="Zuschuss Donatelli"/>
    <s v="Home Office"/>
    <s v="Los Angeles"/>
    <x v="1"/>
    <n v="90036"/>
    <s v="West"/>
    <s v="OFF-AP-10004532"/>
    <x v="2"/>
    <s v="Appliances"/>
    <n v="61.44"/>
    <n v="61.44"/>
    <n v="0"/>
    <n v="0"/>
  </r>
  <r>
    <x v="1094"/>
    <d v="2015-09-10T00:00:00"/>
    <d v="2015-09-13T00:00:00"/>
    <x v="1"/>
    <x v="0"/>
    <x v="0"/>
    <s v="Sandra Flanagan"/>
    <s v="Home Office"/>
    <s v="Clifton"/>
    <x v="15"/>
    <n v="7011"/>
    <s v="East"/>
    <s v="OFF-AP-10004532"/>
    <x v="2"/>
    <s v="Appliances"/>
    <n v="81.92"/>
    <n v="81.92"/>
    <n v="0"/>
    <n v="0"/>
  </r>
  <r>
    <x v="2009"/>
    <d v="2017-10-02T00:00:00"/>
    <d v="2017-10-06T00:00:00"/>
    <x v="3"/>
    <x v="9"/>
    <x v="2"/>
    <s v="Tim Taslimi"/>
    <s v="Corporate"/>
    <s v="New York City"/>
    <x v="5"/>
    <n v="10024"/>
    <s v="East"/>
    <s v="OFF-AP-10004532"/>
    <x v="2"/>
    <s v="Appliances"/>
    <n v="61.44"/>
    <n v="61.44"/>
    <n v="0"/>
    <n v="0"/>
  </r>
  <r>
    <x v="2010"/>
    <d v="2018-12-05T00:00:00"/>
    <d v="2018-12-08T00:00:00"/>
    <x v="0"/>
    <x v="3"/>
    <x v="0"/>
    <s v="Rob Beeghly"/>
    <s v="Home Office"/>
    <s v="Columbus"/>
    <x v="33"/>
    <n v="47201"/>
    <s v="Central"/>
    <s v="OFF-AP-10004532"/>
    <x v="2"/>
    <s v="Appliances"/>
    <n v="61.44"/>
    <n v="61.44"/>
    <n v="0"/>
    <n v="0"/>
  </r>
  <r>
    <x v="2011"/>
    <d v="2018-11-10T00:00:00"/>
    <d v="2018-11-17T00:00:00"/>
    <x v="0"/>
    <x v="1"/>
    <x v="2"/>
    <s v="Michael Chen"/>
    <s v="Corporate"/>
    <s v="Pasco"/>
    <x v="6"/>
    <n v="99301"/>
    <s v="West"/>
    <s v="OFF-AP-10004540"/>
    <x v="2"/>
    <s v="Appliances"/>
    <n v="400.8"/>
    <n v="400.8"/>
    <n v="0"/>
    <n v="0"/>
  </r>
  <r>
    <x v="1470"/>
    <d v="2017-03-13T00:00:00"/>
    <d v="2017-03-18T00:00:00"/>
    <x v="3"/>
    <x v="5"/>
    <x v="2"/>
    <s v="Adam Bellavance"/>
    <s v="Corporate"/>
    <s v="Waynesboro"/>
    <x v="17"/>
    <n v="22980"/>
    <s v="South"/>
    <s v="OFF-AP-10004540"/>
    <x v="2"/>
    <s v="Appliances"/>
    <n v="160.32"/>
    <n v="80"/>
    <n v="80.319999999999993"/>
    <n v="12.047999999999998"/>
  </r>
  <r>
    <x v="2012"/>
    <d v="2018-12-07T00:00:00"/>
    <d v="2018-12-12T00:00:00"/>
    <x v="0"/>
    <x v="3"/>
    <x v="2"/>
    <s v="Brosina Hoffman"/>
    <s v="Corporate"/>
    <s v="Hattiesburg"/>
    <x v="29"/>
    <n v="39401"/>
    <s v="South"/>
    <s v="OFF-AP-10004540"/>
    <x v="2"/>
    <s v="Appliances"/>
    <n v="320.64"/>
    <n v="320.64"/>
    <n v="0"/>
    <n v="0"/>
  </r>
  <r>
    <x v="2013"/>
    <d v="2016-05-30T00:00:00"/>
    <d v="2016-06-01T00:00:00"/>
    <x v="2"/>
    <x v="2"/>
    <x v="0"/>
    <s v="Edward Nazzal"/>
    <s v="Consumer"/>
    <s v="New York City"/>
    <x v="5"/>
    <n v="10009"/>
    <s v="East"/>
    <s v="OFF-AP-10004540"/>
    <x v="2"/>
    <s v="Appliances"/>
    <n v="160.32"/>
    <n v="160.32"/>
    <n v="0"/>
    <n v="0"/>
  </r>
  <r>
    <x v="2014"/>
    <d v="2016-11-28T00:00:00"/>
    <d v="2016-11-30T00:00:00"/>
    <x v="2"/>
    <x v="1"/>
    <x v="0"/>
    <s v="Ashley Jarboe"/>
    <s v="Corporate"/>
    <s v="San Francisco"/>
    <x v="1"/>
    <n v="94110"/>
    <s v="West"/>
    <s v="OFF-AP-10004655"/>
    <x v="2"/>
    <s v="Appliances"/>
    <n v="45.28"/>
    <n v="45.28"/>
    <n v="0"/>
    <n v="0"/>
  </r>
  <r>
    <x v="2015"/>
    <d v="2018-06-19T00:00:00"/>
    <d v="2018-06-23T00:00:00"/>
    <x v="0"/>
    <x v="4"/>
    <x v="2"/>
    <s v="Zuschuss Carroll"/>
    <s v="Home Office"/>
    <s v="Houston"/>
    <x v="13"/>
    <n v="77095"/>
    <s v="Central"/>
    <s v="OFF-AP-10004655"/>
    <x v="2"/>
    <s v="Appliances"/>
    <n v="2.2639999999999998"/>
    <n v="5"/>
    <n v="-2.7360000000000002"/>
    <n v="-0.41040000000000004"/>
  </r>
  <r>
    <x v="1088"/>
    <d v="2015-08-08T00:00:00"/>
    <d v="2015-08-15T00:00:00"/>
    <x v="1"/>
    <x v="7"/>
    <x v="2"/>
    <s v="Lena Radford"/>
    <s v="Home Office"/>
    <s v="San Diego"/>
    <x v="1"/>
    <n v="92024"/>
    <s v="West"/>
    <s v="OFF-AP-10004708"/>
    <x v="2"/>
    <s v="Appliances"/>
    <n v="76.12"/>
    <n v="76.12"/>
    <n v="0"/>
    <n v="0"/>
  </r>
  <r>
    <x v="2016"/>
    <d v="2016-05-23T00:00:00"/>
    <d v="2016-05-30T00:00:00"/>
    <x v="2"/>
    <x v="2"/>
    <x v="2"/>
    <s v="Emily Burns"/>
    <s v="Home Office"/>
    <s v="Phoenix"/>
    <x v="18"/>
    <n v="85023"/>
    <s v="West"/>
    <s v="OFF-AP-10004708"/>
    <x v="2"/>
    <s v="Appliances"/>
    <n v="121.792"/>
    <n v="100"/>
    <n v="21.792000000000002"/>
    <n v="3.2688000000000001"/>
  </r>
  <r>
    <x v="2017"/>
    <d v="2018-11-12T00:00:00"/>
    <d v="2018-11-16T00:00:00"/>
    <x v="0"/>
    <x v="1"/>
    <x v="3"/>
    <s v="Maria Bertelson"/>
    <s v="Home Office"/>
    <s v="Longview"/>
    <x v="6"/>
    <n v="98632"/>
    <s v="West"/>
    <s v="OFF-AP-10004708"/>
    <x v="2"/>
    <s v="Appliances"/>
    <n v="76.12"/>
    <n v="76.12"/>
    <n v="0"/>
    <n v="0"/>
  </r>
  <r>
    <x v="2018"/>
    <d v="2015-08-15T00:00:00"/>
    <d v="2015-08-17T00:00:00"/>
    <x v="1"/>
    <x v="7"/>
    <x v="0"/>
    <s v="Christine Sundaresam"/>
    <s v="Home Office"/>
    <s v="Hollywood"/>
    <x v="8"/>
    <n v="33021"/>
    <s v="South"/>
    <s v="OFF-AP-10004708"/>
    <x v="2"/>
    <s v="Appliances"/>
    <n v="152.24"/>
    <n v="152.24"/>
    <n v="0"/>
    <n v="0"/>
  </r>
  <r>
    <x v="1512"/>
    <d v="2015-10-21T00:00:00"/>
    <d v="2015-10-22T00:00:00"/>
    <x v="1"/>
    <x v="9"/>
    <x v="0"/>
    <s v="Tracy Blumstein"/>
    <s v="Home Office"/>
    <s v="Fairfield"/>
    <x v="22"/>
    <n v="45014"/>
    <s v="East"/>
    <s v="OFF-AP-10004708"/>
    <x v="2"/>
    <s v="Appliances"/>
    <n v="121.792"/>
    <n v="121.792"/>
    <n v="0"/>
    <n v="0"/>
  </r>
  <r>
    <x v="2019"/>
    <d v="2015-11-01T00:00:00"/>
    <d v="2015-11-05T00:00:00"/>
    <x v="1"/>
    <x v="1"/>
    <x v="2"/>
    <s v="Deirdre Greer"/>
    <s v="Home Office"/>
    <s v="Orange"/>
    <x v="15"/>
    <n v="7050"/>
    <s v="East"/>
    <s v="OFF-AP-10004708"/>
    <x v="2"/>
    <s v="Appliances"/>
    <n v="76.12"/>
    <n v="76.12"/>
    <n v="0"/>
    <n v="0"/>
  </r>
  <r>
    <x v="1864"/>
    <d v="2018-11-26T00:00:00"/>
    <d v="2018-11-30T00:00:00"/>
    <x v="0"/>
    <x v="1"/>
    <x v="2"/>
    <s v="Corey Catlett"/>
    <s v="Home Office"/>
    <s v="Columbus"/>
    <x v="22"/>
    <n v="43229"/>
    <s v="East"/>
    <s v="OFF-AP-10004708"/>
    <x v="2"/>
    <s v="Appliances"/>
    <n v="213.136"/>
    <n v="213.136"/>
    <n v="0"/>
    <n v="0"/>
  </r>
  <r>
    <x v="554"/>
    <d v="2018-01-01T00:00:00"/>
    <d v="2018-01-05T00:00:00"/>
    <x v="0"/>
    <x v="6"/>
    <x v="2"/>
    <s v="Janet Martin"/>
    <s v="Home Office"/>
    <s v="Huntsville"/>
    <x v="13"/>
    <n v="77340"/>
    <s v="Central"/>
    <s v="OFF-AP-10004708"/>
    <x v="2"/>
    <s v="Appliances"/>
    <n v="15.224"/>
    <n v="18"/>
    <n v="-2.7759999999999998"/>
    <n v="-0.41639999999999994"/>
  </r>
  <r>
    <x v="1855"/>
    <d v="2018-10-02T00:00:00"/>
    <d v="2018-10-04T00:00:00"/>
    <x v="0"/>
    <x v="9"/>
    <x v="3"/>
    <s v="Steve Chapman"/>
    <s v="Home Office"/>
    <s v="Houston"/>
    <x v="13"/>
    <n v="77041"/>
    <s v="Central"/>
    <s v="OFF-AP-10004708"/>
    <x v="2"/>
    <s v="Appliances"/>
    <n v="15.224"/>
    <n v="18"/>
    <n v="-2.7759999999999998"/>
    <n v="-0.41639999999999994"/>
  </r>
  <r>
    <x v="2020"/>
    <d v="2015-09-08T00:00:00"/>
    <d v="2015-09-14T00:00:00"/>
    <x v="1"/>
    <x v="0"/>
    <x v="2"/>
    <s v="Dennis Pardue"/>
    <s v="Home Office"/>
    <s v="San Francisco"/>
    <x v="1"/>
    <n v="94110"/>
    <s v="West"/>
    <s v="OFF-AP-10004785"/>
    <x v="2"/>
    <s v="Appliances"/>
    <n v="56.65"/>
    <n v="56.65"/>
    <n v="0"/>
    <n v="0"/>
  </r>
  <r>
    <x v="1058"/>
    <d v="2015-09-13T00:00:00"/>
    <d v="2015-09-13T00:00:00"/>
    <x v="1"/>
    <x v="0"/>
    <x v="1"/>
    <s v="Resi P√∂lking"/>
    <s v="Home Office"/>
    <s v="Seattle"/>
    <x v="6"/>
    <n v="98103"/>
    <s v="West"/>
    <s v="OFF-AP-10004785"/>
    <x v="2"/>
    <s v="Appliances"/>
    <n v="22.66"/>
    <n v="18"/>
    <n v="4.66"/>
    <n v="0.69899999999999995"/>
  </r>
  <r>
    <x v="2021"/>
    <d v="2018-02-13T00:00:00"/>
    <d v="2018-02-17T00:00:00"/>
    <x v="0"/>
    <x v="11"/>
    <x v="2"/>
    <s v="Mark Hamilton"/>
    <s v="Home Office"/>
    <s v="Minneapolis"/>
    <x v="37"/>
    <n v="55407"/>
    <s v="Central"/>
    <s v="OFF-AP-10004785"/>
    <x v="2"/>
    <s v="Appliances"/>
    <n v="90.64"/>
    <n v="90.64"/>
    <n v="0"/>
    <n v="0"/>
  </r>
  <r>
    <x v="1961"/>
    <d v="2018-09-10T00:00:00"/>
    <d v="2018-09-15T00:00:00"/>
    <x v="0"/>
    <x v="0"/>
    <x v="3"/>
    <s v="Robert Waldorf"/>
    <s v="Home Office"/>
    <s v="Springfield"/>
    <x v="20"/>
    <n v="65807"/>
    <s v="Central"/>
    <s v="OFF-AP-10004785"/>
    <x v="2"/>
    <s v="Appliances"/>
    <n v="33.99"/>
    <n v="33.99"/>
    <n v="0"/>
    <n v="0"/>
  </r>
  <r>
    <x v="2022"/>
    <d v="2015-11-28T00:00:00"/>
    <d v="2015-12-01T00:00:00"/>
    <x v="1"/>
    <x v="1"/>
    <x v="0"/>
    <s v="Sheri Gordon"/>
    <s v="Home Office"/>
    <s v="San Francisco"/>
    <x v="1"/>
    <n v="94109"/>
    <s v="West"/>
    <s v="OFF-AP-10004859"/>
    <x v="2"/>
    <s v="Appliances"/>
    <n v="43.68"/>
    <n v="43.68"/>
    <n v="0"/>
    <n v="0"/>
  </r>
  <r>
    <x v="2023"/>
    <d v="2016-01-05T00:00:00"/>
    <d v="2016-01-10T00:00:00"/>
    <x v="2"/>
    <x v="6"/>
    <x v="2"/>
    <s v="James Lanier"/>
    <s v="Home Office"/>
    <s v="San Francisco"/>
    <x v="1"/>
    <n v="94110"/>
    <s v="West"/>
    <s v="OFF-AP-10004859"/>
    <x v="2"/>
    <s v="Appliances"/>
    <n v="87.36"/>
    <n v="87.36"/>
    <n v="0"/>
    <n v="0"/>
  </r>
  <r>
    <x v="2024"/>
    <d v="2017-06-05T00:00:00"/>
    <d v="2017-06-07T00:00:00"/>
    <x v="3"/>
    <x v="4"/>
    <x v="0"/>
    <s v="Chloris Kastensmidt"/>
    <s v="Corporate"/>
    <s v="Santa Clara"/>
    <x v="1"/>
    <n v="95051"/>
    <s v="West"/>
    <s v="OFF-AP-10004859"/>
    <x v="2"/>
    <s v="Appliances"/>
    <n v="58.24"/>
    <n v="58.24"/>
    <n v="0"/>
    <n v="0"/>
  </r>
  <r>
    <x v="2025"/>
    <d v="2015-11-04T00:00:00"/>
    <d v="2015-11-08T00:00:00"/>
    <x v="1"/>
    <x v="1"/>
    <x v="3"/>
    <s v="Odella Nelson"/>
    <s v="Home Office"/>
    <s v="Cary"/>
    <x v="9"/>
    <n v="27511"/>
    <s v="South"/>
    <s v="OFF-AP-10004859"/>
    <x v="2"/>
    <s v="Appliances"/>
    <n v="58.24"/>
    <n v="58.24"/>
    <n v="0"/>
    <n v="0"/>
  </r>
  <r>
    <x v="2026"/>
    <d v="2017-12-16T00:00:00"/>
    <d v="2017-12-19T00:00:00"/>
    <x v="3"/>
    <x v="3"/>
    <x v="0"/>
    <s v="Sandra Flanagan"/>
    <s v="Home Office"/>
    <s v="Goldsboro"/>
    <x v="9"/>
    <n v="27534"/>
    <s v="South"/>
    <s v="OFF-AP-10004859"/>
    <x v="2"/>
    <s v="Appliances"/>
    <n v="34.944000000000003"/>
    <n v="34.944000000000003"/>
    <n v="0"/>
    <n v="0"/>
  </r>
  <r>
    <x v="2027"/>
    <d v="2018-03-03T00:00:00"/>
    <d v="2018-03-08T00:00:00"/>
    <x v="0"/>
    <x v="5"/>
    <x v="2"/>
    <s v="Liz Preis"/>
    <s v="Home Office"/>
    <s v="Murray"/>
    <x v="21"/>
    <n v="42071"/>
    <s v="South"/>
    <s v="OFF-AP-10004859"/>
    <x v="2"/>
    <s v="Appliances"/>
    <n v="72.8"/>
    <n v="72.8"/>
    <n v="0"/>
    <n v="0"/>
  </r>
  <r>
    <x v="2028"/>
    <d v="2015-06-01T00:00:00"/>
    <d v="2015-06-06T00:00:00"/>
    <x v="1"/>
    <x v="4"/>
    <x v="2"/>
    <s v="Quincy Jones"/>
    <s v="Home Office"/>
    <s v="Detroit"/>
    <x v="10"/>
    <n v="48234"/>
    <s v="Central"/>
    <s v="OFF-AP-10004859"/>
    <x v="2"/>
    <s v="Appliances"/>
    <n v="65.52"/>
    <n v="65.52"/>
    <n v="0"/>
    <n v="0"/>
  </r>
  <r>
    <x v="505"/>
    <d v="2017-12-01T00:00:00"/>
    <d v="2017-12-03T00:00:00"/>
    <x v="3"/>
    <x v="3"/>
    <x v="3"/>
    <s v="John Murray"/>
    <s v="Corporate"/>
    <s v="San Angelo"/>
    <x v="13"/>
    <n v="76903"/>
    <s v="Central"/>
    <s v="OFF-AP-10004859"/>
    <x v="2"/>
    <s v="Appliances"/>
    <n v="11.648"/>
    <n v="11.648"/>
    <n v="0"/>
    <n v="0"/>
  </r>
  <r>
    <x v="2029"/>
    <d v="2016-11-19T00:00:00"/>
    <d v="2016-11-26T00:00:00"/>
    <x v="2"/>
    <x v="1"/>
    <x v="2"/>
    <s v="Aleksandra Gannaway"/>
    <s v="Home Office"/>
    <s v="Las Vegas"/>
    <x v="27"/>
    <n v="89115"/>
    <s v="West"/>
    <s v="OFF-AP-10004868"/>
    <x v="2"/>
    <s v="Appliances"/>
    <n v="31.08"/>
    <n v="31.08"/>
    <n v="0"/>
    <n v="0"/>
  </r>
  <r>
    <x v="1544"/>
    <d v="2018-05-12T00:00:00"/>
    <d v="2018-05-18T00:00:00"/>
    <x v="0"/>
    <x v="2"/>
    <x v="2"/>
    <s v="Charles Sheldon"/>
    <s v="Home Office"/>
    <s v="San Francisco"/>
    <x v="1"/>
    <n v="94122"/>
    <s v="West"/>
    <s v="OFF-AP-10004868"/>
    <x v="2"/>
    <s v="Appliances"/>
    <n v="7.77"/>
    <n v="100"/>
    <n v="-92.23"/>
    <n v="-13.8345"/>
  </r>
  <r>
    <x v="679"/>
    <d v="2015-12-20T00:00:00"/>
    <d v="2015-12-25T00:00:00"/>
    <x v="1"/>
    <x v="3"/>
    <x v="2"/>
    <s v="Tony Sayre"/>
    <s v="Home Office"/>
    <s v="Columbia"/>
    <x v="24"/>
    <n v="38401"/>
    <s v="South"/>
    <s v="OFF-AP-10004868"/>
    <x v="2"/>
    <s v="Appliances"/>
    <n v="43.512"/>
    <n v="43.512"/>
    <n v="0"/>
    <n v="0"/>
  </r>
  <r>
    <x v="2030"/>
    <d v="2018-11-13T00:00:00"/>
    <d v="2018-11-18T00:00:00"/>
    <x v="0"/>
    <x v="1"/>
    <x v="3"/>
    <s v="Maria Etezadi"/>
    <s v="Home Office"/>
    <s v="Houston"/>
    <x v="13"/>
    <n v="77095"/>
    <s v="Central"/>
    <s v="OFF-AP-10004868"/>
    <x v="2"/>
    <s v="Appliances"/>
    <n v="9.3239999999999998"/>
    <n v="18"/>
    <n v="-8.6760000000000002"/>
    <n v="-1.3013999999999999"/>
  </r>
  <r>
    <x v="1490"/>
    <d v="2016-04-13T00:00:00"/>
    <d v="2016-04-19T00:00:00"/>
    <x v="2"/>
    <x v="8"/>
    <x v="2"/>
    <s v="Bill Tyler"/>
    <s v="Home Office"/>
    <s v="Los Angeles"/>
    <x v="1"/>
    <n v="90036"/>
    <s v="West"/>
    <s v="OFF-AP-10004980"/>
    <x v="2"/>
    <s v="Appliances"/>
    <n v="75.84"/>
    <n v="100"/>
    <n v="-24.159999999999997"/>
    <n v="-3.6239999999999992"/>
  </r>
  <r>
    <x v="2031"/>
    <d v="2016-09-26T00:00:00"/>
    <d v="2016-09-30T00:00:00"/>
    <x v="2"/>
    <x v="0"/>
    <x v="2"/>
    <s v="Rick Wilson"/>
    <s v="Home Office"/>
    <s v="Mesa"/>
    <x v="18"/>
    <n v="85204"/>
    <s v="West"/>
    <s v="OFF-AP-10004980"/>
    <x v="2"/>
    <s v="Appliances"/>
    <n v="60.671999999999997"/>
    <n v="100"/>
    <n v="-39.328000000000003"/>
    <n v="-5.8992000000000004"/>
  </r>
  <r>
    <x v="2032"/>
    <d v="2017-04-10T00:00:00"/>
    <d v="2017-04-17T00:00:00"/>
    <x v="3"/>
    <x v="8"/>
    <x v="2"/>
    <s v="Brian Thompson"/>
    <s v="Corporate"/>
    <s v="San Francisco"/>
    <x v="1"/>
    <n v="94122"/>
    <s v="West"/>
    <s v="OFF-AP-10004980"/>
    <x v="2"/>
    <s v="Appliances"/>
    <n v="113.76"/>
    <n v="113.76"/>
    <n v="0"/>
    <n v="0"/>
  </r>
  <r>
    <x v="2033"/>
    <d v="2016-12-10T00:00:00"/>
    <d v="2016-12-15T00:00:00"/>
    <x v="2"/>
    <x v="3"/>
    <x v="2"/>
    <s v="Julia West"/>
    <s v="Corporate"/>
    <s v="Chicago"/>
    <x v="0"/>
    <n v="60610"/>
    <s v="Central"/>
    <s v="OFF-AP-10004980"/>
    <x v="2"/>
    <s v="Appliances"/>
    <n v="53.088000000000001"/>
    <n v="53.088000000000001"/>
    <n v="0"/>
    <n v="0"/>
  </r>
  <r>
    <x v="2034"/>
    <d v="2015-03-25T00:00:00"/>
    <d v="2015-03-30T00:00:00"/>
    <x v="1"/>
    <x v="5"/>
    <x v="2"/>
    <s v="Christina Anderson"/>
    <s v="Consumer"/>
    <s v="San Francisco"/>
    <x v="1"/>
    <n v="94110"/>
    <s v="West"/>
    <s v="OFF-AR-10000034"/>
    <x v="2"/>
    <s v="Art"/>
    <n v="25.44"/>
    <n v="25.44"/>
    <n v="0"/>
    <n v="0"/>
  </r>
  <r>
    <x v="290"/>
    <d v="2015-11-11T00:00:00"/>
    <d v="2015-11-14T00:00:00"/>
    <x v="1"/>
    <x v="1"/>
    <x v="3"/>
    <s v="Tracy Zic"/>
    <s v="Home Office"/>
    <s v="Louisville"/>
    <x v="7"/>
    <n v="80027"/>
    <s v="West"/>
    <s v="OFF-AR-10000034"/>
    <x v="2"/>
    <s v="Art"/>
    <n v="3.3919999999999999"/>
    <n v="5"/>
    <n v="-1.6080000000000001"/>
    <n v="-0.2412"/>
  </r>
  <r>
    <x v="2035"/>
    <d v="2018-09-24T00:00:00"/>
    <d v="2018-09-28T00:00:00"/>
    <x v="0"/>
    <x v="0"/>
    <x v="2"/>
    <s v="Karen Ferguson"/>
    <s v="Home Office"/>
    <s v="Sandy Springs"/>
    <x v="19"/>
    <n v="30328"/>
    <s v="South"/>
    <s v="OFF-AR-10000034"/>
    <x v="2"/>
    <s v="Art"/>
    <n v="12.72"/>
    <n v="12.72"/>
    <n v="0"/>
    <n v="0"/>
  </r>
  <r>
    <x v="2036"/>
    <d v="2017-12-05T00:00:00"/>
    <d v="2017-12-10T00:00:00"/>
    <x v="3"/>
    <x v="3"/>
    <x v="3"/>
    <s v="Tony Chapman"/>
    <s v="Home Office"/>
    <s v="Washington"/>
    <x v="35"/>
    <n v="20016"/>
    <s v="East"/>
    <s v="OFF-AR-10000034"/>
    <x v="2"/>
    <s v="Art"/>
    <n v="33.92"/>
    <n v="33.92"/>
    <n v="0"/>
    <n v="0"/>
  </r>
  <r>
    <x v="2037"/>
    <d v="2015-12-31T00:00:00"/>
    <d v="2016-01-04T00:00:00"/>
    <x v="1"/>
    <x v="3"/>
    <x v="2"/>
    <s v="Rob Williams"/>
    <s v="Corporate"/>
    <s v="Columbia"/>
    <x v="20"/>
    <n v="65203"/>
    <s v="Central"/>
    <s v="OFF-AR-10000034"/>
    <x v="2"/>
    <s v="Art"/>
    <n v="29.68"/>
    <n v="29.68"/>
    <n v="0"/>
    <n v="0"/>
  </r>
  <r>
    <x v="2038"/>
    <d v="2017-04-10T00:00:00"/>
    <d v="2017-04-15T00:00:00"/>
    <x v="3"/>
    <x v="8"/>
    <x v="2"/>
    <s v="Quincy Jones"/>
    <s v="Corporate"/>
    <s v="Chicago"/>
    <x v="0"/>
    <n v="60653"/>
    <s v="Central"/>
    <s v="OFF-AR-10000034"/>
    <x v="2"/>
    <s v="Art"/>
    <n v="13.568"/>
    <n v="13.568"/>
    <n v="0"/>
    <n v="0"/>
  </r>
  <r>
    <x v="492"/>
    <d v="2018-05-19T00:00:00"/>
    <d v="2018-05-21T00:00:00"/>
    <x v="0"/>
    <x v="2"/>
    <x v="3"/>
    <s v="Becky Castell"/>
    <s v="Home Office"/>
    <s v="San Francisco"/>
    <x v="1"/>
    <n v="94109"/>
    <s v="West"/>
    <s v="OFF-AR-10000122"/>
    <x v="2"/>
    <s v="Art"/>
    <n v="5.58"/>
    <n v="100"/>
    <n v="-94.42"/>
    <n v="-14.163"/>
  </r>
  <r>
    <x v="1671"/>
    <d v="2018-12-09T00:00:00"/>
    <d v="2018-12-13T00:00:00"/>
    <x v="0"/>
    <x v="3"/>
    <x v="3"/>
    <s v="Alyssa Tate"/>
    <s v="Home Office"/>
    <s v="Los Angeles"/>
    <x v="1"/>
    <n v="90004"/>
    <s v="West"/>
    <s v="OFF-AR-10000122"/>
    <x v="2"/>
    <s v="Art"/>
    <n v="11.16"/>
    <n v="100"/>
    <n v="-88.84"/>
    <n v="-13.326000000000001"/>
  </r>
  <r>
    <x v="839"/>
    <d v="2016-11-08T00:00:00"/>
    <d v="2016-11-13T00:00:00"/>
    <x v="2"/>
    <x v="1"/>
    <x v="3"/>
    <s v="Rob Haberlin"/>
    <s v="Home Office"/>
    <s v="Hampton"/>
    <x v="17"/>
    <n v="23666"/>
    <s v="South"/>
    <s v="OFF-AR-10000122"/>
    <x v="2"/>
    <s v="Art"/>
    <n v="27.9"/>
    <n v="27.9"/>
    <n v="0"/>
    <n v="0"/>
  </r>
  <r>
    <x v="2039"/>
    <d v="2015-04-13T00:00:00"/>
    <d v="2015-04-17T00:00:00"/>
    <x v="1"/>
    <x v="8"/>
    <x v="3"/>
    <s v="Jonathan Doherty"/>
    <s v="Home Office"/>
    <s v="Philadelphia"/>
    <x v="12"/>
    <n v="19140"/>
    <s v="East"/>
    <s v="OFF-AR-10000122"/>
    <x v="2"/>
    <s v="Art"/>
    <n v="17.856000000000002"/>
    <n v="18"/>
    <n v="-0.14399999999999835"/>
    <n v="-2.1599999999999751E-2"/>
  </r>
  <r>
    <x v="2040"/>
    <d v="2017-06-05T00:00:00"/>
    <d v="2017-06-11T00:00:00"/>
    <x v="3"/>
    <x v="4"/>
    <x v="2"/>
    <s v="Janet Lee"/>
    <s v="Home Office"/>
    <s v="Newark"/>
    <x v="3"/>
    <n v="19711"/>
    <s v="East"/>
    <s v="OFF-AR-10000122"/>
    <x v="2"/>
    <s v="Art"/>
    <n v="11.16"/>
    <n v="18"/>
    <n v="-6.84"/>
    <n v="-1.026"/>
  </r>
  <r>
    <x v="2041"/>
    <d v="2018-09-18T00:00:00"/>
    <d v="2018-09-20T00:00:00"/>
    <x v="0"/>
    <x v="0"/>
    <x v="0"/>
    <s v="Dan Campbell"/>
    <s v="Home Office"/>
    <s v="Arlington"/>
    <x v="13"/>
    <n v="76017"/>
    <s v="Central"/>
    <s v="OFF-AR-10000122"/>
    <x v="2"/>
    <s v="Art"/>
    <n v="8.9280000000000008"/>
    <n v="18"/>
    <n v="-9.0719999999999992"/>
    <n v="-1.3607999999999998"/>
  </r>
  <r>
    <x v="2042"/>
    <d v="2018-11-22T00:00:00"/>
    <d v="2018-11-26T00:00:00"/>
    <x v="0"/>
    <x v="1"/>
    <x v="2"/>
    <s v="Frank Olsen"/>
    <s v="Home Office"/>
    <s v="Houston"/>
    <x v="13"/>
    <n v="77070"/>
    <s v="Central"/>
    <s v="OFF-AR-10000122"/>
    <x v="2"/>
    <s v="Art"/>
    <n v="35.712000000000003"/>
    <n v="35.712000000000003"/>
    <n v="0"/>
    <n v="0"/>
  </r>
  <r>
    <x v="2043"/>
    <d v="2016-05-08T00:00:00"/>
    <d v="2016-05-12T00:00:00"/>
    <x v="2"/>
    <x v="2"/>
    <x v="2"/>
    <s v="Allen Armold"/>
    <s v="Home Office"/>
    <s v="Salem"/>
    <x v="23"/>
    <n v="97301"/>
    <s v="West"/>
    <s v="OFF-AR-10000127"/>
    <x v="2"/>
    <s v="Art"/>
    <n v="5.2480000000000002"/>
    <n v="5"/>
    <n v="0.24800000000000022"/>
    <n v="3.7200000000000032E-2"/>
  </r>
  <r>
    <x v="2044"/>
    <d v="2015-04-05T00:00:00"/>
    <d v="2015-04-09T00:00:00"/>
    <x v="1"/>
    <x v="8"/>
    <x v="3"/>
    <s v="Greg Maxwell"/>
    <s v="Home Office"/>
    <s v="Alexandria"/>
    <x v="17"/>
    <n v="22304"/>
    <s v="South"/>
    <s v="OFF-AR-10000127"/>
    <x v="2"/>
    <s v="Art"/>
    <n v="22.96"/>
    <n v="18"/>
    <n v="4.9600000000000009"/>
    <n v="0.74400000000000011"/>
  </r>
  <r>
    <x v="2045"/>
    <d v="2018-04-11T00:00:00"/>
    <d v="2018-04-16T00:00:00"/>
    <x v="0"/>
    <x v="8"/>
    <x v="2"/>
    <s v="Henry MacAllister"/>
    <s v="Home Office"/>
    <s v="Burlington"/>
    <x v="9"/>
    <n v="27217"/>
    <s v="South"/>
    <s v="OFF-AR-10000127"/>
    <x v="2"/>
    <s v="Art"/>
    <n v="20.992000000000001"/>
    <n v="18"/>
    <n v="2.9920000000000009"/>
    <n v="0.44880000000000014"/>
  </r>
  <r>
    <x v="2046"/>
    <d v="2016-09-27T00:00:00"/>
    <d v="2016-09-30T00:00:00"/>
    <x v="2"/>
    <x v="0"/>
    <x v="3"/>
    <s v="Helen Wasserman"/>
    <s v="Home Office"/>
    <s v="Detroit"/>
    <x v="10"/>
    <n v="48205"/>
    <s v="Central"/>
    <s v="OFF-AR-10000127"/>
    <x v="2"/>
    <s v="Art"/>
    <n v="16.399999999999999"/>
    <n v="18"/>
    <n v="-1.6000000000000014"/>
    <n v="-0.24000000000000021"/>
  </r>
  <r>
    <x v="2047"/>
    <d v="2016-08-17T00:00:00"/>
    <d v="2016-08-23T00:00:00"/>
    <x v="2"/>
    <x v="7"/>
    <x v="2"/>
    <s v="Steven Cartwright"/>
    <s v="Home Office"/>
    <s v="Peoria"/>
    <x v="18"/>
    <n v="85345"/>
    <s v="West"/>
    <s v="OFF-AR-10000203"/>
    <x v="2"/>
    <s v="Art"/>
    <n v="10.272"/>
    <n v="100"/>
    <n v="-89.727999999999994"/>
    <n v="-13.459199999999999"/>
  </r>
  <r>
    <x v="798"/>
    <d v="2018-08-21T00:00:00"/>
    <d v="2018-08-22T00:00:00"/>
    <x v="0"/>
    <x v="7"/>
    <x v="0"/>
    <s v="Patrick Ryan"/>
    <s v="Home Office"/>
    <s v="Oakland"/>
    <x v="1"/>
    <n v="94601"/>
    <s v="West"/>
    <s v="OFF-AR-10000203"/>
    <x v="2"/>
    <s v="Art"/>
    <n v="17.12"/>
    <n v="18"/>
    <n v="-0.87999999999999901"/>
    <n v="-0.13199999999999984"/>
  </r>
  <r>
    <x v="2048"/>
    <d v="2018-11-20T00:00:00"/>
    <d v="2018-11-21T00:00:00"/>
    <x v="0"/>
    <x v="1"/>
    <x v="0"/>
    <s v="Jennifer Halladay"/>
    <s v="Home Office"/>
    <s v="Burlington"/>
    <x v="9"/>
    <n v="27217"/>
    <s v="South"/>
    <s v="OFF-AR-10000203"/>
    <x v="2"/>
    <s v="Art"/>
    <n v="23.968"/>
    <n v="23.968"/>
    <n v="0"/>
    <n v="0"/>
  </r>
  <r>
    <x v="2049"/>
    <d v="2016-12-22T00:00:00"/>
    <d v="2016-12-27T00:00:00"/>
    <x v="2"/>
    <x v="3"/>
    <x v="2"/>
    <s v="Beth Thompson"/>
    <s v="Home Office"/>
    <s v="Superior"/>
    <x v="16"/>
    <n v="54880"/>
    <s v="Central"/>
    <s v="OFF-AR-10000203"/>
    <x v="2"/>
    <s v="Art"/>
    <n v="17.12"/>
    <n v="18"/>
    <n v="-0.87999999999999901"/>
    <n v="-0.13199999999999984"/>
  </r>
  <r>
    <x v="2050"/>
    <d v="2018-04-25T00:00:00"/>
    <d v="2018-04-29T00:00:00"/>
    <x v="0"/>
    <x v="8"/>
    <x v="2"/>
    <s v="Larry Hughes"/>
    <s v="Home Office"/>
    <s v="Chandler"/>
    <x v="18"/>
    <n v="85224"/>
    <s v="West"/>
    <s v="OFF-AR-10000246"/>
    <x v="2"/>
    <s v="Art"/>
    <n v="8.8960000000000008"/>
    <n v="100"/>
    <n v="-91.103999999999999"/>
    <n v="-13.6656"/>
  </r>
  <r>
    <x v="2051"/>
    <d v="2018-08-14T00:00:00"/>
    <d v="2018-08-16T00:00:00"/>
    <x v="0"/>
    <x v="7"/>
    <x v="3"/>
    <s v="Nora Preis"/>
    <s v="Home Office"/>
    <s v="San Francisco"/>
    <x v="1"/>
    <n v="94109"/>
    <s v="West"/>
    <s v="OFF-AR-10000246"/>
    <x v="2"/>
    <s v="Art"/>
    <n v="16.68"/>
    <n v="18"/>
    <n v="-1.3200000000000003"/>
    <n v="-0.19800000000000004"/>
  </r>
  <r>
    <x v="2052"/>
    <d v="2018-11-02T00:00:00"/>
    <d v="2018-11-06T00:00:00"/>
    <x v="0"/>
    <x v="1"/>
    <x v="2"/>
    <s v="Barry Gonzalez"/>
    <s v="Home Office"/>
    <s v="Springfield"/>
    <x v="17"/>
    <n v="22153"/>
    <s v="South"/>
    <s v="OFF-AR-10000246"/>
    <x v="2"/>
    <s v="Art"/>
    <n v="5.56"/>
    <n v="5"/>
    <n v="0.55999999999999961"/>
    <n v="8.3999999999999936E-2"/>
  </r>
  <r>
    <x v="2053"/>
    <d v="2018-04-02T00:00:00"/>
    <d v="2018-04-05T00:00:00"/>
    <x v="0"/>
    <x v="8"/>
    <x v="0"/>
    <s v="Alyssa Tate"/>
    <s v="Home Office"/>
    <s v="Meriden"/>
    <x v="25"/>
    <n v="6450"/>
    <s v="East"/>
    <s v="OFF-AR-10000246"/>
    <x v="2"/>
    <s v="Art"/>
    <n v="11.12"/>
    <n v="18"/>
    <n v="-6.8800000000000008"/>
    <n v="-1.032"/>
  </r>
  <r>
    <x v="1840"/>
    <d v="2017-12-09T00:00:00"/>
    <d v="2017-12-13T00:00:00"/>
    <x v="3"/>
    <x v="3"/>
    <x v="2"/>
    <s v="Ken Black"/>
    <s v="Home Office"/>
    <s v="Fremont"/>
    <x v="42"/>
    <n v="68025"/>
    <s v="Central"/>
    <s v="OFF-AR-10000246"/>
    <x v="1"/>
    <s v="Art"/>
    <n v="19.46"/>
    <n v="18"/>
    <n v="1.4600000000000009"/>
    <n v="0.21900000000000011"/>
  </r>
  <r>
    <x v="2054"/>
    <d v="2018-06-29T00:00:00"/>
    <d v="2018-06-30T00:00:00"/>
    <x v="0"/>
    <x v="4"/>
    <x v="0"/>
    <s v="William Brown"/>
    <s v="Home Office"/>
    <s v="Los Angeles"/>
    <x v="1"/>
    <n v="90049"/>
    <s v="West"/>
    <s v="OFF-AR-10000255"/>
    <x v="2"/>
    <s v="Art"/>
    <n v="11.68"/>
    <n v="11.68"/>
    <n v="0"/>
    <n v="0"/>
  </r>
  <r>
    <x v="2055"/>
    <d v="2018-11-16T00:00:00"/>
    <d v="2018-11-21T00:00:00"/>
    <x v="0"/>
    <x v="1"/>
    <x v="2"/>
    <s v="Eileen Kiefer"/>
    <s v="Home Office"/>
    <s v="Escondido"/>
    <x v="1"/>
    <n v="92025"/>
    <s v="West"/>
    <s v="OFF-AR-10000255"/>
    <x v="2"/>
    <s v="Art"/>
    <n v="23.36"/>
    <n v="18"/>
    <n v="5.3599999999999994"/>
    <n v="0.80399999999999994"/>
  </r>
  <r>
    <x v="2056"/>
    <d v="2017-09-29T00:00:00"/>
    <d v="2017-09-30T00:00:00"/>
    <x v="3"/>
    <x v="0"/>
    <x v="0"/>
    <s v="Chad Cunningham"/>
    <s v="Home Office"/>
    <s v="Columbus"/>
    <x v="33"/>
    <n v="47201"/>
    <s v="Central"/>
    <s v="OFF-AR-10000255"/>
    <x v="2"/>
    <s v="Art"/>
    <n v="40.880000000000003"/>
    <n v="40.880000000000003"/>
    <n v="0"/>
    <n v="0"/>
  </r>
  <r>
    <x v="2057"/>
    <d v="2018-11-12T00:00:00"/>
    <d v="2018-11-16T00:00:00"/>
    <x v="0"/>
    <x v="1"/>
    <x v="2"/>
    <s v="Christine Sundaresam"/>
    <s v="Home Office"/>
    <s v="Seattle"/>
    <x v="6"/>
    <n v="98115"/>
    <s v="West"/>
    <s v="OFF-AR-10000315"/>
    <x v="2"/>
    <s v="Art"/>
    <n v="9.2100000000000009"/>
    <n v="18"/>
    <n v="-8.7899999999999991"/>
    <n v="-1.3184999999999998"/>
  </r>
  <r>
    <x v="2058"/>
    <d v="2017-01-25T00:00:00"/>
    <d v="2017-01-27T00:00:00"/>
    <x v="3"/>
    <x v="6"/>
    <x v="0"/>
    <s v="Todd Boyes"/>
    <s v="Home Office"/>
    <s v="Plainfield"/>
    <x v="15"/>
    <n v="7060"/>
    <s v="East"/>
    <s v="OFF-AR-10000315"/>
    <x v="2"/>
    <s v="Art"/>
    <n v="9.2100000000000009"/>
    <n v="18"/>
    <n v="-8.7899999999999991"/>
    <n v="-1.3184999999999998"/>
  </r>
  <r>
    <x v="1131"/>
    <d v="2017-09-23T00:00:00"/>
    <d v="2017-09-27T00:00:00"/>
    <x v="3"/>
    <x v="0"/>
    <x v="2"/>
    <s v="Kelly Lampkin"/>
    <s v="Home Office"/>
    <s v="Fairfield"/>
    <x v="22"/>
    <n v="45014"/>
    <s v="East"/>
    <s v="OFF-AR-10000315"/>
    <x v="1"/>
    <s v="Art"/>
    <n v="4.9119999999999999"/>
    <n v="5"/>
    <n v="-8.8000000000000078E-2"/>
    <n v="-1.3200000000000012E-2"/>
  </r>
  <r>
    <x v="2059"/>
    <d v="2018-12-22T00:00:00"/>
    <d v="2018-12-26T00:00:00"/>
    <x v="0"/>
    <x v="3"/>
    <x v="2"/>
    <s v="Jim Mitchum"/>
    <s v="Home Office"/>
    <s v="Carlsbad"/>
    <x v="41"/>
    <n v="88220"/>
    <s v="West"/>
    <s v="OFF-AR-10000369"/>
    <x v="2"/>
    <s v="Art"/>
    <n v="4.17"/>
    <n v="5"/>
    <n v="-0.83000000000000007"/>
    <n v="-0.1245"/>
  </r>
  <r>
    <x v="2060"/>
    <d v="2016-10-31T00:00:00"/>
    <d v="2016-11-02T00:00:00"/>
    <x v="2"/>
    <x v="9"/>
    <x v="3"/>
    <s v="Kean Thornton"/>
    <s v="Home Office"/>
    <s v="Buffalo"/>
    <x v="5"/>
    <n v="14215"/>
    <s v="East"/>
    <s v="OFF-AR-10000369"/>
    <x v="2"/>
    <s v="Art"/>
    <n v="2.78"/>
    <n v="5"/>
    <n v="-2.2200000000000002"/>
    <n v="-0.33300000000000002"/>
  </r>
  <r>
    <x v="2061"/>
    <d v="2018-10-01T00:00:00"/>
    <d v="2018-10-08T00:00:00"/>
    <x v="0"/>
    <x v="9"/>
    <x v="2"/>
    <s v="Ken Heidel"/>
    <s v="Home Office"/>
    <s v="San Antonio"/>
    <x v="13"/>
    <n v="78207"/>
    <s v="Central"/>
    <s v="OFF-AR-10000369"/>
    <x v="2"/>
    <s v="Art"/>
    <n v="6.6719999999999997"/>
    <n v="5"/>
    <n v="1.6719999999999997"/>
    <n v="0.25079999999999997"/>
  </r>
  <r>
    <x v="257"/>
    <d v="2015-09-08T00:00:00"/>
    <d v="2015-09-14T00:00:00"/>
    <x v="1"/>
    <x v="0"/>
    <x v="2"/>
    <s v="Marc Crier"/>
    <s v="Home Office"/>
    <s v="Pasco"/>
    <x v="6"/>
    <n v="99301"/>
    <s v="West"/>
    <s v="OFF-AR-10000380"/>
    <x v="2"/>
    <s v="Art"/>
    <n v="303.83999999999997"/>
    <n v="303.83999999999997"/>
    <n v="0"/>
    <n v="0"/>
  </r>
  <r>
    <x v="2062"/>
    <d v="2016-09-11T00:00:00"/>
    <d v="2016-09-16T00:00:00"/>
    <x v="2"/>
    <x v="0"/>
    <x v="2"/>
    <s v="Sean Braxton"/>
    <s v="Home Office"/>
    <s v="San Diego"/>
    <x v="1"/>
    <n v="92024"/>
    <s v="West"/>
    <s v="OFF-AR-10000380"/>
    <x v="2"/>
    <s v="Art"/>
    <n v="265.86"/>
    <n v="265.86"/>
    <n v="0"/>
    <n v="0"/>
  </r>
  <r>
    <x v="567"/>
    <d v="2016-06-11T00:00:00"/>
    <d v="2016-06-12T00:00:00"/>
    <x v="2"/>
    <x v="4"/>
    <x v="0"/>
    <s v="Jim Epp"/>
    <s v="Home Office"/>
    <s v="Lakeland"/>
    <x v="8"/>
    <n v="33801"/>
    <s v="South"/>
    <s v="OFF-AR-10000380"/>
    <x v="2"/>
    <s v="Art"/>
    <n v="60.768000000000001"/>
    <n v="60.768000000000001"/>
    <n v="0"/>
    <n v="0"/>
  </r>
  <r>
    <x v="839"/>
    <d v="2016-11-08T00:00:00"/>
    <d v="2016-11-13T00:00:00"/>
    <x v="2"/>
    <x v="1"/>
    <x v="3"/>
    <s v="Rob Haberlin"/>
    <s v="Home Office"/>
    <s v="Hampton"/>
    <x v="17"/>
    <n v="23666"/>
    <s v="South"/>
    <s v="OFF-AR-10000380"/>
    <x v="2"/>
    <s v="Art"/>
    <n v="265.86"/>
    <n v="265.86"/>
    <n v="0"/>
    <n v="0"/>
  </r>
  <r>
    <x v="1219"/>
    <d v="2018-09-18T00:00:00"/>
    <d v="2018-09-22T00:00:00"/>
    <x v="0"/>
    <x v="0"/>
    <x v="2"/>
    <s v="Saphhira Shifley"/>
    <s v="Corporate"/>
    <s v="Columbus"/>
    <x v="19"/>
    <n v="31907"/>
    <s v="South"/>
    <s v="OFF-AR-10000380"/>
    <x v="2"/>
    <s v="Art"/>
    <n v="113.94"/>
    <n v="113.94"/>
    <n v="0"/>
    <n v="0"/>
  </r>
  <r>
    <x v="2063"/>
    <d v="2018-08-06T00:00:00"/>
    <d v="2018-08-12T00:00:00"/>
    <x v="0"/>
    <x v="7"/>
    <x v="2"/>
    <s v="Gary Mitchum"/>
    <s v="Home Office"/>
    <s v="Concord"/>
    <x v="43"/>
    <n v="3301"/>
    <s v="East"/>
    <s v="OFF-AR-10000380"/>
    <x v="2"/>
    <s v="Art"/>
    <n v="227.88"/>
    <n v="227.88"/>
    <n v="0"/>
    <n v="0"/>
  </r>
  <r>
    <x v="2064"/>
    <d v="2015-11-24T00:00:00"/>
    <d v="2015-11-29T00:00:00"/>
    <x v="1"/>
    <x v="1"/>
    <x v="2"/>
    <s v="Nat Gilpin"/>
    <s v="Home Office"/>
    <s v="Jackson"/>
    <x v="10"/>
    <n v="49201"/>
    <s v="Central"/>
    <s v="OFF-AR-10000380"/>
    <x v="2"/>
    <s v="Art"/>
    <n v="151.91999999999999"/>
    <n v="151.91999999999999"/>
    <n v="0"/>
    <n v="0"/>
  </r>
  <r>
    <x v="2065"/>
    <d v="2017-11-03T00:00:00"/>
    <d v="2017-11-10T00:00:00"/>
    <x v="3"/>
    <x v="1"/>
    <x v="2"/>
    <s v="Clay Ludtke"/>
    <s v="Corporate"/>
    <s v="Urbandale"/>
    <x v="38"/>
    <n v="50322"/>
    <s v="Central"/>
    <s v="OFF-AR-10000380"/>
    <x v="2"/>
    <s v="Art"/>
    <n v="75.959999999999994"/>
    <n v="75.959999999999994"/>
    <n v="0"/>
    <n v="0"/>
  </r>
  <r>
    <x v="2066"/>
    <d v="2018-07-23T00:00:00"/>
    <d v="2018-07-28T00:00:00"/>
    <x v="0"/>
    <x v="10"/>
    <x v="2"/>
    <s v="Annie Zypern"/>
    <s v="Consumer"/>
    <s v="Wheeling"/>
    <x v="0"/>
    <n v="60090"/>
    <s v="Central"/>
    <s v="OFF-AR-10000380"/>
    <x v="2"/>
    <s v="Art"/>
    <n v="121.536"/>
    <n v="121.536"/>
    <n v="0"/>
    <n v="0"/>
  </r>
  <r>
    <x v="2067"/>
    <d v="2018-09-04T00:00:00"/>
    <d v="2018-09-08T00:00:00"/>
    <x v="0"/>
    <x v="0"/>
    <x v="3"/>
    <s v="Julie Kriz"/>
    <s v="Home Office"/>
    <s v="Garland"/>
    <x v="13"/>
    <n v="75043"/>
    <s v="Central"/>
    <s v="OFF-AR-10000380"/>
    <x v="2"/>
    <s v="Art"/>
    <n v="30.384"/>
    <n v="30.384"/>
    <n v="0"/>
    <n v="0"/>
  </r>
  <r>
    <x v="515"/>
    <d v="2015-03-07T00:00:00"/>
    <d v="2015-03-12T00:00:00"/>
    <x v="1"/>
    <x v="5"/>
    <x v="2"/>
    <s v="Craig Molinari"/>
    <s v="Home Office"/>
    <s v="Seattle"/>
    <x v="6"/>
    <n v="98103"/>
    <s v="West"/>
    <s v="OFF-AR-10000390"/>
    <x v="2"/>
    <s v="Art"/>
    <n v="20.65"/>
    <n v="50"/>
    <n v="-29.35"/>
    <n v="-4.4024999999999999"/>
  </r>
  <r>
    <x v="2068"/>
    <d v="2017-08-26T00:00:00"/>
    <d v="2017-08-28T00:00:00"/>
    <x v="3"/>
    <x v="7"/>
    <x v="3"/>
    <s v="Tom Stivers"/>
    <s v="Home Office"/>
    <s v="Los Angeles"/>
    <x v="1"/>
    <n v="90045"/>
    <s v="West"/>
    <s v="OFF-AR-10000390"/>
    <x v="2"/>
    <s v="Art"/>
    <n v="8.26"/>
    <n v="18"/>
    <n v="-9.74"/>
    <n v="-1.4610000000000001"/>
  </r>
  <r>
    <x v="705"/>
    <d v="2017-10-21T00:00:00"/>
    <d v="2017-10-27T00:00:00"/>
    <x v="3"/>
    <x v="9"/>
    <x v="2"/>
    <s v="Carlos Soltero"/>
    <s v="Corporate"/>
    <s v="Los Angeles"/>
    <x v="1"/>
    <n v="90045"/>
    <s v="West"/>
    <s v="OFF-AR-10000390"/>
    <x v="2"/>
    <s v="Art"/>
    <n v="12.39"/>
    <n v="12.39"/>
    <n v="0"/>
    <n v="0"/>
  </r>
  <r>
    <x v="2069"/>
    <d v="2018-04-27T00:00:00"/>
    <d v="2018-04-29T00:00:00"/>
    <x v="0"/>
    <x v="8"/>
    <x v="0"/>
    <s v="Arthur Prichep"/>
    <s v="Home Office"/>
    <s v="Los Angeles"/>
    <x v="1"/>
    <n v="90045"/>
    <s v="West"/>
    <s v="OFF-AR-10000390"/>
    <x v="2"/>
    <s v="Art"/>
    <n v="12.39"/>
    <n v="100"/>
    <n v="-87.61"/>
    <n v="-13.141499999999999"/>
  </r>
  <r>
    <x v="2070"/>
    <d v="2018-11-23T00:00:00"/>
    <d v="2018-11-28T00:00:00"/>
    <x v="0"/>
    <x v="1"/>
    <x v="2"/>
    <s v="Janet Martin"/>
    <s v="Home Office"/>
    <s v="Charlotte"/>
    <x v="9"/>
    <n v="28205"/>
    <s v="South"/>
    <s v="OFF-AR-10000390"/>
    <x v="2"/>
    <s v="Art"/>
    <n v="3.3039999999999998"/>
    <n v="5"/>
    <n v="-1.6960000000000002"/>
    <n v="-0.25440000000000002"/>
  </r>
  <r>
    <x v="2071"/>
    <d v="2016-08-22T00:00:00"/>
    <d v="2016-08-26T00:00:00"/>
    <x v="2"/>
    <x v="7"/>
    <x v="2"/>
    <s v="Roger Barcio"/>
    <s v="Home Office"/>
    <s v="New York City"/>
    <x v="5"/>
    <n v="10009"/>
    <s v="East"/>
    <s v="OFF-AR-10000390"/>
    <x v="2"/>
    <s v="Art"/>
    <n v="16.52"/>
    <n v="18"/>
    <n v="-1.4800000000000004"/>
    <n v="-0.22200000000000006"/>
  </r>
  <r>
    <x v="618"/>
    <d v="2018-09-17T00:00:00"/>
    <d v="2018-09-22T00:00:00"/>
    <x v="0"/>
    <x v="0"/>
    <x v="3"/>
    <s v="Sanjit Jacobs"/>
    <s v="Home Office"/>
    <s v="Houston"/>
    <x v="13"/>
    <n v="77036"/>
    <s v="Central"/>
    <s v="OFF-AR-10000390"/>
    <x v="2"/>
    <s v="Art"/>
    <n v="9.9120000000000008"/>
    <n v="9.9120000000000008"/>
    <n v="0"/>
    <n v="0"/>
  </r>
  <r>
    <x v="2072"/>
    <d v="2015-09-17T00:00:00"/>
    <d v="2015-09-22T00:00:00"/>
    <x v="1"/>
    <x v="0"/>
    <x v="2"/>
    <s v="Joseph Airdo"/>
    <s v="Home Office"/>
    <s v="Springfield"/>
    <x v="23"/>
    <n v="97477"/>
    <s v="West"/>
    <s v="OFF-AR-10000411"/>
    <x v="2"/>
    <s v="Art"/>
    <n v="38.256"/>
    <n v="38.256"/>
    <n v="0"/>
    <n v="0"/>
  </r>
  <r>
    <x v="2073"/>
    <d v="2016-05-28T00:00:00"/>
    <d v="2016-06-01T00:00:00"/>
    <x v="2"/>
    <x v="2"/>
    <x v="2"/>
    <s v="Karl Braun"/>
    <s v="Corporate"/>
    <s v="Freeport"/>
    <x v="5"/>
    <n v="11520"/>
    <s v="East"/>
    <s v="OFF-AR-10000411"/>
    <x v="2"/>
    <s v="Art"/>
    <n v="47.82"/>
    <n v="47.82"/>
    <n v="0"/>
    <n v="0"/>
  </r>
  <r>
    <x v="2074"/>
    <d v="2018-09-02T00:00:00"/>
    <d v="2018-09-07T00:00:00"/>
    <x v="0"/>
    <x v="0"/>
    <x v="2"/>
    <s v="Phillip Flathmann"/>
    <s v="Home Office"/>
    <s v="San Francisco"/>
    <x v="1"/>
    <n v="94122"/>
    <s v="West"/>
    <s v="OFF-AR-10000422"/>
    <x v="2"/>
    <s v="Art"/>
    <n v="6.57"/>
    <n v="5"/>
    <n v="1.5700000000000003"/>
    <n v="0.23550000000000004"/>
  </r>
  <r>
    <x v="2045"/>
    <d v="2018-04-11T00:00:00"/>
    <d v="2018-04-16T00:00:00"/>
    <x v="0"/>
    <x v="8"/>
    <x v="2"/>
    <s v="Henry MacAllister"/>
    <s v="Home Office"/>
    <s v="Burlington"/>
    <x v="9"/>
    <n v="27217"/>
    <s v="South"/>
    <s v="OFF-AR-10000422"/>
    <x v="2"/>
    <s v="Art"/>
    <n v="1.752"/>
    <n v="5"/>
    <n v="-3.2480000000000002"/>
    <n v="-0.48720000000000002"/>
  </r>
  <r>
    <x v="1806"/>
    <d v="2018-11-27T00:00:00"/>
    <d v="2018-12-02T00:00:00"/>
    <x v="0"/>
    <x v="1"/>
    <x v="2"/>
    <s v="Doug Bickford"/>
    <s v="Home Office"/>
    <s v="Asheville"/>
    <x v="9"/>
    <n v="28806"/>
    <s v="South"/>
    <s v="OFF-AR-10000422"/>
    <x v="2"/>
    <s v="Art"/>
    <n v="8.76"/>
    <n v="18"/>
    <n v="-9.24"/>
    <n v="-1.3859999999999999"/>
  </r>
  <r>
    <x v="792"/>
    <d v="2018-12-23T00:00:00"/>
    <d v="2018-12-27T00:00:00"/>
    <x v="0"/>
    <x v="3"/>
    <x v="2"/>
    <s v="Darren Koutras"/>
    <s v="Home Office"/>
    <s v="Hendersonville"/>
    <x v="24"/>
    <n v="37075"/>
    <s v="South"/>
    <s v="OFF-AR-10000422"/>
    <x v="2"/>
    <s v="Art"/>
    <n v="12.263999999999999"/>
    <n v="12.263999999999999"/>
    <n v="0"/>
    <n v="0"/>
  </r>
  <r>
    <x v="2075"/>
    <d v="2017-05-09T00:00:00"/>
    <d v="2017-05-13T00:00:00"/>
    <x v="3"/>
    <x v="2"/>
    <x v="2"/>
    <s v="Paul Stevenson"/>
    <s v="Home Office"/>
    <s v="New York City"/>
    <x v="5"/>
    <n v="10024"/>
    <s v="East"/>
    <s v="OFF-AR-10000462"/>
    <x v="2"/>
    <s v="Art"/>
    <n v="8"/>
    <n v="18"/>
    <n v="-10"/>
    <n v="-1.5"/>
  </r>
  <r>
    <x v="387"/>
    <d v="2018-12-18T00:00:00"/>
    <d v="2018-12-24T00:00:00"/>
    <x v="0"/>
    <x v="3"/>
    <x v="2"/>
    <s v="Doug Jacobs"/>
    <s v="Home Office"/>
    <s v="New York City"/>
    <x v="5"/>
    <n v="10009"/>
    <s v="East"/>
    <s v="OFF-AR-10000462"/>
    <x v="2"/>
    <s v="Art"/>
    <n v="3.2"/>
    <n v="5"/>
    <n v="-1.7999999999999998"/>
    <n v="-0.26999999999999996"/>
  </r>
  <r>
    <x v="2076"/>
    <d v="2015-06-25T00:00:00"/>
    <d v="2015-06-27T00:00:00"/>
    <x v="1"/>
    <x v="4"/>
    <x v="3"/>
    <s v="Grace Kelly"/>
    <s v="Home Office"/>
    <s v="Salem"/>
    <x v="23"/>
    <n v="97301"/>
    <s v="West"/>
    <s v="OFF-AR-10000475"/>
    <x v="2"/>
    <s v="Art"/>
    <n v="9.3279999999999994"/>
    <n v="18"/>
    <n v="-8.6720000000000006"/>
    <n v="-1.3008"/>
  </r>
  <r>
    <x v="184"/>
    <d v="2017-03-24T00:00:00"/>
    <d v="2017-03-26T00:00:00"/>
    <x v="3"/>
    <x v="5"/>
    <x v="3"/>
    <s v="Dan Campbell"/>
    <s v="Home Office"/>
    <s v="Cleveland"/>
    <x v="22"/>
    <n v="44105"/>
    <s v="East"/>
    <s v="OFF-AR-10000475"/>
    <x v="1"/>
    <s v="Art"/>
    <n v="18.655999999999999"/>
    <n v="18"/>
    <n v="0.65599999999999881"/>
    <n v="9.8399999999999821E-2"/>
  </r>
  <r>
    <x v="405"/>
    <d v="2015-12-01T00:00:00"/>
    <d v="2015-12-03T00:00:00"/>
    <x v="1"/>
    <x v="3"/>
    <x v="0"/>
    <s v="Resi P√∂lking"/>
    <s v="Consumer"/>
    <s v="Madison"/>
    <x v="16"/>
    <n v="53711"/>
    <s v="Central"/>
    <s v="OFF-AR-10000475"/>
    <x v="2"/>
    <s v="Art"/>
    <n v="46.64"/>
    <n v="46.64"/>
    <n v="0"/>
    <n v="0"/>
  </r>
  <r>
    <x v="2077"/>
    <d v="2017-12-09T00:00:00"/>
    <d v="2017-12-13T00:00:00"/>
    <x v="3"/>
    <x v="3"/>
    <x v="2"/>
    <s v="George Bell"/>
    <s v="Home Office"/>
    <s v="Fort Worth"/>
    <x v="13"/>
    <n v="76106"/>
    <s v="Central"/>
    <s v="OFF-AR-10000475"/>
    <x v="2"/>
    <s v="Art"/>
    <n v="9.3279999999999994"/>
    <n v="18"/>
    <n v="-8.6720000000000006"/>
    <n v="-1.3008"/>
  </r>
  <r>
    <x v="2078"/>
    <d v="2017-08-05T00:00:00"/>
    <d v="2017-08-11T00:00:00"/>
    <x v="3"/>
    <x v="7"/>
    <x v="2"/>
    <s v="Maureen Fritzler"/>
    <s v="Corporate"/>
    <s v="Huntsville"/>
    <x v="36"/>
    <n v="35810"/>
    <s v="South"/>
    <s v="OFF-AR-10000538"/>
    <x v="2"/>
    <s v="Art"/>
    <n v="197.05"/>
    <n v="197.05"/>
    <n v="0"/>
    <n v="0"/>
  </r>
  <r>
    <x v="2079"/>
    <d v="2017-09-10T00:00:00"/>
    <d v="2017-09-12T00:00:00"/>
    <x v="3"/>
    <x v="0"/>
    <x v="3"/>
    <s v="Catherine Glotzbach"/>
    <s v="Corporate"/>
    <s v="Bristol"/>
    <x v="24"/>
    <n v="37620"/>
    <s v="South"/>
    <s v="OFF-AR-10000538"/>
    <x v="2"/>
    <s v="Art"/>
    <n v="67.56"/>
    <n v="67.56"/>
    <n v="0"/>
    <n v="0"/>
  </r>
  <r>
    <x v="418"/>
    <d v="2016-04-26T00:00:00"/>
    <d v="2016-05-01T00:00:00"/>
    <x v="2"/>
    <x v="8"/>
    <x v="2"/>
    <s v="Bart Watters"/>
    <s v="Home Office"/>
    <s v="San Diego"/>
    <x v="1"/>
    <n v="92105"/>
    <s v="West"/>
    <s v="OFF-AR-10000588"/>
    <x v="2"/>
    <s v="Art"/>
    <n v="59.52"/>
    <n v="100"/>
    <n v="-40.479999999999997"/>
    <n v="-6.0719999999999992"/>
  </r>
  <r>
    <x v="2080"/>
    <d v="2017-01-28T00:00:00"/>
    <d v="2017-02-01T00:00:00"/>
    <x v="3"/>
    <x v="6"/>
    <x v="3"/>
    <s v="Henry Goldwyn"/>
    <s v="Home Office"/>
    <s v="Los Angeles"/>
    <x v="1"/>
    <n v="90036"/>
    <s v="West"/>
    <s v="OFF-AR-10000588"/>
    <x v="2"/>
    <s v="Art"/>
    <n v="39.68"/>
    <n v="39.68"/>
    <n v="0"/>
    <n v="0"/>
  </r>
  <r>
    <x v="1996"/>
    <d v="2018-08-13T00:00:00"/>
    <d v="2018-08-13T00:00:00"/>
    <x v="0"/>
    <x v="7"/>
    <x v="1"/>
    <s v="Jay Kimmel"/>
    <s v="Home Office"/>
    <s v="San Francisco"/>
    <x v="1"/>
    <n v="94122"/>
    <s v="West"/>
    <s v="OFF-AR-10000588"/>
    <x v="2"/>
    <s v="Art"/>
    <n v="59.52"/>
    <n v="59.52"/>
    <n v="0"/>
    <n v="0"/>
  </r>
  <r>
    <x v="2081"/>
    <d v="2017-12-31T00:00:00"/>
    <d v="2018-01-06T00:00:00"/>
    <x v="3"/>
    <x v="3"/>
    <x v="2"/>
    <s v="Emily Phan"/>
    <s v="Corporate"/>
    <s v="Jacksonville"/>
    <x v="8"/>
    <n v="32216"/>
    <s v="South"/>
    <s v="OFF-AR-10000588"/>
    <x v="2"/>
    <s v="Art"/>
    <n v="47.616"/>
    <n v="47.616"/>
    <n v="0"/>
    <n v="0"/>
  </r>
  <r>
    <x v="2082"/>
    <d v="2015-03-05T00:00:00"/>
    <d v="2015-03-08T00:00:00"/>
    <x v="1"/>
    <x v="5"/>
    <x v="3"/>
    <s v="Aimee Bixby"/>
    <s v="Home Office"/>
    <s v="Yonkers"/>
    <x v="5"/>
    <n v="10701"/>
    <s v="East"/>
    <s v="OFF-AR-10000588"/>
    <x v="2"/>
    <s v="Art"/>
    <n v="59.52"/>
    <n v="59.52"/>
    <n v="0"/>
    <n v="0"/>
  </r>
  <r>
    <x v="2083"/>
    <d v="2017-03-17T00:00:00"/>
    <d v="2017-03-23T00:00:00"/>
    <x v="3"/>
    <x v="5"/>
    <x v="2"/>
    <s v="Christine Sundaresam"/>
    <s v="Home Office"/>
    <s v="Malden"/>
    <x v="26"/>
    <n v="2148"/>
    <s v="East"/>
    <s v="OFF-AR-10000588"/>
    <x v="2"/>
    <s v="Art"/>
    <n v="39.68"/>
    <n v="39.68"/>
    <n v="0"/>
    <n v="0"/>
  </r>
  <r>
    <x v="2084"/>
    <d v="2017-04-01T00:00:00"/>
    <d v="2017-04-03T00:00:00"/>
    <x v="3"/>
    <x v="8"/>
    <x v="3"/>
    <s v="Raymond Buch"/>
    <s v="Corporate"/>
    <s v="Auburn"/>
    <x v="5"/>
    <n v="13021"/>
    <s v="East"/>
    <s v="OFF-AR-10000588"/>
    <x v="2"/>
    <s v="Art"/>
    <n v="59.52"/>
    <n v="59.52"/>
    <n v="0"/>
    <n v="0"/>
  </r>
  <r>
    <x v="2085"/>
    <d v="2017-07-08T00:00:00"/>
    <d v="2017-07-10T00:00:00"/>
    <x v="3"/>
    <x v="10"/>
    <x v="3"/>
    <s v="Scot Coram"/>
    <s v="Corporate"/>
    <s v="Arlington"/>
    <x v="13"/>
    <n v="76017"/>
    <s v="Central"/>
    <s v="OFF-AR-10000588"/>
    <x v="2"/>
    <s v="Art"/>
    <n v="47.616"/>
    <n v="47.616"/>
    <n v="0"/>
    <n v="0"/>
  </r>
  <r>
    <x v="2086"/>
    <d v="2018-03-06T00:00:00"/>
    <d v="2018-03-12T00:00:00"/>
    <x v="0"/>
    <x v="5"/>
    <x v="2"/>
    <s v="Don Weiss"/>
    <s v="Home Office"/>
    <s v="Dallas"/>
    <x v="13"/>
    <n v="75220"/>
    <s v="Central"/>
    <s v="OFF-AR-10000588"/>
    <x v="2"/>
    <s v="Art"/>
    <n v="63.488"/>
    <n v="63.488"/>
    <n v="0"/>
    <n v="0"/>
  </r>
  <r>
    <x v="2035"/>
    <d v="2018-09-24T00:00:00"/>
    <d v="2018-09-28T00:00:00"/>
    <x v="0"/>
    <x v="0"/>
    <x v="2"/>
    <s v="Karen Ferguson"/>
    <s v="Home Office"/>
    <s v="Sandy Springs"/>
    <x v="19"/>
    <n v="30328"/>
    <s v="South"/>
    <s v="OFF-AR-10000614"/>
    <x v="2"/>
    <s v="Art"/>
    <n v="14.28"/>
    <n v="14.28"/>
    <n v="0"/>
    <n v="0"/>
  </r>
  <r>
    <x v="2087"/>
    <d v="2016-04-17T00:00:00"/>
    <d v="2016-04-23T00:00:00"/>
    <x v="2"/>
    <x v="8"/>
    <x v="2"/>
    <s v="Jessica Myrick"/>
    <s v="Home Office"/>
    <s v="New York City"/>
    <x v="5"/>
    <n v="10035"/>
    <s v="East"/>
    <s v="OFF-AR-10000614"/>
    <x v="2"/>
    <s v="Art"/>
    <n v="10.71"/>
    <n v="18"/>
    <n v="-7.2899999999999991"/>
    <n v="-1.0934999999999999"/>
  </r>
  <r>
    <x v="2088"/>
    <d v="2017-04-22T00:00:00"/>
    <d v="2017-04-29T00:00:00"/>
    <x v="3"/>
    <x v="8"/>
    <x v="2"/>
    <s v="Michael Moore"/>
    <s v="Home Office"/>
    <s v="Rome"/>
    <x v="5"/>
    <n v="13440"/>
    <s v="East"/>
    <s v="OFF-AR-10000614"/>
    <x v="2"/>
    <s v="Art"/>
    <n v="32.130000000000003"/>
    <n v="32.130000000000003"/>
    <n v="0"/>
    <n v="0"/>
  </r>
  <r>
    <x v="2089"/>
    <d v="2018-02-13T00:00:00"/>
    <d v="2018-02-20T00:00:00"/>
    <x v="0"/>
    <x v="11"/>
    <x v="2"/>
    <s v="Stewart Visinsky"/>
    <s v="Home Office"/>
    <s v="Baltimore"/>
    <x v="14"/>
    <n v="21215"/>
    <s v="East"/>
    <s v="OFF-AR-10000614"/>
    <x v="2"/>
    <s v="Art"/>
    <n v="10.71"/>
    <n v="18"/>
    <n v="-7.2899999999999991"/>
    <n v="-1.0934999999999999"/>
  </r>
  <r>
    <x v="2090"/>
    <d v="2016-12-18T00:00:00"/>
    <d v="2016-12-22T00:00:00"/>
    <x v="2"/>
    <x v="3"/>
    <x v="2"/>
    <s v="Michael Kennedy"/>
    <s v="Home Office"/>
    <s v="Louisville"/>
    <x v="7"/>
    <n v="80027"/>
    <s v="West"/>
    <s v="OFF-AR-10000634"/>
    <x v="2"/>
    <s v="Art"/>
    <n v="6.8479999999999999"/>
    <n v="5"/>
    <n v="1.8479999999999999"/>
    <n v="0.27719999999999995"/>
  </r>
  <r>
    <x v="1375"/>
    <d v="2018-02-19T00:00:00"/>
    <d v="2018-02-20T00:00:00"/>
    <x v="0"/>
    <x v="11"/>
    <x v="0"/>
    <s v="Emily Ducich"/>
    <s v="Home Office"/>
    <s v="Los Angeles"/>
    <x v="1"/>
    <n v="90045"/>
    <s v="West"/>
    <s v="OFF-AR-10000634"/>
    <x v="2"/>
    <s v="Art"/>
    <n v="12.84"/>
    <n v="12.84"/>
    <n v="0"/>
    <n v="0"/>
  </r>
  <r>
    <x v="2091"/>
    <d v="2015-11-01T00:00:00"/>
    <d v="2015-11-05T00:00:00"/>
    <x v="1"/>
    <x v="1"/>
    <x v="2"/>
    <s v="Ken Heidel"/>
    <s v="Corporate"/>
    <s v="Charlotte"/>
    <x v="9"/>
    <n v="28205"/>
    <s v="South"/>
    <s v="OFF-AR-10000634"/>
    <x v="2"/>
    <s v="Art"/>
    <n v="10.272"/>
    <n v="10.272"/>
    <n v="0"/>
    <n v="0"/>
  </r>
  <r>
    <x v="1157"/>
    <d v="2015-09-09T00:00:00"/>
    <d v="2015-09-11T00:00:00"/>
    <x v="1"/>
    <x v="0"/>
    <x v="0"/>
    <s v="Nicole Fjeld"/>
    <s v="Home Office"/>
    <s v="Lancaster"/>
    <x v="22"/>
    <n v="43130"/>
    <s v="East"/>
    <s v="OFF-AR-10000634"/>
    <x v="2"/>
    <s v="Art"/>
    <n v="30.815999999999999"/>
    <n v="30.815999999999999"/>
    <n v="0"/>
    <n v="0"/>
  </r>
  <r>
    <x v="2092"/>
    <d v="2016-06-13T00:00:00"/>
    <d v="2016-06-15T00:00:00"/>
    <x v="2"/>
    <x v="4"/>
    <x v="3"/>
    <s v="Frank Carlisle"/>
    <s v="Home Office"/>
    <s v="Springfield"/>
    <x v="22"/>
    <n v="45503"/>
    <s v="East"/>
    <s v="OFF-AR-10000634"/>
    <x v="2"/>
    <s v="Art"/>
    <n v="3.4239999999999999"/>
    <n v="5"/>
    <n v="-1.5760000000000001"/>
    <n v="-0.2364"/>
  </r>
  <r>
    <x v="2093"/>
    <d v="2016-09-24T00:00:00"/>
    <d v="2016-09-27T00:00:00"/>
    <x v="2"/>
    <x v="0"/>
    <x v="3"/>
    <s v="Odella Nelson"/>
    <s v="Home Office"/>
    <s v="Philadelphia"/>
    <x v="12"/>
    <n v="19120"/>
    <s v="East"/>
    <s v="OFF-AR-10000634"/>
    <x v="2"/>
    <s v="Art"/>
    <n v="6.8479999999999999"/>
    <n v="5"/>
    <n v="1.8479999999999999"/>
    <n v="0.27719999999999995"/>
  </r>
  <r>
    <x v="2094"/>
    <d v="2018-10-23T00:00:00"/>
    <d v="2018-10-28T00:00:00"/>
    <x v="0"/>
    <x v="9"/>
    <x v="3"/>
    <s v="Darrin Martin"/>
    <s v="Consumer"/>
    <s v="San Antonio"/>
    <x v="13"/>
    <n v="78207"/>
    <s v="Central"/>
    <s v="OFF-AR-10000634"/>
    <x v="2"/>
    <s v="Art"/>
    <n v="10.272"/>
    <n v="10.272"/>
    <n v="0"/>
    <n v="0"/>
  </r>
  <r>
    <x v="2095"/>
    <d v="2015-04-18T00:00:00"/>
    <d v="2015-04-23T00:00:00"/>
    <x v="1"/>
    <x v="8"/>
    <x v="2"/>
    <s v="John Lee"/>
    <s v="Home Office"/>
    <s v="Los Angeles"/>
    <x v="1"/>
    <n v="90049"/>
    <s v="West"/>
    <s v="OFF-AR-10000657"/>
    <x v="2"/>
    <s v="Art"/>
    <n v="10.75"/>
    <n v="18"/>
    <n v="-7.25"/>
    <n v="-1.0874999999999999"/>
  </r>
  <r>
    <x v="2096"/>
    <d v="2016-07-09T00:00:00"/>
    <d v="2016-07-14T00:00:00"/>
    <x v="2"/>
    <x v="10"/>
    <x v="2"/>
    <s v="Emily Burns"/>
    <s v="Home Office"/>
    <s v="Nashville"/>
    <x v="24"/>
    <n v="37211"/>
    <s v="South"/>
    <s v="OFF-AR-10000657"/>
    <x v="2"/>
    <s v="Art"/>
    <n v="5.16"/>
    <n v="5"/>
    <n v="0.16000000000000014"/>
    <n v="2.4000000000000021E-2"/>
  </r>
  <r>
    <x v="2097"/>
    <d v="2018-11-04T00:00:00"/>
    <d v="2018-11-08T00:00:00"/>
    <x v="0"/>
    <x v="1"/>
    <x v="2"/>
    <s v="Katherine Murray"/>
    <s v="Home Office"/>
    <s v="Springdale"/>
    <x v="11"/>
    <n v="72762"/>
    <s v="South"/>
    <s v="OFF-AR-10000657"/>
    <x v="2"/>
    <s v="Art"/>
    <n v="4.3"/>
    <n v="100"/>
    <n v="-95.7"/>
    <n v="-14.355"/>
  </r>
  <r>
    <x v="2098"/>
    <d v="2016-10-08T00:00:00"/>
    <d v="2016-10-13T00:00:00"/>
    <x v="2"/>
    <x v="9"/>
    <x v="2"/>
    <s v="Brian Thompson"/>
    <s v="Home Office"/>
    <s v="Houston"/>
    <x v="13"/>
    <n v="77036"/>
    <s v="Central"/>
    <s v="OFF-AR-10000657"/>
    <x v="2"/>
    <s v="Art"/>
    <n v="3.44"/>
    <n v="5"/>
    <n v="-1.56"/>
    <n v="-0.23399999999999999"/>
  </r>
  <r>
    <x v="2099"/>
    <d v="2018-05-20T00:00:00"/>
    <d v="2018-05-22T00:00:00"/>
    <x v="0"/>
    <x v="2"/>
    <x v="3"/>
    <s v="Nat Carroll"/>
    <s v="Home Office"/>
    <s v="Fargo"/>
    <x v="48"/>
    <n v="58103"/>
    <s v="Central"/>
    <s v="OFF-AR-10000657"/>
    <x v="2"/>
    <s v="Art"/>
    <n v="21.5"/>
    <n v="18"/>
    <n v="3.5"/>
    <n v="0.52500000000000002"/>
  </r>
  <r>
    <x v="2100"/>
    <d v="2015-07-23T00:00:00"/>
    <d v="2015-07-27T00:00:00"/>
    <x v="1"/>
    <x v="10"/>
    <x v="2"/>
    <s v="Arthur Gainer"/>
    <s v="Home Office"/>
    <s v="Tucson"/>
    <x v="18"/>
    <n v="85705"/>
    <s v="West"/>
    <s v="OFF-AR-10000658"/>
    <x v="2"/>
    <s v="Art"/>
    <n v="9.24"/>
    <n v="100"/>
    <n v="-90.76"/>
    <n v="-13.614000000000001"/>
  </r>
  <r>
    <x v="2101"/>
    <d v="2016-04-30T00:00:00"/>
    <d v="2016-05-06T00:00:00"/>
    <x v="2"/>
    <x v="8"/>
    <x v="2"/>
    <s v="Ken Black"/>
    <s v="Home Office"/>
    <s v="San Francisco"/>
    <x v="1"/>
    <n v="94110"/>
    <s v="West"/>
    <s v="OFF-AR-10000658"/>
    <x v="2"/>
    <s v="Art"/>
    <n v="34.65"/>
    <n v="34.65"/>
    <n v="0"/>
    <n v="0"/>
  </r>
  <r>
    <x v="1773"/>
    <d v="2016-10-05T00:00:00"/>
    <d v="2016-10-09T00:00:00"/>
    <x v="2"/>
    <x v="9"/>
    <x v="2"/>
    <s v="Joel Jenkins"/>
    <s v="Corporate"/>
    <s v="Springfield"/>
    <x v="17"/>
    <n v="22153"/>
    <s v="South"/>
    <s v="OFF-AR-10000658"/>
    <x v="2"/>
    <s v="Art"/>
    <n v="46.2"/>
    <n v="46.2"/>
    <n v="0"/>
    <n v="0"/>
  </r>
  <r>
    <x v="2102"/>
    <d v="2015-09-02T00:00:00"/>
    <d v="2015-09-03T00:00:00"/>
    <x v="1"/>
    <x v="0"/>
    <x v="0"/>
    <s v="Katherine Ducich"/>
    <s v="Home Office"/>
    <s v="New York City"/>
    <x v="5"/>
    <n v="10009"/>
    <s v="East"/>
    <s v="OFF-AR-10000658"/>
    <x v="2"/>
    <s v="Art"/>
    <n v="57.75"/>
    <n v="57.75"/>
    <n v="0"/>
    <n v="0"/>
  </r>
  <r>
    <x v="573"/>
    <d v="2018-09-02T00:00:00"/>
    <d v="2018-09-06T00:00:00"/>
    <x v="0"/>
    <x v="0"/>
    <x v="2"/>
    <s v="Ann Chong"/>
    <s v="Home Office"/>
    <s v="New York City"/>
    <x v="5"/>
    <n v="10009"/>
    <s v="East"/>
    <s v="OFF-AR-10000658"/>
    <x v="2"/>
    <s v="Art"/>
    <n v="23.1"/>
    <n v="18"/>
    <n v="5.1000000000000014"/>
    <n v="0.76500000000000024"/>
  </r>
  <r>
    <x v="1807"/>
    <d v="2016-04-25T00:00:00"/>
    <d v="2016-04-30T00:00:00"/>
    <x v="2"/>
    <x v="8"/>
    <x v="2"/>
    <s v="Trudy Schmidt"/>
    <s v="Home Office"/>
    <s v="Milwaukee"/>
    <x v="16"/>
    <n v="53209"/>
    <s v="Central"/>
    <s v="OFF-AR-10000658"/>
    <x v="2"/>
    <s v="Art"/>
    <n v="57.75"/>
    <n v="57.75"/>
    <n v="0"/>
    <n v="0"/>
  </r>
  <r>
    <x v="2103"/>
    <d v="2017-05-01T00:00:00"/>
    <d v="2017-05-04T00:00:00"/>
    <x v="3"/>
    <x v="2"/>
    <x v="3"/>
    <s v="Chris McAfee"/>
    <s v="Home Office"/>
    <s v="Little Rock"/>
    <x v="11"/>
    <n v="72209"/>
    <s v="South"/>
    <s v="OFF-AR-10000716"/>
    <x v="2"/>
    <s v="Art"/>
    <n v="11.16"/>
    <n v="100"/>
    <n v="-88.84"/>
    <n v="-13.326000000000001"/>
  </r>
  <r>
    <x v="198"/>
    <d v="2015-05-10T00:00:00"/>
    <d v="2015-05-14T00:00:00"/>
    <x v="1"/>
    <x v="2"/>
    <x v="3"/>
    <s v="Art Foster"/>
    <s v="Home Office"/>
    <s v="Philadelphia"/>
    <x v="12"/>
    <n v="19134"/>
    <s v="East"/>
    <s v="OFF-AR-10000716"/>
    <x v="2"/>
    <s v="Art"/>
    <n v="22.32"/>
    <n v="18"/>
    <n v="4.32"/>
    <n v="0.64800000000000002"/>
  </r>
  <r>
    <x v="2104"/>
    <d v="2015-07-02T00:00:00"/>
    <d v="2015-07-06T00:00:00"/>
    <x v="1"/>
    <x v="10"/>
    <x v="2"/>
    <s v="Eric Hoffmann"/>
    <s v="Home Office"/>
    <s v="Plainfield"/>
    <x v="15"/>
    <n v="7060"/>
    <s v="East"/>
    <s v="OFF-AR-10000716"/>
    <x v="2"/>
    <s v="Art"/>
    <n v="5.58"/>
    <n v="5"/>
    <n v="0.58000000000000007"/>
    <n v="8.7000000000000008E-2"/>
  </r>
  <r>
    <x v="1445"/>
    <d v="2016-04-04T00:00:00"/>
    <d v="2016-04-08T00:00:00"/>
    <x v="2"/>
    <x v="8"/>
    <x v="2"/>
    <s v="Nicole Fjeld"/>
    <s v="Home Office"/>
    <s v="New York City"/>
    <x v="5"/>
    <n v="10009"/>
    <s v="East"/>
    <s v="OFF-AR-10000716"/>
    <x v="2"/>
    <s v="Art"/>
    <n v="11.16"/>
    <n v="18"/>
    <n v="-6.84"/>
    <n v="-1.026"/>
  </r>
  <r>
    <x v="702"/>
    <d v="2018-12-04T00:00:00"/>
    <d v="2018-12-09T00:00:00"/>
    <x v="0"/>
    <x v="3"/>
    <x v="2"/>
    <s v="Michael Stewart"/>
    <s v="Home Office"/>
    <s v="Philadelphia"/>
    <x v="12"/>
    <n v="19134"/>
    <s v="East"/>
    <s v="OFF-AR-10000716"/>
    <x v="2"/>
    <s v="Art"/>
    <n v="13.391999999999999"/>
    <n v="13.391999999999999"/>
    <n v="0"/>
    <n v="0"/>
  </r>
  <r>
    <x v="657"/>
    <d v="2015-05-26T00:00:00"/>
    <d v="2015-05-31T00:00:00"/>
    <x v="1"/>
    <x v="2"/>
    <x v="2"/>
    <s v="Michelle Moray"/>
    <s v="Home Office"/>
    <s v="Chicago"/>
    <x v="0"/>
    <n v="60623"/>
    <s v="Central"/>
    <s v="OFF-AR-10000716"/>
    <x v="2"/>
    <s v="Art"/>
    <n v="13.391999999999999"/>
    <n v="13.391999999999999"/>
    <n v="0"/>
    <n v="0"/>
  </r>
  <r>
    <x v="2105"/>
    <d v="2017-11-26T00:00:00"/>
    <d v="2017-12-02T00:00:00"/>
    <x v="3"/>
    <x v="1"/>
    <x v="2"/>
    <s v="George Ashbrook"/>
    <s v="Home Office"/>
    <s v="El Paso"/>
    <x v="13"/>
    <n v="79907"/>
    <s v="Central"/>
    <s v="OFF-AR-10000716"/>
    <x v="1"/>
    <s v="Art"/>
    <n v="17.856000000000002"/>
    <n v="18"/>
    <n v="-0.14399999999999835"/>
    <n v="-2.1599999999999751E-2"/>
  </r>
  <r>
    <x v="2106"/>
    <d v="2018-12-10T00:00:00"/>
    <d v="2018-12-12T00:00:00"/>
    <x v="0"/>
    <x v="3"/>
    <x v="3"/>
    <s v="Ben Peterman"/>
    <s v="Home Office"/>
    <s v="Seattle"/>
    <x v="6"/>
    <n v="98103"/>
    <s v="West"/>
    <s v="OFF-AR-10000799"/>
    <x v="2"/>
    <s v="Art"/>
    <n v="18.239999999999998"/>
    <n v="18"/>
    <n v="0.23999999999999844"/>
    <n v="3.5999999999999761E-2"/>
  </r>
  <r>
    <x v="598"/>
    <d v="2018-03-13T00:00:00"/>
    <d v="2018-03-13T00:00:00"/>
    <x v="0"/>
    <x v="5"/>
    <x v="1"/>
    <s v="Stephanie Ulpright"/>
    <s v="Home Office"/>
    <s v="Chicago"/>
    <x v="0"/>
    <n v="60610"/>
    <s v="Central"/>
    <s v="OFF-AR-10000799"/>
    <x v="2"/>
    <s v="Art"/>
    <n v="19.456"/>
    <n v="18"/>
    <n v="1.4559999999999995"/>
    <n v="0.21839999999999993"/>
  </r>
  <r>
    <x v="2107"/>
    <d v="2018-01-03T00:00:00"/>
    <d v="2018-01-07T00:00:00"/>
    <x v="0"/>
    <x v="6"/>
    <x v="2"/>
    <s v="Christopher Martinez"/>
    <s v="Home Office"/>
    <s v="San Francisco"/>
    <x v="1"/>
    <n v="94110"/>
    <s v="West"/>
    <s v="OFF-AR-10000817"/>
    <x v="2"/>
    <s v="Art"/>
    <n v="9.1199999999999992"/>
    <n v="18"/>
    <n v="-8.8800000000000008"/>
    <n v="-1.3320000000000001"/>
  </r>
  <r>
    <x v="2108"/>
    <d v="2018-03-30T00:00:00"/>
    <d v="2018-03-30T00:00:00"/>
    <x v="0"/>
    <x v="5"/>
    <x v="1"/>
    <s v="Tom Boeckenhauer"/>
    <s v="Home Office"/>
    <s v="Los Angeles"/>
    <x v="1"/>
    <n v="90036"/>
    <s v="West"/>
    <s v="OFF-AR-10000817"/>
    <x v="2"/>
    <s v="Art"/>
    <n v="6.08"/>
    <n v="5"/>
    <n v="1.08"/>
    <n v="0.16200000000000001"/>
  </r>
  <r>
    <x v="2109"/>
    <d v="2016-09-10T00:00:00"/>
    <d v="2016-09-17T00:00:00"/>
    <x v="2"/>
    <x v="0"/>
    <x v="2"/>
    <s v="Bobby Odegard"/>
    <s v="Home Office"/>
    <s v="New York City"/>
    <x v="5"/>
    <n v="10024"/>
    <s v="East"/>
    <s v="OFF-AR-10000817"/>
    <x v="2"/>
    <s v="Art"/>
    <n v="6.08"/>
    <n v="5"/>
    <n v="1.08"/>
    <n v="0.16200000000000001"/>
  </r>
  <r>
    <x v="304"/>
    <d v="2016-12-10T00:00:00"/>
    <d v="2016-12-16T00:00:00"/>
    <x v="2"/>
    <x v="3"/>
    <x v="2"/>
    <s v="Kalyca Meade"/>
    <s v="Home Office"/>
    <s v="Baltimore"/>
    <x v="14"/>
    <n v="21215"/>
    <s v="East"/>
    <s v="OFF-AR-10000817"/>
    <x v="2"/>
    <s v="Art"/>
    <n v="27.36"/>
    <n v="27.36"/>
    <n v="0"/>
    <n v="0"/>
  </r>
  <r>
    <x v="2110"/>
    <d v="2016-09-15T00:00:00"/>
    <d v="2016-09-17T00:00:00"/>
    <x v="2"/>
    <x v="0"/>
    <x v="3"/>
    <s v="Carol Triggs"/>
    <s v="Home Office"/>
    <s v="Indianapolis"/>
    <x v="33"/>
    <n v="46203"/>
    <s v="Central"/>
    <s v="OFF-AR-10000817"/>
    <x v="2"/>
    <s v="Art"/>
    <n v="24.32"/>
    <n v="24.32"/>
    <n v="0"/>
    <n v="0"/>
  </r>
  <r>
    <x v="675"/>
    <d v="2017-09-25T00:00:00"/>
    <d v="2017-09-30T00:00:00"/>
    <x v="3"/>
    <x v="0"/>
    <x v="2"/>
    <s v="Steve Chapman"/>
    <s v="Home Office"/>
    <s v="La Crosse"/>
    <x v="16"/>
    <n v="54601"/>
    <s v="Central"/>
    <s v="OFF-AR-10000817"/>
    <x v="2"/>
    <s v="Art"/>
    <n v="3.04"/>
    <n v="5"/>
    <n v="-1.96"/>
    <n v="-0.29399999999999998"/>
  </r>
  <r>
    <x v="2111"/>
    <d v="2018-12-02T00:00:00"/>
    <d v="2018-12-09T00:00:00"/>
    <x v="0"/>
    <x v="3"/>
    <x v="2"/>
    <s v="Roy Phan"/>
    <s v="Home Office"/>
    <s v="Houston"/>
    <x v="13"/>
    <n v="77095"/>
    <s v="Central"/>
    <s v="OFF-AR-10000817"/>
    <x v="2"/>
    <s v="Art"/>
    <n v="12.16"/>
    <n v="12.16"/>
    <n v="0"/>
    <n v="0"/>
  </r>
  <r>
    <x v="2112"/>
    <d v="2017-04-19T00:00:00"/>
    <d v="2017-04-24T00:00:00"/>
    <x v="3"/>
    <x v="8"/>
    <x v="3"/>
    <s v="Jas O'Carroll"/>
    <s v="Home Office"/>
    <s v="Los Angeles"/>
    <x v="1"/>
    <n v="90049"/>
    <s v="West"/>
    <s v="OFF-AR-10000823"/>
    <x v="1"/>
    <s v="Art"/>
    <n v="5.46"/>
    <n v="5"/>
    <n v="0.45999999999999996"/>
    <n v="6.8999999999999992E-2"/>
  </r>
  <r>
    <x v="2113"/>
    <d v="2016-12-01T00:00:00"/>
    <d v="2016-12-05T00:00:00"/>
    <x v="2"/>
    <x v="3"/>
    <x v="2"/>
    <s v="Matt Abelman"/>
    <s v="Home Office"/>
    <s v="Jackson"/>
    <x v="10"/>
    <n v="49201"/>
    <s v="Central"/>
    <s v="OFF-AR-10000823"/>
    <x v="2"/>
    <s v="Art"/>
    <n v="3.64"/>
    <n v="5"/>
    <n v="-1.3599999999999999"/>
    <n v="-0.20399999999999999"/>
  </r>
  <r>
    <x v="2114"/>
    <d v="2018-12-15T00:00:00"/>
    <d v="2018-12-19T00:00:00"/>
    <x v="0"/>
    <x v="3"/>
    <x v="2"/>
    <s v="Saphhira Shifley"/>
    <s v="Corporate"/>
    <s v="Oak Park"/>
    <x v="0"/>
    <n v="60302"/>
    <s v="Central"/>
    <s v="OFF-AR-10000823"/>
    <x v="2"/>
    <s v="Art"/>
    <n v="10.192"/>
    <n v="10.192"/>
    <n v="0"/>
    <n v="0"/>
  </r>
  <r>
    <x v="1966"/>
    <d v="2015-08-04T00:00:00"/>
    <d v="2015-08-09T00:00:00"/>
    <x v="1"/>
    <x v="7"/>
    <x v="3"/>
    <s v="Valerie Dominguez"/>
    <s v="Home Office"/>
    <s v="Pleasant Grove"/>
    <x v="28"/>
    <n v="84062"/>
    <s v="West"/>
    <s v="OFF-AR-10000896"/>
    <x v="2"/>
    <s v="Art"/>
    <n v="16.399999999999999"/>
    <n v="18"/>
    <n v="-1.6000000000000014"/>
    <n v="-0.24000000000000021"/>
  </r>
  <r>
    <x v="247"/>
    <d v="2017-09-05T00:00:00"/>
    <d v="2017-09-09T00:00:00"/>
    <x v="3"/>
    <x v="0"/>
    <x v="2"/>
    <s v="Dean Braden"/>
    <s v="Home Office"/>
    <s v="Philadelphia"/>
    <x v="12"/>
    <n v="19134"/>
    <s v="East"/>
    <s v="OFF-AR-10000896"/>
    <x v="2"/>
    <s v="Art"/>
    <n v="7.8719999999999999"/>
    <n v="18"/>
    <n v="-10.128"/>
    <n v="-1.5191999999999999"/>
  </r>
  <r>
    <x v="606"/>
    <d v="2017-12-11T00:00:00"/>
    <d v="2017-12-11T00:00:00"/>
    <x v="3"/>
    <x v="3"/>
    <x v="1"/>
    <s v="William Brown"/>
    <s v="Home Office"/>
    <s v="Anaheim"/>
    <x v="1"/>
    <n v="92804"/>
    <s v="West"/>
    <s v="OFF-AR-10000914"/>
    <x v="1"/>
    <s v="Art"/>
    <n v="23.32"/>
    <n v="18"/>
    <n v="5.32"/>
    <n v="0.79800000000000004"/>
  </r>
  <r>
    <x v="2115"/>
    <d v="2018-09-19T00:00:00"/>
    <d v="2018-09-24T00:00:00"/>
    <x v="0"/>
    <x v="0"/>
    <x v="2"/>
    <s v="Dave Poirier"/>
    <s v="Home Office"/>
    <s v="Los Angeles"/>
    <x v="1"/>
    <n v="90032"/>
    <s v="West"/>
    <s v="OFF-AR-10000914"/>
    <x v="2"/>
    <s v="Art"/>
    <n v="23.32"/>
    <n v="18"/>
    <n v="5.32"/>
    <n v="0.79800000000000004"/>
  </r>
  <r>
    <x v="2116"/>
    <d v="2017-07-21T00:00:00"/>
    <d v="2017-07-21T00:00:00"/>
    <x v="3"/>
    <x v="10"/>
    <x v="1"/>
    <s v="Jason Gross"/>
    <s v="Home Office"/>
    <s v="Newark"/>
    <x v="22"/>
    <n v="43055"/>
    <s v="East"/>
    <s v="OFF-AR-10000914"/>
    <x v="1"/>
    <s v="Art"/>
    <n v="18.655999999999999"/>
    <n v="18"/>
    <n v="0.65599999999999881"/>
    <n v="9.8399999999999821E-2"/>
  </r>
  <r>
    <x v="2117"/>
    <d v="2017-08-12T00:00:00"/>
    <d v="2017-08-14T00:00:00"/>
    <x v="3"/>
    <x v="7"/>
    <x v="3"/>
    <s v="Deborah Brumfield"/>
    <s v="Home Office"/>
    <s v="Philadelphia"/>
    <x v="12"/>
    <n v="19134"/>
    <s v="East"/>
    <s v="OFF-AR-10000914"/>
    <x v="2"/>
    <s v="Art"/>
    <n v="37.311999999999998"/>
    <n v="37.311999999999998"/>
    <n v="0"/>
    <n v="0"/>
  </r>
  <r>
    <x v="2118"/>
    <d v="2015-10-10T00:00:00"/>
    <d v="2015-10-10T00:00:00"/>
    <x v="1"/>
    <x v="9"/>
    <x v="1"/>
    <s v="Fred Chung"/>
    <s v="Home Office"/>
    <s v="Albuquerque"/>
    <x v="41"/>
    <n v="87105"/>
    <s v="West"/>
    <s v="OFF-AR-10000937"/>
    <x v="2"/>
    <s v="Art"/>
    <n v="255.85"/>
    <n v="255.85"/>
    <n v="0"/>
    <n v="0"/>
  </r>
  <r>
    <x v="39"/>
    <d v="2018-02-17T00:00:00"/>
    <d v="2018-02-19T00:00:00"/>
    <x v="0"/>
    <x v="11"/>
    <x v="0"/>
    <s v="Cyra Reiten"/>
    <s v="Home Office"/>
    <s v="Houston"/>
    <x v="13"/>
    <n v="77041"/>
    <s v="Central"/>
    <s v="OFF-AR-10000937"/>
    <x v="2"/>
    <s v="Art"/>
    <n v="175.44"/>
    <n v="158.44"/>
    <n v="17"/>
    <n v="2.5499999999999998"/>
  </r>
  <r>
    <x v="2119"/>
    <d v="2015-11-04T00:00:00"/>
    <d v="2015-11-11T00:00:00"/>
    <x v="1"/>
    <x v="1"/>
    <x v="2"/>
    <s v="Tiffany House"/>
    <s v="Home Office"/>
    <s v="Long Beach"/>
    <x v="1"/>
    <n v="90805"/>
    <s v="West"/>
    <s v="OFF-AR-10000940"/>
    <x v="2"/>
    <s v="Art"/>
    <n v="2.94"/>
    <n v="5"/>
    <n v="-2.06"/>
    <n v="-0.309"/>
  </r>
  <r>
    <x v="2120"/>
    <d v="2017-09-20T00:00:00"/>
    <d v="2017-09-24T00:00:00"/>
    <x v="3"/>
    <x v="0"/>
    <x v="2"/>
    <s v="Greg Maxwell"/>
    <s v="Corporate"/>
    <s v="San Francisco"/>
    <x v="1"/>
    <n v="94122"/>
    <s v="West"/>
    <s v="OFF-AR-10000940"/>
    <x v="2"/>
    <s v="Art"/>
    <n v="11.76"/>
    <n v="11.76"/>
    <n v="0"/>
    <n v="0"/>
  </r>
  <r>
    <x v="2121"/>
    <d v="2018-09-18T00:00:00"/>
    <d v="2018-09-23T00:00:00"/>
    <x v="0"/>
    <x v="0"/>
    <x v="2"/>
    <s v="Sally Hughsby"/>
    <s v="Home Office"/>
    <s v="San Francisco"/>
    <x v="1"/>
    <n v="94122"/>
    <s v="West"/>
    <s v="OFF-AR-10000940"/>
    <x v="2"/>
    <s v="Art"/>
    <n v="8.82"/>
    <n v="18"/>
    <n v="-9.18"/>
    <n v="-1.377"/>
  </r>
  <r>
    <x v="2122"/>
    <d v="2018-10-12T00:00:00"/>
    <d v="2018-10-14T00:00:00"/>
    <x v="0"/>
    <x v="9"/>
    <x v="3"/>
    <s v="Robert Waldorf"/>
    <s v="Home Office"/>
    <s v="Los Angeles"/>
    <x v="1"/>
    <n v="90049"/>
    <s v="West"/>
    <s v="OFF-AR-10000940"/>
    <x v="2"/>
    <s v="Art"/>
    <n v="5.88"/>
    <n v="5"/>
    <n v="0.87999999999999989"/>
    <n v="0.13199999999999998"/>
  </r>
  <r>
    <x v="2123"/>
    <d v="2017-12-01T00:00:00"/>
    <d v="2017-12-06T00:00:00"/>
    <x v="3"/>
    <x v="3"/>
    <x v="2"/>
    <s v="Allen Goldenen"/>
    <s v="Home Office"/>
    <s v="Knoxville"/>
    <x v="24"/>
    <n v="37918"/>
    <s v="South"/>
    <s v="OFF-AR-10000940"/>
    <x v="1"/>
    <s v="Art"/>
    <n v="4.7039999999999997"/>
    <n v="5"/>
    <n v="-0.29600000000000026"/>
    <n v="-4.4400000000000037E-2"/>
  </r>
  <r>
    <x v="1004"/>
    <d v="2015-12-02T00:00:00"/>
    <d v="2015-12-06T00:00:00"/>
    <x v="1"/>
    <x v="3"/>
    <x v="2"/>
    <s v="Michael Dominguez"/>
    <s v="Home Office"/>
    <s v="Corpus Christi"/>
    <x v="13"/>
    <n v="78415"/>
    <s v="Central"/>
    <s v="OFF-AR-10000940"/>
    <x v="2"/>
    <s v="Art"/>
    <n v="16.463999999999999"/>
    <n v="18"/>
    <n v="-1.5360000000000014"/>
    <n v="-0.23040000000000019"/>
  </r>
  <r>
    <x v="934"/>
    <d v="2017-05-30T00:00:00"/>
    <d v="2017-06-04T00:00:00"/>
    <x v="3"/>
    <x v="2"/>
    <x v="2"/>
    <s v="Eugene Moren"/>
    <s v="Home Office"/>
    <s v="Superior"/>
    <x v="16"/>
    <n v="54880"/>
    <s v="Central"/>
    <s v="OFF-AR-10000940"/>
    <x v="2"/>
    <s v="Art"/>
    <n v="14.7"/>
    <n v="18"/>
    <n v="-3.3000000000000007"/>
    <n v="-0.49500000000000011"/>
  </r>
  <r>
    <x v="964"/>
    <d v="2018-11-06T00:00:00"/>
    <d v="2018-11-11T00:00:00"/>
    <x v="0"/>
    <x v="1"/>
    <x v="2"/>
    <s v="Zuschuss Carroll"/>
    <s v="Home Office"/>
    <s v="Los Angeles"/>
    <x v="1"/>
    <n v="90045"/>
    <s v="West"/>
    <s v="OFF-AR-10001022"/>
    <x v="2"/>
    <s v="Art"/>
    <n v="5.68"/>
    <n v="5"/>
    <n v="0.67999999999999972"/>
    <n v="0.10199999999999995"/>
  </r>
  <r>
    <x v="1713"/>
    <d v="2015-10-21T00:00:00"/>
    <d v="2015-10-26T00:00:00"/>
    <x v="1"/>
    <x v="9"/>
    <x v="2"/>
    <s v="Frank Hawley"/>
    <s v="Home Office"/>
    <s v="Newport News"/>
    <x v="17"/>
    <n v="23602"/>
    <s v="South"/>
    <s v="OFF-AR-10001022"/>
    <x v="2"/>
    <s v="Art"/>
    <n v="2.84"/>
    <n v="5"/>
    <n v="-2.16"/>
    <n v="-0.32400000000000001"/>
  </r>
  <r>
    <x v="96"/>
    <d v="2016-02-06T00:00:00"/>
    <d v="2016-02-13T00:00:00"/>
    <x v="2"/>
    <x v="11"/>
    <x v="2"/>
    <s v="Ivan Liston"/>
    <s v="Home Office"/>
    <s v="Wilmington"/>
    <x v="3"/>
    <n v="19805"/>
    <s v="East"/>
    <s v="OFF-AR-10001022"/>
    <x v="2"/>
    <s v="Art"/>
    <n v="5.68"/>
    <n v="5"/>
    <n v="0.67999999999999972"/>
    <n v="0.10199999999999995"/>
  </r>
  <r>
    <x v="2124"/>
    <d v="2015-06-30T00:00:00"/>
    <d v="2015-07-06T00:00:00"/>
    <x v="1"/>
    <x v="4"/>
    <x v="2"/>
    <s v="Cari Schnelling"/>
    <s v="Home Office"/>
    <s v="New York City"/>
    <x v="5"/>
    <n v="10011"/>
    <s v="East"/>
    <s v="OFF-AR-10001026"/>
    <x v="2"/>
    <s v="Art"/>
    <n v="6.6"/>
    <n v="5"/>
    <n v="1.5999999999999996"/>
    <n v="0.23999999999999994"/>
  </r>
  <r>
    <x v="1673"/>
    <d v="2016-08-09T00:00:00"/>
    <d v="2016-08-16T00:00:00"/>
    <x v="2"/>
    <x v="7"/>
    <x v="2"/>
    <s v="David Smith"/>
    <s v="Home Office"/>
    <s v="Detroit"/>
    <x v="10"/>
    <n v="48227"/>
    <s v="Central"/>
    <s v="OFF-AR-10001026"/>
    <x v="2"/>
    <s v="Art"/>
    <n v="2.2000000000000002"/>
    <n v="5"/>
    <n v="-2.8"/>
    <n v="-0.42"/>
  </r>
  <r>
    <x v="2125"/>
    <d v="2018-11-20T00:00:00"/>
    <d v="2018-11-27T00:00:00"/>
    <x v="0"/>
    <x v="1"/>
    <x v="2"/>
    <s v="Hunter Glantz"/>
    <s v="Home Office"/>
    <s v="Lakeville"/>
    <x v="37"/>
    <n v="55044"/>
    <s v="Central"/>
    <s v="OFF-AR-10001026"/>
    <x v="2"/>
    <s v="Art"/>
    <n v="22"/>
    <n v="18"/>
    <n v="4"/>
    <n v="0.6"/>
  </r>
  <r>
    <x v="2126"/>
    <d v="2015-03-10T00:00:00"/>
    <d v="2015-03-17T00:00:00"/>
    <x v="1"/>
    <x v="5"/>
    <x v="2"/>
    <s v="Kean Thornton"/>
    <s v="Home Office"/>
    <s v="Denver"/>
    <x v="7"/>
    <n v="80219"/>
    <s v="West"/>
    <s v="OFF-AR-10001044"/>
    <x v="2"/>
    <s v="Art"/>
    <n v="83.168000000000006"/>
    <n v="50"/>
    <n v="33.168000000000006"/>
    <n v="4.975200000000001"/>
  </r>
  <r>
    <x v="2127"/>
    <d v="2016-06-18T00:00:00"/>
    <d v="2016-06-22T00:00:00"/>
    <x v="2"/>
    <x v="4"/>
    <x v="2"/>
    <s v="Bruce Geld"/>
    <s v="Corporate"/>
    <s v="San Diego"/>
    <x v="1"/>
    <n v="92105"/>
    <s v="West"/>
    <s v="OFF-AR-10001044"/>
    <x v="2"/>
    <s v="Art"/>
    <n v="51.98"/>
    <n v="51.98"/>
    <n v="0"/>
    <n v="0"/>
  </r>
  <r>
    <x v="2128"/>
    <d v="2018-07-21T00:00:00"/>
    <d v="2018-07-21T00:00:00"/>
    <x v="0"/>
    <x v="10"/>
    <x v="1"/>
    <s v="Sarah Foster"/>
    <s v="Consumer"/>
    <s v="Murray"/>
    <x v="28"/>
    <n v="84107"/>
    <s v="West"/>
    <s v="OFF-AR-10001044"/>
    <x v="2"/>
    <s v="Art"/>
    <n v="25.99"/>
    <n v="25.99"/>
    <n v="0"/>
    <n v="0"/>
  </r>
  <r>
    <x v="936"/>
    <d v="2015-07-14T00:00:00"/>
    <d v="2015-07-18T00:00:00"/>
    <x v="1"/>
    <x v="10"/>
    <x v="2"/>
    <s v="Shui Tom"/>
    <s v="Consumer"/>
    <s v="Philadelphia"/>
    <x v="12"/>
    <n v="19140"/>
    <s v="East"/>
    <s v="OFF-AR-10001044"/>
    <x v="2"/>
    <s v="Art"/>
    <n v="41.584000000000003"/>
    <n v="41.584000000000003"/>
    <n v="0"/>
    <n v="0"/>
  </r>
  <r>
    <x v="2129"/>
    <d v="2016-04-24T00:00:00"/>
    <d v="2016-04-28T00:00:00"/>
    <x v="2"/>
    <x v="8"/>
    <x v="2"/>
    <s v="Deborah Brumfield"/>
    <s v="Corporate"/>
    <s v="New York City"/>
    <x v="5"/>
    <n v="10009"/>
    <s v="East"/>
    <s v="OFF-AR-10001044"/>
    <x v="2"/>
    <s v="Art"/>
    <n v="25.99"/>
    <n v="25.99"/>
    <n v="0"/>
    <n v="0"/>
  </r>
  <r>
    <x v="2130"/>
    <d v="2018-11-30T00:00:00"/>
    <d v="2018-12-04T00:00:00"/>
    <x v="0"/>
    <x v="1"/>
    <x v="2"/>
    <s v="Max Engle"/>
    <s v="Home Office"/>
    <s v="Newark"/>
    <x v="3"/>
    <n v="19711"/>
    <s v="East"/>
    <s v="OFF-AR-10001044"/>
    <x v="2"/>
    <s v="Art"/>
    <n v="155.94"/>
    <n v="155.94"/>
    <n v="0"/>
    <n v="0"/>
  </r>
  <r>
    <x v="14"/>
    <d v="2016-09-21T00:00:00"/>
    <d v="2016-09-27T00:00:00"/>
    <x v="2"/>
    <x v="0"/>
    <x v="2"/>
    <s v="Dario Medina"/>
    <s v="Corporate"/>
    <s v="Lincoln Park"/>
    <x v="10"/>
    <n v="48146"/>
    <s v="Central"/>
    <s v="OFF-AR-10001044"/>
    <x v="2"/>
    <s v="Art"/>
    <n v="25.99"/>
    <n v="25.99"/>
    <n v="0"/>
    <n v="0"/>
  </r>
  <r>
    <x v="192"/>
    <d v="2017-03-14T00:00:00"/>
    <d v="2017-03-17T00:00:00"/>
    <x v="3"/>
    <x v="5"/>
    <x v="0"/>
    <s v="John Stevenson"/>
    <s v="Corporate"/>
    <s v="Harlingen"/>
    <x v="13"/>
    <n v="78550"/>
    <s v="Central"/>
    <s v="OFF-AR-10001044"/>
    <x v="2"/>
    <s v="Art"/>
    <n v="145.54400000000001"/>
    <n v="145.54400000000001"/>
    <n v="0"/>
    <n v="0"/>
  </r>
  <r>
    <x v="2131"/>
    <d v="2017-09-04T00:00:00"/>
    <d v="2017-09-09T00:00:00"/>
    <x v="3"/>
    <x v="0"/>
    <x v="2"/>
    <s v="Ivan Liston"/>
    <s v="Corporate"/>
    <s v="Houston"/>
    <x v="13"/>
    <n v="77041"/>
    <s v="Central"/>
    <s v="OFF-AR-10001044"/>
    <x v="2"/>
    <s v="Art"/>
    <n v="62.375999999999998"/>
    <n v="62.375999999999998"/>
    <n v="0"/>
    <n v="0"/>
  </r>
  <r>
    <x v="2132"/>
    <d v="2018-12-23T00:00:00"/>
    <d v="2018-12-23T00:00:00"/>
    <x v="0"/>
    <x v="3"/>
    <x v="1"/>
    <s v="Gary Zandusky"/>
    <s v="Home Office"/>
    <s v="San Francisco"/>
    <x v="1"/>
    <n v="94109"/>
    <s v="West"/>
    <s v="OFF-AR-10001118"/>
    <x v="2"/>
    <s v="Art"/>
    <n v="13.48"/>
    <n v="13.48"/>
    <n v="0"/>
    <n v="0"/>
  </r>
  <r>
    <x v="2133"/>
    <d v="2016-05-14T00:00:00"/>
    <d v="2016-05-17T00:00:00"/>
    <x v="2"/>
    <x v="2"/>
    <x v="0"/>
    <s v="Jesus Ocampo"/>
    <s v="Home Office"/>
    <s v="Chester"/>
    <x v="12"/>
    <n v="19013"/>
    <s v="East"/>
    <s v="OFF-AR-10001118"/>
    <x v="2"/>
    <s v="Art"/>
    <n v="2.6960000000000002"/>
    <n v="5"/>
    <n v="-2.3039999999999998"/>
    <n v="-0.34559999999999996"/>
  </r>
  <r>
    <x v="1064"/>
    <d v="2018-10-03T00:00:00"/>
    <d v="2018-10-05T00:00:00"/>
    <x v="0"/>
    <x v="9"/>
    <x v="3"/>
    <s v="Chuck Clark"/>
    <s v="Home Office"/>
    <s v="New York City"/>
    <x v="5"/>
    <n v="10009"/>
    <s v="East"/>
    <s v="OFF-AR-10001130"/>
    <x v="2"/>
    <s v="Art"/>
    <n v="6.63"/>
    <n v="5"/>
    <n v="1.63"/>
    <n v="0.24449999999999997"/>
  </r>
  <r>
    <x v="1735"/>
    <d v="2018-07-09T00:00:00"/>
    <d v="2018-07-12T00:00:00"/>
    <x v="0"/>
    <x v="10"/>
    <x v="0"/>
    <s v="Noel Staavos"/>
    <s v="Home Office"/>
    <s v="Chicago"/>
    <x v="0"/>
    <n v="60610"/>
    <s v="Central"/>
    <s v="OFF-AR-10001130"/>
    <x v="2"/>
    <s v="Art"/>
    <n v="8.84"/>
    <n v="18"/>
    <n v="-9.16"/>
    <n v="-1.3739999999999999"/>
  </r>
  <r>
    <x v="1020"/>
    <d v="2017-10-13T00:00:00"/>
    <d v="2017-10-19T00:00:00"/>
    <x v="3"/>
    <x v="9"/>
    <x v="2"/>
    <s v="Lena Creighton"/>
    <s v="Corporate"/>
    <s v="Roseville"/>
    <x v="1"/>
    <n v="95661"/>
    <s v="West"/>
    <s v="OFF-AR-10001149"/>
    <x v="2"/>
    <s v="Art"/>
    <n v="11.52"/>
    <n v="11.52"/>
    <n v="0"/>
    <n v="0"/>
  </r>
  <r>
    <x v="2134"/>
    <d v="2017-12-01T00:00:00"/>
    <d v="2017-12-05T00:00:00"/>
    <x v="3"/>
    <x v="3"/>
    <x v="2"/>
    <s v="Fred Hopkins"/>
    <s v="Home Office"/>
    <s v="Los Angeles"/>
    <x v="1"/>
    <n v="90004"/>
    <s v="West"/>
    <s v="OFF-AR-10001149"/>
    <x v="1"/>
    <s v="Art"/>
    <n v="23.04"/>
    <n v="18"/>
    <n v="5.0399999999999991"/>
    <n v="0.75599999999999989"/>
  </r>
  <r>
    <x v="2135"/>
    <d v="2017-09-29T00:00:00"/>
    <d v="2017-10-03T00:00:00"/>
    <x v="3"/>
    <x v="0"/>
    <x v="2"/>
    <s v="Joe Kamberova"/>
    <s v="Corporate"/>
    <s v="Mobile"/>
    <x v="36"/>
    <n v="36608"/>
    <s v="South"/>
    <s v="OFF-AR-10001149"/>
    <x v="2"/>
    <s v="Art"/>
    <n v="25.92"/>
    <n v="25.92"/>
    <n v="0"/>
    <n v="0"/>
  </r>
  <r>
    <x v="764"/>
    <d v="2015-11-10T00:00:00"/>
    <d v="2015-11-16T00:00:00"/>
    <x v="1"/>
    <x v="1"/>
    <x v="2"/>
    <s v="Sam Craven"/>
    <s v="Home Office"/>
    <s v="Midland"/>
    <x v="10"/>
    <n v="48640"/>
    <s v="Central"/>
    <s v="OFF-AR-10001149"/>
    <x v="2"/>
    <s v="Art"/>
    <n v="3.9"/>
    <n v="5"/>
    <n v="-1.1000000000000001"/>
    <n v="-0.16500000000000001"/>
  </r>
  <r>
    <x v="2136"/>
    <d v="2016-02-08T00:00:00"/>
    <d v="2016-02-11T00:00:00"/>
    <x v="2"/>
    <x v="11"/>
    <x v="0"/>
    <s v="Brosina Hoffman"/>
    <s v="Home Office"/>
    <s v="Garden City"/>
    <x v="44"/>
    <n v="67846"/>
    <s v="Central"/>
    <s v="OFF-AR-10001149"/>
    <x v="2"/>
    <s v="Art"/>
    <n v="5.76"/>
    <n v="5"/>
    <n v="0.75999999999999979"/>
    <n v="0.11399999999999996"/>
  </r>
  <r>
    <x v="688"/>
    <d v="2016-12-10T00:00:00"/>
    <d v="2016-12-16T00:00:00"/>
    <x v="2"/>
    <x v="3"/>
    <x v="2"/>
    <s v="Keith Dawkins"/>
    <s v="Home Office"/>
    <s v="Jackson"/>
    <x v="10"/>
    <n v="49201"/>
    <s v="Central"/>
    <s v="OFF-AR-10001149"/>
    <x v="2"/>
    <s v="Art"/>
    <n v="3.9"/>
    <n v="5"/>
    <n v="-1.1000000000000001"/>
    <n v="-0.16500000000000001"/>
  </r>
  <r>
    <x v="0"/>
    <d v="2018-09-04T00:00:00"/>
    <d v="2018-09-06T00:00:00"/>
    <x v="0"/>
    <x v="0"/>
    <x v="0"/>
    <s v="Helen Wasserman"/>
    <s v="Home Office"/>
    <s v="Chicago"/>
    <x v="0"/>
    <n v="60653"/>
    <s v="Central"/>
    <s v="OFF-AR-10001149"/>
    <x v="2"/>
    <s v="Art"/>
    <n v="6.9119999999999999"/>
    <n v="5"/>
    <n v="1.9119999999999999"/>
    <n v="0.2868"/>
  </r>
  <r>
    <x v="2137"/>
    <d v="2018-09-01T00:00:00"/>
    <d v="2018-09-07T00:00:00"/>
    <x v="0"/>
    <x v="0"/>
    <x v="2"/>
    <s v="Christine Kargatis"/>
    <s v="Home Office"/>
    <s v="Seattle"/>
    <x v="6"/>
    <n v="98103"/>
    <s v="West"/>
    <s v="OFF-AR-10001166"/>
    <x v="2"/>
    <s v="Art"/>
    <n v="7.58"/>
    <n v="18"/>
    <n v="-10.42"/>
    <n v="-1.5629999999999999"/>
  </r>
  <r>
    <x v="246"/>
    <d v="2016-04-27T00:00:00"/>
    <d v="2016-05-03T00:00:00"/>
    <x v="2"/>
    <x v="8"/>
    <x v="2"/>
    <s v="Greg Tran"/>
    <s v="Home Office"/>
    <s v="Washington"/>
    <x v="35"/>
    <n v="20016"/>
    <s v="East"/>
    <s v="OFF-AR-10001166"/>
    <x v="2"/>
    <s v="Art"/>
    <n v="22.74"/>
    <n v="18"/>
    <n v="4.7399999999999984"/>
    <n v="0.71099999999999974"/>
  </r>
  <r>
    <x v="2138"/>
    <d v="2018-07-11T00:00:00"/>
    <d v="2018-07-17T00:00:00"/>
    <x v="0"/>
    <x v="10"/>
    <x v="2"/>
    <s v="Natalie Webber"/>
    <s v="Consumer"/>
    <s v="Waterloo"/>
    <x v="38"/>
    <n v="50701"/>
    <s v="Central"/>
    <s v="OFF-AR-10001166"/>
    <x v="2"/>
    <s v="Art"/>
    <n v="30.32"/>
    <n v="30.32"/>
    <n v="0"/>
    <n v="0"/>
  </r>
  <r>
    <x v="2139"/>
    <d v="2016-11-25T00:00:00"/>
    <d v="2016-11-29T00:00:00"/>
    <x v="2"/>
    <x v="1"/>
    <x v="2"/>
    <s v="Sandra Flanagan"/>
    <s v="Consumer"/>
    <s v="Wilmington"/>
    <x v="9"/>
    <n v="28403"/>
    <s v="South"/>
    <s v="OFF-AR-10001177"/>
    <x v="2"/>
    <s v="Art"/>
    <n v="13.12"/>
    <n v="13.12"/>
    <n v="0"/>
    <n v="0"/>
  </r>
  <r>
    <x v="2140"/>
    <d v="2018-11-19T00:00:00"/>
    <d v="2018-11-22T00:00:00"/>
    <x v="0"/>
    <x v="1"/>
    <x v="3"/>
    <s v="Richard Bierner"/>
    <s v="Home Office"/>
    <s v="Springfield"/>
    <x v="17"/>
    <n v="22153"/>
    <s v="South"/>
    <s v="OFF-AR-10001177"/>
    <x v="2"/>
    <s v="Art"/>
    <n v="22.96"/>
    <n v="18"/>
    <n v="4.9600000000000009"/>
    <n v="0.74400000000000011"/>
  </r>
  <r>
    <x v="438"/>
    <d v="2018-07-15T00:00:00"/>
    <d v="2018-07-18T00:00:00"/>
    <x v="0"/>
    <x v="10"/>
    <x v="3"/>
    <s v="Michelle Moray"/>
    <s v="Home Office"/>
    <s v="New York City"/>
    <x v="5"/>
    <n v="10024"/>
    <s v="East"/>
    <s v="OFF-AR-10001177"/>
    <x v="2"/>
    <s v="Art"/>
    <n v="6.56"/>
    <n v="5"/>
    <n v="1.5599999999999996"/>
    <n v="0.23399999999999993"/>
  </r>
  <r>
    <x v="2141"/>
    <d v="2018-01-29T00:00:00"/>
    <d v="2018-02-02T00:00:00"/>
    <x v="0"/>
    <x v="6"/>
    <x v="2"/>
    <s v="Vivek Gonzalez"/>
    <s v="Home Office"/>
    <s v="San Francisco"/>
    <x v="1"/>
    <n v="94109"/>
    <s v="West"/>
    <s v="OFF-AR-10001216"/>
    <x v="2"/>
    <s v="Art"/>
    <n v="8.34"/>
    <n v="18"/>
    <n v="-9.66"/>
    <n v="-1.4490000000000001"/>
  </r>
  <r>
    <x v="2142"/>
    <d v="2017-07-23T00:00:00"/>
    <d v="2017-07-28T00:00:00"/>
    <x v="3"/>
    <x v="10"/>
    <x v="2"/>
    <s v="Chloris Kastensmidt"/>
    <s v="Home Office"/>
    <s v="Mcallen"/>
    <x v="13"/>
    <n v="78501"/>
    <s v="Central"/>
    <s v="OFF-AR-10001216"/>
    <x v="1"/>
    <s v="Art"/>
    <n v="4.4480000000000004"/>
    <n v="5"/>
    <n v="-0.5519999999999996"/>
    <n v="-8.2799999999999943E-2"/>
  </r>
  <r>
    <x v="2143"/>
    <d v="2018-11-06T00:00:00"/>
    <d v="2018-11-10T00:00:00"/>
    <x v="0"/>
    <x v="1"/>
    <x v="3"/>
    <s v="Chuck Clark"/>
    <s v="Home Office"/>
    <s v="Minneapolis"/>
    <x v="37"/>
    <n v="55407"/>
    <s v="Central"/>
    <s v="OFF-AR-10001216"/>
    <x v="2"/>
    <s v="Art"/>
    <n v="13.9"/>
    <n v="13.9"/>
    <n v="0"/>
    <n v="0"/>
  </r>
  <r>
    <x v="2144"/>
    <d v="2018-04-11T00:00:00"/>
    <d v="2018-04-18T00:00:00"/>
    <x v="0"/>
    <x v="8"/>
    <x v="2"/>
    <s v="Luke Weiss"/>
    <s v="Consumer"/>
    <s v="Pasadena"/>
    <x v="1"/>
    <n v="91104"/>
    <s v="West"/>
    <s v="OFF-AR-10001221"/>
    <x v="2"/>
    <s v="Art"/>
    <n v="41.86"/>
    <n v="41.86"/>
    <n v="0"/>
    <n v="0"/>
  </r>
  <r>
    <x v="2145"/>
    <d v="2017-04-15T00:00:00"/>
    <d v="2017-04-19T00:00:00"/>
    <x v="3"/>
    <x v="8"/>
    <x v="2"/>
    <s v="Muhammed Yedwab"/>
    <s v="Home Office"/>
    <s v="Grapevine"/>
    <x v="13"/>
    <n v="76051"/>
    <s v="Central"/>
    <s v="OFF-AR-10001221"/>
    <x v="2"/>
    <s v="Art"/>
    <n v="33.488"/>
    <n v="33.488"/>
    <n v="0"/>
    <n v="0"/>
  </r>
  <r>
    <x v="923"/>
    <d v="2017-11-10T00:00:00"/>
    <d v="2017-11-13T00:00:00"/>
    <x v="3"/>
    <x v="1"/>
    <x v="3"/>
    <s v="Arianne Irving"/>
    <s v="Home Office"/>
    <s v="Los Angeles"/>
    <x v="1"/>
    <n v="90036"/>
    <s v="West"/>
    <s v="OFF-AR-10001227"/>
    <x v="2"/>
    <s v="Art"/>
    <n v="14.7"/>
    <n v="100"/>
    <n v="-85.3"/>
    <n v="-12.795"/>
  </r>
  <r>
    <x v="316"/>
    <d v="2018-01-30T00:00:00"/>
    <d v="2018-02-06T00:00:00"/>
    <x v="0"/>
    <x v="6"/>
    <x v="2"/>
    <s v="Eugene Hildebrand"/>
    <s v="Home Office"/>
    <s v="San Francisco"/>
    <x v="1"/>
    <n v="94110"/>
    <s v="West"/>
    <s v="OFF-AR-10001227"/>
    <x v="2"/>
    <s v="Art"/>
    <n v="8.82"/>
    <n v="18"/>
    <n v="-9.18"/>
    <n v="-1.377"/>
  </r>
  <r>
    <x v="2146"/>
    <d v="2017-12-23T00:00:00"/>
    <d v="2017-12-30T00:00:00"/>
    <x v="3"/>
    <x v="3"/>
    <x v="2"/>
    <s v="Edward Hooks"/>
    <s v="Home Office"/>
    <s v="Seattle"/>
    <x v="6"/>
    <n v="98103"/>
    <s v="West"/>
    <s v="OFF-AR-10001231"/>
    <x v="1"/>
    <s v="Art"/>
    <n v="4.2"/>
    <n v="5"/>
    <n v="-0.79999999999999982"/>
    <n v="-0.11999999999999997"/>
  </r>
  <r>
    <x v="2147"/>
    <d v="2018-06-10T00:00:00"/>
    <d v="2018-06-13T00:00:00"/>
    <x v="0"/>
    <x v="4"/>
    <x v="3"/>
    <s v="George Zrebassa"/>
    <s v="Home Office"/>
    <s v="Thousand Oaks"/>
    <x v="1"/>
    <n v="91360"/>
    <s v="West"/>
    <s v="OFF-AR-10001231"/>
    <x v="2"/>
    <s v="Art"/>
    <n v="14.7"/>
    <n v="18"/>
    <n v="-3.3000000000000007"/>
    <n v="-0.49500000000000011"/>
  </r>
  <r>
    <x v="2148"/>
    <d v="2015-03-30T00:00:00"/>
    <d v="2015-03-31T00:00:00"/>
    <x v="1"/>
    <x v="5"/>
    <x v="0"/>
    <s v="Susan Gilcrest"/>
    <s v="Home Office"/>
    <s v="New York City"/>
    <x v="5"/>
    <n v="10009"/>
    <s v="East"/>
    <s v="OFF-AR-10001231"/>
    <x v="2"/>
    <s v="Art"/>
    <n v="10.5"/>
    <n v="18"/>
    <n v="-7.5"/>
    <n v="-1.125"/>
  </r>
  <r>
    <x v="2149"/>
    <d v="2016-05-03T00:00:00"/>
    <d v="2016-05-06T00:00:00"/>
    <x v="2"/>
    <x v="2"/>
    <x v="0"/>
    <s v="Lena Cacioppo"/>
    <s v="Home Office"/>
    <s v="San Francisco"/>
    <x v="1"/>
    <n v="94109"/>
    <s v="West"/>
    <s v="OFF-AR-10001246"/>
    <x v="2"/>
    <s v="Art"/>
    <n v="8.82"/>
    <n v="18"/>
    <n v="-9.18"/>
    <n v="-1.377"/>
  </r>
  <r>
    <x v="2150"/>
    <d v="2016-09-24T00:00:00"/>
    <d v="2016-09-29T00:00:00"/>
    <x v="2"/>
    <x v="0"/>
    <x v="3"/>
    <s v="Kunst Miller"/>
    <s v="Home Office"/>
    <s v="Avondale"/>
    <x v="18"/>
    <n v="85323"/>
    <s v="West"/>
    <s v="OFF-AR-10001246"/>
    <x v="2"/>
    <s v="Art"/>
    <n v="16.463999999999999"/>
    <n v="100"/>
    <n v="-83.536000000000001"/>
    <n v="-12.5304"/>
  </r>
  <r>
    <x v="2146"/>
    <d v="2017-12-23T00:00:00"/>
    <d v="2017-12-30T00:00:00"/>
    <x v="3"/>
    <x v="3"/>
    <x v="2"/>
    <s v="Edward Hooks"/>
    <s v="Home Office"/>
    <s v="Seattle"/>
    <x v="6"/>
    <n v="98103"/>
    <s v="West"/>
    <s v="OFF-AR-10001246"/>
    <x v="2"/>
    <s v="Art"/>
    <n v="8.82"/>
    <n v="18"/>
    <n v="-9.18"/>
    <n v="-1.377"/>
  </r>
  <r>
    <x v="2151"/>
    <d v="2018-12-21T00:00:00"/>
    <d v="2018-12-25T00:00:00"/>
    <x v="0"/>
    <x v="3"/>
    <x v="2"/>
    <s v="Bradley Nguyen"/>
    <s v="Home Office"/>
    <s v="Los Angeles"/>
    <x v="1"/>
    <n v="90049"/>
    <s v="West"/>
    <s v="OFF-AR-10001246"/>
    <x v="2"/>
    <s v="Art"/>
    <n v="5.88"/>
    <n v="100"/>
    <n v="-94.12"/>
    <n v="-14.118"/>
  </r>
  <r>
    <x v="555"/>
    <d v="2016-11-12T00:00:00"/>
    <d v="2016-11-19T00:00:00"/>
    <x v="2"/>
    <x v="1"/>
    <x v="2"/>
    <s v="Anna H√§berlin"/>
    <s v="Home Office"/>
    <s v="Plantation"/>
    <x v="8"/>
    <n v="33317"/>
    <s v="South"/>
    <s v="OFF-AR-10001246"/>
    <x v="2"/>
    <s v="Art"/>
    <n v="11.76"/>
    <n v="11.76"/>
    <n v="0"/>
    <n v="0"/>
  </r>
  <r>
    <x v="2152"/>
    <d v="2015-05-23T00:00:00"/>
    <d v="2015-05-27T00:00:00"/>
    <x v="1"/>
    <x v="2"/>
    <x v="2"/>
    <s v="Andrew Roberts"/>
    <s v="Home Office"/>
    <s v="Philadelphia"/>
    <x v="12"/>
    <n v="19134"/>
    <s v="East"/>
    <s v="OFF-AR-10001246"/>
    <x v="2"/>
    <s v="Art"/>
    <n v="21.167999999999999"/>
    <n v="18"/>
    <n v="3.1679999999999993"/>
    <n v="0.47519999999999984"/>
  </r>
  <r>
    <x v="131"/>
    <d v="2016-01-03T00:00:00"/>
    <d v="2016-01-08T00:00:00"/>
    <x v="2"/>
    <x v="6"/>
    <x v="3"/>
    <s v="Amy Hunt"/>
    <s v="Home Office"/>
    <s v="Dallas"/>
    <x v="13"/>
    <n v="75217"/>
    <s v="Central"/>
    <s v="OFF-AR-10001246"/>
    <x v="2"/>
    <s v="Art"/>
    <n v="7.056"/>
    <n v="5"/>
    <n v="2.056"/>
    <n v="0.30840000000000001"/>
  </r>
  <r>
    <x v="2153"/>
    <d v="2016-02-06T00:00:00"/>
    <d v="2016-02-13T00:00:00"/>
    <x v="2"/>
    <x v="11"/>
    <x v="2"/>
    <s v="Victoria Wilson"/>
    <s v="Home Office"/>
    <s v="Bellevue"/>
    <x v="6"/>
    <n v="98006"/>
    <s v="West"/>
    <s v="OFF-AR-10001315"/>
    <x v="2"/>
    <s v="Art"/>
    <n v="5.28"/>
    <n v="5"/>
    <n v="0.28000000000000025"/>
    <n v="4.2000000000000037E-2"/>
  </r>
  <r>
    <x v="991"/>
    <d v="2017-10-09T00:00:00"/>
    <d v="2017-10-14T00:00:00"/>
    <x v="3"/>
    <x v="9"/>
    <x v="2"/>
    <s v="Maria Zettner"/>
    <s v="Home Office"/>
    <s v="Phoenix"/>
    <x v="18"/>
    <n v="85023"/>
    <s v="West"/>
    <s v="OFF-AR-10001315"/>
    <x v="1"/>
    <s v="Art"/>
    <n v="1.4079999999999999"/>
    <n v="100"/>
    <n v="-98.591999999999999"/>
    <n v="-14.788799999999998"/>
  </r>
  <r>
    <x v="492"/>
    <d v="2018-05-19T00:00:00"/>
    <d v="2018-05-21T00:00:00"/>
    <x v="0"/>
    <x v="2"/>
    <x v="3"/>
    <s v="Becky Castell"/>
    <s v="Home Office"/>
    <s v="San Francisco"/>
    <x v="1"/>
    <n v="94109"/>
    <s v="West"/>
    <s v="OFF-AR-10001315"/>
    <x v="2"/>
    <s v="Art"/>
    <n v="3.52"/>
    <n v="100"/>
    <n v="-96.48"/>
    <n v="-14.472"/>
  </r>
  <r>
    <x v="1866"/>
    <d v="2015-11-15T00:00:00"/>
    <d v="2015-11-21T00:00:00"/>
    <x v="1"/>
    <x v="1"/>
    <x v="2"/>
    <s v="Jamie Frazer"/>
    <s v="Home Office"/>
    <s v="Johnson City"/>
    <x v="24"/>
    <n v="37604"/>
    <s v="South"/>
    <s v="OFF-AR-10001315"/>
    <x v="2"/>
    <s v="Art"/>
    <n v="4.2240000000000002"/>
    <n v="5"/>
    <n v="-0.7759999999999998"/>
    <n v="-0.11639999999999996"/>
  </r>
  <r>
    <x v="2154"/>
    <d v="2016-09-22T00:00:00"/>
    <d v="2016-09-26T00:00:00"/>
    <x v="2"/>
    <x v="0"/>
    <x v="2"/>
    <s v="Sanjit Jacobs"/>
    <s v="Home Office"/>
    <s v="Franklin"/>
    <x v="24"/>
    <n v="37064"/>
    <s v="South"/>
    <s v="OFF-AR-10001315"/>
    <x v="2"/>
    <s v="Art"/>
    <n v="2.8159999999999998"/>
    <n v="5"/>
    <n v="-2.1840000000000002"/>
    <n v="-0.3276"/>
  </r>
  <r>
    <x v="2155"/>
    <d v="2018-12-18T00:00:00"/>
    <d v="2018-12-20T00:00:00"/>
    <x v="0"/>
    <x v="3"/>
    <x v="0"/>
    <s v="Alex Grayson"/>
    <s v="Home Office"/>
    <s v="Charlotte"/>
    <x v="9"/>
    <n v="28205"/>
    <s v="South"/>
    <s v="OFF-AR-10001315"/>
    <x v="2"/>
    <s v="Art"/>
    <n v="12.672000000000001"/>
    <n v="12.672000000000001"/>
    <n v="0"/>
    <n v="0"/>
  </r>
  <r>
    <x v="2156"/>
    <d v="2018-12-04T00:00:00"/>
    <d v="2018-12-08T00:00:00"/>
    <x v="0"/>
    <x v="3"/>
    <x v="2"/>
    <s v="Theone Pippenger"/>
    <s v="Home Office"/>
    <s v="Rochester"/>
    <x v="37"/>
    <n v="55901"/>
    <s v="Central"/>
    <s v="OFF-AR-10001315"/>
    <x v="2"/>
    <s v="Art"/>
    <n v="8.8000000000000007"/>
    <n v="18"/>
    <n v="-9.1999999999999993"/>
    <n v="-1.38"/>
  </r>
  <r>
    <x v="2157"/>
    <d v="2015-06-30T00:00:00"/>
    <d v="2015-07-03T00:00:00"/>
    <x v="1"/>
    <x v="4"/>
    <x v="3"/>
    <s v="Anthony Rawles"/>
    <s v="Home Office"/>
    <s v="Los Angeles"/>
    <x v="1"/>
    <n v="90004"/>
    <s v="West"/>
    <s v="OFF-AR-10001374"/>
    <x v="2"/>
    <s v="Art"/>
    <n v="32.4"/>
    <n v="100"/>
    <n v="-67.599999999999994"/>
    <n v="-10.139999999999999"/>
  </r>
  <r>
    <x v="2158"/>
    <d v="2015-03-04T00:00:00"/>
    <d v="2015-03-09T00:00:00"/>
    <x v="1"/>
    <x v="5"/>
    <x v="2"/>
    <s v="Sanjit Chand"/>
    <s v="Home Office"/>
    <s v="Margate"/>
    <x v="8"/>
    <n v="33063"/>
    <s v="South"/>
    <s v="OFF-AR-10001374"/>
    <x v="2"/>
    <s v="Art"/>
    <n v="15.552"/>
    <n v="18"/>
    <n v="-2.4480000000000004"/>
    <n v="-0.36720000000000003"/>
  </r>
  <r>
    <x v="2159"/>
    <d v="2016-01-12T00:00:00"/>
    <d v="2016-01-17T00:00:00"/>
    <x v="2"/>
    <x v="6"/>
    <x v="2"/>
    <s v="Cindy Schnelling"/>
    <s v="Home Office"/>
    <s v="Toledo"/>
    <x v="22"/>
    <n v="43615"/>
    <s v="East"/>
    <s v="OFF-AR-10001374"/>
    <x v="2"/>
    <s v="Art"/>
    <n v="10.368"/>
    <n v="10.368"/>
    <n v="0"/>
    <n v="0"/>
  </r>
  <r>
    <x v="2160"/>
    <d v="2018-07-08T00:00:00"/>
    <d v="2018-07-12T00:00:00"/>
    <x v="0"/>
    <x v="10"/>
    <x v="2"/>
    <s v="Tamara Dahlen"/>
    <s v="Home Office"/>
    <s v="Lowell"/>
    <x v="26"/>
    <n v="1852"/>
    <s v="East"/>
    <s v="OFF-AR-10001374"/>
    <x v="2"/>
    <s v="Art"/>
    <n v="12.96"/>
    <n v="12.96"/>
    <n v="0"/>
    <n v="0"/>
  </r>
  <r>
    <x v="890"/>
    <d v="2018-09-09T00:00:00"/>
    <d v="2018-09-13T00:00:00"/>
    <x v="0"/>
    <x v="0"/>
    <x v="2"/>
    <s v="Logan Currie"/>
    <s v="Consumer"/>
    <s v="Cleveland"/>
    <x v="22"/>
    <n v="44105"/>
    <s v="East"/>
    <s v="OFF-AR-10001374"/>
    <x v="2"/>
    <s v="Art"/>
    <n v="25.92"/>
    <n v="25.92"/>
    <n v="0"/>
    <n v="0"/>
  </r>
  <r>
    <x v="2099"/>
    <d v="2018-05-20T00:00:00"/>
    <d v="2018-05-22T00:00:00"/>
    <x v="0"/>
    <x v="2"/>
    <x v="3"/>
    <s v="Nat Carroll"/>
    <s v="Consumer"/>
    <s v="Fargo"/>
    <x v="48"/>
    <n v="58103"/>
    <s v="Central"/>
    <s v="OFF-AR-10001374"/>
    <x v="2"/>
    <s v="Art"/>
    <n v="25.92"/>
    <n v="25.92"/>
    <n v="0"/>
    <n v="0"/>
  </r>
  <r>
    <x v="629"/>
    <d v="2015-10-31T00:00:00"/>
    <d v="2015-11-04T00:00:00"/>
    <x v="1"/>
    <x v="9"/>
    <x v="2"/>
    <s v="Greg Guthrie"/>
    <s v="Home Office"/>
    <s v="Los Angeles"/>
    <x v="1"/>
    <n v="90049"/>
    <s v="West"/>
    <s v="OFF-AR-10001419"/>
    <x v="2"/>
    <s v="Art"/>
    <n v="12.39"/>
    <n v="12.39"/>
    <n v="0"/>
    <n v="0"/>
  </r>
  <r>
    <x v="2161"/>
    <d v="2017-07-25T00:00:00"/>
    <d v="2017-07-25T00:00:00"/>
    <x v="3"/>
    <x v="10"/>
    <x v="1"/>
    <s v="Becky Castell"/>
    <s v="Home Office"/>
    <s v="San Francisco"/>
    <x v="1"/>
    <n v="94122"/>
    <s v="West"/>
    <s v="OFF-AR-10001419"/>
    <x v="2"/>
    <s v="Art"/>
    <n v="37.17"/>
    <n v="100"/>
    <n v="-62.83"/>
    <n v="-9.4245000000000001"/>
  </r>
  <r>
    <x v="1629"/>
    <d v="2018-12-22T00:00:00"/>
    <d v="2018-12-28T00:00:00"/>
    <x v="0"/>
    <x v="3"/>
    <x v="2"/>
    <s v="Jack Lebron"/>
    <s v="Home Office"/>
    <s v="Jackson"/>
    <x v="24"/>
    <n v="38301"/>
    <s v="South"/>
    <s v="OFF-AR-10001419"/>
    <x v="2"/>
    <s v="Art"/>
    <n v="23.128"/>
    <n v="18"/>
    <n v="5.1280000000000001"/>
    <n v="0.76919999999999999"/>
  </r>
  <r>
    <x v="937"/>
    <d v="2018-07-08T00:00:00"/>
    <d v="2018-07-12T00:00:00"/>
    <x v="0"/>
    <x v="10"/>
    <x v="2"/>
    <s v="Harold Engle"/>
    <s v="Corporate"/>
    <s v="Newark"/>
    <x v="3"/>
    <n v="19711"/>
    <s v="East"/>
    <s v="OFF-AR-10001419"/>
    <x v="2"/>
    <s v="Art"/>
    <n v="28.91"/>
    <n v="28.91"/>
    <n v="0"/>
    <n v="0"/>
  </r>
  <r>
    <x v="2162"/>
    <d v="2018-08-18T00:00:00"/>
    <d v="2018-08-21T00:00:00"/>
    <x v="0"/>
    <x v="7"/>
    <x v="3"/>
    <s v="Pauline Johnson"/>
    <s v="Consumer"/>
    <s v="Columbus"/>
    <x v="22"/>
    <n v="43229"/>
    <s v="East"/>
    <s v="OFF-AR-10001419"/>
    <x v="2"/>
    <s v="Art"/>
    <n v="9.9120000000000008"/>
    <n v="9.9120000000000008"/>
    <n v="0"/>
    <n v="0"/>
  </r>
  <r>
    <x v="2163"/>
    <d v="2018-04-16T00:00:00"/>
    <d v="2018-04-21T00:00:00"/>
    <x v="0"/>
    <x v="8"/>
    <x v="2"/>
    <s v="Paul Lucas"/>
    <s v="Home Office"/>
    <s v="Chicago"/>
    <x v="0"/>
    <n v="60610"/>
    <s v="Central"/>
    <s v="OFF-AR-10001419"/>
    <x v="2"/>
    <s v="Art"/>
    <n v="16.52"/>
    <n v="18"/>
    <n v="-1.4800000000000004"/>
    <n v="-0.22200000000000006"/>
  </r>
  <r>
    <x v="690"/>
    <d v="2015-03-07T00:00:00"/>
    <d v="2015-03-08T00:00:00"/>
    <x v="1"/>
    <x v="5"/>
    <x v="0"/>
    <s v="Aaron Bergman"/>
    <s v="Home Office"/>
    <s v="Seattle"/>
    <x v="6"/>
    <n v="98103"/>
    <s v="West"/>
    <s v="OFF-AR-10001427"/>
    <x v="2"/>
    <s v="Art"/>
    <n v="17.940000000000001"/>
    <n v="50"/>
    <n v="-32.06"/>
    <n v="-4.8090000000000002"/>
  </r>
  <r>
    <x v="2164"/>
    <d v="2018-09-16T00:00:00"/>
    <d v="2018-09-17T00:00:00"/>
    <x v="0"/>
    <x v="0"/>
    <x v="0"/>
    <s v="Barry Blumstein"/>
    <s v="Home Office"/>
    <s v="Inglewood"/>
    <x v="1"/>
    <n v="90301"/>
    <s v="West"/>
    <s v="OFF-AR-10001427"/>
    <x v="2"/>
    <s v="Art"/>
    <n v="5.98"/>
    <n v="100"/>
    <n v="-94.02"/>
    <n v="-14.103"/>
  </r>
  <r>
    <x v="2165"/>
    <d v="2016-08-11T00:00:00"/>
    <d v="2016-08-15T00:00:00"/>
    <x v="2"/>
    <x v="7"/>
    <x v="2"/>
    <s v="Philisse Overcash"/>
    <s v="Consumer"/>
    <s v="New York City"/>
    <x v="5"/>
    <n v="10035"/>
    <s v="East"/>
    <s v="OFF-AR-10001427"/>
    <x v="2"/>
    <s v="Art"/>
    <n v="11.96"/>
    <n v="11.96"/>
    <n v="0"/>
    <n v="0"/>
  </r>
  <r>
    <x v="2166"/>
    <d v="2018-06-16T00:00:00"/>
    <d v="2018-06-18T00:00:00"/>
    <x v="0"/>
    <x v="4"/>
    <x v="3"/>
    <s v="Christine Sundaresam"/>
    <s v="Home Office"/>
    <s v="Dublin"/>
    <x v="22"/>
    <n v="43017"/>
    <s v="East"/>
    <s v="OFF-AR-10001427"/>
    <x v="2"/>
    <s v="Art"/>
    <n v="23.92"/>
    <n v="23.92"/>
    <n v="0"/>
    <n v="0"/>
  </r>
  <r>
    <x v="2167"/>
    <d v="2018-03-25T00:00:00"/>
    <d v="2018-03-30T00:00:00"/>
    <x v="0"/>
    <x v="5"/>
    <x v="2"/>
    <s v="Filia McAdams"/>
    <s v="Home Office"/>
    <s v="Seattle"/>
    <x v="6"/>
    <n v="98103"/>
    <s v="West"/>
    <s v="OFF-AR-10001446"/>
    <x v="2"/>
    <s v="Art"/>
    <n v="23.1"/>
    <n v="18"/>
    <n v="5.1000000000000014"/>
    <n v="0.76500000000000024"/>
  </r>
  <r>
    <x v="2168"/>
    <d v="2016-08-13T00:00:00"/>
    <d v="2016-08-15T00:00:00"/>
    <x v="2"/>
    <x v="7"/>
    <x v="0"/>
    <s v="Grace Kelly"/>
    <s v="Home Office"/>
    <s v="Greensboro"/>
    <x v="9"/>
    <n v="27405"/>
    <s v="South"/>
    <s v="OFF-AR-10001446"/>
    <x v="2"/>
    <s v="Art"/>
    <n v="64.680000000000007"/>
    <n v="64.680000000000007"/>
    <n v="0"/>
    <n v="0"/>
  </r>
  <r>
    <x v="2169"/>
    <d v="2018-12-02T00:00:00"/>
    <d v="2018-12-05T00:00:00"/>
    <x v="0"/>
    <x v="3"/>
    <x v="0"/>
    <s v="Adam Shillingsburg"/>
    <s v="Home Office"/>
    <s v="Charlottesville"/>
    <x v="17"/>
    <n v="22901"/>
    <s v="South"/>
    <s v="OFF-AR-10001446"/>
    <x v="2"/>
    <s v="Art"/>
    <n v="34.65"/>
    <n v="80"/>
    <n v="-45.35"/>
    <n v="-6.8025000000000002"/>
  </r>
  <r>
    <x v="2170"/>
    <d v="2017-10-11T00:00:00"/>
    <d v="2017-10-15T00:00:00"/>
    <x v="3"/>
    <x v="9"/>
    <x v="2"/>
    <s v="Emily Phan"/>
    <s v="Corporate"/>
    <s v="Chicago"/>
    <x v="0"/>
    <n v="60610"/>
    <s v="Central"/>
    <s v="OFF-AR-10001446"/>
    <x v="2"/>
    <s v="Art"/>
    <n v="27.72"/>
    <n v="27.72"/>
    <n v="0"/>
    <n v="0"/>
  </r>
  <r>
    <x v="660"/>
    <d v="2018-05-14T00:00:00"/>
    <d v="2018-05-15T00:00:00"/>
    <x v="0"/>
    <x v="2"/>
    <x v="0"/>
    <s v="Greg Tran"/>
    <s v="Consumer"/>
    <s v="Houston"/>
    <x v="13"/>
    <n v="77041"/>
    <s v="Central"/>
    <s v="OFF-AR-10001446"/>
    <x v="2"/>
    <s v="Art"/>
    <n v="46.2"/>
    <n v="46.2"/>
    <n v="0"/>
    <n v="0"/>
  </r>
  <r>
    <x v="538"/>
    <d v="2016-05-03T00:00:00"/>
    <d v="2016-05-07T00:00:00"/>
    <x v="2"/>
    <x v="2"/>
    <x v="2"/>
    <s v="Stewart Visinsky"/>
    <s v="Home Office"/>
    <s v="Philadelphia"/>
    <x v="12"/>
    <n v="19140"/>
    <s v="East"/>
    <s v="OFF-AR-10001468"/>
    <x v="2"/>
    <s v="Art"/>
    <n v="59.904000000000003"/>
    <n v="59.904000000000003"/>
    <n v="0"/>
    <n v="0"/>
  </r>
  <r>
    <x v="2171"/>
    <d v="2018-04-14T00:00:00"/>
    <d v="2018-04-17T00:00:00"/>
    <x v="0"/>
    <x v="8"/>
    <x v="0"/>
    <s v="Alan Barnes"/>
    <s v="Home Office"/>
    <s v="Toledo"/>
    <x v="22"/>
    <n v="43615"/>
    <s v="East"/>
    <s v="OFF-AR-10001468"/>
    <x v="2"/>
    <s v="Art"/>
    <n v="89.855999999999995"/>
    <n v="89.855999999999995"/>
    <n v="0"/>
    <n v="0"/>
  </r>
  <r>
    <x v="1229"/>
    <d v="2016-12-21T00:00:00"/>
    <d v="2016-12-26T00:00:00"/>
    <x v="2"/>
    <x v="3"/>
    <x v="3"/>
    <s v="Sam Zeldin"/>
    <s v="Home Office"/>
    <s v="Saint Charles"/>
    <x v="0"/>
    <n v="60174"/>
    <s v="Central"/>
    <s v="OFF-AR-10001468"/>
    <x v="2"/>
    <s v="Art"/>
    <n v="59.904000000000003"/>
    <n v="59.904000000000003"/>
    <n v="0"/>
    <n v="0"/>
  </r>
  <r>
    <x v="2072"/>
    <d v="2015-09-17T00:00:00"/>
    <d v="2015-09-22T00:00:00"/>
    <x v="1"/>
    <x v="0"/>
    <x v="2"/>
    <s v="Joseph Airdo"/>
    <s v="Home Office"/>
    <s v="Springfield"/>
    <x v="23"/>
    <n v="97477"/>
    <s v="West"/>
    <s v="OFF-AR-10001473"/>
    <x v="2"/>
    <s v="Art"/>
    <n v="5.2480000000000002"/>
    <n v="5"/>
    <n v="0.24800000000000022"/>
    <n v="3.7200000000000032E-2"/>
  </r>
  <r>
    <x v="143"/>
    <d v="2016-12-11T00:00:00"/>
    <d v="2016-12-16T00:00:00"/>
    <x v="2"/>
    <x v="3"/>
    <x v="2"/>
    <s v="Irene Maddox"/>
    <s v="Consumer"/>
    <s v="Colorado Springs"/>
    <x v="7"/>
    <n v="80906"/>
    <s v="West"/>
    <s v="OFF-AR-10001473"/>
    <x v="2"/>
    <s v="Art"/>
    <n v="13.12"/>
    <n v="13.12"/>
    <n v="0"/>
    <n v="0"/>
  </r>
  <r>
    <x v="2172"/>
    <d v="2016-01-02T00:00:00"/>
    <d v="2016-01-04T00:00:00"/>
    <x v="2"/>
    <x v="6"/>
    <x v="3"/>
    <s v="Claudia Bergmann"/>
    <s v="Home Office"/>
    <s v="Newark"/>
    <x v="3"/>
    <n v="19711"/>
    <s v="East"/>
    <s v="OFF-AR-10001473"/>
    <x v="2"/>
    <s v="Art"/>
    <n v="9.84"/>
    <n v="9.84"/>
    <n v="0"/>
    <n v="0"/>
  </r>
  <r>
    <x v="143"/>
    <d v="2016-12-11T00:00:00"/>
    <d v="2016-12-16T00:00:00"/>
    <x v="2"/>
    <x v="3"/>
    <x v="2"/>
    <s v="Irene Maddox"/>
    <s v="Home Office"/>
    <s v="Colorado Springs"/>
    <x v="7"/>
    <n v="80906"/>
    <s v="West"/>
    <s v="OFF-AR-10001545"/>
    <x v="2"/>
    <s v="Art"/>
    <n v="4.2240000000000002"/>
    <n v="5"/>
    <n v="-0.7759999999999998"/>
    <n v="-0.11639999999999996"/>
  </r>
  <r>
    <x v="802"/>
    <d v="2017-06-14T00:00:00"/>
    <d v="2017-06-17T00:00:00"/>
    <x v="3"/>
    <x v="4"/>
    <x v="0"/>
    <s v="Paul Van Hugh"/>
    <s v="Home Office"/>
    <s v="San Francisco"/>
    <x v="1"/>
    <n v="94122"/>
    <s v="West"/>
    <s v="OFF-AR-10001545"/>
    <x v="1"/>
    <s v="Art"/>
    <n v="7.04"/>
    <n v="5"/>
    <n v="2.04"/>
    <n v="0.30599999999999999"/>
  </r>
  <r>
    <x v="2173"/>
    <d v="2017-07-18T00:00:00"/>
    <d v="2017-07-22T00:00:00"/>
    <x v="3"/>
    <x v="10"/>
    <x v="2"/>
    <s v="Neil Knudson"/>
    <s v="Home Office"/>
    <s v="Philadelphia"/>
    <x v="12"/>
    <n v="19140"/>
    <s v="East"/>
    <s v="OFF-AR-10001545"/>
    <x v="2"/>
    <s v="Art"/>
    <n v="11.263999999999999"/>
    <n v="18"/>
    <n v="-6.7360000000000007"/>
    <n v="-1.0104"/>
  </r>
  <r>
    <x v="2174"/>
    <d v="2017-12-19T00:00:00"/>
    <d v="2017-12-24T00:00:00"/>
    <x v="3"/>
    <x v="3"/>
    <x v="3"/>
    <s v="Mark Haberlin"/>
    <s v="Home Office"/>
    <s v="New York City"/>
    <x v="5"/>
    <n v="10035"/>
    <s v="East"/>
    <s v="OFF-AR-10001545"/>
    <x v="2"/>
    <s v="Art"/>
    <n v="3.52"/>
    <n v="5"/>
    <n v="-1.48"/>
    <n v="-0.222"/>
  </r>
  <r>
    <x v="2175"/>
    <d v="2018-01-20T00:00:00"/>
    <d v="2018-01-26T00:00:00"/>
    <x v="0"/>
    <x v="6"/>
    <x v="2"/>
    <s v="Jeremy Farry"/>
    <s v="Home Office"/>
    <s v="Waterbury"/>
    <x v="25"/>
    <n v="6708"/>
    <s v="East"/>
    <s v="OFF-AR-10001545"/>
    <x v="2"/>
    <s v="Art"/>
    <n v="3.52"/>
    <n v="5"/>
    <n v="-1.48"/>
    <n v="-0.222"/>
  </r>
  <r>
    <x v="2176"/>
    <d v="2018-04-04T00:00:00"/>
    <d v="2018-04-05T00:00:00"/>
    <x v="0"/>
    <x v="8"/>
    <x v="0"/>
    <s v="Tom Ashbrook"/>
    <s v="Home Office"/>
    <s v="New York City"/>
    <x v="5"/>
    <n v="10035"/>
    <s v="East"/>
    <s v="OFF-AR-10001545"/>
    <x v="2"/>
    <s v="Art"/>
    <n v="7.04"/>
    <n v="5"/>
    <n v="2.04"/>
    <n v="0.30599999999999999"/>
  </r>
  <r>
    <x v="2177"/>
    <d v="2016-05-28T00:00:00"/>
    <d v="2016-06-03T00:00:00"/>
    <x v="2"/>
    <x v="2"/>
    <x v="2"/>
    <s v="Neil Knudson"/>
    <s v="Home Office"/>
    <s v="Seattle"/>
    <x v="6"/>
    <n v="98105"/>
    <s v="West"/>
    <s v="OFF-AR-10001547"/>
    <x v="2"/>
    <s v="Art"/>
    <n v="6.63"/>
    <n v="5"/>
    <n v="1.63"/>
    <n v="0.24449999999999997"/>
  </r>
  <r>
    <x v="2178"/>
    <d v="2016-12-12T00:00:00"/>
    <d v="2016-12-16T00:00:00"/>
    <x v="2"/>
    <x v="3"/>
    <x v="3"/>
    <s v="Xylona Preis"/>
    <s v="Home Office"/>
    <s v="Chico"/>
    <x v="1"/>
    <n v="95928"/>
    <s v="West"/>
    <s v="OFF-AR-10001547"/>
    <x v="2"/>
    <s v="Art"/>
    <n v="2.21"/>
    <n v="5"/>
    <n v="-2.79"/>
    <n v="-0.41849999999999998"/>
  </r>
  <r>
    <x v="1369"/>
    <d v="2018-02-13T00:00:00"/>
    <d v="2018-02-19T00:00:00"/>
    <x v="0"/>
    <x v="11"/>
    <x v="2"/>
    <s v="Fred Harton"/>
    <s v="Home Office"/>
    <s v="Seattle"/>
    <x v="6"/>
    <n v="98105"/>
    <s v="West"/>
    <s v="OFF-AR-10001547"/>
    <x v="2"/>
    <s v="Art"/>
    <n v="6.63"/>
    <n v="5"/>
    <n v="1.63"/>
    <n v="0.24449999999999997"/>
  </r>
  <r>
    <x v="2179"/>
    <d v="2018-01-26T00:00:00"/>
    <d v="2018-01-31T00:00:00"/>
    <x v="0"/>
    <x v="6"/>
    <x v="3"/>
    <s v="Carol Adams"/>
    <s v="Home Office"/>
    <s v="Hoover"/>
    <x v="36"/>
    <n v="35244"/>
    <s v="South"/>
    <s v="OFF-AR-10001547"/>
    <x v="2"/>
    <s v="Art"/>
    <n v="15.47"/>
    <n v="100"/>
    <n v="-84.53"/>
    <n v="-12.679499999999999"/>
  </r>
  <r>
    <x v="2180"/>
    <d v="2018-03-25T00:00:00"/>
    <d v="2018-03-31T00:00:00"/>
    <x v="0"/>
    <x v="5"/>
    <x v="2"/>
    <s v="John Lee"/>
    <s v="Home Office"/>
    <s v="New York City"/>
    <x v="5"/>
    <n v="10024"/>
    <s v="East"/>
    <s v="OFF-AR-10001547"/>
    <x v="2"/>
    <s v="Art"/>
    <n v="11.05"/>
    <n v="18"/>
    <n v="-6.9499999999999993"/>
    <n v="-1.0424999999999998"/>
  </r>
  <r>
    <x v="2181"/>
    <d v="2018-09-25T00:00:00"/>
    <d v="2018-09-27T00:00:00"/>
    <x v="0"/>
    <x v="0"/>
    <x v="3"/>
    <s v="Raymond Buch"/>
    <s v="Home Office"/>
    <s v="Cincinnati"/>
    <x v="22"/>
    <n v="45231"/>
    <s v="East"/>
    <s v="OFF-AR-10001547"/>
    <x v="2"/>
    <s v="Art"/>
    <n v="10.608000000000001"/>
    <n v="18"/>
    <n v="-7.3919999999999995"/>
    <n v="-1.1087999999999998"/>
  </r>
  <r>
    <x v="2182"/>
    <d v="2017-06-26T00:00:00"/>
    <d v="2017-06-30T00:00:00"/>
    <x v="3"/>
    <x v="4"/>
    <x v="2"/>
    <s v="Lela Donovan"/>
    <s v="Home Office"/>
    <s v="Chicago"/>
    <x v="0"/>
    <n v="60653"/>
    <s v="Central"/>
    <s v="OFF-AR-10001547"/>
    <x v="1"/>
    <s v="Art"/>
    <n v="5.3040000000000003"/>
    <n v="5"/>
    <n v="0.30400000000000027"/>
    <n v="4.5600000000000036E-2"/>
  </r>
  <r>
    <x v="2183"/>
    <d v="2017-12-05T00:00:00"/>
    <d v="2017-12-09T00:00:00"/>
    <x v="3"/>
    <x v="3"/>
    <x v="3"/>
    <s v="Mike Pelletier"/>
    <s v="Home Office"/>
    <s v="Chicago"/>
    <x v="0"/>
    <n v="60623"/>
    <s v="Central"/>
    <s v="OFF-AR-10001547"/>
    <x v="2"/>
    <s v="Art"/>
    <n v="3.536"/>
    <n v="5"/>
    <n v="-1.464"/>
    <n v="-0.21959999999999999"/>
  </r>
  <r>
    <x v="2184"/>
    <d v="2018-03-04T00:00:00"/>
    <d v="2018-03-09T00:00:00"/>
    <x v="0"/>
    <x v="5"/>
    <x v="2"/>
    <s v="Sung Pak"/>
    <s v="Home Office"/>
    <s v="Los Angeles"/>
    <x v="1"/>
    <n v="90045"/>
    <s v="West"/>
    <s v="OFF-AR-10001573"/>
    <x v="2"/>
    <s v="Art"/>
    <n v="9.32"/>
    <n v="18"/>
    <n v="-8.68"/>
    <n v="-1.3019999999999998"/>
  </r>
  <r>
    <x v="2185"/>
    <d v="2015-03-21T00:00:00"/>
    <d v="2015-03-25T00:00:00"/>
    <x v="1"/>
    <x v="5"/>
    <x v="2"/>
    <s v="Kristen Hastings"/>
    <s v="Home Office"/>
    <s v="Springfield"/>
    <x v="17"/>
    <n v="22153"/>
    <s v="South"/>
    <s v="OFF-AR-10001573"/>
    <x v="2"/>
    <s v="Art"/>
    <n v="9.32"/>
    <n v="18"/>
    <n v="-8.68"/>
    <n v="-1.3019999999999998"/>
  </r>
  <r>
    <x v="2186"/>
    <d v="2016-11-08T00:00:00"/>
    <d v="2016-11-14T00:00:00"/>
    <x v="2"/>
    <x v="1"/>
    <x v="2"/>
    <s v="Helen Abelman"/>
    <s v="Home Office"/>
    <s v="Franklin"/>
    <x v="26"/>
    <n v="2038"/>
    <s v="East"/>
    <s v="OFF-AR-10001573"/>
    <x v="2"/>
    <s v="Art"/>
    <n v="11.65"/>
    <n v="11.65"/>
    <n v="0"/>
    <n v="0"/>
  </r>
  <r>
    <x v="2187"/>
    <d v="2017-01-15T00:00:00"/>
    <d v="2017-01-19T00:00:00"/>
    <x v="3"/>
    <x v="6"/>
    <x v="2"/>
    <s v="Dean percer"/>
    <s v="Home Office"/>
    <s v="Westfield"/>
    <x v="15"/>
    <n v="7090"/>
    <s v="East"/>
    <s v="OFF-AR-10001573"/>
    <x v="1"/>
    <s v="Art"/>
    <n v="4.66"/>
    <n v="5"/>
    <n v="-0.33999999999999986"/>
    <n v="-5.0999999999999976E-2"/>
  </r>
  <r>
    <x v="2188"/>
    <d v="2017-04-18T00:00:00"/>
    <d v="2017-04-23T00:00:00"/>
    <x v="3"/>
    <x v="8"/>
    <x v="2"/>
    <s v="Cindy Schnelling"/>
    <s v="Home Office"/>
    <s v="New York City"/>
    <x v="5"/>
    <n v="10009"/>
    <s v="East"/>
    <s v="OFF-AR-10001573"/>
    <x v="1"/>
    <s v="Art"/>
    <n v="6.99"/>
    <n v="5"/>
    <n v="1.9900000000000002"/>
    <n v="0.29850000000000004"/>
  </r>
  <r>
    <x v="2189"/>
    <d v="2018-11-27T00:00:00"/>
    <d v="2018-11-30T00:00:00"/>
    <x v="0"/>
    <x v="1"/>
    <x v="3"/>
    <s v="Resi P√∂lking"/>
    <s v="Home Office"/>
    <s v="New York City"/>
    <x v="5"/>
    <n v="10011"/>
    <s v="East"/>
    <s v="OFF-AR-10001573"/>
    <x v="2"/>
    <s v="Art"/>
    <n v="6.99"/>
    <n v="5"/>
    <n v="1.9900000000000002"/>
    <n v="0.29850000000000004"/>
  </r>
  <r>
    <x v="2190"/>
    <d v="2015-09-21T00:00:00"/>
    <d v="2015-09-25T00:00:00"/>
    <x v="1"/>
    <x v="0"/>
    <x v="2"/>
    <s v="Herbert Flentye"/>
    <s v="Home Office"/>
    <s v="San Francisco"/>
    <x v="1"/>
    <n v="94109"/>
    <s v="West"/>
    <s v="OFF-AR-10001615"/>
    <x v="2"/>
    <s v="Art"/>
    <n v="59.52"/>
    <n v="59.52"/>
    <n v="0"/>
    <n v="0"/>
  </r>
  <r>
    <x v="2191"/>
    <d v="2018-05-02T00:00:00"/>
    <d v="2018-05-06T00:00:00"/>
    <x v="0"/>
    <x v="2"/>
    <x v="2"/>
    <s v="Dorothy Dickinson"/>
    <s v="Home Office"/>
    <s v="Los Angeles"/>
    <x v="1"/>
    <n v="90049"/>
    <s v="West"/>
    <s v="OFF-AR-10001615"/>
    <x v="2"/>
    <s v="Art"/>
    <n v="59.52"/>
    <n v="59.52"/>
    <n v="0"/>
    <n v="0"/>
  </r>
  <r>
    <x v="2192"/>
    <d v="2016-01-05T00:00:00"/>
    <d v="2016-01-10T00:00:00"/>
    <x v="2"/>
    <x v="6"/>
    <x v="2"/>
    <s v="Brooke Gillingham"/>
    <s v="Home Office"/>
    <s v="New York City"/>
    <x v="5"/>
    <n v="10009"/>
    <s v="East"/>
    <s v="OFF-AR-10001615"/>
    <x v="2"/>
    <s v="Art"/>
    <n v="59.52"/>
    <n v="59.52"/>
    <n v="0"/>
    <n v="0"/>
  </r>
  <r>
    <x v="2193"/>
    <d v="2017-02-28T00:00:00"/>
    <d v="2017-03-04T00:00:00"/>
    <x v="3"/>
    <x v="11"/>
    <x v="2"/>
    <s v="Lena Cacioppo"/>
    <s v="Corporate"/>
    <s v="Newark"/>
    <x v="22"/>
    <n v="43055"/>
    <s v="East"/>
    <s v="OFF-AR-10001615"/>
    <x v="2"/>
    <s v="Art"/>
    <n v="111.104"/>
    <n v="111.104"/>
    <n v="0"/>
    <n v="0"/>
  </r>
  <r>
    <x v="151"/>
    <d v="2018-03-02T00:00:00"/>
    <d v="2018-03-08T00:00:00"/>
    <x v="0"/>
    <x v="5"/>
    <x v="2"/>
    <s v="Dorothy Badders"/>
    <s v="Home Office"/>
    <s v="Newark"/>
    <x v="3"/>
    <n v="19711"/>
    <s v="East"/>
    <s v="OFF-AR-10001615"/>
    <x v="2"/>
    <s v="Art"/>
    <n v="59.52"/>
    <n v="59.52"/>
    <n v="0"/>
    <n v="0"/>
  </r>
  <r>
    <x v="2194"/>
    <d v="2016-02-22T00:00:00"/>
    <d v="2016-02-24T00:00:00"/>
    <x v="2"/>
    <x v="11"/>
    <x v="3"/>
    <s v="Penelope Sewall"/>
    <s v="Home Office"/>
    <s v="Sterling Heights"/>
    <x v="10"/>
    <n v="48310"/>
    <s v="Central"/>
    <s v="OFF-AR-10001615"/>
    <x v="2"/>
    <s v="Art"/>
    <n v="79.36"/>
    <n v="79.36"/>
    <n v="0"/>
    <n v="0"/>
  </r>
  <r>
    <x v="2195"/>
    <d v="2018-12-25T00:00:00"/>
    <d v="2019-01-01T00:00:00"/>
    <x v="0"/>
    <x v="3"/>
    <x v="2"/>
    <s v="Guy Armstrong"/>
    <s v="Home Office"/>
    <s v="Dallas"/>
    <x v="13"/>
    <n v="75081"/>
    <s v="Central"/>
    <s v="OFF-AR-10001615"/>
    <x v="2"/>
    <s v="Art"/>
    <n v="31.744"/>
    <n v="31.744"/>
    <n v="0"/>
    <n v="0"/>
  </r>
  <r>
    <x v="25"/>
    <d v="2017-12-03T00:00:00"/>
    <d v="2017-12-07T00:00:00"/>
    <x v="3"/>
    <x v="3"/>
    <x v="2"/>
    <s v="Roger Demir"/>
    <s v="Home Office"/>
    <s v="Morgan Hill"/>
    <x v="1"/>
    <n v="95037"/>
    <s v="West"/>
    <s v="OFF-AR-10001662"/>
    <x v="1"/>
    <s v="Art"/>
    <n v="21.92"/>
    <n v="18"/>
    <n v="3.9200000000000017"/>
    <n v="0.58800000000000019"/>
  </r>
  <r>
    <x v="664"/>
    <d v="2015-01-06T00:00:00"/>
    <d v="2015-01-10T00:00:00"/>
    <x v="1"/>
    <x v="6"/>
    <x v="2"/>
    <s v="Maria Etezadi"/>
    <s v="Home Office"/>
    <s v="Henderson"/>
    <x v="21"/>
    <n v="42420"/>
    <s v="South"/>
    <s v="OFF-AR-10001662"/>
    <x v="2"/>
    <s v="Art"/>
    <n v="5.48"/>
    <n v="5"/>
    <n v="0.48000000000000043"/>
    <n v="7.2000000000000064E-2"/>
  </r>
  <r>
    <x v="2196"/>
    <d v="2016-03-16T00:00:00"/>
    <d v="2016-03-22T00:00:00"/>
    <x v="2"/>
    <x v="5"/>
    <x v="2"/>
    <s v="Christopher Martinez"/>
    <s v="Home Office"/>
    <s v="Atlanta"/>
    <x v="19"/>
    <n v="30318"/>
    <s v="South"/>
    <s v="OFF-AR-10001662"/>
    <x v="2"/>
    <s v="Art"/>
    <n v="2.74"/>
    <n v="5"/>
    <n v="-2.2599999999999998"/>
    <n v="-0.33899999999999997"/>
  </r>
  <r>
    <x v="2197"/>
    <d v="2017-05-12T00:00:00"/>
    <d v="2017-05-16T00:00:00"/>
    <x v="3"/>
    <x v="2"/>
    <x v="2"/>
    <s v="Vivek Grady"/>
    <s v="Home Office"/>
    <s v="Virginia Beach"/>
    <x v="17"/>
    <n v="23464"/>
    <s v="South"/>
    <s v="OFF-AR-10001662"/>
    <x v="2"/>
    <s v="Art"/>
    <n v="10.96"/>
    <n v="18"/>
    <n v="-7.0399999999999991"/>
    <n v="-1.0559999999999998"/>
  </r>
  <r>
    <x v="2198"/>
    <d v="2018-10-27T00:00:00"/>
    <d v="2018-11-02T00:00:00"/>
    <x v="0"/>
    <x v="9"/>
    <x v="2"/>
    <s v="Nona Balk"/>
    <s v="Home Office"/>
    <s v="Tallahassee"/>
    <x v="8"/>
    <n v="32303"/>
    <s v="South"/>
    <s v="OFF-AR-10001662"/>
    <x v="2"/>
    <s v="Art"/>
    <n v="6.5759999999999996"/>
    <n v="5"/>
    <n v="1.5759999999999996"/>
    <n v="0.23639999999999994"/>
  </r>
  <r>
    <x v="2199"/>
    <d v="2016-12-12T00:00:00"/>
    <d v="2016-12-17T00:00:00"/>
    <x v="2"/>
    <x v="3"/>
    <x v="2"/>
    <s v="Eric Murdock"/>
    <s v="Home Office"/>
    <s v="Baltimore"/>
    <x v="14"/>
    <n v="21215"/>
    <s v="East"/>
    <s v="OFF-AR-10001662"/>
    <x v="2"/>
    <s v="Art"/>
    <n v="8.2200000000000006"/>
    <n v="18"/>
    <n v="-9.7799999999999994"/>
    <n v="-1.4669999999999999"/>
  </r>
  <r>
    <x v="2200"/>
    <d v="2018-12-02T00:00:00"/>
    <d v="2018-12-07T00:00:00"/>
    <x v="0"/>
    <x v="3"/>
    <x v="2"/>
    <s v="Erin Smith"/>
    <s v="Home Office"/>
    <s v="Lakewood"/>
    <x v="22"/>
    <n v="44107"/>
    <s v="East"/>
    <s v="OFF-AR-10001662"/>
    <x v="2"/>
    <s v="Art"/>
    <n v="19.728000000000002"/>
    <n v="18"/>
    <n v="1.7280000000000015"/>
    <n v="0.25920000000000021"/>
  </r>
  <r>
    <x v="2201"/>
    <d v="2016-11-01T00:00:00"/>
    <d v="2016-11-04T00:00:00"/>
    <x v="2"/>
    <x v="1"/>
    <x v="0"/>
    <s v="Guy Armstrong"/>
    <s v="Home Office"/>
    <s v="Salem"/>
    <x v="23"/>
    <n v="97301"/>
    <s v="West"/>
    <s v="OFF-AR-10001683"/>
    <x v="2"/>
    <s v="Art"/>
    <n v="7.88"/>
    <n v="18"/>
    <n v="-10.120000000000001"/>
    <n v="-1.518"/>
  </r>
  <r>
    <x v="454"/>
    <d v="2015-10-31T00:00:00"/>
    <d v="2015-11-02T00:00:00"/>
    <x v="1"/>
    <x v="9"/>
    <x v="3"/>
    <s v="Anne McFarland"/>
    <s v="Home Office"/>
    <s v="Cranston"/>
    <x v="4"/>
    <n v="2920"/>
    <s v="East"/>
    <s v="OFF-AR-10001683"/>
    <x v="2"/>
    <s v="Art"/>
    <n v="49.25"/>
    <n v="49.25"/>
    <n v="0"/>
    <n v="0"/>
  </r>
  <r>
    <x v="219"/>
    <d v="2016-09-17T00:00:00"/>
    <d v="2016-09-21T00:00:00"/>
    <x v="2"/>
    <x v="0"/>
    <x v="2"/>
    <s v="Tracy Blumstein"/>
    <s v="Home Office"/>
    <s v="Philadelphia"/>
    <x v="12"/>
    <n v="19140"/>
    <s v="East"/>
    <s v="OFF-AR-10001683"/>
    <x v="2"/>
    <s v="Art"/>
    <n v="15.76"/>
    <n v="18"/>
    <n v="-2.2400000000000002"/>
    <n v="-0.33600000000000002"/>
  </r>
  <r>
    <x v="2202"/>
    <d v="2018-03-17T00:00:00"/>
    <d v="2018-03-22T00:00:00"/>
    <x v="0"/>
    <x v="5"/>
    <x v="3"/>
    <s v="Denny Blanton"/>
    <s v="Home Office"/>
    <s v="New York City"/>
    <x v="5"/>
    <n v="10011"/>
    <s v="East"/>
    <s v="OFF-AR-10001683"/>
    <x v="2"/>
    <s v="Art"/>
    <n v="59.1"/>
    <n v="59.1"/>
    <n v="0"/>
    <n v="0"/>
  </r>
  <r>
    <x v="801"/>
    <d v="2016-11-07T00:00:00"/>
    <d v="2016-11-12T00:00:00"/>
    <x v="2"/>
    <x v="1"/>
    <x v="2"/>
    <s v="Adrian Barton"/>
    <s v="Consumer"/>
    <s v="Houston"/>
    <x v="13"/>
    <n v="77041"/>
    <s v="Central"/>
    <s v="OFF-AR-10001683"/>
    <x v="2"/>
    <s v="Art"/>
    <n v="23.64"/>
    <n v="23.64"/>
    <n v="0"/>
    <n v="0"/>
  </r>
  <r>
    <x v="489"/>
    <d v="2018-04-20T00:00:00"/>
    <d v="2018-04-24T00:00:00"/>
    <x v="0"/>
    <x v="8"/>
    <x v="2"/>
    <s v="Sarah Jordon"/>
    <s v="Home Office"/>
    <s v="Chicago"/>
    <x v="0"/>
    <n v="60653"/>
    <s v="Central"/>
    <s v="OFF-AR-10001683"/>
    <x v="2"/>
    <s v="Art"/>
    <n v="15.76"/>
    <n v="18"/>
    <n v="-2.2400000000000002"/>
    <n v="-0.33600000000000002"/>
  </r>
  <r>
    <x v="2203"/>
    <d v="2015-04-06T00:00:00"/>
    <d v="2015-04-10T00:00:00"/>
    <x v="1"/>
    <x v="8"/>
    <x v="3"/>
    <s v="Frank Hawley"/>
    <s v="Corporate"/>
    <s v="Los Angeles"/>
    <x v="1"/>
    <n v="90004"/>
    <s v="West"/>
    <s v="OFF-AR-10001725"/>
    <x v="2"/>
    <s v="Art"/>
    <n v="70.95"/>
    <n v="70.95"/>
    <n v="0"/>
    <n v="0"/>
  </r>
  <r>
    <x v="2204"/>
    <d v="2015-12-20T00:00:00"/>
    <d v="2015-12-23T00:00:00"/>
    <x v="1"/>
    <x v="3"/>
    <x v="3"/>
    <s v="Michael Chen"/>
    <s v="Consumer"/>
    <s v="Los Angeles"/>
    <x v="1"/>
    <n v="90008"/>
    <s v="West"/>
    <s v="OFF-AR-10001725"/>
    <x v="2"/>
    <s v="Art"/>
    <n v="47.3"/>
    <n v="47.3"/>
    <n v="0"/>
    <n v="0"/>
  </r>
  <r>
    <x v="2069"/>
    <d v="2018-04-27T00:00:00"/>
    <d v="2018-04-29T00:00:00"/>
    <x v="0"/>
    <x v="8"/>
    <x v="0"/>
    <s v="Arthur Prichep"/>
    <s v="Consumer"/>
    <s v="Los Angeles"/>
    <x v="1"/>
    <n v="90045"/>
    <s v="West"/>
    <s v="OFF-AR-10001725"/>
    <x v="2"/>
    <s v="Art"/>
    <n v="47.3"/>
    <n v="47.3"/>
    <n v="0"/>
    <n v="0"/>
  </r>
  <r>
    <x v="2205"/>
    <d v="2017-11-14T00:00:00"/>
    <d v="2017-11-18T00:00:00"/>
    <x v="3"/>
    <x v="1"/>
    <x v="2"/>
    <s v="Darren Powers"/>
    <s v="Corporate"/>
    <s v="New York City"/>
    <x v="5"/>
    <n v="10035"/>
    <s v="East"/>
    <s v="OFF-AR-10001725"/>
    <x v="2"/>
    <s v="Art"/>
    <n v="23.65"/>
    <n v="23.65"/>
    <n v="0"/>
    <n v="0"/>
  </r>
  <r>
    <x v="2206"/>
    <d v="2018-09-14T00:00:00"/>
    <d v="2018-09-14T00:00:00"/>
    <x v="0"/>
    <x v="0"/>
    <x v="1"/>
    <s v="Liz Thompson"/>
    <s v="Consumer"/>
    <s v="Orange"/>
    <x v="15"/>
    <n v="7050"/>
    <s v="East"/>
    <s v="OFF-AR-10001725"/>
    <x v="2"/>
    <s v="Art"/>
    <n v="70.95"/>
    <n v="70.95"/>
    <n v="0"/>
    <n v="0"/>
  </r>
  <r>
    <x v="2207"/>
    <d v="2015-05-04T00:00:00"/>
    <d v="2015-05-05T00:00:00"/>
    <x v="1"/>
    <x v="2"/>
    <x v="0"/>
    <s v="Nat Carroll"/>
    <s v="Home Office"/>
    <s v="Houston"/>
    <x v="13"/>
    <n v="77036"/>
    <s v="Central"/>
    <s v="OFF-AR-10001725"/>
    <x v="2"/>
    <s v="Art"/>
    <n v="37.840000000000003"/>
    <n v="37.840000000000003"/>
    <n v="0"/>
    <n v="0"/>
  </r>
  <r>
    <x v="2208"/>
    <d v="2018-10-15T00:00:00"/>
    <d v="2018-10-19T00:00:00"/>
    <x v="0"/>
    <x v="9"/>
    <x v="2"/>
    <s v="Stuart Van"/>
    <s v="Home Office"/>
    <s v="Orem"/>
    <x v="28"/>
    <n v="84057"/>
    <s v="West"/>
    <s v="OFF-AR-10001761"/>
    <x v="2"/>
    <s v="Art"/>
    <n v="11.68"/>
    <n v="11.68"/>
    <n v="0"/>
    <n v="0"/>
  </r>
  <r>
    <x v="2209"/>
    <d v="2016-10-09T00:00:00"/>
    <d v="2016-10-13T00:00:00"/>
    <x v="2"/>
    <x v="9"/>
    <x v="2"/>
    <s v="Sonia Cooley"/>
    <s v="Home Office"/>
    <s v="Miami"/>
    <x v="8"/>
    <n v="33178"/>
    <s v="South"/>
    <s v="OFF-AR-10001761"/>
    <x v="2"/>
    <s v="Art"/>
    <n v="37.375999999999998"/>
    <n v="37.375999999999998"/>
    <n v="0"/>
    <n v="0"/>
  </r>
  <r>
    <x v="2210"/>
    <d v="2016-03-16T00:00:00"/>
    <d v="2016-03-20T00:00:00"/>
    <x v="2"/>
    <x v="5"/>
    <x v="3"/>
    <s v="Jim Kriz"/>
    <s v="Home Office"/>
    <s v="New York City"/>
    <x v="5"/>
    <n v="10009"/>
    <s v="East"/>
    <s v="OFF-AR-10001761"/>
    <x v="2"/>
    <s v="Art"/>
    <n v="17.52"/>
    <n v="18"/>
    <n v="-0.48000000000000043"/>
    <n v="-7.2000000000000064E-2"/>
  </r>
  <r>
    <x v="2211"/>
    <d v="2017-07-22T00:00:00"/>
    <d v="2017-07-26T00:00:00"/>
    <x v="3"/>
    <x v="10"/>
    <x v="2"/>
    <s v="Dennis Kane"/>
    <s v="Corporate"/>
    <s v="Westland"/>
    <x v="10"/>
    <n v="48185"/>
    <s v="Central"/>
    <s v="OFF-AR-10001761"/>
    <x v="2"/>
    <s v="Art"/>
    <n v="29.2"/>
    <n v="29.2"/>
    <n v="0"/>
    <n v="0"/>
  </r>
  <r>
    <x v="443"/>
    <d v="2018-11-25T00:00:00"/>
    <d v="2018-11-30T00:00:00"/>
    <x v="0"/>
    <x v="1"/>
    <x v="2"/>
    <s v="Rose O'Brian"/>
    <s v="Home Office"/>
    <s v="Houston"/>
    <x v="13"/>
    <n v="77070"/>
    <s v="Central"/>
    <s v="OFF-AR-10001761"/>
    <x v="2"/>
    <s v="Art"/>
    <n v="18.687999999999999"/>
    <n v="18"/>
    <n v="0.68799999999999883"/>
    <n v="0.10319999999999982"/>
  </r>
  <r>
    <x v="2212"/>
    <d v="2015-03-11T00:00:00"/>
    <d v="2015-03-15T00:00:00"/>
    <x v="1"/>
    <x v="5"/>
    <x v="2"/>
    <s v="Richard Bierner"/>
    <s v="Home Office"/>
    <s v="Roseville"/>
    <x v="1"/>
    <n v="95661"/>
    <s v="West"/>
    <s v="OFF-AR-10001770"/>
    <x v="2"/>
    <s v="Art"/>
    <n v="7.98"/>
    <n v="50"/>
    <n v="-42.019999999999996"/>
    <n v="-6.302999999999999"/>
  </r>
  <r>
    <x v="2213"/>
    <d v="2018-10-17T00:00:00"/>
    <d v="2018-10-19T00:00:00"/>
    <x v="0"/>
    <x v="9"/>
    <x v="3"/>
    <s v="Astrea Jones"/>
    <s v="Home Office"/>
    <s v="San Diego"/>
    <x v="1"/>
    <n v="92037"/>
    <s v="West"/>
    <s v="OFF-AR-10001770"/>
    <x v="2"/>
    <s v="Art"/>
    <n v="10.64"/>
    <n v="100"/>
    <n v="-89.36"/>
    <n v="-13.404"/>
  </r>
  <r>
    <x v="1203"/>
    <d v="2017-11-03T00:00:00"/>
    <d v="2017-11-08T00:00:00"/>
    <x v="3"/>
    <x v="1"/>
    <x v="3"/>
    <s v="Arthur Prichep"/>
    <s v="Home Office"/>
    <s v="Henderson"/>
    <x v="21"/>
    <n v="42420"/>
    <s v="South"/>
    <s v="OFF-AR-10001770"/>
    <x v="2"/>
    <s v="Art"/>
    <n v="7.98"/>
    <n v="18"/>
    <n v="-10.02"/>
    <n v="-1.5029999999999999"/>
  </r>
  <r>
    <x v="1252"/>
    <d v="2017-02-14T00:00:00"/>
    <d v="2017-02-15T00:00:00"/>
    <x v="3"/>
    <x v="11"/>
    <x v="0"/>
    <s v="Dave Kipp"/>
    <s v="Home Office"/>
    <s v="Clinton"/>
    <x v="14"/>
    <n v="20735"/>
    <s v="East"/>
    <s v="OFF-AR-10001770"/>
    <x v="2"/>
    <s v="Art"/>
    <n v="7.98"/>
    <n v="18"/>
    <n v="-10.02"/>
    <n v="-1.5029999999999999"/>
  </r>
  <r>
    <x v="2214"/>
    <d v="2018-11-24T00:00:00"/>
    <d v="2018-11-27T00:00:00"/>
    <x v="0"/>
    <x v="1"/>
    <x v="0"/>
    <s v="Patrick Gardner"/>
    <s v="Consumer"/>
    <s v="San Francisco"/>
    <x v="1"/>
    <n v="94110"/>
    <s v="West"/>
    <s v="OFF-AR-10001860"/>
    <x v="2"/>
    <s v="Art"/>
    <n v="27.76"/>
    <n v="27.76"/>
    <n v="0"/>
    <n v="0"/>
  </r>
  <r>
    <x v="2215"/>
    <d v="2017-05-24T00:00:00"/>
    <d v="2017-05-28T00:00:00"/>
    <x v="3"/>
    <x v="2"/>
    <x v="2"/>
    <s v="Dennis Pardue"/>
    <s v="Home Office"/>
    <s v="Philadelphia"/>
    <x v="12"/>
    <n v="19120"/>
    <s v="East"/>
    <s v="OFF-AR-10001860"/>
    <x v="1"/>
    <s v="Art"/>
    <n v="16.655999999999999"/>
    <n v="18"/>
    <n v="-1.3440000000000012"/>
    <n v="-0.20160000000000017"/>
  </r>
  <r>
    <x v="1275"/>
    <d v="2017-10-13T00:00:00"/>
    <d v="2017-10-20T00:00:00"/>
    <x v="3"/>
    <x v="9"/>
    <x v="2"/>
    <s v="Bart Watters"/>
    <s v="Home Office"/>
    <s v="New York City"/>
    <x v="5"/>
    <n v="10024"/>
    <s v="East"/>
    <s v="OFF-AR-10001860"/>
    <x v="2"/>
    <s v="Art"/>
    <n v="34.700000000000003"/>
    <n v="34.700000000000003"/>
    <n v="0"/>
    <n v="0"/>
  </r>
  <r>
    <x v="852"/>
    <d v="2017-11-22T00:00:00"/>
    <d v="2017-11-26T00:00:00"/>
    <x v="3"/>
    <x v="1"/>
    <x v="2"/>
    <s v="Todd Boyes"/>
    <s v="Home Office"/>
    <s v="New York City"/>
    <x v="5"/>
    <n v="10009"/>
    <s v="East"/>
    <s v="OFF-AR-10001860"/>
    <x v="1"/>
    <s v="Art"/>
    <n v="20.82"/>
    <n v="18"/>
    <n v="2.8200000000000003"/>
    <n v="0.42300000000000004"/>
  </r>
  <r>
    <x v="2216"/>
    <d v="2018-11-18T00:00:00"/>
    <d v="2018-11-23T00:00:00"/>
    <x v="0"/>
    <x v="1"/>
    <x v="2"/>
    <s v="Jane Waco"/>
    <s v="Home Office"/>
    <s v="Lakewood"/>
    <x v="22"/>
    <n v="44107"/>
    <s v="East"/>
    <s v="OFF-AR-10001860"/>
    <x v="2"/>
    <s v="Art"/>
    <n v="38.863999999999997"/>
    <n v="38.863999999999997"/>
    <n v="0"/>
    <n v="0"/>
  </r>
  <r>
    <x v="2217"/>
    <d v="2018-12-09T00:00:00"/>
    <d v="2018-12-11T00:00:00"/>
    <x v="0"/>
    <x v="3"/>
    <x v="3"/>
    <s v="Dean Braden"/>
    <s v="Home Office"/>
    <s v="Detroit"/>
    <x v="10"/>
    <n v="48234"/>
    <s v="Central"/>
    <s v="OFF-AR-10001860"/>
    <x v="2"/>
    <s v="Art"/>
    <n v="34.700000000000003"/>
    <n v="34.700000000000003"/>
    <n v="0"/>
    <n v="0"/>
  </r>
  <r>
    <x v="2218"/>
    <d v="2015-11-03T00:00:00"/>
    <d v="2015-11-03T00:00:00"/>
    <x v="1"/>
    <x v="1"/>
    <x v="1"/>
    <s v="Tracy Collins"/>
    <s v="Home Office"/>
    <s v="Los Angeles"/>
    <x v="1"/>
    <n v="90049"/>
    <s v="West"/>
    <s v="OFF-AR-10001868"/>
    <x v="2"/>
    <s v="Art"/>
    <n v="6.72"/>
    <n v="5"/>
    <n v="1.7199999999999998"/>
    <n v="0.25799999999999995"/>
  </r>
  <r>
    <x v="1665"/>
    <d v="2016-08-01T00:00:00"/>
    <d v="2016-08-07T00:00:00"/>
    <x v="2"/>
    <x v="7"/>
    <x v="2"/>
    <s v="Pauline Chand"/>
    <s v="Home Office"/>
    <s v="Los Angeles"/>
    <x v="1"/>
    <n v="90004"/>
    <s v="West"/>
    <s v="OFF-AR-10001868"/>
    <x v="2"/>
    <s v="Art"/>
    <n v="6.72"/>
    <n v="5"/>
    <n v="1.7199999999999998"/>
    <n v="0.25799999999999995"/>
  </r>
  <r>
    <x v="1931"/>
    <d v="2018-12-02T00:00:00"/>
    <d v="2018-12-03T00:00:00"/>
    <x v="0"/>
    <x v="3"/>
    <x v="1"/>
    <s v="Alice McCarthy"/>
    <s v="Corporate"/>
    <s v="Los Angeles"/>
    <x v="1"/>
    <n v="90032"/>
    <s v="West"/>
    <s v="OFF-AR-10001868"/>
    <x v="2"/>
    <s v="Art"/>
    <n v="10.08"/>
    <n v="10.08"/>
    <n v="0"/>
    <n v="0"/>
  </r>
  <r>
    <x v="718"/>
    <d v="2015-12-23T00:00:00"/>
    <d v="2015-12-27T00:00:00"/>
    <x v="1"/>
    <x v="3"/>
    <x v="3"/>
    <s v="Craig Carreira"/>
    <s v="Home Office"/>
    <s v="Tampa"/>
    <x v="8"/>
    <n v="33614"/>
    <s v="South"/>
    <s v="OFF-AR-10001868"/>
    <x v="2"/>
    <s v="Art"/>
    <n v="1.3440000000000001"/>
    <n v="0.8"/>
    <n v="0.54400000000000004"/>
    <n v="8.1600000000000006E-2"/>
  </r>
  <r>
    <x v="644"/>
    <d v="2017-06-17T00:00:00"/>
    <d v="2017-06-18T00:00:00"/>
    <x v="3"/>
    <x v="4"/>
    <x v="0"/>
    <s v="Ted Butterfield"/>
    <s v="Home Office"/>
    <s v="Troy"/>
    <x v="5"/>
    <n v="12180"/>
    <s v="East"/>
    <s v="OFF-AR-10001868"/>
    <x v="2"/>
    <s v="Art"/>
    <n v="1.68"/>
    <n v="5"/>
    <n v="-3.3200000000000003"/>
    <n v="-0.498"/>
  </r>
  <r>
    <x v="2219"/>
    <d v="2018-06-10T00:00:00"/>
    <d v="2018-06-14T00:00:00"/>
    <x v="0"/>
    <x v="4"/>
    <x v="2"/>
    <s v="Linda Cazamias"/>
    <s v="Home Office"/>
    <s v="New York City"/>
    <x v="5"/>
    <n v="10011"/>
    <s v="East"/>
    <s v="OFF-AR-10001868"/>
    <x v="2"/>
    <s v="Art"/>
    <n v="8.4"/>
    <n v="18"/>
    <n v="-9.6"/>
    <n v="-1.44"/>
  </r>
  <r>
    <x v="488"/>
    <d v="2015-04-18T00:00:00"/>
    <d v="2015-04-22T00:00:00"/>
    <x v="1"/>
    <x v="8"/>
    <x v="2"/>
    <s v="Kunst Miller"/>
    <s v="Home Office"/>
    <s v="Houston"/>
    <x v="13"/>
    <n v="77095"/>
    <s v="Central"/>
    <s v="OFF-AR-10001868"/>
    <x v="2"/>
    <s v="Art"/>
    <n v="2.6880000000000002"/>
    <n v="5"/>
    <n v="-2.3119999999999998"/>
    <n v="-0.34679999999999994"/>
  </r>
  <r>
    <x v="1721"/>
    <d v="2017-03-21T00:00:00"/>
    <d v="2017-03-25T00:00:00"/>
    <x v="3"/>
    <x v="5"/>
    <x v="2"/>
    <s v="Dario Medina"/>
    <s v="Home Office"/>
    <s v="Houston"/>
    <x v="13"/>
    <n v="77036"/>
    <s v="Central"/>
    <s v="OFF-AR-10001868"/>
    <x v="1"/>
    <s v="Art"/>
    <n v="1.3440000000000001"/>
    <n v="0.8"/>
    <n v="0.54400000000000004"/>
    <n v="8.1600000000000006E-2"/>
  </r>
  <r>
    <x v="2220"/>
    <d v="2015-05-06T00:00:00"/>
    <d v="2015-05-11T00:00:00"/>
    <x v="1"/>
    <x v="2"/>
    <x v="2"/>
    <s v="Steve Nguyen"/>
    <s v="Home Office"/>
    <s v="Los Angeles"/>
    <x v="1"/>
    <n v="90004"/>
    <s v="West"/>
    <s v="OFF-AR-10001897"/>
    <x v="2"/>
    <s v="Art"/>
    <n v="107.94"/>
    <n v="107.94"/>
    <n v="0"/>
    <n v="0"/>
  </r>
  <r>
    <x v="2221"/>
    <d v="2015-11-01T00:00:00"/>
    <d v="2015-11-07T00:00:00"/>
    <x v="1"/>
    <x v="1"/>
    <x v="2"/>
    <s v="Russell Applegate"/>
    <s v="Consumer"/>
    <s v="Denver"/>
    <x v="7"/>
    <n v="80219"/>
    <s v="West"/>
    <s v="OFF-AR-10001897"/>
    <x v="2"/>
    <s v="Art"/>
    <n v="43.176000000000002"/>
    <n v="43.176000000000002"/>
    <n v="0"/>
    <n v="0"/>
  </r>
  <r>
    <x v="588"/>
    <d v="2017-12-26T00:00:00"/>
    <d v="2017-12-31T00:00:00"/>
    <x v="3"/>
    <x v="3"/>
    <x v="2"/>
    <s v="Mike Caudle"/>
    <s v="Corporate"/>
    <s v="Los Angeles"/>
    <x v="1"/>
    <n v="90004"/>
    <s v="West"/>
    <s v="OFF-AR-10001897"/>
    <x v="2"/>
    <s v="Art"/>
    <n v="53.97"/>
    <n v="53.97"/>
    <n v="0"/>
    <n v="0"/>
  </r>
  <r>
    <x v="2222"/>
    <d v="2018-09-05T00:00:00"/>
    <d v="2018-09-09T00:00:00"/>
    <x v="0"/>
    <x v="0"/>
    <x v="2"/>
    <s v="Liz Preis"/>
    <s v="Consumer"/>
    <s v="Knoxville"/>
    <x v="24"/>
    <n v="37918"/>
    <s v="South"/>
    <s v="OFF-AR-10001897"/>
    <x v="2"/>
    <s v="Art"/>
    <n v="71.959999999999994"/>
    <n v="71.959999999999994"/>
    <n v="0"/>
    <n v="0"/>
  </r>
  <r>
    <x v="2223"/>
    <d v="2016-05-04T00:00:00"/>
    <d v="2016-05-11T00:00:00"/>
    <x v="2"/>
    <x v="2"/>
    <x v="2"/>
    <s v="Stuart Van"/>
    <s v="Home Office"/>
    <s v="Indianapolis"/>
    <x v="33"/>
    <n v="46203"/>
    <s v="Central"/>
    <s v="OFF-AR-10001897"/>
    <x v="2"/>
    <s v="Art"/>
    <n v="125.93"/>
    <n v="125.93"/>
    <n v="0"/>
    <n v="0"/>
  </r>
  <r>
    <x v="529"/>
    <d v="2018-09-15T00:00:00"/>
    <d v="2018-09-19T00:00:00"/>
    <x v="0"/>
    <x v="0"/>
    <x v="2"/>
    <s v="Rick Duston"/>
    <s v="Home Office"/>
    <s v="San Francisco"/>
    <x v="1"/>
    <n v="94122"/>
    <s v="West"/>
    <s v="OFF-AR-10001915"/>
    <x v="2"/>
    <s v="Art"/>
    <n v="99.3"/>
    <n v="99.3"/>
    <n v="0"/>
    <n v="0"/>
  </r>
  <r>
    <x v="64"/>
    <d v="2018-09-19T00:00:00"/>
    <d v="2018-09-25T00:00:00"/>
    <x v="0"/>
    <x v="0"/>
    <x v="2"/>
    <s v="Justin Ritter"/>
    <s v="Home Office"/>
    <s v="Springfield"/>
    <x v="23"/>
    <n v="97477"/>
    <s v="West"/>
    <s v="OFF-AR-10001915"/>
    <x v="2"/>
    <s v="Art"/>
    <n v="23.832000000000001"/>
    <n v="23.832000000000001"/>
    <n v="0"/>
    <n v="0"/>
  </r>
  <r>
    <x v="2224"/>
    <d v="2015-03-30T00:00:00"/>
    <d v="2015-04-03T00:00:00"/>
    <x v="1"/>
    <x v="5"/>
    <x v="2"/>
    <s v="Kunst Miller"/>
    <s v="Home Office"/>
    <s v="Long Beach"/>
    <x v="5"/>
    <n v="11561"/>
    <s v="East"/>
    <s v="OFF-AR-10001915"/>
    <x v="2"/>
    <s v="Art"/>
    <n v="49.65"/>
    <n v="49.65"/>
    <n v="0"/>
    <n v="0"/>
  </r>
  <r>
    <x v="2225"/>
    <d v="2016-11-27T00:00:00"/>
    <d v="2016-12-01T00:00:00"/>
    <x v="2"/>
    <x v="1"/>
    <x v="2"/>
    <s v="Jeremy Ellison"/>
    <s v="Home Office"/>
    <s v="New York City"/>
    <x v="5"/>
    <n v="10024"/>
    <s v="East"/>
    <s v="OFF-AR-10001915"/>
    <x v="2"/>
    <s v="Art"/>
    <n v="29.79"/>
    <n v="29.79"/>
    <n v="0"/>
    <n v="0"/>
  </r>
  <r>
    <x v="2226"/>
    <d v="2016-08-10T00:00:00"/>
    <d v="2016-08-16T00:00:00"/>
    <x v="2"/>
    <x v="7"/>
    <x v="2"/>
    <s v="Julie Kriz"/>
    <s v="Home Office"/>
    <s v="Eagan"/>
    <x v="37"/>
    <n v="55122"/>
    <s v="Central"/>
    <s v="OFF-AR-10001915"/>
    <x v="2"/>
    <s v="Art"/>
    <n v="29.79"/>
    <n v="29.79"/>
    <n v="0"/>
    <n v="0"/>
  </r>
  <r>
    <x v="2227"/>
    <d v="2018-03-18T00:00:00"/>
    <d v="2018-03-22T00:00:00"/>
    <x v="0"/>
    <x v="5"/>
    <x v="2"/>
    <s v="Edward Nazzal"/>
    <s v="Home Office"/>
    <s v="Dallas"/>
    <x v="13"/>
    <n v="75220"/>
    <s v="Central"/>
    <s v="OFF-AR-10001915"/>
    <x v="2"/>
    <s v="Art"/>
    <n v="23.832000000000001"/>
    <n v="23.832000000000001"/>
    <n v="0"/>
    <n v="0"/>
  </r>
  <r>
    <x v="1617"/>
    <d v="2018-11-19T00:00:00"/>
    <d v="2018-11-21T00:00:00"/>
    <x v="0"/>
    <x v="1"/>
    <x v="0"/>
    <s v="Stewart Carmichael"/>
    <s v="Home Office"/>
    <s v="San Antonio"/>
    <x v="13"/>
    <n v="78207"/>
    <s v="Central"/>
    <s v="OFF-AR-10001915"/>
    <x v="2"/>
    <s v="Art"/>
    <n v="31.776"/>
    <n v="31.776"/>
    <n v="0"/>
    <n v="0"/>
  </r>
  <r>
    <x v="2228"/>
    <d v="2018-09-02T00:00:00"/>
    <d v="2018-09-08T00:00:00"/>
    <x v="0"/>
    <x v="0"/>
    <x v="2"/>
    <s v="Anthony Witt"/>
    <s v="Home Office"/>
    <s v="Bakersfield"/>
    <x v="1"/>
    <n v="93309"/>
    <s v="West"/>
    <s v="OFF-AR-10001919"/>
    <x v="2"/>
    <s v="Art"/>
    <n v="9.4"/>
    <n v="100"/>
    <n v="-90.6"/>
    <n v="-13.589999999999998"/>
  </r>
  <r>
    <x v="2229"/>
    <d v="2015-11-01T00:00:00"/>
    <d v="2015-11-08T00:00:00"/>
    <x v="1"/>
    <x v="1"/>
    <x v="2"/>
    <s v="Jack O'Briant"/>
    <s v="Home Office"/>
    <s v="Richmond"/>
    <x v="21"/>
    <n v="40475"/>
    <s v="South"/>
    <s v="OFF-AR-10001919"/>
    <x v="2"/>
    <s v="Art"/>
    <n v="5.64"/>
    <n v="5"/>
    <n v="0.63999999999999968"/>
    <n v="9.5999999999999946E-2"/>
  </r>
  <r>
    <x v="2230"/>
    <d v="2018-06-11T00:00:00"/>
    <d v="2018-06-15T00:00:00"/>
    <x v="0"/>
    <x v="4"/>
    <x v="2"/>
    <s v="Kristina Nunn"/>
    <s v="Home Office"/>
    <s v="Auburn"/>
    <x v="36"/>
    <n v="36830"/>
    <s v="South"/>
    <s v="OFF-AR-10001919"/>
    <x v="2"/>
    <s v="Art"/>
    <n v="3.76"/>
    <n v="100"/>
    <n v="-96.24"/>
    <n v="-14.435999999999998"/>
  </r>
  <r>
    <x v="2231"/>
    <d v="2015-06-21T00:00:00"/>
    <d v="2015-06-25T00:00:00"/>
    <x v="1"/>
    <x v="4"/>
    <x v="2"/>
    <s v="Dave Brooks"/>
    <s v="Home Office"/>
    <s v="Lakewood"/>
    <x v="15"/>
    <n v="8701"/>
    <s v="East"/>
    <s v="OFF-AR-10001919"/>
    <x v="2"/>
    <s v="Art"/>
    <n v="3.76"/>
    <n v="5"/>
    <n v="-1.2400000000000002"/>
    <n v="-0.18600000000000003"/>
  </r>
  <r>
    <x v="2232"/>
    <d v="2016-12-21T00:00:00"/>
    <d v="2016-12-23T00:00:00"/>
    <x v="2"/>
    <x v="3"/>
    <x v="3"/>
    <s v="Adam Hart"/>
    <s v="Home Office"/>
    <s v="Columbus"/>
    <x v="22"/>
    <n v="43229"/>
    <s v="East"/>
    <s v="OFF-AR-10001919"/>
    <x v="2"/>
    <s v="Art"/>
    <n v="3.008"/>
    <n v="80"/>
    <n v="-76.992000000000004"/>
    <n v="-11.5488"/>
  </r>
  <r>
    <x v="1863"/>
    <d v="2017-05-26T00:00:00"/>
    <d v="2017-06-01T00:00:00"/>
    <x v="3"/>
    <x v="2"/>
    <x v="2"/>
    <s v="Tiffany House"/>
    <s v="Home Office"/>
    <s v="Philadelphia"/>
    <x v="12"/>
    <n v="19134"/>
    <s v="East"/>
    <s v="OFF-AR-10001919"/>
    <x v="2"/>
    <s v="Art"/>
    <n v="1.504"/>
    <n v="5"/>
    <n v="-3.496"/>
    <n v="-0.52439999999999998"/>
  </r>
  <r>
    <x v="559"/>
    <d v="2018-05-14T00:00:00"/>
    <d v="2018-05-17T00:00:00"/>
    <x v="0"/>
    <x v="2"/>
    <x v="0"/>
    <s v="Anthony Jacobs"/>
    <s v="Home Office"/>
    <s v="Baltimore"/>
    <x v="14"/>
    <n v="21215"/>
    <s v="East"/>
    <s v="OFF-AR-10001919"/>
    <x v="2"/>
    <s v="Art"/>
    <n v="3.76"/>
    <n v="5"/>
    <n v="-1.2400000000000002"/>
    <n v="-0.18600000000000003"/>
  </r>
  <r>
    <x v="2233"/>
    <d v="2016-12-17T00:00:00"/>
    <d v="2016-12-19T00:00:00"/>
    <x v="2"/>
    <x v="3"/>
    <x v="3"/>
    <s v="Paul Gonzalez"/>
    <s v="Home Office"/>
    <s v="Los Angeles"/>
    <x v="1"/>
    <n v="90008"/>
    <s v="West"/>
    <s v="OFF-AR-10001940"/>
    <x v="2"/>
    <s v="Art"/>
    <n v="16.399999999999999"/>
    <n v="18"/>
    <n v="-1.6000000000000014"/>
    <n v="-0.24000000000000021"/>
  </r>
  <r>
    <x v="2234"/>
    <d v="2016-11-23T00:00:00"/>
    <d v="2016-11-25T00:00:00"/>
    <x v="2"/>
    <x v="1"/>
    <x v="3"/>
    <s v="Pierre Wener"/>
    <s v="Home Office"/>
    <s v="Wilmington"/>
    <x v="3"/>
    <n v="19805"/>
    <s v="East"/>
    <s v="OFF-AR-10001940"/>
    <x v="2"/>
    <s v="Art"/>
    <n v="13.12"/>
    <n v="13.12"/>
    <n v="0"/>
    <n v="0"/>
  </r>
  <r>
    <x v="2235"/>
    <d v="2016-12-15T00:00:00"/>
    <d v="2016-12-19T00:00:00"/>
    <x v="2"/>
    <x v="3"/>
    <x v="2"/>
    <s v="Jim Kriz"/>
    <s v="Home Office"/>
    <s v="New York City"/>
    <x v="5"/>
    <n v="10009"/>
    <s v="East"/>
    <s v="OFF-AR-10001940"/>
    <x v="2"/>
    <s v="Art"/>
    <n v="3.28"/>
    <n v="5"/>
    <n v="-1.7200000000000002"/>
    <n v="-0.25800000000000001"/>
  </r>
  <r>
    <x v="2236"/>
    <d v="2018-09-04T00:00:00"/>
    <d v="2018-09-08T00:00:00"/>
    <x v="0"/>
    <x v="0"/>
    <x v="2"/>
    <s v="John Dryer"/>
    <s v="Home Office"/>
    <s v="Coppell"/>
    <x v="13"/>
    <n v="75019"/>
    <s v="Central"/>
    <s v="OFF-AR-10001940"/>
    <x v="2"/>
    <s v="Art"/>
    <n v="13.12"/>
    <n v="13.12"/>
    <n v="0"/>
    <n v="0"/>
  </r>
  <r>
    <x v="2237"/>
    <d v="2016-09-07T00:00:00"/>
    <d v="2016-09-09T00:00:00"/>
    <x v="2"/>
    <x v="0"/>
    <x v="3"/>
    <s v="Corey Catlett"/>
    <s v="Home Office"/>
    <s v="Durham"/>
    <x v="9"/>
    <n v="27707"/>
    <s v="South"/>
    <s v="OFF-AR-10001953"/>
    <x v="2"/>
    <s v="Art"/>
    <n v="140.73599999999999"/>
    <n v="140.73599999999999"/>
    <n v="0"/>
    <n v="0"/>
  </r>
  <r>
    <x v="2084"/>
    <d v="2017-04-01T00:00:00"/>
    <d v="2017-04-03T00:00:00"/>
    <x v="3"/>
    <x v="8"/>
    <x v="3"/>
    <s v="Raymond Buch"/>
    <s v="Corporate"/>
    <s v="Auburn"/>
    <x v="5"/>
    <n v="13021"/>
    <s v="East"/>
    <s v="OFF-AR-10001953"/>
    <x v="2"/>
    <s v="Art"/>
    <n v="263.88"/>
    <n v="263.88"/>
    <n v="0"/>
    <n v="0"/>
  </r>
  <r>
    <x v="460"/>
    <d v="2018-08-12T00:00:00"/>
    <d v="2018-08-12T00:00:00"/>
    <x v="0"/>
    <x v="7"/>
    <x v="1"/>
    <s v="Brenda Bowman"/>
    <s v="Home Office"/>
    <s v="Columbia"/>
    <x v="14"/>
    <n v="21044"/>
    <s v="East"/>
    <s v="OFF-AR-10001953"/>
    <x v="2"/>
    <s v="Art"/>
    <n v="219.9"/>
    <n v="219.9"/>
    <n v="0"/>
    <n v="0"/>
  </r>
  <r>
    <x v="2238"/>
    <d v="2015-06-09T00:00:00"/>
    <d v="2015-06-13T00:00:00"/>
    <x v="1"/>
    <x v="4"/>
    <x v="3"/>
    <s v="Carl Weiss"/>
    <s v="Home Office"/>
    <s v="Huntsville"/>
    <x v="13"/>
    <n v="77340"/>
    <s v="Central"/>
    <s v="OFF-AR-10001953"/>
    <x v="2"/>
    <s v="Art"/>
    <n v="70.367999999999995"/>
    <n v="70.367999999999995"/>
    <n v="0"/>
    <n v="0"/>
  </r>
  <r>
    <x v="2142"/>
    <d v="2017-07-23T00:00:00"/>
    <d v="2017-07-28T00:00:00"/>
    <x v="3"/>
    <x v="10"/>
    <x v="2"/>
    <s v="Chloris Kastensmidt"/>
    <s v="Corporate"/>
    <s v="Mcallen"/>
    <x v="13"/>
    <n v="78501"/>
    <s v="Central"/>
    <s v="OFF-AR-10001953"/>
    <x v="2"/>
    <s v="Art"/>
    <n v="175.92"/>
    <n v="175.92"/>
    <n v="0"/>
    <n v="0"/>
  </r>
  <r>
    <x v="2239"/>
    <d v="2017-09-08T00:00:00"/>
    <d v="2017-09-12T00:00:00"/>
    <x v="3"/>
    <x v="0"/>
    <x v="2"/>
    <s v="Ken Black"/>
    <s v="Corporate"/>
    <s v="Dallas"/>
    <x v="13"/>
    <n v="75081"/>
    <s v="Central"/>
    <s v="OFF-AR-10001953"/>
    <x v="2"/>
    <s v="Art"/>
    <n v="70.367999999999995"/>
    <n v="70.367999999999995"/>
    <n v="0"/>
    <n v="0"/>
  </r>
  <r>
    <x v="2099"/>
    <d v="2018-05-20T00:00:00"/>
    <d v="2018-05-22T00:00:00"/>
    <x v="0"/>
    <x v="2"/>
    <x v="3"/>
    <s v="Nat Carroll"/>
    <s v="Home Office"/>
    <s v="Fargo"/>
    <x v="48"/>
    <n v="58103"/>
    <s v="Central"/>
    <s v="OFF-AR-10001953"/>
    <x v="2"/>
    <s v="Art"/>
    <n v="131.94"/>
    <n v="131.94"/>
    <n v="0"/>
    <n v="0"/>
  </r>
  <r>
    <x v="2240"/>
    <d v="2015-11-28T00:00:00"/>
    <d v="2015-12-04T00:00:00"/>
    <x v="1"/>
    <x v="1"/>
    <x v="2"/>
    <s v="Bart Folk"/>
    <s v="Home Office"/>
    <s v="Montgomery"/>
    <x v="36"/>
    <n v="36116"/>
    <s v="South"/>
    <s v="OFF-AR-10001954"/>
    <x v="2"/>
    <s v="Art"/>
    <n v="14.67"/>
    <n v="100"/>
    <n v="-85.33"/>
    <n v="-12.7995"/>
  </r>
  <r>
    <x v="2241"/>
    <d v="2016-04-07T00:00:00"/>
    <d v="2016-04-09T00:00:00"/>
    <x v="2"/>
    <x v="8"/>
    <x v="0"/>
    <s v="Frank Merwin"/>
    <s v="Home Office"/>
    <s v="Philadelphia"/>
    <x v="12"/>
    <n v="19140"/>
    <s v="East"/>
    <s v="OFF-AR-10001954"/>
    <x v="2"/>
    <s v="Art"/>
    <n v="11.736000000000001"/>
    <n v="11.736000000000001"/>
    <n v="0"/>
    <n v="0"/>
  </r>
  <r>
    <x v="1869"/>
    <d v="2017-08-23T00:00:00"/>
    <d v="2017-08-27T00:00:00"/>
    <x v="3"/>
    <x v="7"/>
    <x v="2"/>
    <s v="Jennifer Patt"/>
    <s v="Corporate"/>
    <s v="New York City"/>
    <x v="5"/>
    <n v="10035"/>
    <s v="East"/>
    <s v="OFF-AR-10001954"/>
    <x v="2"/>
    <s v="Art"/>
    <n v="29.34"/>
    <n v="29.34"/>
    <n v="0"/>
    <n v="0"/>
  </r>
  <r>
    <x v="2242"/>
    <d v="2018-06-15T00:00:00"/>
    <d v="2018-06-22T00:00:00"/>
    <x v="0"/>
    <x v="4"/>
    <x v="2"/>
    <s v="Tamara Dahlen"/>
    <s v="Home Office"/>
    <s v="Quincy"/>
    <x v="0"/>
    <n v="62301"/>
    <s v="Central"/>
    <s v="OFF-AR-10001954"/>
    <x v="2"/>
    <s v="Art"/>
    <n v="19.559999999999999"/>
    <n v="18"/>
    <n v="1.5599999999999987"/>
    <n v="0.23399999999999979"/>
  </r>
  <r>
    <x v="2243"/>
    <d v="2016-10-25T00:00:00"/>
    <d v="2016-10-27T00:00:00"/>
    <x v="2"/>
    <x v="9"/>
    <x v="3"/>
    <s v="Jennifer Ferguson"/>
    <s v="Home Office"/>
    <s v="Sparks"/>
    <x v="27"/>
    <n v="89431"/>
    <s v="West"/>
    <s v="OFF-AR-10001955"/>
    <x v="2"/>
    <s v="Art"/>
    <n v="79.36"/>
    <n v="79.36"/>
    <n v="0"/>
    <n v="0"/>
  </r>
  <r>
    <x v="365"/>
    <d v="2018-06-11T00:00:00"/>
    <d v="2018-06-12T00:00:00"/>
    <x v="0"/>
    <x v="4"/>
    <x v="0"/>
    <s v="Becky Castell"/>
    <s v="Home Office"/>
    <s v="Peoria"/>
    <x v="18"/>
    <n v="85345"/>
    <s v="West"/>
    <s v="OFF-AR-10001955"/>
    <x v="2"/>
    <s v="Art"/>
    <n v="15.872"/>
    <n v="100"/>
    <n v="-84.128"/>
    <n v="-12.619199999999999"/>
  </r>
  <r>
    <x v="2244"/>
    <d v="2017-01-08T00:00:00"/>
    <d v="2017-01-13T00:00:00"/>
    <x v="3"/>
    <x v="6"/>
    <x v="2"/>
    <s v="Vivek Sundaresam"/>
    <s v="Corporate"/>
    <s v="Raleigh"/>
    <x v="9"/>
    <n v="27604"/>
    <s v="South"/>
    <s v="OFF-AR-10001955"/>
    <x v="2"/>
    <s v="Art"/>
    <n v="47.616"/>
    <n v="47.616"/>
    <n v="0"/>
    <n v="0"/>
  </r>
  <r>
    <x v="2245"/>
    <d v="2016-11-15T00:00:00"/>
    <d v="2016-11-17T00:00:00"/>
    <x v="2"/>
    <x v="1"/>
    <x v="0"/>
    <s v="Maya Herman"/>
    <s v="Home Office"/>
    <s v="New York City"/>
    <x v="5"/>
    <n v="10035"/>
    <s v="East"/>
    <s v="OFF-AR-10001955"/>
    <x v="2"/>
    <s v="Art"/>
    <n v="119.04"/>
    <n v="119.04"/>
    <n v="0"/>
    <n v="0"/>
  </r>
  <r>
    <x v="2246"/>
    <d v="2017-03-25T00:00:00"/>
    <d v="2017-03-27T00:00:00"/>
    <x v="3"/>
    <x v="5"/>
    <x v="3"/>
    <s v="Damala Kotsonis"/>
    <s v="Corporate"/>
    <s v="New York City"/>
    <x v="5"/>
    <n v="10024"/>
    <s v="East"/>
    <s v="OFF-AR-10001955"/>
    <x v="2"/>
    <s v="Art"/>
    <n v="59.52"/>
    <n v="59.52"/>
    <n v="0"/>
    <n v="0"/>
  </r>
  <r>
    <x v="2247"/>
    <d v="2017-05-09T00:00:00"/>
    <d v="2017-05-15T00:00:00"/>
    <x v="3"/>
    <x v="2"/>
    <x v="2"/>
    <s v="Julia West"/>
    <s v="Corporate"/>
    <s v="Philadelphia"/>
    <x v="12"/>
    <n v="19140"/>
    <s v="East"/>
    <s v="OFF-AR-10001955"/>
    <x v="2"/>
    <s v="Art"/>
    <n v="79.36"/>
    <n v="79.36"/>
    <n v="0"/>
    <n v="0"/>
  </r>
  <r>
    <x v="1383"/>
    <d v="2015-04-04T00:00:00"/>
    <d v="2015-04-09T00:00:00"/>
    <x v="1"/>
    <x v="8"/>
    <x v="2"/>
    <s v="Maurice Satty"/>
    <s v="Home Office"/>
    <s v="Detroit"/>
    <x v="10"/>
    <n v="48205"/>
    <s v="Central"/>
    <s v="OFF-AR-10001955"/>
    <x v="2"/>
    <s v="Art"/>
    <n v="79.36"/>
    <n v="79.36"/>
    <n v="0"/>
    <n v="0"/>
  </r>
  <r>
    <x v="1636"/>
    <d v="2018-01-02T00:00:00"/>
    <d v="2018-01-04T00:00:00"/>
    <x v="0"/>
    <x v="6"/>
    <x v="3"/>
    <s v="Trudy Schmidt"/>
    <s v="Home Office"/>
    <s v="El Paso"/>
    <x v="13"/>
    <n v="79907"/>
    <s v="Central"/>
    <s v="OFF-AR-10001955"/>
    <x v="2"/>
    <s v="Art"/>
    <n v="31.744"/>
    <n v="31.744"/>
    <n v="0"/>
    <n v="0"/>
  </r>
  <r>
    <x v="2248"/>
    <d v="2018-04-25T00:00:00"/>
    <d v="2018-04-26T00:00:00"/>
    <x v="0"/>
    <x v="8"/>
    <x v="0"/>
    <s v="Parhena Norris"/>
    <s v="Home Office"/>
    <s v="Nashville"/>
    <x v="24"/>
    <n v="37211"/>
    <s v="South"/>
    <s v="OFF-AR-10001958"/>
    <x v="2"/>
    <s v="Art"/>
    <n v="67.92"/>
    <n v="67.92"/>
    <n v="0"/>
    <n v="0"/>
  </r>
  <r>
    <x v="236"/>
    <d v="2018-12-11T00:00:00"/>
    <d v="2018-12-17T00:00:00"/>
    <x v="0"/>
    <x v="3"/>
    <x v="2"/>
    <s v="Darrin Van Huff"/>
    <s v="Home Office"/>
    <s v="Jacksonville"/>
    <x v="8"/>
    <n v="32216"/>
    <s v="South"/>
    <s v="OFF-AR-10001958"/>
    <x v="2"/>
    <s v="Art"/>
    <n v="13.584"/>
    <n v="13.584"/>
    <n v="0"/>
    <n v="0"/>
  </r>
  <r>
    <x v="794"/>
    <d v="2016-12-24T00:00:00"/>
    <d v="2016-12-27T00:00:00"/>
    <x v="2"/>
    <x v="3"/>
    <x v="0"/>
    <s v="Joni Blumstein"/>
    <s v="Corporate"/>
    <s v="Dublin"/>
    <x v="22"/>
    <n v="43017"/>
    <s v="East"/>
    <s v="OFF-AR-10001958"/>
    <x v="2"/>
    <s v="Art"/>
    <n v="27.167999999999999"/>
    <n v="27.167999999999999"/>
    <n v="0"/>
    <n v="0"/>
  </r>
  <r>
    <x v="2249"/>
    <d v="2018-11-17T00:00:00"/>
    <d v="2018-11-20T00:00:00"/>
    <x v="0"/>
    <x v="1"/>
    <x v="0"/>
    <s v="Xylona Preis"/>
    <s v="Home Office"/>
    <s v="Everett"/>
    <x v="26"/>
    <n v="2149"/>
    <s v="East"/>
    <s v="OFF-AR-10001958"/>
    <x v="2"/>
    <s v="Art"/>
    <n v="50.94"/>
    <n v="50.94"/>
    <n v="0"/>
    <n v="0"/>
  </r>
  <r>
    <x v="2250"/>
    <d v="2017-10-02T00:00:00"/>
    <d v="2017-10-09T00:00:00"/>
    <x v="3"/>
    <x v="9"/>
    <x v="2"/>
    <s v="Tamara Chand"/>
    <s v="Home Office"/>
    <s v="Lafayette"/>
    <x v="33"/>
    <n v="47905"/>
    <s v="Central"/>
    <s v="OFF-AR-10001958"/>
    <x v="2"/>
    <s v="Art"/>
    <n v="33.96"/>
    <n v="33.96"/>
    <n v="0"/>
    <n v="0"/>
  </r>
  <r>
    <x v="2251"/>
    <d v="2018-11-02T00:00:00"/>
    <d v="2018-11-05T00:00:00"/>
    <x v="0"/>
    <x v="1"/>
    <x v="0"/>
    <s v="Greg Guthrie"/>
    <s v="Home Office"/>
    <s v="Bloomington"/>
    <x v="0"/>
    <n v="61701"/>
    <s v="Central"/>
    <s v="OFF-AR-10001958"/>
    <x v="2"/>
    <s v="Art"/>
    <n v="54.335999999999999"/>
    <n v="54.335999999999999"/>
    <n v="0"/>
    <n v="0"/>
  </r>
  <r>
    <x v="217"/>
    <d v="2018-12-28T00:00:00"/>
    <d v="2019-01-01T00:00:00"/>
    <x v="0"/>
    <x v="3"/>
    <x v="2"/>
    <s v="Greg Hansen"/>
    <s v="Consumer"/>
    <s v="Round Rock"/>
    <x v="13"/>
    <n v="78664"/>
    <s v="Central"/>
    <s v="OFF-AR-10001958"/>
    <x v="2"/>
    <s v="Art"/>
    <n v="27.167999999999999"/>
    <n v="27.167999999999999"/>
    <n v="0"/>
    <n v="0"/>
  </r>
  <r>
    <x v="2252"/>
    <d v="2016-09-19T00:00:00"/>
    <d v="2016-09-24T00:00:00"/>
    <x v="2"/>
    <x v="0"/>
    <x v="2"/>
    <s v="Marc Harrigan"/>
    <s v="Home Office"/>
    <s v="Santa Fe"/>
    <x v="41"/>
    <n v="87505"/>
    <s v="West"/>
    <s v="OFF-AR-10001972"/>
    <x v="2"/>
    <s v="Art"/>
    <n v="8.4"/>
    <n v="18"/>
    <n v="-9.6"/>
    <n v="-1.44"/>
  </r>
  <r>
    <x v="2253"/>
    <d v="2018-03-08T00:00:00"/>
    <d v="2018-03-15T00:00:00"/>
    <x v="0"/>
    <x v="5"/>
    <x v="2"/>
    <s v="Alan Hwang"/>
    <s v="Home Office"/>
    <s v="Anaheim"/>
    <x v="1"/>
    <n v="92804"/>
    <s v="West"/>
    <s v="OFF-AR-10001972"/>
    <x v="2"/>
    <s v="Art"/>
    <n v="3.36"/>
    <n v="100"/>
    <n v="-96.64"/>
    <n v="-14.495999999999999"/>
  </r>
  <r>
    <x v="2254"/>
    <d v="2018-08-29T00:00:00"/>
    <d v="2018-09-03T00:00:00"/>
    <x v="0"/>
    <x v="7"/>
    <x v="3"/>
    <s v="Michael Dominguez"/>
    <s v="Home Office"/>
    <s v="Philadelphia"/>
    <x v="12"/>
    <n v="19134"/>
    <s v="East"/>
    <s v="OFF-AR-10001972"/>
    <x v="2"/>
    <s v="Art"/>
    <n v="9.4079999999999995"/>
    <n v="18"/>
    <n v="-8.5920000000000005"/>
    <n v="-1.2887999999999999"/>
  </r>
  <r>
    <x v="2255"/>
    <d v="2018-12-16T00:00:00"/>
    <d v="2018-12-20T00:00:00"/>
    <x v="0"/>
    <x v="3"/>
    <x v="3"/>
    <s v="Kalyca Meade"/>
    <s v="Corporate"/>
    <s v="Sunnyvale"/>
    <x v="1"/>
    <n v="94086"/>
    <s v="West"/>
    <s v="OFF-AR-10001988"/>
    <x v="2"/>
    <s v="Art"/>
    <n v="29.95"/>
    <n v="29.95"/>
    <n v="0"/>
    <n v="0"/>
  </r>
  <r>
    <x v="1391"/>
    <d v="2018-05-21T00:00:00"/>
    <d v="2018-05-26T00:00:00"/>
    <x v="0"/>
    <x v="2"/>
    <x v="2"/>
    <s v="John Grady"/>
    <s v="Home Office"/>
    <s v="Auburn"/>
    <x v="5"/>
    <n v="13021"/>
    <s v="East"/>
    <s v="OFF-AR-10001988"/>
    <x v="2"/>
    <s v="Art"/>
    <n v="17.97"/>
    <n v="18"/>
    <n v="-3.0000000000001137E-2"/>
    <n v="-4.5000000000001705E-3"/>
  </r>
  <r>
    <x v="560"/>
    <d v="2018-09-14T00:00:00"/>
    <d v="2018-09-16T00:00:00"/>
    <x v="0"/>
    <x v="0"/>
    <x v="0"/>
    <s v="Roger Barcio"/>
    <s v="Home Office"/>
    <s v="New York City"/>
    <x v="5"/>
    <n v="10035"/>
    <s v="East"/>
    <s v="OFF-AR-10001988"/>
    <x v="2"/>
    <s v="Art"/>
    <n v="29.95"/>
    <n v="29.95"/>
    <n v="0"/>
    <n v="0"/>
  </r>
  <r>
    <x v="2256"/>
    <d v="2015-10-12T00:00:00"/>
    <d v="2015-10-16T00:00:00"/>
    <x v="1"/>
    <x v="9"/>
    <x v="2"/>
    <s v="Duane Noonan"/>
    <s v="Home Office"/>
    <s v="San Francisco"/>
    <x v="1"/>
    <n v="94122"/>
    <s v="West"/>
    <s v="OFF-AR-10002053"/>
    <x v="2"/>
    <s v="Art"/>
    <n v="14.9"/>
    <n v="18"/>
    <n v="-3.0999999999999996"/>
    <n v="-0.46499999999999991"/>
  </r>
  <r>
    <x v="2257"/>
    <d v="2016-08-24T00:00:00"/>
    <d v="2016-08-26T00:00:00"/>
    <x v="2"/>
    <x v="7"/>
    <x v="0"/>
    <s v="Denny Ordway"/>
    <s v="Home Office"/>
    <s v="Portland"/>
    <x v="23"/>
    <n v="97206"/>
    <s v="West"/>
    <s v="OFF-AR-10002053"/>
    <x v="2"/>
    <s v="Art"/>
    <n v="7.1520000000000001"/>
    <n v="5"/>
    <n v="2.1520000000000001"/>
    <n v="0.32280000000000003"/>
  </r>
  <r>
    <x v="2258"/>
    <d v="2018-09-03T00:00:00"/>
    <d v="2018-09-08T00:00:00"/>
    <x v="0"/>
    <x v="0"/>
    <x v="2"/>
    <s v="Aleksandra Gannaway"/>
    <s v="Home Office"/>
    <s v="San Francisco"/>
    <x v="1"/>
    <n v="94122"/>
    <s v="West"/>
    <s v="OFF-AR-10002053"/>
    <x v="2"/>
    <s v="Art"/>
    <n v="5.96"/>
    <n v="100"/>
    <n v="-94.04"/>
    <n v="-14.106"/>
  </r>
  <r>
    <x v="2259"/>
    <d v="2016-08-21T00:00:00"/>
    <d v="2016-08-26T00:00:00"/>
    <x v="2"/>
    <x v="7"/>
    <x v="2"/>
    <s v="Henry Goldwyn"/>
    <s v="Home Office"/>
    <s v="Florence"/>
    <x v="21"/>
    <n v="41042"/>
    <s v="South"/>
    <s v="OFF-AR-10002053"/>
    <x v="2"/>
    <s v="Art"/>
    <n v="35.76"/>
    <n v="35.76"/>
    <n v="0"/>
    <n v="0"/>
  </r>
  <r>
    <x v="2260"/>
    <d v="2015-07-22T00:00:00"/>
    <d v="2015-07-27T00:00:00"/>
    <x v="1"/>
    <x v="10"/>
    <x v="2"/>
    <s v="Erin Mull"/>
    <s v="Home Office"/>
    <s v="New York City"/>
    <x v="5"/>
    <n v="10024"/>
    <s v="East"/>
    <s v="OFF-AR-10002053"/>
    <x v="2"/>
    <s v="Art"/>
    <n v="5.96"/>
    <n v="5"/>
    <n v="0.96"/>
    <n v="0.14399999999999999"/>
  </r>
  <r>
    <x v="2261"/>
    <d v="2017-10-20T00:00:00"/>
    <d v="2017-10-23T00:00:00"/>
    <x v="3"/>
    <x v="9"/>
    <x v="0"/>
    <s v="Luke Foster"/>
    <s v="Home Office"/>
    <s v="Newark"/>
    <x v="22"/>
    <n v="43055"/>
    <s v="East"/>
    <s v="OFF-AR-10002053"/>
    <x v="1"/>
    <s v="Art"/>
    <n v="7.1520000000000001"/>
    <n v="5"/>
    <n v="2.1520000000000001"/>
    <n v="0.32280000000000003"/>
  </r>
  <r>
    <x v="2262"/>
    <d v="2018-01-29T00:00:00"/>
    <d v="2018-02-01T00:00:00"/>
    <x v="0"/>
    <x v="6"/>
    <x v="0"/>
    <s v="Bryan Davis"/>
    <s v="Home Office"/>
    <s v="Philadelphia"/>
    <x v="12"/>
    <n v="19120"/>
    <s v="East"/>
    <s v="OFF-AR-10002053"/>
    <x v="2"/>
    <s v="Art"/>
    <n v="4.7679999999999998"/>
    <n v="5"/>
    <n v="-0.23200000000000021"/>
    <n v="-3.4800000000000032E-2"/>
  </r>
  <r>
    <x v="347"/>
    <d v="2015-07-21T00:00:00"/>
    <d v="2015-07-25T00:00:00"/>
    <x v="1"/>
    <x v="10"/>
    <x v="2"/>
    <s v="Michelle Ellison"/>
    <s v="Home Office"/>
    <s v="San Francisco"/>
    <x v="1"/>
    <n v="94122"/>
    <s v="West"/>
    <s v="OFF-AR-10002067"/>
    <x v="2"/>
    <s v="Art"/>
    <n v="99.2"/>
    <n v="99.2"/>
    <n v="0"/>
    <n v="0"/>
  </r>
  <r>
    <x v="2263"/>
    <d v="2016-07-26T00:00:00"/>
    <d v="2016-07-31T00:00:00"/>
    <x v="2"/>
    <x v="10"/>
    <x v="2"/>
    <s v="Bart Pistole"/>
    <s v="Home Office"/>
    <s v="Oxnard"/>
    <x v="1"/>
    <n v="93030"/>
    <s v="West"/>
    <s v="OFF-AR-10002067"/>
    <x v="2"/>
    <s v="Art"/>
    <n v="99.2"/>
    <n v="100"/>
    <n v="-0.79999999999999716"/>
    <n v="-0.11999999999999957"/>
  </r>
  <r>
    <x v="2264"/>
    <d v="2016-09-27T00:00:00"/>
    <d v="2016-09-29T00:00:00"/>
    <x v="2"/>
    <x v="0"/>
    <x v="3"/>
    <s v="Saphhira Shifley"/>
    <s v="Home Office"/>
    <s v="Seattle"/>
    <x v="6"/>
    <n v="98103"/>
    <s v="West"/>
    <s v="OFF-AR-10002067"/>
    <x v="2"/>
    <s v="Art"/>
    <n v="99.2"/>
    <n v="99.2"/>
    <n v="0"/>
    <n v="0"/>
  </r>
  <r>
    <x v="1133"/>
    <d v="2016-11-20T00:00:00"/>
    <d v="2016-11-25T00:00:00"/>
    <x v="2"/>
    <x v="1"/>
    <x v="2"/>
    <s v="Katrina Bavinger"/>
    <s v="Home Office"/>
    <s v="Seattle"/>
    <x v="6"/>
    <n v="98105"/>
    <s v="West"/>
    <s v="OFF-AR-10002067"/>
    <x v="2"/>
    <s v="Art"/>
    <n v="119.04"/>
    <n v="119.04"/>
    <n v="0"/>
    <n v="0"/>
  </r>
  <r>
    <x v="2265"/>
    <d v="2018-09-29T00:00:00"/>
    <d v="2018-10-01T00:00:00"/>
    <x v="0"/>
    <x v="0"/>
    <x v="0"/>
    <s v="Sonia Cooley"/>
    <s v="Home Office"/>
    <s v="Los Angeles"/>
    <x v="1"/>
    <n v="90036"/>
    <s v="West"/>
    <s v="OFF-AR-10002067"/>
    <x v="2"/>
    <s v="Art"/>
    <n v="99.2"/>
    <n v="99.2"/>
    <n v="0"/>
    <n v="0"/>
  </r>
  <r>
    <x v="1265"/>
    <d v="2017-10-13T00:00:00"/>
    <d v="2017-10-19T00:00:00"/>
    <x v="3"/>
    <x v="9"/>
    <x v="2"/>
    <s v="Helen Andreada"/>
    <s v="Home Office"/>
    <s v="Laredo"/>
    <x v="13"/>
    <n v="78041"/>
    <s v="Central"/>
    <s v="OFF-AR-10002067"/>
    <x v="2"/>
    <s v="Art"/>
    <n v="15.872"/>
    <n v="18"/>
    <n v="-2.1280000000000001"/>
    <n v="-0.31919999999999998"/>
  </r>
  <r>
    <x v="2266"/>
    <d v="2015-10-09T00:00:00"/>
    <d v="2015-10-14T00:00:00"/>
    <x v="1"/>
    <x v="9"/>
    <x v="2"/>
    <s v="Shirley Jackson"/>
    <s v="Home Office"/>
    <s v="San Francisco"/>
    <x v="1"/>
    <n v="94122"/>
    <s v="West"/>
    <s v="OFF-AR-10002135"/>
    <x v="2"/>
    <s v="Art"/>
    <n v="144.6"/>
    <n v="144.6"/>
    <n v="0"/>
    <n v="0"/>
  </r>
  <r>
    <x v="2267"/>
    <d v="2017-11-04T00:00:00"/>
    <d v="2017-11-04T00:00:00"/>
    <x v="3"/>
    <x v="1"/>
    <x v="1"/>
    <s v="Thomas Thornton"/>
    <s v="Corporate"/>
    <s v="Chula Vista"/>
    <x v="1"/>
    <n v="91911"/>
    <s v="West"/>
    <s v="OFF-AR-10002135"/>
    <x v="2"/>
    <s v="Art"/>
    <n v="192.8"/>
    <n v="192.8"/>
    <n v="0"/>
    <n v="0"/>
  </r>
  <r>
    <x v="2268"/>
    <d v="2018-06-24T00:00:00"/>
    <d v="2018-07-01T00:00:00"/>
    <x v="0"/>
    <x v="4"/>
    <x v="2"/>
    <s v="Nicole Hansen"/>
    <s v="Corporate"/>
    <s v="Pomona"/>
    <x v="1"/>
    <n v="91767"/>
    <s v="West"/>
    <s v="OFF-AR-10002135"/>
    <x v="2"/>
    <s v="Art"/>
    <n v="385.6"/>
    <n v="385.6"/>
    <n v="0"/>
    <n v="0"/>
  </r>
  <r>
    <x v="2269"/>
    <d v="2015-06-01T00:00:00"/>
    <d v="2015-06-06T00:00:00"/>
    <x v="1"/>
    <x v="4"/>
    <x v="2"/>
    <s v="Corey Roper"/>
    <s v="Home Office"/>
    <s v="Lakewood"/>
    <x v="15"/>
    <n v="8701"/>
    <s v="East"/>
    <s v="OFF-AR-10002135"/>
    <x v="2"/>
    <s v="Art"/>
    <n v="289.2"/>
    <n v="289.2"/>
    <n v="0"/>
    <n v="0"/>
  </r>
  <r>
    <x v="2270"/>
    <d v="2017-07-10T00:00:00"/>
    <d v="2017-07-14T00:00:00"/>
    <x v="3"/>
    <x v="10"/>
    <x v="2"/>
    <s v="Logan Haushalter"/>
    <s v="Corporate"/>
    <s v="Dallas"/>
    <x v="13"/>
    <n v="75081"/>
    <s v="Central"/>
    <s v="OFF-AR-10002135"/>
    <x v="2"/>
    <s v="Art"/>
    <n v="154.24"/>
    <n v="154.24"/>
    <n v="0"/>
    <n v="0"/>
  </r>
  <r>
    <x v="2271"/>
    <d v="2018-11-10T00:00:00"/>
    <d v="2018-11-10T00:00:00"/>
    <x v="0"/>
    <x v="1"/>
    <x v="1"/>
    <s v="Thomas Brumley"/>
    <s v="Home Office"/>
    <s v="Riverside"/>
    <x v="1"/>
    <n v="92503"/>
    <s v="West"/>
    <s v="OFF-AR-10002221"/>
    <x v="2"/>
    <s v="Art"/>
    <n v="7.8"/>
    <n v="18"/>
    <n v="-10.199999999999999"/>
    <n v="-1.5299999999999998"/>
  </r>
  <r>
    <x v="1153"/>
    <d v="2017-07-22T00:00:00"/>
    <d v="2017-07-27T00:00:00"/>
    <x v="3"/>
    <x v="10"/>
    <x v="2"/>
    <s v="Caroline Jumper"/>
    <s v="Home Office"/>
    <s v="Allentown"/>
    <x v="12"/>
    <n v="18103"/>
    <s v="East"/>
    <s v="OFF-AR-10002221"/>
    <x v="1"/>
    <s v="Art"/>
    <n v="4.16"/>
    <n v="5"/>
    <n v="-0.83999999999999986"/>
    <n v="-0.12599999999999997"/>
  </r>
  <r>
    <x v="2272"/>
    <d v="2015-04-25T00:00:00"/>
    <d v="2015-04-29T00:00:00"/>
    <x v="1"/>
    <x v="8"/>
    <x v="2"/>
    <s v="Dianna Arnett"/>
    <s v="Home Office"/>
    <s v="Houston"/>
    <x v="13"/>
    <n v="77095"/>
    <s v="Central"/>
    <s v="OFF-AR-10002221"/>
    <x v="2"/>
    <s v="Art"/>
    <n v="6.24"/>
    <n v="5"/>
    <n v="1.2400000000000002"/>
    <n v="0.18600000000000003"/>
  </r>
  <r>
    <x v="2273"/>
    <d v="2017-10-21T00:00:00"/>
    <d v="2017-10-26T00:00:00"/>
    <x v="3"/>
    <x v="9"/>
    <x v="3"/>
    <s v="Dennis Pardue"/>
    <s v="Corporate"/>
    <s v="North Las Vegas"/>
    <x v="27"/>
    <n v="89031"/>
    <s v="West"/>
    <s v="OFF-AR-10002240"/>
    <x v="2"/>
    <s v="Art"/>
    <n v="113.22"/>
    <n v="113.22"/>
    <n v="0"/>
    <n v="0"/>
  </r>
  <r>
    <x v="2274"/>
    <d v="2017-02-14T00:00:00"/>
    <d v="2017-02-19T00:00:00"/>
    <x v="3"/>
    <x v="11"/>
    <x v="2"/>
    <s v="Fred McMath"/>
    <s v="Corporate"/>
    <s v="Jackson"/>
    <x v="29"/>
    <n v="39212"/>
    <s v="South"/>
    <s v="OFF-AR-10002240"/>
    <x v="2"/>
    <s v="Art"/>
    <n v="264.18"/>
    <n v="264.18"/>
    <n v="0"/>
    <n v="0"/>
  </r>
  <r>
    <x v="1085"/>
    <d v="2017-09-02T00:00:00"/>
    <d v="2017-09-06T00:00:00"/>
    <x v="3"/>
    <x v="0"/>
    <x v="2"/>
    <s v="Karen Daniels"/>
    <s v="Corporate"/>
    <s v="New York City"/>
    <x v="5"/>
    <n v="10024"/>
    <s v="East"/>
    <s v="OFF-AR-10002240"/>
    <x v="2"/>
    <s v="Art"/>
    <n v="75.48"/>
    <n v="75.48"/>
    <n v="0"/>
    <n v="0"/>
  </r>
  <r>
    <x v="2275"/>
    <d v="2016-08-16T00:00:00"/>
    <d v="2016-08-22T00:00:00"/>
    <x v="2"/>
    <x v="7"/>
    <x v="2"/>
    <s v="John Murray"/>
    <s v="Home Office"/>
    <s v="Phoenix"/>
    <x v="18"/>
    <n v="85023"/>
    <s v="West"/>
    <s v="OFF-AR-10002255"/>
    <x v="2"/>
    <s v="Art"/>
    <n v="2.3039999999999998"/>
    <n v="100"/>
    <n v="-97.695999999999998"/>
    <n v="-14.654399999999999"/>
  </r>
  <r>
    <x v="802"/>
    <d v="2017-06-14T00:00:00"/>
    <d v="2017-06-17T00:00:00"/>
    <x v="3"/>
    <x v="4"/>
    <x v="0"/>
    <s v="Paul Van Hugh"/>
    <s v="Home Office"/>
    <s v="San Francisco"/>
    <x v="1"/>
    <n v="94122"/>
    <s v="West"/>
    <s v="OFF-AR-10002255"/>
    <x v="2"/>
    <s v="Art"/>
    <n v="8.64"/>
    <n v="18"/>
    <n v="-9.36"/>
    <n v="-1.4039999999999999"/>
  </r>
  <r>
    <x v="2276"/>
    <d v="2017-08-22T00:00:00"/>
    <d v="2017-08-29T00:00:00"/>
    <x v="3"/>
    <x v="7"/>
    <x v="2"/>
    <s v="Pauline Webber"/>
    <s v="Home Office"/>
    <s v="Los Angeles"/>
    <x v="1"/>
    <n v="90049"/>
    <s v="West"/>
    <s v="OFF-AR-10002255"/>
    <x v="1"/>
    <s v="Art"/>
    <n v="5.76"/>
    <n v="5"/>
    <n v="0.75999999999999979"/>
    <n v="0.11399999999999996"/>
  </r>
  <r>
    <x v="2277"/>
    <d v="2018-06-04T00:00:00"/>
    <d v="2018-06-10T00:00:00"/>
    <x v="0"/>
    <x v="4"/>
    <x v="2"/>
    <s v="Carol Triggs"/>
    <s v="Home Office"/>
    <s v="Apple Valley"/>
    <x v="37"/>
    <n v="55124"/>
    <s v="Central"/>
    <s v="OFF-AR-10002255"/>
    <x v="2"/>
    <s v="Art"/>
    <n v="8.64"/>
    <n v="18"/>
    <n v="-9.36"/>
    <n v="-1.4039999999999999"/>
  </r>
  <r>
    <x v="2278"/>
    <d v="2018-06-25T00:00:00"/>
    <d v="2018-07-02T00:00:00"/>
    <x v="0"/>
    <x v="4"/>
    <x v="2"/>
    <s v="Max Ludwig"/>
    <s v="Home Office"/>
    <s v="Springfield"/>
    <x v="23"/>
    <n v="97477"/>
    <s v="West"/>
    <s v="OFF-AR-10002257"/>
    <x v="2"/>
    <s v="Art"/>
    <n v="5.3440000000000003"/>
    <n v="5"/>
    <n v="0.34400000000000031"/>
    <n v="5.1600000000000042E-2"/>
  </r>
  <r>
    <x v="2279"/>
    <d v="2018-10-20T00:00:00"/>
    <d v="2018-10-27T00:00:00"/>
    <x v="0"/>
    <x v="9"/>
    <x v="2"/>
    <s v="Ivan Gibson"/>
    <s v="Home Office"/>
    <s v="Little Rock"/>
    <x v="11"/>
    <n v="72209"/>
    <s v="South"/>
    <s v="OFF-AR-10002257"/>
    <x v="2"/>
    <s v="Art"/>
    <n v="13.36"/>
    <n v="100"/>
    <n v="-86.64"/>
    <n v="-12.996"/>
  </r>
  <r>
    <x v="2280"/>
    <d v="2015-12-26T00:00:00"/>
    <d v="2015-12-30T00:00:00"/>
    <x v="1"/>
    <x v="3"/>
    <x v="2"/>
    <s v="Andy Yotov"/>
    <s v="Home Office"/>
    <s v="Philadelphia"/>
    <x v="12"/>
    <n v="19140"/>
    <s v="East"/>
    <s v="OFF-AR-10002257"/>
    <x v="2"/>
    <s v="Art"/>
    <n v="8.016"/>
    <n v="18"/>
    <n v="-9.984"/>
    <n v="-1.4976"/>
  </r>
  <r>
    <x v="2281"/>
    <d v="2016-02-27T00:00:00"/>
    <d v="2016-02-28T00:00:00"/>
    <x v="2"/>
    <x v="11"/>
    <x v="0"/>
    <s v="Bill Tyler"/>
    <s v="Home Office"/>
    <s v="Altoona"/>
    <x v="12"/>
    <n v="16602"/>
    <s v="East"/>
    <s v="OFF-AR-10002257"/>
    <x v="2"/>
    <s v="Art"/>
    <n v="16.032"/>
    <n v="18"/>
    <n v="-1.968"/>
    <n v="-0.29519999999999996"/>
  </r>
  <r>
    <x v="500"/>
    <d v="2017-09-18T00:00:00"/>
    <d v="2017-09-20T00:00:00"/>
    <x v="3"/>
    <x v="0"/>
    <x v="0"/>
    <s v="Seth Vernon"/>
    <s v="Home Office"/>
    <s v="Columbus"/>
    <x v="22"/>
    <n v="43229"/>
    <s v="East"/>
    <s v="OFF-AR-10002257"/>
    <x v="2"/>
    <s v="Art"/>
    <n v="2.6720000000000002"/>
    <n v="5"/>
    <n v="-2.3279999999999998"/>
    <n v="-0.34919999999999995"/>
  </r>
  <r>
    <x v="1994"/>
    <d v="2016-11-21T00:00:00"/>
    <d v="2016-11-27T00:00:00"/>
    <x v="2"/>
    <x v="1"/>
    <x v="2"/>
    <s v="Brenda Bowman"/>
    <s v="Home Office"/>
    <s v="Fort Worth"/>
    <x v="13"/>
    <n v="76106"/>
    <s v="Central"/>
    <s v="OFF-AR-10002257"/>
    <x v="2"/>
    <s v="Art"/>
    <n v="5.3440000000000003"/>
    <n v="5"/>
    <n v="0.34400000000000031"/>
    <n v="5.1600000000000042E-2"/>
  </r>
  <r>
    <x v="2282"/>
    <d v="2018-04-30T00:00:00"/>
    <d v="2018-05-05T00:00:00"/>
    <x v="0"/>
    <x v="8"/>
    <x v="2"/>
    <s v="Ann Steele"/>
    <s v="Home Office"/>
    <s v="Boynton Beach"/>
    <x v="8"/>
    <n v="33437"/>
    <s v="South"/>
    <s v="OFF-AR-10002280"/>
    <x v="2"/>
    <s v="Art"/>
    <n v="15.528"/>
    <n v="18"/>
    <n v="-2.4719999999999995"/>
    <n v="-0.37079999999999991"/>
  </r>
  <r>
    <x v="387"/>
    <d v="2018-12-18T00:00:00"/>
    <d v="2018-12-24T00:00:00"/>
    <x v="0"/>
    <x v="3"/>
    <x v="2"/>
    <s v="Doug Jacobs"/>
    <s v="Home Office"/>
    <s v="New York City"/>
    <x v="5"/>
    <n v="10009"/>
    <s v="East"/>
    <s v="OFF-AR-10002280"/>
    <x v="2"/>
    <s v="Art"/>
    <n v="38.82"/>
    <n v="38.82"/>
    <n v="0"/>
    <n v="0"/>
  </r>
  <r>
    <x v="1183"/>
    <d v="2015-06-09T00:00:00"/>
    <d v="2015-06-13T00:00:00"/>
    <x v="1"/>
    <x v="4"/>
    <x v="3"/>
    <s v="Thomas Seio"/>
    <s v="Home Office"/>
    <s v="North Las Vegas"/>
    <x v="27"/>
    <n v="89031"/>
    <s v="West"/>
    <s v="OFF-AR-10002335"/>
    <x v="2"/>
    <s v="Art"/>
    <n v="18.059999999999999"/>
    <n v="18"/>
    <n v="5.9999999999998721E-2"/>
    <n v="8.9999999999998085E-3"/>
  </r>
  <r>
    <x v="2283"/>
    <d v="2017-06-20T00:00:00"/>
    <d v="2017-06-25T00:00:00"/>
    <x v="3"/>
    <x v="4"/>
    <x v="3"/>
    <s v="Dave Poirier"/>
    <s v="Home Office"/>
    <s v="Salinas"/>
    <x v="1"/>
    <n v="93905"/>
    <s v="West"/>
    <s v="OFF-AR-10002335"/>
    <x v="1"/>
    <s v="Art"/>
    <n v="5.16"/>
    <n v="5"/>
    <n v="0.16000000000000014"/>
    <n v="2.4000000000000021E-2"/>
  </r>
  <r>
    <x v="2284"/>
    <d v="2018-11-25T00:00:00"/>
    <d v="2018-12-01T00:00:00"/>
    <x v="0"/>
    <x v="1"/>
    <x v="2"/>
    <s v="Tracy Zic"/>
    <s v="Home Office"/>
    <s v="San Francisco"/>
    <x v="1"/>
    <n v="94122"/>
    <s v="West"/>
    <s v="OFF-AR-10002335"/>
    <x v="2"/>
    <s v="Art"/>
    <n v="5.16"/>
    <n v="5"/>
    <n v="0.16000000000000014"/>
    <n v="2.4000000000000021E-2"/>
  </r>
  <r>
    <x v="2285"/>
    <d v="2015-10-03T00:00:00"/>
    <d v="2015-10-09T00:00:00"/>
    <x v="1"/>
    <x v="9"/>
    <x v="2"/>
    <s v="Sara Luxemburg"/>
    <s v="Home Office"/>
    <s v="Durham"/>
    <x v="9"/>
    <n v="27707"/>
    <s v="South"/>
    <s v="OFF-AR-10002335"/>
    <x v="2"/>
    <s v="Art"/>
    <n v="6.1920000000000002"/>
    <n v="5"/>
    <n v="1.1920000000000002"/>
    <n v="0.17880000000000001"/>
  </r>
  <r>
    <x v="2286"/>
    <d v="2018-11-13T00:00:00"/>
    <d v="2018-11-18T00:00:00"/>
    <x v="0"/>
    <x v="1"/>
    <x v="3"/>
    <s v="Toby Carlisle"/>
    <s v="Home Office"/>
    <s v="Jupiter"/>
    <x v="8"/>
    <n v="33458"/>
    <s v="South"/>
    <s v="OFF-AR-10002335"/>
    <x v="2"/>
    <s v="Art"/>
    <n v="2.0640000000000001"/>
    <n v="5"/>
    <n v="-2.9359999999999999"/>
    <n v="-0.44039999999999996"/>
  </r>
  <r>
    <x v="2287"/>
    <d v="2018-09-04T00:00:00"/>
    <d v="2018-09-09T00:00:00"/>
    <x v="0"/>
    <x v="0"/>
    <x v="3"/>
    <s v="Maribeth Dona"/>
    <s v="Home Office"/>
    <s v="Akron"/>
    <x v="22"/>
    <n v="44312"/>
    <s v="East"/>
    <s v="OFF-AR-10002335"/>
    <x v="2"/>
    <s v="Art"/>
    <n v="8.2560000000000002"/>
    <n v="18"/>
    <n v="-9.7439999999999998"/>
    <n v="-1.4616"/>
  </r>
  <r>
    <x v="2095"/>
    <d v="2015-04-18T00:00:00"/>
    <d v="2015-04-23T00:00:00"/>
    <x v="1"/>
    <x v="8"/>
    <x v="2"/>
    <s v="John Lee"/>
    <s v="Home Office"/>
    <s v="Los Angeles"/>
    <x v="1"/>
    <n v="90049"/>
    <s v="West"/>
    <s v="OFF-AR-10002375"/>
    <x v="2"/>
    <s v="Art"/>
    <n v="13.12"/>
    <n v="13.12"/>
    <n v="0"/>
    <n v="0"/>
  </r>
  <r>
    <x v="2288"/>
    <d v="2017-09-29T00:00:00"/>
    <d v="2017-10-01T00:00:00"/>
    <x v="3"/>
    <x v="0"/>
    <x v="3"/>
    <s v="Dario Medina"/>
    <s v="Corporate"/>
    <s v="Yuma"/>
    <x v="18"/>
    <n v="85364"/>
    <s v="West"/>
    <s v="OFF-AR-10002375"/>
    <x v="2"/>
    <s v="Art"/>
    <n v="10.496"/>
    <n v="10.496"/>
    <n v="0"/>
    <n v="0"/>
  </r>
  <r>
    <x v="2289"/>
    <d v="2018-06-10T00:00:00"/>
    <d v="2018-06-13T00:00:00"/>
    <x v="0"/>
    <x v="4"/>
    <x v="0"/>
    <s v="Ben Wallace"/>
    <s v="Home Office"/>
    <s v="Los Angeles"/>
    <x v="1"/>
    <n v="90032"/>
    <s v="West"/>
    <s v="OFF-AR-10002375"/>
    <x v="2"/>
    <s v="Art"/>
    <n v="16.399999999999999"/>
    <n v="100"/>
    <n v="-83.6"/>
    <n v="-12.54"/>
  </r>
  <r>
    <x v="458"/>
    <d v="2015-01-20T00:00:00"/>
    <d v="2015-01-26T00:00:00"/>
    <x v="1"/>
    <x v="6"/>
    <x v="2"/>
    <s v="Hunter Lopez"/>
    <s v="Home Office"/>
    <s v="Jonesboro"/>
    <x v="11"/>
    <n v="72401"/>
    <s v="South"/>
    <s v="OFF-AR-10002375"/>
    <x v="2"/>
    <s v="Art"/>
    <n v="22.96"/>
    <n v="100"/>
    <n v="-77.039999999999992"/>
    <n v="-11.555999999999999"/>
  </r>
  <r>
    <x v="2290"/>
    <d v="2015-09-23T00:00:00"/>
    <d v="2015-09-25T00:00:00"/>
    <x v="1"/>
    <x v="0"/>
    <x v="0"/>
    <s v="Thomas Thornton"/>
    <s v="Consumer"/>
    <s v="Dover"/>
    <x v="3"/>
    <n v="19901"/>
    <s v="East"/>
    <s v="OFF-AR-10002375"/>
    <x v="2"/>
    <s v="Art"/>
    <n v="9.84"/>
    <n v="9.84"/>
    <n v="0"/>
    <n v="0"/>
  </r>
  <r>
    <x v="185"/>
    <d v="2016-12-25T00:00:00"/>
    <d v="2017-01-01T00:00:00"/>
    <x v="2"/>
    <x v="3"/>
    <x v="2"/>
    <s v="Dionis Lloyd"/>
    <s v="Home Office"/>
    <s v="Detroit"/>
    <x v="10"/>
    <n v="48227"/>
    <s v="Central"/>
    <s v="OFF-AR-10002375"/>
    <x v="2"/>
    <s v="Art"/>
    <n v="3.28"/>
    <n v="5"/>
    <n v="-1.7200000000000002"/>
    <n v="-0.25800000000000001"/>
  </r>
  <r>
    <x v="1765"/>
    <d v="2018-02-20T00:00:00"/>
    <d v="2018-02-25T00:00:00"/>
    <x v="0"/>
    <x v="11"/>
    <x v="2"/>
    <s v="Julie Prescott"/>
    <s v="Home Office"/>
    <s v="Muskogee"/>
    <x v="30"/>
    <n v="74403"/>
    <s v="Central"/>
    <s v="OFF-AR-10002375"/>
    <x v="2"/>
    <s v="Art"/>
    <n v="6.56"/>
    <n v="5"/>
    <n v="1.5599999999999996"/>
    <n v="0.23399999999999993"/>
  </r>
  <r>
    <x v="2291"/>
    <d v="2016-03-08T00:00:00"/>
    <d v="2016-03-10T00:00:00"/>
    <x v="2"/>
    <x v="5"/>
    <x v="0"/>
    <s v="Fred Chung"/>
    <s v="Home Office"/>
    <s v="Pueblo"/>
    <x v="7"/>
    <n v="81001"/>
    <s v="West"/>
    <s v="OFF-AR-10002399"/>
    <x v="2"/>
    <s v="Art"/>
    <n v="3.4079999999999999"/>
    <n v="5"/>
    <n v="-1.5920000000000001"/>
    <n v="-0.23880000000000001"/>
  </r>
  <r>
    <x v="2292"/>
    <d v="2018-06-15T00:00:00"/>
    <d v="2018-06-20T00:00:00"/>
    <x v="0"/>
    <x v="4"/>
    <x v="2"/>
    <s v="Stuart Calhoun"/>
    <s v="Home Office"/>
    <s v="Los Angeles"/>
    <x v="1"/>
    <n v="90036"/>
    <s v="West"/>
    <s v="OFF-AR-10002399"/>
    <x v="2"/>
    <s v="Art"/>
    <n v="4.26"/>
    <n v="5"/>
    <n v="-0.74000000000000021"/>
    <n v="-0.11100000000000003"/>
  </r>
  <r>
    <x v="2293"/>
    <d v="2015-01-06T00:00:00"/>
    <d v="2015-01-07T00:00:00"/>
    <x v="1"/>
    <x v="6"/>
    <x v="0"/>
    <s v="Jack O'Briant"/>
    <s v="Home Office"/>
    <s v="Athens"/>
    <x v="19"/>
    <n v="30605"/>
    <s v="South"/>
    <s v="OFF-AR-10002399"/>
    <x v="2"/>
    <s v="Art"/>
    <n v="12.78"/>
    <n v="12.78"/>
    <n v="0"/>
    <n v="0"/>
  </r>
  <r>
    <x v="2294"/>
    <d v="2016-06-18T00:00:00"/>
    <d v="2016-06-22T00:00:00"/>
    <x v="2"/>
    <x v="4"/>
    <x v="2"/>
    <s v="Harold Ryan"/>
    <s v="Consumer"/>
    <s v="Miami"/>
    <x v="8"/>
    <n v="33178"/>
    <s v="South"/>
    <s v="OFF-AR-10002399"/>
    <x v="2"/>
    <s v="Art"/>
    <n v="13.632"/>
    <n v="13.632"/>
    <n v="0"/>
    <n v="0"/>
  </r>
  <r>
    <x v="84"/>
    <d v="2017-04-08T00:00:00"/>
    <d v="2017-04-13T00:00:00"/>
    <x v="3"/>
    <x v="8"/>
    <x v="2"/>
    <s v="Jeremy Lonsdale"/>
    <s v="Home Office"/>
    <s v="New York City"/>
    <x v="5"/>
    <n v="10035"/>
    <s v="East"/>
    <s v="OFF-AR-10002399"/>
    <x v="1"/>
    <s v="Art"/>
    <n v="17.04"/>
    <n v="18"/>
    <n v="-0.96000000000000085"/>
    <n v="-0.14400000000000013"/>
  </r>
  <r>
    <x v="2295"/>
    <d v="2017-08-06T00:00:00"/>
    <d v="2017-08-11T00:00:00"/>
    <x v="3"/>
    <x v="7"/>
    <x v="2"/>
    <s v="Liz MacKendrick"/>
    <s v="Home Office"/>
    <s v="New York City"/>
    <x v="5"/>
    <n v="10024"/>
    <s v="East"/>
    <s v="OFF-AR-10002399"/>
    <x v="2"/>
    <s v="Art"/>
    <n v="38.340000000000003"/>
    <n v="38.340000000000003"/>
    <n v="0"/>
    <n v="0"/>
  </r>
  <r>
    <x v="1869"/>
    <d v="2017-08-23T00:00:00"/>
    <d v="2017-08-27T00:00:00"/>
    <x v="3"/>
    <x v="7"/>
    <x v="2"/>
    <s v="Jennifer Patt"/>
    <s v="Home Office"/>
    <s v="New York City"/>
    <x v="5"/>
    <n v="10035"/>
    <s v="East"/>
    <s v="OFF-AR-10002399"/>
    <x v="1"/>
    <s v="Art"/>
    <n v="21.3"/>
    <n v="18"/>
    <n v="3.3000000000000007"/>
    <n v="0.49500000000000011"/>
  </r>
  <r>
    <x v="2296"/>
    <d v="2017-09-15T00:00:00"/>
    <d v="2017-09-20T00:00:00"/>
    <x v="3"/>
    <x v="0"/>
    <x v="2"/>
    <s v="Angele Hood"/>
    <s v="Home Office"/>
    <s v="Seattle"/>
    <x v="6"/>
    <n v="98105"/>
    <s v="West"/>
    <s v="OFF-AR-10002445"/>
    <x v="2"/>
    <s v="Art"/>
    <n v="35.4"/>
    <n v="35.4"/>
    <n v="0"/>
    <n v="0"/>
  </r>
  <r>
    <x v="2297"/>
    <d v="2017-09-26T00:00:00"/>
    <d v="2017-09-26T00:00:00"/>
    <x v="3"/>
    <x v="0"/>
    <x v="1"/>
    <s v="Chuck Magee"/>
    <s v="Home Office"/>
    <s v="Redlands"/>
    <x v="1"/>
    <n v="92374"/>
    <s v="West"/>
    <s v="OFF-AR-10002445"/>
    <x v="2"/>
    <s v="Art"/>
    <n v="35.4"/>
    <n v="35.4"/>
    <n v="0"/>
    <n v="0"/>
  </r>
  <r>
    <x v="2298"/>
    <d v="2017-12-26T00:00:00"/>
    <d v="2017-12-27T00:00:00"/>
    <x v="3"/>
    <x v="3"/>
    <x v="0"/>
    <s v="Roy Collins"/>
    <s v="Home Office"/>
    <s v="Colorado Springs"/>
    <x v="7"/>
    <n v="80906"/>
    <s v="West"/>
    <s v="OFF-AR-10002445"/>
    <x v="2"/>
    <s v="Art"/>
    <n v="11.327999999999999"/>
    <n v="18"/>
    <n v="-6.6720000000000006"/>
    <n v="-1.0008000000000001"/>
  </r>
  <r>
    <x v="2299"/>
    <d v="2018-05-22T00:00:00"/>
    <d v="2018-05-25T00:00:00"/>
    <x v="0"/>
    <x v="2"/>
    <x v="0"/>
    <s v="Rob Lucas"/>
    <s v="Home Office"/>
    <s v="Los Angeles"/>
    <x v="1"/>
    <n v="90049"/>
    <s v="West"/>
    <s v="OFF-AR-10002445"/>
    <x v="2"/>
    <s v="Art"/>
    <n v="49.56"/>
    <n v="49.56"/>
    <n v="0"/>
    <n v="0"/>
  </r>
  <r>
    <x v="2300"/>
    <d v="2018-09-19T00:00:00"/>
    <d v="2018-09-23T00:00:00"/>
    <x v="0"/>
    <x v="0"/>
    <x v="2"/>
    <s v="Julie Prescott"/>
    <s v="Home Office"/>
    <s v="Columbus"/>
    <x v="19"/>
    <n v="31907"/>
    <s v="South"/>
    <s v="OFF-AR-10002445"/>
    <x v="2"/>
    <s v="Art"/>
    <n v="35.4"/>
    <n v="35.4"/>
    <n v="0"/>
    <n v="0"/>
  </r>
  <r>
    <x v="2301"/>
    <d v="2015-09-02T00:00:00"/>
    <d v="2015-09-04T00:00:00"/>
    <x v="1"/>
    <x v="0"/>
    <x v="0"/>
    <s v="Clay Ludtke"/>
    <s v="Home Office"/>
    <s v="New York City"/>
    <x v="5"/>
    <n v="10009"/>
    <s v="East"/>
    <s v="OFF-AR-10002445"/>
    <x v="2"/>
    <s v="Art"/>
    <n v="21.24"/>
    <n v="18"/>
    <n v="3.2399999999999984"/>
    <n v="0.48599999999999977"/>
  </r>
  <r>
    <x v="2302"/>
    <d v="2016-05-25T00:00:00"/>
    <d v="2016-05-27T00:00:00"/>
    <x v="2"/>
    <x v="2"/>
    <x v="3"/>
    <s v="Nathan Mautz"/>
    <s v="Home Office"/>
    <s v="Wichita"/>
    <x v="44"/>
    <n v="67212"/>
    <s v="Central"/>
    <s v="OFF-AR-10002445"/>
    <x v="2"/>
    <s v="Art"/>
    <n v="21.24"/>
    <n v="18"/>
    <n v="3.2399999999999984"/>
    <n v="0.48599999999999977"/>
  </r>
  <r>
    <x v="2303"/>
    <d v="2016-04-05T00:00:00"/>
    <d v="2016-04-06T00:00:00"/>
    <x v="2"/>
    <x v="8"/>
    <x v="1"/>
    <s v="Jennifer Ferguson"/>
    <s v="Consumer"/>
    <s v="Spokane"/>
    <x v="6"/>
    <n v="99207"/>
    <s v="West"/>
    <s v="OFF-AR-10002467"/>
    <x v="2"/>
    <s v="Art"/>
    <n v="23.84"/>
    <n v="23.84"/>
    <n v="0"/>
    <n v="0"/>
  </r>
  <r>
    <x v="1145"/>
    <d v="2017-05-14T00:00:00"/>
    <d v="2017-05-19T00:00:00"/>
    <x v="3"/>
    <x v="2"/>
    <x v="2"/>
    <s v="Michael Kennedy"/>
    <s v="Home Office"/>
    <s v="Jacksonville"/>
    <x v="8"/>
    <n v="32216"/>
    <s v="South"/>
    <s v="OFF-AR-10002467"/>
    <x v="1"/>
    <s v="Art"/>
    <n v="4.7679999999999998"/>
    <n v="5"/>
    <n v="-0.23200000000000021"/>
    <n v="-3.4800000000000032E-2"/>
  </r>
  <r>
    <x v="2304"/>
    <d v="2018-12-18T00:00:00"/>
    <d v="2018-12-24T00:00:00"/>
    <x v="0"/>
    <x v="3"/>
    <x v="2"/>
    <s v="Tonja Turnell"/>
    <s v="Home Office"/>
    <s v="San Francisco"/>
    <x v="1"/>
    <n v="94110"/>
    <s v="West"/>
    <s v="OFF-AR-10002578"/>
    <x v="2"/>
    <s v="Art"/>
    <n v="5.76"/>
    <n v="5"/>
    <n v="0.75999999999999979"/>
    <n v="0.11399999999999996"/>
  </r>
  <r>
    <x v="712"/>
    <d v="2015-05-07T00:00:00"/>
    <d v="2015-05-12T00:00:00"/>
    <x v="1"/>
    <x v="2"/>
    <x v="2"/>
    <s v="Carol Triggs"/>
    <s v="Home Office"/>
    <s v="Lawrence"/>
    <x v="26"/>
    <n v="1841"/>
    <s v="East"/>
    <s v="OFF-AR-10002578"/>
    <x v="2"/>
    <s v="Art"/>
    <n v="8.64"/>
    <n v="18"/>
    <n v="-9.36"/>
    <n v="-1.4039999999999999"/>
  </r>
  <r>
    <x v="35"/>
    <d v="2016-11-20T00:00:00"/>
    <d v="2016-11-25T00:00:00"/>
    <x v="2"/>
    <x v="1"/>
    <x v="2"/>
    <s v="Brian Moss"/>
    <s v="Home Office"/>
    <s v="New York City"/>
    <x v="5"/>
    <n v="10035"/>
    <s v="East"/>
    <s v="OFF-AR-10002578"/>
    <x v="2"/>
    <s v="Art"/>
    <n v="11.52"/>
    <n v="11.52"/>
    <n v="0"/>
    <n v="0"/>
  </r>
  <r>
    <x v="1688"/>
    <d v="2017-08-26T00:00:00"/>
    <d v="2017-09-02T00:00:00"/>
    <x v="3"/>
    <x v="7"/>
    <x v="2"/>
    <s v="Andrew Allen"/>
    <s v="Home Office"/>
    <s v="Detroit"/>
    <x v="10"/>
    <n v="48234"/>
    <s v="Central"/>
    <s v="OFF-AR-10002578"/>
    <x v="2"/>
    <s v="Art"/>
    <n v="8.64"/>
    <n v="18"/>
    <n v="-9.36"/>
    <n v="-1.4039999999999999"/>
  </r>
  <r>
    <x v="2305"/>
    <d v="2016-10-23T00:00:00"/>
    <d v="2016-10-23T00:00:00"/>
    <x v="2"/>
    <x v="9"/>
    <x v="1"/>
    <s v="Ralph Arnett"/>
    <s v="Home Office"/>
    <s v="Lakeland"/>
    <x v="8"/>
    <n v="33801"/>
    <s v="South"/>
    <s v="OFF-AR-10002656"/>
    <x v="2"/>
    <s v="Art"/>
    <n v="10.688000000000001"/>
    <n v="18"/>
    <n v="-7.3119999999999994"/>
    <n v="-1.0967999999999998"/>
  </r>
  <r>
    <x v="2306"/>
    <d v="2015-06-06T00:00:00"/>
    <d v="2015-06-09T00:00:00"/>
    <x v="1"/>
    <x v="4"/>
    <x v="0"/>
    <s v="Bryan Mills"/>
    <s v="Home Office"/>
    <s v="Rochester"/>
    <x v="5"/>
    <n v="14609"/>
    <s v="East"/>
    <s v="OFF-AR-10002656"/>
    <x v="2"/>
    <s v="Art"/>
    <n v="13.36"/>
    <n v="13.36"/>
    <n v="0"/>
    <n v="0"/>
  </r>
  <r>
    <x v="2307"/>
    <d v="2018-07-29T00:00:00"/>
    <d v="2018-08-01T00:00:00"/>
    <x v="0"/>
    <x v="10"/>
    <x v="3"/>
    <s v="Gary McGarr"/>
    <s v="Home Office"/>
    <s v="Troy"/>
    <x v="5"/>
    <n v="12180"/>
    <s v="East"/>
    <s v="OFF-AR-10002656"/>
    <x v="2"/>
    <s v="Art"/>
    <n v="60.12"/>
    <n v="60.12"/>
    <n v="0"/>
    <n v="0"/>
  </r>
  <r>
    <x v="682"/>
    <d v="2015-09-08T00:00:00"/>
    <d v="2015-09-12T00:00:00"/>
    <x v="1"/>
    <x v="0"/>
    <x v="2"/>
    <s v="Becky Martin"/>
    <s v="Home Office"/>
    <s v="San Antonio"/>
    <x v="13"/>
    <n v="78207"/>
    <s v="Central"/>
    <s v="OFF-AR-10002656"/>
    <x v="2"/>
    <s v="Art"/>
    <n v="32.064"/>
    <n v="32.064"/>
    <n v="0"/>
    <n v="0"/>
  </r>
  <r>
    <x v="2308"/>
    <d v="2017-09-17T00:00:00"/>
    <d v="2017-09-23T00:00:00"/>
    <x v="3"/>
    <x v="0"/>
    <x v="2"/>
    <s v="Brendan Sweed"/>
    <s v="Home Office"/>
    <s v="Columbus"/>
    <x v="33"/>
    <n v="47201"/>
    <s v="Central"/>
    <s v="OFF-AR-10002656"/>
    <x v="2"/>
    <s v="Art"/>
    <n v="33.4"/>
    <n v="33.4"/>
    <n v="0"/>
    <n v="0"/>
  </r>
  <r>
    <x v="2309"/>
    <d v="2015-12-05T00:00:00"/>
    <d v="2015-12-10T00:00:00"/>
    <x v="1"/>
    <x v="3"/>
    <x v="2"/>
    <s v="Brendan Sweed"/>
    <s v="Corporate"/>
    <s v="Gilbert"/>
    <x v="18"/>
    <n v="85234"/>
    <s v="West"/>
    <s v="OFF-AR-10002671"/>
    <x v="2"/>
    <s v="Art"/>
    <n v="1113.0239999999999"/>
    <n v="1113.0239999999999"/>
    <n v="0"/>
    <n v="0"/>
  </r>
  <r>
    <x v="114"/>
    <d v="2016-03-08T00:00:00"/>
    <d v="2016-03-12T00:00:00"/>
    <x v="2"/>
    <x v="5"/>
    <x v="2"/>
    <s v="Dana Kaydos"/>
    <s v="Home Office"/>
    <s v="Kenosha"/>
    <x v="16"/>
    <n v="53142"/>
    <s v="Central"/>
    <s v="OFF-AR-10002704"/>
    <x v="2"/>
    <s v="Art"/>
    <n v="14.98"/>
    <n v="18"/>
    <n v="-3.0199999999999996"/>
    <n v="-0.4529999999999999"/>
  </r>
  <r>
    <x v="1230"/>
    <d v="2017-10-22T00:00:00"/>
    <d v="2017-10-22T00:00:00"/>
    <x v="3"/>
    <x v="9"/>
    <x v="1"/>
    <s v="MaryBeth Skach"/>
    <s v="Home Office"/>
    <s v="Seattle"/>
    <x v="6"/>
    <n v="98105"/>
    <s v="West"/>
    <s v="OFF-AR-10002766"/>
    <x v="2"/>
    <s v="Art"/>
    <n v="8.34"/>
    <n v="18"/>
    <n v="-9.66"/>
    <n v="-1.4490000000000001"/>
  </r>
  <r>
    <x v="2310"/>
    <d v="2018-03-18T00:00:00"/>
    <d v="2018-03-22T00:00:00"/>
    <x v="0"/>
    <x v="5"/>
    <x v="2"/>
    <s v="Barry Pond"/>
    <s v="Home Office"/>
    <s v="Los Angeles"/>
    <x v="1"/>
    <n v="90008"/>
    <s v="West"/>
    <s v="OFF-AR-10002766"/>
    <x v="2"/>
    <s v="Art"/>
    <n v="13.9"/>
    <n v="100"/>
    <n v="-86.1"/>
    <n v="-12.914999999999999"/>
  </r>
  <r>
    <x v="2311"/>
    <d v="2015-06-23T00:00:00"/>
    <d v="2015-06-26T00:00:00"/>
    <x v="1"/>
    <x v="4"/>
    <x v="0"/>
    <s v="Denise Leinenbach"/>
    <s v="Home Office"/>
    <s v="Concord"/>
    <x v="9"/>
    <n v="28027"/>
    <s v="South"/>
    <s v="OFF-AR-10002766"/>
    <x v="2"/>
    <s v="Art"/>
    <n v="20.015999999999998"/>
    <n v="18"/>
    <n v="2.0159999999999982"/>
    <n v="0.30239999999999972"/>
  </r>
  <r>
    <x v="1995"/>
    <d v="2017-03-08T00:00:00"/>
    <d v="2017-03-13T00:00:00"/>
    <x v="3"/>
    <x v="5"/>
    <x v="2"/>
    <s v="Stephanie Phelps"/>
    <s v="Corporate"/>
    <s v="Jackson"/>
    <x v="10"/>
    <n v="49201"/>
    <s v="Central"/>
    <s v="OFF-AR-10002766"/>
    <x v="2"/>
    <s v="Art"/>
    <n v="13.9"/>
    <n v="13.9"/>
    <n v="0"/>
    <n v="0"/>
  </r>
  <r>
    <x v="2312"/>
    <d v="2018-04-30T00:00:00"/>
    <d v="2018-05-05T00:00:00"/>
    <x v="0"/>
    <x v="8"/>
    <x v="2"/>
    <s v="Erin Ashbrook"/>
    <s v="Corporate"/>
    <s v="Los Angeles"/>
    <x v="1"/>
    <n v="90008"/>
    <s v="West"/>
    <s v="OFF-AR-10002804"/>
    <x v="2"/>
    <s v="Art"/>
    <n v="9.7799999999999994"/>
    <n v="9.7799999999999994"/>
    <n v="0"/>
    <n v="0"/>
  </r>
  <r>
    <x v="2313"/>
    <d v="2018-04-15T00:00:00"/>
    <d v="2018-04-17T00:00:00"/>
    <x v="0"/>
    <x v="8"/>
    <x v="0"/>
    <s v="Shahid Hopkins"/>
    <s v="Home Office"/>
    <s v="Arlington"/>
    <x v="17"/>
    <n v="22204"/>
    <s v="South"/>
    <s v="OFF-AR-10002804"/>
    <x v="2"/>
    <s v="Art"/>
    <n v="4.8899999999999997"/>
    <n v="5"/>
    <n v="-0.11000000000000032"/>
    <n v="-1.6500000000000046E-2"/>
  </r>
  <r>
    <x v="2314"/>
    <d v="2015-08-22T00:00:00"/>
    <d v="2015-08-25T00:00:00"/>
    <x v="1"/>
    <x v="7"/>
    <x v="3"/>
    <s v="Deanra Eno"/>
    <s v="Home Office"/>
    <s v="Lakewood"/>
    <x v="22"/>
    <n v="44107"/>
    <s v="East"/>
    <s v="OFF-AR-10002804"/>
    <x v="2"/>
    <s v="Art"/>
    <n v="3.9119999999999999"/>
    <n v="5"/>
    <n v="-1.0880000000000001"/>
    <n v="-0.16320000000000001"/>
  </r>
  <r>
    <x v="2315"/>
    <d v="2016-04-10T00:00:00"/>
    <d v="2016-04-16T00:00:00"/>
    <x v="2"/>
    <x v="8"/>
    <x v="2"/>
    <s v="Eugene Hildebrand"/>
    <s v="Home Office"/>
    <s v="Rochester"/>
    <x v="5"/>
    <n v="14609"/>
    <s v="East"/>
    <s v="OFF-AR-10002804"/>
    <x v="2"/>
    <s v="Art"/>
    <n v="14.67"/>
    <n v="18"/>
    <n v="-3.33"/>
    <n v="-0.4995"/>
  </r>
  <r>
    <x v="2131"/>
    <d v="2017-09-04T00:00:00"/>
    <d v="2017-09-09T00:00:00"/>
    <x v="3"/>
    <x v="0"/>
    <x v="2"/>
    <s v="Ivan Liston"/>
    <s v="Home Office"/>
    <s v="Houston"/>
    <x v="13"/>
    <n v="77041"/>
    <s v="Central"/>
    <s v="OFF-AR-10002804"/>
    <x v="1"/>
    <s v="Art"/>
    <n v="3.9119999999999999"/>
    <n v="5"/>
    <n v="-1.0880000000000001"/>
    <n v="-0.16320000000000001"/>
  </r>
  <r>
    <x v="2316"/>
    <d v="2018-10-15T00:00:00"/>
    <d v="2018-10-18T00:00:00"/>
    <x v="0"/>
    <x v="9"/>
    <x v="3"/>
    <s v="Frank Gastineau"/>
    <s v="Home Office"/>
    <s v="San Francisco"/>
    <x v="1"/>
    <n v="94110"/>
    <s v="West"/>
    <s v="OFF-AR-10002818"/>
    <x v="2"/>
    <s v="Art"/>
    <n v="87.92"/>
    <n v="87.92"/>
    <n v="0"/>
    <n v="0"/>
  </r>
  <r>
    <x v="2317"/>
    <d v="2018-11-08T00:00:00"/>
    <d v="2018-11-13T00:00:00"/>
    <x v="0"/>
    <x v="1"/>
    <x v="3"/>
    <s v="Sharelle Roach"/>
    <s v="Home Office"/>
    <s v="New York City"/>
    <x v="5"/>
    <n v="10035"/>
    <s v="East"/>
    <s v="OFF-AR-10002818"/>
    <x v="2"/>
    <s v="Art"/>
    <n v="109.9"/>
    <n v="109.9"/>
    <n v="0"/>
    <n v="0"/>
  </r>
  <r>
    <x v="987"/>
    <d v="2015-06-09T00:00:00"/>
    <d v="2015-06-14T00:00:00"/>
    <x v="1"/>
    <x v="4"/>
    <x v="2"/>
    <s v="Brosina Hoffman"/>
    <s v="Home Office"/>
    <s v="Los Angeles"/>
    <x v="1"/>
    <n v="90032"/>
    <s v="West"/>
    <s v="OFF-AR-10002833"/>
    <x v="2"/>
    <s v="Art"/>
    <n v="7.28"/>
    <n v="100"/>
    <n v="-92.72"/>
    <n v="-13.907999999999999"/>
  </r>
  <r>
    <x v="2318"/>
    <d v="2015-07-05T00:00:00"/>
    <d v="2015-07-12T00:00:00"/>
    <x v="1"/>
    <x v="10"/>
    <x v="2"/>
    <s v="David Wiener"/>
    <s v="Home Office"/>
    <s v="Knoxville"/>
    <x v="24"/>
    <n v="37918"/>
    <s v="South"/>
    <s v="OFF-AR-10002833"/>
    <x v="2"/>
    <s v="Art"/>
    <n v="4.3680000000000003"/>
    <n v="5"/>
    <n v="-0.63199999999999967"/>
    <n v="-9.4799999999999954E-2"/>
  </r>
  <r>
    <x v="2319"/>
    <d v="2015-11-21T00:00:00"/>
    <d v="2015-11-26T00:00:00"/>
    <x v="1"/>
    <x v="1"/>
    <x v="2"/>
    <s v="Dave Hallsten"/>
    <s v="Home Office"/>
    <s v="Richmond"/>
    <x v="21"/>
    <n v="40475"/>
    <s v="South"/>
    <s v="OFF-AR-10002833"/>
    <x v="2"/>
    <s v="Art"/>
    <n v="5.46"/>
    <n v="5"/>
    <n v="0.45999999999999996"/>
    <n v="6.8999999999999992E-2"/>
  </r>
  <r>
    <x v="1862"/>
    <d v="2018-07-29T00:00:00"/>
    <d v="2018-08-01T00:00:00"/>
    <x v="0"/>
    <x v="10"/>
    <x v="3"/>
    <s v="Anna Gayman"/>
    <s v="Home Office"/>
    <s v="Jacksonville"/>
    <x v="9"/>
    <n v="28540"/>
    <s v="South"/>
    <s v="OFF-AR-10002833"/>
    <x v="2"/>
    <s v="Art"/>
    <n v="4.3680000000000003"/>
    <n v="5"/>
    <n v="-0.63199999999999967"/>
    <n v="-9.4799999999999954E-2"/>
  </r>
  <r>
    <x v="2320"/>
    <d v="2015-09-13T00:00:00"/>
    <d v="2015-09-19T00:00:00"/>
    <x v="1"/>
    <x v="0"/>
    <x v="2"/>
    <s v="Dan Campbell"/>
    <s v="Home Office"/>
    <s v="New York City"/>
    <x v="5"/>
    <n v="10011"/>
    <s v="East"/>
    <s v="OFF-AR-10002833"/>
    <x v="2"/>
    <s v="Art"/>
    <n v="5.46"/>
    <n v="5"/>
    <n v="0.45999999999999996"/>
    <n v="6.8999999999999992E-2"/>
  </r>
  <r>
    <x v="2321"/>
    <d v="2017-04-07T00:00:00"/>
    <d v="2017-04-11T00:00:00"/>
    <x v="3"/>
    <x v="8"/>
    <x v="2"/>
    <s v="Sarah Foster"/>
    <s v="Home Office"/>
    <s v="New York City"/>
    <x v="5"/>
    <n v="10009"/>
    <s v="East"/>
    <s v="OFF-AR-10002833"/>
    <x v="1"/>
    <s v="Art"/>
    <n v="3.64"/>
    <n v="5"/>
    <n v="-1.3599999999999999"/>
    <n v="-0.20399999999999999"/>
  </r>
  <r>
    <x v="2322"/>
    <d v="2016-12-06T00:00:00"/>
    <d v="2016-12-13T00:00:00"/>
    <x v="2"/>
    <x v="3"/>
    <x v="2"/>
    <s v="Naresj Patel"/>
    <s v="Home Office"/>
    <s v="San Diego"/>
    <x v="1"/>
    <n v="92105"/>
    <s v="West"/>
    <s v="OFF-AR-10002952"/>
    <x v="2"/>
    <s v="Art"/>
    <n v="120.15"/>
    <n v="120.15"/>
    <n v="0"/>
    <n v="0"/>
  </r>
  <r>
    <x v="2323"/>
    <d v="2015-12-17T00:00:00"/>
    <d v="2015-12-19T00:00:00"/>
    <x v="1"/>
    <x v="3"/>
    <x v="3"/>
    <s v="Roy Franz√∂sisch"/>
    <s v="Home Office"/>
    <s v="Columbus"/>
    <x v="19"/>
    <n v="31907"/>
    <s v="South"/>
    <s v="OFF-AR-10002952"/>
    <x v="2"/>
    <s v="Art"/>
    <n v="40.049999999999997"/>
    <n v="40.049999999999997"/>
    <n v="0"/>
    <n v="0"/>
  </r>
  <r>
    <x v="2324"/>
    <d v="2016-08-07T00:00:00"/>
    <d v="2016-08-12T00:00:00"/>
    <x v="2"/>
    <x v="7"/>
    <x v="2"/>
    <s v="Jim Karlsson"/>
    <s v="Home Office"/>
    <s v="Philadelphia"/>
    <x v="12"/>
    <n v="19120"/>
    <s v="East"/>
    <s v="OFF-AR-10002952"/>
    <x v="2"/>
    <s v="Art"/>
    <n v="106.8"/>
    <n v="106.8"/>
    <n v="0"/>
    <n v="0"/>
  </r>
  <r>
    <x v="2325"/>
    <d v="2015-04-05T00:00:00"/>
    <d v="2015-04-07T00:00:00"/>
    <x v="1"/>
    <x v="8"/>
    <x v="3"/>
    <s v="Ruben Dartt"/>
    <s v="Consumer"/>
    <s v="Dearborn Heights"/>
    <x v="10"/>
    <n v="48127"/>
    <s v="Central"/>
    <s v="OFF-AR-10002952"/>
    <x v="2"/>
    <s v="Art"/>
    <n v="26.7"/>
    <n v="26.7"/>
    <n v="0"/>
    <n v="0"/>
  </r>
  <r>
    <x v="2326"/>
    <d v="2017-11-13T00:00:00"/>
    <d v="2017-11-17T00:00:00"/>
    <x v="3"/>
    <x v="1"/>
    <x v="2"/>
    <s v="Frank Merwin"/>
    <s v="Corporate"/>
    <s v="Vancouver"/>
    <x v="6"/>
    <n v="98661"/>
    <s v="West"/>
    <s v="OFF-AR-10002956"/>
    <x v="2"/>
    <s v="Art"/>
    <n v="44.02"/>
    <n v="44.02"/>
    <n v="0"/>
    <n v="0"/>
  </r>
  <r>
    <x v="365"/>
    <d v="2018-06-11T00:00:00"/>
    <d v="2018-06-12T00:00:00"/>
    <x v="0"/>
    <x v="4"/>
    <x v="0"/>
    <s v="Becky Castell"/>
    <s v="Home Office"/>
    <s v="Peoria"/>
    <x v="18"/>
    <n v="85345"/>
    <s v="West"/>
    <s v="OFF-AR-10002956"/>
    <x v="2"/>
    <s v="Art"/>
    <n v="88.04"/>
    <n v="100"/>
    <n v="-11.959999999999994"/>
    <n v="-1.7939999999999989"/>
  </r>
  <r>
    <x v="1954"/>
    <d v="2017-07-23T00:00:00"/>
    <d v="2017-07-27T00:00:00"/>
    <x v="3"/>
    <x v="10"/>
    <x v="2"/>
    <s v="Jennifer Braxton"/>
    <s v="Home Office"/>
    <s v="Tampa"/>
    <x v="8"/>
    <n v="33614"/>
    <s v="South"/>
    <s v="OFF-AR-10002956"/>
    <x v="2"/>
    <s v="Art"/>
    <n v="35.216000000000001"/>
    <n v="35.216000000000001"/>
    <n v="0"/>
    <n v="0"/>
  </r>
  <r>
    <x v="2327"/>
    <d v="2015-09-21T00:00:00"/>
    <d v="2015-09-25T00:00:00"/>
    <x v="1"/>
    <x v="0"/>
    <x v="2"/>
    <s v="Sara Luxemburg"/>
    <s v="Home Office"/>
    <s v="New York City"/>
    <x v="5"/>
    <n v="10011"/>
    <s v="East"/>
    <s v="OFF-AR-10002956"/>
    <x v="2"/>
    <s v="Art"/>
    <n v="66.03"/>
    <n v="66.03"/>
    <n v="0"/>
    <n v="0"/>
  </r>
  <r>
    <x v="2328"/>
    <d v="2017-04-01T00:00:00"/>
    <d v="2017-04-06T00:00:00"/>
    <x v="3"/>
    <x v="8"/>
    <x v="2"/>
    <s v="Don Weiss"/>
    <s v="Corporate"/>
    <s v="New York City"/>
    <x v="5"/>
    <n v="10024"/>
    <s v="East"/>
    <s v="OFF-AR-10002956"/>
    <x v="2"/>
    <s v="Art"/>
    <n v="88.04"/>
    <n v="88.04"/>
    <n v="0"/>
    <n v="0"/>
  </r>
  <r>
    <x v="2329"/>
    <d v="2018-10-19T00:00:00"/>
    <d v="2018-10-25T00:00:00"/>
    <x v="0"/>
    <x v="9"/>
    <x v="2"/>
    <s v="Harry Marie"/>
    <s v="Home Office"/>
    <s v="Philadelphia"/>
    <x v="12"/>
    <n v="19120"/>
    <s v="East"/>
    <s v="OFF-AR-10002956"/>
    <x v="2"/>
    <s v="Art"/>
    <n v="123.256"/>
    <n v="123.256"/>
    <n v="0"/>
    <n v="0"/>
  </r>
  <r>
    <x v="1805"/>
    <d v="2017-09-04T00:00:00"/>
    <d v="2017-09-07T00:00:00"/>
    <x v="3"/>
    <x v="0"/>
    <x v="3"/>
    <s v="Delfina Latchford"/>
    <s v="Home Office"/>
    <s v="Knoxville"/>
    <x v="24"/>
    <n v="37918"/>
    <s v="South"/>
    <s v="OFF-AR-10002987"/>
    <x v="2"/>
    <s v="Art"/>
    <n v="31.744"/>
    <n v="31.744"/>
    <n v="0"/>
    <n v="0"/>
  </r>
  <r>
    <x v="1205"/>
    <d v="2016-07-09T00:00:00"/>
    <d v="2016-07-14T00:00:00"/>
    <x v="2"/>
    <x v="10"/>
    <x v="2"/>
    <s v="Brian Thompson"/>
    <s v="Home Office"/>
    <s v="Clinton"/>
    <x v="14"/>
    <n v="20735"/>
    <s v="East"/>
    <s v="OFF-AR-10002987"/>
    <x v="2"/>
    <s v="Art"/>
    <n v="79.36"/>
    <n v="79.36"/>
    <n v="0"/>
    <n v="0"/>
  </r>
  <r>
    <x v="2330"/>
    <d v="2018-07-09T00:00:00"/>
    <d v="2018-07-15T00:00:00"/>
    <x v="0"/>
    <x v="10"/>
    <x v="2"/>
    <s v="Jamie Frazer"/>
    <s v="Consumer"/>
    <s v="Manchester"/>
    <x v="25"/>
    <n v="6040"/>
    <s v="East"/>
    <s v="OFF-AR-10002987"/>
    <x v="2"/>
    <s v="Art"/>
    <n v="119.04"/>
    <n v="119.04"/>
    <n v="0"/>
    <n v="0"/>
  </r>
  <r>
    <x v="2331"/>
    <d v="2017-11-05T00:00:00"/>
    <d v="2017-11-10T00:00:00"/>
    <x v="3"/>
    <x v="1"/>
    <x v="2"/>
    <s v="Michelle Arnett"/>
    <s v="Home Office"/>
    <s v="Lawrence"/>
    <x v="33"/>
    <n v="46226"/>
    <s v="Central"/>
    <s v="OFF-AR-10002987"/>
    <x v="2"/>
    <s v="Art"/>
    <n v="39.68"/>
    <n v="39.68"/>
    <n v="0"/>
    <n v="0"/>
  </r>
  <r>
    <x v="2332"/>
    <d v="2018-09-15T00:00:00"/>
    <d v="2018-09-19T00:00:00"/>
    <x v="0"/>
    <x v="0"/>
    <x v="2"/>
    <s v="Charles Crestani"/>
    <s v="Home Office"/>
    <s v="Houston"/>
    <x v="13"/>
    <n v="77095"/>
    <s v="Central"/>
    <s v="OFF-AR-10002987"/>
    <x v="2"/>
    <s v="Art"/>
    <n v="31.744"/>
    <n v="31.744"/>
    <n v="0"/>
    <n v="0"/>
  </r>
  <r>
    <x v="1132"/>
    <d v="2018-12-14T00:00:00"/>
    <d v="2018-12-14T00:00:00"/>
    <x v="0"/>
    <x v="3"/>
    <x v="1"/>
    <s v="Dave Brooks"/>
    <s v="Home Office"/>
    <s v="Skokie"/>
    <x v="0"/>
    <n v="60076"/>
    <s v="Central"/>
    <s v="OFF-AR-10002987"/>
    <x v="2"/>
    <s v="Art"/>
    <n v="95.231999999999999"/>
    <n v="95.231999999999999"/>
    <n v="0"/>
    <n v="0"/>
  </r>
  <r>
    <x v="257"/>
    <d v="2015-09-08T00:00:00"/>
    <d v="2015-09-14T00:00:00"/>
    <x v="1"/>
    <x v="0"/>
    <x v="2"/>
    <s v="Marc Crier"/>
    <s v="Home Office"/>
    <s v="Pasco"/>
    <x v="6"/>
    <n v="99301"/>
    <s v="West"/>
    <s v="OFF-AR-10003045"/>
    <x v="2"/>
    <s v="Art"/>
    <n v="5.88"/>
    <n v="5"/>
    <n v="0.87999999999999989"/>
    <n v="0.13199999999999998"/>
  </r>
  <r>
    <x v="2333"/>
    <d v="2015-12-05T00:00:00"/>
    <d v="2015-12-10T00:00:00"/>
    <x v="1"/>
    <x v="3"/>
    <x v="2"/>
    <s v="Rob Lucas"/>
    <s v="Consumer"/>
    <s v="Los Angeles"/>
    <x v="1"/>
    <n v="90045"/>
    <s v="West"/>
    <s v="OFF-AR-10003045"/>
    <x v="2"/>
    <s v="Art"/>
    <n v="26.46"/>
    <n v="26.46"/>
    <n v="0"/>
    <n v="0"/>
  </r>
  <r>
    <x v="2334"/>
    <d v="2016-11-24T00:00:00"/>
    <d v="2016-11-28T00:00:00"/>
    <x v="2"/>
    <x v="1"/>
    <x v="2"/>
    <s v="Darren Powers"/>
    <s v="Home Office"/>
    <s v="Los Angeles"/>
    <x v="1"/>
    <n v="90004"/>
    <s v="West"/>
    <s v="OFF-AR-10003045"/>
    <x v="2"/>
    <s v="Art"/>
    <n v="14.7"/>
    <n v="18"/>
    <n v="-3.3000000000000007"/>
    <n v="-0.49500000000000011"/>
  </r>
  <r>
    <x v="2335"/>
    <d v="2017-06-26T00:00:00"/>
    <d v="2017-07-02T00:00:00"/>
    <x v="3"/>
    <x v="4"/>
    <x v="2"/>
    <s v="John Grady"/>
    <s v="Home Office"/>
    <s v="New York City"/>
    <x v="5"/>
    <n v="10024"/>
    <s v="East"/>
    <s v="OFF-AR-10003045"/>
    <x v="2"/>
    <s v="Art"/>
    <n v="14.7"/>
    <n v="18"/>
    <n v="-3.3000000000000007"/>
    <n v="-0.49500000000000011"/>
  </r>
  <r>
    <x v="559"/>
    <d v="2018-05-14T00:00:00"/>
    <d v="2018-05-17T00:00:00"/>
    <x v="0"/>
    <x v="2"/>
    <x v="0"/>
    <s v="Anthony Jacobs"/>
    <s v="Home Office"/>
    <s v="Baltimore"/>
    <x v="14"/>
    <n v="21215"/>
    <s v="East"/>
    <s v="OFF-AR-10003045"/>
    <x v="2"/>
    <s v="Art"/>
    <n v="14.7"/>
    <n v="18"/>
    <n v="-3.3000000000000007"/>
    <n v="-0.49500000000000011"/>
  </r>
  <r>
    <x v="2336"/>
    <d v="2018-04-03T00:00:00"/>
    <d v="2018-04-05T00:00:00"/>
    <x v="0"/>
    <x v="8"/>
    <x v="0"/>
    <s v="Sue Ann Reed"/>
    <s v="Home Office"/>
    <s v="Chicago"/>
    <x v="0"/>
    <n v="60653"/>
    <s v="Central"/>
    <s v="OFF-AR-10003045"/>
    <x v="2"/>
    <s v="Art"/>
    <n v="7.056"/>
    <n v="5"/>
    <n v="2.056"/>
    <n v="0.30840000000000001"/>
  </r>
  <r>
    <x v="2337"/>
    <d v="2018-10-27T00:00:00"/>
    <d v="2018-10-30T00:00:00"/>
    <x v="0"/>
    <x v="9"/>
    <x v="3"/>
    <s v="Matt Abelman"/>
    <s v="Home Office"/>
    <s v="Chicago"/>
    <x v="0"/>
    <n v="60610"/>
    <s v="Central"/>
    <s v="OFF-AR-10003045"/>
    <x v="2"/>
    <s v="Art"/>
    <n v="7.056"/>
    <n v="5"/>
    <n v="2.056"/>
    <n v="0.30840000000000001"/>
  </r>
  <r>
    <x v="2338"/>
    <d v="2015-08-27T00:00:00"/>
    <d v="2015-09-01T00:00:00"/>
    <x v="1"/>
    <x v="7"/>
    <x v="3"/>
    <s v="Zuschuss Donatelli"/>
    <s v="Home Office"/>
    <s v="San Francisco"/>
    <x v="1"/>
    <n v="94109"/>
    <s v="West"/>
    <s v="OFF-AR-10003056"/>
    <x v="2"/>
    <s v="Art"/>
    <n v="8.56"/>
    <n v="18"/>
    <n v="-9.44"/>
    <n v="-1.4159999999999999"/>
  </r>
  <r>
    <x v="1677"/>
    <d v="2017-12-08T00:00:00"/>
    <d v="2017-12-14T00:00:00"/>
    <x v="3"/>
    <x v="3"/>
    <x v="2"/>
    <s v="Stefania Perrino"/>
    <s v="Home Office"/>
    <s v="San Francisco"/>
    <x v="1"/>
    <n v="94110"/>
    <s v="West"/>
    <s v="OFF-AR-10003056"/>
    <x v="2"/>
    <s v="Art"/>
    <n v="8.56"/>
    <n v="18"/>
    <n v="-9.44"/>
    <n v="-1.4159999999999999"/>
  </r>
  <r>
    <x v="2339"/>
    <d v="2017-04-16T00:00:00"/>
    <d v="2017-04-23T00:00:00"/>
    <x v="3"/>
    <x v="8"/>
    <x v="2"/>
    <s v="Arthur Prichep"/>
    <s v="Corporate"/>
    <s v="Columbus"/>
    <x v="19"/>
    <n v="31907"/>
    <s v="South"/>
    <s v="OFF-AR-10003056"/>
    <x v="2"/>
    <s v="Art"/>
    <n v="12.84"/>
    <n v="12.84"/>
    <n v="0"/>
    <n v="0"/>
  </r>
  <r>
    <x v="2340"/>
    <d v="2015-06-21T00:00:00"/>
    <d v="2015-06-24T00:00:00"/>
    <x v="1"/>
    <x v="4"/>
    <x v="0"/>
    <s v="Raymond Messe"/>
    <s v="Home Office"/>
    <s v="Meriden"/>
    <x v="25"/>
    <n v="6450"/>
    <s v="East"/>
    <s v="OFF-AR-10003056"/>
    <x v="2"/>
    <s v="Art"/>
    <n v="21.4"/>
    <n v="18"/>
    <n v="3.3999999999999986"/>
    <n v="0.50999999999999979"/>
  </r>
  <r>
    <x v="2341"/>
    <d v="2016-11-22T00:00:00"/>
    <d v="2016-11-25T00:00:00"/>
    <x v="2"/>
    <x v="1"/>
    <x v="3"/>
    <s v="Harold Dahlen"/>
    <s v="Home Office"/>
    <s v="Cambridge"/>
    <x v="26"/>
    <n v="2138"/>
    <s v="East"/>
    <s v="OFF-AR-10003056"/>
    <x v="2"/>
    <s v="Art"/>
    <n v="17.12"/>
    <n v="18"/>
    <n v="-0.87999999999999901"/>
    <n v="-0.13199999999999984"/>
  </r>
  <r>
    <x v="2342"/>
    <d v="2018-04-28T00:00:00"/>
    <d v="2018-05-02T00:00:00"/>
    <x v="0"/>
    <x v="8"/>
    <x v="2"/>
    <s v="Matt Connell"/>
    <s v="Home Office"/>
    <s v="Philadelphia"/>
    <x v="12"/>
    <n v="19143"/>
    <s v="East"/>
    <s v="OFF-AR-10003056"/>
    <x v="2"/>
    <s v="Art"/>
    <n v="6.8479999999999999"/>
    <n v="5"/>
    <n v="1.8479999999999999"/>
    <n v="0.27719999999999995"/>
  </r>
  <r>
    <x v="2343"/>
    <d v="2017-05-19T00:00:00"/>
    <d v="2017-05-23T00:00:00"/>
    <x v="3"/>
    <x v="2"/>
    <x v="2"/>
    <s v="Roy Phan"/>
    <s v="Home Office"/>
    <s v="Lafayette"/>
    <x v="33"/>
    <n v="47905"/>
    <s v="Central"/>
    <s v="OFF-AR-10003056"/>
    <x v="1"/>
    <s v="Art"/>
    <n v="21.4"/>
    <n v="18"/>
    <n v="3.3999999999999986"/>
    <n v="0.50999999999999979"/>
  </r>
  <r>
    <x v="1892"/>
    <d v="2018-03-25T00:00:00"/>
    <d v="2018-03-26T00:00:00"/>
    <x v="0"/>
    <x v="5"/>
    <x v="0"/>
    <s v="Christina VanderZanden"/>
    <s v="Home Office"/>
    <s v="Fresno"/>
    <x v="1"/>
    <n v="93727"/>
    <s v="West"/>
    <s v="OFF-AR-10003087"/>
    <x v="2"/>
    <s v="Art"/>
    <n v="16.02"/>
    <n v="18"/>
    <n v="-1.9800000000000004"/>
    <n v="-0.29700000000000004"/>
  </r>
  <r>
    <x v="2344"/>
    <d v="2016-12-10T00:00:00"/>
    <d v="2016-12-16T00:00:00"/>
    <x v="2"/>
    <x v="3"/>
    <x v="2"/>
    <s v="Khloe Miller"/>
    <s v="Home Office"/>
    <s v="Roswell"/>
    <x v="19"/>
    <n v="30076"/>
    <s v="South"/>
    <s v="OFF-AR-10003087"/>
    <x v="2"/>
    <s v="Art"/>
    <n v="1.78"/>
    <n v="5"/>
    <n v="-3.2199999999999998"/>
    <n v="-0.48299999999999993"/>
  </r>
  <r>
    <x v="2345"/>
    <d v="2018-02-05T00:00:00"/>
    <d v="2018-02-08T00:00:00"/>
    <x v="0"/>
    <x v="11"/>
    <x v="3"/>
    <s v="Cassandra Brandow"/>
    <s v="Home Office"/>
    <s v="Waco"/>
    <x v="13"/>
    <n v="76706"/>
    <s v="Central"/>
    <s v="OFF-AR-10003087"/>
    <x v="2"/>
    <s v="Art"/>
    <n v="7.12"/>
    <n v="5"/>
    <n v="2.12"/>
    <n v="0.318"/>
  </r>
  <r>
    <x v="323"/>
    <d v="2015-11-11T00:00:00"/>
    <d v="2015-11-18T00:00:00"/>
    <x v="1"/>
    <x v="1"/>
    <x v="2"/>
    <s v="Arthur Prichep"/>
    <s v="Consumer"/>
    <s v="Los Angeles"/>
    <x v="1"/>
    <n v="90008"/>
    <s v="West"/>
    <s v="OFF-AR-10003156"/>
    <x v="2"/>
    <s v="Art"/>
    <n v="30.48"/>
    <n v="30.48"/>
    <n v="0"/>
    <n v="0"/>
  </r>
  <r>
    <x v="2346"/>
    <d v="2016-08-13T00:00:00"/>
    <d v="2016-08-20T00:00:00"/>
    <x v="2"/>
    <x v="7"/>
    <x v="2"/>
    <s v="Odella Nelson"/>
    <s v="Corporate"/>
    <s v="Yucaipa"/>
    <x v="1"/>
    <n v="92399"/>
    <s v="West"/>
    <s v="OFF-AR-10003156"/>
    <x v="2"/>
    <s v="Art"/>
    <n v="50.8"/>
    <n v="50.8"/>
    <n v="0"/>
    <n v="0"/>
  </r>
  <r>
    <x v="2347"/>
    <d v="2018-04-07T00:00:00"/>
    <d v="2018-04-11T00:00:00"/>
    <x v="0"/>
    <x v="8"/>
    <x v="2"/>
    <s v="Hallie Redmond"/>
    <s v="Home Office"/>
    <s v="Jacksonville"/>
    <x v="8"/>
    <n v="32216"/>
    <s v="South"/>
    <s v="OFF-AR-10003156"/>
    <x v="2"/>
    <s v="Art"/>
    <n v="16.256"/>
    <n v="18"/>
    <n v="-1.7439999999999998"/>
    <n v="-0.26159999999999994"/>
  </r>
  <r>
    <x v="2084"/>
    <d v="2017-04-01T00:00:00"/>
    <d v="2017-04-03T00:00:00"/>
    <x v="3"/>
    <x v="8"/>
    <x v="3"/>
    <s v="Raymond Buch"/>
    <s v="Corporate"/>
    <s v="Auburn"/>
    <x v="5"/>
    <n v="13021"/>
    <s v="East"/>
    <s v="OFF-AR-10003156"/>
    <x v="2"/>
    <s v="Art"/>
    <n v="30.48"/>
    <n v="30.48"/>
    <n v="0"/>
    <n v="0"/>
  </r>
  <r>
    <x v="2348"/>
    <d v="2016-03-02T00:00:00"/>
    <d v="2016-03-07T00:00:00"/>
    <x v="2"/>
    <x v="5"/>
    <x v="2"/>
    <s v="Pete Armstrong"/>
    <s v="Home Office"/>
    <s v="Richmond"/>
    <x v="33"/>
    <n v="47374"/>
    <s v="Central"/>
    <s v="OFF-AR-10003156"/>
    <x v="2"/>
    <s v="Art"/>
    <n v="10.16"/>
    <n v="10.16"/>
    <n v="0"/>
    <n v="0"/>
  </r>
  <r>
    <x v="2349"/>
    <d v="2018-03-06T00:00:00"/>
    <d v="2018-03-10T00:00:00"/>
    <x v="0"/>
    <x v="5"/>
    <x v="2"/>
    <s v="Frank Carlisle"/>
    <s v="Home Office"/>
    <s v="San Francisco"/>
    <x v="1"/>
    <n v="94109"/>
    <s v="West"/>
    <s v="OFF-AR-10003158"/>
    <x v="2"/>
    <s v="Art"/>
    <n v="23.88"/>
    <n v="23.88"/>
    <n v="0"/>
    <n v="0"/>
  </r>
  <r>
    <x v="2350"/>
    <d v="2018-09-13T00:00:00"/>
    <d v="2018-09-19T00:00:00"/>
    <x v="0"/>
    <x v="0"/>
    <x v="2"/>
    <s v="Speros Goranitis"/>
    <s v="Home Office"/>
    <s v="Asheville"/>
    <x v="9"/>
    <n v="28806"/>
    <s v="South"/>
    <s v="OFF-AR-10003158"/>
    <x v="2"/>
    <s v="Art"/>
    <n v="15.92"/>
    <n v="18"/>
    <n v="-2.08"/>
    <n v="-0.312"/>
  </r>
  <r>
    <x v="441"/>
    <d v="2015-07-12T00:00:00"/>
    <d v="2015-07-16T00:00:00"/>
    <x v="1"/>
    <x v="10"/>
    <x v="2"/>
    <s v="Paul Van Hugh"/>
    <s v="Home Office"/>
    <s v="League City"/>
    <x v="13"/>
    <n v="77573"/>
    <s v="Central"/>
    <s v="OFF-AR-10003158"/>
    <x v="2"/>
    <s v="Art"/>
    <n v="22.288"/>
    <n v="18"/>
    <n v="4.2880000000000003"/>
    <n v="0.64319999999999999"/>
  </r>
  <r>
    <x v="554"/>
    <d v="2018-01-01T00:00:00"/>
    <d v="2018-01-05T00:00:00"/>
    <x v="0"/>
    <x v="6"/>
    <x v="2"/>
    <s v="Janet Martin"/>
    <s v="Home Office"/>
    <s v="Huntsville"/>
    <x v="13"/>
    <n v="77340"/>
    <s v="Central"/>
    <s v="OFF-AR-10003158"/>
    <x v="2"/>
    <s v="Art"/>
    <n v="12.736000000000001"/>
    <n v="12.736000000000001"/>
    <n v="0"/>
    <n v="0"/>
  </r>
  <r>
    <x v="2351"/>
    <d v="2018-06-26T00:00:00"/>
    <d v="2018-06-27T00:00:00"/>
    <x v="0"/>
    <x v="4"/>
    <x v="0"/>
    <s v="Tracy Hopkins"/>
    <s v="Home Office"/>
    <s v="Detroit"/>
    <x v="10"/>
    <n v="48227"/>
    <s v="Central"/>
    <s v="OFF-AR-10003158"/>
    <x v="2"/>
    <s v="Art"/>
    <n v="15.92"/>
    <n v="18"/>
    <n v="-2.08"/>
    <n v="-0.312"/>
  </r>
  <r>
    <x v="1651"/>
    <d v="2015-01-27T00:00:00"/>
    <d v="2015-02-02T00:00:00"/>
    <x v="1"/>
    <x v="6"/>
    <x v="2"/>
    <s v="Ed Jacobs"/>
    <s v="Home Office"/>
    <s v="San Diego"/>
    <x v="1"/>
    <n v="92037"/>
    <s v="West"/>
    <s v="OFF-AR-10003179"/>
    <x v="2"/>
    <s v="Art"/>
    <n v="36.44"/>
    <n v="50"/>
    <n v="-13.560000000000002"/>
    <n v="-2.0340000000000003"/>
  </r>
  <r>
    <x v="2352"/>
    <d v="2015-09-25T00:00:00"/>
    <d v="2015-09-30T00:00:00"/>
    <x v="1"/>
    <x v="0"/>
    <x v="2"/>
    <s v="Barry Franz"/>
    <s v="Home Office"/>
    <s v="Aurora"/>
    <x v="7"/>
    <n v="80013"/>
    <s v="West"/>
    <s v="OFF-AR-10003179"/>
    <x v="2"/>
    <s v="Art"/>
    <n v="14.576000000000001"/>
    <n v="50"/>
    <n v="-35.423999999999999"/>
    <n v="-5.3136000000000001"/>
  </r>
  <r>
    <x v="2353"/>
    <d v="2015-11-25T00:00:00"/>
    <d v="2015-11-30T00:00:00"/>
    <x v="1"/>
    <x v="1"/>
    <x v="2"/>
    <s v="Sanjit Engle"/>
    <s v="Home Office"/>
    <s v="Springfield"/>
    <x v="23"/>
    <n v="97477"/>
    <s v="West"/>
    <s v="OFF-AR-10003179"/>
    <x v="2"/>
    <s v="Art"/>
    <n v="51.015999999999998"/>
    <n v="51.015999999999998"/>
    <n v="0"/>
    <n v="0"/>
  </r>
  <r>
    <x v="2150"/>
    <d v="2016-09-24T00:00:00"/>
    <d v="2016-09-29T00:00:00"/>
    <x v="2"/>
    <x v="0"/>
    <x v="3"/>
    <s v="Kunst Miller"/>
    <s v="Home Office"/>
    <s v="Avondale"/>
    <x v="18"/>
    <n v="85323"/>
    <s v="West"/>
    <s v="OFF-AR-10003179"/>
    <x v="2"/>
    <s v="Art"/>
    <n v="14.576000000000001"/>
    <n v="100"/>
    <n v="-85.424000000000007"/>
    <n v="-12.813600000000001"/>
  </r>
  <r>
    <x v="2354"/>
    <d v="2018-05-06T00:00:00"/>
    <d v="2018-05-09T00:00:00"/>
    <x v="0"/>
    <x v="2"/>
    <x v="0"/>
    <s v="Gary Zandusky"/>
    <s v="Home Office"/>
    <s v="Arlington"/>
    <x v="17"/>
    <n v="22204"/>
    <s v="South"/>
    <s v="OFF-AR-10003179"/>
    <x v="2"/>
    <s v="Art"/>
    <n v="54.66"/>
    <n v="54.66"/>
    <n v="0"/>
    <n v="0"/>
  </r>
  <r>
    <x v="1695"/>
    <d v="2015-09-07T00:00:00"/>
    <d v="2015-09-10T00:00:00"/>
    <x v="1"/>
    <x v="0"/>
    <x v="0"/>
    <s v="Sam Zeldin"/>
    <s v="Home Office"/>
    <s v="Houston"/>
    <x v="13"/>
    <n v="77036"/>
    <s v="Central"/>
    <s v="OFF-AR-10003179"/>
    <x v="2"/>
    <s v="Art"/>
    <n v="21.864000000000001"/>
    <n v="18"/>
    <n v="3.8640000000000008"/>
    <n v="0.57960000000000012"/>
  </r>
  <r>
    <x v="2355"/>
    <d v="2018-10-22T00:00:00"/>
    <d v="2018-10-26T00:00:00"/>
    <x v="0"/>
    <x v="9"/>
    <x v="2"/>
    <s v="Paul Stevenson"/>
    <s v="Home Office"/>
    <s v="Tulsa"/>
    <x v="30"/>
    <n v="74133"/>
    <s v="Central"/>
    <s v="OFF-AR-10003179"/>
    <x v="2"/>
    <s v="Art"/>
    <n v="36.44"/>
    <n v="36.44"/>
    <n v="0"/>
    <n v="0"/>
  </r>
  <r>
    <x v="1092"/>
    <d v="2015-03-18T00:00:00"/>
    <d v="2015-03-23T00:00:00"/>
    <x v="1"/>
    <x v="5"/>
    <x v="2"/>
    <s v="Sean Miller"/>
    <s v="Home Office"/>
    <s v="Jacksonville"/>
    <x v="8"/>
    <n v="32216"/>
    <s v="South"/>
    <s v="OFF-AR-10003183"/>
    <x v="2"/>
    <s v="Art"/>
    <n v="8.016"/>
    <n v="18"/>
    <n v="-9.984"/>
    <n v="-1.4976"/>
  </r>
  <r>
    <x v="2356"/>
    <d v="2016-01-17T00:00:00"/>
    <d v="2016-01-22T00:00:00"/>
    <x v="2"/>
    <x v="6"/>
    <x v="2"/>
    <s v="Scott Cohen"/>
    <s v="Home Office"/>
    <s v="Lawrence"/>
    <x v="26"/>
    <n v="1841"/>
    <s v="East"/>
    <s v="OFF-AR-10003183"/>
    <x v="2"/>
    <s v="Art"/>
    <n v="6.68"/>
    <n v="5"/>
    <n v="1.6799999999999997"/>
    <n v="0.25199999999999995"/>
  </r>
  <r>
    <x v="2357"/>
    <d v="2016-06-07T00:00:00"/>
    <d v="2016-06-11T00:00:00"/>
    <x v="2"/>
    <x v="4"/>
    <x v="2"/>
    <s v="Harold Dahlen"/>
    <s v="Home Office"/>
    <s v="Philadelphia"/>
    <x v="12"/>
    <n v="19143"/>
    <s v="East"/>
    <s v="OFF-AR-10003183"/>
    <x v="2"/>
    <s v="Art"/>
    <n v="8.016"/>
    <n v="18"/>
    <n v="-9.984"/>
    <n v="-1.4976"/>
  </r>
  <r>
    <x v="2358"/>
    <d v="2018-12-18T00:00:00"/>
    <d v="2018-12-22T00:00:00"/>
    <x v="0"/>
    <x v="3"/>
    <x v="2"/>
    <s v="Aaron Hawkins"/>
    <s v="Home Office"/>
    <s v="Philadelphia"/>
    <x v="12"/>
    <n v="19134"/>
    <s v="East"/>
    <s v="OFF-AR-10003183"/>
    <x v="2"/>
    <s v="Art"/>
    <n v="18.704000000000001"/>
    <n v="80"/>
    <n v="-61.295999999999999"/>
    <n v="-9.1943999999999999"/>
  </r>
  <r>
    <x v="200"/>
    <d v="2015-11-12T00:00:00"/>
    <d v="2015-11-16T00:00:00"/>
    <x v="1"/>
    <x v="1"/>
    <x v="2"/>
    <s v="Darren Budd"/>
    <s v="Home Office"/>
    <s v="Houston"/>
    <x v="13"/>
    <n v="77036"/>
    <s v="Central"/>
    <s v="OFF-AR-10003183"/>
    <x v="2"/>
    <s v="Art"/>
    <n v="2.6720000000000002"/>
    <n v="5"/>
    <n v="-2.3279999999999998"/>
    <n v="-0.34919999999999995"/>
  </r>
  <r>
    <x v="2359"/>
    <d v="2016-10-10T00:00:00"/>
    <d v="2016-10-17T00:00:00"/>
    <x v="2"/>
    <x v="9"/>
    <x v="2"/>
    <s v="David Philippe"/>
    <s v="Home Office"/>
    <s v="Chicago"/>
    <x v="0"/>
    <n v="60610"/>
    <s v="Central"/>
    <s v="OFF-AR-10003183"/>
    <x v="2"/>
    <s v="Art"/>
    <n v="8.016"/>
    <n v="18"/>
    <n v="-9.984"/>
    <n v="-1.4976"/>
  </r>
  <r>
    <x v="2170"/>
    <d v="2017-10-11T00:00:00"/>
    <d v="2017-10-15T00:00:00"/>
    <x v="3"/>
    <x v="9"/>
    <x v="2"/>
    <s v="Emily Phan"/>
    <s v="Home Office"/>
    <s v="Chicago"/>
    <x v="0"/>
    <n v="60610"/>
    <s v="Central"/>
    <s v="OFF-AR-10003183"/>
    <x v="1"/>
    <s v="Art"/>
    <n v="5.3440000000000003"/>
    <n v="5"/>
    <n v="0.34400000000000031"/>
    <n v="5.1600000000000042E-2"/>
  </r>
  <r>
    <x v="421"/>
    <d v="2018-08-17T00:00:00"/>
    <d v="2018-08-24T00:00:00"/>
    <x v="0"/>
    <x v="7"/>
    <x v="2"/>
    <s v="Emily Ducich"/>
    <s v="Home Office"/>
    <s v="Houston"/>
    <x v="13"/>
    <n v="77095"/>
    <s v="Central"/>
    <s v="OFF-AR-10003183"/>
    <x v="2"/>
    <s v="Art"/>
    <n v="8.016"/>
    <n v="18"/>
    <n v="-9.984"/>
    <n v="-1.4976"/>
  </r>
  <r>
    <x v="229"/>
    <d v="2015-07-22T00:00:00"/>
    <d v="2015-07-24T00:00:00"/>
    <x v="1"/>
    <x v="10"/>
    <x v="3"/>
    <s v="Naresj Patel"/>
    <s v="Consumer"/>
    <s v="San Francisco"/>
    <x v="1"/>
    <n v="94122"/>
    <s v="West"/>
    <s v="OFF-AR-10003190"/>
    <x v="2"/>
    <s v="Art"/>
    <n v="11.52"/>
    <n v="11.52"/>
    <n v="0"/>
    <n v="0"/>
  </r>
  <r>
    <x v="1627"/>
    <d v="2015-10-13T00:00:00"/>
    <d v="2015-10-15T00:00:00"/>
    <x v="1"/>
    <x v="9"/>
    <x v="0"/>
    <s v="Zuschuss Carroll"/>
    <s v="Consumer"/>
    <s v="Edmonds"/>
    <x v="6"/>
    <n v="98026"/>
    <s v="West"/>
    <s v="OFF-AR-10003190"/>
    <x v="2"/>
    <s v="Art"/>
    <n v="11.52"/>
    <n v="11.52"/>
    <n v="0"/>
    <n v="0"/>
  </r>
  <r>
    <x v="2360"/>
    <d v="2015-12-07T00:00:00"/>
    <d v="2015-12-10T00:00:00"/>
    <x v="1"/>
    <x v="3"/>
    <x v="0"/>
    <s v="Frank Preis"/>
    <s v="Home Office"/>
    <s v="Los Angeles"/>
    <x v="1"/>
    <n v="90049"/>
    <s v="West"/>
    <s v="OFF-AR-10003190"/>
    <x v="2"/>
    <s v="Art"/>
    <n v="8.64"/>
    <n v="18"/>
    <n v="-9.36"/>
    <n v="-1.4039999999999999"/>
  </r>
  <r>
    <x v="2361"/>
    <d v="2016-07-18T00:00:00"/>
    <d v="2016-07-21T00:00:00"/>
    <x v="2"/>
    <x v="10"/>
    <x v="0"/>
    <s v="Karen Carlisle"/>
    <s v="Home Office"/>
    <s v="New York City"/>
    <x v="5"/>
    <n v="10009"/>
    <s v="East"/>
    <s v="OFF-AR-10003190"/>
    <x v="2"/>
    <s v="Art"/>
    <n v="5.76"/>
    <n v="5"/>
    <n v="0.75999999999999979"/>
    <n v="0.11399999999999996"/>
  </r>
  <r>
    <x v="2088"/>
    <d v="2017-04-22T00:00:00"/>
    <d v="2017-04-29T00:00:00"/>
    <x v="3"/>
    <x v="8"/>
    <x v="2"/>
    <s v="Michael Moore"/>
    <s v="Home Office"/>
    <s v="Rome"/>
    <x v="5"/>
    <n v="13440"/>
    <s v="East"/>
    <s v="OFF-AR-10003190"/>
    <x v="2"/>
    <s v="Art"/>
    <n v="2.88"/>
    <n v="5"/>
    <n v="-2.12"/>
    <n v="-0.318"/>
  </r>
  <r>
    <x v="696"/>
    <d v="2016-07-12T00:00:00"/>
    <d v="2016-07-17T00:00:00"/>
    <x v="2"/>
    <x v="10"/>
    <x v="3"/>
    <s v="Rob Lucas"/>
    <s v="Home Office"/>
    <s v="Chicago"/>
    <x v="0"/>
    <n v="60610"/>
    <s v="Central"/>
    <s v="OFF-AR-10003190"/>
    <x v="2"/>
    <s v="Art"/>
    <n v="6.9119999999999999"/>
    <n v="5"/>
    <n v="1.9119999999999999"/>
    <n v="0.2868"/>
  </r>
  <r>
    <x v="2362"/>
    <d v="2016-03-22T00:00:00"/>
    <d v="2016-03-27T00:00:00"/>
    <x v="2"/>
    <x v="5"/>
    <x v="2"/>
    <s v="Fred Wasserman"/>
    <s v="Home Office"/>
    <s v="Huntsville"/>
    <x v="36"/>
    <n v="35810"/>
    <s v="South"/>
    <s v="OFF-AR-10003217"/>
    <x v="2"/>
    <s v="Art"/>
    <n v="19.559999999999999"/>
    <n v="100"/>
    <n v="-80.44"/>
    <n v="-12.065999999999999"/>
  </r>
  <r>
    <x v="1894"/>
    <d v="2017-05-03T00:00:00"/>
    <d v="2017-05-08T00:00:00"/>
    <x v="3"/>
    <x v="2"/>
    <x v="2"/>
    <s v="Christy Brittain"/>
    <s v="Corporate"/>
    <s v="Chicago"/>
    <x v="0"/>
    <n v="60653"/>
    <s v="Central"/>
    <s v="OFF-AR-10003217"/>
    <x v="2"/>
    <s v="Art"/>
    <n v="27.384"/>
    <n v="27.384"/>
    <n v="0"/>
    <n v="0"/>
  </r>
  <r>
    <x v="176"/>
    <d v="2015-07-09T00:00:00"/>
    <d v="2015-07-14T00:00:00"/>
    <x v="1"/>
    <x v="10"/>
    <x v="2"/>
    <s v="Darrin Sayre"/>
    <s v="Home Office"/>
    <s v="San Francisco"/>
    <x v="1"/>
    <n v="94122"/>
    <s v="West"/>
    <s v="OFF-AR-10003251"/>
    <x v="2"/>
    <s v="Art"/>
    <n v="5.56"/>
    <n v="5"/>
    <n v="0.55999999999999961"/>
    <n v="8.3999999999999936E-2"/>
  </r>
  <r>
    <x v="1918"/>
    <d v="2016-04-17T00:00:00"/>
    <d v="2016-04-21T00:00:00"/>
    <x v="2"/>
    <x v="8"/>
    <x v="2"/>
    <s v="George Ashbrook"/>
    <s v="Home Office"/>
    <s v="San Francisco"/>
    <x v="1"/>
    <n v="94122"/>
    <s v="West"/>
    <s v="OFF-AR-10003251"/>
    <x v="2"/>
    <s v="Art"/>
    <n v="5.56"/>
    <n v="5"/>
    <n v="0.55999999999999961"/>
    <n v="8.3999999999999936E-2"/>
  </r>
  <r>
    <x v="2363"/>
    <d v="2016-12-01T00:00:00"/>
    <d v="2016-12-06T00:00:00"/>
    <x v="2"/>
    <x v="3"/>
    <x v="2"/>
    <s v="Beth Thompson"/>
    <s v="Consumer"/>
    <s v="Seattle"/>
    <x v="6"/>
    <n v="98105"/>
    <s v="West"/>
    <s v="OFF-AR-10003251"/>
    <x v="2"/>
    <s v="Art"/>
    <n v="13.9"/>
    <n v="13.9"/>
    <n v="0"/>
    <n v="0"/>
  </r>
  <r>
    <x v="2364"/>
    <d v="2018-09-26T00:00:00"/>
    <d v="2018-09-28T00:00:00"/>
    <x v="0"/>
    <x v="0"/>
    <x v="0"/>
    <s v="Sara Luxemburg"/>
    <s v="Home Office"/>
    <s v="Salem"/>
    <x v="23"/>
    <n v="97301"/>
    <s v="West"/>
    <s v="OFF-AR-10003251"/>
    <x v="2"/>
    <s v="Art"/>
    <n v="2.2240000000000002"/>
    <n v="5"/>
    <n v="-2.7759999999999998"/>
    <n v="-0.41639999999999994"/>
  </r>
  <r>
    <x v="2365"/>
    <d v="2017-12-11T00:00:00"/>
    <d v="2017-12-17T00:00:00"/>
    <x v="3"/>
    <x v="3"/>
    <x v="2"/>
    <s v="Cynthia Arntzen"/>
    <s v="Home Office"/>
    <s v="Smyrna"/>
    <x v="24"/>
    <n v="37167"/>
    <s v="South"/>
    <s v="OFF-AR-10003251"/>
    <x v="1"/>
    <s v="Art"/>
    <n v="6.6719999999999997"/>
    <n v="5"/>
    <n v="1.6719999999999997"/>
    <n v="0.25079999999999997"/>
  </r>
  <r>
    <x v="795"/>
    <d v="2018-10-20T00:00:00"/>
    <d v="2018-10-20T00:00:00"/>
    <x v="0"/>
    <x v="9"/>
    <x v="1"/>
    <s v="Pete Takahito"/>
    <s v="Home Office"/>
    <s v="Jacksonville"/>
    <x v="8"/>
    <n v="32216"/>
    <s v="South"/>
    <s v="OFF-AR-10003251"/>
    <x v="2"/>
    <s v="Art"/>
    <n v="4.4480000000000004"/>
    <n v="5"/>
    <n v="-0.5519999999999996"/>
    <n v="-8.2799999999999943E-2"/>
  </r>
  <r>
    <x v="707"/>
    <d v="2018-09-03T00:00:00"/>
    <d v="2018-09-06T00:00:00"/>
    <x v="0"/>
    <x v="0"/>
    <x v="3"/>
    <s v="Katrina Bavinger"/>
    <s v="Home Office"/>
    <s v="New York City"/>
    <x v="5"/>
    <n v="10035"/>
    <s v="East"/>
    <s v="OFF-AR-10003251"/>
    <x v="2"/>
    <s v="Art"/>
    <n v="5.56"/>
    <n v="5"/>
    <n v="0.55999999999999961"/>
    <n v="8.3999999999999936E-2"/>
  </r>
  <r>
    <x v="2034"/>
    <d v="2015-03-25T00:00:00"/>
    <d v="2015-03-30T00:00:00"/>
    <x v="1"/>
    <x v="5"/>
    <x v="2"/>
    <s v="Christina Anderson"/>
    <s v="Home Office"/>
    <s v="San Francisco"/>
    <x v="1"/>
    <n v="94110"/>
    <s v="West"/>
    <s v="OFF-AR-10003338"/>
    <x v="2"/>
    <s v="Art"/>
    <n v="14.88"/>
    <n v="18"/>
    <n v="-3.1199999999999992"/>
    <n v="-0.46799999999999986"/>
  </r>
  <r>
    <x v="2366"/>
    <d v="2017-09-08T00:00:00"/>
    <d v="2017-09-15T00:00:00"/>
    <x v="3"/>
    <x v="0"/>
    <x v="2"/>
    <s v="Liz Preis"/>
    <s v="Home Office"/>
    <s v="Visalia"/>
    <x v="1"/>
    <n v="93277"/>
    <s v="West"/>
    <s v="OFF-AR-10003338"/>
    <x v="2"/>
    <s v="Art"/>
    <n v="14.88"/>
    <n v="18"/>
    <n v="-3.1199999999999992"/>
    <n v="-0.46799999999999986"/>
  </r>
  <r>
    <x v="2367"/>
    <d v="2017-07-16T00:00:00"/>
    <d v="2017-07-20T00:00:00"/>
    <x v="3"/>
    <x v="10"/>
    <x v="3"/>
    <s v="Jonathan Doherty"/>
    <s v="Home Office"/>
    <s v="Columbia"/>
    <x v="34"/>
    <n v="29203"/>
    <s v="South"/>
    <s v="OFF-AR-10003338"/>
    <x v="1"/>
    <s v="Art"/>
    <n v="22.32"/>
    <n v="18"/>
    <n v="4.32"/>
    <n v="0.64800000000000002"/>
  </r>
  <r>
    <x v="559"/>
    <d v="2018-05-14T00:00:00"/>
    <d v="2018-05-17T00:00:00"/>
    <x v="0"/>
    <x v="2"/>
    <x v="0"/>
    <s v="Anthony Jacobs"/>
    <s v="Home Office"/>
    <s v="Baltimore"/>
    <x v="14"/>
    <n v="21215"/>
    <s v="East"/>
    <s v="OFF-AR-10003338"/>
    <x v="2"/>
    <s v="Art"/>
    <n v="37.200000000000003"/>
    <n v="37.200000000000003"/>
    <n v="0"/>
    <n v="0"/>
  </r>
  <r>
    <x v="2368"/>
    <d v="2018-09-10T00:00:00"/>
    <d v="2018-09-13T00:00:00"/>
    <x v="0"/>
    <x v="0"/>
    <x v="0"/>
    <s v="Alex Russell"/>
    <s v="Home Office"/>
    <s v="Lawrence"/>
    <x v="26"/>
    <n v="1841"/>
    <s v="East"/>
    <s v="OFF-AR-10003338"/>
    <x v="2"/>
    <s v="Art"/>
    <n v="14.88"/>
    <n v="18"/>
    <n v="-3.1199999999999992"/>
    <n v="-0.46799999999999986"/>
  </r>
  <r>
    <x v="598"/>
    <d v="2018-03-13T00:00:00"/>
    <d v="2018-03-13T00:00:00"/>
    <x v="0"/>
    <x v="5"/>
    <x v="1"/>
    <s v="Stephanie Ulpright"/>
    <s v="Home Office"/>
    <s v="Chicago"/>
    <x v="0"/>
    <n v="60610"/>
    <s v="Central"/>
    <s v="OFF-AR-10003338"/>
    <x v="2"/>
    <s v="Art"/>
    <n v="29.76"/>
    <n v="29.76"/>
    <n v="0"/>
    <n v="0"/>
  </r>
  <r>
    <x v="2369"/>
    <d v="2018-08-27T00:00:00"/>
    <d v="2018-08-30T00:00:00"/>
    <x v="0"/>
    <x v="7"/>
    <x v="0"/>
    <s v="Sanjit Engle"/>
    <s v="Home Office"/>
    <s v="Dallas"/>
    <x v="13"/>
    <n v="75220"/>
    <s v="Central"/>
    <s v="OFF-AR-10003338"/>
    <x v="2"/>
    <s v="Art"/>
    <n v="5.952"/>
    <n v="5"/>
    <n v="0.95199999999999996"/>
    <n v="0.14279999999999998"/>
  </r>
  <r>
    <x v="2069"/>
    <d v="2018-04-27T00:00:00"/>
    <d v="2018-04-29T00:00:00"/>
    <x v="0"/>
    <x v="8"/>
    <x v="0"/>
    <s v="Arthur Prichep"/>
    <s v="Home Office"/>
    <s v="Los Angeles"/>
    <x v="1"/>
    <n v="90045"/>
    <s v="West"/>
    <s v="OFF-AR-10003373"/>
    <x v="2"/>
    <s v="Art"/>
    <n v="123.92"/>
    <n v="100"/>
    <n v="23.92"/>
    <n v="3.5880000000000001"/>
  </r>
  <r>
    <x v="2370"/>
    <d v="2017-05-28T00:00:00"/>
    <d v="2017-06-04T00:00:00"/>
    <x v="3"/>
    <x v="2"/>
    <x v="2"/>
    <s v="Valerie Dominguez"/>
    <s v="Corporate"/>
    <s v="Jackson"/>
    <x v="29"/>
    <n v="39212"/>
    <s v="South"/>
    <s v="OFF-AR-10003373"/>
    <x v="2"/>
    <s v="Art"/>
    <n v="185.88"/>
    <n v="185.88"/>
    <n v="0"/>
    <n v="0"/>
  </r>
  <r>
    <x v="2371"/>
    <d v="2015-12-28T00:00:00"/>
    <d v="2015-12-30T00:00:00"/>
    <x v="1"/>
    <x v="3"/>
    <x v="0"/>
    <s v="Sung Pak"/>
    <s v="Home Office"/>
    <s v="Philadelphia"/>
    <x v="12"/>
    <n v="19143"/>
    <s v="East"/>
    <s v="OFF-AR-10003373"/>
    <x v="2"/>
    <s v="Art"/>
    <n v="99.135999999999996"/>
    <n v="99.135999999999996"/>
    <n v="0"/>
    <n v="0"/>
  </r>
  <r>
    <x v="2133"/>
    <d v="2016-05-14T00:00:00"/>
    <d v="2016-05-17T00:00:00"/>
    <x v="2"/>
    <x v="2"/>
    <x v="0"/>
    <s v="Jesus Ocampo"/>
    <s v="Home Office"/>
    <s v="Chester"/>
    <x v="12"/>
    <n v="19013"/>
    <s v="East"/>
    <s v="OFF-AR-10003373"/>
    <x v="2"/>
    <s v="Art"/>
    <n v="198.27199999999999"/>
    <n v="198.27199999999999"/>
    <n v="0"/>
    <n v="0"/>
  </r>
  <r>
    <x v="613"/>
    <d v="2017-11-11T00:00:00"/>
    <d v="2017-11-16T00:00:00"/>
    <x v="3"/>
    <x v="1"/>
    <x v="2"/>
    <s v="Edward Becker"/>
    <s v="Corporate"/>
    <s v="New York City"/>
    <x v="5"/>
    <n v="10011"/>
    <s v="East"/>
    <s v="OFF-AR-10003373"/>
    <x v="2"/>
    <s v="Art"/>
    <n v="92.94"/>
    <n v="92.94"/>
    <n v="0"/>
    <n v="0"/>
  </r>
  <r>
    <x v="239"/>
    <d v="2016-04-18T00:00:00"/>
    <d v="2016-04-22T00:00:00"/>
    <x v="2"/>
    <x v="8"/>
    <x v="3"/>
    <s v="Michael Paige"/>
    <s v="Home Office"/>
    <s v="Mcallen"/>
    <x v="13"/>
    <n v="78501"/>
    <s v="Central"/>
    <s v="OFF-AR-10003373"/>
    <x v="2"/>
    <s v="Art"/>
    <n v="74.352000000000004"/>
    <n v="74.352000000000004"/>
    <n v="0"/>
    <n v="0"/>
  </r>
  <r>
    <x v="1087"/>
    <d v="2018-11-19T00:00:00"/>
    <d v="2018-11-21T00:00:00"/>
    <x v="0"/>
    <x v="1"/>
    <x v="3"/>
    <s v="Aimee Bixby"/>
    <s v="Home Office"/>
    <s v="Carrollton"/>
    <x v="13"/>
    <n v="75007"/>
    <s v="Central"/>
    <s v="OFF-AR-10003373"/>
    <x v="2"/>
    <s v="Art"/>
    <n v="99.135999999999996"/>
    <n v="99.135999999999996"/>
    <n v="0"/>
    <n v="0"/>
  </r>
  <r>
    <x v="2372"/>
    <d v="2015-12-22T00:00:00"/>
    <d v="2015-12-26T00:00:00"/>
    <x v="1"/>
    <x v="3"/>
    <x v="2"/>
    <s v="Khloe Miller"/>
    <s v="Home Office"/>
    <s v="San Jose"/>
    <x v="1"/>
    <n v="95123"/>
    <s v="West"/>
    <s v="OFF-AR-10003394"/>
    <x v="2"/>
    <s v="Art"/>
    <n v="11.76"/>
    <n v="11.76"/>
    <n v="0"/>
    <n v="0"/>
  </r>
  <r>
    <x v="2373"/>
    <d v="2017-11-03T00:00:00"/>
    <d v="2017-11-07T00:00:00"/>
    <x v="3"/>
    <x v="1"/>
    <x v="2"/>
    <s v="Sarah Foster"/>
    <s v="Home Office"/>
    <s v="Marysville"/>
    <x v="6"/>
    <n v="98270"/>
    <s v="West"/>
    <s v="OFF-AR-10003394"/>
    <x v="2"/>
    <s v="Art"/>
    <n v="8.82"/>
    <n v="18"/>
    <n v="-9.18"/>
    <n v="-1.377"/>
  </r>
  <r>
    <x v="2374"/>
    <d v="2018-11-21T00:00:00"/>
    <d v="2018-11-25T00:00:00"/>
    <x v="0"/>
    <x v="1"/>
    <x v="2"/>
    <s v="Patrick Jones"/>
    <s v="Home Office"/>
    <s v="San Francisco"/>
    <x v="1"/>
    <n v="94122"/>
    <s v="West"/>
    <s v="OFF-AR-10003394"/>
    <x v="2"/>
    <s v="Art"/>
    <n v="11.76"/>
    <n v="11.76"/>
    <n v="0"/>
    <n v="0"/>
  </r>
  <r>
    <x v="2375"/>
    <d v="2017-11-11T00:00:00"/>
    <d v="2017-11-15T00:00:00"/>
    <x v="3"/>
    <x v="1"/>
    <x v="2"/>
    <s v="Sung Chung"/>
    <s v="Corporate"/>
    <s v="Arlington Heights"/>
    <x v="0"/>
    <n v="60004"/>
    <s v="Central"/>
    <s v="OFF-AR-10003394"/>
    <x v="2"/>
    <s v="Art"/>
    <n v="14.112"/>
    <n v="14.112"/>
    <n v="0"/>
    <n v="0"/>
  </r>
  <r>
    <x v="1890"/>
    <d v="2017-11-12T00:00:00"/>
    <d v="2017-11-15T00:00:00"/>
    <x v="3"/>
    <x v="1"/>
    <x v="3"/>
    <s v="Frank Hawley"/>
    <s v="Home Office"/>
    <s v="La Porte"/>
    <x v="33"/>
    <n v="46350"/>
    <s v="Central"/>
    <s v="OFF-AR-10003394"/>
    <x v="1"/>
    <s v="Art"/>
    <n v="20.58"/>
    <n v="18"/>
    <n v="2.5799999999999983"/>
    <n v="0.38699999999999973"/>
  </r>
  <r>
    <x v="99"/>
    <d v="2016-12-24T00:00:00"/>
    <d v="2016-12-28T00:00:00"/>
    <x v="2"/>
    <x v="3"/>
    <x v="2"/>
    <s v="Jim Radford"/>
    <s v="Consumer"/>
    <s v="Colorado Springs"/>
    <x v="7"/>
    <n v="80906"/>
    <s v="West"/>
    <s v="OFF-AR-10003405"/>
    <x v="2"/>
    <s v="Art"/>
    <n v="14.04"/>
    <n v="14.04"/>
    <n v="0"/>
    <n v="0"/>
  </r>
  <r>
    <x v="2376"/>
    <d v="2018-05-30T00:00:00"/>
    <d v="2018-06-03T00:00:00"/>
    <x v="0"/>
    <x v="2"/>
    <x v="2"/>
    <s v="Kelly Andreada"/>
    <s v="Home Office"/>
    <s v="San Diego"/>
    <x v="1"/>
    <n v="92037"/>
    <s v="West"/>
    <s v="OFF-AR-10003405"/>
    <x v="2"/>
    <s v="Art"/>
    <n v="35.1"/>
    <n v="35.1"/>
    <n v="0"/>
    <n v="0"/>
  </r>
  <r>
    <x v="2377"/>
    <d v="2015-06-29T00:00:00"/>
    <d v="2015-07-06T00:00:00"/>
    <x v="1"/>
    <x v="4"/>
    <x v="2"/>
    <s v="Dan Lawera"/>
    <s v="Home Office"/>
    <s v="Cincinnati"/>
    <x v="22"/>
    <n v="45231"/>
    <s v="East"/>
    <s v="OFF-AR-10003405"/>
    <x v="2"/>
    <s v="Art"/>
    <n v="32.76"/>
    <n v="32.76"/>
    <n v="0"/>
    <n v="0"/>
  </r>
  <r>
    <x v="2378"/>
    <d v="2017-11-24T00:00:00"/>
    <d v="2017-11-26T00:00:00"/>
    <x v="3"/>
    <x v="1"/>
    <x v="3"/>
    <s v="Neola Schneider"/>
    <s v="Corporate"/>
    <s v="Dallas"/>
    <x v="13"/>
    <n v="75217"/>
    <s v="Central"/>
    <s v="OFF-AR-10003405"/>
    <x v="2"/>
    <s v="Art"/>
    <n v="14.04"/>
    <n v="14.04"/>
    <n v="0"/>
    <n v="0"/>
  </r>
  <r>
    <x v="2379"/>
    <d v="2018-07-21T00:00:00"/>
    <d v="2018-07-25T00:00:00"/>
    <x v="0"/>
    <x v="10"/>
    <x v="3"/>
    <s v="Anthony Rawles"/>
    <s v="Home Office"/>
    <s v="Concord"/>
    <x v="1"/>
    <n v="94521"/>
    <s v="West"/>
    <s v="OFF-AR-10003469"/>
    <x v="2"/>
    <s v="Art"/>
    <n v="3.52"/>
    <n v="100"/>
    <n v="-96.48"/>
    <n v="-14.472"/>
  </r>
  <r>
    <x v="1164"/>
    <d v="2018-11-02T00:00:00"/>
    <d v="2018-11-04T00:00:00"/>
    <x v="0"/>
    <x v="1"/>
    <x v="3"/>
    <s v="Nancy Lomonaco"/>
    <s v="Home Office"/>
    <s v="Danville"/>
    <x v="1"/>
    <n v="94526"/>
    <s v="West"/>
    <s v="OFF-AR-10003469"/>
    <x v="2"/>
    <s v="Art"/>
    <n v="8.8000000000000007"/>
    <n v="18"/>
    <n v="-9.1999999999999993"/>
    <n v="-1.38"/>
  </r>
  <r>
    <x v="2380"/>
    <d v="2015-09-20T00:00:00"/>
    <d v="2015-09-25T00:00:00"/>
    <x v="1"/>
    <x v="0"/>
    <x v="2"/>
    <s v="Dorothy Badders"/>
    <s v="Home Office"/>
    <s v="Jacksonville"/>
    <x v="8"/>
    <n v="32216"/>
    <s v="South"/>
    <s v="OFF-AR-10003469"/>
    <x v="2"/>
    <s v="Art"/>
    <n v="2.8159999999999998"/>
    <n v="5"/>
    <n v="-2.1840000000000002"/>
    <n v="-0.3276"/>
  </r>
  <r>
    <x v="1255"/>
    <d v="2017-09-04T00:00:00"/>
    <d v="2017-09-08T00:00:00"/>
    <x v="3"/>
    <x v="0"/>
    <x v="2"/>
    <s v="Anna Andreadi"/>
    <s v="Home Office"/>
    <s v="Georgetown"/>
    <x v="21"/>
    <n v="40324"/>
    <s v="South"/>
    <s v="OFF-AR-10003469"/>
    <x v="1"/>
    <s v="Art"/>
    <n v="5.28"/>
    <n v="5"/>
    <n v="0.28000000000000025"/>
    <n v="4.2000000000000037E-2"/>
  </r>
  <r>
    <x v="686"/>
    <d v="2015-09-08T00:00:00"/>
    <d v="2015-09-13T00:00:00"/>
    <x v="1"/>
    <x v="0"/>
    <x v="2"/>
    <s v="Paul Prost"/>
    <s v="Home Office"/>
    <s v="New York City"/>
    <x v="5"/>
    <n v="10009"/>
    <s v="East"/>
    <s v="OFF-AR-10003469"/>
    <x v="2"/>
    <s v="Art"/>
    <n v="3.52"/>
    <n v="5"/>
    <n v="-1.48"/>
    <n v="-0.222"/>
  </r>
  <r>
    <x v="1687"/>
    <d v="2015-09-29T00:00:00"/>
    <d v="2015-10-03T00:00:00"/>
    <x v="1"/>
    <x v="0"/>
    <x v="2"/>
    <s v="Suzanne McNair"/>
    <s v="Home Office"/>
    <s v="Philadelphia"/>
    <x v="12"/>
    <n v="19134"/>
    <s v="East"/>
    <s v="OFF-AR-10003469"/>
    <x v="2"/>
    <s v="Art"/>
    <n v="4.2240000000000002"/>
    <n v="5"/>
    <n v="-0.7759999999999998"/>
    <n v="-0.11639999999999996"/>
  </r>
  <r>
    <x v="1794"/>
    <d v="2015-06-20T00:00:00"/>
    <d v="2015-06-27T00:00:00"/>
    <x v="1"/>
    <x v="4"/>
    <x v="2"/>
    <s v="Corey-Lock"/>
    <s v="Home Office"/>
    <s v="Lawton"/>
    <x v="30"/>
    <n v="73505"/>
    <s v="Central"/>
    <s v="OFF-AR-10003469"/>
    <x v="2"/>
    <s v="Art"/>
    <n v="3.52"/>
    <n v="5"/>
    <n v="-1.48"/>
    <n v="-0.222"/>
  </r>
  <r>
    <x v="242"/>
    <d v="2017-06-12T00:00:00"/>
    <d v="2017-06-16T00:00:00"/>
    <x v="3"/>
    <x v="4"/>
    <x v="3"/>
    <s v="Arthur Wiediger"/>
    <s v="Home Office"/>
    <s v="Houston"/>
    <x v="13"/>
    <n v="77070"/>
    <s v="Central"/>
    <s v="OFF-AR-10003469"/>
    <x v="2"/>
    <s v="Art"/>
    <n v="11.263999999999999"/>
    <n v="18"/>
    <n v="-6.7360000000000007"/>
    <n v="-1.0104"/>
  </r>
  <r>
    <x v="2381"/>
    <d v="2017-01-23T00:00:00"/>
    <d v="2017-01-27T00:00:00"/>
    <x v="3"/>
    <x v="6"/>
    <x v="2"/>
    <s v="Claudia Bergmann"/>
    <s v="Home Office"/>
    <s v="Burlington"/>
    <x v="32"/>
    <m/>
    <s v="East"/>
    <s v="OFF-AR-10003477"/>
    <x v="2"/>
    <s v="Art"/>
    <n v="8.0399999999999991"/>
    <n v="18"/>
    <n v="-9.9600000000000009"/>
    <n v="-1.494"/>
  </r>
  <r>
    <x v="2076"/>
    <d v="2015-06-25T00:00:00"/>
    <d v="2015-06-27T00:00:00"/>
    <x v="1"/>
    <x v="4"/>
    <x v="3"/>
    <s v="Grace Kelly"/>
    <s v="Corporate"/>
    <s v="Salem"/>
    <x v="23"/>
    <n v="97301"/>
    <s v="West"/>
    <s v="OFF-AR-10003478"/>
    <x v="2"/>
    <s v="Art"/>
    <n v="71.632000000000005"/>
    <n v="71.632000000000005"/>
    <n v="0"/>
    <n v="0"/>
  </r>
  <r>
    <x v="2382"/>
    <d v="2015-04-16T00:00:00"/>
    <d v="2015-04-20T00:00:00"/>
    <x v="1"/>
    <x v="8"/>
    <x v="2"/>
    <s v="Stephanie Phelps"/>
    <s v="Home Office"/>
    <s v="Wilmington"/>
    <x v="9"/>
    <n v="28403"/>
    <s v="South"/>
    <s v="OFF-AR-10003478"/>
    <x v="2"/>
    <s v="Art"/>
    <n v="39.072000000000003"/>
    <n v="39.072000000000003"/>
    <n v="0"/>
    <n v="0"/>
  </r>
  <r>
    <x v="2383"/>
    <d v="2015-01-05T00:00:00"/>
    <d v="2015-01-12T00:00:00"/>
    <x v="1"/>
    <x v="6"/>
    <x v="2"/>
    <s v="Mick Brown"/>
    <s v="Home Office"/>
    <s v="Philadelphia"/>
    <x v="12"/>
    <n v="19143"/>
    <s v="East"/>
    <s v="OFF-AR-10003478"/>
    <x v="2"/>
    <s v="Art"/>
    <n v="19.536000000000001"/>
    <n v="18"/>
    <n v="1.5360000000000014"/>
    <n v="0.23040000000000019"/>
  </r>
  <r>
    <x v="90"/>
    <d v="2018-09-15T00:00:00"/>
    <d v="2018-09-17T00:00:00"/>
    <x v="0"/>
    <x v="0"/>
    <x v="3"/>
    <s v="Carl Ludwig"/>
    <s v="Home Office"/>
    <s v="Everett"/>
    <x v="26"/>
    <n v="2149"/>
    <s v="East"/>
    <s v="OFF-AR-10003478"/>
    <x v="2"/>
    <s v="Art"/>
    <n v="16.28"/>
    <n v="18"/>
    <n v="-1.7199999999999989"/>
    <n v="-0.25799999999999984"/>
  </r>
  <r>
    <x v="2384"/>
    <d v="2015-03-22T00:00:00"/>
    <d v="2015-03-22T00:00:00"/>
    <x v="1"/>
    <x v="5"/>
    <x v="1"/>
    <s v="Vivian Mathis"/>
    <s v="Home Office"/>
    <s v="Portage"/>
    <x v="33"/>
    <n v="46368"/>
    <s v="Central"/>
    <s v="OFF-AR-10003478"/>
    <x v="2"/>
    <s v="Art"/>
    <n v="16.28"/>
    <n v="18"/>
    <n v="-1.7199999999999989"/>
    <n v="-0.25799999999999984"/>
  </r>
  <r>
    <x v="1285"/>
    <d v="2018-10-02T00:00:00"/>
    <d v="2018-10-06T00:00:00"/>
    <x v="0"/>
    <x v="9"/>
    <x v="2"/>
    <s v="Roland Fjeld"/>
    <s v="Home Office"/>
    <s v="Trenton"/>
    <x v="10"/>
    <n v="48183"/>
    <s v="Central"/>
    <s v="OFF-AR-10003478"/>
    <x v="2"/>
    <s v="Art"/>
    <n v="56.98"/>
    <n v="56.98"/>
    <n v="0"/>
    <n v="0"/>
  </r>
  <r>
    <x v="2385"/>
    <d v="2015-07-20T00:00:00"/>
    <d v="2015-07-23T00:00:00"/>
    <x v="1"/>
    <x v="10"/>
    <x v="0"/>
    <s v="Jonathan Doherty"/>
    <s v="Home Office"/>
    <s v="Riverside"/>
    <x v="1"/>
    <n v="92503"/>
    <s v="West"/>
    <s v="OFF-AR-10003481"/>
    <x v="2"/>
    <s v="Art"/>
    <n v="13.12"/>
    <n v="13.12"/>
    <n v="0"/>
    <n v="0"/>
  </r>
  <r>
    <x v="2386"/>
    <d v="2017-09-22T00:00:00"/>
    <d v="2017-09-28T00:00:00"/>
    <x v="3"/>
    <x v="0"/>
    <x v="2"/>
    <s v="Pierre Wener"/>
    <s v="Home Office"/>
    <s v="Philadelphia"/>
    <x v="12"/>
    <n v="19140"/>
    <s v="East"/>
    <s v="OFF-AR-10003481"/>
    <x v="2"/>
    <s v="Art"/>
    <n v="7.8719999999999999"/>
    <n v="18"/>
    <n v="-10.128"/>
    <n v="-1.5191999999999999"/>
  </r>
  <r>
    <x v="239"/>
    <d v="2016-04-18T00:00:00"/>
    <d v="2016-04-22T00:00:00"/>
    <x v="2"/>
    <x v="8"/>
    <x v="3"/>
    <s v="Michael Paige"/>
    <s v="Home Office"/>
    <s v="Mcallen"/>
    <x v="13"/>
    <n v="78501"/>
    <s v="Central"/>
    <s v="OFF-AR-10003481"/>
    <x v="2"/>
    <s v="Art"/>
    <n v="7.8719999999999999"/>
    <n v="18"/>
    <n v="-10.128"/>
    <n v="-1.5191999999999999"/>
  </r>
  <r>
    <x v="2387"/>
    <d v="2017-11-22T00:00:00"/>
    <d v="2017-11-27T00:00:00"/>
    <x v="3"/>
    <x v="1"/>
    <x v="2"/>
    <s v="Jeremy Ellison"/>
    <s v="Corporate"/>
    <s v="Houston"/>
    <x v="13"/>
    <n v="77095"/>
    <s v="Central"/>
    <s v="OFF-AR-10003481"/>
    <x v="2"/>
    <s v="Art"/>
    <n v="23.616"/>
    <n v="23.616"/>
    <n v="0"/>
    <n v="0"/>
  </r>
  <r>
    <x v="2388"/>
    <d v="2018-01-22T00:00:00"/>
    <d v="2018-01-25T00:00:00"/>
    <x v="0"/>
    <x v="6"/>
    <x v="3"/>
    <s v="Edward Hooks"/>
    <s v="Home Office"/>
    <s v="Chicago"/>
    <x v="0"/>
    <n v="60623"/>
    <s v="Central"/>
    <s v="OFF-AR-10003481"/>
    <x v="2"/>
    <s v="Art"/>
    <n v="7.8719999999999999"/>
    <n v="18"/>
    <n v="-10.128"/>
    <n v="-1.5191999999999999"/>
  </r>
  <r>
    <x v="1086"/>
    <d v="2018-05-11T00:00:00"/>
    <d v="2018-05-17T00:00:00"/>
    <x v="0"/>
    <x v="2"/>
    <x v="2"/>
    <s v="Julie Kriz"/>
    <s v="Home Office"/>
    <s v="Austin"/>
    <x v="13"/>
    <n v="78745"/>
    <s v="Central"/>
    <s v="OFF-AR-10003481"/>
    <x v="2"/>
    <s v="Art"/>
    <n v="5.2480000000000002"/>
    <n v="5"/>
    <n v="0.24800000000000022"/>
    <n v="3.7200000000000032E-2"/>
  </r>
  <r>
    <x v="2389"/>
    <d v="2015-04-26T00:00:00"/>
    <d v="2015-04-30T00:00:00"/>
    <x v="1"/>
    <x v="8"/>
    <x v="2"/>
    <s v="Marc Harrigan"/>
    <s v="Home Office"/>
    <s v="Los Angeles"/>
    <x v="1"/>
    <n v="90036"/>
    <s v="West"/>
    <s v="OFF-AR-10003504"/>
    <x v="2"/>
    <s v="Art"/>
    <n v="21.4"/>
    <n v="18"/>
    <n v="3.3999999999999986"/>
    <n v="0.50999999999999979"/>
  </r>
  <r>
    <x v="2390"/>
    <d v="2018-01-15T00:00:00"/>
    <d v="2018-01-19T00:00:00"/>
    <x v="0"/>
    <x v="6"/>
    <x v="2"/>
    <s v="Tonja Turnell"/>
    <s v="Home Office"/>
    <s v="Los Angeles"/>
    <x v="1"/>
    <n v="90008"/>
    <s v="West"/>
    <s v="OFF-AR-10003504"/>
    <x v="2"/>
    <s v="Art"/>
    <n v="21.4"/>
    <n v="18"/>
    <n v="3.3999999999999986"/>
    <n v="0.50999999999999979"/>
  </r>
  <r>
    <x v="2391"/>
    <d v="2018-11-14T00:00:00"/>
    <d v="2018-11-19T00:00:00"/>
    <x v="0"/>
    <x v="1"/>
    <x v="2"/>
    <s v="Joe Elijah"/>
    <s v="Home Office"/>
    <s v="Los Angeles"/>
    <x v="1"/>
    <n v="90049"/>
    <s v="West"/>
    <s v="OFF-AR-10003504"/>
    <x v="2"/>
    <s v="Art"/>
    <n v="34.24"/>
    <n v="34.24"/>
    <n v="0"/>
    <n v="0"/>
  </r>
  <r>
    <x v="2392"/>
    <d v="2016-05-31T00:00:00"/>
    <d v="2016-05-31T00:00:00"/>
    <x v="2"/>
    <x v="2"/>
    <x v="1"/>
    <s v="Muhammed Lee"/>
    <s v="Home Office"/>
    <s v="Fayetteville"/>
    <x v="9"/>
    <n v="28314"/>
    <s v="South"/>
    <s v="OFF-AR-10003504"/>
    <x v="2"/>
    <s v="Art"/>
    <n v="10.272"/>
    <n v="10.272"/>
    <n v="0"/>
    <n v="0"/>
  </r>
  <r>
    <x v="2393"/>
    <d v="2018-11-26T00:00:00"/>
    <d v="2018-11-30T00:00:00"/>
    <x v="0"/>
    <x v="1"/>
    <x v="2"/>
    <s v="Adam Hart"/>
    <s v="Home Office"/>
    <s v="Atlanta"/>
    <x v="19"/>
    <n v="30318"/>
    <s v="South"/>
    <s v="OFF-AR-10003504"/>
    <x v="2"/>
    <s v="Art"/>
    <n v="12.84"/>
    <n v="80"/>
    <n v="-67.16"/>
    <n v="-10.074"/>
  </r>
  <r>
    <x v="2394"/>
    <d v="2016-09-24T00:00:00"/>
    <d v="2016-09-24T00:00:00"/>
    <x v="2"/>
    <x v="0"/>
    <x v="1"/>
    <s v="Maria Bertelson"/>
    <s v="Home Office"/>
    <s v="Columbus"/>
    <x v="22"/>
    <n v="43229"/>
    <s v="East"/>
    <s v="OFF-AR-10003504"/>
    <x v="2"/>
    <s v="Art"/>
    <n v="17.12"/>
    <n v="18"/>
    <n v="-0.87999999999999901"/>
    <n v="-0.13199999999999984"/>
  </r>
  <r>
    <x v="2395"/>
    <d v="2018-05-12T00:00:00"/>
    <d v="2018-05-19T00:00:00"/>
    <x v="0"/>
    <x v="2"/>
    <x v="2"/>
    <s v="Julie Prescott"/>
    <s v="Home Office"/>
    <s v="Springfield"/>
    <x v="22"/>
    <n v="45503"/>
    <s v="East"/>
    <s v="OFF-AR-10003504"/>
    <x v="2"/>
    <s v="Art"/>
    <n v="10.272"/>
    <n v="10.272"/>
    <n v="0"/>
    <n v="0"/>
  </r>
  <r>
    <x v="115"/>
    <d v="2015-01-13T00:00:00"/>
    <d v="2015-01-18T00:00:00"/>
    <x v="1"/>
    <x v="6"/>
    <x v="2"/>
    <s v="Brian Dahlen"/>
    <s v="Home Office"/>
    <s v="San Francisco"/>
    <x v="1"/>
    <n v="94109"/>
    <s v="West"/>
    <s v="OFF-AR-10003514"/>
    <x v="2"/>
    <s v="Art"/>
    <n v="19.899999999999999"/>
    <n v="100"/>
    <n v="-80.099999999999994"/>
    <n v="-12.014999999999999"/>
  </r>
  <r>
    <x v="2396"/>
    <d v="2015-05-21T00:00:00"/>
    <d v="2015-05-25T00:00:00"/>
    <x v="1"/>
    <x v="2"/>
    <x v="2"/>
    <s v="Bradley Talbott"/>
    <s v="Home Office"/>
    <s v="San Diego"/>
    <x v="1"/>
    <n v="92037"/>
    <s v="West"/>
    <s v="OFF-AR-10003514"/>
    <x v="2"/>
    <s v="Art"/>
    <n v="31.84"/>
    <n v="100"/>
    <n v="-68.16"/>
    <n v="-10.223999999999998"/>
  </r>
  <r>
    <x v="2268"/>
    <d v="2018-06-24T00:00:00"/>
    <d v="2018-07-01T00:00:00"/>
    <x v="0"/>
    <x v="4"/>
    <x v="2"/>
    <s v="Nicole Hansen"/>
    <s v="Home Office"/>
    <s v="Pomona"/>
    <x v="1"/>
    <n v="91767"/>
    <s v="West"/>
    <s v="OFF-AR-10003514"/>
    <x v="2"/>
    <s v="Art"/>
    <n v="35.82"/>
    <n v="35.82"/>
    <n v="0"/>
    <n v="0"/>
  </r>
  <r>
    <x v="545"/>
    <d v="2018-10-30T00:00:00"/>
    <d v="2018-11-05T00:00:00"/>
    <x v="0"/>
    <x v="9"/>
    <x v="2"/>
    <s v="Jamie Kunitz"/>
    <s v="Home Office"/>
    <s v="San Francisco"/>
    <x v="1"/>
    <n v="94122"/>
    <s v="West"/>
    <s v="OFF-AR-10003514"/>
    <x v="2"/>
    <s v="Art"/>
    <n v="19.899999999999999"/>
    <n v="18"/>
    <n v="1.8999999999999986"/>
    <n v="0.28499999999999975"/>
  </r>
  <r>
    <x v="2397"/>
    <d v="2017-05-09T00:00:00"/>
    <d v="2017-05-12T00:00:00"/>
    <x v="3"/>
    <x v="2"/>
    <x v="3"/>
    <s v="Thea Hendricks"/>
    <s v="Corporate"/>
    <s v="Salem"/>
    <x v="17"/>
    <n v="24153"/>
    <s v="South"/>
    <s v="OFF-AR-10003514"/>
    <x v="2"/>
    <s v="Art"/>
    <n v="27.86"/>
    <n v="27.86"/>
    <n v="0"/>
    <n v="0"/>
  </r>
  <r>
    <x v="2398"/>
    <d v="2018-07-03T00:00:00"/>
    <d v="2018-07-04T00:00:00"/>
    <x v="0"/>
    <x v="10"/>
    <x v="0"/>
    <s v="Yana Sorensen"/>
    <s v="Corporate"/>
    <s v="Burlington"/>
    <x v="9"/>
    <n v="27217"/>
    <s v="South"/>
    <s v="OFF-AR-10003514"/>
    <x v="2"/>
    <s v="Art"/>
    <n v="9.5519999999999996"/>
    <n v="9.5519999999999996"/>
    <n v="0"/>
    <n v="0"/>
  </r>
  <r>
    <x v="88"/>
    <d v="2016-10-12T00:00:00"/>
    <d v="2016-10-14T00:00:00"/>
    <x v="2"/>
    <x v="9"/>
    <x v="0"/>
    <s v="Mark Packer"/>
    <s v="Home Office"/>
    <s v="New York City"/>
    <x v="5"/>
    <n v="10035"/>
    <s v="East"/>
    <s v="OFF-AR-10003514"/>
    <x v="2"/>
    <s v="Art"/>
    <n v="19.899999999999999"/>
    <n v="18"/>
    <n v="1.8999999999999986"/>
    <n v="0.28499999999999975"/>
  </r>
  <r>
    <x v="628"/>
    <d v="2017-11-18T00:00:00"/>
    <d v="2017-11-22T00:00:00"/>
    <x v="3"/>
    <x v="1"/>
    <x v="2"/>
    <s v="Steve Nguyen"/>
    <s v="Home Office"/>
    <s v="Pasadena"/>
    <x v="13"/>
    <n v="77506"/>
    <s v="Central"/>
    <s v="OFF-AR-10003514"/>
    <x v="1"/>
    <s v="Art"/>
    <n v="6.3680000000000003"/>
    <n v="5"/>
    <n v="1.3680000000000003"/>
    <n v="0.20520000000000005"/>
  </r>
  <r>
    <x v="1235"/>
    <d v="2018-07-08T00:00:00"/>
    <d v="2018-07-12T00:00:00"/>
    <x v="0"/>
    <x v="10"/>
    <x v="2"/>
    <s v="Vicky Freymann"/>
    <s v="Home Office"/>
    <s v="Seattle"/>
    <x v="6"/>
    <n v="98115"/>
    <s v="West"/>
    <s v="OFF-AR-10003560"/>
    <x v="2"/>
    <s v="Art"/>
    <n v="18.239999999999998"/>
    <n v="18"/>
    <n v="0.23999999999999844"/>
    <n v="3.5999999999999761E-2"/>
  </r>
  <r>
    <x v="2399"/>
    <d v="2015-03-03T00:00:00"/>
    <d v="2015-03-07T00:00:00"/>
    <x v="1"/>
    <x v="5"/>
    <x v="3"/>
    <s v="Ashley Jarboe"/>
    <s v="Home Office"/>
    <s v="Wilmington"/>
    <x v="9"/>
    <n v="28403"/>
    <s v="South"/>
    <s v="OFF-AR-10003560"/>
    <x v="2"/>
    <s v="Art"/>
    <n v="19.456"/>
    <n v="18"/>
    <n v="1.4559999999999995"/>
    <n v="0.21839999999999993"/>
  </r>
  <r>
    <x v="1567"/>
    <d v="2017-09-02T00:00:00"/>
    <d v="2017-09-06T00:00:00"/>
    <x v="3"/>
    <x v="0"/>
    <x v="2"/>
    <s v="Joe Elijah"/>
    <s v="Home Office"/>
    <s v="Charlotte"/>
    <x v="9"/>
    <n v="28205"/>
    <s v="South"/>
    <s v="OFF-AR-10003560"/>
    <x v="1"/>
    <s v="Art"/>
    <n v="19.456"/>
    <n v="18"/>
    <n v="1.4559999999999995"/>
    <n v="0.21839999999999993"/>
  </r>
  <r>
    <x v="2400"/>
    <d v="2018-08-25T00:00:00"/>
    <d v="2018-08-28T00:00:00"/>
    <x v="0"/>
    <x v="7"/>
    <x v="3"/>
    <s v="Don Weiss"/>
    <s v="Consumer"/>
    <s v="Jackson"/>
    <x v="24"/>
    <n v="38301"/>
    <s v="South"/>
    <s v="OFF-AR-10003560"/>
    <x v="2"/>
    <s v="Art"/>
    <n v="9.7279999999999998"/>
    <n v="9.7279999999999998"/>
    <n v="0"/>
    <n v="0"/>
  </r>
  <r>
    <x v="2401"/>
    <d v="2015-02-27T00:00:00"/>
    <d v="2015-03-03T00:00:00"/>
    <x v="1"/>
    <x v="11"/>
    <x v="0"/>
    <s v="Joy Smith"/>
    <s v="Home Office"/>
    <s v="Columbus"/>
    <x v="22"/>
    <n v="43229"/>
    <s v="East"/>
    <s v="OFF-AR-10003560"/>
    <x v="2"/>
    <s v="Art"/>
    <n v="19.456"/>
    <n v="18"/>
    <n v="1.4559999999999995"/>
    <n v="0.21839999999999993"/>
  </r>
  <r>
    <x v="2171"/>
    <d v="2018-04-14T00:00:00"/>
    <d v="2018-04-17T00:00:00"/>
    <x v="0"/>
    <x v="8"/>
    <x v="0"/>
    <s v="Alan Barnes"/>
    <s v="Home Office"/>
    <s v="Toledo"/>
    <x v="22"/>
    <n v="43615"/>
    <s v="East"/>
    <s v="OFF-AR-10003560"/>
    <x v="2"/>
    <s v="Art"/>
    <n v="14.592000000000001"/>
    <n v="18"/>
    <n v="-3.4079999999999995"/>
    <n v="-0.51119999999999988"/>
  </r>
  <r>
    <x v="2402"/>
    <d v="2016-11-29T00:00:00"/>
    <d v="2016-11-30T00:00:00"/>
    <x v="2"/>
    <x v="1"/>
    <x v="0"/>
    <s v="Eileen Kiefer"/>
    <s v="Home Office"/>
    <s v="Santa Ana"/>
    <x v="1"/>
    <n v="92704"/>
    <s v="West"/>
    <s v="OFF-AR-10003582"/>
    <x v="2"/>
    <s v="Art"/>
    <n v="56.3"/>
    <n v="56.3"/>
    <n v="0"/>
    <n v="0"/>
  </r>
  <r>
    <x v="2403"/>
    <d v="2016-12-10T00:00:00"/>
    <d v="2016-12-15T00:00:00"/>
    <x v="2"/>
    <x v="3"/>
    <x v="2"/>
    <s v="Frank Carlisle"/>
    <s v="Home Office"/>
    <s v="Los Angeles"/>
    <x v="1"/>
    <n v="90032"/>
    <s v="West"/>
    <s v="OFF-AR-10003582"/>
    <x v="2"/>
    <s v="Art"/>
    <n v="56.3"/>
    <n v="56.3"/>
    <n v="0"/>
    <n v="0"/>
  </r>
  <r>
    <x v="1448"/>
    <d v="2016-06-11T00:00:00"/>
    <d v="2016-06-16T00:00:00"/>
    <x v="2"/>
    <x v="4"/>
    <x v="2"/>
    <s v="Brian Dahlen"/>
    <s v="Home Office"/>
    <s v="Monroe"/>
    <x v="2"/>
    <n v="71203"/>
    <s v="South"/>
    <s v="OFF-AR-10003582"/>
    <x v="2"/>
    <s v="Art"/>
    <n v="56.3"/>
    <n v="56.3"/>
    <n v="0"/>
    <n v="0"/>
  </r>
  <r>
    <x v="1334"/>
    <d v="2016-12-14T00:00:00"/>
    <d v="2016-12-18T00:00:00"/>
    <x v="2"/>
    <x v="3"/>
    <x v="2"/>
    <s v="Keith Dawkins"/>
    <s v="Home Office"/>
    <s v="Jackson"/>
    <x v="29"/>
    <n v="39212"/>
    <s v="South"/>
    <s v="OFF-AR-10003582"/>
    <x v="2"/>
    <s v="Art"/>
    <n v="56.3"/>
    <n v="56.3"/>
    <n v="0"/>
    <n v="0"/>
  </r>
  <r>
    <x v="2404"/>
    <d v="2017-11-13T00:00:00"/>
    <d v="2017-11-18T00:00:00"/>
    <x v="3"/>
    <x v="1"/>
    <x v="2"/>
    <s v="Cyma Kinney"/>
    <s v="Corporate"/>
    <s v="New York City"/>
    <x v="5"/>
    <n v="10011"/>
    <s v="East"/>
    <s v="OFF-AR-10003582"/>
    <x v="2"/>
    <s v="Art"/>
    <n v="140.75"/>
    <n v="140.75"/>
    <n v="0"/>
    <n v="0"/>
  </r>
  <r>
    <x v="2405"/>
    <d v="2015-11-11T00:00:00"/>
    <d v="2015-11-15T00:00:00"/>
    <x v="1"/>
    <x v="1"/>
    <x v="2"/>
    <s v="Karen Daniels"/>
    <s v="Consumer"/>
    <s v="Houston"/>
    <x v="13"/>
    <n v="77095"/>
    <s v="Central"/>
    <s v="OFF-AR-10003582"/>
    <x v="2"/>
    <s v="Art"/>
    <n v="67.56"/>
    <n v="67.56"/>
    <n v="0"/>
    <n v="0"/>
  </r>
  <r>
    <x v="2406"/>
    <d v="2016-12-05T00:00:00"/>
    <d v="2016-12-06T00:00:00"/>
    <x v="2"/>
    <x v="3"/>
    <x v="0"/>
    <s v="Sandra Flanagan"/>
    <s v="Corporate"/>
    <s v="Dallas"/>
    <x v="13"/>
    <n v="75220"/>
    <s v="Central"/>
    <s v="OFF-AR-10003582"/>
    <x v="2"/>
    <s v="Art"/>
    <n v="45.04"/>
    <n v="45.04"/>
    <n v="0"/>
    <n v="0"/>
  </r>
  <r>
    <x v="2407"/>
    <d v="2018-11-14T00:00:00"/>
    <d v="2018-11-18T00:00:00"/>
    <x v="0"/>
    <x v="1"/>
    <x v="2"/>
    <s v="Xylona Preis"/>
    <s v="Consumer"/>
    <s v="Pasadena"/>
    <x v="13"/>
    <n v="77506"/>
    <s v="Central"/>
    <s v="OFF-AR-10003582"/>
    <x v="2"/>
    <s v="Art"/>
    <n v="45.04"/>
    <n v="45.04"/>
    <n v="0"/>
    <n v="0"/>
  </r>
  <r>
    <x v="1005"/>
    <d v="2016-09-18T00:00:00"/>
    <d v="2016-09-23T00:00:00"/>
    <x v="2"/>
    <x v="0"/>
    <x v="2"/>
    <s v="George Bell"/>
    <s v="Home Office"/>
    <s v="Los Angeles"/>
    <x v="1"/>
    <n v="90049"/>
    <s v="West"/>
    <s v="OFF-AR-10003602"/>
    <x v="2"/>
    <s v="Art"/>
    <n v="11.68"/>
    <n v="11.68"/>
    <n v="0"/>
    <n v="0"/>
  </r>
  <r>
    <x v="2259"/>
    <d v="2016-08-21T00:00:00"/>
    <d v="2016-08-26T00:00:00"/>
    <x v="2"/>
    <x v="7"/>
    <x v="2"/>
    <s v="Henry Goldwyn"/>
    <s v="Home Office"/>
    <s v="Florence"/>
    <x v="21"/>
    <n v="41042"/>
    <s v="South"/>
    <s v="OFF-AR-10003602"/>
    <x v="2"/>
    <s v="Art"/>
    <n v="17.52"/>
    <n v="18"/>
    <n v="-0.48000000000000043"/>
    <n v="-7.2000000000000064E-2"/>
  </r>
  <r>
    <x v="2408"/>
    <d v="2018-06-16T00:00:00"/>
    <d v="2018-06-20T00:00:00"/>
    <x v="0"/>
    <x v="4"/>
    <x v="2"/>
    <s v="Claudia Bergmann"/>
    <s v="Home Office"/>
    <s v="Chapel Hill"/>
    <x v="9"/>
    <n v="27514"/>
    <s v="South"/>
    <s v="OFF-AR-10003602"/>
    <x v="2"/>
    <s v="Art"/>
    <n v="14.016"/>
    <n v="14.016"/>
    <n v="0"/>
    <n v="0"/>
  </r>
  <r>
    <x v="2409"/>
    <d v="2018-08-07T00:00:00"/>
    <d v="2018-08-12T00:00:00"/>
    <x v="0"/>
    <x v="7"/>
    <x v="2"/>
    <s v="Joni Wasserman"/>
    <s v="Home Office"/>
    <s v="Long Beach"/>
    <x v="5"/>
    <n v="11561"/>
    <s v="East"/>
    <s v="OFF-AR-10003602"/>
    <x v="2"/>
    <s v="Art"/>
    <n v="11.68"/>
    <n v="11.68"/>
    <n v="0"/>
    <n v="0"/>
  </r>
  <r>
    <x v="738"/>
    <d v="2018-09-09T00:00:00"/>
    <d v="2018-09-13T00:00:00"/>
    <x v="0"/>
    <x v="0"/>
    <x v="2"/>
    <s v="Stefania Perrino"/>
    <s v="Home Office"/>
    <s v="Philadelphia"/>
    <x v="12"/>
    <n v="19134"/>
    <s v="East"/>
    <s v="OFF-AR-10003602"/>
    <x v="2"/>
    <s v="Art"/>
    <n v="4.6719999999999997"/>
    <n v="5"/>
    <n v="-0.32800000000000029"/>
    <n v="-4.9200000000000042E-2"/>
  </r>
  <r>
    <x v="1653"/>
    <d v="2018-01-30T00:00:00"/>
    <d v="2018-02-06T00:00:00"/>
    <x v="0"/>
    <x v="6"/>
    <x v="2"/>
    <s v="Liz Preis"/>
    <s v="Home Office"/>
    <s v="Aurora"/>
    <x v="0"/>
    <n v="60505"/>
    <s v="Central"/>
    <s v="OFF-AR-10003602"/>
    <x v="2"/>
    <s v="Art"/>
    <n v="9.3439999999999994"/>
    <n v="18"/>
    <n v="-8.6560000000000006"/>
    <n v="-1.2984"/>
  </r>
  <r>
    <x v="2410"/>
    <d v="2018-07-23T00:00:00"/>
    <d v="2018-07-25T00:00:00"/>
    <x v="0"/>
    <x v="10"/>
    <x v="3"/>
    <s v="Lena Hernandez"/>
    <s v="Home Office"/>
    <s v="Elkhart"/>
    <x v="33"/>
    <n v="46514"/>
    <s v="Central"/>
    <s v="OFF-AR-10003602"/>
    <x v="2"/>
    <s v="Art"/>
    <n v="11.68"/>
    <n v="11.68"/>
    <n v="0"/>
    <n v="0"/>
  </r>
  <r>
    <x v="2411"/>
    <d v="2015-06-13T00:00:00"/>
    <d v="2015-06-17T00:00:00"/>
    <x v="1"/>
    <x v="4"/>
    <x v="2"/>
    <s v="Filia McAdams"/>
    <s v="Home Office"/>
    <s v="Los Angeles"/>
    <x v="1"/>
    <n v="90032"/>
    <s v="West"/>
    <s v="OFF-AR-10003631"/>
    <x v="2"/>
    <s v="Art"/>
    <n v="14.52"/>
    <n v="18"/>
    <n v="-3.4800000000000004"/>
    <n v="-0.52200000000000002"/>
  </r>
  <r>
    <x v="2412"/>
    <d v="2018-01-20T00:00:00"/>
    <d v="2018-01-25T00:00:00"/>
    <x v="0"/>
    <x v="6"/>
    <x v="2"/>
    <s v="Tamara Manning"/>
    <s v="Home Office"/>
    <s v="San Francisco"/>
    <x v="1"/>
    <n v="94122"/>
    <s v="West"/>
    <s v="OFF-AR-10003631"/>
    <x v="2"/>
    <s v="Art"/>
    <n v="24.2"/>
    <n v="24.2"/>
    <n v="0"/>
    <n v="0"/>
  </r>
  <r>
    <x v="2413"/>
    <d v="2017-10-01T00:00:00"/>
    <d v="2017-10-06T00:00:00"/>
    <x v="3"/>
    <x v="9"/>
    <x v="3"/>
    <s v="Jamie Kunitz"/>
    <s v="Consumer"/>
    <s v="Hialeah"/>
    <x v="8"/>
    <n v="33012"/>
    <s v="South"/>
    <s v="OFF-AR-10003631"/>
    <x v="2"/>
    <s v="Art"/>
    <n v="30.975999999999999"/>
    <n v="30.975999999999999"/>
    <n v="0"/>
    <n v="0"/>
  </r>
  <r>
    <x v="2414"/>
    <d v="2015-02-17T00:00:00"/>
    <d v="2015-02-24T00:00:00"/>
    <x v="1"/>
    <x v="11"/>
    <x v="2"/>
    <s v="Delfina Latchford"/>
    <s v="Home Office"/>
    <s v="Chicago"/>
    <x v="0"/>
    <n v="60653"/>
    <s v="Central"/>
    <s v="OFF-AR-10003631"/>
    <x v="2"/>
    <s v="Art"/>
    <n v="54.207999999999998"/>
    <n v="54.207999999999998"/>
    <n v="0"/>
    <n v="0"/>
  </r>
  <r>
    <x v="2415"/>
    <d v="2018-05-03T00:00:00"/>
    <d v="2018-05-07T00:00:00"/>
    <x v="0"/>
    <x v="2"/>
    <x v="2"/>
    <s v="Mike Kennedy"/>
    <s v="Home Office"/>
    <s v="San Francisco"/>
    <x v="1"/>
    <n v="94122"/>
    <s v="West"/>
    <s v="OFF-AR-10003651"/>
    <x v="2"/>
    <s v="Art"/>
    <n v="22.96"/>
    <n v="18"/>
    <n v="4.9600000000000009"/>
    <n v="0.74400000000000011"/>
  </r>
  <r>
    <x v="2416"/>
    <d v="2018-05-22T00:00:00"/>
    <d v="2018-05-26T00:00:00"/>
    <x v="0"/>
    <x v="2"/>
    <x v="2"/>
    <s v="Vicky Freymann"/>
    <s v="Home Office"/>
    <s v="San Francisco"/>
    <x v="1"/>
    <n v="94109"/>
    <s v="West"/>
    <s v="OFF-AR-10003651"/>
    <x v="2"/>
    <s v="Art"/>
    <n v="9.84"/>
    <n v="9.84"/>
    <n v="0"/>
    <n v="0"/>
  </r>
  <r>
    <x v="2417"/>
    <d v="2015-05-05T00:00:00"/>
    <d v="2015-05-09T00:00:00"/>
    <x v="1"/>
    <x v="2"/>
    <x v="3"/>
    <s v="Peter Fuller"/>
    <s v="Home Office"/>
    <s v="Richmond"/>
    <x v="21"/>
    <n v="40475"/>
    <s v="South"/>
    <s v="OFF-AR-10003651"/>
    <x v="2"/>
    <s v="Art"/>
    <n v="6.56"/>
    <n v="5"/>
    <n v="1.5599999999999996"/>
    <n v="0.23399999999999993"/>
  </r>
  <r>
    <x v="2418"/>
    <d v="2015-11-12T00:00:00"/>
    <d v="2015-11-17T00:00:00"/>
    <x v="1"/>
    <x v="1"/>
    <x v="3"/>
    <s v="Denise Monton"/>
    <s v="Home Office"/>
    <s v="Asheville"/>
    <x v="9"/>
    <n v="28806"/>
    <s v="South"/>
    <s v="OFF-AR-10003651"/>
    <x v="2"/>
    <s v="Art"/>
    <n v="7.8719999999999999"/>
    <n v="18"/>
    <n v="-10.128"/>
    <n v="-1.5191999999999999"/>
  </r>
  <r>
    <x v="2419"/>
    <d v="2015-12-30T00:00:00"/>
    <d v="2016-01-04T00:00:00"/>
    <x v="1"/>
    <x v="3"/>
    <x v="2"/>
    <s v="Ken Brennan"/>
    <s v="Corporate"/>
    <s v="Taylor"/>
    <x v="10"/>
    <n v="48180"/>
    <s v="Central"/>
    <s v="OFF-AR-10003651"/>
    <x v="2"/>
    <s v="Art"/>
    <n v="9.84"/>
    <n v="9.84"/>
    <n v="0"/>
    <n v="0"/>
  </r>
  <r>
    <x v="2420"/>
    <d v="2018-10-31T00:00:00"/>
    <d v="2018-11-04T00:00:00"/>
    <x v="0"/>
    <x v="9"/>
    <x v="2"/>
    <s v="Adrian Hane"/>
    <s v="Home Office"/>
    <s v="Dallas"/>
    <x v="13"/>
    <n v="75217"/>
    <s v="Central"/>
    <s v="OFF-AR-10003651"/>
    <x v="2"/>
    <s v="Art"/>
    <n v="5.2480000000000002"/>
    <n v="5"/>
    <n v="0.24800000000000022"/>
    <n v="3.7200000000000032E-2"/>
  </r>
  <r>
    <x v="2421"/>
    <d v="2017-01-07T00:00:00"/>
    <d v="2017-01-12T00:00:00"/>
    <x v="3"/>
    <x v="6"/>
    <x v="2"/>
    <s v="Dianna Wilson"/>
    <s v="Home Office"/>
    <s v="Oakland"/>
    <x v="1"/>
    <n v="94601"/>
    <s v="West"/>
    <s v="OFF-AR-10003696"/>
    <x v="2"/>
    <s v="Art"/>
    <n v="34.58"/>
    <n v="34.58"/>
    <n v="0"/>
    <n v="0"/>
  </r>
  <r>
    <x v="359"/>
    <d v="2018-12-29T00:00:00"/>
    <d v="2019-01-01T00:00:00"/>
    <x v="0"/>
    <x v="3"/>
    <x v="3"/>
    <s v="Katherine Hughes"/>
    <s v="Home Office"/>
    <s v="Louisville"/>
    <x v="21"/>
    <n v="40214"/>
    <s v="South"/>
    <s v="OFF-AR-10003696"/>
    <x v="2"/>
    <s v="Art"/>
    <n v="34.58"/>
    <n v="34.58"/>
    <n v="0"/>
    <n v="0"/>
  </r>
  <r>
    <x v="56"/>
    <d v="2016-03-01T00:00:00"/>
    <d v="2016-03-04T00:00:00"/>
    <x v="2"/>
    <x v="5"/>
    <x v="0"/>
    <s v="Craig Molinari"/>
    <s v="Corporate"/>
    <s v="Houston"/>
    <x v="13"/>
    <n v="77070"/>
    <s v="Central"/>
    <s v="OFF-AR-10003696"/>
    <x v="2"/>
    <s v="Art"/>
    <n v="55.328000000000003"/>
    <n v="55.328000000000003"/>
    <n v="0"/>
    <n v="0"/>
  </r>
  <r>
    <x v="2422"/>
    <d v="2015-03-14T00:00:00"/>
    <d v="2015-03-18T00:00:00"/>
    <x v="1"/>
    <x v="5"/>
    <x v="2"/>
    <s v="Dean Katz"/>
    <s v="Home Office"/>
    <s v="Huntington Beach"/>
    <x v="1"/>
    <n v="92646"/>
    <s v="West"/>
    <s v="OFF-AR-10003723"/>
    <x v="2"/>
    <s v="Art"/>
    <n v="3.38"/>
    <n v="50"/>
    <n v="-46.62"/>
    <n v="-6.9929999999999994"/>
  </r>
  <r>
    <x v="1411"/>
    <d v="2016-12-04T00:00:00"/>
    <d v="2016-12-09T00:00:00"/>
    <x v="2"/>
    <x v="3"/>
    <x v="2"/>
    <s v="Tracy Zic"/>
    <s v="Home Office"/>
    <s v="Lakewood"/>
    <x v="1"/>
    <n v="90712"/>
    <s v="West"/>
    <s v="OFF-AR-10003723"/>
    <x v="2"/>
    <s v="Art"/>
    <n v="16.899999999999999"/>
    <n v="18"/>
    <n v="-1.1000000000000014"/>
    <n v="-0.1650000000000002"/>
  </r>
  <r>
    <x v="2423"/>
    <d v="2017-03-04T00:00:00"/>
    <d v="2017-03-10T00:00:00"/>
    <x v="3"/>
    <x v="5"/>
    <x v="2"/>
    <s v="Michael Granlund"/>
    <s v="Home Office"/>
    <s v="San Diego"/>
    <x v="1"/>
    <n v="92024"/>
    <s v="West"/>
    <s v="OFF-AR-10003727"/>
    <x v="1"/>
    <s v="Art"/>
    <n v="16.989999999999998"/>
    <n v="18"/>
    <n v="-1.0100000000000016"/>
    <n v="-0.15150000000000022"/>
  </r>
  <r>
    <x v="65"/>
    <d v="2018-10-02T00:00:00"/>
    <d v="2018-10-08T00:00:00"/>
    <x v="0"/>
    <x v="9"/>
    <x v="2"/>
    <s v="Juliana Krohn"/>
    <s v="Home Office"/>
    <s v="Springfield"/>
    <x v="23"/>
    <n v="97477"/>
    <s v="West"/>
    <s v="OFF-AR-10003727"/>
    <x v="2"/>
    <s v="Art"/>
    <n v="95.144000000000005"/>
    <n v="95.144000000000005"/>
    <n v="0"/>
    <n v="0"/>
  </r>
  <r>
    <x v="2424"/>
    <d v="2017-09-22T00:00:00"/>
    <d v="2017-09-29T00:00:00"/>
    <x v="3"/>
    <x v="0"/>
    <x v="2"/>
    <s v="Sally Hughsby"/>
    <s v="Corporate"/>
    <s v="Smyrna"/>
    <x v="24"/>
    <n v="37167"/>
    <s v="South"/>
    <s v="OFF-AR-10003727"/>
    <x v="2"/>
    <s v="Art"/>
    <n v="40.776000000000003"/>
    <n v="40.776000000000003"/>
    <n v="0"/>
    <n v="0"/>
  </r>
  <r>
    <x v="138"/>
    <d v="2018-07-21T00:00:00"/>
    <d v="2018-07-27T00:00:00"/>
    <x v="0"/>
    <x v="10"/>
    <x v="2"/>
    <s v="Anne McFarland"/>
    <s v="Home Office"/>
    <s v="Salem"/>
    <x v="17"/>
    <n v="24153"/>
    <s v="South"/>
    <s v="OFF-AR-10003727"/>
    <x v="2"/>
    <s v="Art"/>
    <n v="101.94"/>
    <n v="101.94"/>
    <n v="0"/>
    <n v="0"/>
  </r>
  <r>
    <x v="2425"/>
    <d v="2016-11-20T00:00:00"/>
    <d v="2016-11-26T00:00:00"/>
    <x v="2"/>
    <x v="1"/>
    <x v="2"/>
    <s v="Skye Norling"/>
    <s v="Home Office"/>
    <s v="Los Angeles"/>
    <x v="1"/>
    <n v="90008"/>
    <s v="West"/>
    <s v="OFF-AR-10003732"/>
    <x v="2"/>
    <s v="Art"/>
    <n v="19.46"/>
    <n v="18"/>
    <n v="1.4600000000000009"/>
    <n v="0.21900000000000011"/>
  </r>
  <r>
    <x v="2416"/>
    <d v="2018-05-22T00:00:00"/>
    <d v="2018-05-26T00:00:00"/>
    <x v="0"/>
    <x v="2"/>
    <x v="2"/>
    <s v="Vicky Freymann"/>
    <s v="Home Office"/>
    <s v="San Francisco"/>
    <x v="1"/>
    <n v="94109"/>
    <s v="West"/>
    <s v="OFF-AR-10003732"/>
    <x v="2"/>
    <s v="Art"/>
    <n v="2.78"/>
    <n v="5"/>
    <n v="-2.2200000000000002"/>
    <n v="-0.33300000000000002"/>
  </r>
  <r>
    <x v="2426"/>
    <d v="2018-09-05T00:00:00"/>
    <d v="2018-09-06T00:00:00"/>
    <x v="0"/>
    <x v="0"/>
    <x v="0"/>
    <s v="Christopher Schild"/>
    <s v="Home Office"/>
    <s v="Seattle"/>
    <x v="6"/>
    <n v="98115"/>
    <s v="West"/>
    <s v="OFF-AR-10003732"/>
    <x v="2"/>
    <s v="Art"/>
    <n v="2.78"/>
    <n v="5"/>
    <n v="-2.2200000000000002"/>
    <n v="-0.33300000000000002"/>
  </r>
  <r>
    <x v="2427"/>
    <d v="2016-03-29T00:00:00"/>
    <d v="2016-04-03T00:00:00"/>
    <x v="2"/>
    <x v="5"/>
    <x v="3"/>
    <s v="Alan Shonely"/>
    <s v="Home Office"/>
    <s v="Springfield"/>
    <x v="17"/>
    <n v="22153"/>
    <s v="South"/>
    <s v="OFF-AR-10003732"/>
    <x v="2"/>
    <s v="Art"/>
    <n v="5.56"/>
    <n v="5"/>
    <n v="0.55999999999999961"/>
    <n v="8.3999999999999936E-2"/>
  </r>
  <r>
    <x v="940"/>
    <d v="2017-05-29T00:00:00"/>
    <d v="2017-06-02T00:00:00"/>
    <x v="3"/>
    <x v="2"/>
    <x v="2"/>
    <s v="Raymond Buch"/>
    <s v="Home Office"/>
    <s v="Nashville"/>
    <x v="24"/>
    <n v="37211"/>
    <s v="South"/>
    <s v="OFF-AR-10003732"/>
    <x v="1"/>
    <s v="Art"/>
    <n v="4.4480000000000004"/>
    <n v="5"/>
    <n v="-0.5519999999999996"/>
    <n v="-8.2799999999999943E-2"/>
  </r>
  <r>
    <x v="2428"/>
    <d v="2016-07-06T00:00:00"/>
    <d v="2016-07-12T00:00:00"/>
    <x v="2"/>
    <x v="10"/>
    <x v="2"/>
    <s v="Barbara Fisher"/>
    <s v="Home Office"/>
    <s v="Vineland"/>
    <x v="15"/>
    <n v="8360"/>
    <s v="East"/>
    <s v="OFF-AR-10003732"/>
    <x v="2"/>
    <s v="Art"/>
    <n v="11.12"/>
    <n v="18"/>
    <n v="-6.8800000000000008"/>
    <n v="-1.032"/>
  </r>
  <r>
    <x v="633"/>
    <d v="2016-07-11T00:00:00"/>
    <d v="2016-07-13T00:00:00"/>
    <x v="2"/>
    <x v="10"/>
    <x v="0"/>
    <s v="Clytie Kelty"/>
    <s v="Home Office"/>
    <s v="Philadelphia"/>
    <x v="12"/>
    <n v="19134"/>
    <s v="East"/>
    <s v="OFF-AR-10003732"/>
    <x v="2"/>
    <s v="Art"/>
    <n v="11.12"/>
    <n v="18"/>
    <n v="-6.8800000000000008"/>
    <n v="-1.032"/>
  </r>
  <r>
    <x v="307"/>
    <d v="2018-09-25T00:00:00"/>
    <d v="2018-10-01T00:00:00"/>
    <x v="0"/>
    <x v="0"/>
    <x v="2"/>
    <s v="Katrina Willman"/>
    <s v="Home Office"/>
    <s v="New York City"/>
    <x v="5"/>
    <n v="10009"/>
    <s v="East"/>
    <s v="OFF-AR-10003732"/>
    <x v="2"/>
    <s v="Art"/>
    <n v="5.56"/>
    <n v="5"/>
    <n v="0.55999999999999961"/>
    <n v="8.3999999999999936E-2"/>
  </r>
  <r>
    <x v="2429"/>
    <d v="2015-03-17T00:00:00"/>
    <d v="2015-03-17T00:00:00"/>
    <x v="1"/>
    <x v="5"/>
    <x v="1"/>
    <s v="Annie Zypern"/>
    <s v="Home Office"/>
    <s v="Dallas"/>
    <x v="13"/>
    <n v="75217"/>
    <s v="Central"/>
    <s v="OFF-AR-10003732"/>
    <x v="2"/>
    <s v="Art"/>
    <n v="4.4480000000000004"/>
    <n v="5"/>
    <n v="-0.5519999999999996"/>
    <n v="-8.2799999999999943E-2"/>
  </r>
  <r>
    <x v="934"/>
    <d v="2017-05-30T00:00:00"/>
    <d v="2017-06-04T00:00:00"/>
    <x v="3"/>
    <x v="2"/>
    <x v="2"/>
    <s v="Eugene Moren"/>
    <s v="Home Office"/>
    <s v="Superior"/>
    <x v="16"/>
    <n v="54880"/>
    <s v="Central"/>
    <s v="OFF-AR-10003732"/>
    <x v="1"/>
    <s v="Art"/>
    <n v="5.56"/>
    <n v="5"/>
    <n v="0.55999999999999961"/>
    <n v="8.3999999999999936E-2"/>
  </r>
  <r>
    <x v="1312"/>
    <d v="2017-12-12T00:00:00"/>
    <d v="2017-12-18T00:00:00"/>
    <x v="3"/>
    <x v="3"/>
    <x v="2"/>
    <s v="Matthew Grinstein"/>
    <s v="Corporate"/>
    <s v="Jackson"/>
    <x v="10"/>
    <n v="49201"/>
    <s v="Central"/>
    <s v="OFF-AR-10003732"/>
    <x v="2"/>
    <s v="Art"/>
    <n v="13.9"/>
    <n v="13.9"/>
    <n v="0"/>
    <n v="0"/>
  </r>
  <r>
    <x v="2430"/>
    <d v="2015-06-09T00:00:00"/>
    <d v="2015-06-16T00:00:00"/>
    <x v="1"/>
    <x v="4"/>
    <x v="2"/>
    <s v="Chuck Magee"/>
    <s v="Home Office"/>
    <s v="San Francisco"/>
    <x v="1"/>
    <n v="94122"/>
    <s v="West"/>
    <s v="OFF-AR-10003752"/>
    <x v="2"/>
    <s v="Art"/>
    <n v="23.1"/>
    <n v="18"/>
    <n v="5.1000000000000014"/>
    <n v="0.76500000000000024"/>
  </r>
  <r>
    <x v="2431"/>
    <d v="2018-03-18T00:00:00"/>
    <d v="2018-03-23T00:00:00"/>
    <x v="0"/>
    <x v="5"/>
    <x v="2"/>
    <s v="Scott Williamson"/>
    <s v="Consumer"/>
    <s v="Seattle"/>
    <x v="6"/>
    <n v="98115"/>
    <s v="West"/>
    <s v="OFF-AR-10003752"/>
    <x v="2"/>
    <s v="Art"/>
    <n v="46.2"/>
    <n v="46.2"/>
    <n v="0"/>
    <n v="0"/>
  </r>
  <r>
    <x v="2432"/>
    <d v="2016-12-04T00:00:00"/>
    <d v="2016-12-07T00:00:00"/>
    <x v="2"/>
    <x v="3"/>
    <x v="3"/>
    <s v="Rose O'Brian"/>
    <s v="Home Office"/>
    <s v="Clarksville"/>
    <x v="24"/>
    <n v="37042"/>
    <s v="South"/>
    <s v="OFF-AR-10003752"/>
    <x v="2"/>
    <s v="Art"/>
    <n v="36.96"/>
    <n v="36.96"/>
    <n v="0"/>
    <n v="0"/>
  </r>
  <r>
    <x v="2433"/>
    <d v="2017-11-19T00:00:00"/>
    <d v="2017-11-21T00:00:00"/>
    <x v="3"/>
    <x v="1"/>
    <x v="0"/>
    <s v="Liz Thompson"/>
    <s v="Home Office"/>
    <s v="Jacksonville"/>
    <x v="9"/>
    <n v="28540"/>
    <s v="South"/>
    <s v="OFF-AR-10003752"/>
    <x v="1"/>
    <s v="Art"/>
    <n v="18.48"/>
    <n v="18"/>
    <n v="0.48000000000000043"/>
    <n v="7.2000000000000064E-2"/>
  </r>
  <r>
    <x v="1142"/>
    <d v="2015-11-17T00:00:00"/>
    <d v="2015-11-22T00:00:00"/>
    <x v="1"/>
    <x v="1"/>
    <x v="2"/>
    <s v="Yoseph Carroll"/>
    <s v="Home Office"/>
    <s v="Newark"/>
    <x v="3"/>
    <n v="19711"/>
    <s v="East"/>
    <s v="OFF-AR-10003752"/>
    <x v="2"/>
    <s v="Art"/>
    <n v="57.75"/>
    <n v="57.75"/>
    <n v="0"/>
    <n v="0"/>
  </r>
  <r>
    <x v="2434"/>
    <d v="2017-09-11T00:00:00"/>
    <d v="2017-09-13T00:00:00"/>
    <x v="3"/>
    <x v="0"/>
    <x v="0"/>
    <s v="Linda Cazamias"/>
    <s v="Home Office"/>
    <s v="Phoenix"/>
    <x v="18"/>
    <n v="85023"/>
    <s v="West"/>
    <s v="OFF-AR-10003759"/>
    <x v="2"/>
    <s v="Art"/>
    <n v="2.9119999999999999"/>
    <n v="100"/>
    <n v="-97.087999999999994"/>
    <n v="-14.563199999999998"/>
  </r>
  <r>
    <x v="2435"/>
    <d v="2017-12-31T00:00:00"/>
    <d v="2018-01-06T00:00:00"/>
    <x v="3"/>
    <x v="3"/>
    <x v="2"/>
    <s v="Kelly Lampkin"/>
    <s v="Home Office"/>
    <s v="Reno"/>
    <x v="27"/>
    <n v="89502"/>
    <s v="West"/>
    <s v="OFF-AR-10003759"/>
    <x v="1"/>
    <s v="Art"/>
    <n v="3.64"/>
    <n v="5"/>
    <n v="-1.3599999999999999"/>
    <n v="-0.20399999999999999"/>
  </r>
  <r>
    <x v="316"/>
    <d v="2018-01-30T00:00:00"/>
    <d v="2018-02-06T00:00:00"/>
    <x v="0"/>
    <x v="6"/>
    <x v="2"/>
    <s v="Eugene Hildebrand"/>
    <s v="Home Office"/>
    <s v="San Francisco"/>
    <x v="1"/>
    <n v="94110"/>
    <s v="West"/>
    <s v="OFF-AR-10003759"/>
    <x v="2"/>
    <s v="Art"/>
    <n v="12.74"/>
    <n v="12.74"/>
    <n v="0"/>
    <n v="0"/>
  </r>
  <r>
    <x v="18"/>
    <d v="2018-11-24T00:00:00"/>
    <d v="2018-12-01T00:00:00"/>
    <x v="0"/>
    <x v="1"/>
    <x v="2"/>
    <s v="Kelly Andreada"/>
    <s v="Home Office"/>
    <s v="New York City"/>
    <x v="5"/>
    <n v="10035"/>
    <s v="East"/>
    <s v="OFF-AR-10003759"/>
    <x v="2"/>
    <s v="Art"/>
    <n v="16.38"/>
    <n v="18"/>
    <n v="-1.620000000000001"/>
    <n v="-0.24300000000000013"/>
  </r>
  <r>
    <x v="1992"/>
    <d v="2016-11-21T00:00:00"/>
    <d v="2016-11-23T00:00:00"/>
    <x v="2"/>
    <x v="1"/>
    <x v="3"/>
    <s v="Denise Leinenbach"/>
    <s v="Home Office"/>
    <s v="Lawrence"/>
    <x v="33"/>
    <n v="46226"/>
    <s v="Central"/>
    <s v="OFF-AR-10003759"/>
    <x v="2"/>
    <s v="Art"/>
    <n v="10.92"/>
    <n v="18"/>
    <n v="-7.08"/>
    <n v="-1.0620000000000001"/>
  </r>
  <r>
    <x v="2436"/>
    <d v="2018-07-16T00:00:00"/>
    <d v="2018-07-21T00:00:00"/>
    <x v="0"/>
    <x v="10"/>
    <x v="2"/>
    <s v="Valerie Mitchum"/>
    <s v="Home Office"/>
    <s v="Woodstock"/>
    <x v="0"/>
    <n v="60098"/>
    <s v="Central"/>
    <s v="OFF-AR-10003759"/>
    <x v="2"/>
    <s v="Art"/>
    <n v="2.9119999999999999"/>
    <n v="5"/>
    <n v="-2.0880000000000001"/>
    <n v="-0.31319999999999998"/>
  </r>
  <r>
    <x v="2236"/>
    <d v="2018-09-04T00:00:00"/>
    <d v="2018-09-08T00:00:00"/>
    <x v="0"/>
    <x v="0"/>
    <x v="2"/>
    <s v="John Dryer"/>
    <s v="Consumer"/>
    <s v="Coppell"/>
    <x v="13"/>
    <n v="75019"/>
    <s v="Central"/>
    <s v="OFF-AR-10003759"/>
    <x v="2"/>
    <s v="Art"/>
    <n v="10.192"/>
    <n v="10.192"/>
    <n v="0"/>
    <n v="0"/>
  </r>
  <r>
    <x v="2437"/>
    <d v="2015-08-26T00:00:00"/>
    <d v="2015-09-01T00:00:00"/>
    <x v="1"/>
    <x v="7"/>
    <x v="2"/>
    <s v="Paul Prost"/>
    <s v="Home Office"/>
    <s v="Newark"/>
    <x v="3"/>
    <n v="19711"/>
    <s v="East"/>
    <s v="OFF-AR-10003770"/>
    <x v="2"/>
    <s v="Art"/>
    <n v="8.64"/>
    <n v="18"/>
    <n v="-9.36"/>
    <n v="-1.4039999999999999"/>
  </r>
  <r>
    <x v="2438"/>
    <d v="2017-11-19T00:00:00"/>
    <d v="2017-11-25T00:00:00"/>
    <x v="3"/>
    <x v="1"/>
    <x v="2"/>
    <s v="Nora Pelletier"/>
    <s v="Home Office"/>
    <s v="Niagara Falls"/>
    <x v="5"/>
    <n v="14304"/>
    <s v="East"/>
    <s v="OFF-AR-10003770"/>
    <x v="1"/>
    <s v="Art"/>
    <n v="17.28"/>
    <n v="18"/>
    <n v="-0.71999999999999886"/>
    <n v="-0.10799999999999983"/>
  </r>
  <r>
    <x v="1203"/>
    <d v="2017-11-03T00:00:00"/>
    <d v="2017-11-08T00:00:00"/>
    <x v="3"/>
    <x v="1"/>
    <x v="3"/>
    <s v="Arthur Prichep"/>
    <s v="Home Office"/>
    <s v="Henderson"/>
    <x v="21"/>
    <n v="42420"/>
    <s v="South"/>
    <s v="OFF-AR-10003772"/>
    <x v="2"/>
    <s v="Art"/>
    <n v="8.75"/>
    <n v="18"/>
    <n v="-9.25"/>
    <n v="-1.3875"/>
  </r>
  <r>
    <x v="2439"/>
    <d v="2015-06-16T00:00:00"/>
    <d v="2015-06-21T00:00:00"/>
    <x v="1"/>
    <x v="4"/>
    <x v="2"/>
    <s v="Chloris Kastensmidt"/>
    <s v="Home Office"/>
    <s v="Hempstead"/>
    <x v="5"/>
    <n v="11550"/>
    <s v="East"/>
    <s v="OFF-AR-10003772"/>
    <x v="2"/>
    <s v="Art"/>
    <n v="35"/>
    <n v="35"/>
    <n v="0"/>
    <n v="0"/>
  </r>
  <r>
    <x v="2440"/>
    <d v="2018-12-18T00:00:00"/>
    <d v="2018-12-19T00:00:00"/>
    <x v="0"/>
    <x v="3"/>
    <x v="0"/>
    <s v="Emily Phan"/>
    <s v="Home Office"/>
    <s v="Los Angeles"/>
    <x v="1"/>
    <n v="90008"/>
    <s v="West"/>
    <s v="OFF-AR-10003811"/>
    <x v="2"/>
    <s v="Art"/>
    <n v="6.63"/>
    <n v="5"/>
    <n v="1.63"/>
    <n v="0.24449999999999997"/>
  </r>
  <r>
    <x v="2151"/>
    <d v="2018-12-21T00:00:00"/>
    <d v="2018-12-25T00:00:00"/>
    <x v="0"/>
    <x v="3"/>
    <x v="2"/>
    <s v="Bradley Nguyen"/>
    <s v="Home Office"/>
    <s v="Los Angeles"/>
    <x v="1"/>
    <n v="90049"/>
    <s v="West"/>
    <s v="OFF-AR-10003811"/>
    <x v="2"/>
    <s v="Art"/>
    <n v="6.63"/>
    <n v="100"/>
    <n v="-93.37"/>
    <n v="-14.0055"/>
  </r>
  <r>
    <x v="458"/>
    <d v="2015-01-20T00:00:00"/>
    <d v="2015-01-26T00:00:00"/>
    <x v="1"/>
    <x v="6"/>
    <x v="2"/>
    <s v="Hunter Lopez"/>
    <s v="Home Office"/>
    <s v="Jonesboro"/>
    <x v="11"/>
    <n v="72401"/>
    <s v="South"/>
    <s v="OFF-AR-10003811"/>
    <x v="2"/>
    <s v="Art"/>
    <n v="6.63"/>
    <n v="100"/>
    <n v="-93.37"/>
    <n v="-14.0055"/>
  </r>
  <r>
    <x v="1281"/>
    <d v="2017-12-25T00:00:00"/>
    <d v="2017-12-29T00:00:00"/>
    <x v="3"/>
    <x v="3"/>
    <x v="2"/>
    <s v="Trudy Schmidt"/>
    <s v="Home Office"/>
    <s v="Fayetteville"/>
    <x v="11"/>
    <n v="72701"/>
    <s v="South"/>
    <s v="OFF-AR-10003811"/>
    <x v="1"/>
    <s v="Art"/>
    <n v="19.89"/>
    <n v="100"/>
    <n v="-80.11"/>
    <n v="-12.016499999999999"/>
  </r>
  <r>
    <x v="2034"/>
    <d v="2015-03-25T00:00:00"/>
    <d v="2015-03-30T00:00:00"/>
    <x v="1"/>
    <x v="5"/>
    <x v="2"/>
    <s v="Christina Anderson"/>
    <s v="Home Office"/>
    <s v="San Francisco"/>
    <x v="1"/>
    <n v="94110"/>
    <s v="West"/>
    <s v="OFF-AR-10003829"/>
    <x v="2"/>
    <s v="Art"/>
    <n v="6.56"/>
    <n v="5"/>
    <n v="1.5599999999999996"/>
    <n v="0.23399999999999993"/>
  </r>
  <r>
    <x v="2441"/>
    <d v="2017-11-14T00:00:00"/>
    <d v="2017-11-15T00:00:00"/>
    <x v="3"/>
    <x v="1"/>
    <x v="0"/>
    <s v="Tim Brockman"/>
    <s v="Corporate"/>
    <s v="Los Angeles"/>
    <x v="1"/>
    <n v="90049"/>
    <s v="West"/>
    <s v="OFF-AR-10003829"/>
    <x v="2"/>
    <s v="Art"/>
    <n v="9.84"/>
    <n v="9.84"/>
    <n v="0"/>
    <n v="0"/>
  </r>
  <r>
    <x v="631"/>
    <d v="2018-09-09T00:00:00"/>
    <d v="2018-09-14T00:00:00"/>
    <x v="0"/>
    <x v="0"/>
    <x v="3"/>
    <s v="Liz Carlisle"/>
    <s v="Home Office"/>
    <s v="Los Angeles"/>
    <x v="1"/>
    <n v="90004"/>
    <s v="West"/>
    <s v="OFF-AR-10003829"/>
    <x v="2"/>
    <s v="Art"/>
    <n v="6.56"/>
    <n v="5"/>
    <n v="1.5599999999999996"/>
    <n v="0.23399999999999993"/>
  </r>
  <r>
    <x v="138"/>
    <d v="2018-07-21T00:00:00"/>
    <d v="2018-07-27T00:00:00"/>
    <x v="0"/>
    <x v="10"/>
    <x v="2"/>
    <s v="Anne McFarland"/>
    <s v="Home Office"/>
    <s v="Salem"/>
    <x v="17"/>
    <n v="24153"/>
    <s v="South"/>
    <s v="OFF-AR-10003829"/>
    <x v="2"/>
    <s v="Art"/>
    <n v="19.68"/>
    <n v="18"/>
    <n v="1.6799999999999997"/>
    <n v="0.25199999999999995"/>
  </r>
  <r>
    <x v="1619"/>
    <d v="2015-12-14T00:00:00"/>
    <d v="2015-12-21T00:00:00"/>
    <x v="1"/>
    <x v="3"/>
    <x v="2"/>
    <s v="Sung Shariari"/>
    <s v="Home Office"/>
    <s v="Marion"/>
    <x v="22"/>
    <n v="43302"/>
    <s v="East"/>
    <s v="OFF-AR-10003829"/>
    <x v="2"/>
    <s v="Art"/>
    <n v="2.6240000000000001"/>
    <n v="5"/>
    <n v="-2.3759999999999999"/>
    <n v="-0.35639999999999999"/>
  </r>
  <r>
    <x v="2442"/>
    <d v="2017-06-17T00:00:00"/>
    <d v="2017-06-22T00:00:00"/>
    <x v="3"/>
    <x v="4"/>
    <x v="2"/>
    <s v="Christine Phan"/>
    <s v="Corporate"/>
    <s v="Waterbury"/>
    <x v="25"/>
    <n v="6708"/>
    <s v="East"/>
    <s v="OFF-AR-10003829"/>
    <x v="2"/>
    <s v="Art"/>
    <n v="9.84"/>
    <n v="9.84"/>
    <n v="0"/>
    <n v="0"/>
  </r>
  <r>
    <x v="2443"/>
    <d v="2018-06-20T00:00:00"/>
    <d v="2018-06-27T00:00:00"/>
    <x v="0"/>
    <x v="4"/>
    <x v="2"/>
    <s v="Shui Tom"/>
    <s v="Home Office"/>
    <s v="Parma"/>
    <x v="22"/>
    <n v="44134"/>
    <s v="East"/>
    <s v="OFF-AR-10003829"/>
    <x v="2"/>
    <s v="Art"/>
    <n v="5.2480000000000002"/>
    <n v="5"/>
    <n v="0.24800000000000022"/>
    <n v="3.7200000000000032E-2"/>
  </r>
  <r>
    <x v="1802"/>
    <d v="2015-03-17T00:00:00"/>
    <d v="2015-03-24T00:00:00"/>
    <x v="1"/>
    <x v="5"/>
    <x v="2"/>
    <s v="Bradley Nguyen"/>
    <s v="Home Office"/>
    <s v="Lakeville"/>
    <x v="37"/>
    <n v="55044"/>
    <s v="Central"/>
    <s v="OFF-AR-10003829"/>
    <x v="2"/>
    <s v="Art"/>
    <n v="19.68"/>
    <n v="18"/>
    <n v="1.6799999999999997"/>
    <n v="0.25199999999999995"/>
  </r>
  <r>
    <x v="928"/>
    <d v="2016-12-17T00:00:00"/>
    <d v="2016-12-22T00:00:00"/>
    <x v="2"/>
    <x v="3"/>
    <x v="2"/>
    <s v="Mick Crebagga"/>
    <s v="Home Office"/>
    <s v="Bloomington"/>
    <x v="0"/>
    <n v="61701"/>
    <s v="Central"/>
    <s v="OFF-AR-10003829"/>
    <x v="2"/>
    <s v="Art"/>
    <n v="13.12"/>
    <n v="13.12"/>
    <n v="0"/>
    <n v="0"/>
  </r>
  <r>
    <x v="1508"/>
    <d v="2018-08-28T00:00:00"/>
    <d v="2018-09-03T00:00:00"/>
    <x v="0"/>
    <x v="7"/>
    <x v="2"/>
    <s v="Kristina Nunn"/>
    <s v="Home Office"/>
    <s v="Seattle"/>
    <x v="6"/>
    <n v="98105"/>
    <s v="West"/>
    <s v="OFF-AR-10003856"/>
    <x v="2"/>
    <s v="Art"/>
    <n v="5.56"/>
    <n v="5"/>
    <n v="0.55999999999999961"/>
    <n v="8.3999999999999936E-2"/>
  </r>
  <r>
    <x v="1838"/>
    <d v="2018-11-21T00:00:00"/>
    <d v="2018-11-25T00:00:00"/>
    <x v="0"/>
    <x v="1"/>
    <x v="2"/>
    <s v="Barry Franz"/>
    <s v="Home Office"/>
    <s v="Pasadena"/>
    <x v="1"/>
    <n v="91104"/>
    <s v="West"/>
    <s v="OFF-AR-10003856"/>
    <x v="2"/>
    <s v="Art"/>
    <n v="5.56"/>
    <n v="100"/>
    <n v="-94.44"/>
    <n v="-14.165999999999999"/>
  </r>
  <r>
    <x v="1386"/>
    <d v="2018-12-03T00:00:00"/>
    <d v="2018-12-06T00:00:00"/>
    <x v="0"/>
    <x v="3"/>
    <x v="3"/>
    <s v="Lena Cacioppo"/>
    <s v="Home Office"/>
    <s v="Thornton"/>
    <x v="7"/>
    <n v="80229"/>
    <s v="West"/>
    <s v="OFF-AR-10003856"/>
    <x v="2"/>
    <s v="Art"/>
    <n v="13.343999999999999"/>
    <n v="13.343999999999999"/>
    <n v="0"/>
    <n v="0"/>
  </r>
  <r>
    <x v="2196"/>
    <d v="2016-03-16T00:00:00"/>
    <d v="2016-03-22T00:00:00"/>
    <x v="2"/>
    <x v="5"/>
    <x v="2"/>
    <s v="Christopher Martinez"/>
    <s v="Home Office"/>
    <s v="Atlanta"/>
    <x v="19"/>
    <n v="30318"/>
    <s v="South"/>
    <s v="OFF-AR-10003856"/>
    <x v="2"/>
    <s v="Art"/>
    <n v="8.34"/>
    <n v="18"/>
    <n v="-9.66"/>
    <n v="-1.4490000000000001"/>
  </r>
  <r>
    <x v="2444"/>
    <d v="2017-05-15T00:00:00"/>
    <d v="2017-05-20T00:00:00"/>
    <x v="3"/>
    <x v="2"/>
    <x v="2"/>
    <s v="Steve Nguyen"/>
    <s v="Home Office"/>
    <s v="Jackson"/>
    <x v="29"/>
    <n v="39212"/>
    <s v="South"/>
    <s v="OFF-AR-10003856"/>
    <x v="2"/>
    <s v="Art"/>
    <n v="8.34"/>
    <n v="18"/>
    <n v="-9.66"/>
    <n v="-1.4490000000000001"/>
  </r>
  <r>
    <x v="753"/>
    <d v="2015-09-22T00:00:00"/>
    <d v="2015-09-29T00:00:00"/>
    <x v="1"/>
    <x v="0"/>
    <x v="2"/>
    <s v="Adam Shillingsburg"/>
    <s v="Home Office"/>
    <s v="New York City"/>
    <x v="5"/>
    <n v="10035"/>
    <s v="East"/>
    <s v="OFF-AR-10003876"/>
    <x v="2"/>
    <s v="Art"/>
    <n v="13.04"/>
    <n v="80"/>
    <n v="-66.960000000000008"/>
    <n v="-10.044"/>
  </r>
  <r>
    <x v="619"/>
    <d v="2018-11-19T00:00:00"/>
    <d v="2018-11-21T00:00:00"/>
    <x v="0"/>
    <x v="1"/>
    <x v="0"/>
    <s v="Nathan Cano"/>
    <s v="Home Office"/>
    <s v="Houston"/>
    <x v="13"/>
    <n v="77095"/>
    <s v="Central"/>
    <s v="OFF-AR-10003876"/>
    <x v="2"/>
    <s v="Art"/>
    <n v="13.04"/>
    <n v="13.04"/>
    <n v="0"/>
    <n v="0"/>
  </r>
  <r>
    <x v="2445"/>
    <d v="2018-09-22T00:00:00"/>
    <d v="2018-09-27T00:00:00"/>
    <x v="0"/>
    <x v="0"/>
    <x v="2"/>
    <s v="Peter B√ºhler"/>
    <s v="Home Office"/>
    <s v="Smyrna"/>
    <x v="19"/>
    <n v="30080"/>
    <s v="South"/>
    <s v="OFF-AR-10003896"/>
    <x v="2"/>
    <s v="Art"/>
    <n v="17.940000000000001"/>
    <n v="18"/>
    <n v="-5.9999999999998721E-2"/>
    <n v="-8.9999999999998085E-3"/>
  </r>
  <r>
    <x v="1298"/>
    <d v="2015-08-11T00:00:00"/>
    <d v="2015-08-15T00:00:00"/>
    <x v="1"/>
    <x v="7"/>
    <x v="2"/>
    <s v="Greg Matthias"/>
    <s v="Consumer"/>
    <s v="Seattle"/>
    <x v="6"/>
    <n v="98105"/>
    <s v="West"/>
    <s v="OFF-AR-10003903"/>
    <x v="2"/>
    <s v="Art"/>
    <n v="40.97"/>
    <n v="40.97"/>
    <n v="0"/>
    <n v="0"/>
  </r>
  <r>
    <x v="2233"/>
    <d v="2016-12-17T00:00:00"/>
    <d v="2016-12-19T00:00:00"/>
    <x v="2"/>
    <x v="3"/>
    <x v="3"/>
    <s v="Paul Gonzalez"/>
    <s v="Home Office"/>
    <s v="Los Angeles"/>
    <x v="1"/>
    <n v="90008"/>
    <s v="West"/>
    <s v="OFF-AR-10003903"/>
    <x v="2"/>
    <s v="Art"/>
    <n v="204.85"/>
    <n v="204.85"/>
    <n v="0"/>
    <n v="0"/>
  </r>
  <r>
    <x v="2446"/>
    <d v="2018-12-02T00:00:00"/>
    <d v="2018-12-08T00:00:00"/>
    <x v="0"/>
    <x v="3"/>
    <x v="2"/>
    <s v="Barry Gonzalez"/>
    <s v="Home Office"/>
    <s v="Greensboro"/>
    <x v="9"/>
    <n v="27405"/>
    <s v="South"/>
    <s v="OFF-AR-10003903"/>
    <x v="2"/>
    <s v="Art"/>
    <n v="32.776000000000003"/>
    <n v="32.776000000000003"/>
    <n v="0"/>
    <n v="0"/>
  </r>
  <r>
    <x v="2447"/>
    <d v="2016-02-20T00:00:00"/>
    <d v="2016-02-23T00:00:00"/>
    <x v="2"/>
    <x v="11"/>
    <x v="3"/>
    <s v="Kelly Andreada"/>
    <s v="Home Office"/>
    <s v="Perth Amboy"/>
    <x v="15"/>
    <n v="8861"/>
    <s v="East"/>
    <s v="OFF-AR-10003903"/>
    <x v="2"/>
    <s v="Art"/>
    <n v="286.79000000000002"/>
    <n v="286.79000000000002"/>
    <n v="0"/>
    <n v="0"/>
  </r>
  <r>
    <x v="2448"/>
    <d v="2017-01-05T00:00:00"/>
    <d v="2017-01-07T00:00:00"/>
    <x v="3"/>
    <x v="6"/>
    <x v="3"/>
    <s v="Anthony Johnson"/>
    <s v="Home Office"/>
    <s v="Jacksonville"/>
    <x v="8"/>
    <n v="32216"/>
    <s v="South"/>
    <s v="OFF-AR-10003958"/>
    <x v="1"/>
    <s v="Art"/>
    <n v="5.2480000000000002"/>
    <n v="5"/>
    <n v="0.24800000000000022"/>
    <n v="3.7200000000000032E-2"/>
  </r>
  <r>
    <x v="1276"/>
    <d v="2018-03-10T00:00:00"/>
    <d v="2018-03-14T00:00:00"/>
    <x v="0"/>
    <x v="5"/>
    <x v="2"/>
    <s v="Mick Hernandez"/>
    <s v="Home Office"/>
    <s v="Chester"/>
    <x v="12"/>
    <n v="19013"/>
    <s v="East"/>
    <s v="OFF-AR-10003958"/>
    <x v="2"/>
    <s v="Art"/>
    <n v="5.2480000000000002"/>
    <n v="5"/>
    <n v="0.24800000000000022"/>
    <n v="3.7200000000000032E-2"/>
  </r>
  <r>
    <x v="2449"/>
    <d v="2017-07-02T00:00:00"/>
    <d v="2017-07-08T00:00:00"/>
    <x v="3"/>
    <x v="10"/>
    <x v="2"/>
    <s v="Katherine Hughes"/>
    <s v="Home Office"/>
    <s v="Arlington"/>
    <x v="17"/>
    <n v="22204"/>
    <s v="South"/>
    <s v="OFF-AR-10003986"/>
    <x v="2"/>
    <s v="Art"/>
    <n v="7.7"/>
    <n v="18"/>
    <n v="-10.3"/>
    <n v="-1.5450000000000002"/>
  </r>
  <r>
    <x v="2450"/>
    <d v="2015-04-30T00:00:00"/>
    <d v="2015-05-02T00:00:00"/>
    <x v="1"/>
    <x v="8"/>
    <x v="0"/>
    <s v="Justin MacKendrick"/>
    <s v="Home Office"/>
    <s v="Louisville"/>
    <x v="21"/>
    <n v="40214"/>
    <s v="South"/>
    <s v="OFF-AR-10004010"/>
    <x v="2"/>
    <s v="Art"/>
    <n v="174.95"/>
    <n v="157.94999999999999"/>
    <n v="17"/>
    <n v="2.5499999999999998"/>
  </r>
  <r>
    <x v="2451"/>
    <d v="2018-11-03T00:00:00"/>
    <d v="2018-11-07T00:00:00"/>
    <x v="0"/>
    <x v="1"/>
    <x v="2"/>
    <s v="Dave Kipp"/>
    <s v="Home Office"/>
    <s v="Orlando"/>
    <x v="8"/>
    <n v="32839"/>
    <s v="South"/>
    <s v="OFF-AR-10004010"/>
    <x v="2"/>
    <s v="Art"/>
    <n v="55.984000000000002"/>
    <n v="55.984000000000002"/>
    <n v="0"/>
    <n v="0"/>
  </r>
  <r>
    <x v="2452"/>
    <d v="2015-10-03T00:00:00"/>
    <d v="2015-10-03T00:00:00"/>
    <x v="1"/>
    <x v="9"/>
    <x v="1"/>
    <s v="Denny Ordway"/>
    <s v="Home Office"/>
    <s v="Columbus"/>
    <x v="22"/>
    <n v="43229"/>
    <s v="East"/>
    <s v="OFF-AR-10004010"/>
    <x v="2"/>
    <s v="Art"/>
    <n v="55.984000000000002"/>
    <n v="55.984000000000002"/>
    <n v="0"/>
    <n v="0"/>
  </r>
  <r>
    <x v="937"/>
    <d v="2018-07-08T00:00:00"/>
    <d v="2018-07-12T00:00:00"/>
    <x v="0"/>
    <x v="10"/>
    <x v="2"/>
    <s v="Harold Engle"/>
    <s v="Home Office"/>
    <s v="Newark"/>
    <x v="3"/>
    <n v="19711"/>
    <s v="East"/>
    <s v="OFF-AR-10004010"/>
    <x v="2"/>
    <s v="Art"/>
    <n v="174.95"/>
    <n v="157.94999999999999"/>
    <n v="17"/>
    <n v="2.5499999999999998"/>
  </r>
  <r>
    <x v="45"/>
    <d v="2018-01-13T00:00:00"/>
    <d v="2018-01-18T00:00:00"/>
    <x v="0"/>
    <x v="6"/>
    <x v="3"/>
    <s v="Cathy Prescott"/>
    <s v="Corporate"/>
    <s v="Springfield"/>
    <x v="20"/>
    <n v="65807"/>
    <s v="Central"/>
    <s v="OFF-AR-10004010"/>
    <x v="2"/>
    <s v="Art"/>
    <n v="209.94"/>
    <n v="209.94"/>
    <n v="0"/>
    <n v="0"/>
  </r>
  <r>
    <x v="752"/>
    <d v="2018-12-02T00:00:00"/>
    <d v="2018-12-06T00:00:00"/>
    <x v="0"/>
    <x v="3"/>
    <x v="2"/>
    <s v="Brenda Bowman"/>
    <s v="Home Office"/>
    <s v="Oakland"/>
    <x v="1"/>
    <n v="94601"/>
    <s v="West"/>
    <s v="OFF-AR-10004022"/>
    <x v="2"/>
    <s v="Art"/>
    <n v="179.9"/>
    <n v="100"/>
    <n v="79.900000000000006"/>
    <n v="11.985000000000001"/>
  </r>
  <r>
    <x v="944"/>
    <d v="2016-05-01T00:00:00"/>
    <d v="2016-05-05T00:00:00"/>
    <x v="2"/>
    <x v="2"/>
    <x v="2"/>
    <s v="David Bremer"/>
    <s v="Home Office"/>
    <s v="Tampa"/>
    <x v="8"/>
    <n v="33614"/>
    <s v="South"/>
    <s v="OFF-AR-10004022"/>
    <x v="2"/>
    <s v="Art"/>
    <n v="172.70400000000001"/>
    <n v="155.70400000000001"/>
    <n v="17"/>
    <n v="2.5499999999999998"/>
  </r>
  <r>
    <x v="2453"/>
    <d v="2017-04-19T00:00:00"/>
    <d v="2017-04-26T00:00:00"/>
    <x v="3"/>
    <x v="8"/>
    <x v="2"/>
    <s v="Kunst Miller"/>
    <s v="Corporate"/>
    <s v="New York City"/>
    <x v="5"/>
    <n v="10035"/>
    <s v="East"/>
    <s v="OFF-AR-10004022"/>
    <x v="2"/>
    <s v="Art"/>
    <n v="71.959999999999994"/>
    <n v="71.959999999999994"/>
    <n v="0"/>
    <n v="0"/>
  </r>
  <r>
    <x v="2454"/>
    <d v="2018-11-16T00:00:00"/>
    <d v="2018-11-21T00:00:00"/>
    <x v="0"/>
    <x v="1"/>
    <x v="2"/>
    <s v="Bill Stewart"/>
    <s v="Home Office"/>
    <s v="Bowling Green"/>
    <x v="22"/>
    <n v="43402"/>
    <s v="East"/>
    <s v="OFF-AR-10004022"/>
    <x v="2"/>
    <s v="Art"/>
    <n v="86.352000000000004"/>
    <n v="86.352000000000004"/>
    <n v="0"/>
    <n v="0"/>
  </r>
  <r>
    <x v="2455"/>
    <d v="2017-05-02T00:00:00"/>
    <d v="2017-05-07T00:00:00"/>
    <x v="3"/>
    <x v="2"/>
    <x v="2"/>
    <s v="Bryan Davis"/>
    <s v="Corporate"/>
    <s v="Houston"/>
    <x v="13"/>
    <n v="77070"/>
    <s v="Central"/>
    <s v="OFF-AR-10004022"/>
    <x v="2"/>
    <s v="Art"/>
    <n v="86.352000000000004"/>
    <n v="86.352000000000004"/>
    <n v="0"/>
    <n v="0"/>
  </r>
  <r>
    <x v="2456"/>
    <d v="2017-09-05T00:00:00"/>
    <d v="2017-09-10T00:00:00"/>
    <x v="3"/>
    <x v="0"/>
    <x v="2"/>
    <s v="Brad Eason"/>
    <s v="Corporate"/>
    <s v="Olathe"/>
    <x v="44"/>
    <n v="66062"/>
    <s v="Central"/>
    <s v="OFF-AR-10004022"/>
    <x v="2"/>
    <s v="Art"/>
    <n v="107.94"/>
    <n v="107.94"/>
    <n v="0"/>
    <n v="0"/>
  </r>
  <r>
    <x v="535"/>
    <d v="2015-03-31T00:00:00"/>
    <d v="2015-03-31T00:00:00"/>
    <x v="1"/>
    <x v="5"/>
    <x v="1"/>
    <s v="Trudy Glocke"/>
    <s v="Home Office"/>
    <s v="Tampa"/>
    <x v="8"/>
    <n v="33614"/>
    <s v="South"/>
    <s v="OFF-AR-10004027"/>
    <x v="2"/>
    <s v="Art"/>
    <n v="4.032"/>
    <n v="5"/>
    <n v="-0.96799999999999997"/>
    <n v="-0.1452"/>
  </r>
  <r>
    <x v="2457"/>
    <d v="2015-03-21T00:00:00"/>
    <d v="2015-03-25T00:00:00"/>
    <x v="1"/>
    <x v="5"/>
    <x v="2"/>
    <s v="Cassandra Brandow"/>
    <s v="Home Office"/>
    <s v="Hamilton"/>
    <x v="22"/>
    <n v="45011"/>
    <s v="East"/>
    <s v="OFF-AR-10004027"/>
    <x v="2"/>
    <s v="Art"/>
    <n v="6.048"/>
    <n v="5"/>
    <n v="1.048"/>
    <n v="0.15720000000000001"/>
  </r>
  <r>
    <x v="2160"/>
    <d v="2018-07-08T00:00:00"/>
    <d v="2018-07-12T00:00:00"/>
    <x v="0"/>
    <x v="10"/>
    <x v="2"/>
    <s v="Tamara Dahlen"/>
    <s v="Home Office"/>
    <s v="Lowell"/>
    <x v="26"/>
    <n v="1852"/>
    <s v="East"/>
    <s v="OFF-AR-10004027"/>
    <x v="2"/>
    <s v="Art"/>
    <n v="7.56"/>
    <n v="18"/>
    <n v="-10.440000000000001"/>
    <n v="-1.5660000000000001"/>
  </r>
  <r>
    <x v="2458"/>
    <d v="2015-09-01T00:00:00"/>
    <d v="2015-09-05T00:00:00"/>
    <x v="1"/>
    <x v="0"/>
    <x v="3"/>
    <s v="Larry Tron"/>
    <s v="Home Office"/>
    <s v="Escondido"/>
    <x v="1"/>
    <n v="92025"/>
    <s v="West"/>
    <s v="OFF-AR-10004042"/>
    <x v="2"/>
    <s v="Art"/>
    <n v="53.94"/>
    <n v="53.94"/>
    <n v="0"/>
    <n v="0"/>
  </r>
  <r>
    <x v="2459"/>
    <d v="2016-09-24T00:00:00"/>
    <d v="2016-09-26T00:00:00"/>
    <x v="2"/>
    <x v="0"/>
    <x v="3"/>
    <s v="Max Engle"/>
    <s v="Home Office"/>
    <s v="Seattle"/>
    <x v="6"/>
    <n v="98105"/>
    <s v="West"/>
    <s v="OFF-AR-10004042"/>
    <x v="2"/>
    <s v="Art"/>
    <n v="35.96"/>
    <n v="35.96"/>
    <n v="0"/>
    <n v="0"/>
  </r>
  <r>
    <x v="1119"/>
    <d v="2016-12-06T00:00:00"/>
    <d v="2016-12-11T00:00:00"/>
    <x v="2"/>
    <x v="3"/>
    <x v="2"/>
    <s v="Gary Hwang"/>
    <s v="Home Office"/>
    <s v="Tucson"/>
    <x v="18"/>
    <n v="85705"/>
    <s v="West"/>
    <s v="OFF-AR-10004042"/>
    <x v="2"/>
    <s v="Art"/>
    <n v="86.304000000000002"/>
    <n v="100"/>
    <n v="-13.695999999999998"/>
    <n v="-2.0543999999999998"/>
  </r>
  <r>
    <x v="1214"/>
    <d v="2018-07-14T00:00:00"/>
    <d v="2018-07-18T00:00:00"/>
    <x v="0"/>
    <x v="10"/>
    <x v="2"/>
    <s v="Toby Carlisle"/>
    <s v="Consumer"/>
    <s v="Westminster"/>
    <x v="1"/>
    <n v="92683"/>
    <s v="West"/>
    <s v="OFF-AR-10004042"/>
    <x v="2"/>
    <s v="Art"/>
    <n v="71.92"/>
    <n v="71.92"/>
    <n v="0"/>
    <n v="0"/>
  </r>
  <r>
    <x v="219"/>
    <d v="2016-09-17T00:00:00"/>
    <d v="2016-09-21T00:00:00"/>
    <x v="2"/>
    <x v="0"/>
    <x v="2"/>
    <s v="Tracy Blumstein"/>
    <s v="Home Office"/>
    <s v="Philadelphia"/>
    <x v="12"/>
    <n v="19140"/>
    <s v="East"/>
    <s v="OFF-AR-10004042"/>
    <x v="2"/>
    <s v="Art"/>
    <n v="86.304000000000002"/>
    <n v="86.304000000000002"/>
    <n v="0"/>
    <n v="0"/>
  </r>
  <r>
    <x v="732"/>
    <d v="2016-11-29T00:00:00"/>
    <d v="2016-12-03T00:00:00"/>
    <x v="2"/>
    <x v="1"/>
    <x v="2"/>
    <s v="Sylvia Foulston"/>
    <s v="Consumer"/>
    <s v="Dearborn"/>
    <x v="10"/>
    <n v="48126"/>
    <s v="Central"/>
    <s v="OFF-AR-10004042"/>
    <x v="2"/>
    <s v="Art"/>
    <n v="161.82"/>
    <n v="161.82"/>
    <n v="0"/>
    <n v="0"/>
  </r>
  <r>
    <x v="2460"/>
    <d v="2016-06-25T00:00:00"/>
    <d v="2016-07-01T00:00:00"/>
    <x v="2"/>
    <x v="4"/>
    <x v="2"/>
    <s v="Alan Barnes"/>
    <s v="Home Office"/>
    <s v="Los Angeles"/>
    <x v="1"/>
    <n v="90045"/>
    <s v="West"/>
    <s v="OFF-AR-10004062"/>
    <x v="2"/>
    <s v="Art"/>
    <n v="20.96"/>
    <n v="100"/>
    <n v="-79.039999999999992"/>
    <n v="-11.855999999999998"/>
  </r>
  <r>
    <x v="2461"/>
    <d v="2018-05-27T00:00:00"/>
    <d v="2018-05-31T00:00:00"/>
    <x v="0"/>
    <x v="2"/>
    <x v="2"/>
    <s v="Roy Phan"/>
    <s v="Home Office"/>
    <s v="Seattle"/>
    <x v="6"/>
    <n v="98103"/>
    <s v="West"/>
    <s v="OFF-AR-10004062"/>
    <x v="2"/>
    <s v="Art"/>
    <n v="31.44"/>
    <n v="31.44"/>
    <n v="0"/>
    <n v="0"/>
  </r>
  <r>
    <x v="2409"/>
    <d v="2018-08-07T00:00:00"/>
    <d v="2018-08-12T00:00:00"/>
    <x v="0"/>
    <x v="7"/>
    <x v="2"/>
    <s v="Joni Wasserman"/>
    <s v="Consumer"/>
    <s v="Long Beach"/>
    <x v="5"/>
    <n v="11561"/>
    <s v="East"/>
    <s v="OFF-AR-10004062"/>
    <x v="2"/>
    <s v="Art"/>
    <n v="104.8"/>
    <n v="104.8"/>
    <n v="0"/>
    <n v="0"/>
  </r>
  <r>
    <x v="1601"/>
    <d v="2017-12-18T00:00:00"/>
    <d v="2017-12-21T00:00:00"/>
    <x v="3"/>
    <x v="3"/>
    <x v="0"/>
    <s v="Adrian Hane"/>
    <s v="Home Office"/>
    <s v="Salem"/>
    <x v="23"/>
    <n v="97301"/>
    <s v="West"/>
    <s v="OFF-AR-10004078"/>
    <x v="1"/>
    <s v="Art"/>
    <n v="18.687999999999999"/>
    <n v="18"/>
    <n v="0.68799999999999883"/>
    <n v="0.10319999999999982"/>
  </r>
  <r>
    <x v="817"/>
    <d v="2016-12-03T00:00:00"/>
    <d v="2016-12-07T00:00:00"/>
    <x v="2"/>
    <x v="3"/>
    <x v="2"/>
    <s v="Jack Garza"/>
    <s v="Home Office"/>
    <s v="Jacksonville"/>
    <x v="9"/>
    <n v="28540"/>
    <s v="South"/>
    <s v="OFF-AR-10004078"/>
    <x v="2"/>
    <s v="Art"/>
    <n v="9.3439999999999994"/>
    <n v="18"/>
    <n v="-8.6560000000000006"/>
    <n v="-1.2984"/>
  </r>
  <r>
    <x v="2248"/>
    <d v="2018-04-25T00:00:00"/>
    <d v="2018-04-26T00:00:00"/>
    <x v="0"/>
    <x v="8"/>
    <x v="0"/>
    <s v="Parhena Norris"/>
    <s v="Home Office"/>
    <s v="Nashville"/>
    <x v="24"/>
    <n v="37211"/>
    <s v="South"/>
    <s v="OFF-AR-10004078"/>
    <x v="2"/>
    <s v="Art"/>
    <n v="42.048000000000002"/>
    <n v="42.048000000000002"/>
    <n v="0"/>
    <n v="0"/>
  </r>
  <r>
    <x v="737"/>
    <d v="2016-12-06T00:00:00"/>
    <d v="2016-12-06T00:00:00"/>
    <x v="2"/>
    <x v="3"/>
    <x v="1"/>
    <s v="Dennis Kane"/>
    <s v="Home Office"/>
    <s v="Marion"/>
    <x v="22"/>
    <n v="43302"/>
    <s v="East"/>
    <s v="OFF-AR-10004078"/>
    <x v="2"/>
    <s v="Art"/>
    <n v="37.375999999999998"/>
    <n v="37.375999999999998"/>
    <n v="0"/>
    <n v="0"/>
  </r>
  <r>
    <x v="2462"/>
    <d v="2017-01-04T00:00:00"/>
    <d v="2017-01-08T00:00:00"/>
    <x v="3"/>
    <x v="6"/>
    <x v="2"/>
    <s v="Ben Peterman"/>
    <s v="Home Office"/>
    <s v="Philadelphia"/>
    <x v="12"/>
    <n v="19143"/>
    <s v="East"/>
    <s v="OFF-AR-10004078"/>
    <x v="1"/>
    <s v="Art"/>
    <n v="4.6719999999999997"/>
    <n v="5"/>
    <n v="-0.32800000000000029"/>
    <n v="-4.9200000000000042E-2"/>
  </r>
  <r>
    <x v="2463"/>
    <d v="2018-01-27T00:00:00"/>
    <d v="2018-01-30T00:00:00"/>
    <x v="0"/>
    <x v="6"/>
    <x v="3"/>
    <s v="John Huston"/>
    <s v="Home Office"/>
    <s v="Kent"/>
    <x v="22"/>
    <n v="44240"/>
    <s v="East"/>
    <s v="OFF-AR-10004078"/>
    <x v="2"/>
    <s v="Art"/>
    <n v="14.016"/>
    <n v="14.016"/>
    <n v="0"/>
    <n v="0"/>
  </r>
  <r>
    <x v="460"/>
    <d v="2018-08-12T00:00:00"/>
    <d v="2018-08-12T00:00:00"/>
    <x v="0"/>
    <x v="7"/>
    <x v="1"/>
    <s v="Brenda Bowman"/>
    <s v="Home Office"/>
    <s v="Columbia"/>
    <x v="14"/>
    <n v="21044"/>
    <s v="East"/>
    <s v="OFF-AR-10004078"/>
    <x v="2"/>
    <s v="Art"/>
    <n v="17.52"/>
    <n v="18"/>
    <n v="-0.48000000000000043"/>
    <n v="-7.2000000000000064E-2"/>
  </r>
  <r>
    <x v="2464"/>
    <d v="2015-01-09T00:00:00"/>
    <d v="2015-01-13T00:00:00"/>
    <x v="1"/>
    <x v="6"/>
    <x v="2"/>
    <s v="Melanie Seite"/>
    <s v="Home Office"/>
    <s v="Laredo"/>
    <x v="13"/>
    <n v="78041"/>
    <s v="Central"/>
    <s v="OFF-AR-10004078"/>
    <x v="2"/>
    <s v="Art"/>
    <n v="9.3439999999999994"/>
    <n v="18"/>
    <n v="-8.6560000000000006"/>
    <n v="-1.2984"/>
  </r>
  <r>
    <x v="2465"/>
    <d v="2016-04-06T00:00:00"/>
    <d v="2016-04-10T00:00:00"/>
    <x v="2"/>
    <x v="8"/>
    <x v="2"/>
    <s v="Thomas Thornton"/>
    <s v="Corporate"/>
    <s v="Houston"/>
    <x v="13"/>
    <n v="77041"/>
    <s v="Central"/>
    <s v="OFF-AR-10004078"/>
    <x v="2"/>
    <s v="Art"/>
    <n v="42.048000000000002"/>
    <n v="42.048000000000002"/>
    <n v="0"/>
    <n v="0"/>
  </r>
  <r>
    <x v="2466"/>
    <d v="2017-10-30T00:00:00"/>
    <d v="2017-11-04T00:00:00"/>
    <x v="3"/>
    <x v="9"/>
    <x v="2"/>
    <s v="Jason Fortune-"/>
    <s v="Corporate"/>
    <s v="Sterling Heights"/>
    <x v="10"/>
    <n v="48310"/>
    <s v="Central"/>
    <s v="OFF-AR-10004078"/>
    <x v="2"/>
    <s v="Art"/>
    <n v="11.68"/>
    <n v="11.68"/>
    <n v="0"/>
    <n v="0"/>
  </r>
  <r>
    <x v="667"/>
    <d v="2018-02-16T00:00:00"/>
    <d v="2018-02-21T00:00:00"/>
    <x v="0"/>
    <x v="11"/>
    <x v="2"/>
    <s v="Joy Smith"/>
    <s v="Consumer"/>
    <s v="Decatur"/>
    <x v="0"/>
    <n v="62521"/>
    <s v="Central"/>
    <s v="OFF-AR-10004078"/>
    <x v="2"/>
    <s v="Art"/>
    <n v="28.032"/>
    <n v="28.032"/>
    <n v="0"/>
    <n v="0"/>
  </r>
  <r>
    <x v="464"/>
    <d v="2015-08-05T00:00:00"/>
    <d v="2015-08-07T00:00:00"/>
    <x v="1"/>
    <x v="7"/>
    <x v="3"/>
    <s v="Ricardo Sperren"/>
    <s v="Home Office"/>
    <s v="Meriden"/>
    <x v="25"/>
    <n v="6450"/>
    <s v="East"/>
    <s v="OFF-AR-10004165"/>
    <x v="2"/>
    <s v="Art"/>
    <n v="4.5599999999999996"/>
    <n v="5"/>
    <n v="-0.44000000000000039"/>
    <n v="-6.6000000000000059E-2"/>
  </r>
  <r>
    <x v="2467"/>
    <d v="2015-08-05T00:00:00"/>
    <d v="2015-08-11T00:00:00"/>
    <x v="1"/>
    <x v="7"/>
    <x v="2"/>
    <s v="Stephanie Phelps"/>
    <s v="Home Office"/>
    <s v="New York City"/>
    <x v="5"/>
    <n v="10009"/>
    <s v="East"/>
    <s v="OFF-AR-10004165"/>
    <x v="2"/>
    <s v="Art"/>
    <n v="15.96"/>
    <n v="18"/>
    <n v="-2.0399999999999991"/>
    <n v="-0.30599999999999988"/>
  </r>
  <r>
    <x v="2468"/>
    <d v="2017-08-26T00:00:00"/>
    <d v="2017-09-02T00:00:00"/>
    <x v="3"/>
    <x v="7"/>
    <x v="2"/>
    <s v="Vivek Grady"/>
    <s v="Home Office"/>
    <s v="Philadelphia"/>
    <x v="12"/>
    <n v="19140"/>
    <s v="East"/>
    <s v="OFF-AR-10004165"/>
    <x v="1"/>
    <s v="Art"/>
    <n v="5.4720000000000004"/>
    <n v="5"/>
    <n v="0.47200000000000042"/>
    <n v="7.0800000000000057E-2"/>
  </r>
  <r>
    <x v="1385"/>
    <d v="2018-09-07T00:00:00"/>
    <d v="2018-09-10T00:00:00"/>
    <x v="0"/>
    <x v="0"/>
    <x v="0"/>
    <s v="Phillip Flathmann"/>
    <s v="Consumer"/>
    <s v="Edmonds"/>
    <x v="6"/>
    <n v="98026"/>
    <s v="West"/>
    <s v="OFF-AR-10004260"/>
    <x v="2"/>
    <s v="Art"/>
    <n v="25.98"/>
    <n v="25.98"/>
    <n v="0"/>
    <n v="0"/>
  </r>
  <r>
    <x v="2469"/>
    <d v="2018-06-13T00:00:00"/>
    <d v="2018-06-17T00:00:00"/>
    <x v="0"/>
    <x v="4"/>
    <x v="2"/>
    <s v="Paul Gonzalez"/>
    <s v="Consumer"/>
    <s v="Springfield"/>
    <x v="17"/>
    <n v="22153"/>
    <s v="South"/>
    <s v="OFF-AR-10004260"/>
    <x v="2"/>
    <s v="Art"/>
    <n v="181.86"/>
    <n v="164.86"/>
    <n v="17"/>
    <n v="2.5499999999999998"/>
  </r>
  <r>
    <x v="2470"/>
    <d v="2018-11-11T00:00:00"/>
    <d v="2018-11-18T00:00:00"/>
    <x v="0"/>
    <x v="1"/>
    <x v="2"/>
    <s v="Emily Phan"/>
    <s v="Consumer"/>
    <s v="Detroit"/>
    <x v="10"/>
    <n v="48227"/>
    <s v="Central"/>
    <s v="OFF-AR-10004260"/>
    <x v="2"/>
    <s v="Art"/>
    <n v="181.86"/>
    <n v="164.86"/>
    <n v="17"/>
    <n v="2.5499999999999998"/>
  </r>
  <r>
    <x v="2204"/>
    <d v="2015-12-20T00:00:00"/>
    <d v="2015-12-23T00:00:00"/>
    <x v="1"/>
    <x v="3"/>
    <x v="3"/>
    <s v="Michael Chen"/>
    <s v="Home Office"/>
    <s v="Los Angeles"/>
    <x v="1"/>
    <n v="90008"/>
    <s v="West"/>
    <s v="OFF-AR-10004269"/>
    <x v="2"/>
    <s v="Art"/>
    <n v="4.13"/>
    <n v="5"/>
    <n v="-0.87000000000000011"/>
    <n v="-0.1305"/>
  </r>
  <r>
    <x v="76"/>
    <d v="2017-11-26T00:00:00"/>
    <d v="2017-11-30T00:00:00"/>
    <x v="3"/>
    <x v="1"/>
    <x v="2"/>
    <s v="Maribeth Schnelling"/>
    <s v="Home Office"/>
    <s v="Los Angeles"/>
    <x v="1"/>
    <n v="90045"/>
    <s v="West"/>
    <s v="OFF-AR-10004269"/>
    <x v="2"/>
    <s v="Art"/>
    <n v="37.17"/>
    <n v="37.17"/>
    <n v="0"/>
    <n v="0"/>
  </r>
  <r>
    <x v="2471"/>
    <d v="2016-06-13T00:00:00"/>
    <d v="2016-06-19T00:00:00"/>
    <x v="2"/>
    <x v="4"/>
    <x v="2"/>
    <s v="Dave Hallsten"/>
    <s v="Home Office"/>
    <s v="Decatur"/>
    <x v="36"/>
    <n v="35601"/>
    <s v="South"/>
    <s v="OFF-AR-10004269"/>
    <x v="2"/>
    <s v="Art"/>
    <n v="24.78"/>
    <n v="100"/>
    <n v="-75.22"/>
    <n v="-11.282999999999999"/>
  </r>
  <r>
    <x v="2472"/>
    <d v="2017-12-30T00:00:00"/>
    <d v="2018-01-02T00:00:00"/>
    <x v="3"/>
    <x v="3"/>
    <x v="0"/>
    <s v="Carl Jackson"/>
    <s v="Home Office"/>
    <s v="Philadelphia"/>
    <x v="12"/>
    <n v="19140"/>
    <s v="East"/>
    <s v="OFF-AR-10004269"/>
    <x v="2"/>
    <s v="Art"/>
    <n v="16.52"/>
    <n v="18"/>
    <n v="-1.4800000000000004"/>
    <n v="-0.22200000000000006"/>
  </r>
  <r>
    <x v="439"/>
    <d v="2017-10-31T00:00:00"/>
    <d v="2017-11-05T00:00:00"/>
    <x v="3"/>
    <x v="9"/>
    <x v="2"/>
    <s v="Helen Wasserman"/>
    <s v="Corporate"/>
    <s v="Tulsa"/>
    <x v="30"/>
    <n v="74133"/>
    <s v="Central"/>
    <s v="OFF-AR-10004269"/>
    <x v="2"/>
    <s v="Art"/>
    <n v="12.39"/>
    <n v="12.39"/>
    <n v="0"/>
    <n v="0"/>
  </r>
  <r>
    <x v="2473"/>
    <d v="2015-03-26T00:00:00"/>
    <d v="2015-03-31T00:00:00"/>
    <x v="1"/>
    <x v="5"/>
    <x v="3"/>
    <s v="Damala Kotsonis"/>
    <s v="Home Office"/>
    <s v="San Francisco"/>
    <x v="1"/>
    <n v="94122"/>
    <s v="West"/>
    <s v="OFF-AR-10004272"/>
    <x v="2"/>
    <s v="Art"/>
    <n v="3.36"/>
    <n v="5"/>
    <n v="-1.6400000000000001"/>
    <n v="-0.246"/>
  </r>
  <r>
    <x v="74"/>
    <d v="2016-10-31T00:00:00"/>
    <d v="2016-10-31T00:00:00"/>
    <x v="2"/>
    <x v="9"/>
    <x v="1"/>
    <s v="Sandra Glassco"/>
    <s v="Home Office"/>
    <s v="Redlands"/>
    <x v="1"/>
    <n v="92374"/>
    <s v="West"/>
    <s v="OFF-AR-10004272"/>
    <x v="2"/>
    <s v="Art"/>
    <n v="5.04"/>
    <n v="5"/>
    <n v="4.0000000000000036E-2"/>
    <n v="6.0000000000000053E-3"/>
  </r>
  <r>
    <x v="2474"/>
    <d v="2018-06-24T00:00:00"/>
    <d v="2018-06-28T00:00:00"/>
    <x v="0"/>
    <x v="4"/>
    <x v="2"/>
    <s v="Caroline Jumper"/>
    <s v="Home Office"/>
    <s v="Huntington Beach"/>
    <x v="1"/>
    <n v="92646"/>
    <s v="West"/>
    <s v="OFF-AR-10004344"/>
    <x v="2"/>
    <s v="Art"/>
    <n v="95.92"/>
    <n v="100"/>
    <n v="-4.0799999999999983"/>
    <n v="-0.61199999999999977"/>
  </r>
  <r>
    <x v="1893"/>
    <d v="2015-08-12T00:00:00"/>
    <d v="2015-08-16T00:00:00"/>
    <x v="1"/>
    <x v="7"/>
    <x v="2"/>
    <s v="Duane Huffman"/>
    <s v="Home Office"/>
    <s v="Miami"/>
    <x v="8"/>
    <n v="33180"/>
    <s v="South"/>
    <s v="OFF-AR-10004344"/>
    <x v="2"/>
    <s v="Art"/>
    <n v="47.96"/>
    <n v="47.96"/>
    <n v="0"/>
    <n v="0"/>
  </r>
  <r>
    <x v="203"/>
    <d v="2017-06-30T00:00:00"/>
    <d v="2017-07-02T00:00:00"/>
    <x v="3"/>
    <x v="4"/>
    <x v="3"/>
    <s v="Philip Fox"/>
    <s v="Home Office"/>
    <s v="Sandy Springs"/>
    <x v="19"/>
    <n v="30328"/>
    <s v="South"/>
    <s v="OFF-AR-10004344"/>
    <x v="2"/>
    <s v="Art"/>
    <n v="35.97"/>
    <n v="35.97"/>
    <n v="0"/>
    <n v="0"/>
  </r>
  <r>
    <x v="2475"/>
    <d v="2018-12-02T00:00:00"/>
    <d v="2018-12-07T00:00:00"/>
    <x v="0"/>
    <x v="3"/>
    <x v="2"/>
    <s v="Michael Kennedy"/>
    <s v="Home Office"/>
    <s v="Miami"/>
    <x v="8"/>
    <n v="33180"/>
    <s v="South"/>
    <s v="OFF-AR-10004344"/>
    <x v="2"/>
    <s v="Art"/>
    <n v="47.96"/>
    <n v="47.96"/>
    <n v="0"/>
    <n v="0"/>
  </r>
  <r>
    <x v="2476"/>
    <d v="2018-04-09T00:00:00"/>
    <d v="2018-04-11T00:00:00"/>
    <x v="0"/>
    <x v="8"/>
    <x v="0"/>
    <s v="Bryan Spruell"/>
    <s v="Home Office"/>
    <s v="New York City"/>
    <x v="5"/>
    <n v="10011"/>
    <s v="East"/>
    <s v="OFF-AR-10004344"/>
    <x v="2"/>
    <s v="Art"/>
    <n v="35.97"/>
    <n v="35.97"/>
    <n v="0"/>
    <n v="0"/>
  </r>
  <r>
    <x v="398"/>
    <d v="2018-10-09T00:00:00"/>
    <d v="2018-10-11T00:00:00"/>
    <x v="0"/>
    <x v="9"/>
    <x v="3"/>
    <s v="Maria Bertelson"/>
    <s v="Consumer"/>
    <s v="League City"/>
    <x v="13"/>
    <n v="77573"/>
    <s v="Central"/>
    <s v="OFF-AR-10004344"/>
    <x v="2"/>
    <s v="Art"/>
    <n v="67.144000000000005"/>
    <n v="67.144000000000005"/>
    <n v="0"/>
    <n v="0"/>
  </r>
  <r>
    <x v="2477"/>
    <d v="2016-11-28T00:00:00"/>
    <d v="2016-12-03T00:00:00"/>
    <x v="2"/>
    <x v="1"/>
    <x v="2"/>
    <s v="Michelle Arnett"/>
    <s v="Home Office"/>
    <s v="Las Cruces"/>
    <x v="41"/>
    <n v="88001"/>
    <s v="West"/>
    <s v="OFF-AR-10004441"/>
    <x v="2"/>
    <s v="Art"/>
    <n v="8.2799999999999994"/>
    <n v="18"/>
    <n v="-9.7200000000000006"/>
    <n v="-1.458"/>
  </r>
  <r>
    <x v="2478"/>
    <d v="2017-09-25T00:00:00"/>
    <d v="2017-10-01T00:00:00"/>
    <x v="3"/>
    <x v="0"/>
    <x v="2"/>
    <s v="Julia West"/>
    <s v="Home Office"/>
    <s v="San Francisco"/>
    <x v="1"/>
    <n v="94109"/>
    <s v="West"/>
    <s v="OFF-AR-10004441"/>
    <x v="2"/>
    <s v="Art"/>
    <n v="16.559999999999999"/>
    <n v="18"/>
    <n v="-1.4400000000000013"/>
    <n v="-0.21600000000000019"/>
  </r>
  <r>
    <x v="2479"/>
    <d v="2018-09-15T00:00:00"/>
    <d v="2018-09-20T00:00:00"/>
    <x v="0"/>
    <x v="0"/>
    <x v="2"/>
    <s v="Gene McClure"/>
    <s v="Home Office"/>
    <s v="Seattle"/>
    <x v="6"/>
    <n v="98103"/>
    <s v="West"/>
    <s v="OFF-AR-10004441"/>
    <x v="2"/>
    <s v="Art"/>
    <n v="12.42"/>
    <n v="12.42"/>
    <n v="0"/>
    <n v="0"/>
  </r>
  <r>
    <x v="2480"/>
    <d v="2017-10-28T00:00:00"/>
    <d v="2017-11-01T00:00:00"/>
    <x v="3"/>
    <x v="9"/>
    <x v="3"/>
    <s v="Denise Leinenbach"/>
    <s v="Corporate"/>
    <s v="New York City"/>
    <x v="5"/>
    <n v="10009"/>
    <s v="East"/>
    <s v="OFF-AR-10004441"/>
    <x v="2"/>
    <s v="Art"/>
    <n v="12.42"/>
    <n v="12.42"/>
    <n v="0"/>
    <n v="0"/>
  </r>
  <r>
    <x v="2481"/>
    <d v="2018-12-08T00:00:00"/>
    <d v="2018-12-11T00:00:00"/>
    <x v="0"/>
    <x v="3"/>
    <x v="0"/>
    <s v="Max Jones"/>
    <s v="Home Office"/>
    <s v="Philadelphia"/>
    <x v="12"/>
    <n v="19140"/>
    <s v="East"/>
    <s v="OFF-AR-10004441"/>
    <x v="2"/>
    <s v="Art"/>
    <n v="13.247999999999999"/>
    <n v="13.247999999999999"/>
    <n v="0"/>
    <n v="0"/>
  </r>
  <r>
    <x v="2482"/>
    <d v="2018-12-27T00:00:00"/>
    <d v="2018-12-27T00:00:00"/>
    <x v="0"/>
    <x v="3"/>
    <x v="1"/>
    <s v="Dan Reichenbach"/>
    <s v="Home Office"/>
    <s v="Newark"/>
    <x v="22"/>
    <n v="43055"/>
    <s v="East"/>
    <s v="OFF-AR-10004441"/>
    <x v="2"/>
    <s v="Art"/>
    <n v="13.247999999999999"/>
    <n v="13.247999999999999"/>
    <n v="0"/>
    <n v="0"/>
  </r>
  <r>
    <x v="682"/>
    <d v="2015-09-08T00:00:00"/>
    <d v="2015-09-12T00:00:00"/>
    <x v="1"/>
    <x v="0"/>
    <x v="2"/>
    <s v="Becky Martin"/>
    <s v="Consumer"/>
    <s v="San Antonio"/>
    <x v="13"/>
    <n v="78207"/>
    <s v="Central"/>
    <s v="OFF-AR-10004441"/>
    <x v="2"/>
    <s v="Art"/>
    <n v="9.9359999999999999"/>
    <n v="9.9359999999999999"/>
    <n v="0"/>
    <n v="0"/>
  </r>
  <r>
    <x v="2112"/>
    <d v="2017-04-19T00:00:00"/>
    <d v="2017-04-24T00:00:00"/>
    <x v="3"/>
    <x v="8"/>
    <x v="3"/>
    <s v="Jas O'Carroll"/>
    <s v="Corporate"/>
    <s v="Los Angeles"/>
    <x v="1"/>
    <n v="90049"/>
    <s v="West"/>
    <s v="OFF-AR-10004456"/>
    <x v="2"/>
    <s v="Art"/>
    <n v="73.2"/>
    <n v="73.2"/>
    <n v="0"/>
    <n v="0"/>
  </r>
  <r>
    <x v="2483"/>
    <d v="2017-07-24T00:00:00"/>
    <d v="2017-07-25T00:00:00"/>
    <x v="3"/>
    <x v="10"/>
    <x v="0"/>
    <s v="James Galang"/>
    <s v="Corporate"/>
    <s v="Lafayette"/>
    <x v="2"/>
    <n v="70506"/>
    <s v="South"/>
    <s v="OFF-AR-10004456"/>
    <x v="2"/>
    <s v="Art"/>
    <n v="73.2"/>
    <n v="73.2"/>
    <n v="0"/>
    <n v="0"/>
  </r>
  <r>
    <x v="2484"/>
    <d v="2018-05-11T00:00:00"/>
    <d v="2018-05-16T00:00:00"/>
    <x v="0"/>
    <x v="2"/>
    <x v="3"/>
    <s v="Zuschuss Carroll"/>
    <s v="Consumer"/>
    <s v="New York City"/>
    <x v="5"/>
    <n v="10024"/>
    <s v="East"/>
    <s v="OFF-AR-10004456"/>
    <x v="2"/>
    <s v="Art"/>
    <n v="43.92"/>
    <n v="43.92"/>
    <n v="0"/>
    <n v="0"/>
  </r>
  <r>
    <x v="1129"/>
    <d v="2015-01-20T00:00:00"/>
    <d v="2015-01-26T00:00:00"/>
    <x v="1"/>
    <x v="6"/>
    <x v="2"/>
    <s v="Xylona Preis"/>
    <s v="Consumer"/>
    <s v="Westland"/>
    <x v="10"/>
    <n v="48185"/>
    <s v="Central"/>
    <s v="OFF-AR-10004456"/>
    <x v="2"/>
    <s v="Art"/>
    <n v="43.92"/>
    <n v="43.92"/>
    <n v="0"/>
    <n v="0"/>
  </r>
  <r>
    <x v="2485"/>
    <d v="2015-06-02T00:00:00"/>
    <d v="2015-06-06T00:00:00"/>
    <x v="1"/>
    <x v="4"/>
    <x v="2"/>
    <s v="Stewart Visinsky"/>
    <s v="Home Office"/>
    <s v="Roswell"/>
    <x v="19"/>
    <n v="30076"/>
    <s v="South"/>
    <s v="OFF-AR-10004511"/>
    <x v="2"/>
    <s v="Art"/>
    <n v="8.56"/>
    <n v="18"/>
    <n v="-9.44"/>
    <n v="-1.4159999999999999"/>
  </r>
  <r>
    <x v="787"/>
    <d v="2015-05-20T00:00:00"/>
    <d v="2015-05-22T00:00:00"/>
    <x v="1"/>
    <x v="2"/>
    <x v="3"/>
    <s v="Randy Ferguson"/>
    <s v="Home Office"/>
    <s v="Dover"/>
    <x v="43"/>
    <n v="3820"/>
    <s v="East"/>
    <s v="OFF-AR-10004511"/>
    <x v="2"/>
    <s v="Art"/>
    <n v="38.520000000000003"/>
    <n v="38.520000000000003"/>
    <n v="0"/>
    <n v="0"/>
  </r>
  <r>
    <x v="2453"/>
    <d v="2017-04-19T00:00:00"/>
    <d v="2017-04-26T00:00:00"/>
    <x v="3"/>
    <x v="8"/>
    <x v="2"/>
    <s v="Kunst Miller"/>
    <s v="Home Office"/>
    <s v="New York City"/>
    <x v="5"/>
    <n v="10035"/>
    <s v="East"/>
    <s v="OFF-AR-10004582"/>
    <x v="2"/>
    <s v="Art"/>
    <n v="3.28"/>
    <n v="5"/>
    <n v="-1.7200000000000002"/>
    <n v="-0.25800000000000001"/>
  </r>
  <r>
    <x v="573"/>
    <d v="2018-09-02T00:00:00"/>
    <d v="2018-09-06T00:00:00"/>
    <x v="0"/>
    <x v="0"/>
    <x v="2"/>
    <s v="Ann Chong"/>
    <s v="Home Office"/>
    <s v="New York City"/>
    <x v="5"/>
    <n v="10009"/>
    <s v="East"/>
    <s v="OFF-AR-10004582"/>
    <x v="2"/>
    <s v="Art"/>
    <n v="4.92"/>
    <n v="5"/>
    <n v="-8.0000000000000071E-2"/>
    <n v="-1.2000000000000011E-2"/>
  </r>
  <r>
    <x v="869"/>
    <d v="2018-11-28T00:00:00"/>
    <d v="2018-12-04T00:00:00"/>
    <x v="0"/>
    <x v="1"/>
    <x v="2"/>
    <s v="Lindsay Shagiari"/>
    <s v="Home Office"/>
    <s v="Baltimore"/>
    <x v="14"/>
    <n v="21215"/>
    <s v="East"/>
    <s v="OFF-AR-10004582"/>
    <x v="2"/>
    <s v="Art"/>
    <n v="1.64"/>
    <n v="5"/>
    <n v="-3.3600000000000003"/>
    <n v="-0.504"/>
  </r>
  <r>
    <x v="2486"/>
    <d v="2015-06-30T00:00:00"/>
    <d v="2015-07-02T00:00:00"/>
    <x v="1"/>
    <x v="4"/>
    <x v="0"/>
    <s v="Russell Applegate"/>
    <s v="Home Office"/>
    <s v="Chicago"/>
    <x v="0"/>
    <n v="60653"/>
    <s v="Central"/>
    <s v="OFF-AR-10004582"/>
    <x v="2"/>
    <s v="Art"/>
    <n v="5.2480000000000002"/>
    <n v="5"/>
    <n v="0.24800000000000022"/>
    <n v="3.7200000000000032E-2"/>
  </r>
  <r>
    <x v="2487"/>
    <d v="2018-08-11T00:00:00"/>
    <d v="2018-08-13T00:00:00"/>
    <x v="0"/>
    <x v="7"/>
    <x v="0"/>
    <s v="Sylvia Foulston"/>
    <s v="Home Office"/>
    <s v="Bedford"/>
    <x v="13"/>
    <n v="76021"/>
    <s v="Central"/>
    <s v="OFF-AR-10004582"/>
    <x v="2"/>
    <s v="Art"/>
    <n v="9.1839999999999993"/>
    <n v="18"/>
    <n v="-8.8160000000000007"/>
    <n v="-1.3224"/>
  </r>
  <r>
    <x v="2488"/>
    <d v="2018-03-26T00:00:00"/>
    <d v="2018-03-28T00:00:00"/>
    <x v="0"/>
    <x v="5"/>
    <x v="0"/>
    <s v="Maria Zettner"/>
    <s v="Home Office"/>
    <s v="Seattle"/>
    <x v="6"/>
    <n v="98105"/>
    <s v="West"/>
    <s v="OFF-AR-10004587"/>
    <x v="2"/>
    <s v="Art"/>
    <n v="19.829999999999998"/>
    <n v="18"/>
    <n v="1.8299999999999983"/>
    <n v="0.27449999999999974"/>
  </r>
  <r>
    <x v="2000"/>
    <d v="2016-08-08T00:00:00"/>
    <d v="2016-08-10T00:00:00"/>
    <x v="2"/>
    <x v="7"/>
    <x v="3"/>
    <s v="Denny Blanton"/>
    <s v="Home Office"/>
    <s v="Lawrence"/>
    <x v="26"/>
    <n v="1841"/>
    <s v="East"/>
    <s v="OFF-AR-10004587"/>
    <x v="2"/>
    <s v="Art"/>
    <n v="39.659999999999997"/>
    <n v="39.659999999999997"/>
    <n v="0"/>
    <n v="0"/>
  </r>
  <r>
    <x v="2489"/>
    <d v="2015-08-05T00:00:00"/>
    <d v="2015-08-11T00:00:00"/>
    <x v="1"/>
    <x v="7"/>
    <x v="2"/>
    <s v="Sonia Sunley"/>
    <s v="Consumer"/>
    <s v="San Francisco"/>
    <x v="1"/>
    <n v="94122"/>
    <s v="West"/>
    <s v="OFF-AR-10004602"/>
    <x v="2"/>
    <s v="Art"/>
    <n v="45.98"/>
    <n v="45.98"/>
    <n v="0"/>
    <n v="0"/>
  </r>
  <r>
    <x v="2490"/>
    <d v="2017-07-07T00:00:00"/>
    <d v="2017-07-13T00:00:00"/>
    <x v="3"/>
    <x v="10"/>
    <x v="2"/>
    <s v="Max Jones"/>
    <s v="Corporate"/>
    <s v="Orem"/>
    <x v="28"/>
    <n v="84057"/>
    <s v="West"/>
    <s v="OFF-AR-10004602"/>
    <x v="2"/>
    <s v="Art"/>
    <n v="45.98"/>
    <n v="45.98"/>
    <n v="0"/>
    <n v="0"/>
  </r>
  <r>
    <x v="2444"/>
    <d v="2017-05-15T00:00:00"/>
    <d v="2017-05-20T00:00:00"/>
    <x v="3"/>
    <x v="2"/>
    <x v="2"/>
    <s v="Steve Nguyen"/>
    <s v="Corporate"/>
    <s v="Jackson"/>
    <x v="29"/>
    <n v="39212"/>
    <s v="South"/>
    <s v="OFF-AR-10004602"/>
    <x v="2"/>
    <s v="Art"/>
    <n v="91.96"/>
    <n v="91.96"/>
    <n v="0"/>
    <n v="0"/>
  </r>
  <r>
    <x v="2491"/>
    <d v="2017-10-30T00:00:00"/>
    <d v="2017-11-03T00:00:00"/>
    <x v="3"/>
    <x v="9"/>
    <x v="2"/>
    <s v="Edward Hooks"/>
    <s v="Corporate"/>
    <s v="New York City"/>
    <x v="5"/>
    <n v="10011"/>
    <s v="East"/>
    <s v="OFF-AR-10004602"/>
    <x v="2"/>
    <s v="Art"/>
    <n v="114.95"/>
    <n v="114.95"/>
    <n v="0"/>
    <n v="0"/>
  </r>
  <r>
    <x v="123"/>
    <d v="2018-11-20T00:00:00"/>
    <d v="2018-11-22T00:00:00"/>
    <x v="0"/>
    <x v="1"/>
    <x v="0"/>
    <s v="Carlos Daly"/>
    <s v="Consumer"/>
    <s v="New York City"/>
    <x v="5"/>
    <n v="10035"/>
    <s v="East"/>
    <s v="OFF-AR-10004602"/>
    <x v="2"/>
    <s v="Art"/>
    <n v="68.97"/>
    <n v="68.97"/>
    <n v="0"/>
    <n v="0"/>
  </r>
  <r>
    <x v="1896"/>
    <d v="2016-05-10T00:00:00"/>
    <d v="2016-05-10T00:00:00"/>
    <x v="2"/>
    <x v="2"/>
    <x v="1"/>
    <s v="Dennis Pardue"/>
    <s v="Home Office"/>
    <s v="Aurora"/>
    <x v="0"/>
    <n v="60505"/>
    <s v="Central"/>
    <s v="OFF-AR-10004602"/>
    <x v="2"/>
    <s v="Art"/>
    <n v="36.783999999999999"/>
    <n v="36.783999999999999"/>
    <n v="0"/>
    <n v="0"/>
  </r>
  <r>
    <x v="2492"/>
    <d v="2016-09-25T00:00:00"/>
    <d v="2016-09-29T00:00:00"/>
    <x v="2"/>
    <x v="0"/>
    <x v="2"/>
    <s v="Dana Kaydos"/>
    <s v="Home Office"/>
    <s v="Rockford"/>
    <x v="0"/>
    <n v="61107"/>
    <s v="Central"/>
    <s v="OFF-AR-10004602"/>
    <x v="2"/>
    <s v="Art"/>
    <n v="128.744"/>
    <n v="128.744"/>
    <n v="0"/>
    <n v="0"/>
  </r>
  <r>
    <x v="2493"/>
    <d v="2016-09-11T00:00:00"/>
    <d v="2016-09-15T00:00:00"/>
    <x v="2"/>
    <x v="0"/>
    <x v="2"/>
    <s v="Steven Cartwright"/>
    <s v="Home Office"/>
    <s v="Redlands"/>
    <x v="1"/>
    <n v="92374"/>
    <s v="West"/>
    <s v="OFF-AR-10004648"/>
    <x v="2"/>
    <s v="Art"/>
    <n v="181.35"/>
    <n v="164.35"/>
    <n v="17"/>
    <n v="2.5499999999999998"/>
  </r>
  <r>
    <x v="1573"/>
    <d v="2016-10-25T00:00:00"/>
    <d v="2016-10-30T00:00:00"/>
    <x v="2"/>
    <x v="9"/>
    <x v="2"/>
    <s v="Trudy Brown"/>
    <s v="Home Office"/>
    <s v="San Francisco"/>
    <x v="1"/>
    <n v="94110"/>
    <s v="West"/>
    <s v="OFF-AR-10004648"/>
    <x v="2"/>
    <s v="Art"/>
    <n v="60.45"/>
    <n v="60.45"/>
    <n v="0"/>
    <n v="0"/>
  </r>
  <r>
    <x v="35"/>
    <d v="2016-11-20T00:00:00"/>
    <d v="2016-11-25T00:00:00"/>
    <x v="2"/>
    <x v="1"/>
    <x v="2"/>
    <s v="Brian Moss"/>
    <s v="Home Office"/>
    <s v="New York City"/>
    <x v="5"/>
    <n v="10035"/>
    <s v="East"/>
    <s v="OFF-AR-10004648"/>
    <x v="2"/>
    <s v="Art"/>
    <n v="60.45"/>
    <n v="60.45"/>
    <n v="0"/>
    <n v="0"/>
  </r>
  <r>
    <x v="1177"/>
    <d v="2018-01-30T00:00:00"/>
    <d v="2018-02-05T00:00:00"/>
    <x v="0"/>
    <x v="6"/>
    <x v="2"/>
    <s v="Benjamin Venier"/>
    <s v="Home Office"/>
    <s v="Des Moines"/>
    <x v="38"/>
    <n v="50315"/>
    <s v="Central"/>
    <s v="OFF-AR-10004648"/>
    <x v="2"/>
    <s v="Art"/>
    <n v="40.299999999999997"/>
    <n v="40.299999999999997"/>
    <n v="0"/>
    <n v="0"/>
  </r>
  <r>
    <x v="2494"/>
    <d v="2016-06-04T00:00:00"/>
    <d v="2016-06-04T00:00:00"/>
    <x v="2"/>
    <x v="4"/>
    <x v="1"/>
    <s v="Lauren Leatherbury"/>
    <s v="Home Office"/>
    <s v="Seattle"/>
    <x v="6"/>
    <n v="98105"/>
    <s v="West"/>
    <s v="OFF-AR-10004685"/>
    <x v="2"/>
    <s v="Art"/>
    <n v="9.26"/>
    <n v="18"/>
    <n v="-8.74"/>
    <n v="-1.3109999999999999"/>
  </r>
  <r>
    <x v="2495"/>
    <d v="2017-09-27T00:00:00"/>
    <d v="2017-09-29T00:00:00"/>
    <x v="3"/>
    <x v="0"/>
    <x v="3"/>
    <s v="James Galang"/>
    <s v="Corporate"/>
    <s v="Atlanta"/>
    <x v="19"/>
    <n v="30318"/>
    <s v="South"/>
    <s v="OFF-AR-10004685"/>
    <x v="2"/>
    <s v="Art"/>
    <n v="13.89"/>
    <n v="13.89"/>
    <n v="0"/>
    <n v="0"/>
  </r>
  <r>
    <x v="2457"/>
    <d v="2015-03-21T00:00:00"/>
    <d v="2015-03-25T00:00:00"/>
    <x v="1"/>
    <x v="5"/>
    <x v="2"/>
    <s v="Cassandra Brandow"/>
    <s v="Home Office"/>
    <s v="Hamilton"/>
    <x v="22"/>
    <n v="45011"/>
    <s v="East"/>
    <s v="OFF-AR-10004685"/>
    <x v="2"/>
    <s v="Art"/>
    <n v="7.4080000000000004"/>
    <n v="5"/>
    <n v="2.4080000000000004"/>
    <n v="0.36120000000000002"/>
  </r>
  <r>
    <x v="2496"/>
    <d v="2016-09-12T00:00:00"/>
    <d v="2016-09-18T00:00:00"/>
    <x v="2"/>
    <x v="0"/>
    <x v="2"/>
    <s v="Tamara Manning"/>
    <s v="Home Office"/>
    <s v="Auburn"/>
    <x v="5"/>
    <n v="13021"/>
    <s v="East"/>
    <s v="OFF-AR-10004685"/>
    <x v="2"/>
    <s v="Art"/>
    <n v="9.26"/>
    <n v="18"/>
    <n v="-8.74"/>
    <n v="-1.3109999999999999"/>
  </r>
  <r>
    <x v="2325"/>
    <d v="2015-04-05T00:00:00"/>
    <d v="2015-04-07T00:00:00"/>
    <x v="1"/>
    <x v="8"/>
    <x v="3"/>
    <s v="Ruben Dartt"/>
    <s v="Home Office"/>
    <s v="Dearborn Heights"/>
    <x v="10"/>
    <n v="48127"/>
    <s v="Central"/>
    <s v="OFF-AR-10004685"/>
    <x v="2"/>
    <s v="Art"/>
    <n v="13.89"/>
    <n v="13.89"/>
    <n v="0"/>
    <n v="0"/>
  </r>
  <r>
    <x v="871"/>
    <d v="2017-06-04T00:00:00"/>
    <d v="2017-06-09T00:00:00"/>
    <x v="3"/>
    <x v="4"/>
    <x v="3"/>
    <s v="Ken Lonsdale"/>
    <s v="Home Office"/>
    <s v="Chicago"/>
    <x v="0"/>
    <n v="60610"/>
    <s v="Central"/>
    <s v="OFF-AR-10004685"/>
    <x v="1"/>
    <s v="Art"/>
    <n v="7.4080000000000004"/>
    <n v="5"/>
    <n v="2.4080000000000004"/>
    <n v="0.36120000000000002"/>
  </r>
  <r>
    <x v="2497"/>
    <d v="2018-11-02T00:00:00"/>
    <d v="2018-11-06T00:00:00"/>
    <x v="0"/>
    <x v="1"/>
    <x v="2"/>
    <s v="Kalyca Meade"/>
    <s v="Corporate"/>
    <s v="Overland Park"/>
    <x v="44"/>
    <n v="66212"/>
    <s v="Central"/>
    <s v="OFF-AR-10004685"/>
    <x v="2"/>
    <s v="Art"/>
    <n v="27.78"/>
    <n v="27.78"/>
    <n v="0"/>
    <n v="0"/>
  </r>
  <r>
    <x v="2498"/>
    <d v="2016-04-22T00:00:00"/>
    <d v="2016-04-26T00:00:00"/>
    <x v="2"/>
    <x v="8"/>
    <x v="2"/>
    <s v="Annie Zypern"/>
    <s v="Home Office"/>
    <s v="Los Angeles"/>
    <x v="1"/>
    <n v="90008"/>
    <s v="West"/>
    <s v="OFF-AR-10004691"/>
    <x v="2"/>
    <s v="Art"/>
    <n v="64.14"/>
    <n v="100"/>
    <n v="-35.86"/>
    <n v="-5.3789999999999996"/>
  </r>
  <r>
    <x v="1804"/>
    <d v="2016-01-09T00:00:00"/>
    <d v="2016-01-13T00:00:00"/>
    <x v="2"/>
    <x v="6"/>
    <x v="2"/>
    <s v="Craig Carroll"/>
    <s v="Corporate"/>
    <s v="Henderson"/>
    <x v="21"/>
    <n v="42420"/>
    <s v="South"/>
    <s v="OFF-AR-10004691"/>
    <x v="2"/>
    <s v="Art"/>
    <n v="42.76"/>
    <n v="42.76"/>
    <n v="0"/>
    <n v="0"/>
  </r>
  <r>
    <x v="288"/>
    <d v="2018-06-12T00:00:00"/>
    <d v="2018-06-18T00:00:00"/>
    <x v="0"/>
    <x v="4"/>
    <x v="2"/>
    <s v="Sarah Bern"/>
    <s v="Home Office"/>
    <s v="New York City"/>
    <x v="5"/>
    <n v="10035"/>
    <s v="East"/>
    <s v="OFF-AR-10004691"/>
    <x v="2"/>
    <s v="Art"/>
    <n v="64.14"/>
    <n v="64.14"/>
    <n v="0"/>
    <n v="0"/>
  </r>
  <r>
    <x v="462"/>
    <d v="2015-11-25T00:00:00"/>
    <d v="2015-11-29T00:00:00"/>
    <x v="1"/>
    <x v="1"/>
    <x v="2"/>
    <s v="Richard Bierner"/>
    <s v="Home Office"/>
    <s v="Los Angeles"/>
    <x v="1"/>
    <n v="90004"/>
    <s v="West"/>
    <s v="OFF-AR-10004707"/>
    <x v="2"/>
    <s v="Art"/>
    <n v="7.44"/>
    <n v="5"/>
    <n v="2.4400000000000004"/>
    <n v="0.36600000000000005"/>
  </r>
  <r>
    <x v="2499"/>
    <d v="2018-12-28T00:00:00"/>
    <d v="2019-01-02T00:00:00"/>
    <x v="0"/>
    <x v="3"/>
    <x v="2"/>
    <s v="Christopher Schild"/>
    <s v="Home Office"/>
    <s v="Fargo"/>
    <x v="48"/>
    <n v="58103"/>
    <s v="Central"/>
    <s v="OFF-AR-10004707"/>
    <x v="2"/>
    <s v="Art"/>
    <n v="2.48"/>
    <n v="5"/>
    <n v="-2.52"/>
    <n v="-0.378"/>
  </r>
  <r>
    <x v="1055"/>
    <d v="2017-09-02T00:00:00"/>
    <d v="2017-09-06T00:00:00"/>
    <x v="3"/>
    <x v="0"/>
    <x v="2"/>
    <s v="Lena Radford"/>
    <s v="Home Office"/>
    <s v="Los Angeles"/>
    <x v="1"/>
    <n v="90036"/>
    <s v="West"/>
    <s v="OFF-AR-10004752"/>
    <x v="1"/>
    <s v="Art"/>
    <n v="18.690000000000001"/>
    <n v="18"/>
    <n v="0.69000000000000128"/>
    <n v="0.10350000000000019"/>
  </r>
  <r>
    <x v="2500"/>
    <d v="2015-04-28T00:00:00"/>
    <d v="2015-05-03T00:00:00"/>
    <x v="1"/>
    <x v="8"/>
    <x v="2"/>
    <s v="Muhammed Yedwab"/>
    <s v="Home Office"/>
    <s v="Baltimore"/>
    <x v="14"/>
    <n v="21215"/>
    <s v="East"/>
    <s v="OFF-AR-10004752"/>
    <x v="2"/>
    <s v="Art"/>
    <n v="5.34"/>
    <n v="5"/>
    <n v="0.33999999999999986"/>
    <n v="5.0999999999999976E-2"/>
  </r>
  <r>
    <x v="2501"/>
    <d v="2018-05-06T00:00:00"/>
    <d v="2018-05-11T00:00:00"/>
    <x v="0"/>
    <x v="2"/>
    <x v="2"/>
    <s v="Max Ludwig"/>
    <s v="Home Office"/>
    <s v="Chicago"/>
    <x v="0"/>
    <n v="60623"/>
    <s v="Central"/>
    <s v="OFF-AR-10004752"/>
    <x v="2"/>
    <s v="Art"/>
    <n v="6.4080000000000004"/>
    <n v="5"/>
    <n v="1.4080000000000004"/>
    <n v="0.21120000000000005"/>
  </r>
  <r>
    <x v="2502"/>
    <d v="2015-07-22T00:00:00"/>
    <d v="2015-07-28T00:00:00"/>
    <x v="1"/>
    <x v="10"/>
    <x v="2"/>
    <s v="Alejandro Ballentine"/>
    <s v="Home Office"/>
    <s v="Los Angeles"/>
    <x v="1"/>
    <n v="90008"/>
    <s v="West"/>
    <s v="OFF-AR-10004757"/>
    <x v="2"/>
    <s v="Art"/>
    <n v="19.68"/>
    <n v="100"/>
    <n v="-80.319999999999993"/>
    <n v="-12.047999999999998"/>
  </r>
  <r>
    <x v="2503"/>
    <d v="2017-12-13T00:00:00"/>
    <d v="2017-12-19T00:00:00"/>
    <x v="3"/>
    <x v="3"/>
    <x v="2"/>
    <s v="Jasper Cacioppo"/>
    <s v="Corporate"/>
    <s v="Riverside"/>
    <x v="1"/>
    <n v="92503"/>
    <s v="West"/>
    <s v="OFF-AR-10004757"/>
    <x v="2"/>
    <s v="Art"/>
    <n v="9.84"/>
    <n v="9.84"/>
    <n v="0"/>
    <n v="0"/>
  </r>
  <r>
    <x v="1235"/>
    <d v="2018-07-08T00:00:00"/>
    <d v="2018-07-12T00:00:00"/>
    <x v="0"/>
    <x v="10"/>
    <x v="2"/>
    <s v="Vicky Freymann"/>
    <s v="Home Office"/>
    <s v="Seattle"/>
    <x v="6"/>
    <n v="98115"/>
    <s v="West"/>
    <s v="OFF-AR-10004757"/>
    <x v="2"/>
    <s v="Art"/>
    <n v="13.12"/>
    <n v="13.12"/>
    <n v="0"/>
    <n v="0"/>
  </r>
  <r>
    <x v="2044"/>
    <d v="2015-04-05T00:00:00"/>
    <d v="2015-04-09T00:00:00"/>
    <x v="1"/>
    <x v="8"/>
    <x v="3"/>
    <s v="Greg Maxwell"/>
    <s v="Home Office"/>
    <s v="Alexandria"/>
    <x v="17"/>
    <n v="22304"/>
    <s v="South"/>
    <s v="OFF-AR-10004757"/>
    <x v="2"/>
    <s v="Art"/>
    <n v="22.96"/>
    <n v="18"/>
    <n v="4.9600000000000009"/>
    <n v="0.74400000000000011"/>
  </r>
  <r>
    <x v="1317"/>
    <d v="2015-11-28T00:00:00"/>
    <d v="2015-12-01T00:00:00"/>
    <x v="1"/>
    <x v="1"/>
    <x v="3"/>
    <s v="Chris Selesnick"/>
    <s v="Home Office"/>
    <s v="Columbia"/>
    <x v="34"/>
    <n v="29203"/>
    <s v="South"/>
    <s v="OFF-AR-10004757"/>
    <x v="2"/>
    <s v="Art"/>
    <n v="13.12"/>
    <n v="13.12"/>
    <n v="0"/>
    <n v="0"/>
  </r>
  <r>
    <x v="2504"/>
    <d v="2016-01-24T00:00:00"/>
    <d v="2016-01-28T00:00:00"/>
    <x v="2"/>
    <x v="6"/>
    <x v="2"/>
    <s v="Cyra Reiten"/>
    <s v="Home Office"/>
    <s v="West Palm Beach"/>
    <x v="8"/>
    <n v="33407"/>
    <s v="South"/>
    <s v="OFF-AR-10004757"/>
    <x v="2"/>
    <s v="Art"/>
    <n v="13.12"/>
    <n v="13.12"/>
    <n v="0"/>
    <n v="0"/>
  </r>
  <r>
    <x v="1504"/>
    <d v="2016-04-26T00:00:00"/>
    <d v="2016-04-30T00:00:00"/>
    <x v="2"/>
    <x v="8"/>
    <x v="2"/>
    <s v="Sue Ann Reed"/>
    <s v="Home Office"/>
    <s v="Daytona Beach"/>
    <x v="8"/>
    <n v="32114"/>
    <s v="South"/>
    <s v="OFF-AR-10004757"/>
    <x v="2"/>
    <s v="Art"/>
    <n v="2.6240000000000001"/>
    <n v="5"/>
    <n v="-2.3759999999999999"/>
    <n v="-0.35639999999999999"/>
  </r>
  <r>
    <x v="2505"/>
    <d v="2015-11-24T00:00:00"/>
    <d v="2015-11-26T00:00:00"/>
    <x v="1"/>
    <x v="1"/>
    <x v="0"/>
    <s v="Nathan Gelder"/>
    <s v="Home Office"/>
    <s v="Cincinnati"/>
    <x v="22"/>
    <n v="45231"/>
    <s v="East"/>
    <s v="OFF-AR-10004757"/>
    <x v="2"/>
    <s v="Art"/>
    <n v="2.6240000000000001"/>
    <n v="5"/>
    <n v="-2.3759999999999999"/>
    <n v="-0.35639999999999999"/>
  </r>
  <r>
    <x v="1888"/>
    <d v="2016-04-16T00:00:00"/>
    <d v="2016-04-21T00:00:00"/>
    <x v="2"/>
    <x v="8"/>
    <x v="2"/>
    <s v="Theresa Swint"/>
    <s v="Home Office"/>
    <s v="Toledo"/>
    <x v="22"/>
    <n v="43615"/>
    <s v="East"/>
    <s v="OFF-AR-10004757"/>
    <x v="2"/>
    <s v="Art"/>
    <n v="7.8719999999999999"/>
    <n v="18"/>
    <n v="-10.128"/>
    <n v="-1.5191999999999999"/>
  </r>
  <r>
    <x v="1213"/>
    <d v="2018-07-14T00:00:00"/>
    <d v="2018-07-18T00:00:00"/>
    <x v="0"/>
    <x v="10"/>
    <x v="2"/>
    <s v="John Lee"/>
    <s v="Home Office"/>
    <s v="Columbus"/>
    <x v="22"/>
    <n v="43229"/>
    <s v="East"/>
    <s v="OFF-AR-10004757"/>
    <x v="2"/>
    <s v="Art"/>
    <n v="13.12"/>
    <n v="13.12"/>
    <n v="0"/>
    <n v="0"/>
  </r>
  <r>
    <x v="2506"/>
    <d v="2018-12-09T00:00:00"/>
    <d v="2018-12-15T00:00:00"/>
    <x v="0"/>
    <x v="3"/>
    <x v="2"/>
    <s v="Kalyca Meade"/>
    <s v="Home Office"/>
    <s v="Philadelphia"/>
    <x v="12"/>
    <n v="19143"/>
    <s v="East"/>
    <s v="OFF-AR-10004757"/>
    <x v="2"/>
    <s v="Art"/>
    <n v="2.6240000000000001"/>
    <n v="5"/>
    <n v="-2.3759999999999999"/>
    <n v="-0.35639999999999999"/>
  </r>
  <r>
    <x v="2048"/>
    <d v="2018-11-20T00:00:00"/>
    <d v="2018-11-21T00:00:00"/>
    <x v="0"/>
    <x v="1"/>
    <x v="0"/>
    <s v="Jennifer Halladay"/>
    <s v="Consumer"/>
    <s v="Burlington"/>
    <x v="9"/>
    <n v="27217"/>
    <s v="South"/>
    <s v="OFF-AR-10004790"/>
    <x v="2"/>
    <s v="Art"/>
    <n v="28.728000000000002"/>
    <n v="28.728000000000002"/>
    <n v="0"/>
    <n v="0"/>
  </r>
  <r>
    <x v="2507"/>
    <d v="2016-07-04T00:00:00"/>
    <d v="2016-07-08T00:00:00"/>
    <x v="2"/>
    <x v="10"/>
    <x v="2"/>
    <s v="Alan Dominguez"/>
    <s v="Home Office"/>
    <s v="New York City"/>
    <x v="5"/>
    <n v="10035"/>
    <s v="East"/>
    <s v="OFF-AR-10004817"/>
    <x v="2"/>
    <s v="Art"/>
    <n v="15.48"/>
    <n v="18"/>
    <n v="-2.5199999999999996"/>
    <n v="-0.37799999999999995"/>
  </r>
  <r>
    <x v="2508"/>
    <d v="2017-04-21T00:00:00"/>
    <d v="2017-04-21T00:00:00"/>
    <x v="3"/>
    <x v="8"/>
    <x v="1"/>
    <s v="Brian Thompson"/>
    <s v="Home Office"/>
    <s v="Milford"/>
    <x v="25"/>
    <n v="6460"/>
    <s v="East"/>
    <s v="OFF-AR-10004817"/>
    <x v="2"/>
    <s v="Art"/>
    <n v="15.48"/>
    <n v="18"/>
    <n v="-2.5199999999999996"/>
    <n v="-0.37799999999999995"/>
  </r>
  <r>
    <x v="2509"/>
    <d v="2018-10-03T00:00:00"/>
    <d v="2018-10-07T00:00:00"/>
    <x v="0"/>
    <x v="9"/>
    <x v="3"/>
    <s v="Laurel Workman"/>
    <s v="Home Office"/>
    <s v="Pasadena"/>
    <x v="13"/>
    <n v="77506"/>
    <s v="Central"/>
    <s v="OFF-AR-10004817"/>
    <x v="2"/>
    <s v="Art"/>
    <n v="20.64"/>
    <n v="18"/>
    <n v="2.6400000000000006"/>
    <n v="0.39600000000000007"/>
  </r>
  <r>
    <x v="2510"/>
    <d v="2017-09-17T00:00:00"/>
    <d v="2017-09-22T00:00:00"/>
    <x v="3"/>
    <x v="0"/>
    <x v="2"/>
    <s v="Jim Sink"/>
    <s v="Home Office"/>
    <s v="Los Angeles"/>
    <x v="1"/>
    <n v="90036"/>
    <s v="West"/>
    <s v="OFF-AR-10004930"/>
    <x v="1"/>
    <s v="Art"/>
    <n v="20.100000000000001"/>
    <n v="18"/>
    <n v="2.1000000000000014"/>
    <n v="0.31500000000000022"/>
  </r>
  <r>
    <x v="2511"/>
    <d v="2015-08-19T00:00:00"/>
    <d v="2015-08-24T00:00:00"/>
    <x v="1"/>
    <x v="7"/>
    <x v="2"/>
    <s v="Jim Karlsson"/>
    <s v="Home Office"/>
    <s v="Columbus"/>
    <x v="22"/>
    <n v="43229"/>
    <s v="East"/>
    <s v="OFF-AR-10004930"/>
    <x v="2"/>
    <s v="Art"/>
    <n v="10.72"/>
    <n v="18"/>
    <n v="-7.2799999999999994"/>
    <n v="-1.0919999999999999"/>
  </r>
  <r>
    <x v="2512"/>
    <d v="2016-09-25T00:00:00"/>
    <d v="2016-09-29T00:00:00"/>
    <x v="2"/>
    <x v="0"/>
    <x v="2"/>
    <s v="Erica Hackney"/>
    <s v="Home Office"/>
    <s v="Meriden"/>
    <x v="25"/>
    <n v="6450"/>
    <s v="East"/>
    <s v="OFF-AR-10004930"/>
    <x v="2"/>
    <s v="Art"/>
    <n v="6.7"/>
    <n v="5"/>
    <n v="1.7000000000000002"/>
    <n v="0.255"/>
  </r>
  <r>
    <x v="2115"/>
    <d v="2018-09-19T00:00:00"/>
    <d v="2018-09-24T00:00:00"/>
    <x v="0"/>
    <x v="0"/>
    <x v="2"/>
    <s v="Dave Poirier"/>
    <s v="Home Office"/>
    <s v="Los Angeles"/>
    <x v="1"/>
    <n v="90032"/>
    <s v="West"/>
    <s v="OFF-AR-10004956"/>
    <x v="2"/>
    <s v="Art"/>
    <n v="16.739999999999998"/>
    <n v="18"/>
    <n v="-1.2600000000000016"/>
    <n v="-0.18900000000000022"/>
  </r>
  <r>
    <x v="2513"/>
    <d v="2018-10-21T00:00:00"/>
    <d v="2018-10-26T00:00:00"/>
    <x v="0"/>
    <x v="9"/>
    <x v="2"/>
    <s v="Neil Knudson"/>
    <s v="Home Office"/>
    <s v="Deltona"/>
    <x v="8"/>
    <n v="32725"/>
    <s v="South"/>
    <s v="OFF-AR-10004956"/>
    <x v="2"/>
    <s v="Art"/>
    <n v="17.856000000000002"/>
    <n v="18"/>
    <n v="-0.14399999999999835"/>
    <n v="-2.1599999999999751E-2"/>
  </r>
  <r>
    <x v="295"/>
    <d v="2017-03-21T00:00:00"/>
    <d v="2017-03-28T00:00:00"/>
    <x v="3"/>
    <x v="5"/>
    <x v="2"/>
    <s v="Kean Takahito"/>
    <s v="Corporate"/>
    <s v="Chicago"/>
    <x v="0"/>
    <n v="60623"/>
    <s v="Central"/>
    <s v="OFF-AR-10004956"/>
    <x v="2"/>
    <s v="Art"/>
    <n v="13.391999999999999"/>
    <n v="13.391999999999999"/>
    <n v="0"/>
    <n v="0"/>
  </r>
  <r>
    <x v="2084"/>
    <d v="2017-04-01T00:00:00"/>
    <d v="2017-04-03T00:00:00"/>
    <x v="3"/>
    <x v="8"/>
    <x v="3"/>
    <s v="Raymond Buch"/>
    <s v="Corporate"/>
    <s v="Auburn"/>
    <x v="5"/>
    <n v="13021"/>
    <s v="East"/>
    <s v="OFF-AR-10004974"/>
    <x v="2"/>
    <s v="Art"/>
    <n v="9.84"/>
    <n v="9.84"/>
    <n v="0"/>
    <n v="0"/>
  </r>
  <r>
    <x v="2514"/>
    <d v="2017-11-10T00:00:00"/>
    <d v="2017-11-15T00:00:00"/>
    <x v="3"/>
    <x v="1"/>
    <x v="2"/>
    <s v="Debra Catini"/>
    <s v="Consumer"/>
    <s v="Warner Robins"/>
    <x v="19"/>
    <n v="31088"/>
    <s v="South"/>
    <s v="OFF-AR-10004999"/>
    <x v="2"/>
    <s v="Art"/>
    <n v="41.86"/>
    <n v="41.86"/>
    <n v="0"/>
    <n v="0"/>
  </r>
  <r>
    <x v="2515"/>
    <d v="2015-07-14T00:00:00"/>
    <d v="2015-07-17T00:00:00"/>
    <x v="1"/>
    <x v="10"/>
    <x v="3"/>
    <s v="Barbara Fisher"/>
    <s v="Home Office"/>
    <s v="New York City"/>
    <x v="5"/>
    <n v="10009"/>
    <s v="East"/>
    <s v="OFF-AR-10004999"/>
    <x v="2"/>
    <s v="Art"/>
    <n v="17.940000000000001"/>
    <n v="18"/>
    <n v="-5.9999999999998721E-2"/>
    <n v="-8.9999999999998085E-3"/>
  </r>
  <r>
    <x v="2516"/>
    <d v="2016-02-14T00:00:00"/>
    <d v="2016-02-19T00:00:00"/>
    <x v="2"/>
    <x v="11"/>
    <x v="2"/>
    <s v="Karl Braun"/>
    <s v="Consumer"/>
    <s v="Akron"/>
    <x v="22"/>
    <n v="44312"/>
    <s v="East"/>
    <s v="OFF-AR-10004999"/>
    <x v="2"/>
    <s v="Art"/>
    <n v="14.352"/>
    <n v="14.352"/>
    <n v="0"/>
    <n v="0"/>
  </r>
  <r>
    <x v="1746"/>
    <d v="2016-11-23T00:00:00"/>
    <d v="2016-11-27T00:00:00"/>
    <x v="2"/>
    <x v="1"/>
    <x v="3"/>
    <s v="Annie Thurman"/>
    <s v="Home Office"/>
    <s v="Morristown"/>
    <x v="15"/>
    <n v="7960"/>
    <s v="East"/>
    <s v="OFF-AR-10004999"/>
    <x v="2"/>
    <s v="Art"/>
    <n v="17.940000000000001"/>
    <n v="18"/>
    <n v="-5.9999999999998721E-2"/>
    <n v="-8.9999999999998085E-3"/>
  </r>
  <r>
    <x v="208"/>
    <d v="2017-07-14T00:00:00"/>
    <d v="2017-07-18T00:00:00"/>
    <x v="3"/>
    <x v="10"/>
    <x v="3"/>
    <s v="Steven Ward"/>
    <s v="Corporate"/>
    <s v="New York City"/>
    <x v="5"/>
    <n v="10009"/>
    <s v="East"/>
    <s v="OFF-AR-10004999"/>
    <x v="2"/>
    <s v="Art"/>
    <n v="41.86"/>
    <n v="41.86"/>
    <n v="0"/>
    <n v="0"/>
  </r>
  <r>
    <x v="1900"/>
    <d v="2017-09-01T00:00:00"/>
    <d v="2017-09-05T00:00:00"/>
    <x v="3"/>
    <x v="0"/>
    <x v="2"/>
    <s v="Joseph Airdo"/>
    <s v="Corporate"/>
    <s v="Detroit"/>
    <x v="10"/>
    <n v="48227"/>
    <s v="Central"/>
    <s v="OFF-AR-10004999"/>
    <x v="2"/>
    <s v="Art"/>
    <n v="11.96"/>
    <n v="11.96"/>
    <n v="0"/>
    <n v="0"/>
  </r>
  <r>
    <x v="2517"/>
    <d v="2017-01-30T00:00:00"/>
    <d v="2017-02-03T00:00:00"/>
    <x v="3"/>
    <x v="6"/>
    <x v="2"/>
    <s v="Jeremy Farry"/>
    <s v="Home Office"/>
    <s v="San Francisco"/>
    <x v="1"/>
    <n v="94122"/>
    <s v="West"/>
    <s v="OFF-BI-10000014"/>
    <x v="1"/>
    <s v="Binders"/>
    <n v="17.456"/>
    <n v="18"/>
    <n v="-0.54400000000000048"/>
    <n v="-8.1600000000000075E-2"/>
  </r>
  <r>
    <x v="2518"/>
    <d v="2018-03-17T00:00:00"/>
    <d v="2018-03-21T00:00:00"/>
    <x v="0"/>
    <x v="5"/>
    <x v="3"/>
    <s v="Clay Ludtke"/>
    <s v="Home Office"/>
    <s v="Lancaster"/>
    <x v="1"/>
    <n v="93534"/>
    <s v="West"/>
    <s v="OFF-BI-10000014"/>
    <x v="2"/>
    <s v="Binders"/>
    <n v="17.456"/>
    <n v="18"/>
    <n v="-0.54400000000000048"/>
    <n v="-8.1600000000000075E-2"/>
  </r>
  <r>
    <x v="2519"/>
    <d v="2016-09-13T00:00:00"/>
    <d v="2016-09-17T00:00:00"/>
    <x v="2"/>
    <x v="0"/>
    <x v="2"/>
    <s v="Anne McFarland"/>
    <s v="Home Office"/>
    <s v="Jacksonville"/>
    <x v="9"/>
    <n v="28540"/>
    <s v="South"/>
    <s v="OFF-BI-10000014"/>
    <x v="2"/>
    <s v="Binders"/>
    <n v="13.092000000000001"/>
    <n v="13.092000000000001"/>
    <n v="0"/>
    <n v="0"/>
  </r>
  <r>
    <x v="1567"/>
    <d v="2017-09-02T00:00:00"/>
    <d v="2017-09-06T00:00:00"/>
    <x v="3"/>
    <x v="0"/>
    <x v="2"/>
    <s v="Joe Elijah"/>
    <s v="Home Office"/>
    <s v="Charlotte"/>
    <x v="9"/>
    <n v="28205"/>
    <s v="South"/>
    <s v="OFF-BI-10000014"/>
    <x v="1"/>
    <s v="Binders"/>
    <n v="22.911000000000001"/>
    <n v="18"/>
    <n v="4.9110000000000014"/>
    <n v="0.73665000000000014"/>
  </r>
  <r>
    <x v="2520"/>
    <d v="2017-09-03T00:00:00"/>
    <d v="2017-09-06T00:00:00"/>
    <x v="3"/>
    <x v="0"/>
    <x v="0"/>
    <s v="Craig Yedwab"/>
    <s v="Corporate"/>
    <s v="Monroe"/>
    <x v="2"/>
    <n v="71203"/>
    <s v="South"/>
    <s v="OFF-BI-10000014"/>
    <x v="2"/>
    <s v="Binders"/>
    <n v="87.28"/>
    <n v="87.28"/>
    <n v="0"/>
    <n v="0"/>
  </r>
  <r>
    <x v="1756"/>
    <d v="2018-03-10T00:00:00"/>
    <d v="2018-03-15T00:00:00"/>
    <x v="0"/>
    <x v="5"/>
    <x v="2"/>
    <s v="Karen Seio"/>
    <s v="Home Office"/>
    <s v="Raleigh"/>
    <x v="9"/>
    <n v="27604"/>
    <s v="South"/>
    <s v="OFF-BI-10000014"/>
    <x v="2"/>
    <s v="Binders"/>
    <n v="13.092000000000001"/>
    <n v="13.092000000000001"/>
    <n v="0"/>
    <n v="0"/>
  </r>
  <r>
    <x v="985"/>
    <d v="2018-12-10T00:00:00"/>
    <d v="2018-12-13T00:00:00"/>
    <x v="0"/>
    <x v="3"/>
    <x v="0"/>
    <s v="William Brown"/>
    <s v="Home Office"/>
    <s v="Philadelphia"/>
    <x v="12"/>
    <n v="19143"/>
    <s v="East"/>
    <s v="OFF-BI-10000014"/>
    <x v="2"/>
    <s v="Binders"/>
    <n v="3.2730000000000001"/>
    <n v="5"/>
    <n v="-1.7269999999999999"/>
    <n v="-0.25904999999999995"/>
  </r>
  <r>
    <x v="1894"/>
    <d v="2017-05-03T00:00:00"/>
    <d v="2017-05-08T00:00:00"/>
    <x v="3"/>
    <x v="2"/>
    <x v="2"/>
    <s v="Christy Brittain"/>
    <s v="Home Office"/>
    <s v="Chicago"/>
    <x v="0"/>
    <n v="60653"/>
    <s v="Central"/>
    <s v="OFF-BI-10000014"/>
    <x v="2"/>
    <s v="Binders"/>
    <n v="2.1819999999999999"/>
    <n v="5"/>
    <n v="-2.8180000000000001"/>
    <n v="-0.42270000000000002"/>
  </r>
  <r>
    <x v="2521"/>
    <d v="2015-04-01T00:00:00"/>
    <d v="2015-04-06T00:00:00"/>
    <x v="1"/>
    <x v="8"/>
    <x v="3"/>
    <s v="Kunst Miller"/>
    <s v="Home Office"/>
    <s v="Vallejo"/>
    <x v="1"/>
    <n v="94591"/>
    <s v="West"/>
    <s v="OFF-BI-10000042"/>
    <x v="2"/>
    <s v="Binders"/>
    <n v="17.088000000000001"/>
    <n v="18"/>
    <n v="-0.91199999999999903"/>
    <n v="-0.13679999999999984"/>
  </r>
  <r>
    <x v="1034"/>
    <d v="2017-07-17T00:00:00"/>
    <d v="2017-07-22T00:00:00"/>
    <x v="3"/>
    <x v="10"/>
    <x v="3"/>
    <s v="Dennis Kane"/>
    <s v="Corporate"/>
    <s v="Seattle"/>
    <x v="6"/>
    <n v="98105"/>
    <s v="West"/>
    <s v="OFF-BI-10000042"/>
    <x v="2"/>
    <s v="Binders"/>
    <n v="12.816000000000001"/>
    <n v="12.816000000000001"/>
    <n v="0"/>
    <n v="0"/>
  </r>
  <r>
    <x v="2154"/>
    <d v="2016-09-22T00:00:00"/>
    <d v="2016-09-26T00:00:00"/>
    <x v="2"/>
    <x v="0"/>
    <x v="2"/>
    <s v="Sanjit Jacobs"/>
    <s v="Home Office"/>
    <s v="Franklin"/>
    <x v="24"/>
    <n v="37064"/>
    <s v="South"/>
    <s v="OFF-BI-10000042"/>
    <x v="2"/>
    <s v="Binders"/>
    <n v="3.2040000000000002"/>
    <n v="5"/>
    <n v="-1.7959999999999998"/>
    <n v="-0.26939999999999997"/>
  </r>
  <r>
    <x v="2522"/>
    <d v="2016-12-13T00:00:00"/>
    <d v="2016-12-15T00:00:00"/>
    <x v="2"/>
    <x v="3"/>
    <x v="0"/>
    <s v="Rob Dowd"/>
    <s v="Home Office"/>
    <s v="Temecula"/>
    <x v="1"/>
    <n v="92592"/>
    <s v="West"/>
    <s v="OFF-BI-10000050"/>
    <x v="2"/>
    <s v="Binders"/>
    <n v="29.2"/>
    <n v="29.2"/>
    <n v="0"/>
    <n v="0"/>
  </r>
  <r>
    <x v="2112"/>
    <d v="2017-04-19T00:00:00"/>
    <d v="2017-04-24T00:00:00"/>
    <x v="3"/>
    <x v="8"/>
    <x v="3"/>
    <s v="Jas O'Carroll"/>
    <s v="Home Office"/>
    <s v="Los Angeles"/>
    <x v="1"/>
    <n v="90049"/>
    <s v="West"/>
    <s v="OFF-BI-10000050"/>
    <x v="1"/>
    <s v="Binders"/>
    <n v="5.84"/>
    <n v="5"/>
    <n v="0.83999999999999986"/>
    <n v="0.12599999999999997"/>
  </r>
  <r>
    <x v="2523"/>
    <d v="2017-09-05T00:00:00"/>
    <d v="2017-09-06T00:00:00"/>
    <x v="3"/>
    <x v="0"/>
    <x v="0"/>
    <s v="Joseph Holt"/>
    <s v="Corporate"/>
    <s v="Redondo Beach"/>
    <x v="1"/>
    <n v="90278"/>
    <s v="West"/>
    <s v="OFF-BI-10000050"/>
    <x v="2"/>
    <s v="Binders"/>
    <n v="11.68"/>
    <n v="11.68"/>
    <n v="0"/>
    <n v="0"/>
  </r>
  <r>
    <x v="245"/>
    <d v="2016-09-21T00:00:00"/>
    <d v="2016-09-26T00:00:00"/>
    <x v="2"/>
    <x v="0"/>
    <x v="2"/>
    <s v="Giulietta Baptist"/>
    <s v="Home Office"/>
    <s v="Columbia"/>
    <x v="34"/>
    <n v="29203"/>
    <s v="South"/>
    <s v="OFF-BI-10000050"/>
    <x v="2"/>
    <s v="Binders"/>
    <n v="14.6"/>
    <n v="18"/>
    <n v="-3.4000000000000004"/>
    <n v="-0.51"/>
  </r>
  <r>
    <x v="2524"/>
    <d v="2015-09-21T00:00:00"/>
    <d v="2015-09-24T00:00:00"/>
    <x v="1"/>
    <x v="0"/>
    <x v="0"/>
    <s v="Larry Hughes"/>
    <s v="Home Office"/>
    <s v="Philadelphia"/>
    <x v="12"/>
    <n v="19140"/>
    <s v="East"/>
    <s v="OFF-BI-10000050"/>
    <x v="2"/>
    <s v="Binders"/>
    <n v="6.57"/>
    <n v="5"/>
    <n v="1.5700000000000003"/>
    <n v="0.23550000000000004"/>
  </r>
  <r>
    <x v="127"/>
    <d v="2015-12-02T00:00:00"/>
    <d v="2015-12-04T00:00:00"/>
    <x v="1"/>
    <x v="3"/>
    <x v="0"/>
    <s v="David Philippe"/>
    <s v="Consumer"/>
    <s v="New York City"/>
    <x v="5"/>
    <n v="10035"/>
    <s v="East"/>
    <s v="OFF-BI-10000050"/>
    <x v="2"/>
    <s v="Binders"/>
    <n v="46.72"/>
    <n v="46.72"/>
    <n v="0"/>
    <n v="0"/>
  </r>
  <r>
    <x v="2525"/>
    <d v="2018-11-17T00:00:00"/>
    <d v="2018-11-21T00:00:00"/>
    <x v="0"/>
    <x v="1"/>
    <x v="3"/>
    <s v="Trudy Brown"/>
    <s v="Consumer"/>
    <s v="Hagerstown"/>
    <x v="14"/>
    <n v="21740"/>
    <s v="East"/>
    <s v="OFF-BI-10000050"/>
    <x v="2"/>
    <s v="Binders"/>
    <n v="43.8"/>
    <n v="43.8"/>
    <n v="0"/>
    <n v="0"/>
  </r>
  <r>
    <x v="2526"/>
    <d v="2018-12-11T00:00:00"/>
    <d v="2018-12-15T00:00:00"/>
    <x v="0"/>
    <x v="3"/>
    <x v="2"/>
    <s v="Mike Vittorini"/>
    <s v="Home Office"/>
    <s v="New York City"/>
    <x v="5"/>
    <n v="10009"/>
    <s v="East"/>
    <s v="OFF-BI-10000050"/>
    <x v="2"/>
    <s v="Binders"/>
    <n v="23.36"/>
    <n v="18"/>
    <n v="5.3599999999999994"/>
    <n v="0.80399999999999994"/>
  </r>
  <r>
    <x v="1695"/>
    <d v="2015-09-07T00:00:00"/>
    <d v="2015-09-10T00:00:00"/>
    <x v="1"/>
    <x v="0"/>
    <x v="0"/>
    <s v="Sam Zeldin"/>
    <s v="Home Office"/>
    <s v="Houston"/>
    <x v="13"/>
    <n v="77036"/>
    <s v="Central"/>
    <s v="OFF-BI-10000050"/>
    <x v="2"/>
    <s v="Binders"/>
    <n v="2.92"/>
    <n v="5"/>
    <n v="-2.08"/>
    <n v="-0.312"/>
  </r>
  <r>
    <x v="124"/>
    <d v="2017-08-28T00:00:00"/>
    <d v="2017-08-31T00:00:00"/>
    <x v="3"/>
    <x v="7"/>
    <x v="0"/>
    <s v="Tom Prescott"/>
    <s v="Corporate"/>
    <s v="Dallas"/>
    <x v="13"/>
    <n v="75081"/>
    <s v="Central"/>
    <s v="OFF-BI-10000050"/>
    <x v="2"/>
    <s v="Binders"/>
    <n v="13.14"/>
    <n v="13.14"/>
    <n v="0"/>
    <n v="0"/>
  </r>
  <r>
    <x v="2032"/>
    <d v="2017-04-10T00:00:00"/>
    <d v="2017-04-17T00:00:00"/>
    <x v="3"/>
    <x v="8"/>
    <x v="2"/>
    <s v="Brian Thompson"/>
    <s v="Corporate"/>
    <s v="San Francisco"/>
    <x v="1"/>
    <n v="94122"/>
    <s v="West"/>
    <s v="OFF-BI-10000069"/>
    <x v="2"/>
    <s v="Binders"/>
    <n v="48.031999999999996"/>
    <n v="48.031999999999996"/>
    <n v="0"/>
    <n v="0"/>
  </r>
  <r>
    <x v="2527"/>
    <d v="2018-08-13T00:00:00"/>
    <d v="2018-08-20T00:00:00"/>
    <x v="0"/>
    <x v="7"/>
    <x v="2"/>
    <s v="Michael Kennedy"/>
    <s v="Home Office"/>
    <s v="San Diego"/>
    <x v="1"/>
    <n v="92037"/>
    <s v="West"/>
    <s v="OFF-BI-10000069"/>
    <x v="2"/>
    <s v="Binders"/>
    <n v="36.024000000000001"/>
    <n v="36.024000000000001"/>
    <n v="0"/>
    <n v="0"/>
  </r>
  <r>
    <x v="1254"/>
    <d v="2018-11-20T00:00:00"/>
    <d v="2018-11-22T00:00:00"/>
    <x v="0"/>
    <x v="1"/>
    <x v="3"/>
    <s v="Liz Pelletier"/>
    <s v="Home Office"/>
    <s v="San Francisco"/>
    <x v="1"/>
    <n v="94110"/>
    <s v="West"/>
    <s v="OFF-BI-10000069"/>
    <x v="2"/>
    <s v="Binders"/>
    <n v="84.055999999999997"/>
    <n v="84.055999999999997"/>
    <n v="0"/>
    <n v="0"/>
  </r>
  <r>
    <x v="990"/>
    <d v="2016-07-24T00:00:00"/>
    <d v="2016-07-28T00:00:00"/>
    <x v="2"/>
    <x v="10"/>
    <x v="2"/>
    <s v="Shirley Schmidt"/>
    <s v="Home Office"/>
    <s v="Louisville"/>
    <x v="21"/>
    <n v="40214"/>
    <s v="South"/>
    <s v="OFF-BI-10000069"/>
    <x v="2"/>
    <s v="Binders"/>
    <n v="90.06"/>
    <n v="90.06"/>
    <n v="0"/>
    <n v="0"/>
  </r>
  <r>
    <x v="990"/>
    <d v="2016-07-24T00:00:00"/>
    <d v="2016-07-28T00:00:00"/>
    <x v="2"/>
    <x v="10"/>
    <x v="2"/>
    <s v="Shirley Schmidt"/>
    <s v="Home Office"/>
    <s v="Louisville"/>
    <x v="21"/>
    <n v="40214"/>
    <s v="South"/>
    <s v="OFF-BI-10000069"/>
    <x v="2"/>
    <s v="Binders"/>
    <n v="135.09"/>
    <n v="135.09"/>
    <n v="0"/>
    <n v="0"/>
  </r>
  <r>
    <x v="2528"/>
    <d v="2017-05-17T00:00:00"/>
    <d v="2017-05-21T00:00:00"/>
    <x v="3"/>
    <x v="2"/>
    <x v="2"/>
    <s v="Roy Phan"/>
    <s v="Corporate"/>
    <s v="Apopka"/>
    <x v="8"/>
    <n v="32712"/>
    <s v="South"/>
    <s v="OFF-BI-10000069"/>
    <x v="2"/>
    <s v="Binders"/>
    <n v="27.018000000000001"/>
    <n v="27.018000000000001"/>
    <n v="0"/>
    <n v="0"/>
  </r>
  <r>
    <x v="862"/>
    <d v="2015-06-21T00:00:00"/>
    <d v="2015-06-25T00:00:00"/>
    <x v="1"/>
    <x v="4"/>
    <x v="2"/>
    <s v="Natalie Webber"/>
    <s v="Home Office"/>
    <s v="Philadelphia"/>
    <x v="12"/>
    <n v="19120"/>
    <s v="East"/>
    <s v="OFF-BI-10000069"/>
    <x v="2"/>
    <s v="Binders"/>
    <n v="9.0060000000000002"/>
    <n v="18"/>
    <n v="-8.9939999999999998"/>
    <n v="-1.3491"/>
  </r>
  <r>
    <x v="738"/>
    <d v="2018-09-09T00:00:00"/>
    <d v="2018-09-13T00:00:00"/>
    <x v="0"/>
    <x v="0"/>
    <x v="2"/>
    <s v="Stefania Perrino"/>
    <s v="Home Office"/>
    <s v="Philadelphia"/>
    <x v="12"/>
    <n v="19134"/>
    <s v="East"/>
    <s v="OFF-BI-10000069"/>
    <x v="2"/>
    <s v="Binders"/>
    <n v="4.5030000000000001"/>
    <n v="5"/>
    <n v="-0.49699999999999989"/>
    <n v="-7.4549999999999977E-2"/>
  </r>
  <r>
    <x v="2529"/>
    <d v="2016-03-19T00:00:00"/>
    <d v="2016-03-23T00:00:00"/>
    <x v="2"/>
    <x v="5"/>
    <x v="2"/>
    <s v="Berenike Kampe"/>
    <s v="Home Office"/>
    <s v="San Bernardino"/>
    <x v="1"/>
    <n v="92404"/>
    <s v="West"/>
    <s v="OFF-BI-10000088"/>
    <x v="2"/>
    <s v="Binders"/>
    <n v="17.568000000000001"/>
    <n v="100"/>
    <n v="-82.432000000000002"/>
    <n v="-12.364800000000001"/>
  </r>
  <r>
    <x v="2530"/>
    <d v="2017-08-22T00:00:00"/>
    <d v="2017-08-27T00:00:00"/>
    <x v="3"/>
    <x v="7"/>
    <x v="2"/>
    <s v="Sheri Gordon"/>
    <s v="Corporate"/>
    <s v="Gresham"/>
    <x v="23"/>
    <n v="97030"/>
    <s v="West"/>
    <s v="OFF-BI-10000088"/>
    <x v="2"/>
    <s v="Binders"/>
    <n v="26.352"/>
    <n v="26.352"/>
    <n v="0"/>
    <n v="0"/>
  </r>
  <r>
    <x v="2531"/>
    <d v="2018-11-10T00:00:00"/>
    <d v="2018-11-12T00:00:00"/>
    <x v="0"/>
    <x v="1"/>
    <x v="3"/>
    <s v="Nick Crebassa"/>
    <s v="Corporate"/>
    <s v="Seattle"/>
    <x v="6"/>
    <n v="98105"/>
    <s v="West"/>
    <s v="OFF-BI-10000088"/>
    <x v="2"/>
    <s v="Binders"/>
    <n v="26.352"/>
    <n v="26.352"/>
    <n v="0"/>
    <n v="0"/>
  </r>
  <r>
    <x v="1447"/>
    <d v="2018-11-19T00:00:00"/>
    <d v="2018-11-23T00:00:00"/>
    <x v="0"/>
    <x v="1"/>
    <x v="2"/>
    <s v="Adrian Barton"/>
    <s v="Home Office"/>
    <s v="Henderson"/>
    <x v="21"/>
    <n v="42420"/>
    <s v="South"/>
    <s v="OFF-BI-10000088"/>
    <x v="2"/>
    <s v="Binders"/>
    <n v="21.96"/>
    <n v="80"/>
    <n v="-58.04"/>
    <n v="-8.7059999999999995"/>
  </r>
  <r>
    <x v="2532"/>
    <d v="2016-09-26T00:00:00"/>
    <d v="2016-10-03T00:00:00"/>
    <x v="2"/>
    <x v="0"/>
    <x v="2"/>
    <s v="Gene McClure"/>
    <s v="Home Office"/>
    <s v="Oceanside"/>
    <x v="5"/>
    <n v="11572"/>
    <s v="East"/>
    <s v="OFF-BI-10000088"/>
    <x v="2"/>
    <s v="Binders"/>
    <n v="79.055999999999997"/>
    <n v="79.055999999999997"/>
    <n v="0"/>
    <n v="0"/>
  </r>
  <r>
    <x v="1279"/>
    <d v="2016-09-17T00:00:00"/>
    <d v="2016-09-21T00:00:00"/>
    <x v="2"/>
    <x v="0"/>
    <x v="2"/>
    <s v="Sylvia Foulston"/>
    <s v="Home Office"/>
    <s v="Houston"/>
    <x v="13"/>
    <n v="77041"/>
    <s v="Central"/>
    <s v="OFF-BI-10000088"/>
    <x v="2"/>
    <s v="Binders"/>
    <n v="6.5880000000000001"/>
    <n v="5"/>
    <n v="1.5880000000000001"/>
    <n v="0.2382"/>
  </r>
  <r>
    <x v="2533"/>
    <d v="2016-11-29T00:00:00"/>
    <d v="2016-11-30T00:00:00"/>
    <x v="2"/>
    <x v="1"/>
    <x v="0"/>
    <s v="Anthony Witt"/>
    <s v="Home Office"/>
    <s v="Allen"/>
    <x v="13"/>
    <n v="75002"/>
    <s v="Central"/>
    <s v="OFF-BI-10000088"/>
    <x v="2"/>
    <s v="Binders"/>
    <n v="8.7840000000000007"/>
    <n v="18"/>
    <n v="-9.2159999999999993"/>
    <n v="-1.3823999999999999"/>
  </r>
  <r>
    <x v="2534"/>
    <d v="2018-12-09T00:00:00"/>
    <d v="2018-12-15T00:00:00"/>
    <x v="0"/>
    <x v="3"/>
    <x v="2"/>
    <s v="Luke Weiss"/>
    <s v="Home Office"/>
    <s v="Grand Rapids"/>
    <x v="10"/>
    <n v="49505"/>
    <s v="Central"/>
    <s v="OFF-BI-10000088"/>
    <x v="2"/>
    <s v="Binders"/>
    <n v="54.9"/>
    <n v="54.9"/>
    <n v="0"/>
    <n v="0"/>
  </r>
  <r>
    <x v="2535"/>
    <d v="2015-10-16T00:00:00"/>
    <d v="2015-10-17T00:00:00"/>
    <x v="1"/>
    <x v="9"/>
    <x v="1"/>
    <s v="Lynn Smith"/>
    <s v="Home Office"/>
    <s v="San Francisco"/>
    <x v="1"/>
    <n v="94110"/>
    <s v="West"/>
    <s v="OFF-BI-10000136"/>
    <x v="2"/>
    <s v="Binders"/>
    <n v="14.352"/>
    <n v="14.352"/>
    <n v="0"/>
    <n v="0"/>
  </r>
  <r>
    <x v="446"/>
    <d v="2015-04-29T00:00:00"/>
    <d v="2015-05-01T00:00:00"/>
    <x v="1"/>
    <x v="8"/>
    <x v="3"/>
    <s v="Harry Greene"/>
    <s v="Home Office"/>
    <s v="Lake Charles"/>
    <x v="2"/>
    <n v="70601"/>
    <s v="South"/>
    <s v="OFF-BI-10000136"/>
    <x v="2"/>
    <s v="Binders"/>
    <n v="17.940000000000001"/>
    <n v="18"/>
    <n v="-5.9999999999998721E-2"/>
    <n v="-8.9999999999998085E-3"/>
  </r>
  <r>
    <x v="1802"/>
    <d v="2015-03-17T00:00:00"/>
    <d v="2015-03-24T00:00:00"/>
    <x v="1"/>
    <x v="5"/>
    <x v="2"/>
    <s v="Bradley Nguyen"/>
    <s v="Home Office"/>
    <s v="Lakeville"/>
    <x v="37"/>
    <n v="55044"/>
    <s v="Central"/>
    <s v="OFF-BI-10000136"/>
    <x v="2"/>
    <s v="Binders"/>
    <n v="35.880000000000003"/>
    <n v="35.880000000000003"/>
    <n v="0"/>
    <n v="0"/>
  </r>
  <r>
    <x v="2536"/>
    <d v="2017-06-02T00:00:00"/>
    <d v="2017-06-06T00:00:00"/>
    <x v="3"/>
    <x v="4"/>
    <x v="2"/>
    <s v="Edward Hooks"/>
    <s v="Home Office"/>
    <s v="Seattle"/>
    <x v="6"/>
    <n v="98115"/>
    <s v="West"/>
    <s v="OFF-BI-10000138"/>
    <x v="2"/>
    <s v="Binders"/>
    <n v="11.231999999999999"/>
    <n v="18"/>
    <n v="-6.7680000000000007"/>
    <n v="-1.0152000000000001"/>
  </r>
  <r>
    <x v="2537"/>
    <d v="2017-12-29T00:00:00"/>
    <d v="2018-01-02T00:00:00"/>
    <x v="3"/>
    <x v="3"/>
    <x v="2"/>
    <s v="Phillip Flathmann"/>
    <s v="Home Office"/>
    <s v="Los Angeles"/>
    <x v="1"/>
    <n v="90045"/>
    <s v="West"/>
    <s v="OFF-BI-10000138"/>
    <x v="2"/>
    <s v="Binders"/>
    <n v="11.231999999999999"/>
    <n v="18"/>
    <n v="-6.7680000000000007"/>
    <n v="-1.0152000000000001"/>
  </r>
  <r>
    <x v="46"/>
    <d v="2018-01-21T00:00:00"/>
    <d v="2018-01-25T00:00:00"/>
    <x v="0"/>
    <x v="6"/>
    <x v="2"/>
    <s v="Darrin Sayre"/>
    <s v="Home Office"/>
    <s v="Seattle"/>
    <x v="6"/>
    <n v="98115"/>
    <s v="West"/>
    <s v="OFF-BI-10000138"/>
    <x v="2"/>
    <s v="Binders"/>
    <n v="18.72"/>
    <n v="18"/>
    <n v="0.71999999999999886"/>
    <n v="0.10799999999999983"/>
  </r>
  <r>
    <x v="1712"/>
    <d v="2018-09-02T00:00:00"/>
    <d v="2018-09-06T00:00:00"/>
    <x v="0"/>
    <x v="0"/>
    <x v="2"/>
    <s v="Janet Lee"/>
    <s v="Home Office"/>
    <s v="Los Angeles"/>
    <x v="1"/>
    <n v="90049"/>
    <s v="West"/>
    <s v="OFF-BI-10000138"/>
    <x v="2"/>
    <s v="Binders"/>
    <n v="18.72"/>
    <n v="18"/>
    <n v="0.71999999999999886"/>
    <n v="0.10799999999999983"/>
  </r>
  <r>
    <x v="2538"/>
    <d v="2017-08-13T00:00:00"/>
    <d v="2017-08-17T00:00:00"/>
    <x v="3"/>
    <x v="7"/>
    <x v="3"/>
    <s v="Erin Mull"/>
    <s v="Home Office"/>
    <s v="Jacksonville"/>
    <x v="9"/>
    <n v="28540"/>
    <s v="South"/>
    <s v="OFF-BI-10000138"/>
    <x v="2"/>
    <s v="Binders"/>
    <n v="11.231999999999999"/>
    <n v="18"/>
    <n v="-6.7680000000000007"/>
    <n v="-1.0152000000000001"/>
  </r>
  <r>
    <x v="2539"/>
    <d v="2018-08-24T00:00:00"/>
    <d v="2018-08-29T00:00:00"/>
    <x v="0"/>
    <x v="7"/>
    <x v="2"/>
    <s v="Alan Haines"/>
    <s v="Home Office"/>
    <s v="New York City"/>
    <x v="5"/>
    <n v="10024"/>
    <s v="East"/>
    <s v="OFF-BI-10000138"/>
    <x v="2"/>
    <s v="Binders"/>
    <n v="3.7440000000000002"/>
    <n v="5"/>
    <n v="-1.2559999999999998"/>
    <n v="-0.18839999999999996"/>
  </r>
  <r>
    <x v="2540"/>
    <d v="2016-09-20T00:00:00"/>
    <d v="2016-09-24T00:00:00"/>
    <x v="2"/>
    <x v="0"/>
    <x v="2"/>
    <s v="Theone Pippenger"/>
    <s v="Home Office"/>
    <s v="Naperville"/>
    <x v="0"/>
    <n v="60540"/>
    <s v="Central"/>
    <s v="OFF-BI-10000138"/>
    <x v="2"/>
    <s v="Binders"/>
    <n v="2.8079999999999998"/>
    <n v="5"/>
    <n v="-2.1920000000000002"/>
    <n v="-0.32880000000000004"/>
  </r>
  <r>
    <x v="2541"/>
    <d v="2017-07-01T00:00:00"/>
    <d v="2017-07-02T00:00:00"/>
    <x v="3"/>
    <x v="10"/>
    <x v="0"/>
    <s v="Nick Zandusky"/>
    <s v="Home Office"/>
    <s v="Seattle"/>
    <x v="6"/>
    <n v="98115"/>
    <s v="West"/>
    <s v="OFF-BI-10000145"/>
    <x v="2"/>
    <s v="Binders"/>
    <n v="2.496"/>
    <n v="5"/>
    <n v="-2.504"/>
    <n v="-0.37559999999999999"/>
  </r>
  <r>
    <x v="2542"/>
    <d v="2018-07-28T00:00:00"/>
    <d v="2018-08-01T00:00:00"/>
    <x v="0"/>
    <x v="10"/>
    <x v="2"/>
    <s v="Matt Hagelstein"/>
    <s v="Corporate"/>
    <s v="San Francisco"/>
    <x v="1"/>
    <n v="94110"/>
    <s v="West"/>
    <s v="OFF-BI-10000145"/>
    <x v="2"/>
    <s v="Binders"/>
    <n v="9.984"/>
    <n v="9.984"/>
    <n v="0"/>
    <n v="0"/>
  </r>
  <r>
    <x v="2543"/>
    <d v="2018-12-05T00:00:00"/>
    <d v="2018-12-09T00:00:00"/>
    <x v="0"/>
    <x v="3"/>
    <x v="2"/>
    <s v="Alan Barnes"/>
    <s v="Home Office"/>
    <s v="Bellevue"/>
    <x v="6"/>
    <n v="98006"/>
    <s v="West"/>
    <s v="OFF-BI-10000145"/>
    <x v="2"/>
    <s v="Binders"/>
    <n v="14.976000000000001"/>
    <n v="18"/>
    <n v="-3.0239999999999991"/>
    <n v="-0.45359999999999984"/>
  </r>
  <r>
    <x v="2544"/>
    <d v="2015-07-04T00:00:00"/>
    <d v="2015-07-09T00:00:00"/>
    <x v="1"/>
    <x v="10"/>
    <x v="2"/>
    <s v="Maxwell Schwartz"/>
    <s v="Home Office"/>
    <s v="Richmond"/>
    <x v="17"/>
    <n v="23223"/>
    <s v="South"/>
    <s v="OFF-BI-10000145"/>
    <x v="2"/>
    <s v="Binders"/>
    <n v="15.6"/>
    <n v="18"/>
    <n v="-2.4000000000000004"/>
    <n v="-0.36000000000000004"/>
  </r>
  <r>
    <x v="2209"/>
    <d v="2016-10-09T00:00:00"/>
    <d v="2016-10-13T00:00:00"/>
    <x v="2"/>
    <x v="9"/>
    <x v="2"/>
    <s v="Sonia Cooley"/>
    <s v="Home Office"/>
    <s v="Miami"/>
    <x v="8"/>
    <n v="33178"/>
    <s v="South"/>
    <s v="OFF-BI-10000145"/>
    <x v="2"/>
    <s v="Binders"/>
    <n v="1.8720000000000001"/>
    <n v="5"/>
    <n v="-3.1280000000000001"/>
    <n v="-0.46920000000000001"/>
  </r>
  <r>
    <x v="2545"/>
    <d v="2016-11-27T00:00:00"/>
    <d v="2016-12-01T00:00:00"/>
    <x v="2"/>
    <x v="1"/>
    <x v="2"/>
    <s v="Thomas Brumley"/>
    <s v="Home Office"/>
    <s v="Fayetteville"/>
    <x v="11"/>
    <n v="72701"/>
    <s v="South"/>
    <s v="OFF-BI-10000145"/>
    <x v="2"/>
    <s v="Binders"/>
    <n v="6.24"/>
    <n v="100"/>
    <n v="-93.76"/>
    <n v="-14.064"/>
  </r>
  <r>
    <x v="2546"/>
    <d v="2017-11-26T00:00:00"/>
    <d v="2017-11-29T00:00:00"/>
    <x v="3"/>
    <x v="1"/>
    <x v="0"/>
    <s v="Pete Armstrong"/>
    <s v="Home Office"/>
    <s v="Miami"/>
    <x v="8"/>
    <n v="33142"/>
    <s v="South"/>
    <s v="OFF-BI-10000145"/>
    <x v="1"/>
    <s v="Binders"/>
    <n v="3.7440000000000002"/>
    <n v="5"/>
    <n v="-1.2559999999999998"/>
    <n v="-0.18839999999999996"/>
  </r>
  <r>
    <x v="2547"/>
    <d v="2017-12-29T00:00:00"/>
    <d v="2018-01-03T00:00:00"/>
    <x v="3"/>
    <x v="3"/>
    <x v="2"/>
    <s v="Michael Paige"/>
    <s v="Home Office"/>
    <s v="Bristol"/>
    <x v="24"/>
    <n v="37620"/>
    <s v="South"/>
    <s v="OFF-BI-10000145"/>
    <x v="2"/>
    <s v="Binders"/>
    <n v="2.8079999999999998"/>
    <n v="5"/>
    <n v="-2.1920000000000002"/>
    <n v="-0.32880000000000004"/>
  </r>
  <r>
    <x v="2548"/>
    <d v="2018-01-07T00:00:00"/>
    <d v="2018-01-13T00:00:00"/>
    <x v="0"/>
    <x v="6"/>
    <x v="2"/>
    <s v="Thais Sissman"/>
    <s v="Home Office"/>
    <s v="Ormond Beach"/>
    <x v="8"/>
    <n v="32174"/>
    <s v="South"/>
    <s v="OFF-BI-10000145"/>
    <x v="2"/>
    <s v="Binders"/>
    <n v="2.8079999999999998"/>
    <n v="5"/>
    <n v="-2.1920000000000002"/>
    <n v="-0.32880000000000004"/>
  </r>
  <r>
    <x v="2549"/>
    <d v="2015-04-01T00:00:00"/>
    <d v="2015-04-06T00:00:00"/>
    <x v="1"/>
    <x v="8"/>
    <x v="2"/>
    <s v="Katharine Harms"/>
    <s v="Home Office"/>
    <s v="Revere"/>
    <x v="26"/>
    <n v="2151"/>
    <s v="East"/>
    <s v="OFF-BI-10000145"/>
    <x v="2"/>
    <s v="Binders"/>
    <n v="6.24"/>
    <n v="5"/>
    <n v="1.2400000000000002"/>
    <n v="0.18600000000000003"/>
  </r>
  <r>
    <x v="537"/>
    <d v="2015-04-23T00:00:00"/>
    <d v="2015-04-27T00:00:00"/>
    <x v="1"/>
    <x v="8"/>
    <x v="2"/>
    <s v="Laurel Beltran"/>
    <s v="Home Office"/>
    <s v="Columbus"/>
    <x v="22"/>
    <n v="43229"/>
    <s v="East"/>
    <s v="OFF-BI-10000145"/>
    <x v="2"/>
    <s v="Binders"/>
    <n v="7.4880000000000004"/>
    <n v="5"/>
    <n v="2.4880000000000004"/>
    <n v="0.37320000000000003"/>
  </r>
  <r>
    <x v="2550"/>
    <d v="2018-06-21T00:00:00"/>
    <d v="2018-06-25T00:00:00"/>
    <x v="0"/>
    <x v="4"/>
    <x v="2"/>
    <s v="Eugene Hildebrand"/>
    <s v="Home Office"/>
    <s v="Wheeling"/>
    <x v="47"/>
    <n v="26003"/>
    <s v="East"/>
    <s v="OFF-BI-10000145"/>
    <x v="2"/>
    <s v="Binders"/>
    <n v="6.24"/>
    <n v="5"/>
    <n v="1.2400000000000002"/>
    <n v="0.18600000000000003"/>
  </r>
  <r>
    <x v="2551"/>
    <d v="2018-11-06T00:00:00"/>
    <d v="2018-11-12T00:00:00"/>
    <x v="0"/>
    <x v="1"/>
    <x v="2"/>
    <s v="Christopher Conant"/>
    <s v="Home Office"/>
    <s v="Houston"/>
    <x v="13"/>
    <n v="77070"/>
    <s v="Central"/>
    <s v="OFF-BI-10000145"/>
    <x v="2"/>
    <s v="Binders"/>
    <n v="1.248"/>
    <n v="0.8"/>
    <n v="0.44799999999999995"/>
    <n v="6.7199999999999996E-2"/>
  </r>
  <r>
    <x v="2552"/>
    <d v="2017-02-21T00:00:00"/>
    <d v="2017-02-26T00:00:00"/>
    <x v="3"/>
    <x v="11"/>
    <x v="3"/>
    <s v="Matthew Clasen"/>
    <s v="Home Office"/>
    <s v="Los Angeles"/>
    <x v="1"/>
    <n v="90032"/>
    <s v="West"/>
    <s v="OFF-BI-10000174"/>
    <x v="1"/>
    <s v="Binders"/>
    <n v="18.559999999999999"/>
    <n v="18"/>
    <n v="0.55999999999999872"/>
    <n v="8.3999999999999811E-2"/>
  </r>
  <r>
    <x v="2553"/>
    <d v="2017-04-10T00:00:00"/>
    <d v="2017-04-16T00:00:00"/>
    <x v="3"/>
    <x v="8"/>
    <x v="2"/>
    <s v="Filia McAdams"/>
    <s v="Home Office"/>
    <s v="Bakersfield"/>
    <x v="1"/>
    <n v="93309"/>
    <s v="West"/>
    <s v="OFF-BI-10000174"/>
    <x v="1"/>
    <s v="Binders"/>
    <n v="23.2"/>
    <n v="18"/>
    <n v="5.1999999999999993"/>
    <n v="0.77999999999999992"/>
  </r>
  <r>
    <x v="1526"/>
    <d v="2017-12-19T00:00:00"/>
    <d v="2017-12-25T00:00:00"/>
    <x v="3"/>
    <x v="3"/>
    <x v="2"/>
    <s v="Erin Smith"/>
    <s v="Corporate"/>
    <s v="Tucson"/>
    <x v="18"/>
    <n v="85705"/>
    <s v="West"/>
    <s v="OFF-BI-10000174"/>
    <x v="2"/>
    <s v="Binders"/>
    <n v="10.44"/>
    <n v="10.44"/>
    <n v="0"/>
    <n v="0"/>
  </r>
  <r>
    <x v="1795"/>
    <d v="2018-08-17T00:00:00"/>
    <d v="2018-08-24T00:00:00"/>
    <x v="0"/>
    <x v="7"/>
    <x v="2"/>
    <s v="Rick Wilson"/>
    <s v="Home Office"/>
    <s v="Brentwood"/>
    <x v="1"/>
    <n v="94513"/>
    <s v="West"/>
    <s v="OFF-BI-10000174"/>
    <x v="2"/>
    <s v="Binders"/>
    <n v="13.92"/>
    <n v="13.92"/>
    <n v="0"/>
    <n v="0"/>
  </r>
  <r>
    <x v="1487"/>
    <d v="2018-12-14T00:00:00"/>
    <d v="2018-12-18T00:00:00"/>
    <x v="0"/>
    <x v="3"/>
    <x v="2"/>
    <s v="Mike Pelletier"/>
    <s v="Home Office"/>
    <s v="San Diego"/>
    <x v="1"/>
    <n v="92024"/>
    <s v="West"/>
    <s v="OFF-BI-10000174"/>
    <x v="2"/>
    <s v="Binders"/>
    <n v="64.959999999999994"/>
    <n v="64.959999999999994"/>
    <n v="0"/>
    <n v="0"/>
  </r>
  <r>
    <x v="2554"/>
    <d v="2015-06-29T00:00:00"/>
    <d v="2015-07-03T00:00:00"/>
    <x v="1"/>
    <x v="4"/>
    <x v="2"/>
    <s v="Jim Karlsson"/>
    <s v="Home Office"/>
    <s v="New York City"/>
    <x v="5"/>
    <n v="10024"/>
    <s v="East"/>
    <s v="OFF-BI-10000174"/>
    <x v="2"/>
    <s v="Binders"/>
    <n v="13.92"/>
    <n v="13.92"/>
    <n v="0"/>
    <n v="0"/>
  </r>
  <r>
    <x v="2453"/>
    <d v="2017-04-19T00:00:00"/>
    <d v="2017-04-26T00:00:00"/>
    <x v="3"/>
    <x v="8"/>
    <x v="2"/>
    <s v="Kunst Miller"/>
    <s v="Home Office"/>
    <s v="New York City"/>
    <x v="5"/>
    <n v="10035"/>
    <s v="East"/>
    <s v="OFF-BI-10000174"/>
    <x v="2"/>
    <s v="Binders"/>
    <n v="9.2799999999999994"/>
    <n v="18"/>
    <n v="-8.7200000000000006"/>
    <n v="-1.3080000000000001"/>
  </r>
  <r>
    <x v="1540"/>
    <d v="2017-08-27T00:00:00"/>
    <d v="2017-09-01T00:00:00"/>
    <x v="3"/>
    <x v="7"/>
    <x v="3"/>
    <s v="Ted Butterfield"/>
    <s v="Corporate"/>
    <s v="Quincy"/>
    <x v="26"/>
    <n v="2169"/>
    <s v="East"/>
    <s v="OFF-BI-10000174"/>
    <x v="2"/>
    <s v="Binders"/>
    <n v="29"/>
    <n v="29"/>
    <n v="0"/>
    <n v="0"/>
  </r>
  <r>
    <x v="2555"/>
    <d v="2015-11-30T00:00:00"/>
    <d v="2015-12-04T00:00:00"/>
    <x v="1"/>
    <x v="1"/>
    <x v="2"/>
    <s v="Randy Ferguson"/>
    <s v="Home Office"/>
    <s v="Orlando"/>
    <x v="8"/>
    <n v="32839"/>
    <s v="South"/>
    <s v="OFF-BI-10000201"/>
    <x v="2"/>
    <s v="Binders"/>
    <n v="6.6420000000000003"/>
    <n v="5"/>
    <n v="1.6420000000000003"/>
    <n v="0.24630000000000005"/>
  </r>
  <r>
    <x v="2556"/>
    <d v="2017-07-29T00:00:00"/>
    <d v="2017-07-31T00:00:00"/>
    <x v="3"/>
    <x v="10"/>
    <x v="0"/>
    <s v="Pierre Wener"/>
    <s v="Home Office"/>
    <s v="Pensacola"/>
    <x v="8"/>
    <n v="32503"/>
    <s v="South"/>
    <s v="OFF-BI-10000201"/>
    <x v="2"/>
    <s v="Binders"/>
    <n v="2.214"/>
    <n v="5"/>
    <n v="-2.786"/>
    <n v="-0.41789999999999999"/>
  </r>
  <r>
    <x v="2557"/>
    <d v="2017-12-15T00:00:00"/>
    <d v="2017-12-17T00:00:00"/>
    <x v="3"/>
    <x v="3"/>
    <x v="3"/>
    <s v="Shahid Hopkins"/>
    <s v="Home Office"/>
    <s v="Cuyahoga Falls"/>
    <x v="22"/>
    <n v="44221"/>
    <s v="East"/>
    <s v="OFF-BI-10000201"/>
    <x v="2"/>
    <s v="Binders"/>
    <n v="2.214"/>
    <n v="5"/>
    <n v="-2.786"/>
    <n v="-0.41789999999999999"/>
  </r>
  <r>
    <x v="2558"/>
    <d v="2018-12-24T00:00:00"/>
    <d v="2018-12-28T00:00:00"/>
    <x v="0"/>
    <x v="3"/>
    <x v="2"/>
    <s v="Nick Crebassa"/>
    <s v="Home Office"/>
    <s v="New Bedford"/>
    <x v="26"/>
    <n v="2740"/>
    <s v="East"/>
    <s v="OFF-BI-10000201"/>
    <x v="2"/>
    <s v="Binders"/>
    <n v="12.3"/>
    <n v="12.3"/>
    <n v="0"/>
    <n v="0"/>
  </r>
  <r>
    <x v="507"/>
    <d v="2015-11-07T00:00:00"/>
    <d v="2015-11-12T00:00:00"/>
    <x v="1"/>
    <x v="1"/>
    <x v="2"/>
    <s v="Steven Cartwright"/>
    <s v="Home Office"/>
    <s v="Houston"/>
    <x v="13"/>
    <n v="77070"/>
    <s v="Central"/>
    <s v="OFF-BI-10000201"/>
    <x v="2"/>
    <s v="Binders"/>
    <n v="1.476"/>
    <n v="0.8"/>
    <n v="0.67599999999999993"/>
    <n v="0.10139999999999999"/>
  </r>
  <r>
    <x v="1439"/>
    <d v="2016-06-25T00:00:00"/>
    <d v="2016-06-28T00:00:00"/>
    <x v="2"/>
    <x v="4"/>
    <x v="0"/>
    <s v="Mark Van Huff"/>
    <s v="Home Office"/>
    <s v="Houston"/>
    <x v="13"/>
    <n v="77041"/>
    <s v="Central"/>
    <s v="OFF-BI-10000201"/>
    <x v="2"/>
    <s v="Binders"/>
    <n v="0.98399999999999999"/>
    <n v="0.8"/>
    <n v="0.18399999999999994"/>
    <n v="2.7599999999999989E-2"/>
  </r>
  <r>
    <x v="451"/>
    <d v="2018-08-07T00:00:00"/>
    <d v="2018-08-11T00:00:00"/>
    <x v="0"/>
    <x v="7"/>
    <x v="2"/>
    <s v="Jeremy Lonsdale"/>
    <s v="Home Office"/>
    <s v="Westminster"/>
    <x v="1"/>
    <n v="92683"/>
    <s v="West"/>
    <s v="OFF-BI-10000216"/>
    <x v="2"/>
    <s v="Binders"/>
    <n v="31.128"/>
    <n v="31.128"/>
    <n v="0"/>
    <n v="0"/>
  </r>
  <r>
    <x v="2559"/>
    <d v="2018-11-24T00:00:00"/>
    <d v="2018-12-01T00:00:00"/>
    <x v="0"/>
    <x v="1"/>
    <x v="2"/>
    <s v="Maribeth Yedwab"/>
    <s v="Home Office"/>
    <s v="Memphis"/>
    <x v="24"/>
    <n v="38109"/>
    <s v="South"/>
    <s v="OFF-BI-10000216"/>
    <x v="2"/>
    <s v="Binders"/>
    <n v="11.673"/>
    <n v="11.673"/>
    <n v="0"/>
    <n v="0"/>
  </r>
  <r>
    <x v="2560"/>
    <d v="2018-11-03T00:00:00"/>
    <d v="2018-11-08T00:00:00"/>
    <x v="0"/>
    <x v="1"/>
    <x v="2"/>
    <s v="Darrin Martin"/>
    <s v="Home Office"/>
    <s v="Philadelphia"/>
    <x v="12"/>
    <n v="19143"/>
    <s v="East"/>
    <s v="OFF-BI-10000216"/>
    <x v="2"/>
    <s v="Binders"/>
    <n v="11.673"/>
    <n v="11.673"/>
    <n v="0"/>
    <n v="0"/>
  </r>
  <r>
    <x v="2561"/>
    <d v="2018-12-09T00:00:00"/>
    <d v="2018-12-13T00:00:00"/>
    <x v="0"/>
    <x v="3"/>
    <x v="2"/>
    <s v="Nick Crebassa"/>
    <s v="Home Office"/>
    <s v="Phoenix"/>
    <x v="18"/>
    <n v="85023"/>
    <s v="West"/>
    <s v="OFF-BI-10000279"/>
    <x v="2"/>
    <s v="Binders"/>
    <n v="13.005000000000001"/>
    <n v="100"/>
    <n v="-86.995000000000005"/>
    <n v="-13.049250000000001"/>
  </r>
  <r>
    <x v="1212"/>
    <d v="2017-12-14T00:00:00"/>
    <d v="2017-12-19T00:00:00"/>
    <x v="3"/>
    <x v="3"/>
    <x v="2"/>
    <s v="Pete Kriz"/>
    <s v="Home Office"/>
    <s v="New York City"/>
    <x v="5"/>
    <n v="10011"/>
    <s v="East"/>
    <s v="OFF-BI-10000279"/>
    <x v="1"/>
    <s v="Binders"/>
    <n v="23.12"/>
    <n v="18"/>
    <n v="5.120000000000001"/>
    <n v="0.76800000000000013"/>
  </r>
  <r>
    <x v="2562"/>
    <d v="2018-02-06T00:00:00"/>
    <d v="2018-02-12T00:00:00"/>
    <x v="0"/>
    <x v="11"/>
    <x v="2"/>
    <s v="Sibella Parks"/>
    <s v="Corporate"/>
    <s v="New York City"/>
    <x v="5"/>
    <n v="10024"/>
    <s v="East"/>
    <s v="OFF-BI-10000279"/>
    <x v="2"/>
    <s v="Binders"/>
    <n v="46.24"/>
    <n v="46.24"/>
    <n v="0"/>
    <n v="0"/>
  </r>
  <r>
    <x v="1496"/>
    <d v="2017-05-17T00:00:00"/>
    <d v="2017-05-20T00:00:00"/>
    <x v="3"/>
    <x v="2"/>
    <x v="0"/>
    <s v="Luke Weiss"/>
    <s v="Home Office"/>
    <s v="Chicago"/>
    <x v="0"/>
    <n v="60653"/>
    <s v="Central"/>
    <s v="OFF-BI-10000279"/>
    <x v="2"/>
    <s v="Binders"/>
    <n v="2.89"/>
    <n v="5"/>
    <n v="-2.11"/>
    <n v="-0.31649999999999995"/>
  </r>
  <r>
    <x v="1562"/>
    <d v="2017-08-02T00:00:00"/>
    <d v="2017-08-04T00:00:00"/>
    <x v="3"/>
    <x v="7"/>
    <x v="3"/>
    <s v="Barry Franz√∂sisch"/>
    <s v="Corporate"/>
    <s v="Los Angeles"/>
    <x v="1"/>
    <n v="90032"/>
    <s v="West"/>
    <s v="OFF-BI-10000285"/>
    <x v="2"/>
    <s v="Binders"/>
    <n v="12.544"/>
    <n v="12.544"/>
    <n v="0"/>
    <n v="0"/>
  </r>
  <r>
    <x v="2563"/>
    <d v="2017-01-24T00:00:00"/>
    <d v="2017-01-26T00:00:00"/>
    <x v="3"/>
    <x v="6"/>
    <x v="3"/>
    <s v="Henry Goldwyn"/>
    <s v="Home Office"/>
    <s v="Gulfport"/>
    <x v="29"/>
    <n v="39503"/>
    <s v="South"/>
    <s v="OFF-BI-10000285"/>
    <x v="2"/>
    <s v="Binders"/>
    <n v="31.36"/>
    <n v="31.36"/>
    <n v="0"/>
    <n v="0"/>
  </r>
  <r>
    <x v="2564"/>
    <d v="2018-04-23T00:00:00"/>
    <d v="2018-04-26T00:00:00"/>
    <x v="0"/>
    <x v="8"/>
    <x v="0"/>
    <s v="Greg Guthrie"/>
    <s v="Home Office"/>
    <s v="Columbus"/>
    <x v="22"/>
    <n v="43229"/>
    <s v="East"/>
    <s v="OFF-BI-10000285"/>
    <x v="2"/>
    <s v="Binders"/>
    <n v="11.76"/>
    <n v="11.76"/>
    <n v="0"/>
    <n v="0"/>
  </r>
  <r>
    <x v="2565"/>
    <d v="2016-03-22T00:00:00"/>
    <d v="2016-03-26T00:00:00"/>
    <x v="2"/>
    <x v="5"/>
    <x v="2"/>
    <s v="Dean Braden"/>
    <s v="Consumer"/>
    <s v="Houston"/>
    <x v="13"/>
    <n v="77041"/>
    <s v="Central"/>
    <s v="OFF-BI-10000285"/>
    <x v="2"/>
    <s v="Binders"/>
    <n v="14.112"/>
    <n v="14.112"/>
    <n v="0"/>
    <n v="0"/>
  </r>
  <r>
    <x v="2566"/>
    <d v="2017-11-13T00:00:00"/>
    <d v="2017-11-17T00:00:00"/>
    <x v="3"/>
    <x v="1"/>
    <x v="2"/>
    <s v="Laurel Beltran"/>
    <s v="Home Office"/>
    <s v="Highland Park"/>
    <x v="0"/>
    <n v="60035"/>
    <s v="Central"/>
    <s v="OFF-BI-10000285"/>
    <x v="2"/>
    <s v="Binders"/>
    <n v="3.1360000000000001"/>
    <n v="5"/>
    <n v="-1.8639999999999999"/>
    <n v="-0.27959999999999996"/>
  </r>
  <r>
    <x v="2567"/>
    <d v="2017-09-12T00:00:00"/>
    <d v="2017-09-16T00:00:00"/>
    <x v="3"/>
    <x v="0"/>
    <x v="2"/>
    <s v="Sarah Foster"/>
    <s v="Home Office"/>
    <s v="Seattle"/>
    <x v="6"/>
    <n v="98103"/>
    <s v="West"/>
    <s v="OFF-BI-10000301"/>
    <x v="1"/>
    <s v="Binders"/>
    <n v="20.704000000000001"/>
    <n v="18"/>
    <n v="2.7040000000000006"/>
    <n v="0.40560000000000007"/>
  </r>
  <r>
    <x v="2568"/>
    <d v="2017-05-15T00:00:00"/>
    <d v="2017-05-19T00:00:00"/>
    <x v="3"/>
    <x v="2"/>
    <x v="3"/>
    <s v="Darren Powers"/>
    <s v="Home Office"/>
    <s v="Fort Lauderdale"/>
    <x v="8"/>
    <n v="33311"/>
    <s v="South"/>
    <s v="OFF-BI-10000301"/>
    <x v="2"/>
    <s v="Binders"/>
    <n v="7.7640000000000002"/>
    <n v="18"/>
    <n v="-10.236000000000001"/>
    <n v="-1.5354000000000001"/>
  </r>
  <r>
    <x v="2569"/>
    <d v="2018-02-03T00:00:00"/>
    <d v="2018-02-08T00:00:00"/>
    <x v="0"/>
    <x v="11"/>
    <x v="2"/>
    <s v="Shahid Collister"/>
    <s v="Home Office"/>
    <s v="Pembroke Pines"/>
    <x v="8"/>
    <n v="33024"/>
    <s v="South"/>
    <s v="OFF-BI-10000301"/>
    <x v="2"/>
    <s v="Binders"/>
    <n v="3.8820000000000001"/>
    <n v="5"/>
    <n v="-1.1179999999999999"/>
    <n v="-0.16769999999999999"/>
  </r>
  <r>
    <x v="2570"/>
    <d v="2017-07-21T00:00:00"/>
    <d v="2017-07-23T00:00:00"/>
    <x v="3"/>
    <x v="10"/>
    <x v="3"/>
    <s v="Corey Catlett"/>
    <s v="Home Office"/>
    <s v="Philadelphia"/>
    <x v="12"/>
    <n v="19134"/>
    <s v="East"/>
    <s v="OFF-BI-10000301"/>
    <x v="2"/>
    <s v="Binders"/>
    <n v="1.9410000000000001"/>
    <n v="5"/>
    <n v="-3.0590000000000002"/>
    <n v="-0.45884999999999998"/>
  </r>
  <r>
    <x v="2571"/>
    <d v="2017-12-04T00:00:00"/>
    <d v="2017-12-08T00:00:00"/>
    <x v="3"/>
    <x v="3"/>
    <x v="2"/>
    <s v="Liz MacKendrick"/>
    <s v="Home Office"/>
    <s v="Auburn"/>
    <x v="5"/>
    <n v="13021"/>
    <s v="East"/>
    <s v="OFF-BI-10000301"/>
    <x v="2"/>
    <s v="Binders"/>
    <n v="15.528"/>
    <n v="18"/>
    <n v="-2.4719999999999995"/>
    <n v="-0.37079999999999991"/>
  </r>
  <r>
    <x v="471"/>
    <d v="2018-09-14T00:00:00"/>
    <d v="2018-09-15T00:00:00"/>
    <x v="0"/>
    <x v="0"/>
    <x v="0"/>
    <s v="Pamela Stobb"/>
    <s v="Home Office"/>
    <s v="Philadelphia"/>
    <x v="12"/>
    <n v="19140"/>
    <s v="East"/>
    <s v="OFF-BI-10000301"/>
    <x v="2"/>
    <s v="Binders"/>
    <n v="3.8820000000000001"/>
    <n v="5"/>
    <n v="-1.1179999999999999"/>
    <n v="-0.16769999999999999"/>
  </r>
  <r>
    <x v="2572"/>
    <d v="2015-09-23T00:00:00"/>
    <d v="2015-09-28T00:00:00"/>
    <x v="1"/>
    <x v="0"/>
    <x v="2"/>
    <s v="Sanjit Chand"/>
    <s v="Home Office"/>
    <s v="Minneapolis"/>
    <x v="37"/>
    <n v="55407"/>
    <s v="Central"/>
    <s v="OFF-BI-10000301"/>
    <x v="2"/>
    <s v="Binders"/>
    <n v="12.94"/>
    <n v="12.94"/>
    <n v="0"/>
    <n v="0"/>
  </r>
  <r>
    <x v="2573"/>
    <d v="2016-10-22T00:00:00"/>
    <d v="2016-10-26T00:00:00"/>
    <x v="2"/>
    <x v="9"/>
    <x v="2"/>
    <s v="Liz Thompson"/>
    <s v="Home Office"/>
    <s v="Bloomington"/>
    <x v="0"/>
    <n v="61701"/>
    <s v="Central"/>
    <s v="OFF-BI-10000301"/>
    <x v="2"/>
    <s v="Binders"/>
    <n v="5.1760000000000002"/>
    <n v="5"/>
    <n v="0.17600000000000016"/>
    <n v="2.6400000000000024E-2"/>
  </r>
  <r>
    <x v="2574"/>
    <d v="2016-11-30T00:00:00"/>
    <d v="2016-12-03T00:00:00"/>
    <x v="2"/>
    <x v="1"/>
    <x v="3"/>
    <s v="Deborah Brumfield"/>
    <s v="Home Office"/>
    <s v="Austin"/>
    <x v="13"/>
    <n v="78745"/>
    <s v="Central"/>
    <s v="OFF-BI-10000301"/>
    <x v="2"/>
    <s v="Binders"/>
    <n v="3.8820000000000001"/>
    <n v="5"/>
    <n v="-1.1179999999999999"/>
    <n v="-0.16769999999999999"/>
  </r>
  <r>
    <x v="554"/>
    <d v="2018-01-01T00:00:00"/>
    <d v="2018-01-05T00:00:00"/>
    <x v="0"/>
    <x v="6"/>
    <x v="2"/>
    <s v="Janet Martin"/>
    <s v="Home Office"/>
    <s v="Huntsville"/>
    <x v="13"/>
    <n v="77340"/>
    <s v="Central"/>
    <s v="OFF-BI-10000301"/>
    <x v="2"/>
    <s v="Binders"/>
    <n v="6.47"/>
    <n v="5"/>
    <n v="1.4699999999999998"/>
    <n v="0.22049999999999995"/>
  </r>
  <r>
    <x v="1177"/>
    <d v="2018-01-30T00:00:00"/>
    <d v="2018-02-05T00:00:00"/>
    <x v="0"/>
    <x v="6"/>
    <x v="2"/>
    <s v="Benjamin Venier"/>
    <s v="Home Office"/>
    <s v="Des Moines"/>
    <x v="38"/>
    <n v="50315"/>
    <s v="Central"/>
    <s v="OFF-BI-10000301"/>
    <x v="2"/>
    <s v="Binders"/>
    <n v="32.35"/>
    <n v="32.35"/>
    <n v="0"/>
    <n v="0"/>
  </r>
  <r>
    <x v="2575"/>
    <d v="2018-09-30T00:00:00"/>
    <d v="2018-10-06T00:00:00"/>
    <x v="0"/>
    <x v="0"/>
    <x v="2"/>
    <s v="Sample Company A"/>
    <s v="Home Office"/>
    <s v="Arlington"/>
    <x v="13"/>
    <n v="76017"/>
    <s v="Central"/>
    <s v="OFF-BI-10000301"/>
    <x v="2"/>
    <s v="Binders"/>
    <n v="11.646000000000001"/>
    <n v="11.646000000000001"/>
    <n v="0"/>
    <n v="0"/>
  </r>
  <r>
    <x v="2576"/>
    <d v="2018-10-21T00:00:00"/>
    <d v="2018-10-27T00:00:00"/>
    <x v="0"/>
    <x v="9"/>
    <x v="2"/>
    <s v="Jennifer Braxton"/>
    <s v="Home Office"/>
    <s v="Milwaukee"/>
    <x v="16"/>
    <n v="53209"/>
    <s v="Central"/>
    <s v="OFF-BI-10000301"/>
    <x v="2"/>
    <s v="Binders"/>
    <n v="38.82"/>
    <n v="38.82"/>
    <n v="0"/>
    <n v="0"/>
  </r>
  <r>
    <x v="2577"/>
    <d v="2016-05-01T00:00:00"/>
    <d v="2016-05-06T00:00:00"/>
    <x v="2"/>
    <x v="2"/>
    <x v="2"/>
    <s v="Patrick O'Brill"/>
    <s v="Consumer"/>
    <s v="San Francisco"/>
    <x v="1"/>
    <n v="94109"/>
    <s v="West"/>
    <s v="OFF-BI-10000309"/>
    <x v="2"/>
    <s v="Binders"/>
    <n v="12.176"/>
    <n v="12.176"/>
    <n v="0"/>
    <n v="0"/>
  </r>
  <r>
    <x v="1984"/>
    <d v="2015-03-17T00:00:00"/>
    <d v="2015-03-21T00:00:00"/>
    <x v="1"/>
    <x v="5"/>
    <x v="2"/>
    <s v="Mark Haberlin"/>
    <s v="Corporate"/>
    <s v="Jackson"/>
    <x v="29"/>
    <n v="39212"/>
    <s v="South"/>
    <s v="OFF-BI-10000309"/>
    <x v="2"/>
    <s v="Binders"/>
    <n v="30.44"/>
    <n v="30.44"/>
    <n v="0"/>
    <n v="0"/>
  </r>
  <r>
    <x v="1317"/>
    <d v="2015-11-28T00:00:00"/>
    <d v="2015-12-01T00:00:00"/>
    <x v="1"/>
    <x v="1"/>
    <x v="3"/>
    <s v="Chris Selesnick"/>
    <s v="Corporate"/>
    <s v="Columbia"/>
    <x v="34"/>
    <n v="29203"/>
    <s v="South"/>
    <s v="OFF-BI-10000309"/>
    <x v="2"/>
    <s v="Binders"/>
    <n v="45.66"/>
    <n v="45.66"/>
    <n v="0"/>
    <n v="0"/>
  </r>
  <r>
    <x v="2578"/>
    <d v="2015-10-25T00:00:00"/>
    <d v="2015-10-29T00:00:00"/>
    <x v="1"/>
    <x v="9"/>
    <x v="2"/>
    <s v="Evan Henry"/>
    <s v="Home Office"/>
    <s v="Philadelphia"/>
    <x v="12"/>
    <n v="19120"/>
    <s v="East"/>
    <s v="OFF-BI-10000309"/>
    <x v="2"/>
    <s v="Binders"/>
    <n v="13.698"/>
    <n v="13.698"/>
    <n v="0"/>
    <n v="0"/>
  </r>
  <r>
    <x v="2579"/>
    <d v="2016-03-07T00:00:00"/>
    <d v="2016-03-10T00:00:00"/>
    <x v="2"/>
    <x v="5"/>
    <x v="0"/>
    <s v="Eugene Moren"/>
    <s v="Home Office"/>
    <s v="Newark"/>
    <x v="3"/>
    <n v="19711"/>
    <s v="East"/>
    <s v="OFF-BI-10000309"/>
    <x v="2"/>
    <s v="Binders"/>
    <n v="30.44"/>
    <n v="30.44"/>
    <n v="0"/>
    <n v="0"/>
  </r>
  <r>
    <x v="437"/>
    <d v="2017-05-07T00:00:00"/>
    <d v="2017-05-11T00:00:00"/>
    <x v="3"/>
    <x v="2"/>
    <x v="2"/>
    <s v="Caroline Jumper"/>
    <s v="Corporate"/>
    <s v="New York City"/>
    <x v="5"/>
    <n v="10009"/>
    <s v="East"/>
    <s v="OFF-BI-10000309"/>
    <x v="2"/>
    <s v="Binders"/>
    <n v="85.231999999999999"/>
    <n v="85.231999999999999"/>
    <n v="0"/>
    <n v="0"/>
  </r>
  <r>
    <x v="1776"/>
    <d v="2016-04-28T00:00:00"/>
    <d v="2016-05-05T00:00:00"/>
    <x v="2"/>
    <x v="8"/>
    <x v="2"/>
    <s v="Russell Applegate"/>
    <s v="Consumer"/>
    <s v="Houston"/>
    <x v="13"/>
    <n v="77095"/>
    <s v="Central"/>
    <s v="OFF-BI-10000309"/>
    <x v="2"/>
    <s v="Binders"/>
    <n v="12.176"/>
    <n v="12.176"/>
    <n v="0"/>
    <n v="0"/>
  </r>
  <r>
    <x v="2580"/>
    <d v="2018-06-08T00:00:00"/>
    <d v="2018-06-13T00:00:00"/>
    <x v="0"/>
    <x v="4"/>
    <x v="2"/>
    <s v="Ben Wallace"/>
    <s v="Home Office"/>
    <s v="Skokie"/>
    <x v="0"/>
    <n v="60076"/>
    <s v="Central"/>
    <s v="OFF-BI-10000309"/>
    <x v="2"/>
    <s v="Binders"/>
    <n v="12.176"/>
    <n v="12.176"/>
    <n v="0"/>
    <n v="0"/>
  </r>
  <r>
    <x v="2581"/>
    <d v="2018-10-14T00:00:00"/>
    <d v="2018-10-18T00:00:00"/>
    <x v="0"/>
    <x v="9"/>
    <x v="2"/>
    <s v="Anthony Garverick"/>
    <s v="Home Office"/>
    <s v="Chicago"/>
    <x v="0"/>
    <n v="60623"/>
    <s v="Central"/>
    <s v="OFF-BI-10000309"/>
    <x v="2"/>
    <s v="Binders"/>
    <n v="27.396000000000001"/>
    <n v="27.396000000000001"/>
    <n v="0"/>
    <n v="0"/>
  </r>
  <r>
    <x v="776"/>
    <d v="2017-04-22T00:00:00"/>
    <d v="2017-04-29T00:00:00"/>
    <x v="3"/>
    <x v="8"/>
    <x v="2"/>
    <s v="Tanja Norvell"/>
    <s v="Corporate"/>
    <s v="Phoenix"/>
    <x v="18"/>
    <n v="85023"/>
    <s v="West"/>
    <s v="OFF-BI-10000315"/>
    <x v="2"/>
    <s v="Binders"/>
    <n v="28.484999999999999"/>
    <n v="28.484999999999999"/>
    <n v="0"/>
    <n v="0"/>
  </r>
  <r>
    <x v="779"/>
    <d v="2016-11-08T00:00:00"/>
    <d v="2016-11-15T00:00:00"/>
    <x v="2"/>
    <x v="1"/>
    <x v="2"/>
    <s v="Noel Staavos"/>
    <s v="Home Office"/>
    <s v="Jacksonville"/>
    <x v="9"/>
    <n v="28540"/>
    <s v="South"/>
    <s v="OFF-BI-10000315"/>
    <x v="2"/>
    <s v="Binders"/>
    <n v="39.878999999999998"/>
    <n v="39.878999999999998"/>
    <n v="0"/>
    <n v="0"/>
  </r>
  <r>
    <x v="1255"/>
    <d v="2017-09-04T00:00:00"/>
    <d v="2017-09-08T00:00:00"/>
    <x v="3"/>
    <x v="0"/>
    <x v="2"/>
    <s v="Anna Andreadi"/>
    <s v="Corporate"/>
    <s v="Georgetown"/>
    <x v="21"/>
    <n v="40324"/>
    <s v="South"/>
    <s v="OFF-BI-10000315"/>
    <x v="2"/>
    <s v="Binders"/>
    <n v="113.94"/>
    <n v="113.94"/>
    <n v="0"/>
    <n v="0"/>
  </r>
  <r>
    <x v="148"/>
    <d v="2018-05-18T00:00:00"/>
    <d v="2018-05-19T00:00:00"/>
    <x v="0"/>
    <x v="2"/>
    <x v="0"/>
    <s v="Todd Boyes"/>
    <s v="Corporate"/>
    <s v="Sandy Springs"/>
    <x v="19"/>
    <n v="30328"/>
    <s v="South"/>
    <s v="OFF-BI-10000315"/>
    <x v="2"/>
    <s v="Binders"/>
    <n v="113.94"/>
    <n v="113.94"/>
    <n v="0"/>
    <n v="0"/>
  </r>
  <r>
    <x v="2582"/>
    <d v="2015-12-10T00:00:00"/>
    <d v="2015-12-15T00:00:00"/>
    <x v="1"/>
    <x v="3"/>
    <x v="2"/>
    <s v="Sally Matthias"/>
    <s v="Consumer"/>
    <s v="New York City"/>
    <x v="5"/>
    <n v="10009"/>
    <s v="East"/>
    <s v="OFF-BI-10000315"/>
    <x v="2"/>
    <s v="Binders"/>
    <n v="106.34399999999999"/>
    <n v="106.34399999999999"/>
    <n v="0"/>
    <n v="0"/>
  </r>
  <r>
    <x v="2583"/>
    <d v="2017-05-02T00:00:00"/>
    <d v="2017-05-02T00:00:00"/>
    <x v="3"/>
    <x v="2"/>
    <x v="1"/>
    <s v="Cindy Chapman"/>
    <s v="Corporate"/>
    <s v="New York City"/>
    <x v="5"/>
    <n v="10024"/>
    <s v="East"/>
    <s v="OFF-BI-10000315"/>
    <x v="2"/>
    <s v="Binders"/>
    <n v="45.576000000000001"/>
    <n v="45.576000000000001"/>
    <n v="0"/>
    <n v="0"/>
  </r>
  <r>
    <x v="982"/>
    <d v="2016-08-25T00:00:00"/>
    <d v="2016-08-25T00:00:00"/>
    <x v="2"/>
    <x v="7"/>
    <x v="1"/>
    <s v="Mick Crebagga"/>
    <s v="Home Office"/>
    <s v="Houston"/>
    <x v="13"/>
    <n v="77041"/>
    <s v="Central"/>
    <s v="OFF-BI-10000315"/>
    <x v="2"/>
    <s v="Binders"/>
    <n v="3.798"/>
    <n v="5"/>
    <n v="-1.202"/>
    <n v="-0.18029999999999999"/>
  </r>
  <r>
    <x v="635"/>
    <d v="2017-06-20T00:00:00"/>
    <d v="2017-06-21T00:00:00"/>
    <x v="3"/>
    <x v="4"/>
    <x v="0"/>
    <s v="Roy Collins"/>
    <s v="Home Office"/>
    <s v="Pasadena"/>
    <x v="1"/>
    <n v="91104"/>
    <s v="West"/>
    <s v="OFF-BI-10000320"/>
    <x v="1"/>
    <s v="Binders"/>
    <n v="17.712"/>
    <n v="18"/>
    <n v="-0.28800000000000026"/>
    <n v="-4.3200000000000037E-2"/>
  </r>
  <r>
    <x v="2584"/>
    <d v="2018-12-17T00:00:00"/>
    <d v="2018-12-20T00:00:00"/>
    <x v="0"/>
    <x v="3"/>
    <x v="0"/>
    <s v="Hallie Redmond"/>
    <s v="Home Office"/>
    <s v="Los Angeles"/>
    <x v="1"/>
    <n v="90045"/>
    <s v="West"/>
    <s v="OFF-BI-10000320"/>
    <x v="2"/>
    <s v="Binders"/>
    <n v="11.808"/>
    <n v="11.808"/>
    <n v="0"/>
    <n v="0"/>
  </r>
  <r>
    <x v="286"/>
    <d v="2016-07-13T00:00:00"/>
    <d v="2016-07-15T00:00:00"/>
    <x v="2"/>
    <x v="10"/>
    <x v="3"/>
    <s v="Natalie DeCherney"/>
    <s v="Home Office"/>
    <s v="New York City"/>
    <x v="5"/>
    <n v="10035"/>
    <s v="East"/>
    <s v="OFF-BI-10000320"/>
    <x v="2"/>
    <s v="Binders"/>
    <n v="11.808"/>
    <n v="11.808"/>
    <n v="0"/>
    <n v="0"/>
  </r>
  <r>
    <x v="2585"/>
    <d v="2016-10-02T00:00:00"/>
    <d v="2016-10-05T00:00:00"/>
    <x v="2"/>
    <x v="9"/>
    <x v="3"/>
    <s v="Sheri Gordon"/>
    <s v="Home Office"/>
    <s v="Rockville"/>
    <x v="14"/>
    <n v="20852"/>
    <s v="East"/>
    <s v="OFF-BI-10000320"/>
    <x v="2"/>
    <s v="Binders"/>
    <n v="7.38"/>
    <n v="5"/>
    <n v="2.38"/>
    <n v="0.35699999999999998"/>
  </r>
  <r>
    <x v="1464"/>
    <d v="2017-03-29T00:00:00"/>
    <d v="2017-04-02T00:00:00"/>
    <x v="3"/>
    <x v="5"/>
    <x v="2"/>
    <s v="Janet Martin"/>
    <s v="Consumer"/>
    <s v="New York City"/>
    <x v="5"/>
    <n v="10009"/>
    <s v="East"/>
    <s v="OFF-BI-10000320"/>
    <x v="2"/>
    <s v="Binders"/>
    <n v="41.328000000000003"/>
    <n v="41.328000000000003"/>
    <n v="0"/>
    <n v="0"/>
  </r>
  <r>
    <x v="2438"/>
    <d v="2017-11-19T00:00:00"/>
    <d v="2017-11-25T00:00:00"/>
    <x v="3"/>
    <x v="1"/>
    <x v="2"/>
    <s v="Nora Pelletier"/>
    <s v="Home Office"/>
    <s v="Niagara Falls"/>
    <x v="5"/>
    <n v="14304"/>
    <s v="East"/>
    <s v="OFF-BI-10000320"/>
    <x v="1"/>
    <s v="Binders"/>
    <n v="17.712"/>
    <n v="18"/>
    <n v="-0.28800000000000026"/>
    <n v="-4.3200000000000037E-2"/>
  </r>
  <r>
    <x v="2586"/>
    <d v="2015-02-23T00:00:00"/>
    <d v="2015-02-27T00:00:00"/>
    <x v="1"/>
    <x v="11"/>
    <x v="2"/>
    <s v="Michael Grace"/>
    <s v="Home Office"/>
    <s v="El Paso"/>
    <x v="13"/>
    <n v="79907"/>
    <s v="Central"/>
    <s v="OFF-BI-10000320"/>
    <x v="2"/>
    <s v="Binders"/>
    <n v="4.4279999999999999"/>
    <n v="5"/>
    <n v="-0.57200000000000006"/>
    <n v="-8.5800000000000001E-2"/>
  </r>
  <r>
    <x v="239"/>
    <d v="2016-04-18T00:00:00"/>
    <d v="2016-04-22T00:00:00"/>
    <x v="2"/>
    <x v="8"/>
    <x v="3"/>
    <s v="Michael Paige"/>
    <s v="Home Office"/>
    <s v="Mcallen"/>
    <x v="13"/>
    <n v="78501"/>
    <s v="Central"/>
    <s v="OFF-BI-10000320"/>
    <x v="2"/>
    <s v="Binders"/>
    <n v="1.476"/>
    <n v="0.8"/>
    <n v="0.67599999999999993"/>
    <n v="0.10139999999999999"/>
  </r>
  <r>
    <x v="627"/>
    <d v="2016-12-17T00:00:00"/>
    <d v="2016-12-17T00:00:00"/>
    <x v="2"/>
    <x v="3"/>
    <x v="1"/>
    <s v="John Lee"/>
    <s v="Home Office"/>
    <s v="Detroit"/>
    <x v="10"/>
    <n v="48205"/>
    <s v="Central"/>
    <s v="OFF-BI-10000320"/>
    <x v="2"/>
    <s v="Binders"/>
    <n v="29.52"/>
    <n v="29.52"/>
    <n v="0"/>
    <n v="0"/>
  </r>
  <r>
    <x v="1900"/>
    <d v="2017-09-01T00:00:00"/>
    <d v="2017-09-05T00:00:00"/>
    <x v="3"/>
    <x v="0"/>
    <x v="2"/>
    <s v="Joseph Airdo"/>
    <s v="Corporate"/>
    <s v="Detroit"/>
    <x v="10"/>
    <n v="48227"/>
    <s v="Central"/>
    <s v="OFF-BI-10000320"/>
    <x v="2"/>
    <s v="Binders"/>
    <n v="29.52"/>
    <n v="29.52"/>
    <n v="0"/>
    <n v="0"/>
  </r>
  <r>
    <x v="2587"/>
    <d v="2017-08-04T00:00:00"/>
    <d v="2017-08-06T00:00:00"/>
    <x v="3"/>
    <x v="7"/>
    <x v="3"/>
    <s v="Linda Cazamias"/>
    <s v="Corporate"/>
    <s v="Sacramento"/>
    <x v="1"/>
    <n v="95823"/>
    <s v="West"/>
    <s v="OFF-BI-10000343"/>
    <x v="2"/>
    <s v="Binders"/>
    <n v="11.784000000000001"/>
    <n v="11.784000000000001"/>
    <n v="0"/>
    <n v="0"/>
  </r>
  <r>
    <x v="948"/>
    <d v="2018-03-19T00:00:00"/>
    <d v="2018-03-22T00:00:00"/>
    <x v="0"/>
    <x v="5"/>
    <x v="3"/>
    <s v="Sue Ann Reed"/>
    <s v="Consumer"/>
    <s v="Fresno"/>
    <x v="1"/>
    <n v="93727"/>
    <s v="West"/>
    <s v="OFF-BI-10000343"/>
    <x v="2"/>
    <s v="Binders"/>
    <n v="27.495999999999999"/>
    <n v="27.495999999999999"/>
    <n v="0"/>
    <n v="0"/>
  </r>
  <r>
    <x v="2588"/>
    <d v="2015-01-28T00:00:00"/>
    <d v="2015-02-03T00:00:00"/>
    <x v="1"/>
    <x v="6"/>
    <x v="2"/>
    <s v="Jasper Cacioppo"/>
    <s v="Home Office"/>
    <s v="New York City"/>
    <x v="5"/>
    <n v="10024"/>
    <s v="East"/>
    <s v="OFF-BI-10000343"/>
    <x v="2"/>
    <s v="Binders"/>
    <n v="3.9279999999999999"/>
    <n v="5"/>
    <n v="-1.0720000000000001"/>
    <n v="-0.1608"/>
  </r>
  <r>
    <x v="2281"/>
    <d v="2016-02-27T00:00:00"/>
    <d v="2016-02-28T00:00:00"/>
    <x v="2"/>
    <x v="11"/>
    <x v="0"/>
    <s v="Bill Tyler"/>
    <s v="Home Office"/>
    <s v="Altoona"/>
    <x v="12"/>
    <n v="16602"/>
    <s v="East"/>
    <s v="OFF-BI-10000343"/>
    <x v="2"/>
    <s v="Binders"/>
    <n v="4.4189999999999996"/>
    <n v="5"/>
    <n v="-0.58100000000000041"/>
    <n v="-8.7150000000000061E-2"/>
  </r>
  <r>
    <x v="2589"/>
    <d v="2016-11-26T00:00:00"/>
    <d v="2016-11-30T00:00:00"/>
    <x v="2"/>
    <x v="1"/>
    <x v="2"/>
    <s v="Guy Phonely"/>
    <s v="Home Office"/>
    <s v="Leominster"/>
    <x v="26"/>
    <n v="1453"/>
    <s v="East"/>
    <s v="OFF-BI-10000343"/>
    <x v="2"/>
    <s v="Binders"/>
    <n v="14.73"/>
    <n v="18"/>
    <n v="-3.2699999999999996"/>
    <n v="-0.49049999999999994"/>
  </r>
  <r>
    <x v="2590"/>
    <d v="2018-07-06T00:00:00"/>
    <d v="2018-07-13T00:00:00"/>
    <x v="0"/>
    <x v="10"/>
    <x v="2"/>
    <s v="Fred Hopkins"/>
    <s v="Home Office"/>
    <s v="Philadelphia"/>
    <x v="12"/>
    <n v="19120"/>
    <s v="East"/>
    <s v="OFF-BI-10000343"/>
    <x v="2"/>
    <s v="Binders"/>
    <n v="2.9460000000000002"/>
    <n v="5"/>
    <n v="-2.0539999999999998"/>
    <n v="-0.30809999999999998"/>
  </r>
  <r>
    <x v="354"/>
    <d v="2018-09-20T00:00:00"/>
    <d v="2018-09-26T00:00:00"/>
    <x v="0"/>
    <x v="0"/>
    <x v="2"/>
    <s v="Seth Vernon"/>
    <s v="Home Office"/>
    <s v="New York City"/>
    <x v="5"/>
    <n v="10035"/>
    <s v="East"/>
    <s v="OFF-BI-10000343"/>
    <x v="2"/>
    <s v="Binders"/>
    <n v="11.784000000000001"/>
    <n v="11.784000000000001"/>
    <n v="0"/>
    <n v="0"/>
  </r>
  <r>
    <x v="2591"/>
    <d v="2015-10-14T00:00:00"/>
    <d v="2015-10-20T00:00:00"/>
    <x v="1"/>
    <x v="9"/>
    <x v="2"/>
    <s v="Bradley Drucker"/>
    <s v="Home Office"/>
    <s v="Chicago"/>
    <x v="0"/>
    <n v="60653"/>
    <s v="Central"/>
    <s v="OFF-BI-10000343"/>
    <x v="2"/>
    <s v="Binders"/>
    <n v="2.9460000000000002"/>
    <n v="5"/>
    <n v="-2.0539999999999998"/>
    <n v="-0.30809999999999998"/>
  </r>
  <r>
    <x v="2592"/>
    <d v="2017-05-21T00:00:00"/>
    <d v="2017-05-26T00:00:00"/>
    <x v="3"/>
    <x v="2"/>
    <x v="2"/>
    <s v="Alejandro Savely"/>
    <s v="Home Office"/>
    <s v="Dallas"/>
    <x v="13"/>
    <n v="75081"/>
    <s v="Central"/>
    <s v="OFF-BI-10000343"/>
    <x v="2"/>
    <s v="Binders"/>
    <n v="1.964"/>
    <n v="5"/>
    <n v="-3.036"/>
    <n v="-0.45539999999999997"/>
  </r>
  <r>
    <x v="2593"/>
    <d v="2017-09-30T00:00:00"/>
    <d v="2017-10-03T00:00:00"/>
    <x v="3"/>
    <x v="0"/>
    <x v="0"/>
    <s v="Sarah Jordon"/>
    <s v="Home Office"/>
    <s v="Quincy"/>
    <x v="0"/>
    <n v="62301"/>
    <s v="Central"/>
    <s v="OFF-BI-10000343"/>
    <x v="2"/>
    <s v="Binders"/>
    <n v="1.964"/>
    <n v="5"/>
    <n v="-3.036"/>
    <n v="-0.45539999999999997"/>
  </r>
  <r>
    <x v="2594"/>
    <d v="2017-11-20T00:00:00"/>
    <d v="2017-11-25T00:00:00"/>
    <x v="3"/>
    <x v="1"/>
    <x v="2"/>
    <s v="Barbara Fisher"/>
    <s v="Home Office"/>
    <s v="Columbus"/>
    <x v="33"/>
    <n v="47201"/>
    <s v="Central"/>
    <s v="OFF-BI-10000343"/>
    <x v="1"/>
    <s v="Binders"/>
    <n v="4.91"/>
    <n v="5"/>
    <n v="-8.9999999999999858E-2"/>
    <n v="-1.3499999999999979E-2"/>
  </r>
  <r>
    <x v="554"/>
    <d v="2018-01-01T00:00:00"/>
    <d v="2018-01-05T00:00:00"/>
    <x v="0"/>
    <x v="6"/>
    <x v="2"/>
    <s v="Janet Martin"/>
    <s v="Home Office"/>
    <s v="Huntsville"/>
    <x v="13"/>
    <n v="77340"/>
    <s v="Central"/>
    <s v="OFF-BI-10000343"/>
    <x v="2"/>
    <s v="Binders"/>
    <n v="13.747999999999999"/>
    <n v="13.747999999999999"/>
    <n v="0"/>
    <n v="0"/>
  </r>
  <r>
    <x v="2595"/>
    <d v="2018-08-07T00:00:00"/>
    <d v="2018-08-13T00:00:00"/>
    <x v="0"/>
    <x v="7"/>
    <x v="2"/>
    <s v="Jay Kimmel"/>
    <s v="Home Office"/>
    <s v="San Diego"/>
    <x v="1"/>
    <n v="92105"/>
    <s v="West"/>
    <s v="OFF-BI-10000404"/>
    <x v="2"/>
    <s v="Binders"/>
    <n v="13.76"/>
    <n v="13.76"/>
    <n v="0"/>
    <n v="0"/>
  </r>
  <r>
    <x v="1870"/>
    <d v="2018-09-23T00:00:00"/>
    <d v="2018-09-25T00:00:00"/>
    <x v="0"/>
    <x v="0"/>
    <x v="3"/>
    <s v="Don Weiss"/>
    <s v="Home Office"/>
    <s v="Seattle"/>
    <x v="6"/>
    <n v="98105"/>
    <s v="West"/>
    <s v="OFF-BI-10000404"/>
    <x v="2"/>
    <s v="Binders"/>
    <n v="6.88"/>
    <n v="5"/>
    <n v="1.88"/>
    <n v="0.28199999999999997"/>
  </r>
  <r>
    <x v="147"/>
    <d v="2017-07-19T00:00:00"/>
    <d v="2017-07-25T00:00:00"/>
    <x v="3"/>
    <x v="10"/>
    <x v="2"/>
    <s v="Joy Smith"/>
    <s v="Home Office"/>
    <s v="Hattiesburg"/>
    <x v="29"/>
    <n v="39401"/>
    <s v="South"/>
    <s v="OFF-BI-10000404"/>
    <x v="2"/>
    <s v="Binders"/>
    <n v="8.6"/>
    <n v="18"/>
    <n v="-9.4"/>
    <n v="-1.41"/>
  </r>
  <r>
    <x v="2596"/>
    <d v="2018-11-19T00:00:00"/>
    <d v="2018-11-22T00:00:00"/>
    <x v="0"/>
    <x v="1"/>
    <x v="0"/>
    <s v="Adrian Shami"/>
    <s v="Home Office"/>
    <s v="New York City"/>
    <x v="5"/>
    <n v="10035"/>
    <s v="East"/>
    <s v="OFF-BI-10000404"/>
    <x v="2"/>
    <s v="Binders"/>
    <n v="41.28"/>
    <n v="41.28"/>
    <n v="0"/>
    <n v="0"/>
  </r>
  <r>
    <x v="2597"/>
    <d v="2016-10-19T00:00:00"/>
    <d v="2016-10-24T00:00:00"/>
    <x v="2"/>
    <x v="9"/>
    <x v="3"/>
    <s v="Cari Schnelling"/>
    <s v="Home Office"/>
    <s v="Dallas"/>
    <x v="13"/>
    <n v="75220"/>
    <s v="Central"/>
    <s v="OFF-BI-10000404"/>
    <x v="2"/>
    <s v="Binders"/>
    <n v="1.72"/>
    <n v="5"/>
    <n v="-3.2800000000000002"/>
    <n v="-0.49199999999999999"/>
  </r>
  <r>
    <x v="634"/>
    <d v="2018-07-20T00:00:00"/>
    <d v="2018-07-25T00:00:00"/>
    <x v="0"/>
    <x v="10"/>
    <x v="2"/>
    <s v="Elizabeth Moffitt"/>
    <s v="Corporate"/>
    <s v="Sioux Falls"/>
    <x v="31"/>
    <n v="57103"/>
    <s v="Central"/>
    <s v="OFF-BI-10000404"/>
    <x v="2"/>
    <s v="Binders"/>
    <n v="43"/>
    <n v="43"/>
    <n v="0"/>
    <n v="0"/>
  </r>
  <r>
    <x v="2598"/>
    <d v="2018-01-02T00:00:00"/>
    <d v="2018-01-04T00:00:00"/>
    <x v="0"/>
    <x v="6"/>
    <x v="0"/>
    <s v="Aaron Smayling"/>
    <s v="Corporate"/>
    <s v="Jacksonville"/>
    <x v="9"/>
    <n v="28540"/>
    <s v="South"/>
    <s v="OFF-BI-10000474"/>
    <x v="2"/>
    <s v="Binders"/>
    <n v="28.853999999999999"/>
    <n v="80"/>
    <n v="-51.146000000000001"/>
    <n v="-7.6718999999999999"/>
  </r>
  <r>
    <x v="2599"/>
    <d v="2018-03-31T00:00:00"/>
    <d v="2018-04-02T00:00:00"/>
    <x v="0"/>
    <x v="5"/>
    <x v="3"/>
    <s v="Jim Epp"/>
    <s v="Home Office"/>
    <s v="Atlanta"/>
    <x v="19"/>
    <n v="30318"/>
    <s v="South"/>
    <s v="OFF-BI-10000474"/>
    <x v="2"/>
    <s v="Binders"/>
    <n v="64.12"/>
    <n v="64.12"/>
    <n v="0"/>
    <n v="0"/>
  </r>
  <r>
    <x v="219"/>
    <d v="2016-09-17T00:00:00"/>
    <d v="2016-09-21T00:00:00"/>
    <x v="2"/>
    <x v="0"/>
    <x v="2"/>
    <s v="Tracy Blumstein"/>
    <s v="Home Office"/>
    <s v="Philadelphia"/>
    <x v="12"/>
    <n v="19140"/>
    <s v="East"/>
    <s v="OFF-BI-10000474"/>
    <x v="2"/>
    <s v="Binders"/>
    <n v="9.6180000000000003"/>
    <n v="9.6180000000000003"/>
    <n v="0"/>
    <n v="0"/>
  </r>
  <r>
    <x v="2600"/>
    <d v="2017-11-20T00:00:00"/>
    <d v="2017-11-22T00:00:00"/>
    <x v="3"/>
    <x v="1"/>
    <x v="0"/>
    <s v="Allen Goldenen"/>
    <s v="Corporate"/>
    <s v="Cincinnati"/>
    <x v="22"/>
    <n v="45231"/>
    <s v="East"/>
    <s v="OFF-BI-10000474"/>
    <x v="2"/>
    <s v="Binders"/>
    <n v="14.427"/>
    <n v="14.427"/>
    <n v="0"/>
    <n v="0"/>
  </r>
  <r>
    <x v="720"/>
    <d v="2015-09-07T00:00:00"/>
    <d v="2015-09-13T00:00:00"/>
    <x v="1"/>
    <x v="0"/>
    <x v="2"/>
    <s v="Rick Bensley"/>
    <s v="Home Office"/>
    <s v="Tulsa"/>
    <x v="30"/>
    <n v="74133"/>
    <s v="Central"/>
    <s v="OFF-BI-10000474"/>
    <x v="2"/>
    <s v="Binders"/>
    <n v="32.06"/>
    <n v="32.06"/>
    <n v="0"/>
    <n v="0"/>
  </r>
  <r>
    <x v="801"/>
    <d v="2016-11-07T00:00:00"/>
    <d v="2016-11-12T00:00:00"/>
    <x v="2"/>
    <x v="1"/>
    <x v="2"/>
    <s v="Adrian Barton"/>
    <s v="Corporate"/>
    <s v="Houston"/>
    <x v="13"/>
    <n v="77041"/>
    <s v="Central"/>
    <s v="OFF-BI-10000474"/>
    <x v="2"/>
    <s v="Binders"/>
    <n v="32.06"/>
    <n v="80"/>
    <n v="-47.94"/>
    <n v="-7.1909999999999998"/>
  </r>
  <r>
    <x v="2601"/>
    <d v="2018-11-05T00:00:00"/>
    <d v="2018-11-07T00:00:00"/>
    <x v="0"/>
    <x v="1"/>
    <x v="0"/>
    <s v="Alan Haines"/>
    <s v="Home Office"/>
    <s v="Chicago"/>
    <x v="0"/>
    <n v="60623"/>
    <s v="Central"/>
    <s v="OFF-BI-10000474"/>
    <x v="2"/>
    <s v="Binders"/>
    <n v="16.03"/>
    <n v="18"/>
    <n v="-1.9699999999999989"/>
    <n v="-0.29549999999999982"/>
  </r>
  <r>
    <x v="2602"/>
    <d v="2017-11-04T00:00:00"/>
    <d v="2017-11-08T00:00:00"/>
    <x v="3"/>
    <x v="1"/>
    <x v="2"/>
    <s v="Carl Weiss"/>
    <s v="Home Office"/>
    <s v="Los Angeles"/>
    <x v="1"/>
    <n v="90004"/>
    <s v="West"/>
    <s v="OFF-BI-10000494"/>
    <x v="1"/>
    <s v="Binders"/>
    <n v="4.1760000000000002"/>
    <n v="100"/>
    <n v="-95.823999999999998"/>
    <n v="-14.3736"/>
  </r>
  <r>
    <x v="2603"/>
    <d v="2018-12-26T00:00:00"/>
    <d v="2018-12-30T00:00:00"/>
    <x v="0"/>
    <x v="3"/>
    <x v="2"/>
    <s v="Tracy Collins"/>
    <s v="Home Office"/>
    <s v="Columbus"/>
    <x v="22"/>
    <n v="43229"/>
    <s v="East"/>
    <s v="OFF-BI-10000494"/>
    <x v="2"/>
    <s v="Binders"/>
    <n v="3.1320000000000001"/>
    <n v="5"/>
    <n v="-1.8679999999999999"/>
    <n v="-0.28019999999999995"/>
  </r>
  <r>
    <x v="763"/>
    <d v="2015-07-21T00:00:00"/>
    <d v="2015-07-25T00:00:00"/>
    <x v="1"/>
    <x v="10"/>
    <x v="2"/>
    <s v="Harry Marie"/>
    <s v="Home Office"/>
    <s v="Dallas"/>
    <x v="13"/>
    <n v="75217"/>
    <s v="Central"/>
    <s v="OFF-BI-10000494"/>
    <x v="2"/>
    <s v="Binders"/>
    <n v="1.044"/>
    <n v="0.8"/>
    <n v="0.24399999999999999"/>
    <n v="3.6600000000000001E-2"/>
  </r>
  <r>
    <x v="2604"/>
    <d v="2016-09-20T00:00:00"/>
    <d v="2016-09-24T00:00:00"/>
    <x v="2"/>
    <x v="0"/>
    <x v="2"/>
    <s v="Barry Gonzalez"/>
    <s v="Home Office"/>
    <s v="Nashville"/>
    <x v="24"/>
    <n v="37211"/>
    <s v="South"/>
    <s v="OFF-BI-10000545"/>
    <x v="2"/>
    <s v="Binders"/>
    <n v="1369.7639999999999"/>
    <n v="1369.7639999999999"/>
    <n v="0"/>
    <n v="0"/>
  </r>
  <r>
    <x v="2432"/>
    <d v="2016-12-04T00:00:00"/>
    <d v="2016-12-07T00:00:00"/>
    <x v="2"/>
    <x v="3"/>
    <x v="3"/>
    <s v="Rose O'Brian"/>
    <s v="Home Office"/>
    <s v="Clarksville"/>
    <x v="24"/>
    <n v="37042"/>
    <s v="South"/>
    <s v="OFF-BI-10000545"/>
    <x v="2"/>
    <s v="Binders"/>
    <n v="1598.058"/>
    <n v="1598.058"/>
    <n v="0"/>
    <n v="0"/>
  </r>
  <r>
    <x v="2605"/>
    <d v="2016-06-22T00:00:00"/>
    <d v="2016-06-27T00:00:00"/>
    <x v="2"/>
    <x v="4"/>
    <x v="2"/>
    <s v="Shaun Weien"/>
    <s v="Home Office"/>
    <s v="Rochester"/>
    <x v="5"/>
    <n v="14609"/>
    <s v="East"/>
    <s v="OFF-BI-10000545"/>
    <x v="2"/>
    <s v="Binders"/>
    <n v="1217.568"/>
    <n v="1217.568"/>
    <n v="0"/>
    <n v="0"/>
  </r>
  <r>
    <x v="1022"/>
    <d v="2016-08-09T00:00:00"/>
    <d v="2016-08-12T00:00:00"/>
    <x v="2"/>
    <x v="7"/>
    <x v="0"/>
    <s v="Naresj Patel"/>
    <s v="Home Office"/>
    <s v="New York City"/>
    <x v="5"/>
    <n v="10024"/>
    <s v="East"/>
    <s v="OFF-BI-10000545"/>
    <x v="2"/>
    <s v="Binders"/>
    <n v="1217.568"/>
    <n v="1217.568"/>
    <n v="0"/>
    <n v="0"/>
  </r>
  <r>
    <x v="190"/>
    <d v="2017-07-28T00:00:00"/>
    <d v="2017-07-29T00:00:00"/>
    <x v="3"/>
    <x v="10"/>
    <x v="0"/>
    <s v="Olvera Toch"/>
    <s v="Home Office"/>
    <s v="Bethlehem"/>
    <x v="12"/>
    <n v="18018"/>
    <s v="East"/>
    <s v="OFF-BI-10000545"/>
    <x v="1"/>
    <s v="Binders"/>
    <n v="1369.7639999999999"/>
    <n v="1369.7639999999999"/>
    <n v="0"/>
    <n v="0"/>
  </r>
  <r>
    <x v="2606"/>
    <d v="2017-09-03T00:00:00"/>
    <d v="2017-09-05T00:00:00"/>
    <x v="3"/>
    <x v="0"/>
    <x v="0"/>
    <s v="Paul Knutson"/>
    <s v="Home Office"/>
    <s v="Philadelphia"/>
    <x v="12"/>
    <n v="19143"/>
    <s v="East"/>
    <s v="OFF-BI-10000545"/>
    <x v="1"/>
    <s v="Binders"/>
    <n v="1141.47"/>
    <n v="1141.47"/>
    <n v="0"/>
    <n v="0"/>
  </r>
  <r>
    <x v="2607"/>
    <d v="2017-11-25T00:00:00"/>
    <d v="2017-12-02T00:00:00"/>
    <x v="3"/>
    <x v="1"/>
    <x v="2"/>
    <s v="Cindy Stewart"/>
    <s v="Corporate"/>
    <s v="Lancaster"/>
    <x v="22"/>
    <n v="43130"/>
    <s v="East"/>
    <s v="OFF-BI-10000545"/>
    <x v="2"/>
    <s v="Binders"/>
    <n v="456.58800000000002"/>
    <n v="456.58800000000002"/>
    <n v="0"/>
    <n v="0"/>
  </r>
  <r>
    <x v="2608"/>
    <d v="2017-12-17T00:00:00"/>
    <d v="2017-12-21T00:00:00"/>
    <x v="3"/>
    <x v="3"/>
    <x v="2"/>
    <s v="Adrian Barton"/>
    <s v="Home Office"/>
    <s v="Detroit"/>
    <x v="10"/>
    <n v="48205"/>
    <s v="Central"/>
    <s v="OFF-BI-10000545"/>
    <x v="1"/>
    <s v="Binders"/>
    <n v="9892.74"/>
    <n v="80"/>
    <n v="9812.74"/>
    <n v="1471.9109999999998"/>
  </r>
  <r>
    <x v="2609"/>
    <d v="2018-01-12T00:00:00"/>
    <d v="2018-01-16T00:00:00"/>
    <x v="0"/>
    <x v="6"/>
    <x v="2"/>
    <s v="David Bremer"/>
    <s v="Home Office"/>
    <s v="Dallas"/>
    <x v="13"/>
    <n v="75217"/>
    <s v="Central"/>
    <s v="OFF-BI-10000545"/>
    <x v="2"/>
    <s v="Binders"/>
    <n v="760.98"/>
    <n v="760.98"/>
    <n v="0"/>
    <n v="0"/>
  </r>
  <r>
    <x v="1832"/>
    <d v="2016-02-15T00:00:00"/>
    <d v="2016-02-18T00:00:00"/>
    <x v="2"/>
    <x v="11"/>
    <x v="3"/>
    <s v="Justin MacKendrick"/>
    <s v="Home Office"/>
    <s v="Los Angeles"/>
    <x v="1"/>
    <n v="90004"/>
    <s v="West"/>
    <s v="OFF-BI-10000546"/>
    <x v="2"/>
    <s v="Binders"/>
    <n v="11.52"/>
    <n v="11.52"/>
    <n v="0"/>
    <n v="0"/>
  </r>
  <r>
    <x v="2610"/>
    <d v="2015-07-01T00:00:00"/>
    <d v="2015-07-05T00:00:00"/>
    <x v="1"/>
    <x v="10"/>
    <x v="2"/>
    <s v="Laurel Workman"/>
    <s v="Home Office"/>
    <s v="Deltona"/>
    <x v="8"/>
    <n v="32725"/>
    <s v="South"/>
    <s v="OFF-BI-10000546"/>
    <x v="2"/>
    <s v="Binders"/>
    <n v="5.1840000000000002"/>
    <n v="5"/>
    <n v="0.18400000000000016"/>
    <n v="2.7600000000000024E-2"/>
  </r>
  <r>
    <x v="868"/>
    <d v="2016-11-30T00:00:00"/>
    <d v="2016-12-03T00:00:00"/>
    <x v="2"/>
    <x v="1"/>
    <x v="0"/>
    <s v="Lena Radford"/>
    <s v="Home Office"/>
    <s v="Durham"/>
    <x v="9"/>
    <n v="27707"/>
    <s v="South"/>
    <s v="OFF-BI-10000546"/>
    <x v="2"/>
    <s v="Binders"/>
    <n v="6.048"/>
    <n v="5"/>
    <n v="1.048"/>
    <n v="0.15720000000000001"/>
  </r>
  <r>
    <x v="2611"/>
    <d v="2018-11-24T00:00:00"/>
    <d v="2018-11-30T00:00:00"/>
    <x v="0"/>
    <x v="1"/>
    <x v="2"/>
    <s v="Frank Merwin"/>
    <s v="Home Office"/>
    <s v="Richmond"/>
    <x v="21"/>
    <n v="40475"/>
    <s v="South"/>
    <s v="OFF-BI-10000546"/>
    <x v="2"/>
    <s v="Binders"/>
    <n v="2.88"/>
    <n v="5"/>
    <n v="-2.12"/>
    <n v="-0.318"/>
  </r>
  <r>
    <x v="2612"/>
    <d v="2015-11-03T00:00:00"/>
    <d v="2015-11-05T00:00:00"/>
    <x v="1"/>
    <x v="1"/>
    <x v="3"/>
    <s v="Denise Monton"/>
    <s v="Home Office"/>
    <s v="Orange"/>
    <x v="15"/>
    <n v="7050"/>
    <s v="East"/>
    <s v="OFF-BI-10000546"/>
    <x v="2"/>
    <s v="Binders"/>
    <n v="5.76"/>
    <n v="5"/>
    <n v="0.75999999999999979"/>
    <n v="0.11399999999999996"/>
  </r>
  <r>
    <x v="2613"/>
    <d v="2015-11-14T00:00:00"/>
    <d v="2015-11-18T00:00:00"/>
    <x v="1"/>
    <x v="1"/>
    <x v="2"/>
    <s v="Jeremy Lonsdale"/>
    <s v="Consumer"/>
    <s v="Midland"/>
    <x v="10"/>
    <n v="48640"/>
    <s v="Central"/>
    <s v="OFF-BI-10000546"/>
    <x v="2"/>
    <s v="Binders"/>
    <n v="11.52"/>
    <n v="11.52"/>
    <n v="0"/>
    <n v="0"/>
  </r>
  <r>
    <x v="91"/>
    <d v="2016-07-20T00:00:00"/>
    <d v="2016-07-27T00:00:00"/>
    <x v="2"/>
    <x v="10"/>
    <x v="2"/>
    <s v="Russell Applegate"/>
    <s v="Home Office"/>
    <s v="Highland Park"/>
    <x v="0"/>
    <n v="60035"/>
    <s v="Central"/>
    <s v="OFF-BI-10000546"/>
    <x v="2"/>
    <s v="Binders"/>
    <n v="2.88"/>
    <n v="5"/>
    <n v="-2.12"/>
    <n v="-0.318"/>
  </r>
  <r>
    <x v="1699"/>
    <d v="2017-01-30T00:00:00"/>
    <d v="2017-02-03T00:00:00"/>
    <x v="3"/>
    <x v="6"/>
    <x v="2"/>
    <s v="David Flashing"/>
    <s v="Home Office"/>
    <s v="Rockford"/>
    <x v="0"/>
    <n v="61107"/>
    <s v="Central"/>
    <s v="OFF-BI-10000546"/>
    <x v="2"/>
    <s v="Binders"/>
    <n v="1.728"/>
    <n v="5"/>
    <n v="-3.2720000000000002"/>
    <n v="-0.49080000000000001"/>
  </r>
  <r>
    <x v="2614"/>
    <d v="2018-01-21T00:00:00"/>
    <d v="2018-01-27T00:00:00"/>
    <x v="0"/>
    <x v="6"/>
    <x v="2"/>
    <s v="Mick Hernandez"/>
    <s v="Home Office"/>
    <s v="Jackson"/>
    <x v="10"/>
    <n v="49201"/>
    <s v="Central"/>
    <s v="OFF-BI-10000546"/>
    <x v="2"/>
    <s v="Binders"/>
    <n v="14.4"/>
    <n v="14.4"/>
    <n v="0"/>
    <n v="0"/>
  </r>
  <r>
    <x v="2615"/>
    <d v="2018-06-17T00:00:00"/>
    <d v="2018-06-20T00:00:00"/>
    <x v="0"/>
    <x v="4"/>
    <x v="0"/>
    <s v="Luke Schmidt"/>
    <s v="Home Office"/>
    <s v="Skokie"/>
    <x v="0"/>
    <n v="60076"/>
    <s v="Central"/>
    <s v="OFF-BI-10000546"/>
    <x v="2"/>
    <s v="Binders"/>
    <n v="2.3039999999999998"/>
    <n v="5"/>
    <n v="-2.6960000000000002"/>
    <n v="-0.40440000000000004"/>
  </r>
  <r>
    <x v="2616"/>
    <d v="2018-09-21T00:00:00"/>
    <d v="2018-09-26T00:00:00"/>
    <x v="0"/>
    <x v="0"/>
    <x v="2"/>
    <s v="Rick Hansen"/>
    <s v="Home Office"/>
    <s v="Rochester"/>
    <x v="37"/>
    <n v="55901"/>
    <s v="Central"/>
    <s v="OFF-BI-10000546"/>
    <x v="2"/>
    <s v="Binders"/>
    <n v="20.16"/>
    <n v="18"/>
    <n v="2.16"/>
    <n v="0.32400000000000001"/>
  </r>
  <r>
    <x v="1285"/>
    <d v="2018-10-02T00:00:00"/>
    <d v="2018-10-06T00:00:00"/>
    <x v="0"/>
    <x v="9"/>
    <x v="2"/>
    <s v="Roland Fjeld"/>
    <s v="Home Office"/>
    <s v="Trenton"/>
    <x v="10"/>
    <n v="48183"/>
    <s v="Central"/>
    <s v="OFF-BI-10000546"/>
    <x v="2"/>
    <s v="Binders"/>
    <n v="2.88"/>
    <n v="5"/>
    <n v="-2.12"/>
    <n v="-0.318"/>
  </r>
  <r>
    <x v="2112"/>
    <d v="2017-04-19T00:00:00"/>
    <d v="2017-04-24T00:00:00"/>
    <x v="3"/>
    <x v="8"/>
    <x v="3"/>
    <s v="Jas O'Carroll"/>
    <s v="Home Office"/>
    <s v="Los Angeles"/>
    <x v="1"/>
    <n v="90049"/>
    <s v="West"/>
    <s v="OFF-BI-10000591"/>
    <x v="2"/>
    <s v="Binders"/>
    <n v="9.3360000000000003"/>
    <n v="18"/>
    <n v="-8.6639999999999997"/>
    <n v="-1.2995999999999999"/>
  </r>
  <r>
    <x v="2617"/>
    <d v="2015-12-16T00:00:00"/>
    <d v="2015-12-21T00:00:00"/>
    <x v="1"/>
    <x v="3"/>
    <x v="2"/>
    <s v="Kean Nguyen"/>
    <s v="Home Office"/>
    <s v="Jacksonville"/>
    <x v="8"/>
    <n v="32216"/>
    <s v="South"/>
    <s v="OFF-BI-10000591"/>
    <x v="2"/>
    <s v="Binders"/>
    <n v="1.167"/>
    <n v="0.8"/>
    <n v="0.36699999999999999"/>
    <n v="5.5049999999999995E-2"/>
  </r>
  <r>
    <x v="2618"/>
    <d v="2017-06-06T00:00:00"/>
    <d v="2017-06-07T00:00:00"/>
    <x v="3"/>
    <x v="4"/>
    <x v="0"/>
    <s v="Clytie Kelty"/>
    <s v="Corporate"/>
    <s v="Little Rock"/>
    <x v="11"/>
    <n v="72209"/>
    <s v="South"/>
    <s v="OFF-BI-10000591"/>
    <x v="2"/>
    <s v="Binders"/>
    <n v="11.67"/>
    <n v="11.67"/>
    <n v="0"/>
    <n v="0"/>
  </r>
  <r>
    <x v="3"/>
    <d v="2018-05-30T00:00:00"/>
    <d v="2018-05-31T00:00:00"/>
    <x v="0"/>
    <x v="2"/>
    <x v="0"/>
    <s v="Bruce Degenhardt"/>
    <s v="Home Office"/>
    <s v="Lafayette"/>
    <x v="2"/>
    <n v="70506"/>
    <s v="South"/>
    <s v="OFF-BI-10000591"/>
    <x v="2"/>
    <s v="Binders"/>
    <n v="3.89"/>
    <n v="5"/>
    <n v="-1.1099999999999999"/>
    <n v="-0.16649999999999998"/>
  </r>
  <r>
    <x v="2263"/>
    <d v="2016-07-26T00:00:00"/>
    <d v="2016-07-31T00:00:00"/>
    <x v="2"/>
    <x v="10"/>
    <x v="2"/>
    <s v="Bart Pistole"/>
    <s v="Home Office"/>
    <s v="Oxnard"/>
    <x v="1"/>
    <n v="93030"/>
    <s v="West"/>
    <s v="OFF-BI-10000605"/>
    <x v="2"/>
    <s v="Binders"/>
    <n v="9.1440000000000001"/>
    <n v="100"/>
    <n v="-90.855999999999995"/>
    <n v="-13.628399999999999"/>
  </r>
  <r>
    <x v="2619"/>
    <d v="2018-12-17T00:00:00"/>
    <d v="2018-12-21T00:00:00"/>
    <x v="0"/>
    <x v="3"/>
    <x v="2"/>
    <s v="Logan Currie"/>
    <s v="Home Office"/>
    <s v="San Francisco"/>
    <x v="1"/>
    <n v="94122"/>
    <s v="West"/>
    <s v="OFF-BI-10000605"/>
    <x v="2"/>
    <s v="Binders"/>
    <n v="15.24"/>
    <n v="18"/>
    <n v="-2.76"/>
    <n v="-0.41399999999999998"/>
  </r>
  <r>
    <x v="1984"/>
    <d v="2015-03-17T00:00:00"/>
    <d v="2015-03-21T00:00:00"/>
    <x v="1"/>
    <x v="5"/>
    <x v="2"/>
    <s v="Mark Haberlin"/>
    <s v="Home Office"/>
    <s v="Jackson"/>
    <x v="29"/>
    <n v="39212"/>
    <s v="South"/>
    <s v="OFF-BI-10000605"/>
    <x v="2"/>
    <s v="Binders"/>
    <n v="11.43"/>
    <n v="18"/>
    <n v="-6.57"/>
    <n v="-0.98550000000000004"/>
  </r>
  <r>
    <x v="2620"/>
    <d v="2016-05-28T00:00:00"/>
    <d v="2016-06-02T00:00:00"/>
    <x v="2"/>
    <x v="2"/>
    <x v="2"/>
    <s v="Maxwell Schwartz"/>
    <s v="Home Office"/>
    <s v="Rochester"/>
    <x v="5"/>
    <n v="14609"/>
    <s v="East"/>
    <s v="OFF-BI-10000605"/>
    <x v="2"/>
    <s v="Binders"/>
    <n v="6.0960000000000001"/>
    <n v="5"/>
    <n v="1.0960000000000001"/>
    <n v="0.16440000000000002"/>
  </r>
  <r>
    <x v="1663"/>
    <d v="2016-09-07T00:00:00"/>
    <d v="2016-09-12T00:00:00"/>
    <x v="2"/>
    <x v="0"/>
    <x v="2"/>
    <s v="Andy Gerbode"/>
    <s v="Home Office"/>
    <s v="New York City"/>
    <x v="5"/>
    <n v="10011"/>
    <s v="East"/>
    <s v="OFF-BI-10000605"/>
    <x v="2"/>
    <s v="Binders"/>
    <n v="6.0960000000000001"/>
    <n v="5"/>
    <n v="1.0960000000000001"/>
    <n v="0.16440000000000002"/>
  </r>
  <r>
    <x v="852"/>
    <d v="2017-11-22T00:00:00"/>
    <d v="2017-11-26T00:00:00"/>
    <x v="3"/>
    <x v="1"/>
    <x v="2"/>
    <s v="Todd Boyes"/>
    <s v="Corporate"/>
    <s v="New York City"/>
    <x v="5"/>
    <n v="10009"/>
    <s v="East"/>
    <s v="OFF-BI-10000605"/>
    <x v="2"/>
    <s v="Binders"/>
    <n v="12.192"/>
    <n v="12.192"/>
    <n v="0"/>
    <n v="0"/>
  </r>
  <r>
    <x v="2202"/>
    <d v="2018-03-17T00:00:00"/>
    <d v="2018-03-22T00:00:00"/>
    <x v="0"/>
    <x v="5"/>
    <x v="3"/>
    <s v="Denny Blanton"/>
    <s v="Home Office"/>
    <s v="New York City"/>
    <x v="5"/>
    <n v="10011"/>
    <s v="East"/>
    <s v="OFF-BI-10000605"/>
    <x v="2"/>
    <s v="Binders"/>
    <n v="9.1440000000000001"/>
    <n v="18"/>
    <n v="-8.8559999999999999"/>
    <n v="-1.3284"/>
  </r>
  <r>
    <x v="1154"/>
    <d v="2018-05-18T00:00:00"/>
    <d v="2018-05-23T00:00:00"/>
    <x v="0"/>
    <x v="2"/>
    <x v="2"/>
    <s v="Toby Swindell"/>
    <s v="Home Office"/>
    <s v="New York City"/>
    <x v="5"/>
    <n v="10024"/>
    <s v="East"/>
    <s v="OFF-BI-10000605"/>
    <x v="2"/>
    <s v="Binders"/>
    <n v="3.048"/>
    <n v="5"/>
    <n v="-1.952"/>
    <n v="-0.2928"/>
  </r>
  <r>
    <x v="1129"/>
    <d v="2015-01-20T00:00:00"/>
    <d v="2015-01-26T00:00:00"/>
    <x v="1"/>
    <x v="6"/>
    <x v="2"/>
    <s v="Xylona Preis"/>
    <s v="Home Office"/>
    <s v="Westland"/>
    <x v="10"/>
    <n v="48185"/>
    <s v="Central"/>
    <s v="OFF-BI-10000605"/>
    <x v="2"/>
    <s v="Binders"/>
    <n v="19.05"/>
    <n v="18"/>
    <n v="1.0500000000000007"/>
    <n v="0.15750000000000011"/>
  </r>
  <r>
    <x v="886"/>
    <d v="2015-08-19T00:00:00"/>
    <d v="2015-08-21T00:00:00"/>
    <x v="1"/>
    <x v="7"/>
    <x v="3"/>
    <s v="David Wiener"/>
    <s v="Corporate"/>
    <s v="Los Angeles"/>
    <x v="1"/>
    <n v="90045"/>
    <s v="West"/>
    <s v="OFF-BI-10000632"/>
    <x v="2"/>
    <s v="Binders"/>
    <n v="69.456000000000003"/>
    <n v="69.456000000000003"/>
    <n v="0"/>
    <n v="0"/>
  </r>
  <r>
    <x v="1223"/>
    <d v="2017-12-02T00:00:00"/>
    <d v="2017-12-07T00:00:00"/>
    <x v="3"/>
    <x v="3"/>
    <x v="2"/>
    <s v="Keith Dawkins"/>
    <s v="Corporate"/>
    <s v="San Jose"/>
    <x v="1"/>
    <n v="95123"/>
    <s v="West"/>
    <s v="OFF-BI-10000632"/>
    <x v="2"/>
    <s v="Binders"/>
    <n v="104.184"/>
    <n v="104.184"/>
    <n v="0"/>
    <n v="0"/>
  </r>
  <r>
    <x v="2621"/>
    <d v="2018-06-29T00:00:00"/>
    <d v="2018-07-06T00:00:00"/>
    <x v="0"/>
    <x v="4"/>
    <x v="2"/>
    <s v="Carol Triggs"/>
    <s v="Consumer"/>
    <s v="Los Angeles"/>
    <x v="1"/>
    <n v="90004"/>
    <s v="West"/>
    <s v="OFF-BI-10000632"/>
    <x v="2"/>
    <s v="Binders"/>
    <n v="312.55200000000002"/>
    <n v="312.55200000000002"/>
    <n v="0"/>
    <n v="0"/>
  </r>
  <r>
    <x v="1931"/>
    <d v="2018-12-02T00:00:00"/>
    <d v="2018-12-03T00:00:00"/>
    <x v="0"/>
    <x v="3"/>
    <x v="1"/>
    <s v="Alice McCarthy"/>
    <s v="Corporate"/>
    <s v="Los Angeles"/>
    <x v="1"/>
    <n v="90032"/>
    <s v="West"/>
    <s v="OFF-BI-10000632"/>
    <x v="2"/>
    <s v="Binders"/>
    <n v="69.456000000000003"/>
    <n v="69.456000000000003"/>
    <n v="0"/>
    <n v="0"/>
  </r>
  <r>
    <x v="2622"/>
    <d v="2018-08-11T00:00:00"/>
    <d v="2018-08-13T00:00:00"/>
    <x v="0"/>
    <x v="7"/>
    <x v="3"/>
    <s v="Daniel Raglin"/>
    <s v="Home Office"/>
    <s v="Lake Charles"/>
    <x v="2"/>
    <n v="70601"/>
    <s v="South"/>
    <s v="OFF-BI-10000632"/>
    <x v="2"/>
    <s v="Binders"/>
    <n v="477.51"/>
    <n v="477.51"/>
    <n v="0"/>
    <n v="0"/>
  </r>
  <r>
    <x v="1256"/>
    <d v="2017-03-08T00:00:00"/>
    <d v="2017-03-12T00:00:00"/>
    <x v="3"/>
    <x v="5"/>
    <x v="2"/>
    <s v="Giulietta Baptist"/>
    <s v="Corporate"/>
    <s v="New York City"/>
    <x v="5"/>
    <n v="10011"/>
    <s v="East"/>
    <s v="OFF-BI-10000632"/>
    <x v="2"/>
    <s v="Binders"/>
    <n v="69.456000000000003"/>
    <n v="69.456000000000003"/>
    <n v="0"/>
    <n v="0"/>
  </r>
  <r>
    <x v="1620"/>
    <d v="2018-12-25T00:00:00"/>
    <d v="2018-12-30T00:00:00"/>
    <x v="0"/>
    <x v="3"/>
    <x v="2"/>
    <s v="Susan Vittorini"/>
    <s v="Home Office"/>
    <s v="Fairfield"/>
    <x v="22"/>
    <n v="45014"/>
    <s v="East"/>
    <s v="OFF-BI-10000632"/>
    <x v="2"/>
    <s v="Binders"/>
    <n v="13.023"/>
    <n v="13.023"/>
    <n v="0"/>
    <n v="0"/>
  </r>
  <r>
    <x v="2623"/>
    <d v="2015-10-20T00:00:00"/>
    <d v="2015-10-22T00:00:00"/>
    <x v="1"/>
    <x v="9"/>
    <x v="3"/>
    <s v="Lindsay Shagiari"/>
    <s v="Home Office"/>
    <s v="Chicago"/>
    <x v="0"/>
    <n v="60653"/>
    <s v="Central"/>
    <s v="OFF-BI-10000632"/>
    <x v="2"/>
    <s v="Binders"/>
    <n v="8.6820000000000004"/>
    <n v="18"/>
    <n v="-9.3179999999999996"/>
    <n v="-1.3976999999999999"/>
  </r>
  <r>
    <x v="2624"/>
    <d v="2015-11-07T00:00:00"/>
    <d v="2015-11-09T00:00:00"/>
    <x v="1"/>
    <x v="1"/>
    <x v="0"/>
    <s v="Tamara Chand"/>
    <s v="Corporate"/>
    <s v="Houston"/>
    <x v="13"/>
    <n v="77041"/>
    <s v="Central"/>
    <s v="OFF-BI-10000632"/>
    <x v="2"/>
    <s v="Binders"/>
    <n v="26.045999999999999"/>
    <n v="26.045999999999999"/>
    <n v="0"/>
    <n v="0"/>
  </r>
  <r>
    <x v="2625"/>
    <d v="2018-04-16T00:00:00"/>
    <d v="2018-04-22T00:00:00"/>
    <x v="0"/>
    <x v="8"/>
    <x v="2"/>
    <s v="Natalie DeCherney"/>
    <s v="Consumer"/>
    <s v="Houston"/>
    <x v="13"/>
    <n v="77095"/>
    <s v="Central"/>
    <s v="OFF-BI-10000632"/>
    <x v="2"/>
    <s v="Binders"/>
    <n v="26.045999999999999"/>
    <n v="26.045999999999999"/>
    <n v="0"/>
    <n v="0"/>
  </r>
  <r>
    <x v="1361"/>
    <d v="2018-05-29T00:00:00"/>
    <d v="2018-06-04T00:00:00"/>
    <x v="0"/>
    <x v="2"/>
    <x v="2"/>
    <s v="Maris LaWare"/>
    <s v="Consumer"/>
    <s v="Columbus"/>
    <x v="33"/>
    <n v="47201"/>
    <s v="Central"/>
    <s v="OFF-BI-10000632"/>
    <x v="2"/>
    <s v="Binders"/>
    <n v="43.41"/>
    <n v="43.41"/>
    <n v="0"/>
    <n v="0"/>
  </r>
  <r>
    <x v="2626"/>
    <d v="2018-04-25T00:00:00"/>
    <d v="2018-05-02T00:00:00"/>
    <x v="0"/>
    <x v="8"/>
    <x v="2"/>
    <s v="Lauren Leatherbury"/>
    <s v="Home Office"/>
    <s v="Los Angeles"/>
    <x v="1"/>
    <n v="90032"/>
    <s v="West"/>
    <s v="OFF-BI-10000666"/>
    <x v="2"/>
    <s v="Binders"/>
    <n v="73.343999999999994"/>
    <n v="73.343999999999994"/>
    <n v="0"/>
    <n v="0"/>
  </r>
  <r>
    <x v="2627"/>
    <d v="2015-02-02T00:00:00"/>
    <d v="2015-02-09T00:00:00"/>
    <x v="1"/>
    <x v="11"/>
    <x v="2"/>
    <s v="Eric Barreto"/>
    <s v="Home Office"/>
    <s v="Saint Petersburg"/>
    <x v="8"/>
    <n v="33710"/>
    <s v="South"/>
    <s v="OFF-BI-10000666"/>
    <x v="2"/>
    <s v="Binders"/>
    <n v="18.335999999999999"/>
    <n v="18"/>
    <n v="0.33599999999999852"/>
    <n v="5.0399999999999778E-2"/>
  </r>
  <r>
    <x v="2628"/>
    <d v="2017-11-26T00:00:00"/>
    <d v="2017-11-29T00:00:00"/>
    <x v="3"/>
    <x v="1"/>
    <x v="0"/>
    <s v="Mark Cousins"/>
    <s v="Corporate"/>
    <s v="Mobile"/>
    <x v="36"/>
    <n v="36608"/>
    <s v="South"/>
    <s v="OFF-BI-10000666"/>
    <x v="2"/>
    <s v="Binders"/>
    <n v="91.68"/>
    <n v="91.68"/>
    <n v="0"/>
    <n v="0"/>
  </r>
  <r>
    <x v="2629"/>
    <d v="2015-11-03T00:00:00"/>
    <d v="2015-11-07T00:00:00"/>
    <x v="1"/>
    <x v="1"/>
    <x v="2"/>
    <s v="Speros Goranitis"/>
    <s v="Home Office"/>
    <s v="New York City"/>
    <x v="5"/>
    <n v="10009"/>
    <s v="East"/>
    <s v="OFF-BI-10000666"/>
    <x v="2"/>
    <s v="Binders"/>
    <n v="48.896000000000001"/>
    <n v="48.896000000000001"/>
    <n v="0"/>
    <n v="0"/>
  </r>
  <r>
    <x v="2630"/>
    <d v="2017-08-19T00:00:00"/>
    <d v="2017-08-20T00:00:00"/>
    <x v="3"/>
    <x v="7"/>
    <x v="0"/>
    <s v="Resi P√∂lking"/>
    <s v="Corporate"/>
    <s v="New York City"/>
    <x v="5"/>
    <n v="10009"/>
    <s v="East"/>
    <s v="OFF-BI-10000666"/>
    <x v="2"/>
    <s v="Binders"/>
    <n v="146.68799999999999"/>
    <n v="146.68799999999999"/>
    <n v="0"/>
    <n v="0"/>
  </r>
  <r>
    <x v="2631"/>
    <d v="2015-05-17T00:00:00"/>
    <d v="2015-05-21T00:00:00"/>
    <x v="1"/>
    <x v="2"/>
    <x v="2"/>
    <s v="Pete Armstrong"/>
    <s v="Home Office"/>
    <s v="Eau Claire"/>
    <x v="16"/>
    <n v="54703"/>
    <s v="Central"/>
    <s v="OFF-BI-10000666"/>
    <x v="2"/>
    <s v="Binders"/>
    <n v="91.68"/>
    <n v="91.68"/>
    <n v="0"/>
    <n v="0"/>
  </r>
  <r>
    <x v="2632"/>
    <d v="2016-12-05T00:00:00"/>
    <d v="2016-12-06T00:00:00"/>
    <x v="2"/>
    <x v="3"/>
    <x v="0"/>
    <s v="Stephanie Ulpright"/>
    <s v="Home Office"/>
    <s v="Ann Arbor"/>
    <x v="10"/>
    <n v="48104"/>
    <s v="Central"/>
    <s v="OFF-BI-10000666"/>
    <x v="2"/>
    <s v="Binders"/>
    <n v="152.80000000000001"/>
    <n v="152.80000000000001"/>
    <n v="0"/>
    <n v="0"/>
  </r>
  <r>
    <x v="1033"/>
    <d v="2018-11-12T00:00:00"/>
    <d v="2018-11-18T00:00:00"/>
    <x v="0"/>
    <x v="1"/>
    <x v="2"/>
    <s v="Lindsay Shagiari"/>
    <s v="Home Office"/>
    <s v="Dallas"/>
    <x v="13"/>
    <n v="75081"/>
    <s v="Central"/>
    <s v="OFF-BI-10000666"/>
    <x v="2"/>
    <s v="Binders"/>
    <n v="30.56"/>
    <n v="30.56"/>
    <n v="0"/>
    <n v="0"/>
  </r>
  <r>
    <x v="2633"/>
    <d v="2017-09-19T00:00:00"/>
    <d v="2017-09-23T00:00:00"/>
    <x v="3"/>
    <x v="0"/>
    <x v="3"/>
    <s v="Shirley Daniels"/>
    <s v="Corporate"/>
    <s v="Orange"/>
    <x v="15"/>
    <n v="7050"/>
    <s v="East"/>
    <s v="OFF-BI-10000756"/>
    <x v="2"/>
    <s v="Binders"/>
    <n v="25.44"/>
    <n v="25.44"/>
    <n v="0"/>
    <n v="0"/>
  </r>
  <r>
    <x v="44"/>
    <d v="2015-06-20T00:00:00"/>
    <d v="2015-06-24T00:00:00"/>
    <x v="1"/>
    <x v="4"/>
    <x v="2"/>
    <s v="Sam Craven"/>
    <s v="Home Office"/>
    <s v="Plano"/>
    <x v="13"/>
    <n v="75023"/>
    <s v="Central"/>
    <s v="OFF-BI-10000756"/>
    <x v="2"/>
    <s v="Binders"/>
    <n v="3.3919999999999999"/>
    <n v="5"/>
    <n v="-1.6080000000000001"/>
    <n v="-0.2412"/>
  </r>
  <r>
    <x v="2613"/>
    <d v="2015-11-14T00:00:00"/>
    <d v="2015-11-18T00:00:00"/>
    <x v="1"/>
    <x v="1"/>
    <x v="2"/>
    <s v="Jeremy Lonsdale"/>
    <s v="Home Office"/>
    <s v="Midland"/>
    <x v="10"/>
    <n v="48640"/>
    <s v="Central"/>
    <s v="OFF-BI-10000756"/>
    <x v="2"/>
    <s v="Binders"/>
    <n v="12.72"/>
    <n v="12.72"/>
    <n v="0"/>
    <n v="0"/>
  </r>
  <r>
    <x v="1994"/>
    <d v="2016-11-21T00:00:00"/>
    <d v="2016-11-27T00:00:00"/>
    <x v="2"/>
    <x v="1"/>
    <x v="2"/>
    <s v="Brenda Bowman"/>
    <s v="Home Office"/>
    <s v="Fort Worth"/>
    <x v="13"/>
    <n v="76106"/>
    <s v="Central"/>
    <s v="OFF-BI-10000756"/>
    <x v="2"/>
    <s v="Binders"/>
    <n v="1.696"/>
    <n v="5"/>
    <n v="-3.3040000000000003"/>
    <n v="-0.49560000000000004"/>
  </r>
  <r>
    <x v="1883"/>
    <d v="2016-11-22T00:00:00"/>
    <d v="2016-11-26T00:00:00"/>
    <x v="2"/>
    <x v="1"/>
    <x v="2"/>
    <s v="Harold Pawlan"/>
    <s v="Home Office"/>
    <s v="Fort Worth"/>
    <x v="13"/>
    <n v="76106"/>
    <s v="Central"/>
    <s v="OFF-BI-10000756"/>
    <x v="2"/>
    <s v="Binders"/>
    <n v="2.544"/>
    <n v="5"/>
    <n v="-2.456"/>
    <n v="-0.36840000000000001"/>
  </r>
  <r>
    <x v="2634"/>
    <d v="2018-06-16T00:00:00"/>
    <d v="2018-06-21T00:00:00"/>
    <x v="0"/>
    <x v="4"/>
    <x v="2"/>
    <s v="Michael Kennedy"/>
    <s v="Home Office"/>
    <s v="Chicago"/>
    <x v="0"/>
    <n v="60653"/>
    <s v="Central"/>
    <s v="OFF-BI-10000756"/>
    <x v="2"/>
    <s v="Binders"/>
    <n v="5.9359999999999999"/>
    <n v="5"/>
    <n v="0.93599999999999994"/>
    <n v="0.1404"/>
  </r>
  <r>
    <x v="2635"/>
    <d v="2018-10-07T00:00:00"/>
    <d v="2018-10-11T00:00:00"/>
    <x v="0"/>
    <x v="9"/>
    <x v="2"/>
    <s v="Joe Kamberova"/>
    <s v="Home Office"/>
    <s v="Houston"/>
    <x v="13"/>
    <n v="77036"/>
    <s v="Central"/>
    <s v="OFF-BI-10000756"/>
    <x v="2"/>
    <s v="Binders"/>
    <n v="4.24"/>
    <n v="5"/>
    <n v="-0.75999999999999979"/>
    <n v="-0.11399999999999996"/>
  </r>
  <r>
    <x v="2636"/>
    <d v="2018-11-07T00:00:00"/>
    <d v="2018-11-07T00:00:00"/>
    <x v="0"/>
    <x v="1"/>
    <x v="1"/>
    <s v="Erin Creighton"/>
    <s v="Home Office"/>
    <s v="Oklahoma City"/>
    <x v="30"/>
    <n v="73120"/>
    <s v="Central"/>
    <s v="OFF-BI-10000756"/>
    <x v="2"/>
    <s v="Binders"/>
    <n v="38.159999999999997"/>
    <n v="38.159999999999997"/>
    <n v="0"/>
    <n v="0"/>
  </r>
  <r>
    <x v="2637"/>
    <d v="2016-04-10T00:00:00"/>
    <d v="2016-04-15T00:00:00"/>
    <x v="2"/>
    <x v="8"/>
    <x v="2"/>
    <s v="Dario Medina"/>
    <s v="Home Office"/>
    <s v="Sacramento"/>
    <x v="1"/>
    <n v="95823"/>
    <s v="West"/>
    <s v="OFF-BI-10000773"/>
    <x v="2"/>
    <s v="Binders"/>
    <n v="12.832000000000001"/>
    <n v="12.832000000000001"/>
    <n v="0"/>
    <n v="0"/>
  </r>
  <r>
    <x v="2638"/>
    <d v="2018-04-17T00:00:00"/>
    <d v="2018-04-23T00:00:00"/>
    <x v="0"/>
    <x v="8"/>
    <x v="2"/>
    <s v="Sharelle Roach"/>
    <s v="Home Office"/>
    <s v="Louisville"/>
    <x v="7"/>
    <n v="80027"/>
    <s v="West"/>
    <s v="OFF-BI-10000773"/>
    <x v="2"/>
    <s v="Binders"/>
    <n v="12.03"/>
    <n v="12.03"/>
    <n v="0"/>
    <n v="0"/>
  </r>
  <r>
    <x v="1031"/>
    <d v="2015-03-15T00:00:00"/>
    <d v="2015-03-19T00:00:00"/>
    <x v="1"/>
    <x v="5"/>
    <x v="2"/>
    <s v="Alan Shonely"/>
    <s v="Home Office"/>
    <s v="Tampa"/>
    <x v="8"/>
    <n v="33614"/>
    <s v="South"/>
    <s v="OFF-BI-10000773"/>
    <x v="2"/>
    <s v="Binders"/>
    <n v="7.218"/>
    <n v="5"/>
    <n v="2.218"/>
    <n v="0.3327"/>
  </r>
  <r>
    <x v="2639"/>
    <d v="2015-12-19T00:00:00"/>
    <d v="2015-12-25T00:00:00"/>
    <x v="1"/>
    <x v="3"/>
    <x v="2"/>
    <s v="Mike Kennedy"/>
    <s v="Home Office"/>
    <s v="Jacksonville"/>
    <x v="8"/>
    <n v="32216"/>
    <s v="South"/>
    <s v="OFF-BI-10000773"/>
    <x v="2"/>
    <s v="Binders"/>
    <n v="4.8120000000000003"/>
    <n v="5"/>
    <n v="-0.18799999999999972"/>
    <n v="-2.8199999999999958E-2"/>
  </r>
  <r>
    <x v="2640"/>
    <d v="2016-11-05T00:00:00"/>
    <d v="2016-11-08T00:00:00"/>
    <x v="2"/>
    <x v="1"/>
    <x v="0"/>
    <s v="Christy Brittain"/>
    <s v="Home Office"/>
    <s v="Lakewood"/>
    <x v="22"/>
    <n v="44107"/>
    <s v="East"/>
    <s v="OFF-BI-10000773"/>
    <x v="2"/>
    <s v="Binders"/>
    <n v="7.218"/>
    <n v="5"/>
    <n v="2.218"/>
    <n v="0.3327"/>
  </r>
  <r>
    <x v="2641"/>
    <d v="2017-05-06T00:00:00"/>
    <d v="2017-05-10T00:00:00"/>
    <x v="3"/>
    <x v="2"/>
    <x v="2"/>
    <s v="Art Ferguson"/>
    <s v="Home Office"/>
    <s v="Chicago"/>
    <x v="0"/>
    <n v="60610"/>
    <s v="Central"/>
    <s v="OFF-BI-10000773"/>
    <x v="2"/>
    <s v="Binders"/>
    <n v="3.2080000000000002"/>
    <n v="5"/>
    <n v="-1.7919999999999998"/>
    <n v="-0.26879999999999998"/>
  </r>
  <r>
    <x v="2642"/>
    <d v="2017-06-26T00:00:00"/>
    <d v="2017-06-26T00:00:00"/>
    <x v="3"/>
    <x v="4"/>
    <x v="1"/>
    <s v="Skye Norling"/>
    <s v="Home Office"/>
    <s v="Roseville"/>
    <x v="10"/>
    <n v="48066"/>
    <s v="Central"/>
    <s v="OFF-BI-10000773"/>
    <x v="2"/>
    <s v="Binders"/>
    <n v="8.02"/>
    <n v="18"/>
    <n v="-9.98"/>
    <n v="-1.4970000000000001"/>
  </r>
  <r>
    <x v="2643"/>
    <d v="2018-09-22T00:00:00"/>
    <d v="2018-09-27T00:00:00"/>
    <x v="0"/>
    <x v="0"/>
    <x v="2"/>
    <s v="Sally Hughsby"/>
    <s v="Home Office"/>
    <s v="Pearland"/>
    <x v="13"/>
    <n v="77581"/>
    <s v="Central"/>
    <s v="OFF-BI-10000773"/>
    <x v="2"/>
    <s v="Binders"/>
    <n v="11.228"/>
    <n v="18"/>
    <n v="-6.7720000000000002"/>
    <n v="-1.0158"/>
  </r>
  <r>
    <x v="2031"/>
    <d v="2016-09-26T00:00:00"/>
    <d v="2016-09-30T00:00:00"/>
    <x v="2"/>
    <x v="0"/>
    <x v="2"/>
    <s v="Rick Wilson"/>
    <s v="Home Office"/>
    <s v="Mesa"/>
    <x v="18"/>
    <n v="85204"/>
    <s v="West"/>
    <s v="OFF-BI-10000778"/>
    <x v="2"/>
    <s v="Binders"/>
    <n v="72.587999999999994"/>
    <n v="100"/>
    <n v="-27.412000000000006"/>
    <n v="-4.1118000000000006"/>
  </r>
  <r>
    <x v="2644"/>
    <d v="2018-06-08T00:00:00"/>
    <d v="2018-06-13T00:00:00"/>
    <x v="0"/>
    <x v="4"/>
    <x v="2"/>
    <s v="Frank Olsen"/>
    <s v="Consumer"/>
    <s v="Glendale"/>
    <x v="18"/>
    <n v="85301"/>
    <s v="West"/>
    <s v="OFF-BI-10000778"/>
    <x v="2"/>
    <s v="Binders"/>
    <n v="72.587999999999994"/>
    <n v="72.587999999999994"/>
    <n v="0"/>
    <n v="0"/>
  </r>
  <r>
    <x v="1925"/>
    <d v="2017-12-18T00:00:00"/>
    <d v="2017-12-20T00:00:00"/>
    <x v="3"/>
    <x v="3"/>
    <x v="3"/>
    <s v="Alan Haines"/>
    <s v="Corporate"/>
    <s v="Tamarac"/>
    <x v="8"/>
    <n v="33319"/>
    <s v="South"/>
    <s v="OFF-BI-10000778"/>
    <x v="2"/>
    <s v="Binders"/>
    <n v="254.05799999999999"/>
    <n v="254.05799999999999"/>
    <n v="0"/>
    <n v="0"/>
  </r>
  <r>
    <x v="967"/>
    <d v="2018-10-13T00:00:00"/>
    <d v="2018-10-16T00:00:00"/>
    <x v="0"/>
    <x v="9"/>
    <x v="0"/>
    <s v="Troy Staebel"/>
    <s v="Home Office"/>
    <s v="Freeport"/>
    <x v="0"/>
    <n v="61032"/>
    <s v="Central"/>
    <s v="OFF-BI-10000778"/>
    <x v="2"/>
    <s v="Binders"/>
    <n v="96.784000000000006"/>
    <n v="96.784000000000006"/>
    <n v="0"/>
    <n v="0"/>
  </r>
  <r>
    <x v="2645"/>
    <d v="2015-09-08T00:00:00"/>
    <d v="2015-09-13T00:00:00"/>
    <x v="1"/>
    <x v="0"/>
    <x v="2"/>
    <s v="Toby Swindell"/>
    <s v="Home Office"/>
    <s v="San Francisco"/>
    <x v="1"/>
    <n v="94109"/>
    <s v="West"/>
    <s v="OFF-BI-10000822"/>
    <x v="2"/>
    <s v="Binders"/>
    <n v="8.6080000000000005"/>
    <n v="18"/>
    <n v="-9.3919999999999995"/>
    <n v="-1.4087999999999998"/>
  </r>
  <r>
    <x v="1813"/>
    <d v="2018-09-23T00:00:00"/>
    <d v="2018-09-30T00:00:00"/>
    <x v="0"/>
    <x v="0"/>
    <x v="2"/>
    <s v="Bruce Stewart"/>
    <s v="Consumer"/>
    <s v="San Francisco"/>
    <x v="1"/>
    <n v="94122"/>
    <s v="West"/>
    <s v="OFF-BI-10000822"/>
    <x v="2"/>
    <s v="Binders"/>
    <n v="25.824000000000002"/>
    <n v="25.824000000000002"/>
    <n v="0"/>
    <n v="0"/>
  </r>
  <r>
    <x v="903"/>
    <d v="2018-04-30T00:00:00"/>
    <d v="2018-05-04T00:00:00"/>
    <x v="0"/>
    <x v="8"/>
    <x v="2"/>
    <s v="Mick Hernandez"/>
    <s v="Home Office"/>
    <s v="Sanford"/>
    <x v="8"/>
    <n v="32771"/>
    <s v="South"/>
    <s v="OFF-BI-10000822"/>
    <x v="2"/>
    <s v="Binders"/>
    <n v="4.8419999999999996"/>
    <n v="5"/>
    <n v="-0.15800000000000036"/>
    <n v="-2.3700000000000054E-2"/>
  </r>
  <r>
    <x v="2512"/>
    <d v="2016-09-25T00:00:00"/>
    <d v="2016-09-29T00:00:00"/>
    <x v="2"/>
    <x v="0"/>
    <x v="2"/>
    <s v="Erica Hackney"/>
    <s v="Home Office"/>
    <s v="Meriden"/>
    <x v="25"/>
    <n v="6450"/>
    <s v="East"/>
    <s v="OFF-BI-10000822"/>
    <x v="2"/>
    <s v="Binders"/>
    <n v="10.76"/>
    <n v="18"/>
    <n v="-7.24"/>
    <n v="-1.0860000000000001"/>
  </r>
  <r>
    <x v="2646"/>
    <d v="2017-11-24T00:00:00"/>
    <d v="2017-11-26T00:00:00"/>
    <x v="3"/>
    <x v="1"/>
    <x v="0"/>
    <s v="Nat Carroll"/>
    <s v="Home Office"/>
    <s v="New York City"/>
    <x v="5"/>
    <n v="10035"/>
    <s v="East"/>
    <s v="OFF-BI-10000822"/>
    <x v="1"/>
    <s v="Binders"/>
    <n v="17.216000000000001"/>
    <n v="18"/>
    <n v="-0.78399999999999892"/>
    <n v="-0.11759999999999983"/>
  </r>
  <r>
    <x v="2024"/>
    <d v="2017-06-05T00:00:00"/>
    <d v="2017-06-07T00:00:00"/>
    <x v="3"/>
    <x v="4"/>
    <x v="0"/>
    <s v="Chloris Kastensmidt"/>
    <s v="Home Office"/>
    <s v="Santa Clara"/>
    <x v="1"/>
    <n v="95051"/>
    <s v="West"/>
    <s v="OFF-BI-10000829"/>
    <x v="1"/>
    <s v="Binders"/>
    <n v="21.552"/>
    <n v="18"/>
    <n v="3.5519999999999996"/>
    <n v="0.53279999999999994"/>
  </r>
  <r>
    <x v="132"/>
    <d v="2018-09-17T00:00:00"/>
    <d v="2018-09-21T00:00:00"/>
    <x v="0"/>
    <x v="0"/>
    <x v="3"/>
    <s v="Alan Schoenberger"/>
    <s v="Home Office"/>
    <s v="Provo"/>
    <x v="28"/>
    <n v="84604"/>
    <s v="West"/>
    <s v="OFF-BI-10000829"/>
    <x v="2"/>
    <s v="Binders"/>
    <n v="10.776"/>
    <n v="18"/>
    <n v="-7.2240000000000002"/>
    <n v="-1.0835999999999999"/>
  </r>
  <r>
    <x v="2647"/>
    <d v="2015-08-17T00:00:00"/>
    <d v="2015-08-21T00:00:00"/>
    <x v="1"/>
    <x v="7"/>
    <x v="2"/>
    <s v="Don Jones"/>
    <s v="Home Office"/>
    <s v="Little Rock"/>
    <x v="11"/>
    <n v="72209"/>
    <s v="South"/>
    <s v="OFF-BI-10000829"/>
    <x v="2"/>
    <s v="Binders"/>
    <n v="17.96"/>
    <n v="100"/>
    <n v="-82.039999999999992"/>
    <n v="-12.305999999999999"/>
  </r>
  <r>
    <x v="2648"/>
    <d v="2018-03-12T00:00:00"/>
    <d v="2018-03-17T00:00:00"/>
    <x v="0"/>
    <x v="5"/>
    <x v="2"/>
    <s v="Guy Armstrong"/>
    <s v="Home Office"/>
    <s v="Rogers"/>
    <x v="11"/>
    <n v="72756"/>
    <s v="South"/>
    <s v="OFF-BI-10000829"/>
    <x v="2"/>
    <s v="Binders"/>
    <n v="40.409999999999997"/>
    <n v="100"/>
    <n v="-59.59"/>
    <n v="-8.9384999999999994"/>
  </r>
  <r>
    <x v="1868"/>
    <d v="2015-05-23T00:00:00"/>
    <d v="2015-05-27T00:00:00"/>
    <x v="1"/>
    <x v="2"/>
    <x v="2"/>
    <s v="Greg Tran"/>
    <s v="Home Office"/>
    <s v="New York City"/>
    <x v="5"/>
    <n v="10035"/>
    <s v="East"/>
    <s v="OFF-BI-10000829"/>
    <x v="2"/>
    <s v="Binders"/>
    <n v="17.96"/>
    <n v="18"/>
    <n v="-3.9999999999999147E-2"/>
    <n v="-5.9999999999998718E-3"/>
  </r>
  <r>
    <x v="2649"/>
    <d v="2016-10-01T00:00:00"/>
    <d v="2016-10-04T00:00:00"/>
    <x v="2"/>
    <x v="9"/>
    <x v="3"/>
    <s v="Robert Marley"/>
    <s v="Home Office"/>
    <s v="Cambridge"/>
    <x v="26"/>
    <n v="2138"/>
    <s v="East"/>
    <s v="OFF-BI-10000829"/>
    <x v="2"/>
    <s v="Binders"/>
    <n v="22.45"/>
    <n v="18"/>
    <n v="4.4499999999999993"/>
    <n v="0.66749999999999987"/>
  </r>
  <r>
    <x v="139"/>
    <d v="2018-04-14T00:00:00"/>
    <d v="2018-04-19T00:00:00"/>
    <x v="0"/>
    <x v="8"/>
    <x v="2"/>
    <s v="Christine Sundaresam"/>
    <s v="Home Office"/>
    <s v="New York City"/>
    <x v="5"/>
    <n v="10024"/>
    <s v="East"/>
    <s v="OFF-BI-10000829"/>
    <x v="2"/>
    <s v="Binders"/>
    <n v="10.776"/>
    <n v="18"/>
    <n v="-7.2240000000000002"/>
    <n v="-1.0835999999999999"/>
  </r>
  <r>
    <x v="349"/>
    <d v="2017-05-30T00:00:00"/>
    <d v="2017-06-04T00:00:00"/>
    <x v="3"/>
    <x v="2"/>
    <x v="2"/>
    <s v="Maribeth Yedwab"/>
    <s v="Home Office"/>
    <s v="Parker"/>
    <x v="7"/>
    <n v="80134"/>
    <s v="West"/>
    <s v="OFF-BI-10000831"/>
    <x v="2"/>
    <s v="Binders"/>
    <n v="2.3759999999999999"/>
    <n v="5"/>
    <n v="-2.6240000000000001"/>
    <n v="-0.39360000000000001"/>
  </r>
  <r>
    <x v="298"/>
    <d v="2018-10-22T00:00:00"/>
    <d v="2018-10-24T00:00:00"/>
    <x v="0"/>
    <x v="9"/>
    <x v="3"/>
    <s v="Helen Abelman"/>
    <s v="Home Office"/>
    <s v="Fort Collins"/>
    <x v="7"/>
    <n v="80525"/>
    <s v="West"/>
    <s v="OFF-BI-10000831"/>
    <x v="2"/>
    <s v="Binders"/>
    <n v="3.1680000000000001"/>
    <n v="5"/>
    <n v="-1.8319999999999999"/>
    <n v="-0.27479999999999999"/>
  </r>
  <r>
    <x v="2650"/>
    <d v="2017-04-09T00:00:00"/>
    <d v="2017-04-14T00:00:00"/>
    <x v="3"/>
    <x v="8"/>
    <x v="3"/>
    <s v="Sean Wendt"/>
    <s v="Home Office"/>
    <s v="Detroit"/>
    <x v="10"/>
    <n v="48227"/>
    <s v="Central"/>
    <s v="OFF-BI-10000831"/>
    <x v="1"/>
    <s v="Binders"/>
    <n v="5.28"/>
    <n v="5"/>
    <n v="0.28000000000000025"/>
    <n v="4.2000000000000037E-2"/>
  </r>
  <r>
    <x v="2651"/>
    <d v="2017-05-30T00:00:00"/>
    <d v="2017-05-31T00:00:00"/>
    <x v="3"/>
    <x v="2"/>
    <x v="0"/>
    <s v="Robert Waldorf"/>
    <s v="Home Office"/>
    <s v="Wilmington"/>
    <x v="9"/>
    <n v="28403"/>
    <s v="South"/>
    <s v="OFF-BI-10000848"/>
    <x v="2"/>
    <s v="Binders"/>
    <n v="3.282"/>
    <n v="5"/>
    <n v="-1.718"/>
    <n v="-0.25769999999999998"/>
  </r>
  <r>
    <x v="2152"/>
    <d v="2015-05-23T00:00:00"/>
    <d v="2015-05-27T00:00:00"/>
    <x v="1"/>
    <x v="2"/>
    <x v="2"/>
    <s v="Andrew Roberts"/>
    <s v="Home Office"/>
    <s v="Philadelphia"/>
    <x v="12"/>
    <n v="19134"/>
    <s v="East"/>
    <s v="OFF-BI-10000848"/>
    <x v="2"/>
    <s v="Binders"/>
    <n v="3.282"/>
    <n v="5"/>
    <n v="-1.718"/>
    <n v="-0.25769999999999998"/>
  </r>
  <r>
    <x v="2652"/>
    <d v="2016-09-07T00:00:00"/>
    <d v="2016-09-14T00:00:00"/>
    <x v="2"/>
    <x v="0"/>
    <x v="2"/>
    <s v="Lisa Ryan"/>
    <s v="Home Office"/>
    <s v="Philadelphia"/>
    <x v="12"/>
    <n v="19134"/>
    <s v="East"/>
    <s v="OFF-BI-10000848"/>
    <x v="2"/>
    <s v="Binders"/>
    <n v="4.923"/>
    <n v="5"/>
    <n v="-7.6999999999999957E-2"/>
    <n v="-1.1549999999999993E-2"/>
  </r>
  <r>
    <x v="288"/>
    <d v="2018-06-12T00:00:00"/>
    <d v="2018-06-18T00:00:00"/>
    <x v="0"/>
    <x v="4"/>
    <x v="2"/>
    <s v="Sarah Bern"/>
    <s v="Home Office"/>
    <s v="New York City"/>
    <x v="5"/>
    <n v="10035"/>
    <s v="East"/>
    <s v="OFF-BI-10000848"/>
    <x v="2"/>
    <s v="Binders"/>
    <n v="13.128"/>
    <n v="13.128"/>
    <n v="0"/>
    <n v="0"/>
  </r>
  <r>
    <x v="2653"/>
    <d v="2018-07-23T00:00:00"/>
    <d v="2018-07-28T00:00:00"/>
    <x v="0"/>
    <x v="10"/>
    <x v="2"/>
    <s v="Christine Phan"/>
    <s v="Home Office"/>
    <s v="New York City"/>
    <x v="5"/>
    <n v="10009"/>
    <s v="East"/>
    <s v="OFF-BI-10000848"/>
    <x v="2"/>
    <s v="Binders"/>
    <n v="13.128"/>
    <n v="13.128"/>
    <n v="0"/>
    <n v="0"/>
  </r>
  <r>
    <x v="2654"/>
    <d v="2018-12-22T00:00:00"/>
    <d v="2018-12-24T00:00:00"/>
    <x v="0"/>
    <x v="3"/>
    <x v="0"/>
    <s v="Sally Knutson"/>
    <s v="Home Office"/>
    <s v="Toledo"/>
    <x v="22"/>
    <n v="43615"/>
    <s v="East"/>
    <s v="OFF-BI-10000848"/>
    <x v="2"/>
    <s v="Binders"/>
    <n v="1.641"/>
    <n v="5"/>
    <n v="-3.359"/>
    <n v="-0.50385000000000002"/>
  </r>
  <r>
    <x v="2655"/>
    <d v="2017-12-17T00:00:00"/>
    <d v="2017-12-23T00:00:00"/>
    <x v="3"/>
    <x v="3"/>
    <x v="2"/>
    <s v="Noel Staavos"/>
    <s v="Home Office"/>
    <s v="Carlsbad"/>
    <x v="41"/>
    <n v="88220"/>
    <s v="West"/>
    <s v="OFF-BI-10000948"/>
    <x v="2"/>
    <s v="Binders"/>
    <n v="11.416"/>
    <n v="18"/>
    <n v="-6.5839999999999996"/>
    <n v="-0.98759999999999992"/>
  </r>
  <r>
    <x v="1940"/>
    <d v="2016-03-21T00:00:00"/>
    <d v="2016-03-26T00:00:00"/>
    <x v="2"/>
    <x v="5"/>
    <x v="2"/>
    <s v="Julia West"/>
    <s v="Home Office"/>
    <s v="Jacksonville"/>
    <x v="9"/>
    <n v="28540"/>
    <s v="South"/>
    <s v="OFF-BI-10000948"/>
    <x v="2"/>
    <s v="Binders"/>
    <n v="12.843"/>
    <n v="12.843"/>
    <n v="0"/>
    <n v="0"/>
  </r>
  <r>
    <x v="2174"/>
    <d v="2017-12-19T00:00:00"/>
    <d v="2017-12-24T00:00:00"/>
    <x v="3"/>
    <x v="3"/>
    <x v="3"/>
    <s v="Mark Haberlin"/>
    <s v="Home Office"/>
    <s v="New York City"/>
    <x v="5"/>
    <n v="10035"/>
    <s v="East"/>
    <s v="OFF-BI-10000948"/>
    <x v="2"/>
    <s v="Binders"/>
    <n v="34.247999999999998"/>
    <n v="34.247999999999998"/>
    <n v="0"/>
    <n v="0"/>
  </r>
  <r>
    <x v="1418"/>
    <d v="2015-09-07T00:00:00"/>
    <d v="2015-09-12T00:00:00"/>
    <x v="1"/>
    <x v="0"/>
    <x v="3"/>
    <s v="Tom Boeckenhauer"/>
    <s v="Consumer"/>
    <s v="Tulsa"/>
    <x v="30"/>
    <n v="74133"/>
    <s v="Central"/>
    <s v="OFF-BI-10000948"/>
    <x v="2"/>
    <s v="Binders"/>
    <n v="42.81"/>
    <n v="42.81"/>
    <n v="0"/>
    <n v="0"/>
  </r>
  <r>
    <x v="2656"/>
    <d v="2017-07-23T00:00:00"/>
    <d v="2017-07-27T00:00:00"/>
    <x v="3"/>
    <x v="10"/>
    <x v="2"/>
    <s v="Neil Franz√∂sisch"/>
    <s v="Home Office"/>
    <s v="Rockford"/>
    <x v="0"/>
    <n v="61107"/>
    <s v="Central"/>
    <s v="OFF-BI-10000948"/>
    <x v="2"/>
    <s v="Binders"/>
    <n v="11.416"/>
    <n v="18"/>
    <n v="-6.5839999999999996"/>
    <n v="-0.98759999999999992"/>
  </r>
  <r>
    <x v="2657"/>
    <d v="2016-09-04T00:00:00"/>
    <d v="2016-09-09T00:00:00"/>
    <x v="2"/>
    <x v="0"/>
    <x v="2"/>
    <s v="Ken Black"/>
    <s v="Home Office"/>
    <s v="Medford"/>
    <x v="23"/>
    <n v="97504"/>
    <s v="West"/>
    <s v="OFF-BI-10000962"/>
    <x v="2"/>
    <s v="Binders"/>
    <n v="9.7620000000000005"/>
    <n v="9.7620000000000005"/>
    <n v="0"/>
    <n v="0"/>
  </r>
  <r>
    <x v="2658"/>
    <d v="2018-05-11T00:00:00"/>
    <d v="2018-05-12T00:00:00"/>
    <x v="0"/>
    <x v="2"/>
    <x v="1"/>
    <s v="Liz Pelletier"/>
    <s v="Consumer"/>
    <s v="Seattle"/>
    <x v="6"/>
    <n v="98103"/>
    <s v="West"/>
    <s v="OFF-BI-10000962"/>
    <x v="2"/>
    <s v="Binders"/>
    <n v="26.032"/>
    <n v="26.032"/>
    <n v="0"/>
    <n v="0"/>
  </r>
  <r>
    <x v="798"/>
    <d v="2018-08-21T00:00:00"/>
    <d v="2018-08-22T00:00:00"/>
    <x v="0"/>
    <x v="7"/>
    <x v="0"/>
    <s v="Patrick Ryan"/>
    <s v="Consumer"/>
    <s v="Oakland"/>
    <x v="1"/>
    <n v="94601"/>
    <s v="West"/>
    <s v="OFF-BI-10000962"/>
    <x v="2"/>
    <s v="Binders"/>
    <n v="117.14400000000001"/>
    <n v="117.14400000000001"/>
    <n v="0"/>
    <n v="0"/>
  </r>
  <r>
    <x v="2659"/>
    <d v="2016-05-09T00:00:00"/>
    <d v="2016-05-13T00:00:00"/>
    <x v="2"/>
    <x v="2"/>
    <x v="2"/>
    <s v="Max Engle"/>
    <s v="Corporate"/>
    <s v="Louisville"/>
    <x v="21"/>
    <n v="40214"/>
    <s v="South"/>
    <s v="OFF-BI-10000962"/>
    <x v="2"/>
    <s v="Binders"/>
    <n v="48.81"/>
    <n v="48.81"/>
    <n v="0"/>
    <n v="0"/>
  </r>
  <r>
    <x v="1315"/>
    <d v="2017-03-27T00:00:00"/>
    <d v="2017-03-31T00:00:00"/>
    <x v="3"/>
    <x v="5"/>
    <x v="2"/>
    <s v="David Smith"/>
    <s v="Home Office"/>
    <s v="Columbus"/>
    <x v="19"/>
    <n v="31907"/>
    <s v="South"/>
    <s v="OFF-BI-10000962"/>
    <x v="2"/>
    <s v="Binders"/>
    <n v="32.54"/>
    <n v="32.54"/>
    <n v="0"/>
    <n v="0"/>
  </r>
  <r>
    <x v="2660"/>
    <d v="2015-11-04T00:00:00"/>
    <d v="2015-11-10T00:00:00"/>
    <x v="1"/>
    <x v="1"/>
    <x v="2"/>
    <s v="Sam Zeldin"/>
    <s v="Home Office"/>
    <s v="New York City"/>
    <x v="5"/>
    <n v="10011"/>
    <s v="East"/>
    <s v="OFF-BI-10000962"/>
    <x v="2"/>
    <s v="Binders"/>
    <n v="52.064"/>
    <n v="52.064"/>
    <n v="0"/>
    <n v="0"/>
  </r>
  <r>
    <x v="2661"/>
    <d v="2016-09-18T00:00:00"/>
    <d v="2016-09-23T00:00:00"/>
    <x v="2"/>
    <x v="0"/>
    <x v="2"/>
    <s v="Ken Heidel"/>
    <s v="Home Office"/>
    <s v="Clinton"/>
    <x v="14"/>
    <n v="20735"/>
    <s v="East"/>
    <s v="OFF-BI-10000962"/>
    <x v="2"/>
    <s v="Binders"/>
    <n v="65.08"/>
    <n v="65.08"/>
    <n v="0"/>
    <n v="0"/>
  </r>
  <r>
    <x v="2662"/>
    <d v="2017-03-17T00:00:00"/>
    <d v="2017-03-17T00:00:00"/>
    <x v="3"/>
    <x v="5"/>
    <x v="1"/>
    <s v="Vivian Mathis"/>
    <s v="Home Office"/>
    <s v="Newark"/>
    <x v="3"/>
    <n v="19711"/>
    <s v="East"/>
    <s v="OFF-BI-10000962"/>
    <x v="2"/>
    <s v="Binders"/>
    <n v="32.54"/>
    <n v="32.54"/>
    <n v="0"/>
    <n v="0"/>
  </r>
  <r>
    <x v="2663"/>
    <d v="2016-09-05T00:00:00"/>
    <d v="2016-09-11T00:00:00"/>
    <x v="2"/>
    <x v="0"/>
    <x v="2"/>
    <s v="Cathy Armstrong"/>
    <s v="Home Office"/>
    <s v="Houston"/>
    <x v="13"/>
    <n v="77036"/>
    <s v="Central"/>
    <s v="OFF-BI-10000962"/>
    <x v="2"/>
    <s v="Binders"/>
    <n v="16.27"/>
    <n v="18"/>
    <n v="-1.7300000000000004"/>
    <n v="-0.25950000000000006"/>
  </r>
  <r>
    <x v="2664"/>
    <d v="2018-10-23T00:00:00"/>
    <d v="2018-10-28T00:00:00"/>
    <x v="0"/>
    <x v="9"/>
    <x v="2"/>
    <s v="Randy Bradley"/>
    <s v="Consumer"/>
    <s v="Austin"/>
    <x v="13"/>
    <n v="78745"/>
    <s v="Central"/>
    <s v="OFF-BI-10000962"/>
    <x v="2"/>
    <s v="Binders"/>
    <n v="9.7620000000000005"/>
    <n v="9.7620000000000005"/>
    <n v="0"/>
    <n v="0"/>
  </r>
  <r>
    <x v="2120"/>
    <d v="2017-09-20T00:00:00"/>
    <d v="2017-09-24T00:00:00"/>
    <x v="3"/>
    <x v="0"/>
    <x v="2"/>
    <s v="Greg Maxwell"/>
    <s v="Corporate"/>
    <s v="San Francisco"/>
    <x v="1"/>
    <n v="94122"/>
    <s v="West"/>
    <s v="OFF-BI-10000977"/>
    <x v="2"/>
    <s v="Binders"/>
    <n v="48.64"/>
    <n v="48.64"/>
    <n v="0"/>
    <n v="0"/>
  </r>
  <r>
    <x v="651"/>
    <d v="2018-09-23T00:00:00"/>
    <d v="2018-09-29T00:00:00"/>
    <x v="0"/>
    <x v="0"/>
    <x v="2"/>
    <s v="Duane Benoit"/>
    <s v="Home Office"/>
    <s v="Los Angeles"/>
    <x v="1"/>
    <n v="90036"/>
    <s v="West"/>
    <s v="OFF-BI-10000977"/>
    <x v="2"/>
    <s v="Binders"/>
    <n v="72.959999999999994"/>
    <n v="72.959999999999994"/>
    <n v="0"/>
    <n v="0"/>
  </r>
  <r>
    <x v="1983"/>
    <d v="2018-11-11T00:00:00"/>
    <d v="2018-11-16T00:00:00"/>
    <x v="0"/>
    <x v="1"/>
    <x v="2"/>
    <s v="Guy Armstrong"/>
    <s v="Consumer"/>
    <s v="Los Angeles"/>
    <x v="1"/>
    <n v="90036"/>
    <s v="West"/>
    <s v="OFF-BI-10000977"/>
    <x v="2"/>
    <s v="Binders"/>
    <n v="121.6"/>
    <n v="121.6"/>
    <n v="0"/>
    <n v="0"/>
  </r>
  <r>
    <x v="2665"/>
    <d v="2015-12-21T00:00:00"/>
    <d v="2015-12-28T00:00:00"/>
    <x v="1"/>
    <x v="3"/>
    <x v="2"/>
    <s v="Dennis Pardue"/>
    <s v="Home Office"/>
    <s v="Columbia"/>
    <x v="24"/>
    <n v="38401"/>
    <s v="South"/>
    <s v="OFF-BI-10000977"/>
    <x v="2"/>
    <s v="Binders"/>
    <n v="18.239999999999998"/>
    <n v="18"/>
    <n v="0.23999999999999844"/>
    <n v="3.5999999999999761E-2"/>
  </r>
  <r>
    <x v="2666"/>
    <d v="2016-12-31T00:00:00"/>
    <d v="2017-01-03T00:00:00"/>
    <x v="2"/>
    <x v="3"/>
    <x v="3"/>
    <s v="Karen Carlisle"/>
    <s v="Home Office"/>
    <s v="Henderson"/>
    <x v="21"/>
    <n v="42420"/>
    <s v="South"/>
    <s v="OFF-BI-10000977"/>
    <x v="2"/>
    <s v="Binders"/>
    <n v="364.8"/>
    <n v="364.8"/>
    <n v="0"/>
    <n v="0"/>
  </r>
  <r>
    <x v="1604"/>
    <d v="2018-06-12T00:00:00"/>
    <d v="2018-06-19T00:00:00"/>
    <x v="0"/>
    <x v="4"/>
    <x v="2"/>
    <s v="Maria Etezadi"/>
    <s v="Home Office"/>
    <s v="Columbus"/>
    <x v="19"/>
    <n v="31907"/>
    <s v="South"/>
    <s v="OFF-BI-10000977"/>
    <x v="2"/>
    <s v="Binders"/>
    <n v="91.2"/>
    <n v="91.2"/>
    <n v="0"/>
    <n v="0"/>
  </r>
  <r>
    <x v="1137"/>
    <d v="2018-10-02T00:00:00"/>
    <d v="2018-10-05T00:00:00"/>
    <x v="0"/>
    <x v="9"/>
    <x v="0"/>
    <s v="Dean percer"/>
    <s v="Home Office"/>
    <s v="Knoxville"/>
    <x v="24"/>
    <n v="37918"/>
    <s v="South"/>
    <s v="OFF-BI-10000977"/>
    <x v="2"/>
    <s v="Binders"/>
    <n v="27.36"/>
    <n v="27.36"/>
    <n v="0"/>
    <n v="0"/>
  </r>
  <r>
    <x v="2667"/>
    <d v="2015-07-20T00:00:00"/>
    <d v="2015-07-20T00:00:00"/>
    <x v="1"/>
    <x v="10"/>
    <x v="1"/>
    <s v="Scot Wooten"/>
    <s v="Consumer"/>
    <s v="Springfield"/>
    <x v="22"/>
    <n v="45503"/>
    <s v="East"/>
    <s v="OFF-BI-10000977"/>
    <x v="2"/>
    <s v="Binders"/>
    <n v="27.36"/>
    <n v="27.36"/>
    <n v="0"/>
    <n v="0"/>
  </r>
  <r>
    <x v="2668"/>
    <d v="2017-10-04T00:00:00"/>
    <d v="2017-10-08T00:00:00"/>
    <x v="3"/>
    <x v="9"/>
    <x v="2"/>
    <s v="Daniel Raglin"/>
    <s v="Corporate"/>
    <s v="Providence"/>
    <x v="4"/>
    <n v="2908"/>
    <s v="East"/>
    <s v="OFF-BI-10000977"/>
    <x v="2"/>
    <s v="Binders"/>
    <n v="30.4"/>
    <n v="30.4"/>
    <n v="0"/>
    <n v="0"/>
  </r>
  <r>
    <x v="586"/>
    <d v="2015-05-21T00:00:00"/>
    <d v="2015-05-23T00:00:00"/>
    <x v="1"/>
    <x v="2"/>
    <x v="3"/>
    <s v="Katherine Hughes"/>
    <s v="Home Office"/>
    <s v="Houston"/>
    <x v="13"/>
    <n v="77070"/>
    <s v="Central"/>
    <s v="OFF-BI-10000977"/>
    <x v="2"/>
    <s v="Binders"/>
    <n v="18.239999999999998"/>
    <n v="18"/>
    <n v="0.23999999999999844"/>
    <n v="3.5999999999999761E-2"/>
  </r>
  <r>
    <x v="2669"/>
    <d v="2016-10-23T00:00:00"/>
    <d v="2016-10-28T00:00:00"/>
    <x v="2"/>
    <x v="9"/>
    <x v="2"/>
    <s v="Craig Carroll"/>
    <s v="Home Office"/>
    <s v="Lubbock"/>
    <x v="13"/>
    <n v="79424"/>
    <s v="Central"/>
    <s v="OFF-BI-10000977"/>
    <x v="2"/>
    <s v="Binders"/>
    <n v="6.08"/>
    <n v="5"/>
    <n v="1.08"/>
    <n v="0.16200000000000001"/>
  </r>
  <r>
    <x v="1922"/>
    <d v="2017-10-15T00:00:00"/>
    <d v="2017-10-21T00:00:00"/>
    <x v="3"/>
    <x v="9"/>
    <x v="2"/>
    <s v="Cynthia Delaney"/>
    <s v="Corporate"/>
    <s v="Oklahoma City"/>
    <x v="30"/>
    <n v="73120"/>
    <s v="Central"/>
    <s v="OFF-BI-10000977"/>
    <x v="2"/>
    <s v="Binders"/>
    <n v="121.6"/>
    <n v="121.6"/>
    <n v="0"/>
    <n v="0"/>
  </r>
  <r>
    <x v="2670"/>
    <d v="2017-11-27T00:00:00"/>
    <d v="2017-11-30T00:00:00"/>
    <x v="3"/>
    <x v="1"/>
    <x v="0"/>
    <s v="Rob Williams"/>
    <s v="Corporate"/>
    <s v="Overland Park"/>
    <x v="44"/>
    <n v="66212"/>
    <s v="Central"/>
    <s v="OFF-BI-10000977"/>
    <x v="2"/>
    <s v="Binders"/>
    <n v="152"/>
    <n v="152"/>
    <n v="0"/>
    <n v="0"/>
  </r>
  <r>
    <x v="2671"/>
    <d v="2015-02-15T00:00:00"/>
    <d v="2015-02-19T00:00:00"/>
    <x v="1"/>
    <x v="11"/>
    <x v="2"/>
    <s v="Barry Franz√∂sisch"/>
    <s v="Home Office"/>
    <s v="Seattle"/>
    <x v="6"/>
    <n v="98105"/>
    <s v="West"/>
    <s v="OFF-BI-10001031"/>
    <x v="2"/>
    <s v="Binders"/>
    <n v="21.36"/>
    <n v="50"/>
    <n v="-28.64"/>
    <n v="-4.2960000000000003"/>
  </r>
  <r>
    <x v="2672"/>
    <d v="2018-03-21T00:00:00"/>
    <d v="2018-03-23T00:00:00"/>
    <x v="0"/>
    <x v="5"/>
    <x v="3"/>
    <s v="Steven Cartwright"/>
    <s v="Home Office"/>
    <s v="Los Angeles"/>
    <x v="1"/>
    <n v="90045"/>
    <s v="West"/>
    <s v="OFF-BI-10001031"/>
    <x v="2"/>
    <s v="Binders"/>
    <n v="8.5440000000000005"/>
    <n v="18"/>
    <n v="-9.4559999999999995"/>
    <n v="-1.4183999999999999"/>
  </r>
  <r>
    <x v="1093"/>
    <d v="2016-05-20T00:00:00"/>
    <d v="2016-05-24T00:00:00"/>
    <x v="2"/>
    <x v="2"/>
    <x v="2"/>
    <s v="Sheri Gordon"/>
    <s v="Home Office"/>
    <s v="Wilson"/>
    <x v="9"/>
    <n v="27893"/>
    <s v="South"/>
    <s v="OFF-BI-10001031"/>
    <x v="2"/>
    <s v="Binders"/>
    <n v="6.4080000000000004"/>
    <n v="5"/>
    <n v="1.4080000000000004"/>
    <n v="0.21120000000000005"/>
  </r>
  <r>
    <x v="2673"/>
    <d v="2017-09-06T00:00:00"/>
    <d v="2017-09-11T00:00:00"/>
    <x v="3"/>
    <x v="0"/>
    <x v="2"/>
    <s v="Karl Braun"/>
    <s v="Home Office"/>
    <s v="Thomasville"/>
    <x v="9"/>
    <n v="27360"/>
    <s v="South"/>
    <s v="OFF-BI-10001031"/>
    <x v="2"/>
    <s v="Binders"/>
    <n v="3.2040000000000002"/>
    <n v="5"/>
    <n v="-1.7959999999999998"/>
    <n v="-0.26939999999999997"/>
  </r>
  <r>
    <x v="2674"/>
    <d v="2015-11-26T00:00:00"/>
    <d v="2015-11-26T00:00:00"/>
    <x v="1"/>
    <x v="1"/>
    <x v="1"/>
    <s v="Lynn Smith"/>
    <s v="Home Office"/>
    <s v="Utica"/>
    <x v="5"/>
    <n v="13501"/>
    <s v="East"/>
    <s v="OFF-BI-10001031"/>
    <x v="2"/>
    <s v="Binders"/>
    <n v="17.088000000000001"/>
    <n v="18"/>
    <n v="-0.91199999999999903"/>
    <n v="-0.13679999999999984"/>
  </r>
  <r>
    <x v="2675"/>
    <d v="2016-12-07T00:00:00"/>
    <d v="2016-12-09T00:00:00"/>
    <x v="2"/>
    <x v="3"/>
    <x v="0"/>
    <s v="Alan Hwang"/>
    <s v="Home Office"/>
    <s v="New York City"/>
    <x v="5"/>
    <n v="10024"/>
    <s v="East"/>
    <s v="OFF-BI-10001031"/>
    <x v="2"/>
    <s v="Binders"/>
    <n v="21.36"/>
    <n v="18"/>
    <n v="3.3599999999999994"/>
    <n v="0.50399999999999989"/>
  </r>
  <r>
    <x v="208"/>
    <d v="2017-07-14T00:00:00"/>
    <d v="2017-07-18T00:00:00"/>
    <x v="3"/>
    <x v="10"/>
    <x v="3"/>
    <s v="Steven Ward"/>
    <s v="Home Office"/>
    <s v="New York City"/>
    <x v="5"/>
    <n v="10009"/>
    <s v="East"/>
    <s v="OFF-BI-10001031"/>
    <x v="2"/>
    <s v="Binders"/>
    <n v="8.5440000000000005"/>
    <n v="18"/>
    <n v="-9.4559999999999995"/>
    <n v="-1.4183999999999999"/>
  </r>
  <r>
    <x v="118"/>
    <d v="2018-10-09T00:00:00"/>
    <d v="2018-10-14T00:00:00"/>
    <x v="0"/>
    <x v="9"/>
    <x v="2"/>
    <s v="Harry Greene"/>
    <s v="Home Office"/>
    <s v="New York City"/>
    <x v="5"/>
    <n v="10024"/>
    <s v="East"/>
    <s v="OFF-BI-10001031"/>
    <x v="2"/>
    <s v="Binders"/>
    <n v="12.816000000000001"/>
    <n v="12.816000000000001"/>
    <n v="0"/>
    <n v="0"/>
  </r>
  <r>
    <x v="1589"/>
    <d v="2015-11-04T00:00:00"/>
    <d v="2015-11-11T00:00:00"/>
    <x v="1"/>
    <x v="1"/>
    <x v="2"/>
    <s v="William Brown"/>
    <s v="Home Office"/>
    <s v="Los Angeles"/>
    <x v="1"/>
    <n v="90045"/>
    <s v="West"/>
    <s v="OFF-BI-10001036"/>
    <x v="2"/>
    <s v="Binders"/>
    <n v="21.936"/>
    <n v="18"/>
    <n v="3.9359999999999999"/>
    <n v="0.59039999999999992"/>
  </r>
  <r>
    <x v="2016"/>
    <d v="2016-05-23T00:00:00"/>
    <d v="2016-05-30T00:00:00"/>
    <x v="2"/>
    <x v="2"/>
    <x v="2"/>
    <s v="Emily Burns"/>
    <s v="Home Office"/>
    <s v="Phoenix"/>
    <x v="18"/>
    <n v="85023"/>
    <s v="West"/>
    <s v="OFF-BI-10001036"/>
    <x v="2"/>
    <s v="Binders"/>
    <n v="19.193999999999999"/>
    <n v="100"/>
    <n v="-80.805999999999997"/>
    <n v="-12.120899999999999"/>
  </r>
  <r>
    <x v="2676"/>
    <d v="2017-03-13T00:00:00"/>
    <d v="2017-03-18T00:00:00"/>
    <x v="3"/>
    <x v="5"/>
    <x v="2"/>
    <s v="Dennis Bolton"/>
    <s v="Corporate"/>
    <s v="Riverside"/>
    <x v="1"/>
    <n v="92503"/>
    <s v="West"/>
    <s v="OFF-BI-10001036"/>
    <x v="2"/>
    <s v="Binders"/>
    <n v="51.183999999999997"/>
    <n v="51.183999999999997"/>
    <n v="0"/>
    <n v="0"/>
  </r>
  <r>
    <x v="566"/>
    <d v="2018-11-10T00:00:00"/>
    <d v="2018-11-11T00:00:00"/>
    <x v="0"/>
    <x v="1"/>
    <x v="0"/>
    <s v="Ann Blume"/>
    <s v="Home Office"/>
    <s v="Tucson"/>
    <x v="18"/>
    <n v="85705"/>
    <s v="West"/>
    <s v="OFF-BI-10001036"/>
    <x v="2"/>
    <s v="Binders"/>
    <n v="38.387999999999998"/>
    <n v="100"/>
    <n v="-61.612000000000002"/>
    <n v="-9.2417999999999996"/>
  </r>
  <r>
    <x v="34"/>
    <d v="2016-04-16T00:00:00"/>
    <d v="2016-04-18T00:00:00"/>
    <x v="2"/>
    <x v="8"/>
    <x v="0"/>
    <s v="Lauren Leatherbury"/>
    <s v="Home Office"/>
    <s v="Waynesboro"/>
    <x v="17"/>
    <n v="22980"/>
    <s v="South"/>
    <s v="OFF-BI-10001036"/>
    <x v="2"/>
    <s v="Binders"/>
    <n v="9.14"/>
    <n v="18"/>
    <n v="-8.86"/>
    <n v="-1.329"/>
  </r>
  <r>
    <x v="2677"/>
    <d v="2017-09-09T00:00:00"/>
    <d v="2017-09-11T00:00:00"/>
    <x v="3"/>
    <x v="0"/>
    <x v="0"/>
    <s v="Troy Staebel"/>
    <s v="Home Office"/>
    <s v="New York City"/>
    <x v="5"/>
    <n v="10024"/>
    <s v="East"/>
    <s v="OFF-BI-10001036"/>
    <x v="2"/>
    <s v="Binders"/>
    <n v="14.624000000000001"/>
    <n v="18"/>
    <n v="-3.3759999999999994"/>
    <n v="-0.50639999999999985"/>
  </r>
  <r>
    <x v="1177"/>
    <d v="2018-01-30T00:00:00"/>
    <d v="2018-02-05T00:00:00"/>
    <x v="0"/>
    <x v="6"/>
    <x v="2"/>
    <s v="Benjamin Venier"/>
    <s v="Home Office"/>
    <s v="Des Moines"/>
    <x v="38"/>
    <n v="50315"/>
    <s v="Central"/>
    <s v="OFF-BI-10001036"/>
    <x v="2"/>
    <s v="Binders"/>
    <n v="18.28"/>
    <n v="18"/>
    <n v="0.28000000000000114"/>
    <n v="4.2000000000000169E-2"/>
  </r>
  <r>
    <x v="2678"/>
    <d v="2018-04-20T00:00:00"/>
    <d v="2018-04-24T00:00:00"/>
    <x v="0"/>
    <x v="8"/>
    <x v="2"/>
    <s v="Christina VanderZanden"/>
    <s v="Home Office"/>
    <s v="Detroit"/>
    <x v="10"/>
    <n v="48234"/>
    <s v="Central"/>
    <s v="OFF-BI-10001036"/>
    <x v="2"/>
    <s v="Binders"/>
    <n v="36.56"/>
    <n v="36.56"/>
    <n v="0"/>
    <n v="0"/>
  </r>
  <r>
    <x v="1929"/>
    <d v="2015-11-22T00:00:00"/>
    <d v="2015-11-27T00:00:00"/>
    <x v="1"/>
    <x v="1"/>
    <x v="2"/>
    <s v="Ruben Ausman"/>
    <s v="Corporate"/>
    <s v="Columbus"/>
    <x v="19"/>
    <n v="31907"/>
    <s v="South"/>
    <s v="OFF-BI-10001071"/>
    <x v="2"/>
    <s v="Binders"/>
    <n v="319.89999999999998"/>
    <n v="319.89999999999998"/>
    <n v="0"/>
    <n v="0"/>
  </r>
  <r>
    <x v="1822"/>
    <d v="2015-05-21T00:00:00"/>
    <d v="2015-05-26T00:00:00"/>
    <x v="1"/>
    <x v="2"/>
    <x v="2"/>
    <s v="Frank Gastineau"/>
    <s v="Home Office"/>
    <s v="Lawrence"/>
    <x v="26"/>
    <n v="1841"/>
    <s v="East"/>
    <s v="OFF-BI-10001071"/>
    <x v="2"/>
    <s v="Binders"/>
    <n v="447.86"/>
    <n v="447.86"/>
    <n v="0"/>
    <n v="0"/>
  </r>
  <r>
    <x v="2679"/>
    <d v="2017-03-03T00:00:00"/>
    <d v="2017-03-08T00:00:00"/>
    <x v="3"/>
    <x v="5"/>
    <x v="2"/>
    <s v="Brosina Hoffman"/>
    <s v="Corporate"/>
    <s v="Newark"/>
    <x v="3"/>
    <n v="19711"/>
    <s v="East"/>
    <s v="OFF-BI-10001071"/>
    <x v="2"/>
    <s v="Binders"/>
    <n v="447.86"/>
    <n v="447.86"/>
    <n v="0"/>
    <n v="0"/>
  </r>
  <r>
    <x v="2680"/>
    <d v="2018-06-26T00:00:00"/>
    <d v="2018-06-30T00:00:00"/>
    <x v="0"/>
    <x v="4"/>
    <x v="2"/>
    <s v="Scott Cohen"/>
    <s v="Corporate"/>
    <s v="New York City"/>
    <x v="5"/>
    <n v="10009"/>
    <s v="East"/>
    <s v="OFF-BI-10001071"/>
    <x v="2"/>
    <s v="Binders"/>
    <n v="102.36799999999999"/>
    <n v="102.36799999999999"/>
    <n v="0"/>
    <n v="0"/>
  </r>
  <r>
    <x v="2681"/>
    <d v="2018-07-30T00:00:00"/>
    <d v="2018-08-02T00:00:00"/>
    <x v="0"/>
    <x v="10"/>
    <x v="0"/>
    <s v="Tony Chapman"/>
    <s v="Home Office"/>
    <s v="Lakewood"/>
    <x v="22"/>
    <n v="44107"/>
    <s v="East"/>
    <s v="OFF-BI-10001071"/>
    <x v="2"/>
    <s v="Binders"/>
    <n v="76.775999999999996"/>
    <n v="76.775999999999996"/>
    <n v="0"/>
    <n v="0"/>
  </r>
  <r>
    <x v="2682"/>
    <d v="2015-09-08T00:00:00"/>
    <d v="2015-09-13T00:00:00"/>
    <x v="1"/>
    <x v="0"/>
    <x v="3"/>
    <s v="Lisa Hazard"/>
    <s v="Home Office"/>
    <s v="Tyler"/>
    <x v="13"/>
    <n v="75701"/>
    <s v="Central"/>
    <s v="OFF-BI-10001071"/>
    <x v="2"/>
    <s v="Binders"/>
    <n v="51.183999999999997"/>
    <n v="51.183999999999997"/>
    <n v="0"/>
    <n v="0"/>
  </r>
  <r>
    <x v="2683"/>
    <d v="2018-03-05T00:00:00"/>
    <d v="2018-03-05T00:00:00"/>
    <x v="0"/>
    <x v="5"/>
    <x v="1"/>
    <s v="Julia Dunbar"/>
    <s v="Home Office"/>
    <s v="Rochester"/>
    <x v="37"/>
    <n v="55901"/>
    <s v="Central"/>
    <s v="OFF-BI-10001071"/>
    <x v="2"/>
    <s v="Binders"/>
    <n v="127.96"/>
    <n v="127.96"/>
    <n v="0"/>
    <n v="0"/>
  </r>
  <r>
    <x v="2666"/>
    <d v="2016-12-31T00:00:00"/>
    <d v="2017-01-03T00:00:00"/>
    <x v="2"/>
    <x v="3"/>
    <x v="3"/>
    <s v="Karen Carlisle"/>
    <s v="Home Office"/>
    <s v="Henderson"/>
    <x v="21"/>
    <n v="42420"/>
    <s v="South"/>
    <s v="OFF-BI-10001072"/>
    <x v="2"/>
    <s v="Binders"/>
    <n v="60.64"/>
    <n v="60.64"/>
    <n v="0"/>
    <n v="0"/>
  </r>
  <r>
    <x v="2269"/>
    <d v="2015-06-01T00:00:00"/>
    <d v="2015-06-06T00:00:00"/>
    <x v="1"/>
    <x v="4"/>
    <x v="2"/>
    <s v="Corey Roper"/>
    <s v="Home Office"/>
    <s v="Lakewood"/>
    <x v="15"/>
    <n v="8701"/>
    <s v="East"/>
    <s v="OFF-BI-10001072"/>
    <x v="2"/>
    <s v="Binders"/>
    <n v="45.48"/>
    <n v="45.48"/>
    <n v="0"/>
    <n v="0"/>
  </r>
  <r>
    <x v="1739"/>
    <d v="2017-12-03T00:00:00"/>
    <d v="2017-12-08T00:00:00"/>
    <x v="3"/>
    <x v="3"/>
    <x v="2"/>
    <s v="Caroline Jumper"/>
    <s v="Home Office"/>
    <s v="Philadelphia"/>
    <x v="12"/>
    <n v="19134"/>
    <s v="East"/>
    <s v="OFF-BI-10001072"/>
    <x v="1"/>
    <s v="Binders"/>
    <n v="18.192"/>
    <n v="18"/>
    <n v="0.19200000000000017"/>
    <n v="2.8800000000000023E-2"/>
  </r>
  <r>
    <x v="2684"/>
    <d v="2018-01-29T00:00:00"/>
    <d v="2018-02-02T00:00:00"/>
    <x v="0"/>
    <x v="6"/>
    <x v="2"/>
    <s v="Clytie Kelty"/>
    <s v="Home Office"/>
    <s v="Chicago"/>
    <x v="0"/>
    <n v="60653"/>
    <s v="Central"/>
    <s v="OFF-BI-10001072"/>
    <x v="2"/>
    <s v="Binders"/>
    <n v="12.128"/>
    <n v="12.128"/>
    <n v="0"/>
    <n v="0"/>
  </r>
  <r>
    <x v="850"/>
    <d v="2016-11-24T00:00:00"/>
    <d v="2016-11-30T00:00:00"/>
    <x v="2"/>
    <x v="1"/>
    <x v="2"/>
    <s v="Kunst Miller"/>
    <s v="Corporate"/>
    <s v="Los Angeles"/>
    <x v="1"/>
    <n v="90004"/>
    <s v="West"/>
    <s v="OFF-BI-10001078"/>
    <x v="2"/>
    <s v="Binders"/>
    <n v="25.824000000000002"/>
    <n v="25.824000000000002"/>
    <n v="0"/>
    <n v="0"/>
  </r>
  <r>
    <x v="2685"/>
    <d v="2016-11-29T00:00:00"/>
    <d v="2016-11-30T00:00:00"/>
    <x v="2"/>
    <x v="1"/>
    <x v="1"/>
    <s v="Phillina Ober"/>
    <s v="Home Office"/>
    <s v="San Francisco"/>
    <x v="1"/>
    <n v="94122"/>
    <s v="West"/>
    <s v="OFF-BI-10001078"/>
    <x v="2"/>
    <s v="Binders"/>
    <n v="4.3040000000000003"/>
    <n v="5"/>
    <n v="-0.69599999999999973"/>
    <n v="-0.10439999999999995"/>
  </r>
  <r>
    <x v="2536"/>
    <d v="2017-06-02T00:00:00"/>
    <d v="2017-06-06T00:00:00"/>
    <x v="3"/>
    <x v="4"/>
    <x v="2"/>
    <s v="Edward Hooks"/>
    <s v="Corporate"/>
    <s v="Seattle"/>
    <x v="6"/>
    <n v="98115"/>
    <s v="West"/>
    <s v="OFF-BI-10001078"/>
    <x v="2"/>
    <s v="Binders"/>
    <n v="51.648000000000003"/>
    <n v="51.648000000000003"/>
    <n v="0"/>
    <n v="0"/>
  </r>
  <r>
    <x v="712"/>
    <d v="2015-05-07T00:00:00"/>
    <d v="2015-05-12T00:00:00"/>
    <x v="1"/>
    <x v="2"/>
    <x v="2"/>
    <s v="Carol Triggs"/>
    <s v="Home Office"/>
    <s v="Lawrence"/>
    <x v="26"/>
    <n v="1841"/>
    <s v="East"/>
    <s v="OFF-BI-10001078"/>
    <x v="2"/>
    <s v="Binders"/>
    <n v="16.14"/>
    <n v="18"/>
    <n v="-1.8599999999999994"/>
    <n v="-0.27899999999999991"/>
  </r>
  <r>
    <x v="2674"/>
    <d v="2015-11-26T00:00:00"/>
    <d v="2015-11-26T00:00:00"/>
    <x v="1"/>
    <x v="1"/>
    <x v="1"/>
    <s v="Lynn Smith"/>
    <s v="Home Office"/>
    <s v="Utica"/>
    <x v="5"/>
    <n v="13501"/>
    <s v="East"/>
    <s v="OFF-BI-10001078"/>
    <x v="2"/>
    <s v="Binders"/>
    <n v="12.912000000000001"/>
    <n v="12.912000000000001"/>
    <n v="0"/>
    <n v="0"/>
  </r>
  <r>
    <x v="2686"/>
    <d v="2016-10-02T00:00:00"/>
    <d v="2016-10-06T00:00:00"/>
    <x v="2"/>
    <x v="9"/>
    <x v="2"/>
    <s v="Michael Paige"/>
    <s v="Corporate"/>
    <s v="Middletown"/>
    <x v="25"/>
    <n v="6457"/>
    <s v="East"/>
    <s v="OFF-BI-10001078"/>
    <x v="2"/>
    <s v="Binders"/>
    <n v="26.9"/>
    <n v="26.9"/>
    <n v="0"/>
    <n v="0"/>
  </r>
  <r>
    <x v="2687"/>
    <d v="2018-10-14T00:00:00"/>
    <d v="2018-10-19T00:00:00"/>
    <x v="0"/>
    <x v="9"/>
    <x v="2"/>
    <s v="Ed Ludwig"/>
    <s v="Home Office"/>
    <s v="Columbia"/>
    <x v="14"/>
    <n v="21044"/>
    <s v="East"/>
    <s v="OFF-BI-10001078"/>
    <x v="2"/>
    <s v="Binders"/>
    <n v="37.659999999999997"/>
    <n v="37.659999999999997"/>
    <n v="0"/>
    <n v="0"/>
  </r>
  <r>
    <x v="2688"/>
    <d v="2015-08-09T00:00:00"/>
    <d v="2015-08-13T00:00:00"/>
    <x v="1"/>
    <x v="7"/>
    <x v="2"/>
    <s v="Roger Demir"/>
    <s v="Home Office"/>
    <s v="Phoenix"/>
    <x v="18"/>
    <n v="85023"/>
    <s v="West"/>
    <s v="OFF-BI-10001097"/>
    <x v="2"/>
    <s v="Binders"/>
    <n v="9.3450000000000006"/>
    <n v="100"/>
    <n v="-90.655000000000001"/>
    <n v="-13.59825"/>
  </r>
  <r>
    <x v="2459"/>
    <d v="2016-09-24T00:00:00"/>
    <d v="2016-09-26T00:00:00"/>
    <x v="2"/>
    <x v="0"/>
    <x v="3"/>
    <s v="Max Engle"/>
    <s v="Home Office"/>
    <s v="Seattle"/>
    <x v="6"/>
    <n v="98105"/>
    <s v="West"/>
    <s v="OFF-BI-10001097"/>
    <x v="2"/>
    <s v="Binders"/>
    <n v="14.952"/>
    <n v="18"/>
    <n v="-3.048"/>
    <n v="-0.4572"/>
  </r>
  <r>
    <x v="2689"/>
    <d v="2016-12-24T00:00:00"/>
    <d v="2016-12-29T00:00:00"/>
    <x v="2"/>
    <x v="3"/>
    <x v="2"/>
    <s v="Kean Takahito"/>
    <s v="Home Office"/>
    <s v="Los Angeles"/>
    <x v="1"/>
    <n v="90032"/>
    <s v="West"/>
    <s v="OFF-BI-10001097"/>
    <x v="2"/>
    <s v="Binders"/>
    <n v="19.936"/>
    <n v="18"/>
    <n v="1.9359999999999999"/>
    <n v="0.29039999999999999"/>
  </r>
  <r>
    <x v="2690"/>
    <d v="2018-10-05T00:00:00"/>
    <d v="2018-10-10T00:00:00"/>
    <x v="0"/>
    <x v="9"/>
    <x v="2"/>
    <s v="Mike Pelletier"/>
    <s v="Home Office"/>
    <s v="San Francisco"/>
    <x v="1"/>
    <n v="94110"/>
    <s v="West"/>
    <s v="OFF-BI-10001097"/>
    <x v="2"/>
    <s v="Binders"/>
    <n v="19.936"/>
    <n v="18"/>
    <n v="1.9359999999999999"/>
    <n v="0.29039999999999999"/>
  </r>
  <r>
    <x v="2691"/>
    <d v="2018-12-10T00:00:00"/>
    <d v="2018-12-17T00:00:00"/>
    <x v="0"/>
    <x v="3"/>
    <x v="2"/>
    <s v="Ben Peterman"/>
    <s v="Home Office"/>
    <s v="San Diego"/>
    <x v="1"/>
    <n v="92037"/>
    <s v="West"/>
    <s v="OFF-BI-10001097"/>
    <x v="2"/>
    <s v="Binders"/>
    <n v="19.936"/>
    <n v="100"/>
    <n v="-80.063999999999993"/>
    <n v="-12.009599999999999"/>
  </r>
  <r>
    <x v="2692"/>
    <d v="2015-03-31T00:00:00"/>
    <d v="2015-04-04T00:00:00"/>
    <x v="1"/>
    <x v="5"/>
    <x v="2"/>
    <s v="Karen Bern"/>
    <s v="Home Office"/>
    <s v="Miami"/>
    <x v="8"/>
    <n v="33180"/>
    <s v="South"/>
    <s v="OFF-BI-10001097"/>
    <x v="2"/>
    <s v="Binders"/>
    <n v="1.869"/>
    <n v="5"/>
    <n v="-3.1310000000000002"/>
    <n v="-0.46965000000000001"/>
  </r>
  <r>
    <x v="2198"/>
    <d v="2018-10-27T00:00:00"/>
    <d v="2018-11-02T00:00:00"/>
    <x v="0"/>
    <x v="9"/>
    <x v="2"/>
    <s v="Nona Balk"/>
    <s v="Home Office"/>
    <s v="Tallahassee"/>
    <x v="8"/>
    <n v="32303"/>
    <s v="South"/>
    <s v="OFF-BI-10001097"/>
    <x v="2"/>
    <s v="Binders"/>
    <n v="5.6070000000000002"/>
    <n v="5"/>
    <n v="0.60700000000000021"/>
    <n v="9.1050000000000034E-2"/>
  </r>
  <r>
    <x v="160"/>
    <d v="2016-08-06T00:00:00"/>
    <d v="2016-08-10T00:00:00"/>
    <x v="2"/>
    <x v="7"/>
    <x v="2"/>
    <s v="Rachel Payne"/>
    <s v="Home Office"/>
    <s v="Houston"/>
    <x v="13"/>
    <n v="77095"/>
    <s v="Central"/>
    <s v="OFF-BI-10001097"/>
    <x v="2"/>
    <s v="Binders"/>
    <n v="6.23"/>
    <n v="5"/>
    <n v="1.2300000000000004"/>
    <n v="0.18450000000000005"/>
  </r>
  <r>
    <x v="2683"/>
    <d v="2018-03-05T00:00:00"/>
    <d v="2018-03-05T00:00:00"/>
    <x v="0"/>
    <x v="5"/>
    <x v="1"/>
    <s v="Julia Dunbar"/>
    <s v="Home Office"/>
    <s v="Rochester"/>
    <x v="37"/>
    <n v="55901"/>
    <s v="Central"/>
    <s v="OFF-BI-10001097"/>
    <x v="2"/>
    <s v="Binders"/>
    <n v="18.690000000000001"/>
    <n v="18"/>
    <n v="0.69000000000000128"/>
    <n v="0.10350000000000019"/>
  </r>
  <r>
    <x v="1903"/>
    <d v="2016-12-15T00:00:00"/>
    <d v="2016-12-22T00:00:00"/>
    <x v="2"/>
    <x v="3"/>
    <x v="2"/>
    <s v="Joseph Holt"/>
    <s v="Corporate"/>
    <s v="Seattle"/>
    <x v="6"/>
    <n v="98115"/>
    <s v="West"/>
    <s v="OFF-BI-10001098"/>
    <x v="2"/>
    <s v="Binders"/>
    <n v="51.311999999999998"/>
    <n v="51.311999999999998"/>
    <n v="0"/>
    <n v="0"/>
  </r>
  <r>
    <x v="2693"/>
    <d v="2016-12-11T00:00:00"/>
    <d v="2016-12-15T00:00:00"/>
    <x v="2"/>
    <x v="3"/>
    <x v="2"/>
    <s v="Gary Hwang"/>
    <s v="Home Office"/>
    <s v="Jacksonville"/>
    <x v="8"/>
    <n v="32216"/>
    <s v="South"/>
    <s v="OFF-BI-10001098"/>
    <x v="2"/>
    <s v="Binders"/>
    <n v="12.827999999999999"/>
    <n v="12.827999999999999"/>
    <n v="0"/>
    <n v="0"/>
  </r>
  <r>
    <x v="2694"/>
    <d v="2015-11-02T00:00:00"/>
    <d v="2015-11-06T00:00:00"/>
    <x v="1"/>
    <x v="1"/>
    <x v="2"/>
    <s v="Liz Carlisle"/>
    <s v="Home Office"/>
    <s v="Medina"/>
    <x v="22"/>
    <n v="44256"/>
    <s v="East"/>
    <s v="OFF-BI-10001098"/>
    <x v="2"/>
    <s v="Binders"/>
    <n v="19.242000000000001"/>
    <n v="18"/>
    <n v="1.2420000000000009"/>
    <n v="0.18630000000000013"/>
  </r>
  <r>
    <x v="572"/>
    <d v="2016-08-21T00:00:00"/>
    <d v="2016-08-25T00:00:00"/>
    <x v="2"/>
    <x v="7"/>
    <x v="2"/>
    <s v="Katherine Nockton"/>
    <s v="Home Office"/>
    <s v="Springfield"/>
    <x v="22"/>
    <n v="45503"/>
    <s v="East"/>
    <s v="OFF-BI-10001098"/>
    <x v="2"/>
    <s v="Binders"/>
    <n v="12.827999999999999"/>
    <n v="12.827999999999999"/>
    <n v="0"/>
    <n v="0"/>
  </r>
  <r>
    <x v="189"/>
    <d v="2016-10-03T00:00:00"/>
    <d v="2016-10-06T00:00:00"/>
    <x v="2"/>
    <x v="9"/>
    <x v="3"/>
    <s v="Bryan Mills"/>
    <s v="Corporate"/>
    <s v="Columbus"/>
    <x v="22"/>
    <n v="43229"/>
    <s v="East"/>
    <s v="OFF-BI-10001098"/>
    <x v="2"/>
    <s v="Binders"/>
    <n v="32.07"/>
    <n v="32.07"/>
    <n v="0"/>
    <n v="0"/>
  </r>
  <r>
    <x v="2695"/>
    <d v="2018-06-20T00:00:00"/>
    <d v="2018-06-26T00:00:00"/>
    <x v="0"/>
    <x v="4"/>
    <x v="2"/>
    <s v="Jeremy Ellison"/>
    <s v="Home Office"/>
    <s v="New Rochelle"/>
    <x v="5"/>
    <n v="10801"/>
    <s v="East"/>
    <s v="OFF-BI-10001098"/>
    <x v="2"/>
    <s v="Binders"/>
    <n v="51.311999999999998"/>
    <n v="51.311999999999998"/>
    <n v="0"/>
    <n v="0"/>
  </r>
  <r>
    <x v="2696"/>
    <d v="2015-07-14T00:00:00"/>
    <d v="2015-07-20T00:00:00"/>
    <x v="1"/>
    <x v="10"/>
    <x v="2"/>
    <s v="Arthur Wiediger"/>
    <s v="Home Office"/>
    <s v="Aurora"/>
    <x v="0"/>
    <n v="60505"/>
    <s v="Central"/>
    <s v="OFF-BI-10001098"/>
    <x v="2"/>
    <s v="Binders"/>
    <n v="29.931999999999999"/>
    <n v="29.931999999999999"/>
    <n v="0"/>
    <n v="0"/>
  </r>
  <r>
    <x v="2697"/>
    <d v="2018-01-15T00:00:00"/>
    <d v="2018-01-18T00:00:00"/>
    <x v="0"/>
    <x v="6"/>
    <x v="0"/>
    <s v="Tim Brockman"/>
    <s v="Home Office"/>
    <s v="Austin"/>
    <x v="13"/>
    <n v="78745"/>
    <s v="Central"/>
    <s v="OFF-BI-10001098"/>
    <x v="2"/>
    <s v="Binders"/>
    <n v="4.2759999999999998"/>
    <n v="5"/>
    <n v="-0.7240000000000002"/>
    <n v="-0.10860000000000003"/>
  </r>
  <r>
    <x v="2698"/>
    <d v="2018-08-18T00:00:00"/>
    <d v="2018-08-22T00:00:00"/>
    <x v="0"/>
    <x v="7"/>
    <x v="2"/>
    <s v="Russell Applegate"/>
    <s v="Home Office"/>
    <s v="Dallas"/>
    <x v="13"/>
    <n v="75220"/>
    <s v="Central"/>
    <s v="OFF-BI-10001098"/>
    <x v="2"/>
    <s v="Binders"/>
    <n v="21.38"/>
    <n v="18"/>
    <n v="3.379999999999999"/>
    <n v="0.50699999999999978"/>
  </r>
  <r>
    <x v="1209"/>
    <d v="2018-07-08T00:00:00"/>
    <d v="2018-07-15T00:00:00"/>
    <x v="0"/>
    <x v="10"/>
    <x v="2"/>
    <s v="Jenna Caffey"/>
    <s v="Home Office"/>
    <s v="Kent"/>
    <x v="6"/>
    <n v="98031"/>
    <s v="West"/>
    <s v="OFF-BI-10001107"/>
    <x v="2"/>
    <s v="Binders"/>
    <n v="23.167999999999999"/>
    <n v="18"/>
    <n v="5.1679999999999993"/>
    <n v="0.77519999999999989"/>
  </r>
  <r>
    <x v="759"/>
    <d v="2018-10-01T00:00:00"/>
    <d v="2018-10-08T00:00:00"/>
    <x v="0"/>
    <x v="9"/>
    <x v="2"/>
    <s v="Ellis Ballard"/>
    <s v="Home Office"/>
    <s v="Seattle"/>
    <x v="6"/>
    <n v="98105"/>
    <s v="West"/>
    <s v="OFF-BI-10001107"/>
    <x v="2"/>
    <s v="Binders"/>
    <n v="81.087999999999994"/>
    <n v="81.087999999999994"/>
    <n v="0"/>
    <n v="0"/>
  </r>
  <r>
    <x v="2699"/>
    <d v="2016-12-05T00:00:00"/>
    <d v="2016-12-09T00:00:00"/>
    <x v="2"/>
    <x v="3"/>
    <x v="3"/>
    <s v="Scot Wooten"/>
    <s v="Corporate"/>
    <s v="Philadelphia"/>
    <x v="12"/>
    <n v="19140"/>
    <s v="East"/>
    <s v="OFF-BI-10001107"/>
    <x v="2"/>
    <s v="Binders"/>
    <n v="26.064"/>
    <n v="26.064"/>
    <n v="0"/>
    <n v="0"/>
  </r>
  <r>
    <x v="2700"/>
    <d v="2015-11-18T00:00:00"/>
    <d v="2015-11-25T00:00:00"/>
    <x v="1"/>
    <x v="1"/>
    <x v="2"/>
    <s v="Ann Blume"/>
    <s v="Home Office"/>
    <s v="Chicago"/>
    <x v="0"/>
    <n v="60623"/>
    <s v="Central"/>
    <s v="OFF-BI-10001107"/>
    <x v="2"/>
    <s v="Binders"/>
    <n v="14.48"/>
    <n v="14.48"/>
    <n v="0"/>
    <n v="0"/>
  </r>
  <r>
    <x v="2701"/>
    <d v="2016-06-19T00:00:00"/>
    <d v="2016-06-23T00:00:00"/>
    <x v="2"/>
    <x v="4"/>
    <x v="2"/>
    <s v="Maria Etezadi"/>
    <s v="Home Office"/>
    <s v="Dallas"/>
    <x v="13"/>
    <n v="75081"/>
    <s v="Central"/>
    <s v="OFF-BI-10001107"/>
    <x v="2"/>
    <s v="Binders"/>
    <n v="5.7919999999999998"/>
    <n v="5"/>
    <n v="0.79199999999999982"/>
    <n v="0.11879999999999996"/>
  </r>
  <r>
    <x v="2702"/>
    <d v="2017-12-02T00:00:00"/>
    <d v="2017-12-06T00:00:00"/>
    <x v="3"/>
    <x v="3"/>
    <x v="2"/>
    <s v="Pauline Webber"/>
    <s v="Corporate"/>
    <s v="Marion"/>
    <x v="38"/>
    <n v="52302"/>
    <s v="Central"/>
    <s v="OFF-BI-10001107"/>
    <x v="2"/>
    <s v="Binders"/>
    <n v="115.84"/>
    <n v="115.84"/>
    <n v="0"/>
    <n v="0"/>
  </r>
  <r>
    <x v="2625"/>
    <d v="2018-04-16T00:00:00"/>
    <d v="2018-04-22T00:00:00"/>
    <x v="0"/>
    <x v="8"/>
    <x v="2"/>
    <s v="Natalie DeCherney"/>
    <s v="Home Office"/>
    <s v="Houston"/>
    <x v="13"/>
    <n v="77095"/>
    <s v="Central"/>
    <s v="OFF-BI-10001107"/>
    <x v="2"/>
    <s v="Binders"/>
    <n v="2.8959999999999999"/>
    <n v="5"/>
    <n v="-2.1040000000000001"/>
    <n v="-0.31559999999999999"/>
  </r>
  <r>
    <x v="2703"/>
    <d v="2015-06-21T00:00:00"/>
    <d v="2015-06-21T00:00:00"/>
    <x v="1"/>
    <x v="4"/>
    <x v="1"/>
    <s v="Stewart Visinsky"/>
    <s v="Home Office"/>
    <s v="Pueblo"/>
    <x v="7"/>
    <n v="81001"/>
    <s v="West"/>
    <s v="OFF-BI-10001116"/>
    <x v="2"/>
    <s v="Binders"/>
    <n v="11.087999999999999"/>
    <n v="18"/>
    <n v="-6.9120000000000008"/>
    <n v="-1.0368000000000002"/>
  </r>
  <r>
    <x v="2704"/>
    <d v="2018-11-18T00:00:00"/>
    <d v="2018-11-21T00:00:00"/>
    <x v="0"/>
    <x v="1"/>
    <x v="0"/>
    <s v="Christina DeMoss"/>
    <s v="Home Office"/>
    <s v="Seattle"/>
    <x v="6"/>
    <n v="98105"/>
    <s v="West"/>
    <s v="OFF-BI-10001116"/>
    <x v="2"/>
    <s v="Binders"/>
    <n v="8.4480000000000004"/>
    <n v="18"/>
    <n v="-9.5519999999999996"/>
    <n v="-1.4327999999999999"/>
  </r>
  <r>
    <x v="2705"/>
    <d v="2016-09-25T00:00:00"/>
    <d v="2016-10-02T00:00:00"/>
    <x v="2"/>
    <x v="0"/>
    <x v="2"/>
    <s v="Marina Lichtenstein"/>
    <s v="Home Office"/>
    <s v="Murfreesboro"/>
    <x v="24"/>
    <n v="37130"/>
    <s v="South"/>
    <s v="OFF-BI-10001116"/>
    <x v="2"/>
    <s v="Binders"/>
    <n v="6.3360000000000003"/>
    <n v="5"/>
    <n v="1.3360000000000003"/>
    <n v="0.20040000000000005"/>
  </r>
  <r>
    <x v="1437"/>
    <d v="2015-08-24T00:00:00"/>
    <d v="2015-08-26T00:00:00"/>
    <x v="1"/>
    <x v="7"/>
    <x v="0"/>
    <s v="Jennifer Patt"/>
    <s v="Home Office"/>
    <s v="Oceanside"/>
    <x v="5"/>
    <n v="11572"/>
    <s v="East"/>
    <s v="OFF-BI-10001116"/>
    <x v="2"/>
    <s v="Binders"/>
    <n v="12.672000000000001"/>
    <n v="12.672000000000001"/>
    <n v="0"/>
    <n v="0"/>
  </r>
  <r>
    <x v="2706"/>
    <d v="2016-11-05T00:00:00"/>
    <d v="2016-11-11T00:00:00"/>
    <x v="2"/>
    <x v="1"/>
    <x v="2"/>
    <s v="Grant Thornton"/>
    <s v="Home Office"/>
    <s v="New York City"/>
    <x v="5"/>
    <n v="10009"/>
    <s v="East"/>
    <s v="OFF-BI-10001116"/>
    <x v="2"/>
    <s v="Binders"/>
    <n v="25.344000000000001"/>
    <n v="25.344000000000001"/>
    <n v="0"/>
    <n v="0"/>
  </r>
  <r>
    <x v="2116"/>
    <d v="2017-07-21T00:00:00"/>
    <d v="2017-07-21T00:00:00"/>
    <x v="3"/>
    <x v="10"/>
    <x v="1"/>
    <s v="Jason Gross"/>
    <s v="Home Office"/>
    <s v="Newark"/>
    <x v="22"/>
    <n v="43055"/>
    <s v="East"/>
    <s v="OFF-BI-10001116"/>
    <x v="2"/>
    <s v="Binders"/>
    <n v="11.087999999999999"/>
    <n v="18"/>
    <n v="-6.9120000000000008"/>
    <n v="-1.0368000000000002"/>
  </r>
  <r>
    <x v="2707"/>
    <d v="2018-12-09T00:00:00"/>
    <d v="2018-12-15T00:00:00"/>
    <x v="0"/>
    <x v="3"/>
    <x v="2"/>
    <s v="Roger Demir"/>
    <s v="Home Office"/>
    <s v="Philadelphia"/>
    <x v="12"/>
    <n v="19134"/>
    <s v="East"/>
    <s v="OFF-BI-10001116"/>
    <x v="2"/>
    <s v="Binders"/>
    <n v="11.087999999999999"/>
    <n v="18"/>
    <n v="-6.9120000000000008"/>
    <n v="-1.0368000000000002"/>
  </r>
  <r>
    <x v="1900"/>
    <d v="2017-09-01T00:00:00"/>
    <d v="2017-09-05T00:00:00"/>
    <x v="3"/>
    <x v="0"/>
    <x v="2"/>
    <s v="Joseph Airdo"/>
    <s v="Corporate"/>
    <s v="Detroit"/>
    <x v="10"/>
    <n v="48227"/>
    <s v="Central"/>
    <s v="OFF-BI-10001116"/>
    <x v="2"/>
    <s v="Binders"/>
    <n v="26.4"/>
    <n v="26.4"/>
    <n v="0"/>
    <n v="0"/>
  </r>
  <r>
    <x v="2195"/>
    <d v="2018-12-25T00:00:00"/>
    <d v="2019-01-01T00:00:00"/>
    <x v="0"/>
    <x v="3"/>
    <x v="2"/>
    <s v="Guy Armstrong"/>
    <s v="Home Office"/>
    <s v="Dallas"/>
    <x v="13"/>
    <n v="75081"/>
    <s v="Central"/>
    <s v="OFF-BI-10001116"/>
    <x v="2"/>
    <s v="Binders"/>
    <n v="3.1680000000000001"/>
    <n v="5"/>
    <n v="-1.8319999999999999"/>
    <n v="-0.27479999999999999"/>
  </r>
  <r>
    <x v="2273"/>
    <d v="2017-10-21T00:00:00"/>
    <d v="2017-10-26T00:00:00"/>
    <x v="3"/>
    <x v="9"/>
    <x v="3"/>
    <s v="Dennis Pardue"/>
    <s v="Home Office"/>
    <s v="North Las Vegas"/>
    <x v="27"/>
    <n v="89031"/>
    <s v="West"/>
    <s v="OFF-BI-10001120"/>
    <x v="1"/>
    <s v="Binders"/>
    <n v="4535.9759999999997"/>
    <n v="3535.9759999999997"/>
    <n v="1000"/>
    <n v="150"/>
  </r>
  <r>
    <x v="2572"/>
    <d v="2015-09-23T00:00:00"/>
    <d v="2015-09-28T00:00:00"/>
    <x v="1"/>
    <x v="0"/>
    <x v="2"/>
    <s v="Sanjit Chand"/>
    <s v="Home Office"/>
    <s v="Minneapolis"/>
    <x v="37"/>
    <n v="55407"/>
    <s v="Central"/>
    <s v="OFF-BI-10001120"/>
    <x v="2"/>
    <s v="Binders"/>
    <n v="9449.9500000000007"/>
    <n v="8449.9500000000007"/>
    <n v="1000"/>
    <n v="150"/>
  </r>
  <r>
    <x v="2708"/>
    <d v="2018-12-07T00:00:00"/>
    <d v="2018-12-13T00:00:00"/>
    <x v="0"/>
    <x v="3"/>
    <x v="2"/>
    <s v="Henry Goldwyn"/>
    <s v="Corporate"/>
    <s v="Chicago"/>
    <x v="0"/>
    <n v="60653"/>
    <s v="Central"/>
    <s v="OFF-BI-10001120"/>
    <x v="2"/>
    <s v="Binders"/>
    <n v="1889.99"/>
    <n v="1889.99"/>
    <n v="0"/>
    <n v="0"/>
  </r>
  <r>
    <x v="2709"/>
    <d v="2015-12-08T00:00:00"/>
    <d v="2015-12-13T00:00:00"/>
    <x v="1"/>
    <x v="3"/>
    <x v="2"/>
    <s v="Tim Brockman"/>
    <s v="Home Office"/>
    <s v="Salem"/>
    <x v="23"/>
    <n v="97301"/>
    <s v="West"/>
    <s v="OFF-BI-10001132"/>
    <x v="2"/>
    <s v="Binders"/>
    <n v="6.4560000000000004"/>
    <n v="5"/>
    <n v="1.4560000000000004"/>
    <n v="0.21840000000000007"/>
  </r>
  <r>
    <x v="551"/>
    <d v="2016-06-26T00:00:00"/>
    <d v="2016-06-30T00:00:00"/>
    <x v="2"/>
    <x v="4"/>
    <x v="2"/>
    <s v="Sue Ann Reed"/>
    <s v="Corporate"/>
    <s v="Richmond"/>
    <x v="17"/>
    <n v="23223"/>
    <s v="South"/>
    <s v="OFF-BI-10001132"/>
    <x v="2"/>
    <s v="Binders"/>
    <n v="43.04"/>
    <n v="43.04"/>
    <n v="0"/>
    <n v="0"/>
  </r>
  <r>
    <x v="2710"/>
    <d v="2018-09-19T00:00:00"/>
    <d v="2018-09-19T00:00:00"/>
    <x v="0"/>
    <x v="0"/>
    <x v="1"/>
    <s v="Frank Gastineau"/>
    <s v="Home Office"/>
    <s v="Philadelphia"/>
    <x v="12"/>
    <n v="19120"/>
    <s v="East"/>
    <s v="OFF-BI-10001132"/>
    <x v="2"/>
    <s v="Binders"/>
    <n v="4.8419999999999996"/>
    <n v="5"/>
    <n v="-0.15800000000000036"/>
    <n v="-2.3700000000000054E-2"/>
  </r>
  <r>
    <x v="2711"/>
    <d v="2017-09-02T00:00:00"/>
    <d v="2017-09-07T00:00:00"/>
    <x v="3"/>
    <x v="0"/>
    <x v="3"/>
    <s v="Ross DeVincentis"/>
    <s v="Home Office"/>
    <s v="Houston"/>
    <x v="13"/>
    <n v="77070"/>
    <s v="Central"/>
    <s v="OFF-BI-10001132"/>
    <x v="2"/>
    <s v="Binders"/>
    <n v="8.6080000000000005"/>
    <n v="18"/>
    <n v="-9.3919999999999995"/>
    <n v="-1.4087999999999998"/>
  </r>
  <r>
    <x v="2712"/>
    <d v="2017-03-19T00:00:00"/>
    <d v="2017-03-24T00:00:00"/>
    <x v="3"/>
    <x v="5"/>
    <x v="2"/>
    <s v="Corey Catlett"/>
    <s v="Home Office"/>
    <s v="Nashville"/>
    <x v="24"/>
    <n v="37211"/>
    <s v="South"/>
    <s v="OFF-BI-10001153"/>
    <x v="2"/>
    <s v="Binders"/>
    <n v="31.085999999999999"/>
    <n v="31.085999999999999"/>
    <n v="0"/>
    <n v="0"/>
  </r>
  <r>
    <x v="2599"/>
    <d v="2018-03-31T00:00:00"/>
    <d v="2018-04-02T00:00:00"/>
    <x v="0"/>
    <x v="5"/>
    <x v="3"/>
    <s v="Jim Epp"/>
    <s v="Home Office"/>
    <s v="Atlanta"/>
    <x v="19"/>
    <n v="30318"/>
    <s v="South"/>
    <s v="OFF-BI-10001153"/>
    <x v="2"/>
    <s v="Binders"/>
    <n v="34.54"/>
    <n v="34.54"/>
    <n v="0"/>
    <n v="0"/>
  </r>
  <r>
    <x v="2713"/>
    <d v="2017-04-25T00:00:00"/>
    <d v="2017-04-29T00:00:00"/>
    <x v="3"/>
    <x v="8"/>
    <x v="3"/>
    <s v="John Lucas"/>
    <s v="Home Office"/>
    <s v="Philadelphia"/>
    <x v="12"/>
    <n v="19134"/>
    <s v="East"/>
    <s v="OFF-BI-10001153"/>
    <x v="1"/>
    <s v="Binders"/>
    <n v="20.724"/>
    <n v="18"/>
    <n v="2.7240000000000002"/>
    <n v="0.40860000000000002"/>
  </r>
  <r>
    <x v="2714"/>
    <d v="2018-10-12T00:00:00"/>
    <d v="2018-10-14T00:00:00"/>
    <x v="0"/>
    <x v="9"/>
    <x v="0"/>
    <s v="Neil Knudson"/>
    <s v="Home Office"/>
    <s v="San Francisco"/>
    <x v="1"/>
    <n v="94110"/>
    <s v="West"/>
    <s v="OFF-BI-10001191"/>
    <x v="2"/>
    <s v="Binders"/>
    <n v="101.84"/>
    <n v="101.84"/>
    <n v="0"/>
    <n v="0"/>
  </r>
  <r>
    <x v="2374"/>
    <d v="2018-11-21T00:00:00"/>
    <d v="2018-11-25T00:00:00"/>
    <x v="0"/>
    <x v="1"/>
    <x v="2"/>
    <s v="Patrick Jones"/>
    <s v="Corporate"/>
    <s v="San Francisco"/>
    <x v="1"/>
    <n v="94122"/>
    <s v="West"/>
    <s v="OFF-BI-10001191"/>
    <x v="2"/>
    <s v="Binders"/>
    <n v="40.735999999999997"/>
    <n v="40.735999999999997"/>
    <n v="0"/>
    <n v="0"/>
  </r>
  <r>
    <x v="269"/>
    <d v="2015-12-19T00:00:00"/>
    <d v="2015-12-21T00:00:00"/>
    <x v="1"/>
    <x v="3"/>
    <x v="3"/>
    <s v="Irene Maddox"/>
    <s v="Home Office"/>
    <s v="Florence"/>
    <x v="36"/>
    <n v="35630"/>
    <s v="South"/>
    <s v="OFF-BI-10001191"/>
    <x v="2"/>
    <s v="Binders"/>
    <n v="152.76"/>
    <n v="100"/>
    <n v="52.759999999999991"/>
    <n v="7.9139999999999979"/>
  </r>
  <r>
    <x v="2715"/>
    <d v="2017-10-28T00:00:00"/>
    <d v="2017-11-02T00:00:00"/>
    <x v="3"/>
    <x v="9"/>
    <x v="2"/>
    <s v="Emily Phan"/>
    <s v="Home Office"/>
    <s v="Tampa"/>
    <x v="8"/>
    <n v="33614"/>
    <s v="South"/>
    <s v="OFF-BI-10001191"/>
    <x v="2"/>
    <s v="Binders"/>
    <n v="38.19"/>
    <n v="38.19"/>
    <n v="0"/>
    <n v="0"/>
  </r>
  <r>
    <x v="2716"/>
    <d v="2018-03-28T00:00:00"/>
    <d v="2018-04-02T00:00:00"/>
    <x v="0"/>
    <x v="5"/>
    <x v="2"/>
    <s v="Cyma Kinney"/>
    <s v="Corporate"/>
    <s v="Jacksonville"/>
    <x v="8"/>
    <n v="32216"/>
    <s v="South"/>
    <s v="OFF-BI-10001191"/>
    <x v="2"/>
    <s v="Binders"/>
    <n v="68.742000000000004"/>
    <n v="68.742000000000004"/>
    <n v="0"/>
    <n v="0"/>
  </r>
  <r>
    <x v="2717"/>
    <d v="2017-11-10T00:00:00"/>
    <d v="2017-11-14T00:00:00"/>
    <x v="3"/>
    <x v="1"/>
    <x v="2"/>
    <s v="Sally Hughsby"/>
    <s v="Home Office"/>
    <s v="New York City"/>
    <x v="5"/>
    <n v="10011"/>
    <s v="East"/>
    <s v="OFF-BI-10001191"/>
    <x v="1"/>
    <s v="Binders"/>
    <n v="20.367999999999999"/>
    <n v="18"/>
    <n v="2.3679999999999986"/>
    <n v="0.35519999999999979"/>
  </r>
  <r>
    <x v="1165"/>
    <d v="2015-03-19T00:00:00"/>
    <d v="2015-03-21T00:00:00"/>
    <x v="1"/>
    <x v="5"/>
    <x v="0"/>
    <s v="Matt Connell"/>
    <s v="Home Office"/>
    <s v="Lakeland"/>
    <x v="8"/>
    <n v="33801"/>
    <s v="South"/>
    <s v="OFF-BI-10001196"/>
    <x v="2"/>
    <s v="Binders"/>
    <n v="33.57"/>
    <n v="33.57"/>
    <n v="0"/>
    <n v="0"/>
  </r>
  <r>
    <x v="2189"/>
    <d v="2018-11-27T00:00:00"/>
    <d v="2018-11-30T00:00:00"/>
    <x v="0"/>
    <x v="1"/>
    <x v="3"/>
    <s v="Resi P√∂lking"/>
    <s v="Consumer"/>
    <s v="New York City"/>
    <x v="5"/>
    <n v="10011"/>
    <s v="East"/>
    <s v="OFF-BI-10001196"/>
    <x v="2"/>
    <s v="Binders"/>
    <n v="107.42400000000001"/>
    <n v="107.42400000000001"/>
    <n v="0"/>
    <n v="0"/>
  </r>
  <r>
    <x v="2718"/>
    <d v="2015-02-06T00:00:00"/>
    <d v="2015-02-10T00:00:00"/>
    <x v="1"/>
    <x v="11"/>
    <x v="3"/>
    <s v="Delfina Latchford"/>
    <s v="Home Office"/>
    <s v="Romeoville"/>
    <x v="0"/>
    <n v="60441"/>
    <s v="Central"/>
    <s v="OFF-BI-10001196"/>
    <x v="2"/>
    <s v="Binders"/>
    <n v="8.952"/>
    <n v="18"/>
    <n v="-9.048"/>
    <n v="-1.3572"/>
  </r>
  <r>
    <x v="2614"/>
    <d v="2018-01-21T00:00:00"/>
    <d v="2018-01-27T00:00:00"/>
    <x v="0"/>
    <x v="6"/>
    <x v="2"/>
    <s v="Mick Hernandez"/>
    <s v="Home Office"/>
    <s v="Jackson"/>
    <x v="10"/>
    <n v="49201"/>
    <s v="Central"/>
    <s v="OFF-BI-10001196"/>
    <x v="2"/>
    <s v="Binders"/>
    <n v="89.52"/>
    <n v="89.52"/>
    <n v="0"/>
    <n v="0"/>
  </r>
  <r>
    <x v="2719"/>
    <d v="2016-08-27T00:00:00"/>
    <d v="2016-08-31T00:00:00"/>
    <x v="2"/>
    <x v="7"/>
    <x v="2"/>
    <s v="Chad Cunningham"/>
    <s v="Home Office"/>
    <s v="Los Angeles"/>
    <x v="1"/>
    <n v="90045"/>
    <s v="West"/>
    <s v="OFF-BI-10001249"/>
    <x v="2"/>
    <s v="Binders"/>
    <n v="5.1040000000000001"/>
    <n v="100"/>
    <n v="-94.896000000000001"/>
    <n v="-14.234399999999999"/>
  </r>
  <r>
    <x v="1655"/>
    <d v="2017-09-15T00:00:00"/>
    <d v="2017-09-20T00:00:00"/>
    <x v="3"/>
    <x v="0"/>
    <x v="2"/>
    <s v="Justin Deggeller"/>
    <s v="Home Office"/>
    <s v="Twin Falls"/>
    <x v="40"/>
    <n v="83301"/>
    <s v="West"/>
    <s v="OFF-BI-10001249"/>
    <x v="1"/>
    <s v="Binders"/>
    <n v="20.416"/>
    <n v="18"/>
    <n v="2.4160000000000004"/>
    <n v="0.36240000000000006"/>
  </r>
  <r>
    <x v="2471"/>
    <d v="2016-06-13T00:00:00"/>
    <d v="2016-06-19T00:00:00"/>
    <x v="2"/>
    <x v="4"/>
    <x v="2"/>
    <s v="Dave Hallsten"/>
    <s v="Home Office"/>
    <s v="Decatur"/>
    <x v="36"/>
    <n v="35601"/>
    <s v="South"/>
    <s v="OFF-BI-10001249"/>
    <x v="2"/>
    <s v="Binders"/>
    <n v="19.14"/>
    <n v="100"/>
    <n v="-80.86"/>
    <n v="-12.129"/>
  </r>
  <r>
    <x v="2720"/>
    <d v="2016-09-04T00:00:00"/>
    <d v="2016-09-08T00:00:00"/>
    <x v="2"/>
    <x v="0"/>
    <x v="2"/>
    <s v="Shaun Chance"/>
    <s v="Home Office"/>
    <s v="Philadelphia"/>
    <x v="12"/>
    <n v="19140"/>
    <s v="East"/>
    <s v="OFF-BI-10001249"/>
    <x v="2"/>
    <s v="Binders"/>
    <n v="7.6559999999999997"/>
    <n v="18"/>
    <n v="-10.344000000000001"/>
    <n v="-1.5516000000000001"/>
  </r>
  <r>
    <x v="2721"/>
    <d v="2015-05-19T00:00:00"/>
    <d v="2015-05-23T00:00:00"/>
    <x v="1"/>
    <x v="2"/>
    <x v="2"/>
    <s v="John Huston"/>
    <s v="Home Office"/>
    <s v="Midland"/>
    <x v="10"/>
    <n v="48640"/>
    <s v="Central"/>
    <s v="OFF-BI-10001249"/>
    <x v="2"/>
    <s v="Binders"/>
    <n v="57.42"/>
    <n v="57.42"/>
    <n v="0"/>
    <n v="0"/>
  </r>
  <r>
    <x v="2722"/>
    <d v="2015-09-07T00:00:00"/>
    <d v="2015-09-14T00:00:00"/>
    <x v="1"/>
    <x v="0"/>
    <x v="2"/>
    <s v="Shahid Shariari"/>
    <s v="Home Office"/>
    <s v="Oswego"/>
    <x v="0"/>
    <n v="60543"/>
    <s v="Central"/>
    <s v="OFF-BI-10001249"/>
    <x v="2"/>
    <s v="Binders"/>
    <n v="3.8279999999999998"/>
    <n v="5"/>
    <n v="-1.1720000000000002"/>
    <n v="-0.17580000000000001"/>
  </r>
  <r>
    <x v="2723"/>
    <d v="2015-12-14T00:00:00"/>
    <d v="2015-12-19T00:00:00"/>
    <x v="1"/>
    <x v="3"/>
    <x v="2"/>
    <s v="Joy Daniels"/>
    <s v="Home Office"/>
    <s v="Chicago"/>
    <x v="0"/>
    <n v="60610"/>
    <s v="Central"/>
    <s v="OFF-BI-10001249"/>
    <x v="2"/>
    <s v="Binders"/>
    <n v="5.1040000000000001"/>
    <n v="5"/>
    <n v="0.10400000000000009"/>
    <n v="1.5600000000000013E-2"/>
  </r>
  <r>
    <x v="525"/>
    <d v="2016-05-24T00:00:00"/>
    <d v="2016-05-26T00:00:00"/>
    <x v="2"/>
    <x v="2"/>
    <x v="3"/>
    <s v="Vivek Sundaresam"/>
    <s v="Home Office"/>
    <s v="Naperville"/>
    <x v="0"/>
    <n v="60540"/>
    <s v="Central"/>
    <s v="OFF-BI-10001249"/>
    <x v="2"/>
    <s v="Binders"/>
    <n v="7.6559999999999997"/>
    <n v="18"/>
    <n v="-10.344000000000001"/>
    <n v="-1.5516000000000001"/>
  </r>
  <r>
    <x v="2724"/>
    <d v="2016-10-19T00:00:00"/>
    <d v="2016-10-24T00:00:00"/>
    <x v="2"/>
    <x v="9"/>
    <x v="2"/>
    <s v="Nicole Hansen"/>
    <s v="Home Office"/>
    <s v="Detroit"/>
    <x v="10"/>
    <n v="48227"/>
    <s v="Central"/>
    <s v="OFF-BI-10001249"/>
    <x v="2"/>
    <s v="Binders"/>
    <n v="38.28"/>
    <n v="38.28"/>
    <n v="0"/>
    <n v="0"/>
  </r>
  <r>
    <x v="2725"/>
    <d v="2017-09-24T00:00:00"/>
    <d v="2017-09-30T00:00:00"/>
    <x v="3"/>
    <x v="0"/>
    <x v="2"/>
    <s v="Benjamin Patterson"/>
    <s v="Home Office"/>
    <s v="Broken Arrow"/>
    <x v="30"/>
    <n v="74012"/>
    <s v="Central"/>
    <s v="OFF-BI-10001249"/>
    <x v="1"/>
    <s v="Binders"/>
    <n v="6.38"/>
    <n v="5"/>
    <n v="1.38"/>
    <n v="0.20699999999999999"/>
  </r>
  <r>
    <x v="2726"/>
    <d v="2017-12-08T00:00:00"/>
    <d v="2017-12-12T00:00:00"/>
    <x v="3"/>
    <x v="3"/>
    <x v="2"/>
    <s v="Julie Prescott"/>
    <s v="Corporate"/>
    <s v="Columbus"/>
    <x v="22"/>
    <n v="43229"/>
    <s v="East"/>
    <s v="OFF-BI-10001267"/>
    <x v="2"/>
    <s v="Binders"/>
    <n v="12.957000000000001"/>
    <n v="12.957000000000001"/>
    <n v="0"/>
    <n v="0"/>
  </r>
  <r>
    <x v="2727"/>
    <d v="2017-12-23T00:00:00"/>
    <d v="2017-12-28T00:00:00"/>
    <x v="3"/>
    <x v="3"/>
    <x v="2"/>
    <s v="Neoma Murray"/>
    <s v="Home Office"/>
    <s v="Bowling Green"/>
    <x v="22"/>
    <n v="43402"/>
    <s v="East"/>
    <s v="OFF-BI-10001267"/>
    <x v="1"/>
    <s v="Binders"/>
    <n v="5.5529999999999999"/>
    <n v="5"/>
    <n v="0.55299999999999994"/>
    <n v="8.2949999999999982E-2"/>
  </r>
  <r>
    <x v="2405"/>
    <d v="2015-11-11T00:00:00"/>
    <d v="2015-11-15T00:00:00"/>
    <x v="1"/>
    <x v="1"/>
    <x v="2"/>
    <s v="Karen Daniels"/>
    <s v="Home Office"/>
    <s v="Houston"/>
    <x v="13"/>
    <n v="77095"/>
    <s v="Central"/>
    <s v="OFF-BI-10001267"/>
    <x v="2"/>
    <s v="Binders"/>
    <n v="1.234"/>
    <n v="0.8"/>
    <n v="0.43399999999999994"/>
    <n v="6.5099999999999991E-2"/>
  </r>
  <r>
    <x v="1791"/>
    <d v="2018-05-18T00:00:00"/>
    <d v="2018-05-22T00:00:00"/>
    <x v="0"/>
    <x v="2"/>
    <x v="3"/>
    <s v="Paul Prost"/>
    <s v="Home Office"/>
    <s v="Springfield"/>
    <x v="20"/>
    <n v="65807"/>
    <s v="Central"/>
    <s v="OFF-BI-10001267"/>
    <x v="2"/>
    <s v="Binders"/>
    <n v="43.19"/>
    <n v="43.19"/>
    <n v="0"/>
    <n v="0"/>
  </r>
  <r>
    <x v="2023"/>
    <d v="2016-01-05T00:00:00"/>
    <d v="2016-01-10T00:00:00"/>
    <x v="2"/>
    <x v="6"/>
    <x v="2"/>
    <s v="James Lanier"/>
    <s v="Home Office"/>
    <s v="San Francisco"/>
    <x v="1"/>
    <n v="94110"/>
    <s v="West"/>
    <s v="OFF-BI-10001294"/>
    <x v="2"/>
    <s v="Binders"/>
    <n v="56.16"/>
    <n v="56.16"/>
    <n v="0"/>
    <n v="0"/>
  </r>
  <r>
    <x v="2728"/>
    <d v="2017-11-07T00:00:00"/>
    <d v="2017-11-09T00:00:00"/>
    <x v="3"/>
    <x v="1"/>
    <x v="0"/>
    <s v="Eudokia Martin"/>
    <s v="Home Office"/>
    <s v="Los Angeles"/>
    <x v="1"/>
    <n v="90036"/>
    <s v="West"/>
    <s v="OFF-BI-10001294"/>
    <x v="2"/>
    <s v="Binders"/>
    <n v="37.44"/>
    <n v="37.44"/>
    <n v="0"/>
    <n v="0"/>
  </r>
  <r>
    <x v="2729"/>
    <d v="2018-04-01T00:00:00"/>
    <d v="2018-04-05T00:00:00"/>
    <x v="0"/>
    <x v="8"/>
    <x v="2"/>
    <s v="Maribeth Schnelling"/>
    <s v="Consumer"/>
    <s v="San Francisco"/>
    <x v="1"/>
    <n v="94110"/>
    <s v="West"/>
    <s v="OFF-BI-10001294"/>
    <x v="2"/>
    <s v="Binders"/>
    <n v="121.68"/>
    <n v="121.68"/>
    <n v="0"/>
    <n v="0"/>
  </r>
  <r>
    <x v="2730"/>
    <d v="2015-05-04T00:00:00"/>
    <d v="2015-05-08T00:00:00"/>
    <x v="1"/>
    <x v="2"/>
    <x v="2"/>
    <s v="Paul MacIntyre"/>
    <s v="Consumer"/>
    <s v="Jackson"/>
    <x v="10"/>
    <n v="49201"/>
    <s v="Central"/>
    <s v="OFF-BI-10001294"/>
    <x v="2"/>
    <s v="Binders"/>
    <n v="46.8"/>
    <n v="46.8"/>
    <n v="0"/>
    <n v="0"/>
  </r>
  <r>
    <x v="2615"/>
    <d v="2018-06-17T00:00:00"/>
    <d v="2018-06-20T00:00:00"/>
    <x v="0"/>
    <x v="4"/>
    <x v="0"/>
    <s v="Luke Schmidt"/>
    <s v="Home Office"/>
    <s v="Skokie"/>
    <x v="0"/>
    <n v="60076"/>
    <s v="Central"/>
    <s v="OFF-BI-10001294"/>
    <x v="2"/>
    <s v="Binders"/>
    <n v="9.36"/>
    <n v="18"/>
    <n v="-8.64"/>
    <n v="-1.296"/>
  </r>
  <r>
    <x v="2731"/>
    <d v="2015-09-29T00:00:00"/>
    <d v="2015-10-04T00:00:00"/>
    <x v="1"/>
    <x v="0"/>
    <x v="2"/>
    <s v="Evan Bailliet"/>
    <s v="Consumer"/>
    <s v="Seattle"/>
    <x v="6"/>
    <n v="98115"/>
    <s v="West"/>
    <s v="OFF-BI-10001308"/>
    <x v="2"/>
    <s v="Binders"/>
    <n v="10.048"/>
    <n v="10.048"/>
    <n v="0"/>
    <n v="0"/>
  </r>
  <r>
    <x v="1678"/>
    <d v="2018-11-01T00:00:00"/>
    <d v="2018-11-03T00:00:00"/>
    <x v="0"/>
    <x v="1"/>
    <x v="3"/>
    <s v="Sarah Foster"/>
    <s v="Home Office"/>
    <s v="Bellingham"/>
    <x v="6"/>
    <n v="98226"/>
    <s v="West"/>
    <s v="OFF-BI-10001308"/>
    <x v="2"/>
    <s v="Binders"/>
    <n v="25.12"/>
    <n v="25.12"/>
    <n v="0"/>
    <n v="0"/>
  </r>
  <r>
    <x v="567"/>
    <d v="2016-06-11T00:00:00"/>
    <d v="2016-06-12T00:00:00"/>
    <x v="2"/>
    <x v="4"/>
    <x v="0"/>
    <s v="Jim Epp"/>
    <s v="Home Office"/>
    <s v="Lakeland"/>
    <x v="8"/>
    <n v="33801"/>
    <s v="South"/>
    <s v="OFF-BI-10001308"/>
    <x v="2"/>
    <s v="Binders"/>
    <n v="3.7679999999999998"/>
    <n v="5"/>
    <n v="-1.2320000000000002"/>
    <n v="-0.18480000000000002"/>
  </r>
  <r>
    <x v="2732"/>
    <d v="2016-09-20T00:00:00"/>
    <d v="2016-09-22T00:00:00"/>
    <x v="2"/>
    <x v="0"/>
    <x v="0"/>
    <s v="Alejandro Grove"/>
    <s v="Home Office"/>
    <s v="Lawrence"/>
    <x v="26"/>
    <n v="1841"/>
    <s v="East"/>
    <s v="OFF-BI-10001308"/>
    <x v="2"/>
    <s v="Binders"/>
    <n v="37.68"/>
    <n v="37.68"/>
    <n v="0"/>
    <n v="0"/>
  </r>
  <r>
    <x v="2733"/>
    <d v="2017-07-07T00:00:00"/>
    <d v="2017-07-13T00:00:00"/>
    <x v="3"/>
    <x v="10"/>
    <x v="2"/>
    <s v="Chad Cunningham"/>
    <s v="Home Office"/>
    <s v="Philadelphia"/>
    <x v="12"/>
    <n v="19120"/>
    <s v="East"/>
    <s v="OFF-BI-10001308"/>
    <x v="2"/>
    <s v="Binders"/>
    <n v="9.42"/>
    <n v="18"/>
    <n v="-8.58"/>
    <n v="-1.2869999999999999"/>
  </r>
  <r>
    <x v="2734"/>
    <d v="2016-03-20T00:00:00"/>
    <d v="2016-03-26T00:00:00"/>
    <x v="2"/>
    <x v="5"/>
    <x v="2"/>
    <s v="Joe Kamberova"/>
    <s v="Home Office"/>
    <s v="Carrollton"/>
    <x v="13"/>
    <n v="75007"/>
    <s v="Central"/>
    <s v="OFF-BI-10001308"/>
    <x v="2"/>
    <s v="Binders"/>
    <n v="2.512"/>
    <n v="5"/>
    <n v="-2.488"/>
    <n v="-0.37319999999999998"/>
  </r>
  <r>
    <x v="2735"/>
    <d v="2016-10-12T00:00:00"/>
    <d v="2016-10-17T00:00:00"/>
    <x v="2"/>
    <x v="9"/>
    <x v="3"/>
    <s v="Daniel Lacy"/>
    <s v="Consumer"/>
    <s v="Noblesville"/>
    <x v="33"/>
    <n v="46060"/>
    <s v="Central"/>
    <s v="OFF-BI-10001308"/>
    <x v="2"/>
    <s v="Binders"/>
    <n v="12.56"/>
    <n v="12.56"/>
    <n v="0"/>
    <n v="0"/>
  </r>
  <r>
    <x v="2736"/>
    <d v="2018-11-04T00:00:00"/>
    <d v="2018-11-04T00:00:00"/>
    <x v="0"/>
    <x v="1"/>
    <x v="1"/>
    <s v="Frank Merwin"/>
    <s v="Home Office"/>
    <s v="Bryan"/>
    <x v="13"/>
    <n v="77803"/>
    <s v="Central"/>
    <s v="OFF-BI-10001308"/>
    <x v="2"/>
    <s v="Binders"/>
    <n v="7.5359999999999996"/>
    <n v="18"/>
    <n v="-10.464"/>
    <n v="-1.5696000000000001"/>
  </r>
  <r>
    <x v="393"/>
    <d v="2015-08-20T00:00:00"/>
    <d v="2015-08-25T00:00:00"/>
    <x v="1"/>
    <x v="7"/>
    <x v="2"/>
    <s v="Nick Crebassa"/>
    <s v="Home Office"/>
    <s v="Hampton"/>
    <x v="17"/>
    <n v="23666"/>
    <s v="South"/>
    <s v="OFF-BI-10001359"/>
    <x v="2"/>
    <s v="Binders"/>
    <n v="896.99"/>
    <n v="896.99"/>
    <n v="0"/>
    <n v="0"/>
  </r>
  <r>
    <x v="2737"/>
    <d v="2015-09-02T00:00:00"/>
    <d v="2015-09-07T00:00:00"/>
    <x v="1"/>
    <x v="0"/>
    <x v="2"/>
    <s v="Sanjit Chand"/>
    <s v="Consumer"/>
    <s v="Fayetteville"/>
    <x v="11"/>
    <n v="72701"/>
    <s v="South"/>
    <s v="OFF-BI-10001359"/>
    <x v="2"/>
    <s v="Binders"/>
    <n v="1793.98"/>
    <n v="1293.98"/>
    <n v="500"/>
    <n v="75"/>
  </r>
  <r>
    <x v="2738"/>
    <d v="2016-11-07T00:00:00"/>
    <d v="2016-11-11T00:00:00"/>
    <x v="2"/>
    <x v="1"/>
    <x v="2"/>
    <s v="Christine Phan"/>
    <s v="Home Office"/>
    <s v="Miami"/>
    <x v="8"/>
    <n v="33142"/>
    <s v="South"/>
    <s v="OFF-BI-10001359"/>
    <x v="2"/>
    <s v="Binders"/>
    <n v="1345.4849999999999"/>
    <n v="1345.4849999999999"/>
    <n v="0"/>
    <n v="0"/>
  </r>
  <r>
    <x v="1337"/>
    <d v="2018-04-08T00:00:00"/>
    <d v="2018-04-15T00:00:00"/>
    <x v="0"/>
    <x v="8"/>
    <x v="2"/>
    <s v="Denise Monton"/>
    <s v="Corporate"/>
    <s v="Roswell"/>
    <x v="19"/>
    <n v="30076"/>
    <s v="South"/>
    <s v="OFF-BI-10001359"/>
    <x v="2"/>
    <s v="Binders"/>
    <n v="2690.97"/>
    <n v="1690.9699999999998"/>
    <n v="1000"/>
    <n v="150"/>
  </r>
  <r>
    <x v="433"/>
    <d v="2018-08-13T00:00:00"/>
    <d v="2018-08-18T00:00:00"/>
    <x v="0"/>
    <x v="7"/>
    <x v="2"/>
    <s v="Dan Campbell"/>
    <s v="Consumer"/>
    <s v="Memphis"/>
    <x v="24"/>
    <n v="38109"/>
    <s v="South"/>
    <s v="OFF-BI-10001359"/>
    <x v="2"/>
    <s v="Binders"/>
    <n v="1614.5820000000001"/>
    <n v="1114.5820000000001"/>
    <n v="500"/>
    <n v="75"/>
  </r>
  <r>
    <x v="80"/>
    <d v="2015-11-17T00:00:00"/>
    <d v="2015-11-22T00:00:00"/>
    <x v="1"/>
    <x v="1"/>
    <x v="2"/>
    <s v="Greg Tran"/>
    <s v="Consumer"/>
    <s v="Buffalo"/>
    <x v="5"/>
    <n v="14215"/>
    <s v="East"/>
    <s v="OFF-BI-10001359"/>
    <x v="2"/>
    <s v="Binders"/>
    <n v="2152.7759999999998"/>
    <n v="2152.7759999999998"/>
    <n v="0"/>
    <n v="0"/>
  </r>
  <r>
    <x v="2739"/>
    <d v="2017-12-18T00:00:00"/>
    <d v="2017-12-24T00:00:00"/>
    <x v="3"/>
    <x v="3"/>
    <x v="2"/>
    <s v="Grace Kelly"/>
    <s v="Home Office"/>
    <s v="Morristown"/>
    <x v="15"/>
    <n v="7960"/>
    <s v="East"/>
    <s v="OFF-BI-10001359"/>
    <x v="1"/>
    <s v="Binders"/>
    <n v="1793.98"/>
    <n v="1293.98"/>
    <n v="500"/>
    <n v="75"/>
  </r>
  <r>
    <x v="2740"/>
    <d v="2018-08-21T00:00:00"/>
    <d v="2018-08-28T00:00:00"/>
    <x v="0"/>
    <x v="7"/>
    <x v="2"/>
    <s v="Pete Kriz"/>
    <s v="Home Office"/>
    <s v="New York City"/>
    <x v="5"/>
    <n v="10035"/>
    <s v="East"/>
    <s v="OFF-BI-10001359"/>
    <x v="2"/>
    <s v="Binders"/>
    <n v="4305.5519999999997"/>
    <n v="3305.5519999999997"/>
    <n v="1000"/>
    <n v="150"/>
  </r>
  <r>
    <x v="1339"/>
    <d v="2018-09-16T00:00:00"/>
    <d v="2018-09-18T00:00:00"/>
    <x v="0"/>
    <x v="0"/>
    <x v="0"/>
    <s v="Adam Shillingsburg"/>
    <s v="Home Office"/>
    <s v="Philadelphia"/>
    <x v="12"/>
    <n v="19143"/>
    <s v="East"/>
    <s v="OFF-BI-10001359"/>
    <x v="2"/>
    <s v="Binders"/>
    <n v="538.19399999999996"/>
    <n v="80"/>
    <n v="458.19399999999996"/>
    <n v="68.729099999999988"/>
  </r>
  <r>
    <x v="2405"/>
    <d v="2015-11-11T00:00:00"/>
    <d v="2015-11-15T00:00:00"/>
    <x v="1"/>
    <x v="1"/>
    <x v="2"/>
    <s v="Karen Daniels"/>
    <s v="Home Office"/>
    <s v="Houston"/>
    <x v="13"/>
    <n v="77095"/>
    <s v="Central"/>
    <s v="OFF-BI-10001359"/>
    <x v="2"/>
    <s v="Binders"/>
    <n v="896.99"/>
    <n v="896.99"/>
    <n v="0"/>
    <n v="0"/>
  </r>
  <r>
    <x v="2741"/>
    <d v="2018-10-03T00:00:00"/>
    <d v="2018-10-06T00:00:00"/>
    <x v="0"/>
    <x v="9"/>
    <x v="0"/>
    <s v="Amy Cox"/>
    <s v="Consumer"/>
    <s v="Minneapolis"/>
    <x v="37"/>
    <n v="55407"/>
    <s v="Central"/>
    <s v="OFF-BI-10001359"/>
    <x v="2"/>
    <s v="Binders"/>
    <n v="1793.98"/>
    <n v="1293.98"/>
    <n v="500"/>
    <n v="75"/>
  </r>
  <r>
    <x v="2742"/>
    <d v="2015-10-21T00:00:00"/>
    <d v="2015-10-26T00:00:00"/>
    <x v="1"/>
    <x v="9"/>
    <x v="2"/>
    <s v="Sylvia Foulston"/>
    <s v="Home Office"/>
    <s v="San Diego"/>
    <x v="1"/>
    <n v="92024"/>
    <s v="West"/>
    <s v="OFF-BI-10001460"/>
    <x v="2"/>
    <s v="Binders"/>
    <n v="36.36"/>
    <n v="36.36"/>
    <n v="0"/>
    <n v="0"/>
  </r>
  <r>
    <x v="2743"/>
    <d v="2018-09-19T00:00:00"/>
    <d v="2018-09-25T00:00:00"/>
    <x v="0"/>
    <x v="0"/>
    <x v="2"/>
    <s v="Adrian Barton"/>
    <s v="Home Office"/>
    <s v="Phoenix"/>
    <x v="18"/>
    <n v="85023"/>
    <s v="West"/>
    <s v="OFF-BI-10001460"/>
    <x v="2"/>
    <s v="Binders"/>
    <n v="18.18"/>
    <n v="80"/>
    <n v="-61.82"/>
    <n v="-9.2729999999999997"/>
  </r>
  <r>
    <x v="644"/>
    <d v="2017-06-17T00:00:00"/>
    <d v="2017-06-18T00:00:00"/>
    <x v="3"/>
    <x v="4"/>
    <x v="0"/>
    <s v="Ted Butterfield"/>
    <s v="Corporate"/>
    <s v="Troy"/>
    <x v="5"/>
    <n v="12180"/>
    <s v="East"/>
    <s v="OFF-BI-10001460"/>
    <x v="2"/>
    <s v="Binders"/>
    <n v="48.48"/>
    <n v="48.48"/>
    <n v="0"/>
    <n v="0"/>
  </r>
  <r>
    <x v="1459"/>
    <d v="2017-09-04T00:00:00"/>
    <d v="2017-09-08T00:00:00"/>
    <x v="3"/>
    <x v="0"/>
    <x v="2"/>
    <s v="Christina VanderZanden"/>
    <s v="Corporate"/>
    <s v="New York City"/>
    <x v="5"/>
    <n v="10011"/>
    <s v="East"/>
    <s v="OFF-BI-10001460"/>
    <x v="2"/>
    <s v="Binders"/>
    <n v="60.6"/>
    <n v="60.6"/>
    <n v="0"/>
    <n v="0"/>
  </r>
  <r>
    <x v="93"/>
    <d v="2017-01-08T00:00:00"/>
    <d v="2017-01-12T00:00:00"/>
    <x v="3"/>
    <x v="6"/>
    <x v="2"/>
    <s v="Jack O'Briant"/>
    <s v="Corporate"/>
    <s v="Franklin"/>
    <x v="16"/>
    <n v="53132"/>
    <s v="Central"/>
    <s v="OFF-BI-10001460"/>
    <x v="2"/>
    <s v="Binders"/>
    <n v="106.05"/>
    <n v="106.05"/>
    <n v="0"/>
    <n v="0"/>
  </r>
  <r>
    <x v="1392"/>
    <d v="2016-11-08T00:00:00"/>
    <d v="2016-11-14T00:00:00"/>
    <x v="2"/>
    <x v="1"/>
    <x v="2"/>
    <s v="Sanjit Chand"/>
    <s v="Home Office"/>
    <s v="West Jordan"/>
    <x v="28"/>
    <n v="84084"/>
    <s v="West"/>
    <s v="OFF-BI-10001510"/>
    <x v="2"/>
    <s v="Binders"/>
    <n v="91.68"/>
    <n v="91.68"/>
    <n v="0"/>
    <n v="0"/>
  </r>
  <r>
    <x v="2744"/>
    <d v="2018-12-19T00:00:00"/>
    <d v="2018-12-24T00:00:00"/>
    <x v="0"/>
    <x v="3"/>
    <x v="3"/>
    <s v="Michael Moore"/>
    <s v="Home Office"/>
    <s v="San Francisco"/>
    <x v="1"/>
    <n v="94110"/>
    <s v="West"/>
    <s v="OFF-BI-10001510"/>
    <x v="2"/>
    <s v="Binders"/>
    <n v="36.671999999999997"/>
    <n v="36.671999999999997"/>
    <n v="0"/>
    <n v="0"/>
  </r>
  <r>
    <x v="622"/>
    <d v="2016-09-01T00:00:00"/>
    <d v="2016-09-08T00:00:00"/>
    <x v="2"/>
    <x v="0"/>
    <x v="2"/>
    <s v="Daniel Raglin"/>
    <s v="Home Office"/>
    <s v="Franklin"/>
    <x v="26"/>
    <n v="2038"/>
    <s v="East"/>
    <s v="OFF-BI-10001510"/>
    <x v="2"/>
    <s v="Binders"/>
    <n v="114.6"/>
    <n v="114.6"/>
    <n v="0"/>
    <n v="0"/>
  </r>
  <r>
    <x v="2745"/>
    <d v="2017-08-26T00:00:00"/>
    <d v="2017-08-31T00:00:00"/>
    <x v="3"/>
    <x v="7"/>
    <x v="2"/>
    <s v="Ken Dana"/>
    <s v="Corporate"/>
    <s v="New York City"/>
    <x v="5"/>
    <n v="10024"/>
    <s v="East"/>
    <s v="OFF-BI-10001510"/>
    <x v="2"/>
    <s v="Binders"/>
    <n v="146.68799999999999"/>
    <n v="146.68799999999999"/>
    <n v="0"/>
    <n v="0"/>
  </r>
  <r>
    <x v="613"/>
    <d v="2017-11-11T00:00:00"/>
    <d v="2017-11-16T00:00:00"/>
    <x v="3"/>
    <x v="1"/>
    <x v="2"/>
    <s v="Edward Becker"/>
    <s v="Corporate"/>
    <s v="New York City"/>
    <x v="5"/>
    <n v="10011"/>
    <s v="East"/>
    <s v="OFF-BI-10001510"/>
    <x v="2"/>
    <s v="Binders"/>
    <n v="55.008000000000003"/>
    <n v="55.008000000000003"/>
    <n v="0"/>
    <n v="0"/>
  </r>
  <r>
    <x v="1431"/>
    <d v="2018-06-21T00:00:00"/>
    <d v="2018-06-25T00:00:00"/>
    <x v="0"/>
    <x v="4"/>
    <x v="3"/>
    <s v="Alan Shonely"/>
    <s v="Consumer"/>
    <s v="Cleveland"/>
    <x v="22"/>
    <n v="44105"/>
    <s v="East"/>
    <s v="OFF-BI-10001510"/>
    <x v="2"/>
    <s v="Binders"/>
    <n v="41.256"/>
    <n v="41.256"/>
    <n v="0"/>
    <n v="0"/>
  </r>
  <r>
    <x v="2746"/>
    <d v="2018-11-11T00:00:00"/>
    <d v="2018-11-13T00:00:00"/>
    <x v="0"/>
    <x v="1"/>
    <x v="0"/>
    <s v="Tamara Dahlen"/>
    <s v="Home Office"/>
    <s v="Garland"/>
    <x v="13"/>
    <n v="75043"/>
    <s v="Central"/>
    <s v="OFF-BI-10001510"/>
    <x v="2"/>
    <s v="Binders"/>
    <n v="18.335999999999999"/>
    <n v="18"/>
    <n v="0.33599999999999852"/>
    <n v="5.0399999999999778E-2"/>
  </r>
  <r>
    <x v="418"/>
    <d v="2016-04-26T00:00:00"/>
    <d v="2016-05-01T00:00:00"/>
    <x v="2"/>
    <x v="8"/>
    <x v="2"/>
    <s v="Bart Watters"/>
    <s v="Corporate"/>
    <s v="San Diego"/>
    <x v="1"/>
    <n v="92105"/>
    <s v="West"/>
    <s v="OFF-BI-10001524"/>
    <x v="2"/>
    <s v="Binders"/>
    <n v="50.351999999999997"/>
    <n v="50.351999999999997"/>
    <n v="0"/>
    <n v="0"/>
  </r>
  <r>
    <x v="183"/>
    <d v="2016-11-02T00:00:00"/>
    <d v="2016-11-06T00:00:00"/>
    <x v="2"/>
    <x v="1"/>
    <x v="2"/>
    <s v="Liz Thompson"/>
    <s v="Home Office"/>
    <s v="San Diego"/>
    <x v="1"/>
    <n v="92105"/>
    <s v="West"/>
    <s v="OFF-BI-10001524"/>
    <x v="2"/>
    <s v="Binders"/>
    <n v="117.488"/>
    <n v="117.488"/>
    <n v="0"/>
    <n v="0"/>
  </r>
  <r>
    <x v="2747"/>
    <d v="2017-06-28T00:00:00"/>
    <d v="2017-06-28T00:00:00"/>
    <x v="3"/>
    <x v="4"/>
    <x v="1"/>
    <s v="Chris Selesnick"/>
    <s v="Home Office"/>
    <s v="Los Angeles"/>
    <x v="1"/>
    <n v="90032"/>
    <s v="West"/>
    <s v="OFF-BI-10001524"/>
    <x v="2"/>
    <s v="Binders"/>
    <n v="33.567999999999998"/>
    <n v="33.567999999999998"/>
    <n v="0"/>
    <n v="0"/>
  </r>
  <r>
    <x v="325"/>
    <d v="2018-07-21T00:00:00"/>
    <d v="2018-07-25T00:00:00"/>
    <x v="0"/>
    <x v="10"/>
    <x v="2"/>
    <s v="Shaun Weien"/>
    <s v="Home Office"/>
    <s v="San Diego"/>
    <x v="1"/>
    <n v="92024"/>
    <s v="West"/>
    <s v="OFF-BI-10001524"/>
    <x v="2"/>
    <s v="Binders"/>
    <n v="50.351999999999997"/>
    <n v="50.351999999999997"/>
    <n v="0"/>
    <n v="0"/>
  </r>
  <r>
    <x v="1246"/>
    <d v="2018-12-05T00:00:00"/>
    <d v="2018-12-06T00:00:00"/>
    <x v="0"/>
    <x v="3"/>
    <x v="0"/>
    <s v="Patrick Bzostek"/>
    <s v="Home Office"/>
    <s v="Seattle"/>
    <x v="6"/>
    <n v="98115"/>
    <s v="West"/>
    <s v="OFF-BI-10001524"/>
    <x v="2"/>
    <s v="Binders"/>
    <n v="83.92"/>
    <n v="83.92"/>
    <n v="0"/>
    <n v="0"/>
  </r>
  <r>
    <x v="2748"/>
    <d v="2016-07-25T00:00:00"/>
    <d v="2016-07-29T00:00:00"/>
    <x v="2"/>
    <x v="10"/>
    <x v="2"/>
    <s v="Ross Baird"/>
    <s v="Home Office"/>
    <s v="Philadelphia"/>
    <x v="12"/>
    <n v="19143"/>
    <s v="East"/>
    <s v="OFF-BI-10001524"/>
    <x v="2"/>
    <s v="Binders"/>
    <n v="25.175999999999998"/>
    <n v="25.175999999999998"/>
    <n v="0"/>
    <n v="0"/>
  </r>
  <r>
    <x v="568"/>
    <d v="2017-08-30T00:00:00"/>
    <d v="2017-09-01T00:00:00"/>
    <x v="3"/>
    <x v="7"/>
    <x v="0"/>
    <s v="Patrick O'Brill"/>
    <s v="Home Office"/>
    <s v="Philadelphia"/>
    <x v="12"/>
    <n v="19143"/>
    <s v="East"/>
    <s v="OFF-BI-10001524"/>
    <x v="2"/>
    <s v="Binders"/>
    <n v="37.764000000000003"/>
    <n v="37.764000000000003"/>
    <n v="0"/>
    <n v="0"/>
  </r>
  <r>
    <x v="2749"/>
    <d v="2017-11-22T00:00:00"/>
    <d v="2017-11-27T00:00:00"/>
    <x v="3"/>
    <x v="1"/>
    <x v="2"/>
    <s v="Cathy Armstrong"/>
    <s v="Corporate"/>
    <s v="New York City"/>
    <x v="5"/>
    <n v="10009"/>
    <s v="East"/>
    <s v="OFF-BI-10001524"/>
    <x v="2"/>
    <s v="Binders"/>
    <n v="134.27199999999999"/>
    <n v="134.27199999999999"/>
    <n v="0"/>
    <n v="0"/>
  </r>
  <r>
    <x v="2750"/>
    <d v="2017-12-25T00:00:00"/>
    <d v="2017-12-28T00:00:00"/>
    <x v="3"/>
    <x v="3"/>
    <x v="3"/>
    <s v="Brian DeCherney"/>
    <s v="Home Office"/>
    <s v="New York City"/>
    <x v="5"/>
    <n v="10035"/>
    <s v="East"/>
    <s v="OFF-BI-10001524"/>
    <x v="2"/>
    <s v="Binders"/>
    <n v="33.567999999999998"/>
    <n v="33.567999999999998"/>
    <n v="0"/>
    <n v="0"/>
  </r>
  <r>
    <x v="2751"/>
    <d v="2018-12-03T00:00:00"/>
    <d v="2018-12-09T00:00:00"/>
    <x v="0"/>
    <x v="3"/>
    <x v="2"/>
    <s v="Chuck Sachs"/>
    <s v="Home Office"/>
    <s v="New York City"/>
    <x v="5"/>
    <n v="10009"/>
    <s v="East"/>
    <s v="OFF-BI-10001524"/>
    <x v="2"/>
    <s v="Binders"/>
    <n v="83.92"/>
    <n v="83.92"/>
    <n v="0"/>
    <n v="0"/>
  </r>
  <r>
    <x v="2752"/>
    <d v="2018-12-20T00:00:00"/>
    <d v="2018-12-26T00:00:00"/>
    <x v="0"/>
    <x v="3"/>
    <x v="2"/>
    <s v="David Kendrick"/>
    <s v="Home Office"/>
    <s v="New York City"/>
    <x v="5"/>
    <n v="10009"/>
    <s v="East"/>
    <s v="OFF-BI-10001524"/>
    <x v="2"/>
    <s v="Binders"/>
    <n v="50.351999999999997"/>
    <n v="50.351999999999997"/>
    <n v="0"/>
    <n v="0"/>
  </r>
  <r>
    <x v="1449"/>
    <d v="2015-07-26T00:00:00"/>
    <d v="2015-07-30T00:00:00"/>
    <x v="1"/>
    <x v="10"/>
    <x v="2"/>
    <s v="Luke Foster"/>
    <s v="Home Office"/>
    <s v="San Antonio"/>
    <x v="13"/>
    <n v="78207"/>
    <s v="Central"/>
    <s v="OFF-BI-10001524"/>
    <x v="2"/>
    <s v="Binders"/>
    <n v="16.783999999999999"/>
    <n v="18"/>
    <n v="-1.2160000000000011"/>
    <n v="-0.18240000000000015"/>
  </r>
  <r>
    <x v="2753"/>
    <d v="2016-11-02T00:00:00"/>
    <d v="2016-11-07T00:00:00"/>
    <x v="2"/>
    <x v="1"/>
    <x v="2"/>
    <s v="Barry Blumstein"/>
    <s v="Home Office"/>
    <s v="San Antonio"/>
    <x v="13"/>
    <n v="78207"/>
    <s v="Central"/>
    <s v="OFF-BI-10001524"/>
    <x v="2"/>
    <s v="Binders"/>
    <n v="29.372"/>
    <n v="29.372"/>
    <n v="0"/>
    <n v="0"/>
  </r>
  <r>
    <x v="2754"/>
    <d v="2018-11-26T00:00:00"/>
    <d v="2018-11-29T00:00:00"/>
    <x v="0"/>
    <x v="1"/>
    <x v="0"/>
    <s v="Guy Thornton"/>
    <s v="Home Office"/>
    <s v="Rockford"/>
    <x v="0"/>
    <n v="61107"/>
    <s v="Central"/>
    <s v="OFF-BI-10001524"/>
    <x v="2"/>
    <s v="Binders"/>
    <n v="33.567999999999998"/>
    <n v="33.567999999999998"/>
    <n v="0"/>
    <n v="0"/>
  </r>
  <r>
    <x v="746"/>
    <d v="2015-04-26T00:00:00"/>
    <d v="2015-05-03T00:00:00"/>
    <x v="1"/>
    <x v="8"/>
    <x v="2"/>
    <s v="Aleksandra Gannaway"/>
    <s v="Home Office"/>
    <s v="Los Angeles"/>
    <x v="1"/>
    <n v="90049"/>
    <s v="West"/>
    <s v="OFF-BI-10001525"/>
    <x v="2"/>
    <s v="Binders"/>
    <n v="18.288"/>
    <n v="100"/>
    <n v="-81.712000000000003"/>
    <n v="-12.2568"/>
  </r>
  <r>
    <x v="2755"/>
    <d v="2018-06-11T00:00:00"/>
    <d v="2018-06-17T00:00:00"/>
    <x v="0"/>
    <x v="4"/>
    <x v="2"/>
    <s v="Zuschuss Carroll"/>
    <s v="Home Office"/>
    <s v="Hickory"/>
    <x v="9"/>
    <n v="28601"/>
    <s v="South"/>
    <s v="OFF-BI-10001525"/>
    <x v="2"/>
    <s v="Binders"/>
    <n v="4.5720000000000001"/>
    <n v="5"/>
    <n v="-0.42799999999999994"/>
    <n v="-6.4199999999999993E-2"/>
  </r>
  <r>
    <x v="219"/>
    <d v="2016-09-17T00:00:00"/>
    <d v="2016-09-21T00:00:00"/>
    <x v="2"/>
    <x v="0"/>
    <x v="2"/>
    <s v="Tracy Blumstein"/>
    <s v="Home Office"/>
    <s v="Philadelphia"/>
    <x v="12"/>
    <n v="19140"/>
    <s v="East"/>
    <s v="OFF-BI-10001525"/>
    <x v="2"/>
    <s v="Binders"/>
    <n v="6.8579999999999997"/>
    <n v="5"/>
    <n v="1.8579999999999997"/>
    <n v="0.27869999999999995"/>
  </r>
  <r>
    <x v="2733"/>
    <d v="2017-07-07T00:00:00"/>
    <d v="2017-07-13T00:00:00"/>
    <x v="3"/>
    <x v="10"/>
    <x v="2"/>
    <s v="Chad Cunningham"/>
    <s v="Home Office"/>
    <s v="Philadelphia"/>
    <x v="12"/>
    <n v="19120"/>
    <s v="East"/>
    <s v="OFF-BI-10001525"/>
    <x v="1"/>
    <s v="Binders"/>
    <n v="5.7149999999999999"/>
    <n v="5"/>
    <n v="0.71499999999999986"/>
    <n v="0.10724999999999997"/>
  </r>
  <r>
    <x v="654"/>
    <d v="2018-02-17T00:00:00"/>
    <d v="2018-02-20T00:00:00"/>
    <x v="0"/>
    <x v="11"/>
    <x v="0"/>
    <s v="Christine Kargatis"/>
    <s v="Home Office"/>
    <s v="Troy"/>
    <x v="22"/>
    <n v="45373"/>
    <s v="East"/>
    <s v="OFF-BI-10001525"/>
    <x v="2"/>
    <s v="Binders"/>
    <n v="5.7149999999999999"/>
    <n v="5"/>
    <n v="0.71499999999999986"/>
    <n v="0.10724999999999997"/>
  </r>
  <r>
    <x v="2756"/>
    <d v="2018-03-30T00:00:00"/>
    <d v="2018-04-03T00:00:00"/>
    <x v="0"/>
    <x v="5"/>
    <x v="2"/>
    <s v="Becky Pak"/>
    <s v="Home Office"/>
    <s v="Lancaster"/>
    <x v="12"/>
    <n v="17602"/>
    <s v="East"/>
    <s v="OFF-BI-10001525"/>
    <x v="2"/>
    <s v="Binders"/>
    <n v="5.7149999999999999"/>
    <n v="5"/>
    <n v="0.71499999999999986"/>
    <n v="0.10724999999999997"/>
  </r>
  <r>
    <x v="331"/>
    <d v="2016-09-24T00:00:00"/>
    <d v="2016-09-28T00:00:00"/>
    <x v="2"/>
    <x v="0"/>
    <x v="2"/>
    <s v="Deanra Eno"/>
    <s v="Home Office"/>
    <s v="Dubuque"/>
    <x v="38"/>
    <n v="52001"/>
    <s v="Central"/>
    <s v="OFF-BI-10001525"/>
    <x v="2"/>
    <s v="Binders"/>
    <n v="15.24"/>
    <n v="18"/>
    <n v="-2.76"/>
    <n v="-0.41399999999999998"/>
  </r>
  <r>
    <x v="242"/>
    <d v="2017-06-12T00:00:00"/>
    <d v="2017-06-16T00:00:00"/>
    <x v="3"/>
    <x v="4"/>
    <x v="3"/>
    <s v="Arthur Wiediger"/>
    <s v="Home Office"/>
    <s v="Houston"/>
    <x v="13"/>
    <n v="77070"/>
    <s v="Central"/>
    <s v="OFF-BI-10001525"/>
    <x v="2"/>
    <s v="Binders"/>
    <n v="1.524"/>
    <n v="5"/>
    <n v="-3.476"/>
    <n v="-0.52139999999999997"/>
  </r>
  <r>
    <x v="2757"/>
    <d v="2017-11-07T00:00:00"/>
    <d v="2017-11-12T00:00:00"/>
    <x v="3"/>
    <x v="1"/>
    <x v="2"/>
    <s v="Lisa DeCherney"/>
    <s v="Corporate"/>
    <s v="San Francisco"/>
    <x v="1"/>
    <n v="94122"/>
    <s v="West"/>
    <s v="OFF-BI-10001543"/>
    <x v="2"/>
    <s v="Binders"/>
    <n v="57.584000000000003"/>
    <n v="57.584000000000003"/>
    <n v="0"/>
    <n v="0"/>
  </r>
  <r>
    <x v="2638"/>
    <d v="2018-04-17T00:00:00"/>
    <d v="2018-04-23T00:00:00"/>
    <x v="0"/>
    <x v="8"/>
    <x v="2"/>
    <s v="Sharelle Roach"/>
    <s v="Home Office"/>
    <s v="Louisville"/>
    <x v="7"/>
    <n v="80027"/>
    <s v="West"/>
    <s v="OFF-BI-10001543"/>
    <x v="2"/>
    <s v="Binders"/>
    <n v="21.594000000000001"/>
    <n v="18"/>
    <n v="3.5940000000000012"/>
    <n v="0.53910000000000013"/>
  </r>
  <r>
    <x v="1235"/>
    <d v="2018-07-08T00:00:00"/>
    <d v="2018-07-12T00:00:00"/>
    <x v="0"/>
    <x v="10"/>
    <x v="2"/>
    <s v="Vicky Freymann"/>
    <s v="Home Office"/>
    <s v="Seattle"/>
    <x v="6"/>
    <n v="98115"/>
    <s v="West"/>
    <s v="OFF-BI-10001543"/>
    <x v="2"/>
    <s v="Binders"/>
    <n v="86.376000000000005"/>
    <n v="86.376000000000005"/>
    <n v="0"/>
    <n v="0"/>
  </r>
  <r>
    <x v="2011"/>
    <d v="2018-11-10T00:00:00"/>
    <d v="2018-11-17T00:00:00"/>
    <x v="0"/>
    <x v="1"/>
    <x v="2"/>
    <s v="Michael Chen"/>
    <s v="Consumer"/>
    <s v="Pasco"/>
    <x v="6"/>
    <n v="99301"/>
    <s v="West"/>
    <s v="OFF-BI-10001543"/>
    <x v="2"/>
    <s v="Binders"/>
    <n v="28.792000000000002"/>
    <n v="28.792000000000002"/>
    <n v="0"/>
    <n v="0"/>
  </r>
  <r>
    <x v="1246"/>
    <d v="2018-12-05T00:00:00"/>
    <d v="2018-12-06T00:00:00"/>
    <x v="0"/>
    <x v="3"/>
    <x v="0"/>
    <s v="Patrick Bzostek"/>
    <s v="Home Office"/>
    <s v="Seattle"/>
    <x v="6"/>
    <n v="98115"/>
    <s v="West"/>
    <s v="OFF-BI-10001543"/>
    <x v="2"/>
    <s v="Binders"/>
    <n v="172.75200000000001"/>
    <n v="155.75200000000001"/>
    <n v="17"/>
    <n v="2.5499999999999998"/>
  </r>
  <r>
    <x v="1031"/>
    <d v="2015-03-15T00:00:00"/>
    <d v="2015-03-19T00:00:00"/>
    <x v="1"/>
    <x v="5"/>
    <x v="2"/>
    <s v="Alan Shonely"/>
    <s v="Consumer"/>
    <s v="Tampa"/>
    <x v="8"/>
    <n v="33614"/>
    <s v="South"/>
    <s v="OFF-BI-10001543"/>
    <x v="2"/>
    <s v="Binders"/>
    <n v="43.188000000000002"/>
    <n v="43.188000000000002"/>
    <n v="0"/>
    <n v="0"/>
  </r>
  <r>
    <x v="551"/>
    <d v="2016-06-26T00:00:00"/>
    <d v="2016-06-30T00:00:00"/>
    <x v="2"/>
    <x v="4"/>
    <x v="2"/>
    <s v="Sue Ann Reed"/>
    <s v="Home Office"/>
    <s v="Richmond"/>
    <x v="17"/>
    <n v="23223"/>
    <s v="South"/>
    <s v="OFF-BI-10001543"/>
    <x v="2"/>
    <s v="Binders"/>
    <n v="143.96"/>
    <n v="143.96"/>
    <n v="0"/>
    <n v="0"/>
  </r>
  <r>
    <x v="1258"/>
    <d v="2018-11-23T00:00:00"/>
    <d v="2018-11-26T00:00:00"/>
    <x v="0"/>
    <x v="1"/>
    <x v="3"/>
    <s v="Janet Molinari"/>
    <s v="Home Office"/>
    <s v="Canton"/>
    <x v="10"/>
    <n v="48187"/>
    <s v="Central"/>
    <s v="OFF-BI-10001543"/>
    <x v="2"/>
    <s v="Binders"/>
    <n v="287.92"/>
    <n v="287.92"/>
    <n v="0"/>
    <n v="0"/>
  </r>
  <r>
    <x v="2758"/>
    <d v="2015-06-22T00:00:00"/>
    <d v="2015-06-22T00:00:00"/>
    <x v="1"/>
    <x v="4"/>
    <x v="1"/>
    <s v="Toby Braunhardt"/>
    <s v="Home Office"/>
    <s v="Phoenix"/>
    <x v="18"/>
    <n v="85023"/>
    <s v="West"/>
    <s v="OFF-BI-10001553"/>
    <x v="2"/>
    <s v="Binders"/>
    <n v="8.2260000000000009"/>
    <n v="100"/>
    <n v="-91.774000000000001"/>
    <n v="-13.7661"/>
  </r>
  <r>
    <x v="1768"/>
    <d v="2015-11-26T00:00:00"/>
    <d v="2015-12-01T00:00:00"/>
    <x v="1"/>
    <x v="1"/>
    <x v="2"/>
    <s v="Luke Schmidt"/>
    <s v="Home Office"/>
    <s v="Fresno"/>
    <x v="1"/>
    <n v="93727"/>
    <s v="West"/>
    <s v="OFF-BI-10001553"/>
    <x v="2"/>
    <s v="Binders"/>
    <n v="7.3120000000000003"/>
    <n v="5"/>
    <n v="2.3120000000000003"/>
    <n v="0.34680000000000005"/>
  </r>
  <r>
    <x v="1055"/>
    <d v="2017-09-02T00:00:00"/>
    <d v="2017-09-06T00:00:00"/>
    <x v="3"/>
    <x v="0"/>
    <x v="2"/>
    <s v="Lena Radford"/>
    <s v="Home Office"/>
    <s v="Los Angeles"/>
    <x v="1"/>
    <n v="90036"/>
    <s v="West"/>
    <s v="OFF-BI-10001553"/>
    <x v="1"/>
    <s v="Binders"/>
    <n v="7.3120000000000003"/>
    <n v="5"/>
    <n v="2.3120000000000003"/>
    <n v="0.34680000000000005"/>
  </r>
  <r>
    <x v="948"/>
    <d v="2018-03-19T00:00:00"/>
    <d v="2018-03-22T00:00:00"/>
    <x v="0"/>
    <x v="5"/>
    <x v="3"/>
    <s v="Sue Ann Reed"/>
    <s v="Home Office"/>
    <s v="Fresno"/>
    <x v="1"/>
    <n v="93727"/>
    <s v="West"/>
    <s v="OFF-BI-10001553"/>
    <x v="2"/>
    <s v="Binders"/>
    <n v="14.624000000000001"/>
    <n v="18"/>
    <n v="-3.3759999999999994"/>
    <n v="-0.50639999999999985"/>
  </r>
  <r>
    <x v="2759"/>
    <d v="2016-12-04T00:00:00"/>
    <d v="2016-12-08T00:00:00"/>
    <x v="2"/>
    <x v="3"/>
    <x v="2"/>
    <s v="Ritsa Hightower"/>
    <s v="Home Office"/>
    <s v="Tallahassee"/>
    <x v="8"/>
    <n v="32303"/>
    <s v="South"/>
    <s v="OFF-BI-10001553"/>
    <x v="2"/>
    <s v="Binders"/>
    <n v="8.2260000000000009"/>
    <n v="18"/>
    <n v="-9.7739999999999991"/>
    <n v="-1.4660999999999997"/>
  </r>
  <r>
    <x v="129"/>
    <d v="2017-06-21T00:00:00"/>
    <d v="2017-06-26T00:00:00"/>
    <x v="3"/>
    <x v="4"/>
    <x v="2"/>
    <s v="Adam Shillingsburg"/>
    <s v="Home Office"/>
    <s v="New York City"/>
    <x v="5"/>
    <n v="10011"/>
    <s v="East"/>
    <s v="OFF-BI-10001553"/>
    <x v="2"/>
    <s v="Binders"/>
    <n v="36.56"/>
    <n v="80"/>
    <n v="-43.44"/>
    <n v="-6.5159999999999991"/>
  </r>
  <r>
    <x v="2760"/>
    <d v="2018-04-16T00:00:00"/>
    <d v="2018-04-20T00:00:00"/>
    <x v="0"/>
    <x v="8"/>
    <x v="2"/>
    <s v="Roy Franz√∂sisch"/>
    <s v="Home Office"/>
    <s v="Columbus"/>
    <x v="22"/>
    <n v="43229"/>
    <s v="East"/>
    <s v="OFF-BI-10001553"/>
    <x v="2"/>
    <s v="Binders"/>
    <n v="13.71"/>
    <n v="13.71"/>
    <n v="0"/>
    <n v="0"/>
  </r>
  <r>
    <x v="2751"/>
    <d v="2018-12-03T00:00:00"/>
    <d v="2018-12-09T00:00:00"/>
    <x v="0"/>
    <x v="3"/>
    <x v="2"/>
    <s v="Chuck Sachs"/>
    <s v="Home Office"/>
    <s v="New York City"/>
    <x v="5"/>
    <n v="10009"/>
    <s v="East"/>
    <s v="OFF-BI-10001553"/>
    <x v="2"/>
    <s v="Binders"/>
    <n v="14.624000000000001"/>
    <n v="18"/>
    <n v="-3.3759999999999994"/>
    <n v="-0.50639999999999985"/>
  </r>
  <r>
    <x v="2761"/>
    <d v="2015-08-23T00:00:00"/>
    <d v="2015-08-27T00:00:00"/>
    <x v="1"/>
    <x v="7"/>
    <x v="3"/>
    <s v="Robert Barroso"/>
    <s v="Home Office"/>
    <s v="Los Angeles"/>
    <x v="1"/>
    <n v="90032"/>
    <s v="West"/>
    <s v="OFF-BI-10001575"/>
    <x v="2"/>
    <s v="Binders"/>
    <n v="49.567999999999998"/>
    <n v="49.567999999999998"/>
    <n v="0"/>
    <n v="0"/>
  </r>
  <r>
    <x v="2149"/>
    <d v="2016-05-03T00:00:00"/>
    <d v="2016-05-06T00:00:00"/>
    <x v="2"/>
    <x v="2"/>
    <x v="0"/>
    <s v="Lena Cacioppo"/>
    <s v="Corporate"/>
    <s v="San Francisco"/>
    <x v="1"/>
    <n v="94109"/>
    <s v="West"/>
    <s v="OFF-BI-10001575"/>
    <x v="2"/>
    <s v="Binders"/>
    <n v="49.567999999999998"/>
    <n v="49.567999999999998"/>
    <n v="0"/>
    <n v="0"/>
  </r>
  <r>
    <x v="2762"/>
    <d v="2017-12-24T00:00:00"/>
    <d v="2017-12-28T00:00:00"/>
    <x v="3"/>
    <x v="3"/>
    <x v="3"/>
    <s v="Ross Baird"/>
    <s v="Corporate"/>
    <s v="Charlotte"/>
    <x v="9"/>
    <n v="28205"/>
    <s v="South"/>
    <s v="OFF-BI-10001575"/>
    <x v="2"/>
    <s v="Binders"/>
    <n v="27.882000000000001"/>
    <n v="27.882000000000001"/>
    <n v="0"/>
    <n v="0"/>
  </r>
  <r>
    <x v="945"/>
    <d v="2015-01-16T00:00:00"/>
    <d v="2015-01-18T00:00:00"/>
    <x v="1"/>
    <x v="6"/>
    <x v="3"/>
    <s v="Delfina Latchford"/>
    <s v="Home Office"/>
    <s v="Philadelphia"/>
    <x v="12"/>
    <n v="19134"/>
    <s v="East"/>
    <s v="OFF-BI-10001575"/>
    <x v="2"/>
    <s v="Binders"/>
    <n v="18.588000000000001"/>
    <n v="18"/>
    <n v="0.58800000000000097"/>
    <n v="8.8200000000000139E-2"/>
  </r>
  <r>
    <x v="2133"/>
    <d v="2016-05-14T00:00:00"/>
    <d v="2016-05-17T00:00:00"/>
    <x v="2"/>
    <x v="2"/>
    <x v="0"/>
    <s v="Jesus Ocampo"/>
    <s v="Home Office"/>
    <s v="Chester"/>
    <x v="12"/>
    <n v="19013"/>
    <s v="East"/>
    <s v="OFF-BI-10001575"/>
    <x v="2"/>
    <s v="Binders"/>
    <n v="18.588000000000001"/>
    <n v="18"/>
    <n v="0.58800000000000097"/>
    <n v="8.8200000000000139E-2"/>
  </r>
  <r>
    <x v="2763"/>
    <d v="2018-04-30T00:00:00"/>
    <d v="2018-05-05T00:00:00"/>
    <x v="0"/>
    <x v="8"/>
    <x v="2"/>
    <s v="Tony Chapman"/>
    <s v="Home Office"/>
    <s v="Danville"/>
    <x v="0"/>
    <n v="61832"/>
    <s v="Central"/>
    <s v="OFF-BI-10001575"/>
    <x v="2"/>
    <s v="Binders"/>
    <n v="43.372"/>
    <n v="43.372"/>
    <n v="0"/>
    <n v="0"/>
  </r>
  <r>
    <x v="1664"/>
    <d v="2015-07-08T00:00:00"/>
    <d v="2015-07-12T00:00:00"/>
    <x v="1"/>
    <x v="10"/>
    <x v="2"/>
    <s v="Ed Braxton"/>
    <s v="Corporate"/>
    <s v="San Francisco"/>
    <x v="1"/>
    <n v="94122"/>
    <s v="West"/>
    <s v="OFF-BI-10001597"/>
    <x v="2"/>
    <s v="Binders"/>
    <n v="196.70400000000001"/>
    <n v="196.70400000000001"/>
    <n v="0"/>
    <n v="0"/>
  </r>
  <r>
    <x v="2764"/>
    <d v="2016-07-11T00:00:00"/>
    <d v="2016-07-13T00:00:00"/>
    <x v="2"/>
    <x v="10"/>
    <x v="3"/>
    <s v="Shahid Collister"/>
    <s v="Home Office"/>
    <s v="Seattle"/>
    <x v="6"/>
    <n v="98115"/>
    <s v="West"/>
    <s v="OFF-BI-10001597"/>
    <x v="2"/>
    <s v="Binders"/>
    <n v="98.352000000000004"/>
    <n v="98.352000000000004"/>
    <n v="0"/>
    <n v="0"/>
  </r>
  <r>
    <x v="2691"/>
    <d v="2018-12-10T00:00:00"/>
    <d v="2018-12-17T00:00:00"/>
    <x v="0"/>
    <x v="3"/>
    <x v="2"/>
    <s v="Ben Peterman"/>
    <s v="Home Office"/>
    <s v="San Diego"/>
    <x v="1"/>
    <n v="92037"/>
    <s v="West"/>
    <s v="OFF-BI-10001597"/>
    <x v="2"/>
    <s v="Binders"/>
    <n v="65.567999999999998"/>
    <n v="100"/>
    <n v="-34.432000000000002"/>
    <n v="-5.1648000000000005"/>
  </r>
  <r>
    <x v="2185"/>
    <d v="2015-03-21T00:00:00"/>
    <d v="2015-03-25T00:00:00"/>
    <x v="1"/>
    <x v="5"/>
    <x v="2"/>
    <s v="Kristen Hastings"/>
    <s v="Home Office"/>
    <s v="Springfield"/>
    <x v="17"/>
    <n v="22153"/>
    <s v="South"/>
    <s v="OFF-BI-10001597"/>
    <x v="2"/>
    <s v="Binders"/>
    <n v="122.94"/>
    <n v="122.94"/>
    <n v="0"/>
    <n v="0"/>
  </r>
  <r>
    <x v="2765"/>
    <d v="2017-09-05T00:00:00"/>
    <d v="2017-09-07T00:00:00"/>
    <x v="3"/>
    <x v="0"/>
    <x v="3"/>
    <s v="Darrin Martin"/>
    <s v="Corporate"/>
    <s v="Johnson City"/>
    <x v="24"/>
    <n v="37604"/>
    <s v="South"/>
    <s v="OFF-BI-10001597"/>
    <x v="2"/>
    <s v="Binders"/>
    <n v="86.058000000000007"/>
    <n v="86.058000000000007"/>
    <n v="0"/>
    <n v="0"/>
  </r>
  <r>
    <x v="2766"/>
    <d v="2018-11-24T00:00:00"/>
    <d v="2018-11-26T00:00:00"/>
    <x v="0"/>
    <x v="1"/>
    <x v="3"/>
    <s v="Roland Schwarz"/>
    <s v="Corporate"/>
    <s v="Summerville"/>
    <x v="34"/>
    <n v="29483"/>
    <s v="South"/>
    <s v="OFF-BI-10001597"/>
    <x v="2"/>
    <s v="Binders"/>
    <n v="327.84"/>
    <n v="327.84"/>
    <n v="0"/>
    <n v="0"/>
  </r>
  <r>
    <x v="2767"/>
    <d v="2016-05-21T00:00:00"/>
    <d v="2016-05-28T00:00:00"/>
    <x v="2"/>
    <x v="2"/>
    <x v="2"/>
    <s v="Henry Goldwyn"/>
    <s v="Home Office"/>
    <s v="Philadelphia"/>
    <x v="12"/>
    <n v="19143"/>
    <s v="East"/>
    <s v="OFF-BI-10001597"/>
    <x v="2"/>
    <s v="Binders"/>
    <n v="24.588000000000001"/>
    <n v="24.588000000000001"/>
    <n v="0"/>
    <n v="0"/>
  </r>
  <r>
    <x v="2768"/>
    <d v="2016-07-09T00:00:00"/>
    <d v="2016-07-13T00:00:00"/>
    <x v="2"/>
    <x v="10"/>
    <x v="2"/>
    <s v="Claudia Bergmann"/>
    <s v="Home Office"/>
    <s v="Franklin"/>
    <x v="26"/>
    <n v="2038"/>
    <s v="East"/>
    <s v="OFF-BI-10001597"/>
    <x v="2"/>
    <s v="Binders"/>
    <n v="122.94"/>
    <n v="122.94"/>
    <n v="0"/>
    <n v="0"/>
  </r>
  <r>
    <x v="942"/>
    <d v="2017-11-10T00:00:00"/>
    <d v="2017-11-14T00:00:00"/>
    <x v="3"/>
    <x v="1"/>
    <x v="2"/>
    <s v="Kalyca Meade"/>
    <s v="Corporate"/>
    <s v="Springfield"/>
    <x v="20"/>
    <n v="65807"/>
    <s v="Central"/>
    <s v="OFF-BI-10001597"/>
    <x v="2"/>
    <s v="Binders"/>
    <n v="81.96"/>
    <n v="81.96"/>
    <n v="0"/>
    <n v="0"/>
  </r>
  <r>
    <x v="2697"/>
    <d v="2018-01-15T00:00:00"/>
    <d v="2018-01-18T00:00:00"/>
    <x v="0"/>
    <x v="6"/>
    <x v="0"/>
    <s v="Tim Brockman"/>
    <s v="Home Office"/>
    <s v="Austin"/>
    <x v="13"/>
    <n v="78745"/>
    <s v="Central"/>
    <s v="OFF-BI-10001597"/>
    <x v="2"/>
    <s v="Binders"/>
    <n v="32.783999999999999"/>
    <n v="32.783999999999999"/>
    <n v="0"/>
    <n v="0"/>
  </r>
  <r>
    <x v="2195"/>
    <d v="2018-12-25T00:00:00"/>
    <d v="2019-01-01T00:00:00"/>
    <x v="0"/>
    <x v="3"/>
    <x v="2"/>
    <s v="Guy Armstrong"/>
    <s v="Consumer"/>
    <s v="Dallas"/>
    <x v="13"/>
    <n v="75081"/>
    <s v="Central"/>
    <s v="OFF-BI-10001597"/>
    <x v="2"/>
    <s v="Binders"/>
    <n v="40.98"/>
    <n v="40.98"/>
    <n v="0"/>
    <n v="0"/>
  </r>
  <r>
    <x v="2769"/>
    <d v="2015-03-14T00:00:00"/>
    <d v="2015-03-19T00:00:00"/>
    <x v="1"/>
    <x v="5"/>
    <x v="2"/>
    <s v="Jason Fortune-"/>
    <s v="Home Office"/>
    <s v="Logan"/>
    <x v="28"/>
    <n v="84321"/>
    <s v="West"/>
    <s v="OFF-BI-10001617"/>
    <x v="2"/>
    <s v="Binders"/>
    <n v="33.088000000000001"/>
    <n v="33.088000000000001"/>
    <n v="0"/>
    <n v="0"/>
  </r>
  <r>
    <x v="202"/>
    <d v="2016-08-28T00:00:00"/>
    <d v="2016-09-04T00:00:00"/>
    <x v="2"/>
    <x v="7"/>
    <x v="2"/>
    <s v="Cassandra Brandow"/>
    <s v="Corporate"/>
    <s v="Los Angeles"/>
    <x v="1"/>
    <n v="90049"/>
    <s v="West"/>
    <s v="OFF-BI-10001617"/>
    <x v="2"/>
    <s v="Binders"/>
    <n v="41.36"/>
    <n v="41.36"/>
    <n v="0"/>
    <n v="0"/>
  </r>
  <r>
    <x v="2543"/>
    <d v="2018-12-05T00:00:00"/>
    <d v="2018-12-09T00:00:00"/>
    <x v="0"/>
    <x v="3"/>
    <x v="2"/>
    <s v="Alan Barnes"/>
    <s v="Home Office"/>
    <s v="Bellevue"/>
    <x v="6"/>
    <n v="98006"/>
    <s v="West"/>
    <s v="OFF-BI-10001617"/>
    <x v="2"/>
    <s v="Binders"/>
    <n v="24.815999999999999"/>
    <n v="24.815999999999999"/>
    <n v="0"/>
    <n v="0"/>
  </r>
  <r>
    <x v="2082"/>
    <d v="2015-03-05T00:00:00"/>
    <d v="2015-03-08T00:00:00"/>
    <x v="1"/>
    <x v="5"/>
    <x v="3"/>
    <s v="Aimee Bixby"/>
    <s v="Home Office"/>
    <s v="Yonkers"/>
    <x v="5"/>
    <n v="10701"/>
    <s v="East"/>
    <s v="OFF-BI-10001617"/>
    <x v="2"/>
    <s v="Binders"/>
    <n v="49.631999999999998"/>
    <n v="49.631999999999998"/>
    <n v="0"/>
    <n v="0"/>
  </r>
  <r>
    <x v="842"/>
    <d v="2018-12-17T00:00:00"/>
    <d v="2018-12-23T00:00:00"/>
    <x v="0"/>
    <x v="3"/>
    <x v="2"/>
    <s v="Annie Thurman"/>
    <s v="Home Office"/>
    <s v="New York City"/>
    <x v="5"/>
    <n v="10009"/>
    <s v="East"/>
    <s v="OFF-BI-10001617"/>
    <x v="2"/>
    <s v="Binders"/>
    <n v="24.815999999999999"/>
    <n v="24.815999999999999"/>
    <n v="0"/>
    <n v="0"/>
  </r>
  <r>
    <x v="1433"/>
    <d v="2017-06-11T00:00:00"/>
    <d v="2017-06-17T00:00:00"/>
    <x v="3"/>
    <x v="4"/>
    <x v="2"/>
    <s v="Mary Zewe"/>
    <s v="Home Office"/>
    <s v="Arlington"/>
    <x v="13"/>
    <n v="76017"/>
    <s v="Central"/>
    <s v="OFF-BI-10001617"/>
    <x v="2"/>
    <s v="Binders"/>
    <n v="8.2720000000000002"/>
    <n v="18"/>
    <n v="-9.7279999999999998"/>
    <n v="-1.4591999999999998"/>
  </r>
  <r>
    <x v="2770"/>
    <d v="2017-08-18T00:00:00"/>
    <d v="2017-08-20T00:00:00"/>
    <x v="3"/>
    <x v="7"/>
    <x v="0"/>
    <s v="Natalie Fritzler"/>
    <s v="Home Office"/>
    <s v="Edinburg"/>
    <x v="13"/>
    <n v="78539"/>
    <s v="Central"/>
    <s v="OFF-BI-10001617"/>
    <x v="2"/>
    <s v="Binders"/>
    <n v="2.0680000000000001"/>
    <n v="5"/>
    <n v="-2.9319999999999999"/>
    <n v="-0.43979999999999997"/>
  </r>
  <r>
    <x v="1832"/>
    <d v="2016-02-15T00:00:00"/>
    <d v="2016-02-18T00:00:00"/>
    <x v="2"/>
    <x v="11"/>
    <x v="3"/>
    <s v="Justin MacKendrick"/>
    <s v="Corporate"/>
    <s v="Los Angeles"/>
    <x v="1"/>
    <n v="90004"/>
    <s v="West"/>
    <s v="OFF-BI-10001628"/>
    <x v="2"/>
    <s v="Binders"/>
    <n v="41.72"/>
    <n v="41.72"/>
    <n v="0"/>
    <n v="0"/>
  </r>
  <r>
    <x v="2771"/>
    <d v="2016-09-17T00:00:00"/>
    <d v="2016-09-20T00:00:00"/>
    <x v="2"/>
    <x v="0"/>
    <x v="0"/>
    <s v="Cari Sayre"/>
    <s v="Home Office"/>
    <s v="Seattle"/>
    <x v="6"/>
    <n v="98105"/>
    <s v="West"/>
    <s v="OFF-BI-10001628"/>
    <x v="2"/>
    <s v="Binders"/>
    <n v="25.032"/>
    <n v="25.032"/>
    <n v="0"/>
    <n v="0"/>
  </r>
  <r>
    <x v="2772"/>
    <d v="2017-10-15T00:00:00"/>
    <d v="2017-10-21T00:00:00"/>
    <x v="3"/>
    <x v="9"/>
    <x v="2"/>
    <s v="Patrick Bzostek"/>
    <s v="Home Office"/>
    <s v="Salt Lake City"/>
    <x v="28"/>
    <n v="84106"/>
    <s v="West"/>
    <s v="OFF-BI-10001628"/>
    <x v="2"/>
    <s v="Binders"/>
    <n v="41.72"/>
    <n v="41.72"/>
    <n v="0"/>
    <n v="0"/>
  </r>
  <r>
    <x v="1831"/>
    <d v="2017-10-27T00:00:00"/>
    <d v="2017-11-02T00:00:00"/>
    <x v="3"/>
    <x v="9"/>
    <x v="2"/>
    <s v="Bart Pistole"/>
    <s v="Corporate"/>
    <s v="San Francisco"/>
    <x v="1"/>
    <n v="94122"/>
    <s v="West"/>
    <s v="OFF-BI-10001628"/>
    <x v="2"/>
    <s v="Binders"/>
    <n v="25.032"/>
    <n v="25.032"/>
    <n v="0"/>
    <n v="0"/>
  </r>
  <r>
    <x v="2500"/>
    <d v="2015-04-28T00:00:00"/>
    <d v="2015-05-03T00:00:00"/>
    <x v="1"/>
    <x v="8"/>
    <x v="2"/>
    <s v="Muhammed Yedwab"/>
    <s v="Home Office"/>
    <s v="Baltimore"/>
    <x v="14"/>
    <n v="21215"/>
    <s v="East"/>
    <s v="OFF-BI-10001628"/>
    <x v="2"/>
    <s v="Binders"/>
    <n v="20.86"/>
    <n v="18"/>
    <n v="2.8599999999999994"/>
    <n v="0.42899999999999988"/>
  </r>
  <r>
    <x v="2773"/>
    <d v="2018-09-09T00:00:00"/>
    <d v="2018-09-10T00:00:00"/>
    <x v="0"/>
    <x v="0"/>
    <x v="0"/>
    <s v="Joy Daniels"/>
    <s v="Home Office"/>
    <s v="Toledo"/>
    <x v="22"/>
    <n v="43615"/>
    <s v="East"/>
    <s v="OFF-BI-10001628"/>
    <x v="2"/>
    <s v="Binders"/>
    <n v="6.258"/>
    <n v="5"/>
    <n v="1.258"/>
    <n v="0.18870000000000001"/>
  </r>
  <r>
    <x v="1559"/>
    <d v="2018-11-19T00:00:00"/>
    <d v="2018-11-19T00:00:00"/>
    <x v="0"/>
    <x v="1"/>
    <x v="1"/>
    <s v="Anne Pryor"/>
    <s v="Home Office"/>
    <s v="New York City"/>
    <x v="5"/>
    <n v="10011"/>
    <s v="East"/>
    <s v="OFF-BI-10001628"/>
    <x v="2"/>
    <s v="Binders"/>
    <n v="58.408000000000001"/>
    <n v="58.408000000000001"/>
    <n v="0"/>
    <n v="0"/>
  </r>
  <r>
    <x v="2774"/>
    <d v="2018-12-16T00:00:00"/>
    <d v="2018-12-23T00:00:00"/>
    <x v="0"/>
    <x v="3"/>
    <x v="2"/>
    <s v="Ross DeVincentis"/>
    <s v="Home Office"/>
    <s v="Rochester"/>
    <x v="5"/>
    <n v="14609"/>
    <s v="East"/>
    <s v="OFF-BI-10001628"/>
    <x v="2"/>
    <s v="Binders"/>
    <n v="33.375999999999998"/>
    <n v="33.375999999999998"/>
    <n v="0"/>
    <n v="0"/>
  </r>
  <r>
    <x v="2775"/>
    <d v="2018-04-24T00:00:00"/>
    <d v="2018-04-30T00:00:00"/>
    <x v="0"/>
    <x v="8"/>
    <x v="2"/>
    <s v="Art Ferguson"/>
    <s v="Consumer"/>
    <s v="Chicago"/>
    <x v="0"/>
    <n v="60610"/>
    <s v="Central"/>
    <s v="OFF-BI-10001628"/>
    <x v="2"/>
    <s v="Binders"/>
    <n v="10.43"/>
    <n v="10.43"/>
    <n v="0"/>
    <n v="0"/>
  </r>
  <r>
    <x v="2776"/>
    <d v="2017-01-16T00:00:00"/>
    <d v="2017-01-20T00:00:00"/>
    <x v="3"/>
    <x v="6"/>
    <x v="3"/>
    <s v="Eric Hoffmann"/>
    <s v="Corporate"/>
    <s v="Los Angeles"/>
    <x v="1"/>
    <n v="90049"/>
    <s v="West"/>
    <s v="OFF-BI-10001634"/>
    <x v="2"/>
    <s v="Binders"/>
    <n v="11.648"/>
    <n v="11.648"/>
    <n v="0"/>
    <n v="0"/>
  </r>
  <r>
    <x v="678"/>
    <d v="2017-07-08T00:00:00"/>
    <d v="2017-07-12T00:00:00"/>
    <x v="3"/>
    <x v="10"/>
    <x v="2"/>
    <s v="Joe Elijah"/>
    <s v="Home Office"/>
    <s v="Broomfield"/>
    <x v="7"/>
    <n v="80020"/>
    <s v="West"/>
    <s v="OFF-BI-10001634"/>
    <x v="2"/>
    <s v="Binders"/>
    <n v="8.7360000000000007"/>
    <n v="18"/>
    <n v="-9.2639999999999993"/>
    <n v="-1.3895999999999999"/>
  </r>
  <r>
    <x v="1205"/>
    <d v="2016-07-09T00:00:00"/>
    <d v="2016-07-14T00:00:00"/>
    <x v="2"/>
    <x v="10"/>
    <x v="2"/>
    <s v="Brian Thompson"/>
    <s v="Corporate"/>
    <s v="Clinton"/>
    <x v="14"/>
    <n v="20735"/>
    <s v="East"/>
    <s v="OFF-BI-10001634"/>
    <x v="2"/>
    <s v="Binders"/>
    <n v="43.68"/>
    <n v="43.68"/>
    <n v="0"/>
    <n v="0"/>
  </r>
  <r>
    <x v="2777"/>
    <d v="2018-07-07T00:00:00"/>
    <d v="2018-07-09T00:00:00"/>
    <x v="0"/>
    <x v="10"/>
    <x v="3"/>
    <s v="Christine Sundaresam"/>
    <s v="Home Office"/>
    <s v="Long Beach"/>
    <x v="5"/>
    <n v="11561"/>
    <s v="East"/>
    <s v="OFF-BI-10001634"/>
    <x v="2"/>
    <s v="Binders"/>
    <n v="17.472000000000001"/>
    <n v="18"/>
    <n v="-0.52799999999999869"/>
    <n v="-7.9199999999999798E-2"/>
  </r>
  <r>
    <x v="2287"/>
    <d v="2018-09-04T00:00:00"/>
    <d v="2018-09-09T00:00:00"/>
    <x v="0"/>
    <x v="0"/>
    <x v="3"/>
    <s v="Maribeth Dona"/>
    <s v="Home Office"/>
    <s v="Akron"/>
    <x v="22"/>
    <n v="44312"/>
    <s v="East"/>
    <s v="OFF-BI-10001634"/>
    <x v="2"/>
    <s v="Binders"/>
    <n v="4.3680000000000003"/>
    <n v="5"/>
    <n v="-0.63199999999999967"/>
    <n v="-9.4799999999999954E-2"/>
  </r>
  <r>
    <x v="2778"/>
    <d v="2015-11-16T00:00:00"/>
    <d v="2015-11-21T00:00:00"/>
    <x v="1"/>
    <x v="1"/>
    <x v="2"/>
    <s v="Steven Roelle"/>
    <s v="Home Office"/>
    <s v="Bloomington"/>
    <x v="33"/>
    <n v="47401"/>
    <s v="Central"/>
    <s v="OFF-BI-10001634"/>
    <x v="2"/>
    <s v="Binders"/>
    <n v="29.12"/>
    <n v="29.12"/>
    <n v="0"/>
    <n v="0"/>
  </r>
  <r>
    <x v="1828"/>
    <d v="2015-09-20T00:00:00"/>
    <d v="2015-09-26T00:00:00"/>
    <x v="1"/>
    <x v="0"/>
    <x v="2"/>
    <s v="Michelle Arnett"/>
    <s v="Home Office"/>
    <s v="Los Angeles"/>
    <x v="1"/>
    <n v="90004"/>
    <s v="West"/>
    <s v="OFF-BI-10001636"/>
    <x v="2"/>
    <s v="Binders"/>
    <n v="20.231999999999999"/>
    <n v="92.52"/>
    <n v="-72.287999999999997"/>
    <n v="-10.8432"/>
  </r>
  <r>
    <x v="2779"/>
    <d v="2016-05-21T00:00:00"/>
    <d v="2016-05-25T00:00:00"/>
    <x v="2"/>
    <x v="2"/>
    <x v="2"/>
    <s v="Michelle Ellison"/>
    <s v="Corporate"/>
    <s v="Seattle"/>
    <x v="6"/>
    <n v="98105"/>
    <s v="West"/>
    <s v="OFF-BI-10001636"/>
    <x v="2"/>
    <s v="Binders"/>
    <n v="26.975999999999999"/>
    <n v="26.975999999999999"/>
    <n v="0"/>
    <n v="0"/>
  </r>
  <r>
    <x v="2728"/>
    <d v="2017-11-07T00:00:00"/>
    <d v="2017-11-09T00:00:00"/>
    <x v="3"/>
    <x v="1"/>
    <x v="0"/>
    <s v="Eudokia Martin"/>
    <s v="Corporate"/>
    <s v="Los Angeles"/>
    <x v="1"/>
    <n v="90036"/>
    <s v="West"/>
    <s v="OFF-BI-10001636"/>
    <x v="2"/>
    <s v="Binders"/>
    <n v="26.975999999999999"/>
    <n v="26.975999999999999"/>
    <n v="0"/>
    <n v="0"/>
  </r>
  <r>
    <x v="2780"/>
    <d v="2017-12-06T00:00:00"/>
    <d v="2017-12-12T00:00:00"/>
    <x v="3"/>
    <x v="3"/>
    <x v="2"/>
    <s v="Greg Tran"/>
    <s v="Corporate"/>
    <s v="Seattle"/>
    <x v="6"/>
    <n v="98105"/>
    <s v="West"/>
    <s v="OFF-BI-10001636"/>
    <x v="2"/>
    <s v="Binders"/>
    <n v="47.207999999999998"/>
    <n v="47.207999999999998"/>
    <n v="0"/>
    <n v="0"/>
  </r>
  <r>
    <x v="2655"/>
    <d v="2017-12-17T00:00:00"/>
    <d v="2017-12-23T00:00:00"/>
    <x v="3"/>
    <x v="3"/>
    <x v="2"/>
    <s v="Noel Staavos"/>
    <s v="Corporate"/>
    <s v="Carlsbad"/>
    <x v="41"/>
    <n v="88220"/>
    <s v="West"/>
    <s v="OFF-BI-10001636"/>
    <x v="2"/>
    <s v="Binders"/>
    <n v="13.488"/>
    <n v="13.488"/>
    <n v="0"/>
    <n v="0"/>
  </r>
  <r>
    <x v="535"/>
    <d v="2015-03-31T00:00:00"/>
    <d v="2015-03-31T00:00:00"/>
    <x v="1"/>
    <x v="5"/>
    <x v="1"/>
    <s v="Trudy Glocke"/>
    <s v="Home Office"/>
    <s v="Tampa"/>
    <x v="8"/>
    <n v="33614"/>
    <s v="South"/>
    <s v="OFF-BI-10001636"/>
    <x v="2"/>
    <s v="Binders"/>
    <n v="12.645"/>
    <n v="12.645"/>
    <n v="0"/>
    <n v="0"/>
  </r>
  <r>
    <x v="1926"/>
    <d v="2018-11-18T00:00:00"/>
    <d v="2018-11-23T00:00:00"/>
    <x v="0"/>
    <x v="1"/>
    <x v="3"/>
    <s v="Jim Sink"/>
    <s v="Home Office"/>
    <s v="Miramar"/>
    <x v="8"/>
    <n v="33023"/>
    <s v="South"/>
    <s v="OFF-BI-10001636"/>
    <x v="2"/>
    <s v="Binders"/>
    <n v="20.231999999999999"/>
    <n v="18"/>
    <n v="2.2319999999999993"/>
    <n v="0.33479999999999988"/>
  </r>
  <r>
    <x v="2698"/>
    <d v="2018-08-18T00:00:00"/>
    <d v="2018-08-22T00:00:00"/>
    <x v="0"/>
    <x v="7"/>
    <x v="2"/>
    <s v="Russell Applegate"/>
    <s v="Home Office"/>
    <s v="Dallas"/>
    <x v="13"/>
    <n v="75220"/>
    <s v="Central"/>
    <s v="OFF-BI-10001636"/>
    <x v="2"/>
    <s v="Binders"/>
    <n v="6.7439999999999998"/>
    <n v="5"/>
    <n v="1.7439999999999998"/>
    <n v="0.26159999999999994"/>
  </r>
  <r>
    <x v="2217"/>
    <d v="2018-12-09T00:00:00"/>
    <d v="2018-12-11T00:00:00"/>
    <x v="0"/>
    <x v="3"/>
    <x v="3"/>
    <s v="Dean Braden"/>
    <s v="Home Office"/>
    <s v="Detroit"/>
    <x v="10"/>
    <n v="48234"/>
    <s v="Central"/>
    <s v="OFF-BI-10001636"/>
    <x v="2"/>
    <s v="Binders"/>
    <n v="33.72"/>
    <n v="33.72"/>
    <n v="0"/>
    <n v="0"/>
  </r>
  <r>
    <x v="821"/>
    <d v="2015-06-02T00:00:00"/>
    <d v="2015-06-07T00:00:00"/>
    <x v="1"/>
    <x v="4"/>
    <x v="2"/>
    <s v="Christine Kargatis"/>
    <s v="Home Office"/>
    <s v="Orem"/>
    <x v="28"/>
    <n v="84057"/>
    <s v="West"/>
    <s v="OFF-BI-10001658"/>
    <x v="2"/>
    <s v="Binders"/>
    <n v="59.808"/>
    <n v="59.808"/>
    <n v="0"/>
    <n v="0"/>
  </r>
  <r>
    <x v="349"/>
    <d v="2017-05-30T00:00:00"/>
    <d v="2017-06-04T00:00:00"/>
    <x v="3"/>
    <x v="2"/>
    <x v="2"/>
    <s v="Maribeth Yedwab"/>
    <s v="Home Office"/>
    <s v="Parker"/>
    <x v="7"/>
    <n v="80134"/>
    <s v="West"/>
    <s v="OFF-BI-10001658"/>
    <x v="2"/>
    <s v="Binders"/>
    <n v="14.952"/>
    <n v="18"/>
    <n v="-3.048"/>
    <n v="-0.4572"/>
  </r>
  <r>
    <x v="2781"/>
    <d v="2017-07-10T00:00:00"/>
    <d v="2017-07-11T00:00:00"/>
    <x v="3"/>
    <x v="10"/>
    <x v="1"/>
    <s v="Nick Zandusky"/>
    <s v="Corporate"/>
    <s v="Yuma"/>
    <x v="18"/>
    <n v="85364"/>
    <s v="West"/>
    <s v="OFF-BI-10001658"/>
    <x v="2"/>
    <s v="Binders"/>
    <n v="44.856000000000002"/>
    <n v="44.856000000000002"/>
    <n v="0"/>
    <n v="0"/>
  </r>
  <r>
    <x v="2782"/>
    <d v="2017-09-11T00:00:00"/>
    <d v="2017-09-17T00:00:00"/>
    <x v="3"/>
    <x v="0"/>
    <x v="2"/>
    <s v="Eugene Barchas"/>
    <s v="Home Office"/>
    <s v="San Jose"/>
    <x v="1"/>
    <n v="95123"/>
    <s v="West"/>
    <s v="OFF-BI-10001658"/>
    <x v="2"/>
    <s v="Binders"/>
    <n v="39.872"/>
    <n v="39.872"/>
    <n v="0"/>
    <n v="0"/>
  </r>
  <r>
    <x v="2780"/>
    <d v="2017-12-06T00:00:00"/>
    <d v="2017-12-12T00:00:00"/>
    <x v="3"/>
    <x v="3"/>
    <x v="2"/>
    <s v="Greg Tran"/>
    <s v="Corporate"/>
    <s v="Seattle"/>
    <x v="6"/>
    <n v="98105"/>
    <s v="West"/>
    <s v="OFF-BI-10001658"/>
    <x v="2"/>
    <s v="Binders"/>
    <n v="59.808"/>
    <n v="59.808"/>
    <n v="0"/>
    <n v="0"/>
  </r>
  <r>
    <x v="1508"/>
    <d v="2018-08-28T00:00:00"/>
    <d v="2018-09-03T00:00:00"/>
    <x v="0"/>
    <x v="7"/>
    <x v="2"/>
    <s v="Kristina Nunn"/>
    <s v="Home Office"/>
    <s v="Seattle"/>
    <x v="6"/>
    <n v="98105"/>
    <s v="West"/>
    <s v="OFF-BI-10001658"/>
    <x v="2"/>
    <s v="Binders"/>
    <n v="99.68"/>
    <n v="99.68"/>
    <n v="0"/>
    <n v="0"/>
  </r>
  <r>
    <x v="2516"/>
    <d v="2016-02-14T00:00:00"/>
    <d v="2016-02-19T00:00:00"/>
    <x v="2"/>
    <x v="11"/>
    <x v="2"/>
    <s v="Karl Braun"/>
    <s v="Home Office"/>
    <s v="Akron"/>
    <x v="22"/>
    <n v="44312"/>
    <s v="East"/>
    <s v="OFF-BI-10001658"/>
    <x v="2"/>
    <s v="Binders"/>
    <n v="14.952"/>
    <n v="18"/>
    <n v="-3.048"/>
    <n v="-0.4572"/>
  </r>
  <r>
    <x v="2783"/>
    <d v="2017-09-11T00:00:00"/>
    <d v="2017-09-17T00:00:00"/>
    <x v="3"/>
    <x v="0"/>
    <x v="2"/>
    <s v="Nick Zandusky"/>
    <s v="Home Office"/>
    <s v="Toledo"/>
    <x v="22"/>
    <n v="43615"/>
    <s v="East"/>
    <s v="OFF-BI-10001658"/>
    <x v="1"/>
    <s v="Binders"/>
    <n v="22.428000000000001"/>
    <n v="18"/>
    <n v="4.4280000000000008"/>
    <n v="0.66420000000000012"/>
  </r>
  <r>
    <x v="2784"/>
    <d v="2018-11-23T00:00:00"/>
    <d v="2018-11-26T00:00:00"/>
    <x v="0"/>
    <x v="1"/>
    <x v="3"/>
    <s v="Frank Hawley"/>
    <s v="Home Office"/>
    <s v="Philadelphia"/>
    <x v="12"/>
    <n v="19120"/>
    <s v="East"/>
    <s v="OFF-BI-10001658"/>
    <x v="2"/>
    <s v="Binders"/>
    <n v="7.476"/>
    <n v="5"/>
    <n v="2.476"/>
    <n v="0.37140000000000001"/>
  </r>
  <r>
    <x v="2785"/>
    <d v="2015-12-27T00:00:00"/>
    <d v="2015-12-30T00:00:00"/>
    <x v="1"/>
    <x v="3"/>
    <x v="0"/>
    <s v="Nathan Cano"/>
    <s v="Home Office"/>
    <s v="Fort Worth"/>
    <x v="13"/>
    <n v="76106"/>
    <s v="Central"/>
    <s v="OFF-BI-10001658"/>
    <x v="2"/>
    <s v="Binders"/>
    <n v="4.984"/>
    <n v="5"/>
    <n v="-1.6000000000000014E-2"/>
    <n v="-2.400000000000002E-3"/>
  </r>
  <r>
    <x v="1429"/>
    <d v="2016-11-10T00:00:00"/>
    <d v="2016-11-14T00:00:00"/>
    <x v="2"/>
    <x v="1"/>
    <x v="2"/>
    <s v="Philisse Overcash"/>
    <s v="Home Office"/>
    <s v="Roseville"/>
    <x v="37"/>
    <n v="55113"/>
    <s v="Central"/>
    <s v="OFF-BI-10001658"/>
    <x v="2"/>
    <s v="Binders"/>
    <n v="74.760000000000005"/>
    <n v="74.760000000000005"/>
    <n v="0"/>
    <n v="0"/>
  </r>
  <r>
    <x v="2786"/>
    <d v="2015-07-05T00:00:00"/>
    <d v="2015-07-11T00:00:00"/>
    <x v="1"/>
    <x v="10"/>
    <x v="2"/>
    <s v="Dennis Pardue"/>
    <s v="Home Office"/>
    <s v="Los Angeles"/>
    <x v="1"/>
    <n v="90004"/>
    <s v="West"/>
    <s v="OFF-BI-10001670"/>
    <x v="2"/>
    <s v="Binders"/>
    <n v="180.96"/>
    <n v="163.96"/>
    <n v="17"/>
    <n v="2.5499999999999998"/>
  </r>
  <r>
    <x v="349"/>
    <d v="2017-05-30T00:00:00"/>
    <d v="2017-06-04T00:00:00"/>
    <x v="3"/>
    <x v="2"/>
    <x v="2"/>
    <s v="Maribeth Yedwab"/>
    <s v="Home Office"/>
    <s v="Parker"/>
    <x v="7"/>
    <n v="80134"/>
    <s v="West"/>
    <s v="OFF-BI-10001670"/>
    <x v="1"/>
    <s v="Binders"/>
    <n v="22.62"/>
    <n v="18"/>
    <n v="4.620000000000001"/>
    <n v="0.69300000000000017"/>
  </r>
  <r>
    <x v="1601"/>
    <d v="2017-12-18T00:00:00"/>
    <d v="2017-12-21T00:00:00"/>
    <x v="3"/>
    <x v="3"/>
    <x v="0"/>
    <s v="Adrian Hane"/>
    <s v="Corporate"/>
    <s v="Salem"/>
    <x v="23"/>
    <n v="97301"/>
    <s v="West"/>
    <s v="OFF-BI-10001670"/>
    <x v="2"/>
    <s v="Binders"/>
    <n v="45.24"/>
    <n v="45.24"/>
    <n v="0"/>
    <n v="0"/>
  </r>
  <r>
    <x v="2787"/>
    <d v="2018-11-21T00:00:00"/>
    <d v="2018-11-25T00:00:00"/>
    <x v="0"/>
    <x v="1"/>
    <x v="2"/>
    <s v="Chloris Kastensmidt"/>
    <s v="Home Office"/>
    <s v="Renton"/>
    <x v="6"/>
    <n v="98059"/>
    <s v="West"/>
    <s v="OFF-BI-10001670"/>
    <x v="2"/>
    <s v="Binders"/>
    <n v="150.80000000000001"/>
    <n v="150.80000000000001"/>
    <n v="0"/>
    <n v="0"/>
  </r>
  <r>
    <x v="2788"/>
    <d v="2018-12-02T00:00:00"/>
    <d v="2018-12-02T00:00:00"/>
    <x v="0"/>
    <x v="3"/>
    <x v="1"/>
    <s v="Susan Vittorini"/>
    <s v="Consumer"/>
    <s v="Peoria"/>
    <x v="18"/>
    <n v="85345"/>
    <s v="West"/>
    <s v="OFF-BI-10001670"/>
    <x v="2"/>
    <s v="Binders"/>
    <n v="67.86"/>
    <n v="67.86"/>
    <n v="0"/>
    <n v="0"/>
  </r>
  <r>
    <x v="2789"/>
    <d v="2018-12-08T00:00:00"/>
    <d v="2018-12-14T00:00:00"/>
    <x v="0"/>
    <x v="3"/>
    <x v="2"/>
    <s v="Denise Monton"/>
    <s v="Home Office"/>
    <s v="San Francisco"/>
    <x v="1"/>
    <n v="94109"/>
    <s v="West"/>
    <s v="OFF-BI-10001670"/>
    <x v="2"/>
    <s v="Binders"/>
    <n v="90.48"/>
    <n v="90.48"/>
    <n v="0"/>
    <n v="0"/>
  </r>
  <r>
    <x v="2790"/>
    <d v="2018-12-24T00:00:00"/>
    <d v="2018-12-25T00:00:00"/>
    <x v="0"/>
    <x v="3"/>
    <x v="0"/>
    <s v="Robert Marley"/>
    <s v="Home Office"/>
    <s v="Los Angeles"/>
    <x v="1"/>
    <n v="90049"/>
    <s v="West"/>
    <s v="OFF-BI-10001670"/>
    <x v="2"/>
    <s v="Binders"/>
    <n v="90.48"/>
    <n v="90.48"/>
    <n v="0"/>
    <n v="0"/>
  </r>
  <r>
    <x v="2791"/>
    <d v="2016-06-09T00:00:00"/>
    <d v="2016-06-15T00:00:00"/>
    <x v="2"/>
    <x v="4"/>
    <x v="2"/>
    <s v="Anthony Garverick"/>
    <s v="Home Office"/>
    <s v="Hampton"/>
    <x v="17"/>
    <n v="23666"/>
    <s v="South"/>
    <s v="OFF-BI-10001670"/>
    <x v="2"/>
    <s v="Binders"/>
    <n v="113.1"/>
    <n v="113.1"/>
    <n v="0"/>
    <n v="0"/>
  </r>
  <r>
    <x v="2792"/>
    <d v="2018-07-21T00:00:00"/>
    <d v="2018-07-26T00:00:00"/>
    <x v="0"/>
    <x v="10"/>
    <x v="2"/>
    <s v="Sean Wendt"/>
    <s v="Home Office"/>
    <s v="Cleveland"/>
    <x v="22"/>
    <n v="44105"/>
    <s v="East"/>
    <s v="OFF-BI-10001670"/>
    <x v="2"/>
    <s v="Binders"/>
    <n v="33.93"/>
    <n v="33.93"/>
    <n v="0"/>
    <n v="0"/>
  </r>
  <r>
    <x v="1342"/>
    <d v="2016-09-27T00:00:00"/>
    <d v="2016-09-29T00:00:00"/>
    <x v="2"/>
    <x v="0"/>
    <x v="0"/>
    <s v="Neoma Murray"/>
    <s v="Home Office"/>
    <s v="Chicago"/>
    <x v="0"/>
    <n v="60610"/>
    <s v="Central"/>
    <s v="OFF-BI-10001670"/>
    <x v="2"/>
    <s v="Binders"/>
    <n v="15.08"/>
    <n v="18"/>
    <n v="-2.92"/>
    <n v="-0.438"/>
  </r>
  <r>
    <x v="2793"/>
    <d v="2018-12-24T00:00:00"/>
    <d v="2018-12-30T00:00:00"/>
    <x v="0"/>
    <x v="3"/>
    <x v="2"/>
    <s v="Dave Poirier"/>
    <s v="Home Office"/>
    <s v="Meridian"/>
    <x v="40"/>
    <n v="83642"/>
    <s v="West"/>
    <s v="OFF-BI-10001679"/>
    <x v="2"/>
    <s v="Binders"/>
    <n v="21.312000000000001"/>
    <n v="18"/>
    <n v="3.3120000000000012"/>
    <n v="0.49680000000000013"/>
  </r>
  <r>
    <x v="2794"/>
    <d v="2015-09-13T00:00:00"/>
    <d v="2015-09-17T00:00:00"/>
    <x v="1"/>
    <x v="0"/>
    <x v="2"/>
    <s v="Erin Ashbrook"/>
    <s v="Home Office"/>
    <s v="Charlotte"/>
    <x v="9"/>
    <n v="28205"/>
    <s v="South"/>
    <s v="OFF-BI-10001679"/>
    <x v="2"/>
    <s v="Binders"/>
    <n v="18.648"/>
    <n v="18"/>
    <n v="0.64799999999999969"/>
    <n v="9.7199999999999953E-2"/>
  </r>
  <r>
    <x v="1608"/>
    <d v="2018-03-27T00:00:00"/>
    <d v="2018-03-29T00:00:00"/>
    <x v="0"/>
    <x v="5"/>
    <x v="3"/>
    <s v="Lena Cacioppo"/>
    <s v="Home Office"/>
    <s v="Richmond"/>
    <x v="17"/>
    <n v="23223"/>
    <s v="South"/>
    <s v="OFF-BI-10001679"/>
    <x v="2"/>
    <s v="Binders"/>
    <n v="17.760000000000002"/>
    <n v="18"/>
    <n v="-0.23999999999999844"/>
    <n v="-3.5999999999999761E-2"/>
  </r>
  <r>
    <x v="1370"/>
    <d v="2018-04-07T00:00:00"/>
    <d v="2018-04-12T00:00:00"/>
    <x v="0"/>
    <x v="8"/>
    <x v="2"/>
    <s v="Christopher Schild"/>
    <s v="Home Office"/>
    <s v="Tampa"/>
    <x v="8"/>
    <n v="33614"/>
    <s v="South"/>
    <s v="OFF-BI-10001679"/>
    <x v="2"/>
    <s v="Binders"/>
    <n v="5.3280000000000003"/>
    <n v="5"/>
    <n v="0.32800000000000029"/>
    <n v="4.9200000000000042E-2"/>
  </r>
  <r>
    <x v="1449"/>
    <d v="2015-07-26T00:00:00"/>
    <d v="2015-07-30T00:00:00"/>
    <x v="1"/>
    <x v="10"/>
    <x v="2"/>
    <s v="Luke Foster"/>
    <s v="Home Office"/>
    <s v="San Antonio"/>
    <x v="13"/>
    <n v="78207"/>
    <s v="Central"/>
    <s v="OFF-BI-10001679"/>
    <x v="2"/>
    <s v="Binders"/>
    <n v="8.8800000000000008"/>
    <n v="18"/>
    <n v="-9.1199999999999992"/>
    <n v="-1.3679999999999999"/>
  </r>
  <r>
    <x v="1741"/>
    <d v="2017-12-10T00:00:00"/>
    <d v="2017-12-17T00:00:00"/>
    <x v="3"/>
    <x v="3"/>
    <x v="2"/>
    <s v="Arthur Prichep"/>
    <s v="Corporate"/>
    <s v="Seattle"/>
    <x v="6"/>
    <n v="98105"/>
    <s v="West"/>
    <s v="OFF-BI-10001718"/>
    <x v="2"/>
    <s v="Binders"/>
    <n v="153.55199999999999"/>
    <n v="153.55199999999999"/>
    <n v="0"/>
    <n v="0"/>
  </r>
  <r>
    <x v="1091"/>
    <d v="2018-09-28T00:00:00"/>
    <d v="2018-10-01T00:00:00"/>
    <x v="0"/>
    <x v="0"/>
    <x v="0"/>
    <s v="Darrin Sayre"/>
    <s v="Home Office"/>
    <s v="Aurora"/>
    <x v="7"/>
    <n v="80013"/>
    <s v="West"/>
    <s v="OFF-BI-10001718"/>
    <x v="2"/>
    <s v="Binders"/>
    <n v="76.775999999999996"/>
    <n v="76.775999999999996"/>
    <n v="0"/>
    <n v="0"/>
  </r>
  <r>
    <x v="353"/>
    <d v="2018-11-13T00:00:00"/>
    <d v="2018-11-18T00:00:00"/>
    <x v="0"/>
    <x v="1"/>
    <x v="2"/>
    <s v="Ted Trevino"/>
    <s v="Home Office"/>
    <s v="Seattle"/>
    <x v="6"/>
    <n v="98103"/>
    <s v="West"/>
    <s v="OFF-BI-10001718"/>
    <x v="2"/>
    <s v="Binders"/>
    <n v="563.024"/>
    <n v="563.024"/>
    <n v="0"/>
    <n v="0"/>
  </r>
  <r>
    <x v="2795"/>
    <d v="2018-12-25T00:00:00"/>
    <d v="2018-12-29T00:00:00"/>
    <x v="0"/>
    <x v="3"/>
    <x v="2"/>
    <s v="Fred Hopkins"/>
    <s v="Home Office"/>
    <s v="Los Angeles"/>
    <x v="1"/>
    <n v="90008"/>
    <s v="West"/>
    <s v="OFF-BI-10001718"/>
    <x v="2"/>
    <s v="Binders"/>
    <n v="153.55199999999999"/>
    <n v="153.55199999999999"/>
    <n v="0"/>
    <n v="0"/>
  </r>
  <r>
    <x v="817"/>
    <d v="2016-12-03T00:00:00"/>
    <d v="2016-12-07T00:00:00"/>
    <x v="2"/>
    <x v="3"/>
    <x v="2"/>
    <s v="Jack Garza"/>
    <s v="Home Office"/>
    <s v="Jacksonville"/>
    <x v="9"/>
    <n v="28540"/>
    <s v="South"/>
    <s v="OFF-BI-10001718"/>
    <x v="2"/>
    <s v="Binders"/>
    <n v="95.97"/>
    <n v="95.97"/>
    <n v="0"/>
    <n v="0"/>
  </r>
  <r>
    <x v="1145"/>
    <d v="2017-05-14T00:00:00"/>
    <d v="2017-05-19T00:00:00"/>
    <x v="3"/>
    <x v="2"/>
    <x v="2"/>
    <s v="Michael Kennedy"/>
    <s v="Corporate"/>
    <s v="Jacksonville"/>
    <x v="8"/>
    <n v="32216"/>
    <s v="South"/>
    <s v="OFF-BI-10001718"/>
    <x v="2"/>
    <s v="Binders"/>
    <n v="57.582000000000001"/>
    <n v="57.582000000000001"/>
    <n v="0"/>
    <n v="0"/>
  </r>
  <r>
    <x v="2444"/>
    <d v="2017-05-15T00:00:00"/>
    <d v="2017-05-20T00:00:00"/>
    <x v="3"/>
    <x v="2"/>
    <x v="2"/>
    <s v="Steve Nguyen"/>
    <s v="Corporate"/>
    <s v="Jackson"/>
    <x v="29"/>
    <n v="39212"/>
    <s v="South"/>
    <s v="OFF-BI-10001718"/>
    <x v="2"/>
    <s v="Binders"/>
    <n v="511.84"/>
    <n v="511.84"/>
    <n v="0"/>
    <n v="0"/>
  </r>
  <r>
    <x v="2796"/>
    <d v="2015-08-19T00:00:00"/>
    <d v="2015-08-21T00:00:00"/>
    <x v="1"/>
    <x v="7"/>
    <x v="3"/>
    <s v="Maxwell Schwartz"/>
    <s v="Home Office"/>
    <s v="Columbus"/>
    <x v="22"/>
    <n v="43229"/>
    <s v="East"/>
    <s v="OFF-BI-10001718"/>
    <x v="2"/>
    <s v="Binders"/>
    <n v="76.775999999999996"/>
    <n v="76.775999999999996"/>
    <n v="0"/>
    <n v="0"/>
  </r>
  <r>
    <x v="2000"/>
    <d v="2016-08-08T00:00:00"/>
    <d v="2016-08-10T00:00:00"/>
    <x v="2"/>
    <x v="7"/>
    <x v="3"/>
    <s v="Denny Blanton"/>
    <s v="Home Office"/>
    <s v="Lawrence"/>
    <x v="26"/>
    <n v="1841"/>
    <s v="East"/>
    <s v="OFF-BI-10001718"/>
    <x v="2"/>
    <s v="Binders"/>
    <n v="447.86"/>
    <n v="447.86"/>
    <n v="0"/>
    <n v="0"/>
  </r>
  <r>
    <x v="2302"/>
    <d v="2016-05-25T00:00:00"/>
    <d v="2016-05-27T00:00:00"/>
    <x v="2"/>
    <x v="2"/>
    <x v="3"/>
    <s v="Nathan Mautz"/>
    <s v="Home Office"/>
    <s v="Wichita"/>
    <x v="44"/>
    <n v="67212"/>
    <s v="Central"/>
    <s v="OFF-BI-10001718"/>
    <x v="2"/>
    <s v="Binders"/>
    <n v="127.96"/>
    <n v="127.96"/>
    <n v="0"/>
    <n v="0"/>
  </r>
  <r>
    <x v="2797"/>
    <d v="2018-06-17T00:00:00"/>
    <d v="2018-06-20T00:00:00"/>
    <x v="0"/>
    <x v="4"/>
    <x v="0"/>
    <s v="Katherine Ducich"/>
    <s v="Home Office"/>
    <s v="San Francisco"/>
    <x v="1"/>
    <n v="94122"/>
    <s v="West"/>
    <s v="OFF-BI-10001721"/>
    <x v="2"/>
    <s v="Binders"/>
    <n v="51.311999999999998"/>
    <n v="51.311999999999998"/>
    <n v="0"/>
    <n v="0"/>
  </r>
  <r>
    <x v="2618"/>
    <d v="2017-06-06T00:00:00"/>
    <d v="2017-06-07T00:00:00"/>
    <x v="3"/>
    <x v="4"/>
    <x v="0"/>
    <s v="Clytie Kelty"/>
    <s v="Corporate"/>
    <s v="Little Rock"/>
    <x v="11"/>
    <n v="72209"/>
    <s v="South"/>
    <s v="OFF-BI-10001721"/>
    <x v="2"/>
    <s v="Binders"/>
    <n v="64.14"/>
    <n v="64.14"/>
    <n v="0"/>
    <n v="0"/>
  </r>
  <r>
    <x v="2798"/>
    <d v="2017-12-06T00:00:00"/>
    <d v="2017-12-12T00:00:00"/>
    <x v="3"/>
    <x v="3"/>
    <x v="2"/>
    <s v="Dave Poirier"/>
    <s v="Corporate"/>
    <s v="Hempstead"/>
    <x v="5"/>
    <n v="11550"/>
    <s v="East"/>
    <s v="OFF-BI-10001721"/>
    <x v="2"/>
    <s v="Binders"/>
    <n v="222.352"/>
    <n v="222.352"/>
    <n v="0"/>
    <n v="0"/>
  </r>
  <r>
    <x v="865"/>
    <d v="2015-09-14T00:00:00"/>
    <d v="2015-09-18T00:00:00"/>
    <x v="1"/>
    <x v="0"/>
    <x v="3"/>
    <s v="Scott Cohen"/>
    <s v="Home Office"/>
    <s v="Corpus Christi"/>
    <x v="13"/>
    <n v="78415"/>
    <s v="Central"/>
    <s v="OFF-BI-10001721"/>
    <x v="2"/>
    <s v="Binders"/>
    <n v="8.5519999999999996"/>
    <n v="18"/>
    <n v="-9.4480000000000004"/>
    <n v="-1.4172"/>
  </r>
  <r>
    <x v="2799"/>
    <d v="2016-10-02T00:00:00"/>
    <d v="2016-10-03T00:00:00"/>
    <x v="2"/>
    <x v="9"/>
    <x v="0"/>
    <s v="Henry MacAllister"/>
    <s v="Home Office"/>
    <s v="Los Angeles"/>
    <x v="1"/>
    <n v="90008"/>
    <s v="West"/>
    <s v="OFF-BI-10001757"/>
    <x v="2"/>
    <s v="Binders"/>
    <n v="11.808"/>
    <n v="11.808"/>
    <n v="0"/>
    <n v="0"/>
  </r>
  <r>
    <x v="2800"/>
    <d v="2018-01-23T00:00:00"/>
    <d v="2018-01-28T00:00:00"/>
    <x v="0"/>
    <x v="6"/>
    <x v="2"/>
    <s v="Chris Selesnick"/>
    <s v="Home Office"/>
    <s v="Seattle"/>
    <x v="6"/>
    <n v="98103"/>
    <s v="West"/>
    <s v="OFF-BI-10001757"/>
    <x v="2"/>
    <s v="Binders"/>
    <n v="19.68"/>
    <n v="18"/>
    <n v="1.6799999999999997"/>
    <n v="0.25199999999999995"/>
  </r>
  <r>
    <x v="1800"/>
    <d v="2018-03-16T00:00:00"/>
    <d v="2018-03-21T00:00:00"/>
    <x v="0"/>
    <x v="5"/>
    <x v="2"/>
    <s v="Ken Dana"/>
    <s v="Home Office"/>
    <s v="Los Angeles"/>
    <x v="1"/>
    <n v="90032"/>
    <s v="West"/>
    <s v="OFF-BI-10001757"/>
    <x v="2"/>
    <s v="Binders"/>
    <n v="19.68"/>
    <n v="18"/>
    <n v="1.6799999999999997"/>
    <n v="0.25199999999999995"/>
  </r>
  <r>
    <x v="2801"/>
    <d v="2018-09-04T00:00:00"/>
    <d v="2018-09-08T00:00:00"/>
    <x v="0"/>
    <x v="0"/>
    <x v="2"/>
    <s v="Cynthia Voltz"/>
    <s v="Home Office"/>
    <s v="Oakland"/>
    <x v="1"/>
    <n v="94601"/>
    <s v="West"/>
    <s v="OFF-BI-10001757"/>
    <x v="2"/>
    <s v="Binders"/>
    <n v="11.808"/>
    <n v="11.808"/>
    <n v="0"/>
    <n v="0"/>
  </r>
  <r>
    <x v="2802"/>
    <d v="2016-10-02T00:00:00"/>
    <d v="2016-10-06T00:00:00"/>
    <x v="2"/>
    <x v="9"/>
    <x v="2"/>
    <s v="Nora Pelletier"/>
    <s v="Home Office"/>
    <s v="Wilson"/>
    <x v="9"/>
    <n v="27893"/>
    <s v="South"/>
    <s v="OFF-BI-10001757"/>
    <x v="2"/>
    <s v="Binders"/>
    <n v="7.38"/>
    <n v="5"/>
    <n v="2.38"/>
    <n v="0.35699999999999998"/>
  </r>
  <r>
    <x v="2528"/>
    <d v="2017-05-17T00:00:00"/>
    <d v="2017-05-21T00:00:00"/>
    <x v="3"/>
    <x v="2"/>
    <x v="2"/>
    <s v="Roy Phan"/>
    <s v="Home Office"/>
    <s v="Apopka"/>
    <x v="8"/>
    <n v="32712"/>
    <s v="South"/>
    <s v="OFF-BI-10001757"/>
    <x v="2"/>
    <s v="Binders"/>
    <n v="2.952"/>
    <n v="5"/>
    <n v="-2.048"/>
    <n v="-0.30719999999999997"/>
  </r>
  <r>
    <x v="2803"/>
    <d v="2015-11-18T00:00:00"/>
    <d v="2015-11-23T00:00:00"/>
    <x v="1"/>
    <x v="1"/>
    <x v="3"/>
    <s v="MaryBeth Skach"/>
    <s v="Home Office"/>
    <s v="Fairfield"/>
    <x v="22"/>
    <n v="45014"/>
    <s v="East"/>
    <s v="OFF-BI-10001757"/>
    <x v="2"/>
    <s v="Binders"/>
    <n v="11.808"/>
    <n v="11.808"/>
    <n v="0"/>
    <n v="0"/>
  </r>
  <r>
    <x v="695"/>
    <d v="2017-09-05T00:00:00"/>
    <d v="2017-09-11T00:00:00"/>
    <x v="3"/>
    <x v="0"/>
    <x v="2"/>
    <s v="Maribeth Dona"/>
    <s v="Home Office"/>
    <s v="Lancaster"/>
    <x v="22"/>
    <n v="43130"/>
    <s v="East"/>
    <s v="OFF-BI-10001757"/>
    <x v="2"/>
    <s v="Binders"/>
    <n v="8.8559999999999999"/>
    <n v="18"/>
    <n v="-9.1440000000000001"/>
    <n v="-1.3715999999999999"/>
  </r>
  <r>
    <x v="2804"/>
    <d v="2018-02-28T00:00:00"/>
    <d v="2018-03-06T00:00:00"/>
    <x v="0"/>
    <x v="11"/>
    <x v="2"/>
    <s v="Duane Benoit"/>
    <s v="Consumer"/>
    <s v="Middletown"/>
    <x v="25"/>
    <n v="6457"/>
    <s v="East"/>
    <s v="OFF-BI-10001757"/>
    <x v="2"/>
    <s v="Binders"/>
    <n v="9.84"/>
    <n v="9.84"/>
    <n v="0"/>
    <n v="0"/>
  </r>
  <r>
    <x v="2805"/>
    <d v="2017-03-08T00:00:00"/>
    <d v="2017-03-12T00:00:00"/>
    <x v="3"/>
    <x v="5"/>
    <x v="2"/>
    <s v="Sanjit Jacobs"/>
    <s v="Home Office"/>
    <s v="Dallas"/>
    <x v="13"/>
    <n v="75217"/>
    <s v="Central"/>
    <s v="OFF-BI-10001757"/>
    <x v="2"/>
    <s v="Binders"/>
    <n v="8.8559999999999999"/>
    <n v="18"/>
    <n v="-9.1440000000000001"/>
    <n v="-1.3715999999999999"/>
  </r>
  <r>
    <x v="83"/>
    <d v="2016-11-20T00:00:00"/>
    <d v="2016-11-23T00:00:00"/>
    <x v="2"/>
    <x v="1"/>
    <x v="3"/>
    <s v="Michelle Moray"/>
    <s v="Home Office"/>
    <s v="Aurora"/>
    <x v="7"/>
    <n v="80013"/>
    <s v="West"/>
    <s v="OFF-BI-10001758"/>
    <x v="2"/>
    <s v="Binders"/>
    <n v="9.6120000000000001"/>
    <n v="9.6120000000000001"/>
    <n v="0"/>
    <n v="0"/>
  </r>
  <r>
    <x v="191"/>
    <d v="2015-01-26T00:00:00"/>
    <d v="2015-01-29T00:00:00"/>
    <x v="1"/>
    <x v="6"/>
    <x v="0"/>
    <s v="Carol Adams"/>
    <s v="Home Office"/>
    <s v="Rapid City"/>
    <x v="31"/>
    <n v="57701"/>
    <s v="Central"/>
    <s v="OFF-BI-10001758"/>
    <x v="2"/>
    <s v="Binders"/>
    <n v="10.68"/>
    <n v="18"/>
    <n v="-7.32"/>
    <n v="-1.0980000000000001"/>
  </r>
  <r>
    <x v="1802"/>
    <d v="2015-03-17T00:00:00"/>
    <d v="2015-03-24T00:00:00"/>
    <x v="1"/>
    <x v="5"/>
    <x v="2"/>
    <s v="Bradley Nguyen"/>
    <s v="Home Office"/>
    <s v="Lakeville"/>
    <x v="37"/>
    <n v="55044"/>
    <s v="Central"/>
    <s v="OFF-BI-10001758"/>
    <x v="2"/>
    <s v="Binders"/>
    <n v="53.4"/>
    <n v="53.4"/>
    <n v="0"/>
    <n v="0"/>
  </r>
  <r>
    <x v="2806"/>
    <d v="2015-08-02T00:00:00"/>
    <d v="2015-08-08T00:00:00"/>
    <x v="1"/>
    <x v="7"/>
    <x v="2"/>
    <s v="Nick Zandusky"/>
    <s v="Home Office"/>
    <s v="Springfield"/>
    <x v="20"/>
    <n v="65807"/>
    <s v="Central"/>
    <s v="OFF-BI-10001758"/>
    <x v="2"/>
    <s v="Binders"/>
    <n v="26.7"/>
    <n v="26.7"/>
    <n v="0"/>
    <n v="0"/>
  </r>
  <r>
    <x v="2807"/>
    <d v="2015-07-19T00:00:00"/>
    <d v="2015-07-24T00:00:00"/>
    <x v="1"/>
    <x v="10"/>
    <x v="2"/>
    <s v="Eugene Moren"/>
    <s v="Home Office"/>
    <s v="Great Falls"/>
    <x v="45"/>
    <n v="59405"/>
    <s v="West"/>
    <s v="OFF-BI-10001759"/>
    <x v="2"/>
    <s v="Binders"/>
    <n v="6.0960000000000001"/>
    <n v="5"/>
    <n v="1.0960000000000001"/>
    <n v="0.16440000000000002"/>
  </r>
  <r>
    <x v="1503"/>
    <d v="2017-12-13T00:00:00"/>
    <d v="2017-12-20T00:00:00"/>
    <x v="3"/>
    <x v="3"/>
    <x v="2"/>
    <s v="Rob Williams"/>
    <s v="Home Office"/>
    <s v="Torrance"/>
    <x v="1"/>
    <n v="90503"/>
    <s v="West"/>
    <s v="OFF-BI-10001759"/>
    <x v="1"/>
    <s v="Binders"/>
    <n v="6.0960000000000001"/>
    <n v="5"/>
    <n v="1.0960000000000001"/>
    <n v="0.16440000000000002"/>
  </r>
  <r>
    <x v="2808"/>
    <d v="2018-02-11T00:00:00"/>
    <d v="2018-02-14T00:00:00"/>
    <x v="0"/>
    <x v="11"/>
    <x v="3"/>
    <s v="Victoria Wilson"/>
    <s v="Home Office"/>
    <s v="San Francisco"/>
    <x v="1"/>
    <n v="94110"/>
    <s v="West"/>
    <s v="OFF-BI-10001759"/>
    <x v="2"/>
    <s v="Binders"/>
    <n v="21.335999999999999"/>
    <n v="18"/>
    <n v="3.3359999999999985"/>
    <n v="0.50039999999999973"/>
  </r>
  <r>
    <x v="32"/>
    <d v="2018-06-11T00:00:00"/>
    <d v="2018-06-13T00:00:00"/>
    <x v="0"/>
    <x v="4"/>
    <x v="3"/>
    <s v="Tom Boeckenhauer"/>
    <s v="Home Office"/>
    <s v="Seattle"/>
    <x v="6"/>
    <n v="98103"/>
    <s v="West"/>
    <s v="OFF-BI-10001759"/>
    <x v="2"/>
    <s v="Binders"/>
    <n v="18.288"/>
    <n v="18"/>
    <n v="0.28800000000000026"/>
    <n v="4.3200000000000037E-2"/>
  </r>
  <r>
    <x v="574"/>
    <d v="2018-12-01T00:00:00"/>
    <d v="2018-12-05T00:00:00"/>
    <x v="0"/>
    <x v="3"/>
    <x v="2"/>
    <s v="Sean Christensen"/>
    <s v="Home Office"/>
    <s v="Philadelphia"/>
    <x v="12"/>
    <n v="19140"/>
    <s v="East"/>
    <s v="OFF-BI-10001759"/>
    <x v="2"/>
    <s v="Binders"/>
    <n v="8.0009999999999994"/>
    <n v="18"/>
    <n v="-9.9990000000000006"/>
    <n v="-1.4998500000000001"/>
  </r>
  <r>
    <x v="2809"/>
    <d v="2016-12-01T00:00:00"/>
    <d v="2016-12-08T00:00:00"/>
    <x v="2"/>
    <x v="3"/>
    <x v="2"/>
    <s v="Logan Currie"/>
    <s v="Corporate"/>
    <s v="Seattle"/>
    <x v="6"/>
    <n v="98103"/>
    <s v="West"/>
    <s v="OFF-BI-10001765"/>
    <x v="2"/>
    <s v="Binders"/>
    <n v="55.423999999999999"/>
    <n v="55.423999999999999"/>
    <n v="0"/>
    <n v="0"/>
  </r>
  <r>
    <x v="2579"/>
    <d v="2016-03-07T00:00:00"/>
    <d v="2016-03-10T00:00:00"/>
    <x v="2"/>
    <x v="5"/>
    <x v="0"/>
    <s v="Eugene Moren"/>
    <s v="Home Office"/>
    <s v="Newark"/>
    <x v="3"/>
    <n v="19711"/>
    <s v="East"/>
    <s v="OFF-BI-10001765"/>
    <x v="2"/>
    <s v="Binders"/>
    <n v="69.28"/>
    <n v="69.28"/>
    <n v="0"/>
    <n v="0"/>
  </r>
  <r>
    <x v="90"/>
    <d v="2018-09-15T00:00:00"/>
    <d v="2018-09-17T00:00:00"/>
    <x v="0"/>
    <x v="0"/>
    <x v="3"/>
    <s v="Carl Ludwig"/>
    <s v="Home Office"/>
    <s v="Everett"/>
    <x v="26"/>
    <n v="2149"/>
    <s v="East"/>
    <s v="OFF-BI-10001765"/>
    <x v="2"/>
    <s v="Binders"/>
    <n v="242.48"/>
    <n v="242.48"/>
    <n v="0"/>
    <n v="0"/>
  </r>
  <r>
    <x v="2028"/>
    <d v="2015-06-01T00:00:00"/>
    <d v="2015-06-06T00:00:00"/>
    <x v="1"/>
    <x v="4"/>
    <x v="2"/>
    <s v="Quincy Jones"/>
    <s v="Home Office"/>
    <s v="Detroit"/>
    <x v="10"/>
    <n v="48234"/>
    <s v="Central"/>
    <s v="OFF-BI-10001765"/>
    <x v="2"/>
    <s v="Binders"/>
    <n v="138.56"/>
    <n v="138.56"/>
    <n v="0"/>
    <n v="0"/>
  </r>
  <r>
    <x v="2810"/>
    <d v="2015-11-22T00:00:00"/>
    <d v="2015-11-25T00:00:00"/>
    <x v="1"/>
    <x v="1"/>
    <x v="0"/>
    <s v="Evan Henry"/>
    <s v="Home Office"/>
    <s v="Pasadena"/>
    <x v="13"/>
    <n v="77506"/>
    <s v="Central"/>
    <s v="OFF-BI-10001765"/>
    <x v="2"/>
    <s v="Binders"/>
    <n v="6.9279999999999999"/>
    <n v="5"/>
    <n v="1.9279999999999999"/>
    <n v="0.28919999999999996"/>
  </r>
  <r>
    <x v="2811"/>
    <d v="2016-07-13T00:00:00"/>
    <d v="2016-07-15T00:00:00"/>
    <x v="2"/>
    <x v="10"/>
    <x v="0"/>
    <s v="Sara Luxemburg"/>
    <s v="Corporate"/>
    <s v="Houston"/>
    <x v="13"/>
    <n v="77095"/>
    <s v="Central"/>
    <s v="OFF-BI-10001765"/>
    <x v="2"/>
    <s v="Binders"/>
    <n v="41.567999999999998"/>
    <n v="41.567999999999998"/>
    <n v="0"/>
    <n v="0"/>
  </r>
  <r>
    <x v="2812"/>
    <d v="2018-10-20T00:00:00"/>
    <d v="2018-10-22T00:00:00"/>
    <x v="0"/>
    <x v="9"/>
    <x v="3"/>
    <s v="Justin Ellison"/>
    <s v="Home Office"/>
    <s v="Woodland"/>
    <x v="1"/>
    <n v="95695"/>
    <s v="West"/>
    <s v="OFF-BI-10001787"/>
    <x v="2"/>
    <s v="Binders"/>
    <n v="20.928000000000001"/>
    <n v="18"/>
    <n v="2.9280000000000008"/>
    <n v="0.43920000000000009"/>
  </r>
  <r>
    <x v="1006"/>
    <d v="2015-07-05T00:00:00"/>
    <d v="2015-07-08T00:00:00"/>
    <x v="1"/>
    <x v="10"/>
    <x v="0"/>
    <s v="Don Miller"/>
    <s v="Corporate"/>
    <s v="Palm Coast"/>
    <x v="8"/>
    <n v="32137"/>
    <s v="South"/>
    <s v="OFF-BI-10001787"/>
    <x v="2"/>
    <s v="Binders"/>
    <n v="9.81"/>
    <n v="9.81"/>
    <n v="0"/>
    <n v="0"/>
  </r>
  <r>
    <x v="2813"/>
    <d v="2018-05-19T00:00:00"/>
    <d v="2018-05-23T00:00:00"/>
    <x v="0"/>
    <x v="2"/>
    <x v="2"/>
    <s v="Neil Ducich"/>
    <s v="Corporate"/>
    <s v="Huntsville"/>
    <x v="36"/>
    <n v="35810"/>
    <s v="South"/>
    <s v="OFF-BI-10001787"/>
    <x v="2"/>
    <s v="Binders"/>
    <n v="26.16"/>
    <n v="26.16"/>
    <n v="0"/>
    <n v="0"/>
  </r>
  <r>
    <x v="2814"/>
    <d v="2018-07-02T00:00:00"/>
    <d v="2018-07-05T00:00:00"/>
    <x v="0"/>
    <x v="10"/>
    <x v="0"/>
    <s v="Adrian Hane"/>
    <s v="Home Office"/>
    <s v="Houston"/>
    <x v="13"/>
    <n v="77036"/>
    <s v="Central"/>
    <s v="OFF-BI-10001787"/>
    <x v="2"/>
    <s v="Binders"/>
    <n v="5.2320000000000002"/>
    <n v="5"/>
    <n v="0.23200000000000021"/>
    <n v="3.4800000000000032E-2"/>
  </r>
  <r>
    <x v="1648"/>
    <d v="2017-05-05T00:00:00"/>
    <d v="2017-05-06T00:00:00"/>
    <x v="3"/>
    <x v="2"/>
    <x v="0"/>
    <s v="Lindsay Williams"/>
    <s v="Home Office"/>
    <s v="Henderson"/>
    <x v="27"/>
    <n v="89015"/>
    <s v="West"/>
    <s v="OFF-BI-10001890"/>
    <x v="1"/>
    <s v="Binders"/>
    <n v="5.7279999999999998"/>
    <n v="5"/>
    <n v="0.72799999999999976"/>
    <n v="0.10919999999999996"/>
  </r>
  <r>
    <x v="758"/>
    <d v="2017-11-11T00:00:00"/>
    <d v="2017-11-16T00:00:00"/>
    <x v="3"/>
    <x v="1"/>
    <x v="2"/>
    <s v="Liz Pelletier"/>
    <s v="Home Office"/>
    <s v="San Francisco"/>
    <x v="1"/>
    <n v="94110"/>
    <s v="West"/>
    <s v="OFF-BI-10001890"/>
    <x v="2"/>
    <s v="Binders"/>
    <n v="31.504000000000001"/>
    <n v="31.504000000000001"/>
    <n v="0"/>
    <n v="0"/>
  </r>
  <r>
    <x v="1198"/>
    <d v="2015-09-14T00:00:00"/>
    <d v="2015-09-19T00:00:00"/>
    <x v="1"/>
    <x v="0"/>
    <x v="2"/>
    <s v="John Castell"/>
    <s v="Home Office"/>
    <s v="Macon"/>
    <x v="19"/>
    <n v="31204"/>
    <s v="South"/>
    <s v="OFF-BI-10001890"/>
    <x v="2"/>
    <s v="Binders"/>
    <n v="7.16"/>
    <n v="5"/>
    <n v="2.16"/>
    <n v="0.32400000000000001"/>
  </r>
  <r>
    <x v="2179"/>
    <d v="2018-01-26T00:00:00"/>
    <d v="2018-01-31T00:00:00"/>
    <x v="0"/>
    <x v="6"/>
    <x v="3"/>
    <s v="Carol Adams"/>
    <s v="Home Office"/>
    <s v="Hoover"/>
    <x v="36"/>
    <n v="35244"/>
    <s v="South"/>
    <s v="OFF-BI-10001890"/>
    <x v="2"/>
    <s v="Binders"/>
    <n v="7.16"/>
    <n v="100"/>
    <n v="-92.84"/>
    <n v="-13.926"/>
  </r>
  <r>
    <x v="2815"/>
    <d v="2017-11-28T00:00:00"/>
    <d v="2017-12-02T00:00:00"/>
    <x v="3"/>
    <x v="1"/>
    <x v="2"/>
    <s v="Sally Knutson"/>
    <s v="Home Office"/>
    <s v="Fairfield"/>
    <x v="25"/>
    <n v="6824"/>
    <s v="East"/>
    <s v="OFF-BI-10001890"/>
    <x v="1"/>
    <s v="Binders"/>
    <n v="7.16"/>
    <n v="5"/>
    <n v="2.16"/>
    <n v="0.32400000000000001"/>
  </r>
  <r>
    <x v="2816"/>
    <d v="2016-06-01T00:00:00"/>
    <d v="2016-06-05T00:00:00"/>
    <x v="2"/>
    <x v="4"/>
    <x v="2"/>
    <s v="Katrina Edelman"/>
    <s v="Home Office"/>
    <s v="San Antonio"/>
    <x v="13"/>
    <n v="78207"/>
    <s v="Central"/>
    <s v="OFF-BI-10001890"/>
    <x v="2"/>
    <s v="Binders"/>
    <n v="5.7279999999999998"/>
    <n v="5"/>
    <n v="0.72799999999999976"/>
    <n v="0.10919999999999996"/>
  </r>
  <r>
    <x v="2817"/>
    <d v="2016-11-09T00:00:00"/>
    <d v="2016-11-09T00:00:00"/>
    <x v="2"/>
    <x v="1"/>
    <x v="1"/>
    <s v="Anthony Garverick"/>
    <s v="Home Office"/>
    <s v="Lawrence"/>
    <x v="33"/>
    <n v="46226"/>
    <s v="Central"/>
    <s v="OFF-BI-10001890"/>
    <x v="2"/>
    <s v="Binders"/>
    <n v="10.74"/>
    <n v="18"/>
    <n v="-7.26"/>
    <n v="-1.089"/>
  </r>
  <r>
    <x v="2818"/>
    <d v="2018-07-21T00:00:00"/>
    <d v="2018-07-24T00:00:00"/>
    <x v="0"/>
    <x v="10"/>
    <x v="3"/>
    <s v="Kelly Lampkin"/>
    <s v="Home Office"/>
    <s v="Aurora"/>
    <x v="0"/>
    <n v="60505"/>
    <s v="Central"/>
    <s v="OFF-BI-10001890"/>
    <x v="2"/>
    <s v="Binders"/>
    <n v="2.8639999999999999"/>
    <n v="5"/>
    <n v="-2.1360000000000001"/>
    <n v="-0.32040000000000002"/>
  </r>
  <r>
    <x v="2"/>
    <d v="2016-09-05T00:00:00"/>
    <d v="2016-09-09T00:00:00"/>
    <x v="2"/>
    <x v="0"/>
    <x v="2"/>
    <s v="Arthur Gainer"/>
    <s v="Home Office"/>
    <s v="San Diego"/>
    <x v="1"/>
    <n v="92105"/>
    <s v="West"/>
    <s v="OFF-BI-10001900"/>
    <x v="2"/>
    <s v="Binders"/>
    <n v="28.751999999999999"/>
    <n v="100"/>
    <n v="-71.248000000000005"/>
    <n v="-10.687200000000001"/>
  </r>
  <r>
    <x v="1544"/>
    <d v="2018-05-12T00:00:00"/>
    <d v="2018-05-18T00:00:00"/>
    <x v="0"/>
    <x v="2"/>
    <x v="2"/>
    <s v="Charles Sheldon"/>
    <s v="Home Office"/>
    <s v="San Francisco"/>
    <x v="1"/>
    <n v="94122"/>
    <s v="West"/>
    <s v="OFF-BI-10001900"/>
    <x v="2"/>
    <s v="Binders"/>
    <n v="19.167999999999999"/>
    <n v="18"/>
    <n v="1.1679999999999993"/>
    <n v="0.17519999999999988"/>
  </r>
  <r>
    <x v="2087"/>
    <d v="2016-04-17T00:00:00"/>
    <d v="2016-04-23T00:00:00"/>
    <x v="2"/>
    <x v="8"/>
    <x v="2"/>
    <s v="Jessica Myrick"/>
    <s v="Home Office"/>
    <s v="New York City"/>
    <x v="5"/>
    <n v="10035"/>
    <s v="East"/>
    <s v="OFF-BI-10001900"/>
    <x v="2"/>
    <s v="Binders"/>
    <n v="62.295999999999999"/>
    <n v="62.295999999999999"/>
    <n v="0"/>
    <n v="0"/>
  </r>
  <r>
    <x v="487"/>
    <d v="2018-12-24T00:00:00"/>
    <d v="2018-12-28T00:00:00"/>
    <x v="0"/>
    <x v="3"/>
    <x v="2"/>
    <s v="Hunter Glantz"/>
    <s v="Home Office"/>
    <s v="Oceanside"/>
    <x v="5"/>
    <n v="11572"/>
    <s v="East"/>
    <s v="OFF-BI-10001900"/>
    <x v="2"/>
    <s v="Binders"/>
    <n v="14.375999999999999"/>
    <n v="14.375999999999999"/>
    <n v="0"/>
    <n v="0"/>
  </r>
  <r>
    <x v="2819"/>
    <d v="2016-09-01T00:00:00"/>
    <d v="2016-09-04T00:00:00"/>
    <x v="2"/>
    <x v="0"/>
    <x v="3"/>
    <s v="Doug Bickford"/>
    <s v="Home Office"/>
    <s v="Los Angeles"/>
    <x v="1"/>
    <n v="90045"/>
    <s v="West"/>
    <s v="OFF-BI-10001922"/>
    <x v="2"/>
    <s v="Binders"/>
    <n v="4.7519999999999998"/>
    <n v="5"/>
    <n v="-0.24800000000000022"/>
    <n v="-3.7200000000000032E-2"/>
  </r>
  <r>
    <x v="277"/>
    <d v="2018-10-01T00:00:00"/>
    <d v="2018-10-02T00:00:00"/>
    <x v="0"/>
    <x v="9"/>
    <x v="0"/>
    <s v="Neola Schneider"/>
    <s v="Home Office"/>
    <s v="San Jose"/>
    <x v="1"/>
    <n v="95123"/>
    <s v="West"/>
    <s v="OFF-BI-10001922"/>
    <x v="2"/>
    <s v="Binders"/>
    <n v="61.776000000000003"/>
    <n v="61.776000000000003"/>
    <n v="0"/>
    <n v="0"/>
  </r>
  <r>
    <x v="2820"/>
    <d v="2016-11-08T00:00:00"/>
    <d v="2016-11-13T00:00:00"/>
    <x v="2"/>
    <x v="1"/>
    <x v="2"/>
    <s v="Amy Cox"/>
    <s v="Corporate"/>
    <s v="New York City"/>
    <x v="5"/>
    <n v="10011"/>
    <s v="East"/>
    <s v="OFF-BI-10001922"/>
    <x v="2"/>
    <s v="Binders"/>
    <n v="52.271999999999998"/>
    <n v="52.271999999999998"/>
    <n v="0"/>
    <n v="0"/>
  </r>
  <r>
    <x v="2821"/>
    <d v="2018-12-28T00:00:00"/>
    <d v="2019-01-04T00:00:00"/>
    <x v="0"/>
    <x v="3"/>
    <x v="2"/>
    <s v="Jennifer Ferguson"/>
    <s v="Home Office"/>
    <s v="New York City"/>
    <x v="5"/>
    <n v="10024"/>
    <s v="East"/>
    <s v="OFF-BI-10001922"/>
    <x v="2"/>
    <s v="Binders"/>
    <n v="33.264000000000003"/>
    <n v="33.264000000000003"/>
    <n v="0"/>
    <n v="0"/>
  </r>
  <r>
    <x v="1853"/>
    <d v="2018-05-23T00:00:00"/>
    <d v="2018-05-27T00:00:00"/>
    <x v="0"/>
    <x v="2"/>
    <x v="2"/>
    <s v="Ken Lonsdale"/>
    <s v="Home Office"/>
    <s v="Houston"/>
    <x v="13"/>
    <n v="77095"/>
    <s v="Central"/>
    <s v="OFF-BI-10001922"/>
    <x v="2"/>
    <s v="Binders"/>
    <n v="1.1879999999999999"/>
    <n v="0.8"/>
    <n v="0.3879999999999999"/>
    <n v="5.8199999999999981E-2"/>
  </r>
  <r>
    <x v="1283"/>
    <d v="2015-07-20T00:00:00"/>
    <d v="2015-07-22T00:00:00"/>
    <x v="1"/>
    <x v="10"/>
    <x v="0"/>
    <s v="Charles Crestani"/>
    <s v="Home Office"/>
    <s v="San Diego"/>
    <x v="1"/>
    <n v="92105"/>
    <s v="West"/>
    <s v="OFF-BI-10001982"/>
    <x v="2"/>
    <s v="Binders"/>
    <n v="8.7040000000000006"/>
    <n v="1"/>
    <n v="7.7040000000000006"/>
    <n v="1.1556"/>
  </r>
  <r>
    <x v="2100"/>
    <d v="2015-07-23T00:00:00"/>
    <d v="2015-07-27T00:00:00"/>
    <x v="1"/>
    <x v="10"/>
    <x v="2"/>
    <s v="Arthur Gainer"/>
    <s v="Home Office"/>
    <s v="Tucson"/>
    <x v="18"/>
    <n v="85705"/>
    <s v="West"/>
    <s v="OFF-BI-10001982"/>
    <x v="2"/>
    <s v="Binders"/>
    <n v="8.16"/>
    <n v="100"/>
    <n v="-91.84"/>
    <n v="-13.776"/>
  </r>
  <r>
    <x v="83"/>
    <d v="2016-11-20T00:00:00"/>
    <d v="2016-11-23T00:00:00"/>
    <x v="2"/>
    <x v="1"/>
    <x v="3"/>
    <s v="Michelle Moray"/>
    <s v="Home Office"/>
    <s v="Aurora"/>
    <x v="7"/>
    <n v="80013"/>
    <s v="West"/>
    <s v="OFF-BI-10001982"/>
    <x v="2"/>
    <s v="Binders"/>
    <n v="4.8959999999999999"/>
    <n v="5"/>
    <n v="-0.10400000000000009"/>
    <n v="-1.5600000000000013E-2"/>
  </r>
  <r>
    <x v="2705"/>
    <d v="2016-09-25T00:00:00"/>
    <d v="2016-10-02T00:00:00"/>
    <x v="2"/>
    <x v="0"/>
    <x v="2"/>
    <s v="Marina Lichtenstein"/>
    <s v="Home Office"/>
    <s v="Murfreesboro"/>
    <x v="24"/>
    <n v="37130"/>
    <s v="South"/>
    <s v="OFF-BI-10001982"/>
    <x v="2"/>
    <s v="Binders"/>
    <n v="3.2639999999999998"/>
    <n v="5"/>
    <n v="-1.7360000000000002"/>
    <n v="-0.26040000000000002"/>
  </r>
  <r>
    <x v="2822"/>
    <d v="2015-08-25T00:00:00"/>
    <d v="2015-08-30T00:00:00"/>
    <x v="1"/>
    <x v="7"/>
    <x v="2"/>
    <s v="Brendan Sweed"/>
    <s v="Home Office"/>
    <s v="Columbus"/>
    <x v="22"/>
    <n v="43229"/>
    <s v="East"/>
    <s v="OFF-BI-10001982"/>
    <x v="2"/>
    <s v="Binders"/>
    <n v="6.5279999999999996"/>
    <n v="5"/>
    <n v="1.5279999999999996"/>
    <n v="0.22919999999999993"/>
  </r>
  <r>
    <x v="2133"/>
    <d v="2016-05-14T00:00:00"/>
    <d v="2016-05-17T00:00:00"/>
    <x v="2"/>
    <x v="2"/>
    <x v="0"/>
    <s v="Jesus Ocampo"/>
    <s v="Home Office"/>
    <s v="Chester"/>
    <x v="12"/>
    <n v="19013"/>
    <s v="East"/>
    <s v="OFF-BI-10001982"/>
    <x v="2"/>
    <s v="Binders"/>
    <n v="4.8959999999999999"/>
    <n v="5"/>
    <n v="-0.10400000000000009"/>
    <n v="-1.5600000000000013E-2"/>
  </r>
  <r>
    <x v="2713"/>
    <d v="2017-04-25T00:00:00"/>
    <d v="2017-04-29T00:00:00"/>
    <x v="3"/>
    <x v="8"/>
    <x v="3"/>
    <s v="John Lucas"/>
    <s v="Home Office"/>
    <s v="Philadelphia"/>
    <x v="12"/>
    <n v="19134"/>
    <s v="East"/>
    <s v="OFF-BI-10001982"/>
    <x v="1"/>
    <s v="Binders"/>
    <n v="4.8959999999999999"/>
    <n v="5"/>
    <n v="-0.10400000000000009"/>
    <n v="-1.5600000000000013E-2"/>
  </r>
  <r>
    <x v="1963"/>
    <d v="2017-08-15T00:00:00"/>
    <d v="2017-08-21T00:00:00"/>
    <x v="3"/>
    <x v="7"/>
    <x v="2"/>
    <s v="Max Engle"/>
    <s v="Home Office"/>
    <s v="Aurora"/>
    <x v="7"/>
    <n v="80013"/>
    <s v="West"/>
    <s v="OFF-BI-10001989"/>
    <x v="1"/>
    <s v="Binders"/>
    <n v="18.882000000000001"/>
    <n v="18"/>
    <n v="0.88200000000000145"/>
    <n v="0.13230000000000022"/>
  </r>
  <r>
    <x v="2823"/>
    <d v="2017-09-08T00:00:00"/>
    <d v="2017-09-10T00:00:00"/>
    <x v="3"/>
    <x v="0"/>
    <x v="3"/>
    <s v="Valerie Mitchum"/>
    <s v="Corporate"/>
    <s v="Lancaster"/>
    <x v="1"/>
    <n v="93534"/>
    <s v="West"/>
    <s v="OFF-BI-10001989"/>
    <x v="2"/>
    <s v="Binders"/>
    <n v="67.135999999999996"/>
    <n v="67.135999999999996"/>
    <n v="0"/>
    <n v="0"/>
  </r>
  <r>
    <x v="895"/>
    <d v="2018-11-27T00:00:00"/>
    <d v="2018-12-02T00:00:00"/>
    <x v="0"/>
    <x v="1"/>
    <x v="2"/>
    <s v="Bill Donatelli"/>
    <s v="Consumer"/>
    <s v="Los Angeles"/>
    <x v="1"/>
    <n v="90045"/>
    <s v="West"/>
    <s v="OFF-BI-10001989"/>
    <x v="2"/>
    <s v="Binders"/>
    <n v="117.488"/>
    <n v="117.488"/>
    <n v="0"/>
    <n v="0"/>
  </r>
  <r>
    <x v="2135"/>
    <d v="2017-09-29T00:00:00"/>
    <d v="2017-10-03T00:00:00"/>
    <x v="3"/>
    <x v="0"/>
    <x v="2"/>
    <s v="Joe Kamberova"/>
    <s v="Corporate"/>
    <s v="Mobile"/>
    <x v="36"/>
    <n v="36608"/>
    <s v="South"/>
    <s v="OFF-BI-10001989"/>
    <x v="2"/>
    <s v="Binders"/>
    <n v="62.94"/>
    <n v="62.94"/>
    <n v="0"/>
    <n v="0"/>
  </r>
  <r>
    <x v="2824"/>
    <d v="2015-08-15T00:00:00"/>
    <d v="2015-08-18T00:00:00"/>
    <x v="1"/>
    <x v="7"/>
    <x v="0"/>
    <s v="Christine Sundaresam"/>
    <s v="Home Office"/>
    <s v="Fairfield"/>
    <x v="25"/>
    <n v="6824"/>
    <s v="East"/>
    <s v="OFF-BI-10001989"/>
    <x v="2"/>
    <s v="Binders"/>
    <n v="62.94"/>
    <n v="62.94"/>
    <n v="0"/>
    <n v="0"/>
  </r>
  <r>
    <x v="2825"/>
    <d v="2017-06-13T00:00:00"/>
    <d v="2017-06-16T00:00:00"/>
    <x v="3"/>
    <x v="4"/>
    <x v="3"/>
    <s v="Greg Tran"/>
    <s v="Home Office"/>
    <s v="New York City"/>
    <x v="5"/>
    <n v="10024"/>
    <s v="East"/>
    <s v="OFF-BI-10001989"/>
    <x v="2"/>
    <s v="Binders"/>
    <n v="33.567999999999998"/>
    <n v="33.567999999999998"/>
    <n v="0"/>
    <n v="0"/>
  </r>
  <r>
    <x v="20"/>
    <d v="2017-11-05T00:00:00"/>
    <d v="2017-11-09T00:00:00"/>
    <x v="3"/>
    <x v="1"/>
    <x v="2"/>
    <s v="Emily Phan"/>
    <s v="Corporate"/>
    <s v="Houston"/>
    <x v="13"/>
    <n v="77036"/>
    <s v="Central"/>
    <s v="OFF-BI-10001989"/>
    <x v="2"/>
    <s v="Binders"/>
    <n v="12.587999999999999"/>
    <n v="12.587999999999999"/>
    <n v="0"/>
    <n v="0"/>
  </r>
  <r>
    <x v="2331"/>
    <d v="2017-11-05T00:00:00"/>
    <d v="2017-11-10T00:00:00"/>
    <x v="3"/>
    <x v="1"/>
    <x v="2"/>
    <s v="Michelle Arnett"/>
    <s v="Corporate"/>
    <s v="Lawrence"/>
    <x v="33"/>
    <n v="46226"/>
    <s v="Central"/>
    <s v="OFF-BI-10001989"/>
    <x v="2"/>
    <s v="Binders"/>
    <n v="104.9"/>
    <n v="104.9"/>
    <n v="0"/>
    <n v="0"/>
  </r>
  <r>
    <x v="2678"/>
    <d v="2018-04-20T00:00:00"/>
    <d v="2018-04-24T00:00:00"/>
    <x v="0"/>
    <x v="8"/>
    <x v="2"/>
    <s v="Christina VanderZanden"/>
    <s v="Home Office"/>
    <s v="Detroit"/>
    <x v="10"/>
    <n v="48234"/>
    <s v="Central"/>
    <s v="OFF-BI-10001989"/>
    <x v="2"/>
    <s v="Binders"/>
    <n v="146.86000000000001"/>
    <n v="146.86000000000001"/>
    <n v="0"/>
    <n v="0"/>
  </r>
  <r>
    <x v="2826"/>
    <d v="2018-08-05T00:00:00"/>
    <d v="2018-08-09T00:00:00"/>
    <x v="0"/>
    <x v="7"/>
    <x v="2"/>
    <s v="Patrick O'Donnell"/>
    <s v="Home Office"/>
    <s v="Indianapolis"/>
    <x v="33"/>
    <n v="46203"/>
    <s v="Central"/>
    <s v="OFF-BI-10001989"/>
    <x v="2"/>
    <s v="Binders"/>
    <n v="125.88"/>
    <n v="125.88"/>
    <n v="0"/>
    <n v="0"/>
  </r>
  <r>
    <x v="2827"/>
    <d v="2016-08-02T00:00:00"/>
    <d v="2016-08-06T00:00:00"/>
    <x v="2"/>
    <x v="7"/>
    <x v="2"/>
    <s v="Corey-Lock"/>
    <s v="Home Office"/>
    <s v="Seattle"/>
    <x v="6"/>
    <n v="98105"/>
    <s v="West"/>
    <s v="OFF-BI-10002003"/>
    <x v="2"/>
    <s v="Binders"/>
    <n v="6.3680000000000003"/>
    <n v="5"/>
    <n v="1.3680000000000003"/>
    <n v="0.20520000000000005"/>
  </r>
  <r>
    <x v="778"/>
    <d v="2018-12-01T00:00:00"/>
    <d v="2018-12-06T00:00:00"/>
    <x v="0"/>
    <x v="3"/>
    <x v="2"/>
    <s v="Sally Hughsby"/>
    <s v="Home Office"/>
    <s v="Seattle"/>
    <x v="6"/>
    <n v="98105"/>
    <s v="West"/>
    <s v="OFF-BI-10002003"/>
    <x v="2"/>
    <s v="Binders"/>
    <n v="15.92"/>
    <n v="18"/>
    <n v="-2.08"/>
    <n v="-0.312"/>
  </r>
  <r>
    <x v="2828"/>
    <d v="2018-01-14T00:00:00"/>
    <d v="2018-01-18T00:00:00"/>
    <x v="0"/>
    <x v="6"/>
    <x v="2"/>
    <s v="Brosina Hoffman"/>
    <s v="Home Office"/>
    <s v="Johnson City"/>
    <x v="24"/>
    <n v="37604"/>
    <s v="South"/>
    <s v="OFF-BI-10002003"/>
    <x v="2"/>
    <s v="Binders"/>
    <n v="5.97"/>
    <n v="5"/>
    <n v="0.96999999999999975"/>
    <n v="0.14549999999999996"/>
  </r>
  <r>
    <x v="2829"/>
    <d v="2018-12-21T00:00:00"/>
    <d v="2018-12-26T00:00:00"/>
    <x v="0"/>
    <x v="3"/>
    <x v="3"/>
    <s v="Pete Kriz"/>
    <s v="Home Office"/>
    <s v="Columbia"/>
    <x v="34"/>
    <n v="29203"/>
    <s v="South"/>
    <s v="OFF-BI-10002003"/>
    <x v="2"/>
    <s v="Binders"/>
    <n v="23.88"/>
    <n v="23.88"/>
    <n v="0"/>
    <n v="0"/>
  </r>
  <r>
    <x v="2442"/>
    <d v="2017-06-17T00:00:00"/>
    <d v="2017-06-22T00:00:00"/>
    <x v="3"/>
    <x v="4"/>
    <x v="2"/>
    <s v="Christine Phan"/>
    <s v="Home Office"/>
    <s v="Waterbury"/>
    <x v="25"/>
    <n v="6708"/>
    <s v="East"/>
    <s v="OFF-BI-10002003"/>
    <x v="2"/>
    <s v="Binders"/>
    <n v="7.96"/>
    <n v="18"/>
    <n v="-10.039999999999999"/>
    <n v="-1.5059999999999998"/>
  </r>
  <r>
    <x v="592"/>
    <d v="2017-06-28T00:00:00"/>
    <d v="2017-06-30T00:00:00"/>
    <x v="3"/>
    <x v="4"/>
    <x v="3"/>
    <s v="Becky Pak"/>
    <s v="Home Office"/>
    <s v="Paterson"/>
    <x v="15"/>
    <n v="7501"/>
    <s v="East"/>
    <s v="OFF-BI-10002003"/>
    <x v="2"/>
    <s v="Binders"/>
    <n v="7.96"/>
    <n v="18"/>
    <n v="-10.039999999999999"/>
    <n v="-1.5059999999999998"/>
  </r>
  <r>
    <x v="2830"/>
    <d v="2017-08-04T00:00:00"/>
    <d v="2017-08-05T00:00:00"/>
    <x v="3"/>
    <x v="7"/>
    <x v="0"/>
    <s v="Ralph Arnett"/>
    <s v="Home Office"/>
    <s v="Peoria"/>
    <x v="0"/>
    <n v="61604"/>
    <s v="Central"/>
    <s v="OFF-BI-10002003"/>
    <x v="1"/>
    <s v="Binders"/>
    <n v="3.98"/>
    <n v="5"/>
    <n v="-1.02"/>
    <n v="-0.153"/>
  </r>
  <r>
    <x v="1768"/>
    <d v="2015-11-26T00:00:00"/>
    <d v="2015-12-01T00:00:00"/>
    <x v="1"/>
    <x v="1"/>
    <x v="2"/>
    <s v="Luke Schmidt"/>
    <s v="Home Office"/>
    <s v="Fresno"/>
    <x v="1"/>
    <n v="93727"/>
    <s v="West"/>
    <s v="OFF-BI-10002012"/>
    <x v="2"/>
    <s v="Binders"/>
    <n v="4.32"/>
    <n v="5"/>
    <n v="-0.67999999999999972"/>
    <n v="-0.10199999999999995"/>
  </r>
  <r>
    <x v="2831"/>
    <d v="2016-09-28T00:00:00"/>
    <d v="2016-10-04T00:00:00"/>
    <x v="2"/>
    <x v="0"/>
    <x v="2"/>
    <s v="Zuschuss Carroll"/>
    <s v="Home Office"/>
    <s v="Aurora"/>
    <x v="7"/>
    <n v="80013"/>
    <s v="West"/>
    <s v="OFF-BI-10002012"/>
    <x v="2"/>
    <s v="Binders"/>
    <n v="1.08"/>
    <n v="0.8"/>
    <n v="0.28000000000000003"/>
    <n v="4.2000000000000003E-2"/>
  </r>
  <r>
    <x v="2832"/>
    <d v="2018-07-09T00:00:00"/>
    <d v="2018-07-15T00:00:00"/>
    <x v="0"/>
    <x v="10"/>
    <x v="2"/>
    <s v="Tamara Dahlen"/>
    <s v="Home Office"/>
    <s v="Portland"/>
    <x v="23"/>
    <n v="97206"/>
    <s v="West"/>
    <s v="OFF-BI-10002012"/>
    <x v="2"/>
    <s v="Binders"/>
    <n v="1.08"/>
    <n v="0.8"/>
    <n v="0.28000000000000003"/>
    <n v="4.2000000000000003E-2"/>
  </r>
  <r>
    <x v="2833"/>
    <d v="2018-09-18T00:00:00"/>
    <d v="2018-09-22T00:00:00"/>
    <x v="0"/>
    <x v="0"/>
    <x v="2"/>
    <s v="Tony Sayre"/>
    <s v="Consumer"/>
    <s v="Clovis"/>
    <x v="41"/>
    <n v="88101"/>
    <s v="West"/>
    <s v="OFF-BI-10002012"/>
    <x v="2"/>
    <s v="Binders"/>
    <n v="10.08"/>
    <n v="10.08"/>
    <n v="0"/>
    <n v="0"/>
  </r>
  <r>
    <x v="277"/>
    <d v="2018-10-01T00:00:00"/>
    <d v="2018-10-02T00:00:00"/>
    <x v="0"/>
    <x v="9"/>
    <x v="0"/>
    <s v="Neola Schneider"/>
    <s v="Home Office"/>
    <s v="San Jose"/>
    <x v="1"/>
    <n v="95123"/>
    <s v="West"/>
    <s v="OFF-BI-10002012"/>
    <x v="2"/>
    <s v="Binders"/>
    <n v="1.44"/>
    <n v="0.8"/>
    <n v="0.6399999999999999"/>
    <n v="9.5999999999999988E-2"/>
  </r>
  <r>
    <x v="2834"/>
    <d v="2016-09-14T00:00:00"/>
    <d v="2016-09-18T00:00:00"/>
    <x v="2"/>
    <x v="0"/>
    <x v="2"/>
    <s v="Craig Carroll"/>
    <s v="Home Office"/>
    <s v="New York City"/>
    <x v="5"/>
    <n v="10011"/>
    <s v="East"/>
    <s v="OFF-BI-10002012"/>
    <x v="2"/>
    <s v="Binders"/>
    <n v="12.96"/>
    <n v="12.96"/>
    <n v="0"/>
    <n v="0"/>
  </r>
  <r>
    <x v="918"/>
    <d v="2017-07-22T00:00:00"/>
    <d v="2017-07-26T00:00:00"/>
    <x v="3"/>
    <x v="10"/>
    <x v="2"/>
    <s v="Maureen Fritzler"/>
    <s v="Home Office"/>
    <s v="Columbia"/>
    <x v="14"/>
    <n v="21044"/>
    <s v="East"/>
    <s v="OFF-BI-10002012"/>
    <x v="1"/>
    <s v="Binders"/>
    <n v="5.4"/>
    <n v="5"/>
    <n v="0.40000000000000036"/>
    <n v="6.0000000000000053E-2"/>
  </r>
  <r>
    <x v="1827"/>
    <d v="2015-02-16T00:00:00"/>
    <d v="2015-02-21T00:00:00"/>
    <x v="1"/>
    <x v="11"/>
    <x v="2"/>
    <s v="Michael Nguyen"/>
    <s v="Home Office"/>
    <s v="Dallas"/>
    <x v="13"/>
    <n v="75220"/>
    <s v="Central"/>
    <s v="OFF-BI-10002012"/>
    <x v="2"/>
    <s v="Binders"/>
    <n v="1.08"/>
    <n v="0.8"/>
    <n v="0.28000000000000003"/>
    <n v="4.2000000000000003E-2"/>
  </r>
  <r>
    <x v="2835"/>
    <d v="2017-12-19T00:00:00"/>
    <d v="2017-12-24T00:00:00"/>
    <x v="3"/>
    <x v="3"/>
    <x v="2"/>
    <s v="Barry Pond"/>
    <s v="Home Office"/>
    <s v="Chicago"/>
    <x v="0"/>
    <n v="60623"/>
    <s v="Central"/>
    <s v="OFF-BI-10002012"/>
    <x v="2"/>
    <s v="Binders"/>
    <n v="1.8"/>
    <n v="5"/>
    <n v="-3.2"/>
    <n v="-0.48"/>
  </r>
  <r>
    <x v="2836"/>
    <d v="2018-01-01T00:00:00"/>
    <d v="2018-01-02T00:00:00"/>
    <x v="0"/>
    <x v="6"/>
    <x v="0"/>
    <s v="Dennis Pardue"/>
    <s v="Home Office"/>
    <s v="Franklin"/>
    <x v="16"/>
    <n v="53132"/>
    <s v="Central"/>
    <s v="OFF-BI-10002012"/>
    <x v="2"/>
    <s v="Binders"/>
    <n v="3.6"/>
    <n v="5"/>
    <n v="-1.4"/>
    <n v="-0.21"/>
  </r>
  <r>
    <x v="2837"/>
    <d v="2018-08-29T00:00:00"/>
    <d v="2018-09-01T00:00:00"/>
    <x v="0"/>
    <x v="7"/>
    <x v="0"/>
    <s v="Cathy Prescott"/>
    <s v="Home Office"/>
    <s v="Quincy"/>
    <x v="0"/>
    <n v="62301"/>
    <s v="Central"/>
    <s v="OFF-BI-10002012"/>
    <x v="2"/>
    <s v="Binders"/>
    <n v="3.24"/>
    <n v="5"/>
    <n v="-1.7599999999999998"/>
    <n v="-0.26399999999999996"/>
  </r>
  <r>
    <x v="2838"/>
    <d v="2018-12-11T00:00:00"/>
    <d v="2018-12-14T00:00:00"/>
    <x v="0"/>
    <x v="3"/>
    <x v="3"/>
    <s v="Roy Skaria"/>
    <s v="Home Office"/>
    <s v="Burlington"/>
    <x v="38"/>
    <n v="52601"/>
    <s v="Central"/>
    <s v="OFF-BI-10002012"/>
    <x v="2"/>
    <s v="Binders"/>
    <n v="5.4"/>
    <n v="5"/>
    <n v="0.40000000000000036"/>
    <n v="6.0000000000000053E-2"/>
  </r>
  <r>
    <x v="2149"/>
    <d v="2016-05-03T00:00:00"/>
    <d v="2016-05-06T00:00:00"/>
    <x v="2"/>
    <x v="2"/>
    <x v="0"/>
    <s v="Lena Cacioppo"/>
    <s v="Home Office"/>
    <s v="San Francisco"/>
    <x v="1"/>
    <n v="94109"/>
    <s v="West"/>
    <s v="OFF-BI-10002026"/>
    <x v="2"/>
    <s v="Binders"/>
    <n v="62.496000000000002"/>
    <n v="62.496000000000002"/>
    <n v="0"/>
    <n v="0"/>
  </r>
  <r>
    <x v="2233"/>
    <d v="2016-12-17T00:00:00"/>
    <d v="2016-12-19T00:00:00"/>
    <x v="2"/>
    <x v="3"/>
    <x v="3"/>
    <s v="Paul Gonzalez"/>
    <s v="Home Office"/>
    <s v="Los Angeles"/>
    <x v="1"/>
    <n v="90008"/>
    <s v="West"/>
    <s v="OFF-BI-10002026"/>
    <x v="2"/>
    <s v="Binders"/>
    <n v="92.96"/>
    <n v="92.96"/>
    <n v="0"/>
    <n v="0"/>
  </r>
  <r>
    <x v="1892"/>
    <d v="2018-03-25T00:00:00"/>
    <d v="2018-03-26T00:00:00"/>
    <x v="0"/>
    <x v="5"/>
    <x v="0"/>
    <s v="Christina VanderZanden"/>
    <s v="Consumer"/>
    <s v="Fresno"/>
    <x v="1"/>
    <n v="93727"/>
    <s v="West"/>
    <s v="OFF-BI-10002026"/>
    <x v="2"/>
    <s v="Binders"/>
    <n v="185.92"/>
    <n v="185.92"/>
    <n v="0"/>
    <n v="0"/>
  </r>
  <r>
    <x v="2839"/>
    <d v="2017-02-21T00:00:00"/>
    <d v="2017-02-25T00:00:00"/>
    <x v="3"/>
    <x v="11"/>
    <x v="2"/>
    <s v="Lindsay Castell"/>
    <s v="Home Office"/>
    <s v="Tampa"/>
    <x v="8"/>
    <n v="33614"/>
    <s v="South"/>
    <s v="OFF-BI-10002026"/>
    <x v="2"/>
    <s v="Binders"/>
    <n v="34.86"/>
    <n v="34.86"/>
    <n v="0"/>
    <n v="0"/>
  </r>
  <r>
    <x v="1786"/>
    <d v="2018-03-05T00:00:00"/>
    <d v="2018-03-05T00:00:00"/>
    <x v="0"/>
    <x v="5"/>
    <x v="1"/>
    <s v="Claudia Bergmann"/>
    <s v="Home Office"/>
    <s v="Southaven"/>
    <x v="29"/>
    <n v="38671"/>
    <s v="South"/>
    <s v="OFF-BI-10002026"/>
    <x v="2"/>
    <s v="Binders"/>
    <n v="234.36"/>
    <n v="234.36"/>
    <n v="0"/>
    <n v="0"/>
  </r>
  <r>
    <x v="2840"/>
    <d v="2018-04-09T00:00:00"/>
    <d v="2018-04-11T00:00:00"/>
    <x v="0"/>
    <x v="8"/>
    <x v="0"/>
    <s v="Sue Ann Reed"/>
    <s v="Home Office"/>
    <s v="Jacksonville"/>
    <x v="8"/>
    <n v="32216"/>
    <s v="South"/>
    <s v="OFF-BI-10002026"/>
    <x v="2"/>
    <s v="Binders"/>
    <n v="17.43"/>
    <n v="18"/>
    <n v="-0.57000000000000028"/>
    <n v="-8.5500000000000034E-2"/>
  </r>
  <r>
    <x v="2841"/>
    <d v="2015-09-23T00:00:00"/>
    <d v="2015-09-28T00:00:00"/>
    <x v="1"/>
    <x v="0"/>
    <x v="3"/>
    <s v="Shui Tom"/>
    <s v="Home Office"/>
    <s v="New York City"/>
    <x v="5"/>
    <n v="10035"/>
    <s v="East"/>
    <s v="OFF-BI-10002026"/>
    <x v="2"/>
    <s v="Binders"/>
    <n v="139.44"/>
    <n v="139.44"/>
    <n v="0"/>
    <n v="0"/>
  </r>
  <r>
    <x v="591"/>
    <d v="2016-12-05T00:00:00"/>
    <d v="2016-12-09T00:00:00"/>
    <x v="2"/>
    <x v="3"/>
    <x v="3"/>
    <s v="Brian Derr"/>
    <s v="Home Office"/>
    <s v="New York City"/>
    <x v="5"/>
    <n v="10009"/>
    <s v="East"/>
    <s v="OFF-BI-10002026"/>
    <x v="2"/>
    <s v="Binders"/>
    <n v="232.4"/>
    <n v="232.4"/>
    <n v="0"/>
    <n v="0"/>
  </r>
  <r>
    <x v="2462"/>
    <d v="2017-01-04T00:00:00"/>
    <d v="2017-01-08T00:00:00"/>
    <x v="3"/>
    <x v="6"/>
    <x v="2"/>
    <s v="Ben Peterman"/>
    <s v="Corporate"/>
    <s v="Philadelphia"/>
    <x v="12"/>
    <n v="19143"/>
    <s v="East"/>
    <s v="OFF-BI-10002026"/>
    <x v="2"/>
    <s v="Binders"/>
    <n v="104.58"/>
    <n v="104.58"/>
    <n v="0"/>
    <n v="0"/>
  </r>
  <r>
    <x v="2842"/>
    <d v="2017-09-17T00:00:00"/>
    <d v="2017-09-22T00:00:00"/>
    <x v="3"/>
    <x v="0"/>
    <x v="2"/>
    <s v="Luke Weiss"/>
    <s v="Corporate"/>
    <s v="New York City"/>
    <x v="5"/>
    <n v="10035"/>
    <s v="East"/>
    <s v="OFF-BI-10002026"/>
    <x v="2"/>
    <s v="Binders"/>
    <n v="232.4"/>
    <n v="232.4"/>
    <n v="0"/>
    <n v="0"/>
  </r>
  <r>
    <x v="2843"/>
    <d v="2018-03-13T00:00:00"/>
    <d v="2018-03-17T00:00:00"/>
    <x v="0"/>
    <x v="5"/>
    <x v="2"/>
    <s v="Joy Bell-"/>
    <s v="Home Office"/>
    <s v="Columbia"/>
    <x v="14"/>
    <n v="21044"/>
    <s v="East"/>
    <s v="OFF-BI-10002026"/>
    <x v="2"/>
    <s v="Binders"/>
    <n v="174.3"/>
    <n v="157.30000000000001"/>
    <n v="17"/>
    <n v="2.5499999999999998"/>
  </r>
  <r>
    <x v="2844"/>
    <d v="2015-05-11T00:00:00"/>
    <d v="2015-05-15T00:00:00"/>
    <x v="1"/>
    <x v="2"/>
    <x v="2"/>
    <s v="Harold Dahlen"/>
    <s v="Home Office"/>
    <s v="Chicago"/>
    <x v="0"/>
    <n v="60610"/>
    <s v="Central"/>
    <s v="OFF-BI-10002026"/>
    <x v="2"/>
    <s v="Binders"/>
    <n v="104.58"/>
    <n v="104.58"/>
    <n v="0"/>
    <n v="0"/>
  </r>
  <r>
    <x v="2845"/>
    <d v="2017-09-26T00:00:00"/>
    <d v="2017-10-01T00:00:00"/>
    <x v="3"/>
    <x v="0"/>
    <x v="2"/>
    <s v="Shahid Collister"/>
    <s v="Home Office"/>
    <s v="Houston"/>
    <x v="13"/>
    <n v="77095"/>
    <s v="Central"/>
    <s v="OFF-BI-10002026"/>
    <x v="2"/>
    <s v="Binders"/>
    <n v="15.624000000000001"/>
    <n v="18"/>
    <n v="-2.3759999999999994"/>
    <n v="-0.35639999999999988"/>
  </r>
  <r>
    <x v="2846"/>
    <d v="2016-11-06T00:00:00"/>
    <d v="2016-11-09T00:00:00"/>
    <x v="2"/>
    <x v="1"/>
    <x v="0"/>
    <s v="Meg Tillman"/>
    <s v="Home Office"/>
    <s v="Scottsdale"/>
    <x v="18"/>
    <n v="85254"/>
    <s v="West"/>
    <s v="OFF-BI-10002049"/>
    <x v="2"/>
    <s v="Binders"/>
    <n v="4.4009999999999998"/>
    <n v="100"/>
    <n v="-95.599000000000004"/>
    <n v="-14.33985"/>
  </r>
  <r>
    <x v="2847"/>
    <d v="2018-06-03T00:00:00"/>
    <d v="2018-06-07T00:00:00"/>
    <x v="0"/>
    <x v="4"/>
    <x v="2"/>
    <s v="Saphhira Shifley"/>
    <s v="Home Office"/>
    <s v="Los Angeles"/>
    <x v="1"/>
    <n v="90036"/>
    <s v="West"/>
    <s v="OFF-BI-10002049"/>
    <x v="2"/>
    <s v="Binders"/>
    <n v="3.9119999999999999"/>
    <n v="5"/>
    <n v="-1.0880000000000001"/>
    <n v="-0.16320000000000001"/>
  </r>
  <r>
    <x v="2848"/>
    <d v="2015-11-23T00:00:00"/>
    <d v="2015-11-27T00:00:00"/>
    <x v="1"/>
    <x v="1"/>
    <x v="2"/>
    <s v="Bobby Trafton"/>
    <s v="Home Office"/>
    <s v="Detroit"/>
    <x v="10"/>
    <n v="48227"/>
    <s v="Central"/>
    <s v="OFF-BI-10002049"/>
    <x v="2"/>
    <s v="Binders"/>
    <n v="14.67"/>
    <n v="18"/>
    <n v="-3.33"/>
    <n v="-0.4995"/>
  </r>
  <r>
    <x v="2849"/>
    <d v="2016-02-06T00:00:00"/>
    <d v="2016-02-13T00:00:00"/>
    <x v="2"/>
    <x v="11"/>
    <x v="2"/>
    <s v="Trudy Schmidt"/>
    <s v="Home Office"/>
    <s v="Houston"/>
    <x v="13"/>
    <n v="77070"/>
    <s v="Central"/>
    <s v="OFF-BI-10002049"/>
    <x v="2"/>
    <s v="Binders"/>
    <n v="2.9340000000000002"/>
    <n v="5"/>
    <n v="-2.0659999999999998"/>
    <n v="-0.30989999999999995"/>
  </r>
  <r>
    <x v="2850"/>
    <d v="2018-04-21T00:00:00"/>
    <d v="2018-04-27T00:00:00"/>
    <x v="0"/>
    <x v="8"/>
    <x v="2"/>
    <s v="Resi P√∂lking"/>
    <s v="Home Office"/>
    <s v="Houston"/>
    <x v="13"/>
    <n v="77041"/>
    <s v="Central"/>
    <s v="OFF-BI-10002049"/>
    <x v="2"/>
    <s v="Binders"/>
    <n v="2.9340000000000002"/>
    <n v="5"/>
    <n v="-2.0659999999999998"/>
    <n v="-0.30989999999999995"/>
  </r>
  <r>
    <x v="2851"/>
    <d v="2016-04-25T00:00:00"/>
    <d v="2016-04-28T00:00:00"/>
    <x v="2"/>
    <x v="8"/>
    <x v="3"/>
    <s v="Jill Stevenson"/>
    <s v="Consumer"/>
    <s v="Los Angeles"/>
    <x v="1"/>
    <n v="90045"/>
    <s v="West"/>
    <s v="OFF-BI-10002071"/>
    <x v="2"/>
    <s v="Binders"/>
    <n v="13.944000000000001"/>
    <n v="13.944000000000001"/>
    <n v="0"/>
    <n v="0"/>
  </r>
  <r>
    <x v="1942"/>
    <d v="2017-11-03T00:00:00"/>
    <d v="2017-11-08T00:00:00"/>
    <x v="3"/>
    <x v="1"/>
    <x v="2"/>
    <s v="Xylona Preis"/>
    <s v="Home Office"/>
    <s v="Los Angeles"/>
    <x v="1"/>
    <n v="90049"/>
    <s v="West"/>
    <s v="OFF-BI-10002071"/>
    <x v="2"/>
    <s v="Binders"/>
    <n v="9.2959999999999994"/>
    <n v="18"/>
    <n v="-8.7040000000000006"/>
    <n v="-1.3056000000000001"/>
  </r>
  <r>
    <x v="2852"/>
    <d v="2018-04-30T00:00:00"/>
    <d v="2018-05-04T00:00:00"/>
    <x v="0"/>
    <x v="8"/>
    <x v="2"/>
    <s v="Nick Zandusky"/>
    <s v="Home Office"/>
    <s v="Los Angeles"/>
    <x v="1"/>
    <n v="90032"/>
    <s v="West"/>
    <s v="OFF-BI-10002071"/>
    <x v="2"/>
    <s v="Binders"/>
    <n v="23.24"/>
    <n v="18"/>
    <n v="5.2399999999999984"/>
    <n v="0.7859999999999997"/>
  </r>
  <r>
    <x v="1246"/>
    <d v="2018-12-05T00:00:00"/>
    <d v="2018-12-06T00:00:00"/>
    <x v="0"/>
    <x v="3"/>
    <x v="0"/>
    <s v="Patrick Bzostek"/>
    <s v="Home Office"/>
    <s v="Seattle"/>
    <x v="6"/>
    <n v="98115"/>
    <s v="West"/>
    <s v="OFF-BI-10002071"/>
    <x v="2"/>
    <s v="Binders"/>
    <n v="9.2959999999999994"/>
    <n v="18"/>
    <n v="-8.7040000000000006"/>
    <n v="-1.3056000000000001"/>
  </r>
  <r>
    <x v="109"/>
    <d v="2017-08-29T00:00:00"/>
    <d v="2017-09-03T00:00:00"/>
    <x v="3"/>
    <x v="7"/>
    <x v="2"/>
    <s v="George Bell"/>
    <s v="Home Office"/>
    <s v="Philadelphia"/>
    <x v="12"/>
    <n v="19120"/>
    <s v="East"/>
    <s v="OFF-BI-10002071"/>
    <x v="2"/>
    <s v="Binders"/>
    <n v="3.4860000000000002"/>
    <n v="5"/>
    <n v="-1.5139999999999998"/>
    <n v="-0.22709999999999997"/>
  </r>
  <r>
    <x v="1489"/>
    <d v="2017-09-23T00:00:00"/>
    <d v="2017-09-26T00:00:00"/>
    <x v="3"/>
    <x v="0"/>
    <x v="3"/>
    <s v="Joni Sundaresam"/>
    <s v="Corporate"/>
    <s v="Lancaster"/>
    <x v="22"/>
    <n v="43130"/>
    <s v="East"/>
    <s v="OFF-BI-10002071"/>
    <x v="2"/>
    <s v="Binders"/>
    <n v="12.201000000000001"/>
    <n v="12.201000000000001"/>
    <n v="0"/>
    <n v="0"/>
  </r>
  <r>
    <x v="2853"/>
    <d v="2018-02-03T00:00:00"/>
    <d v="2018-02-08T00:00:00"/>
    <x v="0"/>
    <x v="11"/>
    <x v="2"/>
    <s v="Matt Collins"/>
    <s v="Home Office"/>
    <s v="Cincinnati"/>
    <x v="22"/>
    <n v="45231"/>
    <s v="East"/>
    <s v="OFF-BI-10002071"/>
    <x v="2"/>
    <s v="Binders"/>
    <n v="5.2290000000000001"/>
    <n v="5"/>
    <n v="0.22900000000000009"/>
    <n v="3.4350000000000012E-2"/>
  </r>
  <r>
    <x v="2854"/>
    <d v="2015-03-31T00:00:00"/>
    <d v="2015-04-04T00:00:00"/>
    <x v="1"/>
    <x v="5"/>
    <x v="2"/>
    <s v="Dorothy Dickinson"/>
    <s v="Home Office"/>
    <s v="Chicago"/>
    <x v="0"/>
    <n v="60610"/>
    <s v="Central"/>
    <s v="OFF-BI-10002071"/>
    <x v="2"/>
    <s v="Binders"/>
    <n v="8.1340000000000003"/>
    <n v="18"/>
    <n v="-9.8659999999999997"/>
    <n v="-1.4799"/>
  </r>
  <r>
    <x v="2855"/>
    <d v="2016-04-13T00:00:00"/>
    <d v="2016-04-20T00:00:00"/>
    <x v="2"/>
    <x v="8"/>
    <x v="2"/>
    <s v="Sonia Sunley"/>
    <s v="Home Office"/>
    <s v="Norfolk"/>
    <x v="42"/>
    <n v="68701"/>
    <s v="Central"/>
    <s v="OFF-BI-10002071"/>
    <x v="2"/>
    <s v="Binders"/>
    <n v="17.43"/>
    <n v="18"/>
    <n v="-0.57000000000000028"/>
    <n v="-8.5500000000000034E-2"/>
  </r>
  <r>
    <x v="2856"/>
    <d v="2018-10-30T00:00:00"/>
    <d v="2018-11-06T00:00:00"/>
    <x v="0"/>
    <x v="9"/>
    <x v="2"/>
    <s v="Michelle Moray"/>
    <s v="Home Office"/>
    <s v="Seattle"/>
    <x v="6"/>
    <n v="98115"/>
    <s v="West"/>
    <s v="OFF-BI-10002072"/>
    <x v="2"/>
    <s v="Binders"/>
    <n v="13.904"/>
    <n v="13.904"/>
    <n v="0"/>
    <n v="0"/>
  </r>
  <r>
    <x v="180"/>
    <d v="2016-04-05T00:00:00"/>
    <d v="2016-04-10T00:00:00"/>
    <x v="2"/>
    <x v="8"/>
    <x v="2"/>
    <s v="Valerie Takahito"/>
    <s v="Home Office"/>
    <s v="Philadelphia"/>
    <x v="12"/>
    <n v="19143"/>
    <s v="East"/>
    <s v="OFF-BI-10002072"/>
    <x v="2"/>
    <s v="Binders"/>
    <n v="10.428000000000001"/>
    <n v="10.428000000000001"/>
    <n v="0"/>
    <n v="0"/>
  </r>
  <r>
    <x v="1890"/>
    <d v="2017-11-12T00:00:00"/>
    <d v="2017-11-15T00:00:00"/>
    <x v="3"/>
    <x v="1"/>
    <x v="3"/>
    <s v="Frank Hawley"/>
    <s v="Home Office"/>
    <s v="La Porte"/>
    <x v="33"/>
    <n v="46350"/>
    <s v="Central"/>
    <s v="OFF-BI-10002072"/>
    <x v="1"/>
    <s v="Binders"/>
    <n v="17.38"/>
    <n v="18"/>
    <n v="-0.62000000000000099"/>
    <n v="-9.3000000000000152E-2"/>
  </r>
  <r>
    <x v="634"/>
    <d v="2018-07-20T00:00:00"/>
    <d v="2018-07-25T00:00:00"/>
    <x v="0"/>
    <x v="10"/>
    <x v="2"/>
    <s v="Elizabeth Moffitt"/>
    <s v="Home Office"/>
    <s v="Sioux Falls"/>
    <x v="31"/>
    <n v="57103"/>
    <s v="Central"/>
    <s v="OFF-BI-10002072"/>
    <x v="2"/>
    <s v="Binders"/>
    <n v="60.83"/>
    <n v="60.83"/>
    <n v="0"/>
    <n v="0"/>
  </r>
  <r>
    <x v="678"/>
    <d v="2017-07-08T00:00:00"/>
    <d v="2017-07-12T00:00:00"/>
    <x v="3"/>
    <x v="10"/>
    <x v="2"/>
    <s v="Joe Elijah"/>
    <s v="Home Office"/>
    <s v="Broomfield"/>
    <x v="7"/>
    <n v="80020"/>
    <s v="West"/>
    <s v="OFF-BI-10002082"/>
    <x v="1"/>
    <s v="Binders"/>
    <n v="19.968"/>
    <n v="18"/>
    <n v="1.968"/>
    <n v="0.29519999999999996"/>
  </r>
  <r>
    <x v="2857"/>
    <d v="2017-11-05T00:00:00"/>
    <d v="2017-11-08T00:00:00"/>
    <x v="3"/>
    <x v="1"/>
    <x v="0"/>
    <s v="Joseph Holt"/>
    <s v="Corporate"/>
    <s v="San Francisco"/>
    <x v="1"/>
    <n v="94109"/>
    <s v="West"/>
    <s v="OFF-BI-10002082"/>
    <x v="2"/>
    <s v="Binders"/>
    <n v="53.247999999999998"/>
    <n v="53.247999999999998"/>
    <n v="0"/>
    <n v="0"/>
  </r>
  <r>
    <x v="2858"/>
    <d v="2018-05-19T00:00:00"/>
    <d v="2018-05-24T00:00:00"/>
    <x v="0"/>
    <x v="2"/>
    <x v="2"/>
    <s v="Sue Ann Reed"/>
    <s v="Home Office"/>
    <s v="San Jose"/>
    <x v="1"/>
    <n v="95123"/>
    <s v="West"/>
    <s v="OFF-BI-10002082"/>
    <x v="2"/>
    <s v="Binders"/>
    <n v="133.12"/>
    <n v="133.12"/>
    <n v="0"/>
    <n v="0"/>
  </r>
  <r>
    <x v="2859"/>
    <d v="2018-10-12T00:00:00"/>
    <d v="2018-10-18T00:00:00"/>
    <x v="0"/>
    <x v="9"/>
    <x v="2"/>
    <s v="Michelle Lonsdale"/>
    <s v="Home Office"/>
    <s v="Albuquerque"/>
    <x v="41"/>
    <n v="87105"/>
    <s v="West"/>
    <s v="OFF-BI-10002082"/>
    <x v="2"/>
    <s v="Binders"/>
    <n v="79.872"/>
    <n v="79.872"/>
    <n v="0"/>
    <n v="0"/>
  </r>
  <r>
    <x v="2860"/>
    <d v="2017-06-14T00:00:00"/>
    <d v="2017-06-17T00:00:00"/>
    <x v="3"/>
    <x v="4"/>
    <x v="0"/>
    <s v="Vivian Mathis"/>
    <s v="Home Office"/>
    <s v="Boca Raton"/>
    <x v="8"/>
    <n v="33433"/>
    <s v="South"/>
    <s v="OFF-BI-10002082"/>
    <x v="2"/>
    <s v="Binders"/>
    <n v="39.936"/>
    <n v="39.936"/>
    <n v="0"/>
    <n v="0"/>
  </r>
  <r>
    <x v="1774"/>
    <d v="2017-10-15T00:00:00"/>
    <d v="2017-10-20T00:00:00"/>
    <x v="3"/>
    <x v="9"/>
    <x v="2"/>
    <s v="Quincy Jones"/>
    <s v="Corporate"/>
    <s v="Springfield"/>
    <x v="17"/>
    <n v="22153"/>
    <s v="South"/>
    <s v="OFF-BI-10002082"/>
    <x v="2"/>
    <s v="Binders"/>
    <n v="232.96"/>
    <n v="232.96"/>
    <n v="0"/>
    <n v="0"/>
  </r>
  <r>
    <x v="213"/>
    <d v="2016-09-15T00:00:00"/>
    <d v="2016-09-19T00:00:00"/>
    <x v="2"/>
    <x v="0"/>
    <x v="3"/>
    <s v="Brendan Murry"/>
    <s v="Corporate"/>
    <s v="New York City"/>
    <x v="5"/>
    <n v="10035"/>
    <s v="East"/>
    <s v="OFF-BI-10002082"/>
    <x v="2"/>
    <s v="Binders"/>
    <n v="79.872"/>
    <n v="79.872"/>
    <n v="0"/>
    <n v="0"/>
  </r>
  <r>
    <x v="908"/>
    <d v="2017-11-10T00:00:00"/>
    <d v="2017-11-14T00:00:00"/>
    <x v="3"/>
    <x v="1"/>
    <x v="2"/>
    <s v="Paul Prost"/>
    <s v="Corporate"/>
    <s v="Springfield"/>
    <x v="22"/>
    <n v="45503"/>
    <s v="East"/>
    <s v="OFF-BI-10002082"/>
    <x v="2"/>
    <s v="Binders"/>
    <n v="69.888000000000005"/>
    <n v="69.888000000000005"/>
    <n v="0"/>
    <n v="0"/>
  </r>
  <r>
    <x v="2861"/>
    <d v="2018-05-13T00:00:00"/>
    <d v="2018-05-18T00:00:00"/>
    <x v="0"/>
    <x v="2"/>
    <x v="3"/>
    <s v="Carl Weiss"/>
    <s v="Home Office"/>
    <s v="Newark"/>
    <x v="3"/>
    <n v="19711"/>
    <s v="East"/>
    <s v="OFF-BI-10002082"/>
    <x v="2"/>
    <s v="Binders"/>
    <n v="299.52"/>
    <n v="299.52"/>
    <n v="0"/>
    <n v="0"/>
  </r>
  <r>
    <x v="2862"/>
    <d v="2016-05-17T00:00:00"/>
    <d v="2016-05-21T00:00:00"/>
    <x v="2"/>
    <x v="2"/>
    <x v="2"/>
    <s v="Odella Nelson"/>
    <s v="Corporate"/>
    <s v="Houston"/>
    <x v="13"/>
    <n v="77095"/>
    <s v="Central"/>
    <s v="OFF-BI-10002082"/>
    <x v="2"/>
    <s v="Binders"/>
    <n v="33.28"/>
    <n v="33.28"/>
    <n v="0"/>
    <n v="0"/>
  </r>
  <r>
    <x v="1166"/>
    <d v="2015-12-13T00:00:00"/>
    <d v="2015-12-17T00:00:00"/>
    <x v="1"/>
    <x v="3"/>
    <x v="2"/>
    <s v="Randy Ferguson"/>
    <s v="Home Office"/>
    <s v="Phoenix"/>
    <x v="18"/>
    <n v="85023"/>
    <s v="West"/>
    <s v="OFF-BI-10002103"/>
    <x v="2"/>
    <s v="Binders"/>
    <n v="5.2140000000000004"/>
    <n v="100"/>
    <n v="-94.786000000000001"/>
    <n v="-14.2179"/>
  </r>
  <r>
    <x v="2863"/>
    <d v="2017-09-15T00:00:00"/>
    <d v="2017-09-20T00:00:00"/>
    <x v="3"/>
    <x v="0"/>
    <x v="2"/>
    <s v="Rob Beeghly"/>
    <s v="Corporate"/>
    <s v="Seattle"/>
    <x v="6"/>
    <n v="98105"/>
    <s v="West"/>
    <s v="OFF-BI-10002103"/>
    <x v="2"/>
    <s v="Binders"/>
    <n v="48.664000000000001"/>
    <n v="48.664000000000001"/>
    <n v="0"/>
    <n v="0"/>
  </r>
  <r>
    <x v="1526"/>
    <d v="2017-12-19T00:00:00"/>
    <d v="2017-12-25T00:00:00"/>
    <x v="3"/>
    <x v="3"/>
    <x v="2"/>
    <s v="Erin Smith"/>
    <s v="Home Office"/>
    <s v="Tucson"/>
    <x v="18"/>
    <n v="85705"/>
    <s v="West"/>
    <s v="OFF-BI-10002103"/>
    <x v="1"/>
    <s v="Binders"/>
    <n v="5.2140000000000004"/>
    <n v="100"/>
    <n v="-94.786000000000001"/>
    <n v="-14.2179"/>
  </r>
  <r>
    <x v="2864"/>
    <d v="2018-03-23T00:00:00"/>
    <d v="2018-03-26T00:00:00"/>
    <x v="0"/>
    <x v="5"/>
    <x v="0"/>
    <s v="Sanjit Jacobs"/>
    <s v="Home Office"/>
    <s v="Seattle"/>
    <x v="6"/>
    <n v="98105"/>
    <s v="West"/>
    <s v="OFF-BI-10002103"/>
    <x v="2"/>
    <s v="Binders"/>
    <n v="34.76"/>
    <n v="34.76"/>
    <n v="0"/>
    <n v="0"/>
  </r>
  <r>
    <x v="2865"/>
    <d v="2018-04-25T00:00:00"/>
    <d v="2018-04-29T00:00:00"/>
    <x v="0"/>
    <x v="8"/>
    <x v="3"/>
    <s v="Mick Brown"/>
    <s v="Home Office"/>
    <s v="Los Angeles"/>
    <x v="1"/>
    <n v="90049"/>
    <s v="West"/>
    <s v="OFF-BI-10002103"/>
    <x v="2"/>
    <s v="Binders"/>
    <n v="13.904"/>
    <n v="13.904"/>
    <n v="0"/>
    <n v="0"/>
  </r>
  <r>
    <x v="2866"/>
    <d v="2018-11-17T00:00:00"/>
    <d v="2018-11-24T00:00:00"/>
    <x v="0"/>
    <x v="1"/>
    <x v="2"/>
    <s v="Greg Guthrie"/>
    <s v="Home Office"/>
    <s v="Seattle"/>
    <x v="6"/>
    <n v="98103"/>
    <s v="West"/>
    <s v="OFF-BI-10002103"/>
    <x v="2"/>
    <s v="Binders"/>
    <n v="13.904"/>
    <n v="13.904"/>
    <n v="0"/>
    <n v="0"/>
  </r>
  <r>
    <x v="2867"/>
    <d v="2018-12-30T00:00:00"/>
    <d v="2019-01-03T00:00:00"/>
    <x v="0"/>
    <x v="3"/>
    <x v="2"/>
    <s v="Erica Bern"/>
    <s v="Home Office"/>
    <s v="Fairfield"/>
    <x v="1"/>
    <n v="94533"/>
    <s v="West"/>
    <s v="OFF-BI-10002103"/>
    <x v="2"/>
    <s v="Binders"/>
    <n v="13.904"/>
    <n v="13.904"/>
    <n v="0"/>
    <n v="0"/>
  </r>
  <r>
    <x v="2868"/>
    <d v="2015-07-18T00:00:00"/>
    <d v="2015-07-23T00:00:00"/>
    <x v="1"/>
    <x v="10"/>
    <x v="2"/>
    <s v="Jack Lebron"/>
    <s v="Home Office"/>
    <s v="New Rochelle"/>
    <x v="5"/>
    <n v="10801"/>
    <s v="East"/>
    <s v="OFF-BI-10002103"/>
    <x v="2"/>
    <s v="Binders"/>
    <n v="13.904"/>
    <n v="13.904"/>
    <n v="0"/>
    <n v="0"/>
  </r>
  <r>
    <x v="2822"/>
    <d v="2015-08-25T00:00:00"/>
    <d v="2015-08-30T00:00:00"/>
    <x v="1"/>
    <x v="7"/>
    <x v="2"/>
    <s v="Brendan Sweed"/>
    <s v="Home Office"/>
    <s v="Columbus"/>
    <x v="22"/>
    <n v="43229"/>
    <s v="East"/>
    <s v="OFF-BI-10002103"/>
    <x v="2"/>
    <s v="Binders"/>
    <n v="20.856000000000002"/>
    <n v="18"/>
    <n v="2.8560000000000016"/>
    <n v="0.42840000000000023"/>
  </r>
  <r>
    <x v="2869"/>
    <d v="2015-12-26T00:00:00"/>
    <d v="2015-12-31T00:00:00"/>
    <x v="1"/>
    <x v="3"/>
    <x v="2"/>
    <s v="Christina Anderson"/>
    <s v="Home Office"/>
    <s v="Chicago"/>
    <x v="0"/>
    <n v="60610"/>
    <s v="Central"/>
    <s v="OFF-BI-10002103"/>
    <x v="2"/>
    <s v="Binders"/>
    <n v="8.69"/>
    <n v="18"/>
    <n v="-9.31"/>
    <n v="-1.3965000000000001"/>
  </r>
  <r>
    <x v="2870"/>
    <d v="2017-12-09T00:00:00"/>
    <d v="2017-12-12T00:00:00"/>
    <x v="3"/>
    <x v="3"/>
    <x v="0"/>
    <s v="Stephanie Phelps"/>
    <s v="Corporate"/>
    <s v="Stockton"/>
    <x v="1"/>
    <n v="95207"/>
    <s v="West"/>
    <s v="OFF-BI-10002133"/>
    <x v="2"/>
    <s v="Binders"/>
    <n v="273.92"/>
    <n v="273.92"/>
    <n v="0"/>
    <n v="0"/>
  </r>
  <r>
    <x v="2871"/>
    <d v="2018-08-19T00:00:00"/>
    <d v="2018-08-23T00:00:00"/>
    <x v="0"/>
    <x v="7"/>
    <x v="2"/>
    <s v="Denny Ordway"/>
    <s v="Consumer"/>
    <s v="Salt Lake City"/>
    <x v="28"/>
    <n v="84106"/>
    <s v="West"/>
    <s v="OFF-BI-10002133"/>
    <x v="2"/>
    <s v="Binders"/>
    <n v="102.72"/>
    <n v="102.72"/>
    <n v="0"/>
    <n v="0"/>
  </r>
  <r>
    <x v="2872"/>
    <d v="2016-06-09T00:00:00"/>
    <d v="2016-06-16T00:00:00"/>
    <x v="2"/>
    <x v="4"/>
    <x v="2"/>
    <s v="Max Jones"/>
    <s v="Home Office"/>
    <s v="Miami"/>
    <x v="8"/>
    <n v="33178"/>
    <s v="South"/>
    <s v="OFF-BI-10002133"/>
    <x v="2"/>
    <s v="Binders"/>
    <n v="38.520000000000003"/>
    <n v="38.520000000000003"/>
    <n v="0"/>
    <n v="0"/>
  </r>
  <r>
    <x v="2873"/>
    <d v="2016-11-15T00:00:00"/>
    <d v="2016-11-20T00:00:00"/>
    <x v="2"/>
    <x v="1"/>
    <x v="2"/>
    <s v="Victoria Pisteka"/>
    <s v="Consumer"/>
    <s v="Toledo"/>
    <x v="22"/>
    <n v="43615"/>
    <s v="East"/>
    <s v="OFF-BI-10002133"/>
    <x v="2"/>
    <s v="Binders"/>
    <n v="166.92"/>
    <n v="166.92"/>
    <n v="0"/>
    <n v="0"/>
  </r>
  <r>
    <x v="2874"/>
    <d v="2017-11-20T00:00:00"/>
    <d v="2017-11-24T00:00:00"/>
    <x v="3"/>
    <x v="1"/>
    <x v="2"/>
    <s v="Shirley Jackson"/>
    <s v="Corporate"/>
    <s v="Newark"/>
    <x v="3"/>
    <n v="19711"/>
    <s v="East"/>
    <s v="OFF-BI-10002133"/>
    <x v="2"/>
    <s v="Binders"/>
    <n v="128.4"/>
    <n v="128.4"/>
    <n v="0"/>
    <n v="0"/>
  </r>
  <r>
    <x v="1409"/>
    <d v="2018-05-03T00:00:00"/>
    <d v="2018-05-08T00:00:00"/>
    <x v="0"/>
    <x v="2"/>
    <x v="2"/>
    <s v="Bill Overfelt"/>
    <s v="Home Office"/>
    <s v="Philadelphia"/>
    <x v="12"/>
    <n v="19134"/>
    <s v="East"/>
    <s v="OFF-BI-10002133"/>
    <x v="2"/>
    <s v="Binders"/>
    <n v="64.2"/>
    <n v="64.2"/>
    <n v="0"/>
    <n v="0"/>
  </r>
  <r>
    <x v="2875"/>
    <d v="2015-08-25T00:00:00"/>
    <d v="2015-08-29T00:00:00"/>
    <x v="1"/>
    <x v="7"/>
    <x v="2"/>
    <s v="Joe Elijah"/>
    <s v="Consumer"/>
    <s v="Houston"/>
    <x v="13"/>
    <n v="77070"/>
    <s v="Central"/>
    <s v="OFF-BI-10002133"/>
    <x v="2"/>
    <s v="Binders"/>
    <n v="25.68"/>
    <n v="25.68"/>
    <n v="0"/>
    <n v="0"/>
  </r>
  <r>
    <x v="2876"/>
    <d v="2018-05-12T00:00:00"/>
    <d v="2018-05-15T00:00:00"/>
    <x v="0"/>
    <x v="2"/>
    <x v="3"/>
    <s v="Alyssa Crouse"/>
    <s v="Home Office"/>
    <s v="Houston"/>
    <x v="13"/>
    <n v="77041"/>
    <s v="Central"/>
    <s v="OFF-BI-10002133"/>
    <x v="2"/>
    <s v="Binders"/>
    <n v="34.24"/>
    <n v="34.24"/>
    <n v="0"/>
    <n v="0"/>
  </r>
  <r>
    <x v="1457"/>
    <d v="2016-09-06T00:00:00"/>
    <d v="2016-09-12T00:00:00"/>
    <x v="2"/>
    <x v="0"/>
    <x v="2"/>
    <s v="Beth Thompson"/>
    <s v="Home Office"/>
    <s v="Seattle"/>
    <x v="6"/>
    <n v="98103"/>
    <s v="West"/>
    <s v="OFF-BI-10002160"/>
    <x v="2"/>
    <s v="Binders"/>
    <n v="6.0960000000000001"/>
    <n v="5"/>
    <n v="1.0960000000000001"/>
    <n v="0.16440000000000002"/>
  </r>
  <r>
    <x v="1581"/>
    <d v="2017-08-08T00:00:00"/>
    <d v="2017-08-15T00:00:00"/>
    <x v="3"/>
    <x v="7"/>
    <x v="2"/>
    <s v="Cathy Armstrong"/>
    <s v="Home Office"/>
    <s v="Los Angeles"/>
    <x v="1"/>
    <n v="90036"/>
    <s v="West"/>
    <s v="OFF-BI-10002160"/>
    <x v="2"/>
    <s v="Binders"/>
    <n v="15.24"/>
    <n v="100"/>
    <n v="-84.76"/>
    <n v="-12.714"/>
  </r>
  <r>
    <x v="1690"/>
    <d v="2015-07-19T00:00:00"/>
    <d v="2015-07-24T00:00:00"/>
    <x v="1"/>
    <x v="10"/>
    <x v="2"/>
    <s v="Christine Abelman"/>
    <s v="Home Office"/>
    <s v="Bristol"/>
    <x v="25"/>
    <n v="6010"/>
    <s v="East"/>
    <s v="OFF-BI-10002160"/>
    <x v="2"/>
    <s v="Binders"/>
    <n v="3.81"/>
    <n v="5"/>
    <n v="-1.19"/>
    <n v="-0.17849999999999999"/>
  </r>
  <r>
    <x v="2516"/>
    <d v="2016-02-14T00:00:00"/>
    <d v="2016-02-19T00:00:00"/>
    <x v="2"/>
    <x v="11"/>
    <x v="2"/>
    <s v="Karl Braun"/>
    <s v="Home Office"/>
    <s v="Akron"/>
    <x v="22"/>
    <n v="44312"/>
    <s v="East"/>
    <s v="OFF-BI-10002160"/>
    <x v="2"/>
    <s v="Binders"/>
    <n v="2.286"/>
    <n v="5"/>
    <n v="-2.714"/>
    <n v="-0.40709999999999996"/>
  </r>
  <r>
    <x v="208"/>
    <d v="2017-07-14T00:00:00"/>
    <d v="2017-07-18T00:00:00"/>
    <x v="3"/>
    <x v="10"/>
    <x v="3"/>
    <s v="Steven Ward"/>
    <s v="Home Office"/>
    <s v="New York City"/>
    <x v="5"/>
    <n v="10009"/>
    <s v="East"/>
    <s v="OFF-BI-10002160"/>
    <x v="2"/>
    <s v="Binders"/>
    <n v="9.1440000000000001"/>
    <n v="18"/>
    <n v="-8.8559999999999999"/>
    <n v="-1.3284"/>
  </r>
  <r>
    <x v="2877"/>
    <d v="2017-09-01T00:00:00"/>
    <d v="2017-09-03T00:00:00"/>
    <x v="3"/>
    <x v="0"/>
    <x v="0"/>
    <s v="Adam Bellavance"/>
    <s v="Home Office"/>
    <s v="New York City"/>
    <x v="5"/>
    <n v="10009"/>
    <s v="East"/>
    <s v="OFF-BI-10002160"/>
    <x v="2"/>
    <s v="Binders"/>
    <n v="3.048"/>
    <n v="80"/>
    <n v="-76.951999999999998"/>
    <n v="-11.5428"/>
  </r>
  <r>
    <x v="2878"/>
    <d v="2015-12-30T00:00:00"/>
    <d v="2016-01-01T00:00:00"/>
    <x v="1"/>
    <x v="3"/>
    <x v="3"/>
    <s v="Stefania Perrino"/>
    <s v="Home Office"/>
    <s v="Laredo"/>
    <x v="13"/>
    <n v="78041"/>
    <s v="Central"/>
    <s v="OFF-BI-10002160"/>
    <x v="2"/>
    <s v="Binders"/>
    <n v="2.286"/>
    <n v="5"/>
    <n v="-2.714"/>
    <n v="-0.40709999999999996"/>
  </r>
  <r>
    <x v="2879"/>
    <d v="2016-08-07T00:00:00"/>
    <d v="2016-08-12T00:00:00"/>
    <x v="2"/>
    <x v="7"/>
    <x v="2"/>
    <s v="Parhena Norris"/>
    <s v="Home Office"/>
    <s v="Bakersfield"/>
    <x v="1"/>
    <n v="93309"/>
    <s v="West"/>
    <s v="OFF-BI-10002194"/>
    <x v="2"/>
    <s v="Binders"/>
    <n v="19.152000000000001"/>
    <n v="18"/>
    <n v="1.152000000000001"/>
    <n v="0.17280000000000015"/>
  </r>
  <r>
    <x v="2880"/>
    <d v="2017-12-30T00:00:00"/>
    <d v="2017-12-30T00:00:00"/>
    <x v="3"/>
    <x v="3"/>
    <x v="1"/>
    <s v="Julie Prescott"/>
    <s v="Home Office"/>
    <s v="Los Angeles"/>
    <x v="1"/>
    <n v="90032"/>
    <s v="West"/>
    <s v="OFF-BI-10002194"/>
    <x v="1"/>
    <s v="Binders"/>
    <n v="6.3840000000000003"/>
    <n v="5"/>
    <n v="1.3840000000000003"/>
    <n v="0.20760000000000003"/>
  </r>
  <r>
    <x v="1994"/>
    <d v="2016-11-21T00:00:00"/>
    <d v="2016-11-27T00:00:00"/>
    <x v="2"/>
    <x v="1"/>
    <x v="2"/>
    <s v="Brenda Bowman"/>
    <s v="Home Office"/>
    <s v="Fort Worth"/>
    <x v="13"/>
    <n v="76106"/>
    <s v="Central"/>
    <s v="OFF-BI-10002194"/>
    <x v="2"/>
    <s v="Binders"/>
    <n v="7.98"/>
    <n v="18"/>
    <n v="-10.02"/>
    <n v="-1.5029999999999999"/>
  </r>
  <r>
    <x v="2881"/>
    <d v="2017-12-16T00:00:00"/>
    <d v="2017-12-20T00:00:00"/>
    <x v="3"/>
    <x v="3"/>
    <x v="3"/>
    <s v="Craig Carreira"/>
    <s v="Home Office"/>
    <s v="Chicago"/>
    <x v="0"/>
    <n v="60610"/>
    <s v="Central"/>
    <s v="OFF-BI-10002194"/>
    <x v="1"/>
    <s v="Binders"/>
    <n v="4.7880000000000003"/>
    <n v="5"/>
    <n v="-0.21199999999999974"/>
    <n v="-3.179999999999996E-2"/>
  </r>
  <r>
    <x v="2338"/>
    <d v="2015-08-27T00:00:00"/>
    <d v="2015-09-01T00:00:00"/>
    <x v="1"/>
    <x v="7"/>
    <x v="3"/>
    <s v="Zuschuss Donatelli"/>
    <s v="Home Office"/>
    <s v="San Francisco"/>
    <x v="1"/>
    <n v="94109"/>
    <s v="West"/>
    <s v="OFF-BI-10002215"/>
    <x v="2"/>
    <s v="Binders"/>
    <n v="22.72"/>
    <n v="18"/>
    <n v="4.7199999999999989"/>
    <n v="0.70799999999999985"/>
  </r>
  <r>
    <x v="2882"/>
    <d v="2017-03-26T00:00:00"/>
    <d v="2017-03-28T00:00:00"/>
    <x v="3"/>
    <x v="5"/>
    <x v="3"/>
    <s v="Mark Van Huff"/>
    <s v="Home Office"/>
    <s v="Pocatello"/>
    <x v="40"/>
    <n v="83201"/>
    <s v="West"/>
    <s v="OFF-BI-10002215"/>
    <x v="1"/>
    <s v="Binders"/>
    <n v="17.04"/>
    <n v="18"/>
    <n v="-0.96000000000000085"/>
    <n v="-0.14400000000000013"/>
  </r>
  <r>
    <x v="1785"/>
    <d v="2017-05-28T00:00:00"/>
    <d v="2017-06-03T00:00:00"/>
    <x v="3"/>
    <x v="2"/>
    <x v="2"/>
    <s v="Clay Ludtke"/>
    <s v="Home Office"/>
    <s v="Los Angeles"/>
    <x v="1"/>
    <n v="90004"/>
    <s v="West"/>
    <s v="OFF-BI-10002215"/>
    <x v="1"/>
    <s v="Binders"/>
    <n v="22.72"/>
    <n v="18"/>
    <n v="4.7199999999999989"/>
    <n v="0.70799999999999985"/>
  </r>
  <r>
    <x v="1331"/>
    <d v="2018-09-26T00:00:00"/>
    <d v="2018-09-26T00:00:00"/>
    <x v="0"/>
    <x v="0"/>
    <x v="1"/>
    <s v="Ruben Ausman"/>
    <s v="Home Office"/>
    <s v="San Francisco"/>
    <x v="1"/>
    <n v="94109"/>
    <s v="West"/>
    <s v="OFF-BI-10002215"/>
    <x v="2"/>
    <s v="Binders"/>
    <n v="17.04"/>
    <n v="18"/>
    <n v="-0.96000000000000085"/>
    <n v="-0.14400000000000013"/>
  </r>
  <r>
    <x v="409"/>
    <d v="2016-04-21T00:00:00"/>
    <d v="2016-04-28T00:00:00"/>
    <x v="2"/>
    <x v="8"/>
    <x v="2"/>
    <s v="Juliana Krohn"/>
    <s v="Home Office"/>
    <s v="Louisville"/>
    <x v="21"/>
    <n v="40214"/>
    <s v="South"/>
    <s v="OFF-BI-10002215"/>
    <x v="2"/>
    <s v="Binders"/>
    <n v="21.3"/>
    <n v="18"/>
    <n v="3.3000000000000007"/>
    <n v="0.49500000000000011"/>
  </r>
  <r>
    <x v="2883"/>
    <d v="2017-07-01T00:00:00"/>
    <d v="2017-07-01T00:00:00"/>
    <x v="3"/>
    <x v="10"/>
    <x v="1"/>
    <s v="Jay Fein"/>
    <s v="Corporate"/>
    <s v="Columbia"/>
    <x v="34"/>
    <n v="29203"/>
    <s v="South"/>
    <s v="OFF-BI-10002215"/>
    <x v="2"/>
    <s v="Binders"/>
    <n v="14.2"/>
    <n v="14.2"/>
    <n v="0"/>
    <n v="0"/>
  </r>
  <r>
    <x v="837"/>
    <d v="2016-08-07T00:00:00"/>
    <d v="2016-08-08T00:00:00"/>
    <x v="2"/>
    <x v="7"/>
    <x v="0"/>
    <s v="Kelly Williams"/>
    <s v="Home Office"/>
    <s v="Kirkwood"/>
    <x v="20"/>
    <n v="63122"/>
    <s v="Central"/>
    <s v="OFF-BI-10002215"/>
    <x v="2"/>
    <s v="Binders"/>
    <n v="28.4"/>
    <n v="28.4"/>
    <n v="0"/>
    <n v="0"/>
  </r>
  <r>
    <x v="94"/>
    <d v="2016-11-21T00:00:00"/>
    <d v="2016-11-25T00:00:00"/>
    <x v="2"/>
    <x v="1"/>
    <x v="2"/>
    <s v="Natalie Webber"/>
    <s v="Home Office"/>
    <s v="Las Vegas"/>
    <x v="27"/>
    <n v="89115"/>
    <s v="West"/>
    <s v="OFF-BI-10002225"/>
    <x v="2"/>
    <s v="Binders"/>
    <n v="66.048000000000002"/>
    <n v="66.048000000000002"/>
    <n v="0"/>
    <n v="0"/>
  </r>
  <r>
    <x v="2823"/>
    <d v="2017-09-08T00:00:00"/>
    <d v="2017-09-10T00:00:00"/>
    <x v="3"/>
    <x v="0"/>
    <x v="3"/>
    <s v="Valerie Mitchum"/>
    <s v="Home Office"/>
    <s v="Lancaster"/>
    <x v="1"/>
    <n v="93534"/>
    <s v="West"/>
    <s v="OFF-BI-10002225"/>
    <x v="2"/>
    <s v="Binders"/>
    <n v="33.024000000000001"/>
    <n v="33.024000000000001"/>
    <n v="0"/>
    <n v="0"/>
  </r>
  <r>
    <x v="2884"/>
    <d v="2017-10-28T00:00:00"/>
    <d v="2017-10-29T00:00:00"/>
    <x v="3"/>
    <x v="9"/>
    <x v="0"/>
    <s v="Alejandro Savely"/>
    <s v="Corporate"/>
    <s v="San Francisco"/>
    <x v="1"/>
    <n v="94109"/>
    <s v="West"/>
    <s v="OFF-BI-10002225"/>
    <x v="2"/>
    <s v="Binders"/>
    <n v="49.536000000000001"/>
    <n v="49.536000000000001"/>
    <n v="0"/>
    <n v="0"/>
  </r>
  <r>
    <x v="2885"/>
    <d v="2018-09-03T00:00:00"/>
    <d v="2018-09-08T00:00:00"/>
    <x v="0"/>
    <x v="0"/>
    <x v="2"/>
    <s v="Sample Company A"/>
    <s v="Home Office"/>
    <s v="La Mesa"/>
    <x v="1"/>
    <n v="91941"/>
    <s v="West"/>
    <s v="OFF-BI-10002225"/>
    <x v="2"/>
    <s v="Binders"/>
    <n v="82.56"/>
    <n v="82.56"/>
    <n v="0"/>
    <n v="0"/>
  </r>
  <r>
    <x v="2886"/>
    <d v="2017-01-15T00:00:00"/>
    <d v="2017-01-21T00:00:00"/>
    <x v="3"/>
    <x v="6"/>
    <x v="2"/>
    <s v="William Brown"/>
    <s v="Corporate"/>
    <s v="New York City"/>
    <x v="5"/>
    <n v="10011"/>
    <s v="East"/>
    <s v="OFF-BI-10002225"/>
    <x v="2"/>
    <s v="Binders"/>
    <n v="49.536000000000001"/>
    <n v="49.536000000000001"/>
    <n v="0"/>
    <n v="0"/>
  </r>
  <r>
    <x v="2875"/>
    <d v="2015-08-25T00:00:00"/>
    <d v="2015-08-29T00:00:00"/>
    <x v="1"/>
    <x v="7"/>
    <x v="2"/>
    <s v="Joe Elijah"/>
    <s v="Home Office"/>
    <s v="Houston"/>
    <x v="13"/>
    <n v="77070"/>
    <s v="Central"/>
    <s v="OFF-BI-10002225"/>
    <x v="2"/>
    <s v="Binders"/>
    <n v="12.384"/>
    <n v="12.384"/>
    <n v="0"/>
    <n v="0"/>
  </r>
  <r>
    <x v="2887"/>
    <d v="2018-05-20T00:00:00"/>
    <d v="2018-05-20T00:00:00"/>
    <x v="0"/>
    <x v="2"/>
    <x v="1"/>
    <s v="Allen Rosenblatt"/>
    <s v="Corporate"/>
    <s v="Trenton"/>
    <x v="10"/>
    <n v="48183"/>
    <s v="Central"/>
    <s v="OFF-BI-10002225"/>
    <x v="2"/>
    <s v="Binders"/>
    <n v="41.28"/>
    <n v="41.28"/>
    <n v="0"/>
    <n v="0"/>
  </r>
  <r>
    <x v="2552"/>
    <d v="2017-02-21T00:00:00"/>
    <d v="2017-02-26T00:00:00"/>
    <x v="3"/>
    <x v="11"/>
    <x v="3"/>
    <s v="Matthew Clasen"/>
    <s v="Home Office"/>
    <s v="Los Angeles"/>
    <x v="1"/>
    <n v="90032"/>
    <s v="West"/>
    <s v="OFF-BI-10002309"/>
    <x v="2"/>
    <s v="Binders"/>
    <n v="31.248000000000001"/>
    <n v="31.248000000000001"/>
    <n v="0"/>
    <n v="0"/>
  </r>
  <r>
    <x v="2888"/>
    <d v="2017-09-19T00:00:00"/>
    <d v="2017-09-23T00:00:00"/>
    <x v="3"/>
    <x v="0"/>
    <x v="2"/>
    <s v="Frank Hawley"/>
    <s v="Home Office"/>
    <s v="San Francisco"/>
    <x v="1"/>
    <n v="94122"/>
    <s v="West"/>
    <s v="OFF-BI-10002309"/>
    <x v="2"/>
    <s v="Binders"/>
    <n v="8.9280000000000008"/>
    <n v="18"/>
    <n v="-9.0719999999999992"/>
    <n v="-1.3607999999999998"/>
  </r>
  <r>
    <x v="1145"/>
    <d v="2017-05-14T00:00:00"/>
    <d v="2017-05-19T00:00:00"/>
    <x v="3"/>
    <x v="2"/>
    <x v="2"/>
    <s v="Michael Kennedy"/>
    <s v="Corporate"/>
    <s v="Jacksonville"/>
    <x v="8"/>
    <n v="32216"/>
    <s v="South"/>
    <s v="OFF-BI-10002309"/>
    <x v="2"/>
    <s v="Binders"/>
    <n v="13.391999999999999"/>
    <n v="13.391999999999999"/>
    <n v="0"/>
    <n v="0"/>
  </r>
  <r>
    <x v="1867"/>
    <d v="2017-06-12T00:00:00"/>
    <d v="2017-06-15T00:00:00"/>
    <x v="3"/>
    <x v="4"/>
    <x v="0"/>
    <s v="Stewart Carmichael"/>
    <s v="Home Office"/>
    <s v="Decatur"/>
    <x v="36"/>
    <n v="35601"/>
    <s v="South"/>
    <s v="OFF-BI-10002309"/>
    <x v="1"/>
    <s v="Binders"/>
    <n v="16.739999999999998"/>
    <n v="100"/>
    <n v="-83.26"/>
    <n v="-12.489000000000001"/>
  </r>
  <r>
    <x v="2889"/>
    <d v="2017-08-13T00:00:00"/>
    <d v="2017-08-16T00:00:00"/>
    <x v="3"/>
    <x v="7"/>
    <x v="0"/>
    <s v="Roy Franz√∂sisch"/>
    <s v="Home Office"/>
    <s v="Springfield"/>
    <x v="17"/>
    <n v="22153"/>
    <s v="South"/>
    <s v="OFF-BI-10002309"/>
    <x v="1"/>
    <s v="Binders"/>
    <n v="22.32"/>
    <n v="18"/>
    <n v="4.32"/>
    <n v="0.64800000000000002"/>
  </r>
  <r>
    <x v="2890"/>
    <d v="2015-10-25T00:00:00"/>
    <d v="2015-10-28T00:00:00"/>
    <x v="1"/>
    <x v="9"/>
    <x v="0"/>
    <s v="Aaron Hawkins"/>
    <s v="Home Office"/>
    <s v="San Francisco"/>
    <x v="1"/>
    <n v="94109"/>
    <s v="West"/>
    <s v="OFF-BI-10002353"/>
    <x v="2"/>
    <s v="Binders"/>
    <n v="49.408000000000001"/>
    <n v="80"/>
    <n v="-30.591999999999999"/>
    <n v="-4.5888"/>
  </r>
  <r>
    <x v="1829"/>
    <d v="2015-12-27T00:00:00"/>
    <d v="2015-12-31T00:00:00"/>
    <x v="1"/>
    <x v="3"/>
    <x v="2"/>
    <s v="Cynthia Delaney"/>
    <s v="Home Office"/>
    <s v="Moreno Valley"/>
    <x v="1"/>
    <n v="92553"/>
    <s v="West"/>
    <s v="OFF-BI-10002353"/>
    <x v="2"/>
    <s v="Binders"/>
    <n v="37.055999999999997"/>
    <n v="37.055999999999997"/>
    <n v="0"/>
    <n v="0"/>
  </r>
  <r>
    <x v="1223"/>
    <d v="2017-12-02T00:00:00"/>
    <d v="2017-12-07T00:00:00"/>
    <x v="3"/>
    <x v="3"/>
    <x v="2"/>
    <s v="Keith Dawkins"/>
    <s v="Corporate"/>
    <s v="San Jose"/>
    <x v="1"/>
    <n v="95123"/>
    <s v="West"/>
    <s v="OFF-BI-10002353"/>
    <x v="2"/>
    <s v="Binders"/>
    <n v="24.704000000000001"/>
    <n v="24.704000000000001"/>
    <n v="0"/>
    <n v="0"/>
  </r>
  <r>
    <x v="2891"/>
    <d v="2018-06-04T00:00:00"/>
    <d v="2018-06-04T00:00:00"/>
    <x v="0"/>
    <x v="4"/>
    <x v="1"/>
    <s v="Erica Hernandez"/>
    <s v="Home Office"/>
    <s v="Jonesboro"/>
    <x v="11"/>
    <n v="72401"/>
    <s v="South"/>
    <s v="OFF-BI-10002353"/>
    <x v="2"/>
    <s v="Binders"/>
    <n v="108.08"/>
    <n v="100"/>
    <n v="8.0799999999999983"/>
    <n v="1.2119999999999997"/>
  </r>
  <r>
    <x v="680"/>
    <d v="2017-03-13T00:00:00"/>
    <d v="2017-03-15T00:00:00"/>
    <x v="3"/>
    <x v="5"/>
    <x v="3"/>
    <s v="Stewart Carmichael"/>
    <s v="Home Office"/>
    <s v="Philadelphia"/>
    <x v="12"/>
    <n v="19134"/>
    <s v="East"/>
    <s v="OFF-BI-10002353"/>
    <x v="1"/>
    <s v="Binders"/>
    <n v="23.16"/>
    <n v="18"/>
    <n v="5.16"/>
    <n v="0.77400000000000002"/>
  </r>
  <r>
    <x v="2892"/>
    <d v="2018-03-02T00:00:00"/>
    <d v="2018-03-06T00:00:00"/>
    <x v="0"/>
    <x v="5"/>
    <x v="2"/>
    <s v="Joseph Airdo"/>
    <s v="Home Office"/>
    <s v="Cuyahoga Falls"/>
    <x v="22"/>
    <n v="44221"/>
    <s v="East"/>
    <s v="OFF-BI-10002353"/>
    <x v="2"/>
    <s v="Binders"/>
    <n v="18.527999999999999"/>
    <n v="18"/>
    <n v="0.52799999999999869"/>
    <n v="7.9199999999999798E-2"/>
  </r>
  <r>
    <x v="1844"/>
    <d v="2018-03-13T00:00:00"/>
    <d v="2018-03-15T00:00:00"/>
    <x v="0"/>
    <x v="5"/>
    <x v="0"/>
    <s v="Shahid Collister"/>
    <s v="Consumer"/>
    <s v="Fairfield"/>
    <x v="25"/>
    <n v="6824"/>
    <s v="East"/>
    <s v="OFF-BI-10002353"/>
    <x v="2"/>
    <s v="Binders"/>
    <n v="30.88"/>
    <n v="30.88"/>
    <n v="0"/>
    <n v="0"/>
  </r>
  <r>
    <x v="2893"/>
    <d v="2018-04-30T00:00:00"/>
    <d v="2018-05-06T00:00:00"/>
    <x v="0"/>
    <x v="8"/>
    <x v="2"/>
    <s v="Quincy Jones"/>
    <s v="Home Office"/>
    <s v="Philadelphia"/>
    <x v="12"/>
    <n v="19143"/>
    <s v="East"/>
    <s v="OFF-BI-10002353"/>
    <x v="2"/>
    <s v="Binders"/>
    <n v="13.896000000000001"/>
    <n v="13.896000000000001"/>
    <n v="0"/>
    <n v="0"/>
  </r>
  <r>
    <x v="2894"/>
    <d v="2015-12-14T00:00:00"/>
    <d v="2015-12-16T00:00:00"/>
    <x v="1"/>
    <x v="3"/>
    <x v="0"/>
    <s v="Cari Sayre"/>
    <s v="Home Office"/>
    <s v="Chicago"/>
    <x v="0"/>
    <n v="60623"/>
    <s v="Central"/>
    <s v="OFF-BI-10002353"/>
    <x v="2"/>
    <s v="Binders"/>
    <n v="9.2639999999999993"/>
    <n v="18"/>
    <n v="-8.7360000000000007"/>
    <n v="-1.3104"/>
  </r>
  <r>
    <x v="1757"/>
    <d v="2017-05-09T00:00:00"/>
    <d v="2017-05-13T00:00:00"/>
    <x v="3"/>
    <x v="2"/>
    <x v="2"/>
    <s v="Cynthia Voltz"/>
    <s v="Home Office"/>
    <s v="Austin"/>
    <x v="13"/>
    <n v="78745"/>
    <s v="Central"/>
    <s v="OFF-BI-10002353"/>
    <x v="1"/>
    <s v="Binders"/>
    <n v="18.527999999999999"/>
    <n v="18"/>
    <n v="0.52799999999999869"/>
    <n v="7.9199999999999798E-2"/>
  </r>
  <r>
    <x v="2895"/>
    <d v="2017-07-30T00:00:00"/>
    <d v="2017-08-04T00:00:00"/>
    <x v="3"/>
    <x v="10"/>
    <x v="2"/>
    <s v="Lindsay Shagiari"/>
    <s v="Home Office"/>
    <s v="Houston"/>
    <x v="13"/>
    <n v="77070"/>
    <s v="Central"/>
    <s v="OFF-BI-10002353"/>
    <x v="2"/>
    <s v="Binders"/>
    <n v="9.2639999999999993"/>
    <n v="18"/>
    <n v="-8.7360000000000007"/>
    <n v="-1.3104"/>
  </r>
  <r>
    <x v="2896"/>
    <d v="2018-11-03T00:00:00"/>
    <d v="2018-11-07T00:00:00"/>
    <x v="0"/>
    <x v="1"/>
    <x v="2"/>
    <s v="Jack O'Briant"/>
    <s v="Home Office"/>
    <s v="Seattle"/>
    <x v="6"/>
    <n v="98103"/>
    <s v="West"/>
    <s v="OFF-BI-10002393"/>
    <x v="2"/>
    <s v="Binders"/>
    <n v="18.367999999999999"/>
    <n v="18"/>
    <n v="0.36799999999999855"/>
    <n v="5.5199999999999784E-2"/>
  </r>
  <r>
    <x v="2897"/>
    <d v="2017-05-15T00:00:00"/>
    <d v="2017-05-21T00:00:00"/>
    <x v="3"/>
    <x v="2"/>
    <x v="2"/>
    <s v="Thomas Thornton"/>
    <s v="Corporate"/>
    <s v="New York City"/>
    <x v="5"/>
    <n v="10035"/>
    <s v="East"/>
    <s v="OFF-BI-10002393"/>
    <x v="2"/>
    <s v="Binders"/>
    <n v="13.776"/>
    <n v="13.776"/>
    <n v="0"/>
    <n v="0"/>
  </r>
  <r>
    <x v="1339"/>
    <d v="2018-09-16T00:00:00"/>
    <d v="2018-09-18T00:00:00"/>
    <x v="0"/>
    <x v="0"/>
    <x v="0"/>
    <s v="Adam Shillingsburg"/>
    <s v="Home Office"/>
    <s v="Philadelphia"/>
    <x v="12"/>
    <n v="19143"/>
    <s v="East"/>
    <s v="OFF-BI-10002393"/>
    <x v="2"/>
    <s v="Binders"/>
    <n v="3.444"/>
    <n v="80"/>
    <n v="-76.555999999999997"/>
    <n v="-11.4834"/>
  </r>
  <r>
    <x v="1625"/>
    <d v="2016-11-09T00:00:00"/>
    <d v="2016-11-13T00:00:00"/>
    <x v="2"/>
    <x v="1"/>
    <x v="2"/>
    <s v="Adam Shillingsburg"/>
    <s v="Home Office"/>
    <s v="Springfield"/>
    <x v="20"/>
    <n v="65807"/>
    <s v="Central"/>
    <s v="OFF-BI-10002393"/>
    <x v="2"/>
    <s v="Binders"/>
    <n v="17.22"/>
    <n v="80"/>
    <n v="-62.78"/>
    <n v="-9.4169999999999998"/>
  </r>
  <r>
    <x v="2898"/>
    <d v="2017-11-14T00:00:00"/>
    <d v="2017-11-18T00:00:00"/>
    <x v="3"/>
    <x v="1"/>
    <x v="2"/>
    <s v="Kelly Collister"/>
    <s v="Home Office"/>
    <s v="Houston"/>
    <x v="13"/>
    <n v="77041"/>
    <s v="Central"/>
    <s v="OFF-BI-10002393"/>
    <x v="2"/>
    <s v="Binders"/>
    <n v="2.2959999999999998"/>
    <n v="5"/>
    <n v="-2.7040000000000002"/>
    <n v="-0.40560000000000002"/>
  </r>
  <r>
    <x v="2899"/>
    <d v="2018-08-19T00:00:00"/>
    <d v="2018-08-23T00:00:00"/>
    <x v="0"/>
    <x v="7"/>
    <x v="2"/>
    <s v="Sonia Cooley"/>
    <s v="Home Office"/>
    <s v="Chicago"/>
    <x v="0"/>
    <n v="60653"/>
    <s v="Central"/>
    <s v="OFF-BI-10002393"/>
    <x v="2"/>
    <s v="Binders"/>
    <n v="2.2959999999999998"/>
    <n v="5"/>
    <n v="-2.7040000000000002"/>
    <n v="-0.40560000000000002"/>
  </r>
  <r>
    <x v="1318"/>
    <d v="2017-02-16T00:00:00"/>
    <d v="2017-02-23T00:00:00"/>
    <x v="3"/>
    <x v="11"/>
    <x v="2"/>
    <s v="Giulietta Weimer"/>
    <s v="Home Office"/>
    <s v="Henderson"/>
    <x v="21"/>
    <n v="42420"/>
    <s v="South"/>
    <s v="OFF-BI-10002412"/>
    <x v="1"/>
    <s v="Binders"/>
    <n v="5.8"/>
    <n v="5"/>
    <n v="0.79999999999999982"/>
    <n v="0.11999999999999997"/>
  </r>
  <r>
    <x v="2900"/>
    <d v="2016-08-17T00:00:00"/>
    <d v="2016-08-21T00:00:00"/>
    <x v="2"/>
    <x v="7"/>
    <x v="2"/>
    <s v="Shaun Chance"/>
    <s v="Corporate"/>
    <s v="New Bedford"/>
    <x v="26"/>
    <n v="2740"/>
    <s v="East"/>
    <s v="OFF-BI-10002412"/>
    <x v="2"/>
    <s v="Binders"/>
    <n v="52.2"/>
    <n v="52.2"/>
    <n v="0"/>
    <n v="0"/>
  </r>
  <r>
    <x v="89"/>
    <d v="2017-10-21T00:00:00"/>
    <d v="2017-10-21T00:00:00"/>
    <x v="3"/>
    <x v="9"/>
    <x v="1"/>
    <s v="Michael Kennedy"/>
    <s v="Home Office"/>
    <s v="Manchester"/>
    <x v="25"/>
    <n v="6040"/>
    <s v="East"/>
    <s v="OFF-BI-10002412"/>
    <x v="1"/>
    <s v="Binders"/>
    <n v="23.2"/>
    <n v="18"/>
    <n v="5.1999999999999993"/>
    <n v="0.77999999999999992"/>
  </r>
  <r>
    <x v="2901"/>
    <d v="2018-07-23T00:00:00"/>
    <d v="2018-07-30T00:00:00"/>
    <x v="0"/>
    <x v="10"/>
    <x v="2"/>
    <s v="Nathan Mautz"/>
    <s v="Home Office"/>
    <s v="New York City"/>
    <x v="5"/>
    <n v="10011"/>
    <s v="East"/>
    <s v="OFF-BI-10002412"/>
    <x v="2"/>
    <s v="Binders"/>
    <n v="13.92"/>
    <n v="13.92"/>
    <n v="0"/>
    <n v="0"/>
  </r>
  <r>
    <x v="618"/>
    <d v="2018-09-17T00:00:00"/>
    <d v="2018-09-22T00:00:00"/>
    <x v="0"/>
    <x v="0"/>
    <x v="3"/>
    <s v="Sanjit Jacobs"/>
    <s v="Home Office"/>
    <s v="Houston"/>
    <x v="13"/>
    <n v="77036"/>
    <s v="Central"/>
    <s v="OFF-BI-10002412"/>
    <x v="2"/>
    <s v="Binders"/>
    <n v="5.8"/>
    <n v="5"/>
    <n v="0.79999999999999982"/>
    <n v="0.11999999999999997"/>
  </r>
  <r>
    <x v="940"/>
    <d v="2017-05-29T00:00:00"/>
    <d v="2017-06-02T00:00:00"/>
    <x v="3"/>
    <x v="2"/>
    <x v="2"/>
    <s v="Raymond Buch"/>
    <s v="Home Office"/>
    <s v="Nashville"/>
    <x v="24"/>
    <n v="37211"/>
    <s v="South"/>
    <s v="OFF-BI-10002414"/>
    <x v="2"/>
    <s v="Binders"/>
    <n v="11.276999999999999"/>
    <n v="18"/>
    <n v="-6.7230000000000008"/>
    <n v="-1.0084500000000001"/>
  </r>
  <r>
    <x v="359"/>
    <d v="2018-12-29T00:00:00"/>
    <d v="2019-01-01T00:00:00"/>
    <x v="0"/>
    <x v="3"/>
    <x v="3"/>
    <s v="Katherine Hughes"/>
    <s v="Home Office"/>
    <s v="Louisville"/>
    <x v="21"/>
    <n v="40214"/>
    <s v="South"/>
    <s v="OFF-BI-10002414"/>
    <x v="2"/>
    <s v="Binders"/>
    <n v="12.53"/>
    <n v="12.53"/>
    <n v="0"/>
    <n v="0"/>
  </r>
  <r>
    <x v="2902"/>
    <d v="2017-04-14T00:00:00"/>
    <d v="2017-04-17T00:00:00"/>
    <x v="3"/>
    <x v="8"/>
    <x v="0"/>
    <s v="Jill Matthias"/>
    <s v="Corporate"/>
    <s v="Baltimore"/>
    <x v="14"/>
    <n v="21215"/>
    <s v="East"/>
    <s v="OFF-BI-10002414"/>
    <x v="2"/>
    <s v="Binders"/>
    <n v="25.06"/>
    <n v="25.06"/>
    <n v="0"/>
    <n v="0"/>
  </r>
  <r>
    <x v="1906"/>
    <d v="2018-04-24T00:00:00"/>
    <d v="2018-04-27T00:00:00"/>
    <x v="0"/>
    <x v="8"/>
    <x v="0"/>
    <s v="Damala Kotsonis"/>
    <s v="Home Office"/>
    <s v="Philadelphia"/>
    <x v="12"/>
    <n v="19143"/>
    <s v="East"/>
    <s v="OFF-BI-10002414"/>
    <x v="2"/>
    <s v="Binders"/>
    <n v="7.5179999999999998"/>
    <n v="18"/>
    <n v="-10.481999999999999"/>
    <n v="-1.5722999999999998"/>
  </r>
  <r>
    <x v="124"/>
    <d v="2017-08-28T00:00:00"/>
    <d v="2017-08-31T00:00:00"/>
    <x v="3"/>
    <x v="7"/>
    <x v="0"/>
    <s v="Tom Prescott"/>
    <s v="Corporate"/>
    <s v="Dallas"/>
    <x v="13"/>
    <n v="75081"/>
    <s v="Central"/>
    <s v="OFF-BI-10002414"/>
    <x v="2"/>
    <s v="Binders"/>
    <n v="10.023999999999999"/>
    <n v="10.023999999999999"/>
    <n v="0"/>
    <n v="0"/>
  </r>
  <r>
    <x v="2903"/>
    <d v="2017-10-02T00:00:00"/>
    <d v="2017-10-03T00:00:00"/>
    <x v="3"/>
    <x v="9"/>
    <x v="0"/>
    <s v="Liz Preis"/>
    <s v="Corporate"/>
    <s v="Phoenix"/>
    <x v="18"/>
    <n v="85023"/>
    <s v="West"/>
    <s v="OFF-BI-10002429"/>
    <x v="2"/>
    <s v="Binders"/>
    <n v="54.792000000000002"/>
    <n v="54.792000000000002"/>
    <n v="0"/>
    <n v="0"/>
  </r>
  <r>
    <x v="2904"/>
    <d v="2017-07-29T00:00:00"/>
    <d v="2017-08-03T00:00:00"/>
    <x v="3"/>
    <x v="10"/>
    <x v="2"/>
    <s v="Ritsa Hightower"/>
    <s v="Corporate"/>
    <s v="Charlotte"/>
    <x v="9"/>
    <n v="28205"/>
    <s v="South"/>
    <s v="OFF-BI-10002429"/>
    <x v="2"/>
    <s v="Binders"/>
    <n v="27.396000000000001"/>
    <n v="27.396000000000001"/>
    <n v="0"/>
    <n v="0"/>
  </r>
  <r>
    <x v="2905"/>
    <d v="2018-12-02T00:00:00"/>
    <d v="2018-12-06T00:00:00"/>
    <x v="0"/>
    <x v="3"/>
    <x v="2"/>
    <s v="Daniel Byrd"/>
    <s v="Home Office"/>
    <s v="Tampa"/>
    <x v="8"/>
    <n v="33614"/>
    <s v="South"/>
    <s v="OFF-BI-10002429"/>
    <x v="2"/>
    <s v="Binders"/>
    <n v="45.66"/>
    <n v="45.66"/>
    <n v="0"/>
    <n v="0"/>
  </r>
  <r>
    <x v="2906"/>
    <d v="2015-09-12T00:00:00"/>
    <d v="2015-09-17T00:00:00"/>
    <x v="1"/>
    <x v="0"/>
    <x v="2"/>
    <s v="Art Foster"/>
    <s v="Home Office"/>
    <s v="Fairfield"/>
    <x v="22"/>
    <n v="45014"/>
    <s v="East"/>
    <s v="OFF-BI-10002429"/>
    <x v="2"/>
    <s v="Binders"/>
    <n v="63.923999999999999"/>
    <n v="63.923999999999999"/>
    <n v="0"/>
    <n v="0"/>
  </r>
  <r>
    <x v="2907"/>
    <d v="2015-10-10T00:00:00"/>
    <d v="2015-10-10T00:00:00"/>
    <x v="1"/>
    <x v="9"/>
    <x v="1"/>
    <s v="Richard Bierner"/>
    <s v="Home Office"/>
    <s v="Columbus"/>
    <x v="22"/>
    <n v="43229"/>
    <s v="East"/>
    <s v="OFF-BI-10002429"/>
    <x v="2"/>
    <s v="Binders"/>
    <n v="18.263999999999999"/>
    <n v="18"/>
    <n v="0.26399999999999935"/>
    <n v="3.9599999999999899E-2"/>
  </r>
  <r>
    <x v="5"/>
    <d v="2015-11-19T00:00:00"/>
    <d v="2015-11-25T00:00:00"/>
    <x v="1"/>
    <x v="1"/>
    <x v="2"/>
    <s v="Georgia Rosenberg"/>
    <s v="Home Office"/>
    <s v="Wilmington"/>
    <x v="3"/>
    <n v="19805"/>
    <s v="East"/>
    <s v="OFF-BI-10002429"/>
    <x v="2"/>
    <s v="Binders"/>
    <n v="213.08"/>
    <n v="213.08"/>
    <n v="0"/>
    <n v="0"/>
  </r>
  <r>
    <x v="2908"/>
    <d v="2018-09-03T00:00:00"/>
    <d v="2018-09-08T00:00:00"/>
    <x v="0"/>
    <x v="0"/>
    <x v="3"/>
    <s v="Emily Phan"/>
    <s v="Consumer"/>
    <s v="Chicago"/>
    <x v="0"/>
    <n v="60653"/>
    <s v="Central"/>
    <s v="OFF-BI-10002429"/>
    <x v="2"/>
    <s v="Binders"/>
    <n v="42.616"/>
    <n v="42.616"/>
    <n v="0"/>
    <n v="0"/>
  </r>
  <r>
    <x v="595"/>
    <d v="2018-09-08T00:00:00"/>
    <d v="2018-09-11T00:00:00"/>
    <x v="0"/>
    <x v="0"/>
    <x v="0"/>
    <s v="Barry Franz√∂sisch"/>
    <s v="Corporate"/>
    <s v="Arlington"/>
    <x v="13"/>
    <n v="76017"/>
    <s v="Central"/>
    <s v="OFF-BI-10002429"/>
    <x v="2"/>
    <s v="Binders"/>
    <n v="42.616"/>
    <n v="42.616"/>
    <n v="0"/>
    <n v="0"/>
  </r>
  <r>
    <x v="2909"/>
    <d v="2016-02-03T00:00:00"/>
    <d v="2016-02-05T00:00:00"/>
    <x v="2"/>
    <x v="11"/>
    <x v="3"/>
    <s v="Ken Heidel"/>
    <s v="Consumer"/>
    <s v="Pleasant Grove"/>
    <x v="28"/>
    <n v="84062"/>
    <s v="West"/>
    <s v="OFF-BI-10002432"/>
    <x v="2"/>
    <s v="Binders"/>
    <n v="12.144"/>
    <n v="12.144"/>
    <n v="0"/>
    <n v="0"/>
  </r>
  <r>
    <x v="2910"/>
    <d v="2016-12-14T00:00:00"/>
    <d v="2016-12-19T00:00:00"/>
    <x v="2"/>
    <x v="3"/>
    <x v="2"/>
    <s v="Rick Duston"/>
    <s v="Home Office"/>
    <s v="San Diego"/>
    <x v="1"/>
    <n v="92105"/>
    <s v="West"/>
    <s v="OFF-BI-10002432"/>
    <x v="2"/>
    <s v="Binders"/>
    <n v="8.0960000000000001"/>
    <n v="18"/>
    <n v="-9.9039999999999999"/>
    <n v="-1.4856"/>
  </r>
  <r>
    <x v="2911"/>
    <d v="2015-10-13T00:00:00"/>
    <d v="2015-10-15T00:00:00"/>
    <x v="1"/>
    <x v="9"/>
    <x v="0"/>
    <s v="Michelle Arnett"/>
    <s v="Home Office"/>
    <s v="Richmond"/>
    <x v="17"/>
    <n v="23223"/>
    <s v="South"/>
    <s v="OFF-BI-10002432"/>
    <x v="2"/>
    <s v="Binders"/>
    <n v="15.18"/>
    <n v="18"/>
    <n v="-2.8200000000000003"/>
    <n v="-0.42300000000000004"/>
  </r>
  <r>
    <x v="104"/>
    <d v="2018-06-03T00:00:00"/>
    <d v="2018-06-10T00:00:00"/>
    <x v="0"/>
    <x v="4"/>
    <x v="2"/>
    <s v="Nick Radford"/>
    <s v="Home Office"/>
    <s v="Pembroke Pines"/>
    <x v="8"/>
    <n v="33024"/>
    <s v="South"/>
    <s v="OFF-BI-10002432"/>
    <x v="2"/>
    <s v="Binders"/>
    <n v="4.5540000000000003"/>
    <n v="5"/>
    <n v="-0.44599999999999973"/>
    <n v="-6.6899999999999959E-2"/>
  </r>
  <r>
    <x v="2912"/>
    <d v="2015-08-30T00:00:00"/>
    <d v="2015-09-04T00:00:00"/>
    <x v="1"/>
    <x v="7"/>
    <x v="2"/>
    <s v="Annie Thurman"/>
    <s v="Home Office"/>
    <s v="Bristol"/>
    <x v="25"/>
    <n v="6010"/>
    <s v="East"/>
    <s v="OFF-BI-10002432"/>
    <x v="2"/>
    <s v="Binders"/>
    <n v="25.3"/>
    <n v="25.3"/>
    <n v="0"/>
    <n v="0"/>
  </r>
  <r>
    <x v="863"/>
    <d v="2017-04-16T00:00:00"/>
    <d v="2017-04-20T00:00:00"/>
    <x v="3"/>
    <x v="8"/>
    <x v="2"/>
    <s v="Bill Shonely"/>
    <s v="Corporate"/>
    <s v="Lakewood"/>
    <x v="15"/>
    <n v="8701"/>
    <s v="East"/>
    <s v="OFF-BI-10002432"/>
    <x v="2"/>
    <s v="Binders"/>
    <n v="25.3"/>
    <n v="25.3"/>
    <n v="0"/>
    <n v="0"/>
  </r>
  <r>
    <x v="738"/>
    <d v="2018-09-09T00:00:00"/>
    <d v="2018-09-13T00:00:00"/>
    <x v="0"/>
    <x v="0"/>
    <x v="2"/>
    <s v="Stefania Perrino"/>
    <s v="Home Office"/>
    <s v="Philadelphia"/>
    <x v="12"/>
    <n v="19134"/>
    <s v="East"/>
    <s v="OFF-BI-10002432"/>
    <x v="2"/>
    <s v="Binders"/>
    <n v="3.036"/>
    <n v="5"/>
    <n v="-1.964"/>
    <n v="-0.29459999999999997"/>
  </r>
  <r>
    <x v="2913"/>
    <d v="2018-06-22T00:00:00"/>
    <d v="2018-06-29T00:00:00"/>
    <x v="0"/>
    <x v="4"/>
    <x v="2"/>
    <s v="Joe Kamberova"/>
    <s v="Home Office"/>
    <s v="Chicago"/>
    <x v="0"/>
    <n v="60653"/>
    <s v="Central"/>
    <s v="OFF-BI-10002432"/>
    <x v="2"/>
    <s v="Binders"/>
    <n v="3.036"/>
    <n v="5"/>
    <n v="-1.964"/>
    <n v="-0.29459999999999997"/>
  </r>
  <r>
    <x v="2914"/>
    <d v="2016-12-12T00:00:00"/>
    <d v="2016-12-15T00:00:00"/>
    <x v="2"/>
    <x v="3"/>
    <x v="0"/>
    <s v="Dennis Kane"/>
    <s v="Home Office"/>
    <s v="San Diego"/>
    <x v="1"/>
    <n v="92105"/>
    <s v="West"/>
    <s v="OFF-BI-10002437"/>
    <x v="2"/>
    <s v="Binders"/>
    <n v="24.448"/>
    <n v="24.448"/>
    <n v="0"/>
    <n v="0"/>
  </r>
  <r>
    <x v="2915"/>
    <d v="2017-11-18T00:00:00"/>
    <d v="2017-11-18T00:00:00"/>
    <x v="3"/>
    <x v="1"/>
    <x v="1"/>
    <s v="Bobby Elias"/>
    <s v="Corporate"/>
    <s v="Concord"/>
    <x v="1"/>
    <n v="94521"/>
    <s v="West"/>
    <s v="OFF-BI-10002437"/>
    <x v="2"/>
    <s v="Binders"/>
    <n v="61.12"/>
    <n v="61.12"/>
    <n v="0"/>
    <n v="0"/>
  </r>
  <r>
    <x v="2916"/>
    <d v="2016-09-20T00:00:00"/>
    <d v="2016-09-26T00:00:00"/>
    <x v="2"/>
    <x v="0"/>
    <x v="2"/>
    <s v="Tamara Chand"/>
    <s v="Home Office"/>
    <s v="Long Beach"/>
    <x v="5"/>
    <n v="11561"/>
    <s v="East"/>
    <s v="OFF-BI-10002437"/>
    <x v="2"/>
    <s v="Binders"/>
    <n v="24.448"/>
    <n v="24.448"/>
    <n v="0"/>
    <n v="0"/>
  </r>
  <r>
    <x v="2917"/>
    <d v="2015-07-20T00:00:00"/>
    <d v="2015-07-22T00:00:00"/>
    <x v="1"/>
    <x v="10"/>
    <x v="0"/>
    <s v="Roger Demir"/>
    <s v="Home Office"/>
    <s v="San Francisco"/>
    <x v="1"/>
    <n v="94122"/>
    <s v="West"/>
    <s v="OFF-BI-10002498"/>
    <x v="2"/>
    <s v="Binders"/>
    <n v="89.712000000000003"/>
    <n v="89.712000000000003"/>
    <n v="0"/>
    <n v="0"/>
  </r>
  <r>
    <x v="2918"/>
    <d v="2017-03-20T00:00:00"/>
    <d v="2017-03-24T00:00:00"/>
    <x v="3"/>
    <x v="5"/>
    <x v="2"/>
    <s v="Zuschuss Carroll"/>
    <s v="Home Office"/>
    <s v="Salem"/>
    <x v="23"/>
    <n v="97301"/>
    <s v="West"/>
    <s v="OFF-BI-10002498"/>
    <x v="1"/>
    <s v="Binders"/>
    <n v="16.821000000000002"/>
    <n v="18"/>
    <n v="-1.1789999999999985"/>
    <n v="-0.17684999999999976"/>
  </r>
  <r>
    <x v="484"/>
    <d v="2017-07-25T00:00:00"/>
    <d v="2017-07-31T00:00:00"/>
    <x v="3"/>
    <x v="10"/>
    <x v="2"/>
    <s v="Sanjit Chand"/>
    <s v="Corporate"/>
    <s v="Costa Mesa"/>
    <x v="1"/>
    <n v="92627"/>
    <s v="West"/>
    <s v="OFF-BI-10002498"/>
    <x v="2"/>
    <s v="Binders"/>
    <n v="119.616"/>
    <n v="119.616"/>
    <n v="0"/>
    <n v="0"/>
  </r>
  <r>
    <x v="2141"/>
    <d v="2018-01-29T00:00:00"/>
    <d v="2018-02-02T00:00:00"/>
    <x v="0"/>
    <x v="6"/>
    <x v="2"/>
    <s v="Vivek Gonzalez"/>
    <s v="Consumer"/>
    <s v="San Francisco"/>
    <x v="1"/>
    <n v="94109"/>
    <s v="West"/>
    <s v="OFF-BI-10002498"/>
    <x v="2"/>
    <s v="Binders"/>
    <n v="119.616"/>
    <n v="119.616"/>
    <n v="0"/>
    <n v="0"/>
  </r>
  <r>
    <x v="2209"/>
    <d v="2016-10-09T00:00:00"/>
    <d v="2016-10-13T00:00:00"/>
    <x v="2"/>
    <x v="9"/>
    <x v="2"/>
    <s v="Sonia Cooley"/>
    <s v="Home Office"/>
    <s v="Miami"/>
    <x v="8"/>
    <n v="33178"/>
    <s v="South"/>
    <s v="OFF-BI-10002498"/>
    <x v="2"/>
    <s v="Binders"/>
    <n v="11.214"/>
    <n v="18"/>
    <n v="-6.7859999999999996"/>
    <n v="-1.0178999999999998"/>
  </r>
  <r>
    <x v="2919"/>
    <d v="2018-09-22T00:00:00"/>
    <d v="2018-09-26T00:00:00"/>
    <x v="0"/>
    <x v="0"/>
    <x v="3"/>
    <s v="Joseph Airdo"/>
    <s v="Home Office"/>
    <s v="Philadelphia"/>
    <x v="12"/>
    <n v="19134"/>
    <s v="East"/>
    <s v="OFF-BI-10002498"/>
    <x v="2"/>
    <s v="Binders"/>
    <n v="5.6070000000000002"/>
    <n v="5"/>
    <n v="0.60700000000000021"/>
    <n v="9.1050000000000034E-2"/>
  </r>
  <r>
    <x v="2920"/>
    <d v="2018-12-11T00:00:00"/>
    <d v="2018-12-15T00:00:00"/>
    <x v="0"/>
    <x v="3"/>
    <x v="2"/>
    <s v="Allen Armold"/>
    <s v="Home Office"/>
    <s v="New York City"/>
    <x v="5"/>
    <n v="10035"/>
    <s v="East"/>
    <s v="OFF-BI-10002498"/>
    <x v="2"/>
    <s v="Binders"/>
    <n v="14.952"/>
    <n v="18"/>
    <n v="-3.048"/>
    <n v="-0.4572"/>
  </r>
  <r>
    <x v="1250"/>
    <d v="2016-07-30T00:00:00"/>
    <d v="2016-07-31T00:00:00"/>
    <x v="2"/>
    <x v="10"/>
    <x v="0"/>
    <s v="Helen Andreada"/>
    <s v="Home Office"/>
    <s v="San Francisco"/>
    <x v="1"/>
    <n v="94109"/>
    <s v="West"/>
    <s v="OFF-BI-10002557"/>
    <x v="2"/>
    <s v="Binders"/>
    <n v="10.92"/>
    <n v="18"/>
    <n v="-7.08"/>
    <n v="-1.0620000000000001"/>
  </r>
  <r>
    <x v="300"/>
    <d v="2016-08-08T00:00:00"/>
    <d v="2016-08-08T00:00:00"/>
    <x v="2"/>
    <x v="7"/>
    <x v="1"/>
    <s v="Thomas Thornton"/>
    <s v="Home Office"/>
    <s v="San Francisco"/>
    <x v="1"/>
    <n v="94109"/>
    <s v="West"/>
    <s v="OFF-BI-10002557"/>
    <x v="2"/>
    <s v="Binders"/>
    <n v="7.28"/>
    <n v="5"/>
    <n v="2.2800000000000002"/>
    <n v="0.34200000000000003"/>
  </r>
  <r>
    <x v="2921"/>
    <d v="2015-06-06T00:00:00"/>
    <d v="2015-06-12T00:00:00"/>
    <x v="1"/>
    <x v="4"/>
    <x v="2"/>
    <s v="Stewart Visinsky"/>
    <s v="Home Office"/>
    <s v="Jacksonville"/>
    <x v="8"/>
    <n v="32216"/>
    <s v="South"/>
    <s v="OFF-BI-10002557"/>
    <x v="2"/>
    <s v="Binders"/>
    <n v="1.365"/>
    <n v="0.8"/>
    <n v="0.56499999999999995"/>
    <n v="8.4749999999999992E-2"/>
  </r>
  <r>
    <x v="1029"/>
    <d v="2017-02-02T00:00:00"/>
    <d v="2017-02-04T00:00:00"/>
    <x v="3"/>
    <x v="11"/>
    <x v="3"/>
    <s v="Sanjit Engle"/>
    <s v="Home Office"/>
    <s v="Arlington"/>
    <x v="17"/>
    <n v="22204"/>
    <s v="South"/>
    <s v="OFF-BI-10002557"/>
    <x v="2"/>
    <s v="Binders"/>
    <n v="36.4"/>
    <n v="36.4"/>
    <n v="0"/>
    <n v="0"/>
  </r>
  <r>
    <x v="2922"/>
    <d v="2017-05-29T00:00:00"/>
    <d v="2017-06-01T00:00:00"/>
    <x v="3"/>
    <x v="2"/>
    <x v="3"/>
    <s v="Rob Lucas"/>
    <s v="Home Office"/>
    <s v="Montgomery"/>
    <x v="36"/>
    <n v="36116"/>
    <s v="South"/>
    <s v="OFF-BI-10002557"/>
    <x v="1"/>
    <s v="Binders"/>
    <n v="22.75"/>
    <n v="100"/>
    <n v="-77.25"/>
    <n v="-11.5875"/>
  </r>
  <r>
    <x v="2923"/>
    <d v="2017-10-10T00:00:00"/>
    <d v="2017-10-14T00:00:00"/>
    <x v="3"/>
    <x v="9"/>
    <x v="2"/>
    <s v="Erica Bern"/>
    <s v="Home Office"/>
    <s v="Greensboro"/>
    <x v="9"/>
    <n v="27405"/>
    <s v="South"/>
    <s v="OFF-BI-10002557"/>
    <x v="1"/>
    <s v="Binders"/>
    <n v="4.0949999999999998"/>
    <n v="5"/>
    <n v="-0.90500000000000025"/>
    <n v="-0.13575000000000004"/>
  </r>
  <r>
    <x v="2924"/>
    <d v="2017-11-10T00:00:00"/>
    <d v="2017-11-14T00:00:00"/>
    <x v="3"/>
    <x v="1"/>
    <x v="2"/>
    <s v="Scott Williamson"/>
    <s v="Home Office"/>
    <s v="New York City"/>
    <x v="5"/>
    <n v="10009"/>
    <s v="East"/>
    <s v="OFF-BI-10002557"/>
    <x v="1"/>
    <s v="Binders"/>
    <n v="3.64"/>
    <n v="5"/>
    <n v="-1.3599999999999999"/>
    <n v="-0.20399999999999999"/>
  </r>
  <r>
    <x v="2925"/>
    <d v="2018-06-04T00:00:00"/>
    <d v="2018-06-08T00:00:00"/>
    <x v="0"/>
    <x v="4"/>
    <x v="2"/>
    <s v="Michelle Lonsdale"/>
    <s v="Home Office"/>
    <s v="Missouri City"/>
    <x v="13"/>
    <n v="77489"/>
    <s v="Central"/>
    <s v="OFF-BI-10002557"/>
    <x v="2"/>
    <s v="Binders"/>
    <n v="6.37"/>
    <n v="5"/>
    <n v="1.37"/>
    <n v="0.20550000000000002"/>
  </r>
  <r>
    <x v="629"/>
    <d v="2015-10-31T00:00:00"/>
    <d v="2015-11-04T00:00:00"/>
    <x v="1"/>
    <x v="9"/>
    <x v="2"/>
    <s v="Greg Guthrie"/>
    <s v="Home Office"/>
    <s v="Los Angeles"/>
    <x v="1"/>
    <n v="90049"/>
    <s v="West"/>
    <s v="OFF-BI-10002571"/>
    <x v="2"/>
    <s v="Binders"/>
    <n v="15.968"/>
    <n v="18"/>
    <n v="-2.032"/>
    <n v="-0.30480000000000002"/>
  </r>
  <r>
    <x v="2926"/>
    <d v="2017-10-06T00:00:00"/>
    <d v="2017-10-07T00:00:00"/>
    <x v="3"/>
    <x v="9"/>
    <x v="0"/>
    <s v="Laurel Beltran"/>
    <s v="Corporate"/>
    <s v="Pueblo"/>
    <x v="7"/>
    <n v="81001"/>
    <s v="West"/>
    <s v="OFF-BI-10002571"/>
    <x v="2"/>
    <s v="Binders"/>
    <n v="11.976000000000001"/>
    <n v="11.976000000000001"/>
    <n v="0"/>
    <n v="0"/>
  </r>
  <r>
    <x v="2690"/>
    <d v="2018-10-05T00:00:00"/>
    <d v="2018-10-10T00:00:00"/>
    <x v="0"/>
    <x v="9"/>
    <x v="2"/>
    <s v="Mike Pelletier"/>
    <s v="Home Office"/>
    <s v="San Francisco"/>
    <x v="1"/>
    <n v="94110"/>
    <s v="West"/>
    <s v="OFF-BI-10002571"/>
    <x v="2"/>
    <s v="Binders"/>
    <n v="39.92"/>
    <n v="39.92"/>
    <n v="0"/>
    <n v="0"/>
  </r>
  <r>
    <x v="1371"/>
    <d v="2016-11-14T00:00:00"/>
    <d v="2016-11-19T00:00:00"/>
    <x v="2"/>
    <x v="1"/>
    <x v="2"/>
    <s v="Lycoris Saunders"/>
    <s v="Home Office"/>
    <s v="Dover"/>
    <x v="3"/>
    <n v="19901"/>
    <s v="East"/>
    <s v="OFF-BI-10002571"/>
    <x v="2"/>
    <s v="Binders"/>
    <n v="19.96"/>
    <n v="18"/>
    <n v="1.9600000000000009"/>
    <n v="0.29400000000000009"/>
  </r>
  <r>
    <x v="2927"/>
    <d v="2015-11-22T00:00:00"/>
    <d v="2015-11-28T00:00:00"/>
    <x v="1"/>
    <x v="1"/>
    <x v="2"/>
    <s v="Tony Chapman"/>
    <s v="Home Office"/>
    <s v="Bolingbrook"/>
    <x v="0"/>
    <n v="60440"/>
    <s v="Central"/>
    <s v="OFF-BI-10002571"/>
    <x v="2"/>
    <s v="Binders"/>
    <n v="9.98"/>
    <n v="9.98"/>
    <n v="0"/>
    <n v="0"/>
  </r>
  <r>
    <x v="2928"/>
    <d v="2018-05-18T00:00:00"/>
    <d v="2018-05-23T00:00:00"/>
    <x v="0"/>
    <x v="2"/>
    <x v="2"/>
    <s v="Susan Gilcrest"/>
    <s v="Home Office"/>
    <s v="Mcallen"/>
    <x v="13"/>
    <n v="78501"/>
    <s v="Central"/>
    <s v="OFF-BI-10002571"/>
    <x v="2"/>
    <s v="Binders"/>
    <n v="1.996"/>
    <n v="5"/>
    <n v="-3.004"/>
    <n v="-0.4506"/>
  </r>
  <r>
    <x v="176"/>
    <d v="2015-07-09T00:00:00"/>
    <d v="2015-07-14T00:00:00"/>
    <x v="1"/>
    <x v="10"/>
    <x v="2"/>
    <s v="Darrin Sayre"/>
    <s v="Home Office"/>
    <s v="San Francisco"/>
    <x v="1"/>
    <n v="94122"/>
    <s v="West"/>
    <s v="OFF-BI-10002609"/>
    <x v="2"/>
    <s v="Binders"/>
    <n v="14.304"/>
    <n v="14.304"/>
    <n v="0"/>
    <n v="0"/>
  </r>
  <r>
    <x v="2929"/>
    <d v="2016-09-15T00:00:00"/>
    <d v="2016-09-20T00:00:00"/>
    <x v="2"/>
    <x v="0"/>
    <x v="2"/>
    <s v="Ann Chong"/>
    <s v="Home Office"/>
    <s v="Philadelphia"/>
    <x v="12"/>
    <n v="19143"/>
    <s v="East"/>
    <s v="OFF-BI-10002609"/>
    <x v="2"/>
    <s v="Binders"/>
    <n v="3.5760000000000001"/>
    <n v="5"/>
    <n v="-1.4239999999999999"/>
    <n v="-0.21359999999999998"/>
  </r>
  <r>
    <x v="2930"/>
    <d v="2017-05-31T00:00:00"/>
    <d v="2017-06-06T00:00:00"/>
    <x v="3"/>
    <x v="2"/>
    <x v="2"/>
    <s v="Neoma Murray"/>
    <s v="Home Office"/>
    <s v="New York City"/>
    <x v="5"/>
    <n v="10011"/>
    <s v="East"/>
    <s v="OFF-BI-10002609"/>
    <x v="1"/>
    <s v="Binders"/>
    <n v="7.1520000000000001"/>
    <n v="5"/>
    <n v="2.1520000000000001"/>
    <n v="0.32280000000000003"/>
  </r>
  <r>
    <x v="909"/>
    <d v="2015-10-03T00:00:00"/>
    <d v="2015-10-07T00:00:00"/>
    <x v="1"/>
    <x v="9"/>
    <x v="2"/>
    <s v="Russell D'Ascenzo"/>
    <s v="Home Office"/>
    <s v="Dallas"/>
    <x v="13"/>
    <n v="75217"/>
    <s v="Central"/>
    <s v="OFF-BI-10002609"/>
    <x v="2"/>
    <s v="Binders"/>
    <n v="1.788"/>
    <n v="5"/>
    <n v="-3.2119999999999997"/>
    <n v="-0.48179999999999995"/>
  </r>
  <r>
    <x v="2931"/>
    <d v="2017-08-29T00:00:00"/>
    <d v="2017-09-02T00:00:00"/>
    <x v="3"/>
    <x v="7"/>
    <x v="2"/>
    <s v="Rick Bensley"/>
    <s v="Home Office"/>
    <s v="Chicago"/>
    <x v="0"/>
    <n v="60610"/>
    <s v="Central"/>
    <s v="OFF-BI-10002609"/>
    <x v="2"/>
    <s v="Binders"/>
    <n v="1.788"/>
    <n v="5"/>
    <n v="-3.2119999999999997"/>
    <n v="-0.48179999999999995"/>
  </r>
  <r>
    <x v="805"/>
    <d v="2017-11-19T00:00:00"/>
    <d v="2017-11-24T00:00:00"/>
    <x v="3"/>
    <x v="1"/>
    <x v="2"/>
    <s v="Eric Hoffmann"/>
    <s v="Home Office"/>
    <s v="Houston"/>
    <x v="13"/>
    <n v="77041"/>
    <s v="Central"/>
    <s v="OFF-BI-10002609"/>
    <x v="1"/>
    <s v="Binders"/>
    <n v="1.1919999999999999"/>
    <n v="0.8"/>
    <n v="0.3919999999999999"/>
    <n v="5.8799999999999984E-2"/>
  </r>
  <r>
    <x v="2932"/>
    <d v="2018-02-25T00:00:00"/>
    <d v="2018-03-02T00:00:00"/>
    <x v="0"/>
    <x v="11"/>
    <x v="2"/>
    <s v="Michelle Huthwaite"/>
    <s v="Home Office"/>
    <s v="Chicago"/>
    <x v="0"/>
    <n v="60623"/>
    <s v="Central"/>
    <s v="OFF-BI-10002609"/>
    <x v="2"/>
    <s v="Binders"/>
    <n v="1.788"/>
    <n v="5"/>
    <n v="-3.2119999999999997"/>
    <n v="-0.48179999999999995"/>
  </r>
  <r>
    <x v="2933"/>
    <d v="2015-10-24T00:00:00"/>
    <d v="2015-10-29T00:00:00"/>
    <x v="1"/>
    <x v="9"/>
    <x v="2"/>
    <s v="Allen Armold"/>
    <s v="Home Office"/>
    <s v="Rancho Cucamonga"/>
    <x v="1"/>
    <n v="91730"/>
    <s v="West"/>
    <s v="OFF-BI-10002706"/>
    <x v="2"/>
    <s v="Binders"/>
    <n v="34.271999999999998"/>
    <n v="100"/>
    <n v="-65.728000000000009"/>
    <n v="-9.8592000000000013"/>
  </r>
  <r>
    <x v="2934"/>
    <d v="2016-07-04T00:00:00"/>
    <d v="2016-07-08T00:00:00"/>
    <x v="2"/>
    <x v="10"/>
    <x v="3"/>
    <s v="Julie Prescott"/>
    <s v="Home Office"/>
    <s v="San Diego"/>
    <x v="1"/>
    <n v="92024"/>
    <s v="West"/>
    <s v="OFF-BI-10002706"/>
    <x v="2"/>
    <s v="Binders"/>
    <n v="22.847999999999999"/>
    <n v="18"/>
    <n v="4.847999999999999"/>
    <n v="0.72719999999999985"/>
  </r>
  <r>
    <x v="2935"/>
    <d v="2016-11-24T00:00:00"/>
    <d v="2016-11-29T00:00:00"/>
    <x v="2"/>
    <x v="1"/>
    <x v="2"/>
    <s v="Toby Swindell"/>
    <s v="Home Office"/>
    <s v="Los Angeles"/>
    <x v="1"/>
    <n v="90036"/>
    <s v="West"/>
    <s v="OFF-BI-10002706"/>
    <x v="2"/>
    <s v="Binders"/>
    <n v="91.391999999999996"/>
    <n v="91.391999999999996"/>
    <n v="0"/>
    <n v="0"/>
  </r>
  <r>
    <x v="1047"/>
    <d v="2017-10-28T00:00:00"/>
    <d v="2017-11-03T00:00:00"/>
    <x v="3"/>
    <x v="9"/>
    <x v="2"/>
    <s v="Jonathan Doherty"/>
    <s v="Corporate"/>
    <s v="Belleville"/>
    <x v="15"/>
    <n v="7109"/>
    <s v="East"/>
    <s v="OFF-BI-10002706"/>
    <x v="2"/>
    <s v="Binders"/>
    <n v="14.28"/>
    <n v="14.28"/>
    <n v="0"/>
    <n v="0"/>
  </r>
  <r>
    <x v="743"/>
    <d v="2018-11-05T00:00:00"/>
    <d v="2018-11-10T00:00:00"/>
    <x v="0"/>
    <x v="1"/>
    <x v="3"/>
    <s v="Christina DeMoss"/>
    <s v="Home Office"/>
    <s v="New York City"/>
    <x v="5"/>
    <n v="10024"/>
    <s v="East"/>
    <s v="OFF-BI-10002706"/>
    <x v="2"/>
    <s v="Binders"/>
    <n v="11.423999999999999"/>
    <n v="18"/>
    <n v="-6.5760000000000005"/>
    <n v="-0.98640000000000005"/>
  </r>
  <r>
    <x v="575"/>
    <d v="2015-06-15T00:00:00"/>
    <d v="2015-06-21T00:00:00"/>
    <x v="1"/>
    <x v="4"/>
    <x v="2"/>
    <s v="Kelly Lampkin"/>
    <s v="Home Office"/>
    <s v="San Antonio"/>
    <x v="13"/>
    <n v="78207"/>
    <s v="Central"/>
    <s v="OFF-BI-10002706"/>
    <x v="2"/>
    <s v="Binders"/>
    <n v="8.5679999999999996"/>
    <n v="18"/>
    <n v="-9.4320000000000004"/>
    <n v="-1.4148000000000001"/>
  </r>
  <r>
    <x v="2936"/>
    <d v="2016-03-08T00:00:00"/>
    <d v="2016-03-12T00:00:00"/>
    <x v="2"/>
    <x v="5"/>
    <x v="2"/>
    <s v="Frank Olsen"/>
    <s v="Home Office"/>
    <s v="Chicago"/>
    <x v="0"/>
    <n v="60623"/>
    <s v="Central"/>
    <s v="OFF-BI-10002706"/>
    <x v="2"/>
    <s v="Binders"/>
    <n v="8.5679999999999996"/>
    <n v="18"/>
    <n v="-9.4320000000000004"/>
    <n v="-1.4148000000000001"/>
  </r>
  <r>
    <x v="1450"/>
    <d v="2015-09-17T00:00:00"/>
    <d v="2015-09-21T00:00:00"/>
    <x v="1"/>
    <x v="0"/>
    <x v="2"/>
    <s v="Bradley Nguyen"/>
    <s v="Home Office"/>
    <s v="Seattle"/>
    <x v="6"/>
    <n v="98103"/>
    <s v="West"/>
    <s v="OFF-BI-10002735"/>
    <x v="2"/>
    <s v="Binders"/>
    <n v="137.24"/>
    <n v="137.24"/>
    <n v="0"/>
    <n v="0"/>
  </r>
  <r>
    <x v="86"/>
    <d v="2016-08-31T00:00:00"/>
    <d v="2016-09-02T00:00:00"/>
    <x v="2"/>
    <x v="7"/>
    <x v="0"/>
    <s v="Scott Cohen"/>
    <s v="Home Office"/>
    <s v="San Francisco"/>
    <x v="1"/>
    <n v="94122"/>
    <s v="West"/>
    <s v="OFF-BI-10002735"/>
    <x v="2"/>
    <s v="Binders"/>
    <n v="137.24"/>
    <n v="137.24"/>
    <n v="0"/>
    <n v="0"/>
  </r>
  <r>
    <x v="2937"/>
    <d v="2018-08-01T00:00:00"/>
    <d v="2018-08-04T00:00:00"/>
    <x v="0"/>
    <x v="7"/>
    <x v="3"/>
    <s v="Heather Kirkland"/>
    <s v="Home Office"/>
    <s v="Salinas"/>
    <x v="1"/>
    <n v="93905"/>
    <s v="West"/>
    <s v="OFF-BI-10002735"/>
    <x v="2"/>
    <s v="Binders"/>
    <n v="54.896000000000001"/>
    <n v="54.896000000000001"/>
    <n v="0"/>
    <n v="0"/>
  </r>
  <r>
    <x v="2938"/>
    <d v="2015-03-22T00:00:00"/>
    <d v="2015-03-26T00:00:00"/>
    <x v="1"/>
    <x v="5"/>
    <x v="2"/>
    <s v="Craig Carroll"/>
    <s v="Home Office"/>
    <s v="Greensboro"/>
    <x v="9"/>
    <n v="27405"/>
    <s v="South"/>
    <s v="OFF-BI-10002735"/>
    <x v="2"/>
    <s v="Binders"/>
    <n v="51.465000000000003"/>
    <n v="51.465000000000003"/>
    <n v="0"/>
    <n v="0"/>
  </r>
  <r>
    <x v="2939"/>
    <d v="2018-08-17T00:00:00"/>
    <d v="2018-08-23T00:00:00"/>
    <x v="0"/>
    <x v="7"/>
    <x v="2"/>
    <s v="Adrian Hane"/>
    <s v="Home Office"/>
    <s v="Louisville"/>
    <x v="21"/>
    <n v="40214"/>
    <s v="South"/>
    <s v="OFF-BI-10002735"/>
    <x v="2"/>
    <s v="Binders"/>
    <n v="102.93"/>
    <n v="102.93"/>
    <n v="0"/>
    <n v="0"/>
  </r>
  <r>
    <x v="1445"/>
    <d v="2016-04-04T00:00:00"/>
    <d v="2016-04-08T00:00:00"/>
    <x v="2"/>
    <x v="8"/>
    <x v="2"/>
    <s v="Nicole Fjeld"/>
    <s v="Home Office"/>
    <s v="New York City"/>
    <x v="5"/>
    <n v="10009"/>
    <s v="East"/>
    <s v="OFF-BI-10002735"/>
    <x v="2"/>
    <s v="Binders"/>
    <n v="82.343999999999994"/>
    <n v="82.343999999999994"/>
    <n v="0"/>
    <n v="0"/>
  </r>
  <r>
    <x v="2940"/>
    <d v="2016-09-25T00:00:00"/>
    <d v="2016-09-29T00:00:00"/>
    <x v="2"/>
    <x v="0"/>
    <x v="2"/>
    <s v="Sarah Brown"/>
    <s v="Home Office"/>
    <s v="Concord"/>
    <x v="43"/>
    <n v="3301"/>
    <s v="East"/>
    <s v="OFF-BI-10002735"/>
    <x v="2"/>
    <s v="Binders"/>
    <n v="68.62"/>
    <n v="68.62"/>
    <n v="0"/>
    <n v="0"/>
  </r>
  <r>
    <x v="743"/>
    <d v="2018-11-05T00:00:00"/>
    <d v="2018-11-10T00:00:00"/>
    <x v="0"/>
    <x v="1"/>
    <x v="3"/>
    <s v="Christina DeMoss"/>
    <s v="Home Office"/>
    <s v="New York City"/>
    <x v="5"/>
    <n v="10024"/>
    <s v="East"/>
    <s v="OFF-BI-10002735"/>
    <x v="2"/>
    <s v="Binders"/>
    <n v="164.68799999999999"/>
    <n v="164.68799999999999"/>
    <n v="0"/>
    <n v="0"/>
  </r>
  <r>
    <x v="266"/>
    <d v="2017-12-05T00:00:00"/>
    <d v="2017-12-09T00:00:00"/>
    <x v="3"/>
    <x v="3"/>
    <x v="2"/>
    <s v="Justin Ellison"/>
    <s v="Corporate"/>
    <s v="Franklin"/>
    <x v="16"/>
    <n v="53132"/>
    <s v="Central"/>
    <s v="OFF-BI-10002735"/>
    <x v="2"/>
    <s v="Binders"/>
    <n v="171.55"/>
    <n v="154.55000000000001"/>
    <n v="17"/>
    <n v="2.5499999999999998"/>
  </r>
  <r>
    <x v="23"/>
    <d v="2015-04-12T00:00:00"/>
    <d v="2015-04-17T00:00:00"/>
    <x v="1"/>
    <x v="8"/>
    <x v="2"/>
    <s v="Kean Nguyen"/>
    <s v="Home Office"/>
    <s v="Redondo Beach"/>
    <x v="1"/>
    <n v="90278"/>
    <s v="West"/>
    <s v="OFF-BI-10002764"/>
    <x v="2"/>
    <s v="Binders"/>
    <n v="18.088000000000001"/>
    <n v="18"/>
    <n v="8.8000000000000966E-2"/>
    <n v="1.3200000000000144E-2"/>
  </r>
  <r>
    <x v="2941"/>
    <d v="2016-01-06T00:00:00"/>
    <d v="2016-01-12T00:00:00"/>
    <x v="2"/>
    <x v="6"/>
    <x v="2"/>
    <s v="Stefania Perrino"/>
    <s v="Home Office"/>
    <s v="Colorado Springs"/>
    <x v="7"/>
    <n v="80906"/>
    <s v="West"/>
    <s v="OFF-BI-10002764"/>
    <x v="2"/>
    <s v="Binders"/>
    <n v="1.9379999999999999"/>
    <n v="5"/>
    <n v="-3.0620000000000003"/>
    <n v="-0.45930000000000004"/>
  </r>
  <r>
    <x v="2942"/>
    <d v="2017-04-23T00:00:00"/>
    <d v="2017-04-27T00:00:00"/>
    <x v="3"/>
    <x v="8"/>
    <x v="2"/>
    <s v="Art Ferguson"/>
    <s v="Home Office"/>
    <s v="San Clemente"/>
    <x v="1"/>
    <n v="92672"/>
    <s v="West"/>
    <s v="OFF-BI-10002764"/>
    <x v="1"/>
    <s v="Binders"/>
    <n v="18.088000000000001"/>
    <n v="100"/>
    <n v="-81.912000000000006"/>
    <n v="-12.286800000000001"/>
  </r>
  <r>
    <x v="2747"/>
    <d v="2017-06-28T00:00:00"/>
    <d v="2017-06-28T00:00:00"/>
    <x v="3"/>
    <x v="4"/>
    <x v="1"/>
    <s v="Chris Selesnick"/>
    <s v="Home Office"/>
    <s v="Los Angeles"/>
    <x v="1"/>
    <n v="90032"/>
    <s v="West"/>
    <s v="OFF-BI-10002764"/>
    <x v="2"/>
    <s v="Binders"/>
    <n v="7.7519999999999998"/>
    <n v="18"/>
    <n v="-10.248000000000001"/>
    <n v="-1.5372000000000001"/>
  </r>
  <r>
    <x v="1750"/>
    <d v="2018-12-01T00:00:00"/>
    <d v="2018-12-05T00:00:00"/>
    <x v="0"/>
    <x v="3"/>
    <x v="2"/>
    <s v="Dianna Vittorini"/>
    <s v="Home Office"/>
    <s v="Denver"/>
    <x v="7"/>
    <n v="80219"/>
    <s v="West"/>
    <s v="OFF-BI-10002764"/>
    <x v="2"/>
    <s v="Binders"/>
    <n v="6.7830000000000004"/>
    <n v="5"/>
    <n v="1.7830000000000004"/>
    <n v="0.26745000000000002"/>
  </r>
  <r>
    <x v="2367"/>
    <d v="2017-07-16T00:00:00"/>
    <d v="2017-07-20T00:00:00"/>
    <x v="3"/>
    <x v="10"/>
    <x v="3"/>
    <s v="Jonathan Doherty"/>
    <s v="Home Office"/>
    <s v="Columbia"/>
    <x v="34"/>
    <n v="29203"/>
    <s v="South"/>
    <s v="OFF-BI-10002764"/>
    <x v="1"/>
    <s v="Binders"/>
    <n v="6.46"/>
    <n v="5"/>
    <n v="1.46"/>
    <n v="0.219"/>
  </r>
  <r>
    <x v="2943"/>
    <d v="2015-10-13T00:00:00"/>
    <d v="2015-10-17T00:00:00"/>
    <x v="1"/>
    <x v="9"/>
    <x v="2"/>
    <s v="Sibella Parks"/>
    <s v="Home Office"/>
    <s v="Mount Vernon"/>
    <x v="5"/>
    <n v="10550"/>
    <s v="East"/>
    <s v="OFF-BI-10002764"/>
    <x v="2"/>
    <s v="Binders"/>
    <n v="7.7519999999999998"/>
    <n v="18"/>
    <n v="-10.248000000000001"/>
    <n v="-1.5372000000000001"/>
  </r>
  <r>
    <x v="2944"/>
    <d v="2017-09-27T00:00:00"/>
    <d v="2017-10-02T00:00:00"/>
    <x v="3"/>
    <x v="0"/>
    <x v="2"/>
    <s v="Brian Moss"/>
    <s v="Home Office"/>
    <s v="Lancaster"/>
    <x v="22"/>
    <n v="43130"/>
    <s v="East"/>
    <s v="OFF-BI-10002764"/>
    <x v="2"/>
    <s v="Binders"/>
    <n v="2.907"/>
    <n v="5"/>
    <n v="-2.093"/>
    <n v="-0.31395000000000001"/>
  </r>
  <r>
    <x v="2203"/>
    <d v="2015-04-06T00:00:00"/>
    <d v="2015-04-10T00:00:00"/>
    <x v="1"/>
    <x v="8"/>
    <x v="3"/>
    <s v="Frank Hawley"/>
    <s v="Home Office"/>
    <s v="Los Angeles"/>
    <x v="1"/>
    <n v="90004"/>
    <s v="West"/>
    <s v="OFF-BI-10002794"/>
    <x v="2"/>
    <s v="Binders"/>
    <n v="65.567999999999998"/>
    <n v="65.567999999999998"/>
    <n v="0"/>
    <n v="0"/>
  </r>
  <r>
    <x v="2945"/>
    <d v="2016-11-05T00:00:00"/>
    <d v="2016-11-05T00:00:00"/>
    <x v="2"/>
    <x v="1"/>
    <x v="1"/>
    <s v="Ken Lonsdale"/>
    <s v="Home Office"/>
    <s v="Seattle"/>
    <x v="6"/>
    <n v="98105"/>
    <s v="West"/>
    <s v="OFF-BI-10002794"/>
    <x v="2"/>
    <s v="Binders"/>
    <n v="98.352000000000004"/>
    <n v="98.352000000000004"/>
    <n v="0"/>
    <n v="0"/>
  </r>
  <r>
    <x v="1363"/>
    <d v="2016-11-13T00:00:00"/>
    <d v="2016-11-17T00:00:00"/>
    <x v="2"/>
    <x v="1"/>
    <x v="2"/>
    <s v="Lena Cacioppo"/>
    <s v="Home Office"/>
    <s v="Aurora"/>
    <x v="7"/>
    <n v="80013"/>
    <s v="West"/>
    <s v="OFF-BI-10002794"/>
    <x v="2"/>
    <s v="Binders"/>
    <n v="36.881999999999998"/>
    <n v="36.881999999999998"/>
    <n v="0"/>
    <n v="0"/>
  </r>
  <r>
    <x v="2946"/>
    <d v="2018-09-15T00:00:00"/>
    <d v="2018-09-17T00:00:00"/>
    <x v="0"/>
    <x v="0"/>
    <x v="3"/>
    <s v="Doug O'Connell"/>
    <s v="Home Office"/>
    <s v="Salt Lake City"/>
    <x v="28"/>
    <n v="84106"/>
    <s v="West"/>
    <s v="OFF-BI-10002794"/>
    <x v="2"/>
    <s v="Binders"/>
    <n v="295.05599999999998"/>
    <n v="295.05599999999998"/>
    <n v="0"/>
    <n v="0"/>
  </r>
  <r>
    <x v="2947"/>
    <d v="2018-09-21T00:00:00"/>
    <d v="2018-09-27T00:00:00"/>
    <x v="0"/>
    <x v="0"/>
    <x v="2"/>
    <s v="Dan Lawera"/>
    <s v="Home Office"/>
    <s v="Miami"/>
    <x v="8"/>
    <n v="33142"/>
    <s v="South"/>
    <s v="OFF-BI-10002794"/>
    <x v="2"/>
    <s v="Binders"/>
    <n v="12.294"/>
    <n v="12.294"/>
    <n v="0"/>
    <n v="0"/>
  </r>
  <r>
    <x v="1684"/>
    <d v="2018-03-11T00:00:00"/>
    <d v="2018-03-16T00:00:00"/>
    <x v="0"/>
    <x v="5"/>
    <x v="2"/>
    <s v="Marc Harrigan"/>
    <s v="Home Office"/>
    <s v="Philadelphia"/>
    <x v="12"/>
    <n v="19140"/>
    <s v="East"/>
    <s v="OFF-BI-10002794"/>
    <x v="2"/>
    <s v="Binders"/>
    <n v="12.294"/>
    <n v="12.294"/>
    <n v="0"/>
    <n v="0"/>
  </r>
  <r>
    <x v="2948"/>
    <d v="2015-06-06T00:00:00"/>
    <d v="2015-06-12T00:00:00"/>
    <x v="1"/>
    <x v="4"/>
    <x v="2"/>
    <s v="Sarah Bern"/>
    <s v="Home Office"/>
    <s v="Chicago"/>
    <x v="0"/>
    <n v="60623"/>
    <s v="Central"/>
    <s v="OFF-BI-10002794"/>
    <x v="2"/>
    <s v="Binders"/>
    <n v="24.588000000000001"/>
    <n v="24.588000000000001"/>
    <n v="0"/>
    <n v="0"/>
  </r>
  <r>
    <x v="2949"/>
    <d v="2015-08-24T00:00:00"/>
    <d v="2015-08-24T00:00:00"/>
    <x v="1"/>
    <x v="7"/>
    <x v="1"/>
    <s v="Robert Barroso"/>
    <s v="Home Office"/>
    <s v="Billings"/>
    <x v="45"/>
    <n v="59102"/>
    <s v="West"/>
    <s v="OFF-BI-10002799"/>
    <x v="2"/>
    <s v="Binders"/>
    <n v="8.2880000000000003"/>
    <n v="18"/>
    <n v="-9.7119999999999997"/>
    <n v="-1.4567999999999999"/>
  </r>
  <r>
    <x v="1448"/>
    <d v="2016-06-11T00:00:00"/>
    <d v="2016-06-16T00:00:00"/>
    <x v="2"/>
    <x v="4"/>
    <x v="2"/>
    <s v="Brian Dahlen"/>
    <s v="Home Office"/>
    <s v="Monroe"/>
    <x v="2"/>
    <n v="71203"/>
    <s v="South"/>
    <s v="OFF-BI-10002799"/>
    <x v="2"/>
    <s v="Binders"/>
    <n v="36.26"/>
    <n v="36.26"/>
    <n v="0"/>
    <n v="0"/>
  </r>
  <r>
    <x v="2950"/>
    <d v="2016-09-06T00:00:00"/>
    <d v="2016-09-12T00:00:00"/>
    <x v="2"/>
    <x v="0"/>
    <x v="2"/>
    <s v="Andy Gerbode"/>
    <s v="Corporate"/>
    <s v="Richmond"/>
    <x v="17"/>
    <n v="23223"/>
    <s v="South"/>
    <s v="OFF-BI-10002799"/>
    <x v="2"/>
    <s v="Binders"/>
    <n v="46.62"/>
    <n v="46.62"/>
    <n v="0"/>
    <n v="0"/>
  </r>
  <r>
    <x v="555"/>
    <d v="2016-11-12T00:00:00"/>
    <d v="2016-11-19T00:00:00"/>
    <x v="2"/>
    <x v="1"/>
    <x v="2"/>
    <s v="Anna H√§berlin"/>
    <s v="Home Office"/>
    <s v="Plantation"/>
    <x v="8"/>
    <n v="33317"/>
    <s v="South"/>
    <s v="OFF-BI-10002799"/>
    <x v="2"/>
    <s v="Binders"/>
    <n v="4.6619999999999999"/>
    <n v="5"/>
    <n v="-0.33800000000000008"/>
    <n v="-5.0700000000000009E-2"/>
  </r>
  <r>
    <x v="1790"/>
    <d v="2018-10-21T00:00:00"/>
    <d v="2018-10-25T00:00:00"/>
    <x v="0"/>
    <x v="9"/>
    <x v="2"/>
    <s v="Frank Carlisle"/>
    <s v="Home Office"/>
    <s v="Lakewood"/>
    <x v="22"/>
    <n v="44107"/>
    <s v="East"/>
    <s v="OFF-BI-10002799"/>
    <x v="2"/>
    <s v="Binders"/>
    <n v="6.2160000000000002"/>
    <n v="5"/>
    <n v="1.2160000000000002"/>
    <n v="0.18240000000000003"/>
  </r>
  <r>
    <x v="2951"/>
    <d v="2018-03-31T00:00:00"/>
    <d v="2018-04-05T00:00:00"/>
    <x v="0"/>
    <x v="5"/>
    <x v="3"/>
    <s v="Emily Grady"/>
    <s v="Home Office"/>
    <s v="Chicago"/>
    <x v="0"/>
    <n v="60623"/>
    <s v="Central"/>
    <s v="OFF-BI-10002799"/>
    <x v="2"/>
    <s v="Binders"/>
    <n v="13.468"/>
    <n v="13.468"/>
    <n v="0"/>
    <n v="0"/>
  </r>
  <r>
    <x v="186"/>
    <d v="2018-10-19T00:00:00"/>
    <d v="2018-10-24T00:00:00"/>
    <x v="0"/>
    <x v="9"/>
    <x v="2"/>
    <s v="Christina Anderson"/>
    <s v="Home Office"/>
    <s v="Waco"/>
    <x v="13"/>
    <n v="76706"/>
    <s v="Central"/>
    <s v="OFF-BI-10002799"/>
    <x v="2"/>
    <s v="Binders"/>
    <n v="2.0720000000000001"/>
    <n v="5"/>
    <n v="-2.9279999999999999"/>
    <n v="-0.43919999999999998"/>
  </r>
  <r>
    <x v="2935"/>
    <d v="2016-11-24T00:00:00"/>
    <d v="2016-11-29T00:00:00"/>
    <x v="2"/>
    <x v="1"/>
    <x v="2"/>
    <s v="Toby Swindell"/>
    <s v="Home Office"/>
    <s v="Los Angeles"/>
    <x v="1"/>
    <n v="90036"/>
    <s v="West"/>
    <s v="OFF-BI-10002813"/>
    <x v="2"/>
    <s v="Binders"/>
    <n v="3.1680000000000001"/>
    <n v="5"/>
    <n v="-1.8319999999999999"/>
    <n v="-0.27479999999999999"/>
  </r>
  <r>
    <x v="2952"/>
    <d v="2017-11-03T00:00:00"/>
    <d v="2017-11-05T00:00:00"/>
    <x v="3"/>
    <x v="1"/>
    <x v="0"/>
    <s v="Natalie Webber"/>
    <s v="Home Office"/>
    <s v="Portland"/>
    <x v="23"/>
    <n v="97206"/>
    <s v="West"/>
    <s v="OFF-BI-10002813"/>
    <x v="1"/>
    <s v="Binders"/>
    <n v="4.1580000000000004"/>
    <n v="5"/>
    <n v="-0.84199999999999964"/>
    <n v="-0.12629999999999994"/>
  </r>
  <r>
    <x v="2953"/>
    <d v="2018-11-17T00:00:00"/>
    <d v="2018-11-21T00:00:00"/>
    <x v="0"/>
    <x v="1"/>
    <x v="2"/>
    <s v="Katharine Harms"/>
    <s v="Home Office"/>
    <s v="Hillsboro"/>
    <x v="23"/>
    <n v="97123"/>
    <s v="West"/>
    <s v="OFF-BI-10002813"/>
    <x v="2"/>
    <s v="Binders"/>
    <n v="4.1580000000000004"/>
    <n v="5"/>
    <n v="-0.84199999999999964"/>
    <n v="-0.12629999999999994"/>
  </r>
  <r>
    <x v="2954"/>
    <d v="2018-12-28T00:00:00"/>
    <d v="2018-12-31T00:00:00"/>
    <x v="0"/>
    <x v="3"/>
    <x v="3"/>
    <s v="Pamela Coakley"/>
    <s v="Home Office"/>
    <s v="Loveland"/>
    <x v="7"/>
    <n v="80538"/>
    <s v="West"/>
    <s v="OFF-BI-10002813"/>
    <x v="2"/>
    <s v="Binders"/>
    <n v="1.1879999999999999"/>
    <n v="0.8"/>
    <n v="0.3879999999999999"/>
    <n v="5.8199999999999981E-2"/>
  </r>
  <r>
    <x v="2955"/>
    <d v="2017-10-21T00:00:00"/>
    <d v="2017-10-26T00:00:00"/>
    <x v="3"/>
    <x v="9"/>
    <x v="2"/>
    <s v="Muhammed Yedwab"/>
    <s v="Home Office"/>
    <s v="Newark"/>
    <x v="3"/>
    <n v="19711"/>
    <s v="East"/>
    <s v="OFF-BI-10002813"/>
    <x v="2"/>
    <s v="Binders"/>
    <n v="7.92"/>
    <n v="18"/>
    <n v="-10.08"/>
    <n v="-1.512"/>
  </r>
  <r>
    <x v="1906"/>
    <d v="2018-04-24T00:00:00"/>
    <d v="2018-04-27T00:00:00"/>
    <x v="0"/>
    <x v="8"/>
    <x v="0"/>
    <s v="Damala Kotsonis"/>
    <s v="Home Office"/>
    <s v="Philadelphia"/>
    <x v="12"/>
    <n v="19143"/>
    <s v="East"/>
    <s v="OFF-BI-10002813"/>
    <x v="2"/>
    <s v="Binders"/>
    <n v="1.1879999999999999"/>
    <n v="0.8"/>
    <n v="0.3879999999999999"/>
    <n v="5.8199999999999981E-2"/>
  </r>
  <r>
    <x v="2956"/>
    <d v="2016-10-15T00:00:00"/>
    <d v="2016-10-22T00:00:00"/>
    <x v="2"/>
    <x v="9"/>
    <x v="2"/>
    <s v="Lindsay Shagiari"/>
    <s v="Home Office"/>
    <s v="Dallas"/>
    <x v="13"/>
    <n v="75217"/>
    <s v="Central"/>
    <s v="OFF-BI-10002813"/>
    <x v="2"/>
    <s v="Binders"/>
    <n v="3.96"/>
    <n v="5"/>
    <n v="-1.04"/>
    <n v="-0.156"/>
  </r>
  <r>
    <x v="2957"/>
    <d v="2016-12-06T00:00:00"/>
    <d v="2016-12-12T00:00:00"/>
    <x v="2"/>
    <x v="3"/>
    <x v="2"/>
    <s v="Katrina Willman"/>
    <s v="Home Office"/>
    <s v="Austin"/>
    <x v="13"/>
    <n v="78745"/>
    <s v="Central"/>
    <s v="OFF-BI-10002813"/>
    <x v="2"/>
    <s v="Binders"/>
    <n v="2.7719999999999998"/>
    <n v="5"/>
    <n v="-2.2280000000000002"/>
    <n v="-0.3342"/>
  </r>
  <r>
    <x v="2926"/>
    <d v="2017-10-06T00:00:00"/>
    <d v="2017-10-07T00:00:00"/>
    <x v="3"/>
    <x v="9"/>
    <x v="0"/>
    <s v="Laurel Beltran"/>
    <s v="Home Office"/>
    <s v="Pueblo"/>
    <x v="7"/>
    <n v="81001"/>
    <s v="West"/>
    <s v="OFF-BI-10002824"/>
    <x v="1"/>
    <s v="Binders"/>
    <n v="17.904"/>
    <n v="18"/>
    <n v="-9.6000000000000085E-2"/>
    <n v="-1.4400000000000012E-2"/>
  </r>
  <r>
    <x v="606"/>
    <d v="2017-12-11T00:00:00"/>
    <d v="2017-12-11T00:00:00"/>
    <x v="3"/>
    <x v="3"/>
    <x v="1"/>
    <s v="William Brown"/>
    <s v="Home Office"/>
    <s v="Anaheim"/>
    <x v="1"/>
    <n v="92804"/>
    <s v="West"/>
    <s v="OFF-BI-10002824"/>
    <x v="2"/>
    <s v="Binders"/>
    <n v="35.808"/>
    <n v="35.808"/>
    <n v="0"/>
    <n v="0"/>
  </r>
  <r>
    <x v="2958"/>
    <d v="2018-05-25T00:00:00"/>
    <d v="2018-05-29T00:00:00"/>
    <x v="0"/>
    <x v="2"/>
    <x v="2"/>
    <s v="Mick Hernandez"/>
    <s v="Home Office"/>
    <s v="Columbus"/>
    <x v="19"/>
    <n v="31907"/>
    <s v="South"/>
    <s v="OFF-BI-10002824"/>
    <x v="2"/>
    <s v="Binders"/>
    <n v="29.84"/>
    <n v="29.84"/>
    <n v="0"/>
    <n v="0"/>
  </r>
  <r>
    <x v="2959"/>
    <d v="2018-08-16T00:00:00"/>
    <d v="2018-08-16T00:00:00"/>
    <x v="0"/>
    <x v="7"/>
    <x v="1"/>
    <s v="Sarah Jordon"/>
    <s v="Home Office"/>
    <s v="Columbia"/>
    <x v="24"/>
    <n v="38401"/>
    <s v="South"/>
    <s v="OFF-BI-10002824"/>
    <x v="2"/>
    <s v="Binders"/>
    <n v="13.428000000000001"/>
    <n v="13.428000000000001"/>
    <n v="0"/>
    <n v="0"/>
  </r>
  <r>
    <x v="2960"/>
    <d v="2016-06-13T00:00:00"/>
    <d v="2016-06-19T00:00:00"/>
    <x v="2"/>
    <x v="4"/>
    <x v="2"/>
    <s v="Penelope Sewall"/>
    <s v="Home Office"/>
    <s v="Lewiston"/>
    <x v="46"/>
    <n v="4240"/>
    <s v="East"/>
    <s v="OFF-BI-10002824"/>
    <x v="2"/>
    <s v="Binders"/>
    <n v="29.84"/>
    <n v="29.84"/>
    <n v="0"/>
    <n v="0"/>
  </r>
  <r>
    <x v="772"/>
    <d v="2017-05-19T00:00:00"/>
    <d v="2017-05-24T00:00:00"/>
    <x v="3"/>
    <x v="2"/>
    <x v="2"/>
    <s v="Bradley Nguyen"/>
    <s v="Corporate"/>
    <s v="New York City"/>
    <x v="5"/>
    <n v="10011"/>
    <s v="East"/>
    <s v="OFF-BI-10002824"/>
    <x v="2"/>
    <s v="Binders"/>
    <n v="47.744"/>
    <n v="47.744"/>
    <n v="0"/>
    <n v="0"/>
  </r>
  <r>
    <x v="695"/>
    <d v="2017-09-05T00:00:00"/>
    <d v="2017-09-11T00:00:00"/>
    <x v="3"/>
    <x v="0"/>
    <x v="2"/>
    <s v="Maribeth Dona"/>
    <s v="Home Office"/>
    <s v="Lancaster"/>
    <x v="22"/>
    <n v="43130"/>
    <s v="East"/>
    <s v="OFF-BI-10002824"/>
    <x v="2"/>
    <s v="Binders"/>
    <n v="8.952"/>
    <n v="18"/>
    <n v="-9.048"/>
    <n v="-1.3572"/>
  </r>
  <r>
    <x v="773"/>
    <d v="2018-08-18T00:00:00"/>
    <d v="2018-08-23T00:00:00"/>
    <x v="0"/>
    <x v="7"/>
    <x v="3"/>
    <s v="Nat Gilpin"/>
    <s v="Corporate"/>
    <s v="New York City"/>
    <x v="5"/>
    <n v="10011"/>
    <s v="East"/>
    <s v="OFF-BI-10002824"/>
    <x v="2"/>
    <s v="Binders"/>
    <n v="107.42400000000001"/>
    <n v="107.42400000000001"/>
    <n v="0"/>
    <n v="0"/>
  </r>
  <r>
    <x v="2961"/>
    <d v="2015-12-22T00:00:00"/>
    <d v="2015-12-29T00:00:00"/>
    <x v="1"/>
    <x v="3"/>
    <x v="2"/>
    <s v="Nora Preis"/>
    <s v="Home Office"/>
    <s v="Chicago"/>
    <x v="0"/>
    <n v="60623"/>
    <s v="Central"/>
    <s v="OFF-BI-10002824"/>
    <x v="2"/>
    <s v="Binders"/>
    <n v="17.904"/>
    <n v="18"/>
    <n v="-9.6000000000000085E-2"/>
    <n v="-1.4400000000000012E-2"/>
  </r>
  <r>
    <x v="2962"/>
    <d v="2015-02-03T00:00:00"/>
    <d v="2015-02-06T00:00:00"/>
    <x v="1"/>
    <x v="11"/>
    <x v="3"/>
    <s v="Tom Boeckenhauer"/>
    <s v="Home Office"/>
    <s v="Seattle"/>
    <x v="6"/>
    <n v="98105"/>
    <s v="West"/>
    <s v="OFF-BI-10002827"/>
    <x v="2"/>
    <s v="Binders"/>
    <n v="13.272"/>
    <n v="50"/>
    <n v="-36.728000000000002"/>
    <n v="-5.5091999999999999"/>
  </r>
  <r>
    <x v="2963"/>
    <d v="2018-09-24T00:00:00"/>
    <d v="2018-09-27T00:00:00"/>
    <x v="0"/>
    <x v="0"/>
    <x v="0"/>
    <s v="Anna Gayman"/>
    <s v="Home Office"/>
    <s v="Columbus"/>
    <x v="19"/>
    <n v="31907"/>
    <s v="South"/>
    <s v="OFF-BI-10002827"/>
    <x v="2"/>
    <s v="Binders"/>
    <n v="38.71"/>
    <n v="38.71"/>
    <n v="0"/>
    <n v="0"/>
  </r>
  <r>
    <x v="1452"/>
    <d v="2018-11-06T00:00:00"/>
    <d v="2018-11-09T00:00:00"/>
    <x v="0"/>
    <x v="1"/>
    <x v="3"/>
    <s v="Jill Fjeld"/>
    <s v="Home Office"/>
    <s v="Fayetteville"/>
    <x v="9"/>
    <n v="28314"/>
    <s v="South"/>
    <s v="OFF-BI-10002827"/>
    <x v="2"/>
    <s v="Binders"/>
    <n v="13.272"/>
    <n v="13.272"/>
    <n v="0"/>
    <n v="0"/>
  </r>
  <r>
    <x v="1895"/>
    <d v="2017-08-22T00:00:00"/>
    <d v="2017-08-28T00:00:00"/>
    <x v="3"/>
    <x v="7"/>
    <x v="2"/>
    <s v="Craig Reiter"/>
    <s v="Home Office"/>
    <s v="Columbus"/>
    <x v="22"/>
    <n v="43229"/>
    <s v="East"/>
    <s v="OFF-BI-10002827"/>
    <x v="2"/>
    <s v="Binders"/>
    <n v="3.3180000000000001"/>
    <n v="5"/>
    <n v="-1.6819999999999999"/>
    <n v="-0.25229999999999997"/>
  </r>
  <r>
    <x v="40"/>
    <d v="2018-05-06T00:00:00"/>
    <d v="2018-05-11T00:00:00"/>
    <x v="0"/>
    <x v="2"/>
    <x v="2"/>
    <s v="Dorothy Badders"/>
    <s v="Home Office"/>
    <s v="Fort Worth"/>
    <x v="13"/>
    <n v="76106"/>
    <s v="Central"/>
    <s v="OFF-BI-10002827"/>
    <x v="2"/>
    <s v="Binders"/>
    <n v="11.06"/>
    <n v="18"/>
    <n v="-6.9399999999999995"/>
    <n v="-1.0409999999999999"/>
  </r>
  <r>
    <x v="2964"/>
    <d v="2018-08-04T00:00:00"/>
    <d v="2018-08-08T00:00:00"/>
    <x v="0"/>
    <x v="7"/>
    <x v="2"/>
    <s v="Harry Marie"/>
    <s v="Home Office"/>
    <s v="Carrollton"/>
    <x v="13"/>
    <n v="75007"/>
    <s v="Central"/>
    <s v="OFF-BI-10002827"/>
    <x v="2"/>
    <s v="Binders"/>
    <n v="3.3180000000000001"/>
    <n v="5"/>
    <n v="-1.6819999999999999"/>
    <n v="-0.25229999999999997"/>
  </r>
  <r>
    <x v="1966"/>
    <d v="2015-08-04T00:00:00"/>
    <d v="2015-08-09T00:00:00"/>
    <x v="1"/>
    <x v="7"/>
    <x v="3"/>
    <s v="Valerie Dominguez"/>
    <s v="Home Office"/>
    <s v="Pleasant Grove"/>
    <x v="28"/>
    <n v="84062"/>
    <s v="West"/>
    <s v="OFF-BI-10002852"/>
    <x v="2"/>
    <s v="Binders"/>
    <n v="13.183999999999999"/>
    <n v="13.183999999999999"/>
    <n v="0"/>
    <n v="0"/>
  </r>
  <r>
    <x v="1796"/>
    <d v="2017-11-11T00:00:00"/>
    <d v="2017-11-15T00:00:00"/>
    <x v="3"/>
    <x v="1"/>
    <x v="2"/>
    <s v="Laurel Beltran"/>
    <s v="Corporate"/>
    <s v="Apopka"/>
    <x v="8"/>
    <n v="32712"/>
    <s v="South"/>
    <s v="OFF-BI-10002852"/>
    <x v="2"/>
    <s v="Binders"/>
    <n v="9.8879999999999999"/>
    <n v="9.8879999999999999"/>
    <n v="0"/>
    <n v="0"/>
  </r>
  <r>
    <x v="2439"/>
    <d v="2015-06-16T00:00:00"/>
    <d v="2015-06-21T00:00:00"/>
    <x v="1"/>
    <x v="4"/>
    <x v="2"/>
    <s v="Chloris Kastensmidt"/>
    <s v="Home Office"/>
    <s v="Hempstead"/>
    <x v="5"/>
    <n v="11550"/>
    <s v="East"/>
    <s v="OFF-BI-10002852"/>
    <x v="2"/>
    <s v="Binders"/>
    <n v="39.552"/>
    <n v="39.552"/>
    <n v="0"/>
    <n v="0"/>
  </r>
  <r>
    <x v="2965"/>
    <d v="2016-12-06T00:00:00"/>
    <d v="2016-12-07T00:00:00"/>
    <x v="2"/>
    <x v="3"/>
    <x v="0"/>
    <s v="Mike Pelletier"/>
    <s v="Home Office"/>
    <s v="Troy"/>
    <x v="22"/>
    <n v="45373"/>
    <s v="East"/>
    <s v="OFF-BI-10002852"/>
    <x v="2"/>
    <s v="Binders"/>
    <n v="14.832000000000001"/>
    <n v="18"/>
    <n v="-3.1679999999999993"/>
    <n v="-0.47519999999999984"/>
  </r>
  <r>
    <x v="794"/>
    <d v="2016-12-24T00:00:00"/>
    <d v="2016-12-27T00:00:00"/>
    <x v="2"/>
    <x v="3"/>
    <x v="0"/>
    <s v="Joni Blumstein"/>
    <s v="Home Office"/>
    <s v="Dublin"/>
    <x v="22"/>
    <n v="43017"/>
    <s v="East"/>
    <s v="OFF-BI-10002852"/>
    <x v="2"/>
    <s v="Binders"/>
    <n v="19.776"/>
    <n v="18"/>
    <n v="1.7759999999999998"/>
    <n v="0.26639999999999997"/>
  </r>
  <r>
    <x v="2550"/>
    <d v="2018-06-21T00:00:00"/>
    <d v="2018-06-25T00:00:00"/>
    <x v="0"/>
    <x v="4"/>
    <x v="2"/>
    <s v="Eugene Hildebrand"/>
    <s v="Home Office"/>
    <s v="Wheeling"/>
    <x v="47"/>
    <n v="26003"/>
    <s v="East"/>
    <s v="OFF-BI-10002852"/>
    <x v="2"/>
    <s v="Binders"/>
    <n v="82.4"/>
    <n v="82.4"/>
    <n v="0"/>
    <n v="0"/>
  </r>
  <r>
    <x v="1325"/>
    <d v="2016-01-31T00:00:00"/>
    <d v="2016-02-05T00:00:00"/>
    <x v="2"/>
    <x v="6"/>
    <x v="3"/>
    <s v="Karl Braun"/>
    <s v="Corporate"/>
    <s v="Minneapolis"/>
    <x v="37"/>
    <n v="55407"/>
    <s v="Central"/>
    <s v="OFF-BI-10002852"/>
    <x v="2"/>
    <s v="Binders"/>
    <n v="32.96"/>
    <n v="32.96"/>
    <n v="0"/>
    <n v="0"/>
  </r>
  <r>
    <x v="1757"/>
    <d v="2017-05-09T00:00:00"/>
    <d v="2017-05-13T00:00:00"/>
    <x v="3"/>
    <x v="2"/>
    <x v="2"/>
    <s v="Cynthia Voltz"/>
    <s v="Corporate"/>
    <s v="Austin"/>
    <x v="13"/>
    <n v="78745"/>
    <s v="Central"/>
    <s v="OFF-BI-10002852"/>
    <x v="2"/>
    <s v="Binders"/>
    <n v="13.183999999999999"/>
    <n v="13.183999999999999"/>
    <n v="0"/>
    <n v="0"/>
  </r>
  <r>
    <x v="2966"/>
    <d v="2017-11-22T00:00:00"/>
    <d v="2017-11-26T00:00:00"/>
    <x v="3"/>
    <x v="1"/>
    <x v="2"/>
    <s v="Rob Dowd"/>
    <s v="Corporate"/>
    <s v="Detroit"/>
    <x v="10"/>
    <n v="48205"/>
    <s v="Central"/>
    <s v="OFF-BI-10002852"/>
    <x v="2"/>
    <s v="Binders"/>
    <n v="49.44"/>
    <n v="49.44"/>
    <n v="0"/>
    <n v="0"/>
  </r>
  <r>
    <x v="2967"/>
    <d v="2016-11-20T00:00:00"/>
    <d v="2016-11-21T00:00:00"/>
    <x v="2"/>
    <x v="1"/>
    <x v="0"/>
    <s v="Chris Selesnick"/>
    <s v="Home Office"/>
    <s v="San Diego"/>
    <x v="1"/>
    <n v="92024"/>
    <s v="West"/>
    <s v="OFF-BI-10002854"/>
    <x v="2"/>
    <s v="Binders"/>
    <n v="89.695999999999998"/>
    <n v="89.695999999999998"/>
    <n v="0"/>
    <n v="0"/>
  </r>
  <r>
    <x v="2968"/>
    <d v="2018-10-02T00:00:00"/>
    <d v="2018-10-08T00:00:00"/>
    <x v="0"/>
    <x v="9"/>
    <x v="2"/>
    <s v="Paul Van Hugh"/>
    <s v="Home Office"/>
    <s v="Los Angeles"/>
    <x v="1"/>
    <n v="90036"/>
    <s v="West"/>
    <s v="OFF-BI-10002854"/>
    <x v="2"/>
    <s v="Binders"/>
    <n v="112.12"/>
    <n v="112.12"/>
    <n v="0"/>
    <n v="0"/>
  </r>
  <r>
    <x v="2789"/>
    <d v="2018-12-08T00:00:00"/>
    <d v="2018-12-14T00:00:00"/>
    <x v="0"/>
    <x v="3"/>
    <x v="2"/>
    <s v="Denise Monton"/>
    <s v="Home Office"/>
    <s v="San Francisco"/>
    <x v="1"/>
    <n v="94109"/>
    <s v="West"/>
    <s v="OFF-BI-10002854"/>
    <x v="2"/>
    <s v="Binders"/>
    <n v="22.423999999999999"/>
    <n v="18"/>
    <n v="4.4239999999999995"/>
    <n v="0.66359999999999986"/>
  </r>
  <r>
    <x v="1523"/>
    <d v="2018-10-07T00:00:00"/>
    <d v="2018-10-11T00:00:00"/>
    <x v="0"/>
    <x v="9"/>
    <x v="2"/>
    <s v="Dean percer"/>
    <s v="Home Office"/>
    <s v="Charlotte"/>
    <x v="9"/>
    <n v="28205"/>
    <s v="South"/>
    <s v="OFF-BI-10002854"/>
    <x v="2"/>
    <s v="Binders"/>
    <n v="50.454000000000001"/>
    <n v="50.454000000000001"/>
    <n v="0"/>
    <n v="0"/>
  </r>
  <r>
    <x v="2969"/>
    <d v="2015-08-12T00:00:00"/>
    <d v="2015-08-16T00:00:00"/>
    <x v="1"/>
    <x v="7"/>
    <x v="2"/>
    <s v="Charles Sheldon"/>
    <s v="Corporate"/>
    <s v="Lakewood"/>
    <x v="15"/>
    <n v="8701"/>
    <s v="East"/>
    <s v="OFF-BI-10002854"/>
    <x v="2"/>
    <s v="Binders"/>
    <n v="196.21"/>
    <n v="196.21"/>
    <n v="0"/>
    <n v="0"/>
  </r>
  <r>
    <x v="1205"/>
    <d v="2016-07-09T00:00:00"/>
    <d v="2016-07-14T00:00:00"/>
    <x v="2"/>
    <x v="10"/>
    <x v="2"/>
    <s v="Brian Thompson"/>
    <s v="Home Office"/>
    <s v="Clinton"/>
    <x v="14"/>
    <n v="20735"/>
    <s v="East"/>
    <s v="OFF-BI-10002854"/>
    <x v="2"/>
    <s v="Binders"/>
    <n v="84.09"/>
    <n v="84.09"/>
    <n v="0"/>
    <n v="0"/>
  </r>
  <r>
    <x v="781"/>
    <d v="2016-03-05T00:00:00"/>
    <d v="2016-03-09T00:00:00"/>
    <x v="2"/>
    <x v="5"/>
    <x v="3"/>
    <s v="Maribeth Schnelling"/>
    <s v="Home Office"/>
    <s v="Chicago"/>
    <x v="0"/>
    <n v="60653"/>
    <s v="Central"/>
    <s v="OFF-BI-10002854"/>
    <x v="2"/>
    <s v="Binders"/>
    <n v="11.212"/>
    <n v="18"/>
    <n v="-6.7880000000000003"/>
    <n v="-1.0182"/>
  </r>
  <r>
    <x v="2006"/>
    <d v="2017-04-21T00:00:00"/>
    <d v="2017-04-26T00:00:00"/>
    <x v="3"/>
    <x v="8"/>
    <x v="2"/>
    <s v="Sibella Parks"/>
    <s v="Corporate"/>
    <s v="Chicago"/>
    <x v="0"/>
    <n v="60623"/>
    <s v="Central"/>
    <s v="OFF-BI-10002854"/>
    <x v="2"/>
    <s v="Binders"/>
    <n v="44.847999999999999"/>
    <n v="44.847999999999999"/>
    <n v="0"/>
    <n v="0"/>
  </r>
  <r>
    <x v="2970"/>
    <d v="2015-10-04T00:00:00"/>
    <d v="2015-10-08T00:00:00"/>
    <x v="1"/>
    <x v="9"/>
    <x v="2"/>
    <s v="David Flashing"/>
    <s v="Home Office"/>
    <s v="Vallejo"/>
    <x v="1"/>
    <n v="94591"/>
    <s v="West"/>
    <s v="OFF-BI-10002867"/>
    <x v="2"/>
    <s v="Binders"/>
    <n v="95.647999999999996"/>
    <n v="95.647999999999996"/>
    <n v="0"/>
    <n v="0"/>
  </r>
  <r>
    <x v="2971"/>
    <d v="2018-08-20T00:00:00"/>
    <d v="2018-08-22T00:00:00"/>
    <x v="0"/>
    <x v="7"/>
    <x v="3"/>
    <s v="Gene McClure"/>
    <s v="Home Office"/>
    <s v="Fresno"/>
    <x v="1"/>
    <n v="93727"/>
    <s v="West"/>
    <s v="OFF-BI-10002867"/>
    <x v="2"/>
    <s v="Binders"/>
    <n v="239.12"/>
    <n v="239.12"/>
    <n v="0"/>
    <n v="0"/>
  </r>
  <r>
    <x v="2972"/>
    <d v="2015-06-30T00:00:00"/>
    <d v="2015-07-05T00:00:00"/>
    <x v="1"/>
    <x v="4"/>
    <x v="2"/>
    <s v="Helen Abelman"/>
    <s v="Consumer"/>
    <s v="New York City"/>
    <x v="5"/>
    <n v="10024"/>
    <s v="East"/>
    <s v="OFF-BI-10002867"/>
    <x v="2"/>
    <s v="Binders"/>
    <n v="334.76799999999997"/>
    <n v="334.76799999999997"/>
    <n v="0"/>
    <n v="0"/>
  </r>
  <r>
    <x v="2973"/>
    <d v="2016-11-23T00:00:00"/>
    <d v="2016-11-27T00:00:00"/>
    <x v="2"/>
    <x v="1"/>
    <x v="2"/>
    <s v="Victoria Brennan"/>
    <s v="Consumer"/>
    <s v="San Antonio"/>
    <x v="13"/>
    <n v="78207"/>
    <s v="Central"/>
    <s v="OFF-BI-10002867"/>
    <x v="2"/>
    <s v="Binders"/>
    <n v="23.911999999999999"/>
    <n v="23.911999999999999"/>
    <n v="0"/>
    <n v="0"/>
  </r>
  <r>
    <x v="2974"/>
    <d v="2018-04-09T00:00:00"/>
    <d v="2018-04-12T00:00:00"/>
    <x v="0"/>
    <x v="8"/>
    <x v="3"/>
    <s v="Ken Lonsdale"/>
    <s v="Consumer"/>
    <s v="Detroit"/>
    <x v="10"/>
    <n v="48205"/>
    <s v="Central"/>
    <s v="OFF-BI-10002867"/>
    <x v="2"/>
    <s v="Binders"/>
    <n v="478.24"/>
    <n v="478.24"/>
    <n v="0"/>
    <n v="0"/>
  </r>
  <r>
    <x v="606"/>
    <d v="2017-12-11T00:00:00"/>
    <d v="2017-12-11T00:00:00"/>
    <x v="3"/>
    <x v="3"/>
    <x v="1"/>
    <s v="William Brown"/>
    <s v="Home Office"/>
    <s v="Anaheim"/>
    <x v="1"/>
    <n v="92804"/>
    <s v="West"/>
    <s v="OFF-BI-10002897"/>
    <x v="1"/>
    <s v="Binders"/>
    <n v="5.8719999999999999"/>
    <n v="5"/>
    <n v="0.87199999999999989"/>
    <n v="0.13079999999999997"/>
  </r>
  <r>
    <x v="2975"/>
    <d v="2016-02-14T00:00:00"/>
    <d v="2016-02-21T00:00:00"/>
    <x v="2"/>
    <x v="11"/>
    <x v="2"/>
    <s v="Ted Trevino"/>
    <s v="Corporate"/>
    <s v="Rochester"/>
    <x v="5"/>
    <n v="14609"/>
    <s v="East"/>
    <s v="OFF-BI-10002897"/>
    <x v="2"/>
    <s v="Binders"/>
    <n v="26.423999999999999"/>
    <n v="26.423999999999999"/>
    <n v="0"/>
    <n v="0"/>
  </r>
  <r>
    <x v="2976"/>
    <d v="2018-05-04T00:00:00"/>
    <d v="2018-05-10T00:00:00"/>
    <x v="0"/>
    <x v="2"/>
    <x v="2"/>
    <s v="Muhammed Yedwab"/>
    <s v="Home Office"/>
    <s v="Philadelphia"/>
    <x v="12"/>
    <n v="19140"/>
    <s v="East"/>
    <s v="OFF-BI-10002897"/>
    <x v="2"/>
    <s v="Binders"/>
    <n v="2.202"/>
    <n v="5"/>
    <n v="-2.798"/>
    <n v="-0.41970000000000002"/>
  </r>
  <r>
    <x v="2977"/>
    <d v="2018-07-31T00:00:00"/>
    <d v="2018-08-04T00:00:00"/>
    <x v="0"/>
    <x v="10"/>
    <x v="2"/>
    <s v="Laurel Beltran"/>
    <s v="Home Office"/>
    <s v="Wilmington"/>
    <x v="3"/>
    <n v="19805"/>
    <s v="East"/>
    <s v="OFF-BI-10002897"/>
    <x v="2"/>
    <s v="Binders"/>
    <n v="11.01"/>
    <n v="18"/>
    <n v="-6.99"/>
    <n v="-1.0485"/>
  </r>
  <r>
    <x v="2703"/>
    <d v="2015-06-21T00:00:00"/>
    <d v="2015-06-21T00:00:00"/>
    <x v="1"/>
    <x v="4"/>
    <x v="1"/>
    <s v="Stewart Visinsky"/>
    <s v="Home Office"/>
    <s v="Pueblo"/>
    <x v="7"/>
    <n v="81001"/>
    <s v="West"/>
    <s v="OFF-BI-10002931"/>
    <x v="2"/>
    <s v="Binders"/>
    <n v="25.164000000000001"/>
    <n v="25.164000000000001"/>
    <n v="0"/>
    <n v="0"/>
  </r>
  <r>
    <x v="2978"/>
    <d v="2016-05-29T00:00:00"/>
    <d v="2016-06-03T00:00:00"/>
    <x v="2"/>
    <x v="2"/>
    <x v="2"/>
    <s v="John Lucas"/>
    <s v="Consumer"/>
    <s v="Seattle"/>
    <x v="6"/>
    <n v="98105"/>
    <s v="West"/>
    <s v="OFF-BI-10002931"/>
    <x v="2"/>
    <s v="Binders"/>
    <n v="167.76"/>
    <n v="167.76"/>
    <n v="0"/>
    <n v="0"/>
  </r>
  <r>
    <x v="2979"/>
    <d v="2018-09-04T00:00:00"/>
    <d v="2018-09-05T00:00:00"/>
    <x v="0"/>
    <x v="0"/>
    <x v="0"/>
    <s v="Aaron Smayling"/>
    <s v="Home Office"/>
    <s v="Redmond"/>
    <x v="23"/>
    <n v="97756"/>
    <s v="West"/>
    <s v="OFF-BI-10002931"/>
    <x v="2"/>
    <s v="Binders"/>
    <n v="88.073999999999998"/>
    <n v="80"/>
    <n v="8.0739999999999981"/>
    <n v="1.2110999999999996"/>
  </r>
  <r>
    <x v="2980"/>
    <d v="2015-09-16T00:00:00"/>
    <d v="2015-09-19T00:00:00"/>
    <x v="1"/>
    <x v="0"/>
    <x v="0"/>
    <s v="Randy Ferguson"/>
    <s v="Home Office"/>
    <s v="New York City"/>
    <x v="5"/>
    <n v="10024"/>
    <s v="East"/>
    <s v="OFF-BI-10002931"/>
    <x v="2"/>
    <s v="Binders"/>
    <n v="33.552"/>
    <n v="33.552"/>
    <n v="0"/>
    <n v="0"/>
  </r>
  <r>
    <x v="2981"/>
    <d v="2016-05-12T00:00:00"/>
    <d v="2016-05-18T00:00:00"/>
    <x v="2"/>
    <x v="2"/>
    <x v="2"/>
    <s v="Rose O'Brian"/>
    <s v="Home Office"/>
    <s v="Seattle"/>
    <x v="6"/>
    <n v="98115"/>
    <s v="West"/>
    <s v="OFF-BI-10002949"/>
    <x v="2"/>
    <s v="Binders"/>
    <n v="14.592000000000001"/>
    <n v="18"/>
    <n v="-3.4079999999999995"/>
    <n v="-0.51119999999999988"/>
  </r>
  <r>
    <x v="2982"/>
    <d v="2016-10-31T00:00:00"/>
    <d v="2016-11-04T00:00:00"/>
    <x v="2"/>
    <x v="9"/>
    <x v="3"/>
    <s v="Damala Kotsonis"/>
    <s v="Home Office"/>
    <s v="Salinas"/>
    <x v="1"/>
    <n v="93905"/>
    <s v="West"/>
    <s v="OFF-BI-10002949"/>
    <x v="2"/>
    <s v="Binders"/>
    <n v="9.7279999999999998"/>
    <n v="9.7279999999999998"/>
    <n v="0"/>
    <n v="0"/>
  </r>
  <r>
    <x v="513"/>
    <d v="2018-12-16T00:00:00"/>
    <d v="2018-12-21T00:00:00"/>
    <x v="0"/>
    <x v="3"/>
    <x v="3"/>
    <s v="Andy Yotov"/>
    <s v="Home Office"/>
    <s v="Oceanside"/>
    <x v="1"/>
    <n v="92054"/>
    <s v="West"/>
    <s v="OFF-BI-10002949"/>
    <x v="2"/>
    <s v="Binders"/>
    <n v="24.32"/>
    <n v="100"/>
    <n v="-75.680000000000007"/>
    <n v="-11.352"/>
  </r>
  <r>
    <x v="280"/>
    <d v="2017-10-27T00:00:00"/>
    <d v="2017-10-31T00:00:00"/>
    <x v="3"/>
    <x v="9"/>
    <x v="2"/>
    <s v="Ben Wallace"/>
    <s v="Corporate"/>
    <s v="New York City"/>
    <x v="5"/>
    <n v="10011"/>
    <s v="East"/>
    <s v="OFF-BI-10002949"/>
    <x v="2"/>
    <s v="Binders"/>
    <n v="9.7279999999999998"/>
    <n v="9.7279999999999998"/>
    <n v="0"/>
    <n v="0"/>
  </r>
  <r>
    <x v="2983"/>
    <d v="2018-11-14T00:00:00"/>
    <d v="2018-11-17T00:00:00"/>
    <x v="0"/>
    <x v="1"/>
    <x v="3"/>
    <s v="Clytie Kelty"/>
    <s v="Home Office"/>
    <s v="Grove City"/>
    <x v="22"/>
    <n v="43123"/>
    <s v="East"/>
    <s v="OFF-BI-10002949"/>
    <x v="2"/>
    <s v="Binders"/>
    <n v="3.6480000000000001"/>
    <n v="5"/>
    <n v="-1.3519999999999999"/>
    <n v="-0.20279999999999998"/>
  </r>
  <r>
    <x v="2984"/>
    <d v="2018-11-16T00:00:00"/>
    <d v="2018-11-20T00:00:00"/>
    <x v="0"/>
    <x v="1"/>
    <x v="3"/>
    <s v="Brian Moss"/>
    <s v="Home Office"/>
    <s v="Elyria"/>
    <x v="22"/>
    <n v="44035"/>
    <s v="East"/>
    <s v="OFF-BI-10002949"/>
    <x v="2"/>
    <s v="Binders"/>
    <n v="1.8240000000000001"/>
    <n v="5"/>
    <n v="-3.1760000000000002"/>
    <n v="-0.47639999999999999"/>
  </r>
  <r>
    <x v="2985"/>
    <d v="2015-09-01T00:00:00"/>
    <d v="2015-09-04T00:00:00"/>
    <x v="1"/>
    <x v="0"/>
    <x v="0"/>
    <s v="Jack Lebron"/>
    <s v="Home Office"/>
    <s v="Houston"/>
    <x v="13"/>
    <n v="77036"/>
    <s v="Central"/>
    <s v="OFF-BI-10002949"/>
    <x v="2"/>
    <s v="Binders"/>
    <n v="3.6480000000000001"/>
    <n v="5"/>
    <n v="-1.3519999999999999"/>
    <n v="-0.20279999999999998"/>
  </r>
  <r>
    <x v="2986"/>
    <d v="2018-11-11T00:00:00"/>
    <d v="2018-11-17T00:00:00"/>
    <x v="0"/>
    <x v="1"/>
    <x v="2"/>
    <s v="Catherine Glotzbach"/>
    <s v="Home Office"/>
    <s v="Milwaukee"/>
    <x v="16"/>
    <n v="53209"/>
    <s v="Central"/>
    <s v="OFF-BI-10002949"/>
    <x v="2"/>
    <s v="Binders"/>
    <n v="18.239999999999998"/>
    <n v="18"/>
    <n v="0.23999999999999844"/>
    <n v="3.5999999999999761E-2"/>
  </r>
  <r>
    <x v="2987"/>
    <d v="2017-11-26T00:00:00"/>
    <d v="2017-12-02T00:00:00"/>
    <x v="3"/>
    <x v="1"/>
    <x v="2"/>
    <s v="Tamara Chand"/>
    <s v="Home Office"/>
    <s v="Seattle"/>
    <x v="6"/>
    <n v="98105"/>
    <s v="West"/>
    <s v="OFF-BI-10002954"/>
    <x v="1"/>
    <s v="Binders"/>
    <n v="7.3120000000000003"/>
    <n v="5"/>
    <n v="2.3120000000000003"/>
    <n v="0.34680000000000005"/>
  </r>
  <r>
    <x v="1704"/>
    <d v="2017-05-01T00:00:00"/>
    <d v="2017-05-04T00:00:00"/>
    <x v="3"/>
    <x v="2"/>
    <x v="0"/>
    <s v="Herbert Flentye"/>
    <s v="Home Office"/>
    <s v="Memphis"/>
    <x v="24"/>
    <n v="38109"/>
    <s v="South"/>
    <s v="OFF-BI-10002954"/>
    <x v="2"/>
    <s v="Binders"/>
    <n v="2.742"/>
    <n v="5"/>
    <n v="-2.258"/>
    <n v="-0.3387"/>
  </r>
  <r>
    <x v="2988"/>
    <d v="2015-07-11T00:00:00"/>
    <d v="2015-07-15T00:00:00"/>
    <x v="1"/>
    <x v="10"/>
    <x v="2"/>
    <s v="Mark Hamilton"/>
    <s v="Home Office"/>
    <s v="New York City"/>
    <x v="5"/>
    <n v="10011"/>
    <s v="East"/>
    <s v="OFF-BI-10002954"/>
    <x v="2"/>
    <s v="Binders"/>
    <n v="18.28"/>
    <n v="18"/>
    <n v="0.28000000000000114"/>
    <n v="4.2000000000000169E-2"/>
  </r>
  <r>
    <x v="2989"/>
    <d v="2015-12-17T00:00:00"/>
    <d v="2015-12-24T00:00:00"/>
    <x v="1"/>
    <x v="3"/>
    <x v="2"/>
    <s v="Erin Creighton"/>
    <s v="Home Office"/>
    <s v="Columbus"/>
    <x v="22"/>
    <n v="43229"/>
    <s v="East"/>
    <s v="OFF-BI-10002954"/>
    <x v="2"/>
    <s v="Binders"/>
    <n v="5.484"/>
    <n v="5"/>
    <n v="0.48399999999999999"/>
    <n v="7.2599999999999998E-2"/>
  </r>
  <r>
    <x v="1140"/>
    <d v="2016-12-31T00:00:00"/>
    <d v="2017-01-05T00:00:00"/>
    <x v="2"/>
    <x v="3"/>
    <x v="2"/>
    <s v="Trudy Brown"/>
    <s v="Home Office"/>
    <s v="Grand Prairie"/>
    <x v="13"/>
    <n v="75051"/>
    <s v="Central"/>
    <s v="OFF-BI-10002954"/>
    <x v="2"/>
    <s v="Binders"/>
    <n v="3.6560000000000001"/>
    <n v="5"/>
    <n v="-1.3439999999999999"/>
    <n v="-0.20159999999999997"/>
  </r>
  <r>
    <x v="1961"/>
    <d v="2018-09-10T00:00:00"/>
    <d v="2018-09-15T00:00:00"/>
    <x v="0"/>
    <x v="0"/>
    <x v="3"/>
    <s v="Robert Waldorf"/>
    <s v="Home Office"/>
    <s v="Springfield"/>
    <x v="20"/>
    <n v="65807"/>
    <s v="Central"/>
    <s v="OFF-BI-10002954"/>
    <x v="2"/>
    <s v="Binders"/>
    <n v="13.71"/>
    <n v="13.71"/>
    <n v="0"/>
    <n v="0"/>
  </r>
  <r>
    <x v="2990"/>
    <d v="2015-04-21T00:00:00"/>
    <d v="2015-04-25T00:00:00"/>
    <x v="1"/>
    <x v="8"/>
    <x v="2"/>
    <s v="Allen Armold"/>
    <s v="Home Office"/>
    <s v="Los Angeles"/>
    <x v="1"/>
    <n v="90008"/>
    <s v="West"/>
    <s v="OFF-BI-10002976"/>
    <x v="2"/>
    <s v="Binders"/>
    <n v="16.52"/>
    <n v="100"/>
    <n v="-83.48"/>
    <n v="-12.522"/>
  </r>
  <r>
    <x v="2991"/>
    <d v="2017-11-28T00:00:00"/>
    <d v="2017-12-03T00:00:00"/>
    <x v="3"/>
    <x v="1"/>
    <x v="2"/>
    <s v="Anthony Jacobs"/>
    <s v="Home Office"/>
    <s v="Palm Coast"/>
    <x v="8"/>
    <n v="32137"/>
    <s v="South"/>
    <s v="OFF-BI-10002976"/>
    <x v="1"/>
    <s v="Binders"/>
    <n v="7.4340000000000002"/>
    <n v="5"/>
    <n v="2.4340000000000002"/>
    <n v="0.36510000000000004"/>
  </r>
  <r>
    <x v="2992"/>
    <d v="2018-09-22T00:00:00"/>
    <d v="2018-09-26T00:00:00"/>
    <x v="0"/>
    <x v="0"/>
    <x v="2"/>
    <s v="Jim Epp"/>
    <s v="Home Office"/>
    <s v="Milwaukee"/>
    <x v="16"/>
    <n v="53209"/>
    <s v="Central"/>
    <s v="OFF-BI-10002976"/>
    <x v="2"/>
    <s v="Binders"/>
    <n v="33.04"/>
    <n v="33.04"/>
    <n v="0"/>
    <n v="0"/>
  </r>
  <r>
    <x v="548"/>
    <d v="2018-09-25T00:00:00"/>
    <d v="2018-09-29T00:00:00"/>
    <x v="0"/>
    <x v="0"/>
    <x v="2"/>
    <s v="Carol Triggs"/>
    <s v="Home Office"/>
    <s v="Rochester"/>
    <x v="37"/>
    <n v="55901"/>
    <s v="Central"/>
    <s v="OFF-BI-10002976"/>
    <x v="2"/>
    <s v="Binders"/>
    <n v="8.26"/>
    <n v="18"/>
    <n v="-9.74"/>
    <n v="-1.4610000000000001"/>
  </r>
  <r>
    <x v="1962"/>
    <d v="2016-10-26T00:00:00"/>
    <d v="2016-11-01T00:00:00"/>
    <x v="2"/>
    <x v="9"/>
    <x v="2"/>
    <s v="Kristen Hastings"/>
    <s v="Consumer"/>
    <s v="Springfield"/>
    <x v="23"/>
    <n v="97477"/>
    <s v="West"/>
    <s v="OFF-BI-10002982"/>
    <x v="2"/>
    <s v="Binders"/>
    <n v="14.301"/>
    <n v="14.301"/>
    <n v="0"/>
    <n v="0"/>
  </r>
  <r>
    <x v="2993"/>
    <d v="2017-09-29T00:00:00"/>
    <d v="2017-10-03T00:00:00"/>
    <x v="3"/>
    <x v="0"/>
    <x v="2"/>
    <s v="Andy Reiter"/>
    <s v="Corporate"/>
    <s v="San Francisco"/>
    <x v="1"/>
    <n v="94109"/>
    <s v="West"/>
    <s v="OFF-BI-10002982"/>
    <x v="2"/>
    <s v="Binders"/>
    <n v="27.24"/>
    <n v="27.24"/>
    <n v="0"/>
    <n v="0"/>
  </r>
  <r>
    <x v="2994"/>
    <d v="2017-11-15T00:00:00"/>
    <d v="2017-11-17T00:00:00"/>
    <x v="3"/>
    <x v="1"/>
    <x v="3"/>
    <s v="Toby Gnade"/>
    <s v="Home Office"/>
    <s v="Los Angeles"/>
    <x v="1"/>
    <n v="90049"/>
    <s v="West"/>
    <s v="OFF-BI-10002982"/>
    <x v="2"/>
    <s v="Binders"/>
    <n v="38.136000000000003"/>
    <n v="38.136000000000003"/>
    <n v="0"/>
    <n v="0"/>
  </r>
  <r>
    <x v="2995"/>
    <d v="2018-11-07T00:00:00"/>
    <d v="2018-11-12T00:00:00"/>
    <x v="0"/>
    <x v="1"/>
    <x v="2"/>
    <s v="Tony Sayre"/>
    <s v="Home Office"/>
    <s v="San Francisco"/>
    <x v="1"/>
    <n v="94122"/>
    <s v="West"/>
    <s v="OFF-BI-10002982"/>
    <x v="2"/>
    <s v="Binders"/>
    <n v="21.792000000000002"/>
    <n v="18"/>
    <n v="3.7920000000000016"/>
    <n v="0.56880000000000019"/>
  </r>
  <r>
    <x v="968"/>
    <d v="2015-11-03T00:00:00"/>
    <d v="2015-11-07T00:00:00"/>
    <x v="1"/>
    <x v="1"/>
    <x v="2"/>
    <s v="Shahid Hopkins"/>
    <s v="Home Office"/>
    <s v="Jacksonville"/>
    <x v="9"/>
    <n v="28540"/>
    <s v="South"/>
    <s v="OFF-BI-10002982"/>
    <x v="2"/>
    <s v="Binders"/>
    <n v="14.301"/>
    <n v="14.301"/>
    <n v="0"/>
    <n v="0"/>
  </r>
  <r>
    <x v="536"/>
    <d v="2016-06-18T00:00:00"/>
    <d v="2016-06-20T00:00:00"/>
    <x v="2"/>
    <x v="4"/>
    <x v="0"/>
    <s v="Benjamin Venier"/>
    <s v="Home Office"/>
    <s v="Smyrna"/>
    <x v="24"/>
    <n v="37167"/>
    <s v="South"/>
    <s v="OFF-BI-10002982"/>
    <x v="2"/>
    <s v="Binders"/>
    <n v="6.1289999999999996"/>
    <n v="5"/>
    <n v="1.1289999999999996"/>
    <n v="0.16934999999999992"/>
  </r>
  <r>
    <x v="2451"/>
    <d v="2018-11-03T00:00:00"/>
    <d v="2018-11-07T00:00:00"/>
    <x v="0"/>
    <x v="1"/>
    <x v="2"/>
    <s v="Dave Kipp"/>
    <s v="Home Office"/>
    <s v="Orlando"/>
    <x v="8"/>
    <n v="32839"/>
    <s v="South"/>
    <s v="OFF-BI-10002982"/>
    <x v="2"/>
    <s v="Binders"/>
    <n v="4.0860000000000003"/>
    <n v="5"/>
    <n v="-0.9139999999999997"/>
    <n v="-0.13709999999999994"/>
  </r>
  <r>
    <x v="1780"/>
    <d v="2016-02-23T00:00:00"/>
    <d v="2016-02-28T00:00:00"/>
    <x v="2"/>
    <x v="11"/>
    <x v="2"/>
    <s v="Lindsay Castell"/>
    <s v="Home Office"/>
    <s v="New York City"/>
    <x v="5"/>
    <n v="10024"/>
    <s v="East"/>
    <s v="OFF-BI-10002982"/>
    <x v="2"/>
    <s v="Binders"/>
    <n v="10.896000000000001"/>
    <n v="18"/>
    <n v="-7.1039999999999992"/>
    <n v="-1.0655999999999999"/>
  </r>
  <r>
    <x v="2996"/>
    <d v="2017-03-06T00:00:00"/>
    <d v="2017-03-10T00:00:00"/>
    <x v="3"/>
    <x v="5"/>
    <x v="2"/>
    <s v="Julia Barnett"/>
    <s v="Home Office"/>
    <s v="Philadelphia"/>
    <x v="12"/>
    <n v="19120"/>
    <s v="East"/>
    <s v="OFF-BI-10002982"/>
    <x v="2"/>
    <s v="Binders"/>
    <n v="2.0430000000000001"/>
    <n v="5"/>
    <n v="-2.9569999999999999"/>
    <n v="-0.44354999999999994"/>
  </r>
  <r>
    <x v="130"/>
    <d v="2015-09-25T00:00:00"/>
    <d v="2015-09-30T00:00:00"/>
    <x v="1"/>
    <x v="0"/>
    <x v="2"/>
    <s v="Michelle Tran"/>
    <s v="Home Office"/>
    <s v="Houston"/>
    <x v="13"/>
    <n v="77041"/>
    <s v="Central"/>
    <s v="OFF-BI-10002982"/>
    <x v="2"/>
    <s v="Binders"/>
    <n v="2.7240000000000002"/>
    <n v="5"/>
    <n v="-2.2759999999999998"/>
    <n v="-0.34139999999999998"/>
  </r>
  <r>
    <x v="1139"/>
    <d v="2016-08-05T00:00:00"/>
    <d v="2016-08-11T00:00:00"/>
    <x v="2"/>
    <x v="7"/>
    <x v="2"/>
    <s v="Anna H√§berlin"/>
    <s v="Home Office"/>
    <s v="Dallas"/>
    <x v="13"/>
    <n v="75220"/>
    <s v="Central"/>
    <s v="OFF-BI-10002982"/>
    <x v="2"/>
    <s v="Binders"/>
    <n v="1.3620000000000001"/>
    <n v="0.8"/>
    <n v="0.56200000000000006"/>
    <n v="8.43E-2"/>
  </r>
  <r>
    <x v="2769"/>
    <d v="2015-03-14T00:00:00"/>
    <d v="2015-03-19T00:00:00"/>
    <x v="1"/>
    <x v="5"/>
    <x v="2"/>
    <s v="Jason Fortune-"/>
    <s v="Home Office"/>
    <s v="Logan"/>
    <x v="28"/>
    <n v="84321"/>
    <s v="West"/>
    <s v="OFF-BI-10003007"/>
    <x v="2"/>
    <s v="Binders"/>
    <n v="62.048000000000002"/>
    <n v="50"/>
    <n v="12.048000000000002"/>
    <n v="1.8072000000000001"/>
  </r>
  <r>
    <x v="2204"/>
    <d v="2015-12-20T00:00:00"/>
    <d v="2015-12-23T00:00:00"/>
    <x v="1"/>
    <x v="3"/>
    <x v="3"/>
    <s v="Michael Chen"/>
    <s v="Home Office"/>
    <s v="Los Angeles"/>
    <x v="1"/>
    <n v="90008"/>
    <s v="West"/>
    <s v="OFF-BI-10003007"/>
    <x v="2"/>
    <s v="Binders"/>
    <n v="155.12"/>
    <n v="155.12"/>
    <n v="0"/>
    <n v="0"/>
  </r>
  <r>
    <x v="147"/>
    <d v="2017-07-19T00:00:00"/>
    <d v="2017-07-25T00:00:00"/>
    <x v="3"/>
    <x v="10"/>
    <x v="2"/>
    <s v="Joy Smith"/>
    <s v="Corporate"/>
    <s v="Hattiesburg"/>
    <x v="29"/>
    <n v="39401"/>
    <s v="South"/>
    <s v="OFF-BI-10003007"/>
    <x v="2"/>
    <s v="Binders"/>
    <n v="77.56"/>
    <n v="77.56"/>
    <n v="0"/>
    <n v="0"/>
  </r>
  <r>
    <x v="129"/>
    <d v="2017-06-21T00:00:00"/>
    <d v="2017-06-26T00:00:00"/>
    <x v="3"/>
    <x v="4"/>
    <x v="2"/>
    <s v="Adam Shillingsburg"/>
    <s v="Corporate"/>
    <s v="New York City"/>
    <x v="5"/>
    <n v="10011"/>
    <s v="East"/>
    <s v="OFF-BI-10003007"/>
    <x v="2"/>
    <s v="Binders"/>
    <n v="186.14400000000001"/>
    <n v="80"/>
    <n v="106.14400000000001"/>
    <n v="15.9216"/>
  </r>
  <r>
    <x v="2997"/>
    <d v="2018-05-14T00:00:00"/>
    <d v="2018-05-18T00:00:00"/>
    <x v="0"/>
    <x v="2"/>
    <x v="2"/>
    <s v="Darren Powers"/>
    <s v="Home Office"/>
    <s v="Cleveland"/>
    <x v="22"/>
    <n v="44105"/>
    <s v="East"/>
    <s v="OFF-BI-10003007"/>
    <x v="2"/>
    <s v="Binders"/>
    <n v="58.17"/>
    <n v="58.17"/>
    <n v="0"/>
    <n v="0"/>
  </r>
  <r>
    <x v="2998"/>
    <d v="2018-10-26T00:00:00"/>
    <d v="2018-10-30T00:00:00"/>
    <x v="0"/>
    <x v="9"/>
    <x v="2"/>
    <s v="Shaun Chance"/>
    <s v="Home Office"/>
    <s v="Lancaster"/>
    <x v="12"/>
    <n v="17602"/>
    <s v="East"/>
    <s v="OFF-BI-10003007"/>
    <x v="2"/>
    <s v="Binders"/>
    <n v="81.438000000000002"/>
    <n v="81.438000000000002"/>
    <n v="0"/>
    <n v="0"/>
  </r>
  <r>
    <x v="2999"/>
    <d v="2017-08-11T00:00:00"/>
    <d v="2017-08-16T00:00:00"/>
    <x v="3"/>
    <x v="7"/>
    <x v="2"/>
    <s v="Michelle Tran"/>
    <s v="Corporate"/>
    <s v="Tulsa"/>
    <x v="30"/>
    <n v="74133"/>
    <s v="Central"/>
    <s v="OFF-BI-10003007"/>
    <x v="2"/>
    <s v="Binders"/>
    <n v="77.56"/>
    <n v="77.56"/>
    <n v="0"/>
    <n v="0"/>
  </r>
  <r>
    <x v="3000"/>
    <d v="2018-04-13T00:00:00"/>
    <d v="2018-04-15T00:00:00"/>
    <x v="0"/>
    <x v="8"/>
    <x v="0"/>
    <s v="Rob Williams"/>
    <s v="Home Office"/>
    <s v="Seattle"/>
    <x v="6"/>
    <n v="98105"/>
    <s v="West"/>
    <s v="OFF-BI-10003091"/>
    <x v="2"/>
    <s v="Binders"/>
    <n v="895.92"/>
    <n v="895.92"/>
    <n v="0"/>
    <n v="0"/>
  </r>
  <r>
    <x v="2054"/>
    <d v="2018-06-29T00:00:00"/>
    <d v="2018-06-30T00:00:00"/>
    <x v="0"/>
    <x v="4"/>
    <x v="0"/>
    <s v="William Brown"/>
    <s v="Home Office"/>
    <s v="Los Angeles"/>
    <x v="1"/>
    <n v="90049"/>
    <s v="West"/>
    <s v="OFF-BI-10003091"/>
    <x v="2"/>
    <s v="Binders"/>
    <n v="895.92"/>
    <n v="895.92"/>
    <n v="0"/>
    <n v="0"/>
  </r>
  <r>
    <x v="3001"/>
    <d v="2015-01-20T00:00:00"/>
    <d v="2015-01-26T00:00:00"/>
    <x v="1"/>
    <x v="6"/>
    <x v="2"/>
    <s v="Muhammed MacIntyre"/>
    <s v="Corporate"/>
    <s v="Smyrna"/>
    <x v="24"/>
    <n v="37167"/>
    <s v="South"/>
    <s v="OFF-BI-10003091"/>
    <x v="2"/>
    <s v="Binders"/>
    <n v="67.194000000000003"/>
    <n v="67.194000000000003"/>
    <n v="0"/>
    <n v="0"/>
  </r>
  <r>
    <x v="3002"/>
    <d v="2016-03-14T00:00:00"/>
    <d v="2016-03-18T00:00:00"/>
    <x v="2"/>
    <x v="5"/>
    <x v="2"/>
    <s v="Emily Phan"/>
    <s v="Home Office"/>
    <s v="Dover"/>
    <x v="43"/>
    <n v="3820"/>
    <s v="East"/>
    <s v="OFF-BI-10003091"/>
    <x v="2"/>
    <s v="Binders"/>
    <n v="671.94"/>
    <n v="671.94"/>
    <n v="0"/>
    <n v="0"/>
  </r>
  <r>
    <x v="655"/>
    <d v="2018-08-17T00:00:00"/>
    <d v="2018-08-19T00:00:00"/>
    <x v="0"/>
    <x v="7"/>
    <x v="0"/>
    <s v="Edward Hooks"/>
    <s v="Home Office"/>
    <s v="Watertown"/>
    <x v="5"/>
    <n v="13601"/>
    <s v="East"/>
    <s v="OFF-BI-10003091"/>
    <x v="2"/>
    <s v="Binders"/>
    <n v="895.92"/>
    <n v="895.92"/>
    <n v="0"/>
    <n v="0"/>
  </r>
  <r>
    <x v="3003"/>
    <d v="2018-03-11T00:00:00"/>
    <d v="2018-03-17T00:00:00"/>
    <x v="0"/>
    <x v="5"/>
    <x v="2"/>
    <s v="Max Jones"/>
    <s v="Home Office"/>
    <s v="Detroit"/>
    <x v="10"/>
    <n v="48227"/>
    <s v="Central"/>
    <s v="OFF-BI-10003091"/>
    <x v="2"/>
    <s v="Binders"/>
    <n v="895.92"/>
    <n v="895.92"/>
    <n v="0"/>
    <n v="0"/>
  </r>
  <r>
    <x v="392"/>
    <d v="2015-07-12T00:00:00"/>
    <d v="2015-07-18T00:00:00"/>
    <x v="1"/>
    <x v="10"/>
    <x v="2"/>
    <s v="Clay Ludtke"/>
    <s v="Home Office"/>
    <s v="Seattle"/>
    <x v="6"/>
    <n v="98115"/>
    <s v="West"/>
    <s v="OFF-BI-10003094"/>
    <x v="2"/>
    <s v="Binders"/>
    <n v="11.263999999999999"/>
    <n v="18"/>
    <n v="-6.7360000000000007"/>
    <n v="-1.0104"/>
  </r>
  <r>
    <x v="368"/>
    <d v="2015-06-28T00:00:00"/>
    <d v="2015-07-02T00:00:00"/>
    <x v="1"/>
    <x v="4"/>
    <x v="2"/>
    <s v="Cynthia Arntzen"/>
    <s v="Home Office"/>
    <s v="Philadelphia"/>
    <x v="12"/>
    <n v="19140"/>
    <s v="East"/>
    <s v="OFF-BI-10003094"/>
    <x v="2"/>
    <s v="Binders"/>
    <n v="3.1680000000000001"/>
    <n v="5"/>
    <n v="-1.8319999999999999"/>
    <n v="-0.27479999999999999"/>
  </r>
  <r>
    <x v="3004"/>
    <d v="2016-12-19T00:00:00"/>
    <d v="2016-12-21T00:00:00"/>
    <x v="2"/>
    <x v="3"/>
    <x v="3"/>
    <s v="Suzanne McNair"/>
    <s v="Home Office"/>
    <s v="Omaha"/>
    <x v="42"/>
    <n v="68104"/>
    <s v="Central"/>
    <s v="OFF-BI-10003094"/>
    <x v="2"/>
    <s v="Binders"/>
    <n v="7.04"/>
    <n v="5"/>
    <n v="2.04"/>
    <n v="0.30599999999999999"/>
  </r>
  <r>
    <x v="2736"/>
    <d v="2018-11-04T00:00:00"/>
    <d v="2018-11-04T00:00:00"/>
    <x v="0"/>
    <x v="1"/>
    <x v="1"/>
    <s v="Frank Merwin"/>
    <s v="Home Office"/>
    <s v="Bryan"/>
    <x v="13"/>
    <n v="77803"/>
    <s v="Central"/>
    <s v="OFF-BI-10003094"/>
    <x v="2"/>
    <s v="Binders"/>
    <n v="1.4079999999999999"/>
    <n v="0.8"/>
    <n v="0.60799999999999987"/>
    <n v="9.1199999999999976E-2"/>
  </r>
  <r>
    <x v="3005"/>
    <d v="2016-09-06T00:00:00"/>
    <d v="2016-09-08T00:00:00"/>
    <x v="2"/>
    <x v="0"/>
    <x v="3"/>
    <s v="Alyssa Tate"/>
    <s v="Home Office"/>
    <s v="Tamarac"/>
    <x v="8"/>
    <n v="33319"/>
    <s v="South"/>
    <s v="OFF-BI-10003166"/>
    <x v="2"/>
    <s v="Binders"/>
    <n v="3.444"/>
    <n v="5"/>
    <n v="-1.556"/>
    <n v="-0.2334"/>
  </r>
  <r>
    <x v="1567"/>
    <d v="2017-09-02T00:00:00"/>
    <d v="2017-09-06T00:00:00"/>
    <x v="3"/>
    <x v="0"/>
    <x v="2"/>
    <s v="Joe Elijah"/>
    <s v="Home Office"/>
    <s v="Charlotte"/>
    <x v="9"/>
    <n v="28205"/>
    <s v="South"/>
    <s v="OFF-BI-10003166"/>
    <x v="1"/>
    <s v="Binders"/>
    <n v="17.22"/>
    <n v="18"/>
    <n v="-0.78000000000000114"/>
    <n v="-0.11700000000000016"/>
  </r>
  <r>
    <x v="3006"/>
    <d v="2016-12-11T00:00:00"/>
    <d v="2016-12-15T00:00:00"/>
    <x v="2"/>
    <x v="3"/>
    <x v="2"/>
    <s v="Lena Creighton"/>
    <s v="Home Office"/>
    <s v="Troy"/>
    <x v="22"/>
    <n v="45373"/>
    <s v="East"/>
    <s v="OFF-BI-10003166"/>
    <x v="2"/>
    <s v="Binders"/>
    <n v="10.332000000000001"/>
    <n v="10.332000000000001"/>
    <n v="0"/>
    <n v="0"/>
  </r>
  <r>
    <x v="501"/>
    <d v="2017-11-28T00:00:00"/>
    <d v="2017-12-04T00:00:00"/>
    <x v="3"/>
    <x v="1"/>
    <x v="2"/>
    <s v="David Smith"/>
    <s v="Home Office"/>
    <s v="Philadelphia"/>
    <x v="12"/>
    <n v="19140"/>
    <s v="East"/>
    <s v="OFF-BI-10003166"/>
    <x v="1"/>
    <s v="Binders"/>
    <n v="6.8879999999999999"/>
    <n v="5"/>
    <n v="1.8879999999999999"/>
    <n v="0.28319999999999995"/>
  </r>
  <r>
    <x v="3007"/>
    <d v="2018-06-22T00:00:00"/>
    <d v="2018-06-28T00:00:00"/>
    <x v="0"/>
    <x v="4"/>
    <x v="2"/>
    <s v="Paul Lucas"/>
    <s v="Home Office"/>
    <s v="Philadelphia"/>
    <x v="12"/>
    <n v="19140"/>
    <s v="East"/>
    <s v="OFF-BI-10003166"/>
    <x v="2"/>
    <s v="Binders"/>
    <n v="10.332000000000001"/>
    <n v="10.332000000000001"/>
    <n v="0"/>
    <n v="0"/>
  </r>
  <r>
    <x v="3008"/>
    <d v="2018-03-17T00:00:00"/>
    <d v="2018-03-21T00:00:00"/>
    <x v="0"/>
    <x v="5"/>
    <x v="2"/>
    <s v="Philisse Overcash"/>
    <s v="Home Office"/>
    <s v="Houston"/>
    <x v="13"/>
    <n v="77095"/>
    <s v="Central"/>
    <s v="OFF-BI-10003166"/>
    <x v="2"/>
    <s v="Binders"/>
    <n v="13.776"/>
    <n v="13.776"/>
    <n v="0"/>
    <n v="0"/>
  </r>
  <r>
    <x v="1517"/>
    <d v="2018-06-19T00:00:00"/>
    <d v="2018-06-26T00:00:00"/>
    <x v="0"/>
    <x v="4"/>
    <x v="2"/>
    <s v="Deborah Brumfield"/>
    <s v="Home Office"/>
    <s v="Dallas"/>
    <x v="13"/>
    <n v="75081"/>
    <s v="Central"/>
    <s v="OFF-BI-10003166"/>
    <x v="2"/>
    <s v="Binders"/>
    <n v="6.8879999999999999"/>
    <n v="5"/>
    <n v="1.8879999999999999"/>
    <n v="0.28319999999999995"/>
  </r>
  <r>
    <x v="3009"/>
    <d v="2015-10-19T00:00:00"/>
    <d v="2015-10-22T00:00:00"/>
    <x v="1"/>
    <x v="9"/>
    <x v="3"/>
    <s v="Rachel Payne"/>
    <s v="Home Office"/>
    <s v="San Francisco"/>
    <x v="1"/>
    <n v="94110"/>
    <s v="West"/>
    <s v="OFF-BI-10003196"/>
    <x v="2"/>
    <s v="Binders"/>
    <n v="2.992"/>
    <n v="5"/>
    <n v="-2.008"/>
    <n v="-0.30119999999999997"/>
  </r>
  <r>
    <x v="3010"/>
    <d v="2016-07-10T00:00:00"/>
    <d v="2016-07-10T00:00:00"/>
    <x v="2"/>
    <x v="10"/>
    <x v="1"/>
    <s v="Eric Hoffmann"/>
    <s v="Home Office"/>
    <s v="Tempe"/>
    <x v="18"/>
    <n v="85281"/>
    <s v="West"/>
    <s v="OFF-BI-10003196"/>
    <x v="2"/>
    <s v="Binders"/>
    <n v="3.3660000000000001"/>
    <n v="100"/>
    <n v="-96.634"/>
    <n v="-14.495099999999999"/>
  </r>
  <r>
    <x v="2255"/>
    <d v="2018-12-16T00:00:00"/>
    <d v="2018-12-20T00:00:00"/>
    <x v="0"/>
    <x v="3"/>
    <x v="3"/>
    <s v="Kalyca Meade"/>
    <s v="Home Office"/>
    <s v="Sunnyvale"/>
    <x v="1"/>
    <n v="94086"/>
    <s v="West"/>
    <s v="OFF-BI-10003196"/>
    <x v="2"/>
    <s v="Binders"/>
    <n v="5.984"/>
    <n v="5"/>
    <n v="0.98399999999999999"/>
    <n v="0.14759999999999998"/>
  </r>
  <r>
    <x v="2394"/>
    <d v="2016-09-24T00:00:00"/>
    <d v="2016-09-24T00:00:00"/>
    <x v="2"/>
    <x v="0"/>
    <x v="1"/>
    <s v="Maria Bertelson"/>
    <s v="Home Office"/>
    <s v="Columbus"/>
    <x v="22"/>
    <n v="43229"/>
    <s v="East"/>
    <s v="OFF-BI-10003196"/>
    <x v="2"/>
    <s v="Binders"/>
    <n v="6.7320000000000002"/>
    <n v="5"/>
    <n v="1.7320000000000002"/>
    <n v="0.25980000000000003"/>
  </r>
  <r>
    <x v="3011"/>
    <d v="2016-11-19T00:00:00"/>
    <d v="2016-11-24T00:00:00"/>
    <x v="2"/>
    <x v="1"/>
    <x v="2"/>
    <s v="Katherine Ducich"/>
    <s v="Home Office"/>
    <s v="New York City"/>
    <x v="5"/>
    <n v="10035"/>
    <s v="East"/>
    <s v="OFF-BI-10003196"/>
    <x v="2"/>
    <s v="Binders"/>
    <n v="5.984"/>
    <n v="5"/>
    <n v="0.98399999999999999"/>
    <n v="0.14759999999999998"/>
  </r>
  <r>
    <x v="3012"/>
    <d v="2018-11-13T00:00:00"/>
    <d v="2018-11-15T00:00:00"/>
    <x v="0"/>
    <x v="1"/>
    <x v="0"/>
    <s v="Sean Braxton"/>
    <s v="Home Office"/>
    <s v="Springfield"/>
    <x v="22"/>
    <n v="45503"/>
    <s v="East"/>
    <s v="OFF-BI-10003196"/>
    <x v="2"/>
    <s v="Binders"/>
    <n v="11.22"/>
    <n v="18"/>
    <n v="-6.7799999999999994"/>
    <n v="-1.0169999999999999"/>
  </r>
  <r>
    <x v="3013"/>
    <d v="2016-10-01T00:00:00"/>
    <d v="2016-10-05T00:00:00"/>
    <x v="2"/>
    <x v="9"/>
    <x v="2"/>
    <s v="Eric Murdock"/>
    <s v="Home Office"/>
    <s v="Quincy"/>
    <x v="0"/>
    <n v="62301"/>
    <s v="Central"/>
    <s v="OFF-BI-10003196"/>
    <x v="2"/>
    <s v="Binders"/>
    <n v="2.992"/>
    <n v="5"/>
    <n v="-2.008"/>
    <n v="-0.30119999999999997"/>
  </r>
  <r>
    <x v="2387"/>
    <d v="2017-11-22T00:00:00"/>
    <d v="2017-11-27T00:00:00"/>
    <x v="3"/>
    <x v="1"/>
    <x v="2"/>
    <s v="Jeremy Ellison"/>
    <s v="Home Office"/>
    <s v="Houston"/>
    <x v="13"/>
    <n v="77095"/>
    <s v="Central"/>
    <s v="OFF-BI-10003196"/>
    <x v="1"/>
    <s v="Binders"/>
    <n v="4.4880000000000004"/>
    <n v="5"/>
    <n v="-0.51199999999999957"/>
    <n v="-7.6799999999999938E-2"/>
  </r>
  <r>
    <x v="469"/>
    <d v="2016-09-03T00:00:00"/>
    <d v="2016-09-08T00:00:00"/>
    <x v="2"/>
    <x v="0"/>
    <x v="2"/>
    <s v="Ann Steele"/>
    <s v="Home Office"/>
    <s v="San Francisco"/>
    <x v="1"/>
    <n v="94110"/>
    <s v="West"/>
    <s v="OFF-BI-10003274"/>
    <x v="2"/>
    <s v="Binders"/>
    <n v="6.3680000000000003"/>
    <n v="100"/>
    <n v="-93.632000000000005"/>
    <n v="-14.0448"/>
  </r>
  <r>
    <x v="195"/>
    <d v="2018-05-05T00:00:00"/>
    <d v="2018-05-06T00:00:00"/>
    <x v="0"/>
    <x v="2"/>
    <x v="0"/>
    <s v="Lisa Hazard"/>
    <s v="Consumer"/>
    <s v="Louisville"/>
    <x v="7"/>
    <n v="80027"/>
    <s v="West"/>
    <s v="OFF-BI-10003274"/>
    <x v="2"/>
    <s v="Binders"/>
    <n v="9.5519999999999996"/>
    <n v="9.5519999999999996"/>
    <n v="0"/>
    <n v="0"/>
  </r>
  <r>
    <x v="3014"/>
    <d v="2018-11-05T00:00:00"/>
    <d v="2018-11-12T00:00:00"/>
    <x v="0"/>
    <x v="1"/>
    <x v="2"/>
    <s v="Troy Staebel"/>
    <s v="Home Office"/>
    <s v="Phoenix"/>
    <x v="18"/>
    <n v="85023"/>
    <s v="West"/>
    <s v="OFF-BI-10003274"/>
    <x v="2"/>
    <s v="Binders"/>
    <n v="2.3879999999999999"/>
    <n v="100"/>
    <n v="-97.611999999999995"/>
    <n v="-14.641799999999998"/>
  </r>
  <r>
    <x v="3015"/>
    <d v="2017-02-12T00:00:00"/>
    <d v="2017-02-14T00:00:00"/>
    <x v="3"/>
    <x v="11"/>
    <x v="0"/>
    <s v="John Stevenson"/>
    <s v="Home Office"/>
    <s v="Atlanta"/>
    <x v="19"/>
    <n v="30318"/>
    <s v="South"/>
    <s v="OFF-BI-10003274"/>
    <x v="2"/>
    <s v="Binders"/>
    <n v="15.92"/>
    <n v="18"/>
    <n v="-2.08"/>
    <n v="-0.312"/>
  </r>
  <r>
    <x v="1736"/>
    <d v="2018-12-09T00:00:00"/>
    <d v="2018-12-12T00:00:00"/>
    <x v="0"/>
    <x v="3"/>
    <x v="3"/>
    <s v="John Lee"/>
    <s v="Home Office"/>
    <s v="Richmond"/>
    <x v="21"/>
    <n v="40475"/>
    <s v="South"/>
    <s v="OFF-BI-10003274"/>
    <x v="2"/>
    <s v="Binders"/>
    <n v="15.92"/>
    <n v="18"/>
    <n v="-2.08"/>
    <n v="-0.312"/>
  </r>
  <r>
    <x v="946"/>
    <d v="2015-09-26T00:00:00"/>
    <d v="2015-09-30T00:00:00"/>
    <x v="1"/>
    <x v="0"/>
    <x v="2"/>
    <s v="Craig Molinari"/>
    <s v="Home Office"/>
    <s v="Philadelphia"/>
    <x v="12"/>
    <n v="19140"/>
    <s v="East"/>
    <s v="OFF-BI-10003274"/>
    <x v="2"/>
    <s v="Binders"/>
    <n v="5.97"/>
    <n v="5"/>
    <n v="0.96999999999999975"/>
    <n v="0.14549999999999996"/>
  </r>
  <r>
    <x v="3016"/>
    <d v="2018-11-12T00:00:00"/>
    <d v="2018-11-15T00:00:00"/>
    <x v="0"/>
    <x v="1"/>
    <x v="3"/>
    <s v="Ed Braxton"/>
    <s v="Home Office"/>
    <s v="New York City"/>
    <x v="5"/>
    <n v="10024"/>
    <s v="East"/>
    <s v="OFF-BI-10003274"/>
    <x v="2"/>
    <s v="Binders"/>
    <n v="15.92"/>
    <n v="18"/>
    <n v="-2.08"/>
    <n v="-0.312"/>
  </r>
  <r>
    <x v="276"/>
    <d v="2018-05-22T00:00:00"/>
    <d v="2018-05-26T00:00:00"/>
    <x v="0"/>
    <x v="2"/>
    <x v="2"/>
    <s v="Laurel Elliston"/>
    <s v="Home Office"/>
    <s v="Chicago"/>
    <x v="0"/>
    <n v="60653"/>
    <s v="Central"/>
    <s v="OFF-BI-10003274"/>
    <x v="2"/>
    <s v="Binders"/>
    <n v="1.5920000000000001"/>
    <n v="5"/>
    <n v="-3.4079999999999999"/>
    <n v="-0.51119999999999999"/>
  </r>
  <r>
    <x v="3017"/>
    <d v="2018-12-01T00:00:00"/>
    <d v="2018-12-07T00:00:00"/>
    <x v="0"/>
    <x v="3"/>
    <x v="2"/>
    <s v="Joseph Holt"/>
    <s v="Home Office"/>
    <s v="Saginaw"/>
    <x v="10"/>
    <n v="48601"/>
    <s v="Central"/>
    <s v="OFF-BI-10003274"/>
    <x v="2"/>
    <s v="Binders"/>
    <n v="15.92"/>
    <n v="18"/>
    <n v="-2.08"/>
    <n v="-0.312"/>
  </r>
  <r>
    <x v="2473"/>
    <d v="2015-03-26T00:00:00"/>
    <d v="2015-03-31T00:00:00"/>
    <x v="1"/>
    <x v="5"/>
    <x v="3"/>
    <s v="Damala Kotsonis"/>
    <s v="Corporate"/>
    <s v="San Francisco"/>
    <x v="1"/>
    <n v="94122"/>
    <s v="West"/>
    <s v="OFF-BI-10003291"/>
    <x v="2"/>
    <s v="Binders"/>
    <n v="27.936"/>
    <n v="27.936"/>
    <n v="0"/>
    <n v="0"/>
  </r>
  <r>
    <x v="3018"/>
    <d v="2015-07-09T00:00:00"/>
    <d v="2015-07-13T00:00:00"/>
    <x v="1"/>
    <x v="10"/>
    <x v="2"/>
    <s v="Gary Hansen"/>
    <s v="Home Office"/>
    <s v="Los Angeles"/>
    <x v="1"/>
    <n v="90049"/>
    <s v="West"/>
    <s v="OFF-BI-10003291"/>
    <x v="2"/>
    <s v="Binders"/>
    <n v="41.904000000000003"/>
    <n v="41.904000000000003"/>
    <n v="0"/>
    <n v="0"/>
  </r>
  <r>
    <x v="3019"/>
    <d v="2017-03-14T00:00:00"/>
    <d v="2017-03-20T00:00:00"/>
    <x v="3"/>
    <x v="5"/>
    <x v="2"/>
    <s v="Stephanie Phelps"/>
    <s v="Corporate"/>
    <s v="Redwood City"/>
    <x v="1"/>
    <n v="94061"/>
    <s v="West"/>
    <s v="OFF-BI-10003291"/>
    <x v="2"/>
    <s v="Binders"/>
    <n v="41.904000000000003"/>
    <n v="41.904000000000003"/>
    <n v="0"/>
    <n v="0"/>
  </r>
  <r>
    <x v="2587"/>
    <d v="2017-08-04T00:00:00"/>
    <d v="2017-08-06T00:00:00"/>
    <x v="3"/>
    <x v="7"/>
    <x v="3"/>
    <s v="Linda Cazamias"/>
    <s v="Home Office"/>
    <s v="Sacramento"/>
    <x v="1"/>
    <n v="95823"/>
    <s v="West"/>
    <s v="OFF-BI-10003291"/>
    <x v="1"/>
    <s v="Binders"/>
    <n v="20.952000000000002"/>
    <n v="18"/>
    <n v="2.9520000000000017"/>
    <n v="0.44280000000000025"/>
  </r>
  <r>
    <x v="46"/>
    <d v="2018-01-21T00:00:00"/>
    <d v="2018-01-25T00:00:00"/>
    <x v="0"/>
    <x v="6"/>
    <x v="2"/>
    <s v="Darrin Sayre"/>
    <s v="Home Office"/>
    <s v="Seattle"/>
    <x v="6"/>
    <n v="98115"/>
    <s v="West"/>
    <s v="OFF-BI-10003291"/>
    <x v="2"/>
    <s v="Binders"/>
    <n v="27.936"/>
    <n v="27.936"/>
    <n v="0"/>
    <n v="0"/>
  </r>
  <r>
    <x v="3020"/>
    <d v="2018-09-07T00:00:00"/>
    <d v="2018-09-09T00:00:00"/>
    <x v="0"/>
    <x v="0"/>
    <x v="0"/>
    <s v="Dean percer"/>
    <s v="Home Office"/>
    <s v="Phoenix"/>
    <x v="18"/>
    <n v="85023"/>
    <s v="West"/>
    <s v="OFF-BI-10003291"/>
    <x v="2"/>
    <s v="Binders"/>
    <n v="7.8570000000000002"/>
    <n v="100"/>
    <n v="-92.143000000000001"/>
    <n v="-13.82145"/>
  </r>
  <r>
    <x v="1666"/>
    <d v="2015-02-11T00:00:00"/>
    <d v="2015-02-15T00:00:00"/>
    <x v="1"/>
    <x v="11"/>
    <x v="2"/>
    <s v="Natalie Fritzler"/>
    <s v="Home Office"/>
    <s v="Chesapeake"/>
    <x v="17"/>
    <n v="23320"/>
    <s v="South"/>
    <s v="OFF-BI-10003291"/>
    <x v="2"/>
    <s v="Binders"/>
    <n v="17.46"/>
    <n v="18"/>
    <n v="-0.53999999999999915"/>
    <n v="-8.0999999999999864E-2"/>
  </r>
  <r>
    <x v="555"/>
    <d v="2016-11-12T00:00:00"/>
    <d v="2016-11-19T00:00:00"/>
    <x v="2"/>
    <x v="1"/>
    <x v="2"/>
    <s v="Anna H√§berlin"/>
    <s v="Home Office"/>
    <s v="Plantation"/>
    <x v="8"/>
    <n v="33317"/>
    <s v="South"/>
    <s v="OFF-BI-10003291"/>
    <x v="2"/>
    <s v="Binders"/>
    <n v="5.2380000000000004"/>
    <n v="5"/>
    <n v="0.23800000000000043"/>
    <n v="3.5700000000000065E-2"/>
  </r>
  <r>
    <x v="3021"/>
    <d v="2018-12-20T00:00:00"/>
    <d v="2018-12-26T00:00:00"/>
    <x v="0"/>
    <x v="3"/>
    <x v="2"/>
    <s v="Dean Katz"/>
    <s v="Home Office"/>
    <s v="Rochester"/>
    <x v="5"/>
    <n v="14609"/>
    <s v="East"/>
    <s v="OFF-BI-10003291"/>
    <x v="2"/>
    <s v="Binders"/>
    <n v="6.984"/>
    <n v="5"/>
    <n v="1.984"/>
    <n v="0.29759999999999998"/>
  </r>
  <r>
    <x v="3022"/>
    <d v="2016-11-08T00:00:00"/>
    <d v="2016-11-13T00:00:00"/>
    <x v="2"/>
    <x v="1"/>
    <x v="2"/>
    <s v="Duane Benoit"/>
    <s v="Home Office"/>
    <s v="Houston"/>
    <x v="13"/>
    <n v="77095"/>
    <s v="Central"/>
    <s v="OFF-BI-10003291"/>
    <x v="2"/>
    <s v="Binders"/>
    <n v="10.476000000000001"/>
    <n v="10.476000000000001"/>
    <n v="0"/>
    <n v="0"/>
  </r>
  <r>
    <x v="3023"/>
    <d v="2017-03-11T00:00:00"/>
    <d v="2017-03-13T00:00:00"/>
    <x v="3"/>
    <x v="5"/>
    <x v="0"/>
    <s v="Odella Nelson"/>
    <s v="Home Office"/>
    <s v="Eagan"/>
    <x v="37"/>
    <n v="55122"/>
    <s v="Central"/>
    <s v="OFF-BI-10003291"/>
    <x v="1"/>
    <s v="Binders"/>
    <n v="17.46"/>
    <n v="18"/>
    <n v="-0.53999999999999915"/>
    <n v="-8.0999999999999864E-2"/>
  </r>
  <r>
    <x v="3024"/>
    <d v="2018-03-02T00:00:00"/>
    <d v="2018-03-08T00:00:00"/>
    <x v="0"/>
    <x v="5"/>
    <x v="2"/>
    <s v="Stewart Carmichael"/>
    <s v="Home Office"/>
    <s v="Dallas"/>
    <x v="13"/>
    <n v="75081"/>
    <s v="Central"/>
    <s v="OFF-BI-10003291"/>
    <x v="2"/>
    <s v="Binders"/>
    <n v="12.222"/>
    <n v="12.222"/>
    <n v="0"/>
    <n v="0"/>
  </r>
  <r>
    <x v="861"/>
    <d v="2015-12-29T00:00:00"/>
    <d v="2016-01-02T00:00:00"/>
    <x v="1"/>
    <x v="3"/>
    <x v="2"/>
    <s v="Anthony Johnson"/>
    <s v="Home Office"/>
    <s v="San Francisco"/>
    <x v="1"/>
    <n v="94110"/>
    <s v="West"/>
    <s v="OFF-BI-10003305"/>
    <x v="2"/>
    <s v="Binders"/>
    <n v="14.352"/>
    <n v="100"/>
    <n v="-85.647999999999996"/>
    <n v="-12.847199999999999"/>
  </r>
  <r>
    <x v="3025"/>
    <d v="2017-06-07T00:00:00"/>
    <d v="2017-06-11T00:00:00"/>
    <x v="3"/>
    <x v="4"/>
    <x v="2"/>
    <s v="Frank Merwin"/>
    <s v="Home Office"/>
    <s v="Bakersfield"/>
    <x v="1"/>
    <n v="93309"/>
    <s v="West"/>
    <s v="OFF-BI-10003305"/>
    <x v="1"/>
    <s v="Binders"/>
    <n v="4.7839999999999998"/>
    <n v="5"/>
    <n v="-0.21600000000000019"/>
    <n v="-3.2400000000000026E-2"/>
  </r>
  <r>
    <x v="2738"/>
    <d v="2016-11-07T00:00:00"/>
    <d v="2016-11-11T00:00:00"/>
    <x v="2"/>
    <x v="1"/>
    <x v="2"/>
    <s v="Christine Phan"/>
    <s v="Home Office"/>
    <s v="Miami"/>
    <x v="8"/>
    <n v="33142"/>
    <s v="South"/>
    <s v="OFF-BI-10003305"/>
    <x v="2"/>
    <s v="Binders"/>
    <n v="16.146000000000001"/>
    <n v="18"/>
    <n v="-1.8539999999999992"/>
    <n v="-0.27809999999999985"/>
  </r>
  <r>
    <x v="3026"/>
    <d v="2017-04-01T00:00:00"/>
    <d v="2017-04-05T00:00:00"/>
    <x v="3"/>
    <x v="8"/>
    <x v="2"/>
    <s v="Thomas Boland"/>
    <s v="Corporate"/>
    <s v="New York City"/>
    <x v="5"/>
    <n v="10035"/>
    <s v="East"/>
    <s v="OFF-BI-10003305"/>
    <x v="2"/>
    <s v="Binders"/>
    <n v="14.352"/>
    <n v="14.352"/>
    <n v="0"/>
    <n v="0"/>
  </r>
  <r>
    <x v="3027"/>
    <d v="2017-11-19T00:00:00"/>
    <d v="2017-11-24T00:00:00"/>
    <x v="3"/>
    <x v="1"/>
    <x v="2"/>
    <s v="Doug Jacobs"/>
    <s v="Corporate"/>
    <s v="New York City"/>
    <x v="5"/>
    <n v="10024"/>
    <s v="East"/>
    <s v="OFF-BI-10003305"/>
    <x v="2"/>
    <s v="Binders"/>
    <n v="14.352"/>
    <n v="14.352"/>
    <n v="0"/>
    <n v="0"/>
  </r>
  <r>
    <x v="2999"/>
    <d v="2017-08-11T00:00:00"/>
    <d v="2017-08-16T00:00:00"/>
    <x v="3"/>
    <x v="7"/>
    <x v="2"/>
    <s v="Michelle Tran"/>
    <s v="Home Office"/>
    <s v="Tulsa"/>
    <x v="30"/>
    <n v="74133"/>
    <s v="Central"/>
    <s v="OFF-BI-10003305"/>
    <x v="2"/>
    <s v="Binders"/>
    <n v="41.86"/>
    <n v="41.86"/>
    <n v="0"/>
    <n v="0"/>
  </r>
  <r>
    <x v="1707"/>
    <d v="2015-07-12T00:00:00"/>
    <d v="2015-07-17T00:00:00"/>
    <x v="1"/>
    <x v="10"/>
    <x v="2"/>
    <s v="Alyssa Crouse"/>
    <s v="Home Office"/>
    <s v="San Francisco"/>
    <x v="1"/>
    <n v="94122"/>
    <s v="West"/>
    <s v="OFF-BI-10003314"/>
    <x v="2"/>
    <s v="Binders"/>
    <n v="7.7119999999999997"/>
    <n v="100"/>
    <n v="-92.287999999999997"/>
    <n v="-13.8432"/>
  </r>
  <r>
    <x v="2263"/>
    <d v="2016-07-26T00:00:00"/>
    <d v="2016-07-31T00:00:00"/>
    <x v="2"/>
    <x v="10"/>
    <x v="2"/>
    <s v="Bart Pistole"/>
    <s v="Home Office"/>
    <s v="Oxnard"/>
    <x v="1"/>
    <n v="93030"/>
    <s v="West"/>
    <s v="OFF-BI-10003314"/>
    <x v="2"/>
    <s v="Binders"/>
    <n v="23.135999999999999"/>
    <n v="100"/>
    <n v="-76.864000000000004"/>
    <n v="-11.5296"/>
  </r>
  <r>
    <x v="2602"/>
    <d v="2017-11-04T00:00:00"/>
    <d v="2017-11-08T00:00:00"/>
    <x v="3"/>
    <x v="1"/>
    <x v="2"/>
    <s v="Carl Weiss"/>
    <s v="Home Office"/>
    <s v="Los Angeles"/>
    <x v="1"/>
    <n v="90004"/>
    <s v="West"/>
    <s v="OFF-BI-10003314"/>
    <x v="2"/>
    <s v="Binders"/>
    <n v="7.7119999999999997"/>
    <n v="100"/>
    <n v="-92.287999999999997"/>
    <n v="-13.8432"/>
  </r>
  <r>
    <x v="3028"/>
    <d v="2018-12-25T00:00:00"/>
    <d v="2018-12-29T00:00:00"/>
    <x v="0"/>
    <x v="3"/>
    <x v="2"/>
    <s v="Giulietta Dortch"/>
    <s v="Home Office"/>
    <s v="Everett"/>
    <x v="6"/>
    <n v="98208"/>
    <s v="West"/>
    <s v="OFF-BI-10003314"/>
    <x v="2"/>
    <s v="Binders"/>
    <n v="3.8559999999999999"/>
    <n v="5"/>
    <n v="-1.1440000000000001"/>
    <n v="-0.1716"/>
  </r>
  <r>
    <x v="3029"/>
    <d v="2015-09-10T00:00:00"/>
    <d v="2015-09-14T00:00:00"/>
    <x v="1"/>
    <x v="0"/>
    <x v="2"/>
    <s v="Dianna Arnett"/>
    <s v="Home Office"/>
    <s v="Virginia Beach"/>
    <x v="17"/>
    <n v="23464"/>
    <s v="South"/>
    <s v="OFF-BI-10003314"/>
    <x v="2"/>
    <s v="Binders"/>
    <n v="9.64"/>
    <n v="9.64"/>
    <n v="0"/>
    <n v="0"/>
  </r>
  <r>
    <x v="3030"/>
    <d v="2017-08-09T00:00:00"/>
    <d v="2017-08-14T00:00:00"/>
    <x v="3"/>
    <x v="7"/>
    <x v="2"/>
    <s v="Gary Hansen"/>
    <s v="Home Office"/>
    <s v="Hendersonville"/>
    <x v="24"/>
    <n v="37075"/>
    <s v="South"/>
    <s v="OFF-BI-10003314"/>
    <x v="1"/>
    <s v="Binders"/>
    <n v="4.3380000000000001"/>
    <n v="5"/>
    <n v="-0.66199999999999992"/>
    <n v="-9.9299999999999986E-2"/>
  </r>
  <r>
    <x v="3031"/>
    <d v="2016-09-25T00:00:00"/>
    <d v="2016-09-28T00:00:00"/>
    <x v="2"/>
    <x v="0"/>
    <x v="3"/>
    <s v="Phillina Ober"/>
    <s v="Consumer"/>
    <s v="Bayonne"/>
    <x v="15"/>
    <n v="7002"/>
    <s v="East"/>
    <s v="OFF-BI-10003314"/>
    <x v="2"/>
    <s v="Binders"/>
    <n v="14.46"/>
    <n v="14.46"/>
    <n v="0"/>
    <n v="0"/>
  </r>
  <r>
    <x v="3032"/>
    <d v="2017-04-30T00:00:00"/>
    <d v="2017-05-04T00:00:00"/>
    <x v="3"/>
    <x v="8"/>
    <x v="2"/>
    <s v="John Lee"/>
    <s v="Home Office"/>
    <s v="New York City"/>
    <x v="5"/>
    <n v="10011"/>
    <s v="East"/>
    <s v="OFF-BI-10003314"/>
    <x v="2"/>
    <s v="Binders"/>
    <n v="7.7119999999999997"/>
    <n v="18"/>
    <n v="-10.288"/>
    <n v="-1.5431999999999999"/>
  </r>
  <r>
    <x v="696"/>
    <d v="2016-07-12T00:00:00"/>
    <d v="2016-07-17T00:00:00"/>
    <x v="2"/>
    <x v="10"/>
    <x v="3"/>
    <s v="Rob Lucas"/>
    <s v="Home Office"/>
    <s v="Chicago"/>
    <x v="0"/>
    <n v="60610"/>
    <s v="Central"/>
    <s v="OFF-BI-10003314"/>
    <x v="2"/>
    <s v="Binders"/>
    <n v="1.9279999999999999"/>
    <n v="5"/>
    <n v="-3.0720000000000001"/>
    <n v="-0.46079999999999999"/>
  </r>
  <r>
    <x v="268"/>
    <d v="2018-07-18T00:00:00"/>
    <d v="2018-07-23T00:00:00"/>
    <x v="0"/>
    <x v="10"/>
    <x v="2"/>
    <s v="Maris LaWare"/>
    <s v="Home Office"/>
    <s v="Phoenix"/>
    <x v="18"/>
    <n v="85023"/>
    <s v="West"/>
    <s v="OFF-BI-10003350"/>
    <x v="2"/>
    <s v="Binders"/>
    <n v="7.6559999999999997"/>
    <n v="100"/>
    <n v="-92.343999999999994"/>
    <n v="-13.851599999999999"/>
  </r>
  <r>
    <x v="122"/>
    <d v="2017-09-03T00:00:00"/>
    <d v="2017-09-08T00:00:00"/>
    <x v="3"/>
    <x v="0"/>
    <x v="3"/>
    <s v="Herbert Flentye"/>
    <s v="Corporate"/>
    <s v="Baltimore"/>
    <x v="14"/>
    <n v="21215"/>
    <s v="East"/>
    <s v="OFF-BI-10003350"/>
    <x v="2"/>
    <s v="Binders"/>
    <n v="12.76"/>
    <n v="12.76"/>
    <n v="0"/>
    <n v="0"/>
  </r>
  <r>
    <x v="1979"/>
    <d v="2016-04-04T00:00:00"/>
    <d v="2016-04-04T00:00:00"/>
    <x v="2"/>
    <x v="8"/>
    <x v="1"/>
    <s v="Nat Carroll"/>
    <s v="Home Office"/>
    <s v="Lansing"/>
    <x v="10"/>
    <n v="48911"/>
    <s v="Central"/>
    <s v="OFF-BI-10003350"/>
    <x v="2"/>
    <s v="Binders"/>
    <n v="12.76"/>
    <n v="12.76"/>
    <n v="0"/>
    <n v="0"/>
  </r>
  <r>
    <x v="3033"/>
    <d v="2015-07-01T00:00:00"/>
    <d v="2015-07-06T00:00:00"/>
    <x v="1"/>
    <x v="10"/>
    <x v="3"/>
    <s v="Dorris liebe"/>
    <s v="Home Office"/>
    <s v="Seattle"/>
    <x v="6"/>
    <n v="98105"/>
    <s v="West"/>
    <s v="OFF-BI-10003355"/>
    <x v="2"/>
    <s v="Binders"/>
    <n v="19.920000000000002"/>
    <n v="18"/>
    <n v="1.9200000000000017"/>
    <n v="0.28800000000000026"/>
  </r>
  <r>
    <x v="183"/>
    <d v="2016-11-02T00:00:00"/>
    <d v="2016-11-06T00:00:00"/>
    <x v="2"/>
    <x v="1"/>
    <x v="2"/>
    <s v="Liz Thompson"/>
    <s v="Home Office"/>
    <s v="San Diego"/>
    <x v="1"/>
    <n v="92105"/>
    <s v="West"/>
    <s v="OFF-BI-10003355"/>
    <x v="2"/>
    <s v="Binders"/>
    <n v="11.952"/>
    <n v="11.952"/>
    <n v="0"/>
    <n v="0"/>
  </r>
  <r>
    <x v="3034"/>
    <d v="2017-04-24T00:00:00"/>
    <d v="2017-04-27T00:00:00"/>
    <x v="3"/>
    <x v="8"/>
    <x v="0"/>
    <s v="Jack Lebron"/>
    <s v="Home Office"/>
    <s v="Riverside"/>
    <x v="1"/>
    <n v="92503"/>
    <s v="West"/>
    <s v="OFF-BI-10003355"/>
    <x v="1"/>
    <s v="Binders"/>
    <n v="3.984"/>
    <n v="5"/>
    <n v="-1.016"/>
    <n v="-0.15240000000000001"/>
  </r>
  <r>
    <x v="3035"/>
    <d v="2017-09-19T00:00:00"/>
    <d v="2017-09-24T00:00:00"/>
    <x v="3"/>
    <x v="0"/>
    <x v="3"/>
    <s v="Chuck Clark"/>
    <s v="Corporate"/>
    <s v="San Francisco"/>
    <x v="1"/>
    <n v="94109"/>
    <s v="West"/>
    <s v="OFF-BI-10003355"/>
    <x v="2"/>
    <s v="Binders"/>
    <n v="11.952"/>
    <n v="11.952"/>
    <n v="0"/>
    <n v="0"/>
  </r>
  <r>
    <x v="2638"/>
    <d v="2018-04-17T00:00:00"/>
    <d v="2018-04-23T00:00:00"/>
    <x v="0"/>
    <x v="8"/>
    <x v="2"/>
    <s v="Sharelle Roach"/>
    <s v="Home Office"/>
    <s v="Louisville"/>
    <x v="7"/>
    <n v="80027"/>
    <s v="West"/>
    <s v="OFF-BI-10003355"/>
    <x v="2"/>
    <s v="Binders"/>
    <n v="8.9640000000000004"/>
    <n v="18"/>
    <n v="-9.0359999999999996"/>
    <n v="-1.3553999999999999"/>
  </r>
  <r>
    <x v="451"/>
    <d v="2018-08-07T00:00:00"/>
    <d v="2018-08-11T00:00:00"/>
    <x v="0"/>
    <x v="7"/>
    <x v="2"/>
    <s v="Jeremy Lonsdale"/>
    <s v="Home Office"/>
    <s v="Westminster"/>
    <x v="1"/>
    <n v="92683"/>
    <s v="West"/>
    <s v="OFF-BI-10003355"/>
    <x v="2"/>
    <s v="Binders"/>
    <n v="11.952"/>
    <n v="11.952"/>
    <n v="0"/>
    <n v="0"/>
  </r>
  <r>
    <x v="138"/>
    <d v="2018-07-21T00:00:00"/>
    <d v="2018-07-27T00:00:00"/>
    <x v="0"/>
    <x v="10"/>
    <x v="2"/>
    <s v="Anne McFarland"/>
    <s v="Home Office"/>
    <s v="Salem"/>
    <x v="17"/>
    <n v="24153"/>
    <s v="South"/>
    <s v="OFF-BI-10003355"/>
    <x v="2"/>
    <s v="Binders"/>
    <n v="14.94"/>
    <n v="18"/>
    <n v="-3.0600000000000005"/>
    <n v="-0.45900000000000007"/>
  </r>
  <r>
    <x v="753"/>
    <d v="2015-09-22T00:00:00"/>
    <d v="2015-09-29T00:00:00"/>
    <x v="1"/>
    <x v="0"/>
    <x v="2"/>
    <s v="Adam Shillingsburg"/>
    <s v="Home Office"/>
    <s v="New York City"/>
    <x v="5"/>
    <n v="10035"/>
    <s v="East"/>
    <s v="OFF-BI-10003355"/>
    <x v="2"/>
    <s v="Binders"/>
    <n v="3.984"/>
    <n v="80"/>
    <n v="-76.016000000000005"/>
    <n v="-11.4024"/>
  </r>
  <r>
    <x v="1045"/>
    <d v="2016-01-13T00:00:00"/>
    <d v="2016-01-17T00:00:00"/>
    <x v="2"/>
    <x v="6"/>
    <x v="2"/>
    <s v="Philip Brown"/>
    <s v="Home Office"/>
    <s v="Los Angeles"/>
    <x v="1"/>
    <n v="90004"/>
    <s v="West"/>
    <s v="OFF-BI-10003364"/>
    <x v="2"/>
    <s v="Binders"/>
    <n v="70.007999999999996"/>
    <n v="70.007999999999996"/>
    <n v="0"/>
    <n v="0"/>
  </r>
  <r>
    <x v="3036"/>
    <d v="2017-11-10T00:00:00"/>
    <d v="2017-11-12T00:00:00"/>
    <x v="3"/>
    <x v="1"/>
    <x v="0"/>
    <s v="Pamela Coakley"/>
    <s v="Corporate"/>
    <s v="San Francisco"/>
    <x v="1"/>
    <n v="94122"/>
    <s v="West"/>
    <s v="OFF-BI-10003364"/>
    <x v="2"/>
    <s v="Binders"/>
    <n v="70.007999999999996"/>
    <n v="70.007999999999996"/>
    <n v="0"/>
    <n v="0"/>
  </r>
  <r>
    <x v="530"/>
    <d v="2018-09-29T00:00:00"/>
    <d v="2018-10-02T00:00:00"/>
    <x v="0"/>
    <x v="0"/>
    <x v="0"/>
    <s v="Patrick Gardner"/>
    <s v="Consumer"/>
    <s v="Bakersfield"/>
    <x v="1"/>
    <n v="93309"/>
    <s v="West"/>
    <s v="OFF-BI-10003364"/>
    <x v="2"/>
    <s v="Binders"/>
    <n v="46.671999999999997"/>
    <n v="46.671999999999997"/>
    <n v="0"/>
    <n v="0"/>
  </r>
  <r>
    <x v="72"/>
    <d v="2018-12-18T00:00:00"/>
    <d v="2018-12-23T00:00:00"/>
    <x v="0"/>
    <x v="3"/>
    <x v="3"/>
    <s v="Russell Applegate"/>
    <s v="Consumer"/>
    <s v="Encinitas"/>
    <x v="1"/>
    <n v="92024"/>
    <s v="West"/>
    <s v="OFF-BI-10003364"/>
    <x v="2"/>
    <s v="Binders"/>
    <n v="46.671999999999997"/>
    <n v="46.671999999999997"/>
    <n v="0"/>
    <n v="0"/>
  </r>
  <r>
    <x v="2883"/>
    <d v="2017-07-01T00:00:00"/>
    <d v="2017-07-01T00:00:00"/>
    <x v="3"/>
    <x v="10"/>
    <x v="1"/>
    <s v="Jay Fein"/>
    <s v="Corporate"/>
    <s v="Columbia"/>
    <x v="34"/>
    <n v="29203"/>
    <s v="South"/>
    <s v="OFF-BI-10003364"/>
    <x v="2"/>
    <s v="Binders"/>
    <n v="58.34"/>
    <n v="58.34"/>
    <n v="0"/>
    <n v="0"/>
  </r>
  <r>
    <x v="3037"/>
    <d v="2018-05-27T00:00:00"/>
    <d v="2018-06-02T00:00:00"/>
    <x v="0"/>
    <x v="2"/>
    <x v="2"/>
    <s v="Dianna Wilson"/>
    <s v="Home Office"/>
    <s v="Louisville"/>
    <x v="21"/>
    <n v="40214"/>
    <s v="South"/>
    <s v="OFF-BI-10003364"/>
    <x v="2"/>
    <s v="Binders"/>
    <n v="58.34"/>
    <n v="58.34"/>
    <n v="0"/>
    <n v="0"/>
  </r>
  <r>
    <x v="2279"/>
    <d v="2018-10-20T00:00:00"/>
    <d v="2018-10-27T00:00:00"/>
    <x v="0"/>
    <x v="9"/>
    <x v="2"/>
    <s v="Ivan Gibson"/>
    <s v="Home Office"/>
    <s v="Little Rock"/>
    <x v="11"/>
    <n v="72209"/>
    <s v="South"/>
    <s v="OFF-BI-10003364"/>
    <x v="2"/>
    <s v="Binders"/>
    <n v="145.85"/>
    <n v="100"/>
    <n v="45.849999999999994"/>
    <n v="6.8774999999999986"/>
  </r>
  <r>
    <x v="3038"/>
    <d v="2017-11-26T00:00:00"/>
    <d v="2017-11-28T00:00:00"/>
    <x v="3"/>
    <x v="1"/>
    <x v="3"/>
    <s v="Eric Hoffmann"/>
    <s v="Corporate"/>
    <s v="Philadelphia"/>
    <x v="12"/>
    <n v="19120"/>
    <s v="East"/>
    <s v="OFF-BI-10003364"/>
    <x v="2"/>
    <s v="Binders"/>
    <n v="78.759"/>
    <n v="78.759"/>
    <n v="0"/>
    <n v="0"/>
  </r>
  <r>
    <x v="1860"/>
    <d v="2018-11-26T00:00:00"/>
    <d v="2018-11-30T00:00:00"/>
    <x v="0"/>
    <x v="1"/>
    <x v="2"/>
    <s v="Frank Gastineau"/>
    <s v="Home Office"/>
    <s v="New York City"/>
    <x v="5"/>
    <n v="10009"/>
    <s v="East"/>
    <s v="OFF-BI-10003364"/>
    <x v="2"/>
    <s v="Binders"/>
    <n v="93.343999999999994"/>
    <n v="93.343999999999994"/>
    <n v="0"/>
    <n v="0"/>
  </r>
  <r>
    <x v="3039"/>
    <d v="2018-07-23T00:00:00"/>
    <d v="2018-07-26T00:00:00"/>
    <x v="0"/>
    <x v="10"/>
    <x v="0"/>
    <s v="Tracy Blumstein"/>
    <s v="Home Office"/>
    <s v="Los Angeles"/>
    <x v="1"/>
    <n v="90045"/>
    <s v="West"/>
    <s v="OFF-BI-10003429"/>
    <x v="2"/>
    <s v="Binders"/>
    <n v="15.192"/>
    <n v="18"/>
    <n v="-2.8079999999999998"/>
    <n v="-0.42119999999999996"/>
  </r>
  <r>
    <x v="3040"/>
    <d v="2018-12-01T00:00:00"/>
    <d v="2018-12-05T00:00:00"/>
    <x v="0"/>
    <x v="3"/>
    <x v="2"/>
    <s v="Clay Cheatham"/>
    <s v="Consumer"/>
    <s v="Los Angeles"/>
    <x v="1"/>
    <n v="90008"/>
    <s v="West"/>
    <s v="OFF-BI-10003429"/>
    <x v="2"/>
    <s v="Binders"/>
    <n v="10.128"/>
    <n v="10.128"/>
    <n v="0"/>
    <n v="0"/>
  </r>
  <r>
    <x v="3041"/>
    <d v="2015-03-03T00:00:00"/>
    <d v="2015-03-08T00:00:00"/>
    <x v="1"/>
    <x v="5"/>
    <x v="2"/>
    <s v="Anne Pryor"/>
    <s v="Home Office"/>
    <s v="New York City"/>
    <x v="5"/>
    <n v="10035"/>
    <s v="East"/>
    <s v="OFF-BI-10003429"/>
    <x v="2"/>
    <s v="Binders"/>
    <n v="25.32"/>
    <n v="25.32"/>
    <n v="0"/>
    <n v="0"/>
  </r>
  <r>
    <x v="1993"/>
    <d v="2015-12-30T00:00:00"/>
    <d v="2016-01-04T00:00:00"/>
    <x v="1"/>
    <x v="3"/>
    <x v="2"/>
    <s v="Astrea Jones"/>
    <s v="Home Office"/>
    <s v="New York City"/>
    <x v="5"/>
    <n v="10035"/>
    <s v="East"/>
    <s v="OFF-BI-10003429"/>
    <x v="2"/>
    <s v="Binders"/>
    <n v="35.448"/>
    <n v="35.448"/>
    <n v="0"/>
    <n v="0"/>
  </r>
  <r>
    <x v="2630"/>
    <d v="2017-08-19T00:00:00"/>
    <d v="2017-08-20T00:00:00"/>
    <x v="3"/>
    <x v="7"/>
    <x v="0"/>
    <s v="Resi P√∂lking"/>
    <s v="Corporate"/>
    <s v="New York City"/>
    <x v="5"/>
    <n v="10009"/>
    <s v="East"/>
    <s v="OFF-BI-10003429"/>
    <x v="2"/>
    <s v="Binders"/>
    <n v="25.32"/>
    <n v="25.32"/>
    <n v="0"/>
    <n v="0"/>
  </r>
  <r>
    <x v="3042"/>
    <d v="2018-06-01T00:00:00"/>
    <d v="2018-06-03T00:00:00"/>
    <x v="0"/>
    <x v="4"/>
    <x v="0"/>
    <s v="Fred Harton"/>
    <s v="Home Office"/>
    <s v="Dublin"/>
    <x v="22"/>
    <n v="43017"/>
    <s v="East"/>
    <s v="OFF-BI-10003429"/>
    <x v="2"/>
    <s v="Binders"/>
    <n v="3.798"/>
    <n v="5"/>
    <n v="-1.202"/>
    <n v="-0.18029999999999999"/>
  </r>
  <r>
    <x v="3043"/>
    <d v="2017-05-21T00:00:00"/>
    <d v="2017-05-28T00:00:00"/>
    <x v="3"/>
    <x v="2"/>
    <x v="2"/>
    <s v="Sally Hughsby"/>
    <s v="Home Office"/>
    <s v="Chicago"/>
    <x v="0"/>
    <n v="60610"/>
    <s v="Central"/>
    <s v="OFF-BI-10003429"/>
    <x v="1"/>
    <s v="Binders"/>
    <n v="3.798"/>
    <n v="5"/>
    <n v="-1.202"/>
    <n v="-0.18029999999999999"/>
  </r>
  <r>
    <x v="1288"/>
    <d v="2018-07-05T00:00:00"/>
    <d v="2018-07-10T00:00:00"/>
    <x v="0"/>
    <x v="10"/>
    <x v="2"/>
    <s v="Linda Southworth"/>
    <s v="Home Office"/>
    <s v="Dallas"/>
    <x v="13"/>
    <n v="75220"/>
    <s v="Central"/>
    <s v="OFF-BI-10003429"/>
    <x v="2"/>
    <s v="Binders"/>
    <n v="11.394"/>
    <n v="18"/>
    <n v="-6.6059999999999999"/>
    <n v="-0.99089999999999989"/>
  </r>
  <r>
    <x v="3044"/>
    <d v="2018-12-22T00:00:00"/>
    <d v="2018-12-26T00:00:00"/>
    <x v="0"/>
    <x v="3"/>
    <x v="2"/>
    <s v="Alex Grayson"/>
    <s v="Home Office"/>
    <s v="Houston"/>
    <x v="13"/>
    <n v="77095"/>
    <s v="Central"/>
    <s v="OFF-BI-10003429"/>
    <x v="2"/>
    <s v="Binders"/>
    <n v="6.33"/>
    <n v="5"/>
    <n v="1.33"/>
    <n v="0.19950000000000001"/>
  </r>
  <r>
    <x v="3045"/>
    <d v="2018-11-12T00:00:00"/>
    <d v="2018-11-15T00:00:00"/>
    <x v="0"/>
    <x v="1"/>
    <x v="0"/>
    <s v="Jim Epp"/>
    <s v="Home Office"/>
    <s v="Los Angeles"/>
    <x v="1"/>
    <n v="90036"/>
    <s v="West"/>
    <s v="OFF-BI-10003460"/>
    <x v="2"/>
    <s v="Binders"/>
    <n v="14.016"/>
    <n v="14.016"/>
    <n v="0"/>
    <n v="0"/>
  </r>
  <r>
    <x v="3046"/>
    <d v="2015-11-14T00:00:00"/>
    <d v="2015-11-16T00:00:00"/>
    <x v="1"/>
    <x v="1"/>
    <x v="3"/>
    <s v="Maris LaWare"/>
    <s v="Consumer"/>
    <s v="Fairfield"/>
    <x v="25"/>
    <n v="6824"/>
    <s v="East"/>
    <s v="OFF-BI-10003460"/>
    <x v="2"/>
    <s v="Binders"/>
    <n v="43.8"/>
    <n v="43.8"/>
    <n v="0"/>
    <n v="0"/>
  </r>
  <r>
    <x v="3047"/>
    <d v="2016-07-23T00:00:00"/>
    <d v="2016-07-26T00:00:00"/>
    <x v="2"/>
    <x v="10"/>
    <x v="3"/>
    <s v="Melanie Seite"/>
    <s v="Home Office"/>
    <s v="Rochester"/>
    <x v="5"/>
    <n v="14609"/>
    <s v="East"/>
    <s v="OFF-BI-10003460"/>
    <x v="2"/>
    <s v="Binders"/>
    <n v="10.512"/>
    <n v="18"/>
    <n v="-7.4879999999999995"/>
    <n v="-1.1232"/>
  </r>
  <r>
    <x v="2600"/>
    <d v="2017-11-20T00:00:00"/>
    <d v="2017-11-22T00:00:00"/>
    <x v="3"/>
    <x v="1"/>
    <x v="0"/>
    <s v="Allen Goldenen"/>
    <s v="Home Office"/>
    <s v="Cincinnati"/>
    <x v="22"/>
    <n v="45231"/>
    <s v="East"/>
    <s v="OFF-BI-10003460"/>
    <x v="2"/>
    <s v="Binders"/>
    <n v="2.6280000000000001"/>
    <n v="5"/>
    <n v="-2.3719999999999999"/>
    <n v="-0.35579999999999995"/>
  </r>
  <r>
    <x v="3048"/>
    <d v="2018-12-01T00:00:00"/>
    <d v="2018-12-03T00:00:00"/>
    <x v="0"/>
    <x v="3"/>
    <x v="3"/>
    <s v="Craig Carreira"/>
    <s v="Home Office"/>
    <s v="New York City"/>
    <x v="5"/>
    <n v="10009"/>
    <s v="East"/>
    <s v="OFF-BI-10003460"/>
    <x v="2"/>
    <s v="Binders"/>
    <n v="17.52"/>
    <n v="18"/>
    <n v="-0.48000000000000043"/>
    <n v="-7.2000000000000064E-2"/>
  </r>
  <r>
    <x v="3049"/>
    <d v="2015-09-26T00:00:00"/>
    <d v="2015-09-26T00:00:00"/>
    <x v="1"/>
    <x v="0"/>
    <x v="1"/>
    <s v="Henry Goldwyn"/>
    <s v="Home Office"/>
    <s v="Mesquite"/>
    <x v="13"/>
    <n v="75150"/>
    <s v="Central"/>
    <s v="OFF-BI-10003460"/>
    <x v="2"/>
    <s v="Binders"/>
    <n v="0.876"/>
    <n v="0.8"/>
    <n v="7.5999999999999956E-2"/>
    <n v="1.1399999999999993E-2"/>
  </r>
  <r>
    <x v="3050"/>
    <d v="2018-04-14T00:00:00"/>
    <d v="2018-04-15T00:00:00"/>
    <x v="0"/>
    <x v="8"/>
    <x v="0"/>
    <s v="Craig Leslie"/>
    <s v="Home Office"/>
    <s v="Springfield"/>
    <x v="20"/>
    <n v="65807"/>
    <s v="Central"/>
    <s v="OFF-BI-10003460"/>
    <x v="2"/>
    <s v="Binders"/>
    <n v="8.76"/>
    <n v="18"/>
    <n v="-9.24"/>
    <n v="-1.3859999999999999"/>
  </r>
  <r>
    <x v="1904"/>
    <d v="2018-07-31T00:00:00"/>
    <d v="2018-08-05T00:00:00"/>
    <x v="0"/>
    <x v="10"/>
    <x v="2"/>
    <s v="Luke Schmidt"/>
    <s v="Home Office"/>
    <s v="Milwaukee"/>
    <x v="16"/>
    <n v="53209"/>
    <s v="Central"/>
    <s v="OFF-BI-10003460"/>
    <x v="2"/>
    <s v="Binders"/>
    <n v="17.52"/>
    <n v="18"/>
    <n v="-0.48000000000000043"/>
    <n v="-7.2000000000000064E-2"/>
  </r>
  <r>
    <x v="2576"/>
    <d v="2018-10-21T00:00:00"/>
    <d v="2018-10-27T00:00:00"/>
    <x v="0"/>
    <x v="9"/>
    <x v="2"/>
    <s v="Jennifer Braxton"/>
    <s v="Home Office"/>
    <s v="Milwaukee"/>
    <x v="16"/>
    <n v="53209"/>
    <s v="Central"/>
    <s v="OFF-BI-10003460"/>
    <x v="2"/>
    <s v="Binders"/>
    <n v="21.9"/>
    <n v="18"/>
    <n v="3.8999999999999986"/>
    <n v="0.58499999999999974"/>
  </r>
  <r>
    <x v="3051"/>
    <d v="2018-09-01T00:00:00"/>
    <d v="2018-09-06T00:00:00"/>
    <x v="0"/>
    <x v="0"/>
    <x v="2"/>
    <s v="Sung Shariari"/>
    <s v="Home Office"/>
    <s v="Redmond"/>
    <x v="6"/>
    <n v="98052"/>
    <s v="West"/>
    <s v="OFF-BI-10003476"/>
    <x v="2"/>
    <s v="Binders"/>
    <n v="22.92"/>
    <n v="18"/>
    <n v="4.9200000000000017"/>
    <n v="0.73800000000000021"/>
  </r>
  <r>
    <x v="3052"/>
    <d v="2018-12-10T00:00:00"/>
    <d v="2018-12-15T00:00:00"/>
    <x v="0"/>
    <x v="3"/>
    <x v="3"/>
    <s v="Stephanie Ulpright"/>
    <s v="Home Office"/>
    <s v="Jackson"/>
    <x v="29"/>
    <n v="39212"/>
    <s v="South"/>
    <s v="OFF-BI-10003476"/>
    <x v="2"/>
    <s v="Binders"/>
    <n v="45.84"/>
    <n v="45.84"/>
    <n v="0"/>
    <n v="0"/>
  </r>
  <r>
    <x v="3053"/>
    <d v="2015-01-13T00:00:00"/>
    <d v="2015-01-18T00:00:00"/>
    <x v="1"/>
    <x v="6"/>
    <x v="2"/>
    <s v="Michael Moore"/>
    <s v="Home Office"/>
    <s v="Newark"/>
    <x v="22"/>
    <n v="43055"/>
    <s v="East"/>
    <s v="OFF-BI-10003476"/>
    <x v="2"/>
    <s v="Binders"/>
    <n v="3.4380000000000002"/>
    <n v="5"/>
    <n v="-1.5619999999999998"/>
    <n v="-0.23429999999999995"/>
  </r>
  <r>
    <x v="3054"/>
    <d v="2015-10-14T00:00:00"/>
    <d v="2015-10-16T00:00:00"/>
    <x v="1"/>
    <x v="9"/>
    <x v="3"/>
    <s v="Jim Epp"/>
    <s v="Home Office"/>
    <s v="Concord"/>
    <x v="43"/>
    <n v="3301"/>
    <s v="East"/>
    <s v="OFF-BI-10003476"/>
    <x v="2"/>
    <s v="Binders"/>
    <n v="22.92"/>
    <n v="18"/>
    <n v="4.9200000000000017"/>
    <n v="0.73800000000000021"/>
  </r>
  <r>
    <x v="2740"/>
    <d v="2018-08-21T00:00:00"/>
    <d v="2018-08-28T00:00:00"/>
    <x v="0"/>
    <x v="7"/>
    <x v="2"/>
    <s v="Pete Kriz"/>
    <s v="Home Office"/>
    <s v="New York City"/>
    <x v="5"/>
    <n v="10035"/>
    <s v="East"/>
    <s v="OFF-BI-10003476"/>
    <x v="2"/>
    <s v="Binders"/>
    <n v="32.088000000000001"/>
    <n v="32.088000000000001"/>
    <n v="0"/>
    <n v="0"/>
  </r>
  <r>
    <x v="3055"/>
    <d v="2018-09-25T00:00:00"/>
    <d v="2018-09-28T00:00:00"/>
    <x v="0"/>
    <x v="0"/>
    <x v="0"/>
    <s v="Adam Hart"/>
    <s v="Home Office"/>
    <s v="Chester"/>
    <x v="12"/>
    <n v="19013"/>
    <s v="East"/>
    <s v="OFF-BI-10003476"/>
    <x v="2"/>
    <s v="Binders"/>
    <n v="8.5950000000000006"/>
    <n v="80"/>
    <n v="-71.405000000000001"/>
    <n v="-10.710749999999999"/>
  </r>
  <r>
    <x v="1934"/>
    <d v="2015-11-11T00:00:00"/>
    <d v="2015-11-13T00:00:00"/>
    <x v="1"/>
    <x v="1"/>
    <x v="0"/>
    <s v="Mary Zewe"/>
    <s v="Corporate"/>
    <s v="Seattle"/>
    <x v="6"/>
    <n v="98115"/>
    <s v="West"/>
    <s v="OFF-BI-10003527"/>
    <x v="2"/>
    <s v="Binders"/>
    <n v="2033.5840000000001"/>
    <n v="2033.5840000000001"/>
    <n v="0"/>
    <n v="0"/>
  </r>
  <r>
    <x v="2994"/>
    <d v="2017-11-15T00:00:00"/>
    <d v="2017-11-17T00:00:00"/>
    <x v="3"/>
    <x v="1"/>
    <x v="3"/>
    <s v="Toby Gnade"/>
    <s v="Home Office"/>
    <s v="Los Angeles"/>
    <x v="1"/>
    <n v="90049"/>
    <s v="West"/>
    <s v="OFF-BI-10003527"/>
    <x v="1"/>
    <s v="Binders"/>
    <n v="1016.792"/>
    <n v="1016.792"/>
    <n v="0"/>
    <n v="0"/>
  </r>
  <r>
    <x v="3056"/>
    <d v="2018-10-13T00:00:00"/>
    <d v="2018-10-20T00:00:00"/>
    <x v="0"/>
    <x v="9"/>
    <x v="2"/>
    <s v="Jane Waco"/>
    <s v="Home Office"/>
    <s v="Sacramento"/>
    <x v="1"/>
    <n v="95823"/>
    <s v="West"/>
    <s v="OFF-BI-10003527"/>
    <x v="2"/>
    <s v="Binders"/>
    <n v="5083.96"/>
    <n v="4083.96"/>
    <n v="1000"/>
    <n v="150"/>
  </r>
  <r>
    <x v="2196"/>
    <d v="2016-03-16T00:00:00"/>
    <d v="2016-03-22T00:00:00"/>
    <x v="2"/>
    <x v="5"/>
    <x v="2"/>
    <s v="Christopher Martinez"/>
    <s v="Home Office"/>
    <s v="Atlanta"/>
    <x v="19"/>
    <n v="30318"/>
    <s v="South"/>
    <s v="OFF-BI-10003527"/>
    <x v="2"/>
    <s v="Binders"/>
    <n v="6354.95"/>
    <n v="5354.95"/>
    <n v="1000"/>
    <n v="150"/>
  </r>
  <r>
    <x v="3057"/>
    <d v="2017-01-31T00:00:00"/>
    <d v="2017-02-06T00:00:00"/>
    <x v="3"/>
    <x v="6"/>
    <x v="2"/>
    <s v="Ben Ferrer"/>
    <s v="Home Office"/>
    <s v="Atlanta"/>
    <x v="19"/>
    <n v="30318"/>
    <s v="South"/>
    <s v="OFF-BI-10003527"/>
    <x v="1"/>
    <s v="Binders"/>
    <n v="1270.99"/>
    <n v="1270.99"/>
    <n v="0"/>
    <n v="0"/>
  </r>
  <r>
    <x v="3058"/>
    <d v="2016-02-21T00:00:00"/>
    <d v="2016-02-27T00:00:00"/>
    <x v="2"/>
    <x v="11"/>
    <x v="2"/>
    <s v="Pierre Wener"/>
    <s v="Consumer"/>
    <s v="Columbia"/>
    <x v="14"/>
    <n v="21044"/>
    <s v="East"/>
    <s v="OFF-BI-10003527"/>
    <x v="2"/>
    <s v="Binders"/>
    <n v="2541.98"/>
    <n v="1541.98"/>
    <n v="1000"/>
    <n v="150"/>
  </r>
  <r>
    <x v="3059"/>
    <d v="2016-06-16T00:00:00"/>
    <d v="2016-06-19T00:00:00"/>
    <x v="2"/>
    <x v="4"/>
    <x v="0"/>
    <s v="Lena Creighton"/>
    <s v="Consumer"/>
    <s v="New York City"/>
    <x v="5"/>
    <n v="10009"/>
    <s v="East"/>
    <s v="OFF-BI-10003527"/>
    <x v="2"/>
    <s v="Binders"/>
    <n v="3050.3760000000002"/>
    <n v="2050.3760000000002"/>
    <n v="1000"/>
    <n v="150"/>
  </r>
  <r>
    <x v="1972"/>
    <d v="2016-04-28T00:00:00"/>
    <d v="2016-05-01T00:00:00"/>
    <x v="2"/>
    <x v="8"/>
    <x v="0"/>
    <s v="Shirley Daniels"/>
    <s v="Home Office"/>
    <s v="Midland"/>
    <x v="10"/>
    <n v="48640"/>
    <s v="Central"/>
    <s v="OFF-BI-10003527"/>
    <x v="2"/>
    <s v="Binders"/>
    <n v="3812.97"/>
    <n v="2812.97"/>
    <n v="1000"/>
    <n v="150"/>
  </r>
  <r>
    <x v="3060"/>
    <d v="2018-09-10T00:00:00"/>
    <d v="2018-09-15T00:00:00"/>
    <x v="0"/>
    <x v="0"/>
    <x v="2"/>
    <s v="Skye Norling"/>
    <s v="Home Office"/>
    <s v="Chicago"/>
    <x v="0"/>
    <n v="60653"/>
    <s v="Central"/>
    <s v="OFF-BI-10003527"/>
    <x v="2"/>
    <s v="Binders"/>
    <n v="762.59400000000005"/>
    <n v="762.59400000000005"/>
    <n v="0"/>
    <n v="0"/>
  </r>
  <r>
    <x v="619"/>
    <d v="2018-11-19T00:00:00"/>
    <d v="2018-11-21T00:00:00"/>
    <x v="0"/>
    <x v="1"/>
    <x v="0"/>
    <s v="Nathan Cano"/>
    <s v="Consumer"/>
    <s v="Houston"/>
    <x v="13"/>
    <n v="77095"/>
    <s v="Central"/>
    <s v="OFF-BI-10003527"/>
    <x v="2"/>
    <s v="Binders"/>
    <n v="1525.1880000000001"/>
    <n v="1525.1880000000001"/>
    <n v="0"/>
    <n v="0"/>
  </r>
  <r>
    <x v="244"/>
    <d v="2017-03-15T00:00:00"/>
    <d v="2017-03-16T00:00:00"/>
    <x v="3"/>
    <x v="5"/>
    <x v="0"/>
    <s v="Fred Chung"/>
    <s v="Home Office"/>
    <s v="San Francisco"/>
    <x v="1"/>
    <n v="94110"/>
    <s v="West"/>
    <s v="OFF-BI-10003529"/>
    <x v="1"/>
    <s v="Binders"/>
    <n v="4.5439999999999996"/>
    <n v="5"/>
    <n v="-0.45600000000000041"/>
    <n v="-6.8400000000000058E-2"/>
  </r>
  <r>
    <x v="3061"/>
    <d v="2015-03-31T00:00:00"/>
    <d v="2015-03-31T00:00:00"/>
    <x v="1"/>
    <x v="5"/>
    <x v="1"/>
    <s v="Jas O'Carroll"/>
    <s v="Home Office"/>
    <s v="Philadelphia"/>
    <x v="12"/>
    <n v="19120"/>
    <s v="East"/>
    <s v="OFF-BI-10003529"/>
    <x v="2"/>
    <s v="Binders"/>
    <n v="0.85199999999999998"/>
    <n v="0.8"/>
    <n v="5.1999999999999935E-2"/>
    <n v="7.7999999999999901E-3"/>
  </r>
  <r>
    <x v="3062"/>
    <d v="2016-03-05T00:00:00"/>
    <d v="2016-03-09T00:00:00"/>
    <x v="2"/>
    <x v="5"/>
    <x v="2"/>
    <s v="Katherine Nockton"/>
    <s v="Home Office"/>
    <s v="Philadelphia"/>
    <x v="12"/>
    <n v="19120"/>
    <s v="East"/>
    <s v="OFF-BI-10003529"/>
    <x v="2"/>
    <s v="Binders"/>
    <n v="2.556"/>
    <n v="5"/>
    <n v="-2.444"/>
    <n v="-0.36659999999999998"/>
  </r>
  <r>
    <x v="1445"/>
    <d v="2016-04-04T00:00:00"/>
    <d v="2016-04-08T00:00:00"/>
    <x v="2"/>
    <x v="8"/>
    <x v="2"/>
    <s v="Nicole Fjeld"/>
    <s v="Home Office"/>
    <s v="New York City"/>
    <x v="5"/>
    <n v="10009"/>
    <s v="East"/>
    <s v="OFF-BI-10003529"/>
    <x v="2"/>
    <s v="Binders"/>
    <n v="9.0879999999999992"/>
    <n v="18"/>
    <n v="-8.9120000000000008"/>
    <n v="-1.3368"/>
  </r>
  <r>
    <x v="3063"/>
    <d v="2016-08-13T00:00:00"/>
    <d v="2016-08-17T00:00:00"/>
    <x v="2"/>
    <x v="7"/>
    <x v="3"/>
    <s v="Ralph Arnett"/>
    <s v="Home Office"/>
    <s v="Richmond"/>
    <x v="33"/>
    <n v="47374"/>
    <s v="Central"/>
    <s v="OFF-BI-10003529"/>
    <x v="2"/>
    <s v="Binders"/>
    <n v="11.36"/>
    <n v="18"/>
    <n v="-6.6400000000000006"/>
    <n v="-0.996"/>
  </r>
  <r>
    <x v="31"/>
    <d v="2017-08-13T00:00:00"/>
    <d v="2017-08-18T00:00:00"/>
    <x v="3"/>
    <x v="7"/>
    <x v="3"/>
    <s v="Theresa Swint"/>
    <s v="Home Office"/>
    <s v="West Allis"/>
    <x v="16"/>
    <n v="53214"/>
    <s v="Central"/>
    <s v="OFF-BI-10003529"/>
    <x v="2"/>
    <s v="Binders"/>
    <n v="8.52"/>
    <n v="18"/>
    <n v="-9.48"/>
    <n v="-1.4219999999999999"/>
  </r>
  <r>
    <x v="3064"/>
    <d v="2017-05-20T00:00:00"/>
    <d v="2017-05-23T00:00:00"/>
    <x v="3"/>
    <x v="2"/>
    <x v="0"/>
    <s v="Eugene Hildebrand"/>
    <s v="Home Office"/>
    <s v="Colorado Springs"/>
    <x v="7"/>
    <n v="80906"/>
    <s v="West"/>
    <s v="OFF-BI-10003638"/>
    <x v="2"/>
    <s v="Binders"/>
    <n v="40.634999999999998"/>
    <n v="40.634999999999998"/>
    <n v="0"/>
    <n v="0"/>
  </r>
  <r>
    <x v="832"/>
    <d v="2018-02-02T00:00:00"/>
    <d v="2018-02-07T00:00:00"/>
    <x v="0"/>
    <x v="11"/>
    <x v="2"/>
    <s v="Bill Overfelt"/>
    <s v="Corporate"/>
    <s v="San Diego"/>
    <x v="1"/>
    <n v="92105"/>
    <s v="West"/>
    <s v="OFF-BI-10003638"/>
    <x v="2"/>
    <s v="Binders"/>
    <n v="30.96"/>
    <n v="30.96"/>
    <n v="0"/>
    <n v="0"/>
  </r>
  <r>
    <x v="1147"/>
    <d v="2018-04-23T00:00:00"/>
    <d v="2018-04-25T00:00:00"/>
    <x v="0"/>
    <x v="8"/>
    <x v="3"/>
    <s v="Jay Fein"/>
    <s v="Home Office"/>
    <s v="Pasadena"/>
    <x v="1"/>
    <n v="91104"/>
    <s v="West"/>
    <s v="OFF-BI-10003638"/>
    <x v="2"/>
    <s v="Binders"/>
    <n v="92.88"/>
    <n v="92.88"/>
    <n v="0"/>
    <n v="0"/>
  </r>
  <r>
    <x v="3065"/>
    <d v="2015-04-19T00:00:00"/>
    <d v="2015-04-23T00:00:00"/>
    <x v="1"/>
    <x v="8"/>
    <x v="3"/>
    <s v="Allen Goldenen"/>
    <s v="Home Office"/>
    <s v="Arlington"/>
    <x v="17"/>
    <n v="22204"/>
    <s v="South"/>
    <s v="OFF-BI-10003638"/>
    <x v="2"/>
    <s v="Binders"/>
    <n v="58.05"/>
    <n v="58.05"/>
    <n v="0"/>
    <n v="0"/>
  </r>
  <r>
    <x v="3066"/>
    <d v="2016-11-22T00:00:00"/>
    <d v="2016-11-26T00:00:00"/>
    <x v="2"/>
    <x v="1"/>
    <x v="2"/>
    <s v="Irene Maddox"/>
    <s v="Home Office"/>
    <s v="Philadelphia"/>
    <x v="12"/>
    <n v="19120"/>
    <s v="East"/>
    <s v="OFF-BI-10003638"/>
    <x v="2"/>
    <s v="Binders"/>
    <n v="11.61"/>
    <n v="11.61"/>
    <n v="0"/>
    <n v="0"/>
  </r>
  <r>
    <x v="3067"/>
    <d v="2015-08-15T00:00:00"/>
    <d v="2015-08-18T00:00:00"/>
    <x v="1"/>
    <x v="7"/>
    <x v="0"/>
    <s v="Keith Herrera"/>
    <s v="Consumer"/>
    <s v="Dallas"/>
    <x v="13"/>
    <n v="75081"/>
    <s v="Central"/>
    <s v="OFF-BI-10003638"/>
    <x v="2"/>
    <s v="Binders"/>
    <n v="30.96"/>
    <n v="30.96"/>
    <n v="0"/>
    <n v="0"/>
  </r>
  <r>
    <x v="1285"/>
    <d v="2018-10-02T00:00:00"/>
    <d v="2018-10-06T00:00:00"/>
    <x v="0"/>
    <x v="9"/>
    <x v="2"/>
    <s v="Roland Fjeld"/>
    <s v="Home Office"/>
    <s v="Trenton"/>
    <x v="10"/>
    <n v="48183"/>
    <s v="Central"/>
    <s v="OFF-BI-10003638"/>
    <x v="2"/>
    <s v="Binders"/>
    <n v="58.05"/>
    <n v="58.05"/>
    <n v="0"/>
    <n v="0"/>
  </r>
  <r>
    <x v="3068"/>
    <d v="2015-12-27T00:00:00"/>
    <d v="2015-12-31T00:00:00"/>
    <x v="1"/>
    <x v="3"/>
    <x v="2"/>
    <s v="Resi P√∂lking"/>
    <s v="Consumer"/>
    <s v="Phoenix"/>
    <x v="18"/>
    <n v="85023"/>
    <s v="West"/>
    <s v="OFF-BI-10003650"/>
    <x v="2"/>
    <s v="Binders"/>
    <n v="946.76400000000001"/>
    <n v="946.76400000000001"/>
    <n v="0"/>
    <n v="0"/>
  </r>
  <r>
    <x v="750"/>
    <d v="2018-08-27T00:00:00"/>
    <d v="2018-08-29T00:00:00"/>
    <x v="0"/>
    <x v="7"/>
    <x v="3"/>
    <s v="Dan Reichenbach"/>
    <s v="Home Office"/>
    <s v="Inglewood"/>
    <x v="1"/>
    <n v="90301"/>
    <s v="West"/>
    <s v="OFF-BI-10003650"/>
    <x v="2"/>
    <s v="Binders"/>
    <n v="841.56799999999998"/>
    <n v="841.56799999999998"/>
    <n v="0"/>
    <n v="0"/>
  </r>
  <r>
    <x v="3069"/>
    <d v="2016-04-05T00:00:00"/>
    <d v="2016-04-10T00:00:00"/>
    <x v="2"/>
    <x v="8"/>
    <x v="2"/>
    <s v="Greg Guthrie"/>
    <s v="Consumer"/>
    <s v="Bristol"/>
    <x v="24"/>
    <n v="37620"/>
    <s v="South"/>
    <s v="OFF-BI-10003650"/>
    <x v="2"/>
    <s v="Binders"/>
    <n v="157.79400000000001"/>
    <n v="157.79400000000001"/>
    <n v="0"/>
    <n v="0"/>
  </r>
  <r>
    <x v="3070"/>
    <d v="2018-09-02T00:00:00"/>
    <d v="2018-09-06T00:00:00"/>
    <x v="0"/>
    <x v="0"/>
    <x v="2"/>
    <s v="Alan Hwang"/>
    <s v="Consumer"/>
    <s v="Henderson"/>
    <x v="21"/>
    <n v="42420"/>
    <s v="South"/>
    <s v="OFF-BI-10003650"/>
    <x v="2"/>
    <s v="Binders"/>
    <n v="1577.94"/>
    <n v="1427.94"/>
    <n v="150"/>
    <n v="22.5"/>
  </r>
  <r>
    <x v="3071"/>
    <d v="2017-09-15T00:00:00"/>
    <d v="2017-09-20T00:00:00"/>
    <x v="3"/>
    <x v="0"/>
    <x v="2"/>
    <s v="Adam Hart"/>
    <s v="Home Office"/>
    <s v="New York City"/>
    <x v="5"/>
    <n v="10011"/>
    <s v="East"/>
    <s v="OFF-BI-10003650"/>
    <x v="1"/>
    <s v="Binders"/>
    <n v="841.56799999999998"/>
    <n v="80"/>
    <n v="761.56799999999998"/>
    <n v="114.23519999999999"/>
  </r>
  <r>
    <x v="3072"/>
    <d v="2018-12-02T00:00:00"/>
    <d v="2018-12-09T00:00:00"/>
    <x v="0"/>
    <x v="3"/>
    <x v="2"/>
    <s v="Giulietta Weimer"/>
    <s v="Home Office"/>
    <s v="Philadelphia"/>
    <x v="12"/>
    <n v="19140"/>
    <s v="East"/>
    <s v="OFF-BI-10003650"/>
    <x v="2"/>
    <s v="Binders"/>
    <n v="631.17600000000004"/>
    <n v="631.17600000000004"/>
    <n v="0"/>
    <n v="0"/>
  </r>
  <r>
    <x v="3073"/>
    <d v="2015-12-12T00:00:00"/>
    <d v="2015-12-12T00:00:00"/>
    <x v="1"/>
    <x v="3"/>
    <x v="1"/>
    <s v="Craig Yedwab"/>
    <s v="Corporate"/>
    <s v="San Antonio"/>
    <x v="13"/>
    <n v="78207"/>
    <s v="Central"/>
    <s v="OFF-BI-10003650"/>
    <x v="2"/>
    <s v="Binders"/>
    <n v="210.392"/>
    <n v="210.392"/>
    <n v="0"/>
    <n v="0"/>
  </r>
  <r>
    <x v="3074"/>
    <d v="2018-09-07T00:00:00"/>
    <d v="2018-09-14T00:00:00"/>
    <x v="0"/>
    <x v="0"/>
    <x v="2"/>
    <s v="Robert Dilbeck"/>
    <s v="Home Office"/>
    <s v="Independence"/>
    <x v="20"/>
    <n v="64055"/>
    <s v="Central"/>
    <s v="OFF-BI-10003650"/>
    <x v="2"/>
    <s v="Binders"/>
    <n v="1577.94"/>
    <n v="1427.94"/>
    <n v="150"/>
    <n v="22.5"/>
  </r>
  <r>
    <x v="118"/>
    <d v="2018-10-09T00:00:00"/>
    <d v="2018-10-14T00:00:00"/>
    <x v="0"/>
    <x v="9"/>
    <x v="2"/>
    <s v="Harry Greene"/>
    <s v="Home Office"/>
    <s v="New York City"/>
    <x v="5"/>
    <n v="10024"/>
    <s v="East"/>
    <s v="OFF-BI-10003655"/>
    <x v="2"/>
    <s v="Binders"/>
    <n v="18.239999999999998"/>
    <n v="18"/>
    <n v="0.23999999999999844"/>
    <n v="3.5999999999999761E-2"/>
  </r>
  <r>
    <x v="3075"/>
    <d v="2016-07-05T00:00:00"/>
    <d v="2016-07-10T00:00:00"/>
    <x v="2"/>
    <x v="10"/>
    <x v="2"/>
    <s v="Victor Preis"/>
    <s v="Home Office"/>
    <s v="Sterling Heights"/>
    <x v="10"/>
    <n v="48310"/>
    <s v="Central"/>
    <s v="OFF-BI-10003655"/>
    <x v="2"/>
    <s v="Binders"/>
    <n v="19"/>
    <n v="18"/>
    <n v="1"/>
    <n v="0.15"/>
  </r>
  <r>
    <x v="2120"/>
    <d v="2017-09-20T00:00:00"/>
    <d v="2017-09-24T00:00:00"/>
    <x v="3"/>
    <x v="0"/>
    <x v="2"/>
    <s v="Greg Maxwell"/>
    <s v="Corporate"/>
    <s v="San Francisco"/>
    <x v="1"/>
    <n v="94122"/>
    <s v="West"/>
    <s v="OFF-BI-10003656"/>
    <x v="2"/>
    <s v="Binders"/>
    <n v="271.98399999999998"/>
    <n v="271.98399999999998"/>
    <n v="0"/>
    <n v="0"/>
  </r>
  <r>
    <x v="3076"/>
    <d v="2017-12-05T00:00:00"/>
    <d v="2017-12-10T00:00:00"/>
    <x v="3"/>
    <x v="3"/>
    <x v="2"/>
    <s v="Irene Maddox"/>
    <s v="Corporate"/>
    <s v="Seattle"/>
    <x v="6"/>
    <n v="98103"/>
    <s v="West"/>
    <s v="OFF-BI-10003656"/>
    <x v="2"/>
    <s v="Binders"/>
    <n v="407.976"/>
    <n v="407.976"/>
    <n v="0"/>
    <n v="0"/>
  </r>
  <r>
    <x v="2039"/>
    <d v="2015-04-13T00:00:00"/>
    <d v="2015-04-17T00:00:00"/>
    <x v="1"/>
    <x v="8"/>
    <x v="3"/>
    <s v="Jonathan Doherty"/>
    <s v="Home Office"/>
    <s v="Philadelphia"/>
    <x v="12"/>
    <n v="19140"/>
    <s v="East"/>
    <s v="OFF-BI-10003656"/>
    <x v="2"/>
    <s v="Binders"/>
    <n v="509.97"/>
    <n v="509.97"/>
    <n v="0"/>
    <n v="0"/>
  </r>
  <r>
    <x v="976"/>
    <d v="2015-11-18T00:00:00"/>
    <d v="2015-11-22T00:00:00"/>
    <x v="1"/>
    <x v="1"/>
    <x v="2"/>
    <s v="Carlos Soltero"/>
    <s v="Home Office"/>
    <s v="Philadelphia"/>
    <x v="12"/>
    <n v="19140"/>
    <s v="East"/>
    <s v="OFF-BI-10003656"/>
    <x v="2"/>
    <s v="Binders"/>
    <n v="50.997"/>
    <n v="50.997"/>
    <n v="0"/>
    <n v="0"/>
  </r>
  <r>
    <x v="3077"/>
    <d v="2016-11-30T00:00:00"/>
    <d v="2016-12-04T00:00:00"/>
    <x v="2"/>
    <x v="1"/>
    <x v="2"/>
    <s v="William Brown"/>
    <s v="Home Office"/>
    <s v="Philadelphia"/>
    <x v="12"/>
    <n v="19134"/>
    <s v="East"/>
    <s v="OFF-BI-10003656"/>
    <x v="2"/>
    <s v="Binders"/>
    <n v="152.99100000000001"/>
    <n v="152.99100000000001"/>
    <n v="0"/>
    <n v="0"/>
  </r>
  <r>
    <x v="3078"/>
    <d v="2017-12-10T00:00:00"/>
    <d v="2017-12-16T00:00:00"/>
    <x v="3"/>
    <x v="3"/>
    <x v="2"/>
    <s v="Chris McAfee"/>
    <s v="Home Office"/>
    <s v="Watertown"/>
    <x v="5"/>
    <n v="13601"/>
    <s v="East"/>
    <s v="OFF-BI-10003656"/>
    <x v="2"/>
    <s v="Binders"/>
    <n v="679.96"/>
    <n v="679.96"/>
    <n v="0"/>
    <n v="0"/>
  </r>
  <r>
    <x v="2977"/>
    <d v="2018-07-31T00:00:00"/>
    <d v="2018-08-04T00:00:00"/>
    <x v="0"/>
    <x v="10"/>
    <x v="2"/>
    <s v="Laurel Beltran"/>
    <s v="Home Office"/>
    <s v="Wilmington"/>
    <x v="3"/>
    <n v="19805"/>
    <s v="East"/>
    <s v="OFF-BI-10003656"/>
    <x v="2"/>
    <s v="Binders"/>
    <n v="849.95"/>
    <n v="849.95"/>
    <n v="0"/>
    <n v="0"/>
  </r>
  <r>
    <x v="3079"/>
    <d v="2018-07-01T00:00:00"/>
    <d v="2018-07-08T00:00:00"/>
    <x v="0"/>
    <x v="10"/>
    <x v="2"/>
    <s v="Karen Ferguson"/>
    <s v="Home Office"/>
    <s v="Indianapolis"/>
    <x v="33"/>
    <n v="46203"/>
    <s v="Central"/>
    <s v="OFF-BI-10003656"/>
    <x v="2"/>
    <s v="Binders"/>
    <n v="169.99"/>
    <n v="169.99"/>
    <n v="0"/>
    <n v="0"/>
  </r>
  <r>
    <x v="3080"/>
    <d v="2018-04-06T00:00:00"/>
    <d v="2018-04-10T00:00:00"/>
    <x v="0"/>
    <x v="8"/>
    <x v="2"/>
    <s v="Charles Sheldon"/>
    <s v="Home Office"/>
    <s v="Chattanooga"/>
    <x v="24"/>
    <n v="37421"/>
    <s v="South"/>
    <s v="OFF-BI-10003669"/>
    <x v="2"/>
    <s v="Binders"/>
    <n v="8.1"/>
    <n v="18"/>
    <n v="-9.9"/>
    <n v="-1.4850000000000001"/>
  </r>
  <r>
    <x v="3081"/>
    <d v="2015-11-20T00:00:00"/>
    <d v="2015-11-25T00:00:00"/>
    <x v="1"/>
    <x v="1"/>
    <x v="2"/>
    <s v="Katharine Harms"/>
    <s v="Home Office"/>
    <s v="New York City"/>
    <x v="5"/>
    <n v="10024"/>
    <s v="East"/>
    <s v="OFF-BI-10003669"/>
    <x v="2"/>
    <s v="Binders"/>
    <n v="12.96"/>
    <n v="12.96"/>
    <n v="0"/>
    <n v="0"/>
  </r>
  <r>
    <x v="633"/>
    <d v="2016-07-11T00:00:00"/>
    <d v="2016-07-13T00:00:00"/>
    <x v="2"/>
    <x v="10"/>
    <x v="0"/>
    <s v="Clytie Kelty"/>
    <s v="Home Office"/>
    <s v="Philadelphia"/>
    <x v="12"/>
    <n v="19134"/>
    <s v="East"/>
    <s v="OFF-BI-10003669"/>
    <x v="2"/>
    <s v="Binders"/>
    <n v="6.48"/>
    <n v="5"/>
    <n v="1.4800000000000004"/>
    <n v="0.22200000000000006"/>
  </r>
  <r>
    <x v="3082"/>
    <d v="2018-03-07T00:00:00"/>
    <d v="2018-03-12T00:00:00"/>
    <x v="0"/>
    <x v="5"/>
    <x v="2"/>
    <s v="Shahid Hopkins"/>
    <s v="Consumer"/>
    <s v="New York City"/>
    <x v="5"/>
    <n v="10035"/>
    <s v="East"/>
    <s v="OFF-BI-10003669"/>
    <x v="2"/>
    <s v="Binders"/>
    <n v="25.92"/>
    <n v="25.92"/>
    <n v="0"/>
    <n v="0"/>
  </r>
  <r>
    <x v="2773"/>
    <d v="2018-09-09T00:00:00"/>
    <d v="2018-09-10T00:00:00"/>
    <x v="0"/>
    <x v="0"/>
    <x v="0"/>
    <s v="Joy Daniels"/>
    <s v="Home Office"/>
    <s v="Toledo"/>
    <x v="22"/>
    <n v="43615"/>
    <s v="East"/>
    <s v="OFF-BI-10003669"/>
    <x v="2"/>
    <s v="Binders"/>
    <n v="4.8600000000000003"/>
    <n v="5"/>
    <n v="-0.13999999999999968"/>
    <n v="-2.0999999999999953E-2"/>
  </r>
  <r>
    <x v="3083"/>
    <d v="2018-11-14T00:00:00"/>
    <d v="2018-11-19T00:00:00"/>
    <x v="0"/>
    <x v="1"/>
    <x v="2"/>
    <s v="Frank Olsen"/>
    <s v="Home Office"/>
    <s v="New York City"/>
    <x v="5"/>
    <n v="10035"/>
    <s v="East"/>
    <s v="OFF-BI-10003669"/>
    <x v="2"/>
    <s v="Binders"/>
    <n v="8.64"/>
    <n v="18"/>
    <n v="-9.36"/>
    <n v="-1.4039999999999999"/>
  </r>
  <r>
    <x v="1961"/>
    <d v="2018-09-10T00:00:00"/>
    <d v="2018-09-15T00:00:00"/>
    <x v="0"/>
    <x v="0"/>
    <x v="3"/>
    <s v="Robert Waldorf"/>
    <s v="Home Office"/>
    <s v="Springfield"/>
    <x v="20"/>
    <n v="65807"/>
    <s v="Central"/>
    <s v="OFF-BI-10003669"/>
    <x v="2"/>
    <s v="Binders"/>
    <n v="16.2"/>
    <n v="18"/>
    <n v="-1.8000000000000007"/>
    <n v="-0.27000000000000007"/>
  </r>
  <r>
    <x v="63"/>
    <d v="2015-01-19T00:00:00"/>
    <d v="2015-01-20T00:00:00"/>
    <x v="1"/>
    <x v="6"/>
    <x v="0"/>
    <s v="Toby Swindell"/>
    <s v="Home Office"/>
    <s v="Scottsdale"/>
    <x v="18"/>
    <n v="85254"/>
    <s v="West"/>
    <s v="OFF-BI-10003676"/>
    <x v="2"/>
    <s v="Binders"/>
    <n v="32.340000000000003"/>
    <n v="50"/>
    <n v="-17.659999999999997"/>
    <n v="-2.6489999999999996"/>
  </r>
  <r>
    <x v="3084"/>
    <d v="2015-02-04T00:00:00"/>
    <d v="2015-02-08T00:00:00"/>
    <x v="1"/>
    <x v="11"/>
    <x v="3"/>
    <s v="Mark Haberlin"/>
    <s v="Home Office"/>
    <s v="Escondido"/>
    <x v="1"/>
    <n v="92025"/>
    <s v="West"/>
    <s v="OFF-BI-10003676"/>
    <x v="2"/>
    <s v="Binders"/>
    <n v="17.248000000000001"/>
    <n v="50"/>
    <n v="-32.751999999999995"/>
    <n v="-4.9127999999999989"/>
  </r>
  <r>
    <x v="3085"/>
    <d v="2017-03-08T00:00:00"/>
    <d v="2017-03-08T00:00:00"/>
    <x v="3"/>
    <x v="5"/>
    <x v="1"/>
    <s v="Patrick Gardner"/>
    <s v="Corporate"/>
    <s v="Glendale"/>
    <x v="18"/>
    <n v="85301"/>
    <s v="West"/>
    <s v="OFF-BI-10003676"/>
    <x v="2"/>
    <s v="Binders"/>
    <n v="9.702"/>
    <n v="9.702"/>
    <n v="0"/>
    <n v="0"/>
  </r>
  <r>
    <x v="65"/>
    <d v="2018-10-02T00:00:00"/>
    <d v="2018-10-08T00:00:00"/>
    <x v="0"/>
    <x v="9"/>
    <x v="2"/>
    <s v="Juliana Krohn"/>
    <s v="Home Office"/>
    <s v="Springfield"/>
    <x v="23"/>
    <n v="97477"/>
    <s v="West"/>
    <s v="OFF-BI-10003676"/>
    <x v="2"/>
    <s v="Binders"/>
    <n v="22.638000000000002"/>
    <n v="18"/>
    <n v="4.6380000000000017"/>
    <n v="0.69570000000000021"/>
  </r>
  <r>
    <x v="3086"/>
    <d v="2015-11-28T00:00:00"/>
    <d v="2015-11-30T00:00:00"/>
    <x v="1"/>
    <x v="1"/>
    <x v="3"/>
    <s v="Mary O'Rourke"/>
    <s v="Home Office"/>
    <s v="Freeport"/>
    <x v="5"/>
    <n v="11520"/>
    <s v="East"/>
    <s v="OFF-BI-10003676"/>
    <x v="2"/>
    <s v="Binders"/>
    <n v="17.248000000000001"/>
    <n v="18"/>
    <n v="-0.75199999999999889"/>
    <n v="-0.11279999999999983"/>
  </r>
  <r>
    <x v="904"/>
    <d v="2017-01-25T00:00:00"/>
    <d v="2017-01-28T00:00:00"/>
    <x v="3"/>
    <x v="6"/>
    <x v="3"/>
    <s v="Jonathan Doherty"/>
    <s v="Corporate"/>
    <s v="New York City"/>
    <x v="5"/>
    <n v="10024"/>
    <s v="East"/>
    <s v="OFF-BI-10003676"/>
    <x v="2"/>
    <s v="Binders"/>
    <n v="43.12"/>
    <n v="43.12"/>
    <n v="0"/>
    <n v="0"/>
  </r>
  <r>
    <x v="3087"/>
    <d v="2015-10-17T00:00:00"/>
    <d v="2015-10-22T00:00:00"/>
    <x v="1"/>
    <x v="9"/>
    <x v="3"/>
    <s v="Tracy Blumstein"/>
    <s v="Home Office"/>
    <s v="Beaumont"/>
    <x v="13"/>
    <n v="77705"/>
    <s v="Central"/>
    <s v="OFF-BI-10003676"/>
    <x v="2"/>
    <s v="Binders"/>
    <n v="10.78"/>
    <n v="18"/>
    <n v="-7.2200000000000006"/>
    <n v="-1.083"/>
  </r>
  <r>
    <x v="3088"/>
    <d v="2016-01-04T00:00:00"/>
    <d v="2016-01-10T00:00:00"/>
    <x v="2"/>
    <x v="6"/>
    <x v="2"/>
    <s v="Chris Selesnick"/>
    <s v="Corporate"/>
    <s v="Woodbury"/>
    <x v="37"/>
    <n v="55125"/>
    <s v="Central"/>
    <s v="OFF-BI-10003676"/>
    <x v="2"/>
    <s v="Binders"/>
    <n v="32.340000000000003"/>
    <n v="32.340000000000003"/>
    <n v="0"/>
    <n v="0"/>
  </r>
  <r>
    <x v="239"/>
    <d v="2016-04-18T00:00:00"/>
    <d v="2016-04-22T00:00:00"/>
    <x v="2"/>
    <x v="8"/>
    <x v="3"/>
    <s v="Michael Paige"/>
    <s v="Home Office"/>
    <s v="Mcallen"/>
    <x v="13"/>
    <n v="78501"/>
    <s v="Central"/>
    <s v="OFF-BI-10003676"/>
    <x v="2"/>
    <s v="Binders"/>
    <n v="4.3120000000000003"/>
    <n v="5"/>
    <n v="-0.68799999999999972"/>
    <n v="-0.10319999999999996"/>
  </r>
  <r>
    <x v="3089"/>
    <d v="2017-08-22T00:00:00"/>
    <d v="2017-08-26T00:00:00"/>
    <x v="3"/>
    <x v="7"/>
    <x v="2"/>
    <s v="Dorothy Dickinson"/>
    <s v="Home Office"/>
    <s v="Houston"/>
    <x v="13"/>
    <n v="77041"/>
    <s v="Central"/>
    <s v="OFF-BI-10003676"/>
    <x v="1"/>
    <s v="Binders"/>
    <n v="4.3120000000000003"/>
    <n v="5"/>
    <n v="-0.68799999999999972"/>
    <n v="-0.10319999999999996"/>
  </r>
  <r>
    <x v="805"/>
    <d v="2017-11-19T00:00:00"/>
    <d v="2017-11-24T00:00:00"/>
    <x v="3"/>
    <x v="1"/>
    <x v="2"/>
    <s v="Eric Hoffmann"/>
    <s v="Home Office"/>
    <s v="Houston"/>
    <x v="13"/>
    <n v="77041"/>
    <s v="Central"/>
    <s v="OFF-BI-10003676"/>
    <x v="2"/>
    <s v="Binders"/>
    <n v="10.78"/>
    <n v="18"/>
    <n v="-7.2200000000000006"/>
    <n v="-1.083"/>
  </r>
  <r>
    <x v="3090"/>
    <d v="2018-06-01T00:00:00"/>
    <d v="2018-06-05T00:00:00"/>
    <x v="0"/>
    <x v="4"/>
    <x v="2"/>
    <s v="Cynthia Voltz"/>
    <s v="Home Office"/>
    <s v="Fremont"/>
    <x v="42"/>
    <n v="68025"/>
    <s v="Central"/>
    <s v="OFF-BI-10003676"/>
    <x v="2"/>
    <s v="Binders"/>
    <n v="53.9"/>
    <n v="53.9"/>
    <n v="0"/>
    <n v="0"/>
  </r>
  <r>
    <x v="3091"/>
    <d v="2015-05-06T00:00:00"/>
    <d v="2015-05-10T00:00:00"/>
    <x v="1"/>
    <x v="2"/>
    <x v="2"/>
    <s v="Harold Pawlan"/>
    <s v="Home Office"/>
    <s v="Los Angeles"/>
    <x v="1"/>
    <n v="90049"/>
    <s v="West"/>
    <s v="OFF-BI-10003684"/>
    <x v="2"/>
    <s v="Binders"/>
    <n v="140.73599999999999"/>
    <n v="140.73599999999999"/>
    <n v="0"/>
    <n v="0"/>
  </r>
  <r>
    <x v="3092"/>
    <d v="2015-11-07T00:00:00"/>
    <d v="2015-11-12T00:00:00"/>
    <x v="1"/>
    <x v="1"/>
    <x v="2"/>
    <s v="Lena Hernandez"/>
    <s v="Home Office"/>
    <s v="San Francisco"/>
    <x v="1"/>
    <n v="94110"/>
    <s v="West"/>
    <s v="OFF-BI-10003684"/>
    <x v="2"/>
    <s v="Binders"/>
    <n v="123.14400000000001"/>
    <n v="123.14400000000001"/>
    <n v="0"/>
    <n v="0"/>
  </r>
  <r>
    <x v="3093"/>
    <d v="2015-05-30T00:00:00"/>
    <d v="2015-06-06T00:00:00"/>
    <x v="1"/>
    <x v="2"/>
    <x v="2"/>
    <s v="James Galang"/>
    <s v="Consumer"/>
    <s v="New York City"/>
    <x v="5"/>
    <n v="10024"/>
    <s v="East"/>
    <s v="OFF-BI-10003684"/>
    <x v="2"/>
    <s v="Binders"/>
    <n v="70.367999999999995"/>
    <n v="70.367999999999995"/>
    <n v="0"/>
    <n v="0"/>
  </r>
  <r>
    <x v="969"/>
    <d v="2015-11-05T00:00:00"/>
    <d v="2015-11-10T00:00:00"/>
    <x v="1"/>
    <x v="1"/>
    <x v="2"/>
    <s v="Maribeth Dona"/>
    <s v="Home Office"/>
    <s v="Philadelphia"/>
    <x v="12"/>
    <n v="19143"/>
    <s v="East"/>
    <s v="OFF-BI-10003684"/>
    <x v="2"/>
    <s v="Binders"/>
    <n v="13.194000000000001"/>
    <n v="13.194000000000001"/>
    <n v="0"/>
    <n v="0"/>
  </r>
  <r>
    <x v="1409"/>
    <d v="2018-05-03T00:00:00"/>
    <d v="2018-05-08T00:00:00"/>
    <x v="0"/>
    <x v="2"/>
    <x v="2"/>
    <s v="Bill Overfelt"/>
    <s v="Corporate"/>
    <s v="Philadelphia"/>
    <x v="12"/>
    <n v="19134"/>
    <s v="East"/>
    <s v="OFF-BI-10003684"/>
    <x v="2"/>
    <s v="Binders"/>
    <n v="26.388000000000002"/>
    <n v="26.388000000000002"/>
    <n v="0"/>
    <n v="0"/>
  </r>
  <r>
    <x v="140"/>
    <d v="2018-12-30T00:00:00"/>
    <d v="2019-01-03T00:00:00"/>
    <x v="0"/>
    <x v="3"/>
    <x v="2"/>
    <s v="Patrick O'Donnell"/>
    <s v="Home Office"/>
    <s v="New York City"/>
    <x v="5"/>
    <n v="10009"/>
    <s v="East"/>
    <s v="OFF-BI-10003684"/>
    <x v="2"/>
    <s v="Binders"/>
    <n v="52.776000000000003"/>
    <n v="52.776000000000003"/>
    <n v="0"/>
    <n v="0"/>
  </r>
  <r>
    <x v="892"/>
    <d v="2016-05-08T00:00:00"/>
    <d v="2016-05-12T00:00:00"/>
    <x v="2"/>
    <x v="2"/>
    <x v="2"/>
    <s v="Daniel Lacy"/>
    <s v="Corporate"/>
    <s v="Minneapolis"/>
    <x v="37"/>
    <n v="55407"/>
    <s v="Central"/>
    <s v="OFF-BI-10003684"/>
    <x v="2"/>
    <s v="Binders"/>
    <n v="43.98"/>
    <n v="43.98"/>
    <n v="0"/>
    <n v="0"/>
  </r>
  <r>
    <x v="3094"/>
    <d v="2018-11-14T00:00:00"/>
    <d v="2018-11-16T00:00:00"/>
    <x v="0"/>
    <x v="1"/>
    <x v="3"/>
    <s v="Toby Carlisle"/>
    <s v="Home Office"/>
    <s v="Houston"/>
    <x v="13"/>
    <n v="77095"/>
    <s v="Central"/>
    <s v="OFF-BI-10003684"/>
    <x v="2"/>
    <s v="Binders"/>
    <n v="21.99"/>
    <n v="18"/>
    <n v="3.9899999999999984"/>
    <n v="0.5984999999999997"/>
  </r>
  <r>
    <x v="2195"/>
    <d v="2018-12-25T00:00:00"/>
    <d v="2019-01-01T00:00:00"/>
    <x v="0"/>
    <x v="3"/>
    <x v="2"/>
    <s v="Guy Armstrong"/>
    <s v="Home Office"/>
    <s v="Dallas"/>
    <x v="13"/>
    <n v="75081"/>
    <s v="Central"/>
    <s v="OFF-BI-10003684"/>
    <x v="2"/>
    <s v="Binders"/>
    <n v="39.582000000000001"/>
    <n v="39.582000000000001"/>
    <n v="0"/>
    <n v="0"/>
  </r>
  <r>
    <x v="1068"/>
    <d v="2017-12-22T00:00:00"/>
    <d v="2017-12-28T00:00:00"/>
    <x v="3"/>
    <x v="3"/>
    <x v="2"/>
    <s v="Sue Ann Reed"/>
    <s v="Home Office"/>
    <s v="Redmond"/>
    <x v="23"/>
    <n v="97756"/>
    <s v="West"/>
    <s v="OFF-BI-10003694"/>
    <x v="2"/>
    <s v="Binders"/>
    <n v="31.32"/>
    <n v="31.32"/>
    <n v="0"/>
    <n v="0"/>
  </r>
  <r>
    <x v="3095"/>
    <d v="2017-07-25T00:00:00"/>
    <d v="2017-07-26T00:00:00"/>
    <x v="3"/>
    <x v="10"/>
    <x v="0"/>
    <s v="Katherine Murray"/>
    <s v="Corporate"/>
    <s v="Arlington"/>
    <x v="17"/>
    <n v="22204"/>
    <s v="South"/>
    <s v="OFF-BI-10003694"/>
    <x v="2"/>
    <s v="Binders"/>
    <n v="10.44"/>
    <n v="10.44"/>
    <n v="0"/>
    <n v="0"/>
  </r>
  <r>
    <x v="2598"/>
    <d v="2018-01-02T00:00:00"/>
    <d v="2018-01-04T00:00:00"/>
    <x v="0"/>
    <x v="6"/>
    <x v="0"/>
    <s v="Aaron Smayling"/>
    <s v="Home Office"/>
    <s v="Jacksonville"/>
    <x v="9"/>
    <n v="28540"/>
    <s v="South"/>
    <s v="OFF-BI-10003694"/>
    <x v="2"/>
    <s v="Binders"/>
    <n v="15.66"/>
    <n v="80"/>
    <n v="-64.34"/>
    <n v="-9.6509999999999998"/>
  </r>
  <r>
    <x v="1690"/>
    <d v="2015-07-19T00:00:00"/>
    <d v="2015-07-24T00:00:00"/>
    <x v="1"/>
    <x v="10"/>
    <x v="2"/>
    <s v="Christine Abelman"/>
    <s v="Home Office"/>
    <s v="Bristol"/>
    <x v="25"/>
    <n v="6010"/>
    <s v="East"/>
    <s v="OFF-BI-10003694"/>
    <x v="2"/>
    <s v="Binders"/>
    <n v="20.88"/>
    <n v="18"/>
    <n v="2.879999999999999"/>
    <n v="0.43199999999999983"/>
  </r>
  <r>
    <x v="3096"/>
    <d v="2016-08-22T00:00:00"/>
    <d v="2016-08-25T00:00:00"/>
    <x v="2"/>
    <x v="7"/>
    <x v="0"/>
    <s v="Dave Poirier"/>
    <s v="Corporate"/>
    <s v="New York City"/>
    <x v="5"/>
    <n v="10035"/>
    <s v="East"/>
    <s v="OFF-BI-10003694"/>
    <x v="2"/>
    <s v="Binders"/>
    <n v="50.112000000000002"/>
    <n v="50.112000000000002"/>
    <n v="0"/>
    <n v="0"/>
  </r>
  <r>
    <x v="2976"/>
    <d v="2018-05-04T00:00:00"/>
    <d v="2018-05-10T00:00:00"/>
    <x v="0"/>
    <x v="2"/>
    <x v="2"/>
    <s v="Muhammed Yedwab"/>
    <s v="Home Office"/>
    <s v="Philadelphia"/>
    <x v="12"/>
    <n v="19140"/>
    <s v="East"/>
    <s v="OFF-BI-10003694"/>
    <x v="2"/>
    <s v="Binders"/>
    <n v="9.3960000000000008"/>
    <n v="18"/>
    <n v="-8.6039999999999992"/>
    <n v="-1.2905999999999997"/>
  </r>
  <r>
    <x v="3097"/>
    <d v="2016-06-13T00:00:00"/>
    <d v="2016-06-14T00:00:00"/>
    <x v="2"/>
    <x v="4"/>
    <x v="0"/>
    <s v="Jennifer Jackson"/>
    <s v="Home Office"/>
    <s v="Los Angeles"/>
    <x v="1"/>
    <n v="90004"/>
    <s v="West"/>
    <s v="OFF-BI-10003707"/>
    <x v="2"/>
    <s v="Binders"/>
    <n v="36.624000000000002"/>
    <n v="36.624000000000002"/>
    <n v="0"/>
    <n v="0"/>
  </r>
  <r>
    <x v="1491"/>
    <d v="2016-06-18T00:00:00"/>
    <d v="2016-06-23T00:00:00"/>
    <x v="2"/>
    <x v="4"/>
    <x v="2"/>
    <s v="Skye Norling"/>
    <s v="Home Office"/>
    <s v="Peoria"/>
    <x v="18"/>
    <n v="85345"/>
    <s v="West"/>
    <s v="OFF-BI-10003707"/>
    <x v="2"/>
    <s v="Binders"/>
    <n v="9.1560000000000006"/>
    <n v="100"/>
    <n v="-90.843999999999994"/>
    <n v="-13.626599999999998"/>
  </r>
  <r>
    <x v="234"/>
    <d v="2017-04-12T00:00:00"/>
    <d v="2017-04-14T00:00:00"/>
    <x v="3"/>
    <x v="8"/>
    <x v="0"/>
    <s v="Jason Fortune-"/>
    <s v="Home Office"/>
    <s v="Los Angeles"/>
    <x v="1"/>
    <n v="90036"/>
    <s v="West"/>
    <s v="OFF-BI-10003707"/>
    <x v="2"/>
    <s v="Binders"/>
    <n v="36.624000000000002"/>
    <n v="36.624000000000002"/>
    <n v="0"/>
    <n v="0"/>
  </r>
  <r>
    <x v="146"/>
    <d v="2018-12-02T00:00:00"/>
    <d v="2018-12-06T00:00:00"/>
    <x v="0"/>
    <x v="3"/>
    <x v="2"/>
    <s v="Bill Stewart"/>
    <s v="Home Office"/>
    <s v="Denver"/>
    <x v="7"/>
    <n v="80219"/>
    <s v="West"/>
    <s v="OFF-BI-10003707"/>
    <x v="2"/>
    <s v="Binders"/>
    <n v="36.624000000000002"/>
    <n v="36.624000000000002"/>
    <n v="0"/>
    <n v="0"/>
  </r>
  <r>
    <x v="2666"/>
    <d v="2016-12-31T00:00:00"/>
    <d v="2017-01-03T00:00:00"/>
    <x v="2"/>
    <x v="3"/>
    <x v="3"/>
    <s v="Karen Carlisle"/>
    <s v="Home Office"/>
    <s v="Henderson"/>
    <x v="21"/>
    <n v="42420"/>
    <s v="South"/>
    <s v="OFF-BI-10003707"/>
    <x v="2"/>
    <s v="Binders"/>
    <n v="76.3"/>
    <n v="76.3"/>
    <n v="0"/>
    <n v="0"/>
  </r>
  <r>
    <x v="2357"/>
    <d v="2016-06-07T00:00:00"/>
    <d v="2016-06-11T00:00:00"/>
    <x v="2"/>
    <x v="4"/>
    <x v="2"/>
    <s v="Harold Dahlen"/>
    <s v="Home Office"/>
    <s v="Philadelphia"/>
    <x v="12"/>
    <n v="19143"/>
    <s v="East"/>
    <s v="OFF-BI-10003707"/>
    <x v="2"/>
    <s v="Binders"/>
    <n v="18.312000000000001"/>
    <n v="18"/>
    <n v="0.31200000000000117"/>
    <n v="4.6800000000000175E-2"/>
  </r>
  <r>
    <x v="2589"/>
    <d v="2016-11-26T00:00:00"/>
    <d v="2016-11-30T00:00:00"/>
    <x v="2"/>
    <x v="1"/>
    <x v="2"/>
    <s v="Guy Phonely"/>
    <s v="Home Office"/>
    <s v="Leominster"/>
    <x v="26"/>
    <n v="1453"/>
    <s v="East"/>
    <s v="OFF-BI-10003707"/>
    <x v="2"/>
    <s v="Binders"/>
    <n v="61.04"/>
    <n v="61.04"/>
    <n v="0"/>
    <n v="0"/>
  </r>
  <r>
    <x v="3098"/>
    <d v="2018-09-12T00:00:00"/>
    <d v="2018-09-15T00:00:00"/>
    <x v="0"/>
    <x v="0"/>
    <x v="0"/>
    <s v="Don Jones"/>
    <s v="Corporate"/>
    <s v="Woonsocket"/>
    <x v="4"/>
    <n v="2895"/>
    <s v="East"/>
    <s v="OFF-BI-10003707"/>
    <x v="2"/>
    <s v="Binders"/>
    <n v="45.78"/>
    <n v="45.78"/>
    <n v="0"/>
    <n v="0"/>
  </r>
  <r>
    <x v="471"/>
    <d v="2018-09-14T00:00:00"/>
    <d v="2018-09-15T00:00:00"/>
    <x v="0"/>
    <x v="0"/>
    <x v="0"/>
    <s v="Pamela Stobb"/>
    <s v="Home Office"/>
    <s v="Philadelphia"/>
    <x v="12"/>
    <n v="19140"/>
    <s v="East"/>
    <s v="OFF-BI-10003707"/>
    <x v="2"/>
    <s v="Binders"/>
    <n v="18.312000000000001"/>
    <n v="18"/>
    <n v="0.31200000000000117"/>
    <n v="4.6800000000000175E-2"/>
  </r>
  <r>
    <x v="3099"/>
    <d v="2016-04-02T00:00:00"/>
    <d v="2016-04-07T00:00:00"/>
    <x v="2"/>
    <x v="8"/>
    <x v="2"/>
    <s v="Cari Sayre"/>
    <s v="Home Office"/>
    <s v="Houston"/>
    <x v="13"/>
    <n v="77070"/>
    <s v="Central"/>
    <s v="OFF-BI-10003707"/>
    <x v="2"/>
    <s v="Binders"/>
    <n v="9.1560000000000006"/>
    <n v="18"/>
    <n v="-8.8439999999999994"/>
    <n v="-1.3265999999999998"/>
  </r>
  <r>
    <x v="1642"/>
    <d v="2018-11-23T00:00:00"/>
    <d v="2018-11-26T00:00:00"/>
    <x v="0"/>
    <x v="1"/>
    <x v="0"/>
    <s v="Jennifer Patt"/>
    <s v="Home Office"/>
    <s v="Dallas"/>
    <x v="13"/>
    <n v="75220"/>
    <s v="Central"/>
    <s v="OFF-BI-10003707"/>
    <x v="2"/>
    <s v="Binders"/>
    <n v="6.1040000000000001"/>
    <n v="5"/>
    <n v="1.1040000000000001"/>
    <n v="0.1656"/>
  </r>
  <r>
    <x v="2982"/>
    <d v="2016-10-31T00:00:00"/>
    <d v="2016-11-04T00:00:00"/>
    <x v="2"/>
    <x v="9"/>
    <x v="3"/>
    <s v="Damala Kotsonis"/>
    <s v="Home Office"/>
    <s v="Salinas"/>
    <x v="1"/>
    <n v="93905"/>
    <s v="West"/>
    <s v="OFF-BI-10003708"/>
    <x v="2"/>
    <s v="Binders"/>
    <n v="29.8"/>
    <n v="29.8"/>
    <n v="0"/>
    <n v="0"/>
  </r>
  <r>
    <x v="3100"/>
    <d v="2018-07-11T00:00:00"/>
    <d v="2018-07-16T00:00:00"/>
    <x v="0"/>
    <x v="10"/>
    <x v="2"/>
    <s v="Tom Stivers"/>
    <s v="Corporate"/>
    <s v="San Diego"/>
    <x v="1"/>
    <n v="92105"/>
    <s v="West"/>
    <s v="OFF-BI-10003708"/>
    <x v="2"/>
    <s v="Binders"/>
    <n v="29.8"/>
    <n v="29.8"/>
    <n v="0"/>
    <n v="0"/>
  </r>
  <r>
    <x v="1464"/>
    <d v="2017-03-29T00:00:00"/>
    <d v="2017-04-02T00:00:00"/>
    <x v="3"/>
    <x v="5"/>
    <x v="2"/>
    <s v="Janet Martin"/>
    <s v="Corporate"/>
    <s v="New York City"/>
    <x v="5"/>
    <n v="10009"/>
    <s v="East"/>
    <s v="OFF-BI-10003708"/>
    <x v="2"/>
    <s v="Binders"/>
    <n v="29.8"/>
    <n v="29.8"/>
    <n v="0"/>
    <n v="0"/>
  </r>
  <r>
    <x v="3101"/>
    <d v="2018-12-24T00:00:00"/>
    <d v="2018-12-29T00:00:00"/>
    <x v="0"/>
    <x v="3"/>
    <x v="2"/>
    <s v="Andy Reiter"/>
    <s v="Home Office"/>
    <s v="New York City"/>
    <x v="5"/>
    <n v="10024"/>
    <s v="East"/>
    <s v="OFF-BI-10003708"/>
    <x v="2"/>
    <s v="Binders"/>
    <n v="17.88"/>
    <n v="18"/>
    <n v="-0.12000000000000099"/>
    <n v="-1.8000000000000148E-2"/>
  </r>
  <r>
    <x v="1475"/>
    <d v="2015-01-07T00:00:00"/>
    <d v="2015-01-12T00:00:00"/>
    <x v="1"/>
    <x v="6"/>
    <x v="2"/>
    <s v="Vivek Sundaresam"/>
    <s v="Consumer"/>
    <s v="Huntsville"/>
    <x v="13"/>
    <n v="77340"/>
    <s v="Central"/>
    <s v="OFF-BI-10003708"/>
    <x v="2"/>
    <s v="Binders"/>
    <n v="10.43"/>
    <n v="10.43"/>
    <n v="0"/>
    <n v="0"/>
  </r>
  <r>
    <x v="2663"/>
    <d v="2016-09-05T00:00:00"/>
    <d v="2016-09-11T00:00:00"/>
    <x v="2"/>
    <x v="0"/>
    <x v="2"/>
    <s v="Cathy Armstrong"/>
    <s v="Home Office"/>
    <s v="Houston"/>
    <x v="13"/>
    <n v="77036"/>
    <s v="Central"/>
    <s v="OFF-BI-10003708"/>
    <x v="2"/>
    <s v="Binders"/>
    <n v="4.47"/>
    <n v="5"/>
    <n v="-0.53000000000000025"/>
    <n v="-7.9500000000000029E-2"/>
  </r>
  <r>
    <x v="3102"/>
    <d v="2017-04-09T00:00:00"/>
    <d v="2017-04-13T00:00:00"/>
    <x v="3"/>
    <x v="8"/>
    <x v="2"/>
    <s v="Edward Becker"/>
    <s v="Home Office"/>
    <s v="Seattle"/>
    <x v="6"/>
    <n v="98103"/>
    <s v="West"/>
    <s v="OFF-BI-10003712"/>
    <x v="2"/>
    <s v="Binders"/>
    <n v="35.351999999999997"/>
    <n v="35.351999999999997"/>
    <n v="0"/>
    <n v="0"/>
  </r>
  <r>
    <x v="3103"/>
    <d v="2017-08-17T00:00:00"/>
    <d v="2017-08-21T00:00:00"/>
    <x v="3"/>
    <x v="7"/>
    <x v="2"/>
    <s v="Neoma Murray"/>
    <s v="Home Office"/>
    <s v="Seattle"/>
    <x v="6"/>
    <n v="98105"/>
    <s v="West"/>
    <s v="OFF-BI-10003712"/>
    <x v="2"/>
    <s v="Binders"/>
    <n v="15.712"/>
    <n v="18"/>
    <n v="-2.2880000000000003"/>
    <n v="-0.34320000000000001"/>
  </r>
  <r>
    <x v="132"/>
    <d v="2018-09-17T00:00:00"/>
    <d v="2018-09-21T00:00:00"/>
    <x v="0"/>
    <x v="0"/>
    <x v="3"/>
    <s v="Alan Schoenberger"/>
    <s v="Home Office"/>
    <s v="Provo"/>
    <x v="28"/>
    <n v="84604"/>
    <s v="West"/>
    <s v="OFF-BI-10003712"/>
    <x v="2"/>
    <s v="Binders"/>
    <n v="11.784000000000001"/>
    <n v="11.784000000000001"/>
    <n v="0"/>
    <n v="0"/>
  </r>
  <r>
    <x v="3104"/>
    <d v="2016-11-22T00:00:00"/>
    <d v="2016-11-27T00:00:00"/>
    <x v="2"/>
    <x v="1"/>
    <x v="2"/>
    <s v="Marc Crier"/>
    <s v="Home Office"/>
    <s v="Memphis"/>
    <x v="24"/>
    <n v="38109"/>
    <s v="South"/>
    <s v="OFF-BI-10003712"/>
    <x v="2"/>
    <s v="Binders"/>
    <n v="2.9460000000000002"/>
    <n v="5"/>
    <n v="-2.0539999999999998"/>
    <n v="-0.30809999999999998"/>
  </r>
  <r>
    <x v="1557"/>
    <d v="2017-12-09T00:00:00"/>
    <d v="2017-12-14T00:00:00"/>
    <x v="3"/>
    <x v="3"/>
    <x v="3"/>
    <s v="Damala Kotsonis"/>
    <s v="Home Office"/>
    <s v="Franklin"/>
    <x v="24"/>
    <n v="37064"/>
    <s v="South"/>
    <s v="OFF-BI-10003712"/>
    <x v="2"/>
    <s v="Binders"/>
    <n v="2.9460000000000002"/>
    <n v="5"/>
    <n v="-2.0539999999999998"/>
    <n v="-0.30809999999999998"/>
  </r>
  <r>
    <x v="1335"/>
    <d v="2018-04-10T00:00:00"/>
    <d v="2018-04-14T00:00:00"/>
    <x v="0"/>
    <x v="8"/>
    <x v="3"/>
    <s v="Mitch Gastineau"/>
    <s v="Home Office"/>
    <s v="Jacksonville"/>
    <x v="8"/>
    <n v="32216"/>
    <s v="South"/>
    <s v="OFF-BI-10003712"/>
    <x v="2"/>
    <s v="Binders"/>
    <n v="4.4189999999999996"/>
    <n v="5"/>
    <n v="-0.58100000000000041"/>
    <n v="-8.7150000000000061E-2"/>
  </r>
  <r>
    <x v="3105"/>
    <d v="2015-09-17T00:00:00"/>
    <d v="2015-09-21T00:00:00"/>
    <x v="1"/>
    <x v="0"/>
    <x v="2"/>
    <s v="Anthony Garverick"/>
    <s v="Home Office"/>
    <s v="Philadelphia"/>
    <x v="12"/>
    <n v="19120"/>
    <s v="East"/>
    <s v="OFF-BI-10003712"/>
    <x v="2"/>
    <s v="Binders"/>
    <n v="5.8920000000000003"/>
    <n v="5"/>
    <n v="0.89200000000000035"/>
    <n v="0.13380000000000006"/>
  </r>
  <r>
    <x v="2629"/>
    <d v="2015-11-03T00:00:00"/>
    <d v="2015-11-07T00:00:00"/>
    <x v="1"/>
    <x v="1"/>
    <x v="2"/>
    <s v="Speros Goranitis"/>
    <s v="Home Office"/>
    <s v="New York City"/>
    <x v="5"/>
    <n v="10009"/>
    <s v="East"/>
    <s v="OFF-BI-10003712"/>
    <x v="2"/>
    <s v="Binders"/>
    <n v="7.8559999999999999"/>
    <n v="18"/>
    <n v="-10.144"/>
    <n v="-1.5216000000000001"/>
  </r>
  <r>
    <x v="3106"/>
    <d v="2016-09-25T00:00:00"/>
    <d v="2016-09-25T00:00:00"/>
    <x v="2"/>
    <x v="0"/>
    <x v="1"/>
    <s v="Bryan Mills"/>
    <s v="Home Office"/>
    <s v="Philadelphia"/>
    <x v="12"/>
    <n v="19143"/>
    <s v="East"/>
    <s v="OFF-BI-10003712"/>
    <x v="2"/>
    <s v="Binders"/>
    <n v="2.9460000000000002"/>
    <n v="5"/>
    <n v="-2.0539999999999998"/>
    <n v="-0.30809999999999998"/>
  </r>
  <r>
    <x v="2250"/>
    <d v="2017-10-02T00:00:00"/>
    <d v="2017-10-09T00:00:00"/>
    <x v="3"/>
    <x v="9"/>
    <x v="2"/>
    <s v="Tamara Chand"/>
    <s v="Home Office"/>
    <s v="Lafayette"/>
    <x v="33"/>
    <n v="47905"/>
    <s v="Central"/>
    <s v="OFF-BI-10003712"/>
    <x v="2"/>
    <s v="Binders"/>
    <n v="34.369999999999997"/>
    <n v="34.369999999999997"/>
    <n v="0"/>
    <n v="0"/>
  </r>
  <r>
    <x v="2928"/>
    <d v="2018-05-18T00:00:00"/>
    <d v="2018-05-23T00:00:00"/>
    <x v="0"/>
    <x v="2"/>
    <x v="2"/>
    <s v="Susan Gilcrest"/>
    <s v="Home Office"/>
    <s v="Mcallen"/>
    <x v="13"/>
    <n v="78501"/>
    <s v="Central"/>
    <s v="OFF-BI-10003712"/>
    <x v="2"/>
    <s v="Binders"/>
    <n v="6.8739999999999997"/>
    <n v="5"/>
    <n v="1.8739999999999997"/>
    <n v="0.28109999999999996"/>
  </r>
  <r>
    <x v="1164"/>
    <d v="2018-11-02T00:00:00"/>
    <d v="2018-11-04T00:00:00"/>
    <x v="0"/>
    <x v="1"/>
    <x v="3"/>
    <s v="Nancy Lomonaco"/>
    <s v="Home Office"/>
    <s v="Danville"/>
    <x v="1"/>
    <n v="94526"/>
    <s v="West"/>
    <s v="OFF-BI-10003718"/>
    <x v="2"/>
    <s v="Binders"/>
    <n v="590.35199999999998"/>
    <n v="590.35199999999998"/>
    <n v="0"/>
    <n v="0"/>
  </r>
  <r>
    <x v="3107"/>
    <d v="2016-12-03T00:00:00"/>
    <d v="2016-12-07T00:00:00"/>
    <x v="2"/>
    <x v="3"/>
    <x v="2"/>
    <s v="Bill Stewart"/>
    <s v="Home Office"/>
    <s v="New York City"/>
    <x v="5"/>
    <n v="10011"/>
    <s v="East"/>
    <s v="OFF-BI-10003718"/>
    <x v="2"/>
    <s v="Binders"/>
    <n v="590.35199999999998"/>
    <n v="590.35199999999998"/>
    <n v="0"/>
    <n v="0"/>
  </r>
  <r>
    <x v="3108"/>
    <d v="2016-07-10T00:00:00"/>
    <d v="2016-07-14T00:00:00"/>
    <x v="2"/>
    <x v="10"/>
    <x v="2"/>
    <s v="Mike Vittorini"/>
    <s v="Corporate"/>
    <s v="San Bernardino"/>
    <x v="1"/>
    <n v="92404"/>
    <s v="West"/>
    <s v="OFF-BI-10003719"/>
    <x v="2"/>
    <s v="Binders"/>
    <n v="39.92"/>
    <n v="39.92"/>
    <n v="0"/>
    <n v="0"/>
  </r>
  <r>
    <x v="786"/>
    <d v="2017-10-28T00:00:00"/>
    <d v="2017-10-28T00:00:00"/>
    <x v="3"/>
    <x v="9"/>
    <x v="1"/>
    <s v="Patrick Gardner"/>
    <s v="Home Office"/>
    <s v="Boynton Beach"/>
    <x v="8"/>
    <n v="33437"/>
    <s v="South"/>
    <s v="OFF-BI-10003719"/>
    <x v="2"/>
    <s v="Binders"/>
    <n v="37.424999999999997"/>
    <n v="37.424999999999997"/>
    <n v="0"/>
    <n v="0"/>
  </r>
  <r>
    <x v="3109"/>
    <d v="2018-10-16T00:00:00"/>
    <d v="2018-10-21T00:00:00"/>
    <x v="0"/>
    <x v="9"/>
    <x v="2"/>
    <s v="Bobby Odegard"/>
    <s v="Home Office"/>
    <s v="Richmond"/>
    <x v="21"/>
    <n v="40475"/>
    <s v="South"/>
    <s v="OFF-BI-10003719"/>
    <x v="2"/>
    <s v="Binders"/>
    <n v="124.75"/>
    <n v="124.75"/>
    <n v="0"/>
    <n v="0"/>
  </r>
  <r>
    <x v="3110"/>
    <d v="2015-04-06T00:00:00"/>
    <d v="2015-04-10T00:00:00"/>
    <x v="1"/>
    <x v="8"/>
    <x v="2"/>
    <s v="Guy Phonely"/>
    <s v="Corporate"/>
    <s v="Lancaster"/>
    <x v="12"/>
    <n v="17602"/>
    <s v="East"/>
    <s v="OFF-BI-10003719"/>
    <x v="2"/>
    <s v="Binders"/>
    <n v="44.91"/>
    <n v="44.91"/>
    <n v="0"/>
    <n v="0"/>
  </r>
  <r>
    <x v="3111"/>
    <d v="2015-12-05T00:00:00"/>
    <d v="2015-12-09T00:00:00"/>
    <x v="1"/>
    <x v="3"/>
    <x v="2"/>
    <s v="Erin Ashbrook"/>
    <s v="Corporate"/>
    <s v="Columbus"/>
    <x v="22"/>
    <n v="43229"/>
    <s v="East"/>
    <s v="OFF-BI-10003719"/>
    <x v="2"/>
    <s v="Binders"/>
    <n v="29.94"/>
    <n v="29.94"/>
    <n v="0"/>
    <n v="0"/>
  </r>
  <r>
    <x v="3009"/>
    <d v="2015-10-19T00:00:00"/>
    <d v="2015-10-22T00:00:00"/>
    <x v="1"/>
    <x v="9"/>
    <x v="3"/>
    <s v="Rachel Payne"/>
    <s v="Home Office"/>
    <s v="San Francisco"/>
    <x v="1"/>
    <n v="94110"/>
    <s v="West"/>
    <s v="OFF-BI-10003727"/>
    <x v="2"/>
    <s v="Binders"/>
    <n v="20.064"/>
    <n v="18"/>
    <n v="2.0640000000000001"/>
    <n v="0.30959999999999999"/>
  </r>
  <r>
    <x v="3112"/>
    <d v="2017-08-21T00:00:00"/>
    <d v="2017-08-24T00:00:00"/>
    <x v="3"/>
    <x v="7"/>
    <x v="3"/>
    <s v="Rachel Payne"/>
    <s v="Home Office"/>
    <s v="Seattle"/>
    <x v="6"/>
    <n v="98115"/>
    <s v="West"/>
    <s v="OFF-BI-10003727"/>
    <x v="2"/>
    <s v="Binders"/>
    <n v="33.44"/>
    <n v="33.44"/>
    <n v="0"/>
    <n v="0"/>
  </r>
  <r>
    <x v="3113"/>
    <d v="2017-11-12T00:00:00"/>
    <d v="2017-11-19T00:00:00"/>
    <x v="3"/>
    <x v="1"/>
    <x v="2"/>
    <s v="Maurice Satty"/>
    <s v="Home Office"/>
    <s v="Mesa"/>
    <x v="18"/>
    <n v="85204"/>
    <s v="West"/>
    <s v="OFF-BI-10003727"/>
    <x v="1"/>
    <s v="Binders"/>
    <n v="6.27"/>
    <n v="100"/>
    <n v="-93.73"/>
    <n v="-14.0595"/>
  </r>
  <r>
    <x v="2839"/>
    <d v="2017-02-21T00:00:00"/>
    <d v="2017-02-25T00:00:00"/>
    <x v="3"/>
    <x v="11"/>
    <x v="2"/>
    <s v="Lindsay Castell"/>
    <s v="Home Office"/>
    <s v="Tampa"/>
    <x v="8"/>
    <n v="33614"/>
    <s v="South"/>
    <s v="OFF-BI-10003727"/>
    <x v="1"/>
    <s v="Binders"/>
    <n v="3.762"/>
    <n v="5"/>
    <n v="-1.238"/>
    <n v="-0.1857"/>
  </r>
  <r>
    <x v="2828"/>
    <d v="2018-01-14T00:00:00"/>
    <d v="2018-01-18T00:00:00"/>
    <x v="0"/>
    <x v="6"/>
    <x v="2"/>
    <s v="Brosina Hoffman"/>
    <s v="Home Office"/>
    <s v="Johnson City"/>
    <x v="24"/>
    <n v="37604"/>
    <s v="South"/>
    <s v="OFF-BI-10003727"/>
    <x v="2"/>
    <s v="Binders"/>
    <n v="2.508"/>
    <n v="5"/>
    <n v="-2.492"/>
    <n v="-0.37379999999999997"/>
  </r>
  <r>
    <x v="993"/>
    <d v="2016-08-16T00:00:00"/>
    <d v="2016-08-20T00:00:00"/>
    <x v="2"/>
    <x v="7"/>
    <x v="2"/>
    <s v="Sung Pak"/>
    <s v="Home Office"/>
    <s v="Philadelphia"/>
    <x v="12"/>
    <n v="19134"/>
    <s v="East"/>
    <s v="OFF-BI-10003727"/>
    <x v="2"/>
    <s v="Binders"/>
    <n v="3.762"/>
    <n v="5"/>
    <n v="-1.238"/>
    <n v="-0.1857"/>
  </r>
  <r>
    <x v="2675"/>
    <d v="2016-12-07T00:00:00"/>
    <d v="2016-12-09T00:00:00"/>
    <x v="2"/>
    <x v="3"/>
    <x v="0"/>
    <s v="Alan Hwang"/>
    <s v="Home Office"/>
    <s v="New York City"/>
    <x v="5"/>
    <n v="10024"/>
    <s v="East"/>
    <s v="OFF-BI-10003727"/>
    <x v="2"/>
    <s v="Binders"/>
    <n v="6.6879999999999997"/>
    <n v="5"/>
    <n v="1.6879999999999997"/>
    <n v="0.25319999999999993"/>
  </r>
  <r>
    <x v="3114"/>
    <d v="2017-06-21T00:00:00"/>
    <d v="2017-06-25T00:00:00"/>
    <x v="3"/>
    <x v="4"/>
    <x v="2"/>
    <s v="Ken Brennan"/>
    <s v="Home Office"/>
    <s v="Chicago"/>
    <x v="0"/>
    <n v="60623"/>
    <s v="Central"/>
    <s v="OFF-BI-10003727"/>
    <x v="1"/>
    <s v="Binders"/>
    <n v="0.83599999999999997"/>
    <n v="0.8"/>
    <n v="3.5999999999999921E-2"/>
    <n v="5.3999999999999881E-3"/>
  </r>
  <r>
    <x v="3115"/>
    <d v="2015-10-18T00:00:00"/>
    <d v="2015-10-23T00:00:00"/>
    <x v="1"/>
    <x v="9"/>
    <x v="3"/>
    <s v="Ivan Gibson"/>
    <s v="Home Office"/>
    <s v="Seattle"/>
    <x v="6"/>
    <n v="98103"/>
    <s v="West"/>
    <s v="OFF-BI-10003784"/>
    <x v="2"/>
    <s v="Binders"/>
    <n v="1.3440000000000001"/>
    <n v="0.8"/>
    <n v="0.54400000000000004"/>
    <n v="8.1600000000000006E-2"/>
  </r>
  <r>
    <x v="1670"/>
    <d v="2017-05-05T00:00:00"/>
    <d v="2017-05-08T00:00:00"/>
    <x v="3"/>
    <x v="2"/>
    <x v="0"/>
    <s v="Darrin Martin"/>
    <s v="Home Office"/>
    <s v="Encinitas"/>
    <x v="1"/>
    <n v="92024"/>
    <s v="West"/>
    <s v="OFF-BI-10003784"/>
    <x v="1"/>
    <s v="Binders"/>
    <n v="6.72"/>
    <n v="5"/>
    <n v="1.7199999999999998"/>
    <n v="0.25799999999999995"/>
  </r>
  <r>
    <x v="1433"/>
    <d v="2017-06-11T00:00:00"/>
    <d v="2017-06-17T00:00:00"/>
    <x v="3"/>
    <x v="4"/>
    <x v="2"/>
    <s v="Mary Zewe"/>
    <s v="Home Office"/>
    <s v="Arlington"/>
    <x v="13"/>
    <n v="76017"/>
    <s v="Central"/>
    <s v="OFF-BI-10003784"/>
    <x v="1"/>
    <s v="Binders"/>
    <n v="1.3440000000000001"/>
    <n v="0.8"/>
    <n v="0.54400000000000004"/>
    <n v="8.1600000000000006E-2"/>
  </r>
  <r>
    <x v="722"/>
    <d v="2018-12-28T00:00:00"/>
    <d v="2019-01-01T00:00:00"/>
    <x v="0"/>
    <x v="3"/>
    <x v="2"/>
    <s v="Lori Olson"/>
    <s v="Home Office"/>
    <s v="Peoria"/>
    <x v="0"/>
    <n v="61604"/>
    <s v="Central"/>
    <s v="OFF-BI-10003784"/>
    <x v="2"/>
    <s v="Binders"/>
    <n v="1.68"/>
    <n v="5"/>
    <n v="-3.3200000000000003"/>
    <n v="-0.498"/>
  </r>
  <r>
    <x v="3116"/>
    <d v="2015-05-28T00:00:00"/>
    <d v="2015-06-01T00:00:00"/>
    <x v="1"/>
    <x v="2"/>
    <x v="2"/>
    <s v="Magdelene Morse"/>
    <s v="Home Office"/>
    <s v="Seattle"/>
    <x v="6"/>
    <n v="98105"/>
    <s v="West"/>
    <s v="OFF-BI-10003876"/>
    <x v="2"/>
    <s v="Binders"/>
    <n v="136.96"/>
    <n v="136.96"/>
    <n v="0"/>
    <n v="0"/>
  </r>
  <r>
    <x v="2253"/>
    <d v="2018-03-08T00:00:00"/>
    <d v="2018-03-15T00:00:00"/>
    <x v="0"/>
    <x v="5"/>
    <x v="2"/>
    <s v="Alan Hwang"/>
    <s v="Home Office"/>
    <s v="Anaheim"/>
    <x v="1"/>
    <n v="92804"/>
    <s v="West"/>
    <s v="OFF-BI-10003876"/>
    <x v="2"/>
    <s v="Binders"/>
    <n v="171.2"/>
    <n v="100"/>
    <n v="71.199999999999989"/>
    <n v="10.679999999999998"/>
  </r>
  <r>
    <x v="2872"/>
    <d v="2016-06-09T00:00:00"/>
    <d v="2016-06-16T00:00:00"/>
    <x v="2"/>
    <x v="4"/>
    <x v="2"/>
    <s v="Max Jones"/>
    <s v="Home Office"/>
    <s v="Miami"/>
    <x v="8"/>
    <n v="33178"/>
    <s v="South"/>
    <s v="OFF-BI-10003876"/>
    <x v="2"/>
    <s v="Binders"/>
    <n v="64.2"/>
    <n v="64.2"/>
    <n v="0"/>
    <n v="0"/>
  </r>
  <r>
    <x v="3117"/>
    <d v="2015-06-08T00:00:00"/>
    <d v="2015-06-13T00:00:00"/>
    <x v="1"/>
    <x v="4"/>
    <x v="2"/>
    <s v="Rick Duston"/>
    <s v="Consumer"/>
    <s v="Long Beach"/>
    <x v="5"/>
    <n v="11561"/>
    <s v="East"/>
    <s v="OFF-BI-10003876"/>
    <x v="2"/>
    <s v="Binders"/>
    <n v="68.48"/>
    <n v="68.48"/>
    <n v="0"/>
    <n v="0"/>
  </r>
  <r>
    <x v="3118"/>
    <d v="2017-03-04T00:00:00"/>
    <d v="2017-03-08T00:00:00"/>
    <x v="3"/>
    <x v="5"/>
    <x v="2"/>
    <s v="Rick Duston"/>
    <s v="Corporate"/>
    <s v="Mishawaka"/>
    <x v="33"/>
    <n v="46544"/>
    <s v="Central"/>
    <s v="OFF-BI-10003876"/>
    <x v="2"/>
    <s v="Binders"/>
    <n v="128.4"/>
    <n v="128.4"/>
    <n v="0"/>
    <n v="0"/>
  </r>
  <r>
    <x v="987"/>
    <d v="2015-06-09T00:00:00"/>
    <d v="2015-06-14T00:00:00"/>
    <x v="1"/>
    <x v="4"/>
    <x v="2"/>
    <s v="Brosina Hoffman"/>
    <s v="Home Office"/>
    <s v="Los Angeles"/>
    <x v="1"/>
    <n v="90032"/>
    <s v="West"/>
    <s v="OFF-BI-10003910"/>
    <x v="2"/>
    <s v="Binders"/>
    <n v="18.504000000000001"/>
    <n v="100"/>
    <n v="-81.495999999999995"/>
    <n v="-12.224399999999999"/>
  </r>
  <r>
    <x v="3119"/>
    <d v="2015-09-30T00:00:00"/>
    <d v="2015-10-04T00:00:00"/>
    <x v="1"/>
    <x v="0"/>
    <x v="2"/>
    <s v="Doug Bickford"/>
    <s v="Consumer"/>
    <s v="Seattle"/>
    <x v="6"/>
    <n v="98105"/>
    <s v="West"/>
    <s v="OFF-BI-10003910"/>
    <x v="2"/>
    <s v="Binders"/>
    <n v="43.176000000000002"/>
    <n v="43.176000000000002"/>
    <n v="0"/>
    <n v="0"/>
  </r>
  <r>
    <x v="3120"/>
    <d v="2018-03-09T00:00:00"/>
    <d v="2018-03-13T00:00:00"/>
    <x v="0"/>
    <x v="5"/>
    <x v="2"/>
    <s v="Karl Braun"/>
    <s v="Consumer"/>
    <s v="Los Angeles"/>
    <x v="1"/>
    <n v="90008"/>
    <s v="West"/>
    <s v="OFF-BI-10003910"/>
    <x v="2"/>
    <s v="Binders"/>
    <n v="30.84"/>
    <n v="30.84"/>
    <n v="0"/>
    <n v="0"/>
  </r>
  <r>
    <x v="1061"/>
    <d v="2017-12-20T00:00:00"/>
    <d v="2017-12-24T00:00:00"/>
    <x v="3"/>
    <x v="3"/>
    <x v="2"/>
    <s v="Alejandro Ballentine"/>
    <s v="Home Office"/>
    <s v="Jackson"/>
    <x v="29"/>
    <n v="39212"/>
    <s v="South"/>
    <s v="OFF-BI-10003910"/>
    <x v="2"/>
    <s v="Binders"/>
    <n v="15.42"/>
    <n v="18"/>
    <n v="-2.58"/>
    <n v="-0.38700000000000001"/>
  </r>
  <r>
    <x v="1116"/>
    <d v="2017-06-12T00:00:00"/>
    <d v="2017-06-15T00:00:00"/>
    <x v="3"/>
    <x v="4"/>
    <x v="0"/>
    <s v="Steven Cartwright"/>
    <s v="Consumer"/>
    <s v="Wilmington"/>
    <x v="3"/>
    <n v="19805"/>
    <s v="East"/>
    <s v="OFF-BI-10003910"/>
    <x v="2"/>
    <s v="Binders"/>
    <n v="30.84"/>
    <n v="30.84"/>
    <n v="0"/>
    <n v="0"/>
  </r>
  <r>
    <x v="1833"/>
    <d v="2017-06-18T00:00:00"/>
    <d v="2017-06-20T00:00:00"/>
    <x v="3"/>
    <x v="4"/>
    <x v="3"/>
    <s v="Stewart Carmichael"/>
    <s v="Home Office"/>
    <s v="Philadelphia"/>
    <x v="12"/>
    <n v="19134"/>
    <s v="East"/>
    <s v="OFF-BI-10003910"/>
    <x v="1"/>
    <s v="Binders"/>
    <n v="4.6260000000000003"/>
    <n v="5"/>
    <n v="-0.37399999999999967"/>
    <n v="-5.6099999999999949E-2"/>
  </r>
  <r>
    <x v="3121"/>
    <d v="2018-05-04T00:00:00"/>
    <d v="2018-05-09T00:00:00"/>
    <x v="0"/>
    <x v="2"/>
    <x v="2"/>
    <s v="Shahid Hopkins"/>
    <s v="Home Office"/>
    <s v="Springfield"/>
    <x v="22"/>
    <n v="45503"/>
    <s v="East"/>
    <s v="OFF-BI-10003910"/>
    <x v="2"/>
    <s v="Binders"/>
    <n v="2.3130000000000002"/>
    <n v="5"/>
    <n v="-2.6869999999999998"/>
    <n v="-0.40304999999999996"/>
  </r>
  <r>
    <x v="2539"/>
    <d v="2018-08-24T00:00:00"/>
    <d v="2018-08-29T00:00:00"/>
    <x v="0"/>
    <x v="7"/>
    <x v="2"/>
    <s v="Alan Haines"/>
    <s v="Home Office"/>
    <s v="New York City"/>
    <x v="5"/>
    <n v="10024"/>
    <s v="East"/>
    <s v="OFF-BI-10003910"/>
    <x v="2"/>
    <s v="Binders"/>
    <n v="24.672000000000001"/>
    <n v="24.672000000000001"/>
    <n v="0"/>
    <n v="0"/>
  </r>
  <r>
    <x v="3122"/>
    <d v="2018-08-27T00:00:00"/>
    <d v="2018-08-30T00:00:00"/>
    <x v="0"/>
    <x v="7"/>
    <x v="0"/>
    <s v="Mathew Reese"/>
    <s v="Home Office"/>
    <s v="New York City"/>
    <x v="5"/>
    <n v="10024"/>
    <s v="East"/>
    <s v="OFF-BI-10003910"/>
    <x v="2"/>
    <s v="Binders"/>
    <n v="37.008000000000003"/>
    <n v="37.008000000000003"/>
    <n v="0"/>
    <n v="0"/>
  </r>
  <r>
    <x v="1177"/>
    <d v="2018-01-30T00:00:00"/>
    <d v="2018-02-05T00:00:00"/>
    <x v="0"/>
    <x v="6"/>
    <x v="2"/>
    <s v="Benjamin Venier"/>
    <s v="Home Office"/>
    <s v="Des Moines"/>
    <x v="38"/>
    <n v="50315"/>
    <s v="Central"/>
    <s v="OFF-BI-10003910"/>
    <x v="2"/>
    <s v="Binders"/>
    <n v="7.71"/>
    <n v="18"/>
    <n v="-10.29"/>
    <n v="-1.5434999999999999"/>
  </r>
  <r>
    <x v="984"/>
    <d v="2018-08-18T00:00:00"/>
    <d v="2018-08-25T00:00:00"/>
    <x v="0"/>
    <x v="7"/>
    <x v="2"/>
    <s v="Yana Sorensen"/>
    <s v="Corporate"/>
    <s v="Seattle"/>
    <x v="6"/>
    <n v="98103"/>
    <s v="West"/>
    <s v="OFF-BI-10003925"/>
    <x v="2"/>
    <s v="Binders"/>
    <n v="2793.5279999999998"/>
    <n v="1793.5279999999998"/>
    <n v="1000"/>
    <n v="150"/>
  </r>
  <r>
    <x v="1331"/>
    <d v="2018-09-26T00:00:00"/>
    <d v="2018-09-26T00:00:00"/>
    <x v="0"/>
    <x v="0"/>
    <x v="1"/>
    <s v="Ruben Ausman"/>
    <s v="Home Office"/>
    <s v="San Francisco"/>
    <x v="1"/>
    <n v="94109"/>
    <s v="West"/>
    <s v="OFF-BI-10003925"/>
    <x v="2"/>
    <s v="Binders"/>
    <n v="931.17600000000004"/>
    <n v="931.17600000000004"/>
    <n v="0"/>
    <n v="0"/>
  </r>
  <r>
    <x v="3123"/>
    <d v="2015-05-21T00:00:00"/>
    <d v="2015-05-25T00:00:00"/>
    <x v="1"/>
    <x v="2"/>
    <x v="2"/>
    <s v="Mitch Willingham"/>
    <s v="Corporate"/>
    <s v="Virginia Beach"/>
    <x v="17"/>
    <n v="23464"/>
    <s v="South"/>
    <s v="OFF-BI-10003925"/>
    <x v="2"/>
    <s v="Binders"/>
    <n v="2715.93"/>
    <n v="1715.9299999999998"/>
    <n v="1000"/>
    <n v="150"/>
  </r>
  <r>
    <x v="3124"/>
    <d v="2018-08-19T00:00:00"/>
    <d v="2018-08-23T00:00:00"/>
    <x v="0"/>
    <x v="7"/>
    <x v="2"/>
    <s v="Jennifer Braxton"/>
    <s v="Corporate"/>
    <s v="Lawrence"/>
    <x v="26"/>
    <n v="1841"/>
    <s v="East"/>
    <s v="OFF-BI-10003925"/>
    <x v="2"/>
    <s v="Binders"/>
    <n v="387.99"/>
    <n v="387.99"/>
    <n v="0"/>
    <n v="0"/>
  </r>
  <r>
    <x v="3125"/>
    <d v="2018-11-10T00:00:00"/>
    <d v="2018-11-16T00:00:00"/>
    <x v="0"/>
    <x v="1"/>
    <x v="2"/>
    <s v="Frank Hawley"/>
    <s v="Home Office"/>
    <s v="New York City"/>
    <x v="5"/>
    <n v="10024"/>
    <s v="East"/>
    <s v="OFF-BI-10003925"/>
    <x v="2"/>
    <s v="Binders"/>
    <n v="931.17600000000004"/>
    <n v="931.17600000000004"/>
    <n v="0"/>
    <n v="0"/>
  </r>
  <r>
    <x v="1917"/>
    <d v="2016-04-19T00:00:00"/>
    <d v="2016-04-25T00:00:00"/>
    <x v="2"/>
    <x v="8"/>
    <x v="2"/>
    <s v="Patrick Gardner"/>
    <s v="Home Office"/>
    <s v="Carrollton"/>
    <x v="13"/>
    <n v="75007"/>
    <s v="Central"/>
    <s v="OFF-BI-10003925"/>
    <x v="2"/>
    <s v="Binders"/>
    <n v="310.392"/>
    <n v="310.392"/>
    <n v="0"/>
    <n v="0"/>
  </r>
  <r>
    <x v="3126"/>
    <d v="2017-11-05T00:00:00"/>
    <d v="2017-11-10T00:00:00"/>
    <x v="3"/>
    <x v="1"/>
    <x v="2"/>
    <s v="Christopher Schild"/>
    <s v="Corporate"/>
    <s v="San Jose"/>
    <x v="1"/>
    <n v="95123"/>
    <s v="West"/>
    <s v="OFF-BI-10003963"/>
    <x v="2"/>
    <s v="Binders"/>
    <n v="29.12"/>
    <n v="29.12"/>
    <n v="0"/>
    <n v="0"/>
  </r>
  <r>
    <x v="1463"/>
    <d v="2017-07-14T00:00:00"/>
    <d v="2017-07-19T00:00:00"/>
    <x v="3"/>
    <x v="10"/>
    <x v="2"/>
    <s v="Anemone Ratner"/>
    <s v="Home Office"/>
    <s v="Columbus"/>
    <x v="19"/>
    <n v="31907"/>
    <s v="South"/>
    <s v="OFF-BI-10003963"/>
    <x v="2"/>
    <s v="Binders"/>
    <n v="36.4"/>
    <n v="36.4"/>
    <n v="0"/>
    <n v="0"/>
  </r>
  <r>
    <x v="2245"/>
    <d v="2016-11-15T00:00:00"/>
    <d v="2016-11-17T00:00:00"/>
    <x v="2"/>
    <x v="1"/>
    <x v="0"/>
    <s v="Maya Herman"/>
    <s v="Home Office"/>
    <s v="New York City"/>
    <x v="5"/>
    <n v="10035"/>
    <s v="East"/>
    <s v="OFF-BI-10003963"/>
    <x v="2"/>
    <s v="Binders"/>
    <n v="34.944000000000003"/>
    <n v="34.944000000000003"/>
    <n v="0"/>
    <n v="0"/>
  </r>
  <r>
    <x v="3127"/>
    <d v="2017-10-17T00:00:00"/>
    <d v="2017-10-20T00:00:00"/>
    <x v="3"/>
    <x v="9"/>
    <x v="0"/>
    <s v="Neil Knudson"/>
    <s v="Home Office"/>
    <s v="San Francisco"/>
    <x v="1"/>
    <n v="94122"/>
    <s v="West"/>
    <s v="OFF-BI-10003981"/>
    <x v="1"/>
    <s v="Binders"/>
    <n v="18.16"/>
    <n v="18"/>
    <n v="0.16000000000000014"/>
    <n v="2.4000000000000021E-2"/>
  </r>
  <r>
    <x v="1942"/>
    <d v="2017-11-03T00:00:00"/>
    <d v="2017-11-08T00:00:00"/>
    <x v="3"/>
    <x v="1"/>
    <x v="2"/>
    <s v="Xylona Preis"/>
    <s v="Consumer"/>
    <s v="Los Angeles"/>
    <x v="1"/>
    <n v="90049"/>
    <s v="West"/>
    <s v="OFF-BI-10003981"/>
    <x v="2"/>
    <s v="Binders"/>
    <n v="43.584000000000003"/>
    <n v="43.584000000000003"/>
    <n v="0"/>
    <n v="0"/>
  </r>
  <r>
    <x v="2672"/>
    <d v="2018-03-21T00:00:00"/>
    <d v="2018-03-23T00:00:00"/>
    <x v="0"/>
    <x v="5"/>
    <x v="3"/>
    <s v="Steven Cartwright"/>
    <s v="Home Office"/>
    <s v="Los Angeles"/>
    <x v="1"/>
    <n v="90045"/>
    <s v="West"/>
    <s v="OFF-BI-10003981"/>
    <x v="2"/>
    <s v="Binders"/>
    <n v="10.896000000000001"/>
    <n v="18"/>
    <n v="-7.1039999999999992"/>
    <n v="-1.0655999999999999"/>
  </r>
  <r>
    <x v="3128"/>
    <d v="2015-05-03T00:00:00"/>
    <d v="2015-05-10T00:00:00"/>
    <x v="1"/>
    <x v="2"/>
    <x v="2"/>
    <s v="Nathan Cano"/>
    <s v="Home Office"/>
    <s v="Yonkers"/>
    <x v="5"/>
    <n v="10701"/>
    <s v="East"/>
    <s v="OFF-BI-10003981"/>
    <x v="2"/>
    <s v="Binders"/>
    <n v="10.896000000000001"/>
    <n v="18"/>
    <n v="-7.1039999999999992"/>
    <n v="-1.0655999999999999"/>
  </r>
  <r>
    <x v="993"/>
    <d v="2016-08-16T00:00:00"/>
    <d v="2016-08-20T00:00:00"/>
    <x v="2"/>
    <x v="7"/>
    <x v="2"/>
    <s v="Sung Pak"/>
    <s v="Home Office"/>
    <s v="Philadelphia"/>
    <x v="12"/>
    <n v="19134"/>
    <s v="East"/>
    <s v="OFF-BI-10003981"/>
    <x v="2"/>
    <s v="Binders"/>
    <n v="2.7240000000000002"/>
    <n v="5"/>
    <n v="-2.2759999999999998"/>
    <n v="-0.34139999999999998"/>
  </r>
  <r>
    <x v="1569"/>
    <d v="2016-08-24T00:00:00"/>
    <d v="2016-08-28T00:00:00"/>
    <x v="2"/>
    <x v="7"/>
    <x v="2"/>
    <s v="Cassandra Brandow"/>
    <s v="Home Office"/>
    <s v="Arlington"/>
    <x v="13"/>
    <n v="76017"/>
    <s v="Central"/>
    <s v="OFF-BI-10003981"/>
    <x v="2"/>
    <s v="Binders"/>
    <n v="2.7240000000000002"/>
    <n v="5"/>
    <n v="-2.2759999999999998"/>
    <n v="-0.34139999999999998"/>
  </r>
  <r>
    <x v="2065"/>
    <d v="2017-11-03T00:00:00"/>
    <d v="2017-11-10T00:00:00"/>
    <x v="3"/>
    <x v="1"/>
    <x v="2"/>
    <s v="Clay Ludtke"/>
    <s v="Corporate"/>
    <s v="Urbandale"/>
    <x v="38"/>
    <n v="50322"/>
    <s v="Central"/>
    <s v="OFF-BI-10003981"/>
    <x v="2"/>
    <s v="Binders"/>
    <n v="27.24"/>
    <n v="27.24"/>
    <n v="0"/>
    <n v="0"/>
  </r>
  <r>
    <x v="46"/>
    <d v="2018-01-21T00:00:00"/>
    <d v="2018-01-25T00:00:00"/>
    <x v="0"/>
    <x v="6"/>
    <x v="2"/>
    <s v="Darrin Sayre"/>
    <s v="Home Office"/>
    <s v="Seattle"/>
    <x v="6"/>
    <n v="98115"/>
    <s v="West"/>
    <s v="OFF-BI-10003982"/>
    <x v="2"/>
    <s v="Binders"/>
    <n v="99.695999999999998"/>
    <n v="99.695999999999998"/>
    <n v="0"/>
    <n v="0"/>
  </r>
  <r>
    <x v="1510"/>
    <d v="2015-12-20T00:00:00"/>
    <d v="2015-12-21T00:00:00"/>
    <x v="1"/>
    <x v="3"/>
    <x v="0"/>
    <s v="Penelope Sewall"/>
    <s v="Home Office"/>
    <s v="Harrisonburg"/>
    <x v="17"/>
    <n v="22801"/>
    <s v="South"/>
    <s v="OFF-BI-10003982"/>
    <x v="2"/>
    <s v="Binders"/>
    <n v="62.31"/>
    <n v="62.31"/>
    <n v="0"/>
    <n v="0"/>
  </r>
  <r>
    <x v="3129"/>
    <d v="2018-05-06T00:00:00"/>
    <d v="2018-05-06T00:00:00"/>
    <x v="0"/>
    <x v="2"/>
    <x v="1"/>
    <s v="Mick Brown"/>
    <s v="Consumer"/>
    <s v="Charlotte"/>
    <x v="9"/>
    <n v="28205"/>
    <s v="South"/>
    <s v="OFF-BI-10003982"/>
    <x v="2"/>
    <s v="Binders"/>
    <n v="68.540999999999997"/>
    <n v="68.540999999999997"/>
    <n v="0"/>
    <n v="0"/>
  </r>
  <r>
    <x v="1645"/>
    <d v="2015-06-06T00:00:00"/>
    <d v="2015-06-11T00:00:00"/>
    <x v="1"/>
    <x v="4"/>
    <x v="2"/>
    <s v="Grant Thornton"/>
    <s v="Home Office"/>
    <s v="Long Beach"/>
    <x v="5"/>
    <n v="11561"/>
    <s v="East"/>
    <s v="OFF-BI-10003982"/>
    <x v="2"/>
    <s v="Binders"/>
    <n v="149.54400000000001"/>
    <n v="149.54400000000001"/>
    <n v="0"/>
    <n v="0"/>
  </r>
  <r>
    <x v="2717"/>
    <d v="2017-11-10T00:00:00"/>
    <d v="2017-11-14T00:00:00"/>
    <x v="3"/>
    <x v="1"/>
    <x v="2"/>
    <s v="Sally Hughsby"/>
    <s v="Corporate"/>
    <s v="New York City"/>
    <x v="5"/>
    <n v="10011"/>
    <s v="East"/>
    <s v="OFF-BI-10003982"/>
    <x v="2"/>
    <s v="Binders"/>
    <n v="49.847999999999999"/>
    <n v="49.847999999999999"/>
    <n v="0"/>
    <n v="0"/>
  </r>
  <r>
    <x v="3130"/>
    <d v="2017-12-12T00:00:00"/>
    <d v="2017-12-12T00:00:00"/>
    <x v="3"/>
    <x v="3"/>
    <x v="1"/>
    <s v="Jim Mitchum"/>
    <s v="Home Office"/>
    <s v="Lorain"/>
    <x v="22"/>
    <n v="44052"/>
    <s v="East"/>
    <s v="OFF-BI-10003982"/>
    <x v="1"/>
    <s v="Binders"/>
    <n v="18.693000000000001"/>
    <n v="18"/>
    <n v="0.69300000000000139"/>
    <n v="0.10395000000000021"/>
  </r>
  <r>
    <x v="3007"/>
    <d v="2018-06-22T00:00:00"/>
    <d v="2018-06-28T00:00:00"/>
    <x v="0"/>
    <x v="4"/>
    <x v="2"/>
    <s v="Paul Lucas"/>
    <s v="Home Office"/>
    <s v="Philadelphia"/>
    <x v="12"/>
    <n v="19140"/>
    <s v="East"/>
    <s v="OFF-BI-10003982"/>
    <x v="2"/>
    <s v="Binders"/>
    <n v="31.155000000000001"/>
    <n v="31.155000000000001"/>
    <n v="0"/>
    <n v="0"/>
  </r>
  <r>
    <x v="3131"/>
    <d v="2015-06-07T00:00:00"/>
    <d v="2015-06-10T00:00:00"/>
    <x v="1"/>
    <x v="4"/>
    <x v="3"/>
    <s v="Bart Pistole"/>
    <s v="Home Office"/>
    <s v="Peoria"/>
    <x v="0"/>
    <n v="61604"/>
    <s v="Central"/>
    <s v="OFF-BI-10003982"/>
    <x v="2"/>
    <s v="Binders"/>
    <n v="12.462"/>
    <n v="12.462"/>
    <n v="0"/>
    <n v="0"/>
  </r>
  <r>
    <x v="315"/>
    <d v="2018-12-09T00:00:00"/>
    <d v="2018-12-13T00:00:00"/>
    <x v="0"/>
    <x v="3"/>
    <x v="2"/>
    <s v="Damala Kotsonis"/>
    <s v="Corporate"/>
    <s v="Detroit"/>
    <x v="10"/>
    <n v="48234"/>
    <s v="Central"/>
    <s v="OFF-BI-10003982"/>
    <x v="2"/>
    <s v="Binders"/>
    <n v="41.54"/>
    <n v="41.54"/>
    <n v="0"/>
    <n v="0"/>
  </r>
  <r>
    <x v="2031"/>
    <d v="2016-09-26T00:00:00"/>
    <d v="2016-09-30T00:00:00"/>
    <x v="2"/>
    <x v="0"/>
    <x v="2"/>
    <s v="Rick Wilson"/>
    <s v="Home Office"/>
    <s v="Mesa"/>
    <x v="18"/>
    <n v="85204"/>
    <s v="West"/>
    <s v="OFF-BI-10003984"/>
    <x v="2"/>
    <s v="Binders"/>
    <n v="77.031000000000006"/>
    <n v="100"/>
    <n v="-22.968999999999994"/>
    <n v="-3.445349999999999"/>
  </r>
  <r>
    <x v="2435"/>
    <d v="2017-12-31T00:00:00"/>
    <d v="2018-01-06T00:00:00"/>
    <x v="3"/>
    <x v="3"/>
    <x v="2"/>
    <s v="Kelly Lampkin"/>
    <s v="Corporate"/>
    <s v="Reno"/>
    <x v="27"/>
    <n v="89502"/>
    <s v="West"/>
    <s v="OFF-BI-10003984"/>
    <x v="2"/>
    <s v="Binders"/>
    <n v="159.768"/>
    <n v="159.768"/>
    <n v="0"/>
    <n v="0"/>
  </r>
  <r>
    <x v="3132"/>
    <d v="2018-10-21T00:00:00"/>
    <d v="2018-10-28T00:00:00"/>
    <x v="0"/>
    <x v="9"/>
    <x v="2"/>
    <s v="Natalie DeCherney"/>
    <s v="Home Office"/>
    <s v="Glendale"/>
    <x v="18"/>
    <n v="85301"/>
    <s v="West"/>
    <s v="OFF-BI-10003984"/>
    <x v="2"/>
    <s v="Binders"/>
    <n v="8.5589999999999993"/>
    <n v="100"/>
    <n v="-91.441000000000003"/>
    <n v="-13.716150000000001"/>
  </r>
  <r>
    <x v="1137"/>
    <d v="2018-10-02T00:00:00"/>
    <d v="2018-10-05T00:00:00"/>
    <x v="0"/>
    <x v="9"/>
    <x v="0"/>
    <s v="Dean percer"/>
    <s v="Home Office"/>
    <s v="Knoxville"/>
    <x v="24"/>
    <n v="37918"/>
    <s v="South"/>
    <s v="OFF-BI-10003984"/>
    <x v="2"/>
    <s v="Binders"/>
    <n v="34.235999999999997"/>
    <n v="34.235999999999997"/>
    <n v="0"/>
    <n v="0"/>
  </r>
  <r>
    <x v="3133"/>
    <d v="2015-12-22T00:00:00"/>
    <d v="2015-12-26T00:00:00"/>
    <x v="1"/>
    <x v="3"/>
    <x v="2"/>
    <s v="Tamara Willingham"/>
    <s v="Home Office"/>
    <s v="New York City"/>
    <x v="5"/>
    <n v="10011"/>
    <s v="East"/>
    <s v="OFF-BI-10003984"/>
    <x v="2"/>
    <s v="Binders"/>
    <n v="296.71199999999999"/>
    <n v="296.71199999999999"/>
    <n v="0"/>
    <n v="0"/>
  </r>
  <r>
    <x v="3134"/>
    <d v="2018-11-19T00:00:00"/>
    <d v="2018-11-25T00:00:00"/>
    <x v="0"/>
    <x v="1"/>
    <x v="2"/>
    <s v="Jennifer Halladay"/>
    <s v="Home Office"/>
    <s v="Cleveland"/>
    <x v="22"/>
    <n v="44105"/>
    <s v="East"/>
    <s v="OFF-BI-10003984"/>
    <x v="2"/>
    <s v="Binders"/>
    <n v="59.912999999999997"/>
    <n v="59.912999999999997"/>
    <n v="0"/>
    <n v="0"/>
  </r>
  <r>
    <x v="681"/>
    <d v="2018-11-30T00:00:00"/>
    <d v="2018-12-02T00:00:00"/>
    <x v="0"/>
    <x v="1"/>
    <x v="3"/>
    <s v="Harold Pawlan"/>
    <s v="Home Office"/>
    <s v="New York City"/>
    <x v="5"/>
    <n v="10024"/>
    <s v="East"/>
    <s v="OFF-BI-10003984"/>
    <x v="2"/>
    <s v="Binders"/>
    <n v="68.471999999999994"/>
    <n v="68.471999999999994"/>
    <n v="0"/>
    <n v="0"/>
  </r>
  <r>
    <x v="1905"/>
    <d v="2016-09-28T00:00:00"/>
    <d v="2016-10-05T00:00:00"/>
    <x v="2"/>
    <x v="0"/>
    <x v="2"/>
    <s v="Roy Phan"/>
    <s v="Home Office"/>
    <s v="Los Angeles"/>
    <x v="1"/>
    <n v="90032"/>
    <s v="West"/>
    <s v="OFF-BI-10004001"/>
    <x v="2"/>
    <s v="Binders"/>
    <n v="81.792000000000002"/>
    <n v="81.792000000000002"/>
    <n v="0"/>
    <n v="0"/>
  </r>
  <r>
    <x v="3135"/>
    <d v="2017-10-07T00:00:00"/>
    <d v="2017-10-13T00:00:00"/>
    <x v="3"/>
    <x v="9"/>
    <x v="2"/>
    <s v="Tim Brockman"/>
    <s v="Corporate"/>
    <s v="Los Angeles"/>
    <x v="1"/>
    <n v="90049"/>
    <s v="West"/>
    <s v="OFF-BI-10004001"/>
    <x v="2"/>
    <s v="Binders"/>
    <n v="27.263999999999999"/>
    <n v="27.263999999999999"/>
    <n v="0"/>
    <n v="0"/>
  </r>
  <r>
    <x v="606"/>
    <d v="2017-12-11T00:00:00"/>
    <d v="2017-12-11T00:00:00"/>
    <x v="3"/>
    <x v="3"/>
    <x v="1"/>
    <s v="William Brown"/>
    <s v="Corporate"/>
    <s v="Anaheim"/>
    <x v="1"/>
    <n v="92804"/>
    <s v="West"/>
    <s v="OFF-BI-10004001"/>
    <x v="2"/>
    <s v="Binders"/>
    <n v="122.688"/>
    <n v="122.688"/>
    <n v="0"/>
    <n v="0"/>
  </r>
  <r>
    <x v="3136"/>
    <d v="2018-01-21T00:00:00"/>
    <d v="2018-01-26T00:00:00"/>
    <x v="0"/>
    <x v="6"/>
    <x v="2"/>
    <s v="Penelope Sewall"/>
    <s v="Home Office"/>
    <s v="Charlotte"/>
    <x v="9"/>
    <n v="28205"/>
    <s v="South"/>
    <s v="OFF-BI-10004001"/>
    <x v="2"/>
    <s v="Binders"/>
    <n v="35.783999999999999"/>
    <n v="35.783999999999999"/>
    <n v="0"/>
    <n v="0"/>
  </r>
  <r>
    <x v="454"/>
    <d v="2015-10-31T00:00:00"/>
    <d v="2015-11-02T00:00:00"/>
    <x v="1"/>
    <x v="9"/>
    <x v="3"/>
    <s v="Anne McFarland"/>
    <s v="Home Office"/>
    <s v="Cranston"/>
    <x v="4"/>
    <n v="2920"/>
    <s v="East"/>
    <s v="OFF-BI-10004001"/>
    <x v="2"/>
    <s v="Binders"/>
    <n v="34.08"/>
    <n v="34.08"/>
    <n v="0"/>
    <n v="0"/>
  </r>
  <r>
    <x v="1205"/>
    <d v="2016-07-09T00:00:00"/>
    <d v="2016-07-14T00:00:00"/>
    <x v="2"/>
    <x v="10"/>
    <x v="2"/>
    <s v="Brian Thompson"/>
    <s v="Home Office"/>
    <s v="Clinton"/>
    <x v="14"/>
    <n v="20735"/>
    <s v="East"/>
    <s v="OFF-BI-10004001"/>
    <x v="2"/>
    <s v="Binders"/>
    <n v="153.36000000000001"/>
    <n v="153.36000000000001"/>
    <n v="0"/>
    <n v="0"/>
  </r>
  <r>
    <x v="2287"/>
    <d v="2018-09-04T00:00:00"/>
    <d v="2018-09-09T00:00:00"/>
    <x v="0"/>
    <x v="0"/>
    <x v="3"/>
    <s v="Maribeth Dona"/>
    <s v="Consumer"/>
    <s v="Akron"/>
    <x v="22"/>
    <n v="44312"/>
    <s v="East"/>
    <s v="OFF-BI-10004001"/>
    <x v="2"/>
    <s v="Binders"/>
    <n v="25.56"/>
    <n v="25.56"/>
    <n v="0"/>
    <n v="0"/>
  </r>
  <r>
    <x v="3137"/>
    <d v="2017-09-26T00:00:00"/>
    <d v="2017-09-27T00:00:00"/>
    <x v="3"/>
    <x v="0"/>
    <x v="0"/>
    <s v="Matt Hagelstein"/>
    <s v="Home Office"/>
    <s v="Houston"/>
    <x v="13"/>
    <n v="77041"/>
    <s v="Central"/>
    <s v="OFF-BI-10004001"/>
    <x v="1"/>
    <s v="Binders"/>
    <n v="6.8159999999999998"/>
    <n v="5"/>
    <n v="1.8159999999999998"/>
    <n v="0.27239999999999998"/>
  </r>
  <r>
    <x v="3138"/>
    <d v="2017-11-07T00:00:00"/>
    <d v="2017-11-11T00:00:00"/>
    <x v="3"/>
    <x v="1"/>
    <x v="2"/>
    <s v="Max Jones"/>
    <s v="Corporate"/>
    <s v="Seattle"/>
    <x v="6"/>
    <n v="98115"/>
    <s v="West"/>
    <s v="OFF-BI-10004002"/>
    <x v="2"/>
    <s v="Binders"/>
    <n v="27.68"/>
    <n v="27.68"/>
    <n v="0"/>
    <n v="0"/>
  </r>
  <r>
    <x v="3139"/>
    <d v="2017-12-22T00:00:00"/>
    <d v="2017-12-24T00:00:00"/>
    <x v="3"/>
    <x v="3"/>
    <x v="3"/>
    <s v="Emily Ducich"/>
    <s v="Corporate"/>
    <s v="Seattle"/>
    <x v="6"/>
    <n v="98115"/>
    <s v="West"/>
    <s v="OFF-BI-10004002"/>
    <x v="2"/>
    <s v="Binders"/>
    <n v="55.36"/>
    <n v="55.36"/>
    <n v="0"/>
    <n v="0"/>
  </r>
  <r>
    <x v="1270"/>
    <d v="2016-06-18T00:00:00"/>
    <d v="2016-06-24T00:00:00"/>
    <x v="2"/>
    <x v="4"/>
    <x v="2"/>
    <s v="Keith Herrera"/>
    <s v="Home Office"/>
    <s v="Arlington"/>
    <x v="17"/>
    <n v="22204"/>
    <s v="South"/>
    <s v="OFF-BI-10004002"/>
    <x v="2"/>
    <s v="Binders"/>
    <n v="34.6"/>
    <n v="34.6"/>
    <n v="0"/>
    <n v="0"/>
  </r>
  <r>
    <x v="1145"/>
    <d v="2017-05-14T00:00:00"/>
    <d v="2017-05-19T00:00:00"/>
    <x v="3"/>
    <x v="2"/>
    <x v="2"/>
    <s v="Michael Kennedy"/>
    <s v="Corporate"/>
    <s v="Jacksonville"/>
    <x v="8"/>
    <n v="32216"/>
    <s v="South"/>
    <s v="OFF-BI-10004002"/>
    <x v="2"/>
    <s v="Binders"/>
    <n v="10.38"/>
    <n v="10.38"/>
    <n v="0"/>
    <n v="0"/>
  </r>
  <r>
    <x v="3140"/>
    <d v="2018-09-24T00:00:00"/>
    <d v="2018-09-29T00:00:00"/>
    <x v="0"/>
    <x v="0"/>
    <x v="2"/>
    <s v="Paul Prost"/>
    <s v="Home Office"/>
    <s v="Hollywood"/>
    <x v="8"/>
    <n v="33021"/>
    <s v="South"/>
    <s v="OFF-BI-10004002"/>
    <x v="2"/>
    <s v="Binders"/>
    <n v="15.57"/>
    <n v="18"/>
    <n v="-2.4299999999999997"/>
    <n v="-0.36449999999999994"/>
  </r>
  <r>
    <x v="1538"/>
    <d v="2017-11-25T00:00:00"/>
    <d v="2017-11-29T00:00:00"/>
    <x v="3"/>
    <x v="1"/>
    <x v="2"/>
    <s v="Brenda Bowman"/>
    <s v="Home Office"/>
    <s v="Jackson"/>
    <x v="10"/>
    <n v="49201"/>
    <s v="Central"/>
    <s v="OFF-BI-10004002"/>
    <x v="1"/>
    <s v="Binders"/>
    <n v="17.3"/>
    <n v="18"/>
    <n v="-0.69999999999999929"/>
    <n v="-0.10499999999999989"/>
  </r>
  <r>
    <x v="3141"/>
    <d v="2018-12-23T00:00:00"/>
    <d v="2018-12-25T00:00:00"/>
    <x v="0"/>
    <x v="3"/>
    <x v="3"/>
    <s v="Jennifer Braxton"/>
    <s v="Home Office"/>
    <s v="Rockford"/>
    <x v="0"/>
    <n v="61107"/>
    <s v="Central"/>
    <s v="OFF-BI-10004002"/>
    <x v="2"/>
    <s v="Binders"/>
    <n v="13.84"/>
    <n v="13.84"/>
    <n v="0"/>
    <n v="0"/>
  </r>
  <r>
    <x v="1214"/>
    <d v="2018-07-14T00:00:00"/>
    <d v="2018-07-18T00:00:00"/>
    <x v="0"/>
    <x v="10"/>
    <x v="2"/>
    <s v="Toby Carlisle"/>
    <s v="Home Office"/>
    <s v="Westminster"/>
    <x v="1"/>
    <n v="92683"/>
    <s v="West"/>
    <s v="OFF-BI-10004022"/>
    <x v="2"/>
    <s v="Binders"/>
    <n v="4.4480000000000004"/>
    <n v="5"/>
    <n v="-0.5519999999999996"/>
    <n v="-8.2799999999999943E-2"/>
  </r>
  <r>
    <x v="3142"/>
    <d v="2018-08-31T00:00:00"/>
    <d v="2018-09-04T00:00:00"/>
    <x v="0"/>
    <x v="7"/>
    <x v="2"/>
    <s v="Arthur Wiediger"/>
    <s v="Home Office"/>
    <s v="San Francisco"/>
    <x v="1"/>
    <n v="94110"/>
    <s v="West"/>
    <s v="OFF-BI-10004022"/>
    <x v="2"/>
    <s v="Binders"/>
    <n v="6.6719999999999997"/>
    <n v="100"/>
    <n v="-93.328000000000003"/>
    <n v="-13.9992"/>
  </r>
  <r>
    <x v="1571"/>
    <d v="2018-09-04T00:00:00"/>
    <d v="2018-09-06T00:00:00"/>
    <x v="0"/>
    <x v="0"/>
    <x v="3"/>
    <s v="Pete Kriz"/>
    <s v="Home Office"/>
    <s v="San Francisco"/>
    <x v="1"/>
    <n v="94122"/>
    <s v="West"/>
    <s v="OFF-BI-10004022"/>
    <x v="2"/>
    <s v="Binders"/>
    <n v="13.343999999999999"/>
    <n v="13.343999999999999"/>
    <n v="0"/>
    <n v="0"/>
  </r>
  <r>
    <x v="3143"/>
    <d v="2017-09-22T00:00:00"/>
    <d v="2017-09-26T00:00:00"/>
    <x v="3"/>
    <x v="0"/>
    <x v="2"/>
    <s v="Amy Cox"/>
    <s v="Home Office"/>
    <s v="Pembroke Pines"/>
    <x v="8"/>
    <n v="33024"/>
    <s v="South"/>
    <s v="OFF-BI-10004022"/>
    <x v="2"/>
    <s v="Binders"/>
    <n v="7.5060000000000002"/>
    <n v="18"/>
    <n v="-10.494"/>
    <n v="-1.5740999999999998"/>
  </r>
  <r>
    <x v="3144"/>
    <d v="2015-09-13T00:00:00"/>
    <d v="2015-09-18T00:00:00"/>
    <x v="1"/>
    <x v="0"/>
    <x v="3"/>
    <s v="Lena Hernandez"/>
    <s v="Home Office"/>
    <s v="Columbus"/>
    <x v="22"/>
    <n v="43229"/>
    <s v="East"/>
    <s v="OFF-BI-10004022"/>
    <x v="2"/>
    <s v="Binders"/>
    <n v="2.5019999999999998"/>
    <n v="5"/>
    <n v="-2.4980000000000002"/>
    <n v="-0.37470000000000003"/>
  </r>
  <r>
    <x v="633"/>
    <d v="2016-07-11T00:00:00"/>
    <d v="2016-07-13T00:00:00"/>
    <x v="2"/>
    <x v="10"/>
    <x v="0"/>
    <s v="Clytie Kelty"/>
    <s v="Home Office"/>
    <s v="Philadelphia"/>
    <x v="12"/>
    <n v="19134"/>
    <s v="East"/>
    <s v="OFF-BI-10004022"/>
    <x v="2"/>
    <s v="Binders"/>
    <n v="2.5019999999999998"/>
    <n v="5"/>
    <n v="-2.4980000000000002"/>
    <n v="-0.37470000000000003"/>
  </r>
  <r>
    <x v="3145"/>
    <d v="2016-03-10T00:00:00"/>
    <d v="2016-03-10T00:00:00"/>
    <x v="2"/>
    <x v="5"/>
    <x v="1"/>
    <s v="Toby Swindell"/>
    <s v="Home Office"/>
    <s v="Houston"/>
    <x v="13"/>
    <n v="77041"/>
    <s v="Central"/>
    <s v="OFF-BI-10004022"/>
    <x v="2"/>
    <s v="Binders"/>
    <n v="1.1120000000000001"/>
    <n v="0.8"/>
    <n v="0.31200000000000006"/>
    <n v="4.6800000000000008E-2"/>
  </r>
  <r>
    <x v="3146"/>
    <d v="2018-03-02T00:00:00"/>
    <d v="2018-03-02T00:00:00"/>
    <x v="0"/>
    <x v="5"/>
    <x v="1"/>
    <s v="Roland Schwarz"/>
    <s v="Home Office"/>
    <s v="Waco"/>
    <x v="13"/>
    <n v="76706"/>
    <s v="Central"/>
    <s v="OFF-BI-10004022"/>
    <x v="2"/>
    <s v="Binders"/>
    <n v="0.55600000000000005"/>
    <n v="0.8"/>
    <n v="-0.24399999999999999"/>
    <n v="-3.6600000000000001E-2"/>
  </r>
  <r>
    <x v="3147"/>
    <d v="2016-09-20T00:00:00"/>
    <d v="2016-09-26T00:00:00"/>
    <x v="2"/>
    <x v="0"/>
    <x v="2"/>
    <s v="Anne McFarland"/>
    <s v="Corporate"/>
    <s v="Las Vegas"/>
    <x v="27"/>
    <n v="89115"/>
    <s v="West"/>
    <s v="OFF-BI-10004040"/>
    <x v="2"/>
    <s v="Binders"/>
    <n v="45.584000000000003"/>
    <n v="45.584000000000003"/>
    <n v="0"/>
    <n v="0"/>
  </r>
  <r>
    <x v="677"/>
    <d v="2017-04-24T00:00:00"/>
    <d v="2017-04-28T00:00:00"/>
    <x v="3"/>
    <x v="8"/>
    <x v="2"/>
    <s v="Craig Leslie"/>
    <s v="Home Office"/>
    <s v="Colorado Springs"/>
    <x v="7"/>
    <n v="80906"/>
    <s v="West"/>
    <s v="OFF-BI-10004040"/>
    <x v="2"/>
    <s v="Binders"/>
    <n v="3.1080000000000001"/>
    <n v="5"/>
    <n v="-1.8919999999999999"/>
    <n v="-0.2838"/>
  </r>
  <r>
    <x v="1749"/>
    <d v="2018-05-20T00:00:00"/>
    <d v="2018-05-26T00:00:00"/>
    <x v="0"/>
    <x v="2"/>
    <x v="2"/>
    <s v="Rick Duston"/>
    <s v="Home Office"/>
    <s v="Las Vegas"/>
    <x v="27"/>
    <n v="89115"/>
    <s v="West"/>
    <s v="OFF-BI-10004040"/>
    <x v="2"/>
    <s v="Binders"/>
    <n v="8.2880000000000003"/>
    <n v="18"/>
    <n v="-9.7119999999999997"/>
    <n v="-1.4567999999999999"/>
  </r>
  <r>
    <x v="3148"/>
    <d v="2018-06-08T00:00:00"/>
    <d v="2018-06-14T00:00:00"/>
    <x v="0"/>
    <x v="4"/>
    <x v="2"/>
    <s v="Liz Willingham"/>
    <s v="Consumer"/>
    <s v="Norwich"/>
    <x v="25"/>
    <n v="6360"/>
    <s v="East"/>
    <s v="OFF-BI-10004040"/>
    <x v="2"/>
    <s v="Binders"/>
    <n v="10.36"/>
    <n v="10.36"/>
    <n v="0"/>
    <n v="0"/>
  </r>
  <r>
    <x v="3149"/>
    <d v="2015-09-12T00:00:00"/>
    <d v="2015-09-16T00:00:00"/>
    <x v="1"/>
    <x v="0"/>
    <x v="3"/>
    <s v="Pete Takahito"/>
    <s v="Home Office"/>
    <s v="Houston"/>
    <x v="13"/>
    <n v="77070"/>
    <s v="Central"/>
    <s v="OFF-BI-10004040"/>
    <x v="2"/>
    <s v="Binders"/>
    <n v="5.18"/>
    <n v="5"/>
    <n v="0.17999999999999972"/>
    <n v="2.6999999999999958E-2"/>
  </r>
  <r>
    <x v="3150"/>
    <d v="2016-09-14T00:00:00"/>
    <d v="2016-09-18T00:00:00"/>
    <x v="2"/>
    <x v="0"/>
    <x v="3"/>
    <s v="Brad Eason"/>
    <s v="Corporate"/>
    <s v="Des Moines"/>
    <x v="38"/>
    <n v="50315"/>
    <s v="Central"/>
    <s v="OFF-BI-10004040"/>
    <x v="2"/>
    <s v="Binders"/>
    <n v="25.9"/>
    <n v="25.9"/>
    <n v="0"/>
    <n v="0"/>
  </r>
  <r>
    <x v="2387"/>
    <d v="2017-11-22T00:00:00"/>
    <d v="2017-11-27T00:00:00"/>
    <x v="3"/>
    <x v="1"/>
    <x v="2"/>
    <s v="Jeremy Ellison"/>
    <s v="Home Office"/>
    <s v="Houston"/>
    <x v="13"/>
    <n v="77095"/>
    <s v="Central"/>
    <s v="OFF-BI-10004040"/>
    <x v="1"/>
    <s v="Binders"/>
    <n v="6.2160000000000002"/>
    <n v="5"/>
    <n v="1.2160000000000002"/>
    <n v="0.18240000000000003"/>
  </r>
  <r>
    <x v="2736"/>
    <d v="2018-11-04T00:00:00"/>
    <d v="2018-11-04T00:00:00"/>
    <x v="0"/>
    <x v="1"/>
    <x v="1"/>
    <s v="Frank Merwin"/>
    <s v="Home Office"/>
    <s v="Bryan"/>
    <x v="13"/>
    <n v="77803"/>
    <s v="Central"/>
    <s v="OFF-BI-10004040"/>
    <x v="2"/>
    <s v="Binders"/>
    <n v="4.1440000000000001"/>
    <n v="5"/>
    <n v="-0.85599999999999987"/>
    <n v="-0.12839999999999999"/>
  </r>
  <r>
    <x v="2499"/>
    <d v="2018-12-28T00:00:00"/>
    <d v="2019-01-02T00:00:00"/>
    <x v="0"/>
    <x v="3"/>
    <x v="2"/>
    <s v="Christopher Schild"/>
    <s v="Home Office"/>
    <s v="Fargo"/>
    <x v="48"/>
    <n v="58103"/>
    <s v="Central"/>
    <s v="OFF-BI-10004040"/>
    <x v="2"/>
    <s v="Binders"/>
    <n v="25.9"/>
    <n v="25.9"/>
    <n v="0"/>
    <n v="0"/>
  </r>
  <r>
    <x v="3151"/>
    <d v="2017-07-14T00:00:00"/>
    <d v="2017-07-18T00:00:00"/>
    <x v="3"/>
    <x v="10"/>
    <x v="2"/>
    <s v="Dan Reichenbach"/>
    <s v="Corporate"/>
    <s v="New York City"/>
    <x v="5"/>
    <n v="10009"/>
    <s v="East"/>
    <s v="OFF-BI-10004094"/>
    <x v="2"/>
    <s v="Binders"/>
    <n v="14.16"/>
    <n v="14.16"/>
    <n v="0"/>
    <n v="0"/>
  </r>
  <r>
    <x v="1714"/>
    <d v="2018-07-15T00:00:00"/>
    <d v="2018-07-19T00:00:00"/>
    <x v="0"/>
    <x v="10"/>
    <x v="2"/>
    <s v="Magdelene Morse"/>
    <s v="Consumer"/>
    <s v="Wilmington"/>
    <x v="3"/>
    <n v="19805"/>
    <s v="East"/>
    <s v="OFF-BI-10004094"/>
    <x v="2"/>
    <s v="Binders"/>
    <n v="26.55"/>
    <n v="26.55"/>
    <n v="0"/>
    <n v="0"/>
  </r>
  <r>
    <x v="3152"/>
    <d v="2018-09-28T00:00:00"/>
    <d v="2018-10-05T00:00:00"/>
    <x v="0"/>
    <x v="0"/>
    <x v="2"/>
    <s v="Sylvia Foulston"/>
    <s v="Home Office"/>
    <s v="Philadelphia"/>
    <x v="12"/>
    <n v="19134"/>
    <s v="East"/>
    <s v="OFF-BI-10004094"/>
    <x v="2"/>
    <s v="Binders"/>
    <n v="2.6549999999999998"/>
    <n v="5"/>
    <n v="-2.3450000000000002"/>
    <n v="-0.35175000000000001"/>
  </r>
  <r>
    <x v="3153"/>
    <d v="2015-01-04T00:00:00"/>
    <d v="2015-01-08T00:00:00"/>
    <x v="1"/>
    <x v="6"/>
    <x v="2"/>
    <s v="Phillina Ober"/>
    <s v="Home Office"/>
    <s v="Naperville"/>
    <x v="0"/>
    <n v="60540"/>
    <s v="Central"/>
    <s v="OFF-BI-10004094"/>
    <x v="2"/>
    <s v="Binders"/>
    <n v="3.54"/>
    <n v="5"/>
    <n v="-1.46"/>
    <n v="-0.219"/>
  </r>
  <r>
    <x v="3154"/>
    <d v="2015-02-21T00:00:00"/>
    <d v="2015-02-25T00:00:00"/>
    <x v="1"/>
    <x v="11"/>
    <x v="2"/>
    <s v="Tamara Manning"/>
    <s v="Home Office"/>
    <s v="Woodstock"/>
    <x v="0"/>
    <n v="60098"/>
    <s v="Central"/>
    <s v="OFF-BI-10004094"/>
    <x v="2"/>
    <s v="Binders"/>
    <n v="8.85"/>
    <n v="18"/>
    <n v="-9.15"/>
    <n v="-1.3725000000000001"/>
  </r>
  <r>
    <x v="3155"/>
    <d v="2018-11-10T00:00:00"/>
    <d v="2018-11-14T00:00:00"/>
    <x v="0"/>
    <x v="1"/>
    <x v="3"/>
    <s v="Daniel Raglin"/>
    <s v="Home Office"/>
    <s v="Hollywood"/>
    <x v="8"/>
    <n v="33021"/>
    <s v="South"/>
    <s v="OFF-BI-10004099"/>
    <x v="2"/>
    <s v="Binders"/>
    <n v="11.52"/>
    <n v="11.52"/>
    <n v="0"/>
    <n v="0"/>
  </r>
  <r>
    <x v="3156"/>
    <d v="2017-08-28T00:00:00"/>
    <d v="2017-08-30T00:00:00"/>
    <x v="3"/>
    <x v="7"/>
    <x v="0"/>
    <s v="Edward Becker"/>
    <s v="Home Office"/>
    <s v="Cincinnati"/>
    <x v="22"/>
    <n v="45231"/>
    <s v="East"/>
    <s v="OFF-BI-10004099"/>
    <x v="1"/>
    <s v="Binders"/>
    <n v="18.431999999999999"/>
    <n v="18"/>
    <n v="0.43199999999999861"/>
    <n v="6.4799999999999788E-2"/>
  </r>
  <r>
    <x v="3157"/>
    <d v="2015-09-03T00:00:00"/>
    <d v="2015-09-04T00:00:00"/>
    <x v="1"/>
    <x v="0"/>
    <x v="0"/>
    <s v="Mathew Reese"/>
    <s v="Home Office"/>
    <s v="Houston"/>
    <x v="13"/>
    <n v="77095"/>
    <s v="Central"/>
    <s v="OFF-BI-10004099"/>
    <x v="2"/>
    <s v="Binders"/>
    <n v="7.68"/>
    <n v="18"/>
    <n v="-10.32"/>
    <n v="-1.548"/>
  </r>
  <r>
    <x v="3158"/>
    <d v="2015-10-06T00:00:00"/>
    <d v="2015-10-08T00:00:00"/>
    <x v="1"/>
    <x v="9"/>
    <x v="3"/>
    <s v="Alice McCarthy"/>
    <s v="Home Office"/>
    <s v="Omaha"/>
    <x v="42"/>
    <n v="68104"/>
    <s v="Central"/>
    <s v="OFF-BI-10004099"/>
    <x v="2"/>
    <s v="Binders"/>
    <n v="15.36"/>
    <n v="18"/>
    <n v="-2.6400000000000006"/>
    <n v="-0.39600000000000007"/>
  </r>
  <r>
    <x v="3159"/>
    <d v="2015-05-27T00:00:00"/>
    <d v="2015-05-30T00:00:00"/>
    <x v="1"/>
    <x v="2"/>
    <x v="0"/>
    <s v="Laurel Elliston"/>
    <s v="Home Office"/>
    <s v="Chicago"/>
    <x v="0"/>
    <n v="60653"/>
    <s v="Central"/>
    <s v="OFF-BI-10004139"/>
    <x v="2"/>
    <s v="Binders"/>
    <n v="17.46"/>
    <n v="18"/>
    <n v="-0.53999999999999915"/>
    <n v="-8.0999999999999864E-2"/>
  </r>
  <r>
    <x v="3160"/>
    <d v="2016-12-31T00:00:00"/>
    <d v="2017-01-02T00:00:00"/>
    <x v="2"/>
    <x v="3"/>
    <x v="3"/>
    <s v="Anna H√§berlin"/>
    <s v="Home Office"/>
    <s v="Detroit"/>
    <x v="10"/>
    <n v="48205"/>
    <s v="Central"/>
    <s v="OFF-BI-10004139"/>
    <x v="2"/>
    <s v="Binders"/>
    <n v="116.4"/>
    <n v="116.4"/>
    <n v="0"/>
    <n v="0"/>
  </r>
  <r>
    <x v="3161"/>
    <d v="2015-04-04T00:00:00"/>
    <d v="2015-04-05T00:00:00"/>
    <x v="1"/>
    <x v="8"/>
    <x v="0"/>
    <s v="Mary Zewe"/>
    <s v="Home Office"/>
    <s v="Los Angeles"/>
    <x v="1"/>
    <n v="90008"/>
    <s v="West"/>
    <s v="OFF-BI-10004140"/>
    <x v="2"/>
    <s v="Binders"/>
    <n v="7.1840000000000002"/>
    <n v="5"/>
    <n v="2.1840000000000002"/>
    <n v="0.3276"/>
  </r>
  <r>
    <x v="24"/>
    <d v="2015-10-28T00:00:00"/>
    <d v="2015-10-31T00:00:00"/>
    <x v="1"/>
    <x v="9"/>
    <x v="0"/>
    <s v="Todd Sumrall"/>
    <s v="Home Office"/>
    <s v="Los Angeles"/>
    <x v="1"/>
    <n v="90049"/>
    <s v="West"/>
    <s v="OFF-BI-10004140"/>
    <x v="2"/>
    <s v="Binders"/>
    <n v="7.1840000000000002"/>
    <n v="5"/>
    <n v="2.1840000000000002"/>
    <n v="0.3276"/>
  </r>
  <r>
    <x v="2819"/>
    <d v="2016-09-01T00:00:00"/>
    <d v="2016-09-04T00:00:00"/>
    <x v="2"/>
    <x v="0"/>
    <x v="3"/>
    <s v="Doug Bickford"/>
    <s v="Consumer"/>
    <s v="Los Angeles"/>
    <x v="1"/>
    <n v="90045"/>
    <s v="West"/>
    <s v="OFF-BI-10004140"/>
    <x v="2"/>
    <s v="Binders"/>
    <n v="14.368"/>
    <n v="14.368"/>
    <n v="0"/>
    <n v="0"/>
  </r>
  <r>
    <x v="3162"/>
    <d v="2016-10-23T00:00:00"/>
    <d v="2016-10-28T00:00:00"/>
    <x v="2"/>
    <x v="9"/>
    <x v="2"/>
    <s v="Andrew Gjertsen"/>
    <s v="Home Office"/>
    <s v="Seattle"/>
    <x v="6"/>
    <n v="98105"/>
    <s v="West"/>
    <s v="OFF-BI-10004140"/>
    <x v="2"/>
    <s v="Binders"/>
    <n v="3.5920000000000001"/>
    <n v="5"/>
    <n v="-1.4079999999999999"/>
    <n v="-0.21119999999999997"/>
  </r>
  <r>
    <x v="3163"/>
    <d v="2017-11-17T00:00:00"/>
    <d v="2017-11-22T00:00:00"/>
    <x v="3"/>
    <x v="1"/>
    <x v="2"/>
    <s v="Maribeth Schnelling"/>
    <s v="Home Office"/>
    <s v="Carlsbad"/>
    <x v="41"/>
    <n v="88220"/>
    <s v="West"/>
    <s v="OFF-BI-10004140"/>
    <x v="2"/>
    <s v="Binders"/>
    <n v="10.776"/>
    <n v="18"/>
    <n v="-7.2240000000000002"/>
    <n v="-1.0835999999999999"/>
  </r>
  <r>
    <x v="485"/>
    <d v="2018-09-10T00:00:00"/>
    <d v="2018-09-10T00:00:00"/>
    <x v="0"/>
    <x v="0"/>
    <x v="1"/>
    <s v="Frank Hawley"/>
    <s v="Home Office"/>
    <s v="Los Angeles"/>
    <x v="1"/>
    <n v="90004"/>
    <s v="West"/>
    <s v="OFF-BI-10004140"/>
    <x v="2"/>
    <s v="Binders"/>
    <n v="7.1840000000000002"/>
    <n v="5"/>
    <n v="2.1840000000000002"/>
    <n v="0.3276"/>
  </r>
  <r>
    <x v="3164"/>
    <d v="2017-05-20T00:00:00"/>
    <d v="2017-05-24T00:00:00"/>
    <x v="3"/>
    <x v="2"/>
    <x v="2"/>
    <s v="Dean Braden"/>
    <s v="Home Office"/>
    <s v="Port Saint Lucie"/>
    <x v="8"/>
    <n v="34952"/>
    <s v="South"/>
    <s v="OFF-BI-10004140"/>
    <x v="2"/>
    <s v="Binders"/>
    <n v="2.694"/>
    <n v="5"/>
    <n v="-2.306"/>
    <n v="-0.34589999999999999"/>
  </r>
  <r>
    <x v="2413"/>
    <d v="2017-10-01T00:00:00"/>
    <d v="2017-10-06T00:00:00"/>
    <x v="3"/>
    <x v="9"/>
    <x v="3"/>
    <s v="Jamie Kunitz"/>
    <s v="Home Office"/>
    <s v="Hialeah"/>
    <x v="8"/>
    <n v="33012"/>
    <s v="South"/>
    <s v="OFF-BI-10004140"/>
    <x v="1"/>
    <s v="Binders"/>
    <n v="5.3879999999999999"/>
    <n v="5"/>
    <n v="0.3879999999999999"/>
    <n v="5.8199999999999981E-2"/>
  </r>
  <r>
    <x v="262"/>
    <d v="2017-04-01T00:00:00"/>
    <d v="2017-04-05T00:00:00"/>
    <x v="3"/>
    <x v="8"/>
    <x v="2"/>
    <s v="Frank Preis"/>
    <s v="Home Office"/>
    <s v="New York City"/>
    <x v="5"/>
    <n v="10009"/>
    <s v="East"/>
    <s v="OFF-BI-10004140"/>
    <x v="1"/>
    <s v="Binders"/>
    <n v="3.5920000000000001"/>
    <n v="5"/>
    <n v="-1.4079999999999999"/>
    <n v="-0.21119999999999997"/>
  </r>
  <r>
    <x v="3165"/>
    <d v="2015-10-10T00:00:00"/>
    <d v="2015-10-15T00:00:00"/>
    <x v="1"/>
    <x v="9"/>
    <x v="2"/>
    <s v="Craig Molinari"/>
    <s v="Home Office"/>
    <s v="Huntsville"/>
    <x v="13"/>
    <n v="77340"/>
    <s v="Central"/>
    <s v="OFF-BI-10004140"/>
    <x v="2"/>
    <s v="Binders"/>
    <n v="0.89800000000000002"/>
    <n v="0.8"/>
    <n v="9.7999999999999976E-2"/>
    <n v="1.4699999999999996E-2"/>
  </r>
  <r>
    <x v="3166"/>
    <d v="2016-10-24T00:00:00"/>
    <d v="2016-10-29T00:00:00"/>
    <x v="2"/>
    <x v="9"/>
    <x v="2"/>
    <s v="Michelle Tran"/>
    <s v="Home Office"/>
    <s v="San Antonio"/>
    <x v="13"/>
    <n v="78207"/>
    <s v="Central"/>
    <s v="OFF-BI-10004140"/>
    <x v="2"/>
    <s v="Binders"/>
    <n v="3.5920000000000001"/>
    <n v="5"/>
    <n v="-1.4079999999999999"/>
    <n v="-0.21119999999999997"/>
  </r>
  <r>
    <x v="1265"/>
    <d v="2017-10-13T00:00:00"/>
    <d v="2017-10-19T00:00:00"/>
    <x v="3"/>
    <x v="9"/>
    <x v="2"/>
    <s v="Helen Andreada"/>
    <s v="Home Office"/>
    <s v="Laredo"/>
    <x v="13"/>
    <n v="78041"/>
    <s v="Central"/>
    <s v="OFF-BI-10004140"/>
    <x v="1"/>
    <s v="Binders"/>
    <n v="6.2859999999999996"/>
    <n v="5"/>
    <n v="1.2859999999999996"/>
    <n v="0.19289999999999993"/>
  </r>
  <r>
    <x v="2850"/>
    <d v="2018-04-21T00:00:00"/>
    <d v="2018-04-27T00:00:00"/>
    <x v="0"/>
    <x v="8"/>
    <x v="2"/>
    <s v="Resi P√∂lking"/>
    <s v="Home Office"/>
    <s v="Houston"/>
    <x v="13"/>
    <n v="77041"/>
    <s v="Central"/>
    <s v="OFF-BI-10004140"/>
    <x v="2"/>
    <s v="Binders"/>
    <n v="2.694"/>
    <n v="5"/>
    <n v="-2.306"/>
    <n v="-0.34589999999999999"/>
  </r>
  <r>
    <x v="2891"/>
    <d v="2018-06-04T00:00:00"/>
    <d v="2018-06-04T00:00:00"/>
    <x v="0"/>
    <x v="4"/>
    <x v="1"/>
    <s v="Erica Hernandez"/>
    <s v="Home Office"/>
    <s v="Jonesboro"/>
    <x v="11"/>
    <n v="72401"/>
    <s v="South"/>
    <s v="OFF-BI-10004141"/>
    <x v="2"/>
    <s v="Binders"/>
    <n v="9.5399999999999991"/>
    <n v="100"/>
    <n v="-90.460000000000008"/>
    <n v="-13.569000000000001"/>
  </r>
  <r>
    <x v="2822"/>
    <d v="2015-08-25T00:00:00"/>
    <d v="2015-08-30T00:00:00"/>
    <x v="1"/>
    <x v="7"/>
    <x v="2"/>
    <s v="Brendan Sweed"/>
    <s v="Home Office"/>
    <s v="Columbus"/>
    <x v="22"/>
    <n v="43229"/>
    <s v="East"/>
    <s v="OFF-BI-10004141"/>
    <x v="2"/>
    <s v="Binders"/>
    <n v="2.8620000000000001"/>
    <n v="5"/>
    <n v="-2.1379999999999999"/>
    <n v="-0.32069999999999999"/>
  </r>
  <r>
    <x v="3167"/>
    <d v="2018-09-21T00:00:00"/>
    <d v="2018-09-25T00:00:00"/>
    <x v="0"/>
    <x v="0"/>
    <x v="2"/>
    <s v="Emily Burns"/>
    <s v="Home Office"/>
    <s v="Philadelphia"/>
    <x v="12"/>
    <n v="19143"/>
    <s v="East"/>
    <s v="OFF-BI-10004141"/>
    <x v="2"/>
    <s v="Binders"/>
    <n v="1.9079999999999999"/>
    <n v="5"/>
    <n v="-3.0920000000000001"/>
    <n v="-0.46379999999999999"/>
  </r>
  <r>
    <x v="1719"/>
    <d v="2017-03-13T00:00:00"/>
    <d v="2017-03-18T00:00:00"/>
    <x v="3"/>
    <x v="5"/>
    <x v="2"/>
    <s v="Liz Thompson"/>
    <s v="Home Office"/>
    <s v="San Antonio"/>
    <x v="13"/>
    <n v="78207"/>
    <s v="Central"/>
    <s v="OFF-BI-10004141"/>
    <x v="1"/>
    <s v="Binders"/>
    <n v="1.272"/>
    <n v="0.8"/>
    <n v="0.47199999999999998"/>
    <n v="7.0799999999999988E-2"/>
  </r>
  <r>
    <x v="3168"/>
    <d v="2017-09-11T00:00:00"/>
    <d v="2017-09-16T00:00:00"/>
    <x v="3"/>
    <x v="0"/>
    <x v="2"/>
    <s v="Adam Shillingsburg"/>
    <s v="Home Office"/>
    <s v="Chicago"/>
    <x v="0"/>
    <n v="60653"/>
    <s v="Central"/>
    <s v="OFF-BI-10004141"/>
    <x v="2"/>
    <s v="Binders"/>
    <n v="1.9079999999999999"/>
    <n v="80"/>
    <n v="-78.091999999999999"/>
    <n v="-11.713799999999999"/>
  </r>
  <r>
    <x v="3169"/>
    <d v="2018-03-06T00:00:00"/>
    <d v="2018-03-10T00:00:00"/>
    <x v="0"/>
    <x v="5"/>
    <x v="2"/>
    <s v="Ben Ferrer"/>
    <s v="Home Office"/>
    <s v="San Francisco"/>
    <x v="1"/>
    <n v="94109"/>
    <s v="West"/>
    <s v="OFF-BI-10004182"/>
    <x v="2"/>
    <s v="Binders"/>
    <n v="14.976000000000001"/>
    <n v="100"/>
    <n v="-85.024000000000001"/>
    <n v="-12.7536"/>
  </r>
  <r>
    <x v="3170"/>
    <d v="2018-12-09T00:00:00"/>
    <d v="2018-12-15T00:00:00"/>
    <x v="0"/>
    <x v="3"/>
    <x v="2"/>
    <s v="Herbert Flentye"/>
    <s v="Consumer"/>
    <s v="Indianapolis"/>
    <x v="33"/>
    <n v="46203"/>
    <s v="Central"/>
    <s v="OFF-BI-10004182"/>
    <x v="2"/>
    <s v="Binders"/>
    <n v="10.4"/>
    <n v="10.4"/>
    <n v="0"/>
    <n v="0"/>
  </r>
  <r>
    <x v="826"/>
    <d v="2018-12-09T00:00:00"/>
    <d v="2018-12-11T00:00:00"/>
    <x v="0"/>
    <x v="3"/>
    <x v="0"/>
    <s v="Ken Brennan"/>
    <s v="Home Office"/>
    <s v="Houston"/>
    <x v="13"/>
    <n v="77041"/>
    <s v="Central"/>
    <s v="OFF-BI-10004182"/>
    <x v="2"/>
    <s v="Binders"/>
    <n v="1.248"/>
    <n v="0.8"/>
    <n v="0.44799999999999995"/>
    <n v="6.7199999999999996E-2"/>
  </r>
  <r>
    <x v="3171"/>
    <d v="2016-06-07T00:00:00"/>
    <d v="2016-06-09T00:00:00"/>
    <x v="2"/>
    <x v="4"/>
    <x v="3"/>
    <s v="Eleni McCrary"/>
    <s v="Home Office"/>
    <s v="Los Angeles"/>
    <x v="1"/>
    <n v="90036"/>
    <s v="West"/>
    <s v="OFF-BI-10004187"/>
    <x v="2"/>
    <s v="Binders"/>
    <n v="7.52"/>
    <n v="18"/>
    <n v="-10.48"/>
    <n v="-1.5720000000000001"/>
  </r>
  <r>
    <x v="1931"/>
    <d v="2018-12-02T00:00:00"/>
    <d v="2018-12-03T00:00:00"/>
    <x v="0"/>
    <x v="3"/>
    <x v="1"/>
    <s v="Alice McCarthy"/>
    <s v="Home Office"/>
    <s v="Los Angeles"/>
    <x v="1"/>
    <n v="90032"/>
    <s v="West"/>
    <s v="OFF-BI-10004187"/>
    <x v="2"/>
    <s v="Binders"/>
    <n v="9.0239999999999991"/>
    <n v="100"/>
    <n v="-90.975999999999999"/>
    <n v="-13.6464"/>
  </r>
  <r>
    <x v="3172"/>
    <d v="2015-01-13T00:00:00"/>
    <d v="2015-01-15T00:00:00"/>
    <x v="1"/>
    <x v="6"/>
    <x v="3"/>
    <s v="Chris Selesnick"/>
    <s v="Home Office"/>
    <s v="Bossier City"/>
    <x v="2"/>
    <n v="71111"/>
    <s v="South"/>
    <s v="OFF-BI-10004187"/>
    <x v="2"/>
    <s v="Binders"/>
    <n v="5.64"/>
    <n v="5"/>
    <n v="0.63999999999999968"/>
    <n v="9.5999999999999946E-2"/>
  </r>
  <r>
    <x v="3173"/>
    <d v="2016-08-13T00:00:00"/>
    <d v="2016-08-17T00:00:00"/>
    <x v="2"/>
    <x v="7"/>
    <x v="2"/>
    <s v="Clytie Kelty"/>
    <s v="Home Office"/>
    <s v="Marietta"/>
    <x v="19"/>
    <n v="30062"/>
    <s v="South"/>
    <s v="OFF-BI-10004187"/>
    <x v="2"/>
    <s v="Binders"/>
    <n v="5.64"/>
    <n v="5"/>
    <n v="0.63999999999999968"/>
    <n v="9.5999999999999946E-2"/>
  </r>
  <r>
    <x v="3174"/>
    <d v="2016-12-14T00:00:00"/>
    <d v="2016-12-16T00:00:00"/>
    <x v="2"/>
    <x v="3"/>
    <x v="3"/>
    <s v="Muhammed MacIntyre"/>
    <s v="Home Office"/>
    <s v="Columbus"/>
    <x v="19"/>
    <n v="31907"/>
    <s v="South"/>
    <s v="OFF-BI-10004187"/>
    <x v="2"/>
    <s v="Binders"/>
    <n v="3.76"/>
    <n v="5"/>
    <n v="-1.2400000000000002"/>
    <n v="-0.18600000000000003"/>
  </r>
  <r>
    <x v="3175"/>
    <d v="2017-09-23T00:00:00"/>
    <d v="2017-09-28T00:00:00"/>
    <x v="3"/>
    <x v="0"/>
    <x v="3"/>
    <s v="Clay Rozendal"/>
    <s v="Home Office"/>
    <s v="New York City"/>
    <x v="5"/>
    <n v="10009"/>
    <s v="East"/>
    <s v="OFF-BI-10004187"/>
    <x v="2"/>
    <s v="Binders"/>
    <n v="10.528"/>
    <n v="18"/>
    <n v="-7.4719999999999995"/>
    <n v="-1.1207999999999998"/>
  </r>
  <r>
    <x v="629"/>
    <d v="2015-10-31T00:00:00"/>
    <d v="2015-11-04T00:00:00"/>
    <x v="1"/>
    <x v="9"/>
    <x v="2"/>
    <s v="Greg Guthrie"/>
    <s v="Home Office"/>
    <s v="Los Angeles"/>
    <x v="1"/>
    <n v="90049"/>
    <s v="West"/>
    <s v="OFF-BI-10004209"/>
    <x v="2"/>
    <s v="Binders"/>
    <n v="19.295999999999999"/>
    <n v="18"/>
    <n v="1.2959999999999994"/>
    <n v="0.19439999999999991"/>
  </r>
  <r>
    <x v="3176"/>
    <d v="2017-07-08T00:00:00"/>
    <d v="2017-07-14T00:00:00"/>
    <x v="3"/>
    <x v="10"/>
    <x v="2"/>
    <s v="Chris Cortes"/>
    <s v="Home Office"/>
    <s v="Seattle"/>
    <x v="6"/>
    <n v="98105"/>
    <s v="West"/>
    <s v="OFF-BI-10004209"/>
    <x v="1"/>
    <s v="Binders"/>
    <n v="19.295999999999999"/>
    <n v="18"/>
    <n v="1.2959999999999994"/>
    <n v="0.19439999999999991"/>
  </r>
  <r>
    <x v="3177"/>
    <d v="2017-10-20T00:00:00"/>
    <d v="2017-10-22T00:00:00"/>
    <x v="3"/>
    <x v="9"/>
    <x v="0"/>
    <s v="Andrew Gjertsen"/>
    <s v="Home Office"/>
    <s v="Los Angeles"/>
    <x v="1"/>
    <n v="90049"/>
    <s v="West"/>
    <s v="OFF-BI-10004209"/>
    <x v="1"/>
    <s v="Binders"/>
    <n v="19.295999999999999"/>
    <n v="100"/>
    <n v="-80.704000000000008"/>
    <n v="-12.105600000000001"/>
  </r>
  <r>
    <x v="3178"/>
    <d v="2018-05-27T00:00:00"/>
    <d v="2018-06-03T00:00:00"/>
    <x v="0"/>
    <x v="2"/>
    <x v="2"/>
    <s v="Bart Watters"/>
    <s v="Home Office"/>
    <s v="Greensboro"/>
    <x v="9"/>
    <n v="27405"/>
    <s v="South"/>
    <s v="OFF-BI-10004209"/>
    <x v="2"/>
    <s v="Binders"/>
    <n v="12.06"/>
    <n v="12.06"/>
    <n v="0"/>
    <n v="0"/>
  </r>
  <r>
    <x v="3179"/>
    <d v="2016-09-13T00:00:00"/>
    <d v="2016-09-19T00:00:00"/>
    <x v="2"/>
    <x v="0"/>
    <x v="2"/>
    <s v="Harry Greene"/>
    <s v="Home Office"/>
    <s v="Philadelphia"/>
    <x v="12"/>
    <n v="19120"/>
    <s v="East"/>
    <s v="OFF-BI-10004209"/>
    <x v="2"/>
    <s v="Binders"/>
    <n v="2.4119999999999999"/>
    <n v="5"/>
    <n v="-2.5880000000000001"/>
    <n v="-0.38819999999999999"/>
  </r>
  <r>
    <x v="2005"/>
    <d v="2018-12-18T00:00:00"/>
    <d v="2018-12-23T00:00:00"/>
    <x v="0"/>
    <x v="3"/>
    <x v="2"/>
    <s v="Beth Paige"/>
    <s v="Home Office"/>
    <s v="Columbus"/>
    <x v="22"/>
    <n v="43229"/>
    <s v="East"/>
    <s v="OFF-BI-10004209"/>
    <x v="2"/>
    <s v="Binders"/>
    <n v="7.2359999999999998"/>
    <n v="5"/>
    <n v="2.2359999999999998"/>
    <n v="0.33539999999999998"/>
  </r>
  <r>
    <x v="2325"/>
    <d v="2015-04-05T00:00:00"/>
    <d v="2015-04-07T00:00:00"/>
    <x v="1"/>
    <x v="8"/>
    <x v="3"/>
    <s v="Ruben Dartt"/>
    <s v="Home Office"/>
    <s v="Dearborn Heights"/>
    <x v="10"/>
    <n v="48127"/>
    <s v="Central"/>
    <s v="OFF-BI-10004209"/>
    <x v="2"/>
    <s v="Binders"/>
    <n v="40.200000000000003"/>
    <n v="40.200000000000003"/>
    <n v="0"/>
    <n v="0"/>
  </r>
  <r>
    <x v="2465"/>
    <d v="2016-04-06T00:00:00"/>
    <d v="2016-04-10T00:00:00"/>
    <x v="2"/>
    <x v="8"/>
    <x v="2"/>
    <s v="Thomas Thornton"/>
    <s v="Home Office"/>
    <s v="Houston"/>
    <x v="13"/>
    <n v="77041"/>
    <s v="Central"/>
    <s v="OFF-BI-10004209"/>
    <x v="2"/>
    <s v="Binders"/>
    <n v="9.6479999999999997"/>
    <n v="9.6479999999999997"/>
    <n v="0"/>
    <n v="0"/>
  </r>
  <r>
    <x v="2487"/>
    <d v="2018-08-11T00:00:00"/>
    <d v="2018-08-13T00:00:00"/>
    <x v="0"/>
    <x v="7"/>
    <x v="0"/>
    <s v="Sylvia Foulston"/>
    <s v="Home Office"/>
    <s v="Bedford"/>
    <x v="13"/>
    <n v="76021"/>
    <s v="Central"/>
    <s v="OFF-BI-10004209"/>
    <x v="2"/>
    <s v="Binders"/>
    <n v="12.864000000000001"/>
    <n v="12.864000000000001"/>
    <n v="0"/>
    <n v="0"/>
  </r>
  <r>
    <x v="3180"/>
    <d v="2015-03-07T00:00:00"/>
    <d v="2015-03-11T00:00:00"/>
    <x v="1"/>
    <x v="5"/>
    <x v="3"/>
    <s v="Nora Pelletier"/>
    <s v="Home Office"/>
    <s v="Des Moines"/>
    <x v="6"/>
    <n v="98198"/>
    <s v="West"/>
    <s v="OFF-BI-10004224"/>
    <x v="2"/>
    <s v="Binders"/>
    <n v="107.648"/>
    <n v="50"/>
    <n v="57.647999999999996"/>
    <n v="8.6471999999999998"/>
  </r>
  <r>
    <x v="3181"/>
    <d v="2018-03-02T00:00:00"/>
    <d v="2018-03-08T00:00:00"/>
    <x v="0"/>
    <x v="5"/>
    <x v="2"/>
    <s v="Ken Dana"/>
    <s v="Corporate"/>
    <s v="Los Angeles"/>
    <x v="1"/>
    <n v="90008"/>
    <s v="West"/>
    <s v="OFF-BI-10004224"/>
    <x v="2"/>
    <s v="Binders"/>
    <n v="107.648"/>
    <n v="107.648"/>
    <n v="0"/>
    <n v="0"/>
  </r>
  <r>
    <x v="3182"/>
    <d v="2016-11-13T00:00:00"/>
    <d v="2016-11-18T00:00:00"/>
    <x v="2"/>
    <x v="1"/>
    <x v="2"/>
    <s v="Fred McMath"/>
    <s v="Home Office"/>
    <s v="Miami"/>
    <x v="8"/>
    <n v="33178"/>
    <s v="South"/>
    <s v="OFF-BI-10004224"/>
    <x v="2"/>
    <s v="Binders"/>
    <n v="121.104"/>
    <n v="121.104"/>
    <n v="0"/>
    <n v="0"/>
  </r>
  <r>
    <x v="3183"/>
    <d v="2016-09-26T00:00:00"/>
    <d v="2016-09-29T00:00:00"/>
    <x v="2"/>
    <x v="0"/>
    <x v="3"/>
    <s v="Sarah Foster"/>
    <s v="Home Office"/>
    <s v="Philadelphia"/>
    <x v="12"/>
    <n v="19143"/>
    <s v="East"/>
    <s v="OFF-BI-10004224"/>
    <x v="2"/>
    <s v="Binders"/>
    <n v="121.104"/>
    <n v="121.104"/>
    <n v="0"/>
    <n v="0"/>
  </r>
  <r>
    <x v="3184"/>
    <d v="2017-04-08T00:00:00"/>
    <d v="2017-04-14T00:00:00"/>
    <x v="3"/>
    <x v="8"/>
    <x v="2"/>
    <s v="Eugene Hildebrand"/>
    <s v="Corporate"/>
    <s v="Troy"/>
    <x v="22"/>
    <n v="45373"/>
    <s v="East"/>
    <s v="OFF-BI-10004224"/>
    <x v="2"/>
    <s v="Binders"/>
    <n v="121.104"/>
    <n v="121.104"/>
    <n v="0"/>
    <n v="0"/>
  </r>
  <r>
    <x v="3185"/>
    <d v="2016-06-01T00:00:00"/>
    <d v="2016-06-05T00:00:00"/>
    <x v="2"/>
    <x v="4"/>
    <x v="2"/>
    <s v="Ashley Jarboe"/>
    <s v="Home Office"/>
    <s v="Detroit"/>
    <x v="10"/>
    <n v="48227"/>
    <s v="Central"/>
    <s v="OFF-BI-10004224"/>
    <x v="2"/>
    <s v="Binders"/>
    <n v="403.68"/>
    <n v="403.68"/>
    <n v="0"/>
    <n v="0"/>
  </r>
  <r>
    <x v="2818"/>
    <d v="2018-07-21T00:00:00"/>
    <d v="2018-07-24T00:00:00"/>
    <x v="0"/>
    <x v="10"/>
    <x v="3"/>
    <s v="Kelly Lampkin"/>
    <s v="Home Office"/>
    <s v="Aurora"/>
    <x v="0"/>
    <n v="60505"/>
    <s v="Central"/>
    <s v="OFF-BI-10004224"/>
    <x v="2"/>
    <s v="Binders"/>
    <n v="94.191999999999993"/>
    <n v="94.191999999999993"/>
    <n v="0"/>
    <n v="0"/>
  </r>
  <r>
    <x v="2581"/>
    <d v="2018-10-14T00:00:00"/>
    <d v="2018-10-18T00:00:00"/>
    <x v="0"/>
    <x v="9"/>
    <x v="2"/>
    <s v="Anthony Garverick"/>
    <s v="Home Office"/>
    <s v="Chicago"/>
    <x v="0"/>
    <n v="60623"/>
    <s v="Central"/>
    <s v="OFF-BI-10004224"/>
    <x v="2"/>
    <s v="Binders"/>
    <n v="13.456"/>
    <n v="13.456"/>
    <n v="0"/>
    <n v="0"/>
  </r>
  <r>
    <x v="3186"/>
    <d v="2015-02-04T00:00:00"/>
    <d v="2015-02-08T00:00:00"/>
    <x v="1"/>
    <x v="11"/>
    <x v="2"/>
    <s v="Deborah Brumfield"/>
    <s v="Home Office"/>
    <s v="San Diego"/>
    <x v="1"/>
    <n v="92024"/>
    <s v="West"/>
    <s v="OFF-BI-10004230"/>
    <x v="2"/>
    <s v="Binders"/>
    <n v="82.896000000000001"/>
    <n v="50"/>
    <n v="32.896000000000001"/>
    <n v="4.9344000000000001"/>
  </r>
  <r>
    <x v="3187"/>
    <d v="2016-12-11T00:00:00"/>
    <d v="2016-12-17T00:00:00"/>
    <x v="2"/>
    <x v="3"/>
    <x v="2"/>
    <s v="Jim Kriz"/>
    <s v="Home Office"/>
    <s v="San Bernardino"/>
    <x v="1"/>
    <n v="92404"/>
    <s v="West"/>
    <s v="OFF-BI-10004230"/>
    <x v="2"/>
    <s v="Binders"/>
    <n v="110.52800000000001"/>
    <n v="110.52800000000001"/>
    <n v="0"/>
    <n v="0"/>
  </r>
  <r>
    <x v="1795"/>
    <d v="2018-08-17T00:00:00"/>
    <d v="2018-08-24T00:00:00"/>
    <x v="0"/>
    <x v="7"/>
    <x v="2"/>
    <s v="Rick Wilson"/>
    <s v="Home Office"/>
    <s v="Brentwood"/>
    <x v="1"/>
    <n v="94513"/>
    <s v="West"/>
    <s v="OFF-BI-10004230"/>
    <x v="2"/>
    <s v="Binders"/>
    <n v="221.05600000000001"/>
    <n v="221.05600000000001"/>
    <n v="0"/>
    <n v="0"/>
  </r>
  <r>
    <x v="3188"/>
    <d v="2018-11-24T00:00:00"/>
    <d v="2018-11-29T00:00:00"/>
    <x v="0"/>
    <x v="1"/>
    <x v="3"/>
    <s v="Mark Van Huff"/>
    <s v="Home Office"/>
    <s v="Mesa"/>
    <x v="18"/>
    <n v="85204"/>
    <s v="West"/>
    <s v="OFF-BI-10004230"/>
    <x v="2"/>
    <s v="Binders"/>
    <n v="20.724"/>
    <n v="100"/>
    <n v="-79.275999999999996"/>
    <n v="-11.891399999999999"/>
  </r>
  <r>
    <x v="368"/>
    <d v="2015-06-28T00:00:00"/>
    <d v="2015-07-02T00:00:00"/>
    <x v="1"/>
    <x v="4"/>
    <x v="2"/>
    <s v="Cynthia Arntzen"/>
    <s v="Home Office"/>
    <s v="Philadelphia"/>
    <x v="12"/>
    <n v="19140"/>
    <s v="East"/>
    <s v="OFF-BI-10004230"/>
    <x v="2"/>
    <s v="Binders"/>
    <n v="31.085999999999999"/>
    <n v="31.085999999999999"/>
    <n v="0"/>
    <n v="0"/>
  </r>
  <r>
    <x v="3189"/>
    <d v="2017-12-31T00:00:00"/>
    <d v="2018-01-06T00:00:00"/>
    <x v="3"/>
    <x v="3"/>
    <x v="2"/>
    <s v="Becky Pak"/>
    <s v="Home Office"/>
    <s v="San Francisco"/>
    <x v="1"/>
    <n v="94109"/>
    <s v="West"/>
    <s v="OFF-BI-10004233"/>
    <x v="2"/>
    <s v="Binders"/>
    <n v="38.375999999999998"/>
    <n v="100"/>
    <n v="-61.624000000000002"/>
    <n v="-9.2436000000000007"/>
  </r>
  <r>
    <x v="132"/>
    <d v="2018-09-17T00:00:00"/>
    <d v="2018-09-21T00:00:00"/>
    <x v="0"/>
    <x v="0"/>
    <x v="3"/>
    <s v="Alan Schoenberger"/>
    <s v="Corporate"/>
    <s v="Provo"/>
    <x v="28"/>
    <n v="84604"/>
    <s v="West"/>
    <s v="OFF-BI-10004233"/>
    <x v="2"/>
    <s v="Binders"/>
    <n v="25.584"/>
    <n v="25.584"/>
    <n v="0"/>
    <n v="0"/>
  </r>
  <r>
    <x v="3190"/>
    <d v="2016-12-01T00:00:00"/>
    <d v="2016-12-07T00:00:00"/>
    <x v="2"/>
    <x v="3"/>
    <x v="2"/>
    <s v="Keith Dawkins"/>
    <s v="Home Office"/>
    <s v="Chesapeake"/>
    <x v="17"/>
    <n v="23320"/>
    <s v="South"/>
    <s v="OFF-BI-10004233"/>
    <x v="2"/>
    <s v="Binders"/>
    <n v="63.96"/>
    <n v="63.96"/>
    <n v="0"/>
    <n v="0"/>
  </r>
  <r>
    <x v="1887"/>
    <d v="2018-12-03T00:00:00"/>
    <d v="2018-12-10T00:00:00"/>
    <x v="0"/>
    <x v="3"/>
    <x v="2"/>
    <s v="Matt Collins"/>
    <s v="Consumer"/>
    <s v="Fayetteville"/>
    <x v="9"/>
    <n v="28314"/>
    <s v="South"/>
    <s v="OFF-BI-10004233"/>
    <x v="2"/>
    <s v="Binders"/>
    <n v="28.782"/>
    <n v="28.782"/>
    <n v="0"/>
    <n v="0"/>
  </r>
  <r>
    <x v="1792"/>
    <d v="2015-05-30T00:00:00"/>
    <d v="2015-06-01T00:00:00"/>
    <x v="1"/>
    <x v="2"/>
    <x v="0"/>
    <s v="Laurel Workman"/>
    <s v="Corporate"/>
    <s v="New York City"/>
    <x v="5"/>
    <n v="10024"/>
    <s v="East"/>
    <s v="OFF-BI-10004233"/>
    <x v="2"/>
    <s v="Binders"/>
    <n v="25.584"/>
    <n v="25.584"/>
    <n v="0"/>
    <n v="0"/>
  </r>
  <r>
    <x v="3191"/>
    <d v="2017-12-22T00:00:00"/>
    <d v="2017-12-26T00:00:00"/>
    <x v="3"/>
    <x v="3"/>
    <x v="2"/>
    <s v="Lena Creighton"/>
    <s v="Corporate"/>
    <s v="New York City"/>
    <x v="5"/>
    <n v="10035"/>
    <s v="East"/>
    <s v="OFF-BI-10004233"/>
    <x v="2"/>
    <s v="Binders"/>
    <n v="25.584"/>
    <n v="25.584"/>
    <n v="0"/>
    <n v="0"/>
  </r>
  <r>
    <x v="3192"/>
    <d v="2017-10-29T00:00:00"/>
    <d v="2017-11-01T00:00:00"/>
    <x v="3"/>
    <x v="9"/>
    <x v="3"/>
    <s v="Logan Haushalter"/>
    <s v="Corporate"/>
    <s v="Los Angeles"/>
    <x v="1"/>
    <n v="90008"/>
    <s v="West"/>
    <s v="OFF-BI-10004236"/>
    <x v="2"/>
    <s v="Binders"/>
    <n v="11.744"/>
    <n v="11.744"/>
    <n v="0"/>
    <n v="0"/>
  </r>
  <r>
    <x v="1800"/>
    <d v="2018-03-16T00:00:00"/>
    <d v="2018-03-21T00:00:00"/>
    <x v="0"/>
    <x v="5"/>
    <x v="2"/>
    <s v="Ken Dana"/>
    <s v="Corporate"/>
    <s v="Los Angeles"/>
    <x v="1"/>
    <n v="90032"/>
    <s v="West"/>
    <s v="OFF-BI-10004236"/>
    <x v="2"/>
    <s v="Binders"/>
    <n v="70.463999999999999"/>
    <n v="70.463999999999999"/>
    <n v="0"/>
    <n v="0"/>
  </r>
  <r>
    <x v="3193"/>
    <d v="2016-03-01T00:00:00"/>
    <d v="2016-03-02T00:00:00"/>
    <x v="2"/>
    <x v="5"/>
    <x v="3"/>
    <s v="Shui Tom"/>
    <s v="Home Office"/>
    <s v="Macon"/>
    <x v="19"/>
    <n v="31204"/>
    <s v="South"/>
    <s v="OFF-BI-10004236"/>
    <x v="2"/>
    <s v="Binders"/>
    <n v="58.72"/>
    <n v="58.72"/>
    <n v="0"/>
    <n v="0"/>
  </r>
  <r>
    <x v="2244"/>
    <d v="2017-01-08T00:00:00"/>
    <d v="2017-01-13T00:00:00"/>
    <x v="3"/>
    <x v="6"/>
    <x v="2"/>
    <s v="Vivek Sundaresam"/>
    <s v="Corporate"/>
    <s v="Raleigh"/>
    <x v="9"/>
    <n v="27604"/>
    <s v="South"/>
    <s v="OFF-BI-10004236"/>
    <x v="2"/>
    <s v="Binders"/>
    <n v="30.827999999999999"/>
    <n v="30.827999999999999"/>
    <n v="0"/>
    <n v="0"/>
  </r>
  <r>
    <x v="3194"/>
    <d v="2017-10-28T00:00:00"/>
    <d v="2017-11-04T00:00:00"/>
    <x v="3"/>
    <x v="9"/>
    <x v="2"/>
    <s v="Suzanne McNair"/>
    <s v="Home Office"/>
    <s v="Greenville"/>
    <x v="9"/>
    <n v="27834"/>
    <s v="South"/>
    <s v="OFF-BI-10004236"/>
    <x v="1"/>
    <s v="Binders"/>
    <n v="17.616"/>
    <n v="18"/>
    <n v="-0.38400000000000034"/>
    <n v="-5.7600000000000047E-2"/>
  </r>
  <r>
    <x v="1736"/>
    <d v="2018-12-09T00:00:00"/>
    <d v="2018-12-12T00:00:00"/>
    <x v="0"/>
    <x v="3"/>
    <x v="3"/>
    <s v="John Lee"/>
    <s v="Consumer"/>
    <s v="Richmond"/>
    <x v="21"/>
    <n v="40475"/>
    <s v="South"/>
    <s v="OFF-BI-10004236"/>
    <x v="2"/>
    <s v="Binders"/>
    <n v="29.36"/>
    <n v="29.36"/>
    <n v="0"/>
    <n v="0"/>
  </r>
  <r>
    <x v="613"/>
    <d v="2017-11-11T00:00:00"/>
    <d v="2017-11-16T00:00:00"/>
    <x v="3"/>
    <x v="1"/>
    <x v="2"/>
    <s v="Edward Becker"/>
    <s v="Home Office"/>
    <s v="New York City"/>
    <x v="5"/>
    <n v="10011"/>
    <s v="East"/>
    <s v="OFF-BI-10004236"/>
    <x v="2"/>
    <s v="Binders"/>
    <n v="35.231999999999999"/>
    <n v="35.231999999999999"/>
    <n v="0"/>
    <n v="0"/>
  </r>
  <r>
    <x v="762"/>
    <d v="2017-12-01T00:00:00"/>
    <d v="2017-12-05T00:00:00"/>
    <x v="3"/>
    <x v="3"/>
    <x v="3"/>
    <s v="Shirley Jackson"/>
    <s v="Corporate"/>
    <s v="Fairfield"/>
    <x v="25"/>
    <n v="6824"/>
    <s v="East"/>
    <s v="OFF-BI-10004236"/>
    <x v="2"/>
    <s v="Binders"/>
    <n v="88.08"/>
    <n v="88.08"/>
    <n v="0"/>
    <n v="0"/>
  </r>
  <r>
    <x v="3195"/>
    <d v="2017-12-02T00:00:00"/>
    <d v="2017-12-07T00:00:00"/>
    <x v="3"/>
    <x v="3"/>
    <x v="2"/>
    <s v="Jamie Frazer"/>
    <s v="Home Office"/>
    <s v="New York City"/>
    <x v="5"/>
    <n v="10024"/>
    <s v="East"/>
    <s v="OFF-BI-10004236"/>
    <x v="2"/>
    <s v="Binders"/>
    <n v="35.231999999999999"/>
    <n v="35.231999999999999"/>
    <n v="0"/>
    <n v="0"/>
  </r>
  <r>
    <x v="3196"/>
    <d v="2017-09-03T00:00:00"/>
    <d v="2017-09-09T00:00:00"/>
    <x v="3"/>
    <x v="0"/>
    <x v="2"/>
    <s v="Carlos Soltero"/>
    <s v="Home Office"/>
    <s v="Chicago"/>
    <x v="0"/>
    <n v="60610"/>
    <s v="Central"/>
    <s v="OFF-BI-10004236"/>
    <x v="2"/>
    <s v="Binders"/>
    <n v="8.8079999999999998"/>
    <n v="18"/>
    <n v="-9.1920000000000002"/>
    <n v="-1.3788"/>
  </r>
  <r>
    <x v="3197"/>
    <d v="2015-09-07T00:00:00"/>
    <d v="2015-09-12T00:00:00"/>
    <x v="1"/>
    <x v="0"/>
    <x v="3"/>
    <s v="Lisa Ryan"/>
    <s v="Home Office"/>
    <s v="Santa Clara"/>
    <x v="1"/>
    <n v="95051"/>
    <s v="West"/>
    <s v="OFF-BI-10004308"/>
    <x v="2"/>
    <s v="Binders"/>
    <n v="83.92"/>
    <n v="83.92"/>
    <n v="0"/>
    <n v="0"/>
  </r>
  <r>
    <x v="3198"/>
    <d v="2017-10-27T00:00:00"/>
    <d v="2017-10-31T00:00:00"/>
    <x v="3"/>
    <x v="9"/>
    <x v="2"/>
    <s v="Pete Armstrong"/>
    <s v="Corporate"/>
    <s v="San Francisco"/>
    <x v="1"/>
    <n v="94122"/>
    <s v="West"/>
    <s v="OFF-BI-10004308"/>
    <x v="2"/>
    <s v="Binders"/>
    <n v="67.135999999999996"/>
    <n v="67.135999999999996"/>
    <n v="0"/>
    <n v="0"/>
  </r>
  <r>
    <x v="3199"/>
    <d v="2018-08-12T00:00:00"/>
    <d v="2018-08-19T00:00:00"/>
    <x v="0"/>
    <x v="7"/>
    <x v="2"/>
    <s v="Dana Kaydos"/>
    <s v="Home Office"/>
    <s v="Seattle"/>
    <x v="6"/>
    <n v="98103"/>
    <s v="West"/>
    <s v="OFF-BI-10004308"/>
    <x v="2"/>
    <s v="Binders"/>
    <n v="100.70399999999999"/>
    <n v="100.70399999999999"/>
    <n v="0"/>
    <n v="0"/>
  </r>
  <r>
    <x v="3200"/>
    <d v="2017-05-23T00:00:00"/>
    <d v="2017-05-27T00:00:00"/>
    <x v="3"/>
    <x v="2"/>
    <x v="2"/>
    <s v="Christopher Conant"/>
    <s v="Home Office"/>
    <s v="Philadelphia"/>
    <x v="12"/>
    <n v="19120"/>
    <s v="East"/>
    <s v="OFF-BI-10004308"/>
    <x v="1"/>
    <s v="Binders"/>
    <n v="6.2939999999999996"/>
    <n v="5"/>
    <n v="1.2939999999999996"/>
    <n v="0.19409999999999994"/>
  </r>
  <r>
    <x v="3201"/>
    <d v="2017-09-10T00:00:00"/>
    <d v="2017-09-12T00:00:00"/>
    <x v="3"/>
    <x v="0"/>
    <x v="3"/>
    <s v="Dianna Vittorini"/>
    <s v="Corporate"/>
    <s v="Los Angeles"/>
    <x v="1"/>
    <n v="90049"/>
    <s v="West"/>
    <s v="OFF-BI-10004318"/>
    <x v="2"/>
    <s v="Binders"/>
    <n v="276.78399999999999"/>
    <n v="276.78399999999999"/>
    <n v="0"/>
    <n v="0"/>
  </r>
  <r>
    <x v="1837"/>
    <d v="2018-01-24T00:00:00"/>
    <d v="2018-01-29T00:00:00"/>
    <x v="0"/>
    <x v="6"/>
    <x v="2"/>
    <s v="Keith Dawkins"/>
    <s v="Home Office"/>
    <s v="San Jose"/>
    <x v="1"/>
    <n v="95123"/>
    <s v="West"/>
    <s v="OFF-BI-10004318"/>
    <x v="2"/>
    <s v="Binders"/>
    <n v="276.78399999999999"/>
    <n v="276.78399999999999"/>
    <n v="0"/>
    <n v="0"/>
  </r>
  <r>
    <x v="3202"/>
    <d v="2018-09-22T00:00:00"/>
    <d v="2018-09-23T00:00:00"/>
    <x v="0"/>
    <x v="0"/>
    <x v="0"/>
    <s v="Joel Eaton"/>
    <s v="Home Office"/>
    <s v="Fayetteville"/>
    <x v="11"/>
    <n v="72701"/>
    <s v="South"/>
    <s v="OFF-BI-10004318"/>
    <x v="2"/>
    <s v="Binders"/>
    <n v="691.96"/>
    <n v="100"/>
    <n v="591.96"/>
    <n v="88.793999999999997"/>
  </r>
  <r>
    <x v="680"/>
    <d v="2017-03-13T00:00:00"/>
    <d v="2017-03-15T00:00:00"/>
    <x v="3"/>
    <x v="5"/>
    <x v="3"/>
    <s v="Stewart Carmichael"/>
    <s v="Corporate"/>
    <s v="Philadelphia"/>
    <x v="12"/>
    <n v="19134"/>
    <s v="East"/>
    <s v="OFF-BI-10004318"/>
    <x v="2"/>
    <s v="Binders"/>
    <n v="51.896999999999998"/>
    <n v="51.896999999999998"/>
    <n v="0"/>
    <n v="0"/>
  </r>
  <r>
    <x v="2630"/>
    <d v="2017-08-19T00:00:00"/>
    <d v="2017-08-20T00:00:00"/>
    <x v="3"/>
    <x v="7"/>
    <x v="0"/>
    <s v="Resi P√∂lking"/>
    <s v="Corporate"/>
    <s v="New York City"/>
    <x v="5"/>
    <n v="10009"/>
    <s v="East"/>
    <s v="OFF-BI-10004318"/>
    <x v="2"/>
    <s v="Binders"/>
    <n v="276.78399999999999"/>
    <n v="276.78399999999999"/>
    <n v="0"/>
    <n v="0"/>
  </r>
  <r>
    <x v="3203"/>
    <d v="2017-11-07T00:00:00"/>
    <d v="2017-11-09T00:00:00"/>
    <x v="3"/>
    <x v="1"/>
    <x v="0"/>
    <s v="Luke Weiss"/>
    <s v="Corporate"/>
    <s v="Rochester"/>
    <x v="5"/>
    <n v="14609"/>
    <s v="East"/>
    <s v="OFF-BI-10004318"/>
    <x v="2"/>
    <s v="Binders"/>
    <n v="276.78399999999999"/>
    <n v="276.78399999999999"/>
    <n v="0"/>
    <n v="0"/>
  </r>
  <r>
    <x v="3195"/>
    <d v="2017-12-02T00:00:00"/>
    <d v="2017-12-07T00:00:00"/>
    <x v="3"/>
    <x v="3"/>
    <x v="2"/>
    <s v="Jamie Frazer"/>
    <s v="Corporate"/>
    <s v="New York City"/>
    <x v="5"/>
    <n v="10024"/>
    <s v="East"/>
    <s v="OFF-BI-10004318"/>
    <x v="2"/>
    <s v="Binders"/>
    <n v="415.17599999999999"/>
    <n v="415.17599999999999"/>
    <n v="0"/>
    <n v="0"/>
  </r>
  <r>
    <x v="2798"/>
    <d v="2017-12-06T00:00:00"/>
    <d v="2017-12-12T00:00:00"/>
    <x v="3"/>
    <x v="3"/>
    <x v="2"/>
    <s v="Dave Poirier"/>
    <s v="Home Office"/>
    <s v="Hempstead"/>
    <x v="5"/>
    <n v="11550"/>
    <s v="East"/>
    <s v="OFF-BI-10004318"/>
    <x v="1"/>
    <s v="Binders"/>
    <n v="968.74400000000003"/>
    <n v="968.74400000000003"/>
    <n v="0"/>
    <n v="0"/>
  </r>
  <r>
    <x v="2460"/>
    <d v="2016-06-25T00:00:00"/>
    <d v="2016-07-01T00:00:00"/>
    <x v="2"/>
    <x v="4"/>
    <x v="2"/>
    <s v="Alan Barnes"/>
    <s v="Home Office"/>
    <s v="Los Angeles"/>
    <x v="1"/>
    <n v="90045"/>
    <s v="West"/>
    <s v="OFF-BI-10004330"/>
    <x v="2"/>
    <s v="Binders"/>
    <n v="88.751999999999995"/>
    <n v="100"/>
    <n v="-11.248000000000005"/>
    <n v="-1.6872000000000007"/>
  </r>
  <r>
    <x v="1692"/>
    <d v="2018-05-09T00:00:00"/>
    <d v="2018-05-11T00:00:00"/>
    <x v="0"/>
    <x v="2"/>
    <x v="0"/>
    <s v="Laurel Beltran"/>
    <s v="Home Office"/>
    <s v="Seattle"/>
    <x v="6"/>
    <n v="98105"/>
    <s v="West"/>
    <s v="OFF-BI-10004330"/>
    <x v="2"/>
    <s v="Binders"/>
    <n v="147.91999999999999"/>
    <n v="147.91999999999999"/>
    <n v="0"/>
    <n v="0"/>
  </r>
  <r>
    <x v="2856"/>
    <d v="2018-10-30T00:00:00"/>
    <d v="2018-11-06T00:00:00"/>
    <x v="0"/>
    <x v="9"/>
    <x v="2"/>
    <s v="Michelle Moray"/>
    <s v="Home Office"/>
    <s v="Seattle"/>
    <x v="6"/>
    <n v="98115"/>
    <s v="West"/>
    <s v="OFF-BI-10004330"/>
    <x v="2"/>
    <s v="Binders"/>
    <n v="88.751999999999995"/>
    <n v="88.751999999999995"/>
    <n v="0"/>
    <n v="0"/>
  </r>
  <r>
    <x v="1888"/>
    <d v="2016-04-16T00:00:00"/>
    <d v="2016-04-21T00:00:00"/>
    <x v="2"/>
    <x v="8"/>
    <x v="2"/>
    <s v="Theresa Swint"/>
    <s v="Home Office"/>
    <s v="Toledo"/>
    <x v="22"/>
    <n v="43615"/>
    <s v="East"/>
    <s v="OFF-BI-10004330"/>
    <x v="2"/>
    <s v="Binders"/>
    <n v="55.47"/>
    <n v="55.47"/>
    <n v="0"/>
    <n v="0"/>
  </r>
  <r>
    <x v="3204"/>
    <d v="2017-04-03T00:00:00"/>
    <d v="2017-04-07T00:00:00"/>
    <x v="3"/>
    <x v="8"/>
    <x v="2"/>
    <s v="Carlos Soltero"/>
    <s v="Corporate"/>
    <s v="Philadelphia"/>
    <x v="12"/>
    <n v="19140"/>
    <s v="East"/>
    <s v="OFF-BI-10004330"/>
    <x v="2"/>
    <s v="Binders"/>
    <n v="99.846000000000004"/>
    <n v="99.846000000000004"/>
    <n v="0"/>
    <n v="0"/>
  </r>
  <r>
    <x v="3205"/>
    <d v="2018-10-26T00:00:00"/>
    <d v="2018-10-31T00:00:00"/>
    <x v="0"/>
    <x v="9"/>
    <x v="2"/>
    <s v="Jamie Frazer"/>
    <s v="Home Office"/>
    <s v="Philadelphia"/>
    <x v="12"/>
    <n v="19134"/>
    <s v="East"/>
    <s v="OFF-BI-10004330"/>
    <x v="2"/>
    <s v="Binders"/>
    <n v="33.281999999999996"/>
    <n v="33.281999999999996"/>
    <n v="0"/>
    <n v="0"/>
  </r>
  <r>
    <x v="3206"/>
    <d v="2016-07-19T00:00:00"/>
    <d v="2016-07-20T00:00:00"/>
    <x v="2"/>
    <x v="10"/>
    <x v="0"/>
    <s v="Thais Sissman"/>
    <s v="Home Office"/>
    <s v="Phoenix"/>
    <x v="18"/>
    <n v="85023"/>
    <s v="West"/>
    <s v="OFF-BI-10004352"/>
    <x v="2"/>
    <s v="Binders"/>
    <n v="2.0249999999999999"/>
    <n v="100"/>
    <n v="-97.974999999999994"/>
    <n v="-14.696249999999999"/>
  </r>
  <r>
    <x v="2628"/>
    <d v="2017-11-26T00:00:00"/>
    <d v="2017-11-29T00:00:00"/>
    <x v="3"/>
    <x v="1"/>
    <x v="0"/>
    <s v="Mark Cousins"/>
    <s v="Home Office"/>
    <s v="Mobile"/>
    <x v="36"/>
    <n v="36608"/>
    <s v="South"/>
    <s v="OFF-BI-10004352"/>
    <x v="2"/>
    <s v="Binders"/>
    <n v="33.75"/>
    <n v="100"/>
    <n v="-66.25"/>
    <n v="-9.9375"/>
  </r>
  <r>
    <x v="3207"/>
    <d v="2017-09-10T00:00:00"/>
    <d v="2017-09-14T00:00:00"/>
    <x v="3"/>
    <x v="0"/>
    <x v="2"/>
    <s v="Bryan Davis"/>
    <s v="Corporate"/>
    <s v="Edmonds"/>
    <x v="6"/>
    <n v="98026"/>
    <s v="West"/>
    <s v="OFF-BI-10004364"/>
    <x v="2"/>
    <s v="Binders"/>
    <n v="14.256"/>
    <n v="14.256"/>
    <n v="0"/>
    <n v="0"/>
  </r>
  <r>
    <x v="3208"/>
    <d v="2015-05-05T00:00:00"/>
    <d v="2015-05-07T00:00:00"/>
    <x v="1"/>
    <x v="2"/>
    <x v="0"/>
    <s v="Giulietta Dortch"/>
    <s v="Home Office"/>
    <s v="Arlington"/>
    <x v="17"/>
    <n v="22204"/>
    <s v="South"/>
    <s v="OFF-BI-10004364"/>
    <x v="2"/>
    <s v="Binders"/>
    <n v="11.88"/>
    <n v="11.88"/>
    <n v="0"/>
    <n v="0"/>
  </r>
  <r>
    <x v="3209"/>
    <d v="2018-11-04T00:00:00"/>
    <d v="2018-11-08T00:00:00"/>
    <x v="0"/>
    <x v="1"/>
    <x v="2"/>
    <s v="Christina Anderson"/>
    <s v="Home Office"/>
    <s v="Chattanooga"/>
    <x v="24"/>
    <n v="37421"/>
    <s v="South"/>
    <s v="OFF-BI-10004364"/>
    <x v="2"/>
    <s v="Binders"/>
    <n v="3.5640000000000001"/>
    <n v="5"/>
    <n v="-1.4359999999999999"/>
    <n v="-0.21539999999999998"/>
  </r>
  <r>
    <x v="3210"/>
    <d v="2018-04-12T00:00:00"/>
    <d v="2018-04-15T00:00:00"/>
    <x v="0"/>
    <x v="8"/>
    <x v="3"/>
    <s v="Bill Donatelli"/>
    <s v="Consumer"/>
    <s v="Providence"/>
    <x v="4"/>
    <n v="2908"/>
    <s v="East"/>
    <s v="OFF-BI-10004364"/>
    <x v="2"/>
    <s v="Binders"/>
    <n v="29.7"/>
    <n v="29.7"/>
    <n v="0"/>
    <n v="0"/>
  </r>
  <r>
    <x v="3211"/>
    <d v="2018-12-04T00:00:00"/>
    <d v="2018-12-08T00:00:00"/>
    <x v="0"/>
    <x v="3"/>
    <x v="2"/>
    <s v="Charles McCrossin"/>
    <s v="Home Office"/>
    <s v="Philadelphia"/>
    <x v="12"/>
    <n v="19134"/>
    <s v="East"/>
    <s v="OFF-BI-10004364"/>
    <x v="2"/>
    <s v="Binders"/>
    <n v="5.3460000000000001"/>
    <n v="5"/>
    <n v="0.34600000000000009"/>
    <n v="5.1900000000000009E-2"/>
  </r>
  <r>
    <x v="1129"/>
    <d v="2015-01-20T00:00:00"/>
    <d v="2015-01-26T00:00:00"/>
    <x v="1"/>
    <x v="6"/>
    <x v="2"/>
    <s v="Xylona Preis"/>
    <s v="Consumer"/>
    <s v="Westland"/>
    <x v="10"/>
    <n v="48185"/>
    <s v="Central"/>
    <s v="OFF-BI-10004364"/>
    <x v="2"/>
    <s v="Binders"/>
    <n v="29.7"/>
    <n v="29.7"/>
    <n v="0"/>
    <n v="0"/>
  </r>
  <r>
    <x v="1186"/>
    <d v="2016-05-31T00:00:00"/>
    <d v="2016-06-05T00:00:00"/>
    <x v="2"/>
    <x v="2"/>
    <x v="3"/>
    <s v="Janet Molinari"/>
    <s v="Home Office"/>
    <s v="Chicago"/>
    <x v="0"/>
    <n v="60653"/>
    <s v="Central"/>
    <s v="OFF-BI-10004364"/>
    <x v="2"/>
    <s v="Binders"/>
    <n v="3.5640000000000001"/>
    <n v="5"/>
    <n v="-1.4359999999999999"/>
    <n v="-0.21539999999999998"/>
  </r>
  <r>
    <x v="1513"/>
    <d v="2017-01-03T00:00:00"/>
    <d v="2017-01-08T00:00:00"/>
    <x v="3"/>
    <x v="6"/>
    <x v="2"/>
    <s v="Bill Overfelt"/>
    <s v="Corporate"/>
    <s v="Broken Arrow"/>
    <x v="30"/>
    <n v="74012"/>
    <s v="Central"/>
    <s v="OFF-BI-10004364"/>
    <x v="2"/>
    <s v="Binders"/>
    <n v="11.88"/>
    <n v="11.88"/>
    <n v="0"/>
    <n v="0"/>
  </r>
  <r>
    <x v="2142"/>
    <d v="2017-07-23T00:00:00"/>
    <d v="2017-07-28T00:00:00"/>
    <x v="3"/>
    <x v="10"/>
    <x v="2"/>
    <s v="Chloris Kastensmidt"/>
    <s v="Home Office"/>
    <s v="Mcallen"/>
    <x v="13"/>
    <n v="78501"/>
    <s v="Central"/>
    <s v="OFF-BI-10004364"/>
    <x v="1"/>
    <s v="Binders"/>
    <n v="4.7519999999999998"/>
    <n v="5"/>
    <n v="-0.24800000000000022"/>
    <n v="-3.7200000000000032E-2"/>
  </r>
  <r>
    <x v="20"/>
    <d v="2017-11-05T00:00:00"/>
    <d v="2017-11-09T00:00:00"/>
    <x v="3"/>
    <x v="1"/>
    <x v="2"/>
    <s v="Emily Phan"/>
    <s v="Home Office"/>
    <s v="Houston"/>
    <x v="13"/>
    <n v="77036"/>
    <s v="Central"/>
    <s v="OFF-BI-10004364"/>
    <x v="1"/>
    <s v="Binders"/>
    <n v="3.5640000000000001"/>
    <n v="5"/>
    <n v="-1.4359999999999999"/>
    <n v="-0.21539999999999998"/>
  </r>
  <r>
    <x v="344"/>
    <d v="2018-05-28T00:00:00"/>
    <d v="2018-06-02T00:00:00"/>
    <x v="0"/>
    <x v="2"/>
    <x v="3"/>
    <s v="Tiffany House"/>
    <s v="Home Office"/>
    <s v="Chicago"/>
    <x v="0"/>
    <n v="60653"/>
    <s v="Central"/>
    <s v="OFF-BI-10004364"/>
    <x v="2"/>
    <s v="Binders"/>
    <n v="3.5640000000000001"/>
    <n v="5"/>
    <n v="-1.4359999999999999"/>
    <n v="-0.21539999999999998"/>
  </r>
  <r>
    <x v="2094"/>
    <d v="2018-10-23T00:00:00"/>
    <d v="2018-10-28T00:00:00"/>
    <x v="0"/>
    <x v="9"/>
    <x v="3"/>
    <s v="Darrin Martin"/>
    <s v="Home Office"/>
    <s v="San Antonio"/>
    <x v="13"/>
    <n v="78207"/>
    <s v="Central"/>
    <s v="OFF-BI-10004364"/>
    <x v="2"/>
    <s v="Binders"/>
    <n v="3.5640000000000001"/>
    <n v="5"/>
    <n v="-1.4359999999999999"/>
    <n v="-0.21539999999999998"/>
  </r>
  <r>
    <x v="1930"/>
    <d v="2015-03-31T00:00:00"/>
    <d v="2015-04-05T00:00:00"/>
    <x v="1"/>
    <x v="5"/>
    <x v="2"/>
    <s v="Alex Avila"/>
    <s v="Home Office"/>
    <s v="San Francisco"/>
    <x v="1"/>
    <n v="94122"/>
    <s v="West"/>
    <s v="OFF-BI-10004390"/>
    <x v="2"/>
    <s v="Binders"/>
    <n v="673.56799999999998"/>
    <n v="100"/>
    <n v="573.56799999999998"/>
    <n v="86.035199999999989"/>
  </r>
  <r>
    <x v="582"/>
    <d v="2018-09-15T00:00:00"/>
    <d v="2018-09-21T00:00:00"/>
    <x v="0"/>
    <x v="0"/>
    <x v="2"/>
    <s v="Erica Smith"/>
    <s v="Consumer"/>
    <s v="Los Angeles"/>
    <x v="1"/>
    <n v="90049"/>
    <s v="West"/>
    <s v="OFF-BI-10004390"/>
    <x v="2"/>
    <s v="Binders"/>
    <n v="2357.4879999999998"/>
    <n v="1857.4879999999998"/>
    <n v="500"/>
    <n v="75"/>
  </r>
  <r>
    <x v="1574"/>
    <d v="2015-08-29T00:00:00"/>
    <d v="2015-09-02T00:00:00"/>
    <x v="1"/>
    <x v="7"/>
    <x v="3"/>
    <s v="Ryan Akin"/>
    <s v="Consumer"/>
    <s v="Miami"/>
    <x v="8"/>
    <n v="33178"/>
    <s v="South"/>
    <s v="OFF-BI-10004390"/>
    <x v="2"/>
    <s v="Binders"/>
    <n v="505.17599999999999"/>
    <n v="505.17599999999999"/>
    <n v="0"/>
    <n v="0"/>
  </r>
  <r>
    <x v="3212"/>
    <d v="2017-09-14T00:00:00"/>
    <d v="2017-09-18T00:00:00"/>
    <x v="3"/>
    <x v="0"/>
    <x v="2"/>
    <s v="Clay Ludtke"/>
    <s v="Home Office"/>
    <s v="Long Beach"/>
    <x v="5"/>
    <n v="11561"/>
    <s v="East"/>
    <s v="OFF-BI-10004390"/>
    <x v="2"/>
    <s v="Binders"/>
    <n v="673.56799999999998"/>
    <n v="673.56799999999998"/>
    <n v="0"/>
    <n v="0"/>
  </r>
  <r>
    <x v="1136"/>
    <d v="2018-03-21T00:00:00"/>
    <d v="2018-03-25T00:00:00"/>
    <x v="0"/>
    <x v="5"/>
    <x v="2"/>
    <s v="Paul Stevenson"/>
    <s v="Home Office"/>
    <s v="Seattle"/>
    <x v="6"/>
    <n v="98105"/>
    <s v="West"/>
    <s v="OFF-BI-10004410"/>
    <x v="2"/>
    <s v="Binders"/>
    <n v="30.576000000000001"/>
    <n v="30.576000000000001"/>
    <n v="0"/>
    <n v="0"/>
  </r>
  <r>
    <x v="2938"/>
    <d v="2015-03-22T00:00:00"/>
    <d v="2015-03-26T00:00:00"/>
    <x v="1"/>
    <x v="5"/>
    <x v="2"/>
    <s v="Craig Carroll"/>
    <s v="Home Office"/>
    <s v="Greensboro"/>
    <x v="9"/>
    <n v="27405"/>
    <s v="South"/>
    <s v="OFF-BI-10004410"/>
    <x v="2"/>
    <s v="Binders"/>
    <n v="7.6440000000000001"/>
    <n v="18"/>
    <n v="-10.356"/>
    <n v="-1.5533999999999999"/>
  </r>
  <r>
    <x v="3213"/>
    <d v="2017-09-05T00:00:00"/>
    <d v="2017-09-09T00:00:00"/>
    <x v="3"/>
    <x v="0"/>
    <x v="2"/>
    <s v="Jasper Cacioppo"/>
    <s v="Corporate"/>
    <s v="Philadelphia"/>
    <x v="12"/>
    <n v="19120"/>
    <s v="East"/>
    <s v="OFF-BI-10004410"/>
    <x v="2"/>
    <s v="Binders"/>
    <n v="9.5549999999999997"/>
    <n v="9.5549999999999997"/>
    <n v="0"/>
    <n v="0"/>
  </r>
  <r>
    <x v="547"/>
    <d v="2016-04-18T00:00:00"/>
    <d v="2016-04-22T00:00:00"/>
    <x v="2"/>
    <x v="8"/>
    <x v="2"/>
    <s v="Darren Powers"/>
    <s v="Home Office"/>
    <s v="New Albany"/>
    <x v="33"/>
    <n v="47150"/>
    <s v="Central"/>
    <s v="OFF-BI-10004410"/>
    <x v="2"/>
    <s v="Binders"/>
    <n v="38.22"/>
    <n v="38.22"/>
    <n v="0"/>
    <n v="0"/>
  </r>
  <r>
    <x v="1662"/>
    <d v="2017-08-21T00:00:00"/>
    <d v="2017-08-28T00:00:00"/>
    <x v="3"/>
    <x v="7"/>
    <x v="2"/>
    <s v="Scot Coram"/>
    <s v="Corporate"/>
    <s v="Los Angeles"/>
    <x v="1"/>
    <n v="90004"/>
    <s v="West"/>
    <s v="OFF-BI-10004465"/>
    <x v="2"/>
    <s v="Binders"/>
    <n v="12.672000000000001"/>
    <n v="12.672000000000001"/>
    <n v="0"/>
    <n v="0"/>
  </r>
  <r>
    <x v="3214"/>
    <d v="2018-05-15T00:00:00"/>
    <d v="2018-05-18T00:00:00"/>
    <x v="0"/>
    <x v="2"/>
    <x v="3"/>
    <s v="Joseph Airdo"/>
    <s v="Home Office"/>
    <s v="Phoenix"/>
    <x v="18"/>
    <n v="85023"/>
    <s v="West"/>
    <s v="OFF-BI-10004465"/>
    <x v="2"/>
    <s v="Binders"/>
    <n v="4.7519999999999998"/>
    <n v="100"/>
    <n v="-95.248000000000005"/>
    <n v="-14.2872"/>
  </r>
  <r>
    <x v="3030"/>
    <d v="2017-08-09T00:00:00"/>
    <d v="2017-08-14T00:00:00"/>
    <x v="3"/>
    <x v="7"/>
    <x v="2"/>
    <s v="Gary Hansen"/>
    <s v="Corporate"/>
    <s v="Hendersonville"/>
    <x v="24"/>
    <n v="37075"/>
    <s v="South"/>
    <s v="OFF-BI-10004465"/>
    <x v="2"/>
    <s v="Binders"/>
    <n v="11.88"/>
    <n v="11.88"/>
    <n v="0"/>
    <n v="0"/>
  </r>
  <r>
    <x v="3215"/>
    <d v="2018-11-24T00:00:00"/>
    <d v="2018-11-26T00:00:00"/>
    <x v="0"/>
    <x v="1"/>
    <x v="3"/>
    <s v="Michael Dominguez"/>
    <s v="Home Office"/>
    <s v="Asheville"/>
    <x v="9"/>
    <n v="28806"/>
    <s v="South"/>
    <s v="OFF-BI-10004465"/>
    <x v="2"/>
    <s v="Binders"/>
    <n v="19.007999999999999"/>
    <n v="18"/>
    <n v="1.0079999999999991"/>
    <n v="0.15119999999999986"/>
  </r>
  <r>
    <x v="295"/>
    <d v="2017-03-21T00:00:00"/>
    <d v="2017-03-28T00:00:00"/>
    <x v="3"/>
    <x v="5"/>
    <x v="2"/>
    <s v="Kean Takahito"/>
    <s v="Home Office"/>
    <s v="Chicago"/>
    <x v="0"/>
    <n v="60623"/>
    <s v="Central"/>
    <s v="OFF-BI-10004465"/>
    <x v="2"/>
    <s v="Binders"/>
    <n v="3.1680000000000001"/>
    <n v="5"/>
    <n v="-1.8319999999999999"/>
    <n v="-0.27479999999999999"/>
  </r>
  <r>
    <x v="3216"/>
    <d v="2018-06-30T00:00:00"/>
    <d v="2018-07-05T00:00:00"/>
    <x v="0"/>
    <x v="4"/>
    <x v="2"/>
    <s v="Victor Preis"/>
    <s v="Home Office"/>
    <s v="Las Vegas"/>
    <x v="27"/>
    <n v="89115"/>
    <s v="West"/>
    <s v="OFF-BI-10004492"/>
    <x v="2"/>
    <s v="Binders"/>
    <n v="75.792000000000002"/>
    <n v="75.792000000000002"/>
    <n v="0"/>
    <n v="0"/>
  </r>
  <r>
    <x v="902"/>
    <d v="2016-12-25T00:00:00"/>
    <d v="2016-12-27T00:00:00"/>
    <x v="2"/>
    <x v="3"/>
    <x v="3"/>
    <s v="Lena Hernandez"/>
    <s v="Consumer"/>
    <s v="Columbus"/>
    <x v="19"/>
    <n v="31907"/>
    <s v="South"/>
    <s v="OFF-BI-10004492"/>
    <x v="2"/>
    <s v="Binders"/>
    <n v="157.9"/>
    <n v="157.9"/>
    <n v="0"/>
    <n v="0"/>
  </r>
  <r>
    <x v="2666"/>
    <d v="2016-12-31T00:00:00"/>
    <d v="2017-01-03T00:00:00"/>
    <x v="2"/>
    <x v="3"/>
    <x v="3"/>
    <s v="Karen Carlisle"/>
    <s v="Home Office"/>
    <s v="Henderson"/>
    <x v="21"/>
    <n v="42420"/>
    <s v="South"/>
    <s v="OFF-BI-10004492"/>
    <x v="2"/>
    <s v="Binders"/>
    <n v="94.74"/>
    <n v="94.74"/>
    <n v="0"/>
    <n v="0"/>
  </r>
  <r>
    <x v="1548"/>
    <d v="2016-07-11T00:00:00"/>
    <d v="2016-07-12T00:00:00"/>
    <x v="2"/>
    <x v="10"/>
    <x v="0"/>
    <s v="Todd Sumrall"/>
    <s v="Home Office"/>
    <s v="Wilmington"/>
    <x v="3"/>
    <n v="19805"/>
    <s v="East"/>
    <s v="OFF-BI-10004492"/>
    <x v="2"/>
    <s v="Binders"/>
    <n v="221.06"/>
    <n v="221.06"/>
    <n v="0"/>
    <n v="0"/>
  </r>
  <r>
    <x v="3217"/>
    <d v="2018-04-09T00:00:00"/>
    <d v="2018-04-14T00:00:00"/>
    <x v="0"/>
    <x v="8"/>
    <x v="2"/>
    <s v="Noah Childs"/>
    <s v="Home Office"/>
    <s v="York"/>
    <x v="12"/>
    <n v="17403"/>
    <s v="East"/>
    <s v="OFF-BI-10004492"/>
    <x v="2"/>
    <s v="Binders"/>
    <n v="37.896000000000001"/>
    <n v="37.896000000000001"/>
    <n v="0"/>
    <n v="0"/>
  </r>
  <r>
    <x v="3218"/>
    <d v="2018-10-05T00:00:00"/>
    <d v="2018-10-08T00:00:00"/>
    <x v="0"/>
    <x v="9"/>
    <x v="3"/>
    <s v="Phillina Ober"/>
    <s v="Home Office"/>
    <s v="New York City"/>
    <x v="5"/>
    <n v="10011"/>
    <s v="East"/>
    <s v="OFF-BI-10004492"/>
    <x v="2"/>
    <s v="Binders"/>
    <n v="75.792000000000002"/>
    <n v="75.792000000000002"/>
    <n v="0"/>
    <n v="0"/>
  </r>
  <r>
    <x v="1288"/>
    <d v="2018-07-05T00:00:00"/>
    <d v="2018-07-10T00:00:00"/>
    <x v="0"/>
    <x v="10"/>
    <x v="2"/>
    <s v="Linda Southworth"/>
    <s v="Home Office"/>
    <s v="Dallas"/>
    <x v="13"/>
    <n v="75220"/>
    <s v="Central"/>
    <s v="OFF-BI-10004492"/>
    <x v="2"/>
    <s v="Binders"/>
    <n v="6.3159999999999998"/>
    <n v="5"/>
    <n v="1.3159999999999998"/>
    <n v="0.19739999999999996"/>
  </r>
  <r>
    <x v="3219"/>
    <d v="2015-08-01T00:00:00"/>
    <d v="2015-08-03T00:00:00"/>
    <x v="1"/>
    <x v="7"/>
    <x v="0"/>
    <s v="Ivan Liston"/>
    <s v="Home Office"/>
    <s v="San Francisco"/>
    <x v="1"/>
    <n v="94122"/>
    <s v="West"/>
    <s v="OFF-BI-10004506"/>
    <x v="2"/>
    <s v="Binders"/>
    <n v="19.751999999999999"/>
    <n v="18"/>
    <n v="1.7519999999999989"/>
    <n v="0.26279999999999981"/>
  </r>
  <r>
    <x v="3220"/>
    <d v="2018-01-23T00:00:00"/>
    <d v="2018-01-27T00:00:00"/>
    <x v="0"/>
    <x v="6"/>
    <x v="2"/>
    <s v="Harold Pawlan"/>
    <s v="Home Office"/>
    <s v="Tucson"/>
    <x v="18"/>
    <n v="85705"/>
    <s v="West"/>
    <s v="OFF-BI-10004506"/>
    <x v="2"/>
    <s v="Binders"/>
    <n v="4.9379999999999997"/>
    <n v="100"/>
    <n v="-95.061999999999998"/>
    <n v="-14.2593"/>
  </r>
  <r>
    <x v="2705"/>
    <d v="2016-09-25T00:00:00"/>
    <d v="2016-10-02T00:00:00"/>
    <x v="2"/>
    <x v="0"/>
    <x v="2"/>
    <s v="Marina Lichtenstein"/>
    <s v="Home Office"/>
    <s v="Murfreesboro"/>
    <x v="24"/>
    <n v="37130"/>
    <s v="South"/>
    <s v="OFF-BI-10004506"/>
    <x v="2"/>
    <s v="Binders"/>
    <n v="2.4689999999999999"/>
    <n v="5"/>
    <n v="-2.5310000000000001"/>
    <n v="-0.37964999999999999"/>
  </r>
  <r>
    <x v="2192"/>
    <d v="2016-01-05T00:00:00"/>
    <d v="2016-01-10T00:00:00"/>
    <x v="2"/>
    <x v="6"/>
    <x v="2"/>
    <s v="Brooke Gillingham"/>
    <s v="Consumer"/>
    <s v="New York City"/>
    <x v="5"/>
    <n v="10009"/>
    <s v="East"/>
    <s v="OFF-BI-10004506"/>
    <x v="2"/>
    <s v="Binders"/>
    <n v="13.167999999999999"/>
    <n v="13.167999999999999"/>
    <n v="0"/>
    <n v="0"/>
  </r>
  <r>
    <x v="3221"/>
    <d v="2017-01-22T00:00:00"/>
    <d v="2017-01-29T00:00:00"/>
    <x v="3"/>
    <x v="6"/>
    <x v="2"/>
    <s v="Toby Braunhardt"/>
    <s v="Corporate"/>
    <s v="New York City"/>
    <x v="5"/>
    <n v="10009"/>
    <s v="East"/>
    <s v="OFF-BI-10004506"/>
    <x v="2"/>
    <s v="Binders"/>
    <n v="26.335999999999999"/>
    <n v="26.335999999999999"/>
    <n v="0"/>
    <n v="0"/>
  </r>
  <r>
    <x v="74"/>
    <d v="2016-10-31T00:00:00"/>
    <d v="2016-10-31T00:00:00"/>
    <x v="2"/>
    <x v="9"/>
    <x v="1"/>
    <s v="Sandra Glassco"/>
    <s v="Home Office"/>
    <s v="Redlands"/>
    <x v="1"/>
    <n v="92374"/>
    <s v="West"/>
    <s v="OFF-BI-10004519"/>
    <x v="2"/>
    <s v="Binders"/>
    <n v="398.35199999999998"/>
    <n v="398.35199999999998"/>
    <n v="0"/>
    <n v="0"/>
  </r>
  <r>
    <x v="3222"/>
    <d v="2015-05-13T00:00:00"/>
    <d v="2015-05-15T00:00:00"/>
    <x v="1"/>
    <x v="2"/>
    <x v="0"/>
    <s v="Erica Hernandez"/>
    <s v="Home Office"/>
    <s v="Hialeah"/>
    <x v="8"/>
    <n v="33012"/>
    <s v="South"/>
    <s v="OFF-BI-10004519"/>
    <x v="2"/>
    <s v="Binders"/>
    <n v="398.35199999999998"/>
    <n v="398.35199999999998"/>
    <n v="0"/>
    <n v="0"/>
  </r>
  <r>
    <x v="917"/>
    <d v="2016-06-23T00:00:00"/>
    <d v="2016-06-29T00:00:00"/>
    <x v="2"/>
    <x v="4"/>
    <x v="2"/>
    <s v="Randy Ferguson"/>
    <s v="Consumer"/>
    <s v="East Point"/>
    <x v="19"/>
    <n v="30344"/>
    <s v="South"/>
    <s v="OFF-BI-10004519"/>
    <x v="2"/>
    <s v="Binders"/>
    <n v="165.98"/>
    <n v="165.98"/>
    <n v="0"/>
    <n v="0"/>
  </r>
  <r>
    <x v="3223"/>
    <d v="2016-08-21T00:00:00"/>
    <d v="2016-08-25T00:00:00"/>
    <x v="2"/>
    <x v="7"/>
    <x v="2"/>
    <s v="Sean Miller"/>
    <s v="Home Office"/>
    <s v="Allentown"/>
    <x v="12"/>
    <n v="18103"/>
    <s v="East"/>
    <s v="OFF-BI-10004519"/>
    <x v="2"/>
    <s v="Binders"/>
    <n v="99.587999999999994"/>
    <n v="99.587999999999994"/>
    <n v="0"/>
    <n v="0"/>
  </r>
  <r>
    <x v="3224"/>
    <d v="2017-02-15T00:00:00"/>
    <d v="2017-02-22T00:00:00"/>
    <x v="3"/>
    <x v="11"/>
    <x v="2"/>
    <s v="Patrick Gardner"/>
    <s v="Corporate"/>
    <s v="New York City"/>
    <x v="5"/>
    <n v="10009"/>
    <s v="East"/>
    <s v="OFF-BI-10004519"/>
    <x v="2"/>
    <s v="Binders"/>
    <n v="398.35199999999998"/>
    <n v="398.35199999999998"/>
    <n v="0"/>
    <n v="0"/>
  </r>
  <r>
    <x v="896"/>
    <d v="2018-05-25T00:00:00"/>
    <d v="2018-05-25T00:00:00"/>
    <x v="0"/>
    <x v="2"/>
    <x v="1"/>
    <s v="Trudy Brown"/>
    <s v="Home Office"/>
    <s v="New York City"/>
    <x v="5"/>
    <n v="10009"/>
    <s v="East"/>
    <s v="OFF-BI-10004519"/>
    <x v="2"/>
    <s v="Binders"/>
    <n v="663.92"/>
    <n v="663.92"/>
    <n v="0"/>
    <n v="0"/>
  </r>
  <r>
    <x v="1271"/>
    <d v="2015-09-12T00:00:00"/>
    <d v="2015-09-19T00:00:00"/>
    <x v="1"/>
    <x v="0"/>
    <x v="2"/>
    <s v="Tom Ashbrook"/>
    <s v="Home Office"/>
    <s v="Olathe"/>
    <x v="44"/>
    <n v="66062"/>
    <s v="Central"/>
    <s v="OFF-BI-10004519"/>
    <x v="2"/>
    <s v="Binders"/>
    <n v="331.96"/>
    <n v="331.96"/>
    <n v="0"/>
    <n v="0"/>
  </r>
  <r>
    <x v="3225"/>
    <d v="2018-11-27T00:00:00"/>
    <d v="2018-12-02T00:00:00"/>
    <x v="0"/>
    <x v="1"/>
    <x v="2"/>
    <s v="Justin Ritter"/>
    <s v="Corporate"/>
    <s v="Columbus"/>
    <x v="33"/>
    <n v="47201"/>
    <s v="Central"/>
    <s v="OFF-BI-10004519"/>
    <x v="2"/>
    <s v="Binders"/>
    <n v="497.94"/>
    <n v="497.94"/>
    <n v="0"/>
    <n v="0"/>
  </r>
  <r>
    <x v="3226"/>
    <d v="2016-11-20T00:00:00"/>
    <d v="2016-11-24T00:00:00"/>
    <x v="2"/>
    <x v="1"/>
    <x v="2"/>
    <s v="Patrick Bzostek"/>
    <s v="Home Office"/>
    <s v="San Francisco"/>
    <x v="1"/>
    <n v="94122"/>
    <s v="West"/>
    <s v="OFF-BI-10004528"/>
    <x v="2"/>
    <s v="Binders"/>
    <n v="24.192"/>
    <n v="24.192"/>
    <n v="0"/>
    <n v="0"/>
  </r>
  <r>
    <x v="529"/>
    <d v="2018-09-15T00:00:00"/>
    <d v="2018-09-19T00:00:00"/>
    <x v="0"/>
    <x v="0"/>
    <x v="2"/>
    <s v="Rick Duston"/>
    <s v="Home Office"/>
    <s v="San Francisco"/>
    <x v="1"/>
    <n v="94122"/>
    <s v="West"/>
    <s v="OFF-BI-10004528"/>
    <x v="2"/>
    <s v="Binders"/>
    <n v="2.6880000000000002"/>
    <n v="5"/>
    <n v="-2.3119999999999998"/>
    <n v="-0.34679999999999994"/>
  </r>
  <r>
    <x v="2124"/>
    <d v="2015-06-30T00:00:00"/>
    <d v="2015-07-06T00:00:00"/>
    <x v="1"/>
    <x v="4"/>
    <x v="2"/>
    <s v="Cari Schnelling"/>
    <s v="Home Office"/>
    <s v="New York City"/>
    <x v="5"/>
    <n v="10011"/>
    <s v="East"/>
    <s v="OFF-BI-10004528"/>
    <x v="2"/>
    <s v="Binders"/>
    <n v="2.6880000000000002"/>
    <n v="5"/>
    <n v="-2.3119999999999998"/>
    <n v="-0.34679999999999994"/>
  </r>
  <r>
    <x v="3227"/>
    <d v="2016-12-03T00:00:00"/>
    <d v="2016-12-08T00:00:00"/>
    <x v="2"/>
    <x v="3"/>
    <x v="2"/>
    <s v="Mark Packer"/>
    <s v="Home Office"/>
    <s v="New York City"/>
    <x v="5"/>
    <n v="10009"/>
    <s v="East"/>
    <s v="OFF-BI-10004528"/>
    <x v="2"/>
    <s v="Binders"/>
    <n v="10.752000000000001"/>
    <n v="18"/>
    <n v="-7.2479999999999993"/>
    <n v="-1.0871999999999999"/>
  </r>
  <r>
    <x v="2107"/>
    <d v="2018-01-03T00:00:00"/>
    <d v="2018-01-07T00:00:00"/>
    <x v="0"/>
    <x v="6"/>
    <x v="2"/>
    <s v="Christopher Martinez"/>
    <s v="Consumer"/>
    <s v="San Francisco"/>
    <x v="1"/>
    <n v="94110"/>
    <s v="West"/>
    <s v="OFF-BI-10004584"/>
    <x v="2"/>
    <s v="Binders"/>
    <n v="2022.2719999999999"/>
    <n v="2022.2719999999999"/>
    <n v="0"/>
    <n v="0"/>
  </r>
  <r>
    <x v="3228"/>
    <d v="2017-04-15T00:00:00"/>
    <d v="2017-04-21T00:00:00"/>
    <x v="3"/>
    <x v="8"/>
    <x v="2"/>
    <s v="Ross Baird"/>
    <s v="Corporate"/>
    <s v="Gastonia"/>
    <x v="9"/>
    <n v="28052"/>
    <s v="South"/>
    <s v="OFF-BI-10004584"/>
    <x v="2"/>
    <s v="Binders"/>
    <n v="189.58799999999999"/>
    <n v="172.58799999999999"/>
    <n v="17"/>
    <n v="2.5499999999999998"/>
  </r>
  <r>
    <x v="30"/>
    <d v="2017-10-17T00:00:00"/>
    <d v="2017-10-20T00:00:00"/>
    <x v="3"/>
    <x v="9"/>
    <x v="0"/>
    <s v="Nick Radford"/>
    <s v="Corporate"/>
    <s v="Perth Amboy"/>
    <x v="15"/>
    <n v="8861"/>
    <s v="East"/>
    <s v="OFF-BI-10004584"/>
    <x v="2"/>
    <s v="Binders"/>
    <n v="315.98"/>
    <n v="315.98"/>
    <n v="0"/>
    <n v="0"/>
  </r>
  <r>
    <x v="3229"/>
    <d v="2017-09-24T00:00:00"/>
    <d v="2017-09-26T00:00:00"/>
    <x v="3"/>
    <x v="0"/>
    <x v="0"/>
    <s v="Michael Kennedy"/>
    <s v="Corporate"/>
    <s v="Rockford"/>
    <x v="0"/>
    <n v="61107"/>
    <s v="Central"/>
    <s v="OFF-BI-10004584"/>
    <x v="2"/>
    <s v="Binders"/>
    <n v="442.37200000000001"/>
    <n v="442.37200000000001"/>
    <n v="0"/>
    <n v="0"/>
  </r>
  <r>
    <x v="866"/>
    <d v="2018-02-09T00:00:00"/>
    <d v="2018-02-14T00:00:00"/>
    <x v="0"/>
    <x v="11"/>
    <x v="2"/>
    <s v="Tom Prescott"/>
    <s v="Home Office"/>
    <s v="Houston"/>
    <x v="13"/>
    <n v="77070"/>
    <s v="Central"/>
    <s v="OFF-BI-10004584"/>
    <x v="2"/>
    <s v="Binders"/>
    <n v="252.78399999999999"/>
    <n v="252.78399999999999"/>
    <n v="0"/>
    <n v="0"/>
  </r>
  <r>
    <x v="2962"/>
    <d v="2015-02-03T00:00:00"/>
    <d v="2015-02-06T00:00:00"/>
    <x v="1"/>
    <x v="11"/>
    <x v="3"/>
    <s v="Tom Boeckenhauer"/>
    <s v="Home Office"/>
    <s v="Seattle"/>
    <x v="6"/>
    <n v="98105"/>
    <s v="West"/>
    <s v="OFF-BI-10004593"/>
    <x v="2"/>
    <s v="Binders"/>
    <n v="83.84"/>
    <n v="50"/>
    <n v="33.840000000000003"/>
    <n v="5.0760000000000005"/>
  </r>
  <r>
    <x v="406"/>
    <d v="2015-12-26T00:00:00"/>
    <d v="2015-12-28T00:00:00"/>
    <x v="1"/>
    <x v="3"/>
    <x v="0"/>
    <s v="Kelly Lampkin"/>
    <s v="Home Office"/>
    <s v="Colorado Springs"/>
    <x v="7"/>
    <n v="80906"/>
    <s v="West"/>
    <s v="OFF-BI-10004593"/>
    <x v="2"/>
    <s v="Binders"/>
    <n v="78.599999999999994"/>
    <n v="78.599999999999994"/>
    <n v="0"/>
    <n v="0"/>
  </r>
  <r>
    <x v="3230"/>
    <d v="2017-04-23T00:00:00"/>
    <d v="2017-04-27T00:00:00"/>
    <x v="3"/>
    <x v="8"/>
    <x v="2"/>
    <s v="Grace Kelly"/>
    <s v="Corporate"/>
    <s v="Hesperia"/>
    <x v="1"/>
    <n v="92345"/>
    <s v="West"/>
    <s v="OFF-BI-10004593"/>
    <x v="2"/>
    <s v="Binders"/>
    <n v="251.52"/>
    <n v="251.52"/>
    <n v="0"/>
    <n v="0"/>
  </r>
  <r>
    <x v="606"/>
    <d v="2017-12-11T00:00:00"/>
    <d v="2017-12-11T00:00:00"/>
    <x v="3"/>
    <x v="3"/>
    <x v="1"/>
    <s v="William Brown"/>
    <s v="Corporate"/>
    <s v="Anaheim"/>
    <x v="1"/>
    <n v="92804"/>
    <s v="West"/>
    <s v="OFF-BI-10004593"/>
    <x v="2"/>
    <s v="Binders"/>
    <n v="209.6"/>
    <n v="192.6"/>
    <n v="17"/>
    <n v="2.5499999999999998"/>
  </r>
  <r>
    <x v="567"/>
    <d v="2016-06-11T00:00:00"/>
    <d v="2016-06-12T00:00:00"/>
    <x v="2"/>
    <x v="4"/>
    <x v="0"/>
    <s v="Jim Epp"/>
    <s v="Home Office"/>
    <s v="Lakeland"/>
    <x v="8"/>
    <n v="33801"/>
    <s v="South"/>
    <s v="OFF-BI-10004593"/>
    <x v="2"/>
    <s v="Binders"/>
    <n v="78.599999999999994"/>
    <n v="78.599999999999994"/>
    <n v="0"/>
    <n v="0"/>
  </r>
  <r>
    <x v="28"/>
    <d v="2016-11-20T00:00:00"/>
    <d v="2016-11-27T00:00:00"/>
    <x v="2"/>
    <x v="1"/>
    <x v="2"/>
    <s v="Sung Shariari"/>
    <s v="Home Office"/>
    <s v="Miami"/>
    <x v="8"/>
    <n v="33180"/>
    <s v="South"/>
    <s v="OFF-BI-10004593"/>
    <x v="2"/>
    <s v="Binders"/>
    <n v="62.88"/>
    <n v="62.88"/>
    <n v="0"/>
    <n v="0"/>
  </r>
  <r>
    <x v="3041"/>
    <d v="2015-03-03T00:00:00"/>
    <d v="2015-03-08T00:00:00"/>
    <x v="1"/>
    <x v="5"/>
    <x v="2"/>
    <s v="Anne Pryor"/>
    <s v="Home Office"/>
    <s v="New York City"/>
    <x v="5"/>
    <n v="10035"/>
    <s v="East"/>
    <s v="OFF-BI-10004593"/>
    <x v="2"/>
    <s v="Binders"/>
    <n v="125.76"/>
    <n v="125.76"/>
    <n v="0"/>
    <n v="0"/>
  </r>
  <r>
    <x v="1108"/>
    <d v="2016-09-11T00:00:00"/>
    <d v="2016-09-18T00:00:00"/>
    <x v="2"/>
    <x v="0"/>
    <x v="2"/>
    <s v="Skye Norling"/>
    <s v="Home Office"/>
    <s v="Paterson"/>
    <x v="15"/>
    <n v="7501"/>
    <s v="East"/>
    <s v="OFF-BI-10004593"/>
    <x v="2"/>
    <s v="Binders"/>
    <n v="209.6"/>
    <n v="192.6"/>
    <n v="17"/>
    <n v="2.5499999999999998"/>
  </r>
  <r>
    <x v="3231"/>
    <d v="2015-08-09T00:00:00"/>
    <d v="2015-08-13T00:00:00"/>
    <x v="1"/>
    <x v="7"/>
    <x v="2"/>
    <s v="Joseph Holt"/>
    <s v="Consumer"/>
    <s v="Seattle"/>
    <x v="6"/>
    <n v="98103"/>
    <s v="West"/>
    <s v="OFF-BI-10004600"/>
    <x v="2"/>
    <s v="Binders"/>
    <n v="2060.7440000000001"/>
    <n v="2060.7440000000001"/>
    <n v="0"/>
    <n v="0"/>
  </r>
  <r>
    <x v="3232"/>
    <d v="2015-12-30T00:00:00"/>
    <d v="2016-01-04T00:00:00"/>
    <x v="1"/>
    <x v="3"/>
    <x v="2"/>
    <s v="Maureen Fritzler"/>
    <s v="Home Office"/>
    <s v="Phoenix"/>
    <x v="18"/>
    <n v="85023"/>
    <s v="West"/>
    <s v="OFF-BI-10004600"/>
    <x v="2"/>
    <s v="Binders"/>
    <n v="551.98500000000001"/>
    <n v="100"/>
    <n v="451.98500000000001"/>
    <n v="67.797749999999994"/>
  </r>
  <r>
    <x v="550"/>
    <d v="2018-09-11T00:00:00"/>
    <d v="2018-09-11T00:00:00"/>
    <x v="0"/>
    <x v="0"/>
    <x v="1"/>
    <s v="Jennifer Ferguson"/>
    <s v="Consumer"/>
    <s v="Seattle"/>
    <x v="6"/>
    <n v="98105"/>
    <s v="West"/>
    <s v="OFF-BI-10004600"/>
    <x v="2"/>
    <s v="Binders"/>
    <n v="1471.96"/>
    <n v="1471.96"/>
    <n v="0"/>
    <n v="0"/>
  </r>
  <r>
    <x v="3233"/>
    <d v="2017-04-04T00:00:00"/>
    <d v="2017-04-09T00:00:00"/>
    <x v="3"/>
    <x v="8"/>
    <x v="2"/>
    <s v="Evan Henry"/>
    <s v="Home Office"/>
    <s v="New York City"/>
    <x v="5"/>
    <n v="10035"/>
    <s v="East"/>
    <s v="OFF-BI-10004600"/>
    <x v="2"/>
    <s v="Binders"/>
    <n v="588.78399999999999"/>
    <n v="588.78399999999999"/>
    <n v="0"/>
    <n v="0"/>
  </r>
  <r>
    <x v="3234"/>
    <d v="2015-12-20T00:00:00"/>
    <d v="2015-12-23T00:00:00"/>
    <x v="1"/>
    <x v="3"/>
    <x v="0"/>
    <s v="Adrian Barton"/>
    <s v="Consumer"/>
    <s v="Indianapolis"/>
    <x v="33"/>
    <n v="46203"/>
    <s v="Central"/>
    <s v="OFF-BI-10004600"/>
    <x v="2"/>
    <s v="Binders"/>
    <n v="1103.97"/>
    <n v="80"/>
    <n v="1023.97"/>
    <n v="153.59549999999999"/>
  </r>
  <r>
    <x v="2250"/>
    <d v="2017-10-02T00:00:00"/>
    <d v="2017-10-09T00:00:00"/>
    <x v="3"/>
    <x v="9"/>
    <x v="2"/>
    <s v="Tamara Chand"/>
    <s v="Home Office"/>
    <s v="Lafayette"/>
    <x v="33"/>
    <n v="47905"/>
    <s v="Central"/>
    <s v="OFF-BI-10004600"/>
    <x v="1"/>
    <s v="Binders"/>
    <n v="735.98"/>
    <n v="735.98"/>
    <n v="0"/>
    <n v="0"/>
  </r>
  <r>
    <x v="3235"/>
    <d v="2018-07-20T00:00:00"/>
    <d v="2018-07-24T00:00:00"/>
    <x v="0"/>
    <x v="10"/>
    <x v="2"/>
    <s v="Suzanne McNair"/>
    <s v="Home Office"/>
    <s v="Maple Grove"/>
    <x v="37"/>
    <n v="55369"/>
    <s v="Central"/>
    <s v="OFF-BI-10004600"/>
    <x v="2"/>
    <s v="Binders"/>
    <n v="735.98"/>
    <n v="735.98"/>
    <n v="0"/>
    <n v="0"/>
  </r>
  <r>
    <x v="2204"/>
    <d v="2015-12-20T00:00:00"/>
    <d v="2015-12-23T00:00:00"/>
    <x v="1"/>
    <x v="3"/>
    <x v="3"/>
    <s v="Michael Chen"/>
    <s v="Consumer"/>
    <s v="Los Angeles"/>
    <x v="1"/>
    <n v="90008"/>
    <s v="West"/>
    <s v="OFF-BI-10004632"/>
    <x v="2"/>
    <s v="Binders"/>
    <n v="487.98399999999998"/>
    <n v="487.98399999999998"/>
    <n v="0"/>
    <n v="0"/>
  </r>
  <r>
    <x v="3236"/>
    <d v="2016-12-31T00:00:00"/>
    <d v="2017-01-04T00:00:00"/>
    <x v="2"/>
    <x v="3"/>
    <x v="2"/>
    <s v="Jas O'Carroll"/>
    <s v="Home Office"/>
    <s v="Missoula"/>
    <x v="45"/>
    <n v="59801"/>
    <s v="West"/>
    <s v="OFF-BI-10004632"/>
    <x v="2"/>
    <s v="Binders"/>
    <n v="487.98399999999998"/>
    <n v="487.98399999999998"/>
    <n v="0"/>
    <n v="0"/>
  </r>
  <r>
    <x v="3237"/>
    <d v="2017-11-24T00:00:00"/>
    <d v="2017-11-27T00:00:00"/>
    <x v="3"/>
    <x v="1"/>
    <x v="0"/>
    <s v="Amy Cox"/>
    <s v="Consumer"/>
    <s v="Seattle"/>
    <x v="6"/>
    <n v="98105"/>
    <s v="West"/>
    <s v="OFF-BI-10004632"/>
    <x v="1"/>
    <s v="Binders"/>
    <n v="1219.96"/>
    <n v="1219.96"/>
    <n v="0"/>
    <n v="0"/>
  </r>
  <r>
    <x v="3238"/>
    <d v="2018-09-04T00:00:00"/>
    <d v="2018-09-08T00:00:00"/>
    <x v="0"/>
    <x v="0"/>
    <x v="2"/>
    <s v="Ralph Arnett"/>
    <s v="Consumer"/>
    <s v="Los Angeles"/>
    <x v="1"/>
    <n v="90004"/>
    <s v="West"/>
    <s v="OFF-BI-10004632"/>
    <x v="2"/>
    <s v="Binders"/>
    <n v="487.98399999999998"/>
    <n v="487.98399999999998"/>
    <n v="0"/>
    <n v="0"/>
  </r>
  <r>
    <x v="2867"/>
    <d v="2018-12-30T00:00:00"/>
    <d v="2019-01-03T00:00:00"/>
    <x v="0"/>
    <x v="3"/>
    <x v="2"/>
    <s v="Erica Bern"/>
    <s v="Home Office"/>
    <s v="Fairfield"/>
    <x v="1"/>
    <n v="94533"/>
    <s v="West"/>
    <s v="OFF-BI-10004632"/>
    <x v="2"/>
    <s v="Binders"/>
    <n v="20.72"/>
    <n v="18"/>
    <n v="2.7199999999999989"/>
    <n v="0.40799999999999981"/>
  </r>
  <r>
    <x v="664"/>
    <d v="2015-01-06T00:00:00"/>
    <d v="2015-01-10T00:00:00"/>
    <x v="1"/>
    <x v="6"/>
    <x v="2"/>
    <s v="Maria Etezadi"/>
    <s v="Home Office"/>
    <s v="Henderson"/>
    <x v="21"/>
    <n v="42420"/>
    <s v="South"/>
    <s v="OFF-BI-10004632"/>
    <x v="2"/>
    <s v="Binders"/>
    <n v="609.98"/>
    <n v="609.98"/>
    <n v="0"/>
    <n v="0"/>
  </r>
  <r>
    <x v="499"/>
    <d v="2017-03-09T00:00:00"/>
    <d v="2017-03-12T00:00:00"/>
    <x v="3"/>
    <x v="5"/>
    <x v="0"/>
    <s v="Pamela Stobb"/>
    <s v="Corporate"/>
    <s v="Andover"/>
    <x v="26"/>
    <n v="1810"/>
    <s v="East"/>
    <s v="OFF-BI-10004632"/>
    <x v="2"/>
    <s v="Binders"/>
    <n v="51.8"/>
    <n v="51.8"/>
    <n v="0"/>
    <n v="0"/>
  </r>
  <r>
    <x v="3239"/>
    <d v="2018-01-09T00:00:00"/>
    <d v="2018-01-13T00:00:00"/>
    <x v="0"/>
    <x v="6"/>
    <x v="2"/>
    <s v="Beth Paige"/>
    <s v="Home Office"/>
    <s v="Philadelphia"/>
    <x v="12"/>
    <n v="19140"/>
    <s v="East"/>
    <s v="OFF-BI-10004632"/>
    <x v="2"/>
    <s v="Binders"/>
    <n v="274.49099999999999"/>
    <n v="274.49099999999999"/>
    <n v="0"/>
    <n v="0"/>
  </r>
  <r>
    <x v="2722"/>
    <d v="2015-09-07T00:00:00"/>
    <d v="2015-09-14T00:00:00"/>
    <x v="1"/>
    <x v="0"/>
    <x v="2"/>
    <s v="Shahid Shariari"/>
    <s v="Home Office"/>
    <s v="Oswego"/>
    <x v="0"/>
    <n v="60543"/>
    <s v="Central"/>
    <s v="OFF-BI-10004632"/>
    <x v="2"/>
    <s v="Binders"/>
    <n v="304.99"/>
    <n v="304.99"/>
    <n v="0"/>
    <n v="0"/>
  </r>
  <r>
    <x v="3240"/>
    <d v="2016-08-10T00:00:00"/>
    <d v="2016-08-14T00:00:00"/>
    <x v="2"/>
    <x v="7"/>
    <x v="2"/>
    <s v="Bill Donatelli"/>
    <s v="Home Office"/>
    <s v="Detroit"/>
    <x v="10"/>
    <n v="48227"/>
    <s v="Central"/>
    <s v="OFF-BI-10004632"/>
    <x v="2"/>
    <s v="Binders"/>
    <n v="64.75"/>
    <n v="64.75"/>
    <n v="0"/>
    <n v="0"/>
  </r>
  <r>
    <x v="2345"/>
    <d v="2018-02-05T00:00:00"/>
    <d v="2018-02-08T00:00:00"/>
    <x v="0"/>
    <x v="11"/>
    <x v="3"/>
    <s v="Cassandra Brandow"/>
    <s v="Home Office"/>
    <s v="Waco"/>
    <x v="13"/>
    <n v="76706"/>
    <s v="Central"/>
    <s v="OFF-BI-10004632"/>
    <x v="2"/>
    <s v="Binders"/>
    <n v="243.99199999999999"/>
    <n v="243.99199999999999"/>
    <n v="0"/>
    <n v="0"/>
  </r>
  <r>
    <x v="1282"/>
    <d v="2018-03-18T00:00:00"/>
    <d v="2018-03-23T00:00:00"/>
    <x v="0"/>
    <x v="5"/>
    <x v="2"/>
    <s v="Carol Darley"/>
    <s v="Consumer"/>
    <s v="Tyler"/>
    <x v="13"/>
    <n v="75701"/>
    <s v="Central"/>
    <s v="OFF-BI-10004632"/>
    <x v="2"/>
    <s v="Binders"/>
    <n v="182.994"/>
    <n v="182.994"/>
    <n v="0"/>
    <n v="0"/>
  </r>
  <r>
    <x v="3241"/>
    <d v="2018-05-13T00:00:00"/>
    <d v="2018-05-17T00:00:00"/>
    <x v="0"/>
    <x v="2"/>
    <x v="2"/>
    <s v="Brian Moss"/>
    <s v="Home Office"/>
    <s v="Columbus"/>
    <x v="33"/>
    <n v="47201"/>
    <s v="Central"/>
    <s v="OFF-BI-10004632"/>
    <x v="2"/>
    <s v="Binders"/>
    <n v="914.97"/>
    <n v="914.97"/>
    <n v="0"/>
    <n v="0"/>
  </r>
  <r>
    <x v="3242"/>
    <d v="2018-06-24T00:00:00"/>
    <d v="2018-06-30T00:00:00"/>
    <x v="0"/>
    <x v="4"/>
    <x v="2"/>
    <s v="Matthew Clasen"/>
    <s v="Corporate"/>
    <s v="Decatur"/>
    <x v="0"/>
    <n v="62521"/>
    <s v="Central"/>
    <s v="OFF-BI-10004632"/>
    <x v="2"/>
    <s v="Binders"/>
    <n v="182.994"/>
    <n v="182.994"/>
    <n v="0"/>
    <n v="0"/>
  </r>
  <r>
    <x v="3243"/>
    <d v="2016-05-03T00:00:00"/>
    <d v="2016-05-06T00:00:00"/>
    <x v="2"/>
    <x v="2"/>
    <x v="0"/>
    <s v="Nicole Fjeld"/>
    <s v="Consumer"/>
    <s v="San Jose"/>
    <x v="1"/>
    <n v="95123"/>
    <s v="West"/>
    <s v="OFF-BI-10004654"/>
    <x v="2"/>
    <s v="Binders"/>
    <n v="13.848000000000001"/>
    <n v="13.848000000000001"/>
    <n v="0"/>
    <n v="0"/>
  </r>
  <r>
    <x v="3244"/>
    <d v="2017-09-09T00:00:00"/>
    <d v="2017-09-13T00:00:00"/>
    <x v="3"/>
    <x v="0"/>
    <x v="3"/>
    <s v="Annie Thurman"/>
    <s v="Corporate"/>
    <s v="Stockton"/>
    <x v="1"/>
    <n v="95207"/>
    <s v="West"/>
    <s v="OFF-BI-10004654"/>
    <x v="2"/>
    <s v="Binders"/>
    <n v="55.36"/>
    <n v="55.36"/>
    <n v="0"/>
    <n v="0"/>
  </r>
  <r>
    <x v="3245"/>
    <d v="2018-04-15T00:00:00"/>
    <d v="2018-04-17T00:00:00"/>
    <x v="0"/>
    <x v="8"/>
    <x v="0"/>
    <s v="Bart Pistole"/>
    <s v="Home Office"/>
    <s v="Miami"/>
    <x v="8"/>
    <n v="33180"/>
    <s v="South"/>
    <s v="OFF-BI-10004654"/>
    <x v="2"/>
    <s v="Binders"/>
    <n v="15.57"/>
    <n v="18"/>
    <n v="-2.4299999999999997"/>
    <n v="-0.36449999999999994"/>
  </r>
  <r>
    <x v="3246"/>
    <d v="2015-09-23T00:00:00"/>
    <d v="2015-09-30T00:00:00"/>
    <x v="1"/>
    <x v="0"/>
    <x v="2"/>
    <s v="Julie Prescott"/>
    <s v="Home Office"/>
    <s v="New York City"/>
    <x v="5"/>
    <n v="10011"/>
    <s v="East"/>
    <s v="OFF-BI-10004654"/>
    <x v="2"/>
    <s v="Binders"/>
    <n v="18.463999999999999"/>
    <n v="18"/>
    <n v="0.46399999999999864"/>
    <n v="6.9599999999999787E-2"/>
  </r>
  <r>
    <x v="3247"/>
    <d v="2017-09-18T00:00:00"/>
    <d v="2017-09-23T00:00:00"/>
    <x v="3"/>
    <x v="0"/>
    <x v="2"/>
    <s v="Henry MacAllister"/>
    <s v="Home Office"/>
    <s v="New York City"/>
    <x v="5"/>
    <n v="10009"/>
    <s v="East"/>
    <s v="OFF-BI-10004654"/>
    <x v="1"/>
    <s v="Binders"/>
    <n v="4.6159999999999997"/>
    <n v="5"/>
    <n v="-0.38400000000000034"/>
    <n v="-5.7600000000000047E-2"/>
  </r>
  <r>
    <x v="1268"/>
    <d v="2018-03-16T00:00:00"/>
    <d v="2018-03-16T00:00:00"/>
    <x v="0"/>
    <x v="5"/>
    <x v="1"/>
    <s v="Susan Pistek"/>
    <s v="Home Office"/>
    <s v="Columbus"/>
    <x v="22"/>
    <n v="43229"/>
    <s v="East"/>
    <s v="OFF-BI-10004654"/>
    <x v="2"/>
    <s v="Binders"/>
    <n v="5.1929999999999996"/>
    <n v="5"/>
    <n v="0.19299999999999962"/>
    <n v="2.8949999999999941E-2"/>
  </r>
  <r>
    <x v="340"/>
    <d v="2015-02-11T00:00:00"/>
    <d v="2015-02-15T00:00:00"/>
    <x v="1"/>
    <x v="11"/>
    <x v="3"/>
    <s v="Guy Armstrong"/>
    <s v="Home Office"/>
    <s v="Columbia"/>
    <x v="20"/>
    <n v="65203"/>
    <s v="Central"/>
    <s v="OFF-BI-10004654"/>
    <x v="2"/>
    <s v="Binders"/>
    <n v="51.9"/>
    <n v="51.9"/>
    <n v="0"/>
    <n v="0"/>
  </r>
  <r>
    <x v="355"/>
    <d v="2017-09-19T00:00:00"/>
    <d v="2017-09-19T00:00:00"/>
    <x v="3"/>
    <x v="0"/>
    <x v="1"/>
    <s v="Eugene Hildebrand"/>
    <s v="Home Office"/>
    <s v="Aurora"/>
    <x v="0"/>
    <n v="60505"/>
    <s v="Central"/>
    <s v="OFF-BI-10004654"/>
    <x v="2"/>
    <s v="Binders"/>
    <n v="2.3079999999999998"/>
    <n v="5"/>
    <n v="-2.6920000000000002"/>
    <n v="-0.40379999999999999"/>
  </r>
  <r>
    <x v="3248"/>
    <d v="2017-10-06T00:00:00"/>
    <d v="2017-10-06T00:00:00"/>
    <x v="3"/>
    <x v="9"/>
    <x v="1"/>
    <s v="Jonathan Howell"/>
    <s v="Corporate"/>
    <s v="Tulsa"/>
    <x v="30"/>
    <n v="74133"/>
    <s v="Central"/>
    <s v="OFF-BI-10004654"/>
    <x v="2"/>
    <s v="Binders"/>
    <n v="28.85"/>
    <n v="28.85"/>
    <n v="0"/>
    <n v="0"/>
  </r>
  <r>
    <x v="3249"/>
    <d v="2017-12-30T00:00:00"/>
    <d v="2018-01-01T00:00:00"/>
    <x v="3"/>
    <x v="3"/>
    <x v="0"/>
    <s v="Keith Dawkins"/>
    <s v="Home Office"/>
    <s v="Deer Park"/>
    <x v="13"/>
    <n v="77536"/>
    <s v="Central"/>
    <s v="OFF-BI-10004654"/>
    <x v="1"/>
    <s v="Binders"/>
    <n v="6.9240000000000004"/>
    <n v="5"/>
    <n v="1.9240000000000004"/>
    <n v="0.28860000000000002"/>
  </r>
  <r>
    <x v="1763"/>
    <d v="2018-06-29T00:00:00"/>
    <d v="2018-07-04T00:00:00"/>
    <x v="0"/>
    <x v="4"/>
    <x v="2"/>
    <s v="Alex Avila"/>
    <s v="Home Office"/>
    <s v="Minneapolis"/>
    <x v="37"/>
    <n v="55407"/>
    <s v="Central"/>
    <s v="OFF-BI-10004654"/>
    <x v="2"/>
    <s v="Binders"/>
    <n v="11.54"/>
    <n v="11.54"/>
    <n v="0"/>
    <n v="0"/>
  </r>
  <r>
    <x v="3250"/>
    <d v="2015-11-24T00:00:00"/>
    <d v="2015-11-30T00:00:00"/>
    <x v="1"/>
    <x v="1"/>
    <x v="2"/>
    <s v="Harold Ryan"/>
    <s v="Home Office"/>
    <s v="Seattle"/>
    <x v="6"/>
    <n v="98103"/>
    <s v="West"/>
    <s v="OFF-BI-10004656"/>
    <x v="2"/>
    <s v="Binders"/>
    <n v="12.096"/>
    <n v="12.096"/>
    <n v="0"/>
    <n v="0"/>
  </r>
  <r>
    <x v="1491"/>
    <d v="2016-06-18T00:00:00"/>
    <d v="2016-06-23T00:00:00"/>
    <x v="2"/>
    <x v="4"/>
    <x v="2"/>
    <s v="Skye Norling"/>
    <s v="Home Office"/>
    <s v="Peoria"/>
    <x v="18"/>
    <n v="85345"/>
    <s v="West"/>
    <s v="OFF-BI-10004656"/>
    <x v="2"/>
    <s v="Binders"/>
    <n v="4.5359999999999996"/>
    <n v="100"/>
    <n v="-95.463999999999999"/>
    <n v="-14.319599999999999"/>
  </r>
  <r>
    <x v="923"/>
    <d v="2017-11-10T00:00:00"/>
    <d v="2017-11-13T00:00:00"/>
    <x v="3"/>
    <x v="1"/>
    <x v="3"/>
    <s v="Arianne Irving"/>
    <s v="Home Office"/>
    <s v="Los Angeles"/>
    <x v="1"/>
    <n v="90036"/>
    <s v="West"/>
    <s v="OFF-BI-10004656"/>
    <x v="1"/>
    <s v="Binders"/>
    <n v="5.1840000000000002"/>
    <n v="100"/>
    <n v="-94.816000000000003"/>
    <n v="-14.2224"/>
  </r>
  <r>
    <x v="976"/>
    <d v="2015-11-18T00:00:00"/>
    <d v="2015-11-22T00:00:00"/>
    <x v="1"/>
    <x v="1"/>
    <x v="2"/>
    <s v="Carlos Soltero"/>
    <s v="Home Office"/>
    <s v="Philadelphia"/>
    <x v="12"/>
    <n v="19140"/>
    <s v="East"/>
    <s v="OFF-BI-10004656"/>
    <x v="2"/>
    <s v="Binders"/>
    <n v="1.944"/>
    <n v="5"/>
    <n v="-3.056"/>
    <n v="-0.45839999999999997"/>
  </r>
  <r>
    <x v="1013"/>
    <d v="2017-12-04T00:00:00"/>
    <d v="2017-12-05T00:00:00"/>
    <x v="3"/>
    <x v="3"/>
    <x v="0"/>
    <s v="Becky Martin"/>
    <s v="Home Office"/>
    <s v="New York City"/>
    <x v="5"/>
    <n v="10024"/>
    <s v="East"/>
    <s v="OFF-BI-10004656"/>
    <x v="2"/>
    <s v="Binders"/>
    <n v="1.728"/>
    <n v="5"/>
    <n v="-3.2720000000000002"/>
    <n v="-0.49080000000000001"/>
  </r>
  <r>
    <x v="1320"/>
    <d v="2017-03-06T00:00:00"/>
    <d v="2017-03-12T00:00:00"/>
    <x v="3"/>
    <x v="5"/>
    <x v="2"/>
    <s v="Lena Cacioppo"/>
    <s v="Home Office"/>
    <s v="Chicago"/>
    <x v="0"/>
    <n v="60623"/>
    <s v="Central"/>
    <s v="OFF-BI-10004656"/>
    <x v="2"/>
    <s v="Binders"/>
    <n v="1.728"/>
    <n v="5"/>
    <n v="-3.2720000000000002"/>
    <n v="-0.49080000000000001"/>
  </r>
  <r>
    <x v="3251"/>
    <d v="2018-12-16T00:00:00"/>
    <d v="2018-12-20T00:00:00"/>
    <x v="0"/>
    <x v="3"/>
    <x v="2"/>
    <s v="Andrew Roberts"/>
    <s v="Home Office"/>
    <s v="Tulsa"/>
    <x v="30"/>
    <n v="74133"/>
    <s v="Central"/>
    <s v="OFF-BI-10004656"/>
    <x v="2"/>
    <s v="Binders"/>
    <n v="10.8"/>
    <n v="18"/>
    <n v="-7.1999999999999993"/>
    <n v="-1.0799999999999998"/>
  </r>
  <r>
    <x v="3252"/>
    <d v="2015-09-01T00:00:00"/>
    <d v="2015-09-05T00:00:00"/>
    <x v="1"/>
    <x v="0"/>
    <x v="2"/>
    <s v="Lena Hernandez"/>
    <s v="Home Office"/>
    <s v="New York City"/>
    <x v="5"/>
    <n v="10009"/>
    <s v="East"/>
    <s v="OFF-BI-10004716"/>
    <x v="2"/>
    <s v="Binders"/>
    <n v="23.744"/>
    <n v="23.744"/>
    <n v="0"/>
    <n v="0"/>
  </r>
  <r>
    <x v="3253"/>
    <d v="2017-04-10T00:00:00"/>
    <d v="2017-04-12T00:00:00"/>
    <x v="3"/>
    <x v="8"/>
    <x v="0"/>
    <s v="Justin Ritter"/>
    <s v="Home Office"/>
    <s v="Springfield"/>
    <x v="22"/>
    <n v="45503"/>
    <s v="East"/>
    <s v="OFF-BI-10004716"/>
    <x v="2"/>
    <s v="Binders"/>
    <n v="8.9039999999999999"/>
    <n v="18"/>
    <n v="-9.0960000000000001"/>
    <n v="-1.3644000000000001"/>
  </r>
  <r>
    <x v="867"/>
    <d v="2017-05-20T00:00:00"/>
    <d v="2017-05-25T00:00:00"/>
    <x v="3"/>
    <x v="2"/>
    <x v="2"/>
    <s v="Rick Bensley"/>
    <s v="Home Office"/>
    <s v="Vallejo"/>
    <x v="1"/>
    <n v="94591"/>
    <s v="West"/>
    <s v="OFF-BI-10004728"/>
    <x v="2"/>
    <s v="Binders"/>
    <n v="15.423999999999999"/>
    <n v="18"/>
    <n v="-2.5760000000000005"/>
    <n v="-0.38640000000000008"/>
  </r>
  <r>
    <x v="3254"/>
    <d v="2017-06-11T00:00:00"/>
    <d v="2017-06-15T00:00:00"/>
    <x v="3"/>
    <x v="4"/>
    <x v="2"/>
    <s v="Sanjit Engle"/>
    <s v="Corporate"/>
    <s v="Seattle"/>
    <x v="6"/>
    <n v="98103"/>
    <s v="West"/>
    <s v="OFF-BI-10004728"/>
    <x v="2"/>
    <s v="Binders"/>
    <n v="53.984000000000002"/>
    <n v="53.984000000000002"/>
    <n v="0"/>
    <n v="0"/>
  </r>
  <r>
    <x v="785"/>
    <d v="2016-07-02T00:00:00"/>
    <d v="2016-07-04T00:00:00"/>
    <x v="2"/>
    <x v="10"/>
    <x v="0"/>
    <s v="Frank Atkinson"/>
    <s v="Home Office"/>
    <s v="Raleigh"/>
    <x v="9"/>
    <n v="27604"/>
    <s v="South"/>
    <s v="OFF-BI-10004728"/>
    <x v="2"/>
    <s v="Binders"/>
    <n v="2.8919999999999999"/>
    <n v="5"/>
    <n v="-2.1080000000000001"/>
    <n v="-0.31619999999999998"/>
  </r>
  <r>
    <x v="1332"/>
    <d v="2016-07-05T00:00:00"/>
    <d v="2016-07-10T00:00:00"/>
    <x v="2"/>
    <x v="10"/>
    <x v="3"/>
    <s v="Barbara Fisher"/>
    <s v="Home Office"/>
    <s v="Fayetteville"/>
    <x v="9"/>
    <n v="28314"/>
    <s v="South"/>
    <s v="OFF-BI-10004728"/>
    <x v="2"/>
    <s v="Binders"/>
    <n v="7.23"/>
    <n v="5"/>
    <n v="2.2300000000000004"/>
    <n v="0.33450000000000008"/>
  </r>
  <r>
    <x v="28"/>
    <d v="2016-11-20T00:00:00"/>
    <d v="2016-11-27T00:00:00"/>
    <x v="2"/>
    <x v="1"/>
    <x v="2"/>
    <s v="Sung Shariari"/>
    <s v="Home Office"/>
    <s v="Miami"/>
    <x v="8"/>
    <n v="33180"/>
    <s v="South"/>
    <s v="OFF-BI-10004728"/>
    <x v="2"/>
    <s v="Binders"/>
    <n v="7.23"/>
    <n v="5"/>
    <n v="2.2300000000000004"/>
    <n v="0.33450000000000008"/>
  </r>
  <r>
    <x v="2367"/>
    <d v="2017-07-16T00:00:00"/>
    <d v="2017-07-20T00:00:00"/>
    <x v="3"/>
    <x v="10"/>
    <x v="3"/>
    <s v="Jonathan Doherty"/>
    <s v="Corporate"/>
    <s v="Columbia"/>
    <x v="34"/>
    <n v="29203"/>
    <s v="South"/>
    <s v="OFF-BI-10004728"/>
    <x v="2"/>
    <s v="Binders"/>
    <n v="24.1"/>
    <n v="24.1"/>
    <n v="0"/>
    <n v="0"/>
  </r>
  <r>
    <x v="3255"/>
    <d v="2018-01-06T00:00:00"/>
    <d v="2018-01-13T00:00:00"/>
    <x v="0"/>
    <x v="6"/>
    <x v="2"/>
    <s v="Dennis Pardue"/>
    <s v="Home Office"/>
    <s v="Tuscaloosa"/>
    <x v="36"/>
    <n v="35401"/>
    <s v="South"/>
    <s v="OFF-BI-10004728"/>
    <x v="2"/>
    <s v="Binders"/>
    <n v="33.74"/>
    <n v="100"/>
    <n v="-66.259999999999991"/>
    <n v="-9.9389999999999983"/>
  </r>
  <r>
    <x v="877"/>
    <d v="2017-05-26T00:00:00"/>
    <d v="2017-06-01T00:00:00"/>
    <x v="3"/>
    <x v="2"/>
    <x v="2"/>
    <s v="Toby Braunhardt"/>
    <s v="Corporate"/>
    <s v="Washington"/>
    <x v="35"/>
    <n v="20016"/>
    <s v="East"/>
    <s v="OFF-BI-10004728"/>
    <x v="2"/>
    <s v="Binders"/>
    <n v="9.64"/>
    <n v="9.64"/>
    <n v="0"/>
    <n v="0"/>
  </r>
  <r>
    <x v="3256"/>
    <d v="2018-11-09T00:00:00"/>
    <d v="2018-11-12T00:00:00"/>
    <x v="0"/>
    <x v="1"/>
    <x v="3"/>
    <s v="Brian Moss"/>
    <s v="Corporate"/>
    <s v="Columbia"/>
    <x v="14"/>
    <n v="21044"/>
    <s v="East"/>
    <s v="OFF-BI-10004728"/>
    <x v="2"/>
    <s v="Binders"/>
    <n v="9.64"/>
    <n v="9.64"/>
    <n v="0"/>
    <n v="0"/>
  </r>
  <r>
    <x v="340"/>
    <d v="2015-02-11T00:00:00"/>
    <d v="2015-02-15T00:00:00"/>
    <x v="1"/>
    <x v="11"/>
    <x v="3"/>
    <s v="Guy Armstrong"/>
    <s v="Consumer"/>
    <s v="Columbia"/>
    <x v="20"/>
    <n v="65203"/>
    <s v="Central"/>
    <s v="OFF-BI-10004728"/>
    <x v="2"/>
    <s v="Binders"/>
    <n v="9.64"/>
    <n v="9.64"/>
    <n v="0"/>
    <n v="0"/>
  </r>
  <r>
    <x v="149"/>
    <d v="2015-11-18T00:00:00"/>
    <d v="2015-11-21T00:00:00"/>
    <x v="1"/>
    <x v="1"/>
    <x v="0"/>
    <s v="Joe Kamberova"/>
    <s v="Home Office"/>
    <s v="Des Plaines"/>
    <x v="0"/>
    <n v="60016"/>
    <s v="Central"/>
    <s v="OFF-BI-10004728"/>
    <x v="2"/>
    <s v="Binders"/>
    <n v="2.8919999999999999"/>
    <n v="5"/>
    <n v="-2.1080000000000001"/>
    <n v="-0.31619999999999998"/>
  </r>
  <r>
    <x v="1900"/>
    <d v="2017-09-01T00:00:00"/>
    <d v="2017-09-05T00:00:00"/>
    <x v="3"/>
    <x v="0"/>
    <x v="2"/>
    <s v="Joseph Airdo"/>
    <s v="Corporate"/>
    <s v="Detroit"/>
    <x v="10"/>
    <n v="48227"/>
    <s v="Central"/>
    <s v="OFF-BI-10004728"/>
    <x v="2"/>
    <s v="Binders"/>
    <n v="24.1"/>
    <n v="24.1"/>
    <n v="0"/>
    <n v="0"/>
  </r>
  <r>
    <x v="3257"/>
    <d v="2018-11-06T00:00:00"/>
    <d v="2018-11-12T00:00:00"/>
    <x v="0"/>
    <x v="1"/>
    <x v="2"/>
    <s v="Roger Barcio"/>
    <s v="Home Office"/>
    <s v="Portland"/>
    <x v="23"/>
    <n v="97206"/>
    <s v="West"/>
    <s v="OFF-BI-10004738"/>
    <x v="2"/>
    <s v="Binders"/>
    <n v="5.6820000000000004"/>
    <n v="5"/>
    <n v="0.68200000000000038"/>
    <n v="0.10230000000000006"/>
  </r>
  <r>
    <x v="521"/>
    <d v="2015-10-13T00:00:00"/>
    <d v="2015-10-18T00:00:00"/>
    <x v="1"/>
    <x v="9"/>
    <x v="3"/>
    <s v="Marina Lichtenstein"/>
    <s v="Home Office"/>
    <s v="Lakewood"/>
    <x v="15"/>
    <n v="8701"/>
    <s v="East"/>
    <s v="OFF-BI-10004738"/>
    <x v="2"/>
    <s v="Binders"/>
    <n v="18.940000000000001"/>
    <n v="18"/>
    <n v="0.94000000000000128"/>
    <n v="0.14100000000000018"/>
  </r>
  <r>
    <x v="3258"/>
    <d v="2016-12-13T00:00:00"/>
    <d v="2016-12-20T00:00:00"/>
    <x v="2"/>
    <x v="3"/>
    <x v="2"/>
    <s v="Dean percer"/>
    <s v="Home Office"/>
    <s v="Revere"/>
    <x v="26"/>
    <n v="2151"/>
    <s v="East"/>
    <s v="OFF-BI-10004738"/>
    <x v="2"/>
    <s v="Binders"/>
    <n v="37.880000000000003"/>
    <n v="37.880000000000003"/>
    <n v="0"/>
    <n v="0"/>
  </r>
  <r>
    <x v="3259"/>
    <d v="2016-11-15T00:00:00"/>
    <d v="2016-11-17T00:00:00"/>
    <x v="2"/>
    <x v="1"/>
    <x v="3"/>
    <s v="Dean Katz"/>
    <s v="Home Office"/>
    <s v="Chicago"/>
    <x v="0"/>
    <n v="60653"/>
    <s v="Central"/>
    <s v="OFF-BI-10004738"/>
    <x v="2"/>
    <s v="Binders"/>
    <n v="11.364000000000001"/>
    <n v="18"/>
    <n v="-6.6359999999999992"/>
    <n v="-0.99539999999999984"/>
  </r>
  <r>
    <x v="3260"/>
    <d v="2017-02-27T00:00:00"/>
    <d v="2017-03-01T00:00:00"/>
    <x v="3"/>
    <x v="11"/>
    <x v="3"/>
    <s v="Eric Barreto"/>
    <s v="Corporate"/>
    <s v="La Crosse"/>
    <x v="16"/>
    <n v="54601"/>
    <s v="Central"/>
    <s v="OFF-BI-10004738"/>
    <x v="2"/>
    <s v="Binders"/>
    <n v="56.82"/>
    <n v="56.82"/>
    <n v="0"/>
    <n v="0"/>
  </r>
  <r>
    <x v="3261"/>
    <d v="2018-04-11T00:00:00"/>
    <d v="2018-04-18T00:00:00"/>
    <x v="0"/>
    <x v="8"/>
    <x v="2"/>
    <s v="Sample Company A"/>
    <s v="Home Office"/>
    <s v="Lubbock"/>
    <x v="13"/>
    <n v="79424"/>
    <s v="Central"/>
    <s v="OFF-BI-10004738"/>
    <x v="2"/>
    <s v="Binders"/>
    <n v="11.364000000000001"/>
    <n v="18"/>
    <n v="-6.6359999999999992"/>
    <n v="-0.99539999999999984"/>
  </r>
  <r>
    <x v="3262"/>
    <d v="2017-01-30T00:00:00"/>
    <d v="2017-01-31T00:00:00"/>
    <x v="3"/>
    <x v="6"/>
    <x v="0"/>
    <s v="Steven Cartwright"/>
    <s v="Corporate"/>
    <s v="San Francisco"/>
    <x v="1"/>
    <n v="94122"/>
    <s v="West"/>
    <s v="OFF-BI-10004781"/>
    <x v="2"/>
    <s v="Binders"/>
    <n v="50.783999999999999"/>
    <n v="50.783999999999999"/>
    <n v="0"/>
    <n v="0"/>
  </r>
  <r>
    <x v="1020"/>
    <d v="2017-10-13T00:00:00"/>
    <d v="2017-10-19T00:00:00"/>
    <x v="3"/>
    <x v="9"/>
    <x v="2"/>
    <s v="Lena Creighton"/>
    <s v="Corporate"/>
    <s v="Roseville"/>
    <x v="1"/>
    <n v="95661"/>
    <s v="West"/>
    <s v="OFF-BI-10004781"/>
    <x v="2"/>
    <s v="Binders"/>
    <n v="76.176000000000002"/>
    <n v="76.176000000000002"/>
    <n v="0"/>
    <n v="0"/>
  </r>
  <r>
    <x v="2547"/>
    <d v="2017-12-29T00:00:00"/>
    <d v="2018-01-03T00:00:00"/>
    <x v="3"/>
    <x v="3"/>
    <x v="2"/>
    <s v="Michael Paige"/>
    <s v="Home Office"/>
    <s v="Bristol"/>
    <x v="24"/>
    <n v="37620"/>
    <s v="South"/>
    <s v="OFF-BI-10004781"/>
    <x v="2"/>
    <s v="Binders"/>
    <n v="38.088000000000001"/>
    <n v="38.088000000000001"/>
    <n v="0"/>
    <n v="0"/>
  </r>
  <r>
    <x v="2652"/>
    <d v="2016-09-07T00:00:00"/>
    <d v="2016-09-14T00:00:00"/>
    <x v="2"/>
    <x v="0"/>
    <x v="2"/>
    <s v="Lisa Ryan"/>
    <s v="Corporate"/>
    <s v="Philadelphia"/>
    <x v="12"/>
    <n v="19134"/>
    <s v="East"/>
    <s v="OFF-BI-10004781"/>
    <x v="2"/>
    <s v="Binders"/>
    <n v="9.5220000000000002"/>
    <n v="9.5220000000000002"/>
    <n v="0"/>
    <n v="0"/>
  </r>
  <r>
    <x v="539"/>
    <d v="2017-06-25T00:00:00"/>
    <d v="2017-06-29T00:00:00"/>
    <x v="3"/>
    <x v="4"/>
    <x v="2"/>
    <s v="Theresa Swint"/>
    <s v="Home Office"/>
    <s v="York"/>
    <x v="12"/>
    <n v="17403"/>
    <s v="East"/>
    <s v="OFF-BI-10004781"/>
    <x v="2"/>
    <s v="Binders"/>
    <n v="38.088000000000001"/>
    <n v="38.088000000000001"/>
    <n v="0"/>
    <n v="0"/>
  </r>
  <r>
    <x v="3263"/>
    <d v="2015-04-11T00:00:00"/>
    <d v="2015-04-16T00:00:00"/>
    <x v="1"/>
    <x v="8"/>
    <x v="2"/>
    <s v="Sanjit Engle"/>
    <s v="Consumer"/>
    <s v="Lewiston"/>
    <x v="40"/>
    <n v="83501"/>
    <s v="West"/>
    <s v="OFF-BI-10004817"/>
    <x v="2"/>
    <s v="Binders"/>
    <n v="9.5839999999999996"/>
    <n v="9.5839999999999996"/>
    <n v="0"/>
    <n v="0"/>
  </r>
  <r>
    <x v="3264"/>
    <d v="2016-10-02T00:00:00"/>
    <d v="2016-10-08T00:00:00"/>
    <x v="2"/>
    <x v="9"/>
    <x v="2"/>
    <s v="Ed Braxton"/>
    <s v="Home Office"/>
    <s v="San Diego"/>
    <x v="1"/>
    <n v="92105"/>
    <s v="West"/>
    <s v="OFF-BI-10004817"/>
    <x v="2"/>
    <s v="Binders"/>
    <n v="57.503999999999998"/>
    <n v="57.503999999999998"/>
    <n v="0"/>
    <n v="0"/>
  </r>
  <r>
    <x v="3265"/>
    <d v="2017-05-19T00:00:00"/>
    <d v="2017-05-24T00:00:00"/>
    <x v="3"/>
    <x v="2"/>
    <x v="2"/>
    <s v="Bill Tyler"/>
    <s v="Corporate"/>
    <s v="San Francisco"/>
    <x v="1"/>
    <n v="94109"/>
    <s v="West"/>
    <s v="OFF-BI-10004817"/>
    <x v="2"/>
    <s v="Binders"/>
    <n v="9.5839999999999996"/>
    <n v="9.5839999999999996"/>
    <n v="0"/>
    <n v="0"/>
  </r>
  <r>
    <x v="2491"/>
    <d v="2017-10-30T00:00:00"/>
    <d v="2017-11-03T00:00:00"/>
    <x v="3"/>
    <x v="9"/>
    <x v="2"/>
    <s v="Edward Hooks"/>
    <s v="Corporate"/>
    <s v="New York City"/>
    <x v="5"/>
    <n v="10011"/>
    <s v="East"/>
    <s v="OFF-BI-10004817"/>
    <x v="2"/>
    <s v="Binders"/>
    <n v="28.751999999999999"/>
    <n v="28.751999999999999"/>
    <n v="0"/>
    <n v="0"/>
  </r>
  <r>
    <x v="3266"/>
    <d v="2018-08-18T00:00:00"/>
    <d v="2018-08-25T00:00:00"/>
    <x v="0"/>
    <x v="7"/>
    <x v="2"/>
    <s v="Chloris Kastensmidt"/>
    <s v="Home Office"/>
    <s v="Lakewood"/>
    <x v="22"/>
    <n v="44107"/>
    <s v="East"/>
    <s v="OFF-BI-10004817"/>
    <x v="2"/>
    <s v="Binders"/>
    <n v="10.782"/>
    <n v="18"/>
    <n v="-7.218"/>
    <n v="-1.0827"/>
  </r>
  <r>
    <x v="3165"/>
    <d v="2015-10-10T00:00:00"/>
    <d v="2015-10-15T00:00:00"/>
    <x v="1"/>
    <x v="9"/>
    <x v="2"/>
    <s v="Craig Molinari"/>
    <s v="Home Office"/>
    <s v="Huntsville"/>
    <x v="13"/>
    <n v="77340"/>
    <s v="Central"/>
    <s v="OFF-BI-10004817"/>
    <x v="2"/>
    <s v="Binders"/>
    <n v="11.98"/>
    <n v="11.98"/>
    <n v="0"/>
    <n v="0"/>
  </r>
  <r>
    <x v="377"/>
    <d v="2017-04-12T00:00:00"/>
    <d v="2017-04-16T00:00:00"/>
    <x v="3"/>
    <x v="8"/>
    <x v="2"/>
    <s v="Beth Paige"/>
    <s v="Corporate"/>
    <s v="Los Angeles"/>
    <x v="1"/>
    <n v="90036"/>
    <s v="West"/>
    <s v="OFF-BI-10004826"/>
    <x v="2"/>
    <s v="Binders"/>
    <n v="13.208"/>
    <n v="13.208"/>
    <n v="0"/>
    <n v="0"/>
  </r>
  <r>
    <x v="3207"/>
    <d v="2017-09-10T00:00:00"/>
    <d v="2017-09-14T00:00:00"/>
    <x v="3"/>
    <x v="0"/>
    <x v="2"/>
    <s v="Bryan Davis"/>
    <s v="Home Office"/>
    <s v="Edmonds"/>
    <x v="6"/>
    <n v="98026"/>
    <s v="West"/>
    <s v="OFF-BI-10004826"/>
    <x v="2"/>
    <s v="Binders"/>
    <n v="39.624000000000002"/>
    <n v="39.624000000000002"/>
    <n v="0"/>
    <n v="0"/>
  </r>
  <r>
    <x v="3267"/>
    <d v="2018-10-19T00:00:00"/>
    <d v="2018-10-23T00:00:00"/>
    <x v="0"/>
    <x v="9"/>
    <x v="2"/>
    <s v="Joy Smith"/>
    <s v="Home Office"/>
    <s v="San Francisco"/>
    <x v="1"/>
    <n v="94122"/>
    <s v="West"/>
    <s v="OFF-BI-10004826"/>
    <x v="2"/>
    <s v="Binders"/>
    <n v="39.624000000000002"/>
    <n v="39.624000000000002"/>
    <n v="0"/>
    <n v="0"/>
  </r>
  <r>
    <x v="1270"/>
    <d v="2016-06-18T00:00:00"/>
    <d v="2016-06-24T00:00:00"/>
    <x v="2"/>
    <x v="4"/>
    <x v="2"/>
    <s v="Keith Herrera"/>
    <s v="Corporate"/>
    <s v="Arlington"/>
    <x v="17"/>
    <n v="22204"/>
    <s v="South"/>
    <s v="OFF-BI-10004826"/>
    <x v="2"/>
    <s v="Binders"/>
    <n v="33.020000000000003"/>
    <n v="33.020000000000003"/>
    <n v="0"/>
    <n v="0"/>
  </r>
  <r>
    <x v="1797"/>
    <d v="2017-06-20T00:00:00"/>
    <d v="2017-06-24T00:00:00"/>
    <x v="3"/>
    <x v="4"/>
    <x v="2"/>
    <s v="Catherine Glotzbach"/>
    <s v="Corporate"/>
    <s v="Philadelphia"/>
    <x v="12"/>
    <n v="19120"/>
    <s v="East"/>
    <s v="OFF-BI-10004826"/>
    <x v="2"/>
    <s v="Binders"/>
    <n v="29.718"/>
    <n v="29.718"/>
    <n v="0"/>
    <n v="0"/>
  </r>
  <r>
    <x v="713"/>
    <d v="2017-09-19T00:00:00"/>
    <d v="2017-09-21T00:00:00"/>
    <x v="3"/>
    <x v="0"/>
    <x v="0"/>
    <s v="Rick Huthwaite"/>
    <s v="Corporate"/>
    <s v="Providence"/>
    <x v="4"/>
    <n v="2908"/>
    <s v="East"/>
    <s v="OFF-BI-10004826"/>
    <x v="2"/>
    <s v="Binders"/>
    <n v="49.53"/>
    <n v="49.53"/>
    <n v="0"/>
    <n v="0"/>
  </r>
  <r>
    <x v="2799"/>
    <d v="2016-10-02T00:00:00"/>
    <d v="2016-10-03T00:00:00"/>
    <x v="2"/>
    <x v="9"/>
    <x v="0"/>
    <s v="Henry MacAllister"/>
    <s v="Corporate"/>
    <s v="Los Angeles"/>
    <x v="1"/>
    <n v="90008"/>
    <s v="West"/>
    <s v="OFF-BI-10004828"/>
    <x v="2"/>
    <s v="Binders"/>
    <n v="53.567999999999998"/>
    <n v="53.567999999999998"/>
    <n v="0"/>
    <n v="0"/>
  </r>
  <r>
    <x v="3268"/>
    <d v="2017-09-25T00:00:00"/>
    <d v="2017-09-29T00:00:00"/>
    <x v="3"/>
    <x v="0"/>
    <x v="2"/>
    <s v="Katrina Edelman"/>
    <s v="Home Office"/>
    <s v="Tigard"/>
    <x v="23"/>
    <n v="97224"/>
    <s v="West"/>
    <s v="OFF-BI-10004828"/>
    <x v="1"/>
    <s v="Binders"/>
    <n v="5.0220000000000002"/>
    <n v="5"/>
    <n v="2.2000000000000242E-2"/>
    <n v="3.300000000000036E-3"/>
  </r>
  <r>
    <x v="3128"/>
    <d v="2015-05-03T00:00:00"/>
    <d v="2015-05-10T00:00:00"/>
    <x v="1"/>
    <x v="2"/>
    <x v="2"/>
    <s v="Nathan Cano"/>
    <s v="Home Office"/>
    <s v="Yonkers"/>
    <x v="5"/>
    <n v="10701"/>
    <s v="East"/>
    <s v="OFF-BI-10004828"/>
    <x v="2"/>
    <s v="Binders"/>
    <n v="40.176000000000002"/>
    <n v="40.176000000000002"/>
    <n v="0"/>
    <n v="0"/>
  </r>
  <r>
    <x v="3269"/>
    <d v="2018-09-22T00:00:00"/>
    <d v="2018-09-25T00:00:00"/>
    <x v="0"/>
    <x v="0"/>
    <x v="3"/>
    <s v="Shaun Chance"/>
    <s v="Home Office"/>
    <s v="New York City"/>
    <x v="5"/>
    <n v="10009"/>
    <s v="East"/>
    <s v="OFF-BI-10004828"/>
    <x v="2"/>
    <s v="Binders"/>
    <n v="40.176000000000002"/>
    <n v="40.176000000000002"/>
    <n v="0"/>
    <n v="0"/>
  </r>
  <r>
    <x v="3270"/>
    <d v="2017-09-20T00:00:00"/>
    <d v="2017-09-24T00:00:00"/>
    <x v="3"/>
    <x v="0"/>
    <x v="2"/>
    <s v="Edward Nazzal"/>
    <s v="Corporate"/>
    <s v="Grand Rapids"/>
    <x v="10"/>
    <n v="49505"/>
    <s v="Central"/>
    <s v="OFF-BI-10004828"/>
    <x v="2"/>
    <s v="Binders"/>
    <n v="83.7"/>
    <n v="83.7"/>
    <n v="0"/>
    <n v="0"/>
  </r>
  <r>
    <x v="709"/>
    <d v="2018-07-29T00:00:00"/>
    <d v="2018-08-03T00:00:00"/>
    <x v="0"/>
    <x v="10"/>
    <x v="2"/>
    <s v="Roland Fjeld"/>
    <s v="Home Office"/>
    <s v="Oklahoma City"/>
    <x v="30"/>
    <n v="73120"/>
    <s v="Central"/>
    <s v="OFF-BI-10004828"/>
    <x v="2"/>
    <s v="Binders"/>
    <n v="33.479999999999997"/>
    <n v="33.479999999999997"/>
    <n v="0"/>
    <n v="0"/>
  </r>
  <r>
    <x v="3271"/>
    <d v="2018-09-10T00:00:00"/>
    <d v="2018-09-14T00:00:00"/>
    <x v="0"/>
    <x v="0"/>
    <x v="2"/>
    <s v="Shahid Shariari"/>
    <s v="Home Office"/>
    <s v="Atlanta"/>
    <x v="19"/>
    <n v="30318"/>
    <s v="South"/>
    <s v="OFF-BI-10004876"/>
    <x v="2"/>
    <s v="Binders"/>
    <n v="2.78"/>
    <n v="5"/>
    <n v="-2.2200000000000002"/>
    <n v="-0.33300000000000002"/>
  </r>
  <r>
    <x v="3272"/>
    <d v="2015-04-23T00:00:00"/>
    <d v="2015-04-24T00:00:00"/>
    <x v="1"/>
    <x v="8"/>
    <x v="0"/>
    <s v="Theresa Swint"/>
    <s v="Home Office"/>
    <s v="Philadelphia"/>
    <x v="12"/>
    <n v="19134"/>
    <s v="East"/>
    <s v="OFF-BI-10004876"/>
    <x v="2"/>
    <s v="Binders"/>
    <n v="2.5019999999999998"/>
    <n v="5"/>
    <n v="-2.4980000000000002"/>
    <n v="-0.37470000000000003"/>
  </r>
  <r>
    <x v="3273"/>
    <d v="2015-09-23T00:00:00"/>
    <d v="2015-09-27T00:00:00"/>
    <x v="1"/>
    <x v="0"/>
    <x v="2"/>
    <s v="Thea Hudgings"/>
    <s v="Home Office"/>
    <s v="Newark"/>
    <x v="3"/>
    <n v="19711"/>
    <s v="East"/>
    <s v="OFF-BI-10004876"/>
    <x v="2"/>
    <s v="Binders"/>
    <n v="11.12"/>
    <n v="18"/>
    <n v="-6.8800000000000008"/>
    <n v="-1.032"/>
  </r>
  <r>
    <x v="1470"/>
    <d v="2017-03-13T00:00:00"/>
    <d v="2017-03-18T00:00:00"/>
    <x v="3"/>
    <x v="5"/>
    <x v="2"/>
    <s v="Adam Bellavance"/>
    <s v="Corporate"/>
    <s v="Waynesboro"/>
    <x v="17"/>
    <n v="22980"/>
    <s v="South"/>
    <s v="OFF-BI-10004965"/>
    <x v="2"/>
    <s v="Binders"/>
    <n v="46"/>
    <n v="80"/>
    <n v="-34"/>
    <n v="-5.0999999999999996"/>
  </r>
  <r>
    <x v="3274"/>
    <d v="2018-05-05T00:00:00"/>
    <d v="2018-05-10T00:00:00"/>
    <x v="0"/>
    <x v="2"/>
    <x v="2"/>
    <s v="Yana Sorensen"/>
    <s v="Home Office"/>
    <s v="Columbus"/>
    <x v="19"/>
    <n v="31907"/>
    <s v="South"/>
    <s v="OFF-BI-10004965"/>
    <x v="2"/>
    <s v="Binders"/>
    <n v="34.5"/>
    <n v="34.5"/>
    <n v="0"/>
    <n v="0"/>
  </r>
  <r>
    <x v="2290"/>
    <d v="2015-09-23T00:00:00"/>
    <d v="2015-09-25T00:00:00"/>
    <x v="1"/>
    <x v="0"/>
    <x v="0"/>
    <s v="Thomas Thornton"/>
    <s v="Home Office"/>
    <s v="Dover"/>
    <x v="3"/>
    <n v="19901"/>
    <s v="East"/>
    <s v="OFF-BI-10004965"/>
    <x v="2"/>
    <s v="Binders"/>
    <n v="34.5"/>
    <n v="34.5"/>
    <n v="0"/>
    <n v="0"/>
  </r>
  <r>
    <x v="1105"/>
    <d v="2015-12-06T00:00:00"/>
    <d v="2015-12-10T00:00:00"/>
    <x v="1"/>
    <x v="3"/>
    <x v="2"/>
    <s v="Berenike Kampe"/>
    <s v="Home Office"/>
    <s v="Chicago"/>
    <x v="0"/>
    <n v="60610"/>
    <s v="Central"/>
    <s v="OFF-BI-10004965"/>
    <x v="2"/>
    <s v="Binders"/>
    <n v="4.5999999999999996"/>
    <n v="5"/>
    <n v="-0.40000000000000036"/>
    <n v="-6.0000000000000053E-2"/>
  </r>
  <r>
    <x v="2465"/>
    <d v="2016-04-06T00:00:00"/>
    <d v="2016-04-10T00:00:00"/>
    <x v="2"/>
    <x v="8"/>
    <x v="2"/>
    <s v="Thomas Thornton"/>
    <s v="Home Office"/>
    <s v="Houston"/>
    <x v="13"/>
    <n v="77041"/>
    <s v="Central"/>
    <s v="OFF-BI-10004965"/>
    <x v="2"/>
    <s v="Binders"/>
    <n v="6.9"/>
    <n v="5"/>
    <n v="1.9000000000000004"/>
    <n v="0.28500000000000003"/>
  </r>
  <r>
    <x v="3275"/>
    <d v="2016-12-11T00:00:00"/>
    <d v="2016-12-14T00:00:00"/>
    <x v="2"/>
    <x v="3"/>
    <x v="0"/>
    <s v="Cynthia Arntzen"/>
    <s v="Home Office"/>
    <s v="Detroit"/>
    <x v="10"/>
    <n v="48205"/>
    <s v="Central"/>
    <s v="OFF-BI-10004965"/>
    <x v="2"/>
    <s v="Binders"/>
    <n v="23"/>
    <n v="18"/>
    <n v="5"/>
    <n v="0.75"/>
  </r>
  <r>
    <x v="3276"/>
    <d v="2018-12-10T00:00:00"/>
    <d v="2018-12-10T00:00:00"/>
    <x v="0"/>
    <x v="3"/>
    <x v="1"/>
    <s v="Lindsay Shagiari"/>
    <s v="Home Office"/>
    <s v="Omaha"/>
    <x v="42"/>
    <n v="68104"/>
    <s v="Central"/>
    <s v="OFF-BI-10004965"/>
    <x v="2"/>
    <s v="Binders"/>
    <n v="34.5"/>
    <n v="34.5"/>
    <n v="0"/>
    <n v="0"/>
  </r>
  <r>
    <x v="3277"/>
    <d v="2017-04-21T00:00:00"/>
    <d v="2017-04-24T00:00:00"/>
    <x v="3"/>
    <x v="8"/>
    <x v="0"/>
    <s v="Duane Noonan"/>
    <s v="Home Office"/>
    <s v="Seattle"/>
    <x v="6"/>
    <n v="98115"/>
    <s v="West"/>
    <s v="OFF-BI-10004967"/>
    <x v="2"/>
    <s v="Binders"/>
    <n v="8.32"/>
    <n v="18"/>
    <n v="-9.68"/>
    <n v="-1.452"/>
  </r>
  <r>
    <x v="456"/>
    <d v="2017-07-18T00:00:00"/>
    <d v="2017-07-24T00:00:00"/>
    <x v="3"/>
    <x v="10"/>
    <x v="2"/>
    <s v="Linda Southworth"/>
    <s v="Home Office"/>
    <s v="Denver"/>
    <x v="7"/>
    <n v="80219"/>
    <s v="West"/>
    <s v="OFF-BI-10004967"/>
    <x v="2"/>
    <s v="Binders"/>
    <n v="1.8720000000000001"/>
    <n v="5"/>
    <n v="-3.1280000000000001"/>
    <n v="-0.46920000000000001"/>
  </r>
  <r>
    <x v="3113"/>
    <d v="2017-11-12T00:00:00"/>
    <d v="2017-11-19T00:00:00"/>
    <x v="3"/>
    <x v="1"/>
    <x v="2"/>
    <s v="Maurice Satty"/>
    <s v="Home Office"/>
    <s v="Mesa"/>
    <x v="18"/>
    <n v="85204"/>
    <s v="West"/>
    <s v="OFF-BI-10004967"/>
    <x v="1"/>
    <s v="Binders"/>
    <n v="4.3680000000000003"/>
    <n v="100"/>
    <n v="-95.632000000000005"/>
    <n v="-14.344800000000001"/>
  </r>
  <r>
    <x v="3278"/>
    <d v="2017-11-16T00:00:00"/>
    <d v="2017-11-17T00:00:00"/>
    <x v="3"/>
    <x v="1"/>
    <x v="0"/>
    <s v="Ionia McGrath"/>
    <s v="Home Office"/>
    <s v="Roseville"/>
    <x v="1"/>
    <n v="95661"/>
    <s v="West"/>
    <s v="OFF-BI-10004967"/>
    <x v="2"/>
    <s v="Binders"/>
    <n v="8.32"/>
    <n v="18"/>
    <n v="-9.68"/>
    <n v="-1.452"/>
  </r>
  <r>
    <x v="3279"/>
    <d v="2017-12-26T00:00:00"/>
    <d v="2017-12-30T00:00:00"/>
    <x v="3"/>
    <x v="3"/>
    <x v="2"/>
    <s v="Anthony Johnson"/>
    <s v="Home Office"/>
    <s v="New York City"/>
    <x v="5"/>
    <n v="10024"/>
    <s v="East"/>
    <s v="OFF-BI-10004967"/>
    <x v="1"/>
    <s v="Binders"/>
    <n v="4.992"/>
    <n v="5"/>
    <n v="-8.0000000000000071E-3"/>
    <n v="-1.200000000000001E-3"/>
  </r>
  <r>
    <x v="3280"/>
    <d v="2016-09-26T00:00:00"/>
    <d v="2016-09-28T00:00:00"/>
    <x v="2"/>
    <x v="0"/>
    <x v="3"/>
    <s v="Steven Cartwright"/>
    <s v="Home Office"/>
    <s v="Houston"/>
    <x v="13"/>
    <n v="77070"/>
    <s v="Central"/>
    <s v="OFF-BI-10004967"/>
    <x v="2"/>
    <s v="Binders"/>
    <n v="2.08"/>
    <n v="5"/>
    <n v="-2.92"/>
    <n v="-0.438"/>
  </r>
  <r>
    <x v="3281"/>
    <d v="2016-08-07T00:00:00"/>
    <d v="2016-08-11T00:00:00"/>
    <x v="2"/>
    <x v="7"/>
    <x v="2"/>
    <s v="Noel Staavos"/>
    <s v="Home Office"/>
    <s v="Boise"/>
    <x v="40"/>
    <n v="83704"/>
    <s v="West"/>
    <s v="OFF-BI-10004970"/>
    <x v="2"/>
    <s v="Binders"/>
    <n v="3.3039999999999998"/>
    <n v="5"/>
    <n v="-1.6960000000000002"/>
    <n v="-0.25440000000000002"/>
  </r>
  <r>
    <x v="300"/>
    <d v="2016-08-08T00:00:00"/>
    <d v="2016-08-08T00:00:00"/>
    <x v="2"/>
    <x v="7"/>
    <x v="1"/>
    <s v="Thomas Thornton"/>
    <s v="Home Office"/>
    <s v="San Francisco"/>
    <x v="1"/>
    <n v="94109"/>
    <s v="West"/>
    <s v="OFF-BI-10004970"/>
    <x v="2"/>
    <s v="Binders"/>
    <n v="6.6079999999999997"/>
    <n v="5"/>
    <n v="1.6079999999999997"/>
    <n v="0.24119999999999994"/>
  </r>
  <r>
    <x v="580"/>
    <d v="2017-09-23T00:00:00"/>
    <d v="2017-09-27T00:00:00"/>
    <x v="3"/>
    <x v="0"/>
    <x v="2"/>
    <s v="Dave Poirier"/>
    <s v="Corporate"/>
    <s v="Seattle"/>
    <x v="6"/>
    <n v="98115"/>
    <s v="West"/>
    <s v="OFF-BI-10004970"/>
    <x v="2"/>
    <s v="Binders"/>
    <n v="13.215999999999999"/>
    <n v="13.215999999999999"/>
    <n v="0"/>
    <n v="0"/>
  </r>
  <r>
    <x v="3282"/>
    <d v="2017-11-10T00:00:00"/>
    <d v="2017-11-12T00:00:00"/>
    <x v="3"/>
    <x v="1"/>
    <x v="0"/>
    <s v="Chuck Clark"/>
    <s v="Corporate"/>
    <s v="San Francisco"/>
    <x v="1"/>
    <n v="94122"/>
    <s v="West"/>
    <s v="OFF-BI-10004970"/>
    <x v="2"/>
    <s v="Binders"/>
    <n v="13.215999999999999"/>
    <n v="13.215999999999999"/>
    <n v="0"/>
    <n v="0"/>
  </r>
  <r>
    <x v="3283"/>
    <d v="2018-03-19T00:00:00"/>
    <d v="2018-03-22T00:00:00"/>
    <x v="0"/>
    <x v="5"/>
    <x v="0"/>
    <s v="Natalie DeCherney"/>
    <s v="Home Office"/>
    <s v="San Francisco"/>
    <x v="1"/>
    <n v="94110"/>
    <s v="West"/>
    <s v="OFF-BI-10004970"/>
    <x v="2"/>
    <s v="Binders"/>
    <n v="19.824000000000002"/>
    <n v="18"/>
    <n v="1.8240000000000016"/>
    <n v="0.27360000000000023"/>
  </r>
  <r>
    <x v="3284"/>
    <d v="2015-12-13T00:00:00"/>
    <d v="2015-12-15T00:00:00"/>
    <x v="1"/>
    <x v="3"/>
    <x v="3"/>
    <s v="Kimberly Carter"/>
    <s v="Home Office"/>
    <s v="Henderson"/>
    <x v="21"/>
    <n v="42420"/>
    <s v="South"/>
    <s v="OFF-BI-10004970"/>
    <x v="2"/>
    <s v="Binders"/>
    <n v="12.39"/>
    <n v="12.39"/>
    <n v="0"/>
    <n v="0"/>
  </r>
  <r>
    <x v="3285"/>
    <d v="2017-11-14T00:00:00"/>
    <d v="2017-11-16T00:00:00"/>
    <x v="3"/>
    <x v="1"/>
    <x v="3"/>
    <s v="Allen Armold"/>
    <s v="Home Office"/>
    <s v="Atlanta"/>
    <x v="19"/>
    <n v="30318"/>
    <s v="South"/>
    <s v="OFF-BI-10004970"/>
    <x v="2"/>
    <s v="Binders"/>
    <n v="8.26"/>
    <n v="18"/>
    <n v="-9.74"/>
    <n v="-1.4610000000000001"/>
  </r>
  <r>
    <x v="3286"/>
    <d v="2015-04-22T00:00:00"/>
    <d v="2015-04-24T00:00:00"/>
    <x v="1"/>
    <x v="8"/>
    <x v="3"/>
    <s v="Aaron Hawkins"/>
    <s v="Corporate"/>
    <s v="Troy"/>
    <x v="5"/>
    <n v="12180"/>
    <s v="East"/>
    <s v="OFF-BI-10004970"/>
    <x v="2"/>
    <s v="Binders"/>
    <n v="9.9120000000000008"/>
    <n v="80"/>
    <n v="-70.087999999999994"/>
    <n v="-10.513199999999999"/>
  </r>
  <r>
    <x v="2960"/>
    <d v="2016-06-13T00:00:00"/>
    <d v="2016-06-19T00:00:00"/>
    <x v="2"/>
    <x v="4"/>
    <x v="2"/>
    <s v="Penelope Sewall"/>
    <s v="Home Office"/>
    <s v="Lewiston"/>
    <x v="46"/>
    <n v="4240"/>
    <s v="East"/>
    <s v="OFF-BI-10004970"/>
    <x v="2"/>
    <s v="Binders"/>
    <n v="8.26"/>
    <n v="18"/>
    <n v="-9.74"/>
    <n v="-1.4610000000000001"/>
  </r>
  <r>
    <x v="3287"/>
    <d v="2018-02-24T00:00:00"/>
    <d v="2018-02-28T00:00:00"/>
    <x v="0"/>
    <x v="11"/>
    <x v="2"/>
    <s v="Christy Brittain"/>
    <s v="Home Office"/>
    <s v="Philadelphia"/>
    <x v="12"/>
    <n v="19134"/>
    <s v="East"/>
    <s v="OFF-BI-10004970"/>
    <x v="2"/>
    <s v="Binders"/>
    <n v="4.9560000000000004"/>
    <n v="5"/>
    <n v="-4.3999999999999595E-2"/>
    <n v="-6.5999999999999392E-3"/>
  </r>
  <r>
    <x v="573"/>
    <d v="2018-09-02T00:00:00"/>
    <d v="2018-09-06T00:00:00"/>
    <x v="0"/>
    <x v="0"/>
    <x v="2"/>
    <s v="Ann Chong"/>
    <s v="Corporate"/>
    <s v="New York City"/>
    <x v="5"/>
    <n v="10009"/>
    <s v="East"/>
    <s v="OFF-BI-10004970"/>
    <x v="2"/>
    <s v="Binders"/>
    <n v="26.431999999999999"/>
    <n v="26.431999999999999"/>
    <n v="0"/>
    <n v="0"/>
  </r>
  <r>
    <x v="1824"/>
    <d v="2015-11-07T00:00:00"/>
    <d v="2015-11-12T00:00:00"/>
    <x v="1"/>
    <x v="1"/>
    <x v="2"/>
    <s v="Maribeth Schnelling"/>
    <s v="Home Office"/>
    <s v="Wausau"/>
    <x v="16"/>
    <n v="54401"/>
    <s v="Central"/>
    <s v="OFF-BI-10004970"/>
    <x v="2"/>
    <s v="Binders"/>
    <n v="12.39"/>
    <n v="12.39"/>
    <n v="0"/>
    <n v="0"/>
  </r>
  <r>
    <x v="3288"/>
    <d v="2017-09-02T00:00:00"/>
    <d v="2017-09-02T00:00:00"/>
    <x v="3"/>
    <x v="0"/>
    <x v="1"/>
    <s v="Sonia Sunley"/>
    <s v="Home Office"/>
    <s v="Madison"/>
    <x v="16"/>
    <n v="53711"/>
    <s v="Central"/>
    <s v="OFF-BI-10004970"/>
    <x v="2"/>
    <s v="Binders"/>
    <n v="8.26"/>
    <n v="18"/>
    <n v="-9.74"/>
    <n v="-1.4610000000000001"/>
  </r>
  <r>
    <x v="1359"/>
    <d v="2015-06-17T00:00:00"/>
    <d v="2015-06-21T00:00:00"/>
    <x v="1"/>
    <x v="4"/>
    <x v="2"/>
    <s v="Gary Hwang"/>
    <s v="Home Office"/>
    <s v="Seattle"/>
    <x v="6"/>
    <n v="98105"/>
    <s v="West"/>
    <s v="OFF-BI-10004995"/>
    <x v="2"/>
    <s v="Binders"/>
    <n v="3266.3760000000002"/>
    <n v="2266.3760000000002"/>
    <n v="1000"/>
    <n v="150"/>
  </r>
  <r>
    <x v="3289"/>
    <d v="2018-10-19T00:00:00"/>
    <d v="2018-10-26T00:00:00"/>
    <x v="0"/>
    <x v="9"/>
    <x v="2"/>
    <s v="Tracy Hopkins"/>
    <s v="Home Office"/>
    <s v="Burlington"/>
    <x v="9"/>
    <n v="27217"/>
    <s v="South"/>
    <s v="OFF-BI-10004995"/>
    <x v="2"/>
    <s v="Binders"/>
    <n v="1633.1880000000001"/>
    <n v="1633.1880000000001"/>
    <n v="0"/>
    <n v="0"/>
  </r>
  <r>
    <x v="2877"/>
    <d v="2017-09-01T00:00:00"/>
    <d v="2017-09-03T00:00:00"/>
    <x v="3"/>
    <x v="0"/>
    <x v="0"/>
    <s v="Adam Bellavance"/>
    <s v="Home Office"/>
    <s v="New York City"/>
    <x v="5"/>
    <n v="10009"/>
    <s v="East"/>
    <s v="OFF-BI-10004995"/>
    <x v="1"/>
    <s v="Binders"/>
    <n v="4355.1679999999997"/>
    <n v="80"/>
    <n v="4275.1679999999997"/>
    <n v="641.27519999999993"/>
  </r>
  <r>
    <x v="1449"/>
    <d v="2015-07-26T00:00:00"/>
    <d v="2015-07-30T00:00:00"/>
    <x v="1"/>
    <x v="10"/>
    <x v="2"/>
    <s v="Luke Foster"/>
    <s v="Consumer"/>
    <s v="San Antonio"/>
    <x v="13"/>
    <n v="78207"/>
    <s v="Central"/>
    <s v="OFF-BI-10004995"/>
    <x v="2"/>
    <s v="Binders"/>
    <n v="2177.5839999999998"/>
    <n v="1677.5839999999998"/>
    <n v="500"/>
    <n v="75"/>
  </r>
  <r>
    <x v="703"/>
    <d v="2017-04-08T00:00:00"/>
    <d v="2017-04-12T00:00:00"/>
    <x v="3"/>
    <x v="8"/>
    <x v="2"/>
    <s v="Zuschuss Carroll"/>
    <s v="Consumer"/>
    <s v="Houston"/>
    <x v="13"/>
    <n v="77041"/>
    <s v="Central"/>
    <s v="OFF-BI-10004995"/>
    <x v="1"/>
    <s v="Binders"/>
    <n v="1088.7919999999999"/>
    <n v="1088.7919999999999"/>
    <n v="0"/>
    <n v="0"/>
  </r>
  <r>
    <x v="708"/>
    <d v="2018-01-16T00:00:00"/>
    <d v="2018-01-18T00:00:00"/>
    <x v="0"/>
    <x v="6"/>
    <x v="3"/>
    <s v="Andy Reiter"/>
    <s v="Home Office"/>
    <s v="Jackson"/>
    <x v="10"/>
    <n v="49201"/>
    <s v="Central"/>
    <s v="OFF-BI-10004995"/>
    <x v="2"/>
    <s v="Binders"/>
    <n v="5443.96"/>
    <n v="4443.96"/>
    <n v="1000"/>
    <n v="150"/>
  </r>
  <r>
    <x v="894"/>
    <d v="2016-06-19T00:00:00"/>
    <d v="2016-06-23T00:00:00"/>
    <x v="2"/>
    <x v="4"/>
    <x v="2"/>
    <s v="Logan Haushalter"/>
    <s v="Home Office"/>
    <s v="Los Angeles"/>
    <x v="1"/>
    <n v="90032"/>
    <s v="West"/>
    <s v="OFF-EN-10000056"/>
    <x v="2"/>
    <s v="Envelopes"/>
    <n v="186.69"/>
    <n v="186.69"/>
    <n v="0"/>
    <n v="0"/>
  </r>
  <r>
    <x v="3290"/>
    <d v="2016-09-26T00:00:00"/>
    <d v="2016-10-01T00:00:00"/>
    <x v="2"/>
    <x v="0"/>
    <x v="2"/>
    <s v="Bryan Spruell"/>
    <s v="Home Office"/>
    <s v="San Diego"/>
    <x v="1"/>
    <n v="92037"/>
    <s v="West"/>
    <s v="OFF-EN-10000056"/>
    <x v="2"/>
    <s v="Envelopes"/>
    <n v="124.46"/>
    <n v="100"/>
    <n v="24.459999999999994"/>
    <n v="3.6689999999999987"/>
  </r>
  <r>
    <x v="3291"/>
    <d v="2016-02-07T00:00:00"/>
    <d v="2016-02-11T00:00:00"/>
    <x v="2"/>
    <x v="11"/>
    <x v="2"/>
    <s v="Damala Kotsonis"/>
    <s v="Home Office"/>
    <s v="Springfield"/>
    <x v="17"/>
    <n v="22153"/>
    <s v="South"/>
    <s v="OFF-EN-10000056"/>
    <x v="2"/>
    <s v="Envelopes"/>
    <n v="311.14999999999998"/>
    <n v="311.14999999999998"/>
    <n v="0"/>
    <n v="0"/>
  </r>
  <r>
    <x v="3292"/>
    <d v="2016-05-23T00:00:00"/>
    <d v="2016-05-28T00:00:00"/>
    <x v="2"/>
    <x v="2"/>
    <x v="2"/>
    <s v="Erin Ashbrook"/>
    <s v="Home Office"/>
    <s v="Columbia"/>
    <x v="34"/>
    <n v="29203"/>
    <s v="South"/>
    <s v="OFF-EN-10000056"/>
    <x v="2"/>
    <s v="Envelopes"/>
    <n v="186.69"/>
    <n v="186.69"/>
    <n v="0"/>
    <n v="0"/>
  </r>
  <r>
    <x v="3293"/>
    <d v="2015-12-05T00:00:00"/>
    <d v="2015-12-07T00:00:00"/>
    <x v="1"/>
    <x v="3"/>
    <x v="0"/>
    <s v="Nona Balk"/>
    <s v="Corporate"/>
    <s v="Philadelphia"/>
    <x v="12"/>
    <n v="19134"/>
    <s v="East"/>
    <s v="OFF-EN-10000056"/>
    <x v="2"/>
    <s v="Envelopes"/>
    <n v="348.488"/>
    <n v="273.488"/>
    <n v="75"/>
    <n v="11.25"/>
  </r>
  <r>
    <x v="488"/>
    <d v="2015-04-18T00:00:00"/>
    <d v="2015-04-22T00:00:00"/>
    <x v="1"/>
    <x v="8"/>
    <x v="2"/>
    <s v="Kunst Miller"/>
    <s v="Home Office"/>
    <s v="Houston"/>
    <x v="13"/>
    <n v="77095"/>
    <s v="Central"/>
    <s v="OFF-EN-10000056"/>
    <x v="2"/>
    <s v="Envelopes"/>
    <n v="149.352"/>
    <n v="149.352"/>
    <n v="0"/>
    <n v="0"/>
  </r>
  <r>
    <x v="3294"/>
    <d v="2017-03-05T00:00:00"/>
    <d v="2017-03-11T00:00:00"/>
    <x v="3"/>
    <x v="5"/>
    <x v="2"/>
    <s v="Rob Williams"/>
    <s v="Corporate"/>
    <s v="Dallas"/>
    <x v="13"/>
    <n v="75220"/>
    <s v="Central"/>
    <s v="OFF-EN-10000056"/>
    <x v="2"/>
    <s v="Envelopes"/>
    <n v="149.352"/>
    <n v="149.352"/>
    <n v="0"/>
    <n v="0"/>
  </r>
  <r>
    <x v="3295"/>
    <d v="2016-09-25T00:00:00"/>
    <d v="2016-10-01T00:00:00"/>
    <x v="2"/>
    <x v="0"/>
    <x v="2"/>
    <s v="Anne McFarland"/>
    <s v="Home Office"/>
    <s v="Los Angeles"/>
    <x v="1"/>
    <n v="90004"/>
    <s v="West"/>
    <s v="OFF-EN-10000461"/>
    <x v="2"/>
    <s v="Envelopes"/>
    <n v="17.48"/>
    <n v="100"/>
    <n v="-82.52"/>
    <n v="-12.377999999999998"/>
  </r>
  <r>
    <x v="1487"/>
    <d v="2018-12-14T00:00:00"/>
    <d v="2018-12-18T00:00:00"/>
    <x v="0"/>
    <x v="3"/>
    <x v="2"/>
    <s v="Mike Pelletier"/>
    <s v="Home Office"/>
    <s v="San Diego"/>
    <x v="1"/>
    <n v="92024"/>
    <s v="West"/>
    <s v="OFF-EN-10000461"/>
    <x v="2"/>
    <s v="Envelopes"/>
    <n v="43.7"/>
    <n v="43.7"/>
    <n v="0"/>
    <n v="0"/>
  </r>
  <r>
    <x v="3296"/>
    <d v="2016-11-30T00:00:00"/>
    <d v="2016-12-02T00:00:00"/>
    <x v="2"/>
    <x v="1"/>
    <x v="3"/>
    <s v="Paul Stevenson"/>
    <s v="Home Office"/>
    <s v="Henderson"/>
    <x v="21"/>
    <n v="42420"/>
    <s v="South"/>
    <s v="OFF-EN-10000461"/>
    <x v="2"/>
    <s v="Envelopes"/>
    <n v="17.48"/>
    <n v="18"/>
    <n v="-0.51999999999999957"/>
    <n v="-7.7999999999999931E-2"/>
  </r>
  <r>
    <x v="810"/>
    <d v="2016-12-18T00:00:00"/>
    <d v="2016-12-25T00:00:00"/>
    <x v="2"/>
    <x v="3"/>
    <x v="2"/>
    <s v="Robert Barroso"/>
    <s v="Home Office"/>
    <s v="Memphis"/>
    <x v="24"/>
    <n v="38109"/>
    <s v="South"/>
    <s v="OFF-EN-10000461"/>
    <x v="2"/>
    <s v="Envelopes"/>
    <n v="55.936"/>
    <n v="55.936"/>
    <n v="0"/>
    <n v="0"/>
  </r>
  <r>
    <x v="2192"/>
    <d v="2016-01-05T00:00:00"/>
    <d v="2016-01-10T00:00:00"/>
    <x v="2"/>
    <x v="6"/>
    <x v="2"/>
    <s v="Brooke Gillingham"/>
    <s v="Home Office"/>
    <s v="New York City"/>
    <x v="5"/>
    <n v="10009"/>
    <s v="East"/>
    <s v="OFF-EN-10000461"/>
    <x v="2"/>
    <s v="Envelopes"/>
    <n v="17.48"/>
    <n v="18"/>
    <n v="-0.51999999999999957"/>
    <n v="-7.7999999999999931E-2"/>
  </r>
  <r>
    <x v="2948"/>
    <d v="2015-06-06T00:00:00"/>
    <d v="2015-06-12T00:00:00"/>
    <x v="1"/>
    <x v="4"/>
    <x v="2"/>
    <s v="Sarah Bern"/>
    <s v="Home Office"/>
    <s v="Chicago"/>
    <x v="0"/>
    <n v="60623"/>
    <s v="Central"/>
    <s v="OFF-EN-10000461"/>
    <x v="2"/>
    <s v="Envelopes"/>
    <n v="13.984"/>
    <n v="13.984"/>
    <n v="0"/>
    <n v="0"/>
  </r>
  <r>
    <x v="3297"/>
    <d v="2018-09-09T00:00:00"/>
    <d v="2018-09-15T00:00:00"/>
    <x v="0"/>
    <x v="0"/>
    <x v="2"/>
    <s v="Joy Bell-"/>
    <s v="Home Office"/>
    <s v="Roseville"/>
    <x v="10"/>
    <n v="48066"/>
    <s v="Central"/>
    <s v="OFF-EN-10000461"/>
    <x v="2"/>
    <s v="Envelopes"/>
    <n v="17.48"/>
    <n v="18"/>
    <n v="-0.51999999999999957"/>
    <n v="-7.7999999999999931E-2"/>
  </r>
  <r>
    <x v="3298"/>
    <d v="2018-09-29T00:00:00"/>
    <d v="2018-10-05T00:00:00"/>
    <x v="0"/>
    <x v="0"/>
    <x v="2"/>
    <s v="Ann Steele"/>
    <s v="Home Office"/>
    <s v="Pasadena"/>
    <x v="13"/>
    <n v="77506"/>
    <s v="Central"/>
    <s v="OFF-EN-10000461"/>
    <x v="2"/>
    <s v="Envelopes"/>
    <n v="27.968"/>
    <n v="27.968"/>
    <n v="0"/>
    <n v="0"/>
  </r>
  <r>
    <x v="2184"/>
    <d v="2018-03-04T00:00:00"/>
    <d v="2018-03-09T00:00:00"/>
    <x v="0"/>
    <x v="5"/>
    <x v="2"/>
    <s v="Sung Pak"/>
    <s v="Home Office"/>
    <s v="Los Angeles"/>
    <x v="1"/>
    <n v="90045"/>
    <s v="West"/>
    <s v="OFF-EN-10000483"/>
    <x v="2"/>
    <s v="Envelopes"/>
    <n v="15.25"/>
    <n v="18"/>
    <n v="-2.75"/>
    <n v="-0.41249999999999998"/>
  </r>
  <r>
    <x v="731"/>
    <d v="2016-07-16T00:00:00"/>
    <d v="2016-07-20T00:00:00"/>
    <x v="2"/>
    <x v="10"/>
    <x v="2"/>
    <s v="Michael Granlund"/>
    <s v="Home Office"/>
    <s v="Baltimore"/>
    <x v="14"/>
    <n v="21215"/>
    <s v="East"/>
    <s v="OFF-EN-10000483"/>
    <x v="2"/>
    <s v="Envelopes"/>
    <n v="137.25"/>
    <n v="137.25"/>
    <n v="0"/>
    <n v="0"/>
  </r>
  <r>
    <x v="3299"/>
    <d v="2016-11-07T00:00:00"/>
    <d v="2016-11-11T00:00:00"/>
    <x v="2"/>
    <x v="1"/>
    <x v="2"/>
    <s v="Karen Bern"/>
    <s v="Home Office"/>
    <s v="Philadelphia"/>
    <x v="12"/>
    <n v="19140"/>
    <s v="East"/>
    <s v="OFF-EN-10000483"/>
    <x v="2"/>
    <s v="Envelopes"/>
    <n v="24.4"/>
    <n v="24.4"/>
    <n v="0"/>
    <n v="0"/>
  </r>
  <r>
    <x v="3300"/>
    <d v="2016-07-20T00:00:00"/>
    <d v="2016-07-25T00:00:00"/>
    <x v="2"/>
    <x v="10"/>
    <x v="3"/>
    <s v="Ralph Kennedy"/>
    <s v="Home Office"/>
    <s v="South Bend"/>
    <x v="33"/>
    <n v="46614"/>
    <s v="Central"/>
    <s v="OFF-EN-10000483"/>
    <x v="2"/>
    <s v="Envelopes"/>
    <n v="106.75"/>
    <n v="106.75"/>
    <n v="0"/>
    <n v="0"/>
  </r>
  <r>
    <x v="1725"/>
    <d v="2017-03-03T00:00:00"/>
    <d v="2017-03-08T00:00:00"/>
    <x v="3"/>
    <x v="5"/>
    <x v="2"/>
    <s v="Chris Cortes"/>
    <s v="Home Office"/>
    <s v="San Antonio"/>
    <x v="13"/>
    <n v="78207"/>
    <s v="Central"/>
    <s v="OFF-EN-10000483"/>
    <x v="2"/>
    <s v="Envelopes"/>
    <n v="36.6"/>
    <n v="36.6"/>
    <n v="0"/>
    <n v="0"/>
  </r>
  <r>
    <x v="1289"/>
    <d v="2015-07-28T00:00:00"/>
    <d v="2015-07-28T00:00:00"/>
    <x v="1"/>
    <x v="10"/>
    <x v="1"/>
    <s v="Chloris Kastensmidt"/>
    <s v="Home Office"/>
    <s v="Apopka"/>
    <x v="8"/>
    <n v="32712"/>
    <s v="South"/>
    <s v="OFF-EN-10000781"/>
    <x v="2"/>
    <s v="Envelopes"/>
    <n v="48.944000000000003"/>
    <n v="48.944000000000003"/>
    <n v="0"/>
    <n v="0"/>
  </r>
  <r>
    <x v="1625"/>
    <d v="2016-11-09T00:00:00"/>
    <d v="2016-11-13T00:00:00"/>
    <x v="2"/>
    <x v="1"/>
    <x v="2"/>
    <s v="Adam Shillingsburg"/>
    <s v="Corporate"/>
    <s v="Springfield"/>
    <x v="20"/>
    <n v="65807"/>
    <s v="Central"/>
    <s v="OFF-EN-10000781"/>
    <x v="2"/>
    <s v="Envelopes"/>
    <n v="26.22"/>
    <n v="80"/>
    <n v="-53.78"/>
    <n v="-8.0670000000000002"/>
  </r>
  <r>
    <x v="2780"/>
    <d v="2017-12-06T00:00:00"/>
    <d v="2017-12-12T00:00:00"/>
    <x v="3"/>
    <x v="3"/>
    <x v="2"/>
    <s v="Greg Tran"/>
    <s v="Home Office"/>
    <s v="Seattle"/>
    <x v="6"/>
    <n v="98105"/>
    <s v="West"/>
    <s v="OFF-EN-10000927"/>
    <x v="2"/>
    <s v="Envelopes"/>
    <n v="35.89"/>
    <n v="35.89"/>
    <n v="0"/>
    <n v="0"/>
  </r>
  <r>
    <x v="3301"/>
    <d v="2016-09-03T00:00:00"/>
    <d v="2016-09-08T00:00:00"/>
    <x v="2"/>
    <x v="0"/>
    <x v="2"/>
    <s v="Julie Creighton"/>
    <s v="Home Office"/>
    <s v="Durham"/>
    <x v="9"/>
    <n v="27707"/>
    <s v="South"/>
    <s v="OFF-EN-10000927"/>
    <x v="2"/>
    <s v="Envelopes"/>
    <n v="200.98400000000001"/>
    <n v="200.98400000000001"/>
    <n v="0"/>
    <n v="0"/>
  </r>
  <r>
    <x v="2133"/>
    <d v="2016-05-14T00:00:00"/>
    <d v="2016-05-17T00:00:00"/>
    <x v="2"/>
    <x v="2"/>
    <x v="0"/>
    <s v="Jesus Ocampo"/>
    <s v="Home Office"/>
    <s v="Chester"/>
    <x v="12"/>
    <n v="19013"/>
    <s v="East"/>
    <s v="OFF-EN-10000927"/>
    <x v="2"/>
    <s v="Envelopes"/>
    <n v="200.98400000000001"/>
    <n v="200.98400000000001"/>
    <n v="0"/>
    <n v="0"/>
  </r>
  <r>
    <x v="3302"/>
    <d v="2018-09-18T00:00:00"/>
    <d v="2018-09-21T00:00:00"/>
    <x v="0"/>
    <x v="0"/>
    <x v="0"/>
    <s v="Pete Armstrong"/>
    <s v="Home Office"/>
    <s v="Dallas"/>
    <x v="13"/>
    <n v="75220"/>
    <s v="Central"/>
    <s v="OFF-EN-10000927"/>
    <x v="2"/>
    <s v="Envelopes"/>
    <n v="114.848"/>
    <n v="114.848"/>
    <n v="0"/>
    <n v="0"/>
  </r>
  <r>
    <x v="1331"/>
    <d v="2018-09-26T00:00:00"/>
    <d v="2018-09-26T00:00:00"/>
    <x v="0"/>
    <x v="0"/>
    <x v="1"/>
    <s v="Ruben Ausman"/>
    <s v="Corporate"/>
    <s v="San Francisco"/>
    <x v="1"/>
    <n v="94109"/>
    <s v="West"/>
    <s v="OFF-EN-10001028"/>
    <x v="2"/>
    <s v="Envelopes"/>
    <n v="71.88"/>
    <n v="71.88"/>
    <n v="0"/>
    <n v="0"/>
  </r>
  <r>
    <x v="388"/>
    <d v="2016-06-16T00:00:00"/>
    <d v="2016-06-20T00:00:00"/>
    <x v="2"/>
    <x v="4"/>
    <x v="2"/>
    <s v="Lycoris Saunders"/>
    <s v="Home Office"/>
    <s v="Grand Prairie"/>
    <x v="13"/>
    <n v="75051"/>
    <s v="Central"/>
    <s v="OFF-EN-10001028"/>
    <x v="2"/>
    <s v="Envelopes"/>
    <n v="28.751999999999999"/>
    <n v="28.751999999999999"/>
    <n v="0"/>
    <n v="0"/>
  </r>
  <r>
    <x v="3303"/>
    <d v="2015-12-12T00:00:00"/>
    <d v="2015-12-17T00:00:00"/>
    <x v="1"/>
    <x v="3"/>
    <x v="2"/>
    <s v="Philip Brown"/>
    <s v="Home Office"/>
    <s v="Miami"/>
    <x v="8"/>
    <n v="33178"/>
    <s v="South"/>
    <s v="OFF-EN-10001099"/>
    <x v="2"/>
    <s v="Envelopes"/>
    <n v="23.472000000000001"/>
    <n v="18"/>
    <n v="5.4720000000000013"/>
    <n v="0.8208000000000002"/>
  </r>
  <r>
    <x v="2765"/>
    <d v="2017-09-05T00:00:00"/>
    <d v="2017-09-07T00:00:00"/>
    <x v="3"/>
    <x v="0"/>
    <x v="3"/>
    <s v="Darrin Martin"/>
    <s v="Home Office"/>
    <s v="Johnson City"/>
    <x v="24"/>
    <n v="37604"/>
    <s v="South"/>
    <s v="OFF-EN-10001099"/>
    <x v="1"/>
    <s v="Envelopes"/>
    <n v="23.472000000000001"/>
    <n v="18"/>
    <n v="5.4720000000000013"/>
    <n v="0.8208000000000002"/>
  </r>
  <r>
    <x v="1525"/>
    <d v="2015-09-14T00:00:00"/>
    <d v="2015-09-14T00:00:00"/>
    <x v="1"/>
    <x v="0"/>
    <x v="1"/>
    <s v="Darrin Martin"/>
    <s v="Consumer"/>
    <s v="New York City"/>
    <x v="5"/>
    <n v="10009"/>
    <s v="East"/>
    <s v="OFF-EN-10001099"/>
    <x v="2"/>
    <s v="Envelopes"/>
    <n v="68.459999999999994"/>
    <n v="68.459999999999994"/>
    <n v="0"/>
    <n v="0"/>
  </r>
  <r>
    <x v="3304"/>
    <d v="2017-03-12T00:00:00"/>
    <d v="2017-03-16T00:00:00"/>
    <x v="3"/>
    <x v="5"/>
    <x v="3"/>
    <s v="Clytie Kelty"/>
    <s v="Corporate"/>
    <s v="New York City"/>
    <x v="5"/>
    <n v="10024"/>
    <s v="East"/>
    <s v="OFF-EN-10001099"/>
    <x v="2"/>
    <s v="Envelopes"/>
    <n v="29.34"/>
    <n v="29.34"/>
    <n v="0"/>
    <n v="0"/>
  </r>
  <r>
    <x v="3305"/>
    <d v="2017-10-03T00:00:00"/>
    <d v="2017-10-06T00:00:00"/>
    <x v="3"/>
    <x v="9"/>
    <x v="3"/>
    <s v="Hunter Lopez"/>
    <s v="Home Office"/>
    <s v="Houston"/>
    <x v="13"/>
    <n v="77095"/>
    <s v="Central"/>
    <s v="OFF-EN-10001099"/>
    <x v="2"/>
    <s v="Envelopes"/>
    <n v="15.648"/>
    <n v="18"/>
    <n v="-2.3520000000000003"/>
    <n v="-0.35280000000000006"/>
  </r>
  <r>
    <x v="2886"/>
    <d v="2017-01-15T00:00:00"/>
    <d v="2017-01-21T00:00:00"/>
    <x v="3"/>
    <x v="6"/>
    <x v="2"/>
    <s v="William Brown"/>
    <s v="Home Office"/>
    <s v="New York City"/>
    <x v="5"/>
    <n v="10011"/>
    <s v="East"/>
    <s v="OFF-EN-10001137"/>
    <x v="2"/>
    <s v="Envelopes"/>
    <n v="16.52"/>
    <n v="18"/>
    <n v="-1.4800000000000004"/>
    <n v="-0.22200000000000006"/>
  </r>
  <r>
    <x v="84"/>
    <d v="2017-04-08T00:00:00"/>
    <d v="2017-04-13T00:00:00"/>
    <x v="3"/>
    <x v="8"/>
    <x v="2"/>
    <s v="Jeremy Lonsdale"/>
    <s v="Home Office"/>
    <s v="New York City"/>
    <x v="5"/>
    <n v="10035"/>
    <s v="East"/>
    <s v="OFF-EN-10001137"/>
    <x v="2"/>
    <s v="Envelopes"/>
    <n v="8.26"/>
    <n v="18"/>
    <n v="-9.74"/>
    <n v="-1.4610000000000001"/>
  </r>
  <r>
    <x v="3306"/>
    <d v="2016-11-03T00:00:00"/>
    <d v="2016-11-10T00:00:00"/>
    <x v="2"/>
    <x v="1"/>
    <x v="2"/>
    <s v="Chris Selesnick"/>
    <s v="Home Office"/>
    <s v="Haltom City"/>
    <x v="13"/>
    <n v="76117"/>
    <s v="Central"/>
    <s v="OFF-EN-10001137"/>
    <x v="2"/>
    <s v="Envelopes"/>
    <n v="6.6079999999999997"/>
    <n v="5"/>
    <n v="1.6079999999999997"/>
    <n v="0.24119999999999994"/>
  </r>
  <r>
    <x v="3307"/>
    <d v="2018-10-31T00:00:00"/>
    <d v="2018-11-05T00:00:00"/>
    <x v="0"/>
    <x v="9"/>
    <x v="2"/>
    <s v="Craig Yedwab"/>
    <s v="Corporate"/>
    <s v="Chicago"/>
    <x v="0"/>
    <n v="60610"/>
    <s v="Central"/>
    <s v="OFF-EN-10001137"/>
    <x v="2"/>
    <s v="Envelopes"/>
    <n v="9.9120000000000008"/>
    <n v="9.9120000000000008"/>
    <n v="0"/>
    <n v="0"/>
  </r>
  <r>
    <x v="3308"/>
    <d v="2017-05-12T00:00:00"/>
    <d v="2017-05-17T00:00:00"/>
    <x v="3"/>
    <x v="2"/>
    <x v="2"/>
    <s v="Jill Matthias"/>
    <s v="Corporate"/>
    <s v="Seattle"/>
    <x v="6"/>
    <n v="98105"/>
    <s v="West"/>
    <s v="OFF-EN-10001141"/>
    <x v="2"/>
    <s v="Envelopes"/>
    <n v="54.9"/>
    <n v="54.9"/>
    <n v="0"/>
    <n v="0"/>
  </r>
  <r>
    <x v="3309"/>
    <d v="2018-06-02T00:00:00"/>
    <d v="2018-06-05T00:00:00"/>
    <x v="0"/>
    <x v="4"/>
    <x v="3"/>
    <s v="Denny Ordway"/>
    <s v="Consumer"/>
    <s v="Mesa"/>
    <x v="18"/>
    <n v="85204"/>
    <s v="West"/>
    <s v="OFF-EN-10001141"/>
    <x v="2"/>
    <s v="Envelopes"/>
    <n v="43.92"/>
    <n v="43.92"/>
    <n v="0"/>
    <n v="0"/>
  </r>
  <r>
    <x v="3310"/>
    <d v="2018-08-04T00:00:00"/>
    <d v="2018-08-07T00:00:00"/>
    <x v="0"/>
    <x v="7"/>
    <x v="0"/>
    <s v="Harry Marie"/>
    <s v="Home Office"/>
    <s v="Loveland"/>
    <x v="7"/>
    <n v="80538"/>
    <s v="West"/>
    <s v="OFF-EN-10001141"/>
    <x v="2"/>
    <s v="Envelopes"/>
    <n v="8.7840000000000007"/>
    <n v="18"/>
    <n v="-9.2159999999999993"/>
    <n v="-1.3823999999999999"/>
  </r>
  <r>
    <x v="3311"/>
    <d v="2018-09-16T00:00:00"/>
    <d v="2018-09-20T00:00:00"/>
    <x v="0"/>
    <x v="0"/>
    <x v="2"/>
    <s v="Jay Fein"/>
    <s v="Home Office"/>
    <s v="Austin"/>
    <x v="13"/>
    <n v="78745"/>
    <s v="Central"/>
    <s v="OFF-EN-10001141"/>
    <x v="2"/>
    <s v="Envelopes"/>
    <n v="17.568000000000001"/>
    <n v="18"/>
    <n v="-0.43199999999999861"/>
    <n v="-6.4799999999999788E-2"/>
  </r>
  <r>
    <x v="509"/>
    <d v="2015-10-10T00:00:00"/>
    <d v="2015-10-10T00:00:00"/>
    <x v="1"/>
    <x v="9"/>
    <x v="1"/>
    <s v="Tanja Norvell"/>
    <s v="Home Office"/>
    <s v="Manteca"/>
    <x v="1"/>
    <n v="95336"/>
    <s v="West"/>
    <s v="OFF-EN-10001219"/>
    <x v="2"/>
    <s v="Envelopes"/>
    <n v="15.28"/>
    <n v="18"/>
    <n v="-2.7200000000000006"/>
    <n v="-0.40800000000000008"/>
  </r>
  <r>
    <x v="3312"/>
    <d v="2015-10-11T00:00:00"/>
    <d v="2015-10-15T00:00:00"/>
    <x v="1"/>
    <x v="9"/>
    <x v="2"/>
    <s v="Alan Shonely"/>
    <s v="Home Office"/>
    <s v="Redondo Beach"/>
    <x v="1"/>
    <n v="90278"/>
    <s v="West"/>
    <s v="OFF-EN-10001219"/>
    <x v="2"/>
    <s v="Envelopes"/>
    <n v="7.64"/>
    <n v="100"/>
    <n v="-92.36"/>
    <n v="-13.853999999999999"/>
  </r>
  <r>
    <x v="856"/>
    <d v="2017-12-01T00:00:00"/>
    <d v="2017-12-01T00:00:00"/>
    <x v="3"/>
    <x v="3"/>
    <x v="1"/>
    <s v="Laurel Beltran"/>
    <s v="Home Office"/>
    <s v="Oxnard"/>
    <x v="1"/>
    <n v="93030"/>
    <s v="West"/>
    <s v="OFF-EN-10001219"/>
    <x v="1"/>
    <s v="Envelopes"/>
    <n v="22.92"/>
    <n v="18"/>
    <n v="4.9200000000000017"/>
    <n v="0.73800000000000021"/>
  </r>
  <r>
    <x v="816"/>
    <d v="2018-04-30T00:00:00"/>
    <d v="2018-05-05T00:00:00"/>
    <x v="0"/>
    <x v="8"/>
    <x v="2"/>
    <s v="Don Jones"/>
    <s v="Corporate"/>
    <s v="San Francisco"/>
    <x v="1"/>
    <n v="94110"/>
    <s v="West"/>
    <s v="OFF-EN-10001219"/>
    <x v="2"/>
    <s v="Envelopes"/>
    <n v="30.56"/>
    <n v="30.56"/>
    <n v="0"/>
    <n v="0"/>
  </r>
  <r>
    <x v="964"/>
    <d v="2018-11-06T00:00:00"/>
    <d v="2018-11-11T00:00:00"/>
    <x v="0"/>
    <x v="1"/>
    <x v="2"/>
    <s v="Zuschuss Carroll"/>
    <s v="Home Office"/>
    <s v="Los Angeles"/>
    <x v="1"/>
    <n v="90045"/>
    <s v="West"/>
    <s v="OFF-EN-10001219"/>
    <x v="2"/>
    <s v="Envelopes"/>
    <n v="15.28"/>
    <n v="18"/>
    <n v="-2.7200000000000006"/>
    <n v="-0.40800000000000008"/>
  </r>
  <r>
    <x v="2828"/>
    <d v="2018-01-14T00:00:00"/>
    <d v="2018-01-18T00:00:00"/>
    <x v="0"/>
    <x v="6"/>
    <x v="2"/>
    <s v="Brosina Hoffman"/>
    <s v="Home Office"/>
    <s v="Johnson City"/>
    <x v="24"/>
    <n v="37604"/>
    <s v="South"/>
    <s v="OFF-EN-10001219"/>
    <x v="2"/>
    <s v="Envelopes"/>
    <n v="18.335999999999999"/>
    <n v="18"/>
    <n v="0.33599999999999852"/>
    <n v="5.0399999999999778E-2"/>
  </r>
  <r>
    <x v="3313"/>
    <d v="2018-09-03T00:00:00"/>
    <d v="2018-09-07T00:00:00"/>
    <x v="0"/>
    <x v="0"/>
    <x v="2"/>
    <s v="Arthur Prichep"/>
    <s v="Home Office"/>
    <s v="Palm Coast"/>
    <x v="8"/>
    <n v="32137"/>
    <s v="South"/>
    <s v="OFF-EN-10001219"/>
    <x v="2"/>
    <s v="Envelopes"/>
    <n v="24.448"/>
    <n v="24.448"/>
    <n v="0"/>
    <n v="0"/>
  </r>
  <r>
    <x v="1033"/>
    <d v="2018-11-12T00:00:00"/>
    <d v="2018-11-18T00:00:00"/>
    <x v="0"/>
    <x v="1"/>
    <x v="2"/>
    <s v="Lindsay Shagiari"/>
    <s v="Home Office"/>
    <s v="Dallas"/>
    <x v="13"/>
    <n v="75081"/>
    <s v="Central"/>
    <s v="OFF-EN-10001219"/>
    <x v="2"/>
    <s v="Envelopes"/>
    <n v="12.224"/>
    <n v="12.224"/>
    <n v="0"/>
    <n v="0"/>
  </r>
  <r>
    <x v="3314"/>
    <d v="2017-09-01T00:00:00"/>
    <d v="2017-09-04T00:00:00"/>
    <x v="3"/>
    <x v="0"/>
    <x v="0"/>
    <s v="Cynthia Voltz"/>
    <s v="Home Office"/>
    <s v="San Francisco"/>
    <x v="1"/>
    <n v="94110"/>
    <s v="West"/>
    <s v="OFF-EN-10001335"/>
    <x v="1"/>
    <s v="Envelopes"/>
    <n v="21.88"/>
    <n v="18"/>
    <n v="3.879999999999999"/>
    <n v="0.58199999999999985"/>
  </r>
  <r>
    <x v="1164"/>
    <d v="2018-11-02T00:00:00"/>
    <d v="2018-11-04T00:00:00"/>
    <x v="0"/>
    <x v="1"/>
    <x v="3"/>
    <s v="Nancy Lomonaco"/>
    <s v="Home Office"/>
    <s v="Danville"/>
    <x v="1"/>
    <n v="94526"/>
    <s v="West"/>
    <s v="OFF-EN-10001335"/>
    <x v="2"/>
    <s v="Envelopes"/>
    <n v="76.58"/>
    <n v="76.58"/>
    <n v="0"/>
    <n v="0"/>
  </r>
  <r>
    <x v="1590"/>
    <d v="2016-07-25T00:00:00"/>
    <d v="2016-07-29T00:00:00"/>
    <x v="2"/>
    <x v="10"/>
    <x v="2"/>
    <s v="Yana Sorensen"/>
    <s v="Home Office"/>
    <s v="Montgomery"/>
    <x v="36"/>
    <n v="36116"/>
    <s v="South"/>
    <s v="OFF-EN-10001335"/>
    <x v="2"/>
    <s v="Envelopes"/>
    <n v="98.46"/>
    <n v="100"/>
    <n v="-1.5400000000000063"/>
    <n v="-0.23100000000000093"/>
  </r>
  <r>
    <x v="596"/>
    <d v="2017-10-14T00:00:00"/>
    <d v="2017-10-20T00:00:00"/>
    <x v="3"/>
    <x v="9"/>
    <x v="2"/>
    <s v="Nathan Cano"/>
    <s v="Home Office"/>
    <s v="Jacksonville"/>
    <x v="9"/>
    <n v="28540"/>
    <s v="South"/>
    <s v="OFF-EN-10001335"/>
    <x v="2"/>
    <s v="Envelopes"/>
    <n v="35.008000000000003"/>
    <n v="35.008000000000003"/>
    <n v="0"/>
    <n v="0"/>
  </r>
  <r>
    <x v="3315"/>
    <d v="2015-10-18T00:00:00"/>
    <d v="2015-10-22T00:00:00"/>
    <x v="1"/>
    <x v="9"/>
    <x v="2"/>
    <s v="Edward Hooks"/>
    <s v="Home Office"/>
    <s v="Philadelphia"/>
    <x v="12"/>
    <n v="19134"/>
    <s v="East"/>
    <s v="OFF-EN-10001335"/>
    <x v="2"/>
    <s v="Envelopes"/>
    <n v="52.512"/>
    <n v="52.512"/>
    <n v="0"/>
    <n v="0"/>
  </r>
  <r>
    <x v="3316"/>
    <d v="2016-09-03T00:00:00"/>
    <d v="2016-09-07T00:00:00"/>
    <x v="2"/>
    <x v="0"/>
    <x v="2"/>
    <s v="Mike Gockenbach"/>
    <s v="Corporate"/>
    <s v="Philadelphia"/>
    <x v="12"/>
    <n v="19134"/>
    <s v="East"/>
    <s v="OFF-EN-10001335"/>
    <x v="2"/>
    <s v="Envelopes"/>
    <n v="52.512"/>
    <n v="52.512"/>
    <n v="0"/>
    <n v="0"/>
  </r>
  <r>
    <x v="1978"/>
    <d v="2018-11-19T00:00:00"/>
    <d v="2018-11-23T00:00:00"/>
    <x v="0"/>
    <x v="1"/>
    <x v="2"/>
    <s v="Justin Deggeller"/>
    <s v="Home Office"/>
    <s v="New York City"/>
    <x v="5"/>
    <n v="10011"/>
    <s v="East"/>
    <s v="OFF-EN-10001415"/>
    <x v="2"/>
    <s v="Envelopes"/>
    <n v="16.739999999999998"/>
    <n v="18"/>
    <n v="-1.2600000000000016"/>
    <n v="-0.18900000000000022"/>
  </r>
  <r>
    <x v="2956"/>
    <d v="2016-10-15T00:00:00"/>
    <d v="2016-10-22T00:00:00"/>
    <x v="2"/>
    <x v="9"/>
    <x v="2"/>
    <s v="Lindsay Shagiari"/>
    <s v="Home Office"/>
    <s v="Dallas"/>
    <x v="13"/>
    <n v="75217"/>
    <s v="Central"/>
    <s v="OFF-EN-10001415"/>
    <x v="2"/>
    <s v="Envelopes"/>
    <n v="4.4640000000000004"/>
    <n v="5"/>
    <n v="-0.53599999999999959"/>
    <n v="-8.039999999999993E-2"/>
  </r>
  <r>
    <x v="461"/>
    <d v="2017-09-26T00:00:00"/>
    <d v="2017-10-01T00:00:00"/>
    <x v="3"/>
    <x v="0"/>
    <x v="2"/>
    <s v="Natalie Fritzler"/>
    <s v="Home Office"/>
    <s v="Decatur"/>
    <x v="0"/>
    <n v="62521"/>
    <s v="Central"/>
    <s v="OFF-EN-10001415"/>
    <x v="2"/>
    <s v="Envelopes"/>
    <n v="8.9280000000000008"/>
    <n v="18"/>
    <n v="-9.0719999999999992"/>
    <n v="-1.3607999999999998"/>
  </r>
  <r>
    <x v="2643"/>
    <d v="2018-09-22T00:00:00"/>
    <d v="2018-09-27T00:00:00"/>
    <x v="0"/>
    <x v="0"/>
    <x v="2"/>
    <s v="Sally Hughsby"/>
    <s v="Home Office"/>
    <s v="Pearland"/>
    <x v="13"/>
    <n v="77581"/>
    <s v="Central"/>
    <s v="OFF-EN-10001415"/>
    <x v="2"/>
    <s v="Envelopes"/>
    <n v="13.391999999999999"/>
    <n v="13.391999999999999"/>
    <n v="0"/>
    <n v="0"/>
  </r>
  <r>
    <x v="3317"/>
    <d v="2015-05-10T00:00:00"/>
    <d v="2015-05-15T00:00:00"/>
    <x v="1"/>
    <x v="2"/>
    <x v="2"/>
    <s v="Arianne Irving"/>
    <s v="Home Office"/>
    <s v="Kent"/>
    <x v="6"/>
    <n v="98031"/>
    <s v="West"/>
    <s v="OFF-EN-10001434"/>
    <x v="2"/>
    <s v="Envelopes"/>
    <n v="158.13"/>
    <n v="158.13"/>
    <n v="0"/>
    <n v="0"/>
  </r>
  <r>
    <x v="3318"/>
    <d v="2016-10-29T00:00:00"/>
    <d v="2016-11-02T00:00:00"/>
    <x v="2"/>
    <x v="9"/>
    <x v="2"/>
    <s v="Nona Balk"/>
    <s v="Home Office"/>
    <s v="San Francisco"/>
    <x v="1"/>
    <n v="94109"/>
    <s v="West"/>
    <s v="OFF-EN-10001434"/>
    <x v="2"/>
    <s v="Envelopes"/>
    <n v="210.84"/>
    <n v="210.84"/>
    <n v="0"/>
    <n v="0"/>
  </r>
  <r>
    <x v="740"/>
    <d v="2017-11-05T00:00:00"/>
    <d v="2017-11-07T00:00:00"/>
    <x v="3"/>
    <x v="1"/>
    <x v="3"/>
    <s v="Logan Haushalter"/>
    <s v="Corporate"/>
    <s v="San Jose"/>
    <x v="1"/>
    <n v="95123"/>
    <s v="West"/>
    <s v="OFF-EN-10001434"/>
    <x v="2"/>
    <s v="Envelopes"/>
    <n v="158.13"/>
    <n v="158.13"/>
    <n v="0"/>
    <n v="0"/>
  </r>
  <r>
    <x v="3319"/>
    <d v="2016-12-27T00:00:00"/>
    <d v="2016-12-31T00:00:00"/>
    <x v="2"/>
    <x v="3"/>
    <x v="2"/>
    <s v="Maribeth Dona"/>
    <s v="Home Office"/>
    <s v="Fayetteville"/>
    <x v="11"/>
    <n v="72701"/>
    <s v="South"/>
    <s v="OFF-EN-10001434"/>
    <x v="2"/>
    <s v="Envelopes"/>
    <n v="105.42"/>
    <n v="100"/>
    <n v="5.4200000000000017"/>
    <n v="0.81300000000000028"/>
  </r>
  <r>
    <x v="3320"/>
    <d v="2015-09-17T00:00:00"/>
    <d v="2015-09-21T00:00:00"/>
    <x v="1"/>
    <x v="0"/>
    <x v="2"/>
    <s v="Nick Radford"/>
    <s v="Consumer"/>
    <s v="Chula Vista"/>
    <x v="1"/>
    <n v="91911"/>
    <s v="West"/>
    <s v="OFF-EN-10001453"/>
    <x v="2"/>
    <s v="Envelopes"/>
    <n v="182.94"/>
    <n v="182.94"/>
    <n v="0"/>
    <n v="0"/>
  </r>
  <r>
    <x v="324"/>
    <d v="2017-09-24T00:00:00"/>
    <d v="2017-09-28T00:00:00"/>
    <x v="3"/>
    <x v="0"/>
    <x v="2"/>
    <s v="Edward Hooks"/>
    <s v="Corporate"/>
    <s v="Los Angeles"/>
    <x v="1"/>
    <n v="90049"/>
    <s v="West"/>
    <s v="OFF-EN-10001453"/>
    <x v="2"/>
    <s v="Envelopes"/>
    <n v="304.89999999999998"/>
    <n v="304.89999999999998"/>
    <n v="0"/>
    <n v="0"/>
  </r>
  <r>
    <x v="245"/>
    <d v="2016-09-21T00:00:00"/>
    <d v="2016-09-26T00:00:00"/>
    <x v="2"/>
    <x v="0"/>
    <x v="2"/>
    <s v="Giulietta Baptist"/>
    <s v="Home Office"/>
    <s v="Columbia"/>
    <x v="34"/>
    <n v="29203"/>
    <s v="South"/>
    <s v="OFF-EN-10001453"/>
    <x v="2"/>
    <s v="Envelopes"/>
    <n v="121.96"/>
    <n v="121.96"/>
    <n v="0"/>
    <n v="0"/>
  </r>
  <r>
    <x v="3321"/>
    <d v="2018-12-23T00:00:00"/>
    <d v="2018-12-28T00:00:00"/>
    <x v="0"/>
    <x v="3"/>
    <x v="3"/>
    <s v="Monica Federle"/>
    <s v="Corporate"/>
    <s v="Little Rock"/>
    <x v="11"/>
    <n v="72209"/>
    <s v="South"/>
    <s v="OFF-EN-10001453"/>
    <x v="2"/>
    <s v="Envelopes"/>
    <n v="182.94"/>
    <n v="182.94"/>
    <n v="0"/>
    <n v="0"/>
  </r>
  <r>
    <x v="2805"/>
    <d v="2017-03-08T00:00:00"/>
    <d v="2017-03-12T00:00:00"/>
    <x v="3"/>
    <x v="5"/>
    <x v="2"/>
    <s v="Sanjit Jacobs"/>
    <s v="Corporate"/>
    <s v="Dallas"/>
    <x v="13"/>
    <n v="75217"/>
    <s v="Central"/>
    <s v="OFF-EN-10001453"/>
    <x v="2"/>
    <s v="Envelopes"/>
    <n v="146.352"/>
    <n v="146.352"/>
    <n v="0"/>
    <n v="0"/>
  </r>
  <r>
    <x v="3322"/>
    <d v="2016-10-31T00:00:00"/>
    <d v="2016-11-06T00:00:00"/>
    <x v="2"/>
    <x v="9"/>
    <x v="2"/>
    <s v="Mary Zewe"/>
    <s v="Consumer"/>
    <s v="Redlands"/>
    <x v="1"/>
    <n v="92374"/>
    <s v="West"/>
    <s v="OFF-EN-10001509"/>
    <x v="2"/>
    <s v="Envelopes"/>
    <n v="14.28"/>
    <n v="14.28"/>
    <n v="0"/>
    <n v="0"/>
  </r>
  <r>
    <x v="3323"/>
    <d v="2017-04-13T00:00:00"/>
    <d v="2017-04-15T00:00:00"/>
    <x v="3"/>
    <x v="8"/>
    <x v="0"/>
    <s v="Susan Pistek"/>
    <s v="Home Office"/>
    <s v="San Francisco"/>
    <x v="1"/>
    <n v="94109"/>
    <s v="West"/>
    <s v="OFF-EN-10001509"/>
    <x v="1"/>
    <s v="Envelopes"/>
    <n v="6.12"/>
    <n v="5"/>
    <n v="1.1200000000000001"/>
    <n v="0.16800000000000001"/>
  </r>
  <r>
    <x v="3324"/>
    <d v="2017-09-23T00:00:00"/>
    <d v="2017-09-26T00:00:00"/>
    <x v="3"/>
    <x v="0"/>
    <x v="0"/>
    <s v="Darrin Van Huff"/>
    <s v="Home Office"/>
    <s v="San Diego"/>
    <x v="1"/>
    <n v="92037"/>
    <s v="West"/>
    <s v="OFF-EN-10001509"/>
    <x v="1"/>
    <s v="Envelopes"/>
    <n v="4.08"/>
    <n v="5"/>
    <n v="-0.91999999999999993"/>
    <n v="-0.13799999999999998"/>
  </r>
  <r>
    <x v="2367"/>
    <d v="2017-07-16T00:00:00"/>
    <d v="2017-07-20T00:00:00"/>
    <x v="3"/>
    <x v="10"/>
    <x v="3"/>
    <s v="Jonathan Doherty"/>
    <s v="Corporate"/>
    <s v="Columbia"/>
    <x v="34"/>
    <n v="29203"/>
    <s v="South"/>
    <s v="OFF-EN-10001509"/>
    <x v="2"/>
    <s v="Envelopes"/>
    <n v="10.199999999999999"/>
    <n v="10.199999999999999"/>
    <n v="0"/>
    <n v="0"/>
  </r>
  <r>
    <x v="219"/>
    <d v="2016-09-17T00:00:00"/>
    <d v="2016-09-21T00:00:00"/>
    <x v="2"/>
    <x v="0"/>
    <x v="2"/>
    <s v="Tracy Blumstein"/>
    <s v="Home Office"/>
    <s v="Philadelphia"/>
    <x v="12"/>
    <n v="19140"/>
    <s v="East"/>
    <s v="OFF-EN-10001509"/>
    <x v="2"/>
    <s v="Envelopes"/>
    <n v="3.2639999999999998"/>
    <n v="5"/>
    <n v="-1.7360000000000002"/>
    <n v="-0.26040000000000002"/>
  </r>
  <r>
    <x v="3325"/>
    <d v="2016-11-09T00:00:00"/>
    <d v="2016-11-14T00:00:00"/>
    <x v="2"/>
    <x v="1"/>
    <x v="3"/>
    <s v="Dianna Vittorini"/>
    <s v="Consumer"/>
    <s v="Oceanside"/>
    <x v="5"/>
    <n v="11572"/>
    <s v="East"/>
    <s v="OFF-EN-10001509"/>
    <x v="2"/>
    <s v="Envelopes"/>
    <n v="12.24"/>
    <n v="12.24"/>
    <n v="0"/>
    <n v="0"/>
  </r>
  <r>
    <x v="1783"/>
    <d v="2018-01-19T00:00:00"/>
    <d v="2018-01-23T00:00:00"/>
    <x v="0"/>
    <x v="6"/>
    <x v="2"/>
    <s v="Raymond Messe"/>
    <s v="Home Office"/>
    <s v="Burlington"/>
    <x v="32"/>
    <m/>
    <s v="East"/>
    <s v="OFF-EN-10001509"/>
    <x v="2"/>
    <s v="Envelopes"/>
    <n v="2.04"/>
    <n v="5"/>
    <n v="-2.96"/>
    <n v="-0.44400000000000001"/>
  </r>
  <r>
    <x v="3326"/>
    <d v="2018-09-07T00:00:00"/>
    <d v="2018-09-11T00:00:00"/>
    <x v="0"/>
    <x v="0"/>
    <x v="2"/>
    <s v="Cassandra Brandow"/>
    <s v="Home Office"/>
    <s v="Philadelphia"/>
    <x v="12"/>
    <n v="19134"/>
    <s v="East"/>
    <s v="OFF-EN-10001509"/>
    <x v="2"/>
    <s v="Envelopes"/>
    <n v="4.8959999999999999"/>
    <n v="5"/>
    <n v="-0.10400000000000009"/>
    <n v="-1.5600000000000013E-2"/>
  </r>
  <r>
    <x v="1680"/>
    <d v="2015-03-28T00:00:00"/>
    <d v="2015-04-02T00:00:00"/>
    <x v="1"/>
    <x v="5"/>
    <x v="2"/>
    <s v="Christina VanderZanden"/>
    <s v="Home Office"/>
    <s v="Des Moines"/>
    <x v="38"/>
    <n v="50315"/>
    <s v="Central"/>
    <s v="OFF-EN-10001509"/>
    <x v="2"/>
    <s v="Envelopes"/>
    <n v="6.12"/>
    <n v="5"/>
    <n v="1.1200000000000001"/>
    <n v="0.16800000000000001"/>
  </r>
  <r>
    <x v="130"/>
    <d v="2015-09-25T00:00:00"/>
    <d v="2015-09-30T00:00:00"/>
    <x v="1"/>
    <x v="0"/>
    <x v="2"/>
    <s v="Michelle Tran"/>
    <s v="Home Office"/>
    <s v="Houston"/>
    <x v="13"/>
    <n v="77041"/>
    <s v="Central"/>
    <s v="OFF-EN-10001509"/>
    <x v="2"/>
    <s v="Envelopes"/>
    <n v="3.2639999999999998"/>
    <n v="5"/>
    <n v="-1.7360000000000002"/>
    <n v="-0.26040000000000002"/>
  </r>
  <r>
    <x v="3327"/>
    <d v="2015-11-21T00:00:00"/>
    <d v="2015-11-27T00:00:00"/>
    <x v="1"/>
    <x v="1"/>
    <x v="2"/>
    <s v="Jason Klamczynski"/>
    <s v="Home Office"/>
    <s v="Dallas"/>
    <x v="13"/>
    <n v="75220"/>
    <s v="Central"/>
    <s v="OFF-EN-10001509"/>
    <x v="2"/>
    <s v="Envelopes"/>
    <n v="1.6319999999999999"/>
    <n v="5"/>
    <n v="-3.3680000000000003"/>
    <n v="-0.50519999999999998"/>
  </r>
  <r>
    <x v="3172"/>
    <d v="2015-01-13T00:00:00"/>
    <d v="2015-01-15T00:00:00"/>
    <x v="1"/>
    <x v="6"/>
    <x v="3"/>
    <s v="Chris Selesnick"/>
    <s v="Home Office"/>
    <s v="Bossier City"/>
    <x v="2"/>
    <n v="71111"/>
    <s v="South"/>
    <s v="OFF-EN-10001532"/>
    <x v="2"/>
    <s v="Envelopes"/>
    <n v="50.94"/>
    <n v="50.94"/>
    <n v="0"/>
    <n v="0"/>
  </r>
  <r>
    <x v="1949"/>
    <d v="2016-11-14T00:00:00"/>
    <d v="2016-11-17T00:00:00"/>
    <x v="2"/>
    <x v="1"/>
    <x v="0"/>
    <s v="Patrick Jones"/>
    <s v="Home Office"/>
    <s v="Springfield"/>
    <x v="17"/>
    <n v="22153"/>
    <s v="South"/>
    <s v="OFF-EN-10001532"/>
    <x v="2"/>
    <s v="Envelopes"/>
    <n v="33.96"/>
    <n v="33.96"/>
    <n v="0"/>
    <n v="0"/>
  </r>
  <r>
    <x v="3328"/>
    <d v="2017-11-24T00:00:00"/>
    <d v="2017-11-26T00:00:00"/>
    <x v="3"/>
    <x v="1"/>
    <x v="0"/>
    <s v="Cathy Armstrong"/>
    <s v="Home Office"/>
    <s v="Cleveland"/>
    <x v="22"/>
    <n v="44105"/>
    <s v="East"/>
    <s v="OFF-EN-10001532"/>
    <x v="2"/>
    <s v="Envelopes"/>
    <n v="40.752000000000002"/>
    <n v="40.752000000000002"/>
    <n v="0"/>
    <n v="0"/>
  </r>
  <r>
    <x v="3329"/>
    <d v="2018-04-04T00:00:00"/>
    <d v="2018-04-10T00:00:00"/>
    <x v="0"/>
    <x v="8"/>
    <x v="2"/>
    <s v="Penelope Sewall"/>
    <s v="Home Office"/>
    <s v="New York City"/>
    <x v="5"/>
    <n v="10011"/>
    <s v="East"/>
    <s v="OFF-EN-10001532"/>
    <x v="2"/>
    <s v="Envelopes"/>
    <n v="16.98"/>
    <n v="18"/>
    <n v="-1.0199999999999996"/>
    <n v="-0.15299999999999994"/>
  </r>
  <r>
    <x v="2348"/>
    <d v="2016-03-02T00:00:00"/>
    <d v="2016-03-07T00:00:00"/>
    <x v="2"/>
    <x v="5"/>
    <x v="2"/>
    <s v="Pete Armstrong"/>
    <s v="Home Office"/>
    <s v="Richmond"/>
    <x v="33"/>
    <n v="47374"/>
    <s v="Central"/>
    <s v="OFF-EN-10001532"/>
    <x v="2"/>
    <s v="Envelopes"/>
    <n v="101.88"/>
    <n v="101.88"/>
    <n v="0"/>
    <n v="0"/>
  </r>
  <r>
    <x v="3330"/>
    <d v="2017-05-10T00:00:00"/>
    <d v="2017-05-15T00:00:00"/>
    <x v="3"/>
    <x v="2"/>
    <x v="2"/>
    <s v="Gene McClure"/>
    <s v="Home Office"/>
    <s v="Chicago"/>
    <x v="0"/>
    <n v="60610"/>
    <s v="Central"/>
    <s v="OFF-EN-10001535"/>
    <x v="1"/>
    <s v="Envelopes"/>
    <n v="7.0720000000000001"/>
    <n v="5"/>
    <n v="2.0720000000000001"/>
    <n v="0.31080000000000002"/>
  </r>
  <r>
    <x v="2190"/>
    <d v="2015-09-21T00:00:00"/>
    <d v="2015-09-25T00:00:00"/>
    <x v="1"/>
    <x v="0"/>
    <x v="2"/>
    <s v="Herbert Flentye"/>
    <s v="Home Office"/>
    <s v="San Francisco"/>
    <x v="1"/>
    <n v="94109"/>
    <s v="West"/>
    <s v="OFF-EN-10001539"/>
    <x v="2"/>
    <s v="Envelopes"/>
    <n v="15.56"/>
    <n v="92.52"/>
    <n v="-76.959999999999994"/>
    <n v="-11.543999999999999"/>
  </r>
  <r>
    <x v="458"/>
    <d v="2015-01-20T00:00:00"/>
    <d v="2015-01-26T00:00:00"/>
    <x v="1"/>
    <x v="6"/>
    <x v="2"/>
    <s v="Hunter Lopez"/>
    <s v="Home Office"/>
    <s v="Jonesboro"/>
    <x v="11"/>
    <n v="72401"/>
    <s v="South"/>
    <s v="OFF-EN-10001539"/>
    <x v="2"/>
    <s v="Envelopes"/>
    <n v="23.34"/>
    <n v="100"/>
    <n v="-76.66"/>
    <n v="-11.498999999999999"/>
  </r>
  <r>
    <x v="3331"/>
    <d v="2016-09-16T00:00:00"/>
    <d v="2016-09-21T00:00:00"/>
    <x v="2"/>
    <x v="0"/>
    <x v="2"/>
    <s v="Bradley Drucker"/>
    <s v="Home Office"/>
    <s v="Newport News"/>
    <x v="17"/>
    <n v="23602"/>
    <s v="South"/>
    <s v="OFF-EN-10001539"/>
    <x v="2"/>
    <s v="Envelopes"/>
    <n v="31.12"/>
    <n v="31.12"/>
    <n v="0"/>
    <n v="0"/>
  </r>
  <r>
    <x v="862"/>
    <d v="2015-06-21T00:00:00"/>
    <d v="2015-06-25T00:00:00"/>
    <x v="1"/>
    <x v="4"/>
    <x v="2"/>
    <s v="Natalie Webber"/>
    <s v="Home Office"/>
    <s v="Philadelphia"/>
    <x v="12"/>
    <n v="19120"/>
    <s v="East"/>
    <s v="OFF-EN-10001539"/>
    <x v="2"/>
    <s v="Envelopes"/>
    <n v="24.896000000000001"/>
    <n v="24.896000000000001"/>
    <n v="0"/>
    <n v="0"/>
  </r>
  <r>
    <x v="3332"/>
    <d v="2016-11-12T00:00:00"/>
    <d v="2016-11-18T00:00:00"/>
    <x v="2"/>
    <x v="1"/>
    <x v="2"/>
    <s v="Eugene Barchas"/>
    <s v="Home Office"/>
    <s v="New York City"/>
    <x v="5"/>
    <n v="10035"/>
    <s v="East"/>
    <s v="OFF-EN-10001539"/>
    <x v="2"/>
    <s v="Envelopes"/>
    <n v="15.56"/>
    <n v="18"/>
    <n v="-2.4399999999999995"/>
    <n v="-0.36599999999999994"/>
  </r>
  <r>
    <x v="793"/>
    <d v="2016-11-28T00:00:00"/>
    <d v="2016-12-03T00:00:00"/>
    <x v="2"/>
    <x v="1"/>
    <x v="2"/>
    <s v="Mark Cousins"/>
    <s v="Home Office"/>
    <s v="New York City"/>
    <x v="5"/>
    <n v="10035"/>
    <s v="East"/>
    <s v="OFF-EN-10001539"/>
    <x v="2"/>
    <s v="Envelopes"/>
    <n v="62.24"/>
    <n v="62.24"/>
    <n v="0"/>
    <n v="0"/>
  </r>
  <r>
    <x v="3333"/>
    <d v="2018-09-29T00:00:00"/>
    <d v="2018-10-05T00:00:00"/>
    <x v="0"/>
    <x v="0"/>
    <x v="2"/>
    <s v="Joseph Airdo"/>
    <s v="Home Office"/>
    <s v="Mount Vernon"/>
    <x v="5"/>
    <n v="10550"/>
    <s v="East"/>
    <s v="OFF-EN-10001539"/>
    <x v="2"/>
    <s v="Envelopes"/>
    <n v="23.34"/>
    <n v="18"/>
    <n v="5.34"/>
    <n v="0.80099999999999993"/>
  </r>
  <r>
    <x v="1574"/>
    <d v="2015-08-29T00:00:00"/>
    <d v="2015-09-02T00:00:00"/>
    <x v="1"/>
    <x v="7"/>
    <x v="3"/>
    <s v="Ryan Akin"/>
    <s v="Consumer"/>
    <s v="Miami"/>
    <x v="8"/>
    <n v="33178"/>
    <s v="South"/>
    <s v="OFF-EN-10001749"/>
    <x v="2"/>
    <s v="Envelopes"/>
    <n v="29.808"/>
    <n v="29.808"/>
    <n v="0"/>
    <n v="0"/>
  </r>
  <r>
    <x v="3334"/>
    <d v="2017-11-16T00:00:00"/>
    <d v="2017-11-20T00:00:00"/>
    <x v="3"/>
    <x v="1"/>
    <x v="2"/>
    <s v="Ruben Dartt"/>
    <s v="Corporate"/>
    <s v="Carlsbad"/>
    <x v="41"/>
    <n v="88220"/>
    <s v="West"/>
    <s v="OFF-EN-10001990"/>
    <x v="2"/>
    <s v="Envelopes"/>
    <n v="28.4"/>
    <n v="28.4"/>
    <n v="0"/>
    <n v="0"/>
  </r>
  <r>
    <x v="911"/>
    <d v="2017-12-24T00:00:00"/>
    <d v="2017-12-30T00:00:00"/>
    <x v="3"/>
    <x v="3"/>
    <x v="2"/>
    <s v="Sean Christensen"/>
    <s v="Home Office"/>
    <s v="San Jose"/>
    <x v="1"/>
    <n v="95123"/>
    <s v="West"/>
    <s v="OFF-EN-10001990"/>
    <x v="2"/>
    <s v="Envelopes"/>
    <n v="39.76"/>
    <n v="39.76"/>
    <n v="0"/>
    <n v="0"/>
  </r>
  <r>
    <x v="3172"/>
    <d v="2015-01-13T00:00:00"/>
    <d v="2015-01-15T00:00:00"/>
    <x v="1"/>
    <x v="6"/>
    <x v="3"/>
    <s v="Chris Selesnick"/>
    <s v="Home Office"/>
    <s v="Bossier City"/>
    <x v="2"/>
    <n v="71111"/>
    <s v="South"/>
    <s v="OFF-EN-10001990"/>
    <x v="2"/>
    <s v="Envelopes"/>
    <n v="11.36"/>
    <n v="18"/>
    <n v="-6.6400000000000006"/>
    <n v="-0.996"/>
  </r>
  <r>
    <x v="1929"/>
    <d v="2015-11-22T00:00:00"/>
    <d v="2015-11-27T00:00:00"/>
    <x v="1"/>
    <x v="1"/>
    <x v="2"/>
    <s v="Ruben Ausman"/>
    <s v="Home Office"/>
    <s v="Columbus"/>
    <x v="19"/>
    <n v="31907"/>
    <s v="South"/>
    <s v="OFF-EN-10001990"/>
    <x v="2"/>
    <s v="Envelopes"/>
    <n v="11.36"/>
    <n v="18"/>
    <n v="-6.6400000000000006"/>
    <n v="-0.996"/>
  </r>
  <r>
    <x v="3335"/>
    <d v="2015-03-02T00:00:00"/>
    <d v="2015-03-08T00:00:00"/>
    <x v="1"/>
    <x v="5"/>
    <x v="2"/>
    <s v="Kristina Nunn"/>
    <s v="Home Office"/>
    <s v="New York City"/>
    <x v="5"/>
    <n v="10009"/>
    <s v="East"/>
    <s v="OFF-EN-10001990"/>
    <x v="2"/>
    <s v="Envelopes"/>
    <n v="11.36"/>
    <n v="18"/>
    <n v="-6.6400000000000006"/>
    <n v="-0.996"/>
  </r>
  <r>
    <x v="3336"/>
    <d v="2018-04-01T00:00:00"/>
    <d v="2018-04-04T00:00:00"/>
    <x v="0"/>
    <x v="8"/>
    <x v="3"/>
    <s v="Adam Shillingsburg"/>
    <s v="Consumer"/>
    <s v="Springfield"/>
    <x v="20"/>
    <n v="65807"/>
    <s v="Central"/>
    <s v="OFF-EN-10001990"/>
    <x v="2"/>
    <s v="Envelopes"/>
    <n v="28.4"/>
    <n v="80"/>
    <n v="-51.6"/>
    <n v="-7.74"/>
  </r>
  <r>
    <x v="3337"/>
    <d v="2016-07-26T00:00:00"/>
    <d v="2016-08-02T00:00:00"/>
    <x v="2"/>
    <x v="10"/>
    <x v="2"/>
    <s v="Helen Andreada"/>
    <s v="Consumer"/>
    <s v="San Francisco"/>
    <x v="1"/>
    <n v="94110"/>
    <s v="West"/>
    <s v="OFF-EN-10002230"/>
    <x v="2"/>
    <s v="Envelopes"/>
    <n v="167.86"/>
    <n v="167.86"/>
    <n v="0"/>
    <n v="0"/>
  </r>
  <r>
    <x v="3338"/>
    <d v="2017-11-01T00:00:00"/>
    <d v="2017-11-05T00:00:00"/>
    <x v="3"/>
    <x v="1"/>
    <x v="2"/>
    <s v="Katherine Murray"/>
    <s v="Corporate"/>
    <s v="Salem"/>
    <x v="17"/>
    <n v="24153"/>
    <s v="South"/>
    <s v="OFF-EN-10002230"/>
    <x v="2"/>
    <s v="Envelopes"/>
    <n v="251.79"/>
    <n v="251.79"/>
    <n v="0"/>
    <n v="0"/>
  </r>
  <r>
    <x v="3339"/>
    <d v="2015-10-11T00:00:00"/>
    <d v="2015-10-15T00:00:00"/>
    <x v="1"/>
    <x v="9"/>
    <x v="2"/>
    <s v="Jill Fjeld"/>
    <s v="Consumer"/>
    <s v="Philadelphia"/>
    <x v="12"/>
    <n v="19120"/>
    <s v="East"/>
    <s v="OFF-EN-10002230"/>
    <x v="2"/>
    <s v="Envelopes"/>
    <n v="201.43199999999999"/>
    <n v="201.43199999999999"/>
    <n v="0"/>
    <n v="0"/>
  </r>
  <r>
    <x v="1895"/>
    <d v="2017-08-22T00:00:00"/>
    <d v="2017-08-28T00:00:00"/>
    <x v="3"/>
    <x v="7"/>
    <x v="2"/>
    <s v="Craig Reiter"/>
    <s v="Corporate"/>
    <s v="Columbus"/>
    <x v="22"/>
    <n v="43229"/>
    <s v="East"/>
    <s v="OFF-EN-10002230"/>
    <x v="2"/>
    <s v="Envelopes"/>
    <n v="134.28800000000001"/>
    <n v="134.28800000000001"/>
    <n v="0"/>
    <n v="0"/>
  </r>
  <r>
    <x v="448"/>
    <d v="2015-03-30T00:00:00"/>
    <d v="2015-04-01T00:00:00"/>
    <x v="1"/>
    <x v="5"/>
    <x v="0"/>
    <s v="Mark Packer"/>
    <s v="Home Office"/>
    <s v="Brownsville"/>
    <x v="13"/>
    <n v="78521"/>
    <s v="Central"/>
    <s v="OFF-EN-10002230"/>
    <x v="2"/>
    <s v="Envelopes"/>
    <n v="335.72"/>
    <n v="335.72"/>
    <n v="0"/>
    <n v="0"/>
  </r>
  <r>
    <x v="3340"/>
    <d v="2018-01-21T00:00:00"/>
    <d v="2018-01-25T00:00:00"/>
    <x v="0"/>
    <x v="6"/>
    <x v="2"/>
    <s v="Bobby Elias"/>
    <s v="Home Office"/>
    <s v="Aurora"/>
    <x v="0"/>
    <n v="60505"/>
    <s v="Central"/>
    <s v="OFF-EN-10002230"/>
    <x v="2"/>
    <s v="Envelopes"/>
    <n v="268.57600000000002"/>
    <n v="268.57600000000002"/>
    <n v="0"/>
    <n v="0"/>
  </r>
  <r>
    <x v="453"/>
    <d v="2018-09-11T00:00:00"/>
    <d v="2018-09-12T00:00:00"/>
    <x v="0"/>
    <x v="0"/>
    <x v="1"/>
    <s v="Karen Ferguson"/>
    <s v="Home Office"/>
    <s v="Long Beach"/>
    <x v="1"/>
    <n v="90805"/>
    <s v="West"/>
    <s v="OFF-EN-10002312"/>
    <x v="2"/>
    <s v="Envelopes"/>
    <n v="22.18"/>
    <n v="18"/>
    <n v="4.18"/>
    <n v="0.62699999999999989"/>
  </r>
  <r>
    <x v="3341"/>
    <d v="2017-09-11T00:00:00"/>
    <d v="2017-09-16T00:00:00"/>
    <x v="3"/>
    <x v="0"/>
    <x v="2"/>
    <s v="Jill Fjeld"/>
    <s v="Home Office"/>
    <s v="Newport News"/>
    <x v="17"/>
    <n v="23602"/>
    <s v="South"/>
    <s v="OFF-EN-10002312"/>
    <x v="2"/>
    <s v="Envelopes"/>
    <n v="11.09"/>
    <n v="18"/>
    <n v="-6.91"/>
    <n v="-1.0365"/>
  </r>
  <r>
    <x v="1774"/>
    <d v="2017-10-15T00:00:00"/>
    <d v="2017-10-20T00:00:00"/>
    <x v="3"/>
    <x v="9"/>
    <x v="2"/>
    <s v="Quincy Jones"/>
    <s v="Corporate"/>
    <s v="Springfield"/>
    <x v="17"/>
    <n v="22153"/>
    <s v="South"/>
    <s v="OFF-EN-10002312"/>
    <x v="2"/>
    <s v="Envelopes"/>
    <n v="66.540000000000006"/>
    <n v="66.540000000000006"/>
    <n v="0"/>
    <n v="0"/>
  </r>
  <r>
    <x v="3184"/>
    <d v="2017-04-08T00:00:00"/>
    <d v="2017-04-14T00:00:00"/>
    <x v="3"/>
    <x v="8"/>
    <x v="2"/>
    <s v="Eugene Hildebrand"/>
    <s v="Home Office"/>
    <s v="Troy"/>
    <x v="22"/>
    <n v="45373"/>
    <s v="East"/>
    <s v="OFF-EN-10002312"/>
    <x v="2"/>
    <s v="Envelopes"/>
    <n v="8.8719999999999999"/>
    <n v="18"/>
    <n v="-9.1280000000000001"/>
    <n v="-1.3692"/>
  </r>
  <r>
    <x v="3342"/>
    <d v="2017-09-01T00:00:00"/>
    <d v="2017-09-03T00:00:00"/>
    <x v="3"/>
    <x v="0"/>
    <x v="3"/>
    <s v="Laurel Beltran"/>
    <s v="Corporate"/>
    <s v="Huntington Beach"/>
    <x v="1"/>
    <n v="92646"/>
    <s v="West"/>
    <s v="OFF-EN-10002500"/>
    <x v="2"/>
    <s v="Envelopes"/>
    <n v="12.78"/>
    <n v="12.78"/>
    <n v="0"/>
    <n v="0"/>
  </r>
  <r>
    <x v="1682"/>
    <d v="2017-04-12T00:00:00"/>
    <d v="2017-04-16T00:00:00"/>
    <x v="3"/>
    <x v="8"/>
    <x v="2"/>
    <s v="Brian Dahlen"/>
    <s v="Corporate"/>
    <s v="Springfield"/>
    <x v="17"/>
    <n v="22153"/>
    <s v="South"/>
    <s v="OFF-EN-10002500"/>
    <x v="2"/>
    <s v="Envelopes"/>
    <n v="63.9"/>
    <n v="63.9"/>
    <n v="0"/>
    <n v="0"/>
  </r>
  <r>
    <x v="3343"/>
    <d v="2015-12-09T00:00:00"/>
    <d v="2015-12-15T00:00:00"/>
    <x v="1"/>
    <x v="3"/>
    <x v="2"/>
    <s v="Frank Preis"/>
    <s v="Consumer"/>
    <s v="Philadelphia"/>
    <x v="12"/>
    <n v="19134"/>
    <s v="East"/>
    <s v="OFF-EN-10002500"/>
    <x v="2"/>
    <s v="Envelopes"/>
    <n v="30.672000000000001"/>
    <n v="30.672000000000001"/>
    <n v="0"/>
    <n v="0"/>
  </r>
  <r>
    <x v="3344"/>
    <d v="2016-10-02T00:00:00"/>
    <d v="2016-10-08T00:00:00"/>
    <x v="2"/>
    <x v="9"/>
    <x v="2"/>
    <s v="Jennifer Patt"/>
    <s v="Corporate"/>
    <s v="Lakewood"/>
    <x v="15"/>
    <n v="8701"/>
    <s v="East"/>
    <s v="OFF-EN-10002500"/>
    <x v="2"/>
    <s v="Envelopes"/>
    <n v="51.12"/>
    <n v="51.12"/>
    <n v="0"/>
    <n v="0"/>
  </r>
  <r>
    <x v="1116"/>
    <d v="2017-06-12T00:00:00"/>
    <d v="2017-06-15T00:00:00"/>
    <x v="3"/>
    <x v="4"/>
    <x v="0"/>
    <s v="Steven Cartwright"/>
    <s v="Corporate"/>
    <s v="Wilmington"/>
    <x v="3"/>
    <n v="19805"/>
    <s v="East"/>
    <s v="OFF-EN-10002500"/>
    <x v="2"/>
    <s v="Envelopes"/>
    <n v="115.02"/>
    <n v="115.02"/>
    <n v="0"/>
    <n v="0"/>
  </r>
  <r>
    <x v="3345"/>
    <d v="2018-10-22T00:00:00"/>
    <d v="2018-10-24T00:00:00"/>
    <x v="0"/>
    <x v="9"/>
    <x v="0"/>
    <s v="Tom Ashbrook"/>
    <s v="Home Office"/>
    <s v="New York City"/>
    <x v="5"/>
    <n v="10024"/>
    <s v="East"/>
    <s v="OFF-EN-10002500"/>
    <x v="2"/>
    <s v="Envelopes"/>
    <n v="63.9"/>
    <n v="63.9"/>
    <n v="0"/>
    <n v="0"/>
  </r>
  <r>
    <x v="1104"/>
    <d v="2015-08-08T00:00:00"/>
    <d v="2015-08-12T00:00:00"/>
    <x v="1"/>
    <x v="7"/>
    <x v="2"/>
    <s v="Matt Abelman"/>
    <s v="Home Office"/>
    <s v="Trenton"/>
    <x v="10"/>
    <n v="48183"/>
    <s v="Central"/>
    <s v="OFF-EN-10002500"/>
    <x v="2"/>
    <s v="Envelopes"/>
    <n v="38.340000000000003"/>
    <n v="38.340000000000003"/>
    <n v="0"/>
    <n v="0"/>
  </r>
  <r>
    <x v="63"/>
    <d v="2015-01-19T00:00:00"/>
    <d v="2015-01-20T00:00:00"/>
    <x v="1"/>
    <x v="6"/>
    <x v="0"/>
    <s v="Toby Swindell"/>
    <s v="Consumer"/>
    <s v="Scottsdale"/>
    <x v="18"/>
    <n v="85254"/>
    <s v="West"/>
    <s v="OFF-EN-10002504"/>
    <x v="2"/>
    <s v="Envelopes"/>
    <n v="108.72"/>
    <n v="50"/>
    <n v="58.72"/>
    <n v="8.8079999999999998"/>
  </r>
  <r>
    <x v="412"/>
    <d v="2017-08-23T00:00:00"/>
    <d v="2017-08-30T00:00:00"/>
    <x v="3"/>
    <x v="7"/>
    <x v="2"/>
    <s v="Maxwell Schwartz"/>
    <s v="Corporate"/>
    <s v="Seattle"/>
    <x v="6"/>
    <n v="98105"/>
    <s v="West"/>
    <s v="OFF-EN-10002504"/>
    <x v="2"/>
    <s v="Envelopes"/>
    <n v="135.9"/>
    <n v="135.9"/>
    <n v="0"/>
    <n v="0"/>
  </r>
  <r>
    <x v="3346"/>
    <d v="2018-01-14T00:00:00"/>
    <d v="2018-01-15T00:00:00"/>
    <x v="0"/>
    <x v="6"/>
    <x v="0"/>
    <s v="Rob Beeghly"/>
    <s v="Home Office"/>
    <s v="Jacksonville"/>
    <x v="9"/>
    <n v="28540"/>
    <s v="South"/>
    <s v="OFF-EN-10002504"/>
    <x v="2"/>
    <s v="Envelopes"/>
    <n v="21.744"/>
    <n v="18"/>
    <n v="3.7439999999999998"/>
    <n v="0.56159999999999999"/>
  </r>
  <r>
    <x v="358"/>
    <d v="2018-05-09T00:00:00"/>
    <d v="2018-05-10T00:00:00"/>
    <x v="0"/>
    <x v="2"/>
    <x v="0"/>
    <s v="Matt Connell"/>
    <s v="Home Office"/>
    <s v="Jacksonville"/>
    <x v="9"/>
    <n v="28540"/>
    <s v="South"/>
    <s v="OFF-EN-10002504"/>
    <x v="2"/>
    <s v="Envelopes"/>
    <n v="65.231999999999999"/>
    <n v="65.231999999999999"/>
    <n v="0"/>
    <n v="0"/>
  </r>
  <r>
    <x v="3347"/>
    <d v="2015-08-25T00:00:00"/>
    <d v="2015-08-27T00:00:00"/>
    <x v="1"/>
    <x v="7"/>
    <x v="3"/>
    <s v="Ryan Crowe"/>
    <s v="Home Office"/>
    <s v="Columbus"/>
    <x v="22"/>
    <n v="43229"/>
    <s v="East"/>
    <s v="OFF-EN-10002504"/>
    <x v="2"/>
    <s v="Envelopes"/>
    <n v="130.464"/>
    <n v="130.464"/>
    <n v="0"/>
    <n v="0"/>
  </r>
  <r>
    <x v="2496"/>
    <d v="2016-09-12T00:00:00"/>
    <d v="2016-09-18T00:00:00"/>
    <x v="2"/>
    <x v="0"/>
    <x v="2"/>
    <s v="Tamara Manning"/>
    <s v="Corporate"/>
    <s v="Auburn"/>
    <x v="5"/>
    <n v="13021"/>
    <s v="East"/>
    <s v="OFF-EN-10002504"/>
    <x v="2"/>
    <s v="Envelopes"/>
    <n v="27.18"/>
    <n v="27.18"/>
    <n v="0"/>
    <n v="0"/>
  </r>
  <r>
    <x v="3348"/>
    <d v="2017-08-03T00:00:00"/>
    <d v="2017-08-05T00:00:00"/>
    <x v="3"/>
    <x v="7"/>
    <x v="3"/>
    <s v="Alex Grayson"/>
    <s v="Corporate"/>
    <s v="Tulsa"/>
    <x v="30"/>
    <n v="74133"/>
    <s v="Central"/>
    <s v="OFF-EN-10002504"/>
    <x v="2"/>
    <s v="Envelopes"/>
    <n v="81.540000000000006"/>
    <n v="81.540000000000006"/>
    <n v="0"/>
    <n v="0"/>
  </r>
  <r>
    <x v="3349"/>
    <d v="2017-12-29T00:00:00"/>
    <d v="2017-12-31T00:00:00"/>
    <x v="3"/>
    <x v="3"/>
    <x v="3"/>
    <s v="Ken Lonsdale"/>
    <s v="Corporate"/>
    <s v="Springfield"/>
    <x v="23"/>
    <n v="97477"/>
    <s v="West"/>
    <s v="OFF-EN-10002592"/>
    <x v="2"/>
    <s v="Envelopes"/>
    <n v="27.792000000000002"/>
    <n v="27.792000000000002"/>
    <n v="0"/>
    <n v="0"/>
  </r>
  <r>
    <x v="101"/>
    <d v="2018-07-17T00:00:00"/>
    <d v="2018-07-19T00:00:00"/>
    <x v="0"/>
    <x v="10"/>
    <x v="3"/>
    <s v="Anthony Johnson"/>
    <s v="Home Office"/>
    <s v="Apple Valley"/>
    <x v="1"/>
    <n v="92307"/>
    <s v="West"/>
    <s v="OFF-EN-10002592"/>
    <x v="2"/>
    <s v="Envelopes"/>
    <n v="57.9"/>
    <n v="100"/>
    <n v="-42.1"/>
    <n v="-6.3150000000000004"/>
  </r>
  <r>
    <x v="3081"/>
    <d v="2015-11-20T00:00:00"/>
    <d v="2015-11-25T00:00:00"/>
    <x v="1"/>
    <x v="1"/>
    <x v="2"/>
    <s v="Katharine Harms"/>
    <s v="Home Office"/>
    <s v="New York City"/>
    <x v="5"/>
    <n v="10024"/>
    <s v="East"/>
    <s v="OFF-EN-10002592"/>
    <x v="2"/>
    <s v="Envelopes"/>
    <n v="34.74"/>
    <n v="34.74"/>
    <n v="0"/>
    <n v="0"/>
  </r>
  <r>
    <x v="256"/>
    <d v="2018-11-18T00:00:00"/>
    <d v="2018-11-23T00:00:00"/>
    <x v="0"/>
    <x v="1"/>
    <x v="2"/>
    <s v="Russell D'Ascenzo"/>
    <s v="Home Office"/>
    <s v="Chicago"/>
    <x v="0"/>
    <n v="60623"/>
    <s v="Central"/>
    <s v="OFF-EN-10002592"/>
    <x v="2"/>
    <s v="Envelopes"/>
    <n v="55.584000000000003"/>
    <n v="55.584000000000003"/>
    <n v="0"/>
    <n v="0"/>
  </r>
  <r>
    <x v="400"/>
    <d v="2016-10-23T00:00:00"/>
    <d v="2016-10-27T00:00:00"/>
    <x v="2"/>
    <x v="9"/>
    <x v="3"/>
    <s v="Jay Fein"/>
    <s v="Home Office"/>
    <s v="San Diego"/>
    <x v="1"/>
    <n v="92105"/>
    <s v="West"/>
    <s v="OFF-EN-10002600"/>
    <x v="2"/>
    <s v="Envelopes"/>
    <n v="11.8"/>
    <n v="11.8"/>
    <n v="0"/>
    <n v="0"/>
  </r>
  <r>
    <x v="2982"/>
    <d v="2016-10-31T00:00:00"/>
    <d v="2016-11-04T00:00:00"/>
    <x v="2"/>
    <x v="9"/>
    <x v="3"/>
    <s v="Damala Kotsonis"/>
    <s v="Home Office"/>
    <s v="Salinas"/>
    <x v="1"/>
    <n v="93905"/>
    <s v="West"/>
    <s v="OFF-EN-10002600"/>
    <x v="2"/>
    <s v="Envelopes"/>
    <n v="14.75"/>
    <n v="18"/>
    <n v="-3.25"/>
    <n v="-0.48749999999999999"/>
  </r>
  <r>
    <x v="2846"/>
    <d v="2016-11-06T00:00:00"/>
    <d v="2016-11-09T00:00:00"/>
    <x v="2"/>
    <x v="1"/>
    <x v="0"/>
    <s v="Meg Tillman"/>
    <s v="Home Office"/>
    <s v="Scottsdale"/>
    <x v="18"/>
    <n v="85254"/>
    <s v="West"/>
    <s v="OFF-EN-10002600"/>
    <x v="2"/>
    <s v="Envelopes"/>
    <n v="7.08"/>
    <n v="100"/>
    <n v="-92.92"/>
    <n v="-13.938000000000001"/>
  </r>
  <r>
    <x v="195"/>
    <d v="2018-05-05T00:00:00"/>
    <d v="2018-05-06T00:00:00"/>
    <x v="0"/>
    <x v="2"/>
    <x v="0"/>
    <s v="Lisa Hazard"/>
    <s v="Home Office"/>
    <s v="Louisville"/>
    <x v="7"/>
    <n v="80027"/>
    <s v="West"/>
    <s v="OFF-EN-10002600"/>
    <x v="2"/>
    <s v="Envelopes"/>
    <n v="21.24"/>
    <n v="18"/>
    <n v="3.2399999999999984"/>
    <n v="0.48599999999999977"/>
  </r>
  <r>
    <x v="3350"/>
    <d v="2017-05-30T00:00:00"/>
    <d v="2017-06-03T00:00:00"/>
    <x v="3"/>
    <x v="2"/>
    <x v="2"/>
    <s v="Edward Becker"/>
    <s v="Corporate"/>
    <s v="Arlington"/>
    <x v="17"/>
    <n v="22204"/>
    <s v="South"/>
    <s v="OFF-EN-10002600"/>
    <x v="2"/>
    <s v="Envelopes"/>
    <n v="26.55"/>
    <n v="26.55"/>
    <n v="0"/>
    <n v="0"/>
  </r>
  <r>
    <x v="3347"/>
    <d v="2015-08-25T00:00:00"/>
    <d v="2015-08-27T00:00:00"/>
    <x v="1"/>
    <x v="7"/>
    <x v="3"/>
    <s v="Ryan Crowe"/>
    <s v="Home Office"/>
    <s v="Columbus"/>
    <x v="22"/>
    <n v="43229"/>
    <s v="East"/>
    <s v="OFF-EN-10002600"/>
    <x v="2"/>
    <s v="Envelopes"/>
    <n v="4.72"/>
    <n v="5"/>
    <n v="-0.28000000000000025"/>
    <n v="-4.2000000000000037E-2"/>
  </r>
  <r>
    <x v="3351"/>
    <d v="2015-11-17T00:00:00"/>
    <d v="2015-11-21T00:00:00"/>
    <x v="1"/>
    <x v="1"/>
    <x v="2"/>
    <s v="Cassandra Brandow"/>
    <s v="Home Office"/>
    <s v="Cedar Hill"/>
    <x v="13"/>
    <n v="75104"/>
    <s v="Central"/>
    <s v="OFF-EN-10002600"/>
    <x v="2"/>
    <s v="Envelopes"/>
    <n v="7.08"/>
    <n v="5"/>
    <n v="2.08"/>
    <n v="0.312"/>
  </r>
  <r>
    <x v="3352"/>
    <d v="2015-11-23T00:00:00"/>
    <d v="2015-11-28T00:00:00"/>
    <x v="1"/>
    <x v="1"/>
    <x v="2"/>
    <s v="Sally Matthias"/>
    <s v="Home Office"/>
    <s v="Scottsdale"/>
    <x v="18"/>
    <n v="85254"/>
    <s v="West"/>
    <s v="OFF-EN-10002621"/>
    <x v="2"/>
    <s v="Envelopes"/>
    <n v="23.472000000000001"/>
    <n v="100"/>
    <n v="-76.527999999999992"/>
    <n v="-11.479199999999999"/>
  </r>
  <r>
    <x v="3353"/>
    <d v="2018-01-12T00:00:00"/>
    <d v="2018-01-16T00:00:00"/>
    <x v="0"/>
    <x v="6"/>
    <x v="2"/>
    <s v="Linda Southworth"/>
    <s v="Corporate"/>
    <s v="San Francisco"/>
    <x v="1"/>
    <n v="94110"/>
    <s v="West"/>
    <s v="OFF-EN-10002621"/>
    <x v="2"/>
    <s v="Envelopes"/>
    <n v="9.7799999999999994"/>
    <n v="9.7799999999999994"/>
    <n v="0"/>
    <n v="0"/>
  </r>
  <r>
    <x v="3354"/>
    <d v="2018-12-22T00:00:00"/>
    <d v="2018-12-24T00:00:00"/>
    <x v="0"/>
    <x v="3"/>
    <x v="3"/>
    <s v="Jeremy Pistek"/>
    <s v="Home Office"/>
    <s v="Port Orange"/>
    <x v="8"/>
    <n v="32127"/>
    <s v="South"/>
    <s v="OFF-EN-10002621"/>
    <x v="2"/>
    <s v="Envelopes"/>
    <n v="7.8239999999999998"/>
    <n v="18"/>
    <n v="-10.176"/>
    <n v="-1.5264"/>
  </r>
  <r>
    <x v="339"/>
    <d v="2016-03-05T00:00:00"/>
    <d v="2016-03-05T00:00:00"/>
    <x v="2"/>
    <x v="5"/>
    <x v="1"/>
    <s v="Luke Foster"/>
    <s v="Home Office"/>
    <s v="New York City"/>
    <x v="5"/>
    <n v="10011"/>
    <s v="East"/>
    <s v="OFF-EN-10002621"/>
    <x v="2"/>
    <s v="Envelopes"/>
    <n v="29.34"/>
    <n v="29.34"/>
    <n v="0"/>
    <n v="0"/>
  </r>
  <r>
    <x v="626"/>
    <d v="2016-09-13T00:00:00"/>
    <d v="2016-09-17T00:00:00"/>
    <x v="2"/>
    <x v="0"/>
    <x v="3"/>
    <s v="Arthur Gainer"/>
    <s v="Home Office"/>
    <s v="Chicago"/>
    <x v="0"/>
    <n v="60623"/>
    <s v="Central"/>
    <s v="OFF-EN-10002621"/>
    <x v="2"/>
    <s v="Envelopes"/>
    <n v="7.8239999999999998"/>
    <n v="18"/>
    <n v="-10.176"/>
    <n v="-1.5264"/>
  </r>
  <r>
    <x v="3296"/>
    <d v="2016-11-30T00:00:00"/>
    <d v="2016-12-02T00:00:00"/>
    <x v="2"/>
    <x v="1"/>
    <x v="3"/>
    <s v="Paul Stevenson"/>
    <s v="Home Office"/>
    <s v="Henderson"/>
    <x v="21"/>
    <n v="42420"/>
    <s v="South"/>
    <s v="OFF-EN-10002831"/>
    <x v="2"/>
    <s v="Envelopes"/>
    <n v="71.88"/>
    <n v="71.88"/>
    <n v="0"/>
    <n v="0"/>
  </r>
  <r>
    <x v="1547"/>
    <d v="2018-10-26T00:00:00"/>
    <d v="2018-11-01T00:00:00"/>
    <x v="0"/>
    <x v="9"/>
    <x v="2"/>
    <s v="Olvera Toch"/>
    <s v="Home Office"/>
    <s v="Virginia Beach"/>
    <x v="17"/>
    <n v="23464"/>
    <s v="South"/>
    <s v="OFF-EN-10002831"/>
    <x v="2"/>
    <s v="Envelopes"/>
    <n v="251.58"/>
    <n v="251.58"/>
    <n v="0"/>
    <n v="0"/>
  </r>
  <r>
    <x v="1890"/>
    <d v="2017-11-12T00:00:00"/>
    <d v="2017-11-15T00:00:00"/>
    <x v="3"/>
    <x v="1"/>
    <x v="3"/>
    <s v="Frank Hawley"/>
    <s v="Corporate"/>
    <s v="La Porte"/>
    <x v="33"/>
    <n v="46350"/>
    <s v="Central"/>
    <s v="OFF-EN-10002831"/>
    <x v="2"/>
    <s v="Envelopes"/>
    <n v="287.52"/>
    <n v="287.52"/>
    <n v="0"/>
    <n v="0"/>
  </r>
  <r>
    <x v="1344"/>
    <d v="2018-10-19T00:00:00"/>
    <d v="2018-10-24T00:00:00"/>
    <x v="0"/>
    <x v="9"/>
    <x v="3"/>
    <s v="Hilary Holden"/>
    <s v="Home Office"/>
    <s v="San Francisco"/>
    <x v="1"/>
    <n v="94110"/>
    <s v="West"/>
    <s v="OFF-EN-10002973"/>
    <x v="2"/>
    <s v="Envelopes"/>
    <n v="8.9600000000000009"/>
    <n v="18"/>
    <n v="-9.0399999999999991"/>
    <n v="-1.3559999999999999"/>
  </r>
  <r>
    <x v="3355"/>
    <d v="2017-04-08T00:00:00"/>
    <d v="2017-04-14T00:00:00"/>
    <x v="3"/>
    <x v="8"/>
    <x v="2"/>
    <s v="Patrick Gardner"/>
    <s v="Home Office"/>
    <s v="Smyrna"/>
    <x v="19"/>
    <n v="30080"/>
    <s v="South"/>
    <s v="OFF-EN-10002973"/>
    <x v="1"/>
    <s v="Envelopes"/>
    <n v="17.920000000000002"/>
    <n v="18"/>
    <n v="-7.9999999999998295E-2"/>
    <n v="-1.1999999999999744E-2"/>
  </r>
  <r>
    <x v="1672"/>
    <d v="2017-05-22T00:00:00"/>
    <d v="2017-05-27T00:00:00"/>
    <x v="3"/>
    <x v="2"/>
    <x v="2"/>
    <s v="Art Ferguson"/>
    <s v="Corporate"/>
    <s v="Passaic"/>
    <x v="15"/>
    <n v="7055"/>
    <s v="East"/>
    <s v="OFF-EN-10002973"/>
    <x v="2"/>
    <s v="Envelopes"/>
    <n v="26.88"/>
    <n v="26.88"/>
    <n v="0"/>
    <n v="0"/>
  </r>
  <r>
    <x v="3356"/>
    <d v="2018-04-30T00:00:00"/>
    <d v="2018-05-05T00:00:00"/>
    <x v="0"/>
    <x v="8"/>
    <x v="3"/>
    <s v="Dionis Lloyd"/>
    <s v="Home Office"/>
    <s v="New York City"/>
    <x v="5"/>
    <n v="10024"/>
    <s v="East"/>
    <s v="OFF-EN-10002986"/>
    <x v="2"/>
    <s v="Envelopes"/>
    <n v="62.96"/>
    <n v="62.96"/>
    <n v="0"/>
    <n v="0"/>
  </r>
  <r>
    <x v="92"/>
    <d v="2016-12-27T00:00:00"/>
    <d v="2016-12-31T00:00:00"/>
    <x v="2"/>
    <x v="3"/>
    <x v="2"/>
    <s v="Steve Nguyen"/>
    <s v="Home Office"/>
    <s v="Houston"/>
    <x v="13"/>
    <n v="77041"/>
    <s v="Central"/>
    <s v="OFF-EN-10002986"/>
    <x v="2"/>
    <s v="Envelopes"/>
    <n v="113.328"/>
    <n v="113.328"/>
    <n v="0"/>
    <n v="0"/>
  </r>
  <r>
    <x v="3357"/>
    <d v="2017-07-21T00:00:00"/>
    <d v="2017-07-26T00:00:00"/>
    <x v="3"/>
    <x v="10"/>
    <x v="2"/>
    <s v="Damala Kotsonis"/>
    <s v="Corporate"/>
    <s v="Roseville"/>
    <x v="1"/>
    <n v="95661"/>
    <s v="West"/>
    <s v="OFF-EN-10003001"/>
    <x v="2"/>
    <s v="Envelopes"/>
    <n v="419.9"/>
    <n v="419.9"/>
    <n v="0"/>
    <n v="0"/>
  </r>
  <r>
    <x v="170"/>
    <d v="2017-02-05T00:00:00"/>
    <d v="2017-02-05T00:00:00"/>
    <x v="3"/>
    <x v="11"/>
    <x v="1"/>
    <s v="Paul Prost"/>
    <s v="Corporate"/>
    <s v="Smyrna"/>
    <x v="19"/>
    <n v="30080"/>
    <s v="South"/>
    <s v="OFF-EN-10003001"/>
    <x v="2"/>
    <s v="Envelopes"/>
    <n v="167.96"/>
    <n v="167.96"/>
    <n v="0"/>
    <n v="0"/>
  </r>
  <r>
    <x v="18"/>
    <d v="2018-11-24T00:00:00"/>
    <d v="2018-12-01T00:00:00"/>
    <x v="0"/>
    <x v="1"/>
    <x v="2"/>
    <s v="Kelly Andreada"/>
    <s v="Home Office"/>
    <s v="New York City"/>
    <x v="5"/>
    <n v="10035"/>
    <s v="East"/>
    <s v="OFF-EN-10003001"/>
    <x v="2"/>
    <s v="Envelopes"/>
    <n v="167.96"/>
    <n v="167.96"/>
    <n v="0"/>
    <n v="0"/>
  </r>
  <r>
    <x v="3358"/>
    <d v="2015-11-15T00:00:00"/>
    <d v="2015-11-22T00:00:00"/>
    <x v="1"/>
    <x v="1"/>
    <x v="2"/>
    <s v="Peter B√ºhler"/>
    <s v="Home Office"/>
    <s v="Houston"/>
    <x v="13"/>
    <n v="77095"/>
    <s v="Central"/>
    <s v="OFF-EN-10003001"/>
    <x v="2"/>
    <s v="Envelopes"/>
    <n v="604.65599999999995"/>
    <n v="604.65599999999995"/>
    <n v="0"/>
    <n v="0"/>
  </r>
  <r>
    <x v="3359"/>
    <d v="2015-11-23T00:00:00"/>
    <d v="2015-11-28T00:00:00"/>
    <x v="1"/>
    <x v="1"/>
    <x v="2"/>
    <s v="Phillip Breyer"/>
    <s v="Home Office"/>
    <s v="Philadelphia"/>
    <x v="12"/>
    <n v="19134"/>
    <s v="East"/>
    <s v="OFF-EN-10003040"/>
    <x v="2"/>
    <s v="Envelopes"/>
    <n v="62.808"/>
    <n v="62.808"/>
    <n v="0"/>
    <n v="0"/>
  </r>
  <r>
    <x v="2187"/>
    <d v="2017-01-15T00:00:00"/>
    <d v="2017-01-19T00:00:00"/>
    <x v="3"/>
    <x v="6"/>
    <x v="2"/>
    <s v="Dean percer"/>
    <s v="Corporate"/>
    <s v="Westfield"/>
    <x v="15"/>
    <n v="7090"/>
    <s v="East"/>
    <s v="OFF-EN-10003040"/>
    <x v="2"/>
    <s v="Envelopes"/>
    <n v="52.34"/>
    <n v="52.34"/>
    <n v="0"/>
    <n v="0"/>
  </r>
  <r>
    <x v="3360"/>
    <d v="2018-12-01T00:00:00"/>
    <d v="2018-12-05T00:00:00"/>
    <x v="0"/>
    <x v="3"/>
    <x v="2"/>
    <s v="Erica Hernandez"/>
    <s v="Home Office"/>
    <s v="Philadelphia"/>
    <x v="12"/>
    <n v="19143"/>
    <s v="East"/>
    <s v="OFF-EN-10003040"/>
    <x v="2"/>
    <s v="Envelopes"/>
    <n v="104.68"/>
    <n v="104.68"/>
    <n v="0"/>
    <n v="0"/>
  </r>
  <r>
    <x v="3361"/>
    <d v="2017-07-25T00:00:00"/>
    <d v="2017-07-29T00:00:00"/>
    <x v="3"/>
    <x v="10"/>
    <x v="2"/>
    <s v="Bill Eplett"/>
    <s v="Home Office"/>
    <s v="Houston"/>
    <x v="13"/>
    <n v="77041"/>
    <s v="Central"/>
    <s v="OFF-EN-10003040"/>
    <x v="1"/>
    <s v="Envelopes"/>
    <n v="20.936"/>
    <n v="18"/>
    <n v="2.9359999999999999"/>
    <n v="0.44039999999999996"/>
  </r>
  <r>
    <x v="2673"/>
    <d v="2017-09-06T00:00:00"/>
    <d v="2017-09-11T00:00:00"/>
    <x v="3"/>
    <x v="0"/>
    <x v="2"/>
    <s v="Karl Braun"/>
    <s v="Corporate"/>
    <s v="Thomasville"/>
    <x v="9"/>
    <n v="27360"/>
    <s v="South"/>
    <s v="OFF-EN-10003055"/>
    <x v="2"/>
    <s v="Envelopes"/>
    <n v="95.951999999999998"/>
    <n v="95.951999999999998"/>
    <n v="0"/>
    <n v="0"/>
  </r>
  <r>
    <x v="2060"/>
    <d v="2016-10-31T00:00:00"/>
    <d v="2016-11-02T00:00:00"/>
    <x v="2"/>
    <x v="9"/>
    <x v="3"/>
    <s v="Kean Thornton"/>
    <s v="Corporate"/>
    <s v="Buffalo"/>
    <x v="5"/>
    <n v="14215"/>
    <s v="East"/>
    <s v="OFF-EN-10003055"/>
    <x v="2"/>
    <s v="Envelopes"/>
    <n v="79.959999999999994"/>
    <n v="79.959999999999994"/>
    <n v="0"/>
    <n v="0"/>
  </r>
  <r>
    <x v="1424"/>
    <d v="2017-03-17T00:00:00"/>
    <d v="2017-03-17T00:00:00"/>
    <x v="3"/>
    <x v="5"/>
    <x v="1"/>
    <s v="Gary Zandusky"/>
    <s v="Corporate"/>
    <s v="Columbia"/>
    <x v="14"/>
    <n v="21044"/>
    <s v="East"/>
    <s v="OFF-EN-10003055"/>
    <x v="2"/>
    <s v="Envelopes"/>
    <n v="199.9"/>
    <n v="199.9"/>
    <n v="0"/>
    <n v="0"/>
  </r>
  <r>
    <x v="3362"/>
    <d v="2018-11-28T00:00:00"/>
    <d v="2018-12-02T00:00:00"/>
    <x v="0"/>
    <x v="1"/>
    <x v="2"/>
    <s v="Deirdre Greer"/>
    <s v="Home Office"/>
    <s v="New York City"/>
    <x v="5"/>
    <n v="10035"/>
    <s v="East"/>
    <s v="OFF-EN-10003055"/>
    <x v="2"/>
    <s v="Envelopes"/>
    <n v="79.959999999999994"/>
    <n v="79.959999999999994"/>
    <n v="0"/>
    <n v="0"/>
  </r>
  <r>
    <x v="3363"/>
    <d v="2016-11-12T00:00:00"/>
    <d v="2016-11-18T00:00:00"/>
    <x v="2"/>
    <x v="1"/>
    <x v="2"/>
    <s v="Monica Federle"/>
    <s v="Home Office"/>
    <s v="Houston"/>
    <x v="13"/>
    <n v="77095"/>
    <s v="Central"/>
    <s v="OFF-EN-10003055"/>
    <x v="2"/>
    <s v="Envelopes"/>
    <n v="223.88800000000001"/>
    <n v="223.88800000000001"/>
    <n v="0"/>
    <n v="0"/>
  </r>
  <r>
    <x v="1101"/>
    <d v="2016-12-20T00:00:00"/>
    <d v="2016-12-24T00:00:00"/>
    <x v="2"/>
    <x v="3"/>
    <x v="2"/>
    <s v="Gary Zandusky"/>
    <s v="Home Office"/>
    <s v="Bullhead City"/>
    <x v="18"/>
    <n v="86442"/>
    <s v="West"/>
    <s v="OFF-EN-10003068"/>
    <x v="2"/>
    <s v="Envelopes"/>
    <n v="7.92"/>
    <n v="100"/>
    <n v="-92.08"/>
    <n v="-13.811999999999999"/>
  </r>
  <r>
    <x v="2394"/>
    <d v="2016-09-24T00:00:00"/>
    <d v="2016-09-24T00:00:00"/>
    <x v="2"/>
    <x v="0"/>
    <x v="1"/>
    <s v="Maria Bertelson"/>
    <s v="Home Office"/>
    <s v="Columbus"/>
    <x v="22"/>
    <n v="43229"/>
    <s v="East"/>
    <s v="OFF-EN-10003068"/>
    <x v="2"/>
    <s v="Envelopes"/>
    <n v="15.84"/>
    <n v="18"/>
    <n v="-2.16"/>
    <n v="-0.32400000000000001"/>
  </r>
  <r>
    <x v="3364"/>
    <d v="2018-10-22T00:00:00"/>
    <d v="2018-10-28T00:00:00"/>
    <x v="0"/>
    <x v="9"/>
    <x v="2"/>
    <s v="Marina Lichtenstein"/>
    <s v="Home Office"/>
    <s v="Philadelphia"/>
    <x v="12"/>
    <n v="19134"/>
    <s v="East"/>
    <s v="OFF-EN-10003068"/>
    <x v="2"/>
    <s v="Envelopes"/>
    <n v="31.68"/>
    <n v="31.68"/>
    <n v="0"/>
    <n v="0"/>
  </r>
  <r>
    <x v="3365"/>
    <d v="2018-10-27T00:00:00"/>
    <d v="2018-11-03T00:00:00"/>
    <x v="0"/>
    <x v="9"/>
    <x v="2"/>
    <s v="Sally Hughsby"/>
    <s v="Home Office"/>
    <s v="Dallas"/>
    <x v="13"/>
    <n v="75081"/>
    <s v="Central"/>
    <s v="OFF-EN-10003068"/>
    <x v="2"/>
    <s v="Envelopes"/>
    <n v="15.84"/>
    <n v="18"/>
    <n v="-2.16"/>
    <n v="-0.32400000000000001"/>
  </r>
  <r>
    <x v="647"/>
    <d v="2015-09-10T00:00:00"/>
    <d v="2015-09-16T00:00:00"/>
    <x v="1"/>
    <x v="0"/>
    <x v="2"/>
    <s v="Clay Ludtke"/>
    <s v="Home Office"/>
    <s v="Gresham"/>
    <x v="23"/>
    <n v="97030"/>
    <s v="West"/>
    <s v="OFF-EN-10003072"/>
    <x v="2"/>
    <s v="Envelopes"/>
    <n v="21.728000000000002"/>
    <n v="18"/>
    <n v="3.7280000000000015"/>
    <n v="0.55920000000000025"/>
  </r>
  <r>
    <x v="2178"/>
    <d v="2016-12-12T00:00:00"/>
    <d v="2016-12-16T00:00:00"/>
    <x v="2"/>
    <x v="3"/>
    <x v="3"/>
    <s v="Xylona Preis"/>
    <s v="Home Office"/>
    <s v="Chico"/>
    <x v="1"/>
    <n v="95928"/>
    <s v="West"/>
    <s v="OFF-EN-10003072"/>
    <x v="2"/>
    <s v="Envelopes"/>
    <n v="15.52"/>
    <n v="18"/>
    <n v="-2.4800000000000004"/>
    <n v="-0.37200000000000005"/>
  </r>
  <r>
    <x v="2310"/>
    <d v="2018-03-18T00:00:00"/>
    <d v="2018-03-22T00:00:00"/>
    <x v="0"/>
    <x v="5"/>
    <x v="2"/>
    <s v="Barry Pond"/>
    <s v="Home Office"/>
    <s v="Los Angeles"/>
    <x v="1"/>
    <n v="90008"/>
    <s v="West"/>
    <s v="OFF-EN-10003072"/>
    <x v="2"/>
    <s v="Envelopes"/>
    <n v="19.399999999999999"/>
    <n v="100"/>
    <n v="-80.599999999999994"/>
    <n v="-12.089999999999998"/>
  </r>
  <r>
    <x v="3366"/>
    <d v="2016-06-16T00:00:00"/>
    <d v="2016-06-20T00:00:00"/>
    <x v="2"/>
    <x v="4"/>
    <x v="2"/>
    <s v="Philip Brown"/>
    <s v="Home Office"/>
    <s v="Philadelphia"/>
    <x v="12"/>
    <n v="19134"/>
    <s v="East"/>
    <s v="OFF-EN-10003072"/>
    <x v="2"/>
    <s v="Envelopes"/>
    <n v="6.2080000000000002"/>
    <n v="5"/>
    <n v="1.2080000000000002"/>
    <n v="0.18120000000000003"/>
  </r>
  <r>
    <x v="929"/>
    <d v="2018-04-23T00:00:00"/>
    <d v="2018-04-26T00:00:00"/>
    <x v="0"/>
    <x v="8"/>
    <x v="0"/>
    <s v="Sean O'Donnell"/>
    <s v="Home Office"/>
    <s v="Greeley"/>
    <x v="7"/>
    <n v="80634"/>
    <s v="West"/>
    <s v="OFF-EN-10003134"/>
    <x v="2"/>
    <s v="Envelopes"/>
    <n v="18.687999999999999"/>
    <n v="18"/>
    <n v="0.68799999999999883"/>
    <n v="0.10319999999999982"/>
  </r>
  <r>
    <x v="1795"/>
    <d v="2018-08-17T00:00:00"/>
    <d v="2018-08-24T00:00:00"/>
    <x v="0"/>
    <x v="7"/>
    <x v="2"/>
    <s v="Rick Wilson"/>
    <s v="Home Office"/>
    <s v="Brentwood"/>
    <x v="1"/>
    <n v="94513"/>
    <s v="West"/>
    <s v="OFF-EN-10003134"/>
    <x v="2"/>
    <s v="Envelopes"/>
    <n v="23.36"/>
    <n v="18"/>
    <n v="5.3599999999999994"/>
    <n v="0.80399999999999994"/>
  </r>
  <r>
    <x v="3367"/>
    <d v="2017-01-31T00:00:00"/>
    <d v="2017-02-04T00:00:00"/>
    <x v="3"/>
    <x v="6"/>
    <x v="3"/>
    <s v="Jason Klamczynski"/>
    <s v="Home Office"/>
    <s v="Atlantic City"/>
    <x v="15"/>
    <n v="8401"/>
    <s v="East"/>
    <s v="OFF-EN-10003134"/>
    <x v="1"/>
    <s v="Envelopes"/>
    <n v="23.36"/>
    <n v="18"/>
    <n v="5.3599999999999994"/>
    <n v="0.80399999999999994"/>
  </r>
  <r>
    <x v="3368"/>
    <d v="2017-02-25T00:00:00"/>
    <d v="2017-02-27T00:00:00"/>
    <x v="3"/>
    <x v="11"/>
    <x v="3"/>
    <s v="Bruce Degenhardt"/>
    <s v="Corporate"/>
    <s v="Newark"/>
    <x v="22"/>
    <n v="43055"/>
    <s v="East"/>
    <s v="OFF-EN-10003134"/>
    <x v="2"/>
    <s v="Envelopes"/>
    <n v="46.72"/>
    <n v="46.72"/>
    <n v="0"/>
    <n v="0"/>
  </r>
  <r>
    <x v="2247"/>
    <d v="2017-05-09T00:00:00"/>
    <d v="2017-05-15T00:00:00"/>
    <x v="3"/>
    <x v="2"/>
    <x v="2"/>
    <s v="Julia West"/>
    <s v="Home Office"/>
    <s v="Philadelphia"/>
    <x v="12"/>
    <n v="19140"/>
    <s v="East"/>
    <s v="OFF-EN-10003134"/>
    <x v="2"/>
    <s v="Envelopes"/>
    <n v="9.3439999999999994"/>
    <n v="18"/>
    <n v="-8.6560000000000006"/>
    <n v="-1.2984"/>
  </r>
  <r>
    <x v="586"/>
    <d v="2015-05-21T00:00:00"/>
    <d v="2015-05-23T00:00:00"/>
    <x v="1"/>
    <x v="2"/>
    <x v="3"/>
    <s v="Katherine Hughes"/>
    <s v="Home Office"/>
    <s v="Houston"/>
    <x v="13"/>
    <n v="77070"/>
    <s v="Central"/>
    <s v="OFF-EN-10003134"/>
    <x v="2"/>
    <s v="Envelopes"/>
    <n v="56.064"/>
    <n v="56.064"/>
    <n v="0"/>
    <n v="0"/>
  </r>
  <r>
    <x v="1305"/>
    <d v="2018-08-10T00:00:00"/>
    <d v="2018-08-15T00:00:00"/>
    <x v="0"/>
    <x v="7"/>
    <x v="2"/>
    <s v="Ivan Liston"/>
    <s v="Consumer"/>
    <s v="Columbus"/>
    <x v="33"/>
    <n v="47201"/>
    <s v="Central"/>
    <s v="OFF-EN-10003134"/>
    <x v="2"/>
    <s v="Envelopes"/>
    <n v="70.08"/>
    <n v="70.08"/>
    <n v="0"/>
    <n v="0"/>
  </r>
  <r>
    <x v="282"/>
    <d v="2015-11-23T00:00:00"/>
    <d v="2015-11-25T00:00:00"/>
    <x v="1"/>
    <x v="1"/>
    <x v="0"/>
    <s v="Sanjit Chand"/>
    <s v="Home Office"/>
    <s v="Los Angeles"/>
    <x v="1"/>
    <n v="90004"/>
    <s v="West"/>
    <s v="OFF-EN-10003160"/>
    <x v="2"/>
    <s v="Envelopes"/>
    <n v="21.84"/>
    <n v="18"/>
    <n v="3.84"/>
    <n v="0.57599999999999996"/>
  </r>
  <r>
    <x v="2911"/>
    <d v="2015-10-13T00:00:00"/>
    <d v="2015-10-15T00:00:00"/>
    <x v="1"/>
    <x v="9"/>
    <x v="0"/>
    <s v="Michelle Arnett"/>
    <s v="Home Office"/>
    <s v="Richmond"/>
    <x v="17"/>
    <n v="23223"/>
    <s v="South"/>
    <s v="OFF-EN-10003160"/>
    <x v="2"/>
    <s v="Envelopes"/>
    <n v="36.4"/>
    <n v="36.4"/>
    <n v="0"/>
    <n v="0"/>
  </r>
  <r>
    <x v="2838"/>
    <d v="2018-12-11T00:00:00"/>
    <d v="2018-12-14T00:00:00"/>
    <x v="0"/>
    <x v="3"/>
    <x v="3"/>
    <s v="Roy Skaria"/>
    <s v="Home Office"/>
    <s v="Burlington"/>
    <x v="38"/>
    <n v="52601"/>
    <s v="Central"/>
    <s v="OFF-EN-10003160"/>
    <x v="2"/>
    <s v="Envelopes"/>
    <n v="7.28"/>
    <n v="5"/>
    <n v="2.2800000000000002"/>
    <n v="0.34200000000000003"/>
  </r>
  <r>
    <x v="3369"/>
    <d v="2016-02-03T00:00:00"/>
    <d v="2016-02-07T00:00:00"/>
    <x v="2"/>
    <x v="11"/>
    <x v="2"/>
    <s v="Frank Olsen"/>
    <s v="Home Office"/>
    <s v="Columbus"/>
    <x v="19"/>
    <n v="31907"/>
    <s v="South"/>
    <s v="OFF-EN-10003286"/>
    <x v="2"/>
    <s v="Envelopes"/>
    <n v="74.52"/>
    <n v="74.52"/>
    <n v="0"/>
    <n v="0"/>
  </r>
  <r>
    <x v="2439"/>
    <d v="2015-06-16T00:00:00"/>
    <d v="2015-06-21T00:00:00"/>
    <x v="1"/>
    <x v="4"/>
    <x v="2"/>
    <s v="Chloris Kastensmidt"/>
    <s v="Consumer"/>
    <s v="Hempstead"/>
    <x v="5"/>
    <n v="11550"/>
    <s v="East"/>
    <s v="OFF-EN-10003286"/>
    <x v="2"/>
    <s v="Envelopes"/>
    <n v="41.4"/>
    <n v="41.4"/>
    <n v="0"/>
    <n v="0"/>
  </r>
  <r>
    <x v="2234"/>
    <d v="2016-11-23T00:00:00"/>
    <d v="2016-11-25T00:00:00"/>
    <x v="2"/>
    <x v="1"/>
    <x v="3"/>
    <s v="Pierre Wener"/>
    <s v="Home Office"/>
    <s v="Wilmington"/>
    <x v="3"/>
    <n v="19805"/>
    <s v="East"/>
    <s v="OFF-EN-10003286"/>
    <x v="2"/>
    <s v="Envelopes"/>
    <n v="16.559999999999999"/>
    <n v="18"/>
    <n v="-1.4400000000000013"/>
    <n v="-0.21600000000000019"/>
  </r>
  <r>
    <x v="1694"/>
    <d v="2016-12-27T00:00:00"/>
    <d v="2016-12-31T00:00:00"/>
    <x v="2"/>
    <x v="3"/>
    <x v="2"/>
    <s v="David Bremer"/>
    <s v="Home Office"/>
    <s v="Marion"/>
    <x v="22"/>
    <n v="43302"/>
    <s v="East"/>
    <s v="OFF-EN-10003286"/>
    <x v="2"/>
    <s v="Envelopes"/>
    <n v="19.872"/>
    <n v="18"/>
    <n v="1.8719999999999999"/>
    <n v="0.28079999999999999"/>
  </r>
  <r>
    <x v="151"/>
    <d v="2018-03-02T00:00:00"/>
    <d v="2018-03-08T00:00:00"/>
    <x v="0"/>
    <x v="5"/>
    <x v="2"/>
    <s v="Dorothy Badders"/>
    <s v="Home Office"/>
    <s v="Newark"/>
    <x v="3"/>
    <n v="19711"/>
    <s v="East"/>
    <s v="OFF-EN-10003286"/>
    <x v="2"/>
    <s v="Envelopes"/>
    <n v="57.96"/>
    <n v="57.96"/>
    <n v="0"/>
    <n v="0"/>
  </r>
  <r>
    <x v="1987"/>
    <d v="2016-10-09T00:00:00"/>
    <d v="2016-10-12T00:00:00"/>
    <x v="2"/>
    <x v="9"/>
    <x v="3"/>
    <s v="Brian Moss"/>
    <s v="Home Office"/>
    <s v="Ann Arbor"/>
    <x v="10"/>
    <n v="48104"/>
    <s v="Central"/>
    <s v="OFF-EN-10003286"/>
    <x v="2"/>
    <s v="Envelopes"/>
    <n v="57.96"/>
    <n v="57.96"/>
    <n v="0"/>
    <n v="0"/>
  </r>
  <r>
    <x v="3370"/>
    <d v="2017-09-04T00:00:00"/>
    <d v="2017-09-08T00:00:00"/>
    <x v="3"/>
    <x v="0"/>
    <x v="2"/>
    <s v="Mick Brown"/>
    <s v="Home Office"/>
    <s v="Springfield"/>
    <x v="20"/>
    <n v="65807"/>
    <s v="Central"/>
    <s v="OFF-EN-10003286"/>
    <x v="1"/>
    <s v="Envelopes"/>
    <n v="16.559999999999999"/>
    <n v="18"/>
    <n v="-1.4400000000000013"/>
    <n v="-0.21600000000000019"/>
  </r>
  <r>
    <x v="1110"/>
    <d v="2016-12-04T00:00:00"/>
    <d v="2016-12-09T00:00:00"/>
    <x v="2"/>
    <x v="3"/>
    <x v="3"/>
    <s v="Harry Marie"/>
    <s v="Home Office"/>
    <s v="Los Angeles"/>
    <x v="1"/>
    <n v="90049"/>
    <s v="West"/>
    <s v="OFF-EN-10003296"/>
    <x v="2"/>
    <s v="Envelopes"/>
    <n v="271.44"/>
    <n v="271.44"/>
    <n v="0"/>
    <n v="0"/>
  </r>
  <r>
    <x v="3371"/>
    <d v="2016-12-30T00:00:00"/>
    <d v="2017-01-03T00:00:00"/>
    <x v="2"/>
    <x v="3"/>
    <x v="2"/>
    <s v="Clay Ludtke"/>
    <s v="Home Office"/>
    <s v="Los Angeles"/>
    <x v="1"/>
    <n v="90049"/>
    <s v="West"/>
    <s v="OFF-EN-10003296"/>
    <x v="2"/>
    <s v="Envelopes"/>
    <n v="271.44"/>
    <n v="271.44"/>
    <n v="0"/>
    <n v="0"/>
  </r>
  <r>
    <x v="3372"/>
    <d v="2017-12-10T00:00:00"/>
    <d v="2017-12-13T00:00:00"/>
    <x v="3"/>
    <x v="3"/>
    <x v="0"/>
    <s v="Delfina Latchford"/>
    <s v="Corporate"/>
    <s v="New York City"/>
    <x v="5"/>
    <n v="10024"/>
    <s v="East"/>
    <s v="OFF-EN-10003296"/>
    <x v="2"/>
    <s v="Envelopes"/>
    <n v="361.92"/>
    <n v="361.92"/>
    <n v="0"/>
    <n v="0"/>
  </r>
  <r>
    <x v="3373"/>
    <d v="2016-04-20T00:00:00"/>
    <d v="2016-04-24T00:00:00"/>
    <x v="2"/>
    <x v="8"/>
    <x v="2"/>
    <s v="Olvera Toch"/>
    <s v="Home Office"/>
    <s v="Detroit"/>
    <x v="10"/>
    <n v="48234"/>
    <s v="Central"/>
    <s v="OFF-EN-10003296"/>
    <x v="2"/>
    <s v="Envelopes"/>
    <n v="180.96"/>
    <n v="163.96"/>
    <n v="17"/>
    <n v="2.5499999999999998"/>
  </r>
  <r>
    <x v="3241"/>
    <d v="2018-05-13T00:00:00"/>
    <d v="2018-05-17T00:00:00"/>
    <x v="0"/>
    <x v="2"/>
    <x v="2"/>
    <s v="Brian Moss"/>
    <s v="Corporate"/>
    <s v="Columbus"/>
    <x v="33"/>
    <n v="47201"/>
    <s v="Central"/>
    <s v="OFF-EN-10003296"/>
    <x v="2"/>
    <s v="Envelopes"/>
    <n v="180.96"/>
    <n v="163.96"/>
    <n v="17"/>
    <n v="2.5499999999999998"/>
  </r>
  <r>
    <x v="3374"/>
    <d v="2018-05-05T00:00:00"/>
    <d v="2018-05-09T00:00:00"/>
    <x v="0"/>
    <x v="2"/>
    <x v="2"/>
    <s v="Darren Koutras"/>
    <s v="Home Office"/>
    <s v="San Francisco"/>
    <x v="1"/>
    <n v="94122"/>
    <s v="West"/>
    <s v="OFF-EN-10003448"/>
    <x v="2"/>
    <s v="Envelopes"/>
    <n v="23.16"/>
    <n v="18"/>
    <n v="5.16"/>
    <n v="0.77400000000000002"/>
  </r>
  <r>
    <x v="2559"/>
    <d v="2018-11-24T00:00:00"/>
    <d v="2018-12-01T00:00:00"/>
    <x v="0"/>
    <x v="1"/>
    <x v="2"/>
    <s v="Maribeth Yedwab"/>
    <s v="Home Office"/>
    <s v="Memphis"/>
    <x v="24"/>
    <n v="38109"/>
    <s v="South"/>
    <s v="OFF-EN-10003448"/>
    <x v="2"/>
    <s v="Envelopes"/>
    <n v="64.847999999999999"/>
    <n v="64.847999999999999"/>
    <n v="0"/>
    <n v="0"/>
  </r>
  <r>
    <x v="52"/>
    <d v="2017-07-04T00:00:00"/>
    <d v="2017-07-06T00:00:00"/>
    <x v="3"/>
    <x v="10"/>
    <x v="0"/>
    <s v="Anna Andreadi"/>
    <s v="Corporate"/>
    <s v="San Francisco"/>
    <x v="1"/>
    <n v="94109"/>
    <s v="West"/>
    <s v="OFF-EN-10003567"/>
    <x v="2"/>
    <s v="Envelopes"/>
    <n v="43.96"/>
    <n v="43.96"/>
    <n v="0"/>
    <n v="0"/>
  </r>
  <r>
    <x v="543"/>
    <d v="2017-09-02T00:00:00"/>
    <d v="2017-09-05T00:00:00"/>
    <x v="3"/>
    <x v="0"/>
    <x v="3"/>
    <s v="Becky Martin"/>
    <s v="Corporate"/>
    <s v="Des Moines"/>
    <x v="6"/>
    <n v="98198"/>
    <s v="West"/>
    <s v="OFF-EN-10003567"/>
    <x v="2"/>
    <s v="Envelopes"/>
    <n v="65.94"/>
    <n v="65.94"/>
    <n v="0"/>
    <n v="0"/>
  </r>
  <r>
    <x v="763"/>
    <d v="2015-07-21T00:00:00"/>
    <d v="2015-07-25T00:00:00"/>
    <x v="1"/>
    <x v="10"/>
    <x v="2"/>
    <s v="Harry Marie"/>
    <s v="Home Office"/>
    <s v="Dallas"/>
    <x v="13"/>
    <n v="75217"/>
    <s v="Central"/>
    <s v="OFF-EN-10003567"/>
    <x v="2"/>
    <s v="Envelopes"/>
    <n v="87.92"/>
    <n v="87.92"/>
    <n v="0"/>
    <n v="0"/>
  </r>
  <r>
    <x v="3375"/>
    <d v="2016-12-21T00:00:00"/>
    <d v="2016-12-27T00:00:00"/>
    <x v="2"/>
    <x v="3"/>
    <x v="2"/>
    <s v="Roger Demir"/>
    <s v="Home Office"/>
    <s v="Daytona Beach"/>
    <x v="8"/>
    <n v="32114"/>
    <s v="South"/>
    <s v="OFF-EN-10003798"/>
    <x v="2"/>
    <s v="Envelopes"/>
    <n v="27.312000000000001"/>
    <n v="27.312000000000001"/>
    <n v="0"/>
    <n v="0"/>
  </r>
  <r>
    <x v="805"/>
    <d v="2017-11-19T00:00:00"/>
    <d v="2017-11-24T00:00:00"/>
    <x v="3"/>
    <x v="1"/>
    <x v="2"/>
    <s v="Eric Hoffmann"/>
    <s v="Consumer"/>
    <s v="Houston"/>
    <x v="13"/>
    <n v="77041"/>
    <s v="Central"/>
    <s v="OFF-EN-10003798"/>
    <x v="2"/>
    <s v="Envelopes"/>
    <n v="40.968000000000004"/>
    <n v="40.968000000000004"/>
    <n v="0"/>
    <n v="0"/>
  </r>
  <r>
    <x v="3376"/>
    <d v="2016-03-16T00:00:00"/>
    <d v="2016-03-19T00:00:00"/>
    <x v="2"/>
    <x v="5"/>
    <x v="3"/>
    <s v="Maurice Satty"/>
    <s v="Home Office"/>
    <s v="Auburn"/>
    <x v="36"/>
    <n v="36830"/>
    <s v="South"/>
    <s v="OFF-EN-10003845"/>
    <x v="2"/>
    <s v="Envelopes"/>
    <n v="7.38"/>
    <n v="100"/>
    <n v="-92.62"/>
    <n v="-13.893000000000001"/>
  </r>
  <r>
    <x v="433"/>
    <d v="2018-08-13T00:00:00"/>
    <d v="2018-08-18T00:00:00"/>
    <x v="0"/>
    <x v="7"/>
    <x v="2"/>
    <s v="Dan Campbell"/>
    <s v="Home Office"/>
    <s v="Memphis"/>
    <x v="24"/>
    <n v="38109"/>
    <s v="South"/>
    <s v="OFF-EN-10003845"/>
    <x v="2"/>
    <s v="Envelopes"/>
    <n v="14.76"/>
    <n v="18"/>
    <n v="-3.24"/>
    <n v="-0.48599999999999999"/>
  </r>
  <r>
    <x v="3377"/>
    <d v="2015-09-14T00:00:00"/>
    <d v="2015-09-19T00:00:00"/>
    <x v="1"/>
    <x v="0"/>
    <x v="2"/>
    <s v="Astrea Jones"/>
    <s v="Home Office"/>
    <s v="Rochester"/>
    <x v="5"/>
    <n v="14609"/>
    <s v="East"/>
    <s v="OFF-EN-10003845"/>
    <x v="2"/>
    <s v="Envelopes"/>
    <n v="11.07"/>
    <n v="18"/>
    <n v="-6.93"/>
    <n v="-1.0394999999999999"/>
  </r>
  <r>
    <x v="3378"/>
    <d v="2018-03-21T00:00:00"/>
    <d v="2018-03-23T00:00:00"/>
    <x v="0"/>
    <x v="5"/>
    <x v="3"/>
    <s v="Ted Butterfield"/>
    <s v="Home Office"/>
    <s v="Reading"/>
    <x v="12"/>
    <n v="19601"/>
    <s v="East"/>
    <s v="OFF-EN-10003845"/>
    <x v="2"/>
    <s v="Envelopes"/>
    <n v="8.8559999999999999"/>
    <n v="18"/>
    <n v="-9.1440000000000001"/>
    <n v="-1.3715999999999999"/>
  </r>
  <r>
    <x v="1038"/>
    <d v="2018-11-02T00:00:00"/>
    <d v="2018-11-06T00:00:00"/>
    <x v="0"/>
    <x v="1"/>
    <x v="2"/>
    <s v="Thea Hudgings"/>
    <s v="Home Office"/>
    <s v="Philadelphia"/>
    <x v="12"/>
    <n v="19140"/>
    <s v="East"/>
    <s v="OFF-EN-10003845"/>
    <x v="2"/>
    <s v="Envelopes"/>
    <n v="8.8559999999999999"/>
    <n v="18"/>
    <n v="-9.1440000000000001"/>
    <n v="-1.3715999999999999"/>
  </r>
  <r>
    <x v="3379"/>
    <d v="2016-04-25T00:00:00"/>
    <d v="2016-05-02T00:00:00"/>
    <x v="2"/>
    <x v="8"/>
    <x v="2"/>
    <s v="Linda Southworth"/>
    <s v="Home Office"/>
    <s v="Los Angeles"/>
    <x v="1"/>
    <n v="90004"/>
    <s v="West"/>
    <s v="OFF-EN-10003862"/>
    <x v="2"/>
    <s v="Envelopes"/>
    <n v="21.34"/>
    <n v="18"/>
    <n v="3.34"/>
    <n v="0.501"/>
  </r>
  <r>
    <x v="1060"/>
    <d v="2016-10-28T00:00:00"/>
    <d v="2016-11-03T00:00:00"/>
    <x v="2"/>
    <x v="9"/>
    <x v="2"/>
    <s v="Rob Dowd"/>
    <s v="Home Office"/>
    <s v="Henderson"/>
    <x v="21"/>
    <n v="42420"/>
    <s v="South"/>
    <s v="OFF-EN-10003862"/>
    <x v="2"/>
    <s v="Envelopes"/>
    <n v="10.67"/>
    <n v="18"/>
    <n v="-7.33"/>
    <n v="-1.0994999999999999"/>
  </r>
  <r>
    <x v="1786"/>
    <d v="2018-03-05T00:00:00"/>
    <d v="2018-03-05T00:00:00"/>
    <x v="0"/>
    <x v="5"/>
    <x v="1"/>
    <s v="Claudia Bergmann"/>
    <s v="Corporate"/>
    <s v="Southaven"/>
    <x v="29"/>
    <n v="38671"/>
    <s v="South"/>
    <s v="OFF-EN-10003862"/>
    <x v="2"/>
    <s v="Envelopes"/>
    <n v="42.68"/>
    <n v="42.68"/>
    <n v="0"/>
    <n v="0"/>
  </r>
  <r>
    <x v="3380"/>
    <d v="2015-11-28T00:00:00"/>
    <d v="2015-12-03T00:00:00"/>
    <x v="1"/>
    <x v="1"/>
    <x v="2"/>
    <s v="Matthew Clasen"/>
    <s v="Home Office"/>
    <s v="Richmond"/>
    <x v="33"/>
    <n v="47374"/>
    <s v="Central"/>
    <s v="OFF-EN-10003862"/>
    <x v="2"/>
    <s v="Envelopes"/>
    <n v="64.02"/>
    <n v="64.02"/>
    <n v="0"/>
    <n v="0"/>
  </r>
  <r>
    <x v="3381"/>
    <d v="2017-10-04T00:00:00"/>
    <d v="2017-10-04T00:00:00"/>
    <x v="3"/>
    <x v="9"/>
    <x v="1"/>
    <s v="Mary O'Rourke"/>
    <s v="Corporate"/>
    <s v="The Colony"/>
    <x v="13"/>
    <n v="75056"/>
    <s v="Central"/>
    <s v="OFF-EN-10003862"/>
    <x v="2"/>
    <s v="Envelopes"/>
    <n v="59.752000000000002"/>
    <n v="59.752000000000002"/>
    <n v="0"/>
    <n v="0"/>
  </r>
  <r>
    <x v="3382"/>
    <d v="2015-11-30T00:00:00"/>
    <d v="2015-12-04T00:00:00"/>
    <x v="1"/>
    <x v="1"/>
    <x v="2"/>
    <s v="Jeremy Lonsdale"/>
    <s v="Home Office"/>
    <s v="Mount Vernon"/>
    <x v="5"/>
    <n v="10550"/>
    <s v="East"/>
    <s v="OFF-EN-10004007"/>
    <x v="2"/>
    <s v="Envelopes"/>
    <n v="62.28"/>
    <n v="62.28"/>
    <n v="0"/>
    <n v="0"/>
  </r>
  <r>
    <x v="3383"/>
    <d v="2017-08-16T00:00:00"/>
    <d v="2017-08-20T00:00:00"/>
    <x v="3"/>
    <x v="7"/>
    <x v="2"/>
    <s v="Pete Kriz"/>
    <s v="Home Office"/>
    <s v="San Francisco"/>
    <x v="1"/>
    <n v="94110"/>
    <s v="West"/>
    <s v="OFF-EN-10004030"/>
    <x v="2"/>
    <s v="Envelopes"/>
    <n v="10.86"/>
    <n v="18"/>
    <n v="-7.1400000000000006"/>
    <n v="-1.071"/>
  </r>
  <r>
    <x v="2121"/>
    <d v="2018-09-18T00:00:00"/>
    <d v="2018-09-23T00:00:00"/>
    <x v="0"/>
    <x v="0"/>
    <x v="2"/>
    <s v="Sally Hughsby"/>
    <s v="Home Office"/>
    <s v="San Francisco"/>
    <x v="1"/>
    <n v="94122"/>
    <s v="West"/>
    <s v="OFF-EN-10004030"/>
    <x v="2"/>
    <s v="Envelopes"/>
    <n v="10.86"/>
    <n v="18"/>
    <n v="-7.1400000000000006"/>
    <n v="-1.071"/>
  </r>
  <r>
    <x v="1027"/>
    <d v="2016-03-12T00:00:00"/>
    <d v="2016-03-17T00:00:00"/>
    <x v="2"/>
    <x v="5"/>
    <x v="2"/>
    <s v="Edward Becker"/>
    <s v="Home Office"/>
    <s v="Plantation"/>
    <x v="8"/>
    <n v="33317"/>
    <s v="South"/>
    <s v="OFF-EN-10004030"/>
    <x v="2"/>
    <s v="Envelopes"/>
    <n v="8.6880000000000006"/>
    <n v="18"/>
    <n v="-9.3119999999999994"/>
    <n v="-1.3967999999999998"/>
  </r>
  <r>
    <x v="3384"/>
    <d v="2018-08-27T00:00:00"/>
    <d v="2018-08-30T00:00:00"/>
    <x v="0"/>
    <x v="7"/>
    <x v="0"/>
    <s v="Stefania Perrino"/>
    <s v="Home Office"/>
    <s v="Tampa"/>
    <x v="8"/>
    <n v="33614"/>
    <s v="South"/>
    <s v="OFF-EN-10004030"/>
    <x v="2"/>
    <s v="Envelopes"/>
    <n v="2.8959999999999999"/>
    <n v="5"/>
    <n v="-2.1040000000000001"/>
    <n v="-0.31559999999999999"/>
  </r>
  <r>
    <x v="2452"/>
    <d v="2015-10-03T00:00:00"/>
    <d v="2015-10-03T00:00:00"/>
    <x v="1"/>
    <x v="9"/>
    <x v="1"/>
    <s v="Denny Ordway"/>
    <s v="Home Office"/>
    <s v="Columbus"/>
    <x v="22"/>
    <n v="43229"/>
    <s v="East"/>
    <s v="OFF-EN-10004030"/>
    <x v="2"/>
    <s v="Envelopes"/>
    <n v="14.48"/>
    <n v="14.48"/>
    <n v="0"/>
    <n v="0"/>
  </r>
  <r>
    <x v="1730"/>
    <d v="2018-12-10T00:00:00"/>
    <d v="2018-12-10T00:00:00"/>
    <x v="0"/>
    <x v="3"/>
    <x v="1"/>
    <s v="Chris Cortes"/>
    <s v="Home Office"/>
    <s v="Fairfield"/>
    <x v="25"/>
    <n v="6824"/>
    <s v="East"/>
    <s v="OFF-EN-10004030"/>
    <x v="2"/>
    <s v="Envelopes"/>
    <n v="10.86"/>
    <n v="18"/>
    <n v="-7.1400000000000006"/>
    <n v="-1.071"/>
  </r>
  <r>
    <x v="3385"/>
    <d v="2018-09-23T00:00:00"/>
    <d v="2018-09-26T00:00:00"/>
    <x v="0"/>
    <x v="0"/>
    <x v="0"/>
    <s v="Kristina Nunn"/>
    <s v="Home Office"/>
    <s v="Fort Collins"/>
    <x v="7"/>
    <n v="80525"/>
    <s v="West"/>
    <s v="OFF-EN-10004147"/>
    <x v="2"/>
    <s v="Envelopes"/>
    <n v="14.352"/>
    <n v="14.352"/>
    <n v="0"/>
    <n v="0"/>
  </r>
  <r>
    <x v="3386"/>
    <d v="2016-05-15T00:00:00"/>
    <d v="2016-05-20T00:00:00"/>
    <x v="2"/>
    <x v="2"/>
    <x v="3"/>
    <s v="Anna H√§berlin"/>
    <s v="Home Office"/>
    <s v="Roswell"/>
    <x v="19"/>
    <n v="30076"/>
    <s v="South"/>
    <s v="OFF-EN-10004147"/>
    <x v="2"/>
    <s v="Envelopes"/>
    <n v="17.940000000000001"/>
    <n v="18"/>
    <n v="-5.9999999999998721E-2"/>
    <n v="-8.9999999999998085E-3"/>
  </r>
  <r>
    <x v="590"/>
    <d v="2016-12-04T00:00:00"/>
    <d v="2016-12-09T00:00:00"/>
    <x v="2"/>
    <x v="3"/>
    <x v="3"/>
    <s v="Maribeth Schnelling"/>
    <s v="Home Office"/>
    <s v="New York City"/>
    <x v="5"/>
    <n v="10035"/>
    <s v="East"/>
    <s v="OFF-EN-10004147"/>
    <x v="2"/>
    <s v="Envelopes"/>
    <n v="17.940000000000001"/>
    <n v="18"/>
    <n v="-5.9999999999998721E-2"/>
    <n v="-8.9999999999998085E-3"/>
  </r>
  <r>
    <x v="3387"/>
    <d v="2018-03-30T00:00:00"/>
    <d v="2018-03-31T00:00:00"/>
    <x v="0"/>
    <x v="5"/>
    <x v="0"/>
    <s v="Tony Molinari"/>
    <s v="Consumer"/>
    <s v="Oklahoma City"/>
    <x v="30"/>
    <n v="73120"/>
    <s v="Central"/>
    <s v="OFF-EN-10004206"/>
    <x v="2"/>
    <s v="Envelopes"/>
    <n v="325.86"/>
    <n v="325.86"/>
    <n v="0"/>
    <n v="0"/>
  </r>
  <r>
    <x v="2942"/>
    <d v="2017-04-23T00:00:00"/>
    <d v="2017-04-27T00:00:00"/>
    <x v="3"/>
    <x v="8"/>
    <x v="2"/>
    <s v="Art Ferguson"/>
    <s v="Corporate"/>
    <s v="San Clemente"/>
    <x v="1"/>
    <n v="92672"/>
    <s v="West"/>
    <s v="OFF-EN-10004386"/>
    <x v="2"/>
    <s v="Envelopes"/>
    <n v="71.97"/>
    <n v="71.97"/>
    <n v="0"/>
    <n v="0"/>
  </r>
  <r>
    <x v="3388"/>
    <d v="2017-02-23T00:00:00"/>
    <d v="2017-02-27T00:00:00"/>
    <x v="3"/>
    <x v="11"/>
    <x v="2"/>
    <s v="Alyssa Crouse"/>
    <s v="Corporate"/>
    <s v="Philadelphia"/>
    <x v="12"/>
    <n v="19120"/>
    <s v="East"/>
    <s v="OFF-EN-10004386"/>
    <x v="2"/>
    <s v="Envelopes"/>
    <n v="57.576000000000001"/>
    <n v="57.576000000000001"/>
    <n v="0"/>
    <n v="0"/>
  </r>
  <r>
    <x v="3389"/>
    <d v="2018-10-28T00:00:00"/>
    <d v="2018-11-02T00:00:00"/>
    <x v="0"/>
    <x v="9"/>
    <x v="3"/>
    <s v="Lori Olson"/>
    <s v="Home Office"/>
    <s v="New York City"/>
    <x v="5"/>
    <n v="10035"/>
    <s v="East"/>
    <s v="OFF-EN-10004386"/>
    <x v="2"/>
    <s v="Envelopes"/>
    <n v="47.98"/>
    <n v="47.98"/>
    <n v="0"/>
    <n v="0"/>
  </r>
  <r>
    <x v="3390"/>
    <d v="2018-12-09T00:00:00"/>
    <d v="2018-12-13T00:00:00"/>
    <x v="0"/>
    <x v="3"/>
    <x v="2"/>
    <s v="Christine Abelman"/>
    <s v="Home Office"/>
    <s v="Cincinnati"/>
    <x v="22"/>
    <n v="45231"/>
    <s v="East"/>
    <s v="OFF-EN-10004386"/>
    <x v="2"/>
    <s v="Envelopes"/>
    <n v="57.576000000000001"/>
    <n v="57.576000000000001"/>
    <n v="0"/>
    <n v="0"/>
  </r>
  <r>
    <x v="599"/>
    <d v="2017-03-12T00:00:00"/>
    <d v="2017-03-15T00:00:00"/>
    <x v="3"/>
    <x v="5"/>
    <x v="3"/>
    <s v="Dean Katz"/>
    <s v="Corporate"/>
    <s v="San Francisco"/>
    <x v="1"/>
    <n v="94109"/>
    <s v="West"/>
    <s v="OFF-EN-10004459"/>
    <x v="2"/>
    <s v="Envelopes"/>
    <n v="30.56"/>
    <n v="30.56"/>
    <n v="0"/>
    <n v="0"/>
  </r>
  <r>
    <x v="3391"/>
    <d v="2016-05-26T00:00:00"/>
    <d v="2016-05-29T00:00:00"/>
    <x v="2"/>
    <x v="2"/>
    <x v="3"/>
    <s v="Ben Ferrer"/>
    <s v="Consumer"/>
    <s v="Jacksonville"/>
    <x v="9"/>
    <n v="28540"/>
    <s v="South"/>
    <s v="OFF-EN-10004459"/>
    <x v="2"/>
    <s v="Envelopes"/>
    <n v="12.224"/>
    <n v="12.224"/>
    <n v="0"/>
    <n v="0"/>
  </r>
  <r>
    <x v="3392"/>
    <d v="2016-09-04T00:00:00"/>
    <d v="2016-09-08T00:00:00"/>
    <x v="2"/>
    <x v="0"/>
    <x v="2"/>
    <s v="Christine Sundaresam"/>
    <s v="Home Office"/>
    <s v="Roswell"/>
    <x v="19"/>
    <n v="30076"/>
    <s v="South"/>
    <s v="OFF-EN-10004459"/>
    <x v="2"/>
    <s v="Envelopes"/>
    <n v="15.28"/>
    <n v="18"/>
    <n v="-2.7200000000000006"/>
    <n v="-0.40800000000000008"/>
  </r>
  <r>
    <x v="3393"/>
    <d v="2016-03-28T00:00:00"/>
    <d v="2016-03-30T00:00:00"/>
    <x v="2"/>
    <x v="5"/>
    <x v="3"/>
    <s v="John Huston"/>
    <s v="Home Office"/>
    <s v="New York City"/>
    <x v="5"/>
    <n v="10009"/>
    <s v="East"/>
    <s v="OFF-EN-10004459"/>
    <x v="2"/>
    <s v="Envelopes"/>
    <n v="22.92"/>
    <n v="18"/>
    <n v="4.9200000000000017"/>
    <n v="0.73800000000000021"/>
  </r>
  <r>
    <x v="3394"/>
    <d v="2018-09-25T00:00:00"/>
    <d v="2018-09-29T00:00:00"/>
    <x v="0"/>
    <x v="0"/>
    <x v="2"/>
    <s v="Carol Adams"/>
    <s v="Home Office"/>
    <s v="Lakewood"/>
    <x v="22"/>
    <n v="44107"/>
    <s v="East"/>
    <s v="OFF-EN-10004459"/>
    <x v="2"/>
    <s v="Envelopes"/>
    <n v="24.448"/>
    <n v="24.448"/>
    <n v="0"/>
    <n v="0"/>
  </r>
  <r>
    <x v="3395"/>
    <d v="2015-06-03T00:00:00"/>
    <d v="2015-06-07T00:00:00"/>
    <x v="1"/>
    <x v="4"/>
    <x v="3"/>
    <s v="Ross Baird"/>
    <s v="Home Office"/>
    <s v="Midland"/>
    <x v="10"/>
    <n v="48640"/>
    <s v="Central"/>
    <s v="OFF-EN-10004459"/>
    <x v="2"/>
    <s v="Envelopes"/>
    <n v="15.28"/>
    <n v="18"/>
    <n v="-2.7200000000000006"/>
    <n v="-0.40800000000000008"/>
  </r>
  <r>
    <x v="3396"/>
    <d v="2016-12-05T00:00:00"/>
    <d v="2016-12-11T00:00:00"/>
    <x v="2"/>
    <x v="3"/>
    <x v="2"/>
    <s v="Tim Brockman"/>
    <s v="Consumer"/>
    <s v="Bloomington"/>
    <x v="0"/>
    <n v="61701"/>
    <s v="Central"/>
    <s v="OFF-EN-10004459"/>
    <x v="2"/>
    <s v="Envelopes"/>
    <n v="12.224"/>
    <n v="12.224"/>
    <n v="0"/>
    <n v="0"/>
  </r>
  <r>
    <x v="3397"/>
    <d v="2018-08-21T00:00:00"/>
    <d v="2018-08-28T00:00:00"/>
    <x v="0"/>
    <x v="7"/>
    <x v="2"/>
    <s v="Greg Tran"/>
    <s v="Home Office"/>
    <s v="Lakeville"/>
    <x v="37"/>
    <n v="55044"/>
    <s v="Central"/>
    <s v="OFF-EN-10004459"/>
    <x v="2"/>
    <s v="Envelopes"/>
    <n v="15.28"/>
    <n v="18"/>
    <n v="-2.7200000000000006"/>
    <n v="-0.40800000000000008"/>
  </r>
  <r>
    <x v="3398"/>
    <d v="2018-11-14T00:00:00"/>
    <d v="2018-11-17T00:00:00"/>
    <x v="0"/>
    <x v="1"/>
    <x v="0"/>
    <s v="Arthur Wiediger"/>
    <s v="Home Office"/>
    <s v="Minneapolis"/>
    <x v="37"/>
    <n v="55407"/>
    <s v="Central"/>
    <s v="OFF-EN-10004459"/>
    <x v="2"/>
    <s v="Envelopes"/>
    <n v="15.28"/>
    <n v="18"/>
    <n v="-2.7200000000000006"/>
    <n v="-0.40800000000000008"/>
  </r>
  <r>
    <x v="2190"/>
    <d v="2015-09-21T00:00:00"/>
    <d v="2015-09-25T00:00:00"/>
    <x v="1"/>
    <x v="0"/>
    <x v="2"/>
    <s v="Herbert Flentye"/>
    <s v="Home Office"/>
    <s v="San Francisco"/>
    <x v="1"/>
    <n v="94109"/>
    <s v="West"/>
    <s v="OFF-EN-10004483"/>
    <x v="2"/>
    <s v="Envelopes"/>
    <n v="78.349999999999994"/>
    <n v="92.52"/>
    <n v="-14.170000000000002"/>
    <n v="-2.1255000000000002"/>
  </r>
  <r>
    <x v="2831"/>
    <d v="2016-09-28T00:00:00"/>
    <d v="2016-10-04T00:00:00"/>
    <x v="2"/>
    <x v="0"/>
    <x v="2"/>
    <s v="Zuschuss Carroll"/>
    <s v="Consumer"/>
    <s v="Aurora"/>
    <x v="7"/>
    <n v="80013"/>
    <s v="West"/>
    <s v="OFF-EN-10004483"/>
    <x v="2"/>
    <s v="Envelopes"/>
    <n v="12.536"/>
    <n v="12.536"/>
    <n v="0"/>
    <n v="0"/>
  </r>
  <r>
    <x v="3057"/>
    <d v="2017-01-31T00:00:00"/>
    <d v="2017-02-06T00:00:00"/>
    <x v="3"/>
    <x v="6"/>
    <x v="2"/>
    <s v="Ben Ferrer"/>
    <s v="Corporate"/>
    <s v="Atlanta"/>
    <x v="19"/>
    <n v="30318"/>
    <s v="South"/>
    <s v="OFF-EN-10004483"/>
    <x v="2"/>
    <s v="Envelopes"/>
    <n v="125.36"/>
    <n v="125.36"/>
    <n v="0"/>
    <n v="0"/>
  </r>
  <r>
    <x v="3399"/>
    <d v="2018-06-22T00:00:00"/>
    <d v="2018-06-23T00:00:00"/>
    <x v="0"/>
    <x v="4"/>
    <x v="0"/>
    <s v="Dan Campbell"/>
    <s v="Home Office"/>
    <s v="Miami"/>
    <x v="8"/>
    <n v="33178"/>
    <s v="South"/>
    <s v="OFF-EN-10004483"/>
    <x v="2"/>
    <s v="Envelopes"/>
    <n v="37.607999999999997"/>
    <n v="37.607999999999997"/>
    <n v="0"/>
    <n v="0"/>
  </r>
  <r>
    <x v="584"/>
    <d v="2018-03-24T00:00:00"/>
    <d v="2018-03-27T00:00:00"/>
    <x v="0"/>
    <x v="5"/>
    <x v="0"/>
    <s v="Harold Ryan"/>
    <s v="Corporate"/>
    <s v="New York City"/>
    <x v="5"/>
    <n v="10035"/>
    <s v="East"/>
    <s v="OFF-EN-10004483"/>
    <x v="2"/>
    <s v="Envelopes"/>
    <n v="47.01"/>
    <n v="47.01"/>
    <n v="0"/>
    <n v="0"/>
  </r>
  <r>
    <x v="2778"/>
    <d v="2015-11-16T00:00:00"/>
    <d v="2015-11-21T00:00:00"/>
    <x v="1"/>
    <x v="1"/>
    <x v="2"/>
    <s v="Steven Roelle"/>
    <s v="Home Office"/>
    <s v="Bloomington"/>
    <x v="33"/>
    <n v="47401"/>
    <s v="Central"/>
    <s v="OFF-EN-10004483"/>
    <x v="2"/>
    <s v="Envelopes"/>
    <n v="78.349999999999994"/>
    <n v="78.349999999999994"/>
    <n v="0"/>
    <n v="0"/>
  </r>
  <r>
    <x v="2146"/>
    <d v="2017-12-23T00:00:00"/>
    <d v="2017-12-30T00:00:00"/>
    <x v="3"/>
    <x v="3"/>
    <x v="2"/>
    <s v="Edward Hooks"/>
    <s v="Corporate"/>
    <s v="Seattle"/>
    <x v="6"/>
    <n v="98103"/>
    <s v="West"/>
    <s v="OFF-EN-10004773"/>
    <x v="2"/>
    <s v="Envelopes"/>
    <n v="61.96"/>
    <n v="61.96"/>
    <n v="0"/>
    <n v="0"/>
  </r>
  <r>
    <x v="3286"/>
    <d v="2015-04-22T00:00:00"/>
    <d v="2015-04-24T00:00:00"/>
    <x v="1"/>
    <x v="8"/>
    <x v="3"/>
    <s v="Aaron Hawkins"/>
    <s v="Home Office"/>
    <s v="Troy"/>
    <x v="5"/>
    <n v="12180"/>
    <s v="East"/>
    <s v="OFF-EN-10004773"/>
    <x v="2"/>
    <s v="Envelopes"/>
    <n v="247.84"/>
    <n v="80"/>
    <n v="167.84"/>
    <n v="25.175999999999998"/>
  </r>
  <r>
    <x v="2624"/>
    <d v="2015-11-07T00:00:00"/>
    <d v="2015-11-09T00:00:00"/>
    <x v="1"/>
    <x v="1"/>
    <x v="0"/>
    <s v="Tamara Chand"/>
    <s v="Home Office"/>
    <s v="Houston"/>
    <x v="13"/>
    <n v="77041"/>
    <s v="Central"/>
    <s v="OFF-EN-10004773"/>
    <x v="2"/>
    <s v="Envelopes"/>
    <n v="74.352000000000004"/>
    <n v="74.352000000000004"/>
    <n v="0"/>
    <n v="0"/>
  </r>
  <r>
    <x v="3400"/>
    <d v="2015-12-31T00:00:00"/>
    <d v="2016-01-05T00:00:00"/>
    <x v="1"/>
    <x v="3"/>
    <x v="2"/>
    <s v="Candace McMahon"/>
    <s v="Home Office"/>
    <s v="El Paso"/>
    <x v="13"/>
    <n v="79907"/>
    <s v="Central"/>
    <s v="OFF-EN-10004773"/>
    <x v="2"/>
    <s v="Envelopes"/>
    <n v="49.567999999999998"/>
    <n v="49.567999999999998"/>
    <n v="0"/>
    <n v="0"/>
  </r>
  <r>
    <x v="3401"/>
    <d v="2015-10-02T00:00:00"/>
    <d v="2015-10-05T00:00:00"/>
    <x v="1"/>
    <x v="9"/>
    <x v="0"/>
    <s v="Erin Smith"/>
    <s v="Home Office"/>
    <s v="Tempe"/>
    <x v="18"/>
    <n v="85281"/>
    <s v="West"/>
    <s v="OFF-EN-10004846"/>
    <x v="2"/>
    <s v="Envelopes"/>
    <n v="12.768000000000001"/>
    <n v="100"/>
    <n v="-87.231999999999999"/>
    <n v="-13.0848"/>
  </r>
  <r>
    <x v="1120"/>
    <d v="2018-02-20T00:00:00"/>
    <d v="2018-02-27T00:00:00"/>
    <x v="0"/>
    <x v="11"/>
    <x v="2"/>
    <s v="Katherine Murray"/>
    <s v="Home Office"/>
    <s v="Gilbert"/>
    <x v="18"/>
    <n v="85234"/>
    <s v="West"/>
    <s v="OFF-EN-10004846"/>
    <x v="2"/>
    <s v="Envelopes"/>
    <n v="10.64"/>
    <n v="100"/>
    <n v="-89.36"/>
    <n v="-13.404"/>
  </r>
  <r>
    <x v="259"/>
    <d v="2018-11-02T00:00:00"/>
    <d v="2018-11-05T00:00:00"/>
    <x v="0"/>
    <x v="1"/>
    <x v="3"/>
    <s v="Thomas Boland"/>
    <s v="Home Office"/>
    <s v="Henderson"/>
    <x v="21"/>
    <n v="42420"/>
    <s v="South"/>
    <s v="OFF-EN-10004846"/>
    <x v="2"/>
    <s v="Envelopes"/>
    <n v="5.32"/>
    <n v="5"/>
    <n v="0.32000000000000028"/>
    <n v="4.8000000000000043E-2"/>
  </r>
  <r>
    <x v="3402"/>
    <d v="2018-09-29T00:00:00"/>
    <d v="2018-10-01T00:00:00"/>
    <x v="0"/>
    <x v="0"/>
    <x v="0"/>
    <s v="Fred Hopkins"/>
    <s v="Home Office"/>
    <s v="Hempstead"/>
    <x v="5"/>
    <n v="11550"/>
    <s v="East"/>
    <s v="OFF-EN-10004846"/>
    <x v="2"/>
    <s v="Envelopes"/>
    <n v="7.98"/>
    <n v="18"/>
    <n v="-10.02"/>
    <n v="-1.5029999999999999"/>
  </r>
  <r>
    <x v="1929"/>
    <d v="2015-11-22T00:00:00"/>
    <d v="2015-11-27T00:00:00"/>
    <x v="1"/>
    <x v="1"/>
    <x v="2"/>
    <s v="Ruben Ausman"/>
    <s v="Home Office"/>
    <s v="Columbus"/>
    <x v="19"/>
    <n v="31907"/>
    <s v="South"/>
    <s v="OFF-EN-10004955"/>
    <x v="2"/>
    <s v="Envelopes"/>
    <n v="16.23"/>
    <n v="18"/>
    <n v="-1.7699999999999996"/>
    <n v="-0.2654999999999999"/>
  </r>
  <r>
    <x v="3403"/>
    <d v="2018-05-14T00:00:00"/>
    <d v="2018-05-21T00:00:00"/>
    <x v="0"/>
    <x v="2"/>
    <x v="2"/>
    <s v="Eva Jacobs"/>
    <s v="Home Office"/>
    <s v="Gulfport"/>
    <x v="29"/>
    <n v="39503"/>
    <s v="South"/>
    <s v="OFF-EN-10004955"/>
    <x v="2"/>
    <s v="Envelopes"/>
    <n v="48.69"/>
    <n v="48.69"/>
    <n v="0"/>
    <n v="0"/>
  </r>
  <r>
    <x v="2878"/>
    <d v="2015-12-30T00:00:00"/>
    <d v="2016-01-01T00:00:00"/>
    <x v="1"/>
    <x v="3"/>
    <x v="3"/>
    <s v="Stefania Perrino"/>
    <s v="Home Office"/>
    <s v="Laredo"/>
    <x v="13"/>
    <n v="78041"/>
    <s v="Central"/>
    <s v="OFF-EN-10004955"/>
    <x v="2"/>
    <s v="Envelopes"/>
    <n v="12.984"/>
    <n v="12.984"/>
    <n v="0"/>
    <n v="0"/>
  </r>
  <r>
    <x v="3404"/>
    <d v="2015-09-19T00:00:00"/>
    <d v="2015-09-19T00:00:00"/>
    <x v="1"/>
    <x v="0"/>
    <x v="1"/>
    <s v="Jim Kriz"/>
    <s v="Home Office"/>
    <s v="San Francisco"/>
    <x v="1"/>
    <n v="94110"/>
    <s v="West"/>
    <s v="OFF-FA-10000053"/>
    <x v="2"/>
    <s v="Fasteners"/>
    <n v="5.67"/>
    <n v="5"/>
    <n v="0.66999999999999993"/>
    <n v="0.10049999999999999"/>
  </r>
  <r>
    <x v="170"/>
    <d v="2017-02-05T00:00:00"/>
    <d v="2017-02-05T00:00:00"/>
    <x v="3"/>
    <x v="11"/>
    <x v="1"/>
    <s v="Paul Prost"/>
    <s v="Home Office"/>
    <s v="Smyrna"/>
    <x v="19"/>
    <n v="30080"/>
    <s v="South"/>
    <s v="OFF-FA-10000053"/>
    <x v="2"/>
    <s v="Fasteners"/>
    <n v="9.4499999999999993"/>
    <n v="18"/>
    <n v="-8.5500000000000007"/>
    <n v="-1.2825"/>
  </r>
  <r>
    <x v="3405"/>
    <d v="2018-01-24T00:00:00"/>
    <d v="2018-01-30T00:00:00"/>
    <x v="0"/>
    <x v="6"/>
    <x v="2"/>
    <s v="Theone Pippenger"/>
    <s v="Home Office"/>
    <s v="Smyrna"/>
    <x v="19"/>
    <n v="30080"/>
    <s v="South"/>
    <s v="OFF-FA-10000053"/>
    <x v="2"/>
    <s v="Fasteners"/>
    <n v="5.67"/>
    <n v="5"/>
    <n v="0.66999999999999993"/>
    <n v="0.10049999999999999"/>
  </r>
  <r>
    <x v="3077"/>
    <d v="2016-11-30T00:00:00"/>
    <d v="2016-12-04T00:00:00"/>
    <x v="2"/>
    <x v="1"/>
    <x v="2"/>
    <s v="William Brown"/>
    <s v="Home Office"/>
    <s v="Philadelphia"/>
    <x v="12"/>
    <n v="19134"/>
    <s v="East"/>
    <s v="OFF-FA-10000053"/>
    <x v="2"/>
    <s v="Fasteners"/>
    <n v="10.584"/>
    <n v="18"/>
    <n v="-7.4160000000000004"/>
    <n v="-1.1124000000000001"/>
  </r>
  <r>
    <x v="109"/>
    <d v="2017-08-29T00:00:00"/>
    <d v="2017-09-03T00:00:00"/>
    <x v="3"/>
    <x v="7"/>
    <x v="2"/>
    <s v="George Bell"/>
    <s v="Home Office"/>
    <s v="Philadelphia"/>
    <x v="12"/>
    <n v="19120"/>
    <s v="East"/>
    <s v="OFF-FA-10000053"/>
    <x v="2"/>
    <s v="Fasteners"/>
    <n v="10.584"/>
    <n v="18"/>
    <n v="-7.4160000000000004"/>
    <n v="-1.1124000000000001"/>
  </r>
  <r>
    <x v="865"/>
    <d v="2015-09-14T00:00:00"/>
    <d v="2015-09-18T00:00:00"/>
    <x v="1"/>
    <x v="0"/>
    <x v="3"/>
    <s v="Scott Cohen"/>
    <s v="Home Office"/>
    <s v="Corpus Christi"/>
    <x v="13"/>
    <n v="78415"/>
    <s v="Central"/>
    <s v="OFF-FA-10000053"/>
    <x v="2"/>
    <s v="Fasteners"/>
    <n v="6.048"/>
    <n v="5"/>
    <n v="1.048"/>
    <n v="0.15720000000000001"/>
  </r>
  <r>
    <x v="1403"/>
    <d v="2018-12-29T00:00:00"/>
    <d v="2019-01-02T00:00:00"/>
    <x v="0"/>
    <x v="3"/>
    <x v="2"/>
    <s v="Bruce Stewart"/>
    <s v="Home Office"/>
    <s v="Edmonds"/>
    <x v="6"/>
    <n v="98026"/>
    <s v="West"/>
    <s v="OFF-FA-10000089"/>
    <x v="2"/>
    <s v="Fasteners"/>
    <n v="19.600000000000001"/>
    <n v="18"/>
    <n v="1.6000000000000014"/>
    <n v="0.24000000000000021"/>
  </r>
  <r>
    <x v="2095"/>
    <d v="2015-04-18T00:00:00"/>
    <d v="2015-04-23T00:00:00"/>
    <x v="1"/>
    <x v="8"/>
    <x v="2"/>
    <s v="John Lee"/>
    <s v="Home Office"/>
    <s v="Los Angeles"/>
    <x v="1"/>
    <n v="90049"/>
    <s v="West"/>
    <s v="OFF-FA-10000134"/>
    <x v="2"/>
    <s v="Fasteners"/>
    <n v="11.62"/>
    <n v="11.62"/>
    <n v="0"/>
    <n v="0"/>
  </r>
  <r>
    <x v="280"/>
    <d v="2017-10-27T00:00:00"/>
    <d v="2017-10-31T00:00:00"/>
    <x v="3"/>
    <x v="9"/>
    <x v="2"/>
    <s v="Ben Wallace"/>
    <s v="Home Office"/>
    <s v="New York City"/>
    <x v="5"/>
    <n v="10011"/>
    <s v="East"/>
    <s v="OFF-FA-10000134"/>
    <x v="2"/>
    <s v="Fasteners"/>
    <n v="40.67"/>
    <n v="40.67"/>
    <n v="0"/>
    <n v="0"/>
  </r>
  <r>
    <x v="2136"/>
    <d v="2016-02-08T00:00:00"/>
    <d v="2016-02-11T00:00:00"/>
    <x v="2"/>
    <x v="11"/>
    <x v="0"/>
    <s v="Brosina Hoffman"/>
    <s v="Home Office"/>
    <s v="Garden City"/>
    <x v="44"/>
    <n v="67846"/>
    <s v="Central"/>
    <s v="OFF-FA-10000134"/>
    <x v="2"/>
    <s v="Fasteners"/>
    <n v="5.81"/>
    <n v="5"/>
    <n v="0.80999999999999961"/>
    <n v="0.12149999999999994"/>
  </r>
  <r>
    <x v="3406"/>
    <d v="2017-04-17T00:00:00"/>
    <d v="2017-04-21T00:00:00"/>
    <x v="3"/>
    <x v="8"/>
    <x v="2"/>
    <s v="Sean Wendt"/>
    <s v="Corporate"/>
    <s v="Omaha"/>
    <x v="42"/>
    <n v="68104"/>
    <s v="Central"/>
    <s v="OFF-FA-10000134"/>
    <x v="2"/>
    <s v="Fasteners"/>
    <n v="29.05"/>
    <n v="29.05"/>
    <n v="0"/>
    <n v="0"/>
  </r>
  <r>
    <x v="3017"/>
    <d v="2018-12-01T00:00:00"/>
    <d v="2018-12-07T00:00:00"/>
    <x v="0"/>
    <x v="3"/>
    <x v="2"/>
    <s v="Joseph Holt"/>
    <s v="Home Office"/>
    <s v="Saginaw"/>
    <x v="10"/>
    <n v="48601"/>
    <s v="Central"/>
    <s v="OFF-FA-10000134"/>
    <x v="2"/>
    <s v="Fasteners"/>
    <n v="52.29"/>
    <n v="52.29"/>
    <n v="0"/>
    <n v="0"/>
  </r>
  <r>
    <x v="3407"/>
    <d v="2015-10-01T00:00:00"/>
    <d v="2015-10-05T00:00:00"/>
    <x v="1"/>
    <x v="9"/>
    <x v="2"/>
    <s v="Neil Franz√∂sisch"/>
    <s v="Home Office"/>
    <s v="Reno"/>
    <x v="27"/>
    <n v="89502"/>
    <s v="West"/>
    <s v="OFF-FA-10000254"/>
    <x v="2"/>
    <s v="Fasteners"/>
    <n v="4.71"/>
    <n v="5"/>
    <n v="-0.29000000000000004"/>
    <n v="-4.3500000000000004E-2"/>
  </r>
  <r>
    <x v="909"/>
    <d v="2015-10-03T00:00:00"/>
    <d v="2015-10-07T00:00:00"/>
    <x v="1"/>
    <x v="9"/>
    <x v="2"/>
    <s v="Russell D'Ascenzo"/>
    <s v="Home Office"/>
    <s v="Dallas"/>
    <x v="13"/>
    <n v="75217"/>
    <s v="Central"/>
    <s v="OFF-FA-10000254"/>
    <x v="2"/>
    <s v="Fasteners"/>
    <n v="15.071999999999999"/>
    <n v="18"/>
    <n v="-2.9280000000000008"/>
    <n v="-0.43920000000000009"/>
  </r>
  <r>
    <x v="3408"/>
    <d v="2016-11-14T00:00:00"/>
    <d v="2016-11-17T00:00:00"/>
    <x v="2"/>
    <x v="1"/>
    <x v="0"/>
    <s v="Ken Black"/>
    <s v="Home Office"/>
    <s v="Springfield"/>
    <x v="23"/>
    <n v="97477"/>
    <s v="West"/>
    <s v="OFF-FA-10000304"/>
    <x v="2"/>
    <s v="Fasteners"/>
    <n v="8.7200000000000006"/>
    <n v="18"/>
    <n v="-9.2799999999999994"/>
    <n v="-1.3919999999999999"/>
  </r>
  <r>
    <x v="2523"/>
    <d v="2017-09-05T00:00:00"/>
    <d v="2017-09-06T00:00:00"/>
    <x v="3"/>
    <x v="0"/>
    <x v="0"/>
    <s v="Joseph Holt"/>
    <s v="Home Office"/>
    <s v="Redondo Beach"/>
    <x v="1"/>
    <n v="90278"/>
    <s v="West"/>
    <s v="OFF-FA-10000304"/>
    <x v="1"/>
    <s v="Fasteners"/>
    <n v="4.3600000000000003"/>
    <n v="5"/>
    <n v="-0.63999999999999968"/>
    <n v="-9.5999999999999946E-2"/>
  </r>
  <r>
    <x v="3224"/>
    <d v="2017-02-15T00:00:00"/>
    <d v="2017-02-22T00:00:00"/>
    <x v="3"/>
    <x v="11"/>
    <x v="2"/>
    <s v="Patrick Gardner"/>
    <s v="Home Office"/>
    <s v="New York City"/>
    <x v="5"/>
    <n v="10009"/>
    <s v="East"/>
    <s v="OFF-FA-10000304"/>
    <x v="2"/>
    <s v="Fasteners"/>
    <n v="8.7200000000000006"/>
    <n v="18"/>
    <n v="-9.2799999999999994"/>
    <n v="-1.3919999999999999"/>
  </r>
  <r>
    <x v="3409"/>
    <d v="2017-12-11T00:00:00"/>
    <d v="2017-12-17T00:00:00"/>
    <x v="3"/>
    <x v="3"/>
    <x v="2"/>
    <s v="Janet Molinari"/>
    <s v="Home Office"/>
    <s v="New York City"/>
    <x v="5"/>
    <n v="10024"/>
    <s v="East"/>
    <s v="OFF-FA-10000304"/>
    <x v="2"/>
    <s v="Fasteners"/>
    <n v="15.26"/>
    <n v="18"/>
    <n v="-2.74"/>
    <n v="-0.41100000000000003"/>
  </r>
  <r>
    <x v="354"/>
    <d v="2018-09-20T00:00:00"/>
    <d v="2018-09-26T00:00:00"/>
    <x v="0"/>
    <x v="0"/>
    <x v="2"/>
    <s v="Seth Vernon"/>
    <s v="Home Office"/>
    <s v="New York City"/>
    <x v="5"/>
    <n v="10035"/>
    <s v="East"/>
    <s v="OFF-FA-10000304"/>
    <x v="2"/>
    <s v="Fasteners"/>
    <n v="4.3600000000000003"/>
    <n v="5"/>
    <n v="-0.63999999999999968"/>
    <n v="-9.5999999999999946E-2"/>
  </r>
  <r>
    <x v="3410"/>
    <d v="2015-07-15T00:00:00"/>
    <d v="2015-07-19T00:00:00"/>
    <x v="1"/>
    <x v="10"/>
    <x v="2"/>
    <s v="Victoria Wilson"/>
    <s v="Home Office"/>
    <s v="Sioux Falls"/>
    <x v="31"/>
    <n v="57103"/>
    <s v="Central"/>
    <s v="OFF-FA-10000304"/>
    <x v="2"/>
    <s v="Fasteners"/>
    <n v="6.54"/>
    <n v="5"/>
    <n v="1.54"/>
    <n v="0.23099999999999998"/>
  </r>
  <r>
    <x v="727"/>
    <d v="2017-02-16T00:00:00"/>
    <d v="2017-02-20T00:00:00"/>
    <x v="3"/>
    <x v="11"/>
    <x v="2"/>
    <s v="Erin Ashbrook"/>
    <s v="Home Office"/>
    <s v="Chicago"/>
    <x v="0"/>
    <n v="60623"/>
    <s v="Central"/>
    <s v="OFF-FA-10000304"/>
    <x v="1"/>
    <s v="Fasteners"/>
    <n v="6.976"/>
    <n v="5"/>
    <n v="1.976"/>
    <n v="0.2964"/>
  </r>
  <r>
    <x v="3411"/>
    <d v="2016-06-22T00:00:00"/>
    <d v="2016-06-26T00:00:00"/>
    <x v="2"/>
    <x v="4"/>
    <x v="3"/>
    <s v="Ken Lonsdale"/>
    <s v="Home Office"/>
    <s v="Layton"/>
    <x v="28"/>
    <n v="84041"/>
    <s v="West"/>
    <s v="OFF-FA-10000490"/>
    <x v="2"/>
    <s v="Fasteners"/>
    <n v="4.96"/>
    <n v="5"/>
    <n v="-4.0000000000000036E-2"/>
    <n v="-6.0000000000000053E-3"/>
  </r>
  <r>
    <x v="3412"/>
    <d v="2016-11-09T00:00:00"/>
    <d v="2016-11-13T00:00:00"/>
    <x v="2"/>
    <x v="1"/>
    <x v="2"/>
    <s v="Jesus Ocampo"/>
    <s v="Home Office"/>
    <s v="Roseville"/>
    <x v="1"/>
    <n v="95661"/>
    <s v="West"/>
    <s v="OFF-FA-10000490"/>
    <x v="2"/>
    <s v="Fasteners"/>
    <n v="2.48"/>
    <n v="5"/>
    <n v="-2.52"/>
    <n v="-0.378"/>
  </r>
  <r>
    <x v="1214"/>
    <d v="2018-07-14T00:00:00"/>
    <d v="2018-07-18T00:00:00"/>
    <x v="0"/>
    <x v="10"/>
    <x v="2"/>
    <s v="Toby Carlisle"/>
    <s v="Home Office"/>
    <s v="Westminster"/>
    <x v="1"/>
    <n v="92683"/>
    <s v="West"/>
    <s v="OFF-FA-10000490"/>
    <x v="2"/>
    <s v="Fasteners"/>
    <n v="4.96"/>
    <n v="5"/>
    <n v="-4.0000000000000036E-2"/>
    <n v="-6.0000000000000053E-3"/>
  </r>
  <r>
    <x v="326"/>
    <d v="2015-12-16T00:00:00"/>
    <d v="2015-12-20T00:00:00"/>
    <x v="1"/>
    <x v="3"/>
    <x v="3"/>
    <s v="Ken Black"/>
    <s v="Home Office"/>
    <s v="Hialeah"/>
    <x v="8"/>
    <n v="33012"/>
    <s v="South"/>
    <s v="OFF-FA-10000490"/>
    <x v="2"/>
    <s v="Fasteners"/>
    <n v="1.984"/>
    <n v="5"/>
    <n v="-3.016"/>
    <n v="-0.45239999999999997"/>
  </r>
  <r>
    <x v="2496"/>
    <d v="2016-09-12T00:00:00"/>
    <d v="2016-09-18T00:00:00"/>
    <x v="2"/>
    <x v="0"/>
    <x v="2"/>
    <s v="Tamara Manning"/>
    <s v="Home Office"/>
    <s v="Auburn"/>
    <x v="5"/>
    <n v="13021"/>
    <s v="East"/>
    <s v="OFF-FA-10000490"/>
    <x v="2"/>
    <s v="Fasteners"/>
    <n v="1.24"/>
    <n v="0.8"/>
    <n v="0.43999999999999995"/>
    <n v="6.5999999999999989E-2"/>
  </r>
  <r>
    <x v="74"/>
    <d v="2016-10-31T00:00:00"/>
    <d v="2016-10-31T00:00:00"/>
    <x v="2"/>
    <x v="9"/>
    <x v="1"/>
    <s v="Sandra Glassco"/>
    <s v="Home Office"/>
    <s v="Redlands"/>
    <x v="1"/>
    <n v="92374"/>
    <s v="West"/>
    <s v="OFF-FA-10000585"/>
    <x v="2"/>
    <s v="Fasteners"/>
    <n v="17.45"/>
    <n v="18"/>
    <n v="-0.55000000000000071"/>
    <n v="-8.2500000000000101E-2"/>
  </r>
  <r>
    <x v="2567"/>
    <d v="2017-09-12T00:00:00"/>
    <d v="2017-09-16T00:00:00"/>
    <x v="3"/>
    <x v="0"/>
    <x v="2"/>
    <s v="Sarah Foster"/>
    <s v="Corporate"/>
    <s v="Seattle"/>
    <x v="6"/>
    <n v="98103"/>
    <s v="West"/>
    <s v="OFF-FA-10000585"/>
    <x v="2"/>
    <s v="Fasteners"/>
    <n v="10.47"/>
    <n v="10.47"/>
    <n v="0"/>
    <n v="0"/>
  </r>
  <r>
    <x v="3413"/>
    <d v="2018-08-31T00:00:00"/>
    <d v="2018-09-05T00:00:00"/>
    <x v="0"/>
    <x v="7"/>
    <x v="2"/>
    <s v="Jeremy Farry"/>
    <s v="Home Office"/>
    <s v="Tempe"/>
    <x v="18"/>
    <n v="85281"/>
    <s v="West"/>
    <s v="OFF-FA-10000585"/>
    <x v="2"/>
    <s v="Fasteners"/>
    <n v="8.3759999999999994"/>
    <n v="100"/>
    <n v="-91.623999999999995"/>
    <n v="-13.743599999999999"/>
  </r>
  <r>
    <x v="2025"/>
    <d v="2015-11-04T00:00:00"/>
    <d v="2015-11-08T00:00:00"/>
    <x v="1"/>
    <x v="1"/>
    <x v="3"/>
    <s v="Odella Nelson"/>
    <s v="Home Office"/>
    <s v="Cary"/>
    <x v="9"/>
    <n v="27511"/>
    <s v="South"/>
    <s v="OFF-FA-10000585"/>
    <x v="2"/>
    <s v="Fasteners"/>
    <n v="8.3759999999999994"/>
    <n v="18"/>
    <n v="-9.6240000000000006"/>
    <n v="-1.4436"/>
  </r>
  <r>
    <x v="794"/>
    <d v="2016-12-24T00:00:00"/>
    <d v="2016-12-27T00:00:00"/>
    <x v="2"/>
    <x v="3"/>
    <x v="0"/>
    <s v="Joni Blumstein"/>
    <s v="Home Office"/>
    <s v="Dublin"/>
    <x v="22"/>
    <n v="43017"/>
    <s v="East"/>
    <s v="OFF-FA-10000585"/>
    <x v="2"/>
    <s v="Fasteners"/>
    <n v="5.5839999999999996"/>
    <n v="5"/>
    <n v="0.58399999999999963"/>
    <n v="8.7599999999999942E-2"/>
  </r>
  <r>
    <x v="264"/>
    <d v="2017-11-12T00:00:00"/>
    <d v="2017-11-16T00:00:00"/>
    <x v="3"/>
    <x v="1"/>
    <x v="2"/>
    <s v="Susan Pistek"/>
    <s v="Home Office"/>
    <s v="Parma"/>
    <x v="22"/>
    <n v="44134"/>
    <s v="East"/>
    <s v="OFF-FA-10000585"/>
    <x v="1"/>
    <s v="Fasteners"/>
    <n v="16.751999999999999"/>
    <n v="18"/>
    <n v="-1.2480000000000011"/>
    <n v="-0.18720000000000017"/>
  </r>
  <r>
    <x v="2821"/>
    <d v="2018-12-28T00:00:00"/>
    <d v="2019-01-04T00:00:00"/>
    <x v="0"/>
    <x v="3"/>
    <x v="2"/>
    <s v="Jennifer Ferguson"/>
    <s v="Home Office"/>
    <s v="New York City"/>
    <x v="5"/>
    <n v="10024"/>
    <s v="East"/>
    <s v="OFF-FA-10000585"/>
    <x v="2"/>
    <s v="Fasteners"/>
    <n v="13.96"/>
    <n v="13.96"/>
    <n v="0"/>
    <n v="0"/>
  </r>
  <r>
    <x v="3414"/>
    <d v="2017-08-08T00:00:00"/>
    <d v="2017-08-10T00:00:00"/>
    <x v="3"/>
    <x v="7"/>
    <x v="3"/>
    <s v="Jill Fjeld"/>
    <s v="Home Office"/>
    <s v="Dallas"/>
    <x v="13"/>
    <n v="75081"/>
    <s v="Central"/>
    <s v="OFF-FA-10000585"/>
    <x v="2"/>
    <s v="Fasteners"/>
    <n v="11.167999999999999"/>
    <n v="18"/>
    <n v="-6.8320000000000007"/>
    <n v="-1.0248000000000002"/>
  </r>
  <r>
    <x v="3415"/>
    <d v="2015-04-08T00:00:00"/>
    <d v="2015-04-15T00:00:00"/>
    <x v="1"/>
    <x v="8"/>
    <x v="2"/>
    <s v="Jim Mitchum"/>
    <s v="Home Office"/>
    <s v="Glendale"/>
    <x v="18"/>
    <n v="85301"/>
    <s v="West"/>
    <s v="OFF-FA-10000611"/>
    <x v="2"/>
    <s v="Fasteners"/>
    <n v="2.3679999999999999"/>
    <n v="100"/>
    <n v="-97.632000000000005"/>
    <n v="-14.6448"/>
  </r>
  <r>
    <x v="3416"/>
    <d v="2018-01-26T00:00:00"/>
    <d v="2018-01-30T00:00:00"/>
    <x v="0"/>
    <x v="6"/>
    <x v="2"/>
    <s v="Caroline Jumper"/>
    <s v="Home Office"/>
    <s v="San Francisco"/>
    <x v="1"/>
    <n v="94109"/>
    <s v="West"/>
    <s v="OFF-FA-10000611"/>
    <x v="2"/>
    <s v="Fasteners"/>
    <n v="11.84"/>
    <n v="100"/>
    <n v="-88.16"/>
    <n v="-13.223999999999998"/>
  </r>
  <r>
    <x v="2704"/>
    <d v="2018-11-18T00:00:00"/>
    <d v="2018-11-21T00:00:00"/>
    <x v="0"/>
    <x v="1"/>
    <x v="0"/>
    <s v="Christina DeMoss"/>
    <s v="Home Office"/>
    <s v="Seattle"/>
    <x v="6"/>
    <n v="98105"/>
    <s v="West"/>
    <s v="OFF-FA-10000611"/>
    <x v="2"/>
    <s v="Fasteners"/>
    <n v="2.96"/>
    <n v="5"/>
    <n v="-2.04"/>
    <n v="-0.30599999999999999"/>
  </r>
  <r>
    <x v="3417"/>
    <d v="2015-11-07T00:00:00"/>
    <d v="2015-11-08T00:00:00"/>
    <x v="1"/>
    <x v="1"/>
    <x v="0"/>
    <s v="Bart Pistole"/>
    <s v="Home Office"/>
    <s v="New York City"/>
    <x v="5"/>
    <n v="10024"/>
    <s v="East"/>
    <s v="OFF-FA-10000611"/>
    <x v="2"/>
    <s v="Fasteners"/>
    <n v="5.92"/>
    <n v="5"/>
    <n v="0.91999999999999993"/>
    <n v="0.13799999999999998"/>
  </r>
  <r>
    <x v="3418"/>
    <d v="2016-03-05T00:00:00"/>
    <d v="2016-03-10T00:00:00"/>
    <x v="2"/>
    <x v="5"/>
    <x v="2"/>
    <s v="Jennifer Jackson"/>
    <s v="Home Office"/>
    <s v="Chicago"/>
    <x v="0"/>
    <n v="60623"/>
    <s v="Central"/>
    <s v="OFF-FA-10000611"/>
    <x v="2"/>
    <s v="Fasteners"/>
    <n v="7.1040000000000001"/>
    <n v="5"/>
    <n v="2.1040000000000001"/>
    <n v="0.31559999999999999"/>
  </r>
  <r>
    <x v="3419"/>
    <d v="2018-11-30T00:00:00"/>
    <d v="2018-12-04T00:00:00"/>
    <x v="0"/>
    <x v="1"/>
    <x v="2"/>
    <s v="Stuart Calhoun"/>
    <s v="Home Office"/>
    <s v="Edinburg"/>
    <x v="13"/>
    <n v="78539"/>
    <s v="Central"/>
    <s v="OFF-FA-10000611"/>
    <x v="2"/>
    <s v="Fasteners"/>
    <n v="2.3679999999999999"/>
    <n v="5"/>
    <n v="-2.6320000000000001"/>
    <n v="-0.39479999999999998"/>
  </r>
  <r>
    <x v="3420"/>
    <d v="2018-12-07T00:00:00"/>
    <d v="2018-12-12T00:00:00"/>
    <x v="0"/>
    <x v="3"/>
    <x v="2"/>
    <s v="David Smith"/>
    <s v="Home Office"/>
    <s v="San Antonio"/>
    <x v="13"/>
    <n v="78207"/>
    <s v="Central"/>
    <s v="OFF-FA-10000611"/>
    <x v="2"/>
    <s v="Fasteners"/>
    <n v="3.552"/>
    <n v="5"/>
    <n v="-1.448"/>
    <n v="-0.21719999999999998"/>
  </r>
  <r>
    <x v="3421"/>
    <d v="2018-09-16T00:00:00"/>
    <d v="2018-09-20T00:00:00"/>
    <x v="0"/>
    <x v="0"/>
    <x v="2"/>
    <s v="Craig Yedwab"/>
    <s v="Home Office"/>
    <s v="San Francisco"/>
    <x v="1"/>
    <n v="94110"/>
    <s v="West"/>
    <s v="OFF-FA-10000621"/>
    <x v="2"/>
    <s v="Fasteners"/>
    <n v="17.899999999999999"/>
    <n v="18"/>
    <n v="-0.10000000000000142"/>
    <n v="-1.5000000000000213E-2"/>
  </r>
  <r>
    <x v="1289"/>
    <d v="2015-07-28T00:00:00"/>
    <d v="2015-07-28T00:00:00"/>
    <x v="1"/>
    <x v="10"/>
    <x v="1"/>
    <s v="Chloris Kastensmidt"/>
    <s v="Home Office"/>
    <s v="Apopka"/>
    <x v="8"/>
    <n v="32712"/>
    <s v="South"/>
    <s v="OFF-FA-10000621"/>
    <x v="2"/>
    <s v="Fasteners"/>
    <n v="14.32"/>
    <n v="14.32"/>
    <n v="0"/>
    <n v="0"/>
  </r>
  <r>
    <x v="3422"/>
    <d v="2017-11-04T00:00:00"/>
    <d v="2017-11-04T00:00:00"/>
    <x v="3"/>
    <x v="1"/>
    <x v="1"/>
    <s v="Roy Collins"/>
    <s v="Home Office"/>
    <s v="Louisville"/>
    <x v="21"/>
    <n v="40214"/>
    <s v="South"/>
    <s v="OFF-FA-10000621"/>
    <x v="2"/>
    <s v="Fasteners"/>
    <n v="10.74"/>
    <n v="18"/>
    <n v="-7.26"/>
    <n v="-1.089"/>
  </r>
  <r>
    <x v="3347"/>
    <d v="2015-08-25T00:00:00"/>
    <d v="2015-08-27T00:00:00"/>
    <x v="1"/>
    <x v="7"/>
    <x v="3"/>
    <s v="Ryan Crowe"/>
    <s v="Home Office"/>
    <s v="Columbus"/>
    <x v="22"/>
    <n v="43229"/>
    <s v="East"/>
    <s v="OFF-FA-10000621"/>
    <x v="2"/>
    <s v="Fasteners"/>
    <n v="40.095999999999997"/>
    <n v="40.095999999999997"/>
    <n v="0"/>
    <n v="0"/>
  </r>
  <r>
    <x v="1212"/>
    <d v="2017-12-14T00:00:00"/>
    <d v="2017-12-19T00:00:00"/>
    <x v="3"/>
    <x v="3"/>
    <x v="2"/>
    <s v="Pete Kriz"/>
    <s v="Home Office"/>
    <s v="New York City"/>
    <x v="5"/>
    <n v="10011"/>
    <s v="East"/>
    <s v="OFF-FA-10000621"/>
    <x v="1"/>
    <s v="Fasteners"/>
    <n v="21.48"/>
    <n v="18"/>
    <n v="3.4800000000000004"/>
    <n v="0.52200000000000002"/>
  </r>
  <r>
    <x v="3423"/>
    <d v="2017-12-27T00:00:00"/>
    <d v="2017-12-30T00:00:00"/>
    <x v="3"/>
    <x v="3"/>
    <x v="0"/>
    <s v="Ross DeVincentis"/>
    <s v="Home Office"/>
    <s v="Akron"/>
    <x v="22"/>
    <n v="44312"/>
    <s v="East"/>
    <s v="OFF-FA-10000621"/>
    <x v="1"/>
    <s v="Fasteners"/>
    <n v="17.184000000000001"/>
    <n v="18"/>
    <n v="-0.81599999999999895"/>
    <n v="-0.12239999999999984"/>
  </r>
  <r>
    <x v="133"/>
    <d v="2018-10-12T00:00:00"/>
    <d v="2018-10-16T00:00:00"/>
    <x v="0"/>
    <x v="9"/>
    <x v="2"/>
    <s v="Nora Paige"/>
    <s v="Home Office"/>
    <s v="Lakewood"/>
    <x v="15"/>
    <n v="8701"/>
    <s v="East"/>
    <s v="OFF-FA-10000621"/>
    <x v="2"/>
    <s v="Fasteners"/>
    <n v="17.899999999999999"/>
    <n v="18"/>
    <n v="-0.10000000000000142"/>
    <n v="-1.5000000000000213E-2"/>
  </r>
  <r>
    <x v="1359"/>
    <d v="2015-06-17T00:00:00"/>
    <d v="2015-06-21T00:00:00"/>
    <x v="1"/>
    <x v="4"/>
    <x v="2"/>
    <s v="Gary Hwang"/>
    <s v="Home Office"/>
    <s v="Seattle"/>
    <x v="6"/>
    <n v="98105"/>
    <s v="West"/>
    <s v="OFF-FA-10000624"/>
    <x v="2"/>
    <s v="Fasteners"/>
    <n v="17.899999999999999"/>
    <n v="18"/>
    <n v="-0.10000000000000142"/>
    <n v="-1.5000000000000213E-2"/>
  </r>
  <r>
    <x v="3424"/>
    <d v="2015-09-19T00:00:00"/>
    <d v="2015-09-24T00:00:00"/>
    <x v="1"/>
    <x v="0"/>
    <x v="2"/>
    <s v="Frank Atkinson"/>
    <s v="Home Office"/>
    <s v="Long Beach"/>
    <x v="1"/>
    <n v="90805"/>
    <s v="West"/>
    <s v="OFF-FA-10000624"/>
    <x v="2"/>
    <s v="Fasteners"/>
    <n v="7.16"/>
    <n v="5"/>
    <n v="2.16"/>
    <n v="0.32400000000000001"/>
  </r>
  <r>
    <x v="3425"/>
    <d v="2017-06-26T00:00:00"/>
    <d v="2017-06-26T00:00:00"/>
    <x v="3"/>
    <x v="4"/>
    <x v="1"/>
    <s v="Adam Hart"/>
    <s v="Home Office"/>
    <s v="Los Angeles"/>
    <x v="1"/>
    <n v="90036"/>
    <s v="West"/>
    <s v="OFF-FA-10000624"/>
    <x v="1"/>
    <s v="Fasteners"/>
    <n v="17.899999999999999"/>
    <n v="80"/>
    <n v="-62.1"/>
    <n v="-9.3149999999999995"/>
  </r>
  <r>
    <x v="3426"/>
    <d v="2017-07-25T00:00:00"/>
    <d v="2017-07-27T00:00:00"/>
    <x v="3"/>
    <x v="10"/>
    <x v="3"/>
    <s v="Larry Blacks"/>
    <s v="Home Office"/>
    <s v="Los Angeles"/>
    <x v="1"/>
    <n v="90032"/>
    <s v="West"/>
    <s v="OFF-FA-10000624"/>
    <x v="1"/>
    <s v="Fasteners"/>
    <n v="21.48"/>
    <n v="18"/>
    <n v="3.4800000000000004"/>
    <n v="0.52200000000000002"/>
  </r>
  <r>
    <x v="779"/>
    <d v="2016-11-08T00:00:00"/>
    <d v="2016-11-15T00:00:00"/>
    <x v="2"/>
    <x v="1"/>
    <x v="2"/>
    <s v="Noel Staavos"/>
    <s v="Corporate"/>
    <s v="Jacksonville"/>
    <x v="9"/>
    <n v="28540"/>
    <s v="South"/>
    <s v="OFF-FA-10000624"/>
    <x v="2"/>
    <s v="Fasteners"/>
    <n v="31.504000000000001"/>
    <n v="31.504000000000001"/>
    <n v="0"/>
    <n v="0"/>
  </r>
  <r>
    <x v="3427"/>
    <d v="2018-11-19T00:00:00"/>
    <d v="2018-11-23T00:00:00"/>
    <x v="0"/>
    <x v="1"/>
    <x v="2"/>
    <s v="Dorothy Dickinson"/>
    <s v="Home Office"/>
    <s v="Alexandria"/>
    <x v="17"/>
    <n v="22304"/>
    <s v="South"/>
    <s v="OFF-FA-10000624"/>
    <x v="2"/>
    <s v="Fasteners"/>
    <n v="25.06"/>
    <n v="25.06"/>
    <n v="0"/>
    <n v="0"/>
  </r>
  <r>
    <x v="3428"/>
    <d v="2018-04-10T00:00:00"/>
    <d v="2018-04-15T00:00:00"/>
    <x v="0"/>
    <x v="8"/>
    <x v="2"/>
    <s v="Sanjit Jacobs"/>
    <s v="Home Office"/>
    <s v="New Brunswick"/>
    <x v="15"/>
    <n v="8901"/>
    <s v="East"/>
    <s v="OFF-FA-10000624"/>
    <x v="2"/>
    <s v="Fasteners"/>
    <n v="7.16"/>
    <n v="5"/>
    <n v="2.16"/>
    <n v="0.32400000000000001"/>
  </r>
  <r>
    <x v="3401"/>
    <d v="2015-10-02T00:00:00"/>
    <d v="2015-10-05T00:00:00"/>
    <x v="1"/>
    <x v="9"/>
    <x v="0"/>
    <s v="Erin Smith"/>
    <s v="Home Office"/>
    <s v="Tempe"/>
    <x v="18"/>
    <n v="85281"/>
    <s v="West"/>
    <s v="OFF-FA-10000735"/>
    <x v="2"/>
    <s v="Fasteners"/>
    <n v="4.6719999999999997"/>
    <n v="100"/>
    <n v="-95.328000000000003"/>
    <n v="-14.299200000000001"/>
  </r>
  <r>
    <x v="3429"/>
    <d v="2018-10-24T00:00:00"/>
    <d v="2018-10-30T00:00:00"/>
    <x v="0"/>
    <x v="9"/>
    <x v="2"/>
    <s v="Carlos Soltero"/>
    <s v="Home Office"/>
    <s v="Jackson"/>
    <x v="29"/>
    <n v="39212"/>
    <s v="South"/>
    <s v="OFF-FA-10000735"/>
    <x v="2"/>
    <s v="Fasteners"/>
    <n v="11.68"/>
    <n v="11.68"/>
    <n v="0"/>
    <n v="0"/>
  </r>
  <r>
    <x v="1540"/>
    <d v="2017-08-27T00:00:00"/>
    <d v="2017-09-01T00:00:00"/>
    <x v="3"/>
    <x v="7"/>
    <x v="3"/>
    <s v="Ted Butterfield"/>
    <s v="Corporate"/>
    <s v="Quincy"/>
    <x v="26"/>
    <n v="2169"/>
    <s v="East"/>
    <s v="OFF-FA-10000735"/>
    <x v="2"/>
    <s v="Fasteners"/>
    <n v="11.68"/>
    <n v="11.68"/>
    <n v="0"/>
    <n v="0"/>
  </r>
  <r>
    <x v="1979"/>
    <d v="2016-04-04T00:00:00"/>
    <d v="2016-04-04T00:00:00"/>
    <x v="2"/>
    <x v="8"/>
    <x v="1"/>
    <s v="Nat Carroll"/>
    <s v="Home Office"/>
    <s v="Lansing"/>
    <x v="10"/>
    <n v="48911"/>
    <s v="Central"/>
    <s v="OFF-FA-10000735"/>
    <x v="2"/>
    <s v="Fasteners"/>
    <n v="5.84"/>
    <n v="5"/>
    <n v="0.83999999999999986"/>
    <n v="0.12599999999999997"/>
  </r>
  <r>
    <x v="3430"/>
    <d v="2017-07-28T00:00:00"/>
    <d v="2017-08-03T00:00:00"/>
    <x v="3"/>
    <x v="10"/>
    <x v="2"/>
    <s v="Steve Carroll"/>
    <s v="Home Office"/>
    <s v="Holland"/>
    <x v="10"/>
    <n v="49423"/>
    <s v="Central"/>
    <s v="OFF-FA-10000735"/>
    <x v="1"/>
    <s v="Fasteners"/>
    <n v="20.440000000000001"/>
    <n v="18"/>
    <n v="2.4400000000000013"/>
    <n v="0.36600000000000016"/>
  </r>
  <r>
    <x v="1058"/>
    <d v="2015-09-13T00:00:00"/>
    <d v="2015-09-13T00:00:00"/>
    <x v="1"/>
    <x v="0"/>
    <x v="1"/>
    <s v="Resi P√∂lking"/>
    <s v="Home Office"/>
    <s v="Seattle"/>
    <x v="6"/>
    <n v="98103"/>
    <s v="West"/>
    <s v="OFF-FA-10000840"/>
    <x v="2"/>
    <s v="Fasteners"/>
    <n v="5.7"/>
    <n v="5"/>
    <n v="0.70000000000000018"/>
    <n v="0.10500000000000002"/>
  </r>
  <r>
    <x v="2207"/>
    <d v="2015-05-04T00:00:00"/>
    <d v="2015-05-05T00:00:00"/>
    <x v="1"/>
    <x v="2"/>
    <x v="0"/>
    <s v="Nat Carroll"/>
    <s v="Home Office"/>
    <s v="Houston"/>
    <x v="13"/>
    <n v="77036"/>
    <s v="Central"/>
    <s v="OFF-FA-10000840"/>
    <x v="2"/>
    <s v="Fasteners"/>
    <n v="5.4720000000000004"/>
    <n v="5"/>
    <n v="0.47200000000000042"/>
    <n v="7.0800000000000057E-2"/>
  </r>
  <r>
    <x v="1853"/>
    <d v="2018-05-23T00:00:00"/>
    <d v="2018-05-27T00:00:00"/>
    <x v="0"/>
    <x v="2"/>
    <x v="2"/>
    <s v="Ken Lonsdale"/>
    <s v="Home Office"/>
    <s v="Houston"/>
    <x v="13"/>
    <n v="77095"/>
    <s v="Central"/>
    <s v="OFF-FA-10000840"/>
    <x v="2"/>
    <s v="Fasteners"/>
    <n v="1.8240000000000001"/>
    <n v="5"/>
    <n v="-3.1760000000000002"/>
    <n v="-0.47639999999999999"/>
  </r>
  <r>
    <x v="3431"/>
    <d v="2017-07-14T00:00:00"/>
    <d v="2017-07-18T00:00:00"/>
    <x v="3"/>
    <x v="10"/>
    <x v="3"/>
    <s v="Richard Eichhorn"/>
    <s v="Corporate"/>
    <s v="Auburn"/>
    <x v="5"/>
    <n v="13021"/>
    <s v="East"/>
    <s v="OFF-FA-10000936"/>
    <x v="2"/>
    <s v="Fasteners"/>
    <n v="29.61"/>
    <n v="29.61"/>
    <n v="0"/>
    <n v="0"/>
  </r>
  <r>
    <x v="896"/>
    <d v="2018-05-25T00:00:00"/>
    <d v="2018-05-25T00:00:00"/>
    <x v="0"/>
    <x v="2"/>
    <x v="1"/>
    <s v="Trudy Brown"/>
    <s v="Home Office"/>
    <s v="New York City"/>
    <x v="5"/>
    <n v="10009"/>
    <s v="East"/>
    <s v="OFF-FA-10000936"/>
    <x v="2"/>
    <s v="Fasteners"/>
    <n v="3.29"/>
    <n v="5"/>
    <n v="-1.71"/>
    <n v="-0.25650000000000001"/>
  </r>
  <r>
    <x v="2722"/>
    <d v="2015-09-07T00:00:00"/>
    <d v="2015-09-14T00:00:00"/>
    <x v="1"/>
    <x v="0"/>
    <x v="2"/>
    <s v="Shahid Shariari"/>
    <s v="Home Office"/>
    <s v="Oswego"/>
    <x v="0"/>
    <n v="60543"/>
    <s v="Central"/>
    <s v="OFF-FA-10000936"/>
    <x v="2"/>
    <s v="Fasteners"/>
    <n v="13.16"/>
    <n v="13.16"/>
    <n v="0"/>
    <n v="0"/>
  </r>
  <r>
    <x v="1496"/>
    <d v="2017-05-17T00:00:00"/>
    <d v="2017-05-20T00:00:00"/>
    <x v="3"/>
    <x v="2"/>
    <x v="0"/>
    <s v="Luke Weiss"/>
    <s v="Home Office"/>
    <s v="Chicago"/>
    <x v="0"/>
    <n v="60653"/>
    <s v="Central"/>
    <s v="OFF-FA-10000936"/>
    <x v="2"/>
    <s v="Fasteners"/>
    <n v="7.8959999999999999"/>
    <n v="18"/>
    <n v="-10.103999999999999"/>
    <n v="-1.5155999999999998"/>
  </r>
  <r>
    <x v="309"/>
    <d v="2017-07-07T00:00:00"/>
    <d v="2017-07-11T00:00:00"/>
    <x v="3"/>
    <x v="10"/>
    <x v="3"/>
    <s v="Barry Franz√∂sisch"/>
    <s v="Home Office"/>
    <s v="Aurora"/>
    <x v="0"/>
    <n v="60505"/>
    <s v="Central"/>
    <s v="OFF-FA-10000936"/>
    <x v="2"/>
    <s v="Fasteners"/>
    <n v="2.6320000000000001"/>
    <n v="5"/>
    <n v="-2.3679999999999999"/>
    <n v="-0.35519999999999996"/>
  </r>
  <r>
    <x v="3432"/>
    <d v="2018-09-11T00:00:00"/>
    <d v="2018-09-13T00:00:00"/>
    <x v="0"/>
    <x v="0"/>
    <x v="3"/>
    <s v="Helen Andreada"/>
    <s v="Home Office"/>
    <s v="Chicago"/>
    <x v="0"/>
    <n v="60623"/>
    <s v="Central"/>
    <s v="OFF-FA-10000936"/>
    <x v="2"/>
    <s v="Fasteners"/>
    <n v="10.528"/>
    <n v="18"/>
    <n v="-7.4719999999999995"/>
    <n v="-1.1207999999999998"/>
  </r>
  <r>
    <x v="3433"/>
    <d v="2017-02-22T00:00:00"/>
    <d v="2017-02-26T00:00:00"/>
    <x v="3"/>
    <x v="11"/>
    <x v="2"/>
    <s v="Tracy Zic"/>
    <s v="Home Office"/>
    <s v="Los Angeles"/>
    <x v="1"/>
    <n v="90045"/>
    <s v="West"/>
    <s v="OFF-FA-10000992"/>
    <x v="2"/>
    <s v="Fasteners"/>
    <n v="10.65"/>
    <n v="18"/>
    <n v="-7.35"/>
    <n v="-1.1024999999999998"/>
  </r>
  <r>
    <x v="1914"/>
    <d v="2018-09-11T00:00:00"/>
    <d v="2018-09-13T00:00:00"/>
    <x v="0"/>
    <x v="0"/>
    <x v="3"/>
    <s v="Shahid Shariari"/>
    <s v="Home Office"/>
    <s v="Georgetown"/>
    <x v="21"/>
    <n v="40324"/>
    <s v="South"/>
    <s v="OFF-FA-10000992"/>
    <x v="2"/>
    <s v="Fasteners"/>
    <n v="14.2"/>
    <n v="14.2"/>
    <n v="0"/>
    <n v="0"/>
  </r>
  <r>
    <x v="3434"/>
    <d v="2015-08-01T00:00:00"/>
    <d v="2015-08-06T00:00:00"/>
    <x v="1"/>
    <x v="7"/>
    <x v="2"/>
    <s v="Ann Steele"/>
    <s v="Home Office"/>
    <s v="Philadelphia"/>
    <x v="12"/>
    <n v="19120"/>
    <s v="East"/>
    <s v="OFF-FA-10000992"/>
    <x v="2"/>
    <s v="Fasteners"/>
    <n v="5.68"/>
    <n v="5"/>
    <n v="0.67999999999999972"/>
    <n v="0.10199999999999995"/>
  </r>
  <r>
    <x v="1022"/>
    <d v="2016-08-09T00:00:00"/>
    <d v="2016-08-12T00:00:00"/>
    <x v="2"/>
    <x v="7"/>
    <x v="0"/>
    <s v="Naresj Patel"/>
    <s v="Home Office"/>
    <s v="New York City"/>
    <x v="5"/>
    <n v="10024"/>
    <s v="East"/>
    <s v="OFF-FA-10000992"/>
    <x v="2"/>
    <s v="Fasteners"/>
    <n v="10.65"/>
    <n v="18"/>
    <n v="-7.35"/>
    <n v="-1.1024999999999998"/>
  </r>
  <r>
    <x v="3435"/>
    <d v="2017-12-23T00:00:00"/>
    <d v="2017-12-29T00:00:00"/>
    <x v="3"/>
    <x v="3"/>
    <x v="2"/>
    <s v="Matt Collister"/>
    <s v="Corporate"/>
    <s v="Grand Rapids"/>
    <x v="10"/>
    <n v="49505"/>
    <s v="Central"/>
    <s v="OFF-FA-10000992"/>
    <x v="2"/>
    <s v="Fasteners"/>
    <n v="24.85"/>
    <n v="24.85"/>
    <n v="0"/>
    <n v="0"/>
  </r>
  <r>
    <x v="3436"/>
    <d v="2017-07-03T00:00:00"/>
    <d v="2017-07-06T00:00:00"/>
    <x v="3"/>
    <x v="10"/>
    <x v="0"/>
    <s v="Guy Thornton"/>
    <s v="Home Office"/>
    <s v="Los Angeles"/>
    <x v="1"/>
    <n v="90049"/>
    <s v="West"/>
    <s v="OFF-FA-10001135"/>
    <x v="1"/>
    <s v="Fasteners"/>
    <n v="3.96"/>
    <n v="5"/>
    <n v="-1.04"/>
    <n v="-0.156"/>
  </r>
  <r>
    <x v="3437"/>
    <d v="2018-07-07T00:00:00"/>
    <d v="2018-07-11T00:00:00"/>
    <x v="0"/>
    <x v="10"/>
    <x v="2"/>
    <s v="Annie Thurman"/>
    <s v="Home Office"/>
    <s v="Los Angeles"/>
    <x v="1"/>
    <n v="90049"/>
    <s v="West"/>
    <s v="OFF-FA-10001135"/>
    <x v="2"/>
    <s v="Fasteners"/>
    <n v="5.94"/>
    <n v="100"/>
    <n v="-94.06"/>
    <n v="-14.109"/>
  </r>
  <r>
    <x v="3438"/>
    <d v="2016-11-01T00:00:00"/>
    <d v="2016-11-03T00:00:00"/>
    <x v="2"/>
    <x v="1"/>
    <x v="0"/>
    <s v="Valerie Mitchum"/>
    <s v="Home Office"/>
    <s v="Philadelphia"/>
    <x v="12"/>
    <n v="19140"/>
    <s v="East"/>
    <s v="OFF-FA-10001135"/>
    <x v="2"/>
    <s v="Fasteners"/>
    <n v="3.1680000000000001"/>
    <n v="5"/>
    <n v="-1.8319999999999999"/>
    <n v="-0.27479999999999999"/>
  </r>
  <r>
    <x v="2914"/>
    <d v="2016-12-12T00:00:00"/>
    <d v="2016-12-15T00:00:00"/>
    <x v="2"/>
    <x v="3"/>
    <x v="0"/>
    <s v="Dennis Kane"/>
    <s v="Home Office"/>
    <s v="San Diego"/>
    <x v="1"/>
    <n v="92105"/>
    <s v="West"/>
    <s v="OFF-FA-10001229"/>
    <x v="2"/>
    <s v="Fasteners"/>
    <n v="7.86"/>
    <n v="18"/>
    <n v="-10.14"/>
    <n v="-1.5210000000000001"/>
  </r>
  <r>
    <x v="3439"/>
    <d v="2018-02-20T00:00:00"/>
    <d v="2018-02-25T00:00:00"/>
    <x v="0"/>
    <x v="11"/>
    <x v="3"/>
    <s v="Bart Pistole"/>
    <s v="Home Office"/>
    <s v="Louisville"/>
    <x v="7"/>
    <n v="80027"/>
    <s v="West"/>
    <s v="OFF-FA-10001229"/>
    <x v="2"/>
    <s v="Fasteners"/>
    <n v="9.4320000000000004"/>
    <n v="18"/>
    <n v="-8.5679999999999996"/>
    <n v="-1.2851999999999999"/>
  </r>
  <r>
    <x v="3440"/>
    <d v="2016-04-16T00:00:00"/>
    <d v="2016-04-21T00:00:00"/>
    <x v="2"/>
    <x v="8"/>
    <x v="2"/>
    <s v="Brad Norvell"/>
    <s v="Consumer"/>
    <s v="Philadelphia"/>
    <x v="12"/>
    <n v="19143"/>
    <s v="East"/>
    <s v="OFF-FA-10001229"/>
    <x v="2"/>
    <s v="Fasteners"/>
    <n v="12.576000000000001"/>
    <n v="12.576000000000001"/>
    <n v="0"/>
    <n v="0"/>
  </r>
  <r>
    <x v="3441"/>
    <d v="2018-06-24T00:00:00"/>
    <d v="2018-06-26T00:00:00"/>
    <x v="0"/>
    <x v="4"/>
    <x v="3"/>
    <s v="Kean Thornton"/>
    <s v="Home Office"/>
    <s v="San Francisco"/>
    <x v="1"/>
    <n v="94110"/>
    <s v="West"/>
    <s v="OFF-FA-10001332"/>
    <x v="2"/>
    <s v="Fasteners"/>
    <n v="2.88"/>
    <n v="5"/>
    <n v="-2.12"/>
    <n v="-0.318"/>
  </r>
  <r>
    <x v="3442"/>
    <d v="2015-04-11T00:00:00"/>
    <d v="2015-04-13T00:00:00"/>
    <x v="1"/>
    <x v="8"/>
    <x v="3"/>
    <s v="Jay Kimmel"/>
    <s v="Home Office"/>
    <s v="Miami"/>
    <x v="8"/>
    <n v="33180"/>
    <s v="South"/>
    <s v="OFF-FA-10001332"/>
    <x v="2"/>
    <s v="Fasteners"/>
    <n v="6.9119999999999999"/>
    <n v="5"/>
    <n v="1.9119999999999999"/>
    <n v="0.2868"/>
  </r>
  <r>
    <x v="731"/>
    <d v="2016-07-16T00:00:00"/>
    <d v="2016-07-20T00:00:00"/>
    <x v="2"/>
    <x v="10"/>
    <x v="2"/>
    <s v="Michael Granlund"/>
    <s v="Home Office"/>
    <s v="Baltimore"/>
    <x v="14"/>
    <n v="21215"/>
    <s v="East"/>
    <s v="OFF-FA-10001332"/>
    <x v="2"/>
    <s v="Fasteners"/>
    <n v="11.52"/>
    <n v="11.52"/>
    <n v="0"/>
    <n v="0"/>
  </r>
  <r>
    <x v="1661"/>
    <d v="2018-12-14T00:00:00"/>
    <d v="2018-12-18T00:00:00"/>
    <x v="0"/>
    <x v="3"/>
    <x v="2"/>
    <s v="Ben Ferrer"/>
    <s v="Home Office"/>
    <s v="Lawrence"/>
    <x v="26"/>
    <n v="1841"/>
    <s v="East"/>
    <s v="OFF-FA-10001332"/>
    <x v="2"/>
    <s v="Fasteners"/>
    <n v="17.28"/>
    <n v="18"/>
    <n v="-0.71999999999999886"/>
    <n v="-0.10799999999999983"/>
  </r>
  <r>
    <x v="3443"/>
    <d v="2017-03-03T00:00:00"/>
    <d v="2017-03-08T00:00:00"/>
    <x v="3"/>
    <x v="5"/>
    <x v="2"/>
    <s v="Alex Avila"/>
    <s v="Home Office"/>
    <s v="Round Rock"/>
    <x v="13"/>
    <n v="78664"/>
    <s v="Central"/>
    <s v="OFF-FA-10001332"/>
    <x v="2"/>
    <s v="Fasteners"/>
    <n v="2.3039999999999998"/>
    <n v="5"/>
    <n v="-2.6960000000000002"/>
    <n v="-0.40440000000000004"/>
  </r>
  <r>
    <x v="1405"/>
    <d v="2015-09-29T00:00:00"/>
    <d v="2015-10-03T00:00:00"/>
    <x v="1"/>
    <x v="0"/>
    <x v="2"/>
    <s v="Arthur Prichep"/>
    <s v="Home Office"/>
    <s v="Los Angeles"/>
    <x v="1"/>
    <n v="90045"/>
    <s v="West"/>
    <s v="OFF-FA-10001561"/>
    <x v="2"/>
    <s v="Fasteners"/>
    <n v="8.7200000000000006"/>
    <n v="50"/>
    <n v="-41.28"/>
    <n v="-6.1920000000000002"/>
  </r>
  <r>
    <x v="3444"/>
    <d v="2016-03-19T00:00:00"/>
    <d v="2016-03-20T00:00:00"/>
    <x v="2"/>
    <x v="5"/>
    <x v="0"/>
    <s v="Guy Armstrong"/>
    <s v="Home Office"/>
    <s v="Lancaster"/>
    <x v="1"/>
    <n v="93534"/>
    <s v="West"/>
    <s v="OFF-FA-10001561"/>
    <x v="2"/>
    <s v="Fasteners"/>
    <n v="10.9"/>
    <n v="18"/>
    <n v="-7.1"/>
    <n v="-1.0649999999999999"/>
  </r>
  <r>
    <x v="1942"/>
    <d v="2017-11-03T00:00:00"/>
    <d v="2017-11-08T00:00:00"/>
    <x v="3"/>
    <x v="1"/>
    <x v="2"/>
    <s v="Xylona Preis"/>
    <s v="Home Office"/>
    <s v="Los Angeles"/>
    <x v="1"/>
    <n v="90049"/>
    <s v="West"/>
    <s v="OFF-FA-10001561"/>
    <x v="2"/>
    <s v="Fasteners"/>
    <n v="15.26"/>
    <n v="18"/>
    <n v="-2.74"/>
    <n v="-0.41100000000000003"/>
  </r>
  <r>
    <x v="608"/>
    <d v="2018-04-17T00:00:00"/>
    <d v="2018-04-22T00:00:00"/>
    <x v="0"/>
    <x v="8"/>
    <x v="2"/>
    <s v="Pamela Stobb"/>
    <s v="Home Office"/>
    <s v="Los Angeles"/>
    <x v="1"/>
    <n v="90008"/>
    <s v="West"/>
    <s v="OFF-FA-10001561"/>
    <x v="2"/>
    <s v="Fasteners"/>
    <n v="10.9"/>
    <n v="18"/>
    <n v="-7.1"/>
    <n v="-1.0649999999999999"/>
  </r>
  <r>
    <x v="1360"/>
    <d v="2015-03-11T00:00:00"/>
    <d v="2015-03-16T00:00:00"/>
    <x v="1"/>
    <x v="5"/>
    <x v="3"/>
    <s v="Chloris Kastensmidt"/>
    <s v="Home Office"/>
    <s v="Columbus"/>
    <x v="22"/>
    <n v="43229"/>
    <s v="East"/>
    <s v="OFF-FA-10001561"/>
    <x v="2"/>
    <s v="Fasteners"/>
    <n v="10.464"/>
    <n v="10.464"/>
    <n v="0"/>
    <n v="0"/>
  </r>
  <r>
    <x v="3445"/>
    <d v="2018-12-11T00:00:00"/>
    <d v="2018-12-13T00:00:00"/>
    <x v="0"/>
    <x v="3"/>
    <x v="0"/>
    <s v="Nona Balk"/>
    <s v="Home Office"/>
    <s v="Paterson"/>
    <x v="15"/>
    <n v="7501"/>
    <s v="East"/>
    <s v="OFF-FA-10001561"/>
    <x v="2"/>
    <s v="Fasteners"/>
    <n v="6.54"/>
    <n v="5"/>
    <n v="1.54"/>
    <n v="0.23099999999999998"/>
  </r>
  <r>
    <x v="441"/>
    <d v="2015-07-12T00:00:00"/>
    <d v="2015-07-16T00:00:00"/>
    <x v="1"/>
    <x v="10"/>
    <x v="2"/>
    <s v="Paul Van Hugh"/>
    <s v="Home Office"/>
    <s v="League City"/>
    <x v="13"/>
    <n v="77573"/>
    <s v="Central"/>
    <s v="OFF-FA-10001561"/>
    <x v="2"/>
    <s v="Fasteners"/>
    <n v="3.488"/>
    <n v="5"/>
    <n v="-1.512"/>
    <n v="-0.2268"/>
  </r>
  <r>
    <x v="3446"/>
    <d v="2016-12-31T00:00:00"/>
    <d v="2017-01-04T00:00:00"/>
    <x v="2"/>
    <x v="3"/>
    <x v="2"/>
    <s v="Barry Gonzalez"/>
    <s v="Home Office"/>
    <s v="Austin"/>
    <x v="13"/>
    <n v="78745"/>
    <s v="Central"/>
    <s v="OFF-FA-10001561"/>
    <x v="2"/>
    <s v="Fasteners"/>
    <n v="3.488"/>
    <n v="5"/>
    <n v="-1.512"/>
    <n v="-0.2268"/>
  </r>
  <r>
    <x v="3447"/>
    <d v="2017-11-24T00:00:00"/>
    <d v="2017-12-01T00:00:00"/>
    <x v="3"/>
    <x v="1"/>
    <x v="2"/>
    <s v="Matthew Grinstein"/>
    <s v="Home Office"/>
    <s v="Philadelphia"/>
    <x v="12"/>
    <n v="19143"/>
    <s v="East"/>
    <s v="OFF-FA-10001754"/>
    <x v="1"/>
    <s v="Fasteners"/>
    <n v="4.4160000000000004"/>
    <n v="5"/>
    <n v="-0.58399999999999963"/>
    <n v="-8.7599999999999942E-2"/>
  </r>
  <r>
    <x v="3448"/>
    <d v="2017-12-16T00:00:00"/>
    <d v="2017-12-19T00:00:00"/>
    <x v="3"/>
    <x v="3"/>
    <x v="0"/>
    <s v="Keith Dawkins"/>
    <s v="Home Office"/>
    <s v="New York City"/>
    <x v="5"/>
    <n v="10009"/>
    <s v="East"/>
    <s v="OFF-FA-10001754"/>
    <x v="1"/>
    <s v="Fasteners"/>
    <n v="3.68"/>
    <n v="5"/>
    <n v="-1.3199999999999998"/>
    <n v="-0.19799999999999998"/>
  </r>
  <r>
    <x v="3449"/>
    <d v="2015-02-02T00:00:00"/>
    <d v="2015-02-06T00:00:00"/>
    <x v="1"/>
    <x v="11"/>
    <x v="2"/>
    <s v="Cynthia Delaney"/>
    <s v="Home Office"/>
    <s v="San Diego"/>
    <x v="1"/>
    <n v="92037"/>
    <s v="West"/>
    <s v="OFF-FA-10001843"/>
    <x v="2"/>
    <s v="Fasteners"/>
    <n v="12.35"/>
    <n v="50"/>
    <n v="-37.65"/>
    <n v="-5.6475"/>
  </r>
  <r>
    <x v="3450"/>
    <d v="2018-09-04T00:00:00"/>
    <d v="2018-09-06T00:00:00"/>
    <x v="0"/>
    <x v="0"/>
    <x v="3"/>
    <s v="Vivian Mathis"/>
    <s v="Home Office"/>
    <s v="Nashua"/>
    <x v="43"/>
    <n v="3060"/>
    <s v="East"/>
    <s v="OFF-FA-10001843"/>
    <x v="2"/>
    <s v="Fasteners"/>
    <n v="14.82"/>
    <n v="18"/>
    <n v="-3.1799999999999997"/>
    <n v="-0.47699999999999992"/>
  </r>
  <r>
    <x v="3451"/>
    <d v="2017-09-05T00:00:00"/>
    <d v="2017-09-07T00:00:00"/>
    <x v="3"/>
    <x v="0"/>
    <x v="3"/>
    <s v="Don Miller"/>
    <s v="Home Office"/>
    <s v="Houston"/>
    <x v="13"/>
    <n v="77070"/>
    <s v="Central"/>
    <s v="OFF-FA-10001843"/>
    <x v="2"/>
    <s v="Fasteners"/>
    <n v="15.808"/>
    <n v="18"/>
    <n v="-2.1920000000000002"/>
    <n v="-0.32880000000000004"/>
  </r>
  <r>
    <x v="2099"/>
    <d v="2018-05-20T00:00:00"/>
    <d v="2018-05-22T00:00:00"/>
    <x v="0"/>
    <x v="2"/>
    <x v="3"/>
    <s v="Nat Carroll"/>
    <s v="Home Office"/>
    <s v="Fargo"/>
    <x v="48"/>
    <n v="58103"/>
    <s v="Central"/>
    <s v="OFF-FA-10001843"/>
    <x v="2"/>
    <s v="Fasteners"/>
    <n v="7.41"/>
    <n v="5"/>
    <n v="2.41"/>
    <n v="0.36149999999999999"/>
  </r>
  <r>
    <x v="3452"/>
    <d v="2015-04-08T00:00:00"/>
    <d v="2015-04-13T00:00:00"/>
    <x v="1"/>
    <x v="8"/>
    <x v="2"/>
    <s v="Pauline Chand"/>
    <s v="Home Office"/>
    <s v="Chandler"/>
    <x v="18"/>
    <n v="85224"/>
    <s v="West"/>
    <s v="OFF-FA-10001883"/>
    <x v="2"/>
    <s v="Fasteners"/>
    <n v="49.792000000000002"/>
    <n v="100"/>
    <n v="-50.207999999999998"/>
    <n v="-7.5311999999999992"/>
  </r>
  <r>
    <x v="3453"/>
    <d v="2017-10-07T00:00:00"/>
    <d v="2017-10-11T00:00:00"/>
    <x v="3"/>
    <x v="9"/>
    <x v="2"/>
    <s v="Mick Crebagga"/>
    <s v="Corporate"/>
    <s v="Marysville"/>
    <x v="6"/>
    <n v="98270"/>
    <s v="West"/>
    <s v="OFF-FA-10001883"/>
    <x v="2"/>
    <s v="Fasteners"/>
    <n v="93.36"/>
    <n v="93.36"/>
    <n v="0"/>
    <n v="0"/>
  </r>
  <r>
    <x v="664"/>
    <d v="2015-01-06T00:00:00"/>
    <d v="2015-01-10T00:00:00"/>
    <x v="1"/>
    <x v="6"/>
    <x v="2"/>
    <s v="Maria Etezadi"/>
    <s v="Home Office"/>
    <s v="Henderson"/>
    <x v="21"/>
    <n v="42420"/>
    <s v="South"/>
    <s v="OFF-FA-10001883"/>
    <x v="2"/>
    <s v="Fasteners"/>
    <n v="31.12"/>
    <n v="31.12"/>
    <n v="0"/>
    <n v="0"/>
  </r>
  <r>
    <x v="3454"/>
    <d v="2017-08-08T00:00:00"/>
    <d v="2017-08-13T00:00:00"/>
    <x v="3"/>
    <x v="7"/>
    <x v="2"/>
    <s v="Corinna Mitchell"/>
    <s v="Home Office"/>
    <s v="Jackson"/>
    <x v="29"/>
    <n v="39212"/>
    <s v="South"/>
    <s v="OFF-FA-10001883"/>
    <x v="1"/>
    <s v="Fasteners"/>
    <n v="23.34"/>
    <n v="18"/>
    <n v="5.34"/>
    <n v="0.80099999999999993"/>
  </r>
  <r>
    <x v="2333"/>
    <d v="2015-12-05T00:00:00"/>
    <d v="2015-12-10T00:00:00"/>
    <x v="1"/>
    <x v="3"/>
    <x v="2"/>
    <s v="Rob Lucas"/>
    <s v="Home Office"/>
    <s v="Los Angeles"/>
    <x v="1"/>
    <n v="90045"/>
    <s v="West"/>
    <s v="OFF-FA-10002280"/>
    <x v="2"/>
    <s v="Fasteners"/>
    <n v="15"/>
    <n v="18"/>
    <n v="-3"/>
    <n v="-0.44999999999999996"/>
  </r>
  <r>
    <x v="3455"/>
    <d v="2016-11-08T00:00:00"/>
    <d v="2016-11-10T00:00:00"/>
    <x v="2"/>
    <x v="1"/>
    <x v="3"/>
    <s v="Maria Zettner"/>
    <s v="Home Office"/>
    <s v="San Diego"/>
    <x v="1"/>
    <n v="92024"/>
    <s v="West"/>
    <s v="OFF-FA-10002280"/>
    <x v="2"/>
    <s v="Fasteners"/>
    <n v="5"/>
    <n v="5"/>
    <n v="0"/>
    <n v="0"/>
  </r>
  <r>
    <x v="530"/>
    <d v="2018-09-29T00:00:00"/>
    <d v="2018-10-02T00:00:00"/>
    <x v="0"/>
    <x v="0"/>
    <x v="0"/>
    <s v="Patrick Gardner"/>
    <s v="Home Office"/>
    <s v="Bakersfield"/>
    <x v="1"/>
    <n v="93309"/>
    <s v="West"/>
    <s v="OFF-FA-10002280"/>
    <x v="2"/>
    <s v="Fasteners"/>
    <n v="35"/>
    <n v="35"/>
    <n v="0"/>
    <n v="0"/>
  </r>
  <r>
    <x v="3456"/>
    <d v="2015-09-08T00:00:00"/>
    <d v="2015-09-13T00:00:00"/>
    <x v="1"/>
    <x v="0"/>
    <x v="2"/>
    <s v="Ted Trevino"/>
    <s v="Home Office"/>
    <s v="Chesapeake"/>
    <x v="17"/>
    <n v="23320"/>
    <s v="South"/>
    <s v="OFF-FA-10002280"/>
    <x v="2"/>
    <s v="Fasteners"/>
    <n v="45"/>
    <n v="45"/>
    <n v="0"/>
    <n v="0"/>
  </r>
  <r>
    <x v="1247"/>
    <d v="2017-04-08T00:00:00"/>
    <d v="2017-04-15T00:00:00"/>
    <x v="3"/>
    <x v="8"/>
    <x v="2"/>
    <s v="Christine Kargatis"/>
    <s v="Corporate"/>
    <s v="Hot Springs"/>
    <x v="11"/>
    <n v="71901"/>
    <s v="South"/>
    <s v="OFF-FA-10002280"/>
    <x v="2"/>
    <s v="Fasteners"/>
    <n v="30"/>
    <n v="30"/>
    <n v="0"/>
    <n v="0"/>
  </r>
  <r>
    <x v="1203"/>
    <d v="2017-11-03T00:00:00"/>
    <d v="2017-11-08T00:00:00"/>
    <x v="3"/>
    <x v="1"/>
    <x v="3"/>
    <s v="Arthur Prichep"/>
    <s v="Home Office"/>
    <s v="Henderson"/>
    <x v="21"/>
    <n v="42420"/>
    <s v="South"/>
    <s v="OFF-FA-10002280"/>
    <x v="1"/>
    <s v="Fasteners"/>
    <n v="20"/>
    <n v="18"/>
    <n v="2"/>
    <n v="0.3"/>
  </r>
  <r>
    <x v="1409"/>
    <d v="2018-05-03T00:00:00"/>
    <d v="2018-05-08T00:00:00"/>
    <x v="0"/>
    <x v="2"/>
    <x v="2"/>
    <s v="Bill Overfelt"/>
    <s v="Home Office"/>
    <s v="Philadelphia"/>
    <x v="12"/>
    <n v="19134"/>
    <s v="East"/>
    <s v="OFF-FA-10002280"/>
    <x v="2"/>
    <s v="Fasteners"/>
    <n v="8"/>
    <n v="18"/>
    <n v="-10"/>
    <n v="-1.5"/>
  </r>
  <r>
    <x v="3457"/>
    <d v="2016-05-13T00:00:00"/>
    <d v="2016-05-18T00:00:00"/>
    <x v="2"/>
    <x v="2"/>
    <x v="3"/>
    <s v="Ben Ferrer"/>
    <s v="Home Office"/>
    <s v="Chicago"/>
    <x v="0"/>
    <n v="60623"/>
    <s v="Central"/>
    <s v="OFF-FA-10002280"/>
    <x v="2"/>
    <s v="Fasteners"/>
    <n v="16"/>
    <n v="18"/>
    <n v="-2"/>
    <n v="-0.3"/>
  </r>
  <r>
    <x v="3397"/>
    <d v="2018-08-21T00:00:00"/>
    <d v="2018-08-28T00:00:00"/>
    <x v="0"/>
    <x v="7"/>
    <x v="2"/>
    <s v="Greg Tran"/>
    <s v="Home Office"/>
    <s v="Lakeville"/>
    <x v="37"/>
    <n v="55044"/>
    <s v="Central"/>
    <s v="OFF-FA-10002280"/>
    <x v="2"/>
    <s v="Fasteners"/>
    <n v="35"/>
    <n v="35"/>
    <n v="0"/>
    <n v="0"/>
  </r>
  <r>
    <x v="1958"/>
    <d v="2018-09-02T00:00:00"/>
    <d v="2018-09-08T00:00:00"/>
    <x v="0"/>
    <x v="0"/>
    <x v="2"/>
    <s v="Jill Stevenson"/>
    <s v="Home Office"/>
    <s v="Chicago"/>
    <x v="0"/>
    <n v="60653"/>
    <s v="Central"/>
    <s v="OFF-FA-10002280"/>
    <x v="2"/>
    <s v="Fasteners"/>
    <n v="16"/>
    <n v="18"/>
    <n v="-2"/>
    <n v="-0.3"/>
  </r>
  <r>
    <x v="3458"/>
    <d v="2018-04-24T00:00:00"/>
    <d v="2018-04-28T00:00:00"/>
    <x v="0"/>
    <x v="8"/>
    <x v="2"/>
    <s v="Michael Granlund"/>
    <s v="Home Office"/>
    <s v="Santa Barbara"/>
    <x v="1"/>
    <n v="93101"/>
    <s v="West"/>
    <s v="OFF-FA-10002676"/>
    <x v="2"/>
    <s v="Fasteners"/>
    <n v="1.81"/>
    <n v="5"/>
    <n v="-3.19"/>
    <n v="-0.47849999999999998"/>
  </r>
  <r>
    <x v="2647"/>
    <d v="2015-08-17T00:00:00"/>
    <d v="2015-08-21T00:00:00"/>
    <x v="1"/>
    <x v="7"/>
    <x v="2"/>
    <s v="Don Jones"/>
    <s v="Home Office"/>
    <s v="Little Rock"/>
    <x v="11"/>
    <n v="72209"/>
    <s v="South"/>
    <s v="OFF-FA-10002676"/>
    <x v="2"/>
    <s v="Fasteners"/>
    <n v="12.67"/>
    <n v="100"/>
    <n v="-87.33"/>
    <n v="-13.099499999999999"/>
  </r>
  <r>
    <x v="909"/>
    <d v="2015-10-03T00:00:00"/>
    <d v="2015-10-07T00:00:00"/>
    <x v="1"/>
    <x v="9"/>
    <x v="2"/>
    <s v="Russell D'Ascenzo"/>
    <s v="Home Office"/>
    <s v="Dallas"/>
    <x v="13"/>
    <n v="75217"/>
    <s v="Central"/>
    <s v="OFF-FA-10002676"/>
    <x v="2"/>
    <s v="Fasteners"/>
    <n v="4.3440000000000003"/>
    <n v="5"/>
    <n v="-0.65599999999999969"/>
    <n v="-9.8399999999999946E-2"/>
  </r>
  <r>
    <x v="3288"/>
    <d v="2017-09-02T00:00:00"/>
    <d v="2017-09-02T00:00:00"/>
    <x v="3"/>
    <x v="0"/>
    <x v="1"/>
    <s v="Sonia Sunley"/>
    <s v="Home Office"/>
    <s v="Madison"/>
    <x v="16"/>
    <n v="53711"/>
    <s v="Central"/>
    <s v="OFF-FA-10002676"/>
    <x v="2"/>
    <s v="Fasteners"/>
    <n v="1.81"/>
    <n v="5"/>
    <n v="-3.19"/>
    <n v="-0.47849999999999998"/>
  </r>
  <r>
    <x v="2378"/>
    <d v="2017-11-24T00:00:00"/>
    <d v="2017-11-26T00:00:00"/>
    <x v="3"/>
    <x v="1"/>
    <x v="3"/>
    <s v="Neola Schneider"/>
    <s v="Home Office"/>
    <s v="Dallas"/>
    <x v="13"/>
    <n v="75217"/>
    <s v="Central"/>
    <s v="OFF-FA-10002676"/>
    <x v="1"/>
    <s v="Fasteners"/>
    <n v="4.3440000000000003"/>
    <n v="5"/>
    <n v="-0.65599999999999969"/>
    <n v="-9.8399999999999946E-2"/>
  </r>
  <r>
    <x v="1392"/>
    <d v="2016-11-08T00:00:00"/>
    <d v="2016-11-14T00:00:00"/>
    <x v="2"/>
    <x v="1"/>
    <x v="2"/>
    <s v="Sanjit Chand"/>
    <s v="Home Office"/>
    <s v="West Jordan"/>
    <x v="28"/>
    <n v="84084"/>
    <s v="West"/>
    <s v="OFF-FA-10002701"/>
    <x v="2"/>
    <s v="Fasteners"/>
    <n v="5.04"/>
    <n v="5"/>
    <n v="4.0000000000000036E-2"/>
    <n v="6.0000000000000053E-3"/>
  </r>
  <r>
    <x v="3459"/>
    <d v="2018-02-23T00:00:00"/>
    <d v="2018-03-02T00:00:00"/>
    <x v="0"/>
    <x v="11"/>
    <x v="2"/>
    <s v="Ann Chong"/>
    <s v="Home Office"/>
    <s v="Seattle"/>
    <x v="6"/>
    <n v="98115"/>
    <s v="West"/>
    <s v="OFF-FA-10002701"/>
    <x v="2"/>
    <s v="Fasteners"/>
    <n v="8.4"/>
    <n v="18"/>
    <n v="-9.6"/>
    <n v="-1.44"/>
  </r>
  <r>
    <x v="757"/>
    <d v="2016-09-21T00:00:00"/>
    <d v="2016-09-23T00:00:00"/>
    <x v="2"/>
    <x v="0"/>
    <x v="0"/>
    <s v="Cynthia Delaney"/>
    <s v="Home Office"/>
    <s v="Los Angeles"/>
    <x v="1"/>
    <n v="90036"/>
    <s v="West"/>
    <s v="OFF-FA-10002763"/>
    <x v="2"/>
    <s v="Fasteners"/>
    <n v="7.9"/>
    <n v="18"/>
    <n v="-10.1"/>
    <n v="-1.5149999999999999"/>
  </r>
  <r>
    <x v="3460"/>
    <d v="2015-10-24T00:00:00"/>
    <d v="2015-10-24T00:00:00"/>
    <x v="1"/>
    <x v="9"/>
    <x v="1"/>
    <s v="Arthur Prichep"/>
    <s v="Home Office"/>
    <s v="Rock Hill"/>
    <x v="34"/>
    <n v="29730"/>
    <s v="South"/>
    <s v="OFF-FA-10002763"/>
    <x v="2"/>
    <s v="Fasteners"/>
    <n v="11.85"/>
    <n v="11.85"/>
    <n v="0"/>
    <n v="0"/>
  </r>
  <r>
    <x v="1205"/>
    <d v="2016-07-09T00:00:00"/>
    <d v="2016-07-14T00:00:00"/>
    <x v="2"/>
    <x v="10"/>
    <x v="2"/>
    <s v="Brian Thompson"/>
    <s v="Home Office"/>
    <s v="Clinton"/>
    <x v="14"/>
    <n v="20735"/>
    <s v="East"/>
    <s v="OFF-FA-10002763"/>
    <x v="2"/>
    <s v="Fasteners"/>
    <n v="15.8"/>
    <n v="18"/>
    <n v="-2.1999999999999993"/>
    <n v="-0.3299999999999999"/>
  </r>
  <r>
    <x v="1103"/>
    <d v="2017-11-23T00:00:00"/>
    <d v="2017-11-23T00:00:00"/>
    <x v="3"/>
    <x v="1"/>
    <x v="1"/>
    <s v="Luke Schmidt"/>
    <s v="Home Office"/>
    <s v="Philadelphia"/>
    <x v="12"/>
    <n v="19140"/>
    <s v="East"/>
    <s v="OFF-FA-10002763"/>
    <x v="2"/>
    <s v="Fasteners"/>
    <n v="15.8"/>
    <n v="18"/>
    <n v="-2.1999999999999993"/>
    <n v="-0.3299999999999999"/>
  </r>
  <r>
    <x v="1901"/>
    <d v="2017-09-05T00:00:00"/>
    <d v="2017-09-10T00:00:00"/>
    <x v="3"/>
    <x v="0"/>
    <x v="2"/>
    <s v="Gary Hansen"/>
    <s v="Corporate"/>
    <s v="Houston"/>
    <x v="13"/>
    <n v="77070"/>
    <s v="Central"/>
    <s v="OFF-FA-10002763"/>
    <x v="2"/>
    <s v="Fasteners"/>
    <n v="28.44"/>
    <n v="28.44"/>
    <n v="0"/>
    <n v="0"/>
  </r>
  <r>
    <x v="2683"/>
    <d v="2018-03-05T00:00:00"/>
    <d v="2018-03-05T00:00:00"/>
    <x v="0"/>
    <x v="5"/>
    <x v="1"/>
    <s v="Julia Dunbar"/>
    <s v="Home Office"/>
    <s v="Rochester"/>
    <x v="37"/>
    <n v="55901"/>
    <s v="Central"/>
    <s v="OFF-FA-10002763"/>
    <x v="2"/>
    <s v="Fasteners"/>
    <n v="7.9"/>
    <n v="18"/>
    <n v="-10.1"/>
    <n v="-1.5149999999999999"/>
  </r>
  <r>
    <x v="3461"/>
    <d v="2018-10-02T00:00:00"/>
    <d v="2018-10-07T00:00:00"/>
    <x v="0"/>
    <x v="9"/>
    <x v="2"/>
    <s v="Frank Gastineau"/>
    <s v="Home Office"/>
    <s v="Seattle"/>
    <x v="6"/>
    <n v="98105"/>
    <s v="West"/>
    <s v="OFF-FA-10002780"/>
    <x v="2"/>
    <s v="Fasteners"/>
    <n v="8.94"/>
    <n v="18"/>
    <n v="-9.06"/>
    <n v="-1.359"/>
  </r>
  <r>
    <x v="346"/>
    <d v="2018-10-05T00:00:00"/>
    <d v="2018-10-10T00:00:00"/>
    <x v="0"/>
    <x v="9"/>
    <x v="2"/>
    <s v="Greg Guthrie"/>
    <s v="Home Office"/>
    <s v="Chico"/>
    <x v="1"/>
    <n v="95928"/>
    <s v="West"/>
    <s v="OFF-FA-10002780"/>
    <x v="2"/>
    <s v="Fasteners"/>
    <n v="14.9"/>
    <n v="18"/>
    <n v="-3.0999999999999996"/>
    <n v="-0.46499999999999991"/>
  </r>
  <r>
    <x v="2039"/>
    <d v="2015-04-13T00:00:00"/>
    <d v="2015-04-17T00:00:00"/>
    <x v="1"/>
    <x v="8"/>
    <x v="3"/>
    <s v="Jonathan Doherty"/>
    <s v="Home Office"/>
    <s v="Philadelphia"/>
    <x v="12"/>
    <n v="19140"/>
    <s v="East"/>
    <s v="OFF-FA-10002780"/>
    <x v="2"/>
    <s v="Fasteners"/>
    <n v="30.992000000000001"/>
    <n v="30.992000000000001"/>
    <n v="0"/>
    <n v="0"/>
  </r>
  <r>
    <x v="3462"/>
    <d v="2017-09-01T00:00:00"/>
    <d v="2017-09-05T00:00:00"/>
    <x v="3"/>
    <x v="0"/>
    <x v="2"/>
    <s v="Dean Katz"/>
    <s v="Home Office"/>
    <s v="Philadelphia"/>
    <x v="12"/>
    <n v="19140"/>
    <s v="East"/>
    <s v="OFF-FA-10002780"/>
    <x v="1"/>
    <s v="Fasteners"/>
    <n v="16.687999999999999"/>
    <n v="18"/>
    <n v="-1.3120000000000012"/>
    <n v="-0.19680000000000017"/>
  </r>
  <r>
    <x v="3463"/>
    <d v="2018-02-02T00:00:00"/>
    <d v="2018-02-05T00:00:00"/>
    <x v="0"/>
    <x v="11"/>
    <x v="0"/>
    <s v="Dorothy Wardle"/>
    <s v="Home Office"/>
    <s v="Columbus"/>
    <x v="22"/>
    <n v="43229"/>
    <s v="East"/>
    <s v="OFF-FA-10002780"/>
    <x v="2"/>
    <s v="Fasteners"/>
    <n v="21.456"/>
    <n v="18"/>
    <n v="3.4559999999999995"/>
    <n v="0.51839999999999986"/>
  </r>
  <r>
    <x v="3222"/>
    <d v="2015-05-13T00:00:00"/>
    <d v="2015-05-15T00:00:00"/>
    <x v="1"/>
    <x v="2"/>
    <x v="0"/>
    <s v="Erica Hernandez"/>
    <s v="Home Office"/>
    <s v="Hialeah"/>
    <x v="8"/>
    <n v="33012"/>
    <s v="South"/>
    <s v="OFF-FA-10002815"/>
    <x v="2"/>
    <s v="Fasteners"/>
    <n v="7.1040000000000001"/>
    <n v="5"/>
    <n v="2.1040000000000001"/>
    <n v="0.31559999999999999"/>
  </r>
  <r>
    <x v="3464"/>
    <d v="2016-12-26T00:00:00"/>
    <d v="2017-01-02T00:00:00"/>
    <x v="2"/>
    <x v="3"/>
    <x v="2"/>
    <s v="Brian Dahlen"/>
    <s v="Home Office"/>
    <s v="Lawrence"/>
    <x v="26"/>
    <n v="1841"/>
    <s v="East"/>
    <s v="OFF-FA-10002815"/>
    <x v="2"/>
    <s v="Fasteners"/>
    <n v="22.2"/>
    <n v="18"/>
    <n v="4.1999999999999993"/>
    <n v="0.62999999999999989"/>
  </r>
  <r>
    <x v="3465"/>
    <d v="2015-06-30T00:00:00"/>
    <d v="2015-07-04T00:00:00"/>
    <x v="1"/>
    <x v="4"/>
    <x v="2"/>
    <s v="Michael Stewart"/>
    <s v="Home Office"/>
    <s v="Houston"/>
    <x v="13"/>
    <n v="77095"/>
    <s v="Central"/>
    <s v="OFF-FA-10002815"/>
    <x v="2"/>
    <s v="Fasteners"/>
    <n v="21.312000000000001"/>
    <n v="18"/>
    <n v="3.3120000000000012"/>
    <n v="0.49680000000000013"/>
  </r>
  <r>
    <x v="629"/>
    <d v="2015-10-31T00:00:00"/>
    <d v="2015-11-04T00:00:00"/>
    <x v="1"/>
    <x v="9"/>
    <x v="2"/>
    <s v="Greg Guthrie"/>
    <s v="Home Office"/>
    <s v="Los Angeles"/>
    <x v="1"/>
    <n v="90049"/>
    <s v="West"/>
    <s v="OFF-FA-10002975"/>
    <x v="2"/>
    <s v="Fasteners"/>
    <n v="11.34"/>
    <n v="18"/>
    <n v="-6.66"/>
    <n v="-0.999"/>
  </r>
  <r>
    <x v="432"/>
    <d v="2017-09-12T00:00:00"/>
    <d v="2017-09-17T00:00:00"/>
    <x v="3"/>
    <x v="0"/>
    <x v="2"/>
    <s v="Anthony Johnson"/>
    <s v="Home Office"/>
    <s v="Springfield"/>
    <x v="17"/>
    <n v="22153"/>
    <s v="South"/>
    <s v="OFF-FA-10002975"/>
    <x v="2"/>
    <s v="Fasteners"/>
    <n v="11.34"/>
    <n v="18"/>
    <n v="-6.66"/>
    <n v="-0.999"/>
  </r>
  <r>
    <x v="1620"/>
    <d v="2018-12-25T00:00:00"/>
    <d v="2018-12-30T00:00:00"/>
    <x v="0"/>
    <x v="3"/>
    <x v="2"/>
    <s v="Susan Vittorini"/>
    <s v="Home Office"/>
    <s v="Fairfield"/>
    <x v="22"/>
    <n v="45014"/>
    <s v="East"/>
    <s v="OFF-FA-10002975"/>
    <x v="2"/>
    <s v="Fasteners"/>
    <n v="39.311999999999998"/>
    <n v="39.311999999999998"/>
    <n v="0"/>
    <n v="0"/>
  </r>
  <r>
    <x v="2388"/>
    <d v="2018-01-22T00:00:00"/>
    <d v="2018-01-25T00:00:00"/>
    <x v="0"/>
    <x v="6"/>
    <x v="3"/>
    <s v="Edward Hooks"/>
    <s v="Home Office"/>
    <s v="Chicago"/>
    <x v="0"/>
    <n v="60623"/>
    <s v="Central"/>
    <s v="OFF-FA-10002975"/>
    <x v="2"/>
    <s v="Fasteners"/>
    <n v="15.12"/>
    <n v="18"/>
    <n v="-2.8800000000000008"/>
    <n v="-0.43200000000000011"/>
  </r>
  <r>
    <x v="3466"/>
    <d v="2017-08-26T00:00:00"/>
    <d v="2017-08-27T00:00:00"/>
    <x v="3"/>
    <x v="7"/>
    <x v="0"/>
    <s v="Roland Fjeld"/>
    <s v="Corporate"/>
    <s v="San Jose"/>
    <x v="1"/>
    <n v="95123"/>
    <s v="West"/>
    <s v="OFF-FA-10002983"/>
    <x v="2"/>
    <s v="Fasteners"/>
    <n v="10.23"/>
    <n v="10.23"/>
    <n v="0"/>
    <n v="0"/>
  </r>
  <r>
    <x v="3467"/>
    <d v="2017-10-23T00:00:00"/>
    <d v="2017-10-28T00:00:00"/>
    <x v="3"/>
    <x v="9"/>
    <x v="2"/>
    <s v="Alejandro Ballentine"/>
    <s v="Home Office"/>
    <s v="Seattle"/>
    <x v="6"/>
    <n v="98103"/>
    <s v="West"/>
    <s v="OFF-FA-10002983"/>
    <x v="1"/>
    <s v="Fasteners"/>
    <n v="17.05"/>
    <n v="18"/>
    <n v="-0.94999999999999929"/>
    <n v="-0.14249999999999988"/>
  </r>
  <r>
    <x v="215"/>
    <d v="2017-11-20T00:00:00"/>
    <d v="2017-11-24T00:00:00"/>
    <x v="3"/>
    <x v="1"/>
    <x v="3"/>
    <s v="Nick Zandusky"/>
    <s v="Home Office"/>
    <s v="Columbus"/>
    <x v="22"/>
    <n v="43229"/>
    <s v="East"/>
    <s v="OFF-FA-10002983"/>
    <x v="1"/>
    <s v="Fasteners"/>
    <n v="19.096"/>
    <n v="18"/>
    <n v="1.0960000000000001"/>
    <n v="0.16440000000000002"/>
  </r>
  <r>
    <x v="2020"/>
    <d v="2015-09-08T00:00:00"/>
    <d v="2015-09-14T00:00:00"/>
    <x v="1"/>
    <x v="0"/>
    <x v="2"/>
    <s v="Dennis Pardue"/>
    <s v="Home Office"/>
    <s v="San Francisco"/>
    <x v="1"/>
    <n v="94110"/>
    <s v="West"/>
    <s v="OFF-FA-10002988"/>
    <x v="2"/>
    <s v="Fasteners"/>
    <n v="4.0199999999999996"/>
    <n v="5"/>
    <n v="-0.98000000000000043"/>
    <n v="-0.14700000000000005"/>
  </r>
  <r>
    <x v="1020"/>
    <d v="2017-10-13T00:00:00"/>
    <d v="2017-10-19T00:00:00"/>
    <x v="3"/>
    <x v="9"/>
    <x v="2"/>
    <s v="Lena Creighton"/>
    <s v="Home Office"/>
    <s v="Roseville"/>
    <x v="1"/>
    <n v="95661"/>
    <s v="West"/>
    <s v="OFF-FA-10002988"/>
    <x v="1"/>
    <s v="Fasteners"/>
    <n v="4.0199999999999996"/>
    <n v="5"/>
    <n v="-0.98000000000000043"/>
    <n v="-0.14700000000000005"/>
  </r>
  <r>
    <x v="318"/>
    <d v="2016-05-29T00:00:00"/>
    <d v="2016-05-31T00:00:00"/>
    <x v="2"/>
    <x v="2"/>
    <x v="0"/>
    <s v="Victoria Pisteka"/>
    <s v="Home Office"/>
    <s v="Columbus"/>
    <x v="22"/>
    <n v="43229"/>
    <s v="East"/>
    <s v="OFF-FA-10002988"/>
    <x v="2"/>
    <s v="Fasteners"/>
    <n v="8.0399999999999991"/>
    <n v="18"/>
    <n v="-9.9600000000000009"/>
    <n v="-1.494"/>
  </r>
  <r>
    <x v="3468"/>
    <d v="2017-06-07T00:00:00"/>
    <d v="2017-06-11T00:00:00"/>
    <x v="3"/>
    <x v="4"/>
    <x v="2"/>
    <s v="Roy Skaria"/>
    <s v="Corporate"/>
    <s v="Philadelphia"/>
    <x v="12"/>
    <n v="19120"/>
    <s v="East"/>
    <s v="OFF-FA-10002988"/>
    <x v="2"/>
    <s v="Fasteners"/>
    <n v="9.6479999999999997"/>
    <n v="9.6479999999999997"/>
    <n v="0"/>
    <n v="0"/>
  </r>
  <r>
    <x v="208"/>
    <d v="2017-07-14T00:00:00"/>
    <d v="2017-07-18T00:00:00"/>
    <x v="3"/>
    <x v="10"/>
    <x v="3"/>
    <s v="Steven Ward"/>
    <s v="Corporate"/>
    <s v="New York City"/>
    <x v="5"/>
    <n v="10009"/>
    <s v="East"/>
    <s v="OFF-FA-10002988"/>
    <x v="2"/>
    <s v="Fasteners"/>
    <n v="14.07"/>
    <n v="14.07"/>
    <n v="0"/>
    <n v="0"/>
  </r>
  <r>
    <x v="2005"/>
    <d v="2018-12-18T00:00:00"/>
    <d v="2018-12-23T00:00:00"/>
    <x v="0"/>
    <x v="3"/>
    <x v="2"/>
    <s v="Beth Paige"/>
    <s v="Home Office"/>
    <s v="Columbus"/>
    <x v="22"/>
    <n v="43229"/>
    <s v="East"/>
    <s v="OFF-FA-10002988"/>
    <x v="2"/>
    <s v="Fasteners"/>
    <n v="4.8239999999999998"/>
    <n v="5"/>
    <n v="-0.17600000000000016"/>
    <n v="-2.6400000000000024E-2"/>
  </r>
  <r>
    <x v="3469"/>
    <d v="2018-12-29T00:00:00"/>
    <d v="2018-12-31T00:00:00"/>
    <x v="0"/>
    <x v="3"/>
    <x v="0"/>
    <s v="Michael Chen"/>
    <s v="Home Office"/>
    <s v="New York City"/>
    <x v="5"/>
    <n v="10035"/>
    <s v="East"/>
    <s v="OFF-FA-10002988"/>
    <x v="2"/>
    <s v="Fasteners"/>
    <n v="6.03"/>
    <n v="5"/>
    <n v="1.0300000000000002"/>
    <n v="0.15450000000000003"/>
  </r>
  <r>
    <x v="2145"/>
    <d v="2017-04-15T00:00:00"/>
    <d v="2017-04-19T00:00:00"/>
    <x v="3"/>
    <x v="8"/>
    <x v="2"/>
    <s v="Muhammed Yedwab"/>
    <s v="Home Office"/>
    <s v="Grapevine"/>
    <x v="13"/>
    <n v="76051"/>
    <s v="Central"/>
    <s v="OFF-FA-10002988"/>
    <x v="2"/>
    <s v="Fasteners"/>
    <n v="8.0399999999999991"/>
    <n v="18"/>
    <n v="-9.9600000000000009"/>
    <n v="-1.494"/>
  </r>
  <r>
    <x v="2831"/>
    <d v="2016-09-28T00:00:00"/>
    <d v="2016-10-04T00:00:00"/>
    <x v="2"/>
    <x v="0"/>
    <x v="2"/>
    <s v="Zuschuss Carroll"/>
    <s v="Home Office"/>
    <s v="Aurora"/>
    <x v="7"/>
    <n v="80013"/>
    <s v="West"/>
    <s v="OFF-FA-10003021"/>
    <x v="2"/>
    <s v="Fasteners"/>
    <n v="4.5119999999999996"/>
    <n v="5"/>
    <n v="-0.48800000000000043"/>
    <n v="-7.3200000000000057E-2"/>
  </r>
  <r>
    <x v="2091"/>
    <d v="2015-11-01T00:00:00"/>
    <d v="2015-11-05T00:00:00"/>
    <x v="1"/>
    <x v="1"/>
    <x v="2"/>
    <s v="Ken Heidel"/>
    <s v="Home Office"/>
    <s v="Charlotte"/>
    <x v="9"/>
    <n v="28205"/>
    <s v="South"/>
    <s v="OFF-FA-10003021"/>
    <x v="2"/>
    <s v="Fasteners"/>
    <n v="7.52"/>
    <n v="18"/>
    <n v="-10.48"/>
    <n v="-1.5720000000000001"/>
  </r>
  <r>
    <x v="3470"/>
    <d v="2018-03-26T00:00:00"/>
    <d v="2018-04-02T00:00:00"/>
    <x v="0"/>
    <x v="5"/>
    <x v="2"/>
    <s v="Evan Minnotte"/>
    <s v="Home Office"/>
    <s v="Virginia Beach"/>
    <x v="17"/>
    <n v="23464"/>
    <s v="South"/>
    <s v="OFF-FA-10003021"/>
    <x v="2"/>
    <s v="Fasteners"/>
    <n v="3.76"/>
    <n v="5"/>
    <n v="-1.2400000000000002"/>
    <n v="-0.18600000000000003"/>
  </r>
  <r>
    <x v="3471"/>
    <d v="2015-11-27T00:00:00"/>
    <d v="2015-12-03T00:00:00"/>
    <x v="1"/>
    <x v="1"/>
    <x v="2"/>
    <s v="Maxwell Schwartz"/>
    <s v="Home Office"/>
    <s v="New York City"/>
    <x v="5"/>
    <n v="10035"/>
    <s v="East"/>
    <s v="OFF-FA-10003021"/>
    <x v="2"/>
    <s v="Fasteners"/>
    <n v="3.76"/>
    <n v="5"/>
    <n v="-1.2400000000000002"/>
    <n v="-0.18600000000000003"/>
  </r>
  <r>
    <x v="1324"/>
    <d v="2016-11-28T00:00:00"/>
    <d v="2016-12-02T00:00:00"/>
    <x v="2"/>
    <x v="1"/>
    <x v="2"/>
    <s v="Eugene Barchas"/>
    <s v="Home Office"/>
    <s v="Columbus"/>
    <x v="22"/>
    <n v="43229"/>
    <s v="East"/>
    <s v="OFF-FA-10003021"/>
    <x v="2"/>
    <s v="Fasteners"/>
    <n v="3.008"/>
    <n v="5"/>
    <n v="-1.992"/>
    <n v="-0.29880000000000001"/>
  </r>
  <r>
    <x v="1777"/>
    <d v="2016-08-23T00:00:00"/>
    <d v="2016-08-23T00:00:00"/>
    <x v="2"/>
    <x v="7"/>
    <x v="1"/>
    <s v="Tamara Dahlen"/>
    <s v="Consumer"/>
    <s v="Bolingbrook"/>
    <x v="0"/>
    <n v="60440"/>
    <s v="Central"/>
    <s v="OFF-FA-10003021"/>
    <x v="2"/>
    <s v="Fasteners"/>
    <n v="12.032"/>
    <n v="12.032"/>
    <n v="0"/>
    <n v="0"/>
  </r>
  <r>
    <x v="3472"/>
    <d v="2016-06-23T00:00:00"/>
    <d v="2016-06-28T00:00:00"/>
    <x v="2"/>
    <x v="4"/>
    <x v="2"/>
    <s v="Christine Sundaresam"/>
    <s v="Home Office"/>
    <s v="Long Beach"/>
    <x v="1"/>
    <n v="90805"/>
    <s v="West"/>
    <s v="OFF-FA-10003059"/>
    <x v="2"/>
    <s v="Fasteners"/>
    <n v="5.43"/>
    <n v="5"/>
    <n v="0.42999999999999972"/>
    <n v="6.449999999999996E-2"/>
  </r>
  <r>
    <x v="3473"/>
    <d v="2017-10-30T00:00:00"/>
    <d v="2017-11-04T00:00:00"/>
    <x v="3"/>
    <x v="9"/>
    <x v="2"/>
    <s v="Susan Pistek"/>
    <s v="Home Office"/>
    <s v="San Luis Obispo"/>
    <x v="1"/>
    <n v="93405"/>
    <s v="West"/>
    <s v="OFF-FA-10003059"/>
    <x v="1"/>
    <s v="Fasteners"/>
    <n v="3.62"/>
    <n v="5"/>
    <n v="-1.38"/>
    <n v="-0.20699999999999999"/>
  </r>
  <r>
    <x v="3474"/>
    <d v="2016-09-06T00:00:00"/>
    <d v="2016-09-10T00:00:00"/>
    <x v="2"/>
    <x v="0"/>
    <x v="2"/>
    <s v="Cyma Kinney"/>
    <s v="Home Office"/>
    <s v="Nashville"/>
    <x v="24"/>
    <n v="37211"/>
    <s v="South"/>
    <s v="OFF-FA-10003059"/>
    <x v="2"/>
    <s v="Fasteners"/>
    <n v="7.24"/>
    <n v="5"/>
    <n v="2.2400000000000002"/>
    <n v="0.33600000000000002"/>
  </r>
  <r>
    <x v="3475"/>
    <d v="2018-12-25T00:00:00"/>
    <d v="2018-12-29T00:00:00"/>
    <x v="0"/>
    <x v="3"/>
    <x v="3"/>
    <s v="Mick Hernandez"/>
    <s v="Home Office"/>
    <s v="Huntsville"/>
    <x v="36"/>
    <n v="35810"/>
    <s v="South"/>
    <s v="OFF-FA-10003059"/>
    <x v="2"/>
    <s v="Fasteners"/>
    <n v="3.62"/>
    <n v="100"/>
    <n v="-96.38"/>
    <n v="-14.456999999999999"/>
  </r>
  <r>
    <x v="1888"/>
    <d v="2016-04-16T00:00:00"/>
    <d v="2016-04-21T00:00:00"/>
    <x v="2"/>
    <x v="8"/>
    <x v="2"/>
    <s v="Theresa Swint"/>
    <s v="Home Office"/>
    <s v="Toledo"/>
    <x v="22"/>
    <n v="43615"/>
    <s v="East"/>
    <s v="OFF-FA-10003059"/>
    <x v="2"/>
    <s v="Fasteners"/>
    <n v="1.448"/>
    <n v="0.8"/>
    <n v="0.64799999999999991"/>
    <n v="9.7199999999999981E-2"/>
  </r>
  <r>
    <x v="1663"/>
    <d v="2016-09-07T00:00:00"/>
    <d v="2016-09-12T00:00:00"/>
    <x v="2"/>
    <x v="0"/>
    <x v="2"/>
    <s v="Andy Gerbode"/>
    <s v="Home Office"/>
    <s v="New York City"/>
    <x v="5"/>
    <n v="10011"/>
    <s v="East"/>
    <s v="OFF-FA-10003059"/>
    <x v="2"/>
    <s v="Fasteners"/>
    <n v="7.24"/>
    <n v="5"/>
    <n v="2.2400000000000002"/>
    <n v="0.33600000000000002"/>
  </r>
  <r>
    <x v="2723"/>
    <d v="2015-12-14T00:00:00"/>
    <d v="2015-12-19T00:00:00"/>
    <x v="1"/>
    <x v="3"/>
    <x v="2"/>
    <s v="Joy Daniels"/>
    <s v="Home Office"/>
    <s v="Chicago"/>
    <x v="0"/>
    <n v="60610"/>
    <s v="Central"/>
    <s v="OFF-FA-10003059"/>
    <x v="2"/>
    <s v="Fasteners"/>
    <n v="2.8959999999999999"/>
    <n v="5"/>
    <n v="-2.1040000000000001"/>
    <n v="-0.31559999999999999"/>
  </r>
  <r>
    <x v="3476"/>
    <d v="2018-07-29T00:00:00"/>
    <d v="2018-08-03T00:00:00"/>
    <x v="0"/>
    <x v="10"/>
    <x v="2"/>
    <s v="Laura Armstrong"/>
    <s v="Home Office"/>
    <s v="Austin"/>
    <x v="13"/>
    <n v="78745"/>
    <s v="Central"/>
    <s v="OFF-FA-10003059"/>
    <x v="2"/>
    <s v="Fasteners"/>
    <n v="2.8959999999999999"/>
    <n v="5"/>
    <n v="-2.1040000000000001"/>
    <n v="-0.31559999999999999"/>
  </r>
  <r>
    <x v="1886"/>
    <d v="2017-04-01T00:00:00"/>
    <d v="2017-04-08T00:00:00"/>
    <x v="3"/>
    <x v="8"/>
    <x v="2"/>
    <s v="Barry Blumstein"/>
    <s v="Home Office"/>
    <s v="Sierra Vista"/>
    <x v="18"/>
    <n v="85635"/>
    <s v="West"/>
    <s v="OFF-FA-10003112"/>
    <x v="2"/>
    <s v="Fasteners"/>
    <n v="31.56"/>
    <n v="100"/>
    <n v="-68.44"/>
    <n v="-10.266"/>
  </r>
  <r>
    <x v="3477"/>
    <d v="2018-01-07T00:00:00"/>
    <d v="2018-01-09T00:00:00"/>
    <x v="0"/>
    <x v="6"/>
    <x v="3"/>
    <s v="Jamie Frazer"/>
    <s v="Home Office"/>
    <s v="Long Beach"/>
    <x v="1"/>
    <n v="90805"/>
    <s v="West"/>
    <s v="OFF-FA-10003112"/>
    <x v="2"/>
    <s v="Fasteners"/>
    <n v="7.89"/>
    <n v="18"/>
    <n v="-10.11"/>
    <n v="-1.5165"/>
  </r>
  <r>
    <x v="1092"/>
    <d v="2015-03-18T00:00:00"/>
    <d v="2015-03-23T00:00:00"/>
    <x v="1"/>
    <x v="5"/>
    <x v="2"/>
    <s v="Sean Miller"/>
    <s v="Home Office"/>
    <s v="Jacksonville"/>
    <x v="8"/>
    <n v="32216"/>
    <s v="South"/>
    <s v="OFF-FA-10003112"/>
    <x v="2"/>
    <s v="Fasteners"/>
    <n v="18.936"/>
    <n v="18"/>
    <n v="0.93599999999999994"/>
    <n v="0.1404"/>
  </r>
  <r>
    <x v="3478"/>
    <d v="2016-03-23T00:00:00"/>
    <d v="2016-03-26T00:00:00"/>
    <x v="2"/>
    <x v="5"/>
    <x v="0"/>
    <s v="Sheri Gordon"/>
    <s v="Corporate"/>
    <s v="Florence"/>
    <x v="34"/>
    <n v="29501"/>
    <s v="South"/>
    <s v="OFF-FA-10003112"/>
    <x v="2"/>
    <s v="Fasteners"/>
    <n v="31.56"/>
    <n v="31.56"/>
    <n v="0"/>
    <n v="0"/>
  </r>
  <r>
    <x v="1523"/>
    <d v="2018-10-07T00:00:00"/>
    <d v="2018-10-11T00:00:00"/>
    <x v="0"/>
    <x v="9"/>
    <x v="2"/>
    <s v="Dean percer"/>
    <s v="Home Office"/>
    <s v="Charlotte"/>
    <x v="9"/>
    <n v="28205"/>
    <s v="South"/>
    <s v="OFF-FA-10003112"/>
    <x v="2"/>
    <s v="Fasteners"/>
    <n v="18.936"/>
    <n v="18"/>
    <n v="0.93599999999999994"/>
    <n v="0.1404"/>
  </r>
  <r>
    <x v="3479"/>
    <d v="2015-11-29T00:00:00"/>
    <d v="2015-12-04T00:00:00"/>
    <x v="1"/>
    <x v="1"/>
    <x v="2"/>
    <s v="Bill Stewart"/>
    <s v="Home Office"/>
    <s v="Skokie"/>
    <x v="0"/>
    <n v="60076"/>
    <s v="Central"/>
    <s v="OFF-FA-10003112"/>
    <x v="2"/>
    <s v="Fasteners"/>
    <n v="12.624000000000001"/>
    <n v="12.624000000000001"/>
    <n v="0"/>
    <n v="0"/>
  </r>
  <r>
    <x v="474"/>
    <d v="2017-10-20T00:00:00"/>
    <d v="2017-10-24T00:00:00"/>
    <x v="3"/>
    <x v="9"/>
    <x v="3"/>
    <s v="Chuck Magee"/>
    <s v="Corporate"/>
    <s v="Houston"/>
    <x v="13"/>
    <n v="77095"/>
    <s v="Central"/>
    <s v="OFF-FA-10003112"/>
    <x v="2"/>
    <s v="Fasteners"/>
    <n v="25.248000000000001"/>
    <n v="25.248000000000001"/>
    <n v="0"/>
    <n v="0"/>
  </r>
  <r>
    <x v="3480"/>
    <d v="2016-12-07T00:00:00"/>
    <d v="2016-12-09T00:00:00"/>
    <x v="2"/>
    <x v="3"/>
    <x v="0"/>
    <s v="Jeremy Farry"/>
    <s v="Home Office"/>
    <s v="Seattle"/>
    <x v="6"/>
    <n v="98105"/>
    <s v="West"/>
    <s v="OFF-FA-10003467"/>
    <x v="2"/>
    <s v="Fasteners"/>
    <n v="3.96"/>
    <n v="5"/>
    <n v="-1.04"/>
    <n v="-0.156"/>
  </r>
  <r>
    <x v="735"/>
    <d v="2017-05-26T00:00:00"/>
    <d v="2017-05-31T00:00:00"/>
    <x v="3"/>
    <x v="2"/>
    <x v="2"/>
    <s v="Stewart Visinsky"/>
    <s v="Home Office"/>
    <s v="Santa Ana"/>
    <x v="1"/>
    <n v="92704"/>
    <s v="West"/>
    <s v="OFF-FA-10003467"/>
    <x v="1"/>
    <s v="Fasteners"/>
    <n v="5.94"/>
    <n v="5"/>
    <n v="0.94000000000000039"/>
    <n v="0.14100000000000004"/>
  </r>
  <r>
    <x v="3481"/>
    <d v="2018-12-30T00:00:00"/>
    <d v="2019-01-03T00:00:00"/>
    <x v="0"/>
    <x v="3"/>
    <x v="2"/>
    <s v="Jill Matthias"/>
    <s v="Home Office"/>
    <s v="Loveland"/>
    <x v="7"/>
    <n v="80538"/>
    <s v="West"/>
    <s v="OFF-FA-10003472"/>
    <x v="2"/>
    <s v="Fasteners"/>
    <n v="3.024"/>
    <n v="5"/>
    <n v="-1.976"/>
    <n v="-0.2964"/>
  </r>
  <r>
    <x v="3482"/>
    <d v="2016-05-31T00:00:00"/>
    <d v="2016-06-02T00:00:00"/>
    <x v="2"/>
    <x v="2"/>
    <x v="3"/>
    <s v="Carl Weiss"/>
    <s v="Home Office"/>
    <s v="Long Beach"/>
    <x v="5"/>
    <n v="11561"/>
    <s v="East"/>
    <s v="OFF-FA-10003472"/>
    <x v="2"/>
    <s v="Fasteners"/>
    <n v="7.56"/>
    <n v="18"/>
    <n v="-10.440000000000001"/>
    <n v="-1.5660000000000001"/>
  </r>
  <r>
    <x v="3483"/>
    <d v="2017-01-22T00:00:00"/>
    <d v="2017-01-28T00:00:00"/>
    <x v="3"/>
    <x v="6"/>
    <x v="2"/>
    <s v="Paul Gonzalez"/>
    <s v="Home Office"/>
    <s v="Morristown"/>
    <x v="15"/>
    <n v="7960"/>
    <s v="East"/>
    <s v="OFF-FA-10003472"/>
    <x v="2"/>
    <s v="Fasteners"/>
    <n v="7.56"/>
    <n v="18"/>
    <n v="-10.440000000000001"/>
    <n v="-1.5660000000000001"/>
  </r>
  <r>
    <x v="3004"/>
    <d v="2016-12-19T00:00:00"/>
    <d v="2016-12-21T00:00:00"/>
    <x v="2"/>
    <x v="3"/>
    <x v="3"/>
    <s v="Suzanne McNair"/>
    <s v="Home Office"/>
    <s v="Omaha"/>
    <x v="42"/>
    <n v="68104"/>
    <s v="Central"/>
    <s v="OFF-FA-10003472"/>
    <x v="2"/>
    <s v="Fasteners"/>
    <n v="5.04"/>
    <n v="5"/>
    <n v="4.0000000000000036E-2"/>
    <n v="6.0000000000000053E-3"/>
  </r>
  <r>
    <x v="1829"/>
    <d v="2015-12-27T00:00:00"/>
    <d v="2015-12-31T00:00:00"/>
    <x v="1"/>
    <x v="3"/>
    <x v="2"/>
    <s v="Cynthia Delaney"/>
    <s v="Home Office"/>
    <s v="Moreno Valley"/>
    <x v="1"/>
    <n v="92553"/>
    <s v="West"/>
    <s v="OFF-FA-10003485"/>
    <x v="2"/>
    <s v="Fasteners"/>
    <n v="7.86"/>
    <n v="18"/>
    <n v="-10.14"/>
    <n v="-1.5210000000000001"/>
  </r>
  <r>
    <x v="2734"/>
    <d v="2016-03-20T00:00:00"/>
    <d v="2016-03-26T00:00:00"/>
    <x v="2"/>
    <x v="5"/>
    <x v="2"/>
    <s v="Joe Kamberova"/>
    <s v="Home Office"/>
    <s v="Carrollton"/>
    <x v="13"/>
    <n v="75007"/>
    <s v="Central"/>
    <s v="OFF-FA-10003485"/>
    <x v="2"/>
    <s v="Fasteners"/>
    <n v="18.864000000000001"/>
    <n v="18"/>
    <n v="0.86400000000000077"/>
    <n v="0.1296000000000001"/>
  </r>
  <r>
    <x v="3484"/>
    <d v="2015-11-29T00:00:00"/>
    <d v="2015-12-06T00:00:00"/>
    <x v="1"/>
    <x v="1"/>
    <x v="2"/>
    <s v="Alan Hwang"/>
    <s v="Home Office"/>
    <s v="San Francisco"/>
    <x v="1"/>
    <n v="94122"/>
    <s v="West"/>
    <s v="OFF-FA-10003495"/>
    <x v="2"/>
    <s v="Fasteners"/>
    <n v="30.4"/>
    <n v="100"/>
    <n v="-69.599999999999994"/>
    <n v="-10.44"/>
  </r>
  <r>
    <x v="2017"/>
    <d v="2018-11-12T00:00:00"/>
    <d v="2018-11-16T00:00:00"/>
    <x v="0"/>
    <x v="1"/>
    <x v="3"/>
    <s v="Maria Bertelson"/>
    <s v="Home Office"/>
    <s v="Longview"/>
    <x v="6"/>
    <n v="98632"/>
    <s v="West"/>
    <s v="OFF-FA-10003495"/>
    <x v="2"/>
    <s v="Fasteners"/>
    <n v="18.239999999999998"/>
    <n v="18"/>
    <n v="0.23999999999999844"/>
    <n v="3.5999999999999761E-2"/>
  </r>
  <r>
    <x v="433"/>
    <d v="2018-08-13T00:00:00"/>
    <d v="2018-08-18T00:00:00"/>
    <x v="0"/>
    <x v="7"/>
    <x v="2"/>
    <s v="Dan Campbell"/>
    <s v="Home Office"/>
    <s v="Memphis"/>
    <x v="24"/>
    <n v="38109"/>
    <s v="South"/>
    <s v="OFF-FA-10003495"/>
    <x v="2"/>
    <s v="Fasteners"/>
    <n v="24.32"/>
    <n v="24.32"/>
    <n v="0"/>
    <n v="0"/>
  </r>
  <r>
    <x v="3485"/>
    <d v="2017-02-28T00:00:00"/>
    <d v="2017-03-06T00:00:00"/>
    <x v="3"/>
    <x v="11"/>
    <x v="2"/>
    <s v="Rick Reed"/>
    <s v="Home Office"/>
    <s v="New York City"/>
    <x v="5"/>
    <n v="10035"/>
    <s v="East"/>
    <s v="OFF-FA-10003495"/>
    <x v="2"/>
    <s v="Fasteners"/>
    <n v="36.479999999999997"/>
    <n v="36.479999999999997"/>
    <n v="0"/>
    <n v="0"/>
  </r>
  <r>
    <x v="3486"/>
    <d v="2015-06-28T00:00:00"/>
    <d v="2015-07-04T00:00:00"/>
    <x v="1"/>
    <x v="4"/>
    <x v="2"/>
    <s v="Rob Williams"/>
    <s v="Home Office"/>
    <s v="Detroit"/>
    <x v="10"/>
    <n v="48234"/>
    <s v="Central"/>
    <s v="OFF-FA-10003495"/>
    <x v="2"/>
    <s v="Fasteners"/>
    <n v="6.08"/>
    <n v="5"/>
    <n v="1.08"/>
    <n v="0.16200000000000001"/>
  </r>
  <r>
    <x v="805"/>
    <d v="2017-11-19T00:00:00"/>
    <d v="2017-11-24T00:00:00"/>
    <x v="3"/>
    <x v="1"/>
    <x v="2"/>
    <s v="Eric Hoffmann"/>
    <s v="Corporate"/>
    <s v="Houston"/>
    <x v="13"/>
    <n v="77041"/>
    <s v="Central"/>
    <s v="OFF-FA-10003495"/>
    <x v="2"/>
    <s v="Fasteners"/>
    <n v="58.368000000000002"/>
    <n v="58.368000000000002"/>
    <n v="0"/>
    <n v="0"/>
  </r>
  <r>
    <x v="2497"/>
    <d v="2018-11-02T00:00:00"/>
    <d v="2018-11-06T00:00:00"/>
    <x v="0"/>
    <x v="1"/>
    <x v="2"/>
    <s v="Kalyca Meade"/>
    <s v="Home Office"/>
    <s v="Overland Park"/>
    <x v="44"/>
    <n v="66212"/>
    <s v="Central"/>
    <s v="OFF-FA-10003495"/>
    <x v="2"/>
    <s v="Fasteners"/>
    <n v="18.239999999999998"/>
    <n v="18"/>
    <n v="0.23999999999999844"/>
    <n v="3.5999999999999761E-2"/>
  </r>
  <r>
    <x v="3487"/>
    <d v="2017-06-23T00:00:00"/>
    <d v="2017-06-28T00:00:00"/>
    <x v="3"/>
    <x v="4"/>
    <x v="2"/>
    <s v="Irene Maddox"/>
    <s v="Home Office"/>
    <s v="New York City"/>
    <x v="5"/>
    <n v="10009"/>
    <s v="East"/>
    <s v="OFF-FA-10004076"/>
    <x v="1"/>
    <s v="Fasteners"/>
    <n v="3.96"/>
    <n v="5"/>
    <n v="-1.04"/>
    <n v="-0.156"/>
  </r>
  <r>
    <x v="501"/>
    <d v="2017-11-28T00:00:00"/>
    <d v="2017-12-04T00:00:00"/>
    <x v="3"/>
    <x v="1"/>
    <x v="2"/>
    <s v="David Smith"/>
    <s v="Corporate"/>
    <s v="Philadelphia"/>
    <x v="12"/>
    <n v="19140"/>
    <s v="East"/>
    <s v="OFF-FA-10004076"/>
    <x v="2"/>
    <s v="Fasteners"/>
    <n v="12.672000000000001"/>
    <n v="12.672000000000001"/>
    <n v="0"/>
    <n v="0"/>
  </r>
  <r>
    <x v="3488"/>
    <d v="2018-04-13T00:00:00"/>
    <d v="2018-04-17T00:00:00"/>
    <x v="0"/>
    <x v="8"/>
    <x v="2"/>
    <s v="Dave Poirier"/>
    <s v="Home Office"/>
    <s v="Philadelphia"/>
    <x v="12"/>
    <n v="19134"/>
    <s v="East"/>
    <s v="OFF-FA-10004076"/>
    <x v="2"/>
    <s v="Fasteners"/>
    <n v="7.92"/>
    <n v="18"/>
    <n v="-10.08"/>
    <n v="-1.512"/>
  </r>
  <r>
    <x v="3489"/>
    <d v="2015-12-19T00:00:00"/>
    <d v="2015-12-21T00:00:00"/>
    <x v="1"/>
    <x v="3"/>
    <x v="0"/>
    <s v="Bart Pistole"/>
    <s v="Home Office"/>
    <s v="Los Angeles"/>
    <x v="1"/>
    <n v="90008"/>
    <s v="West"/>
    <s v="OFF-FA-10004248"/>
    <x v="2"/>
    <s v="Fasteners"/>
    <n v="22.55"/>
    <n v="100"/>
    <n v="-77.45"/>
    <n v="-11.6175"/>
  </r>
  <r>
    <x v="1838"/>
    <d v="2018-11-21T00:00:00"/>
    <d v="2018-11-25T00:00:00"/>
    <x v="0"/>
    <x v="1"/>
    <x v="2"/>
    <s v="Barry Franz"/>
    <s v="Home Office"/>
    <s v="Pasadena"/>
    <x v="1"/>
    <n v="91104"/>
    <s v="West"/>
    <s v="OFF-FA-10004248"/>
    <x v="2"/>
    <s v="Fasteners"/>
    <n v="9.02"/>
    <n v="100"/>
    <n v="-90.98"/>
    <n v="-13.647"/>
  </r>
  <r>
    <x v="1465"/>
    <d v="2017-05-06T00:00:00"/>
    <d v="2017-05-10T00:00:00"/>
    <x v="3"/>
    <x v="2"/>
    <x v="2"/>
    <s v="Brad Eason"/>
    <s v="Home Office"/>
    <s v="Lorain"/>
    <x v="22"/>
    <n v="44052"/>
    <s v="East"/>
    <s v="OFF-FA-10004248"/>
    <x v="1"/>
    <s v="Fasteners"/>
    <n v="7.2160000000000002"/>
    <n v="5"/>
    <n v="2.2160000000000002"/>
    <n v="0.33240000000000003"/>
  </r>
  <r>
    <x v="3490"/>
    <d v="2016-07-17T00:00:00"/>
    <d v="2016-07-24T00:00:00"/>
    <x v="2"/>
    <x v="10"/>
    <x v="2"/>
    <s v="Victoria Brennan"/>
    <s v="Consumer"/>
    <s v="Houston"/>
    <x v="13"/>
    <n v="77041"/>
    <s v="Central"/>
    <s v="OFF-FA-10004248"/>
    <x v="2"/>
    <s v="Fasteners"/>
    <n v="14.432"/>
    <n v="14.432"/>
    <n v="0"/>
    <n v="0"/>
  </r>
  <r>
    <x v="3491"/>
    <d v="2018-11-24T00:00:00"/>
    <d v="2018-11-28T00:00:00"/>
    <x v="0"/>
    <x v="1"/>
    <x v="2"/>
    <s v="Greg Tran"/>
    <s v="Home Office"/>
    <s v="Houston"/>
    <x v="13"/>
    <n v="77070"/>
    <s v="Central"/>
    <s v="OFF-FA-10004248"/>
    <x v="2"/>
    <s v="Fasteners"/>
    <n v="10.824"/>
    <n v="18"/>
    <n v="-7.1760000000000002"/>
    <n v="-1.0764"/>
  </r>
  <r>
    <x v="73"/>
    <d v="2016-07-25T00:00:00"/>
    <d v="2016-07-27T00:00:00"/>
    <x v="2"/>
    <x v="10"/>
    <x v="3"/>
    <s v="Michelle Huthwaite"/>
    <s v="Home Office"/>
    <s v="Seattle"/>
    <x v="6"/>
    <n v="98115"/>
    <s v="West"/>
    <s v="OFF-FA-10004395"/>
    <x v="2"/>
    <s v="Fasteners"/>
    <n v="9.42"/>
    <n v="18"/>
    <n v="-8.58"/>
    <n v="-1.2869999999999999"/>
  </r>
  <r>
    <x v="2278"/>
    <d v="2018-06-25T00:00:00"/>
    <d v="2018-07-02T00:00:00"/>
    <x v="0"/>
    <x v="4"/>
    <x v="2"/>
    <s v="Max Ludwig"/>
    <s v="Home Office"/>
    <s v="Springfield"/>
    <x v="23"/>
    <n v="97477"/>
    <s v="West"/>
    <s v="OFF-FA-10004395"/>
    <x v="2"/>
    <s v="Fasteners"/>
    <n v="11.304"/>
    <n v="18"/>
    <n v="-6.6959999999999997"/>
    <n v="-1.0044"/>
  </r>
  <r>
    <x v="3492"/>
    <d v="2018-06-10T00:00:00"/>
    <d v="2018-06-14T00:00:00"/>
    <x v="0"/>
    <x v="4"/>
    <x v="3"/>
    <s v="Muhammed MacIntyre"/>
    <s v="Home Office"/>
    <s v="New York City"/>
    <x v="5"/>
    <n v="10024"/>
    <s v="East"/>
    <s v="OFF-FA-10004395"/>
    <x v="2"/>
    <s v="Fasteners"/>
    <n v="14.13"/>
    <n v="14.13"/>
    <n v="0"/>
    <n v="0"/>
  </r>
  <r>
    <x v="362"/>
    <d v="2015-03-01T00:00:00"/>
    <d v="2015-03-05T00:00:00"/>
    <x v="1"/>
    <x v="5"/>
    <x v="2"/>
    <s v="Shahid Collister"/>
    <s v="Home Office"/>
    <s v="El Paso"/>
    <x v="13"/>
    <n v="79907"/>
    <s v="Central"/>
    <s v="OFF-FA-10004395"/>
    <x v="2"/>
    <s v="Fasteners"/>
    <n v="18.84"/>
    <n v="18"/>
    <n v="0.83999999999999986"/>
    <n v="0.12599999999999997"/>
  </r>
  <r>
    <x v="3493"/>
    <d v="2018-05-29T00:00:00"/>
    <d v="2018-06-02T00:00:00"/>
    <x v="0"/>
    <x v="2"/>
    <x v="2"/>
    <s v="Jesus Ocampo"/>
    <s v="Home Office"/>
    <s v="Omaha"/>
    <x v="42"/>
    <n v="68104"/>
    <s v="Central"/>
    <s v="OFF-FA-10004395"/>
    <x v="2"/>
    <s v="Fasteners"/>
    <n v="23.55"/>
    <n v="23.55"/>
    <n v="0"/>
    <n v="0"/>
  </r>
  <r>
    <x v="2688"/>
    <d v="2015-08-09T00:00:00"/>
    <d v="2015-08-13T00:00:00"/>
    <x v="1"/>
    <x v="7"/>
    <x v="2"/>
    <s v="Roger Demir"/>
    <s v="Home Office"/>
    <s v="Phoenix"/>
    <x v="18"/>
    <n v="85023"/>
    <s v="West"/>
    <s v="OFF-FA-10004838"/>
    <x v="2"/>
    <s v="Fasteners"/>
    <n v="4.4640000000000004"/>
    <n v="100"/>
    <n v="-95.536000000000001"/>
    <n v="-14.330399999999999"/>
  </r>
  <r>
    <x v="1136"/>
    <d v="2018-03-21T00:00:00"/>
    <d v="2018-03-25T00:00:00"/>
    <x v="0"/>
    <x v="5"/>
    <x v="2"/>
    <s v="Paul Stevenson"/>
    <s v="Home Office"/>
    <s v="Seattle"/>
    <x v="6"/>
    <n v="98105"/>
    <s v="West"/>
    <s v="OFF-FA-10004838"/>
    <x v="2"/>
    <s v="Fasteners"/>
    <n v="13.02"/>
    <n v="13.02"/>
    <n v="0"/>
    <n v="0"/>
  </r>
  <r>
    <x v="1164"/>
    <d v="2018-11-02T00:00:00"/>
    <d v="2018-11-04T00:00:00"/>
    <x v="0"/>
    <x v="1"/>
    <x v="3"/>
    <s v="Nancy Lomonaco"/>
    <s v="Home Office"/>
    <s v="Danville"/>
    <x v="1"/>
    <n v="94526"/>
    <s v="West"/>
    <s v="OFF-FA-10004838"/>
    <x v="2"/>
    <s v="Fasteners"/>
    <n v="5.58"/>
    <n v="5"/>
    <n v="0.58000000000000007"/>
    <n v="8.7000000000000008E-2"/>
  </r>
  <r>
    <x v="1888"/>
    <d v="2016-04-16T00:00:00"/>
    <d v="2016-04-21T00:00:00"/>
    <x v="2"/>
    <x v="8"/>
    <x v="2"/>
    <s v="Theresa Swint"/>
    <s v="Home Office"/>
    <s v="Toledo"/>
    <x v="22"/>
    <n v="43615"/>
    <s v="East"/>
    <s v="OFF-FA-10004838"/>
    <x v="2"/>
    <s v="Fasteners"/>
    <n v="10.416"/>
    <n v="10.416"/>
    <n v="0"/>
    <n v="0"/>
  </r>
  <r>
    <x v="1298"/>
    <d v="2015-08-11T00:00:00"/>
    <d v="2015-08-15T00:00:00"/>
    <x v="1"/>
    <x v="7"/>
    <x v="2"/>
    <s v="Greg Matthias"/>
    <s v="Home Office"/>
    <s v="Seattle"/>
    <x v="6"/>
    <n v="98105"/>
    <s v="West"/>
    <s v="OFF-FA-10004854"/>
    <x v="2"/>
    <s v="Fasteners"/>
    <n v="22.96"/>
    <n v="18"/>
    <n v="4.9600000000000009"/>
    <n v="0.74400000000000011"/>
  </r>
  <r>
    <x v="406"/>
    <d v="2015-12-26T00:00:00"/>
    <d v="2015-12-28T00:00:00"/>
    <x v="1"/>
    <x v="3"/>
    <x v="0"/>
    <s v="Kelly Lampkin"/>
    <s v="Home Office"/>
    <s v="Colorado Springs"/>
    <x v="7"/>
    <n v="80906"/>
    <s v="West"/>
    <s v="OFF-FA-10004854"/>
    <x v="2"/>
    <s v="Fasteners"/>
    <n v="27.552"/>
    <n v="27.552"/>
    <n v="0"/>
    <n v="0"/>
  </r>
  <r>
    <x v="2689"/>
    <d v="2016-12-24T00:00:00"/>
    <d v="2016-12-29T00:00:00"/>
    <x v="2"/>
    <x v="3"/>
    <x v="2"/>
    <s v="Kean Takahito"/>
    <s v="Corporate"/>
    <s v="Los Angeles"/>
    <x v="1"/>
    <n v="90032"/>
    <s v="West"/>
    <s v="OFF-FA-10004854"/>
    <x v="2"/>
    <s v="Fasteners"/>
    <n v="45.92"/>
    <n v="45.92"/>
    <n v="0"/>
    <n v="0"/>
  </r>
  <r>
    <x v="3104"/>
    <d v="2016-11-22T00:00:00"/>
    <d v="2016-11-27T00:00:00"/>
    <x v="2"/>
    <x v="1"/>
    <x v="2"/>
    <s v="Marc Crier"/>
    <s v="Corporate"/>
    <s v="Memphis"/>
    <x v="24"/>
    <n v="38109"/>
    <s v="South"/>
    <s v="OFF-FA-10004854"/>
    <x v="2"/>
    <s v="Fasteners"/>
    <n v="55.103999999999999"/>
    <n v="55.103999999999999"/>
    <n v="0"/>
    <n v="0"/>
  </r>
  <r>
    <x v="2532"/>
    <d v="2016-09-26T00:00:00"/>
    <d v="2016-10-03T00:00:00"/>
    <x v="2"/>
    <x v="0"/>
    <x v="2"/>
    <s v="Gene McClure"/>
    <s v="Home Office"/>
    <s v="Oceanside"/>
    <x v="5"/>
    <n v="11572"/>
    <s v="East"/>
    <s v="OFF-FA-10004854"/>
    <x v="2"/>
    <s v="Fasteners"/>
    <n v="34.44"/>
    <n v="34.44"/>
    <n v="0"/>
    <n v="0"/>
  </r>
  <r>
    <x v="667"/>
    <d v="2018-02-16T00:00:00"/>
    <d v="2018-02-21T00:00:00"/>
    <x v="0"/>
    <x v="11"/>
    <x v="2"/>
    <s v="Joy Smith"/>
    <s v="Home Office"/>
    <s v="Decatur"/>
    <x v="0"/>
    <n v="62521"/>
    <s v="Central"/>
    <s v="OFF-FA-10004854"/>
    <x v="2"/>
    <s v="Fasteners"/>
    <n v="18.367999999999999"/>
    <n v="18"/>
    <n v="0.36799999999999855"/>
    <n v="5.5199999999999784E-2"/>
  </r>
  <r>
    <x v="595"/>
    <d v="2018-09-08T00:00:00"/>
    <d v="2018-09-11T00:00:00"/>
    <x v="0"/>
    <x v="0"/>
    <x v="0"/>
    <s v="Barry Franz√∂sisch"/>
    <s v="Home Office"/>
    <s v="Arlington"/>
    <x v="13"/>
    <n v="76017"/>
    <s v="Central"/>
    <s v="OFF-FA-10004854"/>
    <x v="2"/>
    <s v="Fasteners"/>
    <n v="45.92"/>
    <n v="45.92"/>
    <n v="0"/>
    <n v="0"/>
  </r>
  <r>
    <x v="3494"/>
    <d v="2018-11-11T00:00:00"/>
    <d v="2018-11-16T00:00:00"/>
    <x v="0"/>
    <x v="1"/>
    <x v="2"/>
    <s v="William Brown"/>
    <s v="Home Office"/>
    <s v="Urbandale"/>
    <x v="38"/>
    <n v="50322"/>
    <s v="Central"/>
    <s v="OFF-FA-10004854"/>
    <x v="2"/>
    <s v="Fasteners"/>
    <n v="45.92"/>
    <n v="45.92"/>
    <n v="0"/>
    <n v="0"/>
  </r>
  <r>
    <x v="3495"/>
    <d v="2018-02-19T00:00:00"/>
    <d v="2018-02-23T00:00:00"/>
    <x v="0"/>
    <x v="11"/>
    <x v="2"/>
    <s v="Max Engle"/>
    <s v="Home Office"/>
    <s v="Seattle"/>
    <x v="6"/>
    <n v="98103"/>
    <s v="West"/>
    <s v="OFF-FA-10004968"/>
    <x v="2"/>
    <s v="Fasteners"/>
    <n v="11.22"/>
    <n v="18"/>
    <n v="-6.7799999999999994"/>
    <n v="-1.0169999999999999"/>
  </r>
  <r>
    <x v="3496"/>
    <d v="2016-11-07T00:00:00"/>
    <d v="2016-11-10T00:00:00"/>
    <x v="2"/>
    <x v="1"/>
    <x v="3"/>
    <s v="Mike Caudle"/>
    <s v="Corporate"/>
    <s v="Newark"/>
    <x v="3"/>
    <n v="19711"/>
    <s v="East"/>
    <s v="OFF-FA-10004968"/>
    <x v="2"/>
    <s v="Fasteners"/>
    <n v="26.18"/>
    <n v="26.18"/>
    <n v="0"/>
    <n v="0"/>
  </r>
  <r>
    <x v="3497"/>
    <d v="2017-03-08T00:00:00"/>
    <d v="2017-03-12T00:00:00"/>
    <x v="3"/>
    <x v="5"/>
    <x v="2"/>
    <s v="Brian DeCherney"/>
    <s v="Home Office"/>
    <s v="Philadelphia"/>
    <x v="12"/>
    <n v="19120"/>
    <s v="East"/>
    <s v="OFF-FA-10004968"/>
    <x v="1"/>
    <s v="Fasteners"/>
    <n v="5.984"/>
    <n v="5"/>
    <n v="0.98399999999999999"/>
    <n v="0.14759999999999998"/>
  </r>
  <r>
    <x v="3498"/>
    <d v="2017-11-07T00:00:00"/>
    <d v="2017-11-09T00:00:00"/>
    <x v="3"/>
    <x v="1"/>
    <x v="0"/>
    <s v="Cindy Chapman"/>
    <s v="Home Office"/>
    <s v="Lakewood"/>
    <x v="15"/>
    <n v="8701"/>
    <s v="East"/>
    <s v="OFF-FA-10004968"/>
    <x v="2"/>
    <s v="Fasteners"/>
    <n v="14.96"/>
    <n v="18"/>
    <n v="-3.0399999999999991"/>
    <n v="-0.45599999999999985"/>
  </r>
  <r>
    <x v="178"/>
    <d v="2017-06-17T00:00:00"/>
    <d v="2017-06-19T00:00:00"/>
    <x v="3"/>
    <x v="4"/>
    <x v="0"/>
    <s v="Mike Vittorini"/>
    <s v="Home Office"/>
    <s v="Los Angeles"/>
    <x v="1"/>
    <n v="90045"/>
    <s v="West"/>
    <s v="OFF-LA-10000081"/>
    <x v="1"/>
    <s v="Labels"/>
    <n v="22.5"/>
    <n v="18"/>
    <n v="4.5"/>
    <n v="0.67499999999999993"/>
  </r>
  <r>
    <x v="67"/>
    <d v="2018-04-23T00:00:00"/>
    <d v="2018-04-27T00:00:00"/>
    <x v="0"/>
    <x v="8"/>
    <x v="2"/>
    <s v="Parhena Norris"/>
    <s v="Home Office"/>
    <s v="Clarksville"/>
    <x v="24"/>
    <n v="37042"/>
    <s v="South"/>
    <s v="OFF-LA-10000081"/>
    <x v="2"/>
    <s v="Labels"/>
    <n v="3"/>
    <n v="5"/>
    <n v="-2"/>
    <n v="-0.3"/>
  </r>
  <r>
    <x v="1051"/>
    <d v="2017-05-03T00:00:00"/>
    <d v="2017-05-05T00:00:00"/>
    <x v="3"/>
    <x v="2"/>
    <x v="0"/>
    <s v="Susan MacKendrick"/>
    <s v="Home Office"/>
    <s v="Newark"/>
    <x v="22"/>
    <n v="43055"/>
    <s v="East"/>
    <s v="OFF-LA-10000081"/>
    <x v="1"/>
    <s v="Labels"/>
    <n v="6"/>
    <n v="5"/>
    <n v="1"/>
    <n v="0.15"/>
  </r>
  <r>
    <x v="2202"/>
    <d v="2018-03-17T00:00:00"/>
    <d v="2018-03-22T00:00:00"/>
    <x v="0"/>
    <x v="5"/>
    <x v="3"/>
    <s v="Denny Blanton"/>
    <s v="Home Office"/>
    <s v="New York City"/>
    <x v="5"/>
    <n v="10011"/>
    <s v="East"/>
    <s v="OFF-LA-10000081"/>
    <x v="2"/>
    <s v="Labels"/>
    <n v="18.75"/>
    <n v="18"/>
    <n v="0.75"/>
    <n v="0.11249999999999999"/>
  </r>
  <r>
    <x v="3499"/>
    <d v="2018-09-14T00:00:00"/>
    <d v="2018-09-18T00:00:00"/>
    <x v="0"/>
    <x v="0"/>
    <x v="3"/>
    <s v="Joy Bell-"/>
    <s v="Home Office"/>
    <s v="Los Angeles"/>
    <x v="1"/>
    <n v="90045"/>
    <s v="West"/>
    <s v="OFF-LA-10000121"/>
    <x v="2"/>
    <s v="Labels"/>
    <n v="56.7"/>
    <n v="56.7"/>
    <n v="0"/>
    <n v="0"/>
  </r>
  <r>
    <x v="2840"/>
    <d v="2018-04-09T00:00:00"/>
    <d v="2018-04-11T00:00:00"/>
    <x v="0"/>
    <x v="8"/>
    <x v="0"/>
    <s v="Sue Ann Reed"/>
    <s v="Home Office"/>
    <s v="Jacksonville"/>
    <x v="8"/>
    <n v="32216"/>
    <s v="South"/>
    <s v="OFF-LA-10000121"/>
    <x v="2"/>
    <s v="Labels"/>
    <n v="15.12"/>
    <n v="18"/>
    <n v="-2.8800000000000008"/>
    <n v="-0.43200000000000011"/>
  </r>
  <r>
    <x v="858"/>
    <d v="2015-09-29T00:00:00"/>
    <d v="2015-10-03T00:00:00"/>
    <x v="1"/>
    <x v="0"/>
    <x v="3"/>
    <s v="Lisa DeCherney"/>
    <s v="Home Office"/>
    <s v="New York City"/>
    <x v="5"/>
    <n v="10011"/>
    <s v="East"/>
    <s v="OFF-LA-10000121"/>
    <x v="2"/>
    <s v="Labels"/>
    <n v="18.899999999999999"/>
    <n v="18"/>
    <n v="0.89999999999999858"/>
    <n v="0.13499999999999979"/>
  </r>
  <r>
    <x v="3500"/>
    <d v="2016-08-27T00:00:00"/>
    <d v="2016-09-01T00:00:00"/>
    <x v="2"/>
    <x v="7"/>
    <x v="2"/>
    <s v="Philip Fox"/>
    <s v="Home Office"/>
    <s v="San Diego"/>
    <x v="1"/>
    <n v="92105"/>
    <s v="West"/>
    <s v="OFF-LA-10000134"/>
    <x v="2"/>
    <s v="Labels"/>
    <n v="3.08"/>
    <n v="5"/>
    <n v="-1.92"/>
    <n v="-0.28799999999999998"/>
  </r>
  <r>
    <x v="3501"/>
    <d v="2017-10-07T00:00:00"/>
    <d v="2017-10-10T00:00:00"/>
    <x v="3"/>
    <x v="9"/>
    <x v="0"/>
    <s v="Arthur Wiediger"/>
    <s v="Home Office"/>
    <s v="Philadelphia"/>
    <x v="12"/>
    <n v="19143"/>
    <s v="East"/>
    <s v="OFF-LA-10000134"/>
    <x v="1"/>
    <s v="Labels"/>
    <n v="4.9279999999999999"/>
    <n v="5"/>
    <n v="-7.2000000000000064E-2"/>
    <n v="-1.0800000000000009E-2"/>
  </r>
  <r>
    <x v="2086"/>
    <d v="2018-03-06T00:00:00"/>
    <d v="2018-03-12T00:00:00"/>
    <x v="0"/>
    <x v="5"/>
    <x v="2"/>
    <s v="Don Weiss"/>
    <s v="Home Office"/>
    <s v="Dallas"/>
    <x v="13"/>
    <n v="75220"/>
    <s v="Central"/>
    <s v="OFF-LA-10000134"/>
    <x v="2"/>
    <s v="Labels"/>
    <n v="4.9279999999999999"/>
    <n v="5"/>
    <n v="-7.2000000000000064E-2"/>
    <n v="-1.0800000000000009E-2"/>
  </r>
  <r>
    <x v="3502"/>
    <d v="2018-09-09T00:00:00"/>
    <d v="2018-09-15T00:00:00"/>
    <x v="0"/>
    <x v="0"/>
    <x v="2"/>
    <s v="Grace Kelly"/>
    <s v="Corporate"/>
    <s v="Plano"/>
    <x v="13"/>
    <n v="75023"/>
    <s v="Central"/>
    <s v="OFF-LA-10000134"/>
    <x v="2"/>
    <s v="Labels"/>
    <n v="9.8559999999999999"/>
    <n v="9.8559999999999999"/>
    <n v="0"/>
    <n v="0"/>
  </r>
  <r>
    <x v="69"/>
    <d v="2018-09-22T00:00:00"/>
    <d v="2018-09-24T00:00:00"/>
    <x v="0"/>
    <x v="0"/>
    <x v="3"/>
    <s v="Erica Hernandez"/>
    <s v="Home Office"/>
    <s v="Lansing"/>
    <x v="10"/>
    <n v="48911"/>
    <s v="Central"/>
    <s v="OFF-LA-10000134"/>
    <x v="2"/>
    <s v="Labels"/>
    <n v="27.72"/>
    <n v="27.72"/>
    <n v="0"/>
    <n v="0"/>
  </r>
  <r>
    <x v="3503"/>
    <d v="2018-10-26T00:00:00"/>
    <d v="2018-11-02T00:00:00"/>
    <x v="0"/>
    <x v="9"/>
    <x v="2"/>
    <s v="Paul Gonzalez"/>
    <s v="Home Office"/>
    <s v="Rochester"/>
    <x v="37"/>
    <n v="55901"/>
    <s v="Central"/>
    <s v="OFF-LA-10000134"/>
    <x v="2"/>
    <s v="Labels"/>
    <n v="6.16"/>
    <n v="5"/>
    <n v="1.1600000000000001"/>
    <n v="0.17400000000000002"/>
  </r>
  <r>
    <x v="2529"/>
    <d v="2016-03-19T00:00:00"/>
    <d v="2016-03-23T00:00:00"/>
    <x v="2"/>
    <x v="5"/>
    <x v="2"/>
    <s v="Berenike Kampe"/>
    <s v="Home Office"/>
    <s v="San Bernardino"/>
    <x v="1"/>
    <n v="92404"/>
    <s v="West"/>
    <s v="OFF-LA-10000240"/>
    <x v="2"/>
    <s v="Labels"/>
    <n v="14.62"/>
    <n v="100"/>
    <n v="-85.38"/>
    <n v="-12.806999999999999"/>
  </r>
  <r>
    <x v="3504"/>
    <d v="2017-06-12T00:00:00"/>
    <d v="2017-06-16T00:00:00"/>
    <x v="3"/>
    <x v="4"/>
    <x v="3"/>
    <s v="Darrin Van Huff"/>
    <s v="Home Office"/>
    <s v="Los Angeles"/>
    <x v="1"/>
    <n v="90036"/>
    <s v="West"/>
    <s v="OFF-LA-10000240"/>
    <x v="2"/>
    <s v="Labels"/>
    <n v="14.62"/>
    <n v="18"/>
    <n v="-3.3800000000000008"/>
    <n v="-0.50700000000000012"/>
  </r>
  <r>
    <x v="3505"/>
    <d v="2018-05-13T00:00:00"/>
    <d v="2018-05-20T00:00:00"/>
    <x v="0"/>
    <x v="2"/>
    <x v="2"/>
    <s v="Ross Baird"/>
    <s v="Home Office"/>
    <s v="San Francisco"/>
    <x v="1"/>
    <n v="94110"/>
    <s v="West"/>
    <s v="OFF-LA-10000240"/>
    <x v="2"/>
    <s v="Labels"/>
    <n v="58.48"/>
    <n v="58.48"/>
    <n v="0"/>
    <n v="0"/>
  </r>
  <r>
    <x v="874"/>
    <d v="2015-08-01T00:00:00"/>
    <d v="2015-08-05T00:00:00"/>
    <x v="1"/>
    <x v="7"/>
    <x v="2"/>
    <s v="Barbara Fisher"/>
    <s v="Home Office"/>
    <s v="Charlotte"/>
    <x v="9"/>
    <n v="28205"/>
    <s v="South"/>
    <s v="OFF-LA-10000240"/>
    <x v="2"/>
    <s v="Labels"/>
    <n v="17.544"/>
    <n v="18"/>
    <n v="-0.45599999999999952"/>
    <n v="-6.8399999999999919E-2"/>
  </r>
  <r>
    <x v="1107"/>
    <d v="2015-10-11T00:00:00"/>
    <d v="2015-10-15T00:00:00"/>
    <x v="1"/>
    <x v="9"/>
    <x v="2"/>
    <s v="Dorothy Badders"/>
    <s v="Home Office"/>
    <s v="Fayetteville"/>
    <x v="11"/>
    <n v="72701"/>
    <s v="South"/>
    <s v="OFF-LA-10000240"/>
    <x v="2"/>
    <s v="Labels"/>
    <n v="7.31"/>
    <n v="100"/>
    <n v="-92.69"/>
    <n v="-13.903499999999999"/>
  </r>
  <r>
    <x v="161"/>
    <d v="2016-11-21T00:00:00"/>
    <d v="2016-11-26T00:00:00"/>
    <x v="2"/>
    <x v="1"/>
    <x v="3"/>
    <s v="Carol Adams"/>
    <s v="Home Office"/>
    <s v="Port Arthur"/>
    <x v="13"/>
    <n v="77642"/>
    <s v="Central"/>
    <s v="OFF-LA-10000240"/>
    <x v="2"/>
    <s v="Labels"/>
    <n v="11.696"/>
    <n v="11.696"/>
    <n v="0"/>
    <n v="0"/>
  </r>
  <r>
    <x v="3506"/>
    <d v="2017-09-02T00:00:00"/>
    <d v="2017-09-08T00:00:00"/>
    <x v="3"/>
    <x v="0"/>
    <x v="2"/>
    <s v="Rob Lucas"/>
    <s v="Corporate"/>
    <s v="Chicago"/>
    <x v="0"/>
    <n v="60623"/>
    <s v="Central"/>
    <s v="OFF-LA-10000240"/>
    <x v="2"/>
    <s v="Labels"/>
    <n v="29.24"/>
    <n v="29.24"/>
    <n v="0"/>
    <n v="0"/>
  </r>
  <r>
    <x v="3507"/>
    <d v="2017-11-14T00:00:00"/>
    <d v="2017-11-19T00:00:00"/>
    <x v="3"/>
    <x v="1"/>
    <x v="2"/>
    <s v="Ralph Ritter"/>
    <s v="Home Office"/>
    <s v="San Francisco"/>
    <x v="1"/>
    <n v="94110"/>
    <s v="West"/>
    <s v="OFF-LA-10000248"/>
    <x v="1"/>
    <s v="Labels"/>
    <n v="7.38"/>
    <n v="5"/>
    <n v="2.38"/>
    <n v="0.35699999999999998"/>
  </r>
  <r>
    <x v="1659"/>
    <d v="2018-10-13T00:00:00"/>
    <d v="2018-10-14T00:00:00"/>
    <x v="0"/>
    <x v="9"/>
    <x v="0"/>
    <s v="Michelle Huthwaite"/>
    <s v="Home Office"/>
    <s v="Lafayette"/>
    <x v="2"/>
    <n v="70506"/>
    <s v="South"/>
    <s v="OFF-LA-10000248"/>
    <x v="2"/>
    <s v="Labels"/>
    <n v="11.07"/>
    <n v="18"/>
    <n v="-6.93"/>
    <n v="-1.0394999999999999"/>
  </r>
  <r>
    <x v="3487"/>
    <d v="2017-06-23T00:00:00"/>
    <d v="2017-06-28T00:00:00"/>
    <x v="3"/>
    <x v="4"/>
    <x v="2"/>
    <s v="Irene Maddox"/>
    <s v="Home Office"/>
    <s v="New York City"/>
    <x v="5"/>
    <n v="10009"/>
    <s v="East"/>
    <s v="OFF-LA-10000248"/>
    <x v="1"/>
    <s v="Labels"/>
    <n v="18.45"/>
    <n v="18"/>
    <n v="0.44999999999999929"/>
    <n v="6.7499999999999893E-2"/>
  </r>
  <r>
    <x v="144"/>
    <d v="2017-09-08T00:00:00"/>
    <d v="2017-09-14T00:00:00"/>
    <x v="3"/>
    <x v="0"/>
    <x v="2"/>
    <s v="Anne Pryor"/>
    <s v="Home Office"/>
    <s v="Malden"/>
    <x v="26"/>
    <n v="2148"/>
    <s v="East"/>
    <s v="OFF-LA-10000248"/>
    <x v="2"/>
    <s v="Labels"/>
    <n v="14.76"/>
    <n v="18"/>
    <n v="-3.24"/>
    <n v="-0.48599999999999999"/>
  </r>
  <r>
    <x v="3508"/>
    <d v="2018-12-05T00:00:00"/>
    <d v="2018-12-08T00:00:00"/>
    <x v="0"/>
    <x v="3"/>
    <x v="3"/>
    <s v="Bart Folk"/>
    <s v="Home Office"/>
    <s v="New York City"/>
    <x v="5"/>
    <n v="10024"/>
    <s v="East"/>
    <s v="OFF-LA-10000248"/>
    <x v="2"/>
    <s v="Labels"/>
    <n v="11.07"/>
    <n v="18"/>
    <n v="-6.93"/>
    <n v="-1.0394999999999999"/>
  </r>
  <r>
    <x v="815"/>
    <d v="2015-11-25T00:00:00"/>
    <d v="2015-11-30T00:00:00"/>
    <x v="1"/>
    <x v="1"/>
    <x v="2"/>
    <s v="Matt Collister"/>
    <s v="Home Office"/>
    <s v="Arlington"/>
    <x v="13"/>
    <n v="76017"/>
    <s v="Central"/>
    <s v="OFF-LA-10000248"/>
    <x v="2"/>
    <s v="Labels"/>
    <n v="5.9039999999999999"/>
    <n v="5"/>
    <n v="0.90399999999999991"/>
    <n v="0.13559999999999997"/>
  </r>
  <r>
    <x v="3509"/>
    <d v="2015-08-09T00:00:00"/>
    <d v="2015-08-16T00:00:00"/>
    <x v="1"/>
    <x v="7"/>
    <x v="2"/>
    <s v="Emily Ducich"/>
    <s v="Home Office"/>
    <s v="San Diego"/>
    <x v="1"/>
    <n v="92037"/>
    <s v="West"/>
    <s v="OFF-LA-10000262"/>
    <x v="2"/>
    <s v="Labels"/>
    <n v="20.88"/>
    <n v="18"/>
    <n v="2.879999999999999"/>
    <n v="0.43199999999999983"/>
  </r>
  <r>
    <x v="2297"/>
    <d v="2017-09-26T00:00:00"/>
    <d v="2017-09-26T00:00:00"/>
    <x v="3"/>
    <x v="0"/>
    <x v="1"/>
    <s v="Chuck Magee"/>
    <s v="Home Office"/>
    <s v="Redlands"/>
    <x v="1"/>
    <n v="92374"/>
    <s v="West"/>
    <s v="OFF-LA-10000262"/>
    <x v="2"/>
    <s v="Labels"/>
    <n v="7.83"/>
    <n v="18"/>
    <n v="-10.17"/>
    <n v="-1.5254999999999999"/>
  </r>
  <r>
    <x v="531"/>
    <d v="2017-07-21T00:00:00"/>
    <d v="2017-07-26T00:00:00"/>
    <x v="3"/>
    <x v="10"/>
    <x v="2"/>
    <s v="Beth Paige"/>
    <s v="Home Office"/>
    <s v="Concord"/>
    <x v="9"/>
    <n v="28027"/>
    <s v="South"/>
    <s v="OFF-LA-10000262"/>
    <x v="1"/>
    <s v="Labels"/>
    <n v="6.2640000000000002"/>
    <n v="5"/>
    <n v="1.2640000000000002"/>
    <n v="0.18960000000000002"/>
  </r>
  <r>
    <x v="611"/>
    <d v="2018-04-01T00:00:00"/>
    <d v="2018-04-04T00:00:00"/>
    <x v="0"/>
    <x v="8"/>
    <x v="3"/>
    <s v="Barry Franz√∂sisch"/>
    <s v="Home Office"/>
    <s v="Jacksonville"/>
    <x v="8"/>
    <n v="32216"/>
    <s v="South"/>
    <s v="OFF-LA-10000262"/>
    <x v="2"/>
    <s v="Labels"/>
    <n v="6.2640000000000002"/>
    <n v="5"/>
    <n v="1.2640000000000002"/>
    <n v="0.18960000000000002"/>
  </r>
  <r>
    <x v="2073"/>
    <d v="2016-05-28T00:00:00"/>
    <d v="2016-06-01T00:00:00"/>
    <x v="2"/>
    <x v="2"/>
    <x v="2"/>
    <s v="Karl Braun"/>
    <s v="Home Office"/>
    <s v="Freeport"/>
    <x v="5"/>
    <n v="11520"/>
    <s v="East"/>
    <s v="OFF-LA-10000262"/>
    <x v="2"/>
    <s v="Labels"/>
    <n v="13.05"/>
    <n v="13.05"/>
    <n v="0"/>
    <n v="0"/>
  </r>
  <r>
    <x v="2387"/>
    <d v="2017-11-22T00:00:00"/>
    <d v="2017-11-27T00:00:00"/>
    <x v="3"/>
    <x v="1"/>
    <x v="2"/>
    <s v="Jeremy Ellison"/>
    <s v="Home Office"/>
    <s v="Houston"/>
    <x v="13"/>
    <n v="77095"/>
    <s v="Central"/>
    <s v="OFF-LA-10000262"/>
    <x v="2"/>
    <s v="Labels"/>
    <n v="2.0880000000000001"/>
    <n v="5"/>
    <n v="-2.9119999999999999"/>
    <n v="-0.43679999999999997"/>
  </r>
  <r>
    <x v="2389"/>
    <d v="2015-04-26T00:00:00"/>
    <d v="2015-04-30T00:00:00"/>
    <x v="1"/>
    <x v="8"/>
    <x v="2"/>
    <s v="Marc Harrigan"/>
    <s v="Home Office"/>
    <s v="Los Angeles"/>
    <x v="1"/>
    <n v="90036"/>
    <s v="West"/>
    <s v="OFF-LA-10000305"/>
    <x v="2"/>
    <s v="Labels"/>
    <n v="12.6"/>
    <n v="12.6"/>
    <n v="0"/>
    <n v="0"/>
  </r>
  <r>
    <x v="3510"/>
    <d v="2017-07-28T00:00:00"/>
    <d v="2017-08-03T00:00:00"/>
    <x v="3"/>
    <x v="10"/>
    <x v="2"/>
    <s v="Khloe Miller"/>
    <s v="Home Office"/>
    <s v="Los Angeles"/>
    <x v="1"/>
    <n v="90032"/>
    <s v="West"/>
    <s v="OFF-LA-10000305"/>
    <x v="1"/>
    <s v="Labels"/>
    <n v="18.899999999999999"/>
    <n v="18"/>
    <n v="0.89999999999999858"/>
    <n v="0.13499999999999979"/>
  </r>
  <r>
    <x v="68"/>
    <d v="2015-03-03T00:00:00"/>
    <d v="2015-03-08T00:00:00"/>
    <x v="1"/>
    <x v="5"/>
    <x v="2"/>
    <s v="Jill Stevenson"/>
    <s v="Home Office"/>
    <s v="Columbus"/>
    <x v="22"/>
    <n v="43229"/>
    <s v="East"/>
    <s v="OFF-LA-10000305"/>
    <x v="2"/>
    <s v="Labels"/>
    <n v="15.12"/>
    <n v="18"/>
    <n v="-2.8800000000000008"/>
    <n v="-0.43200000000000011"/>
  </r>
  <r>
    <x v="3511"/>
    <d v="2018-08-15T00:00:00"/>
    <d v="2018-08-19T00:00:00"/>
    <x v="0"/>
    <x v="7"/>
    <x v="2"/>
    <s v="Bill Overfelt"/>
    <s v="Home Office"/>
    <s v="Roseville"/>
    <x v="37"/>
    <n v="55113"/>
    <s v="Central"/>
    <s v="OFF-LA-10000305"/>
    <x v="2"/>
    <s v="Labels"/>
    <n v="50.4"/>
    <n v="50.4"/>
    <n v="0"/>
    <n v="0"/>
  </r>
  <r>
    <x v="848"/>
    <d v="2015-11-10T00:00:00"/>
    <d v="2015-11-16T00:00:00"/>
    <x v="1"/>
    <x v="1"/>
    <x v="2"/>
    <s v="Ruben Dartt"/>
    <s v="Home Office"/>
    <s v="San Diego"/>
    <x v="1"/>
    <n v="92037"/>
    <s v="West"/>
    <s v="OFF-LA-10000407"/>
    <x v="2"/>
    <s v="Labels"/>
    <n v="39.840000000000003"/>
    <n v="39.840000000000003"/>
    <n v="0"/>
    <n v="0"/>
  </r>
  <r>
    <x v="1601"/>
    <d v="2017-12-18T00:00:00"/>
    <d v="2017-12-21T00:00:00"/>
    <x v="3"/>
    <x v="3"/>
    <x v="0"/>
    <s v="Adrian Hane"/>
    <s v="Home Office"/>
    <s v="Salem"/>
    <x v="23"/>
    <n v="97301"/>
    <s v="West"/>
    <s v="OFF-LA-10000407"/>
    <x v="2"/>
    <s v="Labels"/>
    <n v="15.936"/>
    <n v="18"/>
    <n v="-2.0640000000000001"/>
    <n v="-0.30959999999999999"/>
  </r>
  <r>
    <x v="2040"/>
    <d v="2017-06-05T00:00:00"/>
    <d v="2017-06-11T00:00:00"/>
    <x v="3"/>
    <x v="4"/>
    <x v="2"/>
    <s v="Janet Lee"/>
    <s v="Home Office"/>
    <s v="Newark"/>
    <x v="3"/>
    <n v="19711"/>
    <s v="East"/>
    <s v="OFF-LA-10000407"/>
    <x v="2"/>
    <s v="Labels"/>
    <n v="14.94"/>
    <n v="18"/>
    <n v="-3.0600000000000005"/>
    <n v="-0.45900000000000007"/>
  </r>
  <r>
    <x v="1275"/>
    <d v="2017-10-13T00:00:00"/>
    <d v="2017-10-20T00:00:00"/>
    <x v="3"/>
    <x v="9"/>
    <x v="2"/>
    <s v="Bart Watters"/>
    <s v="Corporate"/>
    <s v="New York City"/>
    <x v="5"/>
    <n v="10024"/>
    <s v="East"/>
    <s v="OFF-LA-10000407"/>
    <x v="2"/>
    <s v="Labels"/>
    <n v="24.9"/>
    <n v="24.9"/>
    <n v="0"/>
    <n v="0"/>
  </r>
  <r>
    <x v="3512"/>
    <d v="2018-11-06T00:00:00"/>
    <d v="2018-11-06T00:00:00"/>
    <x v="0"/>
    <x v="1"/>
    <x v="1"/>
    <s v="Frank Merwin"/>
    <s v="Home Office"/>
    <s v="San Francisco"/>
    <x v="1"/>
    <n v="94122"/>
    <s v="West"/>
    <s v="OFF-LA-10000414"/>
    <x v="2"/>
    <s v="Labels"/>
    <n v="41.4"/>
    <n v="41.4"/>
    <n v="0"/>
    <n v="0"/>
  </r>
  <r>
    <x v="1108"/>
    <d v="2016-09-11T00:00:00"/>
    <d v="2016-09-18T00:00:00"/>
    <x v="2"/>
    <x v="0"/>
    <x v="2"/>
    <s v="Skye Norling"/>
    <s v="Home Office"/>
    <s v="Paterson"/>
    <x v="15"/>
    <n v="7501"/>
    <s v="East"/>
    <s v="OFF-LA-10000414"/>
    <x v="2"/>
    <s v="Labels"/>
    <n v="31.05"/>
    <n v="31.05"/>
    <n v="0"/>
    <n v="0"/>
  </r>
  <r>
    <x v="2331"/>
    <d v="2017-11-05T00:00:00"/>
    <d v="2017-11-10T00:00:00"/>
    <x v="3"/>
    <x v="1"/>
    <x v="2"/>
    <s v="Michelle Arnett"/>
    <s v="Corporate"/>
    <s v="Lawrence"/>
    <x v="33"/>
    <n v="46226"/>
    <s v="Central"/>
    <s v="OFF-LA-10000414"/>
    <x v="2"/>
    <s v="Labels"/>
    <n v="51.75"/>
    <n v="51.75"/>
    <n v="0"/>
    <n v="0"/>
  </r>
  <r>
    <x v="2494"/>
    <d v="2016-06-04T00:00:00"/>
    <d v="2016-06-04T00:00:00"/>
    <x v="2"/>
    <x v="4"/>
    <x v="1"/>
    <s v="Lauren Leatherbury"/>
    <s v="Home Office"/>
    <s v="Seattle"/>
    <x v="6"/>
    <n v="98105"/>
    <s v="West"/>
    <s v="OFF-LA-10000443"/>
    <x v="2"/>
    <s v="Labels"/>
    <n v="7.38"/>
    <n v="5"/>
    <n v="2.38"/>
    <n v="0.35699999999999998"/>
  </r>
  <r>
    <x v="1422"/>
    <d v="2016-06-28T00:00:00"/>
    <d v="2016-07-02T00:00:00"/>
    <x v="2"/>
    <x v="4"/>
    <x v="2"/>
    <s v="Craig Yedwab"/>
    <s v="Home Office"/>
    <s v="Gilbert"/>
    <x v="18"/>
    <n v="85234"/>
    <s v="West"/>
    <s v="OFF-LA-10000443"/>
    <x v="2"/>
    <s v="Labels"/>
    <n v="5.9039999999999999"/>
    <n v="100"/>
    <n v="-94.096000000000004"/>
    <n v="-14.1144"/>
  </r>
  <r>
    <x v="1165"/>
    <d v="2015-03-19T00:00:00"/>
    <d v="2015-03-21T00:00:00"/>
    <x v="1"/>
    <x v="5"/>
    <x v="0"/>
    <s v="Matt Connell"/>
    <s v="Home Office"/>
    <s v="Lakeland"/>
    <x v="8"/>
    <n v="33801"/>
    <s v="South"/>
    <s v="OFF-LA-10000443"/>
    <x v="2"/>
    <s v="Labels"/>
    <n v="11.808"/>
    <n v="11.808"/>
    <n v="0"/>
    <n v="0"/>
  </r>
  <r>
    <x v="1893"/>
    <d v="2015-08-12T00:00:00"/>
    <d v="2015-08-16T00:00:00"/>
    <x v="1"/>
    <x v="7"/>
    <x v="2"/>
    <s v="Duane Huffman"/>
    <s v="Home Office"/>
    <s v="Miami"/>
    <x v="8"/>
    <n v="33180"/>
    <s v="South"/>
    <s v="OFF-LA-10000443"/>
    <x v="2"/>
    <s v="Labels"/>
    <n v="2.952"/>
    <n v="5"/>
    <n v="-2.048"/>
    <n v="-0.30719999999999997"/>
  </r>
  <r>
    <x v="3513"/>
    <d v="2018-05-12T00:00:00"/>
    <d v="2018-05-16T00:00:00"/>
    <x v="0"/>
    <x v="2"/>
    <x v="2"/>
    <s v="Jonathan Howell"/>
    <s v="Home Office"/>
    <s v="Cincinnati"/>
    <x v="22"/>
    <n v="45231"/>
    <s v="East"/>
    <s v="OFF-LA-10000443"/>
    <x v="2"/>
    <s v="Labels"/>
    <n v="5.9039999999999999"/>
    <n v="5"/>
    <n v="0.90399999999999991"/>
    <n v="0.13559999999999997"/>
  </r>
  <r>
    <x v="2773"/>
    <d v="2018-09-09T00:00:00"/>
    <d v="2018-09-10T00:00:00"/>
    <x v="0"/>
    <x v="0"/>
    <x v="0"/>
    <s v="Joy Daniels"/>
    <s v="Home Office"/>
    <s v="Toledo"/>
    <x v="22"/>
    <n v="43615"/>
    <s v="East"/>
    <s v="OFF-LA-10000443"/>
    <x v="2"/>
    <s v="Labels"/>
    <n v="17.712"/>
    <n v="18"/>
    <n v="-0.28800000000000026"/>
    <n v="-4.3200000000000037E-2"/>
  </r>
  <r>
    <x v="3514"/>
    <d v="2016-05-02T00:00:00"/>
    <d v="2016-05-07T00:00:00"/>
    <x v="2"/>
    <x v="2"/>
    <x v="2"/>
    <s v="Noah Childs"/>
    <s v="Home Office"/>
    <s v="Houston"/>
    <x v="13"/>
    <n v="77095"/>
    <s v="Central"/>
    <s v="OFF-LA-10000443"/>
    <x v="2"/>
    <s v="Labels"/>
    <n v="8.8559999999999999"/>
    <n v="18"/>
    <n v="-9.1440000000000001"/>
    <n v="-1.3715999999999999"/>
  </r>
  <r>
    <x v="1186"/>
    <d v="2016-05-31T00:00:00"/>
    <d v="2016-06-05T00:00:00"/>
    <x v="2"/>
    <x v="2"/>
    <x v="3"/>
    <s v="Janet Molinari"/>
    <s v="Home Office"/>
    <s v="Chicago"/>
    <x v="0"/>
    <n v="60653"/>
    <s v="Central"/>
    <s v="OFF-LA-10000443"/>
    <x v="2"/>
    <s v="Labels"/>
    <n v="5.9039999999999999"/>
    <n v="5"/>
    <n v="0.90399999999999991"/>
    <n v="0.13559999999999997"/>
  </r>
  <r>
    <x v="2275"/>
    <d v="2016-08-16T00:00:00"/>
    <d v="2016-08-22T00:00:00"/>
    <x v="2"/>
    <x v="7"/>
    <x v="2"/>
    <s v="John Murray"/>
    <s v="Home Office"/>
    <s v="Phoenix"/>
    <x v="18"/>
    <n v="85023"/>
    <s v="West"/>
    <s v="OFF-LA-10000452"/>
    <x v="2"/>
    <s v="Labels"/>
    <n v="5.04"/>
    <n v="100"/>
    <n v="-94.96"/>
    <n v="-14.243999999999998"/>
  </r>
  <r>
    <x v="3515"/>
    <d v="2016-12-05T00:00:00"/>
    <d v="2016-12-10T00:00:00"/>
    <x v="2"/>
    <x v="3"/>
    <x v="2"/>
    <s v="George Bell"/>
    <s v="Consumer"/>
    <s v="Los Angeles"/>
    <x v="1"/>
    <n v="90049"/>
    <s v="West"/>
    <s v="OFF-LA-10000452"/>
    <x v="2"/>
    <s v="Labels"/>
    <n v="12.6"/>
    <n v="12.6"/>
    <n v="0"/>
    <n v="0"/>
  </r>
  <r>
    <x v="3516"/>
    <d v="2017-06-06T00:00:00"/>
    <d v="2017-06-12T00:00:00"/>
    <x v="3"/>
    <x v="4"/>
    <x v="2"/>
    <s v="Ross Baird"/>
    <s v="Home Office"/>
    <s v="Los Angeles"/>
    <x v="1"/>
    <n v="90036"/>
    <s v="West"/>
    <s v="OFF-LA-10000452"/>
    <x v="1"/>
    <s v="Labels"/>
    <n v="22.05"/>
    <n v="18"/>
    <n v="4.0500000000000007"/>
    <n v="0.60750000000000004"/>
  </r>
  <r>
    <x v="3517"/>
    <d v="2017-08-15T00:00:00"/>
    <d v="2017-08-20T00:00:00"/>
    <x v="3"/>
    <x v="7"/>
    <x v="3"/>
    <s v="Craig Yedwab"/>
    <s v="Home Office"/>
    <s v="Oakland"/>
    <x v="1"/>
    <n v="94601"/>
    <s v="West"/>
    <s v="OFF-LA-10000452"/>
    <x v="2"/>
    <s v="Labels"/>
    <n v="3.15"/>
    <n v="5"/>
    <n v="-1.85"/>
    <n v="-0.27750000000000002"/>
  </r>
  <r>
    <x v="2500"/>
    <d v="2015-04-28T00:00:00"/>
    <d v="2015-05-03T00:00:00"/>
    <x v="1"/>
    <x v="8"/>
    <x v="2"/>
    <s v="Muhammed Yedwab"/>
    <s v="Home Office"/>
    <s v="Baltimore"/>
    <x v="14"/>
    <n v="21215"/>
    <s v="East"/>
    <s v="OFF-LA-10000452"/>
    <x v="2"/>
    <s v="Labels"/>
    <n v="3.15"/>
    <n v="5"/>
    <n v="-1.85"/>
    <n v="-0.27750000000000002"/>
  </r>
  <r>
    <x v="3518"/>
    <d v="2015-11-29T00:00:00"/>
    <d v="2015-12-06T00:00:00"/>
    <x v="1"/>
    <x v="1"/>
    <x v="2"/>
    <s v="Corey-Lock"/>
    <s v="Home Office"/>
    <s v="Philadelphia"/>
    <x v="12"/>
    <n v="19143"/>
    <s v="East"/>
    <s v="OFF-LA-10000452"/>
    <x v="2"/>
    <s v="Labels"/>
    <n v="5.04"/>
    <n v="5"/>
    <n v="4.0000000000000036E-2"/>
    <n v="6.0000000000000053E-3"/>
  </r>
  <r>
    <x v="1608"/>
    <d v="2018-03-27T00:00:00"/>
    <d v="2018-03-29T00:00:00"/>
    <x v="0"/>
    <x v="5"/>
    <x v="3"/>
    <s v="Lena Cacioppo"/>
    <s v="Home Office"/>
    <s v="Richmond"/>
    <x v="17"/>
    <n v="23223"/>
    <s v="South"/>
    <s v="OFF-LA-10000476"/>
    <x v="2"/>
    <s v="Labels"/>
    <n v="8.26"/>
    <n v="18"/>
    <n v="-9.74"/>
    <n v="-1.4610000000000001"/>
  </r>
  <r>
    <x v="1205"/>
    <d v="2016-07-09T00:00:00"/>
    <d v="2016-07-14T00:00:00"/>
    <x v="2"/>
    <x v="10"/>
    <x v="2"/>
    <s v="Brian Thompson"/>
    <s v="Consumer"/>
    <s v="Clinton"/>
    <x v="14"/>
    <n v="20735"/>
    <s v="East"/>
    <s v="OFF-LA-10000476"/>
    <x v="2"/>
    <s v="Labels"/>
    <n v="12.39"/>
    <n v="12.39"/>
    <n v="0"/>
    <n v="0"/>
  </r>
  <r>
    <x v="3480"/>
    <d v="2016-12-07T00:00:00"/>
    <d v="2016-12-09T00:00:00"/>
    <x v="2"/>
    <x v="3"/>
    <x v="0"/>
    <s v="Jeremy Farry"/>
    <s v="Home Office"/>
    <s v="Seattle"/>
    <x v="6"/>
    <n v="98105"/>
    <s v="West"/>
    <s v="OFF-LA-10000634"/>
    <x v="2"/>
    <s v="Labels"/>
    <n v="2.61"/>
    <n v="5"/>
    <n v="-2.39"/>
    <n v="-0.35849999999999999"/>
  </r>
  <r>
    <x v="669"/>
    <d v="2017-09-12T00:00:00"/>
    <d v="2017-09-14T00:00:00"/>
    <x v="3"/>
    <x v="0"/>
    <x v="3"/>
    <s v="Ben Peterman"/>
    <s v="Home Office"/>
    <s v="Arvada"/>
    <x v="7"/>
    <n v="80004"/>
    <s v="West"/>
    <s v="OFF-LA-10000634"/>
    <x v="1"/>
    <s v="Labels"/>
    <n v="6.2640000000000002"/>
    <n v="5"/>
    <n v="1.2640000000000002"/>
    <n v="0.18960000000000002"/>
  </r>
  <r>
    <x v="726"/>
    <d v="2015-12-02T00:00:00"/>
    <d v="2015-12-07T00:00:00"/>
    <x v="1"/>
    <x v="3"/>
    <x v="2"/>
    <s v="Odella Nelson"/>
    <s v="Home Office"/>
    <s v="Clinton"/>
    <x v="14"/>
    <n v="20735"/>
    <s v="East"/>
    <s v="OFF-LA-10000634"/>
    <x v="2"/>
    <s v="Labels"/>
    <n v="15.66"/>
    <n v="18"/>
    <n v="-2.34"/>
    <n v="-0.35099999999999998"/>
  </r>
  <r>
    <x v="438"/>
    <d v="2018-07-15T00:00:00"/>
    <d v="2018-07-18T00:00:00"/>
    <x v="0"/>
    <x v="10"/>
    <x v="3"/>
    <s v="Michelle Moray"/>
    <s v="Home Office"/>
    <s v="New York City"/>
    <x v="5"/>
    <n v="10024"/>
    <s v="East"/>
    <s v="OFF-LA-10000634"/>
    <x v="2"/>
    <s v="Labels"/>
    <n v="7.83"/>
    <n v="18"/>
    <n v="-10.17"/>
    <n v="-1.5254999999999999"/>
  </r>
  <r>
    <x v="3519"/>
    <d v="2017-06-05T00:00:00"/>
    <d v="2017-06-09T00:00:00"/>
    <x v="3"/>
    <x v="4"/>
    <x v="2"/>
    <s v="Joni Sundaresam"/>
    <s v="Home Office"/>
    <s v="Philadelphia"/>
    <x v="12"/>
    <n v="19134"/>
    <s v="East"/>
    <s v="OFF-LA-10000973"/>
    <x v="2"/>
    <s v="Labels"/>
    <n v="7.56"/>
    <n v="18"/>
    <n v="-10.440000000000001"/>
    <n v="-1.5660000000000001"/>
  </r>
  <r>
    <x v="2997"/>
    <d v="2018-05-14T00:00:00"/>
    <d v="2018-05-18T00:00:00"/>
    <x v="0"/>
    <x v="2"/>
    <x v="2"/>
    <s v="Darren Powers"/>
    <s v="Home Office"/>
    <s v="Cleveland"/>
    <x v="22"/>
    <n v="44105"/>
    <s v="East"/>
    <s v="OFF-LA-10000973"/>
    <x v="2"/>
    <s v="Labels"/>
    <n v="5.04"/>
    <n v="5"/>
    <n v="4.0000000000000036E-2"/>
    <n v="6.0000000000000053E-3"/>
  </r>
  <r>
    <x v="3520"/>
    <d v="2017-05-02T00:00:00"/>
    <d v="2017-05-06T00:00:00"/>
    <x v="3"/>
    <x v="2"/>
    <x v="2"/>
    <s v="Adam Shillingsburg"/>
    <s v="Home Office"/>
    <s v="Irving"/>
    <x v="13"/>
    <n v="75061"/>
    <s v="Central"/>
    <s v="OFF-LA-10000973"/>
    <x v="1"/>
    <s v="Labels"/>
    <n v="5.04"/>
    <n v="80"/>
    <n v="-74.959999999999994"/>
    <n v="-11.243999999999998"/>
  </r>
  <r>
    <x v="3521"/>
    <d v="2015-11-16T00:00:00"/>
    <d v="2015-11-22T00:00:00"/>
    <x v="1"/>
    <x v="1"/>
    <x v="2"/>
    <s v="Adam Hart"/>
    <s v="Home Office"/>
    <s v="Huntington Beach"/>
    <x v="1"/>
    <n v="92646"/>
    <s v="West"/>
    <s v="OFF-LA-10001045"/>
    <x v="2"/>
    <s v="Labels"/>
    <n v="5.22"/>
    <n v="80"/>
    <n v="-74.78"/>
    <n v="-11.217000000000001"/>
  </r>
  <r>
    <x v="3522"/>
    <d v="2017-02-07T00:00:00"/>
    <d v="2017-02-07T00:00:00"/>
    <x v="3"/>
    <x v="11"/>
    <x v="1"/>
    <s v="Christina Anderson"/>
    <s v="Home Office"/>
    <s v="Springfield"/>
    <x v="17"/>
    <n v="22153"/>
    <s v="South"/>
    <s v="OFF-LA-10001045"/>
    <x v="2"/>
    <s v="Labels"/>
    <n v="7.83"/>
    <n v="18"/>
    <n v="-10.17"/>
    <n v="-1.5254999999999999"/>
  </r>
  <r>
    <x v="3523"/>
    <d v="2018-01-29T00:00:00"/>
    <d v="2018-02-05T00:00:00"/>
    <x v="0"/>
    <x v="6"/>
    <x v="2"/>
    <s v="Rob Dowd"/>
    <s v="Home Office"/>
    <s v="New York City"/>
    <x v="5"/>
    <n v="10011"/>
    <s v="East"/>
    <s v="OFF-LA-10001045"/>
    <x v="2"/>
    <s v="Labels"/>
    <n v="5.22"/>
    <n v="5"/>
    <n v="0.21999999999999975"/>
    <n v="3.299999999999996E-2"/>
  </r>
  <r>
    <x v="3524"/>
    <d v="2018-10-15T00:00:00"/>
    <d v="2018-10-19T00:00:00"/>
    <x v="0"/>
    <x v="9"/>
    <x v="3"/>
    <s v="Ricardo Sperren"/>
    <s v="Home Office"/>
    <s v="Fairfield"/>
    <x v="25"/>
    <n v="6824"/>
    <s v="East"/>
    <s v="OFF-LA-10001045"/>
    <x v="2"/>
    <s v="Labels"/>
    <n v="13.05"/>
    <n v="13.05"/>
    <n v="0"/>
    <n v="0"/>
  </r>
  <r>
    <x v="688"/>
    <d v="2016-12-10T00:00:00"/>
    <d v="2016-12-16T00:00:00"/>
    <x v="2"/>
    <x v="3"/>
    <x v="2"/>
    <s v="Keith Dawkins"/>
    <s v="Home Office"/>
    <s v="Jackson"/>
    <x v="10"/>
    <n v="49201"/>
    <s v="Central"/>
    <s v="OFF-LA-10001045"/>
    <x v="2"/>
    <s v="Labels"/>
    <n v="2.61"/>
    <n v="5"/>
    <n v="-2.39"/>
    <n v="-0.35849999999999999"/>
  </r>
  <r>
    <x v="2746"/>
    <d v="2018-11-11T00:00:00"/>
    <d v="2018-11-13T00:00:00"/>
    <x v="0"/>
    <x v="1"/>
    <x v="0"/>
    <s v="Tamara Dahlen"/>
    <s v="Consumer"/>
    <s v="Garland"/>
    <x v="13"/>
    <n v="75043"/>
    <s v="Central"/>
    <s v="OFF-LA-10001045"/>
    <x v="2"/>
    <s v="Labels"/>
    <n v="10.44"/>
    <n v="10.44"/>
    <n v="0"/>
    <n v="0"/>
  </r>
  <r>
    <x v="1034"/>
    <d v="2017-07-17T00:00:00"/>
    <d v="2017-07-22T00:00:00"/>
    <x v="3"/>
    <x v="10"/>
    <x v="3"/>
    <s v="Dennis Kane"/>
    <s v="Corporate"/>
    <s v="Seattle"/>
    <x v="6"/>
    <n v="98105"/>
    <s v="West"/>
    <s v="OFF-LA-10001074"/>
    <x v="2"/>
    <s v="Labels"/>
    <n v="87.71"/>
    <n v="87.71"/>
    <n v="0"/>
    <n v="0"/>
  </r>
  <r>
    <x v="3525"/>
    <d v="2018-11-28T00:00:00"/>
    <d v="2018-12-02T00:00:00"/>
    <x v="0"/>
    <x v="1"/>
    <x v="2"/>
    <s v="Emily Phan"/>
    <s v="Home Office"/>
    <s v="San Diego"/>
    <x v="1"/>
    <n v="92037"/>
    <s v="West"/>
    <s v="OFF-LA-10001074"/>
    <x v="2"/>
    <s v="Labels"/>
    <n v="62.65"/>
    <n v="62.65"/>
    <n v="0"/>
    <n v="0"/>
  </r>
  <r>
    <x v="945"/>
    <d v="2015-01-16T00:00:00"/>
    <d v="2015-01-18T00:00:00"/>
    <x v="1"/>
    <x v="6"/>
    <x v="3"/>
    <s v="Delfina Latchford"/>
    <s v="Consumer"/>
    <s v="Philadelphia"/>
    <x v="12"/>
    <n v="19134"/>
    <s v="East"/>
    <s v="OFF-LA-10001074"/>
    <x v="2"/>
    <s v="Labels"/>
    <n v="30.071999999999999"/>
    <n v="30.071999999999999"/>
    <n v="0"/>
    <n v="0"/>
  </r>
  <r>
    <x v="568"/>
    <d v="2017-08-30T00:00:00"/>
    <d v="2017-09-01T00:00:00"/>
    <x v="3"/>
    <x v="7"/>
    <x v="0"/>
    <s v="Patrick O'Brill"/>
    <s v="Corporate"/>
    <s v="Philadelphia"/>
    <x v="12"/>
    <n v="19143"/>
    <s v="East"/>
    <s v="OFF-LA-10001074"/>
    <x v="2"/>
    <s v="Labels"/>
    <n v="100.24"/>
    <n v="100.24"/>
    <n v="0"/>
    <n v="0"/>
  </r>
  <r>
    <x v="3526"/>
    <d v="2015-06-06T00:00:00"/>
    <d v="2015-06-10T00:00:00"/>
    <x v="1"/>
    <x v="4"/>
    <x v="2"/>
    <s v="Valerie Takahito"/>
    <s v="Home Office"/>
    <s v="Houston"/>
    <x v="13"/>
    <n v="77070"/>
    <s v="Central"/>
    <s v="OFF-LA-10001074"/>
    <x v="2"/>
    <s v="Labels"/>
    <n v="100.24"/>
    <n v="100.24"/>
    <n v="0"/>
    <n v="0"/>
  </r>
  <r>
    <x v="1095"/>
    <d v="2016-02-09T00:00:00"/>
    <d v="2016-02-11T00:00:00"/>
    <x v="2"/>
    <x v="11"/>
    <x v="3"/>
    <s v="Frank Atkinson"/>
    <s v="Corporate"/>
    <s v="San Antonio"/>
    <x v="13"/>
    <n v="78207"/>
    <s v="Central"/>
    <s v="OFF-LA-10001074"/>
    <x v="2"/>
    <s v="Labels"/>
    <n v="40.095999999999997"/>
    <n v="40.095999999999997"/>
    <n v="0"/>
    <n v="0"/>
  </r>
  <r>
    <x v="798"/>
    <d v="2018-08-21T00:00:00"/>
    <d v="2018-08-22T00:00:00"/>
    <x v="0"/>
    <x v="7"/>
    <x v="0"/>
    <s v="Patrick Ryan"/>
    <s v="Home Office"/>
    <s v="Oakland"/>
    <x v="1"/>
    <n v="94601"/>
    <s v="West"/>
    <s v="OFF-LA-10001158"/>
    <x v="2"/>
    <s v="Labels"/>
    <n v="51.75"/>
    <n v="51.75"/>
    <n v="0"/>
    <n v="0"/>
  </r>
  <r>
    <x v="3143"/>
    <d v="2017-09-22T00:00:00"/>
    <d v="2017-09-26T00:00:00"/>
    <x v="3"/>
    <x v="0"/>
    <x v="2"/>
    <s v="Amy Cox"/>
    <s v="Home Office"/>
    <s v="Pembroke Pines"/>
    <x v="8"/>
    <n v="33024"/>
    <s v="South"/>
    <s v="OFF-LA-10001158"/>
    <x v="2"/>
    <s v="Labels"/>
    <n v="16.559999999999999"/>
    <n v="18"/>
    <n v="-1.4400000000000013"/>
    <n v="-0.21600000000000019"/>
  </r>
  <r>
    <x v="1799"/>
    <d v="2018-03-08T00:00:00"/>
    <d v="2018-03-11T00:00:00"/>
    <x v="0"/>
    <x v="5"/>
    <x v="0"/>
    <s v="Victoria Brennan"/>
    <s v="Home Office"/>
    <s v="Columbus"/>
    <x v="19"/>
    <n v="31907"/>
    <s v="South"/>
    <s v="OFF-LA-10001158"/>
    <x v="2"/>
    <s v="Labels"/>
    <n v="20.7"/>
    <n v="18"/>
    <n v="2.6999999999999993"/>
    <n v="0.40499999999999986"/>
  </r>
  <r>
    <x v="2674"/>
    <d v="2015-11-26T00:00:00"/>
    <d v="2015-11-26T00:00:00"/>
    <x v="1"/>
    <x v="1"/>
    <x v="1"/>
    <s v="Lynn Smith"/>
    <s v="Home Office"/>
    <s v="Utica"/>
    <x v="5"/>
    <n v="13501"/>
    <s v="East"/>
    <s v="OFF-LA-10001158"/>
    <x v="2"/>
    <s v="Labels"/>
    <n v="93.15"/>
    <n v="93.15"/>
    <n v="0"/>
    <n v="0"/>
  </r>
  <r>
    <x v="3527"/>
    <d v="2018-07-23T00:00:00"/>
    <d v="2018-07-27T00:00:00"/>
    <x v="0"/>
    <x v="10"/>
    <x v="2"/>
    <s v="Lisa Ryan"/>
    <s v="Corporate"/>
    <s v="Long Beach"/>
    <x v="5"/>
    <n v="11561"/>
    <s v="East"/>
    <s v="OFF-LA-10001158"/>
    <x v="2"/>
    <s v="Labels"/>
    <n v="41.4"/>
    <n v="41.4"/>
    <n v="0"/>
    <n v="0"/>
  </r>
  <r>
    <x v="307"/>
    <d v="2018-09-25T00:00:00"/>
    <d v="2018-10-01T00:00:00"/>
    <x v="0"/>
    <x v="0"/>
    <x v="2"/>
    <s v="Katrina Willman"/>
    <s v="Home Office"/>
    <s v="New York City"/>
    <x v="5"/>
    <n v="10009"/>
    <s v="East"/>
    <s v="OFF-LA-10001158"/>
    <x v="2"/>
    <s v="Labels"/>
    <n v="20.7"/>
    <n v="18"/>
    <n v="2.6999999999999993"/>
    <n v="0.40499999999999986"/>
  </r>
  <r>
    <x v="85"/>
    <d v="2018-04-27T00:00:00"/>
    <d v="2018-05-01T00:00:00"/>
    <x v="0"/>
    <x v="8"/>
    <x v="2"/>
    <s v="Cynthia Voltz"/>
    <s v="Home Office"/>
    <s v="Fort Worth"/>
    <x v="13"/>
    <n v="76106"/>
    <s v="Central"/>
    <s v="OFF-LA-10001158"/>
    <x v="2"/>
    <s v="Labels"/>
    <n v="33.119999999999997"/>
    <n v="33.119999999999997"/>
    <n v="0"/>
    <n v="0"/>
  </r>
  <r>
    <x v="132"/>
    <d v="2018-09-17T00:00:00"/>
    <d v="2018-09-21T00:00:00"/>
    <x v="0"/>
    <x v="0"/>
    <x v="3"/>
    <s v="Alan Schoenberger"/>
    <s v="Home Office"/>
    <s v="Provo"/>
    <x v="28"/>
    <n v="84604"/>
    <s v="West"/>
    <s v="OFF-LA-10001175"/>
    <x v="2"/>
    <s v="Labels"/>
    <n v="14.4"/>
    <n v="14.4"/>
    <n v="0"/>
    <n v="0"/>
  </r>
  <r>
    <x v="3528"/>
    <d v="2016-03-09T00:00:00"/>
    <d v="2016-03-11T00:00:00"/>
    <x v="2"/>
    <x v="5"/>
    <x v="3"/>
    <s v="Toby Gnade"/>
    <s v="Home Office"/>
    <s v="Raleigh"/>
    <x v="9"/>
    <n v="27604"/>
    <s v="South"/>
    <s v="OFF-LA-10001175"/>
    <x v="2"/>
    <s v="Labels"/>
    <n v="4.6079999999999997"/>
    <n v="5"/>
    <n v="-0.39200000000000035"/>
    <n v="-5.8800000000000047E-2"/>
  </r>
  <r>
    <x v="571"/>
    <d v="2015-07-11T00:00:00"/>
    <d v="2015-07-15T00:00:00"/>
    <x v="1"/>
    <x v="10"/>
    <x v="2"/>
    <s v="Laura Armstrong"/>
    <s v="Home Office"/>
    <s v="Hackensack"/>
    <x v="15"/>
    <n v="7601"/>
    <s v="East"/>
    <s v="OFF-LA-10001175"/>
    <x v="2"/>
    <s v="Labels"/>
    <n v="14.4"/>
    <n v="14.4"/>
    <n v="0"/>
    <n v="0"/>
  </r>
  <r>
    <x v="3529"/>
    <d v="2015-09-03T00:00:00"/>
    <d v="2015-09-03T00:00:00"/>
    <x v="1"/>
    <x v="0"/>
    <x v="1"/>
    <s v="Allen Goldenen"/>
    <s v="Home Office"/>
    <s v="New York City"/>
    <x v="5"/>
    <n v="10009"/>
    <s v="East"/>
    <s v="OFF-LA-10001175"/>
    <x v="2"/>
    <s v="Labels"/>
    <n v="14.4"/>
    <n v="14.4"/>
    <n v="0"/>
    <n v="0"/>
  </r>
  <r>
    <x v="1696"/>
    <d v="2017-06-10T00:00:00"/>
    <d v="2017-06-15T00:00:00"/>
    <x v="3"/>
    <x v="4"/>
    <x v="2"/>
    <s v="Olvera Toch"/>
    <s v="Home Office"/>
    <s v="Los Angeles"/>
    <x v="1"/>
    <n v="90045"/>
    <s v="West"/>
    <s v="OFF-LA-10001297"/>
    <x v="1"/>
    <s v="Labels"/>
    <n v="20.7"/>
    <n v="18"/>
    <n v="2.6999999999999993"/>
    <n v="0.40499999999999986"/>
  </r>
  <r>
    <x v="887"/>
    <d v="2018-08-03T00:00:00"/>
    <d v="2018-08-08T00:00:00"/>
    <x v="0"/>
    <x v="7"/>
    <x v="3"/>
    <s v="Bruce Degenhardt"/>
    <s v="Home Office"/>
    <s v="San Francisco"/>
    <x v="1"/>
    <n v="94122"/>
    <s v="West"/>
    <s v="OFF-LA-10001297"/>
    <x v="2"/>
    <s v="Labels"/>
    <n v="51.75"/>
    <n v="100"/>
    <n v="-48.25"/>
    <n v="-7.2374999999999998"/>
  </r>
  <r>
    <x v="1618"/>
    <d v="2017-05-30T00:00:00"/>
    <d v="2017-06-03T00:00:00"/>
    <x v="3"/>
    <x v="2"/>
    <x v="2"/>
    <s v="Anna H√§berlin"/>
    <s v="Corporate"/>
    <s v="Springfield"/>
    <x v="17"/>
    <n v="22153"/>
    <s v="South"/>
    <s v="OFF-LA-10001297"/>
    <x v="2"/>
    <s v="Labels"/>
    <n v="62.1"/>
    <n v="62.1"/>
    <n v="0"/>
    <n v="0"/>
  </r>
  <r>
    <x v="3026"/>
    <d v="2017-04-01T00:00:00"/>
    <d v="2017-04-05T00:00:00"/>
    <x v="3"/>
    <x v="8"/>
    <x v="2"/>
    <s v="Thomas Boland"/>
    <s v="Home Office"/>
    <s v="New York City"/>
    <x v="5"/>
    <n v="10035"/>
    <s v="East"/>
    <s v="OFF-LA-10001297"/>
    <x v="1"/>
    <s v="Labels"/>
    <n v="20.7"/>
    <n v="18"/>
    <n v="2.6999999999999993"/>
    <n v="0.40499999999999986"/>
  </r>
  <r>
    <x v="3530"/>
    <d v="2018-02-11T00:00:00"/>
    <d v="2018-02-15T00:00:00"/>
    <x v="0"/>
    <x v="11"/>
    <x v="2"/>
    <s v="Don Jones"/>
    <s v="Home Office"/>
    <s v="New York City"/>
    <x v="5"/>
    <n v="10024"/>
    <s v="East"/>
    <s v="OFF-LA-10001297"/>
    <x v="2"/>
    <s v="Labels"/>
    <n v="20.7"/>
    <n v="18"/>
    <n v="2.6999999999999993"/>
    <n v="0.40499999999999986"/>
  </r>
  <r>
    <x v="2821"/>
    <d v="2018-12-28T00:00:00"/>
    <d v="2019-01-04T00:00:00"/>
    <x v="0"/>
    <x v="3"/>
    <x v="2"/>
    <s v="Jennifer Ferguson"/>
    <s v="Consumer"/>
    <s v="New York City"/>
    <x v="5"/>
    <n v="10024"/>
    <s v="East"/>
    <s v="OFF-LA-10001297"/>
    <x v="2"/>
    <s v="Labels"/>
    <n v="72.45"/>
    <n v="72.45"/>
    <n v="0"/>
    <n v="0"/>
  </r>
  <r>
    <x v="3531"/>
    <d v="2016-09-12T00:00:00"/>
    <d v="2016-09-17T00:00:00"/>
    <x v="2"/>
    <x v="0"/>
    <x v="2"/>
    <s v="Paul Gonzalez"/>
    <s v="Home Office"/>
    <s v="New York City"/>
    <x v="5"/>
    <n v="10035"/>
    <s v="East"/>
    <s v="OFF-LA-10001317"/>
    <x v="2"/>
    <s v="Labels"/>
    <n v="12.6"/>
    <n v="12.6"/>
    <n v="0"/>
    <n v="0"/>
  </r>
  <r>
    <x v="540"/>
    <d v="2017-12-03T00:00:00"/>
    <d v="2017-12-06T00:00:00"/>
    <x v="3"/>
    <x v="3"/>
    <x v="0"/>
    <s v="Emily Grady"/>
    <s v="Home Office"/>
    <s v="Oceanside"/>
    <x v="5"/>
    <n v="11572"/>
    <s v="East"/>
    <s v="OFF-LA-10001317"/>
    <x v="1"/>
    <s v="Labels"/>
    <n v="6.3"/>
    <n v="5"/>
    <n v="1.2999999999999998"/>
    <n v="0.19499999999999998"/>
  </r>
  <r>
    <x v="2751"/>
    <d v="2018-12-03T00:00:00"/>
    <d v="2018-12-09T00:00:00"/>
    <x v="0"/>
    <x v="3"/>
    <x v="2"/>
    <s v="Chuck Sachs"/>
    <s v="Home Office"/>
    <s v="New York City"/>
    <x v="5"/>
    <n v="10009"/>
    <s v="East"/>
    <s v="OFF-LA-10001317"/>
    <x v="2"/>
    <s v="Labels"/>
    <n v="3.15"/>
    <n v="5"/>
    <n v="-1.85"/>
    <n v="-0.27750000000000002"/>
  </r>
  <r>
    <x v="815"/>
    <d v="2015-11-25T00:00:00"/>
    <d v="2015-11-30T00:00:00"/>
    <x v="1"/>
    <x v="1"/>
    <x v="2"/>
    <s v="Matt Collister"/>
    <s v="Home Office"/>
    <s v="Arlington"/>
    <x v="13"/>
    <n v="76017"/>
    <s v="Central"/>
    <s v="OFF-LA-10001317"/>
    <x v="2"/>
    <s v="Labels"/>
    <n v="2.52"/>
    <n v="5"/>
    <n v="-2.48"/>
    <n v="-0.372"/>
  </r>
  <r>
    <x v="473"/>
    <d v="2017-09-05T00:00:00"/>
    <d v="2017-09-07T00:00:00"/>
    <x v="3"/>
    <x v="0"/>
    <x v="3"/>
    <s v="Pete Kriz"/>
    <s v="Home Office"/>
    <s v="Detroit"/>
    <x v="10"/>
    <n v="48227"/>
    <s v="Central"/>
    <s v="OFF-LA-10001317"/>
    <x v="1"/>
    <s v="Labels"/>
    <n v="22.05"/>
    <n v="18"/>
    <n v="4.0500000000000007"/>
    <n v="0.60750000000000004"/>
  </r>
  <r>
    <x v="608"/>
    <d v="2018-04-17T00:00:00"/>
    <d v="2018-04-22T00:00:00"/>
    <x v="0"/>
    <x v="8"/>
    <x v="2"/>
    <s v="Pamela Stobb"/>
    <s v="Home Office"/>
    <s v="Los Angeles"/>
    <x v="1"/>
    <n v="90008"/>
    <s v="West"/>
    <s v="OFF-LA-10001404"/>
    <x v="2"/>
    <s v="Labels"/>
    <n v="7.38"/>
    <n v="5"/>
    <n v="2.38"/>
    <n v="0.35699999999999998"/>
  </r>
  <r>
    <x v="2059"/>
    <d v="2018-12-22T00:00:00"/>
    <d v="2018-12-26T00:00:00"/>
    <x v="0"/>
    <x v="3"/>
    <x v="2"/>
    <s v="Jim Mitchum"/>
    <s v="Home Office"/>
    <s v="Carlsbad"/>
    <x v="41"/>
    <n v="88220"/>
    <s v="West"/>
    <s v="OFF-LA-10001404"/>
    <x v="2"/>
    <s v="Labels"/>
    <n v="18.45"/>
    <n v="18"/>
    <n v="0.44999999999999929"/>
    <n v="6.7499999999999893E-2"/>
  </r>
  <r>
    <x v="3532"/>
    <d v="2017-12-09T00:00:00"/>
    <d v="2017-12-13T00:00:00"/>
    <x v="3"/>
    <x v="3"/>
    <x v="2"/>
    <s v="Fred McMath"/>
    <s v="Home Office"/>
    <s v="Lawrence"/>
    <x v="26"/>
    <n v="1841"/>
    <s v="East"/>
    <s v="OFF-LA-10001404"/>
    <x v="1"/>
    <s v="Labels"/>
    <n v="3.69"/>
    <n v="5"/>
    <n v="-1.31"/>
    <n v="-0.19650000000000001"/>
  </r>
  <r>
    <x v="3205"/>
    <d v="2018-10-26T00:00:00"/>
    <d v="2018-10-31T00:00:00"/>
    <x v="0"/>
    <x v="9"/>
    <x v="2"/>
    <s v="Jamie Frazer"/>
    <s v="Home Office"/>
    <s v="Philadelphia"/>
    <x v="12"/>
    <n v="19134"/>
    <s v="East"/>
    <s v="OFF-LA-10001404"/>
    <x v="2"/>
    <s v="Labels"/>
    <n v="14.76"/>
    <n v="18"/>
    <n v="-3.24"/>
    <n v="-0.48599999999999999"/>
  </r>
  <r>
    <x v="861"/>
    <d v="2015-12-29T00:00:00"/>
    <d v="2016-01-02T00:00:00"/>
    <x v="1"/>
    <x v="3"/>
    <x v="2"/>
    <s v="Anthony Johnson"/>
    <s v="Home Office"/>
    <s v="San Francisco"/>
    <x v="1"/>
    <n v="94110"/>
    <s v="West"/>
    <s v="OFF-LA-10001474"/>
    <x v="2"/>
    <s v="Labels"/>
    <n v="274.77"/>
    <n v="100"/>
    <n v="174.76999999999998"/>
    <n v="26.215499999999995"/>
  </r>
  <r>
    <x v="1962"/>
    <d v="2016-10-26T00:00:00"/>
    <d v="2016-11-01T00:00:00"/>
    <x v="2"/>
    <x v="9"/>
    <x v="2"/>
    <s v="Kristen Hastings"/>
    <s v="Home Office"/>
    <s v="Springfield"/>
    <x v="23"/>
    <n v="97477"/>
    <s v="West"/>
    <s v="OFF-LA-10001474"/>
    <x v="2"/>
    <s v="Labels"/>
    <n v="146.54400000000001"/>
    <n v="146.54400000000001"/>
    <n v="0"/>
    <n v="0"/>
  </r>
  <r>
    <x v="3533"/>
    <d v="2017-07-01T00:00:00"/>
    <d v="2017-07-01T00:00:00"/>
    <x v="3"/>
    <x v="10"/>
    <x v="1"/>
    <s v="Stephanie Ulpright"/>
    <s v="Corporate"/>
    <s v="New York City"/>
    <x v="5"/>
    <n v="10009"/>
    <s v="East"/>
    <s v="OFF-LA-10001474"/>
    <x v="2"/>
    <s v="Labels"/>
    <n v="30.53"/>
    <n v="30.53"/>
    <n v="0"/>
    <n v="0"/>
  </r>
  <r>
    <x v="3532"/>
    <d v="2017-12-09T00:00:00"/>
    <d v="2017-12-13T00:00:00"/>
    <x v="3"/>
    <x v="3"/>
    <x v="2"/>
    <s v="Fred McMath"/>
    <s v="Corporate"/>
    <s v="Lawrence"/>
    <x v="26"/>
    <n v="1841"/>
    <s v="East"/>
    <s v="OFF-LA-10001474"/>
    <x v="2"/>
    <s v="Labels"/>
    <n v="122.12"/>
    <n v="122.12"/>
    <n v="0"/>
    <n v="0"/>
  </r>
  <r>
    <x v="3534"/>
    <d v="2015-09-20T00:00:00"/>
    <d v="2015-09-26T00:00:00"/>
    <x v="1"/>
    <x v="0"/>
    <x v="2"/>
    <s v="Erica Smith"/>
    <s v="Consumer"/>
    <s v="San Francisco"/>
    <x v="1"/>
    <n v="94110"/>
    <s v="West"/>
    <s v="OFF-LA-10001569"/>
    <x v="2"/>
    <s v="Labels"/>
    <n v="9.9600000000000009"/>
    <n v="92.52"/>
    <n v="-82.56"/>
    <n v="-12.384"/>
  </r>
  <r>
    <x v="2709"/>
    <d v="2015-12-08T00:00:00"/>
    <d v="2015-12-13T00:00:00"/>
    <x v="1"/>
    <x v="3"/>
    <x v="2"/>
    <s v="Tim Brockman"/>
    <s v="Consumer"/>
    <s v="Salem"/>
    <x v="23"/>
    <n v="97301"/>
    <s v="West"/>
    <s v="OFF-LA-10001569"/>
    <x v="2"/>
    <s v="Labels"/>
    <n v="27.888000000000002"/>
    <n v="27.888000000000002"/>
    <n v="0"/>
    <n v="0"/>
  </r>
  <r>
    <x v="1704"/>
    <d v="2017-05-01T00:00:00"/>
    <d v="2017-05-04T00:00:00"/>
    <x v="3"/>
    <x v="2"/>
    <x v="0"/>
    <s v="Herbert Flentye"/>
    <s v="Home Office"/>
    <s v="Memphis"/>
    <x v="24"/>
    <n v="38109"/>
    <s v="South"/>
    <s v="OFF-LA-10001569"/>
    <x v="1"/>
    <s v="Labels"/>
    <n v="3.984"/>
    <n v="5"/>
    <n v="-1.016"/>
    <n v="-0.15240000000000001"/>
  </r>
  <r>
    <x v="3535"/>
    <d v="2018-04-02T00:00:00"/>
    <d v="2018-04-06T00:00:00"/>
    <x v="0"/>
    <x v="8"/>
    <x v="2"/>
    <s v="Amy Hunt"/>
    <s v="Home Office"/>
    <s v="Decatur"/>
    <x v="36"/>
    <n v="35601"/>
    <s v="South"/>
    <s v="OFF-LA-10001569"/>
    <x v="2"/>
    <s v="Labels"/>
    <n v="14.94"/>
    <n v="100"/>
    <n v="-85.06"/>
    <n v="-12.759"/>
  </r>
  <r>
    <x v="2282"/>
    <d v="2018-04-30T00:00:00"/>
    <d v="2018-05-05T00:00:00"/>
    <x v="0"/>
    <x v="8"/>
    <x v="2"/>
    <s v="Ann Steele"/>
    <s v="Home Office"/>
    <s v="Boynton Beach"/>
    <x v="8"/>
    <n v="33437"/>
    <s v="South"/>
    <s v="OFF-LA-10001569"/>
    <x v="2"/>
    <s v="Labels"/>
    <n v="11.952"/>
    <n v="11.952"/>
    <n v="0"/>
    <n v="0"/>
  </r>
  <r>
    <x v="1376"/>
    <d v="2015-11-02T00:00:00"/>
    <d v="2015-11-06T00:00:00"/>
    <x v="1"/>
    <x v="1"/>
    <x v="2"/>
    <s v="Roger Demir"/>
    <s v="Home Office"/>
    <s v="New York City"/>
    <x v="5"/>
    <n v="10024"/>
    <s v="East"/>
    <s v="OFF-LA-10001569"/>
    <x v="2"/>
    <s v="Labels"/>
    <n v="34.86"/>
    <n v="34.86"/>
    <n v="0"/>
    <n v="0"/>
  </r>
  <r>
    <x v="5"/>
    <d v="2015-11-19T00:00:00"/>
    <d v="2015-11-25T00:00:00"/>
    <x v="1"/>
    <x v="1"/>
    <x v="2"/>
    <s v="Georgia Rosenberg"/>
    <s v="Corporate"/>
    <s v="Wilmington"/>
    <x v="3"/>
    <n v="19805"/>
    <s v="East"/>
    <s v="OFF-LA-10001569"/>
    <x v="2"/>
    <s v="Labels"/>
    <n v="9.9600000000000009"/>
    <n v="9.9600000000000009"/>
    <n v="0"/>
    <n v="0"/>
  </r>
  <r>
    <x v="3536"/>
    <d v="2016-04-05T00:00:00"/>
    <d v="2016-04-07T00:00:00"/>
    <x v="2"/>
    <x v="8"/>
    <x v="0"/>
    <s v="Ted Trevino"/>
    <s v="Consumer"/>
    <s v="Philadelphia"/>
    <x v="12"/>
    <n v="19120"/>
    <s v="East"/>
    <s v="OFF-LA-10001569"/>
    <x v="2"/>
    <s v="Labels"/>
    <n v="23.904"/>
    <n v="23.904"/>
    <n v="0"/>
    <n v="0"/>
  </r>
  <r>
    <x v="3537"/>
    <d v="2017-11-13T00:00:00"/>
    <d v="2017-11-19T00:00:00"/>
    <x v="3"/>
    <x v="1"/>
    <x v="2"/>
    <s v="Corinna Mitchell"/>
    <s v="Home Office"/>
    <s v="New York City"/>
    <x v="5"/>
    <n v="10011"/>
    <s v="East"/>
    <s v="OFF-LA-10001569"/>
    <x v="2"/>
    <s v="Labels"/>
    <n v="14.94"/>
    <n v="18"/>
    <n v="-3.0600000000000005"/>
    <n v="-0.45900000000000007"/>
  </r>
  <r>
    <x v="3538"/>
    <d v="2017-09-25T00:00:00"/>
    <d v="2017-10-01T00:00:00"/>
    <x v="3"/>
    <x v="0"/>
    <x v="2"/>
    <s v="Nicole Hansen"/>
    <s v="Home Office"/>
    <s v="Irving"/>
    <x v="13"/>
    <n v="75061"/>
    <s v="Central"/>
    <s v="OFF-LA-10001569"/>
    <x v="2"/>
    <s v="Labels"/>
    <n v="15.936"/>
    <n v="18"/>
    <n v="-2.0640000000000001"/>
    <n v="-0.30959999999999999"/>
  </r>
  <r>
    <x v="3298"/>
    <d v="2018-09-29T00:00:00"/>
    <d v="2018-10-05T00:00:00"/>
    <x v="0"/>
    <x v="0"/>
    <x v="2"/>
    <s v="Ann Steele"/>
    <s v="Home Office"/>
    <s v="Pasadena"/>
    <x v="13"/>
    <n v="77506"/>
    <s v="Central"/>
    <s v="OFF-LA-10001569"/>
    <x v="2"/>
    <s v="Labels"/>
    <n v="7.968"/>
    <n v="18"/>
    <n v="-10.032"/>
    <n v="-1.5047999999999999"/>
  </r>
  <r>
    <x v="3539"/>
    <d v="2016-12-10T00:00:00"/>
    <d v="2016-12-14T00:00:00"/>
    <x v="2"/>
    <x v="3"/>
    <x v="2"/>
    <s v="Meg Tillman"/>
    <s v="Home Office"/>
    <s v="San Francisco"/>
    <x v="1"/>
    <n v="94110"/>
    <s v="West"/>
    <s v="OFF-LA-10001613"/>
    <x v="2"/>
    <s v="Labels"/>
    <n v="5.76"/>
    <n v="5"/>
    <n v="0.75999999999999979"/>
    <n v="0.11399999999999996"/>
  </r>
  <r>
    <x v="3540"/>
    <d v="2017-12-27T00:00:00"/>
    <d v="2017-12-31T00:00:00"/>
    <x v="3"/>
    <x v="3"/>
    <x v="2"/>
    <s v="Eugene Moren"/>
    <s v="Home Office"/>
    <s v="Santa Ana"/>
    <x v="1"/>
    <n v="92704"/>
    <s v="West"/>
    <s v="OFF-LA-10001613"/>
    <x v="1"/>
    <s v="Labels"/>
    <n v="20.16"/>
    <n v="18"/>
    <n v="2.16"/>
    <n v="0.32400000000000001"/>
  </r>
  <r>
    <x v="2051"/>
    <d v="2018-08-14T00:00:00"/>
    <d v="2018-08-16T00:00:00"/>
    <x v="0"/>
    <x v="7"/>
    <x v="3"/>
    <s v="Nora Preis"/>
    <s v="Home Office"/>
    <s v="San Francisco"/>
    <x v="1"/>
    <n v="94109"/>
    <s v="West"/>
    <s v="OFF-LA-10001613"/>
    <x v="2"/>
    <s v="Labels"/>
    <n v="5.76"/>
    <n v="5"/>
    <n v="0.75999999999999979"/>
    <n v="0.11399999999999996"/>
  </r>
  <r>
    <x v="353"/>
    <d v="2018-11-13T00:00:00"/>
    <d v="2018-11-18T00:00:00"/>
    <x v="0"/>
    <x v="1"/>
    <x v="2"/>
    <s v="Ted Trevino"/>
    <s v="Home Office"/>
    <s v="Seattle"/>
    <x v="6"/>
    <n v="98103"/>
    <s v="West"/>
    <s v="OFF-LA-10001613"/>
    <x v="2"/>
    <s v="Labels"/>
    <n v="8.64"/>
    <n v="18"/>
    <n v="-9.36"/>
    <n v="-1.4039999999999999"/>
  </r>
  <r>
    <x v="3541"/>
    <d v="2015-09-22T00:00:00"/>
    <d v="2015-09-24T00:00:00"/>
    <x v="1"/>
    <x v="0"/>
    <x v="3"/>
    <s v="Maribeth Schnelling"/>
    <s v="Home Office"/>
    <s v="Boca Raton"/>
    <x v="8"/>
    <n v="33433"/>
    <s v="South"/>
    <s v="OFF-LA-10001613"/>
    <x v="2"/>
    <s v="Labels"/>
    <n v="4.6079999999999997"/>
    <n v="5"/>
    <n v="-0.39200000000000035"/>
    <n v="-5.8800000000000047E-2"/>
  </r>
  <r>
    <x v="3542"/>
    <d v="2016-08-09T00:00:00"/>
    <d v="2016-08-14T00:00:00"/>
    <x v="2"/>
    <x v="7"/>
    <x v="2"/>
    <s v="Ruben Ausman"/>
    <s v="Home Office"/>
    <s v="Jacksonville"/>
    <x v="8"/>
    <n v="32216"/>
    <s v="South"/>
    <s v="OFF-LA-10001613"/>
    <x v="2"/>
    <s v="Labels"/>
    <n v="4.6079999999999997"/>
    <n v="5"/>
    <n v="-0.39200000000000035"/>
    <n v="-5.8800000000000047E-2"/>
  </r>
  <r>
    <x v="3543"/>
    <d v="2015-04-28T00:00:00"/>
    <d v="2015-05-03T00:00:00"/>
    <x v="1"/>
    <x v="8"/>
    <x v="2"/>
    <s v="George Bell"/>
    <s v="Home Office"/>
    <s v="Newark"/>
    <x v="22"/>
    <n v="43055"/>
    <s v="East"/>
    <s v="OFF-LA-10001613"/>
    <x v="2"/>
    <s v="Labels"/>
    <n v="6.9119999999999999"/>
    <n v="5"/>
    <n v="1.9119999999999999"/>
    <n v="0.2868"/>
  </r>
  <r>
    <x v="2674"/>
    <d v="2015-11-26T00:00:00"/>
    <d v="2015-11-26T00:00:00"/>
    <x v="1"/>
    <x v="1"/>
    <x v="1"/>
    <s v="Lynn Smith"/>
    <s v="Consumer"/>
    <s v="Utica"/>
    <x v="5"/>
    <n v="13501"/>
    <s v="East"/>
    <s v="OFF-LA-10001613"/>
    <x v="2"/>
    <s v="Labels"/>
    <n v="11.52"/>
    <n v="11.52"/>
    <n v="0"/>
    <n v="0"/>
  </r>
  <r>
    <x v="908"/>
    <d v="2017-11-10T00:00:00"/>
    <d v="2017-11-14T00:00:00"/>
    <x v="3"/>
    <x v="1"/>
    <x v="2"/>
    <s v="Paul Prost"/>
    <s v="Home Office"/>
    <s v="Springfield"/>
    <x v="22"/>
    <n v="45503"/>
    <s v="East"/>
    <s v="OFF-LA-10001613"/>
    <x v="2"/>
    <s v="Labels"/>
    <n v="9.2159999999999993"/>
    <n v="18"/>
    <n v="-8.7840000000000007"/>
    <n v="-1.3176000000000001"/>
  </r>
  <r>
    <x v="2476"/>
    <d v="2018-04-09T00:00:00"/>
    <d v="2018-04-11T00:00:00"/>
    <x v="0"/>
    <x v="8"/>
    <x v="0"/>
    <s v="Bryan Spruell"/>
    <s v="Home Office"/>
    <s v="New York City"/>
    <x v="5"/>
    <n v="10011"/>
    <s v="East"/>
    <s v="OFF-LA-10001613"/>
    <x v="2"/>
    <s v="Labels"/>
    <n v="8.64"/>
    <n v="18"/>
    <n v="-9.36"/>
    <n v="-1.4039999999999999"/>
  </r>
  <r>
    <x v="1439"/>
    <d v="2016-06-25T00:00:00"/>
    <d v="2016-06-28T00:00:00"/>
    <x v="2"/>
    <x v="4"/>
    <x v="0"/>
    <s v="Mark Van Huff"/>
    <s v="Home Office"/>
    <s v="Houston"/>
    <x v="13"/>
    <n v="77041"/>
    <s v="Central"/>
    <s v="OFF-LA-10001613"/>
    <x v="2"/>
    <s v="Labels"/>
    <n v="4.6079999999999997"/>
    <n v="5"/>
    <n v="-0.39200000000000035"/>
    <n v="-5.8800000000000047E-2"/>
  </r>
  <r>
    <x v="3544"/>
    <d v="2018-01-20T00:00:00"/>
    <d v="2018-01-21T00:00:00"/>
    <x v="0"/>
    <x v="6"/>
    <x v="0"/>
    <s v="Maris LaWare"/>
    <s v="Consumer"/>
    <s v="Chicago"/>
    <x v="0"/>
    <n v="60653"/>
    <s v="Central"/>
    <s v="OFF-LA-10001613"/>
    <x v="2"/>
    <s v="Labels"/>
    <n v="11.52"/>
    <n v="11.52"/>
    <n v="0"/>
    <n v="0"/>
  </r>
  <r>
    <x v="1480"/>
    <d v="2018-11-23T00:00:00"/>
    <d v="2018-11-27T00:00:00"/>
    <x v="0"/>
    <x v="1"/>
    <x v="2"/>
    <s v="Christopher Martinez"/>
    <s v="Consumer"/>
    <s v="Chicago"/>
    <x v="0"/>
    <n v="60610"/>
    <s v="Central"/>
    <s v="OFF-LA-10001613"/>
    <x v="2"/>
    <s v="Labels"/>
    <n v="11.52"/>
    <n v="11.52"/>
    <n v="0"/>
    <n v="0"/>
  </r>
  <r>
    <x v="3545"/>
    <d v="2015-04-04T00:00:00"/>
    <d v="2015-04-09T00:00:00"/>
    <x v="1"/>
    <x v="8"/>
    <x v="2"/>
    <s v="Paul Knutson"/>
    <s v="Home Office"/>
    <s v="San Francisco"/>
    <x v="1"/>
    <n v="94109"/>
    <s v="West"/>
    <s v="OFF-LA-10001641"/>
    <x v="2"/>
    <s v="Labels"/>
    <n v="18.899999999999999"/>
    <n v="18"/>
    <n v="0.89999999999999858"/>
    <n v="0.13499999999999979"/>
  </r>
  <r>
    <x v="1344"/>
    <d v="2018-10-19T00:00:00"/>
    <d v="2018-10-24T00:00:00"/>
    <x v="0"/>
    <x v="9"/>
    <x v="3"/>
    <s v="Hilary Holden"/>
    <s v="Home Office"/>
    <s v="San Francisco"/>
    <x v="1"/>
    <n v="94110"/>
    <s v="West"/>
    <s v="OFF-LA-10001641"/>
    <x v="2"/>
    <s v="Labels"/>
    <n v="31.5"/>
    <n v="31.5"/>
    <n v="0"/>
    <n v="0"/>
  </r>
  <r>
    <x v="3546"/>
    <d v="2015-05-09T00:00:00"/>
    <d v="2015-05-09T00:00:00"/>
    <x v="1"/>
    <x v="2"/>
    <x v="1"/>
    <s v="Sean Braxton"/>
    <s v="Home Office"/>
    <s v="Henderson"/>
    <x v="21"/>
    <n v="42420"/>
    <s v="South"/>
    <s v="OFF-LA-10001641"/>
    <x v="2"/>
    <s v="Labels"/>
    <n v="9.4499999999999993"/>
    <n v="18"/>
    <n v="-8.5500000000000007"/>
    <n v="-1.2825"/>
  </r>
  <r>
    <x v="3547"/>
    <d v="2016-03-12T00:00:00"/>
    <d v="2016-03-18T00:00:00"/>
    <x v="2"/>
    <x v="5"/>
    <x v="2"/>
    <s v="Evan Bailliet"/>
    <s v="Home Office"/>
    <s v="Charlotte"/>
    <x v="9"/>
    <n v="28205"/>
    <s v="South"/>
    <s v="OFF-LA-10001641"/>
    <x v="2"/>
    <s v="Labels"/>
    <n v="5.04"/>
    <n v="5"/>
    <n v="4.0000000000000036E-2"/>
    <n v="6.0000000000000053E-3"/>
  </r>
  <r>
    <x v="3548"/>
    <d v="2017-03-04T00:00:00"/>
    <d v="2017-03-08T00:00:00"/>
    <x v="3"/>
    <x v="5"/>
    <x v="3"/>
    <s v="Randy Ferguson"/>
    <s v="Corporate"/>
    <s v="Miami"/>
    <x v="8"/>
    <n v="33180"/>
    <s v="South"/>
    <s v="OFF-LA-10001641"/>
    <x v="2"/>
    <s v="Labels"/>
    <n v="10.08"/>
    <n v="10.08"/>
    <n v="0"/>
    <n v="0"/>
  </r>
  <r>
    <x v="3549"/>
    <d v="2016-02-25T00:00:00"/>
    <d v="2016-03-01T00:00:00"/>
    <x v="2"/>
    <x v="11"/>
    <x v="2"/>
    <s v="Sung Shariari"/>
    <s v="Home Office"/>
    <s v="Leominster"/>
    <x v="26"/>
    <n v="1453"/>
    <s v="East"/>
    <s v="OFF-LA-10001641"/>
    <x v="2"/>
    <s v="Labels"/>
    <n v="3.15"/>
    <n v="5"/>
    <n v="-1.85"/>
    <n v="-0.27750000000000002"/>
  </r>
  <r>
    <x v="3550"/>
    <d v="2017-06-16T00:00:00"/>
    <d v="2017-06-22T00:00:00"/>
    <x v="3"/>
    <x v="4"/>
    <x v="2"/>
    <s v="Jennifer Jackson"/>
    <s v="Home Office"/>
    <s v="Newark"/>
    <x v="3"/>
    <n v="19711"/>
    <s v="East"/>
    <s v="OFF-LA-10001641"/>
    <x v="2"/>
    <s v="Labels"/>
    <n v="9.4499999999999993"/>
    <n v="18"/>
    <n v="-8.5500000000000007"/>
    <n v="-1.2825"/>
  </r>
  <r>
    <x v="573"/>
    <d v="2018-09-02T00:00:00"/>
    <d v="2018-09-06T00:00:00"/>
    <x v="0"/>
    <x v="0"/>
    <x v="2"/>
    <s v="Ann Chong"/>
    <s v="Home Office"/>
    <s v="New York City"/>
    <x v="5"/>
    <n v="10009"/>
    <s v="East"/>
    <s v="OFF-LA-10001641"/>
    <x v="2"/>
    <s v="Labels"/>
    <n v="18.899999999999999"/>
    <n v="18"/>
    <n v="0.89999999999999858"/>
    <n v="0.13499999999999979"/>
  </r>
  <r>
    <x v="3551"/>
    <d v="2016-12-13T00:00:00"/>
    <d v="2016-12-15T00:00:00"/>
    <x v="2"/>
    <x v="3"/>
    <x v="3"/>
    <s v="Matt Collins"/>
    <s v="Home Office"/>
    <s v="Los Angeles"/>
    <x v="1"/>
    <n v="90036"/>
    <s v="West"/>
    <s v="OFF-LA-10001771"/>
    <x v="2"/>
    <s v="Labels"/>
    <n v="9.9600000000000009"/>
    <n v="9.9600000000000009"/>
    <n v="0"/>
    <n v="0"/>
  </r>
  <r>
    <x v="2091"/>
    <d v="2015-11-01T00:00:00"/>
    <d v="2015-11-05T00:00:00"/>
    <x v="1"/>
    <x v="1"/>
    <x v="2"/>
    <s v="Ken Heidel"/>
    <s v="Corporate"/>
    <s v="Charlotte"/>
    <x v="9"/>
    <n v="28205"/>
    <s v="South"/>
    <s v="OFF-LA-10001771"/>
    <x v="2"/>
    <s v="Labels"/>
    <n v="47.808"/>
    <n v="47.808"/>
    <n v="0"/>
    <n v="0"/>
  </r>
  <r>
    <x v="3552"/>
    <d v="2018-11-03T00:00:00"/>
    <d v="2018-11-09T00:00:00"/>
    <x v="0"/>
    <x v="1"/>
    <x v="2"/>
    <s v="Daniel Lacy"/>
    <s v="Home Office"/>
    <s v="Eagan"/>
    <x v="37"/>
    <n v="55122"/>
    <s v="Central"/>
    <s v="OFF-LA-10001771"/>
    <x v="2"/>
    <s v="Labels"/>
    <n v="14.94"/>
    <n v="18"/>
    <n v="-3.0600000000000005"/>
    <n v="-0.45900000000000007"/>
  </r>
  <r>
    <x v="988"/>
    <d v="2015-09-06T00:00:00"/>
    <d v="2015-09-09T00:00:00"/>
    <x v="1"/>
    <x v="0"/>
    <x v="0"/>
    <s v="Victoria Pisteka"/>
    <s v="Home Office"/>
    <s v="San Francisco"/>
    <x v="1"/>
    <n v="94109"/>
    <s v="West"/>
    <s v="OFF-LA-10001934"/>
    <x v="2"/>
    <s v="Labels"/>
    <n v="58.48"/>
    <n v="58.48"/>
    <n v="0"/>
    <n v="0"/>
  </r>
  <r>
    <x v="3489"/>
    <d v="2015-12-19T00:00:00"/>
    <d v="2015-12-21T00:00:00"/>
    <x v="1"/>
    <x v="3"/>
    <x v="0"/>
    <s v="Bart Pistole"/>
    <s v="Home Office"/>
    <s v="Los Angeles"/>
    <x v="1"/>
    <n v="90008"/>
    <s v="West"/>
    <s v="OFF-LA-10001934"/>
    <x v="2"/>
    <s v="Labels"/>
    <n v="14.62"/>
    <n v="100"/>
    <n v="-85.38"/>
    <n v="-12.806999999999999"/>
  </r>
  <r>
    <x v="3553"/>
    <d v="2017-06-23T00:00:00"/>
    <d v="2017-06-25T00:00:00"/>
    <x v="3"/>
    <x v="4"/>
    <x v="3"/>
    <s v="Ruben Dartt"/>
    <s v="Home Office"/>
    <s v="San Francisco"/>
    <x v="1"/>
    <n v="94109"/>
    <s v="West"/>
    <s v="OFF-LA-10001934"/>
    <x v="1"/>
    <s v="Labels"/>
    <n v="21.93"/>
    <n v="18"/>
    <n v="3.9299999999999997"/>
    <n v="0.58949999999999991"/>
  </r>
  <r>
    <x v="3554"/>
    <d v="2015-07-05T00:00:00"/>
    <d v="2015-07-08T00:00:00"/>
    <x v="1"/>
    <x v="10"/>
    <x v="0"/>
    <s v="Michael Chen"/>
    <s v="Home Office"/>
    <s v="Jackson"/>
    <x v="29"/>
    <n v="39212"/>
    <s v="South"/>
    <s v="OFF-LA-10001934"/>
    <x v="2"/>
    <s v="Labels"/>
    <n v="14.62"/>
    <n v="18"/>
    <n v="-3.3800000000000008"/>
    <n v="-0.50700000000000012"/>
  </r>
  <r>
    <x v="3555"/>
    <d v="2015-03-26T00:00:00"/>
    <d v="2015-03-30T00:00:00"/>
    <x v="1"/>
    <x v="5"/>
    <x v="3"/>
    <s v="Cindy Stewart"/>
    <s v="Home Office"/>
    <s v="Pomona"/>
    <x v="1"/>
    <n v="91767"/>
    <s v="West"/>
    <s v="OFF-LA-10001982"/>
    <x v="2"/>
    <s v="Labels"/>
    <n v="18.75"/>
    <n v="18"/>
    <n v="0.75"/>
    <n v="0.11249999999999999"/>
  </r>
  <r>
    <x v="279"/>
    <d v="2018-10-30T00:00:00"/>
    <d v="2018-11-01T00:00:00"/>
    <x v="0"/>
    <x v="9"/>
    <x v="0"/>
    <s v="Ross DeVincentis"/>
    <s v="Home Office"/>
    <s v="Richmond"/>
    <x v="21"/>
    <n v="40475"/>
    <s v="South"/>
    <s v="OFF-LA-10001982"/>
    <x v="2"/>
    <s v="Labels"/>
    <n v="30"/>
    <n v="30"/>
    <n v="0"/>
    <n v="0"/>
  </r>
  <r>
    <x v="3556"/>
    <d v="2016-09-03T00:00:00"/>
    <d v="2016-09-07T00:00:00"/>
    <x v="2"/>
    <x v="0"/>
    <x v="3"/>
    <s v="John Huston"/>
    <s v="Home Office"/>
    <s v="Holland"/>
    <x v="10"/>
    <n v="49423"/>
    <s v="Central"/>
    <s v="OFF-LA-10001982"/>
    <x v="2"/>
    <s v="Labels"/>
    <n v="7.5"/>
    <n v="18"/>
    <n v="-10.5"/>
    <n v="-1.575"/>
  </r>
  <r>
    <x v="3168"/>
    <d v="2017-09-11T00:00:00"/>
    <d v="2017-09-16T00:00:00"/>
    <x v="3"/>
    <x v="0"/>
    <x v="2"/>
    <s v="Adam Shillingsburg"/>
    <s v="Home Office"/>
    <s v="Chicago"/>
    <x v="0"/>
    <n v="60653"/>
    <s v="Central"/>
    <s v="OFF-LA-10001982"/>
    <x v="1"/>
    <s v="Labels"/>
    <n v="6"/>
    <n v="80"/>
    <n v="-74"/>
    <n v="-11.1"/>
  </r>
  <r>
    <x v="3557"/>
    <d v="2018-04-26T00:00:00"/>
    <d v="2018-05-01T00:00:00"/>
    <x v="0"/>
    <x v="8"/>
    <x v="2"/>
    <s v="Philisse Overcash"/>
    <s v="Home Office"/>
    <s v="Seattle"/>
    <x v="6"/>
    <n v="98115"/>
    <s v="West"/>
    <s v="OFF-LA-10002034"/>
    <x v="2"/>
    <s v="Labels"/>
    <n v="39.28"/>
    <n v="39.28"/>
    <n v="0"/>
    <n v="0"/>
  </r>
  <r>
    <x v="3558"/>
    <d v="2018-10-15T00:00:00"/>
    <d v="2018-10-19T00:00:00"/>
    <x v="0"/>
    <x v="9"/>
    <x v="2"/>
    <s v="Marc Crier"/>
    <s v="Home Office"/>
    <s v="Camarillo"/>
    <x v="1"/>
    <n v="93010"/>
    <s v="West"/>
    <s v="OFF-LA-10002034"/>
    <x v="2"/>
    <s v="Labels"/>
    <n v="14.73"/>
    <n v="18"/>
    <n v="-3.2699999999999996"/>
    <n v="-0.49049999999999994"/>
  </r>
  <r>
    <x v="1007"/>
    <d v="2017-08-04T00:00:00"/>
    <d v="2017-08-08T00:00:00"/>
    <x v="3"/>
    <x v="7"/>
    <x v="2"/>
    <s v="Max Ludwig"/>
    <s v="Corporate"/>
    <s v="Suffolk"/>
    <x v="17"/>
    <n v="23434"/>
    <s v="South"/>
    <s v="OFF-LA-10002034"/>
    <x v="2"/>
    <s v="Labels"/>
    <n v="9.82"/>
    <n v="9.82"/>
    <n v="0"/>
    <n v="0"/>
  </r>
  <r>
    <x v="3559"/>
    <d v="2018-10-20T00:00:00"/>
    <d v="2018-10-20T00:00:00"/>
    <x v="0"/>
    <x v="9"/>
    <x v="1"/>
    <s v="Rick Bensley"/>
    <s v="Home Office"/>
    <s v="New York City"/>
    <x v="5"/>
    <n v="10024"/>
    <s v="East"/>
    <s v="OFF-LA-10002034"/>
    <x v="2"/>
    <s v="Labels"/>
    <n v="24.55"/>
    <n v="24.55"/>
    <n v="0"/>
    <n v="0"/>
  </r>
  <r>
    <x v="1"/>
    <d v="2015-11-28T00:00:00"/>
    <d v="2015-11-28T00:00:00"/>
    <x v="1"/>
    <x v="1"/>
    <x v="1"/>
    <s v="Duane Huffman"/>
    <s v="Home Office"/>
    <s v="San Francisco"/>
    <x v="1"/>
    <n v="94122"/>
    <s v="West"/>
    <s v="OFF-LA-10002043"/>
    <x v="2"/>
    <s v="Labels"/>
    <n v="41.4"/>
    <n v="41.4"/>
    <n v="0"/>
    <n v="0"/>
  </r>
  <r>
    <x v="3560"/>
    <d v="2015-12-20T00:00:00"/>
    <d v="2015-12-25T00:00:00"/>
    <x v="1"/>
    <x v="3"/>
    <x v="2"/>
    <s v="Keith Herrera"/>
    <s v="Home Office"/>
    <s v="Seattle"/>
    <x v="6"/>
    <n v="98103"/>
    <s v="West"/>
    <s v="OFF-LA-10002043"/>
    <x v="2"/>
    <s v="Labels"/>
    <n v="31.05"/>
    <n v="31.05"/>
    <n v="0"/>
    <n v="0"/>
  </r>
  <r>
    <x v="2496"/>
    <d v="2016-09-12T00:00:00"/>
    <d v="2016-09-18T00:00:00"/>
    <x v="2"/>
    <x v="0"/>
    <x v="2"/>
    <s v="Tamara Manning"/>
    <s v="Home Office"/>
    <s v="Auburn"/>
    <x v="5"/>
    <n v="13021"/>
    <s v="East"/>
    <s v="OFF-LA-10002043"/>
    <x v="2"/>
    <s v="Labels"/>
    <n v="20.7"/>
    <n v="18"/>
    <n v="2.6999999999999993"/>
    <n v="0.40499999999999986"/>
  </r>
  <r>
    <x v="3561"/>
    <d v="2018-10-13T00:00:00"/>
    <d v="2018-10-17T00:00:00"/>
    <x v="0"/>
    <x v="9"/>
    <x v="2"/>
    <s v="Andrew Gjertsen"/>
    <s v="Home Office"/>
    <s v="Philadelphia"/>
    <x v="12"/>
    <n v="19140"/>
    <s v="East"/>
    <s v="OFF-LA-10002043"/>
    <x v="2"/>
    <s v="Labels"/>
    <n v="24.84"/>
    <n v="24.84"/>
    <n v="0"/>
    <n v="0"/>
  </r>
  <r>
    <x v="2226"/>
    <d v="2016-08-10T00:00:00"/>
    <d v="2016-08-16T00:00:00"/>
    <x v="2"/>
    <x v="7"/>
    <x v="2"/>
    <s v="Julie Kriz"/>
    <s v="Corporate"/>
    <s v="Eagan"/>
    <x v="37"/>
    <n v="55122"/>
    <s v="Central"/>
    <s v="OFF-LA-10002043"/>
    <x v="2"/>
    <s v="Labels"/>
    <n v="41.4"/>
    <n v="41.4"/>
    <n v="0"/>
    <n v="0"/>
  </r>
  <r>
    <x v="1112"/>
    <d v="2017-05-16T00:00:00"/>
    <d v="2017-05-19T00:00:00"/>
    <x v="3"/>
    <x v="2"/>
    <x v="3"/>
    <s v="Sanjit Chand"/>
    <s v="Corporate"/>
    <s v="Los Angeles"/>
    <x v="1"/>
    <n v="90045"/>
    <s v="West"/>
    <s v="OFF-LA-10002195"/>
    <x v="2"/>
    <s v="Labels"/>
    <n v="27.72"/>
    <n v="27.72"/>
    <n v="0"/>
    <n v="0"/>
  </r>
  <r>
    <x v="3562"/>
    <d v="2017-09-17T00:00:00"/>
    <d v="2017-09-23T00:00:00"/>
    <x v="3"/>
    <x v="0"/>
    <x v="2"/>
    <s v="Chuck Clark"/>
    <s v="Corporate"/>
    <s v="Redmond"/>
    <x v="6"/>
    <n v="98052"/>
    <s v="West"/>
    <s v="OFF-LA-10002195"/>
    <x v="2"/>
    <s v="Labels"/>
    <n v="12.32"/>
    <n v="12.32"/>
    <n v="0"/>
    <n v="0"/>
  </r>
  <r>
    <x v="3209"/>
    <d v="2018-11-04T00:00:00"/>
    <d v="2018-11-08T00:00:00"/>
    <x v="0"/>
    <x v="1"/>
    <x v="2"/>
    <s v="Christina Anderson"/>
    <s v="Home Office"/>
    <s v="Chattanooga"/>
    <x v="24"/>
    <n v="37421"/>
    <s v="South"/>
    <s v="OFF-LA-10002195"/>
    <x v="2"/>
    <s v="Labels"/>
    <n v="4.9279999999999999"/>
    <n v="5"/>
    <n v="-7.2000000000000064E-2"/>
    <n v="-1.0800000000000009E-2"/>
  </r>
  <r>
    <x v="2063"/>
    <d v="2018-08-06T00:00:00"/>
    <d v="2018-08-12T00:00:00"/>
    <x v="0"/>
    <x v="7"/>
    <x v="2"/>
    <s v="Gary Mitchum"/>
    <s v="Home Office"/>
    <s v="Concord"/>
    <x v="43"/>
    <n v="3301"/>
    <s v="East"/>
    <s v="OFF-LA-10002195"/>
    <x v="2"/>
    <s v="Labels"/>
    <n v="24.64"/>
    <n v="24.64"/>
    <n v="0"/>
    <n v="0"/>
  </r>
  <r>
    <x v="3563"/>
    <d v="2015-05-03T00:00:00"/>
    <d v="2015-05-05T00:00:00"/>
    <x v="1"/>
    <x v="2"/>
    <x v="0"/>
    <s v="Joni Sundaresam"/>
    <s v="Home Office"/>
    <s v="Appleton"/>
    <x v="16"/>
    <n v="54915"/>
    <s v="Central"/>
    <s v="OFF-LA-10002195"/>
    <x v="2"/>
    <s v="Labels"/>
    <n v="21.56"/>
    <n v="18"/>
    <n v="3.5599999999999987"/>
    <n v="0.53399999999999981"/>
  </r>
  <r>
    <x v="3564"/>
    <d v="2016-02-18T00:00:00"/>
    <d v="2016-02-22T00:00:00"/>
    <x v="2"/>
    <x v="11"/>
    <x v="2"/>
    <s v="Ann Blume"/>
    <s v="Home Office"/>
    <s v="Los Angeles"/>
    <x v="1"/>
    <n v="90004"/>
    <s v="West"/>
    <s v="OFF-LA-10002271"/>
    <x v="2"/>
    <s v="Labels"/>
    <n v="9.24"/>
    <n v="100"/>
    <n v="-90.76"/>
    <n v="-13.614000000000001"/>
  </r>
  <r>
    <x v="663"/>
    <d v="2017-10-03T00:00:00"/>
    <d v="2017-10-07T00:00:00"/>
    <x v="3"/>
    <x v="9"/>
    <x v="2"/>
    <s v="Daniel Byrd"/>
    <s v="Home Office"/>
    <s v="Lake Forest"/>
    <x v="1"/>
    <n v="92630"/>
    <s v="West"/>
    <s v="OFF-LA-10002271"/>
    <x v="1"/>
    <s v="Labels"/>
    <n v="6.16"/>
    <n v="5"/>
    <n v="1.1600000000000001"/>
    <n v="0.17400000000000002"/>
  </r>
  <r>
    <x v="3565"/>
    <d v="2016-12-24T00:00:00"/>
    <d v="2016-12-26T00:00:00"/>
    <x v="2"/>
    <x v="3"/>
    <x v="0"/>
    <s v="David Bremer"/>
    <s v="Home Office"/>
    <s v="Rochester"/>
    <x v="5"/>
    <n v="14609"/>
    <s v="East"/>
    <s v="OFF-LA-10002271"/>
    <x v="2"/>
    <s v="Labels"/>
    <n v="21.56"/>
    <n v="18"/>
    <n v="3.5599999999999987"/>
    <n v="0.53399999999999981"/>
  </r>
  <r>
    <x v="884"/>
    <d v="2018-05-12T00:00:00"/>
    <d v="2018-05-14T00:00:00"/>
    <x v="0"/>
    <x v="2"/>
    <x v="3"/>
    <s v="Cynthia Arntzen"/>
    <s v="Home Office"/>
    <s v="Vineland"/>
    <x v="15"/>
    <n v="8360"/>
    <s v="East"/>
    <s v="OFF-LA-10002271"/>
    <x v="2"/>
    <s v="Labels"/>
    <n v="6.16"/>
    <n v="5"/>
    <n v="1.1600000000000001"/>
    <n v="0.17400000000000002"/>
  </r>
  <r>
    <x v="909"/>
    <d v="2015-10-03T00:00:00"/>
    <d v="2015-10-07T00:00:00"/>
    <x v="1"/>
    <x v="9"/>
    <x v="2"/>
    <s v="Russell D'Ascenzo"/>
    <s v="Home Office"/>
    <s v="Dallas"/>
    <x v="13"/>
    <n v="75217"/>
    <s v="Central"/>
    <s v="OFF-LA-10002271"/>
    <x v="2"/>
    <s v="Labels"/>
    <n v="4.9279999999999999"/>
    <n v="5"/>
    <n v="-7.2000000000000064E-2"/>
    <n v="-1.0800000000000009E-2"/>
  </r>
  <r>
    <x v="3566"/>
    <d v="2015-03-30T00:00:00"/>
    <d v="2015-04-04T00:00:00"/>
    <x v="1"/>
    <x v="5"/>
    <x v="2"/>
    <s v="Dorris liebe"/>
    <s v="Corporate"/>
    <s v="Seattle"/>
    <x v="6"/>
    <n v="98105"/>
    <s v="West"/>
    <s v="OFF-LA-10002312"/>
    <x v="2"/>
    <s v="Labels"/>
    <n v="44.4"/>
    <n v="44.4"/>
    <n v="0"/>
    <n v="0"/>
  </r>
  <r>
    <x v="2521"/>
    <d v="2015-04-01T00:00:00"/>
    <d v="2015-04-06T00:00:00"/>
    <x v="1"/>
    <x v="8"/>
    <x v="3"/>
    <s v="Kunst Miller"/>
    <s v="Consumer"/>
    <s v="Vallejo"/>
    <x v="1"/>
    <n v="94591"/>
    <s v="West"/>
    <s v="OFF-LA-10002312"/>
    <x v="2"/>
    <s v="Labels"/>
    <n v="29.6"/>
    <n v="29.6"/>
    <n v="0"/>
    <n v="0"/>
  </r>
  <r>
    <x v="2133"/>
    <d v="2016-05-14T00:00:00"/>
    <d v="2016-05-17T00:00:00"/>
    <x v="2"/>
    <x v="2"/>
    <x v="0"/>
    <s v="Jesus Ocampo"/>
    <s v="Corporate"/>
    <s v="Chester"/>
    <x v="12"/>
    <n v="19013"/>
    <s v="East"/>
    <s v="OFF-LA-10002312"/>
    <x v="2"/>
    <s v="Labels"/>
    <n v="47.36"/>
    <n v="47.36"/>
    <n v="0"/>
    <n v="0"/>
  </r>
  <r>
    <x v="3567"/>
    <d v="2017-11-05T00:00:00"/>
    <d v="2017-11-05T00:00:00"/>
    <x v="3"/>
    <x v="1"/>
    <x v="1"/>
    <s v="Evan Bailliet"/>
    <s v="Corporate"/>
    <s v="Laredo"/>
    <x v="13"/>
    <n v="78041"/>
    <s v="Central"/>
    <s v="OFF-LA-10002312"/>
    <x v="2"/>
    <s v="Labels"/>
    <n v="11.84"/>
    <n v="11.84"/>
    <n v="0"/>
    <n v="0"/>
  </r>
  <r>
    <x v="3568"/>
    <d v="2018-06-15T00:00:00"/>
    <d v="2018-06-18T00:00:00"/>
    <x v="0"/>
    <x v="4"/>
    <x v="0"/>
    <s v="Dean percer"/>
    <s v="Home Office"/>
    <s v="Maple Grove"/>
    <x v="37"/>
    <n v="55369"/>
    <s v="Central"/>
    <s v="OFF-LA-10002312"/>
    <x v="2"/>
    <s v="Labels"/>
    <n v="44.4"/>
    <n v="44.4"/>
    <n v="0"/>
    <n v="0"/>
  </r>
  <r>
    <x v="3569"/>
    <d v="2017-12-27T00:00:00"/>
    <d v="2018-01-02T00:00:00"/>
    <x v="3"/>
    <x v="3"/>
    <x v="2"/>
    <s v="Joni Wasserman"/>
    <s v="Home Office"/>
    <s v="Louisville"/>
    <x v="21"/>
    <n v="40214"/>
    <s v="South"/>
    <s v="OFF-LA-10002368"/>
    <x v="2"/>
    <s v="Labels"/>
    <n v="2.61"/>
    <n v="5"/>
    <n v="-2.39"/>
    <n v="-0.35849999999999999"/>
  </r>
  <r>
    <x v="3570"/>
    <d v="2015-04-13T00:00:00"/>
    <d v="2015-04-18T00:00:00"/>
    <x v="1"/>
    <x v="8"/>
    <x v="2"/>
    <s v="Ben Ferrer"/>
    <s v="Home Office"/>
    <s v="Baltimore"/>
    <x v="14"/>
    <n v="21215"/>
    <s v="East"/>
    <s v="OFF-LA-10002368"/>
    <x v="2"/>
    <s v="Labels"/>
    <n v="7.83"/>
    <n v="18"/>
    <n v="-10.17"/>
    <n v="-1.5254999999999999"/>
  </r>
  <r>
    <x v="3490"/>
    <d v="2016-07-17T00:00:00"/>
    <d v="2016-07-24T00:00:00"/>
    <x v="2"/>
    <x v="10"/>
    <x v="2"/>
    <s v="Victoria Brennan"/>
    <s v="Home Office"/>
    <s v="Houston"/>
    <x v="13"/>
    <n v="77041"/>
    <s v="Central"/>
    <s v="OFF-LA-10002368"/>
    <x v="2"/>
    <s v="Labels"/>
    <n v="6.2640000000000002"/>
    <n v="5"/>
    <n v="1.2640000000000002"/>
    <n v="0.18960000000000002"/>
  </r>
  <r>
    <x v="1740"/>
    <d v="2016-12-27T00:00:00"/>
    <d v="2016-12-31T00:00:00"/>
    <x v="2"/>
    <x v="3"/>
    <x v="2"/>
    <s v="Arthur Gainer"/>
    <s v="Home Office"/>
    <s v="Los Angeles"/>
    <x v="1"/>
    <n v="90008"/>
    <s v="West"/>
    <s v="OFF-LA-10002381"/>
    <x v="2"/>
    <s v="Labels"/>
    <n v="21.56"/>
    <n v="100"/>
    <n v="-78.44"/>
    <n v="-11.766"/>
  </r>
  <r>
    <x v="1468"/>
    <d v="2018-03-04T00:00:00"/>
    <d v="2018-03-06T00:00:00"/>
    <x v="0"/>
    <x v="5"/>
    <x v="3"/>
    <s v="Tonja Turnell"/>
    <s v="Home Office"/>
    <s v="Houston"/>
    <x v="13"/>
    <n v="77095"/>
    <s v="Central"/>
    <s v="OFF-LA-10002381"/>
    <x v="2"/>
    <s v="Labels"/>
    <n v="2.464"/>
    <n v="5"/>
    <n v="-2.536"/>
    <n v="-0.38040000000000002"/>
  </r>
  <r>
    <x v="3571"/>
    <d v="2017-08-27T00:00:00"/>
    <d v="2017-09-02T00:00:00"/>
    <x v="3"/>
    <x v="7"/>
    <x v="2"/>
    <s v="Elizabeth Moffitt"/>
    <s v="Home Office"/>
    <s v="Hollywood"/>
    <x v="8"/>
    <n v="33021"/>
    <s v="South"/>
    <s v="OFF-LA-10002473"/>
    <x v="2"/>
    <s v="Labels"/>
    <n v="9.2159999999999993"/>
    <n v="18"/>
    <n v="-8.7840000000000007"/>
    <n v="-1.3176000000000001"/>
  </r>
  <r>
    <x v="3572"/>
    <d v="2015-10-04T00:00:00"/>
    <d v="2015-10-09T00:00:00"/>
    <x v="1"/>
    <x v="9"/>
    <x v="2"/>
    <s v="Joy Daniels"/>
    <s v="Consumer"/>
    <s v="Seattle"/>
    <x v="6"/>
    <n v="98115"/>
    <s v="West"/>
    <s v="OFF-LA-10002475"/>
    <x v="2"/>
    <s v="Labels"/>
    <n v="29.24"/>
    <n v="29.24"/>
    <n v="0"/>
    <n v="0"/>
  </r>
  <r>
    <x v="3573"/>
    <d v="2018-09-02T00:00:00"/>
    <d v="2018-09-04T00:00:00"/>
    <x v="0"/>
    <x v="0"/>
    <x v="3"/>
    <s v="Luke Weiss"/>
    <s v="Home Office"/>
    <s v="Fort Collins"/>
    <x v="7"/>
    <n v="80525"/>
    <s v="West"/>
    <s v="OFF-LA-10002475"/>
    <x v="2"/>
    <s v="Labels"/>
    <n v="11.696"/>
    <n v="11.696"/>
    <n v="0"/>
    <n v="0"/>
  </r>
  <r>
    <x v="1353"/>
    <d v="2017-05-17T00:00:00"/>
    <d v="2017-05-18T00:00:00"/>
    <x v="3"/>
    <x v="2"/>
    <x v="0"/>
    <s v="Arthur Gainer"/>
    <s v="Home Office"/>
    <s v="Waterbury"/>
    <x v="25"/>
    <n v="6708"/>
    <s v="East"/>
    <s v="OFF-LA-10002475"/>
    <x v="2"/>
    <s v="Labels"/>
    <n v="14.62"/>
    <n v="18"/>
    <n v="-3.3800000000000008"/>
    <n v="-0.50700000000000012"/>
  </r>
  <r>
    <x v="3326"/>
    <d v="2018-09-07T00:00:00"/>
    <d v="2018-09-11T00:00:00"/>
    <x v="0"/>
    <x v="0"/>
    <x v="2"/>
    <s v="Cassandra Brandow"/>
    <s v="Consumer"/>
    <s v="Philadelphia"/>
    <x v="12"/>
    <n v="19134"/>
    <s v="East"/>
    <s v="OFF-LA-10002475"/>
    <x v="2"/>
    <s v="Labels"/>
    <n v="29.24"/>
    <n v="29.24"/>
    <n v="0"/>
    <n v="0"/>
  </r>
  <r>
    <x v="3574"/>
    <d v="2018-10-28T00:00:00"/>
    <d v="2018-11-01T00:00:00"/>
    <x v="0"/>
    <x v="9"/>
    <x v="2"/>
    <s v="Sue Ann Reed"/>
    <s v="Home Office"/>
    <s v="Everett"/>
    <x v="26"/>
    <n v="2149"/>
    <s v="East"/>
    <s v="OFF-LA-10002475"/>
    <x v="2"/>
    <s v="Labels"/>
    <n v="21.93"/>
    <n v="18"/>
    <n v="3.9299999999999997"/>
    <n v="0.58949999999999991"/>
  </r>
  <r>
    <x v="3575"/>
    <d v="2017-11-20T00:00:00"/>
    <d v="2017-11-24T00:00:00"/>
    <x v="3"/>
    <x v="1"/>
    <x v="2"/>
    <s v="Nora Paige"/>
    <s v="Home Office"/>
    <s v="Edmond"/>
    <x v="30"/>
    <n v="73034"/>
    <s v="Central"/>
    <s v="OFF-LA-10002475"/>
    <x v="2"/>
    <s v="Labels"/>
    <n v="14.62"/>
    <n v="18"/>
    <n v="-3.3800000000000008"/>
    <n v="-0.50700000000000012"/>
  </r>
  <r>
    <x v="3576"/>
    <d v="2016-02-16T00:00:00"/>
    <d v="2016-02-21T00:00:00"/>
    <x v="2"/>
    <x v="11"/>
    <x v="2"/>
    <s v="Rob Dowd"/>
    <s v="Home Office"/>
    <s v="Los Angeles"/>
    <x v="1"/>
    <n v="90008"/>
    <s v="West"/>
    <s v="OFF-LA-10002762"/>
    <x v="2"/>
    <s v="Labels"/>
    <n v="87.71"/>
    <n v="87.71"/>
    <n v="0"/>
    <n v="0"/>
  </r>
  <r>
    <x v="2967"/>
    <d v="2016-11-20T00:00:00"/>
    <d v="2016-11-21T00:00:00"/>
    <x v="2"/>
    <x v="1"/>
    <x v="0"/>
    <s v="Chris Selesnick"/>
    <s v="Corporate"/>
    <s v="San Diego"/>
    <x v="1"/>
    <n v="92024"/>
    <s v="West"/>
    <s v="OFF-LA-10002762"/>
    <x v="2"/>
    <s v="Labels"/>
    <n v="50.12"/>
    <n v="50.12"/>
    <n v="0"/>
    <n v="0"/>
  </r>
  <r>
    <x v="3577"/>
    <d v="2018-07-08T00:00:00"/>
    <d v="2018-07-10T00:00:00"/>
    <x v="0"/>
    <x v="10"/>
    <x v="0"/>
    <s v="Vivek Gonzalez"/>
    <s v="Home Office"/>
    <s v="San Mateo"/>
    <x v="1"/>
    <n v="94403"/>
    <s v="West"/>
    <s v="OFF-LA-10002762"/>
    <x v="2"/>
    <s v="Labels"/>
    <n v="75.180000000000007"/>
    <n v="75.180000000000007"/>
    <n v="0"/>
    <n v="0"/>
  </r>
  <r>
    <x v="278"/>
    <d v="2015-07-26T00:00:00"/>
    <d v="2015-08-01T00:00:00"/>
    <x v="1"/>
    <x v="10"/>
    <x v="2"/>
    <s v="Sheri Gordon"/>
    <s v="Home Office"/>
    <s v="Atlanta"/>
    <x v="19"/>
    <n v="30318"/>
    <s v="South"/>
    <s v="OFF-LA-10002762"/>
    <x v="2"/>
    <s v="Labels"/>
    <n v="162.88999999999999"/>
    <n v="162.88999999999999"/>
    <n v="0"/>
    <n v="0"/>
  </r>
  <r>
    <x v="79"/>
    <d v="2015-09-20T00:00:00"/>
    <d v="2015-09-23T00:00:00"/>
    <x v="1"/>
    <x v="0"/>
    <x v="0"/>
    <s v="Mitch Webber"/>
    <s v="Home Office"/>
    <s v="New York City"/>
    <x v="5"/>
    <n v="10011"/>
    <s v="East"/>
    <s v="OFF-LA-10002762"/>
    <x v="2"/>
    <s v="Labels"/>
    <n v="75.180000000000007"/>
    <n v="75.180000000000007"/>
    <n v="0"/>
    <n v="0"/>
  </r>
  <r>
    <x v="3578"/>
    <d v="2015-11-29T00:00:00"/>
    <d v="2015-12-06T00:00:00"/>
    <x v="1"/>
    <x v="1"/>
    <x v="2"/>
    <s v="Philip Brown"/>
    <s v="Home Office"/>
    <s v="New York City"/>
    <x v="5"/>
    <n v="10009"/>
    <s v="East"/>
    <s v="OFF-LA-10002762"/>
    <x v="2"/>
    <s v="Labels"/>
    <n v="25.06"/>
    <n v="25.06"/>
    <n v="0"/>
    <n v="0"/>
  </r>
  <r>
    <x v="81"/>
    <d v="2016-09-17T00:00:00"/>
    <d v="2016-09-23T00:00:00"/>
    <x v="2"/>
    <x v="0"/>
    <x v="2"/>
    <s v="Peter Fuller"/>
    <s v="Home Office"/>
    <s v="New York City"/>
    <x v="5"/>
    <n v="10035"/>
    <s v="East"/>
    <s v="OFF-LA-10002762"/>
    <x v="2"/>
    <s v="Labels"/>
    <n v="87.71"/>
    <n v="87.71"/>
    <n v="0"/>
    <n v="0"/>
  </r>
  <r>
    <x v="547"/>
    <d v="2016-04-18T00:00:00"/>
    <d v="2016-04-22T00:00:00"/>
    <x v="2"/>
    <x v="8"/>
    <x v="2"/>
    <s v="Darren Powers"/>
    <s v="Home Office"/>
    <s v="New Albany"/>
    <x v="33"/>
    <n v="47150"/>
    <s v="Central"/>
    <s v="OFF-LA-10002762"/>
    <x v="2"/>
    <s v="Labels"/>
    <n v="75.180000000000007"/>
    <n v="75.180000000000007"/>
    <n v="0"/>
    <n v="0"/>
  </r>
  <r>
    <x v="3009"/>
    <d v="2015-10-19T00:00:00"/>
    <d v="2015-10-22T00:00:00"/>
    <x v="1"/>
    <x v="9"/>
    <x v="3"/>
    <s v="Rachel Payne"/>
    <s v="Home Office"/>
    <s v="San Francisco"/>
    <x v="1"/>
    <n v="94110"/>
    <s v="West"/>
    <s v="OFF-LA-10002787"/>
    <x v="2"/>
    <s v="Labels"/>
    <n v="18.75"/>
    <n v="18"/>
    <n v="0.75"/>
    <n v="0.11249999999999999"/>
  </r>
  <r>
    <x v="3579"/>
    <d v="2018-07-30T00:00:00"/>
    <d v="2018-08-03T00:00:00"/>
    <x v="0"/>
    <x v="10"/>
    <x v="3"/>
    <s v="John Lee"/>
    <s v="Consumer"/>
    <s v="Mission Viejo"/>
    <x v="1"/>
    <n v="92691"/>
    <s v="West"/>
    <s v="OFF-LA-10002787"/>
    <x v="2"/>
    <s v="Labels"/>
    <n v="26.25"/>
    <n v="26.25"/>
    <n v="0"/>
    <n v="0"/>
  </r>
  <r>
    <x v="3580"/>
    <d v="2015-02-06T00:00:00"/>
    <d v="2015-02-09T00:00:00"/>
    <x v="1"/>
    <x v="11"/>
    <x v="0"/>
    <s v="Neil Ducich"/>
    <s v="Home Office"/>
    <s v="Chesapeake"/>
    <x v="17"/>
    <n v="23320"/>
    <s v="South"/>
    <s v="OFF-LA-10002787"/>
    <x v="2"/>
    <s v="Labels"/>
    <n v="15"/>
    <n v="18"/>
    <n v="-3"/>
    <n v="-0.44999999999999996"/>
  </r>
  <r>
    <x v="3581"/>
    <d v="2017-09-18T00:00:00"/>
    <d v="2017-09-22T00:00:00"/>
    <x v="3"/>
    <x v="0"/>
    <x v="2"/>
    <s v="Patrick O'Brill"/>
    <s v="Home Office"/>
    <s v="Jacksonville"/>
    <x v="8"/>
    <n v="32216"/>
    <s v="South"/>
    <s v="OFF-LA-10002787"/>
    <x v="2"/>
    <s v="Labels"/>
    <n v="3"/>
    <n v="5"/>
    <n v="-2"/>
    <n v="-0.3"/>
  </r>
  <r>
    <x v="5"/>
    <d v="2015-11-19T00:00:00"/>
    <d v="2015-11-25T00:00:00"/>
    <x v="1"/>
    <x v="1"/>
    <x v="2"/>
    <s v="Georgia Rosenberg"/>
    <s v="Home Office"/>
    <s v="Wilmington"/>
    <x v="3"/>
    <n v="19805"/>
    <s v="East"/>
    <s v="OFF-LA-10002787"/>
    <x v="2"/>
    <s v="Labels"/>
    <n v="22.5"/>
    <n v="18"/>
    <n v="4.5"/>
    <n v="0.67499999999999993"/>
  </r>
  <r>
    <x v="2226"/>
    <d v="2016-08-10T00:00:00"/>
    <d v="2016-08-16T00:00:00"/>
    <x v="2"/>
    <x v="7"/>
    <x v="2"/>
    <s v="Julie Kriz"/>
    <s v="Home Office"/>
    <s v="Eagan"/>
    <x v="37"/>
    <n v="55122"/>
    <s v="Central"/>
    <s v="OFF-LA-10002787"/>
    <x v="2"/>
    <s v="Labels"/>
    <n v="3.75"/>
    <n v="5"/>
    <n v="-1.25"/>
    <n v="-0.1875"/>
  </r>
  <r>
    <x v="685"/>
    <d v="2016-09-25T00:00:00"/>
    <d v="2016-09-30T00:00:00"/>
    <x v="2"/>
    <x v="0"/>
    <x v="2"/>
    <s v="Sally Hughsby"/>
    <s v="Home Office"/>
    <s v="Seattle"/>
    <x v="6"/>
    <n v="98103"/>
    <s v="West"/>
    <s v="OFF-LA-10002945"/>
    <x v="2"/>
    <s v="Labels"/>
    <n v="12.6"/>
    <n v="12.6"/>
    <n v="0"/>
    <n v="0"/>
  </r>
  <r>
    <x v="779"/>
    <d v="2016-11-08T00:00:00"/>
    <d v="2016-11-15T00:00:00"/>
    <x v="2"/>
    <x v="1"/>
    <x v="2"/>
    <s v="Noel Staavos"/>
    <s v="Home Office"/>
    <s v="Jacksonville"/>
    <x v="9"/>
    <n v="28540"/>
    <s v="South"/>
    <s v="OFF-LA-10002945"/>
    <x v="2"/>
    <s v="Labels"/>
    <n v="5.04"/>
    <n v="5"/>
    <n v="4.0000000000000036E-2"/>
    <n v="6.0000000000000053E-3"/>
  </r>
  <r>
    <x v="1687"/>
    <d v="2015-09-29T00:00:00"/>
    <d v="2015-10-03T00:00:00"/>
    <x v="1"/>
    <x v="0"/>
    <x v="2"/>
    <s v="Suzanne McNair"/>
    <s v="Home Office"/>
    <s v="Philadelphia"/>
    <x v="12"/>
    <n v="19134"/>
    <s v="East"/>
    <s v="OFF-LA-10002945"/>
    <x v="2"/>
    <s v="Labels"/>
    <n v="55.44"/>
    <n v="55.44"/>
    <n v="0"/>
    <n v="0"/>
  </r>
  <r>
    <x v="2733"/>
    <d v="2017-07-07T00:00:00"/>
    <d v="2017-07-13T00:00:00"/>
    <x v="3"/>
    <x v="10"/>
    <x v="2"/>
    <s v="Chad Cunningham"/>
    <s v="Corporate"/>
    <s v="Philadelphia"/>
    <x v="12"/>
    <n v="19120"/>
    <s v="East"/>
    <s v="OFF-LA-10002945"/>
    <x v="2"/>
    <s v="Labels"/>
    <n v="10.08"/>
    <n v="10.08"/>
    <n v="0"/>
    <n v="0"/>
  </r>
  <r>
    <x v="3582"/>
    <d v="2017-08-23T00:00:00"/>
    <d v="2017-08-29T00:00:00"/>
    <x v="3"/>
    <x v="7"/>
    <x v="2"/>
    <s v="Matt Abelman"/>
    <s v="Corporate"/>
    <s v="Sheboygan"/>
    <x v="16"/>
    <n v="53081"/>
    <s v="Central"/>
    <s v="OFF-LA-10002945"/>
    <x v="2"/>
    <s v="Labels"/>
    <n v="25.2"/>
    <n v="25.2"/>
    <n v="0"/>
    <n v="0"/>
  </r>
  <r>
    <x v="806"/>
    <d v="2017-12-23T00:00:00"/>
    <d v="2017-12-26T00:00:00"/>
    <x v="3"/>
    <x v="3"/>
    <x v="3"/>
    <s v="Laura Armstrong"/>
    <s v="Corporate"/>
    <s v="Houston"/>
    <x v="13"/>
    <n v="77041"/>
    <s v="Central"/>
    <s v="OFF-LA-10002945"/>
    <x v="2"/>
    <s v="Labels"/>
    <n v="45.36"/>
    <n v="45.36"/>
    <n v="0"/>
    <n v="0"/>
  </r>
  <r>
    <x v="3583"/>
    <d v="2016-01-23T00:00:00"/>
    <d v="2016-01-27T00:00:00"/>
    <x v="2"/>
    <x v="6"/>
    <x v="2"/>
    <s v="Carl Weiss"/>
    <s v="Home Office"/>
    <s v="Bozeman"/>
    <x v="45"/>
    <n v="59715"/>
    <s v="West"/>
    <s v="OFF-LA-10003077"/>
    <x v="2"/>
    <s v="Labels"/>
    <n v="14.62"/>
    <n v="18"/>
    <n v="-3.3800000000000008"/>
    <n v="-0.50700000000000012"/>
  </r>
  <r>
    <x v="545"/>
    <d v="2018-10-30T00:00:00"/>
    <d v="2018-11-05T00:00:00"/>
    <x v="0"/>
    <x v="9"/>
    <x v="2"/>
    <s v="Jamie Kunitz"/>
    <s v="Consumer"/>
    <s v="San Francisco"/>
    <x v="1"/>
    <n v="94122"/>
    <s v="West"/>
    <s v="OFF-LA-10003077"/>
    <x v="2"/>
    <s v="Labels"/>
    <n v="43.86"/>
    <n v="43.86"/>
    <n v="0"/>
    <n v="0"/>
  </r>
  <r>
    <x v="1932"/>
    <d v="2016-11-21T00:00:00"/>
    <d v="2016-11-23T00:00:00"/>
    <x v="2"/>
    <x v="1"/>
    <x v="3"/>
    <s v="Eudokia Martin"/>
    <s v="Home Office"/>
    <s v="Phoenix"/>
    <x v="18"/>
    <n v="85023"/>
    <s v="West"/>
    <s v="OFF-LA-10003121"/>
    <x v="2"/>
    <s v="Labels"/>
    <n v="16.52"/>
    <n v="100"/>
    <n v="-83.48"/>
    <n v="-12.522"/>
  </r>
  <r>
    <x v="3546"/>
    <d v="2015-05-09T00:00:00"/>
    <d v="2015-05-09T00:00:00"/>
    <x v="1"/>
    <x v="2"/>
    <x v="1"/>
    <s v="Sean Braxton"/>
    <s v="Home Office"/>
    <s v="Henderson"/>
    <x v="21"/>
    <n v="42420"/>
    <s v="South"/>
    <s v="OFF-LA-10003121"/>
    <x v="2"/>
    <s v="Labels"/>
    <n v="20.65"/>
    <n v="18"/>
    <n v="2.6499999999999986"/>
    <n v="0.3974999999999998"/>
  </r>
  <r>
    <x v="3584"/>
    <d v="2018-03-19T00:00:00"/>
    <d v="2018-03-24T00:00:00"/>
    <x v="0"/>
    <x v="5"/>
    <x v="2"/>
    <s v="Catherine Glotzbach"/>
    <s v="Home Office"/>
    <s v="New York City"/>
    <x v="5"/>
    <n v="10024"/>
    <s v="East"/>
    <s v="OFF-LA-10003121"/>
    <x v="2"/>
    <s v="Labels"/>
    <n v="28.91"/>
    <n v="28.91"/>
    <n v="0"/>
    <n v="0"/>
  </r>
  <r>
    <x v="3585"/>
    <d v="2016-11-16T00:00:00"/>
    <d v="2016-11-18T00:00:00"/>
    <x v="2"/>
    <x v="1"/>
    <x v="0"/>
    <s v="John Grady"/>
    <s v="Home Office"/>
    <s v="San Diego"/>
    <x v="1"/>
    <n v="92105"/>
    <s v="West"/>
    <s v="OFF-LA-10003148"/>
    <x v="2"/>
    <s v="Labels"/>
    <n v="18.899999999999999"/>
    <n v="18"/>
    <n v="0.89999999999999858"/>
    <n v="0.13499999999999979"/>
  </r>
  <r>
    <x v="3324"/>
    <d v="2017-09-23T00:00:00"/>
    <d v="2017-09-26T00:00:00"/>
    <x v="3"/>
    <x v="0"/>
    <x v="0"/>
    <s v="Darrin Van Huff"/>
    <s v="Home Office"/>
    <s v="San Diego"/>
    <x v="1"/>
    <n v="92037"/>
    <s v="West"/>
    <s v="OFF-LA-10003148"/>
    <x v="1"/>
    <s v="Labels"/>
    <n v="18.899999999999999"/>
    <n v="18"/>
    <n v="0.89999999999999858"/>
    <n v="0.13499999999999979"/>
  </r>
  <r>
    <x v="3586"/>
    <d v="2015-12-31T00:00:00"/>
    <d v="2016-01-01T00:00:00"/>
    <x v="1"/>
    <x v="3"/>
    <x v="0"/>
    <s v="Aaron Hawkins"/>
    <s v="Home Office"/>
    <s v="New York City"/>
    <x v="5"/>
    <n v="10035"/>
    <s v="East"/>
    <s v="OFF-LA-10003148"/>
    <x v="2"/>
    <s v="Labels"/>
    <n v="18.899999999999999"/>
    <n v="80"/>
    <n v="-61.1"/>
    <n v="-9.1649999999999991"/>
  </r>
  <r>
    <x v="1787"/>
    <d v="2015-09-14T00:00:00"/>
    <d v="2015-09-19T00:00:00"/>
    <x v="1"/>
    <x v="0"/>
    <x v="2"/>
    <s v="Jennifer Braxton"/>
    <s v="Home Office"/>
    <s v="Chicago"/>
    <x v="0"/>
    <n v="60623"/>
    <s v="Central"/>
    <s v="OFF-LA-10003148"/>
    <x v="2"/>
    <s v="Labels"/>
    <n v="20.16"/>
    <n v="18"/>
    <n v="2.16"/>
    <n v="0.32400000000000001"/>
  </r>
  <r>
    <x v="3587"/>
    <d v="2017-06-13T00:00:00"/>
    <d v="2017-06-17T00:00:00"/>
    <x v="3"/>
    <x v="4"/>
    <x v="2"/>
    <s v="Sonia Sunley"/>
    <s v="Home Office"/>
    <s v="Wichita"/>
    <x v="44"/>
    <n v="67212"/>
    <s v="Central"/>
    <s v="OFF-LA-10003148"/>
    <x v="1"/>
    <s v="Labels"/>
    <n v="18.899999999999999"/>
    <n v="18"/>
    <n v="0.89999999999999858"/>
    <n v="0.13499999999999979"/>
  </r>
  <r>
    <x v="2493"/>
    <d v="2016-09-11T00:00:00"/>
    <d v="2016-09-15T00:00:00"/>
    <x v="2"/>
    <x v="0"/>
    <x v="2"/>
    <s v="Steven Cartwright"/>
    <s v="Home Office"/>
    <s v="Redlands"/>
    <x v="1"/>
    <n v="92374"/>
    <s v="West"/>
    <s v="OFF-LA-10003190"/>
    <x v="2"/>
    <s v="Labels"/>
    <n v="8.64"/>
    <n v="18"/>
    <n v="-9.36"/>
    <n v="-1.4039999999999999"/>
  </r>
  <r>
    <x v="608"/>
    <d v="2018-04-17T00:00:00"/>
    <d v="2018-04-22T00:00:00"/>
    <x v="0"/>
    <x v="8"/>
    <x v="2"/>
    <s v="Pamela Stobb"/>
    <s v="Home Office"/>
    <s v="Los Angeles"/>
    <x v="1"/>
    <n v="90008"/>
    <s v="West"/>
    <s v="OFF-LA-10003190"/>
    <x v="2"/>
    <s v="Labels"/>
    <n v="23.04"/>
    <n v="18"/>
    <n v="5.0399999999999991"/>
    <n v="0.75599999999999989"/>
  </r>
  <r>
    <x v="1781"/>
    <d v="2016-08-23T00:00:00"/>
    <d v="2016-08-28T00:00:00"/>
    <x v="2"/>
    <x v="7"/>
    <x v="2"/>
    <s v="Fred Harton"/>
    <s v="Home Office"/>
    <s v="Atlanta"/>
    <x v="19"/>
    <n v="30318"/>
    <s v="South"/>
    <s v="OFF-LA-10003190"/>
    <x v="2"/>
    <s v="Labels"/>
    <n v="8.64"/>
    <n v="18"/>
    <n v="-9.36"/>
    <n v="-1.4039999999999999"/>
  </r>
  <r>
    <x v="3588"/>
    <d v="2016-12-25T00:00:00"/>
    <d v="2016-12-31T00:00:00"/>
    <x v="2"/>
    <x v="3"/>
    <x v="2"/>
    <s v="Maria Bertelson"/>
    <s v="Home Office"/>
    <s v="Nashville"/>
    <x v="24"/>
    <n v="37211"/>
    <s v="South"/>
    <s v="OFF-LA-10003190"/>
    <x v="2"/>
    <s v="Labels"/>
    <n v="9.2159999999999993"/>
    <n v="18"/>
    <n v="-8.7840000000000007"/>
    <n v="-1.3176000000000001"/>
  </r>
  <r>
    <x v="3589"/>
    <d v="2018-03-17T00:00:00"/>
    <d v="2018-03-23T00:00:00"/>
    <x v="0"/>
    <x v="5"/>
    <x v="2"/>
    <s v="Ann Steele"/>
    <s v="Home Office"/>
    <s v="Knoxville"/>
    <x v="24"/>
    <n v="37918"/>
    <s v="South"/>
    <s v="OFF-LA-10003190"/>
    <x v="2"/>
    <s v="Labels"/>
    <n v="4.6079999999999997"/>
    <n v="5"/>
    <n v="-0.39200000000000035"/>
    <n v="-5.8800000000000047E-2"/>
  </r>
  <r>
    <x v="2282"/>
    <d v="2018-04-30T00:00:00"/>
    <d v="2018-05-05T00:00:00"/>
    <x v="0"/>
    <x v="8"/>
    <x v="2"/>
    <s v="Ann Steele"/>
    <s v="Home Office"/>
    <s v="Boynton Beach"/>
    <x v="8"/>
    <n v="33437"/>
    <s v="South"/>
    <s v="OFF-LA-10003190"/>
    <x v="2"/>
    <s v="Labels"/>
    <n v="4.6079999999999997"/>
    <n v="5"/>
    <n v="-0.39200000000000035"/>
    <n v="-5.8800000000000047E-2"/>
  </r>
  <r>
    <x v="3590"/>
    <d v="2016-08-24T00:00:00"/>
    <d v="2016-08-26T00:00:00"/>
    <x v="2"/>
    <x v="7"/>
    <x v="3"/>
    <s v="Maurice Satty"/>
    <s v="Home Office"/>
    <s v="Bowling Green"/>
    <x v="22"/>
    <n v="43402"/>
    <s v="East"/>
    <s v="OFF-LA-10003190"/>
    <x v="2"/>
    <s v="Labels"/>
    <n v="6.9119999999999999"/>
    <n v="5"/>
    <n v="1.9119999999999999"/>
    <n v="0.2868"/>
  </r>
  <r>
    <x v="3591"/>
    <d v="2016-12-19T00:00:00"/>
    <d v="2016-12-22T00:00:00"/>
    <x v="2"/>
    <x v="3"/>
    <x v="0"/>
    <s v="Arthur Gainer"/>
    <s v="Home Office"/>
    <s v="Philadelphia"/>
    <x v="12"/>
    <n v="19134"/>
    <s v="East"/>
    <s v="OFF-LA-10003190"/>
    <x v="2"/>
    <s v="Labels"/>
    <n v="6.9119999999999999"/>
    <n v="5"/>
    <n v="1.9119999999999999"/>
    <n v="0.2868"/>
  </r>
  <r>
    <x v="1212"/>
    <d v="2017-12-14T00:00:00"/>
    <d v="2017-12-19T00:00:00"/>
    <x v="3"/>
    <x v="3"/>
    <x v="2"/>
    <s v="Pete Kriz"/>
    <s v="Home Office"/>
    <s v="New York City"/>
    <x v="5"/>
    <n v="10011"/>
    <s v="East"/>
    <s v="OFF-LA-10003190"/>
    <x v="1"/>
    <s v="Labels"/>
    <n v="5.76"/>
    <n v="5"/>
    <n v="0.75999999999999979"/>
    <n v="0.11399999999999996"/>
  </r>
  <r>
    <x v="1529"/>
    <d v="2017-02-05T00:00:00"/>
    <d v="2017-02-10T00:00:00"/>
    <x v="3"/>
    <x v="11"/>
    <x v="2"/>
    <s v="Annie Zypern"/>
    <s v="Home Office"/>
    <s v="San Diego"/>
    <x v="1"/>
    <n v="92037"/>
    <s v="West"/>
    <s v="OFF-LA-10003223"/>
    <x v="2"/>
    <s v="Labels"/>
    <n v="14.73"/>
    <n v="100"/>
    <n v="-85.27"/>
    <n v="-12.7905"/>
  </r>
  <r>
    <x v="3592"/>
    <d v="2016-01-13T00:00:00"/>
    <d v="2016-01-15T00:00:00"/>
    <x v="2"/>
    <x v="6"/>
    <x v="3"/>
    <s v="Karen Seio"/>
    <s v="Home Office"/>
    <s v="Columbus"/>
    <x v="19"/>
    <n v="31907"/>
    <s v="South"/>
    <s v="OFF-LA-10003223"/>
    <x v="2"/>
    <s v="Labels"/>
    <n v="9.82"/>
    <n v="9.82"/>
    <n v="0"/>
    <n v="0"/>
  </r>
  <r>
    <x v="1333"/>
    <d v="2016-07-05T00:00:00"/>
    <d v="2016-07-11T00:00:00"/>
    <x v="2"/>
    <x v="10"/>
    <x v="2"/>
    <s v="Roland Schwarz"/>
    <s v="Home Office"/>
    <s v="Charlotte"/>
    <x v="9"/>
    <n v="28205"/>
    <s v="South"/>
    <s v="OFF-LA-10003223"/>
    <x v="2"/>
    <s v="Labels"/>
    <n v="11.784000000000001"/>
    <n v="11.784000000000001"/>
    <n v="0"/>
    <n v="0"/>
  </r>
  <r>
    <x v="3593"/>
    <d v="2018-06-20T00:00:00"/>
    <d v="2018-06-27T00:00:00"/>
    <x v="0"/>
    <x v="4"/>
    <x v="2"/>
    <s v="Toby Ritter"/>
    <s v="Consumer"/>
    <s v="Belleville"/>
    <x v="15"/>
    <n v="7109"/>
    <s v="East"/>
    <s v="OFF-LA-10003223"/>
    <x v="2"/>
    <s v="Labels"/>
    <n v="9.82"/>
    <n v="9.82"/>
    <n v="0"/>
    <n v="0"/>
  </r>
  <r>
    <x v="3153"/>
    <d v="2015-01-04T00:00:00"/>
    <d v="2015-01-08T00:00:00"/>
    <x v="1"/>
    <x v="6"/>
    <x v="2"/>
    <s v="Phillina Ober"/>
    <s v="Home Office"/>
    <s v="Naperville"/>
    <x v="0"/>
    <n v="60540"/>
    <s v="Central"/>
    <s v="OFF-LA-10003223"/>
    <x v="2"/>
    <s v="Labels"/>
    <n v="11.784000000000001"/>
    <n v="11.784000000000001"/>
    <n v="0"/>
    <n v="0"/>
  </r>
  <r>
    <x v="1922"/>
    <d v="2017-10-15T00:00:00"/>
    <d v="2017-10-21T00:00:00"/>
    <x v="3"/>
    <x v="9"/>
    <x v="2"/>
    <s v="Cynthia Delaney"/>
    <s v="Corporate"/>
    <s v="Oklahoma City"/>
    <x v="30"/>
    <n v="73120"/>
    <s v="Central"/>
    <s v="OFF-LA-10003223"/>
    <x v="2"/>
    <s v="Labels"/>
    <n v="29.46"/>
    <n v="29.46"/>
    <n v="0"/>
    <n v="0"/>
  </r>
  <r>
    <x v="3594"/>
    <d v="2018-04-30T00:00:00"/>
    <d v="2018-05-02T00:00:00"/>
    <x v="0"/>
    <x v="8"/>
    <x v="0"/>
    <s v="Neoma Murray"/>
    <s v="Home Office"/>
    <s v="Manchester"/>
    <x v="25"/>
    <n v="6040"/>
    <s v="East"/>
    <s v="OFF-LA-10003388"/>
    <x v="2"/>
    <s v="Labels"/>
    <n v="5.76"/>
    <n v="5"/>
    <n v="0.75999999999999979"/>
    <n v="0.11399999999999996"/>
  </r>
  <r>
    <x v="3595"/>
    <d v="2015-11-01T00:00:00"/>
    <d v="2015-11-08T00:00:00"/>
    <x v="1"/>
    <x v="1"/>
    <x v="2"/>
    <s v="Paul Lucas"/>
    <s v="Home Office"/>
    <s v="Los Angeles"/>
    <x v="1"/>
    <n v="90049"/>
    <s v="West"/>
    <s v="OFF-LA-10003498"/>
    <x v="2"/>
    <s v="Labels"/>
    <n v="44.4"/>
    <n v="44.4"/>
    <n v="0"/>
    <n v="0"/>
  </r>
  <r>
    <x v="3596"/>
    <d v="2017-01-22T00:00:00"/>
    <d v="2017-01-28T00:00:00"/>
    <x v="3"/>
    <x v="6"/>
    <x v="2"/>
    <s v="Frank Preis"/>
    <s v="Corporate"/>
    <s v="San Diego"/>
    <x v="1"/>
    <n v="92037"/>
    <s v="West"/>
    <s v="OFF-LA-10003498"/>
    <x v="2"/>
    <s v="Labels"/>
    <n v="44.4"/>
    <n v="44.4"/>
    <n v="0"/>
    <n v="0"/>
  </r>
  <r>
    <x v="2255"/>
    <d v="2018-12-16T00:00:00"/>
    <d v="2018-12-20T00:00:00"/>
    <x v="0"/>
    <x v="3"/>
    <x v="3"/>
    <s v="Kalyca Meade"/>
    <s v="Corporate"/>
    <s v="Sunnyvale"/>
    <x v="1"/>
    <n v="94086"/>
    <s v="West"/>
    <s v="OFF-LA-10003498"/>
    <x v="2"/>
    <s v="Labels"/>
    <n v="44.4"/>
    <n v="44.4"/>
    <n v="0"/>
    <n v="0"/>
  </r>
  <r>
    <x v="2826"/>
    <d v="2018-08-05T00:00:00"/>
    <d v="2018-08-09T00:00:00"/>
    <x v="0"/>
    <x v="7"/>
    <x v="2"/>
    <s v="Patrick O'Donnell"/>
    <s v="Home Office"/>
    <s v="Indianapolis"/>
    <x v="33"/>
    <n v="46203"/>
    <s v="Central"/>
    <s v="OFF-LA-10003498"/>
    <x v="2"/>
    <s v="Labels"/>
    <n v="133.19999999999999"/>
    <n v="133.19999999999999"/>
    <n v="0"/>
    <n v="0"/>
  </r>
  <r>
    <x v="1555"/>
    <d v="2016-02-18T00:00:00"/>
    <d v="2016-02-24T00:00:00"/>
    <x v="2"/>
    <x v="11"/>
    <x v="2"/>
    <s v="Guy Thornton"/>
    <s v="Home Office"/>
    <s v="Long Beach"/>
    <x v="1"/>
    <n v="90805"/>
    <s v="West"/>
    <s v="OFF-LA-10003510"/>
    <x v="2"/>
    <s v="Labels"/>
    <n v="61.06"/>
    <n v="61.06"/>
    <n v="0"/>
    <n v="0"/>
  </r>
  <r>
    <x v="2982"/>
    <d v="2016-10-31T00:00:00"/>
    <d v="2016-11-04T00:00:00"/>
    <x v="2"/>
    <x v="9"/>
    <x v="3"/>
    <s v="Damala Kotsonis"/>
    <s v="Home Office"/>
    <s v="Salinas"/>
    <x v="1"/>
    <n v="93905"/>
    <s v="West"/>
    <s v="OFF-LA-10003510"/>
    <x v="2"/>
    <s v="Labels"/>
    <n v="427.42"/>
    <n v="427.42"/>
    <n v="0"/>
    <n v="0"/>
  </r>
  <r>
    <x v="789"/>
    <d v="2018-10-15T00:00:00"/>
    <d v="2018-10-20T00:00:00"/>
    <x v="0"/>
    <x v="9"/>
    <x v="2"/>
    <s v="Dionis Lloyd"/>
    <s v="Home Office"/>
    <s v="Thousand Oaks"/>
    <x v="1"/>
    <n v="91360"/>
    <s v="West"/>
    <s v="OFF-LA-10003510"/>
    <x v="2"/>
    <s v="Labels"/>
    <n v="152.65"/>
    <n v="152.65"/>
    <n v="0"/>
    <n v="0"/>
  </r>
  <r>
    <x v="3129"/>
    <d v="2018-05-06T00:00:00"/>
    <d v="2018-05-06T00:00:00"/>
    <x v="0"/>
    <x v="2"/>
    <x v="1"/>
    <s v="Mick Brown"/>
    <s v="Home Office"/>
    <s v="Charlotte"/>
    <x v="9"/>
    <n v="28205"/>
    <s v="South"/>
    <s v="OFF-LA-10003510"/>
    <x v="2"/>
    <s v="Labels"/>
    <n v="122.12"/>
    <n v="122.12"/>
    <n v="0"/>
    <n v="0"/>
  </r>
  <r>
    <x v="2133"/>
    <d v="2016-05-14T00:00:00"/>
    <d v="2016-05-17T00:00:00"/>
    <x v="2"/>
    <x v="2"/>
    <x v="0"/>
    <s v="Jesus Ocampo"/>
    <s v="Home Office"/>
    <s v="Chester"/>
    <x v="12"/>
    <n v="19013"/>
    <s v="East"/>
    <s v="OFF-LA-10003510"/>
    <x v="2"/>
    <s v="Labels"/>
    <n v="97.695999999999998"/>
    <n v="97.695999999999998"/>
    <n v="0"/>
    <n v="0"/>
  </r>
  <r>
    <x v="2394"/>
    <d v="2016-09-24T00:00:00"/>
    <d v="2016-09-24T00:00:00"/>
    <x v="2"/>
    <x v="0"/>
    <x v="1"/>
    <s v="Maria Bertelson"/>
    <s v="Home Office"/>
    <s v="Columbus"/>
    <x v="22"/>
    <n v="43229"/>
    <s v="East"/>
    <s v="OFF-LA-10003510"/>
    <x v="2"/>
    <s v="Labels"/>
    <n v="24.423999999999999"/>
    <n v="24.423999999999999"/>
    <n v="0"/>
    <n v="0"/>
  </r>
  <r>
    <x v="3487"/>
    <d v="2017-06-23T00:00:00"/>
    <d v="2017-06-28T00:00:00"/>
    <x v="3"/>
    <x v="4"/>
    <x v="2"/>
    <s v="Irene Maddox"/>
    <s v="Corporate"/>
    <s v="New York City"/>
    <x v="5"/>
    <n v="10009"/>
    <s v="East"/>
    <s v="OFF-LA-10003510"/>
    <x v="2"/>
    <s v="Labels"/>
    <n v="122.12"/>
    <n v="122.12"/>
    <n v="0"/>
    <n v="0"/>
  </r>
  <r>
    <x v="3082"/>
    <d v="2018-03-07T00:00:00"/>
    <d v="2018-03-12T00:00:00"/>
    <x v="0"/>
    <x v="5"/>
    <x v="2"/>
    <s v="Shahid Hopkins"/>
    <s v="Home Office"/>
    <s v="New York City"/>
    <x v="5"/>
    <n v="10035"/>
    <s v="East"/>
    <s v="OFF-LA-10003510"/>
    <x v="2"/>
    <s v="Labels"/>
    <n v="91.59"/>
    <n v="91.59"/>
    <n v="0"/>
    <n v="0"/>
  </r>
  <r>
    <x v="2623"/>
    <d v="2015-10-20T00:00:00"/>
    <d v="2015-10-22T00:00:00"/>
    <x v="1"/>
    <x v="9"/>
    <x v="3"/>
    <s v="Lindsay Shagiari"/>
    <s v="Home Office"/>
    <s v="Chicago"/>
    <x v="0"/>
    <n v="60653"/>
    <s v="Central"/>
    <s v="OFF-LA-10003510"/>
    <x v="2"/>
    <s v="Labels"/>
    <n v="24.423999999999999"/>
    <n v="24.423999999999999"/>
    <n v="0"/>
    <n v="0"/>
  </r>
  <r>
    <x v="628"/>
    <d v="2017-11-18T00:00:00"/>
    <d v="2017-11-22T00:00:00"/>
    <x v="3"/>
    <x v="1"/>
    <x v="2"/>
    <s v="Steve Nguyen"/>
    <s v="Corporate"/>
    <s v="Pasadena"/>
    <x v="13"/>
    <n v="77506"/>
    <s v="Central"/>
    <s v="OFF-LA-10003510"/>
    <x v="2"/>
    <s v="Labels"/>
    <n v="48.847999999999999"/>
    <n v="48.847999999999999"/>
    <n v="0"/>
    <n v="0"/>
  </r>
  <r>
    <x v="125"/>
    <d v="2018-12-08T00:00:00"/>
    <d v="2018-12-13T00:00:00"/>
    <x v="0"/>
    <x v="3"/>
    <x v="2"/>
    <s v="Jeremy Pistek"/>
    <s v="Home Office"/>
    <s v="Madison"/>
    <x v="16"/>
    <n v="53711"/>
    <s v="Central"/>
    <s v="OFF-LA-10003510"/>
    <x v="2"/>
    <s v="Labels"/>
    <n v="61.06"/>
    <n v="61.06"/>
    <n v="0"/>
    <n v="0"/>
  </r>
  <r>
    <x v="3582"/>
    <d v="2017-08-23T00:00:00"/>
    <d v="2017-08-29T00:00:00"/>
    <x v="3"/>
    <x v="7"/>
    <x v="2"/>
    <s v="Matt Abelman"/>
    <s v="Home Office"/>
    <s v="Sheboygan"/>
    <x v="16"/>
    <n v="53081"/>
    <s v="Central"/>
    <s v="OFF-LA-10003537"/>
    <x v="2"/>
    <s v="Labels"/>
    <n v="37.590000000000003"/>
    <n v="37.590000000000003"/>
    <n v="0"/>
    <n v="0"/>
  </r>
  <r>
    <x v="3597"/>
    <d v="2018-03-05T00:00:00"/>
    <d v="2018-03-05T00:00:00"/>
    <x v="0"/>
    <x v="5"/>
    <x v="1"/>
    <s v="Pete Kriz"/>
    <s v="Home Office"/>
    <s v="Milwaukee"/>
    <x v="16"/>
    <n v="53209"/>
    <s v="Central"/>
    <s v="OFF-LA-10003537"/>
    <x v="2"/>
    <s v="Labels"/>
    <n v="25.06"/>
    <n v="25.06"/>
    <n v="0"/>
    <n v="0"/>
  </r>
  <r>
    <x v="2729"/>
    <d v="2018-04-01T00:00:00"/>
    <d v="2018-04-05T00:00:00"/>
    <x v="0"/>
    <x v="8"/>
    <x v="2"/>
    <s v="Maribeth Schnelling"/>
    <s v="Home Office"/>
    <s v="San Francisco"/>
    <x v="1"/>
    <n v="94110"/>
    <s v="West"/>
    <s v="OFF-LA-10003663"/>
    <x v="2"/>
    <s v="Labels"/>
    <n v="5.78"/>
    <n v="5"/>
    <n v="0.78000000000000025"/>
    <n v="0.11700000000000003"/>
  </r>
  <r>
    <x v="3598"/>
    <d v="2017-07-30T00:00:00"/>
    <d v="2017-08-04T00:00:00"/>
    <x v="3"/>
    <x v="10"/>
    <x v="2"/>
    <s v="Katherine Hughes"/>
    <s v="Home Office"/>
    <s v="Chicago"/>
    <x v="0"/>
    <n v="60623"/>
    <s v="Central"/>
    <s v="OFF-LA-10003663"/>
    <x v="2"/>
    <s v="Labels"/>
    <n v="9.2479999999999993"/>
    <n v="18"/>
    <n v="-8.7520000000000007"/>
    <n v="-1.3128"/>
  </r>
  <r>
    <x v="3599"/>
    <d v="2018-07-25T00:00:00"/>
    <d v="2018-07-31T00:00:00"/>
    <x v="0"/>
    <x v="10"/>
    <x v="2"/>
    <s v="Raymond Buch"/>
    <s v="Home Office"/>
    <s v="Sioux Falls"/>
    <x v="31"/>
    <n v="57103"/>
    <s v="Central"/>
    <s v="OFF-LA-10003663"/>
    <x v="2"/>
    <s v="Labels"/>
    <n v="20.23"/>
    <n v="18"/>
    <n v="2.2300000000000004"/>
    <n v="0.33450000000000008"/>
  </r>
  <r>
    <x v="2812"/>
    <d v="2018-10-20T00:00:00"/>
    <d v="2018-10-22T00:00:00"/>
    <x v="0"/>
    <x v="9"/>
    <x v="3"/>
    <s v="Justin Ellison"/>
    <s v="Home Office"/>
    <s v="Woodland"/>
    <x v="1"/>
    <n v="95695"/>
    <s v="West"/>
    <s v="OFF-LA-10003714"/>
    <x v="2"/>
    <s v="Labels"/>
    <n v="3.75"/>
    <n v="5"/>
    <n v="-1.25"/>
    <n v="-0.1875"/>
  </r>
  <r>
    <x v="2154"/>
    <d v="2016-09-22T00:00:00"/>
    <d v="2016-09-26T00:00:00"/>
    <x v="2"/>
    <x v="0"/>
    <x v="2"/>
    <s v="Sanjit Jacobs"/>
    <s v="Consumer"/>
    <s v="Franklin"/>
    <x v="24"/>
    <n v="37064"/>
    <s v="South"/>
    <s v="OFF-LA-10003714"/>
    <x v="2"/>
    <s v="Labels"/>
    <n v="12"/>
    <n v="12"/>
    <n v="0"/>
    <n v="0"/>
  </r>
  <r>
    <x v="3600"/>
    <d v="2018-01-19T00:00:00"/>
    <d v="2018-01-23T00:00:00"/>
    <x v="0"/>
    <x v="6"/>
    <x v="3"/>
    <s v="Dan Lawera"/>
    <s v="Home Office"/>
    <s v="Keller"/>
    <x v="13"/>
    <n v="76248"/>
    <s v="Central"/>
    <s v="OFF-LA-10003714"/>
    <x v="2"/>
    <s v="Labels"/>
    <n v="6"/>
    <n v="5"/>
    <n v="1"/>
    <n v="0.15"/>
  </r>
  <r>
    <x v="3207"/>
    <d v="2017-09-10T00:00:00"/>
    <d v="2017-09-14T00:00:00"/>
    <x v="3"/>
    <x v="0"/>
    <x v="2"/>
    <s v="Bryan Davis"/>
    <s v="Home Office"/>
    <s v="Edmonds"/>
    <x v="6"/>
    <n v="98026"/>
    <s v="West"/>
    <s v="OFF-LA-10003720"/>
    <x v="1"/>
    <s v="Labels"/>
    <n v="7.38"/>
    <n v="5"/>
    <n v="2.38"/>
    <n v="0.35699999999999998"/>
  </r>
  <r>
    <x v="2567"/>
    <d v="2017-09-12T00:00:00"/>
    <d v="2017-09-16T00:00:00"/>
    <x v="3"/>
    <x v="0"/>
    <x v="2"/>
    <s v="Sarah Foster"/>
    <s v="Home Office"/>
    <s v="Seattle"/>
    <x v="6"/>
    <n v="98103"/>
    <s v="West"/>
    <s v="OFF-LA-10003720"/>
    <x v="2"/>
    <s v="Labels"/>
    <n v="11.07"/>
    <n v="18"/>
    <n v="-6.93"/>
    <n v="-1.0394999999999999"/>
  </r>
  <r>
    <x v="3601"/>
    <d v="2017-06-10T00:00:00"/>
    <d v="2017-06-12T00:00:00"/>
    <x v="3"/>
    <x v="4"/>
    <x v="0"/>
    <s v="Joy Bell-"/>
    <s v="Corporate"/>
    <s v="Philadelphia"/>
    <x v="12"/>
    <n v="19140"/>
    <s v="East"/>
    <s v="OFF-LA-10003720"/>
    <x v="2"/>
    <s v="Labels"/>
    <n v="23.616"/>
    <n v="23.616"/>
    <n v="0"/>
    <n v="0"/>
  </r>
  <r>
    <x v="3602"/>
    <d v="2017-06-23T00:00:00"/>
    <d v="2017-06-27T00:00:00"/>
    <x v="3"/>
    <x v="4"/>
    <x v="3"/>
    <s v="Sally Matthias"/>
    <s v="Corporate"/>
    <s v="New York City"/>
    <x v="5"/>
    <n v="10035"/>
    <s v="East"/>
    <s v="OFF-LA-10003720"/>
    <x v="2"/>
    <s v="Labels"/>
    <n v="25.83"/>
    <n v="25.83"/>
    <n v="0"/>
    <n v="0"/>
  </r>
  <r>
    <x v="3603"/>
    <d v="2017-12-30T00:00:00"/>
    <d v="2018-01-04T00:00:00"/>
    <x v="3"/>
    <x v="3"/>
    <x v="2"/>
    <s v="Bryan Mills"/>
    <s v="Home Office"/>
    <s v="Columbus"/>
    <x v="22"/>
    <n v="43229"/>
    <s v="East"/>
    <s v="OFF-LA-10003720"/>
    <x v="1"/>
    <s v="Labels"/>
    <n v="5.9039999999999999"/>
    <n v="5"/>
    <n v="0.90399999999999991"/>
    <n v="0.13559999999999997"/>
  </r>
  <r>
    <x v="3234"/>
    <d v="2015-12-20T00:00:00"/>
    <d v="2015-12-23T00:00:00"/>
    <x v="1"/>
    <x v="3"/>
    <x v="0"/>
    <s v="Adrian Barton"/>
    <s v="Home Office"/>
    <s v="Indianapolis"/>
    <x v="33"/>
    <n v="46203"/>
    <s v="Central"/>
    <s v="OFF-LA-10003720"/>
    <x v="2"/>
    <s v="Labels"/>
    <n v="3.69"/>
    <n v="80"/>
    <n v="-76.31"/>
    <n v="-11.4465"/>
  </r>
  <r>
    <x v="808"/>
    <d v="2018-11-18T00:00:00"/>
    <d v="2018-11-18T00:00:00"/>
    <x v="0"/>
    <x v="1"/>
    <x v="1"/>
    <s v="Nona Balk"/>
    <s v="Home Office"/>
    <s v="Milwaukee"/>
    <x v="16"/>
    <n v="53209"/>
    <s v="Central"/>
    <s v="OFF-LA-10003720"/>
    <x v="2"/>
    <s v="Labels"/>
    <n v="7.38"/>
    <n v="5"/>
    <n v="2.38"/>
    <n v="0.35699999999999998"/>
  </r>
  <r>
    <x v="182"/>
    <d v="2016-05-31T00:00:00"/>
    <d v="2016-06-04T00:00:00"/>
    <x v="2"/>
    <x v="2"/>
    <x v="2"/>
    <s v="Tamara Manning"/>
    <s v="Home Office"/>
    <s v="Orem"/>
    <x v="28"/>
    <n v="84057"/>
    <s v="West"/>
    <s v="OFF-LA-10003766"/>
    <x v="2"/>
    <s v="Labels"/>
    <n v="15.75"/>
    <n v="18"/>
    <n v="-2.25"/>
    <n v="-0.33749999999999997"/>
  </r>
  <r>
    <x v="3357"/>
    <d v="2017-07-21T00:00:00"/>
    <d v="2017-07-26T00:00:00"/>
    <x v="3"/>
    <x v="10"/>
    <x v="2"/>
    <s v="Damala Kotsonis"/>
    <s v="Home Office"/>
    <s v="Roseville"/>
    <x v="1"/>
    <n v="95661"/>
    <s v="West"/>
    <s v="OFF-LA-10003766"/>
    <x v="2"/>
    <s v="Labels"/>
    <n v="3.15"/>
    <n v="5"/>
    <n v="-1.85"/>
    <n v="-0.27750000000000002"/>
  </r>
  <r>
    <x v="3604"/>
    <d v="2017-07-22T00:00:00"/>
    <d v="2017-07-24T00:00:00"/>
    <x v="3"/>
    <x v="10"/>
    <x v="3"/>
    <s v="Dionis Lloyd"/>
    <s v="Home Office"/>
    <s v="San Francisco"/>
    <x v="1"/>
    <n v="94110"/>
    <s v="West"/>
    <s v="OFF-LA-10003766"/>
    <x v="1"/>
    <s v="Labels"/>
    <n v="6.3"/>
    <n v="5"/>
    <n v="1.2999999999999998"/>
    <n v="0.19499999999999998"/>
  </r>
  <r>
    <x v="66"/>
    <d v="2018-12-08T00:00:00"/>
    <d v="2018-12-12T00:00:00"/>
    <x v="0"/>
    <x v="3"/>
    <x v="2"/>
    <s v="Keith Herrera"/>
    <s v="Consumer"/>
    <s v="San Francisco"/>
    <x v="1"/>
    <n v="94110"/>
    <s v="West"/>
    <s v="OFF-LA-10003766"/>
    <x v="2"/>
    <s v="Labels"/>
    <n v="28.35"/>
    <n v="28.35"/>
    <n v="0"/>
    <n v="0"/>
  </r>
  <r>
    <x v="2035"/>
    <d v="2018-09-24T00:00:00"/>
    <d v="2018-09-28T00:00:00"/>
    <x v="0"/>
    <x v="0"/>
    <x v="2"/>
    <s v="Karen Ferguson"/>
    <s v="Home Office"/>
    <s v="Sandy Springs"/>
    <x v="19"/>
    <n v="30328"/>
    <s v="South"/>
    <s v="OFF-LA-10003766"/>
    <x v="2"/>
    <s v="Labels"/>
    <n v="15.75"/>
    <n v="18"/>
    <n v="-2.25"/>
    <n v="-0.33749999999999997"/>
  </r>
  <r>
    <x v="1065"/>
    <d v="2018-12-05T00:00:00"/>
    <d v="2018-12-08T00:00:00"/>
    <x v="0"/>
    <x v="3"/>
    <x v="0"/>
    <s v="Carlos Soltero"/>
    <s v="Home Office"/>
    <s v="New York City"/>
    <x v="5"/>
    <n v="10024"/>
    <s v="East"/>
    <s v="OFF-LA-10003766"/>
    <x v="2"/>
    <s v="Labels"/>
    <n v="9.4499999999999993"/>
    <n v="18"/>
    <n v="-8.5500000000000007"/>
    <n v="-1.2825"/>
  </r>
  <r>
    <x v="3605"/>
    <d v="2015-12-29T00:00:00"/>
    <d v="2016-01-03T00:00:00"/>
    <x v="1"/>
    <x v="3"/>
    <x v="2"/>
    <s v="Arianne Irving"/>
    <s v="Home Office"/>
    <s v="Brentwood"/>
    <x v="1"/>
    <n v="94513"/>
    <s v="West"/>
    <s v="OFF-LA-10003923"/>
    <x v="2"/>
    <s v="Labels"/>
    <n v="88.8"/>
    <n v="100"/>
    <n v="-11.200000000000003"/>
    <n v="-1.6800000000000004"/>
  </r>
  <r>
    <x v="27"/>
    <d v="2018-06-10T00:00:00"/>
    <d v="2018-06-13T00:00:00"/>
    <x v="0"/>
    <x v="4"/>
    <x v="0"/>
    <s v="Michelle Tran"/>
    <s v="Home Office"/>
    <s v="Los Angeles"/>
    <x v="1"/>
    <n v="90045"/>
    <s v="West"/>
    <s v="OFF-LA-10003923"/>
    <x v="2"/>
    <s v="Labels"/>
    <n v="29.6"/>
    <n v="29.6"/>
    <n v="0"/>
    <n v="0"/>
  </r>
  <r>
    <x v="2278"/>
    <d v="2018-06-25T00:00:00"/>
    <d v="2018-07-02T00:00:00"/>
    <x v="0"/>
    <x v="4"/>
    <x v="2"/>
    <s v="Max Ludwig"/>
    <s v="Home Office"/>
    <s v="Springfield"/>
    <x v="23"/>
    <n v="97477"/>
    <s v="West"/>
    <s v="OFF-LA-10003923"/>
    <x v="2"/>
    <s v="Labels"/>
    <n v="71.040000000000006"/>
    <n v="71.040000000000006"/>
    <n v="0"/>
    <n v="0"/>
  </r>
  <r>
    <x v="2889"/>
    <d v="2017-08-13T00:00:00"/>
    <d v="2017-08-16T00:00:00"/>
    <x v="3"/>
    <x v="7"/>
    <x v="0"/>
    <s v="Roy Franz√∂sisch"/>
    <s v="Corporate"/>
    <s v="Springfield"/>
    <x v="17"/>
    <n v="22153"/>
    <s v="South"/>
    <s v="OFF-LA-10003923"/>
    <x v="2"/>
    <s v="Labels"/>
    <n v="103.6"/>
    <n v="103.6"/>
    <n v="0"/>
    <n v="0"/>
  </r>
  <r>
    <x v="437"/>
    <d v="2017-05-07T00:00:00"/>
    <d v="2017-05-11T00:00:00"/>
    <x v="3"/>
    <x v="2"/>
    <x v="2"/>
    <s v="Caroline Jumper"/>
    <s v="Corporate"/>
    <s v="New York City"/>
    <x v="5"/>
    <n v="10009"/>
    <s v="East"/>
    <s v="OFF-LA-10003923"/>
    <x v="2"/>
    <s v="Labels"/>
    <n v="44.4"/>
    <n v="44.4"/>
    <n v="0"/>
    <n v="0"/>
  </r>
  <r>
    <x v="3606"/>
    <d v="2015-09-09T00:00:00"/>
    <d v="2015-09-15T00:00:00"/>
    <x v="1"/>
    <x v="0"/>
    <x v="2"/>
    <s v="Maribeth Schnelling"/>
    <s v="Consumer"/>
    <s v="Detroit"/>
    <x v="10"/>
    <n v="48227"/>
    <s v="Central"/>
    <s v="OFF-LA-10003923"/>
    <x v="2"/>
    <s v="Labels"/>
    <n v="103.6"/>
    <n v="103.6"/>
    <n v="0"/>
    <n v="0"/>
  </r>
  <r>
    <x v="3607"/>
    <d v="2015-11-23T00:00:00"/>
    <d v="2015-11-29T00:00:00"/>
    <x v="1"/>
    <x v="1"/>
    <x v="2"/>
    <s v="Emily Ducich"/>
    <s v="Home Office"/>
    <s v="Houston"/>
    <x v="13"/>
    <n v="77036"/>
    <s v="Central"/>
    <s v="OFF-LA-10003923"/>
    <x v="2"/>
    <s v="Labels"/>
    <n v="23.68"/>
    <n v="23.68"/>
    <n v="0"/>
    <n v="0"/>
  </r>
  <r>
    <x v="3608"/>
    <d v="2018-11-04T00:00:00"/>
    <d v="2018-11-11T00:00:00"/>
    <x v="0"/>
    <x v="1"/>
    <x v="2"/>
    <s v="Sam Zeldin"/>
    <s v="Home Office"/>
    <s v="Grand Prairie"/>
    <x v="13"/>
    <n v="75051"/>
    <s v="Central"/>
    <s v="OFF-LA-10003923"/>
    <x v="2"/>
    <s v="Labels"/>
    <n v="23.68"/>
    <n v="23.68"/>
    <n v="0"/>
    <n v="0"/>
  </r>
  <r>
    <x v="241"/>
    <d v="2017-11-04T00:00:00"/>
    <d v="2017-11-06T00:00:00"/>
    <x v="3"/>
    <x v="1"/>
    <x v="3"/>
    <s v="Tracy Poddar"/>
    <s v="Home Office"/>
    <s v="Eugene"/>
    <x v="23"/>
    <n v="97405"/>
    <s v="West"/>
    <s v="OFF-LA-10003930"/>
    <x v="2"/>
    <s v="Labels"/>
    <n v="629.18399999999997"/>
    <n v="629.18399999999997"/>
    <n v="0"/>
    <n v="0"/>
  </r>
  <r>
    <x v="1209"/>
    <d v="2018-07-08T00:00:00"/>
    <d v="2018-07-15T00:00:00"/>
    <x v="0"/>
    <x v="10"/>
    <x v="2"/>
    <s v="Jenna Caffey"/>
    <s v="Home Office"/>
    <s v="Kent"/>
    <x v="6"/>
    <n v="98031"/>
    <s v="West"/>
    <s v="OFF-LA-10003930"/>
    <x v="2"/>
    <s v="Labels"/>
    <n v="786.48"/>
    <n v="786.48"/>
    <n v="0"/>
    <n v="0"/>
  </r>
  <r>
    <x v="3376"/>
    <d v="2016-03-16T00:00:00"/>
    <d v="2016-03-19T00:00:00"/>
    <x v="2"/>
    <x v="5"/>
    <x v="3"/>
    <s v="Maurice Satty"/>
    <s v="Home Office"/>
    <s v="Auburn"/>
    <x v="36"/>
    <n v="36830"/>
    <s v="South"/>
    <s v="OFF-LA-10003930"/>
    <x v="2"/>
    <s v="Labels"/>
    <n v="491.55"/>
    <n v="100"/>
    <n v="391.55"/>
    <n v="58.732500000000002"/>
  </r>
  <r>
    <x v="639"/>
    <d v="2016-07-03T00:00:00"/>
    <d v="2016-07-09T00:00:00"/>
    <x v="2"/>
    <x v="10"/>
    <x v="2"/>
    <s v="Bruce Degenhardt"/>
    <s v="Home Office"/>
    <s v="Richmond"/>
    <x v="21"/>
    <n v="40475"/>
    <s v="South"/>
    <s v="OFF-LA-10003930"/>
    <x v="2"/>
    <s v="Labels"/>
    <n v="294.93"/>
    <n v="294.93"/>
    <n v="0"/>
    <n v="0"/>
  </r>
  <r>
    <x v="3609"/>
    <d v="2016-12-11T00:00:00"/>
    <d v="2016-12-12T00:00:00"/>
    <x v="2"/>
    <x v="3"/>
    <x v="0"/>
    <s v="Shaun Weien"/>
    <s v="Home Office"/>
    <s v="Suffolk"/>
    <x v="17"/>
    <n v="23434"/>
    <s v="South"/>
    <s v="OFF-LA-10003930"/>
    <x v="2"/>
    <s v="Labels"/>
    <n v="196.62"/>
    <n v="196.62"/>
    <n v="0"/>
    <n v="0"/>
  </r>
  <r>
    <x v="3610"/>
    <d v="2018-09-24T00:00:00"/>
    <d v="2018-09-26T00:00:00"/>
    <x v="0"/>
    <x v="0"/>
    <x v="3"/>
    <s v="Brian Dahlen"/>
    <s v="Home Office"/>
    <s v="Miami"/>
    <x v="8"/>
    <n v="33180"/>
    <s v="South"/>
    <s v="OFF-LA-10003930"/>
    <x v="2"/>
    <s v="Labels"/>
    <n v="235.94399999999999"/>
    <n v="235.94399999999999"/>
    <n v="0"/>
    <n v="0"/>
  </r>
  <r>
    <x v="3611"/>
    <d v="2015-06-10T00:00:00"/>
    <d v="2015-06-15T00:00:00"/>
    <x v="1"/>
    <x v="4"/>
    <x v="3"/>
    <s v="Heather Kirkland"/>
    <s v="Corporate"/>
    <s v="Detroit"/>
    <x v="10"/>
    <n v="48234"/>
    <s v="Central"/>
    <s v="OFF-LA-10003930"/>
    <x v="2"/>
    <s v="Labels"/>
    <n v="491.55"/>
    <n v="491.55"/>
    <n v="0"/>
    <n v="0"/>
  </r>
  <r>
    <x v="2064"/>
    <d v="2015-11-24T00:00:00"/>
    <d v="2015-11-29T00:00:00"/>
    <x v="1"/>
    <x v="1"/>
    <x v="2"/>
    <s v="Nat Gilpin"/>
    <s v="Corporate"/>
    <s v="Jackson"/>
    <x v="10"/>
    <n v="49201"/>
    <s v="Central"/>
    <s v="OFF-LA-10003930"/>
    <x v="2"/>
    <s v="Labels"/>
    <n v="196.62"/>
    <n v="196.62"/>
    <n v="0"/>
    <n v="0"/>
  </r>
  <r>
    <x v="3612"/>
    <d v="2016-10-26T00:00:00"/>
    <d v="2016-10-30T00:00:00"/>
    <x v="2"/>
    <x v="9"/>
    <x v="2"/>
    <s v="Maribeth Yedwab"/>
    <s v="Home Office"/>
    <s v="Rancho Cucamonga"/>
    <x v="1"/>
    <n v="91730"/>
    <s v="West"/>
    <s v="OFF-LA-10004008"/>
    <x v="2"/>
    <s v="Labels"/>
    <n v="5.76"/>
    <n v="5"/>
    <n v="0.75999999999999979"/>
    <n v="0.11399999999999996"/>
  </r>
  <r>
    <x v="810"/>
    <d v="2016-12-18T00:00:00"/>
    <d v="2016-12-25T00:00:00"/>
    <x v="2"/>
    <x v="3"/>
    <x v="2"/>
    <s v="Robert Barroso"/>
    <s v="Home Office"/>
    <s v="Memphis"/>
    <x v="24"/>
    <n v="38109"/>
    <s v="South"/>
    <s v="OFF-LA-10004008"/>
    <x v="2"/>
    <s v="Labels"/>
    <n v="18.431999999999999"/>
    <n v="18"/>
    <n v="0.43199999999999861"/>
    <n v="6.4799999999999788E-2"/>
  </r>
  <r>
    <x v="2476"/>
    <d v="2018-04-09T00:00:00"/>
    <d v="2018-04-11T00:00:00"/>
    <x v="0"/>
    <x v="8"/>
    <x v="0"/>
    <s v="Bryan Spruell"/>
    <s v="Home Office"/>
    <s v="New York City"/>
    <x v="5"/>
    <n v="10011"/>
    <s v="East"/>
    <s v="OFF-LA-10004055"/>
    <x v="2"/>
    <s v="Labels"/>
    <n v="9.82"/>
    <n v="9.82"/>
    <n v="0"/>
    <n v="0"/>
  </r>
  <r>
    <x v="3613"/>
    <d v="2018-04-29T00:00:00"/>
    <d v="2018-05-04T00:00:00"/>
    <x v="0"/>
    <x v="8"/>
    <x v="2"/>
    <s v="Kean Thornton"/>
    <s v="Home Office"/>
    <s v="Orange"/>
    <x v="15"/>
    <n v="7050"/>
    <s v="East"/>
    <s v="OFF-LA-10004055"/>
    <x v="2"/>
    <s v="Labels"/>
    <n v="4.91"/>
    <n v="5"/>
    <n v="-8.9999999999999858E-2"/>
    <n v="-1.3499999999999979E-2"/>
  </r>
  <r>
    <x v="3254"/>
    <d v="2017-06-11T00:00:00"/>
    <d v="2017-06-15T00:00:00"/>
    <x v="3"/>
    <x v="4"/>
    <x v="2"/>
    <s v="Sanjit Engle"/>
    <s v="Home Office"/>
    <s v="Seattle"/>
    <x v="6"/>
    <n v="98103"/>
    <s v="West"/>
    <s v="OFF-LA-10004093"/>
    <x v="2"/>
    <s v="Labels"/>
    <n v="14.62"/>
    <n v="18"/>
    <n v="-3.3800000000000008"/>
    <n v="-0.50700000000000012"/>
  </r>
  <r>
    <x v="2728"/>
    <d v="2017-11-07T00:00:00"/>
    <d v="2017-11-09T00:00:00"/>
    <x v="3"/>
    <x v="1"/>
    <x v="0"/>
    <s v="Eudokia Martin"/>
    <s v="Home Office"/>
    <s v="Los Angeles"/>
    <x v="1"/>
    <n v="90036"/>
    <s v="West"/>
    <s v="OFF-LA-10004093"/>
    <x v="2"/>
    <s v="Labels"/>
    <n v="14.62"/>
    <n v="18"/>
    <n v="-3.3800000000000008"/>
    <n v="-0.50700000000000012"/>
  </r>
  <r>
    <x v="3614"/>
    <d v="2016-12-20T00:00:00"/>
    <d v="2016-12-25T00:00:00"/>
    <x v="2"/>
    <x v="3"/>
    <x v="2"/>
    <s v="Evan Minnotte"/>
    <s v="Home Office"/>
    <s v="Miami"/>
    <x v="8"/>
    <n v="33142"/>
    <s v="South"/>
    <s v="OFF-LA-10004093"/>
    <x v="2"/>
    <s v="Labels"/>
    <n v="11.696"/>
    <n v="11.696"/>
    <n v="0"/>
    <n v="0"/>
  </r>
  <r>
    <x v="3615"/>
    <d v="2016-04-18T00:00:00"/>
    <d v="2016-04-23T00:00:00"/>
    <x v="2"/>
    <x v="8"/>
    <x v="3"/>
    <s v="Roland Fjeld"/>
    <s v="Home Office"/>
    <s v="New York City"/>
    <x v="5"/>
    <n v="10024"/>
    <s v="East"/>
    <s v="OFF-LA-10004093"/>
    <x v="2"/>
    <s v="Labels"/>
    <n v="21.93"/>
    <n v="18"/>
    <n v="3.9299999999999997"/>
    <n v="0.58949999999999991"/>
  </r>
  <r>
    <x v="3616"/>
    <d v="2016-12-10T00:00:00"/>
    <d v="2016-12-10T00:00:00"/>
    <x v="2"/>
    <x v="3"/>
    <x v="1"/>
    <s v="Matt Abelman"/>
    <s v="Home Office"/>
    <s v="New York City"/>
    <x v="5"/>
    <n v="10024"/>
    <s v="East"/>
    <s v="OFF-LA-10004093"/>
    <x v="2"/>
    <s v="Labels"/>
    <n v="7.31"/>
    <n v="5"/>
    <n v="2.3099999999999996"/>
    <n v="0.34649999999999992"/>
  </r>
  <r>
    <x v="122"/>
    <d v="2017-09-03T00:00:00"/>
    <d v="2017-09-08T00:00:00"/>
    <x v="3"/>
    <x v="0"/>
    <x v="3"/>
    <s v="Herbert Flentye"/>
    <s v="Corporate"/>
    <s v="Baltimore"/>
    <x v="14"/>
    <n v="21215"/>
    <s v="East"/>
    <s v="OFF-LA-10004093"/>
    <x v="2"/>
    <s v="Labels"/>
    <n v="58.48"/>
    <n v="58.48"/>
    <n v="0"/>
    <n v="0"/>
  </r>
  <r>
    <x v="2202"/>
    <d v="2018-03-17T00:00:00"/>
    <d v="2018-03-22T00:00:00"/>
    <x v="0"/>
    <x v="5"/>
    <x v="3"/>
    <s v="Denny Blanton"/>
    <s v="Home Office"/>
    <s v="New York City"/>
    <x v="5"/>
    <n v="10011"/>
    <s v="East"/>
    <s v="OFF-LA-10004093"/>
    <x v="2"/>
    <s v="Labels"/>
    <n v="7.31"/>
    <n v="5"/>
    <n v="2.3099999999999996"/>
    <n v="0.34649999999999992"/>
  </r>
  <r>
    <x v="3617"/>
    <d v="2018-08-13T00:00:00"/>
    <d v="2018-08-20T00:00:00"/>
    <x v="0"/>
    <x v="7"/>
    <x v="2"/>
    <s v="Keith Dawkins"/>
    <s v="Home Office"/>
    <s v="Philadelphia"/>
    <x v="12"/>
    <n v="19120"/>
    <s v="East"/>
    <s v="OFF-LA-10004093"/>
    <x v="2"/>
    <s v="Labels"/>
    <n v="17.544"/>
    <n v="18"/>
    <n v="-0.45599999999999952"/>
    <n v="-6.8399999999999919E-2"/>
  </r>
  <r>
    <x v="634"/>
    <d v="2018-07-20T00:00:00"/>
    <d v="2018-07-25T00:00:00"/>
    <x v="0"/>
    <x v="10"/>
    <x v="2"/>
    <s v="Elizabeth Moffitt"/>
    <s v="Home Office"/>
    <s v="Sioux Falls"/>
    <x v="31"/>
    <n v="57103"/>
    <s v="Central"/>
    <s v="OFF-LA-10004093"/>
    <x v="2"/>
    <s v="Labels"/>
    <n v="14.62"/>
    <n v="18"/>
    <n v="-3.3800000000000008"/>
    <n v="-0.50700000000000012"/>
  </r>
  <r>
    <x v="3618"/>
    <d v="2018-07-25T00:00:00"/>
    <d v="2018-07-29T00:00:00"/>
    <x v="0"/>
    <x v="10"/>
    <x v="2"/>
    <s v="Dorothy Dickinson"/>
    <s v="Home Office"/>
    <s v="Philadelphia"/>
    <x v="12"/>
    <n v="19134"/>
    <s v="East"/>
    <s v="OFF-LA-10004178"/>
    <x v="2"/>
    <s v="Labels"/>
    <n v="3.3039999999999998"/>
    <n v="5"/>
    <n v="-1.6960000000000002"/>
    <n v="-0.25440000000000002"/>
  </r>
  <r>
    <x v="3185"/>
    <d v="2016-06-01T00:00:00"/>
    <d v="2016-06-05T00:00:00"/>
    <x v="2"/>
    <x v="4"/>
    <x v="2"/>
    <s v="Ashley Jarboe"/>
    <s v="Home Office"/>
    <s v="Detroit"/>
    <x v="10"/>
    <n v="48227"/>
    <s v="Central"/>
    <s v="OFF-LA-10004178"/>
    <x v="2"/>
    <s v="Labels"/>
    <n v="28.91"/>
    <n v="28.91"/>
    <n v="0"/>
    <n v="0"/>
  </r>
  <r>
    <x v="3619"/>
    <d v="2018-05-19T00:00:00"/>
    <d v="2018-05-25T00:00:00"/>
    <x v="0"/>
    <x v="2"/>
    <x v="2"/>
    <s v="Jason Fortune-"/>
    <s v="Home Office"/>
    <s v="Plano"/>
    <x v="13"/>
    <n v="75023"/>
    <s v="Central"/>
    <s v="OFF-LA-10004178"/>
    <x v="2"/>
    <s v="Labels"/>
    <n v="13.215999999999999"/>
    <n v="13.215999999999999"/>
    <n v="0"/>
    <n v="0"/>
  </r>
  <r>
    <x v="3620"/>
    <d v="2018-07-11T00:00:00"/>
    <d v="2018-07-15T00:00:00"/>
    <x v="0"/>
    <x v="10"/>
    <x v="2"/>
    <s v="Katherine Nockton"/>
    <s v="Home Office"/>
    <s v="Los Angeles"/>
    <x v="1"/>
    <n v="90004"/>
    <s v="West"/>
    <s v="OFF-LA-10004272"/>
    <x v="2"/>
    <s v="Labels"/>
    <n v="8.67"/>
    <n v="18"/>
    <n v="-9.33"/>
    <n v="-1.3995"/>
  </r>
  <r>
    <x v="924"/>
    <d v="2015-01-10T00:00:00"/>
    <d v="2015-01-15T00:00:00"/>
    <x v="1"/>
    <x v="6"/>
    <x v="2"/>
    <s v="Anthony Jacobs"/>
    <s v="Home Office"/>
    <s v="Springfield"/>
    <x v="17"/>
    <n v="22153"/>
    <s v="South"/>
    <s v="OFF-LA-10004272"/>
    <x v="2"/>
    <s v="Labels"/>
    <n v="2.89"/>
    <n v="5"/>
    <n v="-2.11"/>
    <n v="-0.31649999999999995"/>
  </r>
  <r>
    <x v="3621"/>
    <d v="2018-02-18T00:00:00"/>
    <d v="2018-02-21T00:00:00"/>
    <x v="0"/>
    <x v="11"/>
    <x v="3"/>
    <s v="Cynthia Voltz"/>
    <s v="Corporate"/>
    <s v="Los Angeles"/>
    <x v="1"/>
    <n v="90045"/>
    <s v="West"/>
    <s v="OFF-LA-10004345"/>
    <x v="2"/>
    <s v="Labels"/>
    <n v="9.82"/>
    <n v="9.82"/>
    <n v="0"/>
    <n v="0"/>
  </r>
  <r>
    <x v="3622"/>
    <d v="2017-05-22T00:00:00"/>
    <d v="2017-05-22T00:00:00"/>
    <x v="3"/>
    <x v="2"/>
    <x v="1"/>
    <s v="Jeremy Farry"/>
    <s v="Home Office"/>
    <s v="Athens"/>
    <x v="19"/>
    <n v="30605"/>
    <s v="South"/>
    <s v="OFF-LA-10004345"/>
    <x v="2"/>
    <s v="Labels"/>
    <n v="14.73"/>
    <n v="18"/>
    <n v="-3.2699999999999996"/>
    <n v="-0.49049999999999994"/>
  </r>
  <r>
    <x v="3623"/>
    <d v="2017-04-28T00:00:00"/>
    <d v="2017-05-01T00:00:00"/>
    <x v="3"/>
    <x v="8"/>
    <x v="0"/>
    <s v="Nona Balk"/>
    <s v="Home Office"/>
    <s v="Dallas"/>
    <x v="13"/>
    <n v="75217"/>
    <s v="Central"/>
    <s v="OFF-LA-10004345"/>
    <x v="2"/>
    <s v="Labels"/>
    <n v="15.712"/>
    <n v="18"/>
    <n v="-2.2880000000000003"/>
    <n v="-0.34320000000000001"/>
  </r>
  <r>
    <x v="3624"/>
    <d v="2017-07-25T00:00:00"/>
    <d v="2017-07-29T00:00:00"/>
    <x v="3"/>
    <x v="10"/>
    <x v="2"/>
    <s v="Ken Heidel"/>
    <s v="Home Office"/>
    <s v="Houston"/>
    <x v="13"/>
    <n v="77070"/>
    <s v="Central"/>
    <s v="OFF-LA-10004345"/>
    <x v="2"/>
    <s v="Labels"/>
    <n v="15.712"/>
    <n v="18"/>
    <n v="-2.2880000000000003"/>
    <n v="-0.34320000000000001"/>
  </r>
  <r>
    <x v="2709"/>
    <d v="2015-12-08T00:00:00"/>
    <d v="2015-12-13T00:00:00"/>
    <x v="1"/>
    <x v="3"/>
    <x v="2"/>
    <s v="Tim Brockman"/>
    <s v="Consumer"/>
    <s v="Salem"/>
    <x v="23"/>
    <n v="97301"/>
    <s v="West"/>
    <s v="OFF-LA-10004409"/>
    <x v="2"/>
    <s v="Labels"/>
    <n v="11.52"/>
    <n v="11.52"/>
    <n v="0"/>
    <n v="0"/>
  </r>
  <r>
    <x v="2185"/>
    <d v="2015-03-21T00:00:00"/>
    <d v="2015-03-25T00:00:00"/>
    <x v="1"/>
    <x v="5"/>
    <x v="2"/>
    <s v="Kristen Hastings"/>
    <s v="Home Office"/>
    <s v="Springfield"/>
    <x v="17"/>
    <n v="22153"/>
    <s v="South"/>
    <s v="OFF-LA-10004409"/>
    <x v="2"/>
    <s v="Labels"/>
    <n v="14.4"/>
    <n v="14.4"/>
    <n v="0"/>
    <n v="0"/>
  </r>
  <r>
    <x v="50"/>
    <d v="2018-05-01T00:00:00"/>
    <d v="2018-05-02T00:00:00"/>
    <x v="0"/>
    <x v="2"/>
    <x v="0"/>
    <s v="Arthur Gainer"/>
    <s v="Home Office"/>
    <s v="Coral Springs"/>
    <x v="8"/>
    <n v="33065"/>
    <s v="South"/>
    <s v="OFF-LA-10004409"/>
    <x v="2"/>
    <s v="Labels"/>
    <n v="4.6079999999999997"/>
    <n v="5"/>
    <n v="-0.39200000000000035"/>
    <n v="-5.8800000000000047E-2"/>
  </r>
  <r>
    <x v="1736"/>
    <d v="2018-12-09T00:00:00"/>
    <d v="2018-12-12T00:00:00"/>
    <x v="0"/>
    <x v="3"/>
    <x v="3"/>
    <s v="John Lee"/>
    <s v="Home Office"/>
    <s v="Richmond"/>
    <x v="21"/>
    <n v="40475"/>
    <s v="South"/>
    <s v="OFF-LA-10004409"/>
    <x v="2"/>
    <s v="Labels"/>
    <n v="5.76"/>
    <n v="5"/>
    <n v="0.75999999999999979"/>
    <n v="0.11399999999999996"/>
  </r>
  <r>
    <x v="3625"/>
    <d v="2015-12-21T00:00:00"/>
    <d v="2015-12-25T00:00:00"/>
    <x v="1"/>
    <x v="3"/>
    <x v="2"/>
    <s v="John Castell"/>
    <s v="Home Office"/>
    <s v="Newark"/>
    <x v="3"/>
    <n v="19711"/>
    <s v="East"/>
    <s v="OFF-LA-10004409"/>
    <x v="2"/>
    <s v="Labels"/>
    <n v="17.28"/>
    <n v="18"/>
    <n v="-0.71999999999999886"/>
    <n v="-0.10799999999999983"/>
  </r>
  <r>
    <x v="2220"/>
    <d v="2015-05-06T00:00:00"/>
    <d v="2015-05-11T00:00:00"/>
    <x v="1"/>
    <x v="2"/>
    <x v="2"/>
    <s v="Steve Nguyen"/>
    <s v="Home Office"/>
    <s v="Los Angeles"/>
    <x v="1"/>
    <n v="90004"/>
    <s v="West"/>
    <s v="OFF-LA-10004425"/>
    <x v="2"/>
    <s v="Labels"/>
    <n v="5.78"/>
    <n v="5"/>
    <n v="0.78000000000000025"/>
    <n v="0.11700000000000003"/>
  </r>
  <r>
    <x v="3626"/>
    <d v="2015-12-27T00:00:00"/>
    <d v="2015-12-30T00:00:00"/>
    <x v="1"/>
    <x v="3"/>
    <x v="3"/>
    <s v="Alyssa Tate"/>
    <s v="Home Office"/>
    <s v="Los Angeles"/>
    <x v="1"/>
    <n v="90004"/>
    <s v="West"/>
    <s v="OFF-LA-10004425"/>
    <x v="2"/>
    <s v="Labels"/>
    <n v="11.56"/>
    <n v="100"/>
    <n v="-88.44"/>
    <n v="-13.266"/>
  </r>
  <r>
    <x v="3627"/>
    <d v="2015-09-21T00:00:00"/>
    <d v="2015-09-24T00:00:00"/>
    <x v="1"/>
    <x v="0"/>
    <x v="0"/>
    <s v="Matt Abelman"/>
    <s v="Home Office"/>
    <s v="Philadelphia"/>
    <x v="12"/>
    <n v="19143"/>
    <s v="East"/>
    <s v="OFF-LA-10004425"/>
    <x v="2"/>
    <s v="Labels"/>
    <n v="20.808"/>
    <n v="18"/>
    <n v="2.8079999999999998"/>
    <n v="0.42119999999999996"/>
  </r>
  <r>
    <x v="3628"/>
    <d v="2017-02-19T00:00:00"/>
    <d v="2017-02-23T00:00:00"/>
    <x v="3"/>
    <x v="11"/>
    <x v="3"/>
    <s v="Cyma Kinney"/>
    <s v="Home Office"/>
    <s v="Long Beach"/>
    <x v="5"/>
    <n v="11561"/>
    <s v="East"/>
    <s v="OFF-LA-10004425"/>
    <x v="2"/>
    <s v="Labels"/>
    <n v="8.67"/>
    <n v="18"/>
    <n v="-9.33"/>
    <n v="-1.3995"/>
  </r>
  <r>
    <x v="2586"/>
    <d v="2015-02-23T00:00:00"/>
    <d v="2015-02-27T00:00:00"/>
    <x v="1"/>
    <x v="11"/>
    <x v="2"/>
    <s v="Michael Grace"/>
    <s v="Home Office"/>
    <s v="El Paso"/>
    <x v="13"/>
    <n v="79907"/>
    <s v="Central"/>
    <s v="OFF-LA-10004425"/>
    <x v="2"/>
    <s v="Labels"/>
    <n v="6.9359999999999999"/>
    <n v="5"/>
    <n v="1.9359999999999999"/>
    <n v="0.29039999999999999"/>
  </r>
  <r>
    <x v="3629"/>
    <d v="2016-05-22T00:00:00"/>
    <d v="2016-05-26T00:00:00"/>
    <x v="2"/>
    <x v="2"/>
    <x v="2"/>
    <s v="Sarah Brown"/>
    <s v="Home Office"/>
    <s v="Los Angeles"/>
    <x v="1"/>
    <n v="90045"/>
    <s v="West"/>
    <s v="OFF-LA-10004484"/>
    <x v="2"/>
    <s v="Labels"/>
    <n v="8.26"/>
    <n v="18"/>
    <n v="-9.74"/>
    <n v="-1.4610000000000001"/>
  </r>
  <r>
    <x v="3596"/>
    <d v="2017-01-22T00:00:00"/>
    <d v="2017-01-28T00:00:00"/>
    <x v="3"/>
    <x v="6"/>
    <x v="2"/>
    <s v="Frank Preis"/>
    <s v="Home Office"/>
    <s v="San Diego"/>
    <x v="1"/>
    <n v="92037"/>
    <s v="West"/>
    <s v="OFF-LA-10004484"/>
    <x v="1"/>
    <s v="Labels"/>
    <n v="20.65"/>
    <n v="18"/>
    <n v="2.6499999999999986"/>
    <n v="0.3974999999999998"/>
  </r>
  <r>
    <x v="3630"/>
    <d v="2015-03-23T00:00:00"/>
    <d v="2015-03-26T00:00:00"/>
    <x v="1"/>
    <x v="5"/>
    <x v="0"/>
    <s v="Bruce Geld"/>
    <s v="Consumer"/>
    <s v="Delray Beach"/>
    <x v="8"/>
    <n v="33445"/>
    <s v="South"/>
    <s v="OFF-LA-10004484"/>
    <x v="2"/>
    <s v="Labels"/>
    <n v="9.9120000000000008"/>
    <n v="9.9120000000000008"/>
    <n v="0"/>
    <n v="0"/>
  </r>
  <r>
    <x v="1007"/>
    <d v="2017-08-04T00:00:00"/>
    <d v="2017-08-08T00:00:00"/>
    <x v="3"/>
    <x v="7"/>
    <x v="2"/>
    <s v="Max Ludwig"/>
    <s v="Home Office"/>
    <s v="Suffolk"/>
    <x v="17"/>
    <n v="23434"/>
    <s v="South"/>
    <s v="OFF-LA-10004484"/>
    <x v="1"/>
    <s v="Labels"/>
    <n v="4.13"/>
    <n v="5"/>
    <n v="-0.87000000000000011"/>
    <n v="-0.1305"/>
  </r>
  <r>
    <x v="3631"/>
    <d v="2018-11-03T00:00:00"/>
    <d v="2018-11-07T00:00:00"/>
    <x v="0"/>
    <x v="1"/>
    <x v="2"/>
    <s v="Julie Creighton"/>
    <s v="Home Office"/>
    <s v="Atlanta"/>
    <x v="19"/>
    <n v="30318"/>
    <s v="South"/>
    <s v="OFF-LA-10004484"/>
    <x v="2"/>
    <s v="Labels"/>
    <n v="12.39"/>
    <n v="12.39"/>
    <n v="0"/>
    <n v="0"/>
  </r>
  <r>
    <x v="3002"/>
    <d v="2016-03-14T00:00:00"/>
    <d v="2016-03-18T00:00:00"/>
    <x v="2"/>
    <x v="5"/>
    <x v="2"/>
    <s v="Emily Phan"/>
    <s v="Home Office"/>
    <s v="Dover"/>
    <x v="43"/>
    <n v="3820"/>
    <s v="East"/>
    <s v="OFF-LA-10004484"/>
    <x v="2"/>
    <s v="Labels"/>
    <n v="16.52"/>
    <n v="18"/>
    <n v="-1.4800000000000004"/>
    <n v="-0.22200000000000006"/>
  </r>
  <r>
    <x v="3632"/>
    <d v="2017-09-22T00:00:00"/>
    <d v="2017-09-29T00:00:00"/>
    <x v="3"/>
    <x v="0"/>
    <x v="2"/>
    <s v="Robert Dilbeck"/>
    <s v="Home Office"/>
    <s v="Philadelphia"/>
    <x v="12"/>
    <n v="19134"/>
    <s v="East"/>
    <s v="OFF-LA-10004484"/>
    <x v="2"/>
    <s v="Labels"/>
    <n v="16.52"/>
    <n v="18"/>
    <n v="-1.4800000000000004"/>
    <n v="-0.22200000000000006"/>
  </r>
  <r>
    <x v="3633"/>
    <d v="2016-05-29T00:00:00"/>
    <d v="2016-06-03T00:00:00"/>
    <x v="2"/>
    <x v="2"/>
    <x v="2"/>
    <s v="Karl Braun"/>
    <s v="Consumer"/>
    <s v="Indianapolis"/>
    <x v="33"/>
    <n v="46203"/>
    <s v="Central"/>
    <s v="OFF-LA-10004484"/>
    <x v="2"/>
    <s v="Labels"/>
    <n v="12.39"/>
    <n v="12.39"/>
    <n v="0"/>
    <n v="0"/>
  </r>
  <r>
    <x v="3634"/>
    <d v="2016-11-05T00:00:00"/>
    <d v="2016-11-09T00:00:00"/>
    <x v="2"/>
    <x v="1"/>
    <x v="2"/>
    <s v="Nathan Gelder"/>
    <s v="Home Office"/>
    <s v="Quincy"/>
    <x v="0"/>
    <n v="62301"/>
    <s v="Central"/>
    <s v="OFF-LA-10004484"/>
    <x v="2"/>
    <s v="Labels"/>
    <n v="19.824000000000002"/>
    <n v="18"/>
    <n v="1.8240000000000016"/>
    <n v="0.27360000000000023"/>
  </r>
  <r>
    <x v="2228"/>
    <d v="2018-09-02T00:00:00"/>
    <d v="2018-09-08T00:00:00"/>
    <x v="0"/>
    <x v="0"/>
    <x v="2"/>
    <s v="Anthony Witt"/>
    <s v="Home Office"/>
    <s v="Bakersfield"/>
    <x v="1"/>
    <n v="93309"/>
    <s v="West"/>
    <s v="OFF-LA-10004544"/>
    <x v="2"/>
    <s v="Labels"/>
    <n v="74"/>
    <n v="100"/>
    <n v="-26"/>
    <n v="-3.9"/>
  </r>
  <r>
    <x v="251"/>
    <d v="2015-03-21T00:00:00"/>
    <d v="2015-03-25T00:00:00"/>
    <x v="1"/>
    <x v="5"/>
    <x v="2"/>
    <s v="Gary McGarr"/>
    <s v="Home Office"/>
    <s v="Knoxville"/>
    <x v="24"/>
    <n v="37918"/>
    <s v="South"/>
    <s v="OFF-LA-10004544"/>
    <x v="2"/>
    <s v="Labels"/>
    <n v="59.2"/>
    <n v="59.2"/>
    <n v="0"/>
    <n v="0"/>
  </r>
  <r>
    <x v="206"/>
    <d v="2016-01-02T00:00:00"/>
    <d v="2016-01-09T00:00:00"/>
    <x v="2"/>
    <x v="6"/>
    <x v="2"/>
    <s v="Victoria Wilson"/>
    <s v="Consumer"/>
    <s v="Medina"/>
    <x v="22"/>
    <n v="44256"/>
    <s v="East"/>
    <s v="OFF-LA-10004544"/>
    <x v="2"/>
    <s v="Labels"/>
    <n v="23.68"/>
    <n v="23.68"/>
    <n v="0"/>
    <n v="0"/>
  </r>
  <r>
    <x v="3635"/>
    <d v="2018-05-06T00:00:00"/>
    <d v="2018-05-08T00:00:00"/>
    <x v="0"/>
    <x v="2"/>
    <x v="0"/>
    <s v="Toby Carlisle"/>
    <s v="Home Office"/>
    <s v="New York City"/>
    <x v="5"/>
    <n v="10035"/>
    <s v="East"/>
    <s v="OFF-LA-10004544"/>
    <x v="2"/>
    <s v="Labels"/>
    <n v="59.2"/>
    <n v="59.2"/>
    <n v="0"/>
    <n v="0"/>
  </r>
  <r>
    <x v="559"/>
    <d v="2018-05-14T00:00:00"/>
    <d v="2018-05-17T00:00:00"/>
    <x v="0"/>
    <x v="2"/>
    <x v="0"/>
    <s v="Anthony Jacobs"/>
    <s v="Home Office"/>
    <s v="Baltimore"/>
    <x v="14"/>
    <n v="21215"/>
    <s v="East"/>
    <s v="OFF-LA-10004544"/>
    <x v="2"/>
    <s v="Labels"/>
    <n v="74"/>
    <n v="74"/>
    <n v="0"/>
    <n v="0"/>
  </r>
  <r>
    <x v="160"/>
    <d v="2016-08-06T00:00:00"/>
    <d v="2016-08-10T00:00:00"/>
    <x v="2"/>
    <x v="7"/>
    <x v="2"/>
    <s v="Rachel Payne"/>
    <s v="Home Office"/>
    <s v="Houston"/>
    <x v="13"/>
    <n v="77095"/>
    <s v="Central"/>
    <s v="OFF-LA-10004544"/>
    <x v="2"/>
    <s v="Labels"/>
    <n v="35.520000000000003"/>
    <n v="35.520000000000003"/>
    <n v="0"/>
    <n v="0"/>
  </r>
  <r>
    <x v="2837"/>
    <d v="2018-08-29T00:00:00"/>
    <d v="2018-09-01T00:00:00"/>
    <x v="0"/>
    <x v="7"/>
    <x v="0"/>
    <s v="Cathy Prescott"/>
    <s v="Corporate"/>
    <s v="Quincy"/>
    <x v="0"/>
    <n v="62301"/>
    <s v="Central"/>
    <s v="OFF-LA-10004544"/>
    <x v="2"/>
    <s v="Labels"/>
    <n v="47.36"/>
    <n v="47.36"/>
    <n v="0"/>
    <n v="0"/>
  </r>
  <r>
    <x v="345"/>
    <d v="2017-11-03T00:00:00"/>
    <d v="2017-11-06T00:00:00"/>
    <x v="3"/>
    <x v="1"/>
    <x v="0"/>
    <s v="Phillip Flathmann"/>
    <s v="Corporate"/>
    <s v="Los Angeles"/>
    <x v="1"/>
    <n v="90032"/>
    <s v="West"/>
    <s v="OFF-LA-10004545"/>
    <x v="2"/>
    <s v="Labels"/>
    <n v="87.71"/>
    <n v="87.71"/>
    <n v="0"/>
    <n v="0"/>
  </r>
  <r>
    <x v="2658"/>
    <d v="2018-05-11T00:00:00"/>
    <d v="2018-05-12T00:00:00"/>
    <x v="0"/>
    <x v="2"/>
    <x v="1"/>
    <s v="Liz Pelletier"/>
    <s v="Home Office"/>
    <s v="Seattle"/>
    <x v="6"/>
    <n v="98103"/>
    <s v="West"/>
    <s v="OFF-LA-10004545"/>
    <x v="2"/>
    <s v="Labels"/>
    <n v="37.590000000000003"/>
    <n v="37.590000000000003"/>
    <n v="0"/>
    <n v="0"/>
  </r>
  <r>
    <x v="3636"/>
    <d v="2016-08-07T00:00:00"/>
    <d v="2016-08-09T00:00:00"/>
    <x v="2"/>
    <x v="7"/>
    <x v="3"/>
    <s v="Eudokia Martin"/>
    <s v="Home Office"/>
    <s v="Springfield"/>
    <x v="17"/>
    <n v="22153"/>
    <s v="South"/>
    <s v="OFF-LA-10004545"/>
    <x v="2"/>
    <s v="Labels"/>
    <n v="25.06"/>
    <n v="25.06"/>
    <n v="0"/>
    <n v="0"/>
  </r>
  <r>
    <x v="1644"/>
    <d v="2017-09-05T00:00:00"/>
    <d v="2017-09-10T00:00:00"/>
    <x v="3"/>
    <x v="0"/>
    <x v="2"/>
    <s v="Michael Moore"/>
    <s v="Corporate"/>
    <s v="Chesapeake"/>
    <x v="17"/>
    <n v="23320"/>
    <s v="South"/>
    <s v="OFF-LA-10004545"/>
    <x v="2"/>
    <s v="Labels"/>
    <n v="25.06"/>
    <n v="25.06"/>
    <n v="0"/>
    <n v="0"/>
  </r>
  <r>
    <x v="3637"/>
    <d v="2017-10-08T00:00:00"/>
    <d v="2017-10-15T00:00:00"/>
    <x v="3"/>
    <x v="9"/>
    <x v="2"/>
    <s v="Peter McVee"/>
    <s v="Corporate"/>
    <s v="San Antonio"/>
    <x v="13"/>
    <n v="78207"/>
    <s v="Central"/>
    <s v="OFF-LA-10004545"/>
    <x v="2"/>
    <s v="Labels"/>
    <n v="60.143999999999998"/>
    <n v="60.143999999999998"/>
    <n v="0"/>
    <n v="0"/>
  </r>
  <r>
    <x v="3018"/>
    <d v="2015-07-09T00:00:00"/>
    <d v="2015-07-13T00:00:00"/>
    <x v="1"/>
    <x v="10"/>
    <x v="2"/>
    <s v="Gary Hansen"/>
    <s v="Home Office"/>
    <s v="Los Angeles"/>
    <x v="1"/>
    <n v="90049"/>
    <s v="West"/>
    <s v="OFF-LA-10004559"/>
    <x v="2"/>
    <s v="Labels"/>
    <n v="2.88"/>
    <n v="5"/>
    <n v="-2.12"/>
    <n v="-0.318"/>
  </r>
  <r>
    <x v="2349"/>
    <d v="2018-03-06T00:00:00"/>
    <d v="2018-03-10T00:00:00"/>
    <x v="0"/>
    <x v="5"/>
    <x v="2"/>
    <s v="Frank Carlisle"/>
    <s v="Home Office"/>
    <s v="San Francisco"/>
    <x v="1"/>
    <n v="94109"/>
    <s v="West"/>
    <s v="OFF-LA-10004559"/>
    <x v="2"/>
    <s v="Labels"/>
    <n v="11.52"/>
    <n v="11.52"/>
    <n v="0"/>
    <n v="0"/>
  </r>
  <r>
    <x v="973"/>
    <d v="2018-12-13T00:00:00"/>
    <d v="2018-12-18T00:00:00"/>
    <x v="0"/>
    <x v="3"/>
    <x v="2"/>
    <s v="Emily Phan"/>
    <s v="Home Office"/>
    <s v="San Francisco"/>
    <x v="1"/>
    <n v="94122"/>
    <s v="West"/>
    <s v="OFF-LA-10004559"/>
    <x v="2"/>
    <s v="Labels"/>
    <n v="8.64"/>
    <n v="18"/>
    <n v="-9.36"/>
    <n v="-1.4039999999999999"/>
  </r>
  <r>
    <x v="3638"/>
    <d v="2017-08-21T00:00:00"/>
    <d v="2017-08-27T00:00:00"/>
    <x v="3"/>
    <x v="7"/>
    <x v="2"/>
    <s v="Stephanie Ulpright"/>
    <s v="Home Office"/>
    <s v="Greenville"/>
    <x v="9"/>
    <n v="27834"/>
    <s v="South"/>
    <s v="OFF-LA-10004559"/>
    <x v="2"/>
    <s v="Labels"/>
    <n v="9.2159999999999993"/>
    <n v="18"/>
    <n v="-8.7840000000000007"/>
    <n v="-1.3176000000000001"/>
  </r>
  <r>
    <x v="1295"/>
    <d v="2017-09-13T00:00:00"/>
    <d v="2017-09-18T00:00:00"/>
    <x v="3"/>
    <x v="0"/>
    <x v="2"/>
    <s v="Alejandro Grove"/>
    <s v="Corporate"/>
    <s v="Omaha"/>
    <x v="42"/>
    <n v="68104"/>
    <s v="Central"/>
    <s v="OFF-LA-10004559"/>
    <x v="2"/>
    <s v="Labels"/>
    <n v="14.4"/>
    <n v="14.4"/>
    <n v="0"/>
    <n v="0"/>
  </r>
  <r>
    <x v="1922"/>
    <d v="2017-10-15T00:00:00"/>
    <d v="2017-10-21T00:00:00"/>
    <x v="3"/>
    <x v="9"/>
    <x v="2"/>
    <s v="Cynthia Delaney"/>
    <s v="Home Office"/>
    <s v="Oklahoma City"/>
    <x v="30"/>
    <n v="73120"/>
    <s v="Central"/>
    <s v="OFF-LA-10004559"/>
    <x v="1"/>
    <s v="Labels"/>
    <n v="20.16"/>
    <n v="18"/>
    <n v="2.16"/>
    <n v="0.32400000000000001"/>
  </r>
  <r>
    <x v="3639"/>
    <d v="2016-06-19T00:00:00"/>
    <d v="2016-06-19T00:00:00"/>
    <x v="2"/>
    <x v="4"/>
    <x v="1"/>
    <s v="Paul Prost"/>
    <s v="Home Office"/>
    <s v="Philadelphia"/>
    <x v="12"/>
    <n v="19134"/>
    <s v="East"/>
    <s v="OFF-LA-10004677"/>
    <x v="2"/>
    <s v="Labels"/>
    <n v="5.9039999999999999"/>
    <n v="5"/>
    <n v="0.90399999999999991"/>
    <n v="0.13559999999999997"/>
  </r>
  <r>
    <x v="3640"/>
    <d v="2018-09-30T00:00:00"/>
    <d v="2018-10-02T00:00:00"/>
    <x v="0"/>
    <x v="0"/>
    <x v="0"/>
    <s v="Barbara Fisher"/>
    <s v="Home Office"/>
    <s v="Philadelphia"/>
    <x v="12"/>
    <n v="19120"/>
    <s v="East"/>
    <s v="OFF-LA-10004677"/>
    <x v="2"/>
    <s v="Labels"/>
    <n v="20.664000000000001"/>
    <n v="18"/>
    <n v="2.6640000000000015"/>
    <n v="0.39960000000000023"/>
  </r>
  <r>
    <x v="2970"/>
    <d v="2015-10-04T00:00:00"/>
    <d v="2015-10-08T00:00:00"/>
    <x v="1"/>
    <x v="9"/>
    <x v="2"/>
    <s v="David Flashing"/>
    <s v="Home Office"/>
    <s v="Vallejo"/>
    <x v="1"/>
    <n v="94591"/>
    <s v="West"/>
    <s v="OFF-LA-10004689"/>
    <x v="2"/>
    <s v="Labels"/>
    <n v="14.45"/>
    <n v="14.45"/>
    <n v="0"/>
    <n v="0"/>
  </r>
  <r>
    <x v="3262"/>
    <d v="2017-01-30T00:00:00"/>
    <d v="2017-01-31T00:00:00"/>
    <x v="3"/>
    <x v="6"/>
    <x v="0"/>
    <s v="Steven Cartwright"/>
    <s v="Corporate"/>
    <s v="San Francisco"/>
    <x v="1"/>
    <n v="94122"/>
    <s v="West"/>
    <s v="OFF-LA-10004689"/>
    <x v="2"/>
    <s v="Labels"/>
    <n v="26.01"/>
    <n v="26.01"/>
    <n v="0"/>
    <n v="0"/>
  </r>
  <r>
    <x v="3641"/>
    <d v="2018-06-10T00:00:00"/>
    <d v="2018-06-15T00:00:00"/>
    <x v="0"/>
    <x v="4"/>
    <x v="2"/>
    <s v="Bill Donatelli"/>
    <s v="Home Office"/>
    <s v="Seattle"/>
    <x v="6"/>
    <n v="98103"/>
    <s v="West"/>
    <s v="OFF-LA-10004689"/>
    <x v="2"/>
    <s v="Labels"/>
    <n v="11.56"/>
    <n v="11.56"/>
    <n v="0"/>
    <n v="0"/>
  </r>
  <r>
    <x v="378"/>
    <d v="2018-06-26T00:00:00"/>
    <d v="2018-07-01T00:00:00"/>
    <x v="0"/>
    <x v="4"/>
    <x v="2"/>
    <s v="Dan Reichenbach"/>
    <s v="Home Office"/>
    <s v="Miami"/>
    <x v="8"/>
    <n v="33180"/>
    <s v="South"/>
    <s v="OFF-LA-10004689"/>
    <x v="2"/>
    <s v="Labels"/>
    <n v="13.872"/>
    <n v="13.872"/>
    <n v="0"/>
    <n v="0"/>
  </r>
  <r>
    <x v="215"/>
    <d v="2017-11-20T00:00:00"/>
    <d v="2017-11-24T00:00:00"/>
    <x v="3"/>
    <x v="1"/>
    <x v="3"/>
    <s v="Nick Zandusky"/>
    <s v="Home Office"/>
    <s v="Columbus"/>
    <x v="22"/>
    <n v="43229"/>
    <s v="East"/>
    <s v="OFF-LA-10004689"/>
    <x v="1"/>
    <s v="Labels"/>
    <n v="18.495999999999999"/>
    <n v="18"/>
    <n v="0.49599999999999866"/>
    <n v="7.43999999999998E-2"/>
  </r>
  <r>
    <x v="3642"/>
    <d v="2016-12-06T00:00:00"/>
    <d v="2016-12-10T00:00:00"/>
    <x v="2"/>
    <x v="3"/>
    <x v="2"/>
    <s v="Ivan Liston"/>
    <s v="Home Office"/>
    <s v="North Las Vegas"/>
    <x v="27"/>
    <n v="89031"/>
    <s v="West"/>
    <s v="OFF-LA-10004853"/>
    <x v="2"/>
    <s v="Labels"/>
    <n v="14.94"/>
    <n v="18"/>
    <n v="-3.0600000000000005"/>
    <n v="-0.45900000000000007"/>
  </r>
  <r>
    <x v="2057"/>
    <d v="2018-11-12T00:00:00"/>
    <d v="2018-11-16T00:00:00"/>
    <x v="0"/>
    <x v="1"/>
    <x v="2"/>
    <s v="Christine Sundaresam"/>
    <s v="Consumer"/>
    <s v="Seattle"/>
    <x v="6"/>
    <n v="98115"/>
    <s v="West"/>
    <s v="OFF-LA-10004853"/>
    <x v="2"/>
    <s v="Labels"/>
    <n v="9.9600000000000009"/>
    <n v="9.9600000000000009"/>
    <n v="0"/>
    <n v="0"/>
  </r>
  <r>
    <x v="3643"/>
    <d v="2017-09-29T00:00:00"/>
    <d v="2017-10-02T00:00:00"/>
    <x v="3"/>
    <x v="0"/>
    <x v="0"/>
    <s v="Linda Southworth"/>
    <s v="Home Office"/>
    <s v="Philadelphia"/>
    <x v="12"/>
    <n v="19140"/>
    <s v="East"/>
    <s v="OFF-LA-10004853"/>
    <x v="2"/>
    <s v="Labels"/>
    <n v="15.936"/>
    <n v="18"/>
    <n v="-2.0640000000000001"/>
    <n v="-0.30959999999999999"/>
  </r>
  <r>
    <x v="574"/>
    <d v="2018-12-01T00:00:00"/>
    <d v="2018-12-05T00:00:00"/>
    <x v="0"/>
    <x v="3"/>
    <x v="2"/>
    <s v="Sean Christensen"/>
    <s v="Home Office"/>
    <s v="Philadelphia"/>
    <x v="12"/>
    <n v="19140"/>
    <s v="East"/>
    <s v="OFF-LA-10004853"/>
    <x v="2"/>
    <s v="Labels"/>
    <n v="15.936"/>
    <n v="18"/>
    <n v="-2.0640000000000001"/>
    <n v="-0.30959999999999999"/>
  </r>
  <r>
    <x v="340"/>
    <d v="2015-02-11T00:00:00"/>
    <d v="2015-02-15T00:00:00"/>
    <x v="1"/>
    <x v="11"/>
    <x v="3"/>
    <s v="Guy Armstrong"/>
    <s v="Home Office"/>
    <s v="Columbia"/>
    <x v="20"/>
    <n v="65203"/>
    <s v="Central"/>
    <s v="OFF-LA-10004853"/>
    <x v="2"/>
    <s v="Labels"/>
    <n v="14.94"/>
    <n v="18"/>
    <n v="-3.0600000000000005"/>
    <n v="-0.45900000000000007"/>
  </r>
  <r>
    <x v="3644"/>
    <d v="2017-12-05T00:00:00"/>
    <d v="2017-12-08T00:00:00"/>
    <x v="3"/>
    <x v="3"/>
    <x v="3"/>
    <s v="Randy Ferguson"/>
    <s v="Corporate"/>
    <s v="Chicago"/>
    <x v="0"/>
    <n v="60610"/>
    <s v="Central"/>
    <s v="OFF-LA-10004853"/>
    <x v="2"/>
    <s v="Labels"/>
    <n v="11.952"/>
    <n v="11.952"/>
    <n v="0"/>
    <n v="0"/>
  </r>
  <r>
    <x v="2058"/>
    <d v="2017-01-25T00:00:00"/>
    <d v="2017-01-27T00:00:00"/>
    <x v="3"/>
    <x v="6"/>
    <x v="0"/>
    <s v="Todd Boyes"/>
    <s v="Home Office"/>
    <s v="Plainfield"/>
    <x v="15"/>
    <n v="7060"/>
    <s v="East"/>
    <s v="OFF-PA-10000007"/>
    <x v="1"/>
    <s v="Paper"/>
    <n v="18"/>
    <n v="18"/>
    <n v="0"/>
    <n v="0"/>
  </r>
  <r>
    <x v="2287"/>
    <d v="2018-09-04T00:00:00"/>
    <d v="2018-09-09T00:00:00"/>
    <x v="0"/>
    <x v="0"/>
    <x v="3"/>
    <s v="Maribeth Dona"/>
    <s v="Consumer"/>
    <s v="Akron"/>
    <x v="22"/>
    <n v="44312"/>
    <s v="East"/>
    <s v="OFF-PA-10000007"/>
    <x v="2"/>
    <s v="Paper"/>
    <n v="11.52"/>
    <n v="11.52"/>
    <n v="0"/>
    <n v="0"/>
  </r>
  <r>
    <x v="3508"/>
    <d v="2018-12-05T00:00:00"/>
    <d v="2018-12-08T00:00:00"/>
    <x v="0"/>
    <x v="3"/>
    <x v="3"/>
    <s v="Bart Folk"/>
    <s v="Home Office"/>
    <s v="New York City"/>
    <x v="5"/>
    <n v="10024"/>
    <s v="East"/>
    <s v="OFF-PA-10000007"/>
    <x v="2"/>
    <s v="Paper"/>
    <n v="21.6"/>
    <n v="18"/>
    <n v="3.6000000000000014"/>
    <n v="0.54000000000000015"/>
  </r>
  <r>
    <x v="1249"/>
    <d v="2015-08-23T00:00:00"/>
    <d v="2015-08-27T00:00:00"/>
    <x v="1"/>
    <x v="7"/>
    <x v="2"/>
    <s v="Arthur Prichep"/>
    <s v="Home Office"/>
    <s v="Denver"/>
    <x v="7"/>
    <n v="80219"/>
    <s v="West"/>
    <s v="OFF-PA-10000019"/>
    <x v="2"/>
    <s v="Paper"/>
    <n v="31.103999999999999"/>
    <n v="31.103999999999999"/>
    <n v="0"/>
    <n v="0"/>
  </r>
  <r>
    <x v="383"/>
    <d v="2015-12-10T00:00:00"/>
    <d v="2015-12-14T00:00:00"/>
    <x v="1"/>
    <x v="3"/>
    <x v="2"/>
    <s v="Sally Hughsby"/>
    <s v="Corporate"/>
    <s v="Caldwell"/>
    <x v="40"/>
    <n v="83605"/>
    <s v="West"/>
    <s v="OFF-PA-10000019"/>
    <x v="2"/>
    <s v="Paper"/>
    <n v="25.92"/>
    <n v="25.92"/>
    <n v="0"/>
    <n v="0"/>
  </r>
  <r>
    <x v="3645"/>
    <d v="2017-04-08T00:00:00"/>
    <d v="2017-04-12T00:00:00"/>
    <x v="3"/>
    <x v="8"/>
    <x v="2"/>
    <s v="Logan Currie"/>
    <s v="Corporate"/>
    <s v="Los Angeles"/>
    <x v="1"/>
    <n v="90032"/>
    <s v="West"/>
    <s v="OFF-PA-10000019"/>
    <x v="2"/>
    <s v="Paper"/>
    <n v="12.96"/>
    <n v="12.96"/>
    <n v="0"/>
    <n v="0"/>
  </r>
  <r>
    <x v="3646"/>
    <d v="2017-08-16T00:00:00"/>
    <d v="2017-08-22T00:00:00"/>
    <x v="3"/>
    <x v="7"/>
    <x v="2"/>
    <s v="Jeremy Pistek"/>
    <s v="Home Office"/>
    <s v="Davis"/>
    <x v="1"/>
    <n v="95616"/>
    <s v="West"/>
    <s v="OFF-PA-10000019"/>
    <x v="2"/>
    <s v="Paper"/>
    <n v="32.4"/>
    <n v="32.4"/>
    <n v="0"/>
    <n v="0"/>
  </r>
  <r>
    <x v="3647"/>
    <d v="2017-08-26T00:00:00"/>
    <d v="2017-08-29T00:00:00"/>
    <x v="3"/>
    <x v="7"/>
    <x v="3"/>
    <s v="Charles Crestani"/>
    <s v="Home Office"/>
    <s v="Seattle"/>
    <x v="6"/>
    <n v="98103"/>
    <s v="West"/>
    <s v="OFF-PA-10000019"/>
    <x v="1"/>
    <s v="Paper"/>
    <n v="6.48"/>
    <n v="5"/>
    <n v="1.4800000000000004"/>
    <n v="0.22200000000000006"/>
  </r>
  <r>
    <x v="3648"/>
    <d v="2016-07-13T00:00:00"/>
    <d v="2016-07-15T00:00:00"/>
    <x v="2"/>
    <x v="10"/>
    <x v="3"/>
    <s v="Neil Ducich"/>
    <s v="Home Office"/>
    <s v="Macon"/>
    <x v="19"/>
    <n v="31204"/>
    <s v="South"/>
    <s v="OFF-PA-10000019"/>
    <x v="2"/>
    <s v="Paper"/>
    <n v="38.880000000000003"/>
    <n v="38.880000000000003"/>
    <n v="0"/>
    <n v="0"/>
  </r>
  <r>
    <x v="2828"/>
    <d v="2018-01-14T00:00:00"/>
    <d v="2018-01-18T00:00:00"/>
    <x v="0"/>
    <x v="6"/>
    <x v="2"/>
    <s v="Brosina Hoffman"/>
    <s v="Home Office"/>
    <s v="Johnson City"/>
    <x v="24"/>
    <n v="37604"/>
    <s v="South"/>
    <s v="OFF-PA-10000019"/>
    <x v="2"/>
    <s v="Paper"/>
    <n v="36.287999999999997"/>
    <n v="36.287999999999997"/>
    <n v="0"/>
    <n v="0"/>
  </r>
  <r>
    <x v="3044"/>
    <d v="2018-12-22T00:00:00"/>
    <d v="2018-12-26T00:00:00"/>
    <x v="0"/>
    <x v="3"/>
    <x v="2"/>
    <s v="Alex Grayson"/>
    <s v="Consumer"/>
    <s v="Houston"/>
    <x v="13"/>
    <n v="77095"/>
    <s v="Central"/>
    <s v="OFF-PA-10000019"/>
    <x v="2"/>
    <s v="Paper"/>
    <n v="25.92"/>
    <n v="25.92"/>
    <n v="0"/>
    <n v="0"/>
  </r>
  <r>
    <x v="3442"/>
    <d v="2015-04-11T00:00:00"/>
    <d v="2015-04-13T00:00:00"/>
    <x v="1"/>
    <x v="8"/>
    <x v="3"/>
    <s v="Jay Kimmel"/>
    <s v="Consumer"/>
    <s v="Miami"/>
    <x v="8"/>
    <n v="33180"/>
    <s v="South"/>
    <s v="OFF-PA-10000029"/>
    <x v="2"/>
    <s v="Paper"/>
    <n v="10.368"/>
    <n v="10.368"/>
    <n v="0"/>
    <n v="0"/>
  </r>
  <r>
    <x v="3649"/>
    <d v="2017-09-14T00:00:00"/>
    <d v="2017-09-18T00:00:00"/>
    <x v="3"/>
    <x v="0"/>
    <x v="2"/>
    <s v="Parhena Norris"/>
    <s v="Corporate"/>
    <s v="Columbia"/>
    <x v="34"/>
    <n v="29203"/>
    <s v="South"/>
    <s v="OFF-PA-10000029"/>
    <x v="2"/>
    <s v="Paper"/>
    <n v="25.92"/>
    <n v="25.92"/>
    <n v="0"/>
    <n v="0"/>
  </r>
  <r>
    <x v="3200"/>
    <d v="2017-05-23T00:00:00"/>
    <d v="2017-05-27T00:00:00"/>
    <x v="3"/>
    <x v="2"/>
    <x v="2"/>
    <s v="Christopher Conant"/>
    <s v="Corporate"/>
    <s v="Philadelphia"/>
    <x v="12"/>
    <n v="19120"/>
    <s v="East"/>
    <s v="OFF-PA-10000029"/>
    <x v="2"/>
    <s v="Paper"/>
    <n v="10.368"/>
    <n v="10.368"/>
    <n v="0"/>
    <n v="0"/>
  </r>
  <r>
    <x v="1753"/>
    <d v="2015-09-21T00:00:00"/>
    <d v="2015-09-22T00:00:00"/>
    <x v="1"/>
    <x v="0"/>
    <x v="0"/>
    <s v="Brian Moss"/>
    <s v="Home Office"/>
    <s v="Omaha"/>
    <x v="42"/>
    <n v="68104"/>
    <s v="Central"/>
    <s v="OFF-PA-10000029"/>
    <x v="2"/>
    <s v="Paper"/>
    <n v="6.48"/>
    <n v="5"/>
    <n v="1.4800000000000004"/>
    <n v="0.22200000000000006"/>
  </r>
  <r>
    <x v="1114"/>
    <d v="2015-12-16T00:00:00"/>
    <d v="2015-12-21T00:00:00"/>
    <x v="1"/>
    <x v="3"/>
    <x v="2"/>
    <s v="Ed Jacobs"/>
    <s v="Home Office"/>
    <s v="Huntsville"/>
    <x v="13"/>
    <n v="77340"/>
    <s v="Central"/>
    <s v="OFF-PA-10000029"/>
    <x v="2"/>
    <s v="Paper"/>
    <n v="36.287999999999997"/>
    <n v="36.287999999999997"/>
    <n v="0"/>
    <n v="0"/>
  </r>
  <r>
    <x v="3650"/>
    <d v="2017-08-12T00:00:00"/>
    <d v="2017-08-12T00:00:00"/>
    <x v="3"/>
    <x v="7"/>
    <x v="1"/>
    <s v="Lena Cacioppo"/>
    <s v="Home Office"/>
    <s v="Des Moines"/>
    <x v="38"/>
    <n v="50315"/>
    <s v="Central"/>
    <s v="OFF-PA-10000029"/>
    <x v="1"/>
    <s v="Paper"/>
    <n v="6.48"/>
    <n v="5"/>
    <n v="1.4800000000000004"/>
    <n v="0.22200000000000006"/>
  </r>
  <r>
    <x v="3642"/>
    <d v="2016-12-06T00:00:00"/>
    <d v="2016-12-10T00:00:00"/>
    <x v="2"/>
    <x v="3"/>
    <x v="2"/>
    <s v="Ivan Liston"/>
    <s v="Home Office"/>
    <s v="North Las Vegas"/>
    <x v="27"/>
    <n v="89031"/>
    <s v="West"/>
    <s v="OFF-PA-10000048"/>
    <x v="2"/>
    <s v="Paper"/>
    <n v="6.48"/>
    <n v="5"/>
    <n v="1.4800000000000004"/>
    <n v="0.22200000000000006"/>
  </r>
  <r>
    <x v="88"/>
    <d v="2016-10-12T00:00:00"/>
    <d v="2016-10-14T00:00:00"/>
    <x v="2"/>
    <x v="9"/>
    <x v="0"/>
    <s v="Mark Packer"/>
    <s v="Corporate"/>
    <s v="New York City"/>
    <x v="5"/>
    <n v="10035"/>
    <s v="East"/>
    <s v="OFF-PA-10000061"/>
    <x v="2"/>
    <s v="Paper"/>
    <n v="51.84"/>
    <n v="51.84"/>
    <n v="0"/>
    <n v="0"/>
  </r>
  <r>
    <x v="665"/>
    <d v="2015-06-01T00:00:00"/>
    <d v="2015-06-06T00:00:00"/>
    <x v="1"/>
    <x v="4"/>
    <x v="3"/>
    <s v="Dianna Wilson"/>
    <s v="Home Office"/>
    <s v="Lakeville"/>
    <x v="37"/>
    <n v="55044"/>
    <s v="Central"/>
    <s v="OFF-PA-10000061"/>
    <x v="2"/>
    <s v="Paper"/>
    <n v="25.92"/>
    <n v="25.92"/>
    <n v="0"/>
    <n v="0"/>
  </r>
  <r>
    <x v="3651"/>
    <d v="2016-03-20T00:00:00"/>
    <d v="2016-03-23T00:00:00"/>
    <x v="2"/>
    <x v="5"/>
    <x v="0"/>
    <s v="Bart Watters"/>
    <s v="Corporate"/>
    <s v="Milwaukee"/>
    <x v="16"/>
    <n v="53209"/>
    <s v="Central"/>
    <s v="OFF-PA-10000061"/>
    <x v="2"/>
    <s v="Paper"/>
    <n v="51.84"/>
    <n v="51.84"/>
    <n v="0"/>
    <n v="0"/>
  </r>
  <r>
    <x v="595"/>
    <d v="2018-09-08T00:00:00"/>
    <d v="2018-09-11T00:00:00"/>
    <x v="0"/>
    <x v="0"/>
    <x v="0"/>
    <s v="Barry Franz√∂sisch"/>
    <s v="Home Office"/>
    <s v="Arlington"/>
    <x v="13"/>
    <n v="76017"/>
    <s v="Central"/>
    <s v="OFF-PA-10000061"/>
    <x v="2"/>
    <s v="Paper"/>
    <n v="20.736000000000001"/>
    <n v="18"/>
    <n v="2.7360000000000007"/>
    <n v="0.4104000000000001"/>
  </r>
  <r>
    <x v="3652"/>
    <d v="2015-12-07T00:00:00"/>
    <d v="2015-12-08T00:00:00"/>
    <x v="1"/>
    <x v="3"/>
    <x v="0"/>
    <s v="Erica Hernandez"/>
    <s v="Home Office"/>
    <s v="San Francisco"/>
    <x v="1"/>
    <n v="94109"/>
    <s v="West"/>
    <s v="OFF-PA-10000062"/>
    <x v="2"/>
    <s v="Paper"/>
    <n v="164.88"/>
    <n v="164.88"/>
    <n v="0"/>
    <n v="0"/>
  </r>
  <r>
    <x v="132"/>
    <d v="2018-09-17T00:00:00"/>
    <d v="2018-09-21T00:00:00"/>
    <x v="0"/>
    <x v="0"/>
    <x v="3"/>
    <s v="Alan Schoenberger"/>
    <s v="Home Office"/>
    <s v="Provo"/>
    <x v="28"/>
    <n v="84604"/>
    <s v="West"/>
    <s v="OFF-PA-10000062"/>
    <x v="2"/>
    <s v="Paper"/>
    <n v="164.88"/>
    <n v="164.88"/>
    <n v="0"/>
    <n v="0"/>
  </r>
  <r>
    <x v="3653"/>
    <d v="2018-10-16T00:00:00"/>
    <d v="2018-10-21T00:00:00"/>
    <x v="0"/>
    <x v="9"/>
    <x v="2"/>
    <s v="Anthony Jacobs"/>
    <s v="Home Office"/>
    <s v="Scottsdale"/>
    <x v="18"/>
    <n v="85254"/>
    <s v="West"/>
    <s v="OFF-PA-10000062"/>
    <x v="2"/>
    <s v="Paper"/>
    <n v="307.77600000000001"/>
    <n v="100"/>
    <n v="207.77600000000001"/>
    <n v="31.166399999999999"/>
  </r>
  <r>
    <x v="3195"/>
    <d v="2017-12-02T00:00:00"/>
    <d v="2017-12-07T00:00:00"/>
    <x v="3"/>
    <x v="3"/>
    <x v="2"/>
    <s v="Jamie Frazer"/>
    <s v="Corporate"/>
    <s v="New York City"/>
    <x v="5"/>
    <n v="10024"/>
    <s v="East"/>
    <s v="OFF-PA-10000062"/>
    <x v="2"/>
    <s v="Paper"/>
    <n v="54.96"/>
    <n v="54.96"/>
    <n v="0"/>
    <n v="0"/>
  </r>
  <r>
    <x v="3654"/>
    <d v="2018-09-30T00:00:00"/>
    <d v="2018-10-02T00:00:00"/>
    <x v="0"/>
    <x v="0"/>
    <x v="3"/>
    <s v="Cindy Chapman"/>
    <s v="Home Office"/>
    <s v="Baltimore"/>
    <x v="14"/>
    <n v="21215"/>
    <s v="East"/>
    <s v="OFF-PA-10000062"/>
    <x v="2"/>
    <s v="Paper"/>
    <n v="164.88"/>
    <n v="164.88"/>
    <n v="0"/>
    <n v="0"/>
  </r>
  <r>
    <x v="3655"/>
    <d v="2015-02-24T00:00:00"/>
    <d v="2015-03-02T00:00:00"/>
    <x v="1"/>
    <x v="11"/>
    <x v="2"/>
    <s v="Jennifer Halladay"/>
    <s v="Home Office"/>
    <s v="Medford"/>
    <x v="23"/>
    <n v="97504"/>
    <s v="West"/>
    <s v="OFF-PA-10000069"/>
    <x v="2"/>
    <s v="Paper"/>
    <n v="22.776"/>
    <n v="50"/>
    <n v="-27.224"/>
    <n v="-4.0835999999999997"/>
  </r>
  <r>
    <x v="118"/>
    <d v="2018-10-09T00:00:00"/>
    <d v="2018-10-14T00:00:00"/>
    <x v="0"/>
    <x v="9"/>
    <x v="2"/>
    <s v="Harry Greene"/>
    <s v="Home Office"/>
    <s v="New York City"/>
    <x v="5"/>
    <n v="10024"/>
    <s v="East"/>
    <s v="OFF-PA-10000069"/>
    <x v="2"/>
    <s v="Paper"/>
    <n v="18.98"/>
    <n v="18"/>
    <n v="0.98000000000000043"/>
    <n v="0.14700000000000005"/>
  </r>
  <r>
    <x v="2669"/>
    <d v="2016-10-23T00:00:00"/>
    <d v="2016-10-28T00:00:00"/>
    <x v="2"/>
    <x v="9"/>
    <x v="2"/>
    <s v="Craig Carroll"/>
    <s v="Home Office"/>
    <s v="Lubbock"/>
    <x v="13"/>
    <n v="79424"/>
    <s v="Central"/>
    <s v="OFF-PA-10000069"/>
    <x v="2"/>
    <s v="Paper"/>
    <n v="60.735999999999997"/>
    <n v="60.735999999999997"/>
    <n v="0"/>
    <n v="0"/>
  </r>
  <r>
    <x v="3207"/>
    <d v="2017-09-10T00:00:00"/>
    <d v="2017-09-14T00:00:00"/>
    <x v="3"/>
    <x v="0"/>
    <x v="2"/>
    <s v="Bryan Davis"/>
    <s v="Corporate"/>
    <s v="Edmonds"/>
    <x v="6"/>
    <n v="98026"/>
    <s v="West"/>
    <s v="OFF-PA-10000100"/>
    <x v="2"/>
    <s v="Paper"/>
    <n v="81.98"/>
    <n v="81.98"/>
    <n v="0"/>
    <n v="0"/>
  </r>
  <r>
    <x v="351"/>
    <d v="2017-09-18T00:00:00"/>
    <d v="2017-09-22T00:00:00"/>
    <x v="3"/>
    <x v="0"/>
    <x v="2"/>
    <s v="Jane Waco"/>
    <s v="Corporate"/>
    <s v="San Diego"/>
    <x v="1"/>
    <n v="92105"/>
    <s v="West"/>
    <s v="OFF-PA-10000100"/>
    <x v="2"/>
    <s v="Paper"/>
    <n v="368.91"/>
    <n v="368.91"/>
    <n v="0"/>
    <n v="0"/>
  </r>
  <r>
    <x v="3656"/>
    <d v="2015-04-07T00:00:00"/>
    <d v="2015-04-12T00:00:00"/>
    <x v="1"/>
    <x v="8"/>
    <x v="2"/>
    <s v="Roland Schwarz"/>
    <s v="Home Office"/>
    <s v="Columbia"/>
    <x v="34"/>
    <n v="29203"/>
    <s v="South"/>
    <s v="OFF-PA-10000100"/>
    <x v="2"/>
    <s v="Paper"/>
    <n v="122.97"/>
    <n v="122.97"/>
    <n v="0"/>
    <n v="0"/>
  </r>
  <r>
    <x v="1682"/>
    <d v="2017-04-12T00:00:00"/>
    <d v="2017-04-16T00:00:00"/>
    <x v="3"/>
    <x v="8"/>
    <x v="2"/>
    <s v="Brian Dahlen"/>
    <s v="Consumer"/>
    <s v="Springfield"/>
    <x v="17"/>
    <n v="22153"/>
    <s v="South"/>
    <s v="OFF-PA-10000100"/>
    <x v="2"/>
    <s v="Paper"/>
    <n v="40.99"/>
    <n v="40.99"/>
    <n v="0"/>
    <n v="0"/>
  </r>
  <r>
    <x v="205"/>
    <d v="2018-05-19T00:00:00"/>
    <d v="2018-05-23T00:00:00"/>
    <x v="0"/>
    <x v="2"/>
    <x v="2"/>
    <s v="Shahid Collister"/>
    <s v="Home Office"/>
    <s v="Atlanta"/>
    <x v="19"/>
    <n v="30318"/>
    <s v="South"/>
    <s v="OFF-PA-10000100"/>
    <x v="2"/>
    <s v="Paper"/>
    <n v="286.93"/>
    <n v="286.93"/>
    <n v="0"/>
    <n v="0"/>
  </r>
  <r>
    <x v="3657"/>
    <d v="2018-08-31T00:00:00"/>
    <d v="2018-09-04T00:00:00"/>
    <x v="0"/>
    <x v="7"/>
    <x v="3"/>
    <s v="Rob Lucas"/>
    <s v="Home Office"/>
    <s v="Fayetteville"/>
    <x v="9"/>
    <n v="28314"/>
    <s v="South"/>
    <s v="OFF-PA-10000100"/>
    <x v="2"/>
    <s v="Paper"/>
    <n v="229.54400000000001"/>
    <n v="229.54400000000001"/>
    <n v="0"/>
    <n v="0"/>
  </r>
  <r>
    <x v="3658"/>
    <d v="2016-12-08T00:00:00"/>
    <d v="2016-12-11T00:00:00"/>
    <x v="2"/>
    <x v="3"/>
    <x v="3"/>
    <s v="Tonja Turnell"/>
    <s v="Home Office"/>
    <s v="Fort Worth"/>
    <x v="13"/>
    <n v="76106"/>
    <s v="Central"/>
    <s v="OFF-PA-10000100"/>
    <x v="2"/>
    <s v="Paper"/>
    <n v="360.71199999999999"/>
    <n v="360.71199999999999"/>
    <n v="0"/>
    <n v="0"/>
  </r>
  <r>
    <x v="1907"/>
    <d v="2017-08-09T00:00:00"/>
    <d v="2017-08-12T00:00:00"/>
    <x v="3"/>
    <x v="7"/>
    <x v="0"/>
    <s v="Helen Andreada"/>
    <s v="Corporate"/>
    <s v="Fayetteville"/>
    <x v="9"/>
    <n v="28314"/>
    <s v="South"/>
    <s v="OFF-PA-10000130"/>
    <x v="2"/>
    <s v="Paper"/>
    <n v="30.815999999999999"/>
    <n v="30.815999999999999"/>
    <n v="0"/>
    <n v="0"/>
  </r>
  <r>
    <x v="2400"/>
    <d v="2018-08-25T00:00:00"/>
    <d v="2018-08-28T00:00:00"/>
    <x v="0"/>
    <x v="7"/>
    <x v="3"/>
    <s v="Don Weiss"/>
    <s v="Home Office"/>
    <s v="Jackson"/>
    <x v="24"/>
    <n v="38301"/>
    <s v="South"/>
    <s v="OFF-PA-10000130"/>
    <x v="2"/>
    <s v="Paper"/>
    <n v="3.4239999999999999"/>
    <n v="5"/>
    <n v="-1.5760000000000001"/>
    <n v="-0.2364"/>
  </r>
  <r>
    <x v="993"/>
    <d v="2016-08-16T00:00:00"/>
    <d v="2016-08-20T00:00:00"/>
    <x v="2"/>
    <x v="7"/>
    <x v="2"/>
    <s v="Sung Pak"/>
    <s v="Home Office"/>
    <s v="Philadelphia"/>
    <x v="12"/>
    <n v="19134"/>
    <s v="East"/>
    <s v="OFF-PA-10000130"/>
    <x v="2"/>
    <s v="Paper"/>
    <n v="10.272"/>
    <n v="10.272"/>
    <n v="0"/>
    <n v="0"/>
  </r>
  <r>
    <x v="764"/>
    <d v="2015-11-10T00:00:00"/>
    <d v="2015-11-16T00:00:00"/>
    <x v="1"/>
    <x v="1"/>
    <x v="2"/>
    <s v="Sam Craven"/>
    <s v="Home Office"/>
    <s v="Midland"/>
    <x v="10"/>
    <n v="48640"/>
    <s v="Central"/>
    <s v="OFF-PA-10000130"/>
    <x v="2"/>
    <s v="Paper"/>
    <n v="12.84"/>
    <n v="12.84"/>
    <n v="0"/>
    <n v="0"/>
  </r>
  <r>
    <x v="3659"/>
    <d v="2015-11-03T00:00:00"/>
    <d v="2015-11-08T00:00:00"/>
    <x v="1"/>
    <x v="1"/>
    <x v="2"/>
    <s v="Annie Thurman"/>
    <s v="Home Office"/>
    <s v="Nashville"/>
    <x v="24"/>
    <n v="37211"/>
    <s v="South"/>
    <s v="OFF-PA-10000141"/>
    <x v="2"/>
    <s v="Paper"/>
    <n v="3.488"/>
    <n v="5"/>
    <n v="-1.512"/>
    <n v="-0.2268"/>
  </r>
  <r>
    <x v="3392"/>
    <d v="2016-09-04T00:00:00"/>
    <d v="2016-09-08T00:00:00"/>
    <x v="2"/>
    <x v="0"/>
    <x v="2"/>
    <s v="Christine Sundaresam"/>
    <s v="Home Office"/>
    <s v="Roswell"/>
    <x v="19"/>
    <n v="30076"/>
    <s v="South"/>
    <s v="OFF-PA-10000141"/>
    <x v="2"/>
    <s v="Paper"/>
    <n v="4.3600000000000003"/>
    <n v="5"/>
    <n v="-0.63999999999999968"/>
    <n v="-9.5999999999999946E-2"/>
  </r>
  <r>
    <x v="1042"/>
    <d v="2018-08-23T00:00:00"/>
    <d v="2018-08-26T00:00:00"/>
    <x v="0"/>
    <x v="7"/>
    <x v="3"/>
    <s v="Patrick O'Brill"/>
    <s v="Home Office"/>
    <s v="Tallahassee"/>
    <x v="8"/>
    <n v="32303"/>
    <s v="South"/>
    <s v="OFF-PA-10000141"/>
    <x v="2"/>
    <s v="Paper"/>
    <n v="8.7200000000000006"/>
    <n v="18"/>
    <n v="-9.2799999999999994"/>
    <n v="-1.3919999999999999"/>
  </r>
  <r>
    <x v="3660"/>
    <d v="2017-10-07T00:00:00"/>
    <d v="2017-10-12T00:00:00"/>
    <x v="3"/>
    <x v="9"/>
    <x v="2"/>
    <s v="Cindy Chapman"/>
    <s v="Home Office"/>
    <s v="Los Angeles"/>
    <x v="1"/>
    <n v="90032"/>
    <s v="West"/>
    <s v="OFF-PA-10000143"/>
    <x v="2"/>
    <s v="Paper"/>
    <n v="10.56"/>
    <n v="18"/>
    <n v="-7.4399999999999995"/>
    <n v="-1.1159999999999999"/>
  </r>
  <r>
    <x v="631"/>
    <d v="2018-09-09T00:00:00"/>
    <d v="2018-09-14T00:00:00"/>
    <x v="0"/>
    <x v="0"/>
    <x v="3"/>
    <s v="Liz Carlisle"/>
    <s v="Consumer"/>
    <s v="Los Angeles"/>
    <x v="1"/>
    <n v="90004"/>
    <s v="West"/>
    <s v="OFF-PA-10000143"/>
    <x v="2"/>
    <s v="Paper"/>
    <n v="47.52"/>
    <n v="47.52"/>
    <n v="0"/>
    <n v="0"/>
  </r>
  <r>
    <x v="3512"/>
    <d v="2018-11-06T00:00:00"/>
    <d v="2018-11-06T00:00:00"/>
    <x v="0"/>
    <x v="1"/>
    <x v="1"/>
    <s v="Frank Merwin"/>
    <s v="Home Office"/>
    <s v="San Francisco"/>
    <x v="1"/>
    <n v="94122"/>
    <s v="West"/>
    <s v="OFF-PA-10000143"/>
    <x v="2"/>
    <s v="Paper"/>
    <n v="26.4"/>
    <n v="26.4"/>
    <n v="0"/>
    <n v="0"/>
  </r>
  <r>
    <x v="3661"/>
    <d v="2017-12-29T00:00:00"/>
    <d v="2017-12-31T00:00:00"/>
    <x v="3"/>
    <x v="3"/>
    <x v="3"/>
    <s v="Marc Harrigan"/>
    <s v="Corporate"/>
    <s v="Miami"/>
    <x v="8"/>
    <n v="33178"/>
    <s v="South"/>
    <s v="OFF-PA-10000143"/>
    <x v="2"/>
    <s v="Paper"/>
    <n v="25.344000000000001"/>
    <n v="25.344000000000001"/>
    <n v="0"/>
    <n v="0"/>
  </r>
  <r>
    <x v="304"/>
    <d v="2016-12-10T00:00:00"/>
    <d v="2016-12-16T00:00:00"/>
    <x v="2"/>
    <x v="3"/>
    <x v="2"/>
    <s v="Kalyca Meade"/>
    <s v="Corporate"/>
    <s v="Baltimore"/>
    <x v="14"/>
    <n v="21215"/>
    <s v="East"/>
    <s v="OFF-PA-10000143"/>
    <x v="2"/>
    <s v="Paper"/>
    <n v="26.4"/>
    <n v="26.4"/>
    <n v="0"/>
    <n v="0"/>
  </r>
  <r>
    <x v="1965"/>
    <d v="2015-12-09T00:00:00"/>
    <d v="2015-12-15T00:00:00"/>
    <x v="1"/>
    <x v="3"/>
    <x v="2"/>
    <s v="Thomas Seio"/>
    <s v="Home Office"/>
    <s v="Chicago"/>
    <x v="0"/>
    <n v="60653"/>
    <s v="Central"/>
    <s v="OFF-PA-10000143"/>
    <x v="2"/>
    <s v="Paper"/>
    <n v="8.4480000000000004"/>
    <n v="18"/>
    <n v="-9.5519999999999996"/>
    <n v="-1.4327999999999999"/>
  </r>
  <r>
    <x v="463"/>
    <d v="2016-08-21T00:00:00"/>
    <d v="2016-08-23T00:00:00"/>
    <x v="2"/>
    <x v="7"/>
    <x v="0"/>
    <s v="Nick Zandusky"/>
    <s v="Home Office"/>
    <s v="San Francisco"/>
    <x v="1"/>
    <n v="94110"/>
    <s v="West"/>
    <s v="OFF-PA-10000157"/>
    <x v="2"/>
    <s v="Paper"/>
    <n v="59.94"/>
    <n v="59.94"/>
    <n v="0"/>
    <n v="0"/>
  </r>
  <r>
    <x v="74"/>
    <d v="2016-10-31T00:00:00"/>
    <d v="2016-10-31T00:00:00"/>
    <x v="2"/>
    <x v="9"/>
    <x v="1"/>
    <s v="Sandra Glassco"/>
    <s v="Home Office"/>
    <s v="Redlands"/>
    <x v="1"/>
    <n v="92374"/>
    <s v="West"/>
    <s v="OFF-PA-10000157"/>
    <x v="2"/>
    <s v="Paper"/>
    <n v="19.98"/>
    <n v="18"/>
    <n v="1.9800000000000004"/>
    <n v="0.29700000000000004"/>
  </r>
  <r>
    <x v="408"/>
    <d v="2018-11-03T00:00:00"/>
    <d v="2018-11-07T00:00:00"/>
    <x v="0"/>
    <x v="1"/>
    <x v="2"/>
    <s v="Kimberly Carter"/>
    <s v="Home Office"/>
    <s v="Seattle"/>
    <x v="6"/>
    <n v="98105"/>
    <s v="West"/>
    <s v="OFF-PA-10000157"/>
    <x v="2"/>
    <s v="Paper"/>
    <n v="139.86000000000001"/>
    <n v="139.86000000000001"/>
    <n v="0"/>
    <n v="0"/>
  </r>
  <r>
    <x v="3512"/>
    <d v="2018-11-06T00:00:00"/>
    <d v="2018-11-06T00:00:00"/>
    <x v="0"/>
    <x v="1"/>
    <x v="1"/>
    <s v="Frank Merwin"/>
    <s v="Home Office"/>
    <s v="San Francisco"/>
    <x v="1"/>
    <n v="94122"/>
    <s v="West"/>
    <s v="OFF-PA-10000157"/>
    <x v="2"/>
    <s v="Paper"/>
    <n v="59.94"/>
    <n v="59.94"/>
    <n v="0"/>
    <n v="0"/>
  </r>
  <r>
    <x v="2618"/>
    <d v="2017-06-06T00:00:00"/>
    <d v="2017-06-07T00:00:00"/>
    <x v="3"/>
    <x v="4"/>
    <x v="0"/>
    <s v="Clytie Kelty"/>
    <s v="Corporate"/>
    <s v="Little Rock"/>
    <x v="11"/>
    <n v="72209"/>
    <s v="South"/>
    <s v="OFF-PA-10000157"/>
    <x v="2"/>
    <s v="Paper"/>
    <n v="59.94"/>
    <n v="59.94"/>
    <n v="0"/>
    <n v="0"/>
  </r>
  <r>
    <x v="1783"/>
    <d v="2018-01-19T00:00:00"/>
    <d v="2018-01-23T00:00:00"/>
    <x v="0"/>
    <x v="6"/>
    <x v="2"/>
    <s v="Raymond Messe"/>
    <s v="Home Office"/>
    <s v="Burlington"/>
    <x v="32"/>
    <m/>
    <s v="East"/>
    <s v="OFF-PA-10000157"/>
    <x v="2"/>
    <s v="Paper"/>
    <n v="79.92"/>
    <n v="79.92"/>
    <n v="0"/>
    <n v="0"/>
  </r>
  <r>
    <x v="3662"/>
    <d v="2018-09-02T00:00:00"/>
    <d v="2018-09-07T00:00:00"/>
    <x v="0"/>
    <x v="0"/>
    <x v="3"/>
    <s v="Ted Butterfield"/>
    <s v="Home Office"/>
    <s v="Meriden"/>
    <x v="25"/>
    <n v="6450"/>
    <s v="East"/>
    <s v="OFF-PA-10000157"/>
    <x v="2"/>
    <s v="Paper"/>
    <n v="79.92"/>
    <n v="79.92"/>
    <n v="0"/>
    <n v="0"/>
  </r>
  <r>
    <x v="3663"/>
    <d v="2018-09-07T00:00:00"/>
    <d v="2018-09-09T00:00:00"/>
    <x v="0"/>
    <x v="0"/>
    <x v="0"/>
    <s v="Allen Armold"/>
    <s v="Home Office"/>
    <s v="Providence"/>
    <x v="4"/>
    <n v="2908"/>
    <s v="East"/>
    <s v="OFF-PA-10000157"/>
    <x v="2"/>
    <s v="Paper"/>
    <n v="39.96"/>
    <n v="39.96"/>
    <n v="0"/>
    <n v="0"/>
  </r>
  <r>
    <x v="615"/>
    <d v="2018-11-06T00:00:00"/>
    <d v="2018-11-11T00:00:00"/>
    <x v="0"/>
    <x v="1"/>
    <x v="2"/>
    <s v="Maris LaWare"/>
    <s v="Consumer"/>
    <s v="Philadelphia"/>
    <x v="12"/>
    <n v="19143"/>
    <s v="East"/>
    <s v="OFF-PA-10000157"/>
    <x v="2"/>
    <s v="Paper"/>
    <n v="47.951999999999998"/>
    <n v="47.951999999999998"/>
    <n v="0"/>
    <n v="0"/>
  </r>
  <r>
    <x v="950"/>
    <d v="2016-11-16T00:00:00"/>
    <d v="2016-11-18T00:00:00"/>
    <x v="2"/>
    <x v="1"/>
    <x v="3"/>
    <s v="Mike Pelletier"/>
    <s v="Home Office"/>
    <s v="Milwaukee"/>
    <x v="16"/>
    <n v="53209"/>
    <s v="Central"/>
    <s v="OFF-PA-10000157"/>
    <x v="2"/>
    <s v="Paper"/>
    <n v="179.82"/>
    <n v="179.82"/>
    <n v="0"/>
    <n v="0"/>
  </r>
  <r>
    <x v="3115"/>
    <d v="2015-10-18T00:00:00"/>
    <d v="2015-10-23T00:00:00"/>
    <x v="1"/>
    <x v="9"/>
    <x v="3"/>
    <s v="Ivan Gibson"/>
    <s v="Home Office"/>
    <s v="Seattle"/>
    <x v="6"/>
    <n v="98103"/>
    <s v="West"/>
    <s v="OFF-PA-10000167"/>
    <x v="2"/>
    <s v="Paper"/>
    <n v="61.96"/>
    <n v="61.96"/>
    <n v="0"/>
    <n v="0"/>
  </r>
  <r>
    <x v="3664"/>
    <d v="2017-10-08T00:00:00"/>
    <d v="2017-10-08T00:00:00"/>
    <x v="3"/>
    <x v="9"/>
    <x v="1"/>
    <s v="Joel Eaton"/>
    <s v="Corporate"/>
    <s v="Los Angeles"/>
    <x v="1"/>
    <n v="90036"/>
    <s v="West"/>
    <s v="OFF-PA-10000167"/>
    <x v="2"/>
    <s v="Paper"/>
    <n v="61.96"/>
    <n v="61.96"/>
    <n v="0"/>
    <n v="0"/>
  </r>
  <r>
    <x v="3665"/>
    <d v="2017-07-03T00:00:00"/>
    <d v="2017-07-03T00:00:00"/>
    <x v="3"/>
    <x v="10"/>
    <x v="1"/>
    <s v="Filia McAdams"/>
    <s v="Corporate"/>
    <s v="Philadelphia"/>
    <x v="12"/>
    <n v="19143"/>
    <s v="East"/>
    <s v="OFF-PA-10000167"/>
    <x v="2"/>
    <s v="Paper"/>
    <n v="123.92"/>
    <n v="123.92"/>
    <n v="0"/>
    <n v="0"/>
  </r>
  <r>
    <x v="2378"/>
    <d v="2017-11-24T00:00:00"/>
    <d v="2017-11-26T00:00:00"/>
    <x v="3"/>
    <x v="1"/>
    <x v="3"/>
    <s v="Neola Schneider"/>
    <s v="Corporate"/>
    <s v="Dallas"/>
    <x v="13"/>
    <n v="75217"/>
    <s v="Central"/>
    <s v="OFF-PA-10000167"/>
    <x v="2"/>
    <s v="Paper"/>
    <n v="74.352000000000004"/>
    <n v="74.352000000000004"/>
    <n v="0"/>
    <n v="0"/>
  </r>
  <r>
    <x v="3666"/>
    <d v="2018-06-18T00:00:00"/>
    <d v="2018-06-20T00:00:00"/>
    <x v="0"/>
    <x v="4"/>
    <x v="3"/>
    <s v="Neil Knudson"/>
    <s v="Home Office"/>
    <s v="Corpus Christi"/>
    <x v="13"/>
    <n v="78415"/>
    <s v="Central"/>
    <s v="OFF-PA-10000167"/>
    <x v="2"/>
    <s v="Paper"/>
    <n v="74.352000000000004"/>
    <n v="74.352000000000004"/>
    <n v="0"/>
    <n v="0"/>
  </r>
  <r>
    <x v="3655"/>
    <d v="2015-02-24T00:00:00"/>
    <d v="2015-03-02T00:00:00"/>
    <x v="1"/>
    <x v="11"/>
    <x v="2"/>
    <s v="Jennifer Halladay"/>
    <s v="Home Office"/>
    <s v="Medford"/>
    <x v="23"/>
    <n v="97504"/>
    <s v="West"/>
    <s v="OFF-PA-10000174"/>
    <x v="2"/>
    <s v="Paper"/>
    <n v="32.896000000000001"/>
    <n v="50"/>
    <n v="-17.103999999999999"/>
    <n v="-2.5655999999999999"/>
  </r>
  <r>
    <x v="3197"/>
    <d v="2015-09-07T00:00:00"/>
    <d v="2015-09-12T00:00:00"/>
    <x v="1"/>
    <x v="0"/>
    <x v="3"/>
    <s v="Lisa Ryan"/>
    <s v="Home Office"/>
    <s v="Santa Clara"/>
    <x v="1"/>
    <n v="95051"/>
    <s v="West"/>
    <s v="OFF-PA-10000174"/>
    <x v="2"/>
    <s v="Paper"/>
    <n v="20.56"/>
    <n v="18"/>
    <n v="2.5599999999999987"/>
    <n v="0.38399999999999979"/>
  </r>
  <r>
    <x v="1849"/>
    <d v="2015-09-26T00:00:00"/>
    <d v="2015-09-30T00:00:00"/>
    <x v="1"/>
    <x v="0"/>
    <x v="2"/>
    <s v="Dianna Arnett"/>
    <s v="Home Office"/>
    <s v="Lancaster"/>
    <x v="22"/>
    <n v="43130"/>
    <s v="East"/>
    <s v="OFF-PA-10000174"/>
    <x v="2"/>
    <s v="Paper"/>
    <n v="32.896000000000001"/>
    <n v="32.896000000000001"/>
    <n v="0"/>
    <n v="0"/>
  </r>
  <r>
    <x v="3667"/>
    <d v="2016-12-03T00:00:00"/>
    <d v="2016-12-08T00:00:00"/>
    <x v="2"/>
    <x v="3"/>
    <x v="2"/>
    <s v="Alejandro Ballentine"/>
    <s v="Home Office"/>
    <s v="Philadelphia"/>
    <x v="12"/>
    <n v="19134"/>
    <s v="East"/>
    <s v="OFF-PA-10000174"/>
    <x v="2"/>
    <s v="Paper"/>
    <n v="16.448"/>
    <n v="18"/>
    <n v="-1.5519999999999996"/>
    <n v="-0.23279999999999992"/>
  </r>
  <r>
    <x v="1591"/>
    <d v="2018-07-03T00:00:00"/>
    <d v="2018-07-06T00:00:00"/>
    <x v="0"/>
    <x v="10"/>
    <x v="3"/>
    <s v="Sam Zeldin"/>
    <s v="Home Office"/>
    <s v="Lancaster"/>
    <x v="22"/>
    <n v="43130"/>
    <s v="East"/>
    <s v="OFF-PA-10000174"/>
    <x v="2"/>
    <s v="Paper"/>
    <n v="32.896000000000001"/>
    <n v="32.896000000000001"/>
    <n v="0"/>
    <n v="0"/>
  </r>
  <r>
    <x v="3668"/>
    <d v="2015-01-03T00:00:00"/>
    <d v="2015-01-07T00:00:00"/>
    <x v="1"/>
    <x v="6"/>
    <x v="2"/>
    <s v="Darren Powers"/>
    <s v="Home Office"/>
    <s v="Houston"/>
    <x v="13"/>
    <n v="77095"/>
    <s v="Central"/>
    <s v="OFF-PA-10000174"/>
    <x v="2"/>
    <s v="Paper"/>
    <n v="16.448"/>
    <n v="18"/>
    <n v="-1.5519999999999996"/>
    <n v="-0.23279999999999992"/>
  </r>
  <r>
    <x v="3669"/>
    <d v="2016-11-22T00:00:00"/>
    <d v="2016-11-25T00:00:00"/>
    <x v="2"/>
    <x v="1"/>
    <x v="3"/>
    <s v="Nathan Gelder"/>
    <s v="Home Office"/>
    <s v="Los Angeles"/>
    <x v="1"/>
    <n v="90008"/>
    <s v="West"/>
    <s v="OFF-PA-10000176"/>
    <x v="2"/>
    <s v="Paper"/>
    <n v="37.94"/>
    <n v="37.94"/>
    <n v="0"/>
    <n v="0"/>
  </r>
  <r>
    <x v="3670"/>
    <d v="2017-09-29T00:00:00"/>
    <d v="2017-10-01T00:00:00"/>
    <x v="3"/>
    <x v="0"/>
    <x v="3"/>
    <s v="Pamela Stobb"/>
    <s v="Home Office"/>
    <s v="Los Angeles"/>
    <x v="1"/>
    <n v="90008"/>
    <s v="West"/>
    <s v="OFF-PA-10000176"/>
    <x v="1"/>
    <s v="Paper"/>
    <n v="18.97"/>
    <n v="18"/>
    <n v="0.96999999999999886"/>
    <n v="0.14549999999999982"/>
  </r>
  <r>
    <x v="241"/>
    <d v="2017-11-04T00:00:00"/>
    <d v="2017-11-06T00:00:00"/>
    <x v="3"/>
    <x v="1"/>
    <x v="3"/>
    <s v="Tracy Poddar"/>
    <s v="Home Office"/>
    <s v="Eugene"/>
    <x v="23"/>
    <n v="97405"/>
    <s v="West"/>
    <s v="OFF-PA-10000176"/>
    <x v="2"/>
    <s v="Paper"/>
    <n v="15.176"/>
    <n v="18"/>
    <n v="-2.8239999999999998"/>
    <n v="-0.42359999999999998"/>
  </r>
  <r>
    <x v="3671"/>
    <d v="2015-03-14T00:00:00"/>
    <d v="2015-03-18T00:00:00"/>
    <x v="1"/>
    <x v="5"/>
    <x v="2"/>
    <s v="Neil Franz√∂sisch"/>
    <s v="Home Office"/>
    <s v="Jacksonville"/>
    <x v="8"/>
    <n v="32216"/>
    <s v="South"/>
    <s v="OFF-PA-10000176"/>
    <x v="2"/>
    <s v="Paper"/>
    <n v="91.055999999999997"/>
    <n v="91.055999999999997"/>
    <n v="0"/>
    <n v="0"/>
  </r>
  <r>
    <x v="3565"/>
    <d v="2016-12-24T00:00:00"/>
    <d v="2016-12-26T00:00:00"/>
    <x v="2"/>
    <x v="3"/>
    <x v="0"/>
    <s v="David Bremer"/>
    <s v="Home Office"/>
    <s v="Rochester"/>
    <x v="5"/>
    <n v="14609"/>
    <s v="East"/>
    <s v="OFF-PA-10000176"/>
    <x v="2"/>
    <s v="Paper"/>
    <n v="132.79"/>
    <n v="132.79"/>
    <n v="0"/>
    <n v="0"/>
  </r>
  <r>
    <x v="3672"/>
    <d v="2018-10-20T00:00:00"/>
    <d v="2018-10-26T00:00:00"/>
    <x v="0"/>
    <x v="9"/>
    <x v="2"/>
    <s v="Matt Abelman"/>
    <s v="Home Office"/>
    <s v="Philadelphia"/>
    <x v="12"/>
    <n v="19120"/>
    <s v="East"/>
    <s v="OFF-PA-10000176"/>
    <x v="2"/>
    <s v="Paper"/>
    <n v="45.527999999999999"/>
    <n v="45.527999999999999"/>
    <n v="0"/>
    <n v="0"/>
  </r>
  <r>
    <x v="3044"/>
    <d v="2018-12-22T00:00:00"/>
    <d v="2018-12-26T00:00:00"/>
    <x v="0"/>
    <x v="3"/>
    <x v="2"/>
    <s v="Alex Grayson"/>
    <s v="Home Office"/>
    <s v="Houston"/>
    <x v="13"/>
    <n v="77095"/>
    <s v="Central"/>
    <s v="OFF-PA-10000176"/>
    <x v="2"/>
    <s v="Paper"/>
    <n v="75.88"/>
    <n v="75.88"/>
    <n v="0"/>
    <n v="0"/>
  </r>
  <r>
    <x v="3516"/>
    <d v="2017-06-06T00:00:00"/>
    <d v="2017-06-12T00:00:00"/>
    <x v="3"/>
    <x v="4"/>
    <x v="2"/>
    <s v="Ross Baird"/>
    <s v="Corporate"/>
    <s v="Los Angeles"/>
    <x v="1"/>
    <n v="90036"/>
    <s v="West"/>
    <s v="OFF-PA-10000210"/>
    <x v="2"/>
    <s v="Paper"/>
    <n v="99.9"/>
    <n v="99.9"/>
    <n v="0"/>
    <n v="0"/>
  </r>
  <r>
    <x v="1913"/>
    <d v="2015-03-11T00:00:00"/>
    <d v="2015-03-13T00:00:00"/>
    <x v="1"/>
    <x v="5"/>
    <x v="3"/>
    <s v="Filia McAdams"/>
    <s v="Home Office"/>
    <s v="Richmond"/>
    <x v="21"/>
    <n v="40475"/>
    <s v="South"/>
    <s v="OFF-PA-10000213"/>
    <x v="2"/>
    <s v="Paper"/>
    <n v="14.94"/>
    <n v="18"/>
    <n v="-3.0600000000000005"/>
    <n v="-0.45900000000000007"/>
  </r>
  <r>
    <x v="1525"/>
    <d v="2015-09-14T00:00:00"/>
    <d v="2015-09-14T00:00:00"/>
    <x v="1"/>
    <x v="0"/>
    <x v="1"/>
    <s v="Darrin Martin"/>
    <s v="Consumer"/>
    <s v="New York City"/>
    <x v="5"/>
    <n v="10009"/>
    <s v="East"/>
    <s v="OFF-PA-10000213"/>
    <x v="2"/>
    <s v="Paper"/>
    <n v="44.82"/>
    <n v="44.82"/>
    <n v="0"/>
    <n v="0"/>
  </r>
  <r>
    <x v="1536"/>
    <d v="2016-05-07T00:00:00"/>
    <d v="2016-05-12T00:00:00"/>
    <x v="2"/>
    <x v="2"/>
    <x v="2"/>
    <s v="Anna Gayman"/>
    <s v="Home Office"/>
    <s v="Allen"/>
    <x v="13"/>
    <n v="75002"/>
    <s v="Central"/>
    <s v="OFF-PA-10000213"/>
    <x v="2"/>
    <s v="Paper"/>
    <n v="15.936"/>
    <n v="18"/>
    <n v="-2.0640000000000001"/>
    <n v="-0.30959999999999999"/>
  </r>
  <r>
    <x v="1589"/>
    <d v="2015-11-04T00:00:00"/>
    <d v="2015-11-11T00:00:00"/>
    <x v="1"/>
    <x v="1"/>
    <x v="2"/>
    <s v="William Brown"/>
    <s v="Home Office"/>
    <s v="Los Angeles"/>
    <x v="1"/>
    <n v="90045"/>
    <s v="West"/>
    <s v="OFF-PA-10000223"/>
    <x v="2"/>
    <s v="Paper"/>
    <n v="19.440000000000001"/>
    <n v="18"/>
    <n v="1.4400000000000013"/>
    <n v="0.21600000000000019"/>
  </r>
  <r>
    <x v="3673"/>
    <d v="2018-08-12T00:00:00"/>
    <d v="2018-08-17T00:00:00"/>
    <x v="0"/>
    <x v="7"/>
    <x v="2"/>
    <s v="Rick Hansen"/>
    <s v="Home Office"/>
    <s v="Orlando"/>
    <x v="8"/>
    <n v="32839"/>
    <s v="South"/>
    <s v="OFF-PA-10000223"/>
    <x v="2"/>
    <s v="Paper"/>
    <n v="20.736000000000001"/>
    <n v="18"/>
    <n v="2.7360000000000007"/>
    <n v="0.4104000000000001"/>
  </r>
  <r>
    <x v="3081"/>
    <d v="2015-11-20T00:00:00"/>
    <d v="2015-11-25T00:00:00"/>
    <x v="1"/>
    <x v="1"/>
    <x v="2"/>
    <s v="Katharine Harms"/>
    <s v="Corporate"/>
    <s v="New York City"/>
    <x v="5"/>
    <n v="10024"/>
    <s v="East"/>
    <s v="OFF-PA-10000223"/>
    <x v="2"/>
    <s v="Paper"/>
    <n v="25.92"/>
    <n v="25.92"/>
    <n v="0"/>
    <n v="0"/>
  </r>
  <r>
    <x v="1418"/>
    <d v="2015-09-07T00:00:00"/>
    <d v="2015-09-12T00:00:00"/>
    <x v="1"/>
    <x v="0"/>
    <x v="3"/>
    <s v="Tom Boeckenhauer"/>
    <s v="Home Office"/>
    <s v="Tulsa"/>
    <x v="30"/>
    <n v="74133"/>
    <s v="Central"/>
    <s v="OFF-PA-10000223"/>
    <x v="2"/>
    <s v="Paper"/>
    <n v="12.96"/>
    <n v="12.96"/>
    <n v="0"/>
    <n v="0"/>
  </r>
  <r>
    <x v="3674"/>
    <d v="2015-12-23T00:00:00"/>
    <d v="2015-12-28T00:00:00"/>
    <x v="1"/>
    <x v="3"/>
    <x v="2"/>
    <s v="Michelle Ellison"/>
    <s v="Home Office"/>
    <s v="Port Arthur"/>
    <x v="13"/>
    <n v="77642"/>
    <s v="Central"/>
    <s v="OFF-PA-10000223"/>
    <x v="2"/>
    <s v="Paper"/>
    <n v="5.1840000000000002"/>
    <n v="5"/>
    <n v="0.18400000000000016"/>
    <n v="2.7600000000000024E-2"/>
  </r>
  <r>
    <x v="943"/>
    <d v="2018-03-28T00:00:00"/>
    <d v="2018-03-31T00:00:00"/>
    <x v="0"/>
    <x v="5"/>
    <x v="0"/>
    <s v="Dave Hallsten"/>
    <s v="Home Office"/>
    <s v="Fairfield"/>
    <x v="1"/>
    <n v="94533"/>
    <s v="West"/>
    <s v="OFF-PA-10000232"/>
    <x v="2"/>
    <s v="Paper"/>
    <n v="12.96"/>
    <n v="12.96"/>
    <n v="0"/>
    <n v="0"/>
  </r>
  <r>
    <x v="973"/>
    <d v="2018-12-13T00:00:00"/>
    <d v="2018-12-18T00:00:00"/>
    <x v="0"/>
    <x v="3"/>
    <x v="2"/>
    <s v="Emily Phan"/>
    <s v="Home Office"/>
    <s v="San Francisco"/>
    <x v="1"/>
    <n v="94122"/>
    <s v="West"/>
    <s v="OFF-PA-10000232"/>
    <x v="2"/>
    <s v="Paper"/>
    <n v="12.96"/>
    <n v="12.96"/>
    <n v="0"/>
    <n v="0"/>
  </r>
  <r>
    <x v="3675"/>
    <d v="2017-11-21T00:00:00"/>
    <d v="2017-11-28T00:00:00"/>
    <x v="3"/>
    <x v="1"/>
    <x v="2"/>
    <s v="Mike Vittorini"/>
    <s v="Corporate"/>
    <s v="New York City"/>
    <x v="5"/>
    <n v="10035"/>
    <s v="East"/>
    <s v="OFF-PA-10000232"/>
    <x v="2"/>
    <s v="Paper"/>
    <n v="12.96"/>
    <n v="12.96"/>
    <n v="0"/>
    <n v="0"/>
  </r>
  <r>
    <x v="242"/>
    <d v="2017-06-12T00:00:00"/>
    <d v="2017-06-16T00:00:00"/>
    <x v="3"/>
    <x v="4"/>
    <x v="3"/>
    <s v="Arthur Wiediger"/>
    <s v="Home Office"/>
    <s v="Houston"/>
    <x v="13"/>
    <n v="77070"/>
    <s v="Central"/>
    <s v="OFF-PA-10000232"/>
    <x v="2"/>
    <s v="Paper"/>
    <n v="15.552"/>
    <n v="18"/>
    <n v="-2.4480000000000004"/>
    <n v="-0.36720000000000003"/>
  </r>
  <r>
    <x v="1288"/>
    <d v="2018-07-05T00:00:00"/>
    <d v="2018-07-10T00:00:00"/>
    <x v="0"/>
    <x v="10"/>
    <x v="2"/>
    <s v="Linda Southworth"/>
    <s v="Home Office"/>
    <s v="Dallas"/>
    <x v="13"/>
    <n v="75220"/>
    <s v="Central"/>
    <s v="OFF-PA-10000232"/>
    <x v="2"/>
    <s v="Paper"/>
    <n v="15.552"/>
    <n v="18"/>
    <n v="-2.4480000000000004"/>
    <n v="-0.36720000000000003"/>
  </r>
  <r>
    <x v="3676"/>
    <d v="2017-06-12T00:00:00"/>
    <d v="2017-06-16T00:00:00"/>
    <x v="3"/>
    <x v="4"/>
    <x v="2"/>
    <s v="Erin Ashbrook"/>
    <s v="Corporate"/>
    <s v="Pasadena"/>
    <x v="1"/>
    <n v="91104"/>
    <s v="West"/>
    <s v="OFF-PA-10000241"/>
    <x v="2"/>
    <s v="Paper"/>
    <n v="185.88"/>
    <n v="185.88"/>
    <n v="0"/>
    <n v="0"/>
  </r>
  <r>
    <x v="3677"/>
    <d v="2017-11-24T00:00:00"/>
    <d v="2017-11-29T00:00:00"/>
    <x v="3"/>
    <x v="1"/>
    <x v="2"/>
    <s v="Carol Darley"/>
    <s v="Corporate"/>
    <s v="Medford"/>
    <x v="23"/>
    <n v="97504"/>
    <s v="West"/>
    <s v="OFF-PA-10000241"/>
    <x v="2"/>
    <s v="Paper"/>
    <n v="24.783999999999999"/>
    <n v="24.783999999999999"/>
    <n v="0"/>
    <n v="0"/>
  </r>
  <r>
    <x v="606"/>
    <d v="2017-12-11T00:00:00"/>
    <d v="2017-12-11T00:00:00"/>
    <x v="3"/>
    <x v="3"/>
    <x v="1"/>
    <s v="William Brown"/>
    <s v="Consumer"/>
    <s v="Anaheim"/>
    <x v="1"/>
    <n v="92804"/>
    <s v="West"/>
    <s v="OFF-PA-10000241"/>
    <x v="2"/>
    <s v="Paper"/>
    <n v="30.98"/>
    <n v="30.98"/>
    <n v="0"/>
    <n v="0"/>
  </r>
  <r>
    <x v="1042"/>
    <d v="2018-08-23T00:00:00"/>
    <d v="2018-08-26T00:00:00"/>
    <x v="0"/>
    <x v="7"/>
    <x v="3"/>
    <s v="Patrick O'Brill"/>
    <s v="Home Office"/>
    <s v="Tallahassee"/>
    <x v="8"/>
    <n v="32303"/>
    <s v="South"/>
    <s v="OFF-PA-10000241"/>
    <x v="2"/>
    <s v="Paper"/>
    <n v="49.567999999999998"/>
    <n v="49.567999999999998"/>
    <n v="0"/>
    <n v="0"/>
  </r>
  <r>
    <x v="1990"/>
    <d v="2017-06-12T00:00:00"/>
    <d v="2017-06-17T00:00:00"/>
    <x v="3"/>
    <x v="4"/>
    <x v="2"/>
    <s v="Christy Brittain"/>
    <s v="Corporate"/>
    <s v="Long Beach"/>
    <x v="5"/>
    <n v="11561"/>
    <s v="East"/>
    <s v="OFF-PA-10000241"/>
    <x v="2"/>
    <s v="Paper"/>
    <n v="92.94"/>
    <n v="92.94"/>
    <n v="0"/>
    <n v="0"/>
  </r>
  <r>
    <x v="3678"/>
    <d v="2018-12-04T00:00:00"/>
    <d v="2018-12-07T00:00:00"/>
    <x v="0"/>
    <x v="3"/>
    <x v="3"/>
    <s v="Larry Tron"/>
    <s v="Home Office"/>
    <s v="Fairfield"/>
    <x v="22"/>
    <n v="45014"/>
    <s v="East"/>
    <s v="OFF-PA-10000241"/>
    <x v="2"/>
    <s v="Paper"/>
    <n v="74.352000000000004"/>
    <n v="74.352000000000004"/>
    <n v="0"/>
    <n v="0"/>
  </r>
  <r>
    <x v="2072"/>
    <d v="2015-09-17T00:00:00"/>
    <d v="2015-09-22T00:00:00"/>
    <x v="1"/>
    <x v="0"/>
    <x v="2"/>
    <s v="Joseph Airdo"/>
    <s v="Home Office"/>
    <s v="Springfield"/>
    <x v="23"/>
    <n v="97477"/>
    <s v="West"/>
    <s v="OFF-PA-10000246"/>
    <x v="2"/>
    <s v="Paper"/>
    <n v="40.24"/>
    <n v="40.24"/>
    <n v="0"/>
    <n v="0"/>
  </r>
  <r>
    <x v="2536"/>
    <d v="2017-06-02T00:00:00"/>
    <d v="2017-06-06T00:00:00"/>
    <x v="3"/>
    <x v="4"/>
    <x v="2"/>
    <s v="Edward Hooks"/>
    <s v="Corporate"/>
    <s v="Seattle"/>
    <x v="6"/>
    <n v="98115"/>
    <s v="West"/>
    <s v="OFF-PA-10000246"/>
    <x v="2"/>
    <s v="Paper"/>
    <n v="30.18"/>
    <n v="30.18"/>
    <n v="0"/>
    <n v="0"/>
  </r>
  <r>
    <x v="268"/>
    <d v="2018-07-18T00:00:00"/>
    <d v="2018-07-23T00:00:00"/>
    <x v="0"/>
    <x v="10"/>
    <x v="2"/>
    <s v="Maris LaWare"/>
    <s v="Home Office"/>
    <s v="Phoenix"/>
    <x v="18"/>
    <n v="85023"/>
    <s v="West"/>
    <s v="OFF-PA-10000246"/>
    <x v="2"/>
    <s v="Paper"/>
    <n v="16.096"/>
    <n v="100"/>
    <n v="-83.903999999999996"/>
    <n v="-12.585599999999999"/>
  </r>
  <r>
    <x v="393"/>
    <d v="2015-08-20T00:00:00"/>
    <d v="2015-08-25T00:00:00"/>
    <x v="1"/>
    <x v="7"/>
    <x v="2"/>
    <s v="Nick Crebassa"/>
    <s v="Home Office"/>
    <s v="Hampton"/>
    <x v="17"/>
    <n v="23666"/>
    <s v="South"/>
    <s v="OFF-PA-10000246"/>
    <x v="2"/>
    <s v="Paper"/>
    <n v="20.12"/>
    <n v="18"/>
    <n v="2.120000000000001"/>
    <n v="0.31800000000000012"/>
  </r>
  <r>
    <x v="3417"/>
    <d v="2015-11-07T00:00:00"/>
    <d v="2015-11-08T00:00:00"/>
    <x v="1"/>
    <x v="1"/>
    <x v="0"/>
    <s v="Bart Pistole"/>
    <s v="Corporate"/>
    <s v="New York City"/>
    <x v="5"/>
    <n v="10024"/>
    <s v="East"/>
    <s v="OFF-PA-10000246"/>
    <x v="2"/>
    <s v="Paper"/>
    <n v="30.18"/>
    <n v="30.18"/>
    <n v="0"/>
    <n v="0"/>
  </r>
  <r>
    <x v="3679"/>
    <d v="2016-02-21T00:00:00"/>
    <d v="2016-02-23T00:00:00"/>
    <x v="2"/>
    <x v="11"/>
    <x v="3"/>
    <s v="Joe Elijah"/>
    <s v="Corporate"/>
    <s v="Las Cruces"/>
    <x v="41"/>
    <n v="88001"/>
    <s v="West"/>
    <s v="OFF-PA-10000249"/>
    <x v="2"/>
    <s v="Paper"/>
    <n v="49.12"/>
    <n v="49.12"/>
    <n v="0"/>
    <n v="0"/>
  </r>
  <r>
    <x v="3680"/>
    <d v="2018-06-09T00:00:00"/>
    <d v="2018-06-14T00:00:00"/>
    <x v="0"/>
    <x v="4"/>
    <x v="2"/>
    <s v="Anna Gayman"/>
    <s v="Home Office"/>
    <s v="Salem"/>
    <x v="17"/>
    <n v="24153"/>
    <s v="South"/>
    <s v="OFF-PA-10000249"/>
    <x v="2"/>
    <s v="Paper"/>
    <n v="49.12"/>
    <n v="49.12"/>
    <n v="0"/>
    <n v="0"/>
  </r>
  <r>
    <x v="3681"/>
    <d v="2016-10-20T00:00:00"/>
    <d v="2016-10-22T00:00:00"/>
    <x v="2"/>
    <x v="9"/>
    <x v="0"/>
    <s v="Maxwell Schwartz"/>
    <s v="Home Office"/>
    <s v="New York City"/>
    <x v="5"/>
    <n v="10035"/>
    <s v="East"/>
    <s v="OFF-PA-10000249"/>
    <x v="2"/>
    <s v="Paper"/>
    <n v="24.56"/>
    <n v="24.56"/>
    <n v="0"/>
    <n v="0"/>
  </r>
  <r>
    <x v="2160"/>
    <d v="2018-07-08T00:00:00"/>
    <d v="2018-07-12T00:00:00"/>
    <x v="0"/>
    <x v="10"/>
    <x v="2"/>
    <s v="Tamara Dahlen"/>
    <s v="Home Office"/>
    <s v="Lowell"/>
    <x v="26"/>
    <n v="1852"/>
    <s v="East"/>
    <s v="OFF-PA-10000249"/>
    <x v="2"/>
    <s v="Paper"/>
    <n v="24.56"/>
    <n v="24.56"/>
    <n v="0"/>
    <n v="0"/>
  </r>
  <r>
    <x v="3682"/>
    <d v="2017-08-01T00:00:00"/>
    <d v="2017-08-05T00:00:00"/>
    <x v="3"/>
    <x v="7"/>
    <x v="3"/>
    <s v="Susan Gilcrest"/>
    <s v="Home Office"/>
    <s v="Amarillo"/>
    <x v="13"/>
    <n v="79109"/>
    <s v="Central"/>
    <s v="OFF-PA-10000249"/>
    <x v="1"/>
    <s v="Paper"/>
    <n v="19.648"/>
    <n v="18"/>
    <n v="1.6479999999999997"/>
    <n v="0.24719999999999995"/>
  </r>
  <r>
    <x v="3683"/>
    <d v="2018-10-19T00:00:00"/>
    <d v="2018-10-23T00:00:00"/>
    <x v="0"/>
    <x v="9"/>
    <x v="3"/>
    <s v="Matt Abelman"/>
    <s v="Home Office"/>
    <s v="Houston"/>
    <x v="13"/>
    <n v="77095"/>
    <s v="Central"/>
    <s v="OFF-PA-10000249"/>
    <x v="2"/>
    <s v="Paper"/>
    <n v="29.472000000000001"/>
    <n v="29.472000000000001"/>
    <n v="0"/>
    <n v="0"/>
  </r>
  <r>
    <x v="1945"/>
    <d v="2016-12-13T00:00:00"/>
    <d v="2016-12-17T00:00:00"/>
    <x v="2"/>
    <x v="3"/>
    <x v="2"/>
    <s v="Rachel Payne"/>
    <s v="Home Office"/>
    <s v="Riverside"/>
    <x v="1"/>
    <n v="92503"/>
    <s v="West"/>
    <s v="OFF-PA-10000289"/>
    <x v="2"/>
    <s v="Paper"/>
    <n v="12.96"/>
    <n v="12.96"/>
    <n v="0"/>
    <n v="0"/>
  </r>
  <r>
    <x v="2440"/>
    <d v="2018-12-18T00:00:00"/>
    <d v="2018-12-19T00:00:00"/>
    <x v="0"/>
    <x v="3"/>
    <x v="0"/>
    <s v="Emily Phan"/>
    <s v="Home Office"/>
    <s v="Los Angeles"/>
    <x v="1"/>
    <n v="90008"/>
    <s v="West"/>
    <s v="OFF-PA-10000289"/>
    <x v="2"/>
    <s v="Paper"/>
    <n v="32.4"/>
    <n v="32.4"/>
    <n v="0"/>
    <n v="0"/>
  </r>
  <r>
    <x v="621"/>
    <d v="2018-09-04T00:00:00"/>
    <d v="2018-09-08T00:00:00"/>
    <x v="0"/>
    <x v="0"/>
    <x v="2"/>
    <s v="Doug O'Connell"/>
    <s v="Consumer"/>
    <s v="Boynton Beach"/>
    <x v="8"/>
    <n v="33437"/>
    <s v="South"/>
    <s v="OFF-PA-10000289"/>
    <x v="2"/>
    <s v="Paper"/>
    <n v="10.368"/>
    <n v="10.368"/>
    <n v="0"/>
    <n v="0"/>
  </r>
  <r>
    <x v="3684"/>
    <d v="2017-07-08T00:00:00"/>
    <d v="2017-07-12T00:00:00"/>
    <x v="3"/>
    <x v="10"/>
    <x v="2"/>
    <s v="Thea Hudgings"/>
    <s v="Corporate"/>
    <s v="Providence"/>
    <x v="4"/>
    <n v="2908"/>
    <s v="East"/>
    <s v="OFF-PA-10000289"/>
    <x v="2"/>
    <s v="Paper"/>
    <n v="12.96"/>
    <n v="12.96"/>
    <n v="0"/>
    <n v="0"/>
  </r>
  <r>
    <x v="3685"/>
    <d v="2015-04-12T00:00:00"/>
    <d v="2015-04-17T00:00:00"/>
    <x v="1"/>
    <x v="8"/>
    <x v="2"/>
    <s v="Stewart Visinsky"/>
    <s v="Home Office"/>
    <s v="Bloomington"/>
    <x v="33"/>
    <n v="47401"/>
    <s v="Central"/>
    <s v="OFF-PA-10000289"/>
    <x v="2"/>
    <s v="Paper"/>
    <n v="32.4"/>
    <n v="32.4"/>
    <n v="0"/>
    <n v="0"/>
  </r>
  <r>
    <x v="1273"/>
    <d v="2015-05-20T00:00:00"/>
    <d v="2015-05-22T00:00:00"/>
    <x v="1"/>
    <x v="2"/>
    <x v="3"/>
    <s v="Matt Collister"/>
    <s v="Corporate"/>
    <s v="San Marcos"/>
    <x v="13"/>
    <n v="78666"/>
    <s v="Central"/>
    <s v="OFF-PA-10000289"/>
    <x v="2"/>
    <s v="Paper"/>
    <n v="10.368"/>
    <n v="10.368"/>
    <n v="0"/>
    <n v="0"/>
  </r>
  <r>
    <x v="2602"/>
    <d v="2017-11-04T00:00:00"/>
    <d v="2017-11-08T00:00:00"/>
    <x v="3"/>
    <x v="1"/>
    <x v="2"/>
    <s v="Carl Weiss"/>
    <s v="Home Office"/>
    <s v="Los Angeles"/>
    <x v="1"/>
    <n v="90004"/>
    <s v="West"/>
    <s v="OFF-PA-10000295"/>
    <x v="2"/>
    <s v="Paper"/>
    <n v="38.880000000000003"/>
    <n v="100"/>
    <n v="-61.12"/>
    <n v="-9.1679999999999993"/>
  </r>
  <r>
    <x v="1893"/>
    <d v="2015-08-12T00:00:00"/>
    <d v="2015-08-16T00:00:00"/>
    <x v="1"/>
    <x v="7"/>
    <x v="2"/>
    <s v="Duane Huffman"/>
    <s v="Home Office"/>
    <s v="Miami"/>
    <x v="8"/>
    <n v="33180"/>
    <s v="South"/>
    <s v="OFF-PA-10000295"/>
    <x v="2"/>
    <s v="Paper"/>
    <n v="31.103999999999999"/>
    <n v="31.103999999999999"/>
    <n v="0"/>
    <n v="0"/>
  </r>
  <r>
    <x v="3686"/>
    <d v="2015-12-19T00:00:00"/>
    <d v="2015-12-25T00:00:00"/>
    <x v="1"/>
    <x v="3"/>
    <x v="2"/>
    <s v="Speros Goranitis"/>
    <s v="Home Office"/>
    <s v="Chicago"/>
    <x v="0"/>
    <n v="60623"/>
    <s v="Central"/>
    <s v="OFF-PA-10000295"/>
    <x v="2"/>
    <s v="Paper"/>
    <n v="15.552"/>
    <n v="18"/>
    <n v="-2.4480000000000004"/>
    <n v="-0.36720000000000003"/>
  </r>
  <r>
    <x v="1050"/>
    <d v="2018-10-28T00:00:00"/>
    <d v="2018-10-30T00:00:00"/>
    <x v="0"/>
    <x v="9"/>
    <x v="3"/>
    <s v="Janet Martin"/>
    <s v="Consumer"/>
    <s v="Fayetteville"/>
    <x v="9"/>
    <n v="28314"/>
    <s v="South"/>
    <s v="OFF-PA-10000300"/>
    <x v="2"/>
    <s v="Paper"/>
    <n v="47.951999999999998"/>
    <n v="47.951999999999998"/>
    <n v="0"/>
    <n v="0"/>
  </r>
  <r>
    <x v="2341"/>
    <d v="2016-11-22T00:00:00"/>
    <d v="2016-11-25T00:00:00"/>
    <x v="2"/>
    <x v="1"/>
    <x v="3"/>
    <s v="Harold Dahlen"/>
    <s v="Home Office"/>
    <s v="Cambridge"/>
    <x v="26"/>
    <n v="2138"/>
    <s v="East"/>
    <s v="OFF-PA-10000300"/>
    <x v="2"/>
    <s v="Paper"/>
    <n v="59.94"/>
    <n v="59.94"/>
    <n v="0"/>
    <n v="0"/>
  </r>
  <r>
    <x v="660"/>
    <d v="2018-05-14T00:00:00"/>
    <d v="2018-05-15T00:00:00"/>
    <x v="0"/>
    <x v="2"/>
    <x v="0"/>
    <s v="Greg Tran"/>
    <s v="Consumer"/>
    <s v="Houston"/>
    <x v="13"/>
    <n v="77041"/>
    <s v="Central"/>
    <s v="OFF-PA-10000300"/>
    <x v="2"/>
    <s v="Paper"/>
    <n v="47.951999999999998"/>
    <n v="47.951999999999998"/>
    <n v="0"/>
    <n v="0"/>
  </r>
  <r>
    <x v="2510"/>
    <d v="2017-09-17T00:00:00"/>
    <d v="2017-09-22T00:00:00"/>
    <x v="3"/>
    <x v="0"/>
    <x v="2"/>
    <s v="Jim Sink"/>
    <s v="Home Office"/>
    <s v="Los Angeles"/>
    <x v="1"/>
    <n v="90036"/>
    <s v="West"/>
    <s v="OFF-PA-10000304"/>
    <x v="1"/>
    <s v="Paper"/>
    <n v="6.48"/>
    <n v="5"/>
    <n v="1.4800000000000004"/>
    <n v="0.22200000000000006"/>
  </r>
  <r>
    <x v="3554"/>
    <d v="2015-07-05T00:00:00"/>
    <d v="2015-07-08T00:00:00"/>
    <x v="1"/>
    <x v="10"/>
    <x v="0"/>
    <s v="Michael Chen"/>
    <s v="Home Office"/>
    <s v="Jackson"/>
    <x v="29"/>
    <n v="39212"/>
    <s v="South"/>
    <s v="OFF-PA-10000304"/>
    <x v="2"/>
    <s v="Paper"/>
    <n v="19.440000000000001"/>
    <n v="18"/>
    <n v="1.4400000000000013"/>
    <n v="0.21600000000000019"/>
  </r>
  <r>
    <x v="368"/>
    <d v="2015-06-28T00:00:00"/>
    <d v="2015-07-02T00:00:00"/>
    <x v="1"/>
    <x v="4"/>
    <x v="2"/>
    <s v="Cynthia Arntzen"/>
    <s v="Consumer"/>
    <s v="Philadelphia"/>
    <x v="12"/>
    <n v="19140"/>
    <s v="East"/>
    <s v="OFF-PA-10000304"/>
    <x v="2"/>
    <s v="Paper"/>
    <n v="41.472000000000001"/>
    <n v="41.472000000000001"/>
    <n v="0"/>
    <n v="0"/>
  </r>
  <r>
    <x v="3687"/>
    <d v="2016-06-09T00:00:00"/>
    <d v="2016-06-13T00:00:00"/>
    <x v="2"/>
    <x v="4"/>
    <x v="2"/>
    <s v="Nathan Cano"/>
    <s v="Home Office"/>
    <s v="Royal Oak"/>
    <x v="10"/>
    <n v="48073"/>
    <s v="Central"/>
    <s v="OFF-PA-10000304"/>
    <x v="2"/>
    <s v="Paper"/>
    <n v="12.96"/>
    <n v="12.96"/>
    <n v="0"/>
    <n v="0"/>
  </r>
  <r>
    <x v="3420"/>
    <d v="2018-12-07T00:00:00"/>
    <d v="2018-12-12T00:00:00"/>
    <x v="0"/>
    <x v="3"/>
    <x v="2"/>
    <s v="David Smith"/>
    <s v="Home Office"/>
    <s v="San Antonio"/>
    <x v="13"/>
    <n v="78207"/>
    <s v="Central"/>
    <s v="OFF-PA-10000304"/>
    <x v="2"/>
    <s v="Paper"/>
    <n v="15.552"/>
    <n v="18"/>
    <n v="-2.4480000000000004"/>
    <n v="-0.36720000000000003"/>
  </r>
  <r>
    <x v="1087"/>
    <d v="2018-11-19T00:00:00"/>
    <d v="2018-11-21T00:00:00"/>
    <x v="0"/>
    <x v="1"/>
    <x v="3"/>
    <s v="Aimee Bixby"/>
    <s v="Home Office"/>
    <s v="Carrollton"/>
    <x v="13"/>
    <n v="75007"/>
    <s v="Central"/>
    <s v="OFF-PA-10000308"/>
    <x v="2"/>
    <s v="Paper"/>
    <n v="16.896000000000001"/>
    <n v="18"/>
    <n v="-1.1039999999999992"/>
    <n v="-0.16559999999999989"/>
  </r>
  <r>
    <x v="2018"/>
    <d v="2015-08-15T00:00:00"/>
    <d v="2015-08-17T00:00:00"/>
    <x v="1"/>
    <x v="7"/>
    <x v="0"/>
    <s v="Christine Sundaresam"/>
    <s v="Home Office"/>
    <s v="Hollywood"/>
    <x v="8"/>
    <n v="33021"/>
    <s v="South"/>
    <s v="OFF-PA-10000312"/>
    <x v="2"/>
    <s v="Paper"/>
    <n v="91.36"/>
    <n v="91.36"/>
    <n v="0"/>
    <n v="0"/>
  </r>
  <r>
    <x v="1428"/>
    <d v="2018-06-15T00:00:00"/>
    <d v="2018-06-20T00:00:00"/>
    <x v="0"/>
    <x v="4"/>
    <x v="2"/>
    <s v="Thomas Seio"/>
    <s v="Home Office"/>
    <s v="Nashville"/>
    <x v="24"/>
    <n v="37211"/>
    <s v="South"/>
    <s v="OFF-PA-10000312"/>
    <x v="2"/>
    <s v="Paper"/>
    <n v="91.36"/>
    <n v="91.36"/>
    <n v="0"/>
    <n v="0"/>
  </r>
  <r>
    <x v="2190"/>
    <d v="2015-09-21T00:00:00"/>
    <d v="2015-09-25T00:00:00"/>
    <x v="1"/>
    <x v="0"/>
    <x v="2"/>
    <s v="Herbert Flentye"/>
    <s v="Home Office"/>
    <s v="San Francisco"/>
    <x v="1"/>
    <n v="94109"/>
    <s v="West"/>
    <s v="OFF-PA-10000327"/>
    <x v="2"/>
    <s v="Paper"/>
    <n v="38.520000000000003"/>
    <n v="38.520000000000003"/>
    <n v="0"/>
    <n v="0"/>
  </r>
  <r>
    <x v="3669"/>
    <d v="2016-11-22T00:00:00"/>
    <d v="2016-11-25T00:00:00"/>
    <x v="2"/>
    <x v="1"/>
    <x v="3"/>
    <s v="Nathan Gelder"/>
    <s v="Corporate"/>
    <s v="Los Angeles"/>
    <x v="1"/>
    <n v="90008"/>
    <s v="West"/>
    <s v="OFF-PA-10000327"/>
    <x v="2"/>
    <s v="Paper"/>
    <n v="42.8"/>
    <n v="42.8"/>
    <n v="0"/>
    <n v="0"/>
  </r>
  <r>
    <x v="2765"/>
    <d v="2017-09-05T00:00:00"/>
    <d v="2017-09-07T00:00:00"/>
    <x v="3"/>
    <x v="0"/>
    <x v="3"/>
    <s v="Darrin Martin"/>
    <s v="Corporate"/>
    <s v="Johnson City"/>
    <x v="24"/>
    <n v="37604"/>
    <s v="South"/>
    <s v="OFF-PA-10000327"/>
    <x v="2"/>
    <s v="Paper"/>
    <n v="10.272"/>
    <n v="10.272"/>
    <n v="0"/>
    <n v="0"/>
  </r>
  <r>
    <x v="3242"/>
    <d v="2018-06-24T00:00:00"/>
    <d v="2018-06-30T00:00:00"/>
    <x v="0"/>
    <x v="4"/>
    <x v="2"/>
    <s v="Matthew Clasen"/>
    <s v="Corporate"/>
    <s v="Decatur"/>
    <x v="0"/>
    <n v="62521"/>
    <s v="Central"/>
    <s v="OFF-PA-10000327"/>
    <x v="2"/>
    <s v="Paper"/>
    <n v="10.272"/>
    <n v="10.272"/>
    <n v="0"/>
    <n v="0"/>
  </r>
  <r>
    <x v="3552"/>
    <d v="2018-11-03T00:00:00"/>
    <d v="2018-11-09T00:00:00"/>
    <x v="0"/>
    <x v="1"/>
    <x v="2"/>
    <s v="Daniel Lacy"/>
    <s v="Home Office"/>
    <s v="Eagan"/>
    <x v="37"/>
    <n v="55122"/>
    <s v="Central"/>
    <s v="OFF-PA-10000327"/>
    <x v="2"/>
    <s v="Paper"/>
    <n v="8.56"/>
    <n v="18"/>
    <n v="-9.44"/>
    <n v="-1.4159999999999999"/>
  </r>
  <r>
    <x v="3688"/>
    <d v="2015-10-27T00:00:00"/>
    <d v="2015-11-01T00:00:00"/>
    <x v="1"/>
    <x v="9"/>
    <x v="2"/>
    <s v="Ross DeVincentis"/>
    <s v="Home Office"/>
    <s v="Fayetteville"/>
    <x v="9"/>
    <n v="28314"/>
    <s v="South"/>
    <s v="OFF-PA-10000349"/>
    <x v="2"/>
    <s v="Paper"/>
    <n v="11.952"/>
    <n v="11.952"/>
    <n v="0"/>
    <n v="0"/>
  </r>
  <r>
    <x v="3689"/>
    <d v="2016-07-02T00:00:00"/>
    <d v="2016-07-09T00:00:00"/>
    <x v="2"/>
    <x v="10"/>
    <x v="2"/>
    <s v="Karl Braun"/>
    <s v="Home Office"/>
    <s v="Hollywood"/>
    <x v="8"/>
    <n v="33021"/>
    <s v="South"/>
    <s v="OFF-PA-10000349"/>
    <x v="2"/>
    <s v="Paper"/>
    <n v="11.952"/>
    <n v="11.952"/>
    <n v="0"/>
    <n v="0"/>
  </r>
  <r>
    <x v="2102"/>
    <d v="2015-09-02T00:00:00"/>
    <d v="2015-09-03T00:00:00"/>
    <x v="1"/>
    <x v="0"/>
    <x v="0"/>
    <s v="Katherine Ducich"/>
    <s v="Home Office"/>
    <s v="New York City"/>
    <x v="5"/>
    <n v="10009"/>
    <s v="East"/>
    <s v="OFF-PA-10000349"/>
    <x v="2"/>
    <s v="Paper"/>
    <n v="14.94"/>
    <n v="18"/>
    <n v="-3.0600000000000005"/>
    <n v="-0.45900000000000007"/>
  </r>
  <r>
    <x v="1152"/>
    <d v="2015-09-15T00:00:00"/>
    <d v="2015-09-20T00:00:00"/>
    <x v="1"/>
    <x v="0"/>
    <x v="2"/>
    <s v="Alex Avila"/>
    <s v="Home Office"/>
    <s v="New York City"/>
    <x v="5"/>
    <n v="10011"/>
    <s v="East"/>
    <s v="OFF-PA-10000349"/>
    <x v="2"/>
    <s v="Paper"/>
    <n v="14.94"/>
    <n v="18"/>
    <n v="-3.0600000000000005"/>
    <n v="-0.45900000000000007"/>
  </r>
  <r>
    <x v="286"/>
    <d v="2016-07-13T00:00:00"/>
    <d v="2016-07-15T00:00:00"/>
    <x v="2"/>
    <x v="10"/>
    <x v="3"/>
    <s v="Natalie DeCherney"/>
    <s v="Home Office"/>
    <s v="New York City"/>
    <x v="5"/>
    <n v="10035"/>
    <s v="East"/>
    <s v="OFF-PA-10000349"/>
    <x v="2"/>
    <s v="Paper"/>
    <n v="9.9600000000000009"/>
    <n v="9.9600000000000009"/>
    <n v="0"/>
    <n v="0"/>
  </r>
  <r>
    <x v="7"/>
    <d v="2017-06-04T00:00:00"/>
    <d v="2017-06-04T00:00:00"/>
    <x v="3"/>
    <x v="4"/>
    <x v="1"/>
    <s v="Edward Nazzal"/>
    <s v="Home Office"/>
    <s v="New York City"/>
    <x v="5"/>
    <n v="10035"/>
    <s v="East"/>
    <s v="OFF-PA-10000349"/>
    <x v="2"/>
    <s v="Paper"/>
    <n v="14.94"/>
    <n v="18"/>
    <n v="-3.0600000000000005"/>
    <n v="-0.45900000000000007"/>
  </r>
  <r>
    <x v="526"/>
    <d v="2016-11-29T00:00:00"/>
    <d v="2016-12-04T00:00:00"/>
    <x v="2"/>
    <x v="1"/>
    <x v="2"/>
    <s v="Bill Tyler"/>
    <s v="Home Office"/>
    <s v="Detroit"/>
    <x v="10"/>
    <n v="48227"/>
    <s v="Central"/>
    <s v="OFF-PA-10000349"/>
    <x v="2"/>
    <s v="Paper"/>
    <n v="19.920000000000002"/>
    <n v="18"/>
    <n v="1.9200000000000017"/>
    <n v="0.28800000000000026"/>
  </r>
  <r>
    <x v="2217"/>
    <d v="2018-12-09T00:00:00"/>
    <d v="2018-12-11T00:00:00"/>
    <x v="0"/>
    <x v="3"/>
    <x v="3"/>
    <s v="Dean Braden"/>
    <s v="Home Office"/>
    <s v="Detroit"/>
    <x v="10"/>
    <n v="48234"/>
    <s v="Central"/>
    <s v="OFF-PA-10000349"/>
    <x v="2"/>
    <s v="Paper"/>
    <n v="14.94"/>
    <n v="18"/>
    <n v="-3.0600000000000005"/>
    <n v="-0.45900000000000007"/>
  </r>
  <r>
    <x v="3186"/>
    <d v="2015-02-04T00:00:00"/>
    <d v="2015-02-08T00:00:00"/>
    <x v="1"/>
    <x v="11"/>
    <x v="2"/>
    <s v="Deborah Brumfield"/>
    <s v="Home Office"/>
    <s v="San Diego"/>
    <x v="1"/>
    <n v="92024"/>
    <s v="West"/>
    <s v="OFF-PA-10000350"/>
    <x v="2"/>
    <s v="Paper"/>
    <n v="34.24"/>
    <n v="50"/>
    <n v="-15.759999999999998"/>
    <n v="-2.3639999999999994"/>
  </r>
  <r>
    <x v="3690"/>
    <d v="2017-06-19T00:00:00"/>
    <d v="2017-06-20T00:00:00"/>
    <x v="3"/>
    <x v="4"/>
    <x v="0"/>
    <s v="Karen Carlisle"/>
    <s v="Home Office"/>
    <s v="San Francisco"/>
    <x v="1"/>
    <n v="94110"/>
    <s v="West"/>
    <s v="OFF-PA-10000350"/>
    <x v="1"/>
    <s v="Paper"/>
    <n v="17.12"/>
    <n v="18"/>
    <n v="-0.87999999999999901"/>
    <n v="-0.13199999999999984"/>
  </r>
  <r>
    <x v="3691"/>
    <d v="2015-11-19T00:00:00"/>
    <d v="2015-11-24T00:00:00"/>
    <x v="1"/>
    <x v="1"/>
    <x v="3"/>
    <s v="Dennis Bolton"/>
    <s v="Home Office"/>
    <s v="Salt Lake City"/>
    <x v="28"/>
    <n v="84106"/>
    <s v="West"/>
    <s v="OFF-PA-10000357"/>
    <x v="2"/>
    <s v="Paper"/>
    <n v="166.44"/>
    <n v="166.44"/>
    <n v="0"/>
    <n v="0"/>
  </r>
  <r>
    <x v="734"/>
    <d v="2015-12-20T00:00:00"/>
    <d v="2015-12-22T00:00:00"/>
    <x v="1"/>
    <x v="3"/>
    <x v="0"/>
    <s v="Carol Triggs"/>
    <s v="Home Office"/>
    <s v="Tucson"/>
    <x v="18"/>
    <n v="85705"/>
    <s v="West"/>
    <s v="OFF-PA-10000357"/>
    <x v="2"/>
    <s v="Paper"/>
    <n v="221.92"/>
    <n v="100"/>
    <n v="121.91999999999999"/>
    <n v="18.287999999999997"/>
  </r>
  <r>
    <x v="349"/>
    <d v="2017-05-30T00:00:00"/>
    <d v="2017-06-04T00:00:00"/>
    <x v="3"/>
    <x v="2"/>
    <x v="2"/>
    <s v="Maribeth Yedwab"/>
    <s v="Home Office"/>
    <s v="Parker"/>
    <x v="7"/>
    <n v="80134"/>
    <s v="West"/>
    <s v="OFF-PA-10000357"/>
    <x v="2"/>
    <s v="Paper"/>
    <n v="32.792000000000002"/>
    <n v="32.792000000000002"/>
    <n v="0"/>
    <n v="0"/>
  </r>
  <r>
    <x v="3692"/>
    <d v="2018-06-11T00:00:00"/>
    <d v="2018-06-11T00:00:00"/>
    <x v="0"/>
    <x v="4"/>
    <x v="1"/>
    <s v="Dianna Vittorini"/>
    <s v="Home Office"/>
    <s v="Los Angeles"/>
    <x v="1"/>
    <n v="90004"/>
    <s v="West"/>
    <s v="OFF-PA-10000357"/>
    <x v="2"/>
    <s v="Paper"/>
    <n v="122.97"/>
    <n v="122.97"/>
    <n v="0"/>
    <n v="0"/>
  </r>
  <r>
    <x v="3693"/>
    <d v="2018-12-03T00:00:00"/>
    <d v="2018-12-03T00:00:00"/>
    <x v="0"/>
    <x v="3"/>
    <x v="1"/>
    <s v="Toby Carlisle"/>
    <s v="Home Office"/>
    <s v="San Diego"/>
    <x v="1"/>
    <n v="92024"/>
    <s v="West"/>
    <s v="OFF-PA-10000357"/>
    <x v="2"/>
    <s v="Paper"/>
    <n v="166.44"/>
    <n v="166.44"/>
    <n v="0"/>
    <n v="0"/>
  </r>
  <r>
    <x v="170"/>
    <d v="2017-02-05T00:00:00"/>
    <d v="2017-02-05T00:00:00"/>
    <x v="3"/>
    <x v="11"/>
    <x v="1"/>
    <s v="Paul Prost"/>
    <s v="Corporate"/>
    <s v="Smyrna"/>
    <x v="19"/>
    <n v="30080"/>
    <s v="South"/>
    <s v="OFF-PA-10000357"/>
    <x v="2"/>
    <s v="Paper"/>
    <n v="122.97"/>
    <n v="122.97"/>
    <n v="0"/>
    <n v="0"/>
  </r>
  <r>
    <x v="780"/>
    <d v="2018-09-09T00:00:00"/>
    <d v="2018-09-14T00:00:00"/>
    <x v="0"/>
    <x v="0"/>
    <x v="2"/>
    <s v="Sean O'Donnell"/>
    <s v="Home Office"/>
    <s v="Columbia"/>
    <x v="24"/>
    <n v="38401"/>
    <s v="South"/>
    <s v="OFF-PA-10000357"/>
    <x v="2"/>
    <s v="Paper"/>
    <n v="177.536"/>
    <n v="177.536"/>
    <n v="0"/>
    <n v="0"/>
  </r>
  <r>
    <x v="3694"/>
    <d v="2018-03-24T00:00:00"/>
    <d v="2018-03-28T00:00:00"/>
    <x v="0"/>
    <x v="5"/>
    <x v="3"/>
    <s v="Brian Moss"/>
    <s v="Home Office"/>
    <s v="New York City"/>
    <x v="5"/>
    <n v="10009"/>
    <s v="East"/>
    <s v="OFF-PA-10000357"/>
    <x v="2"/>
    <s v="Paper"/>
    <n v="221.92"/>
    <n v="221.92"/>
    <n v="0"/>
    <n v="0"/>
  </r>
  <r>
    <x v="1358"/>
    <d v="2018-08-21T00:00:00"/>
    <d v="2018-08-27T00:00:00"/>
    <x v="0"/>
    <x v="7"/>
    <x v="2"/>
    <s v="Tracy Hopkins"/>
    <s v="Home Office"/>
    <s v="Columbia"/>
    <x v="14"/>
    <n v="21044"/>
    <s v="East"/>
    <s v="OFF-PA-10000357"/>
    <x v="2"/>
    <s v="Paper"/>
    <n v="277.39999999999998"/>
    <n v="277.39999999999998"/>
    <n v="0"/>
    <n v="0"/>
  </r>
  <r>
    <x v="941"/>
    <d v="2016-03-31T00:00:00"/>
    <d v="2016-04-05T00:00:00"/>
    <x v="2"/>
    <x v="5"/>
    <x v="2"/>
    <s v="Ed Braxton"/>
    <s v="Home Office"/>
    <s v="Houston"/>
    <x v="13"/>
    <n v="77095"/>
    <s v="Central"/>
    <s v="OFF-PA-10000357"/>
    <x v="2"/>
    <s v="Paper"/>
    <n v="98.376000000000005"/>
    <n v="98.376000000000005"/>
    <n v="0"/>
    <n v="0"/>
  </r>
  <r>
    <x v="2642"/>
    <d v="2017-06-26T00:00:00"/>
    <d v="2017-06-26T00:00:00"/>
    <x v="3"/>
    <x v="4"/>
    <x v="1"/>
    <s v="Skye Norling"/>
    <s v="Corporate"/>
    <s v="Roseville"/>
    <x v="10"/>
    <n v="48066"/>
    <s v="Central"/>
    <s v="OFF-PA-10000357"/>
    <x v="2"/>
    <s v="Paper"/>
    <n v="368.91"/>
    <n v="368.91"/>
    <n v="0"/>
    <n v="0"/>
  </r>
  <r>
    <x v="2814"/>
    <d v="2018-07-02T00:00:00"/>
    <d v="2018-07-05T00:00:00"/>
    <x v="0"/>
    <x v="10"/>
    <x v="0"/>
    <s v="Adrian Hane"/>
    <s v="Home Office"/>
    <s v="Houston"/>
    <x v="13"/>
    <n v="77036"/>
    <s v="Central"/>
    <s v="OFF-PA-10000357"/>
    <x v="2"/>
    <s v="Paper"/>
    <n v="163.96"/>
    <n v="163.96"/>
    <n v="0"/>
    <n v="0"/>
  </r>
  <r>
    <x v="3695"/>
    <d v="2016-03-23T00:00:00"/>
    <d v="2016-03-30T00:00:00"/>
    <x v="2"/>
    <x v="5"/>
    <x v="2"/>
    <s v="Bart Pistole"/>
    <s v="Corporate"/>
    <s v="Los Angeles"/>
    <x v="1"/>
    <n v="90049"/>
    <s v="West"/>
    <s v="OFF-PA-10000380"/>
    <x v="2"/>
    <s v="Paper"/>
    <n v="33.36"/>
    <n v="33.36"/>
    <n v="0"/>
    <n v="0"/>
  </r>
  <r>
    <x v="3696"/>
    <d v="2017-09-24T00:00:00"/>
    <d v="2017-09-26T00:00:00"/>
    <x v="3"/>
    <x v="0"/>
    <x v="3"/>
    <s v="Laura Armstrong"/>
    <s v="Corporate"/>
    <s v="Los Angeles"/>
    <x v="1"/>
    <n v="90004"/>
    <s v="West"/>
    <s v="OFF-PA-10000380"/>
    <x v="2"/>
    <s v="Paper"/>
    <n v="41.7"/>
    <n v="41.7"/>
    <n v="0"/>
    <n v="0"/>
  </r>
  <r>
    <x v="3268"/>
    <d v="2017-09-25T00:00:00"/>
    <d v="2017-09-29T00:00:00"/>
    <x v="3"/>
    <x v="0"/>
    <x v="2"/>
    <s v="Katrina Edelman"/>
    <s v="Corporate"/>
    <s v="Tigard"/>
    <x v="23"/>
    <n v="97224"/>
    <s v="West"/>
    <s v="OFF-PA-10000380"/>
    <x v="2"/>
    <s v="Paper"/>
    <n v="60.048000000000002"/>
    <n v="60.048000000000002"/>
    <n v="0"/>
    <n v="0"/>
  </r>
  <r>
    <x v="3697"/>
    <d v="2018-12-07T00:00:00"/>
    <d v="2018-12-14T00:00:00"/>
    <x v="0"/>
    <x v="3"/>
    <x v="2"/>
    <s v="Tracy Collins"/>
    <s v="Home Office"/>
    <s v="San Francisco"/>
    <x v="1"/>
    <n v="94122"/>
    <s v="West"/>
    <s v="OFF-PA-10000380"/>
    <x v="2"/>
    <s v="Paper"/>
    <n v="50.04"/>
    <n v="50.04"/>
    <n v="0"/>
    <n v="0"/>
  </r>
  <r>
    <x v="1036"/>
    <d v="2015-01-26T00:00:00"/>
    <d v="2015-01-31T00:00:00"/>
    <x v="1"/>
    <x v="6"/>
    <x v="2"/>
    <s v="Shirley Daniels"/>
    <s v="Home Office"/>
    <s v="Alexandria"/>
    <x v="17"/>
    <n v="22304"/>
    <s v="South"/>
    <s v="OFF-PA-10000380"/>
    <x v="2"/>
    <s v="Paper"/>
    <n v="16.68"/>
    <n v="18"/>
    <n v="-1.3200000000000003"/>
    <n v="-0.19800000000000004"/>
  </r>
  <r>
    <x v="795"/>
    <d v="2018-10-20T00:00:00"/>
    <d v="2018-10-20T00:00:00"/>
    <x v="0"/>
    <x v="9"/>
    <x v="1"/>
    <s v="Pete Takahito"/>
    <s v="Home Office"/>
    <s v="Jacksonville"/>
    <x v="8"/>
    <n v="32216"/>
    <s v="South"/>
    <s v="OFF-PA-10000380"/>
    <x v="2"/>
    <s v="Paper"/>
    <n v="6.6719999999999997"/>
    <n v="5"/>
    <n v="1.6719999999999997"/>
    <n v="0.25079999999999997"/>
  </r>
  <r>
    <x v="3698"/>
    <d v="2018-06-10T00:00:00"/>
    <d v="2018-06-10T00:00:00"/>
    <x v="0"/>
    <x v="4"/>
    <x v="1"/>
    <s v="Carl Ludwig"/>
    <s v="Home Office"/>
    <s v="Philadelphia"/>
    <x v="12"/>
    <n v="19143"/>
    <s v="East"/>
    <s v="OFF-PA-10000380"/>
    <x v="2"/>
    <s v="Paper"/>
    <n v="40.031999999999996"/>
    <n v="40.031999999999996"/>
    <n v="0"/>
    <n v="0"/>
  </r>
  <r>
    <x v="275"/>
    <d v="2017-11-30T00:00:00"/>
    <d v="2017-12-06T00:00:00"/>
    <x v="3"/>
    <x v="1"/>
    <x v="2"/>
    <s v="Bruce Stewart"/>
    <s v="Home Office"/>
    <s v="Detroit"/>
    <x v="10"/>
    <n v="48227"/>
    <s v="Central"/>
    <s v="OFF-PA-10000380"/>
    <x v="2"/>
    <s v="Paper"/>
    <n v="33.36"/>
    <n v="33.36"/>
    <n v="0"/>
    <n v="0"/>
  </r>
  <r>
    <x v="1283"/>
    <d v="2015-07-20T00:00:00"/>
    <d v="2015-07-22T00:00:00"/>
    <x v="1"/>
    <x v="10"/>
    <x v="0"/>
    <s v="Charles Crestani"/>
    <s v="Consumer"/>
    <s v="San Diego"/>
    <x v="1"/>
    <n v="92105"/>
    <s v="West"/>
    <s v="OFF-PA-10000418"/>
    <x v="2"/>
    <s v="Paper"/>
    <n v="104.85"/>
    <n v="104.85"/>
    <n v="0"/>
    <n v="0"/>
  </r>
  <r>
    <x v="1812"/>
    <d v="2017-06-24T00:00:00"/>
    <d v="2017-06-26T00:00:00"/>
    <x v="3"/>
    <x v="4"/>
    <x v="3"/>
    <s v="Max Jones"/>
    <s v="Corporate"/>
    <s v="San Diego"/>
    <x v="1"/>
    <n v="92037"/>
    <s v="West"/>
    <s v="OFF-PA-10000418"/>
    <x v="2"/>
    <s v="Paper"/>
    <n v="104.85"/>
    <n v="104.85"/>
    <n v="0"/>
    <n v="0"/>
  </r>
  <r>
    <x v="1615"/>
    <d v="2017-04-19T00:00:00"/>
    <d v="2017-04-25T00:00:00"/>
    <x v="3"/>
    <x v="8"/>
    <x v="2"/>
    <s v="Gary Mitchum"/>
    <s v="Corporate"/>
    <s v="Columbus"/>
    <x v="22"/>
    <n v="43229"/>
    <s v="East"/>
    <s v="OFF-PA-10000418"/>
    <x v="2"/>
    <s v="Paper"/>
    <n v="419.4"/>
    <n v="419.4"/>
    <n v="0"/>
    <n v="0"/>
  </r>
  <r>
    <x v="707"/>
    <d v="2018-09-03T00:00:00"/>
    <d v="2018-09-06T00:00:00"/>
    <x v="0"/>
    <x v="0"/>
    <x v="3"/>
    <s v="Katrina Bavinger"/>
    <s v="Home Office"/>
    <s v="New York City"/>
    <x v="5"/>
    <n v="10035"/>
    <s v="East"/>
    <s v="OFF-PA-10000418"/>
    <x v="2"/>
    <s v="Paper"/>
    <n v="419.4"/>
    <n v="419.4"/>
    <n v="0"/>
    <n v="0"/>
  </r>
  <r>
    <x v="2594"/>
    <d v="2017-11-20T00:00:00"/>
    <d v="2017-11-25T00:00:00"/>
    <x v="3"/>
    <x v="1"/>
    <x v="2"/>
    <s v="Barbara Fisher"/>
    <s v="Corporate"/>
    <s v="Columbus"/>
    <x v="33"/>
    <n v="47201"/>
    <s v="Central"/>
    <s v="OFF-PA-10000418"/>
    <x v="2"/>
    <s v="Paper"/>
    <n v="314.55"/>
    <n v="314.55"/>
    <n v="0"/>
    <n v="0"/>
  </r>
  <r>
    <x v="1442"/>
    <d v="2018-02-03T00:00:00"/>
    <d v="2018-02-07T00:00:00"/>
    <x v="0"/>
    <x v="11"/>
    <x v="3"/>
    <s v="Ross DeVincentis"/>
    <s v="Home Office"/>
    <s v="Chicago"/>
    <x v="0"/>
    <n v="60610"/>
    <s v="Central"/>
    <s v="OFF-PA-10000418"/>
    <x v="2"/>
    <s v="Paper"/>
    <n v="419.4"/>
    <n v="419.4"/>
    <n v="0"/>
    <n v="0"/>
  </r>
  <r>
    <x v="1464"/>
    <d v="2017-03-29T00:00:00"/>
    <d v="2017-04-02T00:00:00"/>
    <x v="3"/>
    <x v="5"/>
    <x v="2"/>
    <s v="Janet Martin"/>
    <s v="Corporate"/>
    <s v="New York City"/>
    <x v="5"/>
    <n v="10009"/>
    <s v="East"/>
    <s v="OFF-PA-10000466"/>
    <x v="2"/>
    <s v="Paper"/>
    <n v="13.48"/>
    <n v="13.48"/>
    <n v="0"/>
    <n v="0"/>
  </r>
  <r>
    <x v="3699"/>
    <d v="2015-02-14T00:00:00"/>
    <d v="2015-02-19T00:00:00"/>
    <x v="1"/>
    <x v="11"/>
    <x v="3"/>
    <s v="Shui Tom"/>
    <s v="Home Office"/>
    <s v="Houston"/>
    <x v="13"/>
    <n v="77095"/>
    <s v="Central"/>
    <s v="OFF-PA-10000466"/>
    <x v="2"/>
    <s v="Paper"/>
    <n v="16.175999999999998"/>
    <n v="18"/>
    <n v="-1.8240000000000016"/>
    <n v="-0.27360000000000023"/>
  </r>
  <r>
    <x v="1802"/>
    <d v="2015-03-17T00:00:00"/>
    <d v="2015-03-24T00:00:00"/>
    <x v="1"/>
    <x v="5"/>
    <x v="2"/>
    <s v="Bradley Nguyen"/>
    <s v="Consumer"/>
    <s v="Lakeville"/>
    <x v="37"/>
    <n v="55044"/>
    <s v="Central"/>
    <s v="OFF-PA-10000466"/>
    <x v="2"/>
    <s v="Paper"/>
    <n v="47.18"/>
    <n v="47.18"/>
    <n v="0"/>
    <n v="0"/>
  </r>
  <r>
    <x v="3700"/>
    <d v="2016-09-26T00:00:00"/>
    <d v="2016-10-02T00:00:00"/>
    <x v="2"/>
    <x v="0"/>
    <x v="2"/>
    <s v="Tracy Blumstein"/>
    <s v="Home Office"/>
    <s v="Portland"/>
    <x v="23"/>
    <n v="97206"/>
    <s v="West"/>
    <s v="OFF-PA-10000474"/>
    <x v="2"/>
    <s v="Paper"/>
    <n v="141.76"/>
    <n v="141.76"/>
    <n v="0"/>
    <n v="0"/>
  </r>
  <r>
    <x v="3208"/>
    <d v="2015-05-05T00:00:00"/>
    <d v="2015-05-07T00:00:00"/>
    <x v="1"/>
    <x v="2"/>
    <x v="0"/>
    <s v="Giulietta Dortch"/>
    <s v="Home Office"/>
    <s v="Arlington"/>
    <x v="17"/>
    <n v="22204"/>
    <s v="South"/>
    <s v="OFF-PA-10000474"/>
    <x v="2"/>
    <s v="Paper"/>
    <n v="35.44"/>
    <n v="35.44"/>
    <n v="0"/>
    <n v="0"/>
  </r>
  <r>
    <x v="1804"/>
    <d v="2016-01-09T00:00:00"/>
    <d v="2016-01-13T00:00:00"/>
    <x v="2"/>
    <x v="6"/>
    <x v="2"/>
    <s v="Craig Carroll"/>
    <s v="Home Office"/>
    <s v="Henderson"/>
    <x v="21"/>
    <n v="42420"/>
    <s v="South"/>
    <s v="OFF-PA-10000474"/>
    <x v="2"/>
    <s v="Paper"/>
    <n v="106.32"/>
    <n v="106.32"/>
    <n v="0"/>
    <n v="0"/>
  </r>
  <r>
    <x v="302"/>
    <d v="2018-09-17T00:00:00"/>
    <d v="2018-09-22T00:00:00"/>
    <x v="0"/>
    <x v="0"/>
    <x v="3"/>
    <s v="Meg O'Connel"/>
    <s v="Home Office"/>
    <s v="Roswell"/>
    <x v="19"/>
    <n v="30076"/>
    <s v="South"/>
    <s v="OFF-PA-10000474"/>
    <x v="2"/>
    <s v="Paper"/>
    <n v="106.32"/>
    <n v="106.32"/>
    <n v="0"/>
    <n v="0"/>
  </r>
  <r>
    <x v="571"/>
    <d v="2015-07-11T00:00:00"/>
    <d v="2015-07-15T00:00:00"/>
    <x v="1"/>
    <x v="10"/>
    <x v="2"/>
    <s v="Laura Armstrong"/>
    <s v="Home Office"/>
    <s v="Hackensack"/>
    <x v="15"/>
    <n v="7601"/>
    <s v="East"/>
    <s v="OFF-PA-10000474"/>
    <x v="2"/>
    <s v="Paper"/>
    <n v="177.2"/>
    <n v="177.2"/>
    <n v="0"/>
    <n v="0"/>
  </r>
  <r>
    <x v="3701"/>
    <d v="2017-08-06T00:00:00"/>
    <d v="2017-08-07T00:00:00"/>
    <x v="3"/>
    <x v="7"/>
    <x v="0"/>
    <s v="Anna H√§berlin"/>
    <s v="Corporate"/>
    <s v="New York City"/>
    <x v="5"/>
    <n v="10024"/>
    <s v="East"/>
    <s v="OFF-PA-10000474"/>
    <x v="2"/>
    <s v="Paper"/>
    <n v="70.88"/>
    <n v="70.88"/>
    <n v="0"/>
    <n v="0"/>
  </r>
  <r>
    <x v="435"/>
    <d v="2016-11-17T00:00:00"/>
    <d v="2016-11-24T00:00:00"/>
    <x v="2"/>
    <x v="1"/>
    <x v="2"/>
    <s v="Anna Andreadi"/>
    <s v="Home Office"/>
    <s v="Oklahoma City"/>
    <x v="30"/>
    <n v="73120"/>
    <s v="Central"/>
    <s v="OFF-PA-10000474"/>
    <x v="2"/>
    <s v="Paper"/>
    <n v="106.32"/>
    <n v="106.32"/>
    <n v="0"/>
    <n v="0"/>
  </r>
  <r>
    <x v="3702"/>
    <d v="2017-10-01T00:00:00"/>
    <d v="2017-10-01T00:00:00"/>
    <x v="3"/>
    <x v="9"/>
    <x v="1"/>
    <s v="Hunter Glantz"/>
    <s v="Corporate"/>
    <s v="Amarillo"/>
    <x v="13"/>
    <n v="79109"/>
    <s v="Central"/>
    <s v="OFF-PA-10000474"/>
    <x v="2"/>
    <s v="Paper"/>
    <n v="28.352"/>
    <n v="28.352"/>
    <n v="0"/>
    <n v="0"/>
  </r>
  <r>
    <x v="3703"/>
    <d v="2018-03-20T00:00:00"/>
    <d v="2018-03-20T00:00:00"/>
    <x v="0"/>
    <x v="5"/>
    <x v="1"/>
    <s v="Harry Greene"/>
    <s v="Home Office"/>
    <s v="Houston"/>
    <x v="13"/>
    <n v="77041"/>
    <s v="Central"/>
    <s v="OFF-PA-10000474"/>
    <x v="2"/>
    <s v="Paper"/>
    <n v="56.704000000000001"/>
    <n v="56.704000000000001"/>
    <n v="0"/>
    <n v="0"/>
  </r>
  <r>
    <x v="3704"/>
    <d v="2018-04-06T00:00:00"/>
    <d v="2018-04-12T00:00:00"/>
    <x v="0"/>
    <x v="8"/>
    <x v="2"/>
    <s v="Max Ludwig"/>
    <s v="Home Office"/>
    <s v="Marion"/>
    <x v="38"/>
    <n v="52302"/>
    <s v="Central"/>
    <s v="OFF-PA-10000474"/>
    <x v="2"/>
    <s v="Paper"/>
    <n v="106.32"/>
    <n v="106.32"/>
    <n v="0"/>
    <n v="0"/>
  </r>
  <r>
    <x v="3705"/>
    <d v="2018-06-08T00:00:00"/>
    <d v="2018-06-10T00:00:00"/>
    <x v="0"/>
    <x v="4"/>
    <x v="3"/>
    <s v="Tiffany House"/>
    <s v="Home Office"/>
    <s v="Dallas"/>
    <x v="13"/>
    <n v="75081"/>
    <s v="Central"/>
    <s v="OFF-PA-10000474"/>
    <x v="2"/>
    <s v="Paper"/>
    <n v="85.055999999999997"/>
    <n v="85.055999999999997"/>
    <n v="0"/>
    <n v="0"/>
  </r>
  <r>
    <x v="629"/>
    <d v="2015-10-31T00:00:00"/>
    <d v="2015-11-04T00:00:00"/>
    <x v="1"/>
    <x v="9"/>
    <x v="2"/>
    <s v="Greg Guthrie"/>
    <s v="Home Office"/>
    <s v="Los Angeles"/>
    <x v="1"/>
    <n v="90049"/>
    <s v="West"/>
    <s v="OFF-PA-10000477"/>
    <x v="2"/>
    <s v="Paper"/>
    <n v="64.739999999999995"/>
    <n v="64.739999999999995"/>
    <n v="0"/>
    <n v="0"/>
  </r>
  <r>
    <x v="1832"/>
    <d v="2016-02-15T00:00:00"/>
    <d v="2016-02-18T00:00:00"/>
    <x v="2"/>
    <x v="11"/>
    <x v="3"/>
    <s v="Justin MacKendrick"/>
    <s v="Home Office"/>
    <s v="Los Angeles"/>
    <x v="1"/>
    <n v="90004"/>
    <s v="West"/>
    <s v="OFF-PA-10000477"/>
    <x v="2"/>
    <s v="Paper"/>
    <n v="19.440000000000001"/>
    <n v="18"/>
    <n v="1.4400000000000013"/>
    <n v="0.21600000000000019"/>
  </r>
  <r>
    <x v="1942"/>
    <d v="2017-11-03T00:00:00"/>
    <d v="2017-11-08T00:00:00"/>
    <x v="3"/>
    <x v="1"/>
    <x v="2"/>
    <s v="Xylona Preis"/>
    <s v="Home Office"/>
    <s v="Los Angeles"/>
    <x v="1"/>
    <n v="90049"/>
    <s v="West"/>
    <s v="OFF-PA-10000477"/>
    <x v="1"/>
    <s v="Paper"/>
    <n v="19.440000000000001"/>
    <n v="18"/>
    <n v="1.4400000000000013"/>
    <n v="0.21600000000000019"/>
  </r>
  <r>
    <x v="3706"/>
    <d v="2017-12-23T00:00:00"/>
    <d v="2017-12-28T00:00:00"/>
    <x v="3"/>
    <x v="3"/>
    <x v="2"/>
    <s v="Frank Merwin"/>
    <s v="Home Office"/>
    <s v="Philadelphia"/>
    <x v="12"/>
    <n v="19143"/>
    <s v="East"/>
    <s v="OFF-PA-10000477"/>
    <x v="2"/>
    <s v="Paper"/>
    <n v="7.968"/>
    <n v="18"/>
    <n v="-10.032"/>
    <n v="-1.5047999999999999"/>
  </r>
  <r>
    <x v="3707"/>
    <d v="2016-09-10T00:00:00"/>
    <d v="2016-09-15T00:00:00"/>
    <x v="2"/>
    <x v="0"/>
    <x v="2"/>
    <s v="Aimee Bixby"/>
    <s v="Home Office"/>
    <s v="Tulsa"/>
    <x v="30"/>
    <n v="74133"/>
    <s v="Central"/>
    <s v="OFF-PA-10000477"/>
    <x v="2"/>
    <s v="Paper"/>
    <n v="14.94"/>
    <n v="18"/>
    <n v="-3.0600000000000005"/>
    <n v="-0.45900000000000007"/>
  </r>
  <r>
    <x v="1642"/>
    <d v="2018-11-23T00:00:00"/>
    <d v="2018-11-26T00:00:00"/>
    <x v="0"/>
    <x v="1"/>
    <x v="0"/>
    <s v="Jennifer Patt"/>
    <s v="Home Office"/>
    <s v="Dallas"/>
    <x v="13"/>
    <n v="75220"/>
    <s v="Central"/>
    <s v="OFF-PA-10000477"/>
    <x v="2"/>
    <s v="Paper"/>
    <n v="36.287999999999997"/>
    <n v="36.287999999999997"/>
    <n v="0"/>
    <n v="0"/>
  </r>
  <r>
    <x v="3708"/>
    <d v="2016-11-27T00:00:00"/>
    <d v="2016-12-01T00:00:00"/>
    <x v="2"/>
    <x v="1"/>
    <x v="2"/>
    <s v="Steve Nguyen"/>
    <s v="Home Office"/>
    <s v="Los Angeles"/>
    <x v="1"/>
    <n v="90049"/>
    <s v="West"/>
    <s v="OFF-PA-10000482"/>
    <x v="2"/>
    <s v="Paper"/>
    <n v="113.82"/>
    <n v="113.82"/>
    <n v="0"/>
    <n v="0"/>
  </r>
  <r>
    <x v="2780"/>
    <d v="2017-12-06T00:00:00"/>
    <d v="2017-12-12T00:00:00"/>
    <x v="3"/>
    <x v="3"/>
    <x v="2"/>
    <s v="Greg Tran"/>
    <s v="Corporate"/>
    <s v="Seattle"/>
    <x v="6"/>
    <n v="98105"/>
    <s v="West"/>
    <s v="OFF-PA-10000482"/>
    <x v="2"/>
    <s v="Paper"/>
    <n v="189.7"/>
    <n v="172.7"/>
    <n v="17"/>
    <n v="2.5499999999999998"/>
  </r>
  <r>
    <x v="3709"/>
    <d v="2017-06-04T00:00:00"/>
    <d v="2017-06-06T00:00:00"/>
    <x v="3"/>
    <x v="4"/>
    <x v="0"/>
    <s v="Karen Daniels"/>
    <s v="Corporate"/>
    <s v="Springfield"/>
    <x v="17"/>
    <n v="22153"/>
    <s v="South"/>
    <s v="OFF-PA-10000482"/>
    <x v="2"/>
    <s v="Paper"/>
    <n v="75.88"/>
    <n v="75.88"/>
    <n v="0"/>
    <n v="0"/>
  </r>
  <r>
    <x v="3710"/>
    <d v="2017-10-23T00:00:00"/>
    <d v="2017-10-29T00:00:00"/>
    <x v="3"/>
    <x v="9"/>
    <x v="2"/>
    <s v="Steven Roelle"/>
    <s v="Corporate"/>
    <s v="New York City"/>
    <x v="5"/>
    <n v="10024"/>
    <s v="East"/>
    <s v="OFF-PA-10000482"/>
    <x v="2"/>
    <s v="Paper"/>
    <n v="379.4"/>
    <n v="304.39999999999998"/>
    <n v="75"/>
    <n v="11.25"/>
  </r>
  <r>
    <x v="683"/>
    <d v="2015-09-08T00:00:00"/>
    <d v="2015-09-15T00:00:00"/>
    <x v="1"/>
    <x v="0"/>
    <x v="2"/>
    <s v="Kean Takahito"/>
    <s v="Consumer"/>
    <s v="Houston"/>
    <x v="13"/>
    <n v="77036"/>
    <s v="Central"/>
    <s v="OFF-PA-10000482"/>
    <x v="2"/>
    <s v="Paper"/>
    <n v="182.11199999999999"/>
    <n v="165.11199999999999"/>
    <n v="17"/>
    <n v="2.5499999999999998"/>
  </r>
  <r>
    <x v="3711"/>
    <d v="2015-10-29T00:00:00"/>
    <d v="2015-11-02T00:00:00"/>
    <x v="1"/>
    <x v="9"/>
    <x v="2"/>
    <s v="Noah Childs"/>
    <s v="Home Office"/>
    <s v="Columbus"/>
    <x v="33"/>
    <n v="47201"/>
    <s v="Central"/>
    <s v="OFF-PA-10000482"/>
    <x v="2"/>
    <s v="Paper"/>
    <n v="75.88"/>
    <n v="75.88"/>
    <n v="0"/>
    <n v="0"/>
  </r>
  <r>
    <x v="3712"/>
    <d v="2016-04-18T00:00:00"/>
    <d v="2016-04-20T00:00:00"/>
    <x v="2"/>
    <x v="8"/>
    <x v="3"/>
    <s v="Deanra Eno"/>
    <s v="Home Office"/>
    <s v="Los Angeles"/>
    <x v="1"/>
    <n v="90004"/>
    <s v="West"/>
    <s v="OFF-PA-10000483"/>
    <x v="2"/>
    <s v="Paper"/>
    <n v="61.96"/>
    <n v="61.96"/>
    <n v="0"/>
    <n v="0"/>
  </r>
  <r>
    <x v="3713"/>
    <d v="2018-01-14T00:00:00"/>
    <d v="2018-01-19T00:00:00"/>
    <x v="0"/>
    <x v="6"/>
    <x v="2"/>
    <s v="Sean O'Donnell"/>
    <s v="Home Office"/>
    <s v="Los Angeles"/>
    <x v="1"/>
    <n v="90036"/>
    <s v="West"/>
    <s v="OFF-PA-10000483"/>
    <x v="2"/>
    <s v="Paper"/>
    <n v="154.9"/>
    <n v="154.9"/>
    <n v="0"/>
    <n v="0"/>
  </r>
  <r>
    <x v="2997"/>
    <d v="2018-05-14T00:00:00"/>
    <d v="2018-05-18T00:00:00"/>
    <x v="0"/>
    <x v="2"/>
    <x v="2"/>
    <s v="Darren Powers"/>
    <s v="Home Office"/>
    <s v="Cleveland"/>
    <x v="22"/>
    <n v="44105"/>
    <s v="East"/>
    <s v="OFF-PA-10000483"/>
    <x v="2"/>
    <s v="Paper"/>
    <n v="24.783999999999999"/>
    <n v="24.783999999999999"/>
    <n v="0"/>
    <n v="0"/>
  </r>
  <r>
    <x v="3714"/>
    <d v="2017-06-15T00:00:00"/>
    <d v="2017-06-18T00:00:00"/>
    <x v="3"/>
    <x v="4"/>
    <x v="0"/>
    <s v="Lynn Smith"/>
    <s v="Corporate"/>
    <s v="Houston"/>
    <x v="13"/>
    <n v="77036"/>
    <s v="Central"/>
    <s v="OFF-PA-10000483"/>
    <x v="2"/>
    <s v="Paper"/>
    <n v="173.488"/>
    <n v="156.488"/>
    <n v="17"/>
    <n v="2.5499999999999998"/>
  </r>
  <r>
    <x v="2031"/>
    <d v="2016-09-26T00:00:00"/>
    <d v="2016-09-30T00:00:00"/>
    <x v="2"/>
    <x v="0"/>
    <x v="2"/>
    <s v="Rick Wilson"/>
    <s v="Home Office"/>
    <s v="Mesa"/>
    <x v="18"/>
    <n v="85204"/>
    <s v="West"/>
    <s v="OFF-PA-10000501"/>
    <x v="2"/>
    <s v="Paper"/>
    <n v="86.272000000000006"/>
    <n v="100"/>
    <n v="-13.727999999999994"/>
    <n v="-2.0591999999999993"/>
  </r>
  <r>
    <x v="3715"/>
    <d v="2017-09-08T00:00:00"/>
    <d v="2017-09-12T00:00:00"/>
    <x v="3"/>
    <x v="0"/>
    <x v="2"/>
    <s v="Jill Matthias"/>
    <s v="Corporate"/>
    <s v="Monroe"/>
    <x v="9"/>
    <n v="28110"/>
    <s v="South"/>
    <s v="OFF-PA-10000501"/>
    <x v="2"/>
    <s v="Paper"/>
    <n v="64.703999999999994"/>
    <n v="64.703999999999994"/>
    <n v="0"/>
    <n v="0"/>
  </r>
  <r>
    <x v="3716"/>
    <d v="2016-07-16T00:00:00"/>
    <d v="2016-07-19T00:00:00"/>
    <x v="2"/>
    <x v="10"/>
    <x v="0"/>
    <s v="Katrina Edelman"/>
    <s v="Corporate"/>
    <s v="New York City"/>
    <x v="5"/>
    <n v="10035"/>
    <s v="East"/>
    <s v="OFF-PA-10000501"/>
    <x v="2"/>
    <s v="Paper"/>
    <n v="80.88"/>
    <n v="80.88"/>
    <n v="0"/>
    <n v="0"/>
  </r>
  <r>
    <x v="3717"/>
    <d v="2018-05-26T00:00:00"/>
    <d v="2018-05-31T00:00:00"/>
    <x v="0"/>
    <x v="2"/>
    <x v="2"/>
    <s v="Carlos Daly"/>
    <s v="Home Office"/>
    <s v="Oceanside"/>
    <x v="1"/>
    <n v="92054"/>
    <s v="West"/>
    <s v="OFF-PA-10000520"/>
    <x v="2"/>
    <s v="Paper"/>
    <n v="12.96"/>
    <n v="100"/>
    <n v="-87.039999999999992"/>
    <n v="-13.055999999999999"/>
  </r>
  <r>
    <x v="1983"/>
    <d v="2018-11-11T00:00:00"/>
    <d v="2018-11-16T00:00:00"/>
    <x v="0"/>
    <x v="1"/>
    <x v="2"/>
    <s v="Guy Armstrong"/>
    <s v="Home Office"/>
    <s v="Los Angeles"/>
    <x v="1"/>
    <n v="90036"/>
    <s v="West"/>
    <s v="OFF-PA-10000520"/>
    <x v="2"/>
    <s v="Paper"/>
    <n v="19.440000000000001"/>
    <n v="18"/>
    <n v="1.4400000000000013"/>
    <n v="0.21600000000000019"/>
  </r>
  <r>
    <x v="2344"/>
    <d v="2016-12-10T00:00:00"/>
    <d v="2016-12-16T00:00:00"/>
    <x v="2"/>
    <x v="3"/>
    <x v="2"/>
    <s v="Khloe Miller"/>
    <s v="Corporate"/>
    <s v="Roswell"/>
    <x v="19"/>
    <n v="30076"/>
    <s v="South"/>
    <s v="OFF-PA-10000520"/>
    <x v="2"/>
    <s v="Paper"/>
    <n v="25.92"/>
    <n v="25.92"/>
    <n v="0"/>
    <n v="0"/>
  </r>
  <r>
    <x v="296"/>
    <d v="2017-07-02T00:00:00"/>
    <d v="2017-07-03T00:00:00"/>
    <x v="3"/>
    <x v="10"/>
    <x v="0"/>
    <s v="Erin Ashbrook"/>
    <s v="Corporate"/>
    <s v="Huntsville"/>
    <x v="13"/>
    <n v="77340"/>
    <s v="Central"/>
    <s v="OFF-PA-10000520"/>
    <x v="2"/>
    <s v="Paper"/>
    <n v="41.472000000000001"/>
    <n v="41.472000000000001"/>
    <n v="0"/>
    <n v="0"/>
  </r>
  <r>
    <x v="3718"/>
    <d v="2018-12-01T00:00:00"/>
    <d v="2018-12-08T00:00:00"/>
    <x v="0"/>
    <x v="3"/>
    <x v="2"/>
    <s v="Maribeth Yedwab"/>
    <s v="Corporate"/>
    <s v="San Antonio"/>
    <x v="13"/>
    <n v="78207"/>
    <s v="Central"/>
    <s v="OFF-PA-10000520"/>
    <x v="2"/>
    <s v="Paper"/>
    <n v="10.368"/>
    <n v="10.368"/>
    <n v="0"/>
    <n v="0"/>
  </r>
  <r>
    <x v="861"/>
    <d v="2015-12-29T00:00:00"/>
    <d v="2016-01-02T00:00:00"/>
    <x v="1"/>
    <x v="3"/>
    <x v="2"/>
    <s v="Anthony Johnson"/>
    <s v="Home Office"/>
    <s v="San Francisco"/>
    <x v="1"/>
    <n v="94110"/>
    <s v="West"/>
    <s v="OFF-PA-10000528"/>
    <x v="2"/>
    <s v="Paper"/>
    <n v="21.12"/>
    <n v="100"/>
    <n v="-78.88"/>
    <n v="-11.831999999999999"/>
  </r>
  <r>
    <x v="3719"/>
    <d v="2018-08-27T00:00:00"/>
    <d v="2018-08-27T00:00:00"/>
    <x v="0"/>
    <x v="7"/>
    <x v="1"/>
    <s v="Ben Peterman"/>
    <s v="Home Office"/>
    <s v="Philadelphia"/>
    <x v="12"/>
    <n v="19120"/>
    <s v="East"/>
    <s v="OFF-PA-10000528"/>
    <x v="2"/>
    <s v="Paper"/>
    <n v="12.672000000000001"/>
    <n v="12.672000000000001"/>
    <n v="0"/>
    <n v="0"/>
  </r>
  <r>
    <x v="3720"/>
    <d v="2016-06-05T00:00:00"/>
    <d v="2016-06-09T00:00:00"/>
    <x v="2"/>
    <x v="4"/>
    <x v="2"/>
    <s v="Brenda Bowman"/>
    <s v="Home Office"/>
    <s v="Saint Charles"/>
    <x v="20"/>
    <n v="63301"/>
    <s v="Central"/>
    <s v="OFF-PA-10000528"/>
    <x v="2"/>
    <s v="Paper"/>
    <n v="10.56"/>
    <n v="18"/>
    <n v="-7.4399999999999995"/>
    <n v="-1.1159999999999999"/>
  </r>
  <r>
    <x v="3300"/>
    <d v="2016-07-20T00:00:00"/>
    <d v="2016-07-25T00:00:00"/>
    <x v="2"/>
    <x v="10"/>
    <x v="3"/>
    <s v="Ralph Kennedy"/>
    <s v="Corporate"/>
    <s v="South Bend"/>
    <x v="33"/>
    <n v="46614"/>
    <s v="Central"/>
    <s v="OFF-PA-10000528"/>
    <x v="2"/>
    <s v="Paper"/>
    <n v="26.4"/>
    <n v="26.4"/>
    <n v="0"/>
    <n v="0"/>
  </r>
  <r>
    <x v="3721"/>
    <d v="2016-12-08T00:00:00"/>
    <d v="2016-12-12T00:00:00"/>
    <x v="2"/>
    <x v="3"/>
    <x v="2"/>
    <s v="Henry Goldwyn"/>
    <s v="Home Office"/>
    <s v="Colorado Springs"/>
    <x v="7"/>
    <n v="80906"/>
    <s v="West"/>
    <s v="OFF-PA-10000533"/>
    <x v="2"/>
    <s v="Paper"/>
    <n v="15.696"/>
    <n v="18"/>
    <n v="-2.3040000000000003"/>
    <n v="-0.34560000000000002"/>
  </r>
  <r>
    <x v="402"/>
    <d v="2017-09-18T00:00:00"/>
    <d v="2017-09-23T00:00:00"/>
    <x v="3"/>
    <x v="0"/>
    <x v="2"/>
    <s v="Anne McFarland"/>
    <s v="Corporate"/>
    <s v="Auburn"/>
    <x v="36"/>
    <n v="36830"/>
    <s v="South"/>
    <s v="OFF-PA-10000533"/>
    <x v="2"/>
    <s v="Paper"/>
    <n v="13.08"/>
    <n v="13.08"/>
    <n v="0"/>
    <n v="0"/>
  </r>
  <r>
    <x v="1687"/>
    <d v="2015-09-29T00:00:00"/>
    <d v="2015-10-03T00:00:00"/>
    <x v="1"/>
    <x v="0"/>
    <x v="2"/>
    <s v="Suzanne McNair"/>
    <s v="Home Office"/>
    <s v="Philadelphia"/>
    <x v="12"/>
    <n v="19134"/>
    <s v="East"/>
    <s v="OFF-PA-10000533"/>
    <x v="2"/>
    <s v="Paper"/>
    <n v="20.928000000000001"/>
    <n v="18"/>
    <n v="2.9280000000000008"/>
    <n v="0.43920000000000009"/>
  </r>
  <r>
    <x v="3722"/>
    <d v="2016-03-28T00:00:00"/>
    <d v="2016-04-02T00:00:00"/>
    <x v="2"/>
    <x v="5"/>
    <x v="2"/>
    <s v="Chloris Kastensmidt"/>
    <s v="Home Office"/>
    <s v="Philadelphia"/>
    <x v="12"/>
    <n v="19120"/>
    <s v="East"/>
    <s v="OFF-PA-10000533"/>
    <x v="2"/>
    <s v="Paper"/>
    <n v="5.2320000000000002"/>
    <n v="5"/>
    <n v="0.23200000000000021"/>
    <n v="3.4800000000000032E-2"/>
  </r>
  <r>
    <x v="3723"/>
    <d v="2015-11-01T00:00:00"/>
    <d v="2015-11-08T00:00:00"/>
    <x v="1"/>
    <x v="1"/>
    <x v="2"/>
    <s v="Suzanne McNair"/>
    <s v="Home Office"/>
    <s v="Chicago"/>
    <x v="0"/>
    <n v="60610"/>
    <s v="Central"/>
    <s v="OFF-PA-10000533"/>
    <x v="2"/>
    <s v="Paper"/>
    <n v="15.696"/>
    <n v="18"/>
    <n v="-2.3040000000000003"/>
    <n v="-0.34560000000000002"/>
  </r>
  <r>
    <x v="3724"/>
    <d v="2017-08-14T00:00:00"/>
    <d v="2017-08-18T00:00:00"/>
    <x v="3"/>
    <x v="7"/>
    <x v="2"/>
    <s v="Jill Matthias"/>
    <s v="Home Office"/>
    <s v="Los Angeles"/>
    <x v="1"/>
    <n v="90045"/>
    <s v="West"/>
    <s v="OFF-PA-10000551"/>
    <x v="2"/>
    <s v="Paper"/>
    <n v="15.54"/>
    <n v="18"/>
    <n v="-2.4600000000000009"/>
    <n v="-0.36900000000000011"/>
  </r>
  <r>
    <x v="3725"/>
    <d v="2018-09-24T00:00:00"/>
    <d v="2018-09-28T00:00:00"/>
    <x v="0"/>
    <x v="0"/>
    <x v="3"/>
    <s v="Neil Knudson"/>
    <s v="Home Office"/>
    <s v="San Francisco"/>
    <x v="1"/>
    <n v="94110"/>
    <s v="West"/>
    <s v="OFF-PA-10000551"/>
    <x v="2"/>
    <s v="Paper"/>
    <n v="31.08"/>
    <n v="31.08"/>
    <n v="0"/>
    <n v="0"/>
  </r>
  <r>
    <x v="1265"/>
    <d v="2017-10-13T00:00:00"/>
    <d v="2017-10-19T00:00:00"/>
    <x v="3"/>
    <x v="9"/>
    <x v="2"/>
    <s v="Helen Andreada"/>
    <s v="Home Office"/>
    <s v="Laredo"/>
    <x v="13"/>
    <n v="78041"/>
    <s v="Central"/>
    <s v="OFF-PA-10000551"/>
    <x v="2"/>
    <s v="Paper"/>
    <n v="8.2880000000000003"/>
    <n v="18"/>
    <n v="-9.7119999999999997"/>
    <n v="-1.4567999999999999"/>
  </r>
  <r>
    <x v="3436"/>
    <d v="2017-07-03T00:00:00"/>
    <d v="2017-07-06T00:00:00"/>
    <x v="3"/>
    <x v="10"/>
    <x v="0"/>
    <s v="Guy Thornton"/>
    <s v="Corporate"/>
    <s v="Los Angeles"/>
    <x v="1"/>
    <n v="90049"/>
    <s v="West"/>
    <s v="OFF-PA-10000552"/>
    <x v="2"/>
    <s v="Paper"/>
    <n v="12.96"/>
    <n v="12.96"/>
    <n v="0"/>
    <n v="0"/>
  </r>
  <r>
    <x v="3726"/>
    <d v="2017-08-14T00:00:00"/>
    <d v="2017-08-16T00:00:00"/>
    <x v="3"/>
    <x v="7"/>
    <x v="0"/>
    <s v="Toby Ritter"/>
    <s v="Home Office"/>
    <s v="Nashville"/>
    <x v="24"/>
    <n v="37211"/>
    <s v="South"/>
    <s v="OFF-PA-10000552"/>
    <x v="2"/>
    <s v="Paper"/>
    <n v="15.552"/>
    <n v="18"/>
    <n v="-2.4480000000000004"/>
    <n v="-0.36720000000000003"/>
  </r>
  <r>
    <x v="2357"/>
    <d v="2016-06-07T00:00:00"/>
    <d v="2016-06-11T00:00:00"/>
    <x v="2"/>
    <x v="4"/>
    <x v="2"/>
    <s v="Harold Dahlen"/>
    <s v="Corporate"/>
    <s v="Philadelphia"/>
    <x v="12"/>
    <n v="19143"/>
    <s v="East"/>
    <s v="OFF-PA-10000552"/>
    <x v="2"/>
    <s v="Paper"/>
    <n v="25.92"/>
    <n v="25.92"/>
    <n v="0"/>
    <n v="0"/>
  </r>
  <r>
    <x v="3727"/>
    <d v="2018-08-19T00:00:00"/>
    <d v="2018-08-24T00:00:00"/>
    <x v="0"/>
    <x v="7"/>
    <x v="2"/>
    <s v="Doug O'Connell"/>
    <s v="Home Office"/>
    <s v="Lawrence"/>
    <x v="26"/>
    <n v="1841"/>
    <s v="East"/>
    <s v="OFF-PA-10000552"/>
    <x v="2"/>
    <s v="Paper"/>
    <n v="19.440000000000001"/>
    <n v="18"/>
    <n v="1.4400000000000013"/>
    <n v="0.21600000000000019"/>
  </r>
  <r>
    <x v="3728"/>
    <d v="2015-07-11T00:00:00"/>
    <d v="2015-07-14T00:00:00"/>
    <x v="1"/>
    <x v="10"/>
    <x v="0"/>
    <s v="Michael Nguyen"/>
    <s v="Consumer"/>
    <s v="El Paso"/>
    <x v="13"/>
    <n v="79907"/>
    <s v="Central"/>
    <s v="OFF-PA-10000552"/>
    <x v="2"/>
    <s v="Paper"/>
    <n v="10.368"/>
    <n v="10.368"/>
    <n v="0"/>
    <n v="0"/>
  </r>
  <r>
    <x v="1779"/>
    <d v="2018-10-03T00:00:00"/>
    <d v="2018-10-09T00:00:00"/>
    <x v="0"/>
    <x v="9"/>
    <x v="2"/>
    <s v="Patrick O'Brill"/>
    <s v="Home Office"/>
    <s v="Hialeah"/>
    <x v="8"/>
    <n v="33012"/>
    <s v="South"/>
    <s v="OFF-PA-10000556"/>
    <x v="2"/>
    <s v="Paper"/>
    <n v="15.552"/>
    <n v="18"/>
    <n v="-2.4480000000000004"/>
    <n v="-0.36720000000000003"/>
  </r>
  <r>
    <x v="1108"/>
    <d v="2016-09-11T00:00:00"/>
    <d v="2016-09-18T00:00:00"/>
    <x v="2"/>
    <x v="0"/>
    <x v="2"/>
    <s v="Skye Norling"/>
    <s v="Home Office"/>
    <s v="Paterson"/>
    <x v="15"/>
    <n v="7501"/>
    <s v="East"/>
    <s v="OFF-PA-10000556"/>
    <x v="2"/>
    <s v="Paper"/>
    <n v="38.880000000000003"/>
    <n v="38.880000000000003"/>
    <n v="0"/>
    <n v="0"/>
  </r>
  <r>
    <x v="3729"/>
    <d v="2017-05-21T00:00:00"/>
    <d v="2017-05-23T00:00:00"/>
    <x v="3"/>
    <x v="2"/>
    <x v="0"/>
    <s v="Christine Phan"/>
    <s v="Corporate"/>
    <s v="Warwick"/>
    <x v="4"/>
    <n v="2886"/>
    <s v="East"/>
    <s v="OFF-PA-10000565"/>
    <x v="2"/>
    <s v="Paper"/>
    <n v="111.96"/>
    <n v="111.96"/>
    <n v="0"/>
    <n v="0"/>
  </r>
  <r>
    <x v="3730"/>
    <d v="2018-11-05T00:00:00"/>
    <d v="2018-11-07T00:00:00"/>
    <x v="0"/>
    <x v="1"/>
    <x v="0"/>
    <s v="Adam Bellavance"/>
    <s v="Home Office"/>
    <s v="Greenwood"/>
    <x v="33"/>
    <n v="46142"/>
    <s v="Central"/>
    <s v="OFF-PA-10000565"/>
    <x v="2"/>
    <s v="Paper"/>
    <n v="167.94"/>
    <n v="80"/>
    <n v="87.94"/>
    <n v="13.190999999999999"/>
  </r>
  <r>
    <x v="1074"/>
    <d v="2015-11-25T00:00:00"/>
    <d v="2015-11-27T00:00:00"/>
    <x v="1"/>
    <x v="1"/>
    <x v="3"/>
    <s v="Laurel Workman"/>
    <s v="Corporate"/>
    <s v="Brentwood"/>
    <x v="1"/>
    <n v="94513"/>
    <s v="West"/>
    <s v="OFF-PA-10000575"/>
    <x v="2"/>
    <s v="Paper"/>
    <n v="26.76"/>
    <n v="26.76"/>
    <n v="0"/>
    <n v="0"/>
  </r>
  <r>
    <x v="3731"/>
    <d v="2017-05-27T00:00:00"/>
    <d v="2017-06-02T00:00:00"/>
    <x v="3"/>
    <x v="2"/>
    <x v="2"/>
    <s v="Lynn Smith"/>
    <s v="Corporate"/>
    <s v="Los Angeles"/>
    <x v="1"/>
    <n v="90045"/>
    <s v="West"/>
    <s v="OFF-PA-10000575"/>
    <x v="2"/>
    <s v="Paper"/>
    <n v="13.38"/>
    <n v="13.38"/>
    <n v="0"/>
    <n v="0"/>
  </r>
  <r>
    <x v="3732"/>
    <d v="2017-12-10T00:00:00"/>
    <d v="2017-12-12T00:00:00"/>
    <x v="3"/>
    <x v="3"/>
    <x v="0"/>
    <s v="Sanjit Jacobs"/>
    <s v="Corporate"/>
    <s v="Long Beach"/>
    <x v="1"/>
    <n v="90805"/>
    <s v="West"/>
    <s v="OFF-PA-10000575"/>
    <x v="2"/>
    <s v="Paper"/>
    <n v="80.28"/>
    <n v="80.28"/>
    <n v="0"/>
    <n v="0"/>
  </r>
  <r>
    <x v="3733"/>
    <d v="2017-09-10T00:00:00"/>
    <d v="2017-09-14T00:00:00"/>
    <x v="3"/>
    <x v="0"/>
    <x v="3"/>
    <s v="Parhena Norris"/>
    <s v="Home Office"/>
    <s v="New York City"/>
    <x v="5"/>
    <n v="10011"/>
    <s v="East"/>
    <s v="OFF-PA-10000575"/>
    <x v="1"/>
    <s v="Paper"/>
    <n v="6.69"/>
    <n v="5"/>
    <n v="1.6900000000000004"/>
    <n v="0.25350000000000006"/>
  </r>
  <r>
    <x v="659"/>
    <d v="2017-06-27T00:00:00"/>
    <d v="2017-07-01T00:00:00"/>
    <x v="3"/>
    <x v="4"/>
    <x v="2"/>
    <s v="Katharine Harms"/>
    <s v="Home Office"/>
    <s v="Highland Park"/>
    <x v="0"/>
    <n v="60035"/>
    <s v="Central"/>
    <s v="OFF-PA-10000575"/>
    <x v="2"/>
    <s v="Paper"/>
    <n v="37.463999999999999"/>
    <n v="37.463999999999999"/>
    <n v="0"/>
    <n v="0"/>
  </r>
  <r>
    <x v="3734"/>
    <d v="2018-06-27T00:00:00"/>
    <d v="2018-07-01T00:00:00"/>
    <x v="0"/>
    <x v="4"/>
    <x v="2"/>
    <s v="Greg Tran"/>
    <s v="Home Office"/>
    <s v="Omaha"/>
    <x v="42"/>
    <n v="68104"/>
    <s v="Central"/>
    <s v="OFF-PA-10000575"/>
    <x v="2"/>
    <s v="Paper"/>
    <n v="20.07"/>
    <n v="18"/>
    <n v="2.0700000000000003"/>
    <n v="0.31050000000000005"/>
  </r>
  <r>
    <x v="3170"/>
    <d v="2018-12-09T00:00:00"/>
    <d v="2018-12-15T00:00:00"/>
    <x v="0"/>
    <x v="3"/>
    <x v="2"/>
    <s v="Herbert Flentye"/>
    <s v="Home Office"/>
    <s v="Indianapolis"/>
    <x v="33"/>
    <n v="46203"/>
    <s v="Central"/>
    <s v="OFF-PA-10000575"/>
    <x v="2"/>
    <s v="Paper"/>
    <n v="33.450000000000003"/>
    <n v="33.450000000000003"/>
    <n v="0"/>
    <n v="0"/>
  </r>
  <r>
    <x v="3335"/>
    <d v="2015-03-02T00:00:00"/>
    <d v="2015-03-08T00:00:00"/>
    <x v="1"/>
    <x v="5"/>
    <x v="2"/>
    <s v="Kristina Nunn"/>
    <s v="Home Office"/>
    <s v="New York City"/>
    <x v="5"/>
    <n v="10009"/>
    <s v="East"/>
    <s v="OFF-PA-10000587"/>
    <x v="2"/>
    <s v="Paper"/>
    <n v="36.4"/>
    <n v="36.4"/>
    <n v="0"/>
    <n v="0"/>
  </r>
  <r>
    <x v="644"/>
    <d v="2017-06-17T00:00:00"/>
    <d v="2017-06-18T00:00:00"/>
    <x v="3"/>
    <x v="4"/>
    <x v="0"/>
    <s v="Ted Butterfield"/>
    <s v="Home Office"/>
    <s v="Troy"/>
    <x v="5"/>
    <n v="12180"/>
    <s v="East"/>
    <s v="OFF-PA-10000587"/>
    <x v="2"/>
    <s v="Paper"/>
    <n v="14.56"/>
    <n v="18"/>
    <n v="-3.4399999999999995"/>
    <n v="-0.5159999999999999"/>
  </r>
  <r>
    <x v="44"/>
    <d v="2015-06-20T00:00:00"/>
    <d v="2015-06-24T00:00:00"/>
    <x v="1"/>
    <x v="4"/>
    <x v="2"/>
    <s v="Sam Craven"/>
    <s v="Home Office"/>
    <s v="Plano"/>
    <x v="13"/>
    <n v="75023"/>
    <s v="Central"/>
    <s v="OFF-PA-10000587"/>
    <x v="2"/>
    <s v="Paper"/>
    <n v="11.648"/>
    <n v="11.648"/>
    <n v="0"/>
    <n v="0"/>
  </r>
  <r>
    <x v="3371"/>
    <d v="2016-12-30T00:00:00"/>
    <d v="2017-01-03T00:00:00"/>
    <x v="2"/>
    <x v="3"/>
    <x v="2"/>
    <s v="Clay Ludtke"/>
    <s v="Home Office"/>
    <s v="Los Angeles"/>
    <x v="1"/>
    <n v="90049"/>
    <s v="West"/>
    <s v="OFF-PA-10000595"/>
    <x v="2"/>
    <s v="Paper"/>
    <n v="68.52"/>
    <n v="68.52"/>
    <n v="0"/>
    <n v="0"/>
  </r>
  <r>
    <x v="2647"/>
    <d v="2015-08-17T00:00:00"/>
    <d v="2015-08-21T00:00:00"/>
    <x v="1"/>
    <x v="7"/>
    <x v="2"/>
    <s v="Don Jones"/>
    <s v="Corporate"/>
    <s v="Little Rock"/>
    <x v="11"/>
    <n v="72209"/>
    <s v="South"/>
    <s v="OFF-PA-10000595"/>
    <x v="2"/>
    <s v="Paper"/>
    <n v="114.2"/>
    <n v="114.2"/>
    <n v="0"/>
    <n v="0"/>
  </r>
  <r>
    <x v="3735"/>
    <d v="2015-12-16T00:00:00"/>
    <d v="2015-12-20T00:00:00"/>
    <x v="1"/>
    <x v="3"/>
    <x v="2"/>
    <s v="Steve Chapman"/>
    <s v="Corporate"/>
    <s v="Detroit"/>
    <x v="10"/>
    <n v="48227"/>
    <s v="Central"/>
    <s v="OFF-PA-10000595"/>
    <x v="2"/>
    <s v="Paper"/>
    <n v="114.2"/>
    <n v="114.2"/>
    <n v="0"/>
    <n v="0"/>
  </r>
  <r>
    <x v="953"/>
    <d v="2017-10-23T00:00:00"/>
    <d v="2017-10-29T00:00:00"/>
    <x v="3"/>
    <x v="9"/>
    <x v="2"/>
    <s v="Heather Kirkland"/>
    <s v="Corporate"/>
    <s v="Chicago"/>
    <x v="0"/>
    <n v="60610"/>
    <s v="Central"/>
    <s v="OFF-PA-10000595"/>
    <x v="2"/>
    <s v="Paper"/>
    <n v="54.816000000000003"/>
    <n v="54.816000000000003"/>
    <n v="0"/>
    <n v="0"/>
  </r>
  <r>
    <x v="1909"/>
    <d v="2016-12-27T00:00:00"/>
    <d v="2016-12-31T00:00:00"/>
    <x v="2"/>
    <x v="3"/>
    <x v="2"/>
    <s v="Brad Thomas"/>
    <s v="Home Office"/>
    <s v="Clinton"/>
    <x v="14"/>
    <n v="20735"/>
    <s v="East"/>
    <s v="OFF-PA-10000605"/>
    <x v="2"/>
    <s v="Paper"/>
    <n v="28.9"/>
    <n v="28.9"/>
    <n v="0"/>
    <n v="0"/>
  </r>
  <r>
    <x v="1213"/>
    <d v="2018-07-14T00:00:00"/>
    <d v="2018-07-18T00:00:00"/>
    <x v="0"/>
    <x v="10"/>
    <x v="2"/>
    <s v="John Lee"/>
    <s v="Home Office"/>
    <s v="Columbus"/>
    <x v="22"/>
    <n v="43229"/>
    <s v="East"/>
    <s v="OFF-PA-10000605"/>
    <x v="2"/>
    <s v="Paper"/>
    <n v="9.2479999999999993"/>
    <n v="18"/>
    <n v="-8.7520000000000007"/>
    <n v="-1.3128"/>
  </r>
  <r>
    <x v="1688"/>
    <d v="2017-08-26T00:00:00"/>
    <d v="2017-09-02T00:00:00"/>
    <x v="3"/>
    <x v="7"/>
    <x v="2"/>
    <s v="Andrew Allen"/>
    <s v="Corporate"/>
    <s v="Detroit"/>
    <x v="10"/>
    <n v="48234"/>
    <s v="Central"/>
    <s v="OFF-PA-10000605"/>
    <x v="2"/>
    <s v="Paper"/>
    <n v="11.56"/>
    <n v="11.56"/>
    <n v="0"/>
    <n v="0"/>
  </r>
  <r>
    <x v="63"/>
    <d v="2015-01-19T00:00:00"/>
    <d v="2015-01-20T00:00:00"/>
    <x v="1"/>
    <x v="6"/>
    <x v="0"/>
    <s v="Toby Swindell"/>
    <s v="Home Office"/>
    <s v="Scottsdale"/>
    <x v="18"/>
    <n v="85254"/>
    <s v="West"/>
    <s v="OFF-PA-10000659"/>
    <x v="2"/>
    <s v="Paper"/>
    <n v="56.064"/>
    <n v="50"/>
    <n v="6.0640000000000001"/>
    <n v="0.90959999999999996"/>
  </r>
  <r>
    <x v="620"/>
    <d v="2015-08-05T00:00:00"/>
    <d v="2015-08-09T00:00:00"/>
    <x v="1"/>
    <x v="7"/>
    <x v="2"/>
    <s v="Chad Sievert"/>
    <s v="Home Office"/>
    <s v="Los Angeles"/>
    <x v="1"/>
    <n v="90004"/>
    <s v="West"/>
    <s v="OFF-PA-10000659"/>
    <x v="2"/>
    <s v="Paper"/>
    <n v="20.94"/>
    <n v="100"/>
    <n v="-79.06"/>
    <n v="-11.859"/>
  </r>
  <r>
    <x v="3736"/>
    <d v="2016-03-23T00:00:00"/>
    <d v="2016-03-25T00:00:00"/>
    <x v="2"/>
    <x v="5"/>
    <x v="0"/>
    <s v="Alice McCarthy"/>
    <s v="Home Office"/>
    <s v="Los Angeles"/>
    <x v="1"/>
    <n v="90008"/>
    <s v="West"/>
    <s v="OFF-PA-10000659"/>
    <x v="2"/>
    <s v="Paper"/>
    <n v="192.72"/>
    <n v="100"/>
    <n v="92.72"/>
    <n v="13.907999999999999"/>
  </r>
  <r>
    <x v="3737"/>
    <d v="2017-12-10T00:00:00"/>
    <d v="2017-12-16T00:00:00"/>
    <x v="3"/>
    <x v="3"/>
    <x v="2"/>
    <s v="Bart Watters"/>
    <s v="Corporate"/>
    <s v="New York City"/>
    <x v="5"/>
    <n v="10024"/>
    <s v="East"/>
    <s v="OFF-PA-10000659"/>
    <x v="2"/>
    <s v="Paper"/>
    <n v="62.82"/>
    <n v="62.82"/>
    <n v="0"/>
    <n v="0"/>
  </r>
  <r>
    <x v="3738"/>
    <d v="2018-05-12T00:00:00"/>
    <d v="2018-05-17T00:00:00"/>
    <x v="0"/>
    <x v="2"/>
    <x v="2"/>
    <s v="Chloris Kastensmidt"/>
    <s v="Home Office"/>
    <s v="Everett"/>
    <x v="26"/>
    <n v="2149"/>
    <s v="East"/>
    <s v="OFF-PA-10000659"/>
    <x v="2"/>
    <s v="Paper"/>
    <n v="87.6"/>
    <n v="87.6"/>
    <n v="0"/>
    <n v="0"/>
  </r>
  <r>
    <x v="616"/>
    <d v="2016-07-02T00:00:00"/>
    <d v="2016-07-06T00:00:00"/>
    <x v="2"/>
    <x v="10"/>
    <x v="2"/>
    <s v="Rob Haberlin"/>
    <s v="Home Office"/>
    <s v="Carol Stream"/>
    <x v="0"/>
    <n v="60188"/>
    <s v="Central"/>
    <s v="OFF-PA-10000659"/>
    <x v="2"/>
    <s v="Paper"/>
    <n v="11.167999999999999"/>
    <n v="18"/>
    <n v="-6.8320000000000007"/>
    <n v="-1.0248000000000002"/>
  </r>
  <r>
    <x v="1719"/>
    <d v="2017-03-13T00:00:00"/>
    <d v="2017-03-18T00:00:00"/>
    <x v="3"/>
    <x v="5"/>
    <x v="2"/>
    <s v="Liz Thompson"/>
    <s v="Corporate"/>
    <s v="San Antonio"/>
    <x v="13"/>
    <n v="78207"/>
    <s v="Central"/>
    <s v="OFF-PA-10000659"/>
    <x v="2"/>
    <s v="Paper"/>
    <n v="70.08"/>
    <n v="70.08"/>
    <n v="0"/>
    <n v="0"/>
  </r>
  <r>
    <x v="1219"/>
    <d v="2018-09-18T00:00:00"/>
    <d v="2018-09-22T00:00:00"/>
    <x v="0"/>
    <x v="0"/>
    <x v="2"/>
    <s v="Saphhira Shifley"/>
    <s v="Home Office"/>
    <s v="Columbus"/>
    <x v="19"/>
    <n v="31907"/>
    <s v="South"/>
    <s v="OFF-PA-10000673"/>
    <x v="2"/>
    <s v="Paper"/>
    <n v="50.96"/>
    <n v="50.96"/>
    <n v="0"/>
    <n v="0"/>
  </r>
  <r>
    <x v="3561"/>
    <d v="2018-10-13T00:00:00"/>
    <d v="2018-10-17T00:00:00"/>
    <x v="0"/>
    <x v="9"/>
    <x v="2"/>
    <s v="Andrew Gjertsen"/>
    <s v="Home Office"/>
    <s v="Philadelphia"/>
    <x v="12"/>
    <n v="19140"/>
    <s v="East"/>
    <s v="OFF-PA-10000673"/>
    <x v="2"/>
    <s v="Paper"/>
    <n v="11.648"/>
    <n v="11.648"/>
    <n v="0"/>
    <n v="0"/>
  </r>
  <r>
    <x v="481"/>
    <d v="2015-09-27T00:00:00"/>
    <d v="2015-10-01T00:00:00"/>
    <x v="1"/>
    <x v="0"/>
    <x v="2"/>
    <s v="Thea Hendricks"/>
    <s v="Home Office"/>
    <s v="San Diego"/>
    <x v="1"/>
    <n v="92037"/>
    <s v="West"/>
    <s v="OFF-PA-10000675"/>
    <x v="2"/>
    <s v="Paper"/>
    <n v="81.98"/>
    <n v="50"/>
    <n v="31.980000000000004"/>
    <n v="4.7970000000000006"/>
  </r>
  <r>
    <x v="2334"/>
    <d v="2016-11-24T00:00:00"/>
    <d v="2016-11-28T00:00:00"/>
    <x v="2"/>
    <x v="1"/>
    <x v="2"/>
    <s v="Darren Powers"/>
    <s v="Home Office"/>
    <s v="Los Angeles"/>
    <x v="1"/>
    <n v="90004"/>
    <s v="West"/>
    <s v="OFF-PA-10000675"/>
    <x v="2"/>
    <s v="Paper"/>
    <n v="368.91"/>
    <n v="368.91"/>
    <n v="0"/>
    <n v="0"/>
  </r>
  <r>
    <x v="3739"/>
    <d v="2018-04-30T00:00:00"/>
    <d v="2018-05-05T00:00:00"/>
    <x v="0"/>
    <x v="8"/>
    <x v="2"/>
    <s v="Alan Dominguez"/>
    <s v="Home Office"/>
    <s v="San Francisco"/>
    <x v="1"/>
    <n v="94122"/>
    <s v="West"/>
    <s v="OFF-PA-10000675"/>
    <x v="2"/>
    <s v="Paper"/>
    <n v="163.96"/>
    <n v="100"/>
    <n v="63.960000000000008"/>
    <n v="9.5940000000000012"/>
  </r>
  <r>
    <x v="3740"/>
    <d v="2018-06-30T00:00:00"/>
    <d v="2018-07-05T00:00:00"/>
    <x v="0"/>
    <x v="4"/>
    <x v="2"/>
    <s v="Thomas Thornton"/>
    <s v="Consumer"/>
    <s v="Los Angeles"/>
    <x v="1"/>
    <n v="90045"/>
    <s v="West"/>
    <s v="OFF-PA-10000675"/>
    <x v="2"/>
    <s v="Paper"/>
    <n v="204.95"/>
    <n v="204.95"/>
    <n v="0"/>
    <n v="0"/>
  </r>
  <r>
    <x v="1563"/>
    <d v="2018-10-15T00:00:00"/>
    <d v="2018-10-17T00:00:00"/>
    <x v="0"/>
    <x v="9"/>
    <x v="0"/>
    <s v="Roland Schwarz"/>
    <s v="Corporate"/>
    <s v="Los Angeles"/>
    <x v="1"/>
    <n v="90045"/>
    <s v="West"/>
    <s v="OFF-PA-10000675"/>
    <x v="2"/>
    <s v="Paper"/>
    <n v="204.95"/>
    <n v="204.95"/>
    <n v="0"/>
    <n v="0"/>
  </r>
  <r>
    <x v="2185"/>
    <d v="2015-03-21T00:00:00"/>
    <d v="2015-03-25T00:00:00"/>
    <x v="1"/>
    <x v="5"/>
    <x v="2"/>
    <s v="Kristen Hastings"/>
    <s v="Home Office"/>
    <s v="Springfield"/>
    <x v="17"/>
    <n v="22153"/>
    <s v="South"/>
    <s v="OFF-PA-10000675"/>
    <x v="2"/>
    <s v="Paper"/>
    <n v="122.97"/>
    <n v="122.97"/>
    <n v="0"/>
    <n v="0"/>
  </r>
  <r>
    <x v="1540"/>
    <d v="2017-08-27T00:00:00"/>
    <d v="2017-09-01T00:00:00"/>
    <x v="3"/>
    <x v="7"/>
    <x v="3"/>
    <s v="Ted Butterfield"/>
    <s v="Corporate"/>
    <s v="Quincy"/>
    <x v="26"/>
    <n v="2169"/>
    <s v="East"/>
    <s v="OFF-PA-10000675"/>
    <x v="2"/>
    <s v="Paper"/>
    <n v="122.97"/>
    <n v="122.97"/>
    <n v="0"/>
    <n v="0"/>
  </r>
  <r>
    <x v="3741"/>
    <d v="2018-11-24T00:00:00"/>
    <d v="2018-11-29T00:00:00"/>
    <x v="0"/>
    <x v="1"/>
    <x v="2"/>
    <s v="Shaun Chance"/>
    <s v="Home Office"/>
    <s v="Lancaster"/>
    <x v="12"/>
    <n v="17602"/>
    <s v="East"/>
    <s v="OFF-PA-10000675"/>
    <x v="2"/>
    <s v="Paper"/>
    <n v="229.54400000000001"/>
    <n v="229.54400000000001"/>
    <n v="0"/>
    <n v="0"/>
  </r>
  <r>
    <x v="650"/>
    <d v="2018-02-26T00:00:00"/>
    <d v="2018-02-28T00:00:00"/>
    <x v="0"/>
    <x v="11"/>
    <x v="3"/>
    <s v="Bradley Talbott"/>
    <s v="Home Office"/>
    <s v="Los Angeles"/>
    <x v="1"/>
    <n v="90036"/>
    <s v="West"/>
    <s v="OFF-PA-10000682"/>
    <x v="2"/>
    <s v="Paper"/>
    <n v="23.12"/>
    <n v="100"/>
    <n v="-76.88"/>
    <n v="-11.531999999999998"/>
  </r>
  <r>
    <x v="3742"/>
    <d v="2015-09-17T00:00:00"/>
    <d v="2015-09-24T00:00:00"/>
    <x v="1"/>
    <x v="0"/>
    <x v="2"/>
    <s v="Kean Takahito"/>
    <s v="Home Office"/>
    <s v="Raleigh"/>
    <x v="9"/>
    <n v="27604"/>
    <s v="South"/>
    <s v="OFF-PA-10000682"/>
    <x v="2"/>
    <s v="Paper"/>
    <n v="4.6239999999999997"/>
    <n v="5"/>
    <n v="-0.37600000000000033"/>
    <n v="-5.6400000000000047E-2"/>
  </r>
  <r>
    <x v="908"/>
    <d v="2017-11-10T00:00:00"/>
    <d v="2017-11-14T00:00:00"/>
    <x v="3"/>
    <x v="1"/>
    <x v="2"/>
    <s v="Paul Prost"/>
    <s v="Home Office"/>
    <s v="Springfield"/>
    <x v="22"/>
    <n v="45503"/>
    <s v="East"/>
    <s v="OFF-PA-10000682"/>
    <x v="1"/>
    <s v="Paper"/>
    <n v="4.6239999999999997"/>
    <n v="5"/>
    <n v="-0.37600000000000033"/>
    <n v="-5.6400000000000047E-2"/>
  </r>
  <r>
    <x v="3042"/>
    <d v="2018-06-01T00:00:00"/>
    <d v="2018-06-03T00:00:00"/>
    <x v="0"/>
    <x v="4"/>
    <x v="0"/>
    <s v="Fred Harton"/>
    <s v="Consumer"/>
    <s v="Dublin"/>
    <x v="22"/>
    <n v="43017"/>
    <s v="East"/>
    <s v="OFF-PA-10000682"/>
    <x v="2"/>
    <s v="Paper"/>
    <n v="27.744"/>
    <n v="27.744"/>
    <n v="0"/>
    <n v="0"/>
  </r>
  <r>
    <x v="3743"/>
    <d v="2017-05-15T00:00:00"/>
    <d v="2017-05-19T00:00:00"/>
    <x v="3"/>
    <x v="2"/>
    <x v="3"/>
    <s v="Michael Nguyen"/>
    <s v="Home Office"/>
    <s v="Springfield"/>
    <x v="22"/>
    <n v="45503"/>
    <s v="East"/>
    <s v="OFF-PA-10000697"/>
    <x v="2"/>
    <s v="Paper"/>
    <n v="15.231999999999999"/>
    <n v="18"/>
    <n v="-2.7680000000000007"/>
    <n v="-0.41520000000000007"/>
  </r>
  <r>
    <x v="288"/>
    <d v="2018-06-12T00:00:00"/>
    <d v="2018-06-18T00:00:00"/>
    <x v="0"/>
    <x v="4"/>
    <x v="2"/>
    <s v="Sarah Bern"/>
    <s v="Home Office"/>
    <s v="New York City"/>
    <x v="5"/>
    <n v="10035"/>
    <s v="East"/>
    <s v="OFF-PA-10000697"/>
    <x v="2"/>
    <s v="Paper"/>
    <n v="19.04"/>
    <n v="18"/>
    <n v="1.0399999999999991"/>
    <n v="0.15599999999999986"/>
  </r>
  <r>
    <x v="3744"/>
    <d v="2017-11-17T00:00:00"/>
    <d v="2017-11-18T00:00:00"/>
    <x v="3"/>
    <x v="1"/>
    <x v="0"/>
    <s v="Barry Gonzalez"/>
    <s v="Home Office"/>
    <s v="The Colony"/>
    <x v="13"/>
    <n v="75056"/>
    <s v="Central"/>
    <s v="OFF-PA-10000697"/>
    <x v="2"/>
    <s v="Paper"/>
    <n v="15.231999999999999"/>
    <n v="18"/>
    <n v="-2.7680000000000007"/>
    <n v="-0.41520000000000007"/>
  </r>
  <r>
    <x v="2178"/>
    <d v="2016-12-12T00:00:00"/>
    <d v="2016-12-16T00:00:00"/>
    <x v="2"/>
    <x v="3"/>
    <x v="3"/>
    <s v="Xylona Preis"/>
    <s v="Home Office"/>
    <s v="Chico"/>
    <x v="1"/>
    <n v="95928"/>
    <s v="West"/>
    <s v="OFF-PA-10000726"/>
    <x v="2"/>
    <s v="Paper"/>
    <n v="36.44"/>
    <n v="36.44"/>
    <n v="0"/>
    <n v="0"/>
  </r>
  <r>
    <x v="3745"/>
    <d v="2018-05-04T00:00:00"/>
    <d v="2018-05-08T00:00:00"/>
    <x v="0"/>
    <x v="2"/>
    <x v="2"/>
    <s v="Mike Kennedy"/>
    <s v="Home Office"/>
    <s v="Newport News"/>
    <x v="17"/>
    <n v="23602"/>
    <s v="South"/>
    <s v="OFF-PA-10000726"/>
    <x v="2"/>
    <s v="Paper"/>
    <n v="9.11"/>
    <n v="18"/>
    <n v="-8.89"/>
    <n v="-1.3335000000000001"/>
  </r>
  <r>
    <x v="3746"/>
    <d v="2016-11-13T00:00:00"/>
    <d v="2016-11-17T00:00:00"/>
    <x v="2"/>
    <x v="1"/>
    <x v="2"/>
    <s v="Russell Applegate"/>
    <s v="Home Office"/>
    <s v="Columbus"/>
    <x v="33"/>
    <n v="47201"/>
    <s v="Central"/>
    <s v="OFF-PA-10000726"/>
    <x v="2"/>
    <s v="Paper"/>
    <n v="63.77"/>
    <n v="63.77"/>
    <n v="0"/>
    <n v="0"/>
  </r>
  <r>
    <x v="474"/>
    <d v="2017-10-20T00:00:00"/>
    <d v="2017-10-24T00:00:00"/>
    <x v="3"/>
    <x v="9"/>
    <x v="3"/>
    <s v="Chuck Magee"/>
    <s v="Corporate"/>
    <s v="Houston"/>
    <x v="13"/>
    <n v="77095"/>
    <s v="Central"/>
    <s v="OFF-PA-10000726"/>
    <x v="2"/>
    <s v="Paper"/>
    <n v="51.015999999999998"/>
    <n v="51.015999999999998"/>
    <n v="0"/>
    <n v="0"/>
  </r>
  <r>
    <x v="2772"/>
    <d v="2017-10-15T00:00:00"/>
    <d v="2017-10-21T00:00:00"/>
    <x v="3"/>
    <x v="9"/>
    <x v="2"/>
    <s v="Patrick Bzostek"/>
    <s v="Corporate"/>
    <s v="Salt Lake City"/>
    <x v="28"/>
    <n v="84106"/>
    <s v="West"/>
    <s v="OFF-PA-10000740"/>
    <x v="2"/>
    <s v="Paper"/>
    <n v="45.68"/>
    <n v="45.68"/>
    <n v="0"/>
    <n v="0"/>
  </r>
  <r>
    <x v="3747"/>
    <d v="2018-03-27T00:00:00"/>
    <d v="2018-03-31T00:00:00"/>
    <x v="0"/>
    <x v="5"/>
    <x v="2"/>
    <s v="Brendan Dodson"/>
    <s v="Home Office"/>
    <s v="Fresno"/>
    <x v="1"/>
    <n v="93727"/>
    <s v="West"/>
    <s v="OFF-PA-10000740"/>
    <x v="2"/>
    <s v="Paper"/>
    <n v="45.68"/>
    <n v="100"/>
    <n v="-54.32"/>
    <n v="-8.1479999999999997"/>
  </r>
  <r>
    <x v="2015"/>
    <d v="2018-06-19T00:00:00"/>
    <d v="2018-06-23T00:00:00"/>
    <x v="0"/>
    <x v="4"/>
    <x v="2"/>
    <s v="Zuschuss Carroll"/>
    <s v="Home Office"/>
    <s v="Houston"/>
    <x v="13"/>
    <n v="77095"/>
    <s v="Central"/>
    <s v="OFF-PA-10000740"/>
    <x v="2"/>
    <s v="Paper"/>
    <n v="146.17599999999999"/>
    <n v="146.17599999999999"/>
    <n v="0"/>
    <n v="0"/>
  </r>
  <r>
    <x v="3748"/>
    <d v="2016-03-28T00:00:00"/>
    <d v="2016-04-02T00:00:00"/>
    <x v="2"/>
    <x v="5"/>
    <x v="2"/>
    <s v="Alan Barnes"/>
    <s v="Home Office"/>
    <s v="Los Angeles"/>
    <x v="1"/>
    <n v="90036"/>
    <s v="West"/>
    <s v="OFF-PA-10000743"/>
    <x v="2"/>
    <s v="Paper"/>
    <n v="33.4"/>
    <n v="100"/>
    <n v="-66.599999999999994"/>
    <n v="-9.9899999999999984"/>
  </r>
  <r>
    <x v="943"/>
    <d v="2018-03-28T00:00:00"/>
    <d v="2018-03-31T00:00:00"/>
    <x v="0"/>
    <x v="5"/>
    <x v="0"/>
    <s v="Dave Hallsten"/>
    <s v="Home Office"/>
    <s v="Fairfield"/>
    <x v="1"/>
    <n v="94533"/>
    <s v="West"/>
    <s v="OFF-PA-10000743"/>
    <x v="2"/>
    <s v="Paper"/>
    <n v="20.04"/>
    <n v="18"/>
    <n v="2.0399999999999991"/>
    <n v="0.30599999999999988"/>
  </r>
  <r>
    <x v="113"/>
    <d v="2016-11-27T00:00:00"/>
    <d v="2016-11-29T00:00:00"/>
    <x v="2"/>
    <x v="1"/>
    <x v="3"/>
    <s v="Matt Abelman"/>
    <s v="Corporate"/>
    <s v="Everett"/>
    <x v="26"/>
    <n v="2149"/>
    <s v="East"/>
    <s v="OFF-PA-10000743"/>
    <x v="2"/>
    <s v="Paper"/>
    <n v="40.08"/>
    <n v="40.08"/>
    <n v="0"/>
    <n v="0"/>
  </r>
  <r>
    <x v="516"/>
    <d v="2018-07-20T00:00:00"/>
    <d v="2018-07-25T00:00:00"/>
    <x v="0"/>
    <x v="10"/>
    <x v="2"/>
    <s v="Anthony Rawles"/>
    <s v="Home Office"/>
    <s v="New York City"/>
    <x v="5"/>
    <n v="10009"/>
    <s v="East"/>
    <s v="OFF-PA-10000743"/>
    <x v="2"/>
    <s v="Paper"/>
    <n v="13.36"/>
    <n v="13.36"/>
    <n v="0"/>
    <n v="0"/>
  </r>
  <r>
    <x v="3749"/>
    <d v="2018-06-02T00:00:00"/>
    <d v="2018-06-08T00:00:00"/>
    <x v="0"/>
    <x v="4"/>
    <x v="2"/>
    <s v="John Dryer"/>
    <s v="Home Office"/>
    <s v="Houston"/>
    <x v="13"/>
    <n v="77070"/>
    <s v="Central"/>
    <s v="OFF-PA-10000743"/>
    <x v="2"/>
    <s v="Paper"/>
    <n v="10.688000000000001"/>
    <n v="18"/>
    <n v="-7.3119999999999994"/>
    <n v="-1.0967999999999998"/>
  </r>
  <r>
    <x v="3750"/>
    <d v="2016-04-13T00:00:00"/>
    <d v="2016-04-14T00:00:00"/>
    <x v="2"/>
    <x v="8"/>
    <x v="0"/>
    <s v="Heather Jas"/>
    <s v="Home Office"/>
    <s v="Mesa"/>
    <x v="18"/>
    <n v="85204"/>
    <s v="West"/>
    <s v="OFF-PA-10000788"/>
    <x v="2"/>
    <s v="Paper"/>
    <n v="31.103999999999999"/>
    <n v="100"/>
    <n v="-68.896000000000001"/>
    <n v="-10.3344"/>
  </r>
  <r>
    <x v="3751"/>
    <d v="2015-10-24T00:00:00"/>
    <d v="2015-10-29T00:00:00"/>
    <x v="1"/>
    <x v="9"/>
    <x v="2"/>
    <s v="Daniel Byrd"/>
    <s v="Home Office"/>
    <s v="Fort Lauderdale"/>
    <x v="8"/>
    <n v="33311"/>
    <s v="South"/>
    <s v="OFF-PA-10000788"/>
    <x v="2"/>
    <s v="Paper"/>
    <n v="10.368"/>
    <n v="10.368"/>
    <n v="0"/>
    <n v="0"/>
  </r>
  <r>
    <x v="2883"/>
    <d v="2017-07-01T00:00:00"/>
    <d v="2017-07-01T00:00:00"/>
    <x v="3"/>
    <x v="10"/>
    <x v="1"/>
    <s v="Jay Fein"/>
    <s v="Corporate"/>
    <s v="Columbia"/>
    <x v="34"/>
    <n v="29203"/>
    <s v="South"/>
    <s v="OFF-PA-10000788"/>
    <x v="2"/>
    <s v="Paper"/>
    <n v="12.96"/>
    <n v="12.96"/>
    <n v="0"/>
    <n v="0"/>
  </r>
  <r>
    <x v="1151"/>
    <d v="2015-09-09T00:00:00"/>
    <d v="2015-09-14T00:00:00"/>
    <x v="1"/>
    <x v="0"/>
    <x v="3"/>
    <s v="Logan Currie"/>
    <s v="Home Office"/>
    <s v="Philadelphia"/>
    <x v="12"/>
    <n v="19140"/>
    <s v="East"/>
    <s v="OFF-PA-10000788"/>
    <x v="2"/>
    <s v="Paper"/>
    <n v="15.552"/>
    <n v="18"/>
    <n v="-2.4480000000000004"/>
    <n v="-0.36720000000000003"/>
  </r>
  <r>
    <x v="870"/>
    <d v="2018-11-28T00:00:00"/>
    <d v="2018-12-02T00:00:00"/>
    <x v="0"/>
    <x v="1"/>
    <x v="2"/>
    <s v="Ross Baird"/>
    <s v="Home Office"/>
    <s v="Philadelphia"/>
    <x v="12"/>
    <n v="19120"/>
    <s v="East"/>
    <s v="OFF-PA-10000788"/>
    <x v="2"/>
    <s v="Paper"/>
    <n v="15.552"/>
    <n v="18"/>
    <n v="-2.4480000000000004"/>
    <n v="-0.36720000000000003"/>
  </r>
  <r>
    <x v="1425"/>
    <d v="2018-12-10T00:00:00"/>
    <d v="2018-12-12T00:00:00"/>
    <x v="0"/>
    <x v="3"/>
    <x v="0"/>
    <s v="Anthony Witt"/>
    <s v="Consumer"/>
    <s v="Philadelphia"/>
    <x v="12"/>
    <n v="19140"/>
    <s v="East"/>
    <s v="OFF-PA-10000788"/>
    <x v="2"/>
    <s v="Paper"/>
    <n v="10.368"/>
    <n v="10.368"/>
    <n v="0"/>
    <n v="0"/>
  </r>
  <r>
    <x v="3752"/>
    <d v="2018-11-02T00:00:00"/>
    <d v="2018-11-06T00:00:00"/>
    <x v="0"/>
    <x v="1"/>
    <x v="2"/>
    <s v="Ken Heidel"/>
    <s v="Home Office"/>
    <s v="Seattle"/>
    <x v="6"/>
    <n v="98105"/>
    <s v="West"/>
    <s v="OFF-PA-10000791"/>
    <x v="2"/>
    <s v="Paper"/>
    <n v="23.85"/>
    <n v="23.85"/>
    <n v="0"/>
    <n v="0"/>
  </r>
  <r>
    <x v="1252"/>
    <d v="2017-02-14T00:00:00"/>
    <d v="2017-02-15T00:00:00"/>
    <x v="3"/>
    <x v="11"/>
    <x v="0"/>
    <s v="Dave Kipp"/>
    <s v="Home Office"/>
    <s v="Clinton"/>
    <x v="14"/>
    <n v="20735"/>
    <s v="East"/>
    <s v="OFF-PA-10000791"/>
    <x v="1"/>
    <s v="Paper"/>
    <n v="4.7699999999999996"/>
    <n v="5"/>
    <n v="-0.23000000000000043"/>
    <n v="-3.4500000000000065E-2"/>
  </r>
  <r>
    <x v="3753"/>
    <d v="2018-04-01T00:00:00"/>
    <d v="2018-04-07T00:00:00"/>
    <x v="0"/>
    <x v="8"/>
    <x v="2"/>
    <s v="John Castell"/>
    <s v="Consumer"/>
    <s v="New York City"/>
    <x v="5"/>
    <n v="10011"/>
    <s v="East"/>
    <s v="OFF-PA-10000791"/>
    <x v="2"/>
    <s v="Paper"/>
    <n v="42.93"/>
    <n v="42.93"/>
    <n v="0"/>
    <n v="0"/>
  </r>
  <r>
    <x v="3754"/>
    <d v="2018-07-12T00:00:00"/>
    <d v="2018-07-18T00:00:00"/>
    <x v="0"/>
    <x v="10"/>
    <x v="2"/>
    <s v="Cari Schnelling"/>
    <s v="Home Office"/>
    <s v="Fairfield"/>
    <x v="22"/>
    <n v="45014"/>
    <s v="East"/>
    <s v="OFF-PA-10000791"/>
    <x v="2"/>
    <s v="Paper"/>
    <n v="3.8159999999999998"/>
    <n v="5"/>
    <n v="-1.1840000000000002"/>
    <n v="-0.17760000000000001"/>
  </r>
  <r>
    <x v="2136"/>
    <d v="2016-02-08T00:00:00"/>
    <d v="2016-02-11T00:00:00"/>
    <x v="2"/>
    <x v="11"/>
    <x v="0"/>
    <s v="Brosina Hoffman"/>
    <s v="Consumer"/>
    <s v="Garden City"/>
    <x v="44"/>
    <n v="67846"/>
    <s v="Central"/>
    <s v="OFF-PA-10000791"/>
    <x v="2"/>
    <s v="Paper"/>
    <n v="9.5399999999999991"/>
    <n v="9.5399999999999991"/>
    <n v="0"/>
    <n v="0"/>
  </r>
  <r>
    <x v="1496"/>
    <d v="2017-05-17T00:00:00"/>
    <d v="2017-05-20T00:00:00"/>
    <x v="3"/>
    <x v="2"/>
    <x v="0"/>
    <s v="Luke Weiss"/>
    <s v="Corporate"/>
    <s v="Chicago"/>
    <x v="0"/>
    <n v="60653"/>
    <s v="Central"/>
    <s v="OFF-PA-10000791"/>
    <x v="2"/>
    <s v="Paper"/>
    <n v="30.527999999999999"/>
    <n v="30.527999999999999"/>
    <n v="0"/>
    <n v="0"/>
  </r>
  <r>
    <x v="1966"/>
    <d v="2015-08-04T00:00:00"/>
    <d v="2015-08-09T00:00:00"/>
    <x v="1"/>
    <x v="7"/>
    <x v="3"/>
    <s v="Valerie Dominguez"/>
    <s v="Consumer"/>
    <s v="Pleasant Grove"/>
    <x v="28"/>
    <n v="84062"/>
    <s v="West"/>
    <s v="OFF-PA-10000806"/>
    <x v="2"/>
    <s v="Paper"/>
    <n v="447.84"/>
    <n v="447.84"/>
    <n v="0"/>
    <n v="0"/>
  </r>
  <r>
    <x v="3755"/>
    <d v="2017-06-17T00:00:00"/>
    <d v="2017-06-22T00:00:00"/>
    <x v="3"/>
    <x v="4"/>
    <x v="2"/>
    <s v="Ivan Gibson"/>
    <s v="Corporate"/>
    <s v="San Diego"/>
    <x v="1"/>
    <n v="92024"/>
    <s v="West"/>
    <s v="OFF-PA-10000806"/>
    <x v="2"/>
    <s v="Paper"/>
    <n v="111.96"/>
    <n v="111.96"/>
    <n v="0"/>
    <n v="0"/>
  </r>
  <r>
    <x v="1237"/>
    <d v="2015-11-01T00:00:00"/>
    <d v="2015-11-05T00:00:00"/>
    <x v="1"/>
    <x v="1"/>
    <x v="2"/>
    <s v="Daniel Lacy"/>
    <s v="Home Office"/>
    <s v="Long Beach"/>
    <x v="5"/>
    <n v="11561"/>
    <s v="East"/>
    <s v="OFF-PA-10000806"/>
    <x v="2"/>
    <s v="Paper"/>
    <n v="167.94"/>
    <n v="167.94"/>
    <n v="0"/>
    <n v="0"/>
  </r>
  <r>
    <x v="3756"/>
    <d v="2018-01-28T00:00:00"/>
    <d v="2018-02-01T00:00:00"/>
    <x v="0"/>
    <x v="6"/>
    <x v="2"/>
    <s v="Giulietta Baptist"/>
    <s v="Home Office"/>
    <s v="Wichita"/>
    <x v="44"/>
    <n v="67212"/>
    <s v="Central"/>
    <s v="OFF-PA-10000806"/>
    <x v="2"/>
    <s v="Paper"/>
    <n v="279.89999999999998"/>
    <n v="279.89999999999998"/>
    <n v="0"/>
    <n v="0"/>
  </r>
  <r>
    <x v="3757"/>
    <d v="2018-03-04T00:00:00"/>
    <d v="2018-03-09T00:00:00"/>
    <x v="0"/>
    <x v="5"/>
    <x v="2"/>
    <s v="Darren Powers"/>
    <s v="Home Office"/>
    <s v="Houston"/>
    <x v="13"/>
    <n v="77041"/>
    <s v="Central"/>
    <s v="OFF-PA-10000806"/>
    <x v="2"/>
    <s v="Paper"/>
    <n v="89.567999999999998"/>
    <n v="89.567999999999998"/>
    <n v="0"/>
    <n v="0"/>
  </r>
  <r>
    <x v="2863"/>
    <d v="2017-09-15T00:00:00"/>
    <d v="2017-09-20T00:00:00"/>
    <x v="3"/>
    <x v="0"/>
    <x v="2"/>
    <s v="Rob Beeghly"/>
    <s v="Home Office"/>
    <s v="Seattle"/>
    <x v="6"/>
    <n v="98105"/>
    <s v="West"/>
    <s v="OFF-PA-10000807"/>
    <x v="1"/>
    <s v="Paper"/>
    <n v="21.4"/>
    <n v="18"/>
    <n v="3.3999999999999986"/>
    <n v="0.50999999999999979"/>
  </r>
  <r>
    <x v="3758"/>
    <d v="2017-04-12T00:00:00"/>
    <d v="2017-04-17T00:00:00"/>
    <x v="3"/>
    <x v="8"/>
    <x v="2"/>
    <s v="Thomas Boland"/>
    <s v="Corporate"/>
    <s v="Wilson"/>
    <x v="9"/>
    <n v="27893"/>
    <s v="South"/>
    <s v="OFF-PA-10000807"/>
    <x v="2"/>
    <s v="Paper"/>
    <n v="10.272"/>
    <n v="10.272"/>
    <n v="0"/>
    <n v="0"/>
  </r>
  <r>
    <x v="354"/>
    <d v="2018-09-20T00:00:00"/>
    <d v="2018-09-26T00:00:00"/>
    <x v="0"/>
    <x v="0"/>
    <x v="2"/>
    <s v="Seth Vernon"/>
    <s v="Home Office"/>
    <s v="New York City"/>
    <x v="5"/>
    <n v="10035"/>
    <s v="East"/>
    <s v="OFF-PA-10000807"/>
    <x v="2"/>
    <s v="Paper"/>
    <n v="38.520000000000003"/>
    <n v="38.520000000000003"/>
    <n v="0"/>
    <n v="0"/>
  </r>
  <r>
    <x v="234"/>
    <d v="2017-04-12T00:00:00"/>
    <d v="2017-04-14T00:00:00"/>
    <x v="3"/>
    <x v="8"/>
    <x v="0"/>
    <s v="Jason Fortune-"/>
    <s v="Home Office"/>
    <s v="Los Angeles"/>
    <x v="1"/>
    <n v="90036"/>
    <s v="West"/>
    <s v="OFF-PA-10000809"/>
    <x v="1"/>
    <s v="Paper"/>
    <n v="19.440000000000001"/>
    <n v="18"/>
    <n v="1.4400000000000013"/>
    <n v="0.21600000000000019"/>
  </r>
  <r>
    <x v="104"/>
    <d v="2018-06-03T00:00:00"/>
    <d v="2018-06-10T00:00:00"/>
    <x v="0"/>
    <x v="4"/>
    <x v="2"/>
    <s v="Nick Radford"/>
    <s v="Home Office"/>
    <s v="Pembroke Pines"/>
    <x v="8"/>
    <n v="33024"/>
    <s v="South"/>
    <s v="OFF-PA-10000809"/>
    <x v="2"/>
    <s v="Paper"/>
    <n v="15.552"/>
    <n v="18"/>
    <n v="-2.4480000000000004"/>
    <n v="-0.36720000000000003"/>
  </r>
  <r>
    <x v="1777"/>
    <d v="2016-08-23T00:00:00"/>
    <d v="2016-08-23T00:00:00"/>
    <x v="2"/>
    <x v="7"/>
    <x v="1"/>
    <s v="Tamara Dahlen"/>
    <s v="Home Office"/>
    <s v="Bolingbrook"/>
    <x v="0"/>
    <n v="60440"/>
    <s v="Central"/>
    <s v="OFF-PA-10000809"/>
    <x v="2"/>
    <s v="Paper"/>
    <n v="10.368"/>
    <n v="10.368"/>
    <n v="0"/>
    <n v="0"/>
  </r>
  <r>
    <x v="727"/>
    <d v="2017-02-16T00:00:00"/>
    <d v="2017-02-20T00:00:00"/>
    <x v="3"/>
    <x v="11"/>
    <x v="2"/>
    <s v="Erin Ashbrook"/>
    <s v="Home Office"/>
    <s v="Chicago"/>
    <x v="0"/>
    <n v="60623"/>
    <s v="Central"/>
    <s v="OFF-PA-10000809"/>
    <x v="1"/>
    <s v="Paper"/>
    <n v="5.1840000000000002"/>
    <n v="5"/>
    <n v="0.18400000000000016"/>
    <n v="2.7600000000000024E-2"/>
  </r>
  <r>
    <x v="3759"/>
    <d v="2017-06-20T00:00:00"/>
    <d v="2017-06-26T00:00:00"/>
    <x v="3"/>
    <x v="4"/>
    <x v="2"/>
    <s v="Erin Ashbrook"/>
    <s v="Corporate"/>
    <s v="Carrollton"/>
    <x v="13"/>
    <n v="75007"/>
    <s v="Central"/>
    <s v="OFF-PA-10000809"/>
    <x v="2"/>
    <s v="Paper"/>
    <n v="10.368"/>
    <n v="10.368"/>
    <n v="0"/>
    <n v="0"/>
  </r>
  <r>
    <x v="3747"/>
    <d v="2018-03-27T00:00:00"/>
    <d v="2018-03-31T00:00:00"/>
    <x v="0"/>
    <x v="5"/>
    <x v="2"/>
    <s v="Brendan Dodson"/>
    <s v="Home Office"/>
    <s v="Fresno"/>
    <x v="1"/>
    <n v="93727"/>
    <s v="West"/>
    <s v="OFF-PA-10000859"/>
    <x v="2"/>
    <s v="Paper"/>
    <n v="11.94"/>
    <n v="100"/>
    <n v="-88.06"/>
    <n v="-13.209"/>
  </r>
  <r>
    <x v="3760"/>
    <d v="2018-09-09T00:00:00"/>
    <d v="2018-09-13T00:00:00"/>
    <x v="0"/>
    <x v="0"/>
    <x v="2"/>
    <s v="Arianne Irving"/>
    <s v="Home Office"/>
    <s v="Glendale"/>
    <x v="18"/>
    <n v="85301"/>
    <s v="West"/>
    <s v="OFF-PA-10000859"/>
    <x v="2"/>
    <s v="Paper"/>
    <n v="6.3680000000000003"/>
    <n v="100"/>
    <n v="-93.632000000000005"/>
    <n v="-14.0448"/>
  </r>
  <r>
    <x v="1587"/>
    <d v="2015-03-17T00:00:00"/>
    <d v="2015-03-21T00:00:00"/>
    <x v="1"/>
    <x v="5"/>
    <x v="2"/>
    <s v="Christine Phan"/>
    <s v="Home Office"/>
    <s v="New York City"/>
    <x v="5"/>
    <n v="10024"/>
    <s v="East"/>
    <s v="OFF-PA-10000919"/>
    <x v="2"/>
    <s v="Paper"/>
    <n v="155.04"/>
    <n v="155.04"/>
    <n v="0"/>
    <n v="0"/>
  </r>
  <r>
    <x v="664"/>
    <d v="2015-01-06T00:00:00"/>
    <d v="2015-01-10T00:00:00"/>
    <x v="1"/>
    <x v="6"/>
    <x v="2"/>
    <s v="Maria Etezadi"/>
    <s v="Home Office"/>
    <s v="Henderson"/>
    <x v="21"/>
    <n v="42420"/>
    <s v="South"/>
    <s v="OFF-PA-10000955"/>
    <x v="2"/>
    <s v="Paper"/>
    <n v="6.54"/>
    <n v="5"/>
    <n v="1.54"/>
    <n v="0.23099999999999998"/>
  </r>
  <r>
    <x v="2600"/>
    <d v="2017-11-20T00:00:00"/>
    <d v="2017-11-22T00:00:00"/>
    <x v="3"/>
    <x v="1"/>
    <x v="0"/>
    <s v="Allen Goldenen"/>
    <s v="Home Office"/>
    <s v="Cincinnati"/>
    <x v="22"/>
    <n v="45231"/>
    <s v="East"/>
    <s v="OFF-PA-10000955"/>
    <x v="2"/>
    <s v="Paper"/>
    <n v="15.696"/>
    <n v="18"/>
    <n v="-2.3040000000000003"/>
    <n v="-0.34560000000000002"/>
  </r>
  <r>
    <x v="815"/>
    <d v="2015-11-25T00:00:00"/>
    <d v="2015-11-30T00:00:00"/>
    <x v="1"/>
    <x v="1"/>
    <x v="2"/>
    <s v="Matt Collister"/>
    <s v="Home Office"/>
    <s v="Arlington"/>
    <x v="13"/>
    <n v="76017"/>
    <s v="Central"/>
    <s v="OFF-PA-10000955"/>
    <x v="2"/>
    <s v="Paper"/>
    <n v="15.696"/>
    <n v="18"/>
    <n v="-2.3040000000000003"/>
    <n v="-0.34560000000000002"/>
  </r>
  <r>
    <x v="3761"/>
    <d v="2017-12-04T00:00:00"/>
    <d v="2017-12-09T00:00:00"/>
    <x v="3"/>
    <x v="3"/>
    <x v="2"/>
    <s v="Kean Takahito"/>
    <s v="Corporate"/>
    <s v="San Francisco"/>
    <x v="1"/>
    <n v="94109"/>
    <s v="West"/>
    <s v="OFF-PA-10000994"/>
    <x v="2"/>
    <s v="Paper"/>
    <n v="104.85"/>
    <n v="104.85"/>
    <n v="0"/>
    <n v="0"/>
  </r>
  <r>
    <x v="2840"/>
    <d v="2018-04-09T00:00:00"/>
    <d v="2018-04-11T00:00:00"/>
    <x v="0"/>
    <x v="8"/>
    <x v="0"/>
    <s v="Sue Ann Reed"/>
    <s v="Home Office"/>
    <s v="Jacksonville"/>
    <x v="8"/>
    <n v="32216"/>
    <s v="South"/>
    <s v="OFF-PA-10000994"/>
    <x v="2"/>
    <s v="Paper"/>
    <n v="251.64"/>
    <n v="251.64"/>
    <n v="0"/>
    <n v="0"/>
  </r>
  <r>
    <x v="3475"/>
    <d v="2018-12-25T00:00:00"/>
    <d v="2018-12-29T00:00:00"/>
    <x v="0"/>
    <x v="3"/>
    <x v="3"/>
    <s v="Mick Hernandez"/>
    <s v="Home Office"/>
    <s v="Huntsville"/>
    <x v="36"/>
    <n v="35810"/>
    <s v="South"/>
    <s v="OFF-PA-10000994"/>
    <x v="2"/>
    <s v="Paper"/>
    <n v="629.1"/>
    <n v="100"/>
    <n v="529.1"/>
    <n v="79.364999999999995"/>
  </r>
  <r>
    <x v="2973"/>
    <d v="2016-11-23T00:00:00"/>
    <d v="2016-11-27T00:00:00"/>
    <x v="2"/>
    <x v="1"/>
    <x v="2"/>
    <s v="Victoria Brennan"/>
    <s v="Home Office"/>
    <s v="San Antonio"/>
    <x v="13"/>
    <n v="78207"/>
    <s v="Central"/>
    <s v="OFF-PA-10000994"/>
    <x v="2"/>
    <s v="Paper"/>
    <n v="335.52"/>
    <n v="335.52"/>
    <n v="0"/>
    <n v="0"/>
  </r>
  <r>
    <x v="429"/>
    <d v="2017-05-27T00:00:00"/>
    <d v="2017-05-29T00:00:00"/>
    <x v="3"/>
    <x v="2"/>
    <x v="3"/>
    <s v="Laura Armstrong"/>
    <s v="Corporate"/>
    <s v="Detroit"/>
    <x v="10"/>
    <n v="48205"/>
    <s v="Central"/>
    <s v="OFF-PA-10000994"/>
    <x v="2"/>
    <s v="Paper"/>
    <n v="314.55"/>
    <n v="314.55"/>
    <n v="0"/>
    <n v="0"/>
  </r>
  <r>
    <x v="934"/>
    <d v="2017-05-30T00:00:00"/>
    <d v="2017-06-04T00:00:00"/>
    <x v="3"/>
    <x v="2"/>
    <x v="2"/>
    <s v="Eugene Moren"/>
    <s v="Home Office"/>
    <s v="Superior"/>
    <x v="16"/>
    <n v="54880"/>
    <s v="Central"/>
    <s v="OFF-PA-10000994"/>
    <x v="2"/>
    <s v="Paper"/>
    <n v="629.1"/>
    <n v="629.1"/>
    <n v="0"/>
    <n v="0"/>
  </r>
  <r>
    <x v="3762"/>
    <d v="2018-10-01T00:00:00"/>
    <d v="2018-10-07T00:00:00"/>
    <x v="0"/>
    <x v="9"/>
    <x v="2"/>
    <s v="Dave Kipp"/>
    <s v="Consumer"/>
    <s v="Fremont"/>
    <x v="42"/>
    <n v="68025"/>
    <s v="Central"/>
    <s v="OFF-PA-10000994"/>
    <x v="2"/>
    <s v="Paper"/>
    <n v="104.85"/>
    <n v="104.85"/>
    <n v="0"/>
    <n v="0"/>
  </r>
  <r>
    <x v="3763"/>
    <d v="2018-12-29T00:00:00"/>
    <d v="2019-01-04T00:00:00"/>
    <x v="0"/>
    <x v="3"/>
    <x v="2"/>
    <s v="Ken Brennan"/>
    <s v="Corporate"/>
    <s v="Grand Rapids"/>
    <x v="10"/>
    <n v="49505"/>
    <s v="Central"/>
    <s v="OFF-PA-10000994"/>
    <x v="2"/>
    <s v="Paper"/>
    <n v="209.7"/>
    <n v="192.7"/>
    <n v="17"/>
    <n v="2.5499999999999998"/>
  </r>
  <r>
    <x v="3764"/>
    <d v="2017-05-05T00:00:00"/>
    <d v="2017-05-09T00:00:00"/>
    <x v="3"/>
    <x v="2"/>
    <x v="2"/>
    <s v="Rick Bensley"/>
    <s v="Corporate"/>
    <s v="Tallahassee"/>
    <x v="8"/>
    <n v="32303"/>
    <s v="South"/>
    <s v="OFF-PA-10001001"/>
    <x v="2"/>
    <s v="Paper"/>
    <n v="93.248000000000005"/>
    <n v="93.248000000000005"/>
    <n v="0"/>
    <n v="0"/>
  </r>
  <r>
    <x v="3553"/>
    <d v="2017-06-23T00:00:00"/>
    <d v="2017-06-25T00:00:00"/>
    <x v="3"/>
    <x v="4"/>
    <x v="3"/>
    <s v="Ruben Dartt"/>
    <s v="Home Office"/>
    <s v="San Francisco"/>
    <x v="1"/>
    <n v="94109"/>
    <s v="West"/>
    <s v="OFF-PA-10001019"/>
    <x v="1"/>
    <s v="Paper"/>
    <n v="19.98"/>
    <n v="18"/>
    <n v="1.9800000000000004"/>
    <n v="0.29700000000000004"/>
  </r>
  <r>
    <x v="3659"/>
    <d v="2015-11-03T00:00:00"/>
    <d v="2015-11-08T00:00:00"/>
    <x v="1"/>
    <x v="1"/>
    <x v="2"/>
    <s v="Annie Thurman"/>
    <s v="Home Office"/>
    <s v="Nashville"/>
    <x v="24"/>
    <n v="37211"/>
    <s v="South"/>
    <s v="OFF-PA-10001019"/>
    <x v="2"/>
    <s v="Paper"/>
    <n v="143.85599999999999"/>
    <n v="143.85599999999999"/>
    <n v="0"/>
    <n v="0"/>
  </r>
  <r>
    <x v="3765"/>
    <d v="2016-04-06T00:00:00"/>
    <d v="2016-04-10T00:00:00"/>
    <x v="2"/>
    <x v="8"/>
    <x v="2"/>
    <s v="Mark Hamilton"/>
    <s v="Corporate"/>
    <s v="Jacksonville"/>
    <x v="9"/>
    <n v="28540"/>
    <s v="South"/>
    <s v="OFF-PA-10001019"/>
    <x v="2"/>
    <s v="Paper"/>
    <n v="47.951999999999998"/>
    <n v="47.951999999999998"/>
    <n v="0"/>
    <n v="0"/>
  </r>
  <r>
    <x v="2279"/>
    <d v="2018-10-20T00:00:00"/>
    <d v="2018-10-27T00:00:00"/>
    <x v="0"/>
    <x v="9"/>
    <x v="2"/>
    <s v="Ivan Gibson"/>
    <s v="Home Office"/>
    <s v="Little Rock"/>
    <x v="11"/>
    <n v="72209"/>
    <s v="South"/>
    <s v="OFF-PA-10001019"/>
    <x v="2"/>
    <s v="Paper"/>
    <n v="39.96"/>
    <n v="100"/>
    <n v="-60.04"/>
    <n v="-9.0060000000000002"/>
  </r>
  <r>
    <x v="3766"/>
    <d v="2015-08-03T00:00:00"/>
    <d v="2015-08-08T00:00:00"/>
    <x v="1"/>
    <x v="7"/>
    <x v="2"/>
    <s v="Berenike Kampe"/>
    <s v="Home Office"/>
    <s v="New York City"/>
    <x v="5"/>
    <n v="10035"/>
    <s v="East"/>
    <s v="OFF-PA-10001019"/>
    <x v="2"/>
    <s v="Paper"/>
    <n v="39.96"/>
    <n v="39.96"/>
    <n v="0"/>
    <n v="0"/>
  </r>
  <r>
    <x v="113"/>
    <d v="2016-11-27T00:00:00"/>
    <d v="2016-11-29T00:00:00"/>
    <x v="2"/>
    <x v="1"/>
    <x v="3"/>
    <s v="Matt Abelman"/>
    <s v="Home Office"/>
    <s v="Everett"/>
    <x v="26"/>
    <n v="2149"/>
    <s v="East"/>
    <s v="OFF-PA-10001019"/>
    <x v="2"/>
    <s v="Paper"/>
    <n v="59.94"/>
    <n v="59.94"/>
    <n v="0"/>
    <n v="0"/>
  </r>
  <r>
    <x v="1439"/>
    <d v="2016-06-25T00:00:00"/>
    <d v="2016-06-28T00:00:00"/>
    <x v="2"/>
    <x v="4"/>
    <x v="0"/>
    <s v="Mark Van Huff"/>
    <s v="Corporate"/>
    <s v="Houston"/>
    <x v="13"/>
    <n v="77041"/>
    <s v="Central"/>
    <s v="OFF-PA-10001019"/>
    <x v="2"/>
    <s v="Paper"/>
    <n v="47.951999999999998"/>
    <n v="47.951999999999998"/>
    <n v="0"/>
    <n v="0"/>
  </r>
  <r>
    <x v="3767"/>
    <d v="2018-12-09T00:00:00"/>
    <d v="2018-12-16T00:00:00"/>
    <x v="0"/>
    <x v="3"/>
    <x v="2"/>
    <s v="Lena Hernandez"/>
    <s v="Home Office"/>
    <s v="Park Ridge"/>
    <x v="0"/>
    <n v="60068"/>
    <s v="Central"/>
    <s v="OFF-PA-10001019"/>
    <x v="2"/>
    <s v="Paper"/>
    <n v="143.85599999999999"/>
    <n v="143.85599999999999"/>
    <n v="0"/>
    <n v="0"/>
  </r>
  <r>
    <x v="3768"/>
    <d v="2015-11-26T00:00:00"/>
    <d v="2015-12-01T00:00:00"/>
    <x v="1"/>
    <x v="1"/>
    <x v="2"/>
    <s v="Lindsay Shagiari"/>
    <s v="Home Office"/>
    <s v="San Francisco"/>
    <x v="1"/>
    <n v="94109"/>
    <s v="West"/>
    <s v="OFF-PA-10001033"/>
    <x v="2"/>
    <s v="Paper"/>
    <n v="81.98"/>
    <n v="81.98"/>
    <n v="0"/>
    <n v="0"/>
  </r>
  <r>
    <x v="2349"/>
    <d v="2018-03-06T00:00:00"/>
    <d v="2018-03-10T00:00:00"/>
    <x v="0"/>
    <x v="5"/>
    <x v="2"/>
    <s v="Frank Carlisle"/>
    <s v="Home Office"/>
    <s v="San Francisco"/>
    <x v="1"/>
    <n v="94109"/>
    <s v="West"/>
    <s v="OFF-PA-10001033"/>
    <x v="2"/>
    <s v="Paper"/>
    <n v="286.93"/>
    <n v="286.93"/>
    <n v="0"/>
    <n v="0"/>
  </r>
  <r>
    <x v="147"/>
    <d v="2017-07-19T00:00:00"/>
    <d v="2017-07-25T00:00:00"/>
    <x v="3"/>
    <x v="10"/>
    <x v="2"/>
    <s v="Joy Smith"/>
    <s v="Corporate"/>
    <s v="Hattiesburg"/>
    <x v="29"/>
    <n v="39401"/>
    <s v="South"/>
    <s v="OFF-PA-10001033"/>
    <x v="2"/>
    <s v="Paper"/>
    <n v="245.94"/>
    <n v="245.94"/>
    <n v="0"/>
    <n v="0"/>
  </r>
  <r>
    <x v="3769"/>
    <d v="2018-09-15T00:00:00"/>
    <d v="2018-09-20T00:00:00"/>
    <x v="0"/>
    <x v="0"/>
    <x v="2"/>
    <s v="Alan Barnes"/>
    <s v="Home Office"/>
    <s v="Lebanon"/>
    <x v="24"/>
    <n v="37087"/>
    <s v="South"/>
    <s v="OFF-PA-10001033"/>
    <x v="2"/>
    <s v="Paper"/>
    <n v="163.96"/>
    <n v="163.96"/>
    <n v="0"/>
    <n v="0"/>
  </r>
  <r>
    <x v="3111"/>
    <d v="2015-12-05T00:00:00"/>
    <d v="2015-12-09T00:00:00"/>
    <x v="1"/>
    <x v="3"/>
    <x v="2"/>
    <s v="Erin Ashbrook"/>
    <s v="Home Office"/>
    <s v="Columbus"/>
    <x v="22"/>
    <n v="43229"/>
    <s v="East"/>
    <s v="OFF-PA-10001033"/>
    <x v="2"/>
    <s v="Paper"/>
    <n v="98.376000000000005"/>
    <n v="98.376000000000005"/>
    <n v="0"/>
    <n v="0"/>
  </r>
  <r>
    <x v="3770"/>
    <d v="2017-01-15T00:00:00"/>
    <d v="2017-01-17T00:00:00"/>
    <x v="3"/>
    <x v="6"/>
    <x v="0"/>
    <s v="Bill Eplett"/>
    <s v="Corporate"/>
    <s v="New York City"/>
    <x v="5"/>
    <n v="10009"/>
    <s v="East"/>
    <s v="OFF-PA-10001033"/>
    <x v="2"/>
    <s v="Paper"/>
    <n v="81.98"/>
    <n v="81.98"/>
    <n v="0"/>
    <n v="0"/>
  </r>
  <r>
    <x v="3217"/>
    <d v="2018-04-09T00:00:00"/>
    <d v="2018-04-14T00:00:00"/>
    <x v="0"/>
    <x v="8"/>
    <x v="2"/>
    <s v="Noah Childs"/>
    <s v="Corporate"/>
    <s v="York"/>
    <x v="12"/>
    <n v="17403"/>
    <s v="East"/>
    <s v="OFF-PA-10001033"/>
    <x v="2"/>
    <s v="Paper"/>
    <n v="65.584000000000003"/>
    <n v="65.584000000000003"/>
    <n v="0"/>
    <n v="0"/>
  </r>
  <r>
    <x v="3771"/>
    <d v="2018-10-06T00:00:00"/>
    <d v="2018-10-11T00:00:00"/>
    <x v="0"/>
    <x v="9"/>
    <x v="2"/>
    <s v="Muhammed MacIntyre"/>
    <s v="Corporate"/>
    <s v="New York City"/>
    <x v="5"/>
    <n v="10009"/>
    <s v="East"/>
    <s v="OFF-PA-10001033"/>
    <x v="2"/>
    <s v="Paper"/>
    <n v="40.99"/>
    <n v="40.99"/>
    <n v="0"/>
    <n v="0"/>
  </r>
  <r>
    <x v="3772"/>
    <d v="2018-11-01T00:00:00"/>
    <d v="2018-11-04T00:00:00"/>
    <x v="0"/>
    <x v="1"/>
    <x v="3"/>
    <s v="Sandra Flanagan"/>
    <s v="Consumer"/>
    <s v="Everett"/>
    <x v="26"/>
    <n v="2149"/>
    <s v="East"/>
    <s v="OFF-PA-10001033"/>
    <x v="2"/>
    <s v="Paper"/>
    <n v="40.99"/>
    <n v="40.99"/>
    <n v="0"/>
    <n v="0"/>
  </r>
  <r>
    <x v="2405"/>
    <d v="2015-11-11T00:00:00"/>
    <d v="2015-11-15T00:00:00"/>
    <x v="1"/>
    <x v="1"/>
    <x v="2"/>
    <s v="Karen Daniels"/>
    <s v="Home Office"/>
    <s v="Houston"/>
    <x v="13"/>
    <n v="77095"/>
    <s v="Central"/>
    <s v="OFF-PA-10001033"/>
    <x v="2"/>
    <s v="Paper"/>
    <n v="262.33600000000001"/>
    <n v="262.33600000000001"/>
    <n v="0"/>
    <n v="0"/>
  </r>
  <r>
    <x v="1442"/>
    <d v="2018-02-03T00:00:00"/>
    <d v="2018-02-07T00:00:00"/>
    <x v="0"/>
    <x v="11"/>
    <x v="3"/>
    <s v="Ross DeVincentis"/>
    <s v="Home Office"/>
    <s v="Chicago"/>
    <x v="0"/>
    <n v="60610"/>
    <s v="Central"/>
    <s v="OFF-PA-10001033"/>
    <x v="2"/>
    <s v="Paper"/>
    <n v="65.584000000000003"/>
    <n v="65.584000000000003"/>
    <n v="0"/>
    <n v="0"/>
  </r>
  <r>
    <x v="1249"/>
    <d v="2015-08-23T00:00:00"/>
    <d v="2015-08-27T00:00:00"/>
    <x v="1"/>
    <x v="7"/>
    <x v="2"/>
    <s v="Arthur Prichep"/>
    <s v="Home Office"/>
    <s v="Denver"/>
    <x v="7"/>
    <n v="80219"/>
    <s v="West"/>
    <s v="OFF-PA-10001125"/>
    <x v="2"/>
    <s v="Paper"/>
    <n v="223.05600000000001"/>
    <n v="223.05600000000001"/>
    <n v="0"/>
    <n v="0"/>
  </r>
  <r>
    <x v="1392"/>
    <d v="2016-11-08T00:00:00"/>
    <d v="2016-11-14T00:00:00"/>
    <x v="2"/>
    <x v="1"/>
    <x v="2"/>
    <s v="Sanjit Chand"/>
    <s v="Home Office"/>
    <s v="West Jordan"/>
    <x v="28"/>
    <n v="84084"/>
    <s v="West"/>
    <s v="OFF-PA-10001125"/>
    <x v="2"/>
    <s v="Paper"/>
    <n v="92.94"/>
    <n v="92.94"/>
    <n v="0"/>
    <n v="0"/>
  </r>
  <r>
    <x v="1741"/>
    <d v="2017-12-10T00:00:00"/>
    <d v="2017-12-17T00:00:00"/>
    <x v="3"/>
    <x v="3"/>
    <x v="2"/>
    <s v="Arthur Prichep"/>
    <s v="Corporate"/>
    <s v="Seattle"/>
    <x v="6"/>
    <n v="98105"/>
    <s v="West"/>
    <s v="OFF-PA-10001125"/>
    <x v="2"/>
    <s v="Paper"/>
    <n v="123.92"/>
    <n v="123.92"/>
    <n v="0"/>
    <n v="0"/>
  </r>
  <r>
    <x v="3773"/>
    <d v="2016-03-26T00:00:00"/>
    <d v="2016-03-31T00:00:00"/>
    <x v="2"/>
    <x v="5"/>
    <x v="2"/>
    <s v="Benjamin Venier"/>
    <s v="Home Office"/>
    <s v="Miami"/>
    <x v="8"/>
    <n v="33142"/>
    <s v="South"/>
    <s v="OFF-PA-10001125"/>
    <x v="2"/>
    <s v="Paper"/>
    <n v="74.352000000000004"/>
    <n v="74.352000000000004"/>
    <n v="0"/>
    <n v="0"/>
  </r>
  <r>
    <x v="3774"/>
    <d v="2016-09-27T00:00:00"/>
    <d v="2016-10-02T00:00:00"/>
    <x v="2"/>
    <x v="0"/>
    <x v="2"/>
    <s v="Jamie Kunitz"/>
    <s v="Home Office"/>
    <s v="Arlington"/>
    <x v="17"/>
    <n v="22204"/>
    <s v="South"/>
    <s v="OFF-PA-10001125"/>
    <x v="2"/>
    <s v="Paper"/>
    <n v="154.9"/>
    <n v="154.9"/>
    <n v="0"/>
    <n v="0"/>
  </r>
  <r>
    <x v="1910"/>
    <d v="2018-09-14T00:00:00"/>
    <d v="2018-09-17T00:00:00"/>
    <x v="0"/>
    <x v="0"/>
    <x v="0"/>
    <s v="Dorothy Badders"/>
    <s v="Home Office"/>
    <s v="Raleigh"/>
    <x v="9"/>
    <n v="27604"/>
    <s v="South"/>
    <s v="OFF-PA-10001125"/>
    <x v="2"/>
    <s v="Paper"/>
    <n v="74.352000000000004"/>
    <n v="74.352000000000004"/>
    <n v="0"/>
    <n v="0"/>
  </r>
  <r>
    <x v="3775"/>
    <d v="2018-02-24T00:00:00"/>
    <d v="2018-02-28T00:00:00"/>
    <x v="0"/>
    <x v="11"/>
    <x v="2"/>
    <s v="Erin Smith"/>
    <s v="Home Office"/>
    <s v="Philadelphia"/>
    <x v="12"/>
    <n v="19134"/>
    <s v="East"/>
    <s v="OFF-PA-10001125"/>
    <x v="2"/>
    <s v="Paper"/>
    <n v="123.92"/>
    <n v="123.92"/>
    <n v="0"/>
    <n v="0"/>
  </r>
  <r>
    <x v="3776"/>
    <d v="2018-03-20T00:00:00"/>
    <d v="2018-03-24T00:00:00"/>
    <x v="0"/>
    <x v="5"/>
    <x v="2"/>
    <s v="Roger Demir"/>
    <s v="Home Office"/>
    <s v="Middletown"/>
    <x v="25"/>
    <n v="6457"/>
    <s v="East"/>
    <s v="OFF-PA-10001125"/>
    <x v="2"/>
    <s v="Paper"/>
    <n v="61.96"/>
    <n v="61.96"/>
    <n v="0"/>
    <n v="0"/>
  </r>
  <r>
    <x v="1186"/>
    <d v="2016-05-31T00:00:00"/>
    <d v="2016-06-05T00:00:00"/>
    <x v="2"/>
    <x v="2"/>
    <x v="3"/>
    <s v="Janet Molinari"/>
    <s v="Home Office"/>
    <s v="Chicago"/>
    <x v="0"/>
    <n v="60653"/>
    <s v="Central"/>
    <s v="OFF-PA-10001125"/>
    <x v="2"/>
    <s v="Paper"/>
    <n v="173.488"/>
    <n v="156.488"/>
    <n v="17"/>
    <n v="2.5499999999999998"/>
  </r>
  <r>
    <x v="620"/>
    <d v="2015-08-05T00:00:00"/>
    <d v="2015-08-09T00:00:00"/>
    <x v="1"/>
    <x v="7"/>
    <x v="2"/>
    <s v="Chad Sievert"/>
    <s v="Consumer"/>
    <s v="Los Angeles"/>
    <x v="1"/>
    <n v="90004"/>
    <s v="West"/>
    <s v="OFF-PA-10001144"/>
    <x v="2"/>
    <s v="Paper"/>
    <n v="110.96"/>
    <n v="110.96"/>
    <n v="0"/>
    <n v="0"/>
  </r>
  <r>
    <x v="3747"/>
    <d v="2018-03-27T00:00:00"/>
    <d v="2018-03-31T00:00:00"/>
    <x v="0"/>
    <x v="5"/>
    <x v="2"/>
    <s v="Brendan Dodson"/>
    <s v="Home Office"/>
    <s v="Fresno"/>
    <x v="1"/>
    <n v="93727"/>
    <s v="West"/>
    <s v="OFF-PA-10001144"/>
    <x v="2"/>
    <s v="Paper"/>
    <n v="110.96"/>
    <n v="100"/>
    <n v="10.959999999999994"/>
    <n v="1.643999999999999"/>
  </r>
  <r>
    <x v="3777"/>
    <d v="2015-06-30T00:00:00"/>
    <d v="2015-06-30T00:00:00"/>
    <x v="1"/>
    <x v="4"/>
    <x v="1"/>
    <s v="Brian DeCherney"/>
    <s v="Consumer"/>
    <s v="Wilmington"/>
    <x v="9"/>
    <n v="28403"/>
    <s v="South"/>
    <s v="OFF-PA-10001144"/>
    <x v="2"/>
    <s v="Paper"/>
    <n v="310.68799999999999"/>
    <n v="310.68799999999999"/>
    <n v="0"/>
    <n v="0"/>
  </r>
  <r>
    <x v="604"/>
    <d v="2015-09-09T00:00:00"/>
    <d v="2015-09-12T00:00:00"/>
    <x v="1"/>
    <x v="0"/>
    <x v="3"/>
    <s v="Rick Reed"/>
    <s v="Home Office"/>
    <s v="Lowell"/>
    <x v="26"/>
    <n v="1852"/>
    <s v="East"/>
    <s v="OFF-PA-10001144"/>
    <x v="2"/>
    <s v="Paper"/>
    <n v="166.44"/>
    <n v="166.44"/>
    <n v="0"/>
    <n v="0"/>
  </r>
  <r>
    <x v="3778"/>
    <d v="2018-12-21T00:00:00"/>
    <d v="2018-12-28T00:00:00"/>
    <x v="0"/>
    <x v="3"/>
    <x v="2"/>
    <s v="Dean Braden"/>
    <s v="Home Office"/>
    <s v="Paterson"/>
    <x v="15"/>
    <n v="7501"/>
    <s v="East"/>
    <s v="OFF-PA-10001144"/>
    <x v="2"/>
    <s v="Paper"/>
    <n v="166.44"/>
    <n v="166.44"/>
    <n v="0"/>
    <n v="0"/>
  </r>
  <r>
    <x v="3779"/>
    <d v="2015-11-26T00:00:00"/>
    <d v="2015-12-02T00:00:00"/>
    <x v="1"/>
    <x v="1"/>
    <x v="2"/>
    <s v="Natalie Webber"/>
    <s v="Home Office"/>
    <s v="Tigard"/>
    <x v="23"/>
    <n v="97224"/>
    <s v="West"/>
    <s v="OFF-PA-10001166"/>
    <x v="2"/>
    <s v="Paper"/>
    <n v="15.552"/>
    <n v="18"/>
    <n v="-2.4480000000000004"/>
    <n v="-0.36720000000000003"/>
  </r>
  <r>
    <x v="143"/>
    <d v="2016-12-11T00:00:00"/>
    <d v="2016-12-16T00:00:00"/>
    <x v="2"/>
    <x v="3"/>
    <x v="2"/>
    <s v="Irene Maddox"/>
    <s v="Home Office"/>
    <s v="Colorado Springs"/>
    <x v="7"/>
    <n v="80906"/>
    <s v="West"/>
    <s v="OFF-PA-10001166"/>
    <x v="2"/>
    <s v="Paper"/>
    <n v="85.055999999999997"/>
    <n v="85.055999999999997"/>
    <n v="0"/>
    <n v="0"/>
  </r>
  <r>
    <x v="2415"/>
    <d v="2018-05-03T00:00:00"/>
    <d v="2018-05-07T00:00:00"/>
    <x v="0"/>
    <x v="2"/>
    <x v="2"/>
    <s v="Mike Kennedy"/>
    <s v="Consumer"/>
    <s v="San Francisco"/>
    <x v="1"/>
    <n v="94122"/>
    <s v="West"/>
    <s v="OFF-PA-10001166"/>
    <x v="2"/>
    <s v="Paper"/>
    <n v="25.92"/>
    <n v="25.92"/>
    <n v="0"/>
    <n v="0"/>
  </r>
  <r>
    <x v="3688"/>
    <d v="2015-10-27T00:00:00"/>
    <d v="2015-11-01T00:00:00"/>
    <x v="1"/>
    <x v="9"/>
    <x v="2"/>
    <s v="Ross DeVincentis"/>
    <s v="Home Office"/>
    <s v="Fayetteville"/>
    <x v="9"/>
    <n v="28314"/>
    <s v="South"/>
    <s v="OFF-PA-10001166"/>
    <x v="2"/>
    <s v="Paper"/>
    <n v="10.368"/>
    <n v="10.368"/>
    <n v="0"/>
    <n v="0"/>
  </r>
  <r>
    <x v="1210"/>
    <d v="2016-04-20T00:00:00"/>
    <d v="2016-04-25T00:00:00"/>
    <x v="2"/>
    <x v="8"/>
    <x v="2"/>
    <s v="Theresa Swint"/>
    <s v="Home Office"/>
    <s v="Columbus"/>
    <x v="19"/>
    <n v="31907"/>
    <s v="South"/>
    <s v="OFF-PA-10001166"/>
    <x v="2"/>
    <s v="Paper"/>
    <n v="12.96"/>
    <n v="12.96"/>
    <n v="0"/>
    <n v="0"/>
  </r>
  <r>
    <x v="3780"/>
    <d v="2018-05-27T00:00:00"/>
    <d v="2018-05-29T00:00:00"/>
    <x v="0"/>
    <x v="2"/>
    <x v="3"/>
    <s v="Eric Hoffmann"/>
    <s v="Consumer"/>
    <s v="Memphis"/>
    <x v="24"/>
    <n v="38109"/>
    <s v="South"/>
    <s v="OFF-PA-10001166"/>
    <x v="2"/>
    <s v="Paper"/>
    <n v="25.92"/>
    <n v="25.92"/>
    <n v="0"/>
    <n v="0"/>
  </r>
  <r>
    <x v="3781"/>
    <d v="2017-01-11T00:00:00"/>
    <d v="2017-01-13T00:00:00"/>
    <x v="3"/>
    <x v="6"/>
    <x v="3"/>
    <s v="Deanra Eno"/>
    <s v="Home Office"/>
    <s v="Springfield"/>
    <x v="22"/>
    <n v="45503"/>
    <s v="East"/>
    <s v="OFF-PA-10001166"/>
    <x v="2"/>
    <s v="Paper"/>
    <n v="15.552"/>
    <n v="18"/>
    <n v="-2.4480000000000004"/>
    <n v="-0.36720000000000003"/>
  </r>
  <r>
    <x v="44"/>
    <d v="2015-06-20T00:00:00"/>
    <d v="2015-06-24T00:00:00"/>
    <x v="1"/>
    <x v="4"/>
    <x v="2"/>
    <s v="Sam Craven"/>
    <s v="Home Office"/>
    <s v="Plano"/>
    <x v="13"/>
    <n v="75023"/>
    <s v="Central"/>
    <s v="OFF-PA-10001166"/>
    <x v="2"/>
    <s v="Paper"/>
    <n v="15.552"/>
    <n v="18"/>
    <n v="-2.4480000000000004"/>
    <n v="-0.36720000000000003"/>
  </r>
  <r>
    <x v="1614"/>
    <d v="2016-10-24T00:00:00"/>
    <d v="2016-10-30T00:00:00"/>
    <x v="2"/>
    <x v="9"/>
    <x v="2"/>
    <s v="Andrew Gjertsen"/>
    <s v="Home Office"/>
    <s v="Houston"/>
    <x v="13"/>
    <n v="77041"/>
    <s v="Central"/>
    <s v="OFF-PA-10001166"/>
    <x v="2"/>
    <s v="Paper"/>
    <n v="10.368"/>
    <n v="10.368"/>
    <n v="0"/>
    <n v="0"/>
  </r>
  <r>
    <x v="1442"/>
    <d v="2018-02-03T00:00:00"/>
    <d v="2018-02-07T00:00:00"/>
    <x v="0"/>
    <x v="11"/>
    <x v="3"/>
    <s v="Ross DeVincentis"/>
    <s v="Home Office"/>
    <s v="Chicago"/>
    <x v="0"/>
    <n v="60610"/>
    <s v="Central"/>
    <s v="OFF-PA-10001166"/>
    <x v="2"/>
    <s v="Paper"/>
    <n v="5.1840000000000002"/>
    <n v="5"/>
    <n v="0.18400000000000016"/>
    <n v="2.7600000000000024E-2"/>
  </r>
  <r>
    <x v="1918"/>
    <d v="2016-04-17T00:00:00"/>
    <d v="2016-04-21T00:00:00"/>
    <x v="2"/>
    <x v="8"/>
    <x v="2"/>
    <s v="George Ashbrook"/>
    <s v="Consumer"/>
    <s v="San Francisco"/>
    <x v="1"/>
    <n v="94122"/>
    <s v="West"/>
    <s v="OFF-PA-10001184"/>
    <x v="2"/>
    <s v="Paper"/>
    <n v="11.96"/>
    <n v="11.96"/>
    <n v="0"/>
    <n v="0"/>
  </r>
  <r>
    <x v="1162"/>
    <d v="2016-10-18T00:00:00"/>
    <d v="2016-10-22T00:00:00"/>
    <x v="2"/>
    <x v="9"/>
    <x v="2"/>
    <s v="John Castell"/>
    <s v="Home Office"/>
    <s v="Seattle"/>
    <x v="6"/>
    <n v="98115"/>
    <s v="West"/>
    <s v="OFF-PA-10001184"/>
    <x v="2"/>
    <s v="Paper"/>
    <n v="17.940000000000001"/>
    <n v="18"/>
    <n v="-5.9999999999998721E-2"/>
    <n v="-8.9999999999998085E-3"/>
  </r>
  <r>
    <x v="1199"/>
    <d v="2016-12-06T00:00:00"/>
    <d v="2016-12-10T00:00:00"/>
    <x v="2"/>
    <x v="3"/>
    <x v="2"/>
    <s v="Speros Goranitis"/>
    <s v="Corporate"/>
    <s v="New York City"/>
    <x v="5"/>
    <n v="10009"/>
    <s v="East"/>
    <s v="OFF-PA-10001184"/>
    <x v="2"/>
    <s v="Paper"/>
    <n v="41.86"/>
    <n v="41.86"/>
    <n v="0"/>
    <n v="0"/>
  </r>
  <r>
    <x v="1660"/>
    <d v="2016-12-19T00:00:00"/>
    <d v="2016-12-24T00:00:00"/>
    <x v="2"/>
    <x v="3"/>
    <x v="3"/>
    <s v="Peter McVee"/>
    <s v="Home Office"/>
    <s v="Dover"/>
    <x v="43"/>
    <n v="3820"/>
    <s v="East"/>
    <s v="OFF-PA-10001184"/>
    <x v="2"/>
    <s v="Paper"/>
    <n v="29.9"/>
    <n v="29.9"/>
    <n v="0"/>
    <n v="0"/>
  </r>
  <r>
    <x v="3782"/>
    <d v="2018-02-13T00:00:00"/>
    <d v="2018-02-17T00:00:00"/>
    <x v="0"/>
    <x v="11"/>
    <x v="2"/>
    <s v="Jennifer Patt"/>
    <s v="Home Office"/>
    <s v="New York City"/>
    <x v="5"/>
    <n v="10009"/>
    <s v="East"/>
    <s v="OFF-PA-10001184"/>
    <x v="2"/>
    <s v="Paper"/>
    <n v="17.940000000000001"/>
    <n v="18"/>
    <n v="-5.9999999999998721E-2"/>
    <n v="-8.9999999999998085E-3"/>
  </r>
  <r>
    <x v="2591"/>
    <d v="2015-10-14T00:00:00"/>
    <d v="2015-10-20T00:00:00"/>
    <x v="1"/>
    <x v="9"/>
    <x v="2"/>
    <s v="Bradley Drucker"/>
    <s v="Home Office"/>
    <s v="Chicago"/>
    <x v="0"/>
    <n v="60653"/>
    <s v="Central"/>
    <s v="OFF-PA-10001184"/>
    <x v="2"/>
    <s v="Paper"/>
    <n v="19.135999999999999"/>
    <n v="18"/>
    <n v="1.1359999999999992"/>
    <n v="0.17039999999999988"/>
  </r>
  <r>
    <x v="2422"/>
    <d v="2015-03-14T00:00:00"/>
    <d v="2015-03-18T00:00:00"/>
    <x v="1"/>
    <x v="5"/>
    <x v="2"/>
    <s v="Dean Katz"/>
    <s v="Home Office"/>
    <s v="Huntington Beach"/>
    <x v="1"/>
    <n v="92646"/>
    <s v="West"/>
    <s v="OFF-PA-10001204"/>
    <x v="2"/>
    <s v="Paper"/>
    <n v="10.56"/>
    <n v="50"/>
    <n v="-39.44"/>
    <n v="-5.9159999999999995"/>
  </r>
  <r>
    <x v="3783"/>
    <d v="2017-09-11T00:00:00"/>
    <d v="2017-09-13T00:00:00"/>
    <x v="3"/>
    <x v="0"/>
    <x v="3"/>
    <s v="Giulietta Dortch"/>
    <s v="Home Office"/>
    <s v="Philadelphia"/>
    <x v="12"/>
    <n v="19143"/>
    <s v="East"/>
    <s v="OFF-PA-10001204"/>
    <x v="2"/>
    <s v="Paper"/>
    <n v="8.4480000000000004"/>
    <n v="18"/>
    <n v="-9.5519999999999996"/>
    <n v="-1.4327999999999999"/>
  </r>
  <r>
    <x v="3784"/>
    <d v="2018-11-21T00:00:00"/>
    <d v="2018-11-24T00:00:00"/>
    <x v="0"/>
    <x v="1"/>
    <x v="0"/>
    <s v="Cindy Chapman"/>
    <s v="Home Office"/>
    <s v="Philadelphia"/>
    <x v="12"/>
    <n v="19143"/>
    <s v="East"/>
    <s v="OFF-PA-10001204"/>
    <x v="2"/>
    <s v="Paper"/>
    <n v="8.4480000000000004"/>
    <n v="18"/>
    <n v="-9.5519999999999996"/>
    <n v="-1.4327999999999999"/>
  </r>
  <r>
    <x v="3785"/>
    <d v="2015-01-30T00:00:00"/>
    <d v="2015-02-04T00:00:00"/>
    <x v="1"/>
    <x v="6"/>
    <x v="2"/>
    <s v="Mike Vittorini"/>
    <s v="Home Office"/>
    <s v="Detroit"/>
    <x v="10"/>
    <n v="48234"/>
    <s v="Central"/>
    <s v="OFF-PA-10001204"/>
    <x v="2"/>
    <s v="Paper"/>
    <n v="10.56"/>
    <n v="18"/>
    <n v="-7.4399999999999995"/>
    <n v="-1.1159999999999999"/>
  </r>
  <r>
    <x v="3365"/>
    <d v="2018-10-27T00:00:00"/>
    <d v="2018-11-03T00:00:00"/>
    <x v="0"/>
    <x v="9"/>
    <x v="2"/>
    <s v="Sally Hughsby"/>
    <s v="Home Office"/>
    <s v="Dallas"/>
    <x v="13"/>
    <n v="75081"/>
    <s v="Central"/>
    <s v="OFF-PA-10001204"/>
    <x v="2"/>
    <s v="Paper"/>
    <n v="8.4480000000000004"/>
    <n v="18"/>
    <n v="-9.5519999999999996"/>
    <n v="-1.4327999999999999"/>
  </r>
  <r>
    <x v="3786"/>
    <d v="2018-11-03T00:00:00"/>
    <d v="2018-11-05T00:00:00"/>
    <x v="0"/>
    <x v="1"/>
    <x v="3"/>
    <s v="Patrick Jones"/>
    <s v="Corporate"/>
    <s v="Richmond"/>
    <x v="21"/>
    <n v="40475"/>
    <s v="South"/>
    <s v="OFF-PA-10001215"/>
    <x v="2"/>
    <s v="Paper"/>
    <n v="26.4"/>
    <n v="26.4"/>
    <n v="0"/>
    <n v="0"/>
  </r>
  <r>
    <x v="3787"/>
    <d v="2015-03-14T00:00:00"/>
    <d v="2015-03-17T00:00:00"/>
    <x v="1"/>
    <x v="5"/>
    <x v="0"/>
    <s v="Rick Bensley"/>
    <s v="Home Office"/>
    <s v="Chicago"/>
    <x v="0"/>
    <n v="60653"/>
    <s v="Central"/>
    <s v="OFF-PA-10001215"/>
    <x v="2"/>
    <s v="Paper"/>
    <n v="8.4480000000000004"/>
    <n v="18"/>
    <n v="-9.5519999999999996"/>
    <n v="-1.4327999999999999"/>
  </r>
  <r>
    <x v="3788"/>
    <d v="2017-03-28T00:00:00"/>
    <d v="2017-03-31T00:00:00"/>
    <x v="3"/>
    <x v="5"/>
    <x v="3"/>
    <s v="Chris Cortes"/>
    <s v="Home Office"/>
    <s v="Los Angeles"/>
    <x v="1"/>
    <n v="90032"/>
    <s v="West"/>
    <s v="OFF-PA-10001243"/>
    <x v="1"/>
    <s v="Paper"/>
    <n v="5.98"/>
    <n v="5"/>
    <n v="0.98000000000000043"/>
    <n v="0.14700000000000005"/>
  </r>
  <r>
    <x v="3789"/>
    <d v="2015-12-27T00:00:00"/>
    <d v="2016-01-03T00:00:00"/>
    <x v="1"/>
    <x v="3"/>
    <x v="2"/>
    <s v="Tamara Chand"/>
    <s v="Home Office"/>
    <s v="Decatur"/>
    <x v="36"/>
    <n v="35601"/>
    <s v="South"/>
    <s v="OFF-PA-10001243"/>
    <x v="2"/>
    <s v="Paper"/>
    <n v="23.92"/>
    <n v="100"/>
    <n v="-76.08"/>
    <n v="-11.411999999999999"/>
  </r>
  <r>
    <x v="3790"/>
    <d v="2018-06-16T00:00:00"/>
    <d v="2018-06-21T00:00:00"/>
    <x v="0"/>
    <x v="4"/>
    <x v="2"/>
    <s v="Alejandro Ballentine"/>
    <s v="Home Office"/>
    <s v="Carlsbad"/>
    <x v="41"/>
    <n v="88220"/>
    <s v="West"/>
    <s v="OFF-PA-10001246"/>
    <x v="2"/>
    <s v="Paper"/>
    <n v="19.440000000000001"/>
    <n v="18"/>
    <n v="1.4400000000000013"/>
    <n v="0.21600000000000019"/>
  </r>
  <r>
    <x v="3791"/>
    <d v="2017-05-09T00:00:00"/>
    <d v="2017-05-14T00:00:00"/>
    <x v="3"/>
    <x v="2"/>
    <x v="2"/>
    <s v="Ricardo Sperren"/>
    <s v="Home Office"/>
    <s v="Los Angeles"/>
    <x v="1"/>
    <n v="90036"/>
    <s v="West"/>
    <s v="OFF-PA-10001260"/>
    <x v="2"/>
    <s v="Paper"/>
    <n v="32.04"/>
    <n v="32.04"/>
    <n v="0"/>
    <n v="0"/>
  </r>
  <r>
    <x v="708"/>
    <d v="2018-01-16T00:00:00"/>
    <d v="2018-01-18T00:00:00"/>
    <x v="0"/>
    <x v="6"/>
    <x v="3"/>
    <s v="Andy Reiter"/>
    <s v="Home Office"/>
    <s v="Jackson"/>
    <x v="10"/>
    <n v="49201"/>
    <s v="Central"/>
    <s v="OFF-PA-10001260"/>
    <x v="2"/>
    <s v="Paper"/>
    <n v="56.07"/>
    <n v="56.07"/>
    <n v="0"/>
    <n v="0"/>
  </r>
  <r>
    <x v="3496"/>
    <d v="2016-11-07T00:00:00"/>
    <d v="2016-11-10T00:00:00"/>
    <x v="2"/>
    <x v="1"/>
    <x v="3"/>
    <s v="Mike Caudle"/>
    <s v="Home Office"/>
    <s v="Newark"/>
    <x v="3"/>
    <n v="19711"/>
    <s v="East"/>
    <s v="OFF-PA-10001274"/>
    <x v="2"/>
    <s v="Paper"/>
    <n v="7.3"/>
    <n v="5"/>
    <n v="2.2999999999999998"/>
    <n v="0.34499999999999997"/>
  </r>
  <r>
    <x v="2589"/>
    <d v="2016-11-26T00:00:00"/>
    <d v="2016-11-30T00:00:00"/>
    <x v="2"/>
    <x v="1"/>
    <x v="2"/>
    <s v="Guy Phonely"/>
    <s v="Home Office"/>
    <s v="Leominster"/>
    <x v="26"/>
    <n v="1453"/>
    <s v="East"/>
    <s v="OFF-PA-10001274"/>
    <x v="2"/>
    <s v="Paper"/>
    <n v="10.95"/>
    <n v="18"/>
    <n v="-7.0500000000000007"/>
    <n v="-1.0575000000000001"/>
  </r>
  <r>
    <x v="2476"/>
    <d v="2018-04-09T00:00:00"/>
    <d v="2018-04-11T00:00:00"/>
    <x v="0"/>
    <x v="8"/>
    <x v="0"/>
    <s v="Bryan Spruell"/>
    <s v="Home Office"/>
    <s v="New York City"/>
    <x v="5"/>
    <n v="10011"/>
    <s v="East"/>
    <s v="OFF-PA-10001281"/>
    <x v="2"/>
    <s v="Paper"/>
    <n v="191.6"/>
    <n v="174.6"/>
    <n v="17"/>
    <n v="2.5499999999999998"/>
  </r>
  <r>
    <x v="3792"/>
    <d v="2015-08-03T00:00:00"/>
    <d v="2015-08-05T00:00:00"/>
    <x v="1"/>
    <x v="7"/>
    <x v="3"/>
    <s v="Gary Hansen"/>
    <s v="Home Office"/>
    <s v="Glendale"/>
    <x v="18"/>
    <n v="85301"/>
    <s v="West"/>
    <s v="OFF-PA-10001289"/>
    <x v="2"/>
    <s v="Paper"/>
    <n v="93.024000000000001"/>
    <n v="100"/>
    <n v="-6.9759999999999991"/>
    <n v="-1.0463999999999998"/>
  </r>
  <r>
    <x v="750"/>
    <d v="2018-08-27T00:00:00"/>
    <d v="2018-08-29T00:00:00"/>
    <x v="0"/>
    <x v="7"/>
    <x v="3"/>
    <s v="Dan Reichenbach"/>
    <s v="Corporate"/>
    <s v="Inglewood"/>
    <x v="1"/>
    <n v="90301"/>
    <s v="West"/>
    <s v="OFF-PA-10001289"/>
    <x v="2"/>
    <s v="Paper"/>
    <n v="116.28"/>
    <n v="116.28"/>
    <n v="0"/>
    <n v="0"/>
  </r>
  <r>
    <x v="170"/>
    <d v="2017-02-05T00:00:00"/>
    <d v="2017-02-05T00:00:00"/>
    <x v="3"/>
    <x v="11"/>
    <x v="1"/>
    <s v="Paul Prost"/>
    <s v="Corporate"/>
    <s v="Smyrna"/>
    <x v="19"/>
    <n v="30080"/>
    <s v="South"/>
    <s v="OFF-PA-10001289"/>
    <x v="2"/>
    <s v="Paper"/>
    <n v="348.84"/>
    <n v="273.83999999999997"/>
    <n v="75"/>
    <n v="11.25"/>
  </r>
  <r>
    <x v="858"/>
    <d v="2015-09-29T00:00:00"/>
    <d v="2015-10-03T00:00:00"/>
    <x v="1"/>
    <x v="0"/>
    <x v="3"/>
    <s v="Lisa DeCherney"/>
    <s v="Home Office"/>
    <s v="New York City"/>
    <x v="5"/>
    <n v="10011"/>
    <s v="East"/>
    <s v="OFF-PA-10001289"/>
    <x v="2"/>
    <s v="Paper"/>
    <n v="77.52"/>
    <n v="77.52"/>
    <n v="0"/>
    <n v="0"/>
  </r>
  <r>
    <x v="3793"/>
    <d v="2017-11-13T00:00:00"/>
    <d v="2017-11-17T00:00:00"/>
    <x v="3"/>
    <x v="1"/>
    <x v="2"/>
    <s v="Chuck Clark"/>
    <s v="Corporate"/>
    <s v="Philadelphia"/>
    <x v="12"/>
    <n v="19143"/>
    <s v="East"/>
    <s v="OFF-PA-10001289"/>
    <x v="2"/>
    <s v="Paper"/>
    <n v="217.05600000000001"/>
    <n v="217.05600000000001"/>
    <n v="0"/>
    <n v="0"/>
  </r>
  <r>
    <x v="2961"/>
    <d v="2015-12-22T00:00:00"/>
    <d v="2015-12-29T00:00:00"/>
    <x v="1"/>
    <x v="3"/>
    <x v="2"/>
    <s v="Nora Preis"/>
    <s v="Home Office"/>
    <s v="Chicago"/>
    <x v="0"/>
    <n v="60623"/>
    <s v="Central"/>
    <s v="OFF-PA-10001289"/>
    <x v="2"/>
    <s v="Paper"/>
    <n v="124.032"/>
    <n v="124.032"/>
    <n v="0"/>
    <n v="0"/>
  </r>
  <r>
    <x v="3004"/>
    <d v="2016-12-19T00:00:00"/>
    <d v="2016-12-21T00:00:00"/>
    <x v="2"/>
    <x v="3"/>
    <x v="3"/>
    <s v="Suzanne McNair"/>
    <s v="Home Office"/>
    <s v="Omaha"/>
    <x v="42"/>
    <n v="68104"/>
    <s v="Central"/>
    <s v="OFF-PA-10001289"/>
    <x v="2"/>
    <s v="Paper"/>
    <n v="116.28"/>
    <n v="116.28"/>
    <n v="0"/>
    <n v="0"/>
  </r>
  <r>
    <x v="3794"/>
    <d v="2017-12-29T00:00:00"/>
    <d v="2017-12-30T00:00:00"/>
    <x v="3"/>
    <x v="3"/>
    <x v="0"/>
    <s v="Kelly Andreada"/>
    <s v="Corporate"/>
    <s v="Aurora"/>
    <x v="0"/>
    <n v="60505"/>
    <s v="Central"/>
    <s v="OFF-PA-10001289"/>
    <x v="2"/>
    <s v="Paper"/>
    <n v="186.048"/>
    <n v="186.048"/>
    <n v="0"/>
    <n v="0"/>
  </r>
  <r>
    <x v="735"/>
    <d v="2017-05-26T00:00:00"/>
    <d v="2017-05-31T00:00:00"/>
    <x v="3"/>
    <x v="2"/>
    <x v="2"/>
    <s v="Stewart Visinsky"/>
    <s v="Corporate"/>
    <s v="Santa Ana"/>
    <x v="1"/>
    <n v="92704"/>
    <s v="West"/>
    <s v="OFF-PA-10001293"/>
    <x v="2"/>
    <s v="Paper"/>
    <n v="45.36"/>
    <n v="45.36"/>
    <n v="0"/>
    <n v="0"/>
  </r>
  <r>
    <x v="1291"/>
    <d v="2016-10-04T00:00:00"/>
    <d v="2016-10-09T00:00:00"/>
    <x v="2"/>
    <x v="9"/>
    <x v="2"/>
    <s v="Julie Kriz"/>
    <s v="Home Office"/>
    <s v="Philadelphia"/>
    <x v="12"/>
    <n v="19134"/>
    <s v="East"/>
    <s v="OFF-PA-10001293"/>
    <x v="2"/>
    <s v="Paper"/>
    <n v="20.736000000000001"/>
    <n v="18"/>
    <n v="2.7360000000000007"/>
    <n v="0.4104000000000001"/>
  </r>
  <r>
    <x v="315"/>
    <d v="2018-12-09T00:00:00"/>
    <d v="2018-12-13T00:00:00"/>
    <x v="0"/>
    <x v="3"/>
    <x v="2"/>
    <s v="Damala Kotsonis"/>
    <s v="Home Office"/>
    <s v="Detroit"/>
    <x v="10"/>
    <n v="48234"/>
    <s v="Central"/>
    <s v="OFF-PA-10001293"/>
    <x v="2"/>
    <s v="Paper"/>
    <n v="12.96"/>
    <n v="12.96"/>
    <n v="0"/>
    <n v="0"/>
  </r>
  <r>
    <x v="1200"/>
    <d v="2016-12-24T00:00:00"/>
    <d v="2016-12-29T00:00:00"/>
    <x v="2"/>
    <x v="3"/>
    <x v="2"/>
    <s v="Maribeth Schnelling"/>
    <s v="Home Office"/>
    <s v="Phoenix"/>
    <x v="18"/>
    <n v="85023"/>
    <s v="West"/>
    <s v="OFF-PA-10001295"/>
    <x v="2"/>
    <s v="Paper"/>
    <n v="106.232"/>
    <n v="100"/>
    <n v="6.2319999999999993"/>
    <n v="0.93479999999999985"/>
  </r>
  <r>
    <x v="2146"/>
    <d v="2017-12-23T00:00:00"/>
    <d v="2017-12-30T00:00:00"/>
    <x v="3"/>
    <x v="3"/>
    <x v="2"/>
    <s v="Edward Hooks"/>
    <s v="Home Office"/>
    <s v="Seattle"/>
    <x v="6"/>
    <n v="98103"/>
    <s v="West"/>
    <s v="OFF-PA-10001295"/>
    <x v="2"/>
    <s v="Paper"/>
    <n v="37.94"/>
    <n v="37.94"/>
    <n v="0"/>
    <n v="0"/>
  </r>
  <r>
    <x v="1245"/>
    <d v="2018-10-06T00:00:00"/>
    <d v="2018-10-11T00:00:00"/>
    <x v="0"/>
    <x v="9"/>
    <x v="2"/>
    <s v="Nick Zandusky"/>
    <s v="Home Office"/>
    <s v="Meridian"/>
    <x v="40"/>
    <n v="83642"/>
    <s v="West"/>
    <s v="OFF-PA-10001295"/>
    <x v="2"/>
    <s v="Paper"/>
    <n v="37.94"/>
    <n v="37.94"/>
    <n v="0"/>
    <n v="0"/>
  </r>
  <r>
    <x v="718"/>
    <d v="2015-12-23T00:00:00"/>
    <d v="2015-12-27T00:00:00"/>
    <x v="1"/>
    <x v="3"/>
    <x v="3"/>
    <s v="Craig Carreira"/>
    <s v="Consumer"/>
    <s v="Tampa"/>
    <x v="8"/>
    <n v="33614"/>
    <s v="South"/>
    <s v="OFF-PA-10001295"/>
    <x v="2"/>
    <s v="Paper"/>
    <n v="45.527999999999999"/>
    <n v="45.527999999999999"/>
    <n v="0"/>
    <n v="0"/>
  </r>
  <r>
    <x v="3344"/>
    <d v="2016-10-02T00:00:00"/>
    <d v="2016-10-08T00:00:00"/>
    <x v="2"/>
    <x v="9"/>
    <x v="2"/>
    <s v="Jennifer Patt"/>
    <s v="Home Office"/>
    <s v="Lakewood"/>
    <x v="15"/>
    <n v="8701"/>
    <s v="East"/>
    <s v="OFF-PA-10001295"/>
    <x v="2"/>
    <s v="Paper"/>
    <n v="94.85"/>
    <n v="94.85"/>
    <n v="0"/>
    <n v="0"/>
  </r>
  <r>
    <x v="1275"/>
    <d v="2017-10-13T00:00:00"/>
    <d v="2017-10-20T00:00:00"/>
    <x v="3"/>
    <x v="9"/>
    <x v="2"/>
    <s v="Bart Watters"/>
    <s v="Home Office"/>
    <s v="New York City"/>
    <x v="5"/>
    <n v="10024"/>
    <s v="East"/>
    <s v="OFF-PA-10001295"/>
    <x v="2"/>
    <s v="Paper"/>
    <n v="37.94"/>
    <n v="37.94"/>
    <n v="0"/>
    <n v="0"/>
  </r>
  <r>
    <x v="541"/>
    <d v="2017-03-29T00:00:00"/>
    <d v="2017-04-02T00:00:00"/>
    <x v="3"/>
    <x v="5"/>
    <x v="3"/>
    <s v="Maria Etezadi"/>
    <s v="Corporate"/>
    <s v="Chicago"/>
    <x v="0"/>
    <n v="60653"/>
    <s v="Central"/>
    <s v="OFF-PA-10001295"/>
    <x v="2"/>
    <s v="Paper"/>
    <n v="45.527999999999999"/>
    <n v="45.527999999999999"/>
    <n v="0"/>
    <n v="0"/>
  </r>
  <r>
    <x v="3795"/>
    <d v="2016-12-25T00:00:00"/>
    <d v="2016-12-30T00:00:00"/>
    <x v="2"/>
    <x v="3"/>
    <x v="3"/>
    <s v="Ralph Arnett"/>
    <s v="Home Office"/>
    <s v="San Diego"/>
    <x v="1"/>
    <n v="92037"/>
    <s v="West"/>
    <s v="OFF-PA-10001307"/>
    <x v="2"/>
    <s v="Paper"/>
    <n v="12.6"/>
    <n v="12.6"/>
    <n v="0"/>
    <n v="0"/>
  </r>
  <r>
    <x v="833"/>
    <d v="2016-07-03T00:00:00"/>
    <d v="2016-07-05T00:00:00"/>
    <x v="2"/>
    <x v="10"/>
    <x v="0"/>
    <s v="Deirdre Greer"/>
    <s v="Home Office"/>
    <s v="Philadelphia"/>
    <x v="12"/>
    <n v="19134"/>
    <s v="East"/>
    <s v="OFF-PA-10001307"/>
    <x v="2"/>
    <s v="Paper"/>
    <n v="6.72"/>
    <n v="5"/>
    <n v="1.7199999999999998"/>
    <n v="0.25799999999999995"/>
  </r>
  <r>
    <x v="413"/>
    <d v="2016-08-02T00:00:00"/>
    <d v="2016-08-05T00:00:00"/>
    <x v="2"/>
    <x v="7"/>
    <x v="3"/>
    <s v="Brad Eason"/>
    <s v="Home Office"/>
    <s v="Providence"/>
    <x v="4"/>
    <n v="2908"/>
    <s v="East"/>
    <s v="OFF-PA-10001307"/>
    <x v="2"/>
    <s v="Paper"/>
    <n v="8.4"/>
    <n v="18"/>
    <n v="-9.6"/>
    <n v="-1.44"/>
  </r>
  <r>
    <x v="3796"/>
    <d v="2018-03-03T00:00:00"/>
    <d v="2018-03-07T00:00:00"/>
    <x v="0"/>
    <x v="5"/>
    <x v="2"/>
    <s v="Richard Eichhorn"/>
    <s v="Consumer"/>
    <s v="Dallas"/>
    <x v="13"/>
    <n v="75081"/>
    <s v="Central"/>
    <s v="OFF-PA-10001307"/>
    <x v="2"/>
    <s v="Paper"/>
    <n v="26.88"/>
    <n v="26.88"/>
    <n v="0"/>
    <n v="0"/>
  </r>
  <r>
    <x v="856"/>
    <d v="2017-12-01T00:00:00"/>
    <d v="2017-12-01T00:00:00"/>
    <x v="3"/>
    <x v="3"/>
    <x v="1"/>
    <s v="Laurel Beltran"/>
    <s v="Corporate"/>
    <s v="Oxnard"/>
    <x v="1"/>
    <n v="93030"/>
    <s v="West"/>
    <s v="OFF-PA-10001357"/>
    <x v="2"/>
    <s v="Paper"/>
    <n v="47.9"/>
    <n v="47.9"/>
    <n v="0"/>
    <n v="0"/>
  </r>
  <r>
    <x v="3797"/>
    <d v="2017-09-04T00:00:00"/>
    <d v="2017-09-09T00:00:00"/>
    <x v="3"/>
    <x v="0"/>
    <x v="2"/>
    <s v="Jeremy Pistek"/>
    <s v="Corporate"/>
    <s v="Jonesboro"/>
    <x v="11"/>
    <n v="72401"/>
    <s v="South"/>
    <s v="OFF-PA-10001357"/>
    <x v="2"/>
    <s v="Paper"/>
    <n v="239.5"/>
    <n v="239.5"/>
    <n v="0"/>
    <n v="0"/>
  </r>
  <r>
    <x v="1022"/>
    <d v="2016-08-09T00:00:00"/>
    <d v="2016-08-12T00:00:00"/>
    <x v="2"/>
    <x v="7"/>
    <x v="0"/>
    <s v="Naresj Patel"/>
    <s v="Home Office"/>
    <s v="New York City"/>
    <x v="5"/>
    <n v="10024"/>
    <s v="East"/>
    <s v="OFF-PA-10001357"/>
    <x v="2"/>
    <s v="Paper"/>
    <n v="143.69999999999999"/>
    <n v="143.69999999999999"/>
    <n v="0"/>
    <n v="0"/>
  </r>
  <r>
    <x v="3798"/>
    <d v="2018-10-06T00:00:00"/>
    <d v="2018-10-11T00:00:00"/>
    <x v="0"/>
    <x v="9"/>
    <x v="2"/>
    <s v="Xylona Preis"/>
    <s v="Home Office"/>
    <s v="Belleville"/>
    <x v="15"/>
    <n v="7109"/>
    <s v="East"/>
    <s v="OFF-PA-10001357"/>
    <x v="2"/>
    <s v="Paper"/>
    <n v="143.69999999999999"/>
    <n v="143.69999999999999"/>
    <n v="0"/>
    <n v="0"/>
  </r>
  <r>
    <x v="3799"/>
    <d v="2016-11-07T00:00:00"/>
    <d v="2016-11-13T00:00:00"/>
    <x v="2"/>
    <x v="1"/>
    <x v="2"/>
    <s v="Doug O'Connell"/>
    <s v="Home Office"/>
    <s v="Houston"/>
    <x v="13"/>
    <n v="77036"/>
    <s v="Central"/>
    <s v="OFF-PA-10001357"/>
    <x v="2"/>
    <s v="Paper"/>
    <n v="76.64"/>
    <n v="76.64"/>
    <n v="0"/>
    <n v="0"/>
  </r>
  <r>
    <x v="2333"/>
    <d v="2015-12-05T00:00:00"/>
    <d v="2015-12-10T00:00:00"/>
    <x v="1"/>
    <x v="3"/>
    <x v="2"/>
    <s v="Rob Lucas"/>
    <s v="Home Office"/>
    <s v="Los Angeles"/>
    <x v="1"/>
    <n v="90045"/>
    <s v="West"/>
    <s v="OFF-PA-10001363"/>
    <x v="2"/>
    <s v="Paper"/>
    <n v="49.12"/>
    <n v="49.12"/>
    <n v="0"/>
    <n v="0"/>
  </r>
  <r>
    <x v="923"/>
    <d v="2017-11-10T00:00:00"/>
    <d v="2017-11-13T00:00:00"/>
    <x v="3"/>
    <x v="1"/>
    <x v="3"/>
    <s v="Arianne Irving"/>
    <s v="Corporate"/>
    <s v="Los Angeles"/>
    <x v="1"/>
    <n v="90036"/>
    <s v="West"/>
    <s v="OFF-PA-10001363"/>
    <x v="2"/>
    <s v="Paper"/>
    <n v="61.4"/>
    <n v="61.4"/>
    <n v="0"/>
    <n v="0"/>
  </r>
  <r>
    <x v="1262"/>
    <d v="2018-11-16T00:00:00"/>
    <d v="2018-11-19T00:00:00"/>
    <x v="0"/>
    <x v="1"/>
    <x v="0"/>
    <s v="Chris Cortes"/>
    <s v="Home Office"/>
    <s v="Seattle"/>
    <x v="6"/>
    <n v="98103"/>
    <s v="West"/>
    <s v="OFF-PA-10001363"/>
    <x v="2"/>
    <s v="Paper"/>
    <n v="73.680000000000007"/>
    <n v="73.680000000000007"/>
    <n v="0"/>
    <n v="0"/>
  </r>
  <r>
    <x v="2417"/>
    <d v="2015-05-05T00:00:00"/>
    <d v="2015-05-09T00:00:00"/>
    <x v="1"/>
    <x v="2"/>
    <x v="3"/>
    <s v="Peter Fuller"/>
    <s v="Home Office"/>
    <s v="Richmond"/>
    <x v="21"/>
    <n v="40475"/>
    <s v="South"/>
    <s v="OFF-PA-10001363"/>
    <x v="2"/>
    <s v="Paper"/>
    <n v="24.56"/>
    <n v="24.56"/>
    <n v="0"/>
    <n v="0"/>
  </r>
  <r>
    <x v="1317"/>
    <d v="2015-11-28T00:00:00"/>
    <d v="2015-12-01T00:00:00"/>
    <x v="1"/>
    <x v="1"/>
    <x v="3"/>
    <s v="Chris Selesnick"/>
    <s v="Home Office"/>
    <s v="Columbia"/>
    <x v="34"/>
    <n v="29203"/>
    <s v="South"/>
    <s v="OFF-PA-10001363"/>
    <x v="2"/>
    <s v="Paper"/>
    <n v="85.96"/>
    <n v="85.96"/>
    <n v="0"/>
    <n v="0"/>
  </r>
  <r>
    <x v="3800"/>
    <d v="2016-09-18T00:00:00"/>
    <d v="2016-09-22T00:00:00"/>
    <x v="2"/>
    <x v="0"/>
    <x v="3"/>
    <s v="Trudy Glocke"/>
    <s v="Home Office"/>
    <s v="Long Beach"/>
    <x v="1"/>
    <n v="90805"/>
    <s v="West"/>
    <s v="OFF-PA-10001450"/>
    <x v="2"/>
    <s v="Paper"/>
    <n v="19.920000000000002"/>
    <n v="18"/>
    <n v="1.9200000000000017"/>
    <n v="0.28800000000000026"/>
  </r>
  <r>
    <x v="3801"/>
    <d v="2015-12-13T00:00:00"/>
    <d v="2015-12-15T00:00:00"/>
    <x v="1"/>
    <x v="3"/>
    <x v="3"/>
    <s v="Katherine Ducich"/>
    <s v="Home Office"/>
    <s v="Los Angeles"/>
    <x v="1"/>
    <n v="90049"/>
    <s v="West"/>
    <s v="OFF-PA-10001457"/>
    <x v="2"/>
    <s v="Paper"/>
    <n v="90.24"/>
    <n v="90.24"/>
    <n v="0"/>
    <n v="0"/>
  </r>
  <r>
    <x v="3802"/>
    <d v="2015-09-28T00:00:00"/>
    <d v="2015-10-03T00:00:00"/>
    <x v="1"/>
    <x v="0"/>
    <x v="2"/>
    <s v="Keith Dawkins"/>
    <s v="Home Office"/>
    <s v="Fayetteville"/>
    <x v="9"/>
    <n v="28314"/>
    <s v="South"/>
    <s v="OFF-PA-10001457"/>
    <x v="2"/>
    <s v="Paper"/>
    <n v="96.256"/>
    <n v="96.256"/>
    <n v="0"/>
    <n v="0"/>
  </r>
  <r>
    <x v="2367"/>
    <d v="2017-07-16T00:00:00"/>
    <d v="2017-07-20T00:00:00"/>
    <x v="3"/>
    <x v="10"/>
    <x v="3"/>
    <s v="Jonathan Doherty"/>
    <s v="Corporate"/>
    <s v="Columbia"/>
    <x v="34"/>
    <n v="29203"/>
    <s v="South"/>
    <s v="OFF-PA-10001461"/>
    <x v="2"/>
    <s v="Paper"/>
    <n v="60.12"/>
    <n v="60.12"/>
    <n v="0"/>
    <n v="0"/>
  </r>
  <r>
    <x v="3803"/>
    <d v="2018-08-28T00:00:00"/>
    <d v="2018-09-01T00:00:00"/>
    <x v="0"/>
    <x v="7"/>
    <x v="2"/>
    <s v="Sean Christensen"/>
    <s v="Consumer"/>
    <s v="Chicago"/>
    <x v="0"/>
    <n v="60623"/>
    <s v="Central"/>
    <s v="OFF-PA-10001461"/>
    <x v="2"/>
    <s v="Paper"/>
    <n v="26.72"/>
    <n v="26.72"/>
    <n v="0"/>
    <n v="0"/>
  </r>
  <r>
    <x v="2120"/>
    <d v="2017-09-20T00:00:00"/>
    <d v="2017-09-24T00:00:00"/>
    <x v="3"/>
    <x v="0"/>
    <x v="2"/>
    <s v="Greg Maxwell"/>
    <s v="Corporate"/>
    <s v="San Francisco"/>
    <x v="1"/>
    <n v="94122"/>
    <s v="West"/>
    <s v="OFF-PA-10001471"/>
    <x v="2"/>
    <s v="Paper"/>
    <n v="65.790000000000006"/>
    <n v="65.790000000000006"/>
    <n v="0"/>
    <n v="0"/>
  </r>
  <r>
    <x v="3804"/>
    <d v="2015-05-25T00:00:00"/>
    <d v="2015-05-29T00:00:00"/>
    <x v="1"/>
    <x v="2"/>
    <x v="2"/>
    <s v="Barry Weirich"/>
    <s v="Home Office"/>
    <s v="New York City"/>
    <x v="5"/>
    <n v="10035"/>
    <s v="East"/>
    <s v="OFF-PA-10001471"/>
    <x v="2"/>
    <s v="Paper"/>
    <n v="14.62"/>
    <n v="18"/>
    <n v="-3.3800000000000008"/>
    <n v="-0.50700000000000012"/>
  </r>
  <r>
    <x v="1212"/>
    <d v="2017-12-14T00:00:00"/>
    <d v="2017-12-19T00:00:00"/>
    <x v="3"/>
    <x v="3"/>
    <x v="2"/>
    <s v="Pete Kriz"/>
    <s v="Home Office"/>
    <s v="New York City"/>
    <x v="5"/>
    <n v="10011"/>
    <s v="East"/>
    <s v="OFF-PA-10001471"/>
    <x v="2"/>
    <s v="Paper"/>
    <n v="14.62"/>
    <n v="18"/>
    <n v="-3.3800000000000008"/>
    <n v="-0.50700000000000012"/>
  </r>
  <r>
    <x v="3805"/>
    <d v="2017-07-17T00:00:00"/>
    <d v="2017-07-22T00:00:00"/>
    <x v="3"/>
    <x v="10"/>
    <x v="2"/>
    <s v="Andrew Allen"/>
    <s v="Home Office"/>
    <s v="Springfield"/>
    <x v="20"/>
    <n v="65807"/>
    <s v="Central"/>
    <s v="OFF-PA-10001471"/>
    <x v="1"/>
    <s v="Paper"/>
    <n v="21.93"/>
    <n v="18"/>
    <n v="3.9299999999999997"/>
    <n v="0.58949999999999991"/>
  </r>
  <r>
    <x v="1962"/>
    <d v="2016-10-26T00:00:00"/>
    <d v="2016-11-01T00:00:00"/>
    <x v="2"/>
    <x v="9"/>
    <x v="2"/>
    <s v="Kristen Hastings"/>
    <s v="Home Office"/>
    <s v="Springfield"/>
    <x v="23"/>
    <n v="97477"/>
    <s v="West"/>
    <s v="OFF-PA-10001497"/>
    <x v="2"/>
    <s v="Paper"/>
    <n v="131.904"/>
    <n v="131.904"/>
    <n v="0"/>
    <n v="0"/>
  </r>
  <r>
    <x v="178"/>
    <d v="2017-06-17T00:00:00"/>
    <d v="2017-06-19T00:00:00"/>
    <x v="3"/>
    <x v="4"/>
    <x v="0"/>
    <s v="Mike Vittorini"/>
    <s v="Corporate"/>
    <s v="Los Angeles"/>
    <x v="1"/>
    <n v="90045"/>
    <s v="West"/>
    <s v="OFF-PA-10001497"/>
    <x v="2"/>
    <s v="Paper"/>
    <n v="219.84"/>
    <n v="219.84"/>
    <n v="0"/>
    <n v="0"/>
  </r>
  <r>
    <x v="2103"/>
    <d v="2017-05-01T00:00:00"/>
    <d v="2017-05-04T00:00:00"/>
    <x v="3"/>
    <x v="2"/>
    <x v="3"/>
    <s v="Chris McAfee"/>
    <s v="Corporate"/>
    <s v="Little Rock"/>
    <x v="11"/>
    <n v="72209"/>
    <s v="South"/>
    <s v="OFF-PA-10001497"/>
    <x v="2"/>
    <s v="Paper"/>
    <n v="109.92"/>
    <n v="109.92"/>
    <n v="0"/>
    <n v="0"/>
  </r>
  <r>
    <x v="2330"/>
    <d v="2018-07-09T00:00:00"/>
    <d v="2018-07-15T00:00:00"/>
    <x v="0"/>
    <x v="10"/>
    <x v="2"/>
    <s v="Jamie Frazer"/>
    <s v="Home Office"/>
    <s v="Manchester"/>
    <x v="25"/>
    <n v="6040"/>
    <s v="East"/>
    <s v="OFF-PA-10001497"/>
    <x v="2"/>
    <s v="Paper"/>
    <n v="274.8"/>
    <n v="274.8"/>
    <n v="0"/>
    <n v="0"/>
  </r>
  <r>
    <x v="3806"/>
    <d v="2017-07-14T00:00:00"/>
    <d v="2017-07-18T00:00:00"/>
    <x v="3"/>
    <x v="10"/>
    <x v="3"/>
    <s v="John Stevenson"/>
    <s v="Corporate"/>
    <s v="Irving"/>
    <x v="13"/>
    <n v="75061"/>
    <s v="Central"/>
    <s v="OFF-PA-10001497"/>
    <x v="2"/>
    <s v="Paper"/>
    <n v="219.84"/>
    <n v="219.84"/>
    <n v="0"/>
    <n v="0"/>
  </r>
  <r>
    <x v="38"/>
    <d v="2015-11-09T00:00:00"/>
    <d v="2015-11-11T00:00:00"/>
    <x v="1"/>
    <x v="1"/>
    <x v="3"/>
    <s v="Jeremy Pistek"/>
    <s v="Home Office"/>
    <s v="San Francisco"/>
    <x v="1"/>
    <n v="94110"/>
    <s v="West"/>
    <s v="OFF-PA-10001509"/>
    <x v="2"/>
    <s v="Paper"/>
    <n v="62.65"/>
    <n v="62.65"/>
    <n v="0"/>
    <n v="0"/>
  </r>
  <r>
    <x v="2772"/>
    <d v="2017-10-15T00:00:00"/>
    <d v="2017-10-21T00:00:00"/>
    <x v="3"/>
    <x v="9"/>
    <x v="2"/>
    <s v="Patrick Bzostek"/>
    <s v="Corporate"/>
    <s v="Salt Lake City"/>
    <x v="28"/>
    <n v="84106"/>
    <s v="West"/>
    <s v="OFF-PA-10001509"/>
    <x v="2"/>
    <s v="Paper"/>
    <n v="71.599999999999994"/>
    <n v="71.599999999999994"/>
    <n v="0"/>
    <n v="0"/>
  </r>
  <r>
    <x v="304"/>
    <d v="2016-12-10T00:00:00"/>
    <d v="2016-12-16T00:00:00"/>
    <x v="2"/>
    <x v="3"/>
    <x v="2"/>
    <s v="Kalyca Meade"/>
    <s v="Corporate"/>
    <s v="Baltimore"/>
    <x v="14"/>
    <n v="21215"/>
    <s v="East"/>
    <s v="OFF-PA-10001509"/>
    <x v="2"/>
    <s v="Paper"/>
    <n v="44.75"/>
    <n v="44.75"/>
    <n v="0"/>
    <n v="0"/>
  </r>
  <r>
    <x v="1764"/>
    <d v="2017-11-19T00:00:00"/>
    <d v="2017-11-25T00:00:00"/>
    <x v="3"/>
    <x v="1"/>
    <x v="2"/>
    <s v="Natalie DeCherney"/>
    <s v="Corporate"/>
    <s v="Long Beach"/>
    <x v="5"/>
    <n v="11561"/>
    <s v="East"/>
    <s v="OFF-PA-10001509"/>
    <x v="2"/>
    <s v="Paper"/>
    <n v="44.75"/>
    <n v="44.75"/>
    <n v="0"/>
    <n v="0"/>
  </r>
  <r>
    <x v="3807"/>
    <d v="2018-12-26T00:00:00"/>
    <d v="2019-01-01T00:00:00"/>
    <x v="0"/>
    <x v="3"/>
    <x v="2"/>
    <s v="Patrick O'Brill"/>
    <s v="Consumer"/>
    <s v="Burlington"/>
    <x v="38"/>
    <n v="52601"/>
    <s v="Central"/>
    <s v="OFF-PA-10001509"/>
    <x v="2"/>
    <s v="Paper"/>
    <n v="44.75"/>
    <n v="44.75"/>
    <n v="0"/>
    <n v="0"/>
  </r>
  <r>
    <x v="3808"/>
    <d v="2016-12-25T00:00:00"/>
    <d v="2016-12-29T00:00:00"/>
    <x v="2"/>
    <x v="3"/>
    <x v="2"/>
    <s v="Sean Miller"/>
    <s v="Home Office"/>
    <s v="Los Angeles"/>
    <x v="1"/>
    <n v="90049"/>
    <s v="West"/>
    <s v="OFF-PA-10001526"/>
    <x v="2"/>
    <s v="Paper"/>
    <n v="9.9600000000000009"/>
    <n v="9.9600000000000009"/>
    <n v="0"/>
    <n v="0"/>
  </r>
  <r>
    <x v="3809"/>
    <d v="2017-05-23T00:00:00"/>
    <d v="2017-05-27T00:00:00"/>
    <x v="3"/>
    <x v="2"/>
    <x v="2"/>
    <s v="Anne Pryor"/>
    <s v="Home Office"/>
    <s v="Florence"/>
    <x v="36"/>
    <n v="35630"/>
    <s v="South"/>
    <s v="OFF-PA-10001526"/>
    <x v="1"/>
    <s v="Paper"/>
    <n v="4.9800000000000004"/>
    <n v="100"/>
    <n v="-95.02"/>
    <n v="-14.252999999999998"/>
  </r>
  <r>
    <x v="372"/>
    <d v="2018-05-19T00:00:00"/>
    <d v="2018-05-24T00:00:00"/>
    <x v="0"/>
    <x v="2"/>
    <x v="3"/>
    <s v="Adam Hart"/>
    <s v="Corporate"/>
    <s v="Knoxville"/>
    <x v="24"/>
    <n v="37918"/>
    <s v="South"/>
    <s v="OFF-PA-10001526"/>
    <x v="2"/>
    <s v="Paper"/>
    <n v="27.888000000000002"/>
    <n v="80"/>
    <n v="-52.111999999999995"/>
    <n v="-7.8167999999999989"/>
  </r>
  <r>
    <x v="841"/>
    <d v="2015-05-18T00:00:00"/>
    <d v="2015-05-20T00:00:00"/>
    <x v="1"/>
    <x v="2"/>
    <x v="3"/>
    <s v="Ted Trevino"/>
    <s v="Home Office"/>
    <s v="Akron"/>
    <x v="22"/>
    <n v="44312"/>
    <s v="East"/>
    <s v="OFF-PA-10001526"/>
    <x v="2"/>
    <s v="Paper"/>
    <n v="15.936"/>
    <n v="18"/>
    <n v="-2.0640000000000001"/>
    <n v="-0.30959999999999999"/>
  </r>
  <r>
    <x v="3810"/>
    <d v="2016-04-29T00:00:00"/>
    <d v="2016-05-04T00:00:00"/>
    <x v="2"/>
    <x v="8"/>
    <x v="3"/>
    <s v="Jim Kriz"/>
    <s v="Home Office"/>
    <s v="Philadelphia"/>
    <x v="12"/>
    <n v="19120"/>
    <s v="East"/>
    <s v="OFF-PA-10001526"/>
    <x v="2"/>
    <s v="Paper"/>
    <n v="7.968"/>
    <n v="18"/>
    <n v="-10.032"/>
    <n v="-1.5047999999999999"/>
  </r>
  <r>
    <x v="3811"/>
    <d v="2015-07-12T00:00:00"/>
    <d v="2015-07-15T00:00:00"/>
    <x v="1"/>
    <x v="10"/>
    <x v="3"/>
    <s v="Max Engle"/>
    <s v="Home Office"/>
    <s v="Chicago"/>
    <x v="0"/>
    <n v="60610"/>
    <s v="Central"/>
    <s v="OFF-PA-10001526"/>
    <x v="2"/>
    <s v="Paper"/>
    <n v="35.856000000000002"/>
    <n v="35.856000000000002"/>
    <n v="0"/>
    <n v="0"/>
  </r>
  <r>
    <x v="2465"/>
    <d v="2016-04-06T00:00:00"/>
    <d v="2016-04-10T00:00:00"/>
    <x v="2"/>
    <x v="8"/>
    <x v="2"/>
    <s v="Thomas Thornton"/>
    <s v="Home Office"/>
    <s v="Houston"/>
    <x v="13"/>
    <n v="77041"/>
    <s v="Central"/>
    <s v="OFF-PA-10001526"/>
    <x v="2"/>
    <s v="Paper"/>
    <n v="7.968"/>
    <n v="18"/>
    <n v="-10.032"/>
    <n v="-1.5047999999999999"/>
  </r>
  <r>
    <x v="3812"/>
    <d v="2018-03-13T00:00:00"/>
    <d v="2018-03-18T00:00:00"/>
    <x v="0"/>
    <x v="5"/>
    <x v="3"/>
    <s v="Benjamin Farhat"/>
    <s v="Home Office"/>
    <s v="Albuquerque"/>
    <x v="41"/>
    <n v="87105"/>
    <s v="West"/>
    <s v="OFF-PA-10001534"/>
    <x v="2"/>
    <s v="Paper"/>
    <n v="45.36"/>
    <n v="45.36"/>
    <n v="0"/>
    <n v="0"/>
  </r>
  <r>
    <x v="3813"/>
    <d v="2018-05-28T00:00:00"/>
    <d v="2018-06-02T00:00:00"/>
    <x v="0"/>
    <x v="2"/>
    <x v="2"/>
    <s v="Candace McMahon"/>
    <s v="Home Office"/>
    <s v="Phoenix"/>
    <x v="18"/>
    <n v="85023"/>
    <s v="West"/>
    <s v="OFF-PA-10001534"/>
    <x v="2"/>
    <s v="Paper"/>
    <n v="15.552"/>
    <n v="100"/>
    <n v="-84.448000000000008"/>
    <n v="-12.667200000000001"/>
  </r>
  <r>
    <x v="2618"/>
    <d v="2017-06-06T00:00:00"/>
    <d v="2017-06-07T00:00:00"/>
    <x v="3"/>
    <x v="4"/>
    <x v="0"/>
    <s v="Clytie Kelty"/>
    <s v="Corporate"/>
    <s v="Little Rock"/>
    <x v="11"/>
    <n v="72209"/>
    <s v="South"/>
    <s v="OFF-PA-10001534"/>
    <x v="2"/>
    <s v="Paper"/>
    <n v="12.96"/>
    <n v="12.96"/>
    <n v="0"/>
    <n v="0"/>
  </r>
  <r>
    <x v="3814"/>
    <d v="2018-06-20T00:00:00"/>
    <d v="2018-06-27T00:00:00"/>
    <x v="0"/>
    <x v="4"/>
    <x v="2"/>
    <s v="Paul Gonzalez"/>
    <s v="Home Office"/>
    <s v="Richmond"/>
    <x v="17"/>
    <n v="23223"/>
    <s v="South"/>
    <s v="OFF-PA-10001534"/>
    <x v="2"/>
    <s v="Paper"/>
    <n v="32.4"/>
    <n v="32.4"/>
    <n v="0"/>
    <n v="0"/>
  </r>
  <r>
    <x v="3815"/>
    <d v="2018-04-21T00:00:00"/>
    <d v="2018-04-23T00:00:00"/>
    <x v="0"/>
    <x v="8"/>
    <x v="0"/>
    <s v="Katherine Nockton"/>
    <s v="Home Office"/>
    <s v="Houston"/>
    <x v="13"/>
    <n v="77070"/>
    <s v="Central"/>
    <s v="OFF-PA-10001534"/>
    <x v="2"/>
    <s v="Paper"/>
    <n v="20.736000000000001"/>
    <n v="18"/>
    <n v="2.7360000000000007"/>
    <n v="0.4104000000000001"/>
  </r>
  <r>
    <x v="3816"/>
    <d v="2016-03-19T00:00:00"/>
    <d v="2016-03-24T00:00:00"/>
    <x v="2"/>
    <x v="5"/>
    <x v="2"/>
    <s v="Dan Campbell"/>
    <s v="Consumer"/>
    <s v="North Miami"/>
    <x v="8"/>
    <n v="33161"/>
    <s v="South"/>
    <s v="OFF-PA-10001560"/>
    <x v="2"/>
    <s v="Paper"/>
    <n v="14.496"/>
    <n v="14.496"/>
    <n v="0"/>
    <n v="0"/>
  </r>
  <r>
    <x v="3817"/>
    <d v="2018-11-04T00:00:00"/>
    <d v="2018-11-11T00:00:00"/>
    <x v="0"/>
    <x v="1"/>
    <x v="2"/>
    <s v="James Lanier"/>
    <s v="Home Office"/>
    <s v="Columbia"/>
    <x v="24"/>
    <n v="38401"/>
    <s v="South"/>
    <s v="OFF-PA-10001560"/>
    <x v="2"/>
    <s v="Paper"/>
    <n v="9.6639999999999997"/>
    <n v="9.6639999999999997"/>
    <n v="0"/>
    <n v="0"/>
  </r>
  <r>
    <x v="199"/>
    <d v="2016-11-13T00:00:00"/>
    <d v="2016-11-19T00:00:00"/>
    <x v="2"/>
    <x v="1"/>
    <x v="2"/>
    <s v="Ken Lonsdale"/>
    <s v="Corporate"/>
    <s v="Newark"/>
    <x v="3"/>
    <n v="19711"/>
    <s v="East"/>
    <s v="OFF-PA-10001560"/>
    <x v="2"/>
    <s v="Paper"/>
    <n v="42.28"/>
    <n v="42.28"/>
    <n v="0"/>
    <n v="0"/>
  </r>
  <r>
    <x v="586"/>
    <d v="2015-05-21T00:00:00"/>
    <d v="2015-05-23T00:00:00"/>
    <x v="1"/>
    <x v="2"/>
    <x v="3"/>
    <s v="Katherine Hughes"/>
    <s v="Home Office"/>
    <s v="Houston"/>
    <x v="13"/>
    <n v="77070"/>
    <s v="Central"/>
    <s v="OFF-PA-10001560"/>
    <x v="2"/>
    <s v="Paper"/>
    <n v="4.8319999999999999"/>
    <n v="5"/>
    <n v="-0.16800000000000015"/>
    <n v="-2.5200000000000021E-2"/>
  </r>
  <r>
    <x v="3818"/>
    <d v="2017-04-18T00:00:00"/>
    <d v="2017-04-23T00:00:00"/>
    <x v="3"/>
    <x v="8"/>
    <x v="2"/>
    <s v="Clay Rozendal"/>
    <s v="Corporate"/>
    <s v="Elmhurst"/>
    <x v="0"/>
    <n v="60126"/>
    <s v="Central"/>
    <s v="OFF-PA-10001560"/>
    <x v="2"/>
    <s v="Paper"/>
    <n v="9.6639999999999997"/>
    <n v="9.6639999999999997"/>
    <n v="0"/>
    <n v="0"/>
  </r>
  <r>
    <x v="2709"/>
    <d v="2015-12-08T00:00:00"/>
    <d v="2015-12-13T00:00:00"/>
    <x v="1"/>
    <x v="3"/>
    <x v="2"/>
    <s v="Tim Brockman"/>
    <s v="Consumer"/>
    <s v="Salem"/>
    <x v="23"/>
    <n v="97301"/>
    <s v="West"/>
    <s v="OFF-PA-10001569"/>
    <x v="2"/>
    <s v="Paper"/>
    <n v="10.368"/>
    <n v="10.368"/>
    <n v="0"/>
    <n v="0"/>
  </r>
  <r>
    <x v="3065"/>
    <d v="2015-04-19T00:00:00"/>
    <d v="2015-04-23T00:00:00"/>
    <x v="1"/>
    <x v="8"/>
    <x v="3"/>
    <s v="Allen Goldenen"/>
    <s v="Consumer"/>
    <s v="Arlington"/>
    <x v="17"/>
    <n v="22204"/>
    <s v="South"/>
    <s v="OFF-PA-10001569"/>
    <x v="2"/>
    <s v="Paper"/>
    <n v="71.28"/>
    <n v="71.28"/>
    <n v="0"/>
    <n v="0"/>
  </r>
  <r>
    <x v="644"/>
    <d v="2017-06-17T00:00:00"/>
    <d v="2017-06-18T00:00:00"/>
    <x v="3"/>
    <x v="4"/>
    <x v="0"/>
    <s v="Ted Butterfield"/>
    <s v="Home Office"/>
    <s v="Troy"/>
    <x v="5"/>
    <n v="12180"/>
    <s v="East"/>
    <s v="OFF-PA-10001569"/>
    <x v="2"/>
    <s v="Paper"/>
    <n v="32.4"/>
    <n v="32.4"/>
    <n v="0"/>
    <n v="0"/>
  </r>
  <r>
    <x v="2725"/>
    <d v="2017-09-24T00:00:00"/>
    <d v="2017-09-30T00:00:00"/>
    <x v="3"/>
    <x v="0"/>
    <x v="2"/>
    <s v="Benjamin Patterson"/>
    <s v="Home Office"/>
    <s v="Broken Arrow"/>
    <x v="30"/>
    <n v="74012"/>
    <s v="Central"/>
    <s v="OFF-PA-10001569"/>
    <x v="1"/>
    <s v="Paper"/>
    <n v="6.48"/>
    <n v="5"/>
    <n v="1.4800000000000004"/>
    <n v="0.22200000000000006"/>
  </r>
  <r>
    <x v="3819"/>
    <d v="2015-11-19T00:00:00"/>
    <d v="2015-11-22T00:00:00"/>
    <x v="1"/>
    <x v="1"/>
    <x v="3"/>
    <s v="Alan Dominguez"/>
    <s v="Home Office"/>
    <s v="Philadelphia"/>
    <x v="12"/>
    <n v="19134"/>
    <s v="East"/>
    <s v="OFF-PA-10001583"/>
    <x v="2"/>
    <s v="Paper"/>
    <n v="5.88"/>
    <n v="5"/>
    <n v="0.87999999999999989"/>
    <n v="0.13199999999999998"/>
  </r>
  <r>
    <x v="2234"/>
    <d v="2016-11-23T00:00:00"/>
    <d v="2016-11-25T00:00:00"/>
    <x v="2"/>
    <x v="1"/>
    <x v="3"/>
    <s v="Pierre Wener"/>
    <s v="Corporate"/>
    <s v="Wilmington"/>
    <x v="3"/>
    <n v="19805"/>
    <s v="East"/>
    <s v="OFF-PA-10001583"/>
    <x v="2"/>
    <s v="Paper"/>
    <n v="44.1"/>
    <n v="44.1"/>
    <n v="0"/>
    <n v="0"/>
  </r>
  <r>
    <x v="3820"/>
    <d v="2018-02-06T00:00:00"/>
    <d v="2018-02-13T00:00:00"/>
    <x v="0"/>
    <x v="11"/>
    <x v="2"/>
    <s v="Skye Norling"/>
    <s v="Home Office"/>
    <s v="San Francisco"/>
    <x v="1"/>
    <n v="94109"/>
    <s v="West"/>
    <s v="OFF-PA-10001593"/>
    <x v="2"/>
    <s v="Paper"/>
    <n v="29.9"/>
    <n v="29.9"/>
    <n v="0"/>
    <n v="0"/>
  </r>
  <r>
    <x v="2847"/>
    <d v="2018-06-03T00:00:00"/>
    <d v="2018-06-07T00:00:00"/>
    <x v="0"/>
    <x v="4"/>
    <x v="2"/>
    <s v="Saphhira Shifley"/>
    <s v="Home Office"/>
    <s v="Los Angeles"/>
    <x v="1"/>
    <n v="90036"/>
    <s v="West"/>
    <s v="OFF-PA-10001593"/>
    <x v="2"/>
    <s v="Paper"/>
    <n v="11.96"/>
    <n v="11.96"/>
    <n v="0"/>
    <n v="0"/>
  </r>
  <r>
    <x v="95"/>
    <d v="2018-12-01T00:00:00"/>
    <d v="2018-12-08T00:00:00"/>
    <x v="0"/>
    <x v="3"/>
    <x v="2"/>
    <s v="Sean O'Donnell"/>
    <s v="Consumer"/>
    <s v="Seattle"/>
    <x v="6"/>
    <n v="98105"/>
    <s v="West"/>
    <s v="OFF-PA-10001593"/>
    <x v="2"/>
    <s v="Paper"/>
    <n v="41.86"/>
    <n v="41.86"/>
    <n v="0"/>
    <n v="0"/>
  </r>
  <r>
    <x v="1390"/>
    <d v="2017-10-09T00:00:00"/>
    <d v="2017-10-11T00:00:00"/>
    <x v="3"/>
    <x v="9"/>
    <x v="3"/>
    <s v="Sibella Parks"/>
    <s v="Home Office"/>
    <s v="Philadelphia"/>
    <x v="12"/>
    <n v="19143"/>
    <s v="East"/>
    <s v="OFF-PA-10001593"/>
    <x v="1"/>
    <s v="Paper"/>
    <n v="19.135999999999999"/>
    <n v="18"/>
    <n v="1.1359999999999992"/>
    <n v="0.17039999999999988"/>
  </r>
  <r>
    <x v="3821"/>
    <d v="2015-04-02T00:00:00"/>
    <d v="2015-04-06T00:00:00"/>
    <x v="1"/>
    <x v="8"/>
    <x v="3"/>
    <s v="Sam Craven"/>
    <s v="Home Office"/>
    <s v="Houston"/>
    <x v="13"/>
    <n v="77095"/>
    <s v="Central"/>
    <s v="OFF-PA-10001593"/>
    <x v="2"/>
    <s v="Paper"/>
    <n v="33.488"/>
    <n v="33.488"/>
    <n v="0"/>
    <n v="0"/>
  </r>
  <r>
    <x v="3822"/>
    <d v="2015-11-21T00:00:00"/>
    <d v="2015-11-26T00:00:00"/>
    <x v="1"/>
    <x v="1"/>
    <x v="2"/>
    <s v="Steve Carroll"/>
    <s v="Home Office"/>
    <s v="San Francisco"/>
    <x v="1"/>
    <n v="94110"/>
    <s v="West"/>
    <s v="OFF-PA-10001609"/>
    <x v="2"/>
    <s v="Paper"/>
    <n v="6.58"/>
    <n v="5"/>
    <n v="1.58"/>
    <n v="0.23699999999999999"/>
  </r>
  <r>
    <x v="1435"/>
    <d v="2016-03-29T00:00:00"/>
    <d v="2016-03-31T00:00:00"/>
    <x v="2"/>
    <x v="5"/>
    <x v="3"/>
    <s v="Richard Bierner"/>
    <s v="Home Office"/>
    <s v="San Diego"/>
    <x v="1"/>
    <n v="92105"/>
    <s v="West"/>
    <s v="OFF-PA-10001609"/>
    <x v="2"/>
    <s v="Paper"/>
    <n v="9.8699999999999992"/>
    <n v="9.8699999999999992"/>
    <n v="0"/>
    <n v="0"/>
  </r>
  <r>
    <x v="47"/>
    <d v="2017-11-24T00:00:00"/>
    <d v="2017-11-30T00:00:00"/>
    <x v="3"/>
    <x v="1"/>
    <x v="2"/>
    <s v="Sample Company A"/>
    <s v="Home Office"/>
    <s v="Hialeah"/>
    <x v="8"/>
    <n v="33012"/>
    <s v="South"/>
    <s v="OFF-PA-10001609"/>
    <x v="2"/>
    <s v="Paper"/>
    <n v="10.528"/>
    <n v="18"/>
    <n v="-7.4719999999999995"/>
    <n v="-1.1207999999999998"/>
  </r>
  <r>
    <x v="2768"/>
    <d v="2016-07-09T00:00:00"/>
    <d v="2016-07-13T00:00:00"/>
    <x v="2"/>
    <x v="10"/>
    <x v="2"/>
    <s v="Claudia Bergmann"/>
    <s v="Home Office"/>
    <s v="Franklin"/>
    <x v="26"/>
    <n v="2038"/>
    <s v="East"/>
    <s v="OFF-PA-10001609"/>
    <x v="2"/>
    <s v="Paper"/>
    <n v="6.58"/>
    <n v="5"/>
    <n v="1.58"/>
    <n v="0.23699999999999999"/>
  </r>
  <r>
    <x v="864"/>
    <d v="2017-11-14T00:00:00"/>
    <d v="2017-11-20T00:00:00"/>
    <x v="3"/>
    <x v="1"/>
    <x v="2"/>
    <s v="Justin MacKendrick"/>
    <s v="Home Office"/>
    <s v="Newark"/>
    <x v="3"/>
    <n v="19711"/>
    <s v="East"/>
    <s v="OFF-PA-10001609"/>
    <x v="2"/>
    <s v="Paper"/>
    <n v="16.45"/>
    <n v="18"/>
    <n v="-1.5500000000000007"/>
    <n v="-0.2325000000000001"/>
  </r>
  <r>
    <x v="309"/>
    <d v="2017-07-07T00:00:00"/>
    <d v="2017-07-11T00:00:00"/>
    <x v="3"/>
    <x v="10"/>
    <x v="3"/>
    <s v="Barry Franz√∂sisch"/>
    <s v="Corporate"/>
    <s v="Aurora"/>
    <x v="0"/>
    <n v="60505"/>
    <s v="Central"/>
    <s v="OFF-PA-10001609"/>
    <x v="2"/>
    <s v="Paper"/>
    <n v="23.687999999999999"/>
    <n v="23.687999999999999"/>
    <n v="0"/>
    <n v="0"/>
  </r>
  <r>
    <x v="3823"/>
    <d v="2015-05-30T00:00:00"/>
    <d v="2015-06-05T00:00:00"/>
    <x v="1"/>
    <x v="2"/>
    <x v="2"/>
    <s v="Ellis Ballard"/>
    <s v="Home Office"/>
    <s v="Richmond"/>
    <x v="17"/>
    <n v="23223"/>
    <s v="South"/>
    <s v="OFF-PA-10001622"/>
    <x v="2"/>
    <s v="Paper"/>
    <n v="13.62"/>
    <n v="13.62"/>
    <n v="0"/>
    <n v="0"/>
  </r>
  <r>
    <x v="3824"/>
    <d v="2015-09-09T00:00:00"/>
    <d v="2015-09-14T00:00:00"/>
    <x v="1"/>
    <x v="0"/>
    <x v="3"/>
    <s v="Chris Cortes"/>
    <s v="Home Office"/>
    <s v="Chicago"/>
    <x v="0"/>
    <n v="60653"/>
    <s v="Central"/>
    <s v="OFF-PA-10001622"/>
    <x v="2"/>
    <s v="Paper"/>
    <n v="10.896000000000001"/>
    <n v="18"/>
    <n v="-7.1039999999999992"/>
    <n v="-1.0655999999999999"/>
  </r>
  <r>
    <x v="2594"/>
    <d v="2017-11-20T00:00:00"/>
    <d v="2017-11-25T00:00:00"/>
    <x v="3"/>
    <x v="1"/>
    <x v="2"/>
    <s v="Barbara Fisher"/>
    <s v="Home Office"/>
    <s v="Columbus"/>
    <x v="33"/>
    <n v="47201"/>
    <s v="Central"/>
    <s v="OFF-PA-10001622"/>
    <x v="2"/>
    <s v="Paper"/>
    <n v="9.08"/>
    <n v="18"/>
    <n v="-8.92"/>
    <n v="-1.3379999999999999"/>
  </r>
  <r>
    <x v="2351"/>
    <d v="2018-06-26T00:00:00"/>
    <d v="2018-06-27T00:00:00"/>
    <x v="0"/>
    <x v="4"/>
    <x v="0"/>
    <s v="Tracy Hopkins"/>
    <s v="Home Office"/>
    <s v="Detroit"/>
    <x v="10"/>
    <n v="48227"/>
    <s v="Central"/>
    <s v="OFF-PA-10001622"/>
    <x v="2"/>
    <s v="Paper"/>
    <n v="4.54"/>
    <n v="5"/>
    <n v="-0.45999999999999996"/>
    <n v="-6.8999999999999992E-2"/>
  </r>
  <r>
    <x v="384"/>
    <d v="2016-11-17T00:00:00"/>
    <d v="2016-11-21T00:00:00"/>
    <x v="2"/>
    <x v="1"/>
    <x v="2"/>
    <s v="Brian Stugart"/>
    <s v="Corporate"/>
    <s v="San Diego"/>
    <x v="1"/>
    <n v="92105"/>
    <s v="West"/>
    <s v="OFF-PA-10001639"/>
    <x v="2"/>
    <s v="Paper"/>
    <n v="32.4"/>
    <n v="32.4"/>
    <n v="0"/>
    <n v="0"/>
  </r>
  <r>
    <x v="3825"/>
    <d v="2018-06-12T00:00:00"/>
    <d v="2018-06-14T00:00:00"/>
    <x v="0"/>
    <x v="4"/>
    <x v="3"/>
    <s v="Sarah Brown"/>
    <s v="Home Office"/>
    <s v="Kent"/>
    <x v="6"/>
    <n v="98031"/>
    <s v="West"/>
    <s v="OFF-PA-10001639"/>
    <x v="2"/>
    <s v="Paper"/>
    <n v="19.440000000000001"/>
    <n v="18"/>
    <n v="1.4400000000000013"/>
    <n v="0.21600000000000019"/>
  </r>
  <r>
    <x v="3826"/>
    <d v="2018-08-20T00:00:00"/>
    <d v="2018-08-27T00:00:00"/>
    <x v="0"/>
    <x v="7"/>
    <x v="2"/>
    <s v="Kean Thornton"/>
    <s v="Consumer"/>
    <s v="Los Angeles"/>
    <x v="1"/>
    <n v="90036"/>
    <s v="West"/>
    <s v="OFF-PA-10001639"/>
    <x v="2"/>
    <s v="Paper"/>
    <n v="25.92"/>
    <n v="25.92"/>
    <n v="0"/>
    <n v="0"/>
  </r>
  <r>
    <x v="2443"/>
    <d v="2018-06-20T00:00:00"/>
    <d v="2018-06-27T00:00:00"/>
    <x v="0"/>
    <x v="4"/>
    <x v="2"/>
    <s v="Shui Tom"/>
    <s v="Home Office"/>
    <s v="Parma"/>
    <x v="22"/>
    <n v="44134"/>
    <s v="East"/>
    <s v="OFF-PA-10001639"/>
    <x v="2"/>
    <s v="Paper"/>
    <n v="31.103999999999999"/>
    <n v="31.103999999999999"/>
    <n v="0"/>
    <n v="0"/>
  </r>
  <r>
    <x v="1128"/>
    <d v="2018-09-18T00:00:00"/>
    <d v="2018-09-25T00:00:00"/>
    <x v="0"/>
    <x v="0"/>
    <x v="2"/>
    <s v="Muhammed MacIntyre"/>
    <s v="Home Office"/>
    <s v="New York City"/>
    <x v="5"/>
    <n v="10035"/>
    <s v="East"/>
    <s v="OFF-PA-10001639"/>
    <x v="2"/>
    <s v="Paper"/>
    <n v="19.440000000000001"/>
    <n v="18"/>
    <n v="1.4400000000000013"/>
    <n v="0.21600000000000019"/>
  </r>
  <r>
    <x v="3827"/>
    <d v="2015-08-17T00:00:00"/>
    <d v="2015-08-23T00:00:00"/>
    <x v="1"/>
    <x v="7"/>
    <x v="2"/>
    <s v="Ken Black"/>
    <s v="Home Office"/>
    <s v="Houston"/>
    <x v="13"/>
    <n v="77095"/>
    <s v="Central"/>
    <s v="OFF-PA-10001639"/>
    <x v="2"/>
    <s v="Paper"/>
    <n v="15.552"/>
    <n v="18"/>
    <n v="-2.4480000000000004"/>
    <n v="-0.36720000000000003"/>
  </r>
  <r>
    <x v="1491"/>
    <d v="2016-06-18T00:00:00"/>
    <d v="2016-06-23T00:00:00"/>
    <x v="2"/>
    <x v="4"/>
    <x v="2"/>
    <s v="Skye Norling"/>
    <s v="Home Office"/>
    <s v="Peoria"/>
    <x v="18"/>
    <n v="85345"/>
    <s v="West"/>
    <s v="OFF-PA-10001661"/>
    <x v="2"/>
    <s v="Paper"/>
    <n v="11.952"/>
    <n v="100"/>
    <n v="-88.048000000000002"/>
    <n v="-13.2072"/>
  </r>
  <r>
    <x v="3828"/>
    <d v="2015-08-09T00:00:00"/>
    <d v="2015-08-14T00:00:00"/>
    <x v="1"/>
    <x v="7"/>
    <x v="2"/>
    <s v="Gene McClure"/>
    <s v="Home Office"/>
    <s v="Fresno"/>
    <x v="1"/>
    <n v="93727"/>
    <s v="West"/>
    <s v="OFF-PA-10001667"/>
    <x v="2"/>
    <s v="Paper"/>
    <n v="5.98"/>
    <n v="5"/>
    <n v="0.98000000000000043"/>
    <n v="0.14700000000000005"/>
  </r>
  <r>
    <x v="3795"/>
    <d v="2016-12-25T00:00:00"/>
    <d v="2016-12-30T00:00:00"/>
    <x v="2"/>
    <x v="3"/>
    <x v="3"/>
    <s v="Ralph Arnett"/>
    <s v="Home Office"/>
    <s v="San Diego"/>
    <x v="1"/>
    <n v="92037"/>
    <s v="West"/>
    <s v="OFF-PA-10001667"/>
    <x v="2"/>
    <s v="Paper"/>
    <n v="17.940000000000001"/>
    <n v="18"/>
    <n v="-5.9999999999998721E-2"/>
    <n v="-8.9999999999998085E-3"/>
  </r>
  <r>
    <x v="2434"/>
    <d v="2017-09-11T00:00:00"/>
    <d v="2017-09-13T00:00:00"/>
    <x v="3"/>
    <x v="0"/>
    <x v="0"/>
    <s v="Linda Cazamias"/>
    <s v="Corporate"/>
    <s v="Phoenix"/>
    <x v="18"/>
    <n v="85023"/>
    <s v="West"/>
    <s v="OFF-PA-10001667"/>
    <x v="2"/>
    <s v="Paper"/>
    <n v="9.5679999999999996"/>
    <n v="9.5679999999999996"/>
    <n v="0"/>
    <n v="0"/>
  </r>
  <r>
    <x v="2297"/>
    <d v="2017-09-26T00:00:00"/>
    <d v="2017-09-26T00:00:00"/>
    <x v="3"/>
    <x v="0"/>
    <x v="1"/>
    <s v="Chuck Magee"/>
    <s v="Corporate"/>
    <s v="Redlands"/>
    <x v="1"/>
    <n v="92374"/>
    <s v="West"/>
    <s v="OFF-PA-10001667"/>
    <x v="2"/>
    <s v="Paper"/>
    <n v="29.9"/>
    <n v="29.9"/>
    <n v="0"/>
    <n v="0"/>
  </r>
  <r>
    <x v="3829"/>
    <d v="2018-01-22T00:00:00"/>
    <d v="2018-01-27T00:00:00"/>
    <x v="0"/>
    <x v="6"/>
    <x v="2"/>
    <s v="Alan Dominguez"/>
    <s v="Home Office"/>
    <s v="Great Falls"/>
    <x v="45"/>
    <n v="59405"/>
    <s v="West"/>
    <s v="OFF-PA-10001667"/>
    <x v="2"/>
    <s v="Paper"/>
    <n v="11.96"/>
    <n v="11.96"/>
    <n v="0"/>
    <n v="0"/>
  </r>
  <r>
    <x v="632"/>
    <d v="2017-05-28T00:00:00"/>
    <d v="2017-06-03T00:00:00"/>
    <x v="3"/>
    <x v="2"/>
    <x v="2"/>
    <s v="Kimberly Carter"/>
    <s v="Corporate"/>
    <s v="Tallahassee"/>
    <x v="8"/>
    <n v="32303"/>
    <s v="South"/>
    <s v="OFF-PA-10001667"/>
    <x v="2"/>
    <s v="Paper"/>
    <n v="62.192"/>
    <n v="62.192"/>
    <n v="0"/>
    <n v="0"/>
  </r>
  <r>
    <x v="3830"/>
    <d v="2018-10-20T00:00:00"/>
    <d v="2018-10-25T00:00:00"/>
    <x v="0"/>
    <x v="9"/>
    <x v="2"/>
    <s v="Muhammed Yedwab"/>
    <s v="Home Office"/>
    <s v="Durham"/>
    <x v="9"/>
    <n v="27707"/>
    <s v="South"/>
    <s v="OFF-PA-10001667"/>
    <x v="2"/>
    <s v="Paper"/>
    <n v="14.352"/>
    <n v="14.352"/>
    <n v="0"/>
    <n v="0"/>
  </r>
  <r>
    <x v="2820"/>
    <d v="2016-11-08T00:00:00"/>
    <d v="2016-11-13T00:00:00"/>
    <x v="2"/>
    <x v="1"/>
    <x v="2"/>
    <s v="Amy Cox"/>
    <s v="Home Office"/>
    <s v="New York City"/>
    <x v="5"/>
    <n v="10011"/>
    <s v="East"/>
    <s v="OFF-PA-10001667"/>
    <x v="2"/>
    <s v="Paper"/>
    <n v="17.940000000000001"/>
    <n v="18"/>
    <n v="-5.9999999999998721E-2"/>
    <n v="-8.9999999999998085E-3"/>
  </r>
  <r>
    <x v="2628"/>
    <d v="2017-11-26T00:00:00"/>
    <d v="2017-11-29T00:00:00"/>
    <x v="3"/>
    <x v="1"/>
    <x v="0"/>
    <s v="Mark Cousins"/>
    <s v="Corporate"/>
    <s v="Mobile"/>
    <x v="36"/>
    <n v="36608"/>
    <s v="South"/>
    <s v="OFF-PA-10001685"/>
    <x v="2"/>
    <s v="Paper"/>
    <n v="70.98"/>
    <n v="70.98"/>
    <n v="0"/>
    <n v="0"/>
  </r>
  <r>
    <x v="2198"/>
    <d v="2018-10-27T00:00:00"/>
    <d v="2018-11-02T00:00:00"/>
    <x v="0"/>
    <x v="9"/>
    <x v="2"/>
    <s v="Nona Balk"/>
    <s v="Home Office"/>
    <s v="Tallahassee"/>
    <x v="8"/>
    <n v="32303"/>
    <s v="South"/>
    <s v="OFF-PA-10001685"/>
    <x v="2"/>
    <s v="Paper"/>
    <n v="56.783999999999999"/>
    <n v="56.783999999999999"/>
    <n v="0"/>
    <n v="0"/>
  </r>
  <r>
    <x v="3831"/>
    <d v="2015-06-04T00:00:00"/>
    <d v="2015-06-09T00:00:00"/>
    <x v="1"/>
    <x v="4"/>
    <x v="2"/>
    <s v="Mark Packer"/>
    <s v="Home Office"/>
    <s v="Columbus"/>
    <x v="22"/>
    <n v="43229"/>
    <s v="East"/>
    <s v="OFF-PA-10001685"/>
    <x v="2"/>
    <s v="Paper"/>
    <n v="16.224"/>
    <n v="18"/>
    <n v="-1.7759999999999998"/>
    <n v="-0.26639999999999997"/>
  </r>
  <r>
    <x v="1013"/>
    <d v="2017-12-04T00:00:00"/>
    <d v="2017-12-05T00:00:00"/>
    <x v="3"/>
    <x v="3"/>
    <x v="0"/>
    <s v="Becky Martin"/>
    <s v="Home Office"/>
    <s v="New York City"/>
    <x v="5"/>
    <n v="10024"/>
    <s v="East"/>
    <s v="OFF-PA-10001685"/>
    <x v="2"/>
    <s v="Paper"/>
    <n v="40.56"/>
    <n v="40.56"/>
    <n v="0"/>
    <n v="0"/>
  </r>
  <r>
    <x v="3832"/>
    <d v="2018-09-07T00:00:00"/>
    <d v="2018-09-13T00:00:00"/>
    <x v="0"/>
    <x v="0"/>
    <x v="2"/>
    <s v="Nicole Fjeld"/>
    <s v="Home Office"/>
    <s v="Chicago"/>
    <x v="0"/>
    <n v="60610"/>
    <s v="Central"/>
    <s v="OFF-PA-10001685"/>
    <x v="2"/>
    <s v="Paper"/>
    <n v="73.007999999999996"/>
    <n v="73.007999999999996"/>
    <n v="0"/>
    <n v="0"/>
  </r>
  <r>
    <x v="1352"/>
    <d v="2016-09-13T00:00:00"/>
    <d v="2016-09-20T00:00:00"/>
    <x v="2"/>
    <x v="0"/>
    <x v="2"/>
    <s v="Jonathan Howell"/>
    <s v="Home Office"/>
    <s v="Atlanta"/>
    <x v="19"/>
    <n v="30318"/>
    <s v="South"/>
    <s v="OFF-PA-10001712"/>
    <x v="2"/>
    <s v="Paper"/>
    <n v="69.930000000000007"/>
    <n v="69.930000000000007"/>
    <n v="0"/>
    <n v="0"/>
  </r>
  <r>
    <x v="1792"/>
    <d v="2015-05-30T00:00:00"/>
    <d v="2015-06-01T00:00:00"/>
    <x v="1"/>
    <x v="2"/>
    <x v="0"/>
    <s v="Laurel Workman"/>
    <s v="Home Office"/>
    <s v="New York City"/>
    <x v="5"/>
    <n v="10024"/>
    <s v="East"/>
    <s v="OFF-PA-10001712"/>
    <x v="2"/>
    <s v="Paper"/>
    <n v="39.96"/>
    <n v="39.96"/>
    <n v="0"/>
    <n v="0"/>
  </r>
  <r>
    <x v="3210"/>
    <d v="2018-04-12T00:00:00"/>
    <d v="2018-04-15T00:00:00"/>
    <x v="0"/>
    <x v="8"/>
    <x v="3"/>
    <s v="Bill Donatelli"/>
    <s v="Home Office"/>
    <s v="Providence"/>
    <x v="4"/>
    <n v="2908"/>
    <s v="East"/>
    <s v="OFF-PA-10001712"/>
    <x v="2"/>
    <s v="Paper"/>
    <n v="39.96"/>
    <n v="39.96"/>
    <n v="0"/>
    <n v="0"/>
  </r>
  <r>
    <x v="1942"/>
    <d v="2017-11-03T00:00:00"/>
    <d v="2017-11-08T00:00:00"/>
    <x v="3"/>
    <x v="1"/>
    <x v="2"/>
    <s v="Xylona Preis"/>
    <s v="Corporate"/>
    <s v="Los Angeles"/>
    <x v="1"/>
    <n v="90049"/>
    <s v="West"/>
    <s v="OFF-PA-10001725"/>
    <x v="2"/>
    <s v="Paper"/>
    <n v="116.28"/>
    <n v="116.28"/>
    <n v="0"/>
    <n v="0"/>
  </r>
  <r>
    <x v="1435"/>
    <d v="2016-03-29T00:00:00"/>
    <d v="2016-03-31T00:00:00"/>
    <x v="2"/>
    <x v="5"/>
    <x v="3"/>
    <s v="Richard Bierner"/>
    <s v="Home Office"/>
    <s v="San Diego"/>
    <x v="1"/>
    <n v="92105"/>
    <s v="West"/>
    <s v="OFF-PA-10001736"/>
    <x v="2"/>
    <s v="Paper"/>
    <n v="212.64"/>
    <n v="212.64"/>
    <n v="0"/>
    <n v="0"/>
  </r>
  <r>
    <x v="3833"/>
    <d v="2017-02-19T00:00:00"/>
    <d v="2017-02-22T00:00:00"/>
    <x v="3"/>
    <x v="11"/>
    <x v="3"/>
    <s v="Greg Tran"/>
    <s v="Corporate"/>
    <s v="San Francisco"/>
    <x v="1"/>
    <n v="94109"/>
    <s v="West"/>
    <s v="OFF-PA-10001736"/>
    <x v="2"/>
    <s v="Paper"/>
    <n v="70.88"/>
    <n v="70.88"/>
    <n v="0"/>
    <n v="0"/>
  </r>
  <r>
    <x v="1020"/>
    <d v="2017-10-13T00:00:00"/>
    <d v="2017-10-19T00:00:00"/>
    <x v="3"/>
    <x v="9"/>
    <x v="2"/>
    <s v="Lena Creighton"/>
    <s v="Home Office"/>
    <s v="Roseville"/>
    <x v="1"/>
    <n v="95661"/>
    <s v="West"/>
    <s v="OFF-PA-10001736"/>
    <x v="2"/>
    <s v="Paper"/>
    <n v="35.44"/>
    <n v="35.44"/>
    <n v="0"/>
    <n v="0"/>
  </r>
  <r>
    <x v="2780"/>
    <d v="2017-12-06T00:00:00"/>
    <d v="2017-12-12T00:00:00"/>
    <x v="3"/>
    <x v="3"/>
    <x v="2"/>
    <s v="Greg Tran"/>
    <s v="Corporate"/>
    <s v="Seattle"/>
    <x v="6"/>
    <n v="98105"/>
    <s v="West"/>
    <s v="OFF-PA-10001736"/>
    <x v="2"/>
    <s v="Paper"/>
    <n v="248.08"/>
    <n v="248.08"/>
    <n v="0"/>
    <n v="0"/>
  </r>
  <r>
    <x v="3834"/>
    <d v="2018-05-15T00:00:00"/>
    <d v="2018-05-20T00:00:00"/>
    <x v="0"/>
    <x v="2"/>
    <x v="2"/>
    <s v="Joy Daniels"/>
    <s v="Home Office"/>
    <s v="Chicago"/>
    <x v="0"/>
    <n v="60653"/>
    <s v="Central"/>
    <s v="OFF-PA-10001736"/>
    <x v="2"/>
    <s v="Paper"/>
    <n v="56.704000000000001"/>
    <n v="56.704000000000001"/>
    <n v="0"/>
    <n v="0"/>
  </r>
  <r>
    <x v="3835"/>
    <d v="2018-10-09T00:00:00"/>
    <d v="2018-10-11T00:00:00"/>
    <x v="0"/>
    <x v="9"/>
    <x v="0"/>
    <s v="Xylona Preis"/>
    <s v="Home Office"/>
    <s v="Los Angeles"/>
    <x v="1"/>
    <n v="90032"/>
    <s v="West"/>
    <s v="OFF-PA-10001745"/>
    <x v="2"/>
    <s v="Paper"/>
    <n v="35.200000000000003"/>
    <n v="35.200000000000003"/>
    <n v="0"/>
    <n v="0"/>
  </r>
  <r>
    <x v="1797"/>
    <d v="2017-06-20T00:00:00"/>
    <d v="2017-06-24T00:00:00"/>
    <x v="3"/>
    <x v="4"/>
    <x v="2"/>
    <s v="Catherine Glotzbach"/>
    <s v="Corporate"/>
    <s v="Philadelphia"/>
    <x v="12"/>
    <n v="19120"/>
    <s v="East"/>
    <s v="OFF-PA-10001745"/>
    <x v="2"/>
    <s v="Paper"/>
    <n v="45.055999999999997"/>
    <n v="45.055999999999997"/>
    <n v="0"/>
    <n v="0"/>
  </r>
  <r>
    <x v="3836"/>
    <d v="2018-12-17T00:00:00"/>
    <d v="2018-12-22T00:00:00"/>
    <x v="0"/>
    <x v="3"/>
    <x v="2"/>
    <s v="Vicky Freymann"/>
    <s v="Home Office"/>
    <s v="Columbus"/>
    <x v="33"/>
    <n v="47201"/>
    <s v="Central"/>
    <s v="OFF-PA-10001745"/>
    <x v="2"/>
    <s v="Paper"/>
    <n v="28.16"/>
    <n v="28.16"/>
    <n v="0"/>
    <n v="0"/>
  </r>
  <r>
    <x v="3310"/>
    <d v="2018-08-04T00:00:00"/>
    <d v="2018-08-07T00:00:00"/>
    <x v="0"/>
    <x v="7"/>
    <x v="0"/>
    <s v="Harry Marie"/>
    <s v="Home Office"/>
    <s v="Loveland"/>
    <x v="7"/>
    <n v="80538"/>
    <s v="West"/>
    <s v="OFF-PA-10001752"/>
    <x v="2"/>
    <s v="Paper"/>
    <n v="7.968"/>
    <n v="18"/>
    <n v="-10.032"/>
    <n v="-1.5047999999999999"/>
  </r>
  <r>
    <x v="3837"/>
    <d v="2015-11-22T00:00:00"/>
    <d v="2015-11-25T00:00:00"/>
    <x v="1"/>
    <x v="1"/>
    <x v="0"/>
    <s v="Robert Barroso"/>
    <s v="Corporate"/>
    <s v="Atlanta"/>
    <x v="19"/>
    <n v="30318"/>
    <s v="South"/>
    <s v="OFF-PA-10001752"/>
    <x v="2"/>
    <s v="Paper"/>
    <n v="9.9600000000000009"/>
    <n v="9.9600000000000009"/>
    <n v="0"/>
    <n v="0"/>
  </r>
  <r>
    <x v="3241"/>
    <d v="2018-05-13T00:00:00"/>
    <d v="2018-05-17T00:00:00"/>
    <x v="0"/>
    <x v="2"/>
    <x v="2"/>
    <s v="Brian Moss"/>
    <s v="Home Office"/>
    <s v="Columbus"/>
    <x v="33"/>
    <n v="47201"/>
    <s v="Central"/>
    <s v="OFF-PA-10001752"/>
    <x v="2"/>
    <s v="Paper"/>
    <n v="14.94"/>
    <n v="18"/>
    <n v="-3.0600000000000005"/>
    <n v="-0.45900000000000007"/>
  </r>
  <r>
    <x v="2764"/>
    <d v="2016-07-11T00:00:00"/>
    <d v="2016-07-13T00:00:00"/>
    <x v="2"/>
    <x v="10"/>
    <x v="3"/>
    <s v="Shahid Collister"/>
    <s v="Home Office"/>
    <s v="Seattle"/>
    <x v="6"/>
    <n v="98115"/>
    <s v="West"/>
    <s v="OFF-PA-10001763"/>
    <x v="2"/>
    <s v="Paper"/>
    <n v="29.97"/>
    <n v="29.97"/>
    <n v="0"/>
    <n v="0"/>
  </r>
  <r>
    <x v="1890"/>
    <d v="2017-11-12T00:00:00"/>
    <d v="2017-11-15T00:00:00"/>
    <x v="3"/>
    <x v="1"/>
    <x v="3"/>
    <s v="Frank Hawley"/>
    <s v="Home Office"/>
    <s v="La Porte"/>
    <x v="33"/>
    <n v="46350"/>
    <s v="Central"/>
    <s v="OFF-PA-10001763"/>
    <x v="1"/>
    <s v="Paper"/>
    <n v="19.98"/>
    <n v="18"/>
    <n v="1.9800000000000004"/>
    <n v="0.29700000000000004"/>
  </r>
  <r>
    <x v="3838"/>
    <d v="2016-09-18T00:00:00"/>
    <d v="2016-09-24T00:00:00"/>
    <x v="2"/>
    <x v="0"/>
    <x v="2"/>
    <s v="Adam Bellavance"/>
    <s v="Home Office"/>
    <s v="Des Moines"/>
    <x v="6"/>
    <n v="98198"/>
    <s v="West"/>
    <s v="OFF-PA-10001776"/>
    <x v="2"/>
    <s v="Paper"/>
    <n v="18.54"/>
    <n v="80"/>
    <n v="-61.46"/>
    <n v="-9.2189999999999994"/>
  </r>
  <r>
    <x v="3839"/>
    <d v="2017-06-16T00:00:00"/>
    <d v="2017-06-18T00:00:00"/>
    <x v="3"/>
    <x v="4"/>
    <x v="3"/>
    <s v="Bill Donatelli"/>
    <s v="Corporate"/>
    <s v="Los Angeles"/>
    <x v="1"/>
    <n v="90045"/>
    <s v="West"/>
    <s v="OFF-PA-10001776"/>
    <x v="2"/>
    <s v="Paper"/>
    <n v="46.35"/>
    <n v="46.35"/>
    <n v="0"/>
    <n v="0"/>
  </r>
  <r>
    <x v="222"/>
    <d v="2018-06-16T00:00:00"/>
    <d v="2018-06-19T00:00:00"/>
    <x v="0"/>
    <x v="4"/>
    <x v="0"/>
    <s v="Troy Staebel"/>
    <s v="Home Office"/>
    <s v="San Francisco"/>
    <x v="1"/>
    <n v="94122"/>
    <s v="West"/>
    <s v="OFF-PA-10001776"/>
    <x v="2"/>
    <s v="Paper"/>
    <n v="18.54"/>
    <n v="18"/>
    <n v="0.53999999999999915"/>
    <n v="8.0999999999999864E-2"/>
  </r>
  <r>
    <x v="3840"/>
    <d v="2017-04-04T00:00:00"/>
    <d v="2017-04-05T00:00:00"/>
    <x v="3"/>
    <x v="8"/>
    <x v="0"/>
    <s v="Maria Etezadi"/>
    <s v="Corporate"/>
    <s v="Springfield"/>
    <x v="17"/>
    <n v="22153"/>
    <s v="South"/>
    <s v="OFF-PA-10001776"/>
    <x v="2"/>
    <s v="Paper"/>
    <n v="27.81"/>
    <n v="27.81"/>
    <n v="0"/>
    <n v="0"/>
  </r>
  <r>
    <x v="908"/>
    <d v="2017-11-10T00:00:00"/>
    <d v="2017-11-14T00:00:00"/>
    <x v="3"/>
    <x v="1"/>
    <x v="2"/>
    <s v="Paul Prost"/>
    <s v="Home Office"/>
    <s v="Springfield"/>
    <x v="22"/>
    <n v="45503"/>
    <s v="East"/>
    <s v="OFF-PA-10001776"/>
    <x v="1"/>
    <s v="Paper"/>
    <n v="22.248000000000001"/>
    <n v="18"/>
    <n v="4.2480000000000011"/>
    <n v="0.6372000000000001"/>
  </r>
  <r>
    <x v="3078"/>
    <d v="2017-12-10T00:00:00"/>
    <d v="2017-12-16T00:00:00"/>
    <x v="3"/>
    <x v="3"/>
    <x v="2"/>
    <s v="Chris McAfee"/>
    <s v="Home Office"/>
    <s v="Watertown"/>
    <x v="5"/>
    <n v="13601"/>
    <s v="East"/>
    <s v="OFF-PA-10001776"/>
    <x v="1"/>
    <s v="Paper"/>
    <n v="18.54"/>
    <n v="18"/>
    <n v="0.53999999999999915"/>
    <n v="8.0999999999999864E-2"/>
  </r>
  <r>
    <x v="2113"/>
    <d v="2016-12-01T00:00:00"/>
    <d v="2016-12-05T00:00:00"/>
    <x v="2"/>
    <x v="3"/>
    <x v="2"/>
    <s v="Matt Abelman"/>
    <s v="Home Office"/>
    <s v="Jackson"/>
    <x v="10"/>
    <n v="49201"/>
    <s v="Central"/>
    <s v="OFF-PA-10001776"/>
    <x v="2"/>
    <s v="Paper"/>
    <n v="18.54"/>
    <n v="18"/>
    <n v="0.53999999999999915"/>
    <n v="8.0999999999999864E-2"/>
  </r>
  <r>
    <x v="2487"/>
    <d v="2018-08-11T00:00:00"/>
    <d v="2018-08-13T00:00:00"/>
    <x v="0"/>
    <x v="7"/>
    <x v="0"/>
    <s v="Sylvia Foulston"/>
    <s v="Corporate"/>
    <s v="Bedford"/>
    <x v="13"/>
    <n v="76021"/>
    <s v="Central"/>
    <s v="OFF-PA-10001776"/>
    <x v="2"/>
    <s v="Paper"/>
    <n v="29.664000000000001"/>
    <n v="29.664000000000001"/>
    <n v="0"/>
    <n v="0"/>
  </r>
  <r>
    <x v="3841"/>
    <d v="2016-11-13T00:00:00"/>
    <d v="2016-11-17T00:00:00"/>
    <x v="2"/>
    <x v="1"/>
    <x v="2"/>
    <s v="Joe Kamberova"/>
    <s v="Home Office"/>
    <s v="Jacksonville"/>
    <x v="9"/>
    <n v="28540"/>
    <s v="South"/>
    <s v="OFF-PA-10001790"/>
    <x v="2"/>
    <s v="Paper"/>
    <n v="115.29600000000001"/>
    <n v="115.29600000000001"/>
    <n v="0"/>
    <n v="0"/>
  </r>
  <r>
    <x v="3842"/>
    <d v="2018-08-25T00:00:00"/>
    <d v="2018-08-29T00:00:00"/>
    <x v="0"/>
    <x v="7"/>
    <x v="2"/>
    <s v="Guy Armstrong"/>
    <s v="Consumer"/>
    <s v="Charlotte"/>
    <x v="9"/>
    <n v="28205"/>
    <s v="South"/>
    <s v="OFF-PA-10001790"/>
    <x v="2"/>
    <s v="Paper"/>
    <n v="192.16"/>
    <n v="175.16"/>
    <n v="17"/>
    <n v="2.5499999999999998"/>
  </r>
  <r>
    <x v="3746"/>
    <d v="2016-11-13T00:00:00"/>
    <d v="2016-11-17T00:00:00"/>
    <x v="2"/>
    <x v="1"/>
    <x v="2"/>
    <s v="Russell Applegate"/>
    <s v="Home Office"/>
    <s v="Columbus"/>
    <x v="33"/>
    <n v="47201"/>
    <s v="Central"/>
    <s v="OFF-PA-10001790"/>
    <x v="2"/>
    <s v="Paper"/>
    <n v="96.08"/>
    <n v="96.08"/>
    <n v="0"/>
    <n v="0"/>
  </r>
  <r>
    <x v="429"/>
    <d v="2017-05-27T00:00:00"/>
    <d v="2017-05-29T00:00:00"/>
    <x v="3"/>
    <x v="2"/>
    <x v="3"/>
    <s v="Laura Armstrong"/>
    <s v="Corporate"/>
    <s v="Detroit"/>
    <x v="10"/>
    <n v="48205"/>
    <s v="Central"/>
    <s v="OFF-PA-10001790"/>
    <x v="2"/>
    <s v="Paper"/>
    <n v="144.12"/>
    <n v="144.12"/>
    <n v="0"/>
    <n v="0"/>
  </r>
  <r>
    <x v="3843"/>
    <d v="2017-11-21T00:00:00"/>
    <d v="2017-11-26T00:00:00"/>
    <x v="3"/>
    <x v="1"/>
    <x v="2"/>
    <s v="Roger Demir"/>
    <s v="Home Office"/>
    <s v="Chicago"/>
    <x v="0"/>
    <n v="60610"/>
    <s v="Central"/>
    <s v="OFF-PA-10001790"/>
    <x v="2"/>
    <s v="Paper"/>
    <n v="38.432000000000002"/>
    <n v="38.432000000000002"/>
    <n v="0"/>
    <n v="0"/>
  </r>
  <r>
    <x v="3844"/>
    <d v="2015-02-22T00:00:00"/>
    <d v="2015-02-24T00:00:00"/>
    <x v="1"/>
    <x v="11"/>
    <x v="0"/>
    <s v="Sue Ann Reed"/>
    <s v="Home Office"/>
    <s v="Moreno Valley"/>
    <x v="1"/>
    <n v="92553"/>
    <s v="West"/>
    <s v="OFF-PA-10001800"/>
    <x v="2"/>
    <s v="Paper"/>
    <n v="19.440000000000001"/>
    <n v="50"/>
    <n v="-30.56"/>
    <n v="-4.5839999999999996"/>
  </r>
  <r>
    <x v="3250"/>
    <d v="2015-11-24T00:00:00"/>
    <d v="2015-11-30T00:00:00"/>
    <x v="1"/>
    <x v="1"/>
    <x v="2"/>
    <s v="Harold Ryan"/>
    <s v="Corporate"/>
    <s v="Seattle"/>
    <x v="6"/>
    <n v="98103"/>
    <s v="West"/>
    <s v="OFF-PA-10001800"/>
    <x v="2"/>
    <s v="Paper"/>
    <n v="25.92"/>
    <n v="25.92"/>
    <n v="0"/>
    <n v="0"/>
  </r>
  <r>
    <x v="3845"/>
    <d v="2018-09-04T00:00:00"/>
    <d v="2018-09-05T00:00:00"/>
    <x v="0"/>
    <x v="0"/>
    <x v="0"/>
    <s v="Katrina Bavinger"/>
    <s v="Home Office"/>
    <s v="Apple Valley"/>
    <x v="1"/>
    <n v="92307"/>
    <s v="West"/>
    <s v="OFF-PA-10001800"/>
    <x v="2"/>
    <s v="Paper"/>
    <n v="12.96"/>
    <n v="12.96"/>
    <n v="0"/>
    <n v="0"/>
  </r>
  <r>
    <x v="3846"/>
    <d v="2018-11-02T00:00:00"/>
    <d v="2018-11-07T00:00:00"/>
    <x v="0"/>
    <x v="1"/>
    <x v="2"/>
    <s v="Joy Bell-"/>
    <s v="Home Office"/>
    <s v="Salt Lake City"/>
    <x v="28"/>
    <n v="84106"/>
    <s v="West"/>
    <s v="OFF-PA-10001800"/>
    <x v="2"/>
    <s v="Paper"/>
    <n v="19.440000000000001"/>
    <n v="18"/>
    <n v="1.4400000000000013"/>
    <n v="0.21600000000000019"/>
  </r>
  <r>
    <x v="1836"/>
    <d v="2015-09-12T00:00:00"/>
    <d v="2015-09-17T00:00:00"/>
    <x v="1"/>
    <x v="0"/>
    <x v="2"/>
    <s v="Brad Norvell"/>
    <s v="Corporate"/>
    <s v="Cary"/>
    <x v="9"/>
    <n v="27511"/>
    <s v="South"/>
    <s v="OFF-PA-10001800"/>
    <x v="2"/>
    <s v="Paper"/>
    <n v="10.368"/>
    <n v="10.368"/>
    <n v="0"/>
    <n v="0"/>
  </r>
  <r>
    <x v="2222"/>
    <d v="2018-09-05T00:00:00"/>
    <d v="2018-09-09T00:00:00"/>
    <x v="0"/>
    <x v="0"/>
    <x v="2"/>
    <s v="Liz Preis"/>
    <s v="Home Office"/>
    <s v="Knoxville"/>
    <x v="24"/>
    <n v="37918"/>
    <s v="South"/>
    <s v="OFF-PA-10001800"/>
    <x v="2"/>
    <s v="Paper"/>
    <n v="15.552"/>
    <n v="18"/>
    <n v="-2.4480000000000004"/>
    <n v="-0.36720000000000003"/>
  </r>
  <r>
    <x v="3847"/>
    <d v="2018-09-28T00:00:00"/>
    <d v="2018-10-02T00:00:00"/>
    <x v="0"/>
    <x v="0"/>
    <x v="2"/>
    <s v="Sung Pak"/>
    <s v="Corporate"/>
    <s v="Jacksonville"/>
    <x v="8"/>
    <n v="32216"/>
    <s v="South"/>
    <s v="OFF-PA-10001800"/>
    <x v="2"/>
    <s v="Paper"/>
    <n v="10.368"/>
    <n v="10.368"/>
    <n v="0"/>
    <n v="0"/>
  </r>
  <r>
    <x v="1452"/>
    <d v="2018-11-06T00:00:00"/>
    <d v="2018-11-09T00:00:00"/>
    <x v="0"/>
    <x v="1"/>
    <x v="3"/>
    <s v="Jill Fjeld"/>
    <s v="Home Office"/>
    <s v="Fayetteville"/>
    <x v="9"/>
    <n v="28314"/>
    <s v="South"/>
    <s v="OFF-PA-10001800"/>
    <x v="2"/>
    <s v="Paper"/>
    <n v="31.103999999999999"/>
    <n v="31.103999999999999"/>
    <n v="0"/>
    <n v="0"/>
  </r>
  <r>
    <x v="2273"/>
    <d v="2017-10-21T00:00:00"/>
    <d v="2017-10-26T00:00:00"/>
    <x v="3"/>
    <x v="9"/>
    <x v="3"/>
    <s v="Dennis Pardue"/>
    <s v="Home Office"/>
    <s v="North Las Vegas"/>
    <x v="27"/>
    <n v="89031"/>
    <s v="West"/>
    <s v="OFF-PA-10001801"/>
    <x v="2"/>
    <s v="Paper"/>
    <n v="35.880000000000003"/>
    <n v="35.880000000000003"/>
    <n v="0"/>
    <n v="0"/>
  </r>
  <r>
    <x v="245"/>
    <d v="2016-09-21T00:00:00"/>
    <d v="2016-09-26T00:00:00"/>
    <x v="2"/>
    <x v="0"/>
    <x v="2"/>
    <s v="Giulietta Baptist"/>
    <s v="Consumer"/>
    <s v="Columbia"/>
    <x v="34"/>
    <n v="29203"/>
    <s v="South"/>
    <s v="OFF-PA-10001801"/>
    <x v="2"/>
    <s v="Paper"/>
    <n v="23.92"/>
    <n v="23.92"/>
    <n v="0"/>
    <n v="0"/>
  </r>
  <r>
    <x v="499"/>
    <d v="2017-03-09T00:00:00"/>
    <d v="2017-03-12T00:00:00"/>
    <x v="3"/>
    <x v="5"/>
    <x v="0"/>
    <s v="Pamela Stobb"/>
    <s v="Home Office"/>
    <s v="Andover"/>
    <x v="26"/>
    <n v="1810"/>
    <s v="East"/>
    <s v="OFF-PA-10001801"/>
    <x v="1"/>
    <s v="Paper"/>
    <n v="17.940000000000001"/>
    <n v="18"/>
    <n v="-5.9999999999998721E-2"/>
    <n v="-8.9999999999998085E-3"/>
  </r>
  <r>
    <x v="3848"/>
    <d v="2015-01-23T00:00:00"/>
    <d v="2015-01-28T00:00:00"/>
    <x v="1"/>
    <x v="6"/>
    <x v="2"/>
    <s v="Ionia McGrath"/>
    <s v="Home Office"/>
    <s v="Las Vegas"/>
    <x v="27"/>
    <n v="89115"/>
    <s v="West"/>
    <s v="OFF-PA-10001804"/>
    <x v="2"/>
    <s v="Paper"/>
    <n v="40.08"/>
    <n v="50"/>
    <n v="-9.9200000000000017"/>
    <n v="-1.4880000000000002"/>
  </r>
  <r>
    <x v="1020"/>
    <d v="2017-10-13T00:00:00"/>
    <d v="2017-10-19T00:00:00"/>
    <x v="3"/>
    <x v="9"/>
    <x v="2"/>
    <s v="Lena Creighton"/>
    <s v="Home Office"/>
    <s v="Roseville"/>
    <x v="1"/>
    <n v="95661"/>
    <s v="West"/>
    <s v="OFF-PA-10001804"/>
    <x v="1"/>
    <s v="Paper"/>
    <n v="20.04"/>
    <n v="18"/>
    <n v="2.0399999999999991"/>
    <n v="0.30599999999999988"/>
  </r>
  <r>
    <x v="1092"/>
    <d v="2015-03-18T00:00:00"/>
    <d v="2015-03-23T00:00:00"/>
    <x v="1"/>
    <x v="5"/>
    <x v="2"/>
    <s v="Sean Miller"/>
    <s v="Home Office"/>
    <s v="Jacksonville"/>
    <x v="8"/>
    <n v="32216"/>
    <s v="South"/>
    <s v="OFF-PA-10001804"/>
    <x v="2"/>
    <s v="Paper"/>
    <n v="21.376000000000001"/>
    <n v="18"/>
    <n v="3.3760000000000012"/>
    <n v="0.50640000000000018"/>
  </r>
  <r>
    <x v="3802"/>
    <d v="2015-09-28T00:00:00"/>
    <d v="2015-10-03T00:00:00"/>
    <x v="1"/>
    <x v="0"/>
    <x v="2"/>
    <s v="Keith Dawkins"/>
    <s v="Home Office"/>
    <s v="Fayetteville"/>
    <x v="9"/>
    <n v="28314"/>
    <s v="South"/>
    <s v="OFF-PA-10001804"/>
    <x v="2"/>
    <s v="Paper"/>
    <n v="10.688000000000001"/>
    <n v="18"/>
    <n v="-7.3119999999999994"/>
    <n v="-1.0967999999999998"/>
  </r>
  <r>
    <x v="1494"/>
    <d v="2018-01-12T00:00:00"/>
    <d v="2018-01-17T00:00:00"/>
    <x v="0"/>
    <x v="6"/>
    <x v="3"/>
    <s v="Dianna Arnett"/>
    <s v="Home Office"/>
    <s v="Washington"/>
    <x v="35"/>
    <n v="20016"/>
    <s v="East"/>
    <s v="OFF-PA-10001804"/>
    <x v="2"/>
    <s v="Paper"/>
    <n v="40.08"/>
    <n v="40.08"/>
    <n v="0"/>
    <n v="0"/>
  </r>
  <r>
    <x v="2564"/>
    <d v="2018-04-23T00:00:00"/>
    <d v="2018-04-26T00:00:00"/>
    <x v="0"/>
    <x v="8"/>
    <x v="0"/>
    <s v="Greg Guthrie"/>
    <s v="Home Office"/>
    <s v="Columbus"/>
    <x v="22"/>
    <n v="43229"/>
    <s v="East"/>
    <s v="OFF-PA-10001804"/>
    <x v="2"/>
    <s v="Paper"/>
    <n v="5.3440000000000003"/>
    <n v="5"/>
    <n v="0.34400000000000031"/>
    <n v="5.1600000000000042E-2"/>
  </r>
  <r>
    <x v="441"/>
    <d v="2015-07-12T00:00:00"/>
    <d v="2015-07-16T00:00:00"/>
    <x v="1"/>
    <x v="10"/>
    <x v="2"/>
    <s v="Paul Van Hugh"/>
    <s v="Home Office"/>
    <s v="League City"/>
    <x v="13"/>
    <n v="77573"/>
    <s v="Central"/>
    <s v="OFF-PA-10001804"/>
    <x v="2"/>
    <s v="Paper"/>
    <n v="16.032"/>
    <n v="18"/>
    <n v="-1.968"/>
    <n v="-0.29519999999999996"/>
  </r>
  <r>
    <x v="3849"/>
    <d v="2015-12-09T00:00:00"/>
    <d v="2015-12-11T00:00:00"/>
    <x v="1"/>
    <x v="3"/>
    <x v="0"/>
    <s v="Victoria Pisteka"/>
    <s v="Home Office"/>
    <s v="Brownsville"/>
    <x v="13"/>
    <n v="78521"/>
    <s v="Central"/>
    <s v="OFF-PA-10001804"/>
    <x v="2"/>
    <s v="Paper"/>
    <n v="10.688000000000001"/>
    <n v="18"/>
    <n v="-7.3119999999999994"/>
    <n v="-1.0967999999999998"/>
  </r>
  <r>
    <x v="3812"/>
    <d v="2018-03-13T00:00:00"/>
    <d v="2018-03-18T00:00:00"/>
    <x v="0"/>
    <x v="5"/>
    <x v="3"/>
    <s v="Benjamin Farhat"/>
    <s v="Home Office"/>
    <s v="Albuquerque"/>
    <x v="41"/>
    <n v="87105"/>
    <s v="West"/>
    <s v="OFF-PA-10001815"/>
    <x v="2"/>
    <s v="Paper"/>
    <n v="288.24"/>
    <n v="288.24"/>
    <n v="0"/>
    <n v="0"/>
  </r>
  <r>
    <x v="3790"/>
    <d v="2018-06-16T00:00:00"/>
    <d v="2018-06-21T00:00:00"/>
    <x v="0"/>
    <x v="4"/>
    <x v="2"/>
    <s v="Alejandro Ballentine"/>
    <s v="Home Office"/>
    <s v="Carlsbad"/>
    <x v="41"/>
    <n v="88220"/>
    <s v="West"/>
    <s v="OFF-PA-10001815"/>
    <x v="2"/>
    <s v="Paper"/>
    <n v="192.16"/>
    <n v="175.16"/>
    <n v="17"/>
    <n v="2.5499999999999998"/>
  </r>
  <r>
    <x v="844"/>
    <d v="2016-08-09T00:00:00"/>
    <d v="2016-08-16T00:00:00"/>
    <x v="2"/>
    <x v="7"/>
    <x v="2"/>
    <s v="Monica Federle"/>
    <s v="Home Office"/>
    <s v="New York City"/>
    <x v="5"/>
    <n v="10035"/>
    <s v="East"/>
    <s v="OFF-PA-10001815"/>
    <x v="2"/>
    <s v="Paper"/>
    <n v="144.12"/>
    <n v="144.12"/>
    <n v="0"/>
    <n v="0"/>
  </r>
  <r>
    <x v="3850"/>
    <d v="2017-09-05T00:00:00"/>
    <d v="2017-09-11T00:00:00"/>
    <x v="3"/>
    <x v="0"/>
    <x v="2"/>
    <s v="Mark Van Huff"/>
    <s v="Corporate"/>
    <s v="New York City"/>
    <x v="5"/>
    <n v="10011"/>
    <s v="East"/>
    <s v="OFF-PA-10001815"/>
    <x v="2"/>
    <s v="Paper"/>
    <n v="192.16"/>
    <n v="175.16"/>
    <n v="17"/>
    <n v="2.5499999999999998"/>
  </r>
  <r>
    <x v="2064"/>
    <d v="2015-11-24T00:00:00"/>
    <d v="2015-11-29T00:00:00"/>
    <x v="1"/>
    <x v="1"/>
    <x v="2"/>
    <s v="Nat Gilpin"/>
    <s v="Home Office"/>
    <s v="Jackson"/>
    <x v="10"/>
    <n v="49201"/>
    <s v="Central"/>
    <s v="OFF-PA-10001815"/>
    <x v="2"/>
    <s v="Paper"/>
    <n v="144.12"/>
    <n v="144.12"/>
    <n v="0"/>
    <n v="0"/>
  </r>
  <r>
    <x v="2113"/>
    <d v="2016-12-01T00:00:00"/>
    <d v="2016-12-05T00:00:00"/>
    <x v="2"/>
    <x v="3"/>
    <x v="2"/>
    <s v="Matt Abelman"/>
    <s v="Home Office"/>
    <s v="Jackson"/>
    <x v="10"/>
    <n v="49201"/>
    <s v="Central"/>
    <s v="OFF-PA-10001826"/>
    <x v="2"/>
    <s v="Paper"/>
    <n v="19.440000000000001"/>
    <n v="18"/>
    <n v="1.4400000000000013"/>
    <n v="0.21600000000000019"/>
  </r>
  <r>
    <x v="3851"/>
    <d v="2018-04-15T00:00:00"/>
    <d v="2018-04-21T00:00:00"/>
    <x v="0"/>
    <x v="8"/>
    <x v="2"/>
    <s v="Shirley Daniels"/>
    <s v="Home Office"/>
    <s v="Houston"/>
    <x v="13"/>
    <n v="77041"/>
    <s v="Central"/>
    <s v="OFF-PA-10001826"/>
    <x v="2"/>
    <s v="Paper"/>
    <n v="20.736000000000001"/>
    <n v="18"/>
    <n v="2.7360000000000007"/>
    <n v="0.4104000000000001"/>
  </r>
  <r>
    <x v="1249"/>
    <d v="2015-08-23T00:00:00"/>
    <d v="2015-08-27T00:00:00"/>
    <x v="1"/>
    <x v="7"/>
    <x v="2"/>
    <s v="Arthur Prichep"/>
    <s v="Home Office"/>
    <s v="Denver"/>
    <x v="7"/>
    <n v="80219"/>
    <s v="West"/>
    <s v="OFF-PA-10001837"/>
    <x v="2"/>
    <s v="Paper"/>
    <n v="15.552"/>
    <n v="18"/>
    <n v="-2.4480000000000004"/>
    <n v="-0.36720000000000003"/>
  </r>
  <r>
    <x v="2434"/>
    <d v="2017-09-11T00:00:00"/>
    <d v="2017-09-13T00:00:00"/>
    <x v="3"/>
    <x v="0"/>
    <x v="0"/>
    <s v="Linda Cazamias"/>
    <s v="Home Office"/>
    <s v="Phoenix"/>
    <x v="18"/>
    <n v="85023"/>
    <s v="West"/>
    <s v="OFF-PA-10001837"/>
    <x v="1"/>
    <s v="Paper"/>
    <n v="20.736000000000001"/>
    <n v="100"/>
    <n v="-79.263999999999996"/>
    <n v="-11.8896"/>
  </r>
  <r>
    <x v="3401"/>
    <d v="2015-10-02T00:00:00"/>
    <d v="2015-10-05T00:00:00"/>
    <x v="1"/>
    <x v="9"/>
    <x v="0"/>
    <s v="Erin Smith"/>
    <s v="Home Office"/>
    <s v="Tempe"/>
    <x v="18"/>
    <n v="85281"/>
    <s v="West"/>
    <s v="OFF-PA-10001838"/>
    <x v="2"/>
    <s v="Paper"/>
    <n v="9.4079999999999995"/>
    <n v="100"/>
    <n v="-90.591999999999999"/>
    <n v="-13.588799999999999"/>
  </r>
  <r>
    <x v="3852"/>
    <d v="2016-06-01T00:00:00"/>
    <d v="2016-06-08T00:00:00"/>
    <x v="2"/>
    <x v="4"/>
    <x v="2"/>
    <s v="Catherine Glotzbach"/>
    <s v="Home Office"/>
    <s v="Los Angeles"/>
    <x v="1"/>
    <n v="90045"/>
    <s v="West"/>
    <s v="OFF-PA-10001838"/>
    <x v="2"/>
    <s v="Paper"/>
    <n v="11.76"/>
    <n v="100"/>
    <n v="-88.24"/>
    <n v="-13.235999999999999"/>
  </r>
  <r>
    <x v="2882"/>
    <d v="2017-03-26T00:00:00"/>
    <d v="2017-03-28T00:00:00"/>
    <x v="3"/>
    <x v="5"/>
    <x v="3"/>
    <s v="Mark Van Huff"/>
    <s v="Home Office"/>
    <s v="Pocatello"/>
    <x v="40"/>
    <n v="83201"/>
    <s v="West"/>
    <s v="OFF-PA-10001838"/>
    <x v="1"/>
    <s v="Paper"/>
    <n v="17.64"/>
    <n v="18"/>
    <n v="-0.35999999999999943"/>
    <n v="-5.3999999999999916E-2"/>
  </r>
  <r>
    <x v="1847"/>
    <d v="2018-09-30T00:00:00"/>
    <d v="2018-10-03T00:00:00"/>
    <x v="0"/>
    <x v="0"/>
    <x v="0"/>
    <s v="Cari Sayre"/>
    <s v="Home Office"/>
    <s v="Seattle"/>
    <x v="6"/>
    <n v="98103"/>
    <s v="West"/>
    <s v="OFF-PA-10001838"/>
    <x v="2"/>
    <s v="Paper"/>
    <n v="11.76"/>
    <n v="11.76"/>
    <n v="0"/>
    <n v="0"/>
  </r>
  <r>
    <x v="3853"/>
    <d v="2018-12-04T00:00:00"/>
    <d v="2018-12-06T00:00:00"/>
    <x v="0"/>
    <x v="3"/>
    <x v="0"/>
    <s v="Chris Selesnick"/>
    <s v="Home Office"/>
    <s v="Los Angeles"/>
    <x v="1"/>
    <n v="90032"/>
    <s v="West"/>
    <s v="OFF-PA-10001838"/>
    <x v="2"/>
    <s v="Paper"/>
    <n v="11.76"/>
    <n v="11.76"/>
    <n v="0"/>
    <n v="0"/>
  </r>
  <r>
    <x v="3854"/>
    <d v="2018-02-17T00:00:00"/>
    <d v="2018-02-23T00:00:00"/>
    <x v="0"/>
    <x v="11"/>
    <x v="2"/>
    <s v="Gary Hansen"/>
    <s v="Home Office"/>
    <s v="Perth Amboy"/>
    <x v="15"/>
    <n v="8861"/>
    <s v="East"/>
    <s v="OFF-PA-10001838"/>
    <x v="2"/>
    <s v="Paper"/>
    <n v="11.76"/>
    <n v="11.76"/>
    <n v="0"/>
    <n v="0"/>
  </r>
  <r>
    <x v="308"/>
    <d v="2018-11-24T00:00:00"/>
    <d v="2018-11-28T00:00:00"/>
    <x v="0"/>
    <x v="1"/>
    <x v="2"/>
    <s v="Todd Sumrall"/>
    <s v="Home Office"/>
    <s v="New York City"/>
    <x v="5"/>
    <n v="10035"/>
    <s v="East"/>
    <s v="OFF-PA-10001838"/>
    <x v="2"/>
    <s v="Paper"/>
    <n v="5.88"/>
    <n v="5"/>
    <n v="0.87999999999999989"/>
    <n v="0.13199999999999998"/>
  </r>
  <r>
    <x v="3855"/>
    <d v="2016-03-30T00:00:00"/>
    <d v="2016-04-04T00:00:00"/>
    <x v="2"/>
    <x v="5"/>
    <x v="2"/>
    <s v="Fred Chung"/>
    <s v="Consumer"/>
    <s v="Chicago"/>
    <x v="0"/>
    <n v="60610"/>
    <s v="Central"/>
    <s v="OFF-PA-10001838"/>
    <x v="2"/>
    <s v="Paper"/>
    <n v="23.52"/>
    <n v="23.52"/>
    <n v="0"/>
    <n v="0"/>
  </r>
  <r>
    <x v="1295"/>
    <d v="2017-09-13T00:00:00"/>
    <d v="2017-09-18T00:00:00"/>
    <x v="3"/>
    <x v="0"/>
    <x v="2"/>
    <s v="Alejandro Grove"/>
    <s v="Home Office"/>
    <s v="Omaha"/>
    <x v="42"/>
    <n v="68104"/>
    <s v="Central"/>
    <s v="OFF-PA-10001838"/>
    <x v="1"/>
    <s v="Paper"/>
    <n v="17.64"/>
    <n v="18"/>
    <n v="-0.35999999999999943"/>
    <n v="-5.3999999999999916E-2"/>
  </r>
  <r>
    <x v="1861"/>
    <d v="2018-11-02T00:00:00"/>
    <d v="2018-11-05T00:00:00"/>
    <x v="0"/>
    <x v="1"/>
    <x v="0"/>
    <s v="Nora Paige"/>
    <s v="Home Office"/>
    <s v="Saint Louis"/>
    <x v="20"/>
    <n v="63116"/>
    <s v="Central"/>
    <s v="OFF-PA-10001838"/>
    <x v="2"/>
    <s v="Paper"/>
    <n v="11.76"/>
    <n v="11.76"/>
    <n v="0"/>
    <n v="0"/>
  </r>
  <r>
    <x v="41"/>
    <d v="2016-07-14T00:00:00"/>
    <d v="2016-07-19T00:00:00"/>
    <x v="2"/>
    <x v="10"/>
    <x v="3"/>
    <s v="Toby Gnade"/>
    <s v="Home Office"/>
    <s v="Mesa"/>
    <x v="18"/>
    <n v="85204"/>
    <s v="West"/>
    <s v="OFF-PA-10001846"/>
    <x v="2"/>
    <s v="Paper"/>
    <n v="18.495999999999999"/>
    <n v="100"/>
    <n v="-81.504000000000005"/>
    <n v="-12.2256"/>
  </r>
  <r>
    <x v="3856"/>
    <d v="2018-11-12T00:00:00"/>
    <d v="2018-11-15T00:00:00"/>
    <x v="0"/>
    <x v="1"/>
    <x v="3"/>
    <s v="Emily Phan"/>
    <s v="Home Office"/>
    <s v="Los Angeles"/>
    <x v="1"/>
    <n v="90032"/>
    <s v="West"/>
    <s v="OFF-PA-10001846"/>
    <x v="2"/>
    <s v="Paper"/>
    <n v="11.56"/>
    <n v="11.56"/>
    <n v="0"/>
    <n v="0"/>
  </r>
  <r>
    <x v="3857"/>
    <d v="2015-08-22T00:00:00"/>
    <d v="2015-08-25T00:00:00"/>
    <x v="1"/>
    <x v="7"/>
    <x v="0"/>
    <s v="Jennifer Ferguson"/>
    <s v="Home Office"/>
    <s v="Saint Charles"/>
    <x v="20"/>
    <n v="63301"/>
    <s v="Central"/>
    <s v="OFF-PA-10001846"/>
    <x v="2"/>
    <s v="Paper"/>
    <n v="11.56"/>
    <n v="11.56"/>
    <n v="0"/>
    <n v="0"/>
  </r>
  <r>
    <x v="254"/>
    <d v="2017-05-31T00:00:00"/>
    <d v="2017-06-04T00:00:00"/>
    <x v="3"/>
    <x v="2"/>
    <x v="2"/>
    <s v="Beth Paige"/>
    <s v="Home Office"/>
    <s v="Decatur"/>
    <x v="0"/>
    <n v="62521"/>
    <s v="Central"/>
    <s v="OFF-PA-10001846"/>
    <x v="1"/>
    <s v="Paper"/>
    <n v="18.495999999999999"/>
    <n v="18"/>
    <n v="0.49599999999999866"/>
    <n v="7.43999999999998E-2"/>
  </r>
  <r>
    <x v="3858"/>
    <d v="2018-09-23T00:00:00"/>
    <d v="2018-09-25T00:00:00"/>
    <x v="0"/>
    <x v="0"/>
    <x v="0"/>
    <s v="Maya Herman"/>
    <s v="Home Office"/>
    <s v="Lubbock"/>
    <x v="13"/>
    <n v="79424"/>
    <s v="Central"/>
    <s v="OFF-PA-10001846"/>
    <x v="2"/>
    <s v="Paper"/>
    <n v="9.2479999999999993"/>
    <n v="18"/>
    <n v="-8.7520000000000007"/>
    <n v="-1.3128"/>
  </r>
  <r>
    <x v="2283"/>
    <d v="2017-06-20T00:00:00"/>
    <d v="2017-06-25T00:00:00"/>
    <x v="3"/>
    <x v="4"/>
    <x v="3"/>
    <s v="Dave Poirier"/>
    <s v="Home Office"/>
    <s v="Salinas"/>
    <x v="1"/>
    <n v="93905"/>
    <s v="West"/>
    <s v="OFF-PA-10001870"/>
    <x v="2"/>
    <s v="Paper"/>
    <n v="38.880000000000003"/>
    <n v="38.880000000000003"/>
    <n v="0"/>
    <n v="0"/>
  </r>
  <r>
    <x v="3859"/>
    <d v="2017-08-22T00:00:00"/>
    <d v="2017-08-26T00:00:00"/>
    <x v="3"/>
    <x v="7"/>
    <x v="2"/>
    <s v="Deirdre Greer"/>
    <s v="Home Office"/>
    <s v="Seattle"/>
    <x v="6"/>
    <n v="98105"/>
    <s v="West"/>
    <s v="OFF-PA-10001870"/>
    <x v="1"/>
    <s v="Paper"/>
    <n v="19.440000000000001"/>
    <n v="18"/>
    <n v="1.4400000000000013"/>
    <n v="0.21600000000000019"/>
  </r>
  <r>
    <x v="3860"/>
    <d v="2016-06-13T00:00:00"/>
    <d v="2016-06-17T00:00:00"/>
    <x v="2"/>
    <x v="4"/>
    <x v="2"/>
    <s v="Barbara Fisher"/>
    <s v="Home Office"/>
    <s v="Roswell"/>
    <x v="19"/>
    <n v="30076"/>
    <s v="South"/>
    <s v="OFF-PA-10001870"/>
    <x v="2"/>
    <s v="Paper"/>
    <n v="6.48"/>
    <n v="5"/>
    <n v="1.4800000000000004"/>
    <n v="0.22200000000000006"/>
  </r>
  <r>
    <x v="2585"/>
    <d v="2016-10-02T00:00:00"/>
    <d v="2016-10-05T00:00:00"/>
    <x v="2"/>
    <x v="9"/>
    <x v="3"/>
    <s v="Sheri Gordon"/>
    <s v="Home Office"/>
    <s v="Rockville"/>
    <x v="14"/>
    <n v="20852"/>
    <s v="East"/>
    <s v="OFF-PA-10001870"/>
    <x v="2"/>
    <s v="Paper"/>
    <n v="19.440000000000001"/>
    <n v="18"/>
    <n v="1.4400000000000013"/>
    <n v="0.21600000000000019"/>
  </r>
  <r>
    <x v="1797"/>
    <d v="2017-06-20T00:00:00"/>
    <d v="2017-06-24T00:00:00"/>
    <x v="3"/>
    <x v="4"/>
    <x v="2"/>
    <s v="Catherine Glotzbach"/>
    <s v="Home Office"/>
    <s v="Philadelphia"/>
    <x v="12"/>
    <n v="19120"/>
    <s v="East"/>
    <s v="OFF-PA-10001870"/>
    <x v="2"/>
    <s v="Paper"/>
    <n v="15.552"/>
    <n v="18"/>
    <n v="-2.4480000000000004"/>
    <n v="-0.36720000000000003"/>
  </r>
  <r>
    <x v="743"/>
    <d v="2018-11-05T00:00:00"/>
    <d v="2018-11-10T00:00:00"/>
    <x v="0"/>
    <x v="1"/>
    <x v="3"/>
    <s v="Christina DeMoss"/>
    <s v="Home Office"/>
    <s v="New York City"/>
    <x v="5"/>
    <n v="10024"/>
    <s v="East"/>
    <s v="OFF-PA-10001870"/>
    <x v="2"/>
    <s v="Paper"/>
    <n v="12.96"/>
    <n v="12.96"/>
    <n v="0"/>
    <n v="0"/>
  </r>
  <r>
    <x v="2999"/>
    <d v="2017-08-11T00:00:00"/>
    <d v="2017-08-16T00:00:00"/>
    <x v="3"/>
    <x v="7"/>
    <x v="2"/>
    <s v="Michelle Tran"/>
    <s v="Home Office"/>
    <s v="Tulsa"/>
    <x v="30"/>
    <n v="74133"/>
    <s v="Central"/>
    <s v="OFF-PA-10001870"/>
    <x v="2"/>
    <s v="Paper"/>
    <n v="32.4"/>
    <n v="32.4"/>
    <n v="0"/>
    <n v="0"/>
  </r>
  <r>
    <x v="3451"/>
    <d v="2017-09-05T00:00:00"/>
    <d v="2017-09-07T00:00:00"/>
    <x v="3"/>
    <x v="0"/>
    <x v="3"/>
    <s v="Don Miller"/>
    <s v="Corporate"/>
    <s v="Houston"/>
    <x v="13"/>
    <n v="77070"/>
    <s v="Central"/>
    <s v="OFF-PA-10001870"/>
    <x v="2"/>
    <s v="Paper"/>
    <n v="25.92"/>
    <n v="25.92"/>
    <n v="0"/>
    <n v="0"/>
  </r>
  <r>
    <x v="3861"/>
    <d v="2015-04-23T00:00:00"/>
    <d v="2015-04-26T00:00:00"/>
    <x v="1"/>
    <x v="8"/>
    <x v="3"/>
    <s v="Nathan Mautz"/>
    <s v="Home Office"/>
    <s v="San Francisco"/>
    <x v="1"/>
    <n v="94109"/>
    <s v="West"/>
    <s v="OFF-PA-10001878"/>
    <x v="2"/>
    <s v="Paper"/>
    <n v="48.91"/>
    <n v="48.91"/>
    <n v="0"/>
    <n v="0"/>
  </r>
  <r>
    <x v="2275"/>
    <d v="2016-08-16T00:00:00"/>
    <d v="2016-08-22T00:00:00"/>
    <x v="2"/>
    <x v="7"/>
    <x v="2"/>
    <s v="John Murray"/>
    <s v="Home Office"/>
    <s v="Phoenix"/>
    <x v="18"/>
    <n v="85023"/>
    <s v="West"/>
    <s v="OFF-PA-10001878"/>
    <x v="2"/>
    <s v="Paper"/>
    <n v="313.024"/>
    <n v="100"/>
    <n v="213.024"/>
    <n v="31.953599999999998"/>
  </r>
  <r>
    <x v="663"/>
    <d v="2017-10-03T00:00:00"/>
    <d v="2017-10-07T00:00:00"/>
    <x v="3"/>
    <x v="9"/>
    <x v="2"/>
    <s v="Daniel Byrd"/>
    <s v="Corporate"/>
    <s v="Lake Forest"/>
    <x v="1"/>
    <n v="92630"/>
    <s v="West"/>
    <s v="OFF-PA-10001878"/>
    <x v="2"/>
    <s v="Paper"/>
    <n v="97.82"/>
    <n v="97.82"/>
    <n v="0"/>
    <n v="0"/>
  </r>
  <r>
    <x v="3862"/>
    <d v="2018-04-08T00:00:00"/>
    <d v="2018-04-12T00:00:00"/>
    <x v="0"/>
    <x v="8"/>
    <x v="2"/>
    <s v="Adrian Hane"/>
    <s v="Home Office"/>
    <s v="San Francisco"/>
    <x v="1"/>
    <n v="94110"/>
    <s v="West"/>
    <s v="OFF-PA-10001878"/>
    <x v="2"/>
    <s v="Paper"/>
    <n v="244.55"/>
    <n v="100"/>
    <n v="144.55000000000001"/>
    <n v="21.682500000000001"/>
  </r>
  <r>
    <x v="3863"/>
    <d v="2018-08-07T00:00:00"/>
    <d v="2018-08-12T00:00:00"/>
    <x v="0"/>
    <x v="7"/>
    <x v="2"/>
    <s v="Matt Collins"/>
    <s v="Home Office"/>
    <s v="San Jose"/>
    <x v="1"/>
    <n v="95123"/>
    <s v="West"/>
    <s v="OFF-PA-10001878"/>
    <x v="2"/>
    <s v="Paper"/>
    <n v="244.55"/>
    <n v="244.55"/>
    <n v="0"/>
    <n v="0"/>
  </r>
  <r>
    <x v="2082"/>
    <d v="2015-03-05T00:00:00"/>
    <d v="2015-03-08T00:00:00"/>
    <x v="1"/>
    <x v="5"/>
    <x v="3"/>
    <s v="Aimee Bixby"/>
    <s v="Home Office"/>
    <s v="Yonkers"/>
    <x v="5"/>
    <n v="10701"/>
    <s v="East"/>
    <s v="OFF-PA-10001878"/>
    <x v="2"/>
    <s v="Paper"/>
    <n v="97.82"/>
    <n v="97.82"/>
    <n v="0"/>
    <n v="0"/>
  </r>
  <r>
    <x v="3864"/>
    <d v="2018-07-03T00:00:00"/>
    <d v="2018-07-06T00:00:00"/>
    <x v="0"/>
    <x v="10"/>
    <x v="3"/>
    <s v="Frank Hawley"/>
    <s v="Home Office"/>
    <s v="Houston"/>
    <x v="13"/>
    <n v="77041"/>
    <s v="Central"/>
    <s v="OFF-PA-10001878"/>
    <x v="2"/>
    <s v="Paper"/>
    <n v="273.89600000000002"/>
    <n v="273.89600000000002"/>
    <n v="0"/>
    <n v="0"/>
  </r>
  <r>
    <x v="3865"/>
    <d v="2017-10-21T00:00:00"/>
    <d v="2017-10-27T00:00:00"/>
    <x v="3"/>
    <x v="9"/>
    <x v="2"/>
    <s v="Neoma Murray"/>
    <s v="Home Office"/>
    <s v="Riverside"/>
    <x v="1"/>
    <n v="92503"/>
    <s v="West"/>
    <s v="OFF-PA-10001892"/>
    <x v="1"/>
    <s v="Paper"/>
    <n v="22.92"/>
    <n v="18"/>
    <n v="4.9200000000000017"/>
    <n v="0.73800000000000021"/>
  </r>
  <r>
    <x v="1887"/>
    <d v="2018-12-03T00:00:00"/>
    <d v="2018-12-10T00:00:00"/>
    <x v="0"/>
    <x v="3"/>
    <x v="2"/>
    <s v="Matt Collins"/>
    <s v="Home Office"/>
    <s v="Fayetteville"/>
    <x v="9"/>
    <n v="28314"/>
    <s v="South"/>
    <s v="OFF-PA-10001892"/>
    <x v="2"/>
    <s v="Paper"/>
    <n v="24.448"/>
    <n v="24.448"/>
    <n v="0"/>
    <n v="0"/>
  </r>
  <r>
    <x v="756"/>
    <d v="2017-03-03T00:00:00"/>
    <d v="2017-03-06T00:00:00"/>
    <x v="3"/>
    <x v="5"/>
    <x v="0"/>
    <s v="Jason Gross"/>
    <s v="Corporate"/>
    <s v="Odessa"/>
    <x v="13"/>
    <n v="79762"/>
    <s v="Central"/>
    <s v="OFF-PA-10001892"/>
    <x v="2"/>
    <s v="Paper"/>
    <n v="42.783999999999999"/>
    <n v="42.783999999999999"/>
    <n v="0"/>
    <n v="0"/>
  </r>
  <r>
    <x v="3805"/>
    <d v="2017-07-17T00:00:00"/>
    <d v="2017-07-22T00:00:00"/>
    <x v="3"/>
    <x v="10"/>
    <x v="2"/>
    <s v="Andrew Allen"/>
    <s v="Home Office"/>
    <s v="Springfield"/>
    <x v="20"/>
    <n v="65807"/>
    <s v="Central"/>
    <s v="OFF-PA-10001892"/>
    <x v="2"/>
    <s v="Paper"/>
    <n v="7.64"/>
    <n v="18"/>
    <n v="-10.36"/>
    <n v="-1.5539999999999998"/>
  </r>
  <r>
    <x v="2615"/>
    <d v="2018-06-17T00:00:00"/>
    <d v="2018-06-20T00:00:00"/>
    <x v="0"/>
    <x v="4"/>
    <x v="0"/>
    <s v="Luke Schmidt"/>
    <s v="Home Office"/>
    <s v="Skokie"/>
    <x v="0"/>
    <n v="60076"/>
    <s v="Central"/>
    <s v="OFF-PA-10001892"/>
    <x v="2"/>
    <s v="Paper"/>
    <n v="12.224"/>
    <n v="12.224"/>
    <n v="0"/>
    <n v="0"/>
  </r>
  <r>
    <x v="1247"/>
    <d v="2017-04-08T00:00:00"/>
    <d v="2017-04-15T00:00:00"/>
    <x v="3"/>
    <x v="8"/>
    <x v="2"/>
    <s v="Christine Kargatis"/>
    <s v="Corporate"/>
    <s v="Hot Springs"/>
    <x v="11"/>
    <n v="71901"/>
    <s v="South"/>
    <s v="OFF-PA-10001934"/>
    <x v="2"/>
    <s v="Paper"/>
    <n v="25.92"/>
    <n v="25.92"/>
    <n v="0"/>
    <n v="0"/>
  </r>
  <r>
    <x v="1256"/>
    <d v="2017-03-08T00:00:00"/>
    <d v="2017-03-12T00:00:00"/>
    <x v="3"/>
    <x v="5"/>
    <x v="2"/>
    <s v="Giulietta Baptist"/>
    <s v="Corporate"/>
    <s v="New York City"/>
    <x v="5"/>
    <n v="10011"/>
    <s v="East"/>
    <s v="OFF-PA-10001934"/>
    <x v="2"/>
    <s v="Paper"/>
    <n v="12.96"/>
    <n v="12.96"/>
    <n v="0"/>
    <n v="0"/>
  </r>
  <r>
    <x v="3866"/>
    <d v="2018-07-21T00:00:00"/>
    <d v="2018-07-25T00:00:00"/>
    <x v="0"/>
    <x v="10"/>
    <x v="2"/>
    <s v="Tamara Willingham"/>
    <s v="Home Office"/>
    <s v="Plainfield"/>
    <x v="15"/>
    <n v="7060"/>
    <s v="East"/>
    <s v="OFF-PA-10001934"/>
    <x v="2"/>
    <s v="Paper"/>
    <n v="6.48"/>
    <n v="5"/>
    <n v="1.4800000000000004"/>
    <n v="0.22200000000000006"/>
  </r>
  <r>
    <x v="3867"/>
    <d v="2015-08-23T00:00:00"/>
    <d v="2015-08-28T00:00:00"/>
    <x v="1"/>
    <x v="7"/>
    <x v="3"/>
    <s v="Corey Roper"/>
    <s v="Home Office"/>
    <s v="Grand Rapids"/>
    <x v="10"/>
    <n v="49505"/>
    <s v="Central"/>
    <s v="OFF-PA-10001934"/>
    <x v="2"/>
    <s v="Paper"/>
    <n v="19.440000000000001"/>
    <n v="18"/>
    <n v="1.4400000000000013"/>
    <n v="0.21600000000000019"/>
  </r>
  <r>
    <x v="192"/>
    <d v="2017-03-14T00:00:00"/>
    <d v="2017-03-17T00:00:00"/>
    <x v="3"/>
    <x v="5"/>
    <x v="0"/>
    <s v="John Stevenson"/>
    <s v="Home Office"/>
    <s v="Harlingen"/>
    <x v="13"/>
    <n v="78550"/>
    <s v="Central"/>
    <s v="OFF-PA-10001934"/>
    <x v="1"/>
    <s v="Paper"/>
    <n v="5.1840000000000002"/>
    <n v="5"/>
    <n v="0.18400000000000016"/>
    <n v="2.7600000000000024E-2"/>
  </r>
  <r>
    <x v="3805"/>
    <d v="2017-07-17T00:00:00"/>
    <d v="2017-07-22T00:00:00"/>
    <x v="3"/>
    <x v="10"/>
    <x v="2"/>
    <s v="Andrew Allen"/>
    <s v="Corporate"/>
    <s v="Springfield"/>
    <x v="20"/>
    <n v="65807"/>
    <s v="Central"/>
    <s v="OFF-PA-10001934"/>
    <x v="2"/>
    <s v="Paper"/>
    <n v="51.84"/>
    <n v="51.84"/>
    <n v="0"/>
    <n v="0"/>
  </r>
  <r>
    <x v="598"/>
    <d v="2018-03-13T00:00:00"/>
    <d v="2018-03-13T00:00:00"/>
    <x v="0"/>
    <x v="5"/>
    <x v="1"/>
    <s v="Stephanie Ulpright"/>
    <s v="Home Office"/>
    <s v="Chicago"/>
    <x v="0"/>
    <n v="60610"/>
    <s v="Central"/>
    <s v="OFF-PA-10001934"/>
    <x v="2"/>
    <s v="Paper"/>
    <n v="15.552"/>
    <n v="18"/>
    <n v="-2.4480000000000004"/>
    <n v="-0.36720000000000003"/>
  </r>
  <r>
    <x v="3868"/>
    <d v="2018-10-12T00:00:00"/>
    <d v="2018-10-16T00:00:00"/>
    <x v="0"/>
    <x v="9"/>
    <x v="2"/>
    <s v="Matthew Grinstein"/>
    <s v="Home Office"/>
    <s v="Dallas"/>
    <x v="13"/>
    <n v="75081"/>
    <s v="Central"/>
    <s v="OFF-PA-10001934"/>
    <x v="2"/>
    <s v="Paper"/>
    <n v="10.368"/>
    <n v="10.368"/>
    <n v="0"/>
    <n v="0"/>
  </r>
  <r>
    <x v="2047"/>
    <d v="2016-08-17T00:00:00"/>
    <d v="2016-08-23T00:00:00"/>
    <x v="2"/>
    <x v="7"/>
    <x v="2"/>
    <s v="Steven Cartwright"/>
    <s v="Home Office"/>
    <s v="Peoria"/>
    <x v="18"/>
    <n v="85345"/>
    <s v="West"/>
    <s v="OFF-PA-10001937"/>
    <x v="2"/>
    <s v="Paper"/>
    <n v="36.287999999999997"/>
    <n v="100"/>
    <n v="-63.712000000000003"/>
    <n v="-9.5568000000000008"/>
  </r>
  <r>
    <x v="3869"/>
    <d v="2015-08-09T00:00:00"/>
    <d v="2015-08-16T00:00:00"/>
    <x v="1"/>
    <x v="7"/>
    <x v="2"/>
    <s v="Andy Gerbode"/>
    <s v="Home Office"/>
    <s v="Saint Petersburg"/>
    <x v="8"/>
    <n v="33710"/>
    <s v="South"/>
    <s v="OFF-PA-10001937"/>
    <x v="2"/>
    <s v="Paper"/>
    <n v="15.552"/>
    <n v="18"/>
    <n v="-2.4480000000000004"/>
    <n v="-0.36720000000000003"/>
  </r>
  <r>
    <x v="536"/>
    <d v="2016-06-18T00:00:00"/>
    <d v="2016-06-20T00:00:00"/>
    <x v="2"/>
    <x v="4"/>
    <x v="0"/>
    <s v="Benjamin Venier"/>
    <s v="Home Office"/>
    <s v="Smyrna"/>
    <x v="24"/>
    <n v="37167"/>
    <s v="South"/>
    <s v="OFF-PA-10001937"/>
    <x v="2"/>
    <s v="Paper"/>
    <n v="20.736000000000001"/>
    <n v="18"/>
    <n v="2.7360000000000007"/>
    <n v="0.4104000000000001"/>
  </r>
  <r>
    <x v="1125"/>
    <d v="2016-09-15T00:00:00"/>
    <d v="2016-09-15T00:00:00"/>
    <x v="2"/>
    <x v="0"/>
    <x v="1"/>
    <s v="Nat Gilpin"/>
    <s v="Home Office"/>
    <s v="Coral Springs"/>
    <x v="8"/>
    <n v="33065"/>
    <s v="South"/>
    <s v="OFF-PA-10001937"/>
    <x v="2"/>
    <s v="Paper"/>
    <n v="15.552"/>
    <n v="18"/>
    <n v="-2.4480000000000004"/>
    <n v="-0.36720000000000003"/>
  </r>
  <r>
    <x v="3870"/>
    <d v="2016-01-03T00:00:00"/>
    <d v="2016-01-08T00:00:00"/>
    <x v="2"/>
    <x v="6"/>
    <x v="2"/>
    <s v="Sylvia Foulston"/>
    <s v="Home Office"/>
    <s v="Baytown"/>
    <x v="13"/>
    <n v="77520"/>
    <s v="Central"/>
    <s v="OFF-PA-10001937"/>
    <x v="2"/>
    <s v="Paper"/>
    <n v="10.368"/>
    <n v="10.368"/>
    <n v="0"/>
    <n v="0"/>
  </r>
  <r>
    <x v="3871"/>
    <d v="2018-10-28T00:00:00"/>
    <d v="2018-11-01T00:00:00"/>
    <x v="0"/>
    <x v="9"/>
    <x v="3"/>
    <s v="Keith Herrera"/>
    <s v="Home Office"/>
    <s v="Houston"/>
    <x v="13"/>
    <n v="77095"/>
    <s v="Central"/>
    <s v="OFF-PA-10001937"/>
    <x v="2"/>
    <s v="Paper"/>
    <n v="15.552"/>
    <n v="18"/>
    <n v="-2.4480000000000004"/>
    <n v="-0.36720000000000003"/>
  </r>
  <r>
    <x v="653"/>
    <d v="2018-12-11T00:00:00"/>
    <d v="2018-12-11T00:00:00"/>
    <x v="0"/>
    <x v="3"/>
    <x v="1"/>
    <s v="Ralph Ritter"/>
    <s v="Consumer"/>
    <s v="Aurora"/>
    <x v="0"/>
    <n v="60505"/>
    <s v="Central"/>
    <s v="OFF-PA-10001937"/>
    <x v="2"/>
    <s v="Paper"/>
    <n v="10.368"/>
    <n v="10.368"/>
    <n v="0"/>
    <n v="0"/>
  </r>
  <r>
    <x v="1595"/>
    <d v="2015-11-12T00:00:00"/>
    <d v="2015-11-16T00:00:00"/>
    <x v="1"/>
    <x v="1"/>
    <x v="2"/>
    <s v="Joseph Airdo"/>
    <s v="Home Office"/>
    <s v="Los Angeles"/>
    <x v="1"/>
    <n v="90045"/>
    <s v="West"/>
    <s v="OFF-PA-10001947"/>
    <x v="2"/>
    <s v="Paper"/>
    <n v="11.96"/>
    <n v="11.96"/>
    <n v="0"/>
    <n v="0"/>
  </r>
  <r>
    <x v="3872"/>
    <d v="2016-03-19T00:00:00"/>
    <d v="2016-03-26T00:00:00"/>
    <x v="2"/>
    <x v="5"/>
    <x v="2"/>
    <s v="Mike Caudle"/>
    <s v="Consumer"/>
    <s v="Los Angeles"/>
    <x v="1"/>
    <n v="90004"/>
    <s v="West"/>
    <s v="OFF-PA-10001947"/>
    <x v="2"/>
    <s v="Paper"/>
    <n v="11.96"/>
    <n v="11.96"/>
    <n v="0"/>
    <n v="0"/>
  </r>
  <r>
    <x v="463"/>
    <d v="2016-08-21T00:00:00"/>
    <d v="2016-08-23T00:00:00"/>
    <x v="2"/>
    <x v="7"/>
    <x v="0"/>
    <s v="Nick Zandusky"/>
    <s v="Home Office"/>
    <s v="San Francisco"/>
    <x v="1"/>
    <n v="94110"/>
    <s v="West"/>
    <s v="OFF-PA-10001947"/>
    <x v="2"/>
    <s v="Paper"/>
    <n v="23.92"/>
    <n v="23.92"/>
    <n v="0"/>
    <n v="0"/>
  </r>
  <r>
    <x v="3873"/>
    <d v="2015-12-24T00:00:00"/>
    <d v="2015-12-26T00:00:00"/>
    <x v="1"/>
    <x v="3"/>
    <x v="0"/>
    <s v="Luke Foster"/>
    <s v="Consumer"/>
    <s v="Miami"/>
    <x v="8"/>
    <n v="33180"/>
    <s v="South"/>
    <s v="OFF-PA-10001947"/>
    <x v="2"/>
    <s v="Paper"/>
    <n v="9.5679999999999996"/>
    <n v="9.5679999999999996"/>
    <n v="0"/>
    <n v="0"/>
  </r>
  <r>
    <x v="3874"/>
    <d v="2016-05-31T00:00:00"/>
    <d v="2016-06-02T00:00:00"/>
    <x v="2"/>
    <x v="2"/>
    <x v="0"/>
    <s v="Stephanie Phelps"/>
    <s v="Home Office"/>
    <s v="San Jose"/>
    <x v="1"/>
    <n v="95123"/>
    <s v="West"/>
    <s v="OFF-PA-10001950"/>
    <x v="2"/>
    <s v="Paper"/>
    <n v="58.38"/>
    <n v="58.38"/>
    <n v="0"/>
    <n v="0"/>
  </r>
  <r>
    <x v="3875"/>
    <d v="2016-03-26T00:00:00"/>
    <d v="2016-03-30T00:00:00"/>
    <x v="2"/>
    <x v="5"/>
    <x v="3"/>
    <s v="Gene McClure"/>
    <s v="Corporate"/>
    <s v="Philadelphia"/>
    <x v="12"/>
    <n v="19140"/>
    <s v="East"/>
    <s v="OFF-PA-10001950"/>
    <x v="2"/>
    <s v="Paper"/>
    <n v="40.031999999999996"/>
    <n v="40.031999999999996"/>
    <n v="0"/>
    <n v="0"/>
  </r>
  <r>
    <x v="3533"/>
    <d v="2017-07-01T00:00:00"/>
    <d v="2017-07-01T00:00:00"/>
    <x v="3"/>
    <x v="10"/>
    <x v="1"/>
    <s v="Stephanie Ulpright"/>
    <s v="Corporate"/>
    <s v="New York City"/>
    <x v="5"/>
    <n v="10009"/>
    <s v="East"/>
    <s v="OFF-PA-10001950"/>
    <x v="2"/>
    <s v="Paper"/>
    <n v="75.06"/>
    <n v="75.06"/>
    <n v="0"/>
    <n v="0"/>
  </r>
  <r>
    <x v="3876"/>
    <d v="2017-07-16T00:00:00"/>
    <d v="2017-07-22T00:00:00"/>
    <x v="3"/>
    <x v="10"/>
    <x v="2"/>
    <s v="Alice McCarthy"/>
    <s v="Home Office"/>
    <s v="Grand Prairie"/>
    <x v="13"/>
    <n v="75051"/>
    <s v="Central"/>
    <s v="OFF-PA-10001950"/>
    <x v="1"/>
    <s v="Paper"/>
    <n v="20.015999999999998"/>
    <n v="18"/>
    <n v="2.0159999999999982"/>
    <n v="0.30239999999999972"/>
  </r>
  <r>
    <x v="3877"/>
    <d v="2016-05-07T00:00:00"/>
    <d v="2016-05-12T00:00:00"/>
    <x v="2"/>
    <x v="2"/>
    <x v="2"/>
    <s v="Chris Cortes"/>
    <s v="Corporate"/>
    <s v="Owensboro"/>
    <x v="21"/>
    <n v="42301"/>
    <s v="South"/>
    <s v="OFF-PA-10001952"/>
    <x v="2"/>
    <s v="Paper"/>
    <n v="45.68"/>
    <n v="45.68"/>
    <n v="0"/>
    <n v="0"/>
  </r>
  <r>
    <x v="3878"/>
    <d v="2015-06-15T00:00:00"/>
    <d v="2015-06-15T00:00:00"/>
    <x v="1"/>
    <x v="4"/>
    <x v="1"/>
    <s v="Pamela Stobb"/>
    <s v="Home Office"/>
    <s v="El Paso"/>
    <x v="13"/>
    <n v="79907"/>
    <s v="Central"/>
    <s v="OFF-PA-10001952"/>
    <x v="2"/>
    <s v="Paper"/>
    <n v="36.543999999999997"/>
    <n v="36.543999999999997"/>
    <n v="0"/>
    <n v="0"/>
  </r>
  <r>
    <x v="482"/>
    <d v="2015-12-08T00:00:00"/>
    <d v="2015-12-10T00:00:00"/>
    <x v="1"/>
    <x v="3"/>
    <x v="3"/>
    <s v="Jim Karlsson"/>
    <s v="Consumer"/>
    <s v="Olympia"/>
    <x v="6"/>
    <n v="98502"/>
    <s v="West"/>
    <s v="OFF-PA-10001954"/>
    <x v="2"/>
    <s v="Paper"/>
    <n v="45.68"/>
    <n v="45.68"/>
    <n v="0"/>
    <n v="0"/>
  </r>
  <r>
    <x v="3879"/>
    <d v="2017-03-15T00:00:00"/>
    <d v="2017-03-19T00:00:00"/>
    <x v="3"/>
    <x v="5"/>
    <x v="2"/>
    <s v="Sanjit Jacobs"/>
    <s v="Corporate"/>
    <s v="Jackson"/>
    <x v="29"/>
    <n v="39212"/>
    <s v="South"/>
    <s v="OFF-PA-10001954"/>
    <x v="2"/>
    <s v="Paper"/>
    <n v="319.76"/>
    <n v="319.76"/>
    <n v="0"/>
    <n v="0"/>
  </r>
  <r>
    <x v="3879"/>
    <d v="2017-03-15T00:00:00"/>
    <d v="2017-03-19T00:00:00"/>
    <x v="3"/>
    <x v="5"/>
    <x v="2"/>
    <s v="Sanjit Jacobs"/>
    <s v="Corporate"/>
    <s v="Jackson"/>
    <x v="29"/>
    <n v="39212"/>
    <s v="South"/>
    <s v="OFF-PA-10001954"/>
    <x v="2"/>
    <s v="Paper"/>
    <n v="45.68"/>
    <n v="45.68"/>
    <n v="0"/>
    <n v="0"/>
  </r>
  <r>
    <x v="540"/>
    <d v="2017-12-03T00:00:00"/>
    <d v="2017-12-06T00:00:00"/>
    <x v="3"/>
    <x v="3"/>
    <x v="0"/>
    <s v="Emily Grady"/>
    <s v="Corporate"/>
    <s v="Oceanside"/>
    <x v="5"/>
    <n v="11572"/>
    <s v="East"/>
    <s v="OFF-PA-10001954"/>
    <x v="2"/>
    <s v="Paper"/>
    <n v="182.72"/>
    <n v="182.72"/>
    <n v="0"/>
    <n v="0"/>
  </r>
  <r>
    <x v="797"/>
    <d v="2016-05-12T00:00:00"/>
    <d v="2016-05-17T00:00:00"/>
    <x v="2"/>
    <x v="2"/>
    <x v="2"/>
    <s v="James Galang"/>
    <s v="Home Office"/>
    <s v="Houston"/>
    <x v="13"/>
    <n v="77041"/>
    <s v="Central"/>
    <s v="OFF-PA-10001954"/>
    <x v="2"/>
    <s v="Paper"/>
    <n v="127.904"/>
    <n v="127.904"/>
    <n v="0"/>
    <n v="0"/>
  </r>
  <r>
    <x v="3576"/>
    <d v="2016-02-16T00:00:00"/>
    <d v="2016-02-21T00:00:00"/>
    <x v="2"/>
    <x v="11"/>
    <x v="2"/>
    <s v="Rob Dowd"/>
    <s v="Home Office"/>
    <s v="Los Angeles"/>
    <x v="1"/>
    <n v="90008"/>
    <s v="West"/>
    <s v="OFF-PA-10001970"/>
    <x v="2"/>
    <s v="Paper"/>
    <n v="36.840000000000003"/>
    <n v="36.840000000000003"/>
    <n v="0"/>
    <n v="0"/>
  </r>
  <r>
    <x v="3880"/>
    <d v="2017-04-28T00:00:00"/>
    <d v="2017-05-02T00:00:00"/>
    <x v="3"/>
    <x v="8"/>
    <x v="2"/>
    <s v="Erica Hernandez"/>
    <s v="Corporate"/>
    <s v="Denver"/>
    <x v="7"/>
    <n v="80219"/>
    <s v="West"/>
    <s v="OFF-PA-10001970"/>
    <x v="2"/>
    <s v="Paper"/>
    <n v="29.472000000000001"/>
    <n v="29.472000000000001"/>
    <n v="0"/>
    <n v="0"/>
  </r>
  <r>
    <x v="650"/>
    <d v="2018-02-26T00:00:00"/>
    <d v="2018-02-28T00:00:00"/>
    <x v="0"/>
    <x v="11"/>
    <x v="3"/>
    <s v="Bradley Talbott"/>
    <s v="Home Office"/>
    <s v="Los Angeles"/>
    <x v="1"/>
    <n v="90036"/>
    <s v="West"/>
    <s v="OFF-PA-10001970"/>
    <x v="2"/>
    <s v="Paper"/>
    <n v="223.92"/>
    <n v="100"/>
    <n v="123.91999999999999"/>
    <n v="18.587999999999997"/>
  </r>
  <r>
    <x v="451"/>
    <d v="2018-08-07T00:00:00"/>
    <d v="2018-08-11T00:00:00"/>
    <x v="0"/>
    <x v="7"/>
    <x v="2"/>
    <s v="Jeremy Lonsdale"/>
    <s v="Home Office"/>
    <s v="Westminster"/>
    <x v="1"/>
    <n v="92683"/>
    <s v="West"/>
    <s v="OFF-PA-10001970"/>
    <x v="2"/>
    <s v="Paper"/>
    <n v="24.56"/>
    <n v="24.56"/>
    <n v="0"/>
    <n v="0"/>
  </r>
  <r>
    <x v="66"/>
    <d v="2018-12-08T00:00:00"/>
    <d v="2018-12-12T00:00:00"/>
    <x v="0"/>
    <x v="3"/>
    <x v="2"/>
    <s v="Keith Herrera"/>
    <s v="Home Office"/>
    <s v="San Francisco"/>
    <x v="1"/>
    <n v="94110"/>
    <s v="West"/>
    <s v="OFF-PA-10001970"/>
    <x v="2"/>
    <s v="Paper"/>
    <n v="55.98"/>
    <n v="55.98"/>
    <n v="0"/>
    <n v="0"/>
  </r>
  <r>
    <x v="3392"/>
    <d v="2016-09-04T00:00:00"/>
    <d v="2016-09-08T00:00:00"/>
    <x v="2"/>
    <x v="0"/>
    <x v="2"/>
    <s v="Christine Sundaresam"/>
    <s v="Home Office"/>
    <s v="Roswell"/>
    <x v="19"/>
    <n v="30076"/>
    <s v="South"/>
    <s v="OFF-PA-10001970"/>
    <x v="2"/>
    <s v="Paper"/>
    <n v="279.89999999999998"/>
    <n v="279.89999999999998"/>
    <n v="0"/>
    <n v="0"/>
  </r>
  <r>
    <x v="2988"/>
    <d v="2015-07-11T00:00:00"/>
    <d v="2015-07-15T00:00:00"/>
    <x v="1"/>
    <x v="10"/>
    <x v="2"/>
    <s v="Mark Hamilton"/>
    <s v="Home Office"/>
    <s v="New York City"/>
    <x v="5"/>
    <n v="10011"/>
    <s v="East"/>
    <s v="OFF-PA-10001970"/>
    <x v="2"/>
    <s v="Paper"/>
    <n v="49.12"/>
    <n v="49.12"/>
    <n v="0"/>
    <n v="0"/>
  </r>
  <r>
    <x v="2916"/>
    <d v="2016-09-20T00:00:00"/>
    <d v="2016-09-26T00:00:00"/>
    <x v="2"/>
    <x v="0"/>
    <x v="2"/>
    <s v="Tamara Chand"/>
    <s v="Home Office"/>
    <s v="Long Beach"/>
    <x v="5"/>
    <n v="11561"/>
    <s v="East"/>
    <s v="OFF-PA-10001970"/>
    <x v="2"/>
    <s v="Paper"/>
    <n v="61.4"/>
    <n v="61.4"/>
    <n v="0"/>
    <n v="0"/>
  </r>
  <r>
    <x v="2877"/>
    <d v="2017-09-01T00:00:00"/>
    <d v="2017-09-03T00:00:00"/>
    <x v="3"/>
    <x v="0"/>
    <x v="0"/>
    <s v="Adam Bellavance"/>
    <s v="Corporate"/>
    <s v="New York City"/>
    <x v="5"/>
    <n v="10009"/>
    <s v="East"/>
    <s v="OFF-PA-10001970"/>
    <x v="2"/>
    <s v="Paper"/>
    <n v="49.12"/>
    <n v="80"/>
    <n v="-30.880000000000003"/>
    <n v="-4.6320000000000006"/>
  </r>
  <r>
    <x v="2877"/>
    <d v="2017-09-01T00:00:00"/>
    <d v="2017-09-03T00:00:00"/>
    <x v="3"/>
    <x v="0"/>
    <x v="0"/>
    <s v="Adam Bellavance"/>
    <s v="Corporate"/>
    <s v="New York City"/>
    <x v="5"/>
    <n v="10009"/>
    <s v="East"/>
    <s v="OFF-PA-10001970"/>
    <x v="2"/>
    <s v="Paper"/>
    <n v="24.56"/>
    <n v="80"/>
    <n v="-55.44"/>
    <n v="-8.3159999999999989"/>
  </r>
  <r>
    <x v="3881"/>
    <d v="2017-10-14T00:00:00"/>
    <d v="2017-10-18T00:00:00"/>
    <x v="3"/>
    <x v="9"/>
    <x v="2"/>
    <s v="Pauline Webber"/>
    <s v="Corporate"/>
    <s v="New York City"/>
    <x v="5"/>
    <n v="10009"/>
    <s v="East"/>
    <s v="OFF-PA-10001970"/>
    <x v="2"/>
    <s v="Paper"/>
    <n v="111.96"/>
    <n v="111.96"/>
    <n v="0"/>
    <n v="0"/>
  </r>
  <r>
    <x v="1783"/>
    <d v="2018-01-19T00:00:00"/>
    <d v="2018-01-23T00:00:00"/>
    <x v="0"/>
    <x v="6"/>
    <x v="2"/>
    <s v="Raymond Messe"/>
    <s v="Home Office"/>
    <s v="Burlington"/>
    <x v="32"/>
    <m/>
    <s v="East"/>
    <s v="OFF-PA-10001970"/>
    <x v="2"/>
    <s v="Paper"/>
    <n v="12.28"/>
    <n v="12.28"/>
    <n v="0"/>
    <n v="0"/>
  </r>
  <r>
    <x v="2550"/>
    <d v="2018-06-21T00:00:00"/>
    <d v="2018-06-25T00:00:00"/>
    <x v="0"/>
    <x v="4"/>
    <x v="2"/>
    <s v="Eugene Hildebrand"/>
    <s v="Home Office"/>
    <s v="Wheeling"/>
    <x v="47"/>
    <n v="26003"/>
    <s v="East"/>
    <s v="OFF-PA-10001970"/>
    <x v="2"/>
    <s v="Paper"/>
    <n v="447.84"/>
    <n v="447.84"/>
    <n v="0"/>
    <n v="0"/>
  </r>
  <r>
    <x v="3882"/>
    <d v="2018-07-03T00:00:00"/>
    <d v="2018-07-09T00:00:00"/>
    <x v="0"/>
    <x v="10"/>
    <x v="2"/>
    <s v="Frank Merwin"/>
    <s v="Home Office"/>
    <s v="Quincy"/>
    <x v="26"/>
    <n v="2169"/>
    <s v="East"/>
    <s v="OFF-PA-10001970"/>
    <x v="2"/>
    <s v="Paper"/>
    <n v="24.56"/>
    <n v="24.56"/>
    <n v="0"/>
    <n v="0"/>
  </r>
  <r>
    <x v="2752"/>
    <d v="2018-12-20T00:00:00"/>
    <d v="2018-12-26T00:00:00"/>
    <x v="0"/>
    <x v="3"/>
    <x v="2"/>
    <s v="David Kendrick"/>
    <s v="Home Office"/>
    <s v="New York City"/>
    <x v="5"/>
    <n v="10009"/>
    <s v="East"/>
    <s v="OFF-PA-10001970"/>
    <x v="2"/>
    <s v="Paper"/>
    <n v="279.89999999999998"/>
    <n v="279.89999999999998"/>
    <n v="0"/>
    <n v="0"/>
  </r>
  <r>
    <x v="1023"/>
    <d v="2016-09-05T00:00:00"/>
    <d v="2016-09-10T00:00:00"/>
    <x v="2"/>
    <x v="0"/>
    <x v="2"/>
    <s v="Sung Pak"/>
    <s v="Home Office"/>
    <s v="Rochester"/>
    <x v="37"/>
    <n v="55901"/>
    <s v="Central"/>
    <s v="OFF-PA-10001970"/>
    <x v="2"/>
    <s v="Paper"/>
    <n v="36.840000000000003"/>
    <n v="36.840000000000003"/>
    <n v="0"/>
    <n v="0"/>
  </r>
  <r>
    <x v="3883"/>
    <d v="2016-12-04T00:00:00"/>
    <d v="2016-12-09T00:00:00"/>
    <x v="2"/>
    <x v="3"/>
    <x v="2"/>
    <s v="Michael Stewart"/>
    <s v="Home Office"/>
    <s v="Springfield"/>
    <x v="20"/>
    <n v="65807"/>
    <s v="Central"/>
    <s v="OFF-PA-10001970"/>
    <x v="2"/>
    <s v="Paper"/>
    <n v="85.96"/>
    <n v="85.96"/>
    <n v="0"/>
    <n v="0"/>
  </r>
  <r>
    <x v="3884"/>
    <d v="2017-06-12T00:00:00"/>
    <d v="2017-06-14T00:00:00"/>
    <x v="3"/>
    <x v="4"/>
    <x v="3"/>
    <s v="Philisse Overcash"/>
    <s v="Corporate"/>
    <s v="Chicago"/>
    <x v="0"/>
    <n v="60623"/>
    <s v="Central"/>
    <s v="OFF-PA-10001970"/>
    <x v="2"/>
    <s v="Paper"/>
    <n v="313.488"/>
    <n v="313.488"/>
    <n v="0"/>
    <n v="0"/>
  </r>
  <r>
    <x v="628"/>
    <d v="2017-11-18T00:00:00"/>
    <d v="2017-11-22T00:00:00"/>
    <x v="3"/>
    <x v="1"/>
    <x v="2"/>
    <s v="Steve Nguyen"/>
    <s v="Home Office"/>
    <s v="Pasadena"/>
    <x v="13"/>
    <n v="77506"/>
    <s v="Central"/>
    <s v="OFF-PA-10001970"/>
    <x v="1"/>
    <s v="Paper"/>
    <n v="19.648"/>
    <n v="18"/>
    <n v="1.6479999999999997"/>
    <n v="0.24719999999999995"/>
  </r>
  <r>
    <x v="3885"/>
    <d v="2018-03-16T00:00:00"/>
    <d v="2018-03-18T00:00:00"/>
    <x v="0"/>
    <x v="5"/>
    <x v="3"/>
    <s v="Valerie Mitchum"/>
    <s v="Home Office"/>
    <s v="Seattle"/>
    <x v="6"/>
    <n v="98105"/>
    <s v="West"/>
    <s v="OFF-PA-10001972"/>
    <x v="2"/>
    <s v="Paper"/>
    <n v="6.48"/>
    <n v="5"/>
    <n v="1.4800000000000004"/>
    <n v="0.22200000000000006"/>
  </r>
  <r>
    <x v="1169"/>
    <d v="2016-09-22T00:00:00"/>
    <d v="2016-09-26T00:00:00"/>
    <x v="2"/>
    <x v="0"/>
    <x v="3"/>
    <s v="Michael Grace"/>
    <s v="Corporate"/>
    <s v="Arlington"/>
    <x v="17"/>
    <n v="22204"/>
    <s v="South"/>
    <s v="OFF-PA-10001972"/>
    <x v="2"/>
    <s v="Paper"/>
    <n v="32.4"/>
    <n v="32.4"/>
    <n v="0"/>
    <n v="0"/>
  </r>
  <r>
    <x v="225"/>
    <d v="2015-12-01T00:00:00"/>
    <d v="2015-12-03T00:00:00"/>
    <x v="1"/>
    <x v="3"/>
    <x v="3"/>
    <s v="Joe Kamberova"/>
    <s v="Home Office"/>
    <s v="Columbus"/>
    <x v="22"/>
    <n v="43229"/>
    <s v="East"/>
    <s v="OFF-PA-10001972"/>
    <x v="2"/>
    <s v="Paper"/>
    <n v="36.287999999999997"/>
    <n v="36.287999999999997"/>
    <n v="0"/>
    <n v="0"/>
  </r>
  <r>
    <x v="18"/>
    <d v="2018-11-24T00:00:00"/>
    <d v="2018-12-01T00:00:00"/>
    <x v="0"/>
    <x v="1"/>
    <x v="2"/>
    <s v="Kelly Andreada"/>
    <s v="Home Office"/>
    <s v="New York City"/>
    <x v="5"/>
    <n v="10035"/>
    <s v="East"/>
    <s v="OFF-PA-10001972"/>
    <x v="2"/>
    <s v="Paper"/>
    <n v="12.96"/>
    <n v="12.96"/>
    <n v="0"/>
    <n v="0"/>
  </r>
  <r>
    <x v="232"/>
    <d v="2018-12-01T00:00:00"/>
    <d v="2018-12-06T00:00:00"/>
    <x v="0"/>
    <x v="3"/>
    <x v="2"/>
    <s v="Alan Dominguez"/>
    <s v="Home Office"/>
    <s v="Fairfield"/>
    <x v="25"/>
    <n v="6824"/>
    <s v="East"/>
    <s v="OFF-PA-10001972"/>
    <x v="2"/>
    <s v="Paper"/>
    <n v="19.440000000000001"/>
    <n v="18"/>
    <n v="1.4400000000000013"/>
    <n v="0.21600000000000019"/>
  </r>
  <r>
    <x v="2558"/>
    <d v="2018-12-24T00:00:00"/>
    <d v="2018-12-28T00:00:00"/>
    <x v="0"/>
    <x v="3"/>
    <x v="2"/>
    <s v="Nick Crebassa"/>
    <s v="Home Office"/>
    <s v="New Bedford"/>
    <x v="26"/>
    <n v="2740"/>
    <s v="East"/>
    <s v="OFF-PA-10001972"/>
    <x v="2"/>
    <s v="Paper"/>
    <n v="19.440000000000001"/>
    <n v="18"/>
    <n v="1.4400000000000013"/>
    <n v="0.21600000000000019"/>
  </r>
  <r>
    <x v="3886"/>
    <d v="2015-12-03T00:00:00"/>
    <d v="2015-12-06T00:00:00"/>
    <x v="1"/>
    <x v="3"/>
    <x v="3"/>
    <s v="Matthew Clasen"/>
    <s v="Corporate"/>
    <s v="Saint Louis"/>
    <x v="20"/>
    <n v="63116"/>
    <s v="Central"/>
    <s v="OFF-PA-10001972"/>
    <x v="2"/>
    <s v="Paper"/>
    <n v="25.92"/>
    <n v="25.92"/>
    <n v="0"/>
    <n v="0"/>
  </r>
  <r>
    <x v="3887"/>
    <d v="2017-12-17T00:00:00"/>
    <d v="2017-12-21T00:00:00"/>
    <x v="3"/>
    <x v="3"/>
    <x v="2"/>
    <s v="Adam Hart"/>
    <s v="Corporate"/>
    <s v="Arlington"/>
    <x v="13"/>
    <n v="76017"/>
    <s v="Central"/>
    <s v="OFF-PA-10001972"/>
    <x v="2"/>
    <s v="Paper"/>
    <n v="51.84"/>
    <n v="80"/>
    <n v="-28.159999999999997"/>
    <n v="-4.2239999999999993"/>
  </r>
  <r>
    <x v="3888"/>
    <d v="2017-12-27T00:00:00"/>
    <d v="2018-01-02T00:00:00"/>
    <x v="3"/>
    <x v="3"/>
    <x v="2"/>
    <s v="Meg Tillman"/>
    <s v="Corporate"/>
    <s v="Port Arthur"/>
    <x v="13"/>
    <n v="77642"/>
    <s v="Central"/>
    <s v="OFF-PA-10001972"/>
    <x v="2"/>
    <s v="Paper"/>
    <n v="10.368"/>
    <n v="10.368"/>
    <n v="0"/>
    <n v="0"/>
  </r>
  <r>
    <x v="900"/>
    <d v="2015-04-06T00:00:00"/>
    <d v="2015-04-12T00:00:00"/>
    <x v="1"/>
    <x v="8"/>
    <x v="2"/>
    <s v="Andy Yotov"/>
    <s v="Home Office"/>
    <s v="Los Angeles"/>
    <x v="1"/>
    <n v="90049"/>
    <s v="West"/>
    <s v="OFF-PA-10001977"/>
    <x v="2"/>
    <s v="Paper"/>
    <n v="55.48"/>
    <n v="100"/>
    <n v="-44.52"/>
    <n v="-6.6779999999999999"/>
  </r>
  <r>
    <x v="1767"/>
    <d v="2015-07-04T00:00:00"/>
    <d v="2015-07-07T00:00:00"/>
    <x v="1"/>
    <x v="10"/>
    <x v="0"/>
    <s v="Katrina Edelman"/>
    <s v="Home Office"/>
    <s v="Aurora"/>
    <x v="7"/>
    <n v="80013"/>
    <s v="West"/>
    <s v="OFF-PA-10001977"/>
    <x v="2"/>
    <s v="Paper"/>
    <n v="177.536"/>
    <n v="177.536"/>
    <n v="0"/>
    <n v="0"/>
  </r>
  <r>
    <x v="3889"/>
    <d v="2018-11-18T00:00:00"/>
    <d v="2018-11-23T00:00:00"/>
    <x v="0"/>
    <x v="1"/>
    <x v="2"/>
    <s v="Art Ferguson"/>
    <s v="Consumer"/>
    <s v="Homestead"/>
    <x v="8"/>
    <n v="33030"/>
    <s v="South"/>
    <s v="OFF-PA-10001977"/>
    <x v="2"/>
    <s v="Paper"/>
    <n v="44.384"/>
    <n v="44.384"/>
    <n v="0"/>
    <n v="0"/>
  </r>
  <r>
    <x v="2679"/>
    <d v="2017-03-03T00:00:00"/>
    <d v="2017-03-08T00:00:00"/>
    <x v="3"/>
    <x v="5"/>
    <x v="2"/>
    <s v="Brosina Hoffman"/>
    <s v="Corporate"/>
    <s v="Newark"/>
    <x v="3"/>
    <n v="19711"/>
    <s v="East"/>
    <s v="OFF-PA-10001977"/>
    <x v="2"/>
    <s v="Paper"/>
    <n v="166.44"/>
    <n v="166.44"/>
    <n v="0"/>
    <n v="0"/>
  </r>
  <r>
    <x v="3321"/>
    <d v="2018-12-23T00:00:00"/>
    <d v="2018-12-28T00:00:00"/>
    <x v="0"/>
    <x v="3"/>
    <x v="3"/>
    <s v="Monica Federle"/>
    <s v="Corporate"/>
    <s v="Little Rock"/>
    <x v="11"/>
    <n v="72209"/>
    <s v="South"/>
    <s v="OFF-PA-10001994"/>
    <x v="2"/>
    <s v="Paper"/>
    <n v="44.96"/>
    <n v="44.96"/>
    <n v="0"/>
    <n v="0"/>
  </r>
  <r>
    <x v="3890"/>
    <d v="2017-03-24T00:00:00"/>
    <d v="2017-03-26T00:00:00"/>
    <x v="3"/>
    <x v="5"/>
    <x v="0"/>
    <s v="Vivek Grady"/>
    <s v="Home Office"/>
    <s v="Richmond"/>
    <x v="33"/>
    <n v="47374"/>
    <s v="Central"/>
    <s v="OFF-PA-10001994"/>
    <x v="1"/>
    <s v="Paper"/>
    <n v="22.48"/>
    <n v="18"/>
    <n v="4.4800000000000004"/>
    <n v="0.67200000000000004"/>
  </r>
  <r>
    <x v="3414"/>
    <d v="2017-08-08T00:00:00"/>
    <d v="2017-08-10T00:00:00"/>
    <x v="3"/>
    <x v="7"/>
    <x v="3"/>
    <s v="Jill Fjeld"/>
    <s v="Corporate"/>
    <s v="Dallas"/>
    <x v="13"/>
    <n v="75081"/>
    <s v="Central"/>
    <s v="OFF-PA-10001994"/>
    <x v="2"/>
    <s v="Paper"/>
    <n v="53.951999999999998"/>
    <n v="53.951999999999998"/>
    <n v="0"/>
    <n v="0"/>
  </r>
  <r>
    <x v="3891"/>
    <d v="2018-09-17T00:00:00"/>
    <d v="2018-09-17T00:00:00"/>
    <x v="0"/>
    <x v="0"/>
    <x v="1"/>
    <s v="Tom Prescott"/>
    <s v="Home Office"/>
    <s v="Seattle"/>
    <x v="6"/>
    <n v="98115"/>
    <s v="West"/>
    <s v="OFF-PA-10002001"/>
    <x v="2"/>
    <s v="Paper"/>
    <n v="12.96"/>
    <n v="12.96"/>
    <n v="0"/>
    <n v="0"/>
  </r>
  <r>
    <x v="3892"/>
    <d v="2015-01-06T00:00:00"/>
    <d v="2015-01-08T00:00:00"/>
    <x v="1"/>
    <x v="6"/>
    <x v="3"/>
    <s v="Lycoris Saunders"/>
    <s v="Home Office"/>
    <s v="Los Angeles"/>
    <x v="1"/>
    <n v="90049"/>
    <s v="West"/>
    <s v="OFF-PA-10002005"/>
    <x v="2"/>
    <s v="Paper"/>
    <n v="19.440000000000001"/>
    <n v="18"/>
    <n v="1.4400000000000013"/>
    <n v="0.21600000000000019"/>
  </r>
  <r>
    <x v="2935"/>
    <d v="2016-11-24T00:00:00"/>
    <d v="2016-11-29T00:00:00"/>
    <x v="2"/>
    <x v="1"/>
    <x v="2"/>
    <s v="Toby Swindell"/>
    <s v="Home Office"/>
    <s v="Los Angeles"/>
    <x v="1"/>
    <n v="90036"/>
    <s v="West"/>
    <s v="OFF-PA-10002005"/>
    <x v="2"/>
    <s v="Paper"/>
    <n v="19.440000000000001"/>
    <n v="18"/>
    <n v="1.4400000000000013"/>
    <n v="0.21600000000000019"/>
  </r>
  <r>
    <x v="2918"/>
    <d v="2017-03-20T00:00:00"/>
    <d v="2017-03-24T00:00:00"/>
    <x v="3"/>
    <x v="5"/>
    <x v="2"/>
    <s v="Zuschuss Carroll"/>
    <s v="Home Office"/>
    <s v="Salem"/>
    <x v="23"/>
    <n v="97301"/>
    <s v="West"/>
    <s v="OFF-PA-10002005"/>
    <x v="1"/>
    <s v="Paper"/>
    <n v="20.736000000000001"/>
    <n v="18"/>
    <n v="2.7360000000000007"/>
    <n v="0.4104000000000001"/>
  </r>
  <r>
    <x v="3893"/>
    <d v="2017-12-25T00:00:00"/>
    <d v="2017-12-28T00:00:00"/>
    <x v="3"/>
    <x v="3"/>
    <x v="0"/>
    <s v="Grace Kelly"/>
    <s v="Corporate"/>
    <s v="Los Angeles"/>
    <x v="1"/>
    <n v="90049"/>
    <s v="West"/>
    <s v="OFF-PA-10002005"/>
    <x v="2"/>
    <s v="Paper"/>
    <n v="45.36"/>
    <n v="45.36"/>
    <n v="0"/>
    <n v="0"/>
  </r>
  <r>
    <x v="2638"/>
    <d v="2018-04-17T00:00:00"/>
    <d v="2018-04-23T00:00:00"/>
    <x v="0"/>
    <x v="8"/>
    <x v="2"/>
    <s v="Sharelle Roach"/>
    <s v="Home Office"/>
    <s v="Louisville"/>
    <x v="7"/>
    <n v="80027"/>
    <s v="West"/>
    <s v="OFF-PA-10002005"/>
    <x v="2"/>
    <s v="Paper"/>
    <n v="20.736000000000001"/>
    <n v="18"/>
    <n v="2.7360000000000007"/>
    <n v="0.4104000000000001"/>
  </r>
  <r>
    <x v="550"/>
    <d v="2018-09-11T00:00:00"/>
    <d v="2018-09-11T00:00:00"/>
    <x v="0"/>
    <x v="0"/>
    <x v="1"/>
    <s v="Jennifer Ferguson"/>
    <s v="Consumer"/>
    <s v="Seattle"/>
    <x v="6"/>
    <n v="98105"/>
    <s v="West"/>
    <s v="OFF-PA-10002005"/>
    <x v="2"/>
    <s v="Paper"/>
    <n v="19.440000000000001"/>
    <n v="18"/>
    <n v="1.4400000000000013"/>
    <n v="0.21600000000000019"/>
  </r>
  <r>
    <x v="3894"/>
    <d v="2018-12-10T00:00:00"/>
    <d v="2018-12-12T00:00:00"/>
    <x v="0"/>
    <x v="3"/>
    <x v="3"/>
    <s v="Alex Grayson"/>
    <s v="Home Office"/>
    <s v="Stockton"/>
    <x v="1"/>
    <n v="95207"/>
    <s v="West"/>
    <s v="OFF-PA-10002005"/>
    <x v="2"/>
    <s v="Paper"/>
    <n v="12.96"/>
    <n v="100"/>
    <n v="-87.039999999999992"/>
    <n v="-13.055999999999999"/>
  </r>
  <r>
    <x v="3895"/>
    <d v="2018-09-23T00:00:00"/>
    <d v="2018-09-25T00:00:00"/>
    <x v="0"/>
    <x v="0"/>
    <x v="3"/>
    <s v="Doug O'Connell"/>
    <s v="Home Office"/>
    <s v="Pine Bluff"/>
    <x v="11"/>
    <n v="71603"/>
    <s v="South"/>
    <s v="OFF-PA-10002005"/>
    <x v="2"/>
    <s v="Paper"/>
    <n v="12.96"/>
    <n v="100"/>
    <n v="-87.039999999999992"/>
    <n v="-13.055999999999999"/>
  </r>
  <r>
    <x v="3465"/>
    <d v="2015-06-30T00:00:00"/>
    <d v="2015-07-04T00:00:00"/>
    <x v="1"/>
    <x v="4"/>
    <x v="2"/>
    <s v="Michael Stewart"/>
    <s v="Corporate"/>
    <s v="Houston"/>
    <x v="13"/>
    <n v="77095"/>
    <s v="Central"/>
    <s v="OFF-PA-10002005"/>
    <x v="2"/>
    <s v="Paper"/>
    <n v="25.92"/>
    <n v="25.92"/>
    <n v="0"/>
    <n v="0"/>
  </r>
  <r>
    <x v="3896"/>
    <d v="2016-12-12T00:00:00"/>
    <d v="2016-12-15T00:00:00"/>
    <x v="2"/>
    <x v="3"/>
    <x v="3"/>
    <s v="Jonathan Doherty"/>
    <s v="Corporate"/>
    <s v="Las Vegas"/>
    <x v="27"/>
    <n v="89115"/>
    <s v="West"/>
    <s v="OFF-PA-10002036"/>
    <x v="2"/>
    <s v="Paper"/>
    <n v="32.4"/>
    <n v="32.4"/>
    <n v="0"/>
    <n v="0"/>
  </r>
  <r>
    <x v="169"/>
    <d v="2018-06-18T00:00:00"/>
    <d v="2018-06-23T00:00:00"/>
    <x v="0"/>
    <x v="4"/>
    <x v="2"/>
    <s v="Craig Carreira"/>
    <s v="Home Office"/>
    <s v="Los Angeles"/>
    <x v="1"/>
    <n v="90032"/>
    <s v="West"/>
    <s v="OFF-PA-10002036"/>
    <x v="2"/>
    <s v="Paper"/>
    <n v="38.880000000000003"/>
    <n v="38.880000000000003"/>
    <n v="0"/>
    <n v="0"/>
  </r>
  <r>
    <x v="1956"/>
    <d v="2018-09-09T00:00:00"/>
    <d v="2018-09-15T00:00:00"/>
    <x v="0"/>
    <x v="0"/>
    <x v="2"/>
    <s v="Damala Kotsonis"/>
    <s v="Home Office"/>
    <s v="Portland"/>
    <x v="23"/>
    <n v="97206"/>
    <s v="West"/>
    <s v="OFF-PA-10002036"/>
    <x v="2"/>
    <s v="Paper"/>
    <n v="31.103999999999999"/>
    <n v="31.103999999999999"/>
    <n v="0"/>
    <n v="0"/>
  </r>
  <r>
    <x v="3451"/>
    <d v="2017-09-05T00:00:00"/>
    <d v="2017-09-07T00:00:00"/>
    <x v="3"/>
    <x v="0"/>
    <x v="3"/>
    <s v="Don Miller"/>
    <s v="Corporate"/>
    <s v="Houston"/>
    <x v="13"/>
    <n v="77070"/>
    <s v="Central"/>
    <s v="OFF-PA-10002036"/>
    <x v="2"/>
    <s v="Paper"/>
    <n v="10.368"/>
    <n v="10.368"/>
    <n v="0"/>
    <n v="0"/>
  </r>
  <r>
    <x v="3897"/>
    <d v="2018-05-29T00:00:00"/>
    <d v="2018-06-04T00:00:00"/>
    <x v="0"/>
    <x v="2"/>
    <x v="2"/>
    <s v="Guy Thornton"/>
    <s v="Consumer"/>
    <s v="Harlingen"/>
    <x v="13"/>
    <n v="78550"/>
    <s v="Central"/>
    <s v="OFF-PA-10002036"/>
    <x v="2"/>
    <s v="Paper"/>
    <n v="25.92"/>
    <n v="25.92"/>
    <n v="0"/>
    <n v="0"/>
  </r>
  <r>
    <x v="1405"/>
    <d v="2015-09-29T00:00:00"/>
    <d v="2015-10-03T00:00:00"/>
    <x v="1"/>
    <x v="0"/>
    <x v="2"/>
    <s v="Arthur Prichep"/>
    <s v="Home Office"/>
    <s v="Los Angeles"/>
    <x v="1"/>
    <n v="90045"/>
    <s v="West"/>
    <s v="OFF-PA-10002105"/>
    <x v="2"/>
    <s v="Paper"/>
    <n v="6.48"/>
    <n v="50"/>
    <n v="-43.519999999999996"/>
    <n v="-6.5279999999999996"/>
  </r>
  <r>
    <x v="3898"/>
    <d v="2016-03-14T00:00:00"/>
    <d v="2016-03-19T00:00:00"/>
    <x v="2"/>
    <x v="5"/>
    <x v="2"/>
    <s v="Arianne Irving"/>
    <s v="Home Office"/>
    <s v="Roseville"/>
    <x v="1"/>
    <n v="95661"/>
    <s v="West"/>
    <s v="OFF-PA-10002105"/>
    <x v="2"/>
    <s v="Paper"/>
    <n v="19.440000000000001"/>
    <n v="100"/>
    <n v="-80.56"/>
    <n v="-12.084"/>
  </r>
  <r>
    <x v="1047"/>
    <d v="2017-10-28T00:00:00"/>
    <d v="2017-11-03T00:00:00"/>
    <x v="3"/>
    <x v="9"/>
    <x v="2"/>
    <s v="Jonathan Doherty"/>
    <s v="Home Office"/>
    <s v="Belleville"/>
    <x v="15"/>
    <n v="7109"/>
    <s v="East"/>
    <s v="OFF-PA-10002105"/>
    <x v="2"/>
    <s v="Paper"/>
    <n v="32.4"/>
    <n v="32.4"/>
    <n v="0"/>
    <n v="0"/>
  </r>
  <r>
    <x v="2623"/>
    <d v="2015-10-20T00:00:00"/>
    <d v="2015-10-22T00:00:00"/>
    <x v="1"/>
    <x v="9"/>
    <x v="3"/>
    <s v="Lindsay Shagiari"/>
    <s v="Home Office"/>
    <s v="Chicago"/>
    <x v="0"/>
    <n v="60653"/>
    <s v="Central"/>
    <s v="OFF-PA-10002109"/>
    <x v="2"/>
    <s v="Paper"/>
    <n v="3.8079999999999998"/>
    <n v="5"/>
    <n v="-1.1920000000000002"/>
    <n v="-0.17880000000000001"/>
  </r>
  <r>
    <x v="652"/>
    <d v="2018-09-24T00:00:00"/>
    <d v="2018-09-26T00:00:00"/>
    <x v="0"/>
    <x v="0"/>
    <x v="0"/>
    <s v="Rose O'Brian"/>
    <s v="Home Office"/>
    <s v="Chicago"/>
    <x v="0"/>
    <n v="60623"/>
    <s v="Central"/>
    <s v="OFF-PA-10002109"/>
    <x v="2"/>
    <s v="Paper"/>
    <n v="11.423999999999999"/>
    <n v="18"/>
    <n v="-6.5760000000000005"/>
    <n v="-0.98640000000000005"/>
  </r>
  <r>
    <x v="1031"/>
    <d v="2015-03-15T00:00:00"/>
    <d v="2015-03-19T00:00:00"/>
    <x v="1"/>
    <x v="5"/>
    <x v="2"/>
    <s v="Alan Shonely"/>
    <s v="Home Office"/>
    <s v="Tampa"/>
    <x v="8"/>
    <n v="33614"/>
    <s v="South"/>
    <s v="OFF-PA-10002120"/>
    <x v="2"/>
    <s v="Paper"/>
    <n v="131.904"/>
    <n v="131.904"/>
    <n v="0"/>
    <n v="0"/>
  </r>
  <r>
    <x v="1037"/>
    <d v="2016-05-31T00:00:00"/>
    <d v="2016-06-02T00:00:00"/>
    <x v="2"/>
    <x v="2"/>
    <x v="3"/>
    <s v="Elizabeth Moffitt"/>
    <s v="Home Office"/>
    <s v="Paterson"/>
    <x v="15"/>
    <n v="7501"/>
    <s v="East"/>
    <s v="OFF-PA-10002120"/>
    <x v="2"/>
    <s v="Paper"/>
    <n v="274.8"/>
    <n v="274.8"/>
    <n v="0"/>
    <n v="0"/>
  </r>
  <r>
    <x v="3430"/>
    <d v="2017-07-28T00:00:00"/>
    <d v="2017-08-03T00:00:00"/>
    <x v="3"/>
    <x v="10"/>
    <x v="2"/>
    <s v="Steve Carroll"/>
    <s v="Corporate"/>
    <s v="Holland"/>
    <x v="10"/>
    <n v="49423"/>
    <s v="Central"/>
    <s v="OFF-PA-10002120"/>
    <x v="2"/>
    <s v="Paper"/>
    <n v="109.92"/>
    <n v="109.92"/>
    <n v="0"/>
    <n v="0"/>
  </r>
  <r>
    <x v="848"/>
    <d v="2015-11-10T00:00:00"/>
    <d v="2015-11-16T00:00:00"/>
    <x v="1"/>
    <x v="1"/>
    <x v="2"/>
    <s v="Ruben Dartt"/>
    <s v="Home Office"/>
    <s v="San Diego"/>
    <x v="1"/>
    <n v="92037"/>
    <s v="West"/>
    <s v="OFF-PA-10002137"/>
    <x v="2"/>
    <s v="Paper"/>
    <n v="62.24"/>
    <n v="62.24"/>
    <n v="0"/>
    <n v="0"/>
  </r>
  <r>
    <x v="3899"/>
    <d v="2018-11-24T00:00:00"/>
    <d v="2018-11-24T00:00:00"/>
    <x v="0"/>
    <x v="1"/>
    <x v="1"/>
    <s v="Patrick Ryan"/>
    <s v="Home Office"/>
    <s v="San Francisco"/>
    <x v="1"/>
    <n v="94109"/>
    <s v="West"/>
    <s v="OFF-PA-10002137"/>
    <x v="2"/>
    <s v="Paper"/>
    <n v="7.78"/>
    <n v="18"/>
    <n v="-10.219999999999999"/>
    <n v="-1.5329999999999997"/>
  </r>
  <r>
    <x v="1866"/>
    <d v="2015-11-15T00:00:00"/>
    <d v="2015-11-21T00:00:00"/>
    <x v="1"/>
    <x v="1"/>
    <x v="2"/>
    <s v="Jamie Frazer"/>
    <s v="Home Office"/>
    <s v="Johnson City"/>
    <x v="24"/>
    <n v="37604"/>
    <s v="South"/>
    <s v="OFF-PA-10002137"/>
    <x v="2"/>
    <s v="Paper"/>
    <n v="24.896000000000001"/>
    <n v="24.896000000000001"/>
    <n v="0"/>
    <n v="0"/>
  </r>
  <r>
    <x v="3900"/>
    <d v="2015-03-11T00:00:00"/>
    <d v="2015-03-14T00:00:00"/>
    <x v="1"/>
    <x v="5"/>
    <x v="3"/>
    <s v="Kelly Andreada"/>
    <s v="Consumer"/>
    <s v="New York City"/>
    <x v="5"/>
    <n v="10024"/>
    <s v="East"/>
    <s v="OFF-PA-10002137"/>
    <x v="2"/>
    <s v="Paper"/>
    <n v="108.92"/>
    <n v="108.92"/>
    <n v="0"/>
    <n v="0"/>
  </r>
  <r>
    <x v="760"/>
    <d v="2015-11-17T00:00:00"/>
    <d v="2015-11-24T00:00:00"/>
    <x v="1"/>
    <x v="1"/>
    <x v="2"/>
    <s v="Randy Bradley"/>
    <s v="Home Office"/>
    <s v="Philadelphia"/>
    <x v="12"/>
    <n v="19143"/>
    <s v="East"/>
    <s v="OFF-PA-10002137"/>
    <x v="2"/>
    <s v="Paper"/>
    <n v="12.448"/>
    <n v="12.448"/>
    <n v="0"/>
    <n v="0"/>
  </r>
  <r>
    <x v="2804"/>
    <d v="2018-02-28T00:00:00"/>
    <d v="2018-03-06T00:00:00"/>
    <x v="0"/>
    <x v="11"/>
    <x v="2"/>
    <s v="Duane Benoit"/>
    <s v="Home Office"/>
    <s v="Middletown"/>
    <x v="25"/>
    <n v="6457"/>
    <s v="East"/>
    <s v="OFF-PA-10002137"/>
    <x v="2"/>
    <s v="Paper"/>
    <n v="7.78"/>
    <n v="18"/>
    <n v="-10.219999999999999"/>
    <n v="-1.5329999999999997"/>
  </r>
  <r>
    <x v="2010"/>
    <d v="2018-12-05T00:00:00"/>
    <d v="2018-12-08T00:00:00"/>
    <x v="0"/>
    <x v="3"/>
    <x v="0"/>
    <s v="Rob Beeghly"/>
    <s v="Home Office"/>
    <s v="Columbus"/>
    <x v="33"/>
    <n v="47201"/>
    <s v="Central"/>
    <s v="OFF-PA-10002137"/>
    <x v="2"/>
    <s v="Paper"/>
    <n v="38.9"/>
    <n v="38.9"/>
    <n v="0"/>
    <n v="0"/>
  </r>
  <r>
    <x v="412"/>
    <d v="2017-08-23T00:00:00"/>
    <d v="2017-08-30T00:00:00"/>
    <x v="3"/>
    <x v="7"/>
    <x v="2"/>
    <s v="Maxwell Schwartz"/>
    <s v="Home Office"/>
    <s v="Seattle"/>
    <x v="6"/>
    <n v="98105"/>
    <s v="West"/>
    <s v="OFF-PA-10002160"/>
    <x v="2"/>
    <s v="Paper"/>
    <n v="34.68"/>
    <n v="34.68"/>
    <n v="0"/>
    <n v="0"/>
  </r>
  <r>
    <x v="741"/>
    <d v="2018-11-12T00:00:00"/>
    <d v="2018-11-12T00:00:00"/>
    <x v="0"/>
    <x v="1"/>
    <x v="1"/>
    <s v="Eugene Moren"/>
    <s v="Home Office"/>
    <s v="Glendale"/>
    <x v="18"/>
    <n v="85301"/>
    <s v="West"/>
    <s v="OFF-PA-10002160"/>
    <x v="2"/>
    <s v="Paper"/>
    <n v="23.12"/>
    <n v="100"/>
    <n v="-76.88"/>
    <n v="-11.531999999999998"/>
  </r>
  <r>
    <x v="1030"/>
    <d v="2015-08-26T00:00:00"/>
    <d v="2015-09-01T00:00:00"/>
    <x v="1"/>
    <x v="7"/>
    <x v="2"/>
    <s v="Karl Braun"/>
    <s v="Home Office"/>
    <s v="Newark"/>
    <x v="3"/>
    <n v="19711"/>
    <s v="East"/>
    <s v="OFF-PA-10002160"/>
    <x v="2"/>
    <s v="Paper"/>
    <n v="17.34"/>
    <n v="18"/>
    <n v="-0.66000000000000014"/>
    <n v="-9.9000000000000019E-2"/>
  </r>
  <r>
    <x v="3901"/>
    <d v="2016-05-25T00:00:00"/>
    <d v="2016-05-28T00:00:00"/>
    <x v="2"/>
    <x v="2"/>
    <x v="0"/>
    <s v="Muhammed MacIntyre"/>
    <s v="Corporate"/>
    <s v="Haltom City"/>
    <x v="13"/>
    <n v="76117"/>
    <s v="Central"/>
    <s v="OFF-PA-10002160"/>
    <x v="2"/>
    <s v="Paper"/>
    <n v="32.368000000000002"/>
    <n v="32.368000000000002"/>
    <n v="0"/>
    <n v="0"/>
  </r>
  <r>
    <x v="1625"/>
    <d v="2016-11-09T00:00:00"/>
    <d v="2016-11-13T00:00:00"/>
    <x v="2"/>
    <x v="1"/>
    <x v="2"/>
    <s v="Adam Shillingsburg"/>
    <s v="Home Office"/>
    <s v="Springfield"/>
    <x v="20"/>
    <n v="65807"/>
    <s v="Central"/>
    <s v="OFF-PA-10002160"/>
    <x v="2"/>
    <s v="Paper"/>
    <n v="17.34"/>
    <n v="80"/>
    <n v="-62.66"/>
    <n v="-9.3989999999999991"/>
  </r>
  <r>
    <x v="185"/>
    <d v="2016-12-25T00:00:00"/>
    <d v="2017-01-01T00:00:00"/>
    <x v="2"/>
    <x v="3"/>
    <x v="2"/>
    <s v="Dionis Lloyd"/>
    <s v="Home Office"/>
    <s v="Detroit"/>
    <x v="10"/>
    <n v="48227"/>
    <s v="Central"/>
    <s v="OFF-PA-10002160"/>
    <x v="2"/>
    <s v="Paper"/>
    <n v="17.34"/>
    <n v="18"/>
    <n v="-0.66000000000000014"/>
    <n v="-9.9000000000000019E-2"/>
  </r>
  <r>
    <x v="3902"/>
    <d v="2017-06-12T00:00:00"/>
    <d v="2017-06-17T00:00:00"/>
    <x v="3"/>
    <x v="4"/>
    <x v="2"/>
    <s v="Craig Reiter"/>
    <s v="Home Office"/>
    <s v="Chicago"/>
    <x v="0"/>
    <n v="60610"/>
    <s v="Central"/>
    <s v="OFF-PA-10002160"/>
    <x v="1"/>
    <s v="Paper"/>
    <n v="23.12"/>
    <n v="18"/>
    <n v="5.120000000000001"/>
    <n v="0.76800000000000013"/>
  </r>
  <r>
    <x v="3903"/>
    <d v="2017-11-03T00:00:00"/>
    <d v="2017-11-09T00:00:00"/>
    <x v="3"/>
    <x v="1"/>
    <x v="2"/>
    <s v="Patrick Jones"/>
    <s v="Home Office"/>
    <s v="Dallas"/>
    <x v="13"/>
    <n v="75217"/>
    <s v="Central"/>
    <s v="OFF-PA-10002160"/>
    <x v="2"/>
    <s v="Paper"/>
    <n v="9.2479999999999993"/>
    <n v="18"/>
    <n v="-8.7520000000000007"/>
    <n v="-1.3128"/>
  </r>
  <r>
    <x v="3904"/>
    <d v="2015-07-25T00:00:00"/>
    <d v="2015-07-27T00:00:00"/>
    <x v="1"/>
    <x v="10"/>
    <x v="3"/>
    <s v="Vicky Freymann"/>
    <s v="Home Office"/>
    <s v="Los Angeles"/>
    <x v="1"/>
    <n v="90045"/>
    <s v="West"/>
    <s v="OFF-PA-10002195"/>
    <x v="2"/>
    <s v="Paper"/>
    <n v="6.48"/>
    <n v="5"/>
    <n v="1.4800000000000004"/>
    <n v="0.22200000000000006"/>
  </r>
  <r>
    <x v="3905"/>
    <d v="2017-09-16T00:00:00"/>
    <d v="2017-09-22T00:00:00"/>
    <x v="3"/>
    <x v="0"/>
    <x v="2"/>
    <s v="Becky Castell"/>
    <s v="Corporate"/>
    <s v="Laguna Niguel"/>
    <x v="1"/>
    <n v="92677"/>
    <s v="West"/>
    <s v="OFF-PA-10002195"/>
    <x v="2"/>
    <s v="Paper"/>
    <n v="12.96"/>
    <n v="12.96"/>
    <n v="0"/>
    <n v="0"/>
  </r>
  <r>
    <x v="3906"/>
    <d v="2015-04-04T00:00:00"/>
    <d v="2015-04-08T00:00:00"/>
    <x v="1"/>
    <x v="8"/>
    <x v="2"/>
    <s v="Ken Black"/>
    <s v="Home Office"/>
    <s v="Lafayette"/>
    <x v="2"/>
    <n v="70506"/>
    <s v="South"/>
    <s v="OFF-PA-10002195"/>
    <x v="2"/>
    <s v="Paper"/>
    <n v="12.96"/>
    <n v="12.96"/>
    <n v="0"/>
    <n v="0"/>
  </r>
  <r>
    <x v="3907"/>
    <d v="2015-12-02T00:00:00"/>
    <d v="2015-12-09T00:00:00"/>
    <x v="1"/>
    <x v="3"/>
    <x v="2"/>
    <s v="Elizabeth Moffitt"/>
    <s v="Home Office"/>
    <s v="Sandy Springs"/>
    <x v="19"/>
    <n v="30328"/>
    <s v="South"/>
    <s v="OFF-PA-10002195"/>
    <x v="2"/>
    <s v="Paper"/>
    <n v="15.24"/>
    <n v="18"/>
    <n v="-2.76"/>
    <n v="-0.41399999999999998"/>
  </r>
  <r>
    <x v="1805"/>
    <d v="2017-09-04T00:00:00"/>
    <d v="2017-09-07T00:00:00"/>
    <x v="3"/>
    <x v="0"/>
    <x v="3"/>
    <s v="Delfina Latchford"/>
    <s v="Corporate"/>
    <s v="Knoxville"/>
    <x v="24"/>
    <n v="37918"/>
    <s v="South"/>
    <s v="OFF-PA-10002195"/>
    <x v="2"/>
    <s v="Paper"/>
    <n v="12.192"/>
    <n v="12.192"/>
    <n v="0"/>
    <n v="0"/>
  </r>
  <r>
    <x v="454"/>
    <d v="2015-10-31T00:00:00"/>
    <d v="2015-11-02T00:00:00"/>
    <x v="1"/>
    <x v="9"/>
    <x v="3"/>
    <s v="Anne McFarland"/>
    <s v="Consumer"/>
    <s v="Cranston"/>
    <x v="4"/>
    <n v="2920"/>
    <s v="East"/>
    <s v="OFF-PA-10002195"/>
    <x v="2"/>
    <s v="Paper"/>
    <n v="10.16"/>
    <n v="10.16"/>
    <n v="0"/>
    <n v="0"/>
  </r>
  <r>
    <x v="1789"/>
    <d v="2018-08-24T00:00:00"/>
    <d v="2018-08-26T00:00:00"/>
    <x v="0"/>
    <x v="7"/>
    <x v="3"/>
    <s v="Darrin Martin"/>
    <s v="Consumer"/>
    <s v="Lancaster"/>
    <x v="22"/>
    <n v="43130"/>
    <s v="East"/>
    <s v="OFF-PA-10002195"/>
    <x v="2"/>
    <s v="Paper"/>
    <n v="10.368"/>
    <n v="10.368"/>
    <n v="0"/>
    <n v="0"/>
  </r>
  <r>
    <x v="3908"/>
    <d v="2018-09-02T00:00:00"/>
    <d v="2018-09-06T00:00:00"/>
    <x v="0"/>
    <x v="0"/>
    <x v="2"/>
    <s v="Ralph Kennedy"/>
    <s v="Home Office"/>
    <s v="Philadelphia"/>
    <x v="12"/>
    <n v="19140"/>
    <s v="East"/>
    <s v="OFF-PA-10002195"/>
    <x v="2"/>
    <s v="Paper"/>
    <n v="12.192"/>
    <n v="12.192"/>
    <n v="0"/>
    <n v="0"/>
  </r>
  <r>
    <x v="1790"/>
    <d v="2018-10-21T00:00:00"/>
    <d v="2018-10-25T00:00:00"/>
    <x v="0"/>
    <x v="9"/>
    <x v="2"/>
    <s v="Frank Carlisle"/>
    <s v="Home Office"/>
    <s v="Lakewood"/>
    <x v="22"/>
    <n v="44107"/>
    <s v="East"/>
    <s v="OFF-PA-10002195"/>
    <x v="2"/>
    <s v="Paper"/>
    <n v="4.0640000000000001"/>
    <n v="5"/>
    <n v="-0.93599999999999994"/>
    <n v="-0.1404"/>
  </r>
  <r>
    <x v="2429"/>
    <d v="2015-03-17T00:00:00"/>
    <d v="2015-03-17T00:00:00"/>
    <x v="1"/>
    <x v="5"/>
    <x v="1"/>
    <s v="Annie Zypern"/>
    <s v="Home Office"/>
    <s v="Dallas"/>
    <x v="13"/>
    <n v="75217"/>
    <s v="Central"/>
    <s v="OFF-PA-10002195"/>
    <x v="2"/>
    <s v="Paper"/>
    <n v="5.1840000000000002"/>
    <n v="5"/>
    <n v="0.18400000000000016"/>
    <n v="2.7600000000000024E-2"/>
  </r>
  <r>
    <x v="1288"/>
    <d v="2018-07-05T00:00:00"/>
    <d v="2018-07-10T00:00:00"/>
    <x v="0"/>
    <x v="10"/>
    <x v="2"/>
    <s v="Linda Southworth"/>
    <s v="Home Office"/>
    <s v="Dallas"/>
    <x v="13"/>
    <n v="75220"/>
    <s v="Central"/>
    <s v="OFF-PA-10002195"/>
    <x v="2"/>
    <s v="Paper"/>
    <n v="31.103999999999999"/>
    <n v="31.103999999999999"/>
    <n v="0"/>
    <n v="0"/>
  </r>
  <r>
    <x v="383"/>
    <d v="2015-12-10T00:00:00"/>
    <d v="2015-12-14T00:00:00"/>
    <x v="1"/>
    <x v="3"/>
    <x v="2"/>
    <s v="Sally Hughsby"/>
    <s v="Home Office"/>
    <s v="Caldwell"/>
    <x v="40"/>
    <n v="83605"/>
    <s v="West"/>
    <s v="OFF-PA-10002222"/>
    <x v="2"/>
    <s v="Paper"/>
    <n v="91.36"/>
    <n v="91.36"/>
    <n v="0"/>
    <n v="0"/>
  </r>
  <r>
    <x v="348"/>
    <d v="2016-12-01T00:00:00"/>
    <d v="2016-12-05T00:00:00"/>
    <x v="2"/>
    <x v="3"/>
    <x v="3"/>
    <s v="Tamara Willingham"/>
    <s v="Home Office"/>
    <s v="Seattle"/>
    <x v="6"/>
    <n v="98105"/>
    <s v="West"/>
    <s v="OFF-PA-10002222"/>
    <x v="2"/>
    <s v="Paper"/>
    <n v="114.2"/>
    <n v="114.2"/>
    <n v="0"/>
    <n v="0"/>
  </r>
  <r>
    <x v="3909"/>
    <d v="2017-09-19T00:00:00"/>
    <d v="2017-09-23T00:00:00"/>
    <x v="3"/>
    <x v="0"/>
    <x v="2"/>
    <s v="Scot Wooten"/>
    <s v="Corporate"/>
    <s v="Stockton"/>
    <x v="1"/>
    <n v="95207"/>
    <s v="West"/>
    <s v="OFF-PA-10002222"/>
    <x v="2"/>
    <s v="Paper"/>
    <n v="159.88"/>
    <n v="159.88"/>
    <n v="0"/>
    <n v="0"/>
  </r>
  <r>
    <x v="2512"/>
    <d v="2016-09-25T00:00:00"/>
    <d v="2016-09-29T00:00:00"/>
    <x v="2"/>
    <x v="0"/>
    <x v="2"/>
    <s v="Erica Hackney"/>
    <s v="Corporate"/>
    <s v="Meriden"/>
    <x v="25"/>
    <n v="6450"/>
    <s v="East"/>
    <s v="OFF-PA-10002222"/>
    <x v="2"/>
    <s v="Paper"/>
    <n v="45.68"/>
    <n v="45.68"/>
    <n v="0"/>
    <n v="0"/>
  </r>
  <r>
    <x v="2005"/>
    <d v="2018-12-18T00:00:00"/>
    <d v="2018-12-23T00:00:00"/>
    <x v="0"/>
    <x v="3"/>
    <x v="2"/>
    <s v="Beth Paige"/>
    <s v="Home Office"/>
    <s v="Columbus"/>
    <x v="22"/>
    <n v="43229"/>
    <s v="East"/>
    <s v="OFF-PA-10002222"/>
    <x v="2"/>
    <s v="Paper"/>
    <n v="91.36"/>
    <n v="91.36"/>
    <n v="0"/>
    <n v="0"/>
  </r>
  <r>
    <x v="473"/>
    <d v="2017-09-05T00:00:00"/>
    <d v="2017-09-07T00:00:00"/>
    <x v="3"/>
    <x v="0"/>
    <x v="3"/>
    <s v="Pete Kriz"/>
    <s v="Corporate"/>
    <s v="Detroit"/>
    <x v="10"/>
    <n v="48227"/>
    <s v="Central"/>
    <s v="OFF-PA-10002222"/>
    <x v="2"/>
    <s v="Paper"/>
    <n v="91.36"/>
    <n v="91.36"/>
    <n v="0"/>
    <n v="0"/>
  </r>
  <r>
    <x v="1283"/>
    <d v="2015-07-20T00:00:00"/>
    <d v="2015-07-22T00:00:00"/>
    <x v="1"/>
    <x v="10"/>
    <x v="0"/>
    <s v="Charles Crestani"/>
    <s v="Home Office"/>
    <s v="San Diego"/>
    <x v="1"/>
    <n v="92105"/>
    <s v="West"/>
    <s v="OFF-PA-10002230"/>
    <x v="2"/>
    <s v="Paper"/>
    <n v="19.920000000000002"/>
    <n v="100"/>
    <n v="-80.08"/>
    <n v="-12.011999999999999"/>
  </r>
  <r>
    <x v="605"/>
    <d v="2015-10-15T00:00:00"/>
    <d v="2015-10-17T00:00:00"/>
    <x v="1"/>
    <x v="9"/>
    <x v="0"/>
    <s v="Anna Chung"/>
    <s v="Home Office"/>
    <s v="Parma"/>
    <x v="22"/>
    <n v="44134"/>
    <s v="East"/>
    <s v="OFF-PA-10002230"/>
    <x v="2"/>
    <s v="Paper"/>
    <n v="7.968"/>
    <n v="18"/>
    <n v="-10.032"/>
    <n v="-1.5047999999999999"/>
  </r>
  <r>
    <x v="538"/>
    <d v="2016-05-03T00:00:00"/>
    <d v="2016-05-07T00:00:00"/>
    <x v="2"/>
    <x v="2"/>
    <x v="2"/>
    <s v="Stewart Visinsky"/>
    <s v="Home Office"/>
    <s v="Philadelphia"/>
    <x v="12"/>
    <n v="19140"/>
    <s v="East"/>
    <s v="OFF-PA-10002230"/>
    <x v="2"/>
    <s v="Paper"/>
    <n v="7.968"/>
    <n v="18"/>
    <n v="-10.032"/>
    <n v="-1.5047999999999999"/>
  </r>
  <r>
    <x v="3910"/>
    <d v="2018-09-15T00:00:00"/>
    <d v="2018-09-19T00:00:00"/>
    <x v="0"/>
    <x v="0"/>
    <x v="2"/>
    <s v="Brenda Bowman"/>
    <s v="Home Office"/>
    <s v="Houston"/>
    <x v="13"/>
    <n v="77070"/>
    <s v="Central"/>
    <s v="OFF-PA-10002230"/>
    <x v="2"/>
    <s v="Paper"/>
    <n v="31.872"/>
    <n v="31.872"/>
    <n v="0"/>
    <n v="0"/>
  </r>
  <r>
    <x v="3911"/>
    <d v="2015-11-22T00:00:00"/>
    <d v="2015-11-26T00:00:00"/>
    <x v="1"/>
    <x v="1"/>
    <x v="2"/>
    <s v="Susan Pistek"/>
    <s v="Home Office"/>
    <s v="Los Angeles"/>
    <x v="1"/>
    <n v="90036"/>
    <s v="West"/>
    <s v="OFF-PA-10002245"/>
    <x v="2"/>
    <s v="Paper"/>
    <n v="53.82"/>
    <n v="53.82"/>
    <n v="0"/>
    <n v="0"/>
  </r>
  <r>
    <x v="1143"/>
    <d v="2016-06-15T00:00:00"/>
    <d v="2016-06-20T00:00:00"/>
    <x v="2"/>
    <x v="4"/>
    <x v="2"/>
    <s v="Peter Fuller"/>
    <s v="Home Office"/>
    <s v="Gilbert"/>
    <x v="18"/>
    <n v="85234"/>
    <s v="West"/>
    <s v="OFF-PA-10002245"/>
    <x v="2"/>
    <s v="Paper"/>
    <n v="9.5679999999999996"/>
    <n v="100"/>
    <n v="-90.432000000000002"/>
    <n v="-13.5648"/>
  </r>
  <r>
    <x v="1331"/>
    <d v="2018-09-26T00:00:00"/>
    <d v="2018-09-26T00:00:00"/>
    <x v="0"/>
    <x v="0"/>
    <x v="1"/>
    <s v="Ruben Ausman"/>
    <s v="Home Office"/>
    <s v="San Francisco"/>
    <x v="1"/>
    <n v="94109"/>
    <s v="West"/>
    <s v="OFF-PA-10002245"/>
    <x v="2"/>
    <s v="Paper"/>
    <n v="35.880000000000003"/>
    <n v="35.880000000000003"/>
    <n v="0"/>
    <n v="0"/>
  </r>
  <r>
    <x v="3912"/>
    <d v="2016-10-09T00:00:00"/>
    <d v="2016-10-13T00:00:00"/>
    <x v="2"/>
    <x v="9"/>
    <x v="3"/>
    <s v="Tim Brockman"/>
    <s v="Consumer"/>
    <s v="New York City"/>
    <x v="5"/>
    <n v="10024"/>
    <s v="East"/>
    <s v="OFF-PA-10002245"/>
    <x v="2"/>
    <s v="Paper"/>
    <n v="23.92"/>
    <n v="23.92"/>
    <n v="0"/>
    <n v="0"/>
  </r>
  <r>
    <x v="2920"/>
    <d v="2018-12-11T00:00:00"/>
    <d v="2018-12-15T00:00:00"/>
    <x v="0"/>
    <x v="3"/>
    <x v="2"/>
    <s v="Allen Armold"/>
    <s v="Home Office"/>
    <s v="New York City"/>
    <x v="5"/>
    <n v="10035"/>
    <s v="East"/>
    <s v="OFF-PA-10002245"/>
    <x v="2"/>
    <s v="Paper"/>
    <n v="17.940000000000001"/>
    <n v="18"/>
    <n v="-5.9999999999998721E-2"/>
    <n v="-8.9999999999998085E-3"/>
  </r>
  <r>
    <x v="3913"/>
    <d v="2015-07-09T00:00:00"/>
    <d v="2015-07-15T00:00:00"/>
    <x v="1"/>
    <x v="10"/>
    <x v="2"/>
    <s v="Brian Moss"/>
    <s v="Home Office"/>
    <s v="Dallas"/>
    <x v="13"/>
    <n v="75217"/>
    <s v="Central"/>
    <s v="OFF-PA-10002245"/>
    <x v="2"/>
    <s v="Paper"/>
    <n v="14.352"/>
    <n v="14.352"/>
    <n v="0"/>
    <n v="0"/>
  </r>
  <r>
    <x v="3914"/>
    <d v="2017-09-22T00:00:00"/>
    <d v="2017-09-28T00:00:00"/>
    <x v="3"/>
    <x v="0"/>
    <x v="2"/>
    <s v="Anna Chung"/>
    <s v="Home Office"/>
    <s v="Lawrence"/>
    <x v="33"/>
    <n v="46226"/>
    <s v="Central"/>
    <s v="OFF-PA-10002245"/>
    <x v="2"/>
    <s v="Paper"/>
    <n v="35.880000000000003"/>
    <n v="35.880000000000003"/>
    <n v="0"/>
    <n v="0"/>
  </r>
  <r>
    <x v="2190"/>
    <d v="2015-09-21T00:00:00"/>
    <d v="2015-09-25T00:00:00"/>
    <x v="1"/>
    <x v="0"/>
    <x v="2"/>
    <s v="Herbert Flentye"/>
    <s v="Home Office"/>
    <s v="San Francisco"/>
    <x v="1"/>
    <n v="94109"/>
    <s v="West"/>
    <s v="OFF-PA-10002246"/>
    <x v="2"/>
    <s v="Paper"/>
    <n v="19.350000000000001"/>
    <n v="92.52"/>
    <n v="-73.169999999999987"/>
    <n v="-10.975499999999998"/>
  </r>
  <r>
    <x v="3915"/>
    <d v="2017-08-28T00:00:00"/>
    <d v="2017-09-02T00:00:00"/>
    <x v="3"/>
    <x v="7"/>
    <x v="2"/>
    <s v="Chad Sievert"/>
    <s v="Home Office"/>
    <s v="Englewood"/>
    <x v="7"/>
    <n v="80112"/>
    <s v="West"/>
    <s v="OFF-PA-10002246"/>
    <x v="2"/>
    <s v="Paper"/>
    <n v="15.48"/>
    <n v="18"/>
    <n v="-2.5199999999999996"/>
    <n v="-0.37799999999999995"/>
  </r>
  <r>
    <x v="3916"/>
    <d v="2017-11-07T00:00:00"/>
    <d v="2017-11-12T00:00:00"/>
    <x v="3"/>
    <x v="1"/>
    <x v="2"/>
    <s v="Penelope Sewall"/>
    <s v="Corporate"/>
    <s v="Oceanside"/>
    <x v="1"/>
    <n v="92054"/>
    <s v="West"/>
    <s v="OFF-PA-10002246"/>
    <x v="2"/>
    <s v="Paper"/>
    <n v="12.9"/>
    <n v="12.9"/>
    <n v="0"/>
    <n v="0"/>
  </r>
  <r>
    <x v="1386"/>
    <d v="2018-12-03T00:00:00"/>
    <d v="2018-12-06T00:00:00"/>
    <x v="0"/>
    <x v="3"/>
    <x v="3"/>
    <s v="Lena Cacioppo"/>
    <s v="Consumer"/>
    <s v="Thornton"/>
    <x v="7"/>
    <n v="80229"/>
    <s v="West"/>
    <s v="OFF-PA-10002246"/>
    <x v="2"/>
    <s v="Paper"/>
    <n v="10.32"/>
    <n v="10.32"/>
    <n v="0"/>
    <n v="0"/>
  </r>
  <r>
    <x v="3917"/>
    <d v="2017-09-03T00:00:00"/>
    <d v="2017-09-08T00:00:00"/>
    <x v="3"/>
    <x v="0"/>
    <x v="2"/>
    <s v="Matt Hagelstein"/>
    <s v="Corporate"/>
    <s v="Cincinnati"/>
    <x v="22"/>
    <n v="45231"/>
    <s v="East"/>
    <s v="OFF-PA-10002246"/>
    <x v="2"/>
    <s v="Paper"/>
    <n v="30.96"/>
    <n v="30.96"/>
    <n v="0"/>
    <n v="0"/>
  </r>
  <r>
    <x v="1591"/>
    <d v="2018-07-03T00:00:00"/>
    <d v="2018-07-06T00:00:00"/>
    <x v="0"/>
    <x v="10"/>
    <x v="3"/>
    <s v="Sam Zeldin"/>
    <s v="Home Office"/>
    <s v="Lancaster"/>
    <x v="22"/>
    <n v="43130"/>
    <s v="East"/>
    <s v="OFF-PA-10002246"/>
    <x v="2"/>
    <s v="Paper"/>
    <n v="30.96"/>
    <n v="30.96"/>
    <n v="0"/>
    <n v="0"/>
  </r>
  <r>
    <x v="1657"/>
    <d v="2018-05-04T00:00:00"/>
    <d v="2018-05-09T00:00:00"/>
    <x v="0"/>
    <x v="2"/>
    <x v="2"/>
    <s v="Lindsay Williams"/>
    <s v="Home Office"/>
    <s v="San Francisco"/>
    <x v="1"/>
    <n v="94109"/>
    <s v="West"/>
    <s v="OFF-PA-10002250"/>
    <x v="2"/>
    <s v="Paper"/>
    <n v="17.61"/>
    <n v="18"/>
    <n v="-0.39000000000000057"/>
    <n v="-5.850000000000008E-2"/>
  </r>
  <r>
    <x v="785"/>
    <d v="2016-07-02T00:00:00"/>
    <d v="2016-07-04T00:00:00"/>
    <x v="2"/>
    <x v="10"/>
    <x v="0"/>
    <s v="Frank Atkinson"/>
    <s v="Home Office"/>
    <s v="Raleigh"/>
    <x v="9"/>
    <n v="27604"/>
    <s v="South"/>
    <s v="OFF-PA-10002250"/>
    <x v="2"/>
    <s v="Paper"/>
    <n v="9.3919999999999995"/>
    <n v="18"/>
    <n v="-8.6080000000000005"/>
    <n v="-1.2912000000000001"/>
  </r>
  <r>
    <x v="2081"/>
    <d v="2017-12-31T00:00:00"/>
    <d v="2018-01-06T00:00:00"/>
    <x v="3"/>
    <x v="3"/>
    <x v="2"/>
    <s v="Emily Phan"/>
    <s v="Home Office"/>
    <s v="Jacksonville"/>
    <x v="8"/>
    <n v="32216"/>
    <s v="South"/>
    <s v="OFF-PA-10002250"/>
    <x v="1"/>
    <s v="Paper"/>
    <n v="23.48"/>
    <n v="18"/>
    <n v="5.48"/>
    <n v="0.82200000000000006"/>
  </r>
  <r>
    <x v="3918"/>
    <d v="2018-10-29T00:00:00"/>
    <d v="2018-10-31T00:00:00"/>
    <x v="0"/>
    <x v="9"/>
    <x v="3"/>
    <s v="George Bell"/>
    <s v="Corporate"/>
    <s v="Auburn"/>
    <x v="5"/>
    <n v="13021"/>
    <s v="East"/>
    <s v="OFF-PA-10002250"/>
    <x v="2"/>
    <s v="Paper"/>
    <n v="46.96"/>
    <n v="46.96"/>
    <n v="0"/>
    <n v="0"/>
  </r>
  <r>
    <x v="2862"/>
    <d v="2016-05-17T00:00:00"/>
    <d v="2016-05-21T00:00:00"/>
    <x v="2"/>
    <x v="2"/>
    <x v="2"/>
    <s v="Odella Nelson"/>
    <s v="Consumer"/>
    <s v="Houston"/>
    <x v="13"/>
    <n v="77095"/>
    <s v="Central"/>
    <s v="OFF-PA-10002250"/>
    <x v="2"/>
    <s v="Paper"/>
    <n v="14.087999999999999"/>
    <n v="14.087999999999999"/>
    <n v="0"/>
    <n v="0"/>
  </r>
  <r>
    <x v="1295"/>
    <d v="2017-09-13T00:00:00"/>
    <d v="2017-09-18T00:00:00"/>
    <x v="3"/>
    <x v="0"/>
    <x v="2"/>
    <s v="Alejandro Grove"/>
    <s v="Home Office"/>
    <s v="Omaha"/>
    <x v="42"/>
    <n v="68104"/>
    <s v="Central"/>
    <s v="OFF-PA-10002250"/>
    <x v="1"/>
    <s v="Paper"/>
    <n v="17.61"/>
    <n v="18"/>
    <n v="-0.39000000000000057"/>
    <n v="-5.850000000000008E-2"/>
  </r>
  <r>
    <x v="2077"/>
    <d v="2017-12-09T00:00:00"/>
    <d v="2017-12-13T00:00:00"/>
    <x v="3"/>
    <x v="3"/>
    <x v="2"/>
    <s v="George Bell"/>
    <s v="Home Office"/>
    <s v="Fort Worth"/>
    <x v="13"/>
    <n v="76106"/>
    <s v="Central"/>
    <s v="OFF-PA-10002250"/>
    <x v="2"/>
    <s v="Paper"/>
    <n v="9.3919999999999995"/>
    <n v="18"/>
    <n v="-8.6080000000000005"/>
    <n v="-1.2912000000000001"/>
  </r>
  <r>
    <x v="3874"/>
    <d v="2016-05-31T00:00:00"/>
    <d v="2016-06-02T00:00:00"/>
    <x v="2"/>
    <x v="2"/>
    <x v="0"/>
    <s v="Stephanie Phelps"/>
    <s v="Home Office"/>
    <s v="San Jose"/>
    <x v="1"/>
    <n v="95123"/>
    <s v="West"/>
    <s v="OFF-PA-10002254"/>
    <x v="2"/>
    <s v="Paper"/>
    <n v="105.52"/>
    <n v="105.52"/>
    <n v="0"/>
    <n v="0"/>
  </r>
  <r>
    <x v="3919"/>
    <d v="2017-02-01T00:00:00"/>
    <d v="2017-02-07T00:00:00"/>
    <x v="3"/>
    <x v="11"/>
    <x v="2"/>
    <s v="Suzanne McNair"/>
    <s v="Corporate"/>
    <s v="Los Angeles"/>
    <x v="1"/>
    <n v="90036"/>
    <s v="West"/>
    <s v="OFF-PA-10002254"/>
    <x v="2"/>
    <s v="Paper"/>
    <n v="105.52"/>
    <n v="105.52"/>
    <n v="0"/>
    <n v="0"/>
  </r>
  <r>
    <x v="3920"/>
    <d v="2018-04-15T00:00:00"/>
    <d v="2018-04-17T00:00:00"/>
    <x v="0"/>
    <x v="8"/>
    <x v="3"/>
    <s v="Noel Staavos"/>
    <s v="Home Office"/>
    <s v="Los Angeles"/>
    <x v="1"/>
    <n v="90049"/>
    <s v="West"/>
    <s v="OFF-PA-10002254"/>
    <x v="2"/>
    <s v="Paper"/>
    <n v="79.14"/>
    <n v="79.14"/>
    <n v="0"/>
    <n v="0"/>
  </r>
  <r>
    <x v="3921"/>
    <d v="2018-05-06T00:00:00"/>
    <d v="2018-05-10T00:00:00"/>
    <x v="0"/>
    <x v="2"/>
    <x v="2"/>
    <s v="Doug Bickford"/>
    <s v="Home Office"/>
    <s v="Tucson"/>
    <x v="18"/>
    <n v="85705"/>
    <s v="West"/>
    <s v="OFF-PA-10002254"/>
    <x v="2"/>
    <s v="Paper"/>
    <n v="84.415999999999997"/>
    <n v="100"/>
    <n v="-15.584000000000003"/>
    <n v="-2.3376000000000006"/>
  </r>
  <r>
    <x v="1940"/>
    <d v="2016-03-21T00:00:00"/>
    <d v="2016-03-26T00:00:00"/>
    <x v="2"/>
    <x v="5"/>
    <x v="2"/>
    <s v="Julia West"/>
    <s v="Home Office"/>
    <s v="Jacksonville"/>
    <x v="9"/>
    <n v="28540"/>
    <s v="South"/>
    <s v="OFF-PA-10002254"/>
    <x v="2"/>
    <s v="Paper"/>
    <n v="295.45600000000002"/>
    <n v="295.45600000000002"/>
    <n v="0"/>
    <n v="0"/>
  </r>
  <r>
    <x v="3616"/>
    <d v="2016-12-10T00:00:00"/>
    <d v="2016-12-10T00:00:00"/>
    <x v="2"/>
    <x v="3"/>
    <x v="1"/>
    <s v="Matt Abelman"/>
    <s v="Home Office"/>
    <s v="New York City"/>
    <x v="5"/>
    <n v="10024"/>
    <s v="East"/>
    <s v="OFF-PA-10002254"/>
    <x v="2"/>
    <s v="Paper"/>
    <n v="184.66"/>
    <n v="184.66"/>
    <n v="0"/>
    <n v="0"/>
  </r>
  <r>
    <x v="1171"/>
    <d v="2018-03-06T00:00:00"/>
    <d v="2018-03-11T00:00:00"/>
    <x v="0"/>
    <x v="5"/>
    <x v="3"/>
    <s v="Roland Murray"/>
    <s v="Consumer"/>
    <s v="New York City"/>
    <x v="5"/>
    <n v="10011"/>
    <s v="East"/>
    <s v="OFF-PA-10002254"/>
    <x v="2"/>
    <s v="Paper"/>
    <n v="26.38"/>
    <n v="26.38"/>
    <n v="0"/>
    <n v="0"/>
  </r>
  <r>
    <x v="1518"/>
    <d v="2015-11-18T00:00:00"/>
    <d v="2015-11-20T00:00:00"/>
    <x v="1"/>
    <x v="1"/>
    <x v="3"/>
    <s v="Pierre Wener"/>
    <s v="Home Office"/>
    <s v="Louisville"/>
    <x v="7"/>
    <n v="80027"/>
    <s v="West"/>
    <s v="OFF-PA-10002259"/>
    <x v="2"/>
    <s v="Paper"/>
    <n v="35.808"/>
    <n v="35.808"/>
    <n v="0"/>
    <n v="0"/>
  </r>
  <r>
    <x v="3922"/>
    <d v="2015-03-10T00:00:00"/>
    <d v="2015-03-14T00:00:00"/>
    <x v="1"/>
    <x v="5"/>
    <x v="2"/>
    <s v="Scott Williamson"/>
    <s v="Home Office"/>
    <s v="Royal Oak"/>
    <x v="10"/>
    <n v="48073"/>
    <s v="Central"/>
    <s v="OFF-PA-10002259"/>
    <x v="2"/>
    <s v="Paper"/>
    <n v="22.38"/>
    <n v="18"/>
    <n v="4.379999999999999"/>
    <n v="0.65699999999999981"/>
  </r>
  <r>
    <x v="683"/>
    <d v="2015-09-08T00:00:00"/>
    <d v="2015-09-15T00:00:00"/>
    <x v="1"/>
    <x v="0"/>
    <x v="2"/>
    <s v="Kean Takahito"/>
    <s v="Home Office"/>
    <s v="Houston"/>
    <x v="13"/>
    <n v="77036"/>
    <s v="Central"/>
    <s v="OFF-PA-10002259"/>
    <x v="2"/>
    <s v="Paper"/>
    <n v="17.904"/>
    <n v="18"/>
    <n v="-9.6000000000000085E-2"/>
    <n v="-1.4400000000000012E-2"/>
  </r>
  <r>
    <x v="3923"/>
    <d v="2017-12-02T00:00:00"/>
    <d v="2017-12-08T00:00:00"/>
    <x v="3"/>
    <x v="3"/>
    <x v="2"/>
    <s v="Mike Kennedy"/>
    <s v="Corporate"/>
    <s v="San Francisco"/>
    <x v="1"/>
    <n v="94122"/>
    <s v="West"/>
    <s v="OFF-PA-10002262"/>
    <x v="2"/>
    <s v="Paper"/>
    <n v="25.92"/>
    <n v="25.92"/>
    <n v="0"/>
    <n v="0"/>
  </r>
  <r>
    <x v="2800"/>
    <d v="2018-01-23T00:00:00"/>
    <d v="2018-01-28T00:00:00"/>
    <x v="0"/>
    <x v="6"/>
    <x v="2"/>
    <s v="Chris Selesnick"/>
    <s v="Home Office"/>
    <s v="Seattle"/>
    <x v="6"/>
    <n v="98103"/>
    <s v="West"/>
    <s v="OFF-PA-10002262"/>
    <x v="2"/>
    <s v="Paper"/>
    <n v="6.48"/>
    <n v="5"/>
    <n v="1.4800000000000004"/>
    <n v="0.22200000000000006"/>
  </r>
  <r>
    <x v="3924"/>
    <d v="2018-09-11T00:00:00"/>
    <d v="2018-09-13T00:00:00"/>
    <x v="0"/>
    <x v="0"/>
    <x v="3"/>
    <s v="Ken Heidel"/>
    <s v="Home Office"/>
    <s v="Santa Ana"/>
    <x v="1"/>
    <n v="92704"/>
    <s v="West"/>
    <s v="OFF-PA-10002262"/>
    <x v="2"/>
    <s v="Paper"/>
    <n v="19.440000000000001"/>
    <n v="18"/>
    <n v="1.4400000000000013"/>
    <n v="0.21600000000000019"/>
  </r>
  <r>
    <x v="3925"/>
    <d v="2015-11-14T00:00:00"/>
    <d v="2015-11-20T00:00:00"/>
    <x v="1"/>
    <x v="1"/>
    <x v="2"/>
    <s v="Chris Cortes"/>
    <s v="Home Office"/>
    <s v="Chesapeake"/>
    <x v="17"/>
    <n v="23320"/>
    <s v="South"/>
    <s v="OFF-PA-10002262"/>
    <x v="2"/>
    <s v="Paper"/>
    <n v="32.4"/>
    <n v="32.4"/>
    <n v="0"/>
    <n v="0"/>
  </r>
  <r>
    <x v="3926"/>
    <d v="2016-04-07T00:00:00"/>
    <d v="2016-04-10T00:00:00"/>
    <x v="2"/>
    <x v="8"/>
    <x v="0"/>
    <s v="Resi P√∂lking"/>
    <s v="Corporate"/>
    <s v="New York City"/>
    <x v="5"/>
    <n v="10035"/>
    <s v="East"/>
    <s v="OFF-PA-10002262"/>
    <x v="2"/>
    <s v="Paper"/>
    <n v="25.92"/>
    <n v="25.92"/>
    <n v="0"/>
    <n v="0"/>
  </r>
  <r>
    <x v="2211"/>
    <d v="2017-07-22T00:00:00"/>
    <d v="2017-07-26T00:00:00"/>
    <x v="3"/>
    <x v="10"/>
    <x v="2"/>
    <s v="Dennis Kane"/>
    <s v="Home Office"/>
    <s v="Westland"/>
    <x v="10"/>
    <n v="48185"/>
    <s v="Central"/>
    <s v="OFF-PA-10002262"/>
    <x v="2"/>
    <s v="Paper"/>
    <n v="32.4"/>
    <n v="32.4"/>
    <n v="0"/>
    <n v="0"/>
  </r>
  <r>
    <x v="2120"/>
    <d v="2017-09-20T00:00:00"/>
    <d v="2017-09-24T00:00:00"/>
    <x v="3"/>
    <x v="0"/>
    <x v="2"/>
    <s v="Greg Maxwell"/>
    <s v="Corporate"/>
    <s v="San Francisco"/>
    <x v="1"/>
    <n v="94122"/>
    <s v="West"/>
    <s v="OFF-PA-10002319"/>
    <x v="2"/>
    <s v="Paper"/>
    <n v="77.52"/>
    <n v="77.52"/>
    <n v="0"/>
    <n v="0"/>
  </r>
  <r>
    <x v="2921"/>
    <d v="2015-06-06T00:00:00"/>
    <d v="2015-06-12T00:00:00"/>
    <x v="1"/>
    <x v="4"/>
    <x v="2"/>
    <s v="Stewart Visinsky"/>
    <s v="Home Office"/>
    <s v="Jacksonville"/>
    <x v="8"/>
    <n v="32216"/>
    <s v="South"/>
    <s v="OFF-PA-10002319"/>
    <x v="2"/>
    <s v="Paper"/>
    <n v="62.015999999999998"/>
    <n v="62.015999999999998"/>
    <n v="0"/>
    <n v="0"/>
  </r>
  <r>
    <x v="1781"/>
    <d v="2016-08-23T00:00:00"/>
    <d v="2016-08-28T00:00:00"/>
    <x v="2"/>
    <x v="7"/>
    <x v="2"/>
    <s v="Fred Harton"/>
    <s v="Home Office"/>
    <s v="Atlanta"/>
    <x v="19"/>
    <n v="30318"/>
    <s v="South"/>
    <s v="OFF-PA-10002319"/>
    <x v="2"/>
    <s v="Paper"/>
    <n v="193.8"/>
    <n v="193.8"/>
    <n v="0"/>
    <n v="0"/>
  </r>
  <r>
    <x v="3927"/>
    <d v="2017-08-26T00:00:00"/>
    <d v="2017-08-28T00:00:00"/>
    <x v="3"/>
    <x v="7"/>
    <x v="0"/>
    <s v="Stuart Van"/>
    <s v="Home Office"/>
    <s v="Miami"/>
    <x v="8"/>
    <n v="33142"/>
    <s v="South"/>
    <s v="OFF-PA-10002319"/>
    <x v="2"/>
    <s v="Paper"/>
    <n v="31.007999999999999"/>
    <n v="31.007999999999999"/>
    <n v="0"/>
    <n v="0"/>
  </r>
  <r>
    <x v="596"/>
    <d v="2017-10-14T00:00:00"/>
    <d v="2017-10-20T00:00:00"/>
    <x v="3"/>
    <x v="9"/>
    <x v="2"/>
    <s v="Nathan Cano"/>
    <s v="Corporate"/>
    <s v="Jacksonville"/>
    <x v="9"/>
    <n v="28540"/>
    <s v="South"/>
    <s v="OFF-PA-10002319"/>
    <x v="2"/>
    <s v="Paper"/>
    <n v="93.024000000000001"/>
    <n v="93.024000000000001"/>
    <n v="0"/>
    <n v="0"/>
  </r>
  <r>
    <x v="3928"/>
    <d v="2015-05-24T00:00:00"/>
    <d v="2015-05-30T00:00:00"/>
    <x v="1"/>
    <x v="2"/>
    <x v="2"/>
    <s v="Resi P√∂lking"/>
    <s v="Consumer"/>
    <s v="Baltimore"/>
    <x v="14"/>
    <n v="21215"/>
    <s v="East"/>
    <s v="OFF-PA-10002319"/>
    <x v="2"/>
    <s v="Paper"/>
    <n v="116.28"/>
    <n v="116.28"/>
    <n v="0"/>
    <n v="0"/>
  </r>
  <r>
    <x v="3214"/>
    <d v="2018-05-15T00:00:00"/>
    <d v="2018-05-18T00:00:00"/>
    <x v="0"/>
    <x v="2"/>
    <x v="3"/>
    <s v="Joseph Airdo"/>
    <s v="Home Office"/>
    <s v="Phoenix"/>
    <x v="18"/>
    <n v="85023"/>
    <s v="West"/>
    <s v="OFF-PA-10002333"/>
    <x v="2"/>
    <s v="Paper"/>
    <n v="15.552"/>
    <n v="100"/>
    <n v="-84.448000000000008"/>
    <n v="-12.667200000000001"/>
  </r>
  <r>
    <x v="176"/>
    <d v="2015-07-09T00:00:00"/>
    <d v="2015-07-14T00:00:00"/>
    <x v="1"/>
    <x v="10"/>
    <x v="2"/>
    <s v="Darrin Sayre"/>
    <s v="Home Office"/>
    <s v="San Francisco"/>
    <x v="1"/>
    <n v="94122"/>
    <s v="West"/>
    <s v="OFF-PA-10002365"/>
    <x v="2"/>
    <s v="Paper"/>
    <n v="32.4"/>
    <n v="32.4"/>
    <n v="0"/>
    <n v="0"/>
  </r>
  <r>
    <x v="3929"/>
    <d v="2018-04-15T00:00:00"/>
    <d v="2018-04-20T00:00:00"/>
    <x v="0"/>
    <x v="8"/>
    <x v="2"/>
    <s v="Andrew Allen"/>
    <s v="Home Office"/>
    <s v="Concord"/>
    <x v="9"/>
    <n v="28027"/>
    <s v="South"/>
    <s v="OFF-PA-10002365"/>
    <x v="2"/>
    <s v="Paper"/>
    <n v="15.552"/>
    <n v="18"/>
    <n v="-2.4480000000000004"/>
    <n v="-0.36720000000000003"/>
  </r>
  <r>
    <x v="213"/>
    <d v="2016-09-15T00:00:00"/>
    <d v="2016-09-19T00:00:00"/>
    <x v="2"/>
    <x v="0"/>
    <x v="3"/>
    <s v="Brendan Murry"/>
    <s v="Home Office"/>
    <s v="New York City"/>
    <x v="5"/>
    <n v="10035"/>
    <s v="East"/>
    <s v="OFF-PA-10002365"/>
    <x v="2"/>
    <s v="Paper"/>
    <n v="12.96"/>
    <n v="12.96"/>
    <n v="0"/>
    <n v="0"/>
  </r>
  <r>
    <x v="3565"/>
    <d v="2016-12-24T00:00:00"/>
    <d v="2016-12-26T00:00:00"/>
    <x v="2"/>
    <x v="3"/>
    <x v="0"/>
    <s v="David Bremer"/>
    <s v="Home Office"/>
    <s v="Rochester"/>
    <x v="5"/>
    <n v="14609"/>
    <s v="East"/>
    <s v="OFF-PA-10002365"/>
    <x v="2"/>
    <s v="Paper"/>
    <n v="12.96"/>
    <n v="12.96"/>
    <n v="0"/>
    <n v="0"/>
  </r>
  <r>
    <x v="2429"/>
    <d v="2015-03-17T00:00:00"/>
    <d v="2015-03-17T00:00:00"/>
    <x v="1"/>
    <x v="5"/>
    <x v="1"/>
    <s v="Annie Zypern"/>
    <s v="Home Office"/>
    <s v="Dallas"/>
    <x v="13"/>
    <n v="75217"/>
    <s v="Central"/>
    <s v="OFF-PA-10002365"/>
    <x v="2"/>
    <s v="Paper"/>
    <n v="15.552"/>
    <n v="18"/>
    <n v="-2.4480000000000004"/>
    <n v="-0.36720000000000003"/>
  </r>
  <r>
    <x v="3930"/>
    <d v="2016-09-27T00:00:00"/>
    <d v="2016-09-29T00:00:00"/>
    <x v="2"/>
    <x v="0"/>
    <x v="3"/>
    <s v="Rick Huthwaite"/>
    <s v="Home Office"/>
    <s v="San Francisco"/>
    <x v="1"/>
    <n v="94110"/>
    <s v="West"/>
    <s v="OFF-PA-10002377"/>
    <x v="2"/>
    <s v="Paper"/>
    <n v="146.82"/>
    <n v="146.82"/>
    <n v="0"/>
    <n v="0"/>
  </r>
  <r>
    <x v="3896"/>
    <d v="2016-12-12T00:00:00"/>
    <d v="2016-12-15T00:00:00"/>
    <x v="2"/>
    <x v="3"/>
    <x v="3"/>
    <s v="Jonathan Doherty"/>
    <s v="Home Office"/>
    <s v="Las Vegas"/>
    <x v="27"/>
    <n v="89115"/>
    <s v="West"/>
    <s v="OFF-PA-10002377"/>
    <x v="2"/>
    <s v="Paper"/>
    <n v="97.88"/>
    <n v="97.88"/>
    <n v="0"/>
    <n v="0"/>
  </r>
  <r>
    <x v="2112"/>
    <d v="2017-04-19T00:00:00"/>
    <d v="2017-04-24T00:00:00"/>
    <x v="3"/>
    <x v="8"/>
    <x v="3"/>
    <s v="Jas O'Carroll"/>
    <s v="Home Office"/>
    <s v="Los Angeles"/>
    <x v="1"/>
    <n v="90049"/>
    <s v="West"/>
    <s v="OFF-PA-10002377"/>
    <x v="1"/>
    <s v="Paper"/>
    <n v="22.72"/>
    <n v="18"/>
    <n v="4.7199999999999989"/>
    <n v="0.70799999999999985"/>
  </r>
  <r>
    <x v="3931"/>
    <d v="2018-11-25T00:00:00"/>
    <d v="2018-11-29T00:00:00"/>
    <x v="0"/>
    <x v="1"/>
    <x v="3"/>
    <s v="Edward Becker"/>
    <s v="Home Office"/>
    <s v="Laguna Niguel"/>
    <x v="1"/>
    <n v="92677"/>
    <s v="West"/>
    <s v="OFF-PA-10002377"/>
    <x v="2"/>
    <s v="Paper"/>
    <n v="34.08"/>
    <n v="34.08"/>
    <n v="0"/>
    <n v="0"/>
  </r>
  <r>
    <x v="874"/>
    <d v="2015-08-01T00:00:00"/>
    <d v="2015-08-05T00:00:00"/>
    <x v="1"/>
    <x v="7"/>
    <x v="2"/>
    <s v="Barbara Fisher"/>
    <s v="Home Office"/>
    <s v="Charlotte"/>
    <x v="9"/>
    <n v="28205"/>
    <s v="South"/>
    <s v="OFF-PA-10002377"/>
    <x v="2"/>
    <s v="Paper"/>
    <n v="78.304000000000002"/>
    <n v="78.304000000000002"/>
    <n v="0"/>
    <n v="0"/>
  </r>
  <r>
    <x v="596"/>
    <d v="2017-10-14T00:00:00"/>
    <d v="2017-10-20T00:00:00"/>
    <x v="3"/>
    <x v="9"/>
    <x v="2"/>
    <s v="Nathan Cano"/>
    <s v="Home Office"/>
    <s v="Jacksonville"/>
    <x v="9"/>
    <n v="28540"/>
    <s v="South"/>
    <s v="OFF-PA-10002377"/>
    <x v="2"/>
    <s v="Paper"/>
    <n v="39.152000000000001"/>
    <n v="39.152000000000001"/>
    <n v="0"/>
    <n v="0"/>
  </r>
  <r>
    <x v="3549"/>
    <d v="2016-02-25T00:00:00"/>
    <d v="2016-03-01T00:00:00"/>
    <x v="2"/>
    <x v="11"/>
    <x v="2"/>
    <s v="Sung Shariari"/>
    <s v="Home Office"/>
    <s v="Leominster"/>
    <x v="26"/>
    <n v="1453"/>
    <s v="East"/>
    <s v="OFF-PA-10002377"/>
    <x v="2"/>
    <s v="Paper"/>
    <n v="22.72"/>
    <n v="18"/>
    <n v="4.7199999999999989"/>
    <n v="0.70799999999999985"/>
  </r>
  <r>
    <x v="713"/>
    <d v="2017-09-19T00:00:00"/>
    <d v="2017-09-21T00:00:00"/>
    <x v="3"/>
    <x v="0"/>
    <x v="0"/>
    <s v="Rick Huthwaite"/>
    <s v="Home Office"/>
    <s v="Providence"/>
    <x v="4"/>
    <n v="2908"/>
    <s v="East"/>
    <s v="OFF-PA-10002377"/>
    <x v="1"/>
    <s v="Paper"/>
    <n v="17.04"/>
    <n v="18"/>
    <n v="-0.96000000000000085"/>
    <n v="-0.14400000000000013"/>
  </r>
  <r>
    <x v="3463"/>
    <d v="2018-02-02T00:00:00"/>
    <d v="2018-02-05T00:00:00"/>
    <x v="0"/>
    <x v="11"/>
    <x v="0"/>
    <s v="Dorothy Wardle"/>
    <s v="Home Office"/>
    <s v="Columbus"/>
    <x v="22"/>
    <n v="43229"/>
    <s v="East"/>
    <s v="OFF-PA-10002377"/>
    <x v="2"/>
    <s v="Paper"/>
    <n v="78.304000000000002"/>
    <n v="78.304000000000002"/>
    <n v="0"/>
    <n v="0"/>
  </r>
  <r>
    <x v="3932"/>
    <d v="2018-10-06T00:00:00"/>
    <d v="2018-10-12T00:00:00"/>
    <x v="0"/>
    <x v="9"/>
    <x v="2"/>
    <s v="Cyra Reiten"/>
    <s v="Home Office"/>
    <s v="New York City"/>
    <x v="5"/>
    <n v="10035"/>
    <s v="East"/>
    <s v="OFF-PA-10002377"/>
    <x v="2"/>
    <s v="Paper"/>
    <n v="17.04"/>
    <n v="18"/>
    <n v="-0.96000000000000085"/>
    <n v="-0.14400000000000013"/>
  </r>
  <r>
    <x v="3933"/>
    <d v="2016-04-20T00:00:00"/>
    <d v="2016-04-25T00:00:00"/>
    <x v="2"/>
    <x v="8"/>
    <x v="2"/>
    <s v="Erica Smith"/>
    <s v="Home Office"/>
    <s v="Houston"/>
    <x v="13"/>
    <n v="77036"/>
    <s v="Central"/>
    <s v="OFF-PA-10002377"/>
    <x v="2"/>
    <s v="Paper"/>
    <n v="117.456"/>
    <n v="117.456"/>
    <n v="0"/>
    <n v="0"/>
  </r>
  <r>
    <x v="3703"/>
    <d v="2018-03-20T00:00:00"/>
    <d v="2018-03-20T00:00:00"/>
    <x v="0"/>
    <x v="5"/>
    <x v="1"/>
    <s v="Harry Greene"/>
    <s v="Home Office"/>
    <s v="Houston"/>
    <x v="13"/>
    <n v="77041"/>
    <s v="Central"/>
    <s v="OFF-PA-10002377"/>
    <x v="2"/>
    <s v="Paper"/>
    <n v="274.06400000000002"/>
    <n v="274.06400000000002"/>
    <n v="0"/>
    <n v="0"/>
  </r>
  <r>
    <x v="1192"/>
    <d v="2018-06-09T00:00:00"/>
    <d v="2018-06-13T00:00:00"/>
    <x v="0"/>
    <x v="4"/>
    <x v="2"/>
    <s v="Meg O'Connel"/>
    <s v="Home Office"/>
    <s v="Chicago"/>
    <x v="0"/>
    <n v="60653"/>
    <s v="Central"/>
    <s v="OFF-PA-10002377"/>
    <x v="2"/>
    <s v="Paper"/>
    <n v="36.351999999999997"/>
    <n v="36.351999999999997"/>
    <n v="0"/>
    <n v="0"/>
  </r>
  <r>
    <x v="3934"/>
    <d v="2018-09-18T00:00:00"/>
    <d v="2018-09-22T00:00:00"/>
    <x v="0"/>
    <x v="0"/>
    <x v="2"/>
    <s v="Barry Franz√∂sisch"/>
    <s v="Home Office"/>
    <s v="Green Bay"/>
    <x v="16"/>
    <n v="54302"/>
    <s v="Central"/>
    <s v="OFF-PA-10002377"/>
    <x v="2"/>
    <s v="Paper"/>
    <n v="22.72"/>
    <n v="18"/>
    <n v="4.7199999999999989"/>
    <n v="0.70799999999999985"/>
  </r>
  <r>
    <x v="923"/>
    <d v="2017-11-10T00:00:00"/>
    <d v="2017-11-13T00:00:00"/>
    <x v="3"/>
    <x v="1"/>
    <x v="3"/>
    <s v="Arianne Irving"/>
    <s v="Corporate"/>
    <s v="Los Angeles"/>
    <x v="1"/>
    <n v="90036"/>
    <s v="West"/>
    <s v="OFF-PA-10002421"/>
    <x v="2"/>
    <s v="Paper"/>
    <n v="67.709999999999994"/>
    <n v="67.709999999999994"/>
    <n v="0"/>
    <n v="0"/>
  </r>
  <r>
    <x v="271"/>
    <d v="2017-11-06T00:00:00"/>
    <d v="2017-11-09T00:00:00"/>
    <x v="3"/>
    <x v="1"/>
    <x v="0"/>
    <s v="Kelly Lampkin"/>
    <s v="Home Office"/>
    <s v="Jacksonville"/>
    <x v="8"/>
    <n v="32216"/>
    <s v="South"/>
    <s v="OFF-PA-10002421"/>
    <x v="2"/>
    <s v="Paper"/>
    <n v="36.112000000000002"/>
    <n v="36.112000000000002"/>
    <n v="0"/>
    <n v="0"/>
  </r>
  <r>
    <x v="3935"/>
    <d v="2017-12-30T00:00:00"/>
    <d v="2018-01-04T00:00:00"/>
    <x v="3"/>
    <x v="3"/>
    <x v="2"/>
    <s v="Evan Henry"/>
    <s v="Corporate"/>
    <s v="West Palm Beach"/>
    <x v="8"/>
    <n v="33407"/>
    <s v="South"/>
    <s v="OFF-PA-10002421"/>
    <x v="2"/>
    <s v="Paper"/>
    <n v="72.224000000000004"/>
    <n v="72.224000000000004"/>
    <n v="0"/>
    <n v="0"/>
  </r>
  <r>
    <x v="3936"/>
    <d v="2017-04-23T00:00:00"/>
    <d v="2017-04-26T00:00:00"/>
    <x v="3"/>
    <x v="8"/>
    <x v="0"/>
    <s v="Max Jones"/>
    <s v="Corporate"/>
    <s v="Lancaster"/>
    <x v="22"/>
    <n v="43130"/>
    <s v="East"/>
    <s v="OFF-PA-10002421"/>
    <x v="2"/>
    <s v="Paper"/>
    <n v="108.336"/>
    <n v="108.336"/>
    <n v="0"/>
    <n v="0"/>
  </r>
  <r>
    <x v="3923"/>
    <d v="2017-12-02T00:00:00"/>
    <d v="2017-12-08T00:00:00"/>
    <x v="3"/>
    <x v="3"/>
    <x v="2"/>
    <s v="Mike Kennedy"/>
    <s v="Home Office"/>
    <s v="San Francisco"/>
    <x v="1"/>
    <n v="94122"/>
    <s v="West"/>
    <s v="OFF-PA-10002464"/>
    <x v="2"/>
    <s v="Paper"/>
    <n v="40.46"/>
    <n v="40.46"/>
    <n v="0"/>
    <n v="0"/>
  </r>
  <r>
    <x v="2496"/>
    <d v="2016-09-12T00:00:00"/>
    <d v="2016-09-18T00:00:00"/>
    <x v="2"/>
    <x v="0"/>
    <x v="2"/>
    <s v="Tamara Manning"/>
    <s v="Home Office"/>
    <s v="Auburn"/>
    <x v="5"/>
    <n v="13021"/>
    <s v="East"/>
    <s v="OFF-PA-10002464"/>
    <x v="2"/>
    <s v="Paper"/>
    <n v="28.9"/>
    <n v="28.9"/>
    <n v="0"/>
    <n v="0"/>
  </r>
  <r>
    <x v="3937"/>
    <d v="2018-02-10T00:00:00"/>
    <d v="2018-02-13T00:00:00"/>
    <x v="0"/>
    <x v="11"/>
    <x v="0"/>
    <s v="Michael Nguyen"/>
    <s v="Home Office"/>
    <s v="Clinton"/>
    <x v="14"/>
    <n v="20735"/>
    <s v="East"/>
    <s v="OFF-PA-10002464"/>
    <x v="2"/>
    <s v="Paper"/>
    <n v="23.12"/>
    <n v="18"/>
    <n v="5.120000000000001"/>
    <n v="0.76800000000000013"/>
  </r>
  <r>
    <x v="216"/>
    <d v="2018-05-28T00:00:00"/>
    <d v="2018-06-01T00:00:00"/>
    <x v="0"/>
    <x v="2"/>
    <x v="2"/>
    <s v="Alice McCarthy"/>
    <s v="Home Office"/>
    <s v="Cleveland"/>
    <x v="22"/>
    <n v="44105"/>
    <s v="East"/>
    <s v="OFF-PA-10002464"/>
    <x v="2"/>
    <s v="Paper"/>
    <n v="13.872"/>
    <n v="13.872"/>
    <n v="0"/>
    <n v="0"/>
  </r>
  <r>
    <x v="3000"/>
    <d v="2018-04-13T00:00:00"/>
    <d v="2018-04-15T00:00:00"/>
    <x v="0"/>
    <x v="8"/>
    <x v="0"/>
    <s v="Rob Williams"/>
    <s v="Home Office"/>
    <s v="Seattle"/>
    <x v="6"/>
    <n v="98105"/>
    <s v="West"/>
    <s v="OFF-PA-10002479"/>
    <x v="2"/>
    <s v="Paper"/>
    <n v="5.28"/>
    <n v="5"/>
    <n v="0.28000000000000025"/>
    <n v="4.2000000000000037E-2"/>
  </r>
  <r>
    <x v="3309"/>
    <d v="2018-06-02T00:00:00"/>
    <d v="2018-06-05T00:00:00"/>
    <x v="0"/>
    <x v="4"/>
    <x v="3"/>
    <s v="Denny Ordway"/>
    <s v="Consumer"/>
    <s v="Mesa"/>
    <x v="18"/>
    <n v="85204"/>
    <s v="West"/>
    <s v="OFF-PA-10002479"/>
    <x v="2"/>
    <s v="Paper"/>
    <n v="25.344000000000001"/>
    <n v="25.344000000000001"/>
    <n v="0"/>
    <n v="0"/>
  </r>
  <r>
    <x v="3938"/>
    <d v="2018-11-12T00:00:00"/>
    <d v="2018-11-16T00:00:00"/>
    <x v="0"/>
    <x v="1"/>
    <x v="2"/>
    <s v="David Bremer"/>
    <s v="Home Office"/>
    <s v="Santa Clara"/>
    <x v="1"/>
    <n v="95051"/>
    <s v="West"/>
    <s v="OFF-PA-10002479"/>
    <x v="2"/>
    <s v="Paper"/>
    <n v="10.56"/>
    <n v="18"/>
    <n v="-7.4399999999999995"/>
    <n v="-1.1159999999999999"/>
  </r>
  <r>
    <x v="3285"/>
    <d v="2017-11-14T00:00:00"/>
    <d v="2017-11-16T00:00:00"/>
    <x v="3"/>
    <x v="1"/>
    <x v="3"/>
    <s v="Allen Armold"/>
    <s v="Home Office"/>
    <s v="Atlanta"/>
    <x v="19"/>
    <n v="30318"/>
    <s v="South"/>
    <s v="OFF-PA-10002479"/>
    <x v="1"/>
    <s v="Paper"/>
    <n v="5.28"/>
    <n v="5"/>
    <n v="0.28000000000000025"/>
    <n v="4.2000000000000037E-2"/>
  </r>
  <r>
    <x v="913"/>
    <d v="2018-10-23T00:00:00"/>
    <d v="2018-10-29T00:00:00"/>
    <x v="0"/>
    <x v="9"/>
    <x v="2"/>
    <s v="Julie Creighton"/>
    <s v="Corporate"/>
    <s v="Rochester"/>
    <x v="5"/>
    <n v="14609"/>
    <s v="East"/>
    <s v="OFF-PA-10002479"/>
    <x v="2"/>
    <s v="Paper"/>
    <n v="26.4"/>
    <n v="26.4"/>
    <n v="0"/>
    <n v="0"/>
  </r>
  <r>
    <x v="870"/>
    <d v="2018-11-28T00:00:00"/>
    <d v="2018-12-02T00:00:00"/>
    <x v="0"/>
    <x v="1"/>
    <x v="2"/>
    <s v="Ross Baird"/>
    <s v="Home Office"/>
    <s v="Philadelphia"/>
    <x v="12"/>
    <n v="19120"/>
    <s v="East"/>
    <s v="OFF-PA-10002479"/>
    <x v="2"/>
    <s v="Paper"/>
    <n v="25.344000000000001"/>
    <n v="25.344000000000001"/>
    <n v="0"/>
    <n v="0"/>
  </r>
  <r>
    <x v="764"/>
    <d v="2015-11-10T00:00:00"/>
    <d v="2015-11-16T00:00:00"/>
    <x v="1"/>
    <x v="1"/>
    <x v="2"/>
    <s v="Sam Craven"/>
    <s v="Home Office"/>
    <s v="Midland"/>
    <x v="10"/>
    <n v="48640"/>
    <s v="Central"/>
    <s v="OFF-PA-10002479"/>
    <x v="2"/>
    <s v="Paper"/>
    <n v="15.84"/>
    <n v="18"/>
    <n v="-2.16"/>
    <n v="-0.32400000000000001"/>
  </r>
  <r>
    <x v="3803"/>
    <d v="2018-08-28T00:00:00"/>
    <d v="2018-09-01T00:00:00"/>
    <x v="0"/>
    <x v="7"/>
    <x v="2"/>
    <s v="Sean Christensen"/>
    <s v="Consumer"/>
    <s v="Chicago"/>
    <x v="0"/>
    <n v="60623"/>
    <s v="Central"/>
    <s v="OFF-PA-10002479"/>
    <x v="2"/>
    <s v="Paper"/>
    <n v="25.344000000000001"/>
    <n v="25.344000000000001"/>
    <n v="0"/>
    <n v="0"/>
  </r>
  <r>
    <x v="1781"/>
    <d v="2016-08-23T00:00:00"/>
    <d v="2016-08-28T00:00:00"/>
    <x v="2"/>
    <x v="7"/>
    <x v="2"/>
    <s v="Fred Harton"/>
    <s v="Home Office"/>
    <s v="Atlanta"/>
    <x v="19"/>
    <n v="30318"/>
    <s v="South"/>
    <s v="OFF-PA-10002499"/>
    <x v="2"/>
    <s v="Paper"/>
    <n v="97.88"/>
    <n v="97.88"/>
    <n v="0"/>
    <n v="0"/>
  </r>
  <r>
    <x v="3662"/>
    <d v="2018-09-02T00:00:00"/>
    <d v="2018-09-07T00:00:00"/>
    <x v="0"/>
    <x v="0"/>
    <x v="3"/>
    <s v="Ted Butterfield"/>
    <s v="Home Office"/>
    <s v="Meriden"/>
    <x v="25"/>
    <n v="6450"/>
    <s v="East"/>
    <s v="OFF-PA-10002499"/>
    <x v="2"/>
    <s v="Paper"/>
    <n v="146.82"/>
    <n v="146.82"/>
    <n v="0"/>
    <n v="0"/>
  </r>
  <r>
    <x v="3939"/>
    <d v="2017-12-15T00:00:00"/>
    <d v="2017-12-19T00:00:00"/>
    <x v="3"/>
    <x v="3"/>
    <x v="2"/>
    <s v="Tony Chapman"/>
    <s v="Home Office"/>
    <s v="Fayetteville"/>
    <x v="11"/>
    <n v="72701"/>
    <s v="South"/>
    <s v="OFF-PA-10002552"/>
    <x v="1"/>
    <s v="Paper"/>
    <n v="19.440000000000001"/>
    <n v="100"/>
    <n v="-80.56"/>
    <n v="-12.084"/>
  </r>
  <r>
    <x v="3940"/>
    <d v="2018-10-17T00:00:00"/>
    <d v="2018-10-19T00:00:00"/>
    <x v="0"/>
    <x v="9"/>
    <x v="3"/>
    <s v="Saphhira Shifley"/>
    <s v="Home Office"/>
    <s v="Warwick"/>
    <x v="4"/>
    <n v="2886"/>
    <s v="East"/>
    <s v="OFF-PA-10002552"/>
    <x v="2"/>
    <s v="Paper"/>
    <n v="12.96"/>
    <n v="12.96"/>
    <n v="0"/>
    <n v="0"/>
  </r>
  <r>
    <x v="3941"/>
    <d v="2018-11-17T00:00:00"/>
    <d v="2018-11-21T00:00:00"/>
    <x v="0"/>
    <x v="1"/>
    <x v="2"/>
    <s v="Clytie Kelty"/>
    <s v="Home Office"/>
    <s v="Charlotte"/>
    <x v="9"/>
    <n v="28205"/>
    <s v="South"/>
    <s v="OFF-PA-10002558"/>
    <x v="2"/>
    <s v="Paper"/>
    <n v="268.24"/>
    <n v="268.24"/>
    <n v="0"/>
    <n v="0"/>
  </r>
  <r>
    <x v="370"/>
    <d v="2015-03-22T00:00:00"/>
    <d v="2015-03-26T00:00:00"/>
    <x v="1"/>
    <x v="5"/>
    <x v="2"/>
    <s v="Beth Fritzler"/>
    <s v="Home Office"/>
    <s v="Tucson"/>
    <x v="18"/>
    <n v="85705"/>
    <s v="West"/>
    <s v="OFF-PA-10002581"/>
    <x v="2"/>
    <s v="Paper"/>
    <n v="74.352000000000004"/>
    <n v="100"/>
    <n v="-25.647999999999996"/>
    <n v="-3.8471999999999991"/>
  </r>
  <r>
    <x v="2690"/>
    <d v="2018-10-05T00:00:00"/>
    <d v="2018-10-10T00:00:00"/>
    <x v="0"/>
    <x v="9"/>
    <x v="2"/>
    <s v="Mike Pelletier"/>
    <s v="Home Office"/>
    <s v="San Francisco"/>
    <x v="1"/>
    <n v="94110"/>
    <s v="West"/>
    <s v="OFF-PA-10002581"/>
    <x v="2"/>
    <s v="Paper"/>
    <n v="61.96"/>
    <n v="61.96"/>
    <n v="0"/>
    <n v="0"/>
  </r>
  <r>
    <x v="1465"/>
    <d v="2017-05-06T00:00:00"/>
    <d v="2017-05-10T00:00:00"/>
    <x v="3"/>
    <x v="2"/>
    <x v="2"/>
    <s v="Brad Eason"/>
    <s v="Corporate"/>
    <s v="Lorain"/>
    <x v="22"/>
    <n v="44052"/>
    <s v="East"/>
    <s v="OFF-PA-10002581"/>
    <x v="2"/>
    <s v="Paper"/>
    <n v="49.567999999999998"/>
    <n v="49.567999999999998"/>
    <n v="0"/>
    <n v="0"/>
  </r>
  <r>
    <x v="2591"/>
    <d v="2015-10-14T00:00:00"/>
    <d v="2015-10-20T00:00:00"/>
    <x v="1"/>
    <x v="9"/>
    <x v="2"/>
    <s v="Bradley Drucker"/>
    <s v="Consumer"/>
    <s v="Chicago"/>
    <x v="0"/>
    <n v="60653"/>
    <s v="Central"/>
    <s v="OFF-PA-10002581"/>
    <x v="2"/>
    <s v="Paper"/>
    <n v="322.19200000000001"/>
    <n v="322.19200000000001"/>
    <n v="0"/>
    <n v="0"/>
  </r>
  <r>
    <x v="1810"/>
    <d v="2018-03-26T00:00:00"/>
    <d v="2018-03-30T00:00:00"/>
    <x v="0"/>
    <x v="5"/>
    <x v="2"/>
    <s v="Heather Kirkland"/>
    <s v="Home Office"/>
    <s v="Houston"/>
    <x v="13"/>
    <n v="77070"/>
    <s v="Central"/>
    <s v="OFF-PA-10002581"/>
    <x v="2"/>
    <s v="Paper"/>
    <n v="74.352000000000004"/>
    <n v="74.352000000000004"/>
    <n v="0"/>
    <n v="0"/>
  </r>
  <r>
    <x v="1768"/>
    <d v="2015-11-26T00:00:00"/>
    <d v="2015-12-01T00:00:00"/>
    <x v="1"/>
    <x v="1"/>
    <x v="2"/>
    <s v="Luke Schmidt"/>
    <s v="Home Office"/>
    <s v="Fresno"/>
    <x v="1"/>
    <n v="93727"/>
    <s v="West"/>
    <s v="OFF-PA-10002586"/>
    <x v="2"/>
    <s v="Paper"/>
    <n v="14.94"/>
    <n v="18"/>
    <n v="-3.0600000000000005"/>
    <n v="-0.45900000000000007"/>
  </r>
  <r>
    <x v="1119"/>
    <d v="2016-12-06T00:00:00"/>
    <d v="2016-12-11T00:00:00"/>
    <x v="2"/>
    <x v="3"/>
    <x v="2"/>
    <s v="Gary Hwang"/>
    <s v="Home Office"/>
    <s v="Tucson"/>
    <x v="18"/>
    <n v="85705"/>
    <s v="West"/>
    <s v="OFF-PA-10002586"/>
    <x v="2"/>
    <s v="Paper"/>
    <n v="19.920000000000002"/>
    <n v="100"/>
    <n v="-80.08"/>
    <n v="-12.011999999999999"/>
  </r>
  <r>
    <x v="6"/>
    <d v="2015-12-31T00:00:00"/>
    <d v="2016-01-07T00:00:00"/>
    <x v="1"/>
    <x v="3"/>
    <x v="2"/>
    <s v="Katherine Murray"/>
    <s v="Home Office"/>
    <s v="Providence"/>
    <x v="4"/>
    <n v="2908"/>
    <s v="East"/>
    <s v="OFF-PA-10002586"/>
    <x v="2"/>
    <s v="Paper"/>
    <n v="14.94"/>
    <n v="18"/>
    <n v="-3.0600000000000005"/>
    <n v="-0.45900000000000007"/>
  </r>
  <r>
    <x v="3942"/>
    <d v="2016-11-22T00:00:00"/>
    <d v="2016-11-26T00:00:00"/>
    <x v="2"/>
    <x v="1"/>
    <x v="2"/>
    <s v="Andy Reiter"/>
    <s v="Home Office"/>
    <s v="Quincy"/>
    <x v="26"/>
    <n v="2169"/>
    <s v="East"/>
    <s v="OFF-PA-10002586"/>
    <x v="2"/>
    <s v="Paper"/>
    <n v="14.94"/>
    <n v="18"/>
    <n v="-3.0600000000000005"/>
    <n v="-0.45900000000000007"/>
  </r>
  <r>
    <x v="1489"/>
    <d v="2017-09-23T00:00:00"/>
    <d v="2017-09-26T00:00:00"/>
    <x v="3"/>
    <x v="0"/>
    <x v="3"/>
    <s v="Joni Sundaresam"/>
    <s v="Corporate"/>
    <s v="Lancaster"/>
    <x v="22"/>
    <n v="43130"/>
    <s v="East"/>
    <s v="OFF-PA-10002586"/>
    <x v="2"/>
    <s v="Paper"/>
    <n v="11.952"/>
    <n v="11.952"/>
    <n v="0"/>
    <n v="0"/>
  </r>
  <r>
    <x v="1961"/>
    <d v="2018-09-10T00:00:00"/>
    <d v="2018-09-15T00:00:00"/>
    <x v="0"/>
    <x v="0"/>
    <x v="3"/>
    <s v="Robert Waldorf"/>
    <s v="Home Office"/>
    <s v="Springfield"/>
    <x v="20"/>
    <n v="65807"/>
    <s v="Central"/>
    <s v="OFF-PA-10002586"/>
    <x v="2"/>
    <s v="Paper"/>
    <n v="24.9"/>
    <n v="24.9"/>
    <n v="0"/>
    <n v="0"/>
  </r>
  <r>
    <x v="3943"/>
    <d v="2016-09-08T00:00:00"/>
    <d v="2016-09-11T00:00:00"/>
    <x v="2"/>
    <x v="0"/>
    <x v="0"/>
    <s v="Neoma Murray"/>
    <s v="Corporate"/>
    <s v="Moreno Valley"/>
    <x v="1"/>
    <n v="92553"/>
    <s v="West"/>
    <s v="OFF-PA-10002606"/>
    <x v="2"/>
    <s v="Paper"/>
    <n v="26.4"/>
    <n v="26.4"/>
    <n v="0"/>
    <n v="0"/>
  </r>
  <r>
    <x v="1662"/>
    <d v="2017-08-21T00:00:00"/>
    <d v="2017-08-28T00:00:00"/>
    <x v="3"/>
    <x v="7"/>
    <x v="2"/>
    <s v="Scot Coram"/>
    <s v="Corporate"/>
    <s v="Los Angeles"/>
    <x v="1"/>
    <n v="90004"/>
    <s v="West"/>
    <s v="OFF-PA-10002606"/>
    <x v="2"/>
    <s v="Paper"/>
    <n v="47.52"/>
    <n v="47.52"/>
    <n v="0"/>
    <n v="0"/>
  </r>
  <r>
    <x v="614"/>
    <d v="2018-09-29T00:00:00"/>
    <d v="2018-09-29T00:00:00"/>
    <x v="0"/>
    <x v="0"/>
    <x v="1"/>
    <s v="Maureen Gastineau"/>
    <s v="Home Office"/>
    <s v="Mentor"/>
    <x v="22"/>
    <n v="44060"/>
    <s v="East"/>
    <s v="OFF-PA-10002606"/>
    <x v="2"/>
    <s v="Paper"/>
    <n v="8.4480000000000004"/>
    <n v="18"/>
    <n v="-9.5519999999999996"/>
    <n v="-1.4327999999999999"/>
  </r>
  <r>
    <x v="2816"/>
    <d v="2016-06-01T00:00:00"/>
    <d v="2016-06-05T00:00:00"/>
    <x v="2"/>
    <x v="4"/>
    <x v="2"/>
    <s v="Katrina Edelman"/>
    <s v="Corporate"/>
    <s v="San Antonio"/>
    <x v="13"/>
    <n v="78207"/>
    <s v="Central"/>
    <s v="OFF-PA-10002606"/>
    <x v="2"/>
    <s v="Paper"/>
    <n v="42.24"/>
    <n v="42.24"/>
    <n v="0"/>
    <n v="0"/>
  </r>
  <r>
    <x v="1226"/>
    <d v="2017-09-08T00:00:00"/>
    <d v="2017-09-13T00:00:00"/>
    <x v="3"/>
    <x v="0"/>
    <x v="2"/>
    <s v="Toby Ritter"/>
    <s v="Consumer"/>
    <s v="Seattle"/>
    <x v="6"/>
    <n v="98103"/>
    <s v="West"/>
    <s v="OFF-PA-10002615"/>
    <x v="2"/>
    <s v="Paper"/>
    <n v="30.87"/>
    <n v="30.87"/>
    <n v="0"/>
    <n v="0"/>
  </r>
  <r>
    <x v="2164"/>
    <d v="2018-09-16T00:00:00"/>
    <d v="2018-09-17T00:00:00"/>
    <x v="0"/>
    <x v="0"/>
    <x v="0"/>
    <s v="Barry Blumstein"/>
    <s v="Home Office"/>
    <s v="Inglewood"/>
    <x v="1"/>
    <n v="90301"/>
    <s v="West"/>
    <s v="OFF-PA-10002615"/>
    <x v="2"/>
    <s v="Paper"/>
    <n v="8.82"/>
    <n v="100"/>
    <n v="-91.18"/>
    <n v="-13.677000000000001"/>
  </r>
  <r>
    <x v="2619"/>
    <d v="2018-12-17T00:00:00"/>
    <d v="2018-12-21T00:00:00"/>
    <x v="0"/>
    <x v="3"/>
    <x v="2"/>
    <s v="Logan Currie"/>
    <s v="Home Office"/>
    <s v="San Francisco"/>
    <x v="1"/>
    <n v="94122"/>
    <s v="West"/>
    <s v="OFF-PA-10002615"/>
    <x v="2"/>
    <s v="Paper"/>
    <n v="13.23"/>
    <n v="13.23"/>
    <n v="0"/>
    <n v="0"/>
  </r>
  <r>
    <x v="1608"/>
    <d v="2018-03-27T00:00:00"/>
    <d v="2018-03-29T00:00:00"/>
    <x v="0"/>
    <x v="5"/>
    <x v="3"/>
    <s v="Lena Cacioppo"/>
    <s v="Home Office"/>
    <s v="Richmond"/>
    <x v="17"/>
    <n v="23223"/>
    <s v="South"/>
    <s v="OFF-PA-10002615"/>
    <x v="2"/>
    <s v="Paper"/>
    <n v="17.64"/>
    <n v="18"/>
    <n v="-0.35999999999999943"/>
    <n v="-5.3999999999999916E-2"/>
  </r>
  <r>
    <x v="3944"/>
    <d v="2016-03-29T00:00:00"/>
    <d v="2016-04-04T00:00:00"/>
    <x v="2"/>
    <x v="5"/>
    <x v="2"/>
    <s v="Chad McGuire"/>
    <s v="Home Office"/>
    <s v="New York City"/>
    <x v="5"/>
    <n v="10024"/>
    <s v="East"/>
    <s v="OFF-PA-10002615"/>
    <x v="2"/>
    <s v="Paper"/>
    <n v="17.64"/>
    <n v="18"/>
    <n v="-0.35999999999999943"/>
    <n v="-5.3999999999999916E-2"/>
  </r>
  <r>
    <x v="3945"/>
    <d v="2017-12-08T00:00:00"/>
    <d v="2017-12-12T00:00:00"/>
    <x v="3"/>
    <x v="3"/>
    <x v="3"/>
    <s v="Julia Barnett"/>
    <s v="Home Office"/>
    <s v="Columbus"/>
    <x v="22"/>
    <n v="43229"/>
    <s v="East"/>
    <s v="OFF-PA-10002615"/>
    <x v="2"/>
    <s v="Paper"/>
    <n v="10.584"/>
    <n v="18"/>
    <n v="-7.4160000000000004"/>
    <n v="-1.1124000000000001"/>
  </r>
  <r>
    <x v="3946"/>
    <d v="2017-08-27T00:00:00"/>
    <d v="2017-09-01T00:00:00"/>
    <x v="3"/>
    <x v="7"/>
    <x v="2"/>
    <s v="Sung Shariari"/>
    <s v="Home Office"/>
    <s v="Dallas"/>
    <x v="13"/>
    <n v="75220"/>
    <s v="Central"/>
    <s v="OFF-PA-10002615"/>
    <x v="2"/>
    <s v="Paper"/>
    <n v="3.528"/>
    <n v="5"/>
    <n v="-1.472"/>
    <n v="-0.2208"/>
  </r>
  <r>
    <x v="3730"/>
    <d v="2018-11-05T00:00:00"/>
    <d v="2018-11-07T00:00:00"/>
    <x v="0"/>
    <x v="1"/>
    <x v="0"/>
    <s v="Adam Bellavance"/>
    <s v="Home Office"/>
    <s v="Greenwood"/>
    <x v="33"/>
    <n v="46142"/>
    <s v="Central"/>
    <s v="OFF-PA-10002615"/>
    <x v="2"/>
    <s v="Paper"/>
    <n v="4.41"/>
    <n v="80"/>
    <n v="-75.59"/>
    <n v="-11.3385"/>
  </r>
  <r>
    <x v="3947"/>
    <d v="2018-10-09T00:00:00"/>
    <d v="2018-10-10T00:00:00"/>
    <x v="0"/>
    <x v="9"/>
    <x v="0"/>
    <s v="Evan Bailliet"/>
    <s v="Home Office"/>
    <s v="Wilmington"/>
    <x v="9"/>
    <n v="28403"/>
    <s v="South"/>
    <s v="OFF-PA-10002659"/>
    <x v="2"/>
    <s v="Paper"/>
    <n v="10.816000000000001"/>
    <n v="18"/>
    <n v="-7.1839999999999993"/>
    <n v="-1.0775999999999999"/>
  </r>
  <r>
    <x v="1030"/>
    <d v="2015-08-26T00:00:00"/>
    <d v="2015-09-01T00:00:00"/>
    <x v="1"/>
    <x v="7"/>
    <x v="2"/>
    <s v="Karl Braun"/>
    <s v="Home Office"/>
    <s v="Newark"/>
    <x v="3"/>
    <n v="19711"/>
    <s v="East"/>
    <s v="OFF-PA-10002659"/>
    <x v="2"/>
    <s v="Paper"/>
    <n v="3.38"/>
    <n v="5"/>
    <n v="-1.62"/>
    <n v="-0.24299999999999999"/>
  </r>
  <r>
    <x v="926"/>
    <d v="2016-11-01T00:00:00"/>
    <d v="2016-11-05T00:00:00"/>
    <x v="2"/>
    <x v="1"/>
    <x v="2"/>
    <s v="Valerie Dominguez"/>
    <s v="Consumer"/>
    <s v="New York City"/>
    <x v="5"/>
    <n v="10011"/>
    <s v="East"/>
    <s v="OFF-PA-10002659"/>
    <x v="2"/>
    <s v="Paper"/>
    <n v="13.52"/>
    <n v="13.52"/>
    <n v="0"/>
    <n v="0"/>
  </r>
  <r>
    <x v="43"/>
    <d v="2016-11-30T00:00:00"/>
    <d v="2016-12-04T00:00:00"/>
    <x v="2"/>
    <x v="1"/>
    <x v="2"/>
    <s v="Janet Lee"/>
    <s v="Consumer"/>
    <s v="New York City"/>
    <x v="5"/>
    <n v="10035"/>
    <s v="East"/>
    <s v="OFF-PA-10002659"/>
    <x v="2"/>
    <s v="Paper"/>
    <n v="23.66"/>
    <n v="23.66"/>
    <n v="0"/>
    <n v="0"/>
  </r>
  <r>
    <x v="3663"/>
    <d v="2018-09-07T00:00:00"/>
    <d v="2018-09-09T00:00:00"/>
    <x v="0"/>
    <x v="0"/>
    <x v="0"/>
    <s v="Allen Armold"/>
    <s v="Home Office"/>
    <s v="Providence"/>
    <x v="4"/>
    <n v="2908"/>
    <s v="East"/>
    <s v="OFF-PA-10002659"/>
    <x v="2"/>
    <s v="Paper"/>
    <n v="16.899999999999999"/>
    <n v="18"/>
    <n v="-1.1000000000000014"/>
    <n v="-0.1650000000000002"/>
  </r>
  <r>
    <x v="3948"/>
    <d v="2018-09-22T00:00:00"/>
    <d v="2018-09-28T00:00:00"/>
    <x v="0"/>
    <x v="0"/>
    <x v="2"/>
    <s v="David Wiener"/>
    <s v="Corporate"/>
    <s v="Albuquerque"/>
    <x v="41"/>
    <n v="87105"/>
    <s v="West"/>
    <s v="OFF-PA-10002666"/>
    <x v="2"/>
    <s v="Paper"/>
    <n v="27.18"/>
    <n v="27.18"/>
    <n v="0"/>
    <n v="0"/>
  </r>
  <r>
    <x v="3949"/>
    <d v="2017-04-23T00:00:00"/>
    <d v="2017-04-28T00:00:00"/>
    <x v="3"/>
    <x v="8"/>
    <x v="2"/>
    <s v="Heather Kirkland"/>
    <s v="Home Office"/>
    <s v="Charlotte"/>
    <x v="9"/>
    <n v="28205"/>
    <s v="South"/>
    <s v="OFF-PA-10002666"/>
    <x v="2"/>
    <s v="Paper"/>
    <n v="36.24"/>
    <n v="36.24"/>
    <n v="0"/>
    <n v="0"/>
  </r>
  <r>
    <x v="1540"/>
    <d v="2017-08-27T00:00:00"/>
    <d v="2017-09-01T00:00:00"/>
    <x v="3"/>
    <x v="7"/>
    <x v="3"/>
    <s v="Ted Butterfield"/>
    <s v="Corporate"/>
    <s v="Quincy"/>
    <x v="26"/>
    <n v="2169"/>
    <s v="East"/>
    <s v="OFF-PA-10002666"/>
    <x v="2"/>
    <s v="Paper"/>
    <n v="81.540000000000006"/>
    <n v="81.540000000000006"/>
    <n v="0"/>
    <n v="0"/>
  </r>
  <r>
    <x v="3950"/>
    <d v="2018-06-24T00:00:00"/>
    <d v="2018-06-29T00:00:00"/>
    <x v="0"/>
    <x v="4"/>
    <x v="2"/>
    <s v="Maria Bertelson"/>
    <s v="Home Office"/>
    <s v="Akron"/>
    <x v="22"/>
    <n v="44312"/>
    <s v="East"/>
    <s v="OFF-PA-10002666"/>
    <x v="2"/>
    <s v="Paper"/>
    <n v="21.744"/>
    <n v="18"/>
    <n v="3.7439999999999998"/>
    <n v="0.56159999999999999"/>
  </r>
  <r>
    <x v="3039"/>
    <d v="2018-07-23T00:00:00"/>
    <d v="2018-07-26T00:00:00"/>
    <x v="0"/>
    <x v="10"/>
    <x v="0"/>
    <s v="Tracy Blumstein"/>
    <s v="Home Office"/>
    <s v="Los Angeles"/>
    <x v="1"/>
    <n v="90045"/>
    <s v="West"/>
    <s v="OFF-PA-10002689"/>
    <x v="2"/>
    <s v="Paper"/>
    <n v="58.32"/>
    <n v="58.32"/>
    <n v="0"/>
    <n v="0"/>
  </r>
  <r>
    <x v="3546"/>
    <d v="2015-05-09T00:00:00"/>
    <d v="2015-05-09T00:00:00"/>
    <x v="1"/>
    <x v="2"/>
    <x v="1"/>
    <s v="Sean Braxton"/>
    <s v="Corporate"/>
    <s v="Henderson"/>
    <x v="21"/>
    <n v="42420"/>
    <s v="South"/>
    <s v="OFF-PA-10002689"/>
    <x v="2"/>
    <s v="Paper"/>
    <n v="45.36"/>
    <n v="45.36"/>
    <n v="0"/>
    <n v="0"/>
  </r>
  <r>
    <x v="679"/>
    <d v="2015-12-20T00:00:00"/>
    <d v="2015-12-25T00:00:00"/>
    <x v="1"/>
    <x v="3"/>
    <x v="2"/>
    <s v="Tony Sayre"/>
    <s v="Consumer"/>
    <s v="Columbia"/>
    <x v="24"/>
    <n v="38401"/>
    <s v="South"/>
    <s v="OFF-PA-10002689"/>
    <x v="2"/>
    <s v="Paper"/>
    <n v="25.92"/>
    <n v="25.92"/>
    <n v="0"/>
    <n v="0"/>
  </r>
  <r>
    <x v="930"/>
    <d v="2016-04-30T00:00:00"/>
    <d v="2016-05-04T00:00:00"/>
    <x v="2"/>
    <x v="8"/>
    <x v="2"/>
    <s v="Jane Waco"/>
    <s v="Home Office"/>
    <s v="Lawrence"/>
    <x v="26"/>
    <n v="1841"/>
    <s v="East"/>
    <s v="OFF-PA-10002689"/>
    <x v="2"/>
    <s v="Paper"/>
    <n v="6.48"/>
    <n v="5"/>
    <n v="1.4800000000000004"/>
    <n v="0.22200000000000006"/>
  </r>
  <r>
    <x v="877"/>
    <d v="2017-05-26T00:00:00"/>
    <d v="2017-06-01T00:00:00"/>
    <x v="3"/>
    <x v="2"/>
    <x v="2"/>
    <s v="Toby Braunhardt"/>
    <s v="Home Office"/>
    <s v="Washington"/>
    <x v="35"/>
    <n v="20016"/>
    <s v="East"/>
    <s v="OFF-PA-10002689"/>
    <x v="1"/>
    <s v="Paper"/>
    <n v="19.440000000000001"/>
    <n v="18"/>
    <n v="1.4400000000000013"/>
    <n v="0.21600000000000019"/>
  </r>
  <r>
    <x v="3951"/>
    <d v="2015-07-27T00:00:00"/>
    <d v="2015-08-02T00:00:00"/>
    <x v="1"/>
    <x v="10"/>
    <x v="2"/>
    <s v="Aaron Smayling"/>
    <s v="Corporate"/>
    <s v="New York City"/>
    <x v="5"/>
    <n v="10035"/>
    <s v="East"/>
    <s v="OFF-PA-10002709"/>
    <x v="2"/>
    <s v="Paper"/>
    <n v="65.78"/>
    <n v="80"/>
    <n v="-14.219999999999999"/>
    <n v="-2.1329999999999996"/>
  </r>
  <r>
    <x v="702"/>
    <d v="2018-12-04T00:00:00"/>
    <d v="2018-12-09T00:00:00"/>
    <x v="0"/>
    <x v="3"/>
    <x v="2"/>
    <s v="Michael Stewart"/>
    <s v="Home Office"/>
    <s v="Philadelphia"/>
    <x v="12"/>
    <n v="19134"/>
    <s v="East"/>
    <s v="OFF-PA-10002709"/>
    <x v="2"/>
    <s v="Paper"/>
    <n v="23.92"/>
    <n v="23.92"/>
    <n v="0"/>
    <n v="0"/>
  </r>
  <r>
    <x v="2191"/>
    <d v="2018-05-02T00:00:00"/>
    <d v="2018-05-06T00:00:00"/>
    <x v="0"/>
    <x v="2"/>
    <x v="2"/>
    <s v="Dorothy Dickinson"/>
    <s v="Home Office"/>
    <s v="Los Angeles"/>
    <x v="1"/>
    <n v="90049"/>
    <s v="West"/>
    <s v="OFF-PA-10002713"/>
    <x v="2"/>
    <s v="Paper"/>
    <n v="34.4"/>
    <n v="34.4"/>
    <n v="0"/>
    <n v="0"/>
  </r>
  <r>
    <x v="3952"/>
    <d v="2018-08-05T00:00:00"/>
    <d v="2018-08-08T00:00:00"/>
    <x v="0"/>
    <x v="7"/>
    <x v="0"/>
    <s v="Pauline Webber"/>
    <s v="Home Office"/>
    <s v="Richmond"/>
    <x v="21"/>
    <n v="40475"/>
    <s v="South"/>
    <s v="OFF-PA-10002713"/>
    <x v="2"/>
    <s v="Paper"/>
    <n v="13.76"/>
    <n v="13.76"/>
    <n v="0"/>
    <n v="0"/>
  </r>
  <r>
    <x v="3616"/>
    <d v="2016-12-10T00:00:00"/>
    <d v="2016-12-10T00:00:00"/>
    <x v="2"/>
    <x v="3"/>
    <x v="1"/>
    <s v="Matt Abelman"/>
    <s v="Corporate"/>
    <s v="New York City"/>
    <x v="5"/>
    <n v="10024"/>
    <s v="East"/>
    <s v="OFF-PA-10002713"/>
    <x v="2"/>
    <s v="Paper"/>
    <n v="41.28"/>
    <n v="41.28"/>
    <n v="0"/>
    <n v="0"/>
  </r>
  <r>
    <x v="84"/>
    <d v="2017-04-08T00:00:00"/>
    <d v="2017-04-13T00:00:00"/>
    <x v="3"/>
    <x v="8"/>
    <x v="2"/>
    <s v="Jeremy Lonsdale"/>
    <s v="Home Office"/>
    <s v="New York City"/>
    <x v="5"/>
    <n v="10035"/>
    <s v="East"/>
    <s v="OFF-PA-10002713"/>
    <x v="2"/>
    <s v="Paper"/>
    <n v="34.4"/>
    <n v="34.4"/>
    <n v="0"/>
    <n v="0"/>
  </r>
  <r>
    <x v="3953"/>
    <d v="2017-09-03T00:00:00"/>
    <d v="2017-09-05T00:00:00"/>
    <x v="3"/>
    <x v="0"/>
    <x v="0"/>
    <s v="Filia McAdams"/>
    <s v="Corporate"/>
    <s v="Middletown"/>
    <x v="25"/>
    <n v="6457"/>
    <s v="East"/>
    <s v="OFF-PA-10002713"/>
    <x v="2"/>
    <s v="Paper"/>
    <n v="48.16"/>
    <n v="48.16"/>
    <n v="0"/>
    <n v="0"/>
  </r>
  <r>
    <x v="354"/>
    <d v="2018-09-20T00:00:00"/>
    <d v="2018-09-26T00:00:00"/>
    <x v="0"/>
    <x v="0"/>
    <x v="2"/>
    <s v="Seth Vernon"/>
    <s v="Home Office"/>
    <s v="New York City"/>
    <x v="5"/>
    <n v="10035"/>
    <s v="East"/>
    <s v="OFF-PA-10002713"/>
    <x v="2"/>
    <s v="Paper"/>
    <n v="13.76"/>
    <n v="13.76"/>
    <n v="0"/>
    <n v="0"/>
  </r>
  <r>
    <x v="275"/>
    <d v="2017-11-30T00:00:00"/>
    <d v="2017-12-06T00:00:00"/>
    <x v="3"/>
    <x v="1"/>
    <x v="2"/>
    <s v="Bruce Stewart"/>
    <s v="Corporate"/>
    <s v="Detroit"/>
    <x v="10"/>
    <n v="48227"/>
    <s v="Central"/>
    <s v="OFF-PA-10002713"/>
    <x v="2"/>
    <s v="Paper"/>
    <n v="13.76"/>
    <n v="13.76"/>
    <n v="0"/>
    <n v="0"/>
  </r>
  <r>
    <x v="125"/>
    <d v="2018-12-08T00:00:00"/>
    <d v="2018-12-13T00:00:00"/>
    <x v="0"/>
    <x v="3"/>
    <x v="2"/>
    <s v="Jeremy Pistek"/>
    <s v="Consumer"/>
    <s v="Madison"/>
    <x v="16"/>
    <n v="53711"/>
    <s v="Central"/>
    <s v="OFF-PA-10002713"/>
    <x v="2"/>
    <s v="Paper"/>
    <n v="27.52"/>
    <n v="27.52"/>
    <n v="0"/>
    <n v="0"/>
  </r>
  <r>
    <x v="3954"/>
    <d v="2018-03-23T00:00:00"/>
    <d v="2018-03-29T00:00:00"/>
    <x v="0"/>
    <x v="5"/>
    <x v="2"/>
    <s v="Erin Creighton"/>
    <s v="Consumer"/>
    <s v="New York City"/>
    <x v="5"/>
    <n v="10024"/>
    <s v="East"/>
    <s v="OFF-PA-10002741"/>
    <x v="2"/>
    <s v="Paper"/>
    <n v="25.68"/>
    <n v="25.68"/>
    <n v="0"/>
    <n v="0"/>
  </r>
  <r>
    <x v="3955"/>
    <d v="2018-09-14T00:00:00"/>
    <d v="2018-09-19T00:00:00"/>
    <x v="0"/>
    <x v="0"/>
    <x v="2"/>
    <s v="Henia Zydlo"/>
    <s v="Home Office"/>
    <s v="New York City"/>
    <x v="5"/>
    <n v="10024"/>
    <s v="East"/>
    <s v="OFF-PA-10002741"/>
    <x v="2"/>
    <s v="Paper"/>
    <n v="8.56"/>
    <n v="18"/>
    <n v="-9.44"/>
    <n v="-1.4159999999999999"/>
  </r>
  <r>
    <x v="2529"/>
    <d v="2016-03-19T00:00:00"/>
    <d v="2016-03-23T00:00:00"/>
    <x v="2"/>
    <x v="5"/>
    <x v="2"/>
    <s v="Berenike Kampe"/>
    <s v="Corporate"/>
    <s v="San Bernardino"/>
    <x v="1"/>
    <n v="92404"/>
    <s v="West"/>
    <s v="OFF-PA-10002749"/>
    <x v="2"/>
    <s v="Paper"/>
    <n v="40.14"/>
    <n v="40.14"/>
    <n v="0"/>
    <n v="0"/>
  </r>
  <r>
    <x v="2590"/>
    <d v="2018-07-06T00:00:00"/>
    <d v="2018-07-13T00:00:00"/>
    <x v="0"/>
    <x v="10"/>
    <x v="2"/>
    <s v="Fred Hopkins"/>
    <s v="Home Office"/>
    <s v="Philadelphia"/>
    <x v="12"/>
    <n v="19120"/>
    <s v="East"/>
    <s v="OFF-PA-10002749"/>
    <x v="2"/>
    <s v="Paper"/>
    <n v="16.056000000000001"/>
    <n v="18"/>
    <n v="-1.9439999999999991"/>
    <n v="-0.29159999999999986"/>
  </r>
  <r>
    <x v="3956"/>
    <d v="2018-11-12T00:00:00"/>
    <d v="2018-11-18T00:00:00"/>
    <x v="0"/>
    <x v="1"/>
    <x v="2"/>
    <s v="Nathan Gelder"/>
    <s v="Home Office"/>
    <s v="Austin"/>
    <x v="13"/>
    <n v="78745"/>
    <s v="Central"/>
    <s v="OFF-PA-10002749"/>
    <x v="2"/>
    <s v="Paper"/>
    <n v="16.056000000000001"/>
    <n v="18"/>
    <n v="-1.9439999999999991"/>
    <n v="-0.29159999999999986"/>
  </r>
  <r>
    <x v="3957"/>
    <d v="2017-05-08T00:00:00"/>
    <d v="2017-05-10T00:00:00"/>
    <x v="3"/>
    <x v="2"/>
    <x v="0"/>
    <s v="Trudy Brown"/>
    <s v="Home Office"/>
    <s v="Los Angeles"/>
    <x v="1"/>
    <n v="90004"/>
    <s v="West"/>
    <s v="OFF-PA-10002751"/>
    <x v="1"/>
    <s v="Paper"/>
    <n v="17.940000000000001"/>
    <n v="18"/>
    <n v="-5.9999999999998721E-2"/>
    <n v="-8.9999999999998085E-3"/>
  </r>
  <r>
    <x v="3958"/>
    <d v="2017-05-11T00:00:00"/>
    <d v="2017-05-12T00:00:00"/>
    <x v="3"/>
    <x v="2"/>
    <x v="0"/>
    <s v="Ted Trevino"/>
    <s v="Home Office"/>
    <s v="Los Angeles"/>
    <x v="1"/>
    <n v="90045"/>
    <s v="West"/>
    <s v="OFF-PA-10002751"/>
    <x v="1"/>
    <s v="Paper"/>
    <n v="5.98"/>
    <n v="5"/>
    <n v="0.98000000000000043"/>
    <n v="0.14700000000000005"/>
  </r>
  <r>
    <x v="3959"/>
    <d v="2016-02-06T00:00:00"/>
    <d v="2016-02-08T00:00:00"/>
    <x v="2"/>
    <x v="11"/>
    <x v="0"/>
    <s v="Lori Olson"/>
    <s v="Home Office"/>
    <s v="Suffolk"/>
    <x v="17"/>
    <n v="23434"/>
    <s v="South"/>
    <s v="OFF-PA-10002751"/>
    <x v="2"/>
    <s v="Paper"/>
    <n v="29.9"/>
    <n v="29.9"/>
    <n v="0"/>
    <n v="0"/>
  </r>
  <r>
    <x v="3960"/>
    <d v="2016-02-16T00:00:00"/>
    <d v="2016-02-20T00:00:00"/>
    <x v="2"/>
    <x v="11"/>
    <x v="2"/>
    <s v="Sung Pak"/>
    <s v="Home Office"/>
    <s v="Dover"/>
    <x v="43"/>
    <n v="3820"/>
    <s v="East"/>
    <s v="OFF-PA-10002751"/>
    <x v="2"/>
    <s v="Paper"/>
    <n v="35.880000000000003"/>
    <n v="35.880000000000003"/>
    <n v="0"/>
    <n v="0"/>
  </r>
  <r>
    <x v="3961"/>
    <d v="2017-01-31T00:00:00"/>
    <d v="2017-02-04T00:00:00"/>
    <x v="3"/>
    <x v="6"/>
    <x v="2"/>
    <s v="Sample Company A"/>
    <s v="Corporate"/>
    <s v="Los Angeles"/>
    <x v="1"/>
    <n v="90045"/>
    <s v="West"/>
    <s v="OFF-PA-10002764"/>
    <x v="2"/>
    <s v="Paper"/>
    <n v="56.7"/>
    <n v="56.7"/>
    <n v="0"/>
    <n v="0"/>
  </r>
  <r>
    <x v="3512"/>
    <d v="2018-11-06T00:00:00"/>
    <d v="2018-11-06T00:00:00"/>
    <x v="0"/>
    <x v="1"/>
    <x v="1"/>
    <s v="Frank Merwin"/>
    <s v="Home Office"/>
    <s v="San Francisco"/>
    <x v="1"/>
    <n v="94122"/>
    <s v="West"/>
    <s v="OFF-PA-10002764"/>
    <x v="2"/>
    <s v="Paper"/>
    <n v="45.36"/>
    <n v="45.36"/>
    <n v="0"/>
    <n v="0"/>
  </r>
  <r>
    <x v="151"/>
    <d v="2018-03-02T00:00:00"/>
    <d v="2018-03-08T00:00:00"/>
    <x v="0"/>
    <x v="5"/>
    <x v="2"/>
    <s v="Dorothy Badders"/>
    <s v="Corporate"/>
    <s v="Newark"/>
    <x v="3"/>
    <n v="19711"/>
    <s v="East"/>
    <s v="OFF-PA-10002764"/>
    <x v="2"/>
    <s v="Paper"/>
    <n v="68.040000000000006"/>
    <n v="68.040000000000006"/>
    <n v="0"/>
    <n v="0"/>
  </r>
  <r>
    <x v="2553"/>
    <d v="2017-04-10T00:00:00"/>
    <d v="2017-04-16T00:00:00"/>
    <x v="3"/>
    <x v="8"/>
    <x v="2"/>
    <s v="Filia McAdams"/>
    <s v="Corporate"/>
    <s v="Bakersfield"/>
    <x v="1"/>
    <n v="93309"/>
    <s v="West"/>
    <s v="OFF-PA-10002787"/>
    <x v="2"/>
    <s v="Paper"/>
    <n v="12.96"/>
    <n v="12.96"/>
    <n v="0"/>
    <n v="0"/>
  </r>
  <r>
    <x v="1075"/>
    <d v="2018-07-27T00:00:00"/>
    <d v="2018-08-01T00:00:00"/>
    <x v="0"/>
    <x v="10"/>
    <x v="3"/>
    <s v="Dennis Kane"/>
    <s v="Home Office"/>
    <s v="Seattle"/>
    <x v="6"/>
    <n v="98115"/>
    <s v="West"/>
    <s v="OFF-PA-10002787"/>
    <x v="2"/>
    <s v="Paper"/>
    <n v="12.96"/>
    <n v="12.96"/>
    <n v="0"/>
    <n v="0"/>
  </r>
  <r>
    <x v="3588"/>
    <d v="2016-12-25T00:00:00"/>
    <d v="2016-12-31T00:00:00"/>
    <x v="2"/>
    <x v="3"/>
    <x v="2"/>
    <s v="Maria Bertelson"/>
    <s v="Home Office"/>
    <s v="Nashville"/>
    <x v="24"/>
    <n v="37211"/>
    <s v="South"/>
    <s v="OFF-PA-10002787"/>
    <x v="2"/>
    <s v="Paper"/>
    <n v="10.368"/>
    <n v="10.368"/>
    <n v="0"/>
    <n v="0"/>
  </r>
  <r>
    <x v="3962"/>
    <d v="2018-06-05T00:00:00"/>
    <d v="2018-06-09T00:00:00"/>
    <x v="0"/>
    <x v="4"/>
    <x v="2"/>
    <s v="Noel Staavos"/>
    <s v="Home Office"/>
    <s v="Orlando"/>
    <x v="8"/>
    <n v="32839"/>
    <s v="South"/>
    <s v="OFF-PA-10002787"/>
    <x v="2"/>
    <s v="Paper"/>
    <n v="20.736000000000001"/>
    <n v="18"/>
    <n v="2.7360000000000007"/>
    <n v="0.4104000000000001"/>
  </r>
  <r>
    <x v="993"/>
    <d v="2016-08-16T00:00:00"/>
    <d v="2016-08-20T00:00:00"/>
    <x v="2"/>
    <x v="7"/>
    <x v="2"/>
    <s v="Sung Pak"/>
    <s v="Home Office"/>
    <s v="Philadelphia"/>
    <x v="12"/>
    <n v="19134"/>
    <s v="East"/>
    <s v="OFF-PA-10002787"/>
    <x v="2"/>
    <s v="Paper"/>
    <n v="10.368"/>
    <n v="10.368"/>
    <n v="0"/>
    <n v="0"/>
  </r>
  <r>
    <x v="3963"/>
    <d v="2017-11-10T00:00:00"/>
    <d v="2017-11-12T00:00:00"/>
    <x v="3"/>
    <x v="1"/>
    <x v="0"/>
    <s v="Seth Vernon"/>
    <s v="Home Office"/>
    <s v="Troy"/>
    <x v="22"/>
    <n v="45373"/>
    <s v="East"/>
    <s v="OFF-PA-10002787"/>
    <x v="2"/>
    <s v="Paper"/>
    <n v="31.103999999999999"/>
    <n v="31.103999999999999"/>
    <n v="0"/>
    <n v="0"/>
  </r>
  <r>
    <x v="614"/>
    <d v="2018-09-29T00:00:00"/>
    <d v="2018-09-29T00:00:00"/>
    <x v="0"/>
    <x v="0"/>
    <x v="1"/>
    <s v="Maureen Gastineau"/>
    <s v="Home Office"/>
    <s v="Mentor"/>
    <x v="22"/>
    <n v="44060"/>
    <s v="East"/>
    <s v="OFF-PA-10002787"/>
    <x v="2"/>
    <s v="Paper"/>
    <n v="15.552"/>
    <n v="18"/>
    <n v="-2.4480000000000004"/>
    <n v="-0.36720000000000003"/>
  </r>
  <r>
    <x v="3021"/>
    <d v="2018-12-20T00:00:00"/>
    <d v="2018-12-26T00:00:00"/>
    <x v="0"/>
    <x v="3"/>
    <x v="2"/>
    <s v="Dean Katz"/>
    <s v="Home Office"/>
    <s v="Rochester"/>
    <x v="5"/>
    <n v="14609"/>
    <s v="East"/>
    <s v="OFF-PA-10002787"/>
    <x v="2"/>
    <s v="Paper"/>
    <n v="6.48"/>
    <n v="5"/>
    <n v="1.4800000000000004"/>
    <n v="0.22200000000000006"/>
  </r>
  <r>
    <x v="3425"/>
    <d v="2017-06-26T00:00:00"/>
    <d v="2017-06-26T00:00:00"/>
    <x v="3"/>
    <x v="4"/>
    <x v="1"/>
    <s v="Adam Hart"/>
    <s v="Corporate"/>
    <s v="Los Angeles"/>
    <x v="1"/>
    <n v="90036"/>
    <s v="West"/>
    <s v="OFF-PA-10002870"/>
    <x v="2"/>
    <s v="Paper"/>
    <n v="12.48"/>
    <n v="80"/>
    <n v="-67.52"/>
    <n v="-10.127999999999998"/>
  </r>
  <r>
    <x v="3964"/>
    <d v="2018-02-23T00:00:00"/>
    <d v="2018-03-01T00:00:00"/>
    <x v="0"/>
    <x v="11"/>
    <x v="2"/>
    <s v="Clytie Kelty"/>
    <s v="Home Office"/>
    <s v="Los Angeles"/>
    <x v="1"/>
    <n v="90008"/>
    <s v="West"/>
    <s v="OFF-PA-10002870"/>
    <x v="2"/>
    <s v="Paper"/>
    <n v="37.44"/>
    <n v="37.44"/>
    <n v="0"/>
    <n v="0"/>
  </r>
  <r>
    <x v="2658"/>
    <d v="2018-05-11T00:00:00"/>
    <d v="2018-05-12T00:00:00"/>
    <x v="0"/>
    <x v="2"/>
    <x v="1"/>
    <s v="Liz Pelletier"/>
    <s v="Home Office"/>
    <s v="Seattle"/>
    <x v="6"/>
    <n v="98103"/>
    <s v="West"/>
    <s v="OFF-PA-10002870"/>
    <x v="2"/>
    <s v="Paper"/>
    <n v="37.44"/>
    <n v="37.44"/>
    <n v="0"/>
    <n v="0"/>
  </r>
  <r>
    <x v="3965"/>
    <d v="2018-06-04T00:00:00"/>
    <d v="2018-06-08T00:00:00"/>
    <x v="0"/>
    <x v="4"/>
    <x v="2"/>
    <s v="Dan Campbell"/>
    <s v="Home Office"/>
    <s v="Florence"/>
    <x v="36"/>
    <n v="35630"/>
    <s v="South"/>
    <s v="OFF-PA-10002870"/>
    <x v="2"/>
    <s v="Paper"/>
    <n v="12.48"/>
    <n v="100"/>
    <n v="-87.52"/>
    <n v="-13.127999999999998"/>
  </r>
  <r>
    <x v="3966"/>
    <d v="2016-06-29T00:00:00"/>
    <d v="2016-07-04T00:00:00"/>
    <x v="2"/>
    <x v="4"/>
    <x v="2"/>
    <s v="Michelle Moray"/>
    <s v="Home Office"/>
    <s v="New York City"/>
    <x v="5"/>
    <n v="10011"/>
    <s v="East"/>
    <s v="OFF-PA-10002870"/>
    <x v="2"/>
    <s v="Paper"/>
    <n v="24.96"/>
    <n v="24.96"/>
    <n v="0"/>
    <n v="0"/>
  </r>
  <r>
    <x v="1242"/>
    <d v="2015-01-20T00:00:00"/>
    <d v="2015-01-25T00:00:00"/>
    <x v="1"/>
    <x v="6"/>
    <x v="2"/>
    <s v="Mark Van Huff"/>
    <s v="Home Office"/>
    <s v="Los Angeles"/>
    <x v="1"/>
    <n v="90049"/>
    <s v="West"/>
    <s v="OFF-PA-10002893"/>
    <x v="2"/>
    <s v="Paper"/>
    <n v="19.36"/>
    <n v="50"/>
    <n v="-30.64"/>
    <n v="-4.5960000000000001"/>
  </r>
  <r>
    <x v="3967"/>
    <d v="2015-05-26T00:00:00"/>
    <d v="2015-05-29T00:00:00"/>
    <x v="1"/>
    <x v="2"/>
    <x v="0"/>
    <s v="Dean percer"/>
    <s v="Home Office"/>
    <s v="Murray"/>
    <x v="28"/>
    <n v="84107"/>
    <s v="West"/>
    <s v="OFF-PA-10002893"/>
    <x v="2"/>
    <s v="Paper"/>
    <n v="48.4"/>
    <n v="48.4"/>
    <n v="0"/>
    <n v="0"/>
  </r>
  <r>
    <x v="3583"/>
    <d v="2016-01-23T00:00:00"/>
    <d v="2016-01-27T00:00:00"/>
    <x v="2"/>
    <x v="6"/>
    <x v="2"/>
    <s v="Carl Weiss"/>
    <s v="Home Office"/>
    <s v="Bozeman"/>
    <x v="45"/>
    <n v="59715"/>
    <s v="West"/>
    <s v="OFF-PA-10002893"/>
    <x v="2"/>
    <s v="Paper"/>
    <n v="29.04"/>
    <n v="29.04"/>
    <n v="0"/>
    <n v="0"/>
  </r>
  <r>
    <x v="66"/>
    <d v="2018-12-08T00:00:00"/>
    <d v="2018-12-12T00:00:00"/>
    <x v="0"/>
    <x v="3"/>
    <x v="2"/>
    <s v="Keith Herrera"/>
    <s v="Consumer"/>
    <s v="San Francisco"/>
    <x v="1"/>
    <n v="94110"/>
    <s v="West"/>
    <s v="OFF-PA-10002893"/>
    <x v="2"/>
    <s v="Paper"/>
    <n v="9.68"/>
    <n v="9.68"/>
    <n v="0"/>
    <n v="0"/>
  </r>
  <r>
    <x v="905"/>
    <d v="2017-05-25T00:00:00"/>
    <d v="2017-05-30T00:00:00"/>
    <x v="3"/>
    <x v="2"/>
    <x v="2"/>
    <s v="Julia Barnett"/>
    <s v="Home Office"/>
    <s v="Columbus"/>
    <x v="19"/>
    <n v="31907"/>
    <s v="South"/>
    <s v="OFF-PA-10002893"/>
    <x v="1"/>
    <s v="Paper"/>
    <n v="19.36"/>
    <n v="18"/>
    <n v="1.3599999999999994"/>
    <n v="0.2039999999999999"/>
  </r>
  <r>
    <x v="1058"/>
    <d v="2015-09-13T00:00:00"/>
    <d v="2015-09-13T00:00:00"/>
    <x v="1"/>
    <x v="0"/>
    <x v="1"/>
    <s v="Resi P√∂lking"/>
    <s v="Home Office"/>
    <s v="Seattle"/>
    <x v="6"/>
    <n v="98103"/>
    <s v="West"/>
    <s v="OFF-PA-10002923"/>
    <x v="2"/>
    <s v="Paper"/>
    <n v="48.94"/>
    <n v="48.94"/>
    <n v="0"/>
    <n v="0"/>
  </r>
  <r>
    <x v="542"/>
    <d v="2017-07-07T00:00:00"/>
    <d v="2017-07-09T00:00:00"/>
    <x v="3"/>
    <x v="10"/>
    <x v="3"/>
    <s v="Christopher Conant"/>
    <s v="Corporate"/>
    <s v="Los Angeles"/>
    <x v="1"/>
    <n v="90045"/>
    <s v="West"/>
    <s v="OFF-PA-10002923"/>
    <x v="2"/>
    <s v="Paper"/>
    <n v="48.94"/>
    <n v="48.94"/>
    <n v="0"/>
    <n v="0"/>
  </r>
  <r>
    <x v="3862"/>
    <d v="2018-04-08T00:00:00"/>
    <d v="2018-04-12T00:00:00"/>
    <x v="0"/>
    <x v="8"/>
    <x v="2"/>
    <s v="Adrian Hane"/>
    <s v="Home Office"/>
    <s v="San Francisco"/>
    <x v="1"/>
    <n v="94110"/>
    <s v="West"/>
    <s v="OFF-PA-10002923"/>
    <x v="2"/>
    <s v="Paper"/>
    <n v="195.76"/>
    <n v="100"/>
    <n v="95.759999999999991"/>
    <n v="14.363999999999999"/>
  </r>
  <r>
    <x v="726"/>
    <d v="2015-12-02T00:00:00"/>
    <d v="2015-12-07T00:00:00"/>
    <x v="1"/>
    <x v="3"/>
    <x v="2"/>
    <s v="Odella Nelson"/>
    <s v="Home Office"/>
    <s v="Clinton"/>
    <x v="14"/>
    <n v="20735"/>
    <s v="East"/>
    <s v="OFF-PA-10002923"/>
    <x v="2"/>
    <s v="Paper"/>
    <n v="146.82"/>
    <n v="146.82"/>
    <n v="0"/>
    <n v="0"/>
  </r>
  <r>
    <x v="3936"/>
    <d v="2017-04-23T00:00:00"/>
    <d v="2017-04-26T00:00:00"/>
    <x v="3"/>
    <x v="8"/>
    <x v="0"/>
    <s v="Max Jones"/>
    <s v="Corporate"/>
    <s v="Lancaster"/>
    <x v="22"/>
    <n v="43130"/>
    <s v="East"/>
    <s v="OFF-PA-10002923"/>
    <x v="2"/>
    <s v="Paper"/>
    <n v="78.304000000000002"/>
    <n v="78.304000000000002"/>
    <n v="0"/>
    <n v="0"/>
  </r>
  <r>
    <x v="1642"/>
    <d v="2018-11-23T00:00:00"/>
    <d v="2018-11-26T00:00:00"/>
    <x v="0"/>
    <x v="1"/>
    <x v="0"/>
    <s v="Jennifer Patt"/>
    <s v="Home Office"/>
    <s v="Dallas"/>
    <x v="13"/>
    <n v="75220"/>
    <s v="Central"/>
    <s v="OFF-PA-10002923"/>
    <x v="2"/>
    <s v="Paper"/>
    <n v="78.304000000000002"/>
    <n v="78.304000000000002"/>
    <n v="0"/>
    <n v="0"/>
  </r>
  <r>
    <x v="3645"/>
    <d v="2017-04-08T00:00:00"/>
    <d v="2017-04-12T00:00:00"/>
    <x v="3"/>
    <x v="8"/>
    <x v="2"/>
    <s v="Logan Currie"/>
    <s v="Home Office"/>
    <s v="Los Angeles"/>
    <x v="1"/>
    <n v="90032"/>
    <s v="West"/>
    <s v="OFF-PA-10002947"/>
    <x v="1"/>
    <s v="Paper"/>
    <n v="20.04"/>
    <n v="18"/>
    <n v="2.0399999999999991"/>
    <n v="0.30599999999999988"/>
  </r>
  <r>
    <x v="2451"/>
    <d v="2018-11-03T00:00:00"/>
    <d v="2018-11-07T00:00:00"/>
    <x v="0"/>
    <x v="1"/>
    <x v="2"/>
    <s v="Dave Kipp"/>
    <s v="Home Office"/>
    <s v="Orlando"/>
    <x v="8"/>
    <n v="32839"/>
    <s v="South"/>
    <s v="OFF-PA-10002947"/>
    <x v="2"/>
    <s v="Paper"/>
    <n v="10.688000000000001"/>
    <n v="18"/>
    <n v="-7.3119999999999994"/>
    <n v="-1.0967999999999998"/>
  </r>
  <r>
    <x v="3053"/>
    <d v="2015-01-13T00:00:00"/>
    <d v="2015-01-18T00:00:00"/>
    <x v="1"/>
    <x v="6"/>
    <x v="2"/>
    <s v="Michael Moore"/>
    <s v="Home Office"/>
    <s v="Newark"/>
    <x v="22"/>
    <n v="43055"/>
    <s v="East"/>
    <s v="OFF-PA-10002947"/>
    <x v="2"/>
    <s v="Paper"/>
    <n v="37.408000000000001"/>
    <n v="37.408000000000001"/>
    <n v="0"/>
    <n v="0"/>
  </r>
  <r>
    <x v="379"/>
    <d v="2016-09-25T00:00:00"/>
    <d v="2016-09-25T00:00:00"/>
    <x v="2"/>
    <x v="0"/>
    <x v="1"/>
    <s v="Carlos Soltero"/>
    <s v="Home Office"/>
    <s v="Freeport"/>
    <x v="5"/>
    <n v="11520"/>
    <s v="East"/>
    <s v="OFF-PA-10002947"/>
    <x v="2"/>
    <s v="Paper"/>
    <n v="20.04"/>
    <n v="18"/>
    <n v="2.0399999999999991"/>
    <n v="0.30599999999999988"/>
  </r>
  <r>
    <x v="3968"/>
    <d v="2018-05-05T00:00:00"/>
    <d v="2018-05-05T00:00:00"/>
    <x v="0"/>
    <x v="2"/>
    <x v="1"/>
    <s v="Arianne Irving"/>
    <s v="Home Office"/>
    <s v="New York City"/>
    <x v="5"/>
    <n v="10035"/>
    <s v="East"/>
    <s v="OFF-PA-10002947"/>
    <x v="2"/>
    <s v="Paper"/>
    <n v="6.68"/>
    <n v="5"/>
    <n v="1.6799999999999997"/>
    <n v="0.25199999999999995"/>
  </r>
  <r>
    <x v="1587"/>
    <d v="2015-03-17T00:00:00"/>
    <d v="2015-03-21T00:00:00"/>
    <x v="1"/>
    <x v="5"/>
    <x v="2"/>
    <s v="Christine Phan"/>
    <s v="Home Office"/>
    <s v="New York City"/>
    <x v="5"/>
    <n v="10024"/>
    <s v="East"/>
    <s v="OFF-PA-10002960"/>
    <x v="2"/>
    <s v="Paper"/>
    <n v="34.86"/>
    <n v="34.86"/>
    <n v="0"/>
    <n v="0"/>
  </r>
  <r>
    <x v="3750"/>
    <d v="2016-04-13T00:00:00"/>
    <d v="2016-04-14T00:00:00"/>
    <x v="2"/>
    <x v="8"/>
    <x v="0"/>
    <s v="Heather Jas"/>
    <s v="Corporate"/>
    <s v="Mesa"/>
    <x v="18"/>
    <n v="85204"/>
    <s v="West"/>
    <s v="OFF-PA-10002968"/>
    <x v="2"/>
    <s v="Paper"/>
    <n v="54.816000000000003"/>
    <n v="54.816000000000003"/>
    <n v="0"/>
    <n v="0"/>
  </r>
  <r>
    <x v="3500"/>
    <d v="2016-08-27T00:00:00"/>
    <d v="2016-09-01T00:00:00"/>
    <x v="2"/>
    <x v="7"/>
    <x v="2"/>
    <s v="Philip Fox"/>
    <s v="Home Office"/>
    <s v="San Diego"/>
    <x v="1"/>
    <n v="92105"/>
    <s v="West"/>
    <s v="OFF-PA-10002968"/>
    <x v="2"/>
    <s v="Paper"/>
    <n v="114.2"/>
    <n v="114.2"/>
    <n v="0"/>
    <n v="0"/>
  </r>
  <r>
    <x v="3318"/>
    <d v="2016-10-29T00:00:00"/>
    <d v="2016-11-02T00:00:00"/>
    <x v="2"/>
    <x v="9"/>
    <x v="2"/>
    <s v="Nona Balk"/>
    <s v="Home Office"/>
    <s v="San Francisco"/>
    <x v="1"/>
    <n v="94109"/>
    <s v="West"/>
    <s v="OFF-PA-10002986"/>
    <x v="2"/>
    <s v="Paper"/>
    <n v="33.4"/>
    <n v="33.4"/>
    <n v="0"/>
    <n v="0"/>
  </r>
  <r>
    <x v="635"/>
    <d v="2017-06-20T00:00:00"/>
    <d v="2017-06-21T00:00:00"/>
    <x v="3"/>
    <x v="4"/>
    <x v="0"/>
    <s v="Roy Collins"/>
    <s v="Corporate"/>
    <s v="Pasadena"/>
    <x v="1"/>
    <n v="91104"/>
    <s v="West"/>
    <s v="OFF-PA-10002986"/>
    <x v="2"/>
    <s v="Paper"/>
    <n v="46.76"/>
    <n v="46.76"/>
    <n v="0"/>
    <n v="0"/>
  </r>
  <r>
    <x v="3969"/>
    <d v="2017-12-24T00:00:00"/>
    <d v="2017-12-25T00:00:00"/>
    <x v="3"/>
    <x v="3"/>
    <x v="0"/>
    <s v="Benjamin Venier"/>
    <s v="Home Office"/>
    <s v="Seattle"/>
    <x v="6"/>
    <n v="98103"/>
    <s v="West"/>
    <s v="OFF-PA-10002986"/>
    <x v="2"/>
    <s v="Paper"/>
    <n v="33.4"/>
    <n v="33.4"/>
    <n v="0"/>
    <n v="0"/>
  </r>
  <r>
    <x v="3970"/>
    <d v="2018-03-23T00:00:00"/>
    <d v="2018-03-25T00:00:00"/>
    <x v="0"/>
    <x v="5"/>
    <x v="0"/>
    <s v="Raymond Buch"/>
    <s v="Home Office"/>
    <s v="Seattle"/>
    <x v="6"/>
    <n v="98115"/>
    <s v="West"/>
    <s v="OFF-PA-10002986"/>
    <x v="2"/>
    <s v="Paper"/>
    <n v="20.04"/>
    <n v="18"/>
    <n v="2.0399999999999991"/>
    <n v="0.30599999999999988"/>
  </r>
  <r>
    <x v="3971"/>
    <d v="2018-12-16T00:00:00"/>
    <d v="2018-12-21T00:00:00"/>
    <x v="0"/>
    <x v="3"/>
    <x v="3"/>
    <s v="Rick Bensley"/>
    <s v="Home Office"/>
    <s v="Los Angeles"/>
    <x v="1"/>
    <n v="90036"/>
    <s v="West"/>
    <s v="OFF-PA-10002986"/>
    <x v="2"/>
    <s v="Paper"/>
    <n v="13.36"/>
    <n v="13.36"/>
    <n v="0"/>
    <n v="0"/>
  </r>
  <r>
    <x v="3972"/>
    <d v="2015-08-27T00:00:00"/>
    <d v="2015-08-30T00:00:00"/>
    <x v="1"/>
    <x v="7"/>
    <x v="3"/>
    <s v="Michael Moore"/>
    <s v="Home Office"/>
    <s v="Springfield"/>
    <x v="17"/>
    <n v="22153"/>
    <s v="South"/>
    <s v="OFF-PA-10002986"/>
    <x v="2"/>
    <s v="Paper"/>
    <n v="13.36"/>
    <n v="13.36"/>
    <n v="0"/>
    <n v="0"/>
  </r>
  <r>
    <x v="3973"/>
    <d v="2017-10-31T00:00:00"/>
    <d v="2017-11-04T00:00:00"/>
    <x v="3"/>
    <x v="9"/>
    <x v="3"/>
    <s v="Frank Olsen"/>
    <s v="Home Office"/>
    <s v="Hollywood"/>
    <x v="8"/>
    <n v="33021"/>
    <s v="South"/>
    <s v="OFF-PA-10002986"/>
    <x v="2"/>
    <s v="Paper"/>
    <n v="32.064"/>
    <n v="32.064"/>
    <n v="0"/>
    <n v="0"/>
  </r>
  <r>
    <x v="3661"/>
    <d v="2017-12-29T00:00:00"/>
    <d v="2017-12-31T00:00:00"/>
    <x v="3"/>
    <x v="3"/>
    <x v="3"/>
    <s v="Marc Harrigan"/>
    <s v="Home Office"/>
    <s v="Miami"/>
    <x v="8"/>
    <n v="33178"/>
    <s v="South"/>
    <s v="OFF-PA-10002986"/>
    <x v="2"/>
    <s v="Paper"/>
    <n v="37.408000000000001"/>
    <n v="37.408000000000001"/>
    <n v="0"/>
    <n v="0"/>
  </r>
  <r>
    <x v="3974"/>
    <d v="2017-05-08T00:00:00"/>
    <d v="2017-05-08T00:00:00"/>
    <x v="3"/>
    <x v="2"/>
    <x v="1"/>
    <s v="Clay Ludtke"/>
    <s v="Home Office"/>
    <s v="Cleveland"/>
    <x v="22"/>
    <n v="44105"/>
    <s v="East"/>
    <s v="OFF-PA-10002986"/>
    <x v="2"/>
    <s v="Paper"/>
    <n v="10.688000000000001"/>
    <n v="18"/>
    <n v="-7.3119999999999994"/>
    <n v="-1.0967999999999998"/>
  </r>
  <r>
    <x v="2596"/>
    <d v="2018-11-19T00:00:00"/>
    <d v="2018-11-22T00:00:00"/>
    <x v="0"/>
    <x v="1"/>
    <x v="0"/>
    <s v="Adrian Shami"/>
    <s v="Home Office"/>
    <s v="New York City"/>
    <x v="5"/>
    <n v="10035"/>
    <s v="East"/>
    <s v="OFF-PA-10002986"/>
    <x v="2"/>
    <s v="Paper"/>
    <n v="13.36"/>
    <n v="13.36"/>
    <n v="0"/>
    <n v="0"/>
  </r>
  <r>
    <x v="3821"/>
    <d v="2015-04-02T00:00:00"/>
    <d v="2015-04-06T00:00:00"/>
    <x v="1"/>
    <x v="8"/>
    <x v="3"/>
    <s v="Sam Craven"/>
    <s v="Consumer"/>
    <s v="Houston"/>
    <x v="13"/>
    <n v="77095"/>
    <s v="Central"/>
    <s v="OFF-PA-10002986"/>
    <x v="2"/>
    <s v="Paper"/>
    <n v="26.72"/>
    <n v="26.72"/>
    <n v="0"/>
    <n v="0"/>
  </r>
  <r>
    <x v="3975"/>
    <d v="2015-08-29T00:00:00"/>
    <d v="2015-08-29T00:00:00"/>
    <x v="1"/>
    <x v="7"/>
    <x v="1"/>
    <s v="Hilary Holden"/>
    <s v="Home Office"/>
    <s v="San Francisco"/>
    <x v="1"/>
    <n v="94110"/>
    <s v="West"/>
    <s v="OFF-PA-10003001"/>
    <x v="2"/>
    <s v="Paper"/>
    <n v="13.36"/>
    <n v="13.36"/>
    <n v="0"/>
    <n v="0"/>
  </r>
  <r>
    <x v="2772"/>
    <d v="2017-10-15T00:00:00"/>
    <d v="2017-10-21T00:00:00"/>
    <x v="3"/>
    <x v="9"/>
    <x v="2"/>
    <s v="Patrick Bzostek"/>
    <s v="Corporate"/>
    <s v="Salt Lake City"/>
    <x v="28"/>
    <n v="84106"/>
    <s v="West"/>
    <s v="OFF-PA-10003001"/>
    <x v="2"/>
    <s v="Paper"/>
    <n v="60.12"/>
    <n v="60.12"/>
    <n v="0"/>
    <n v="0"/>
  </r>
  <r>
    <x v="1230"/>
    <d v="2017-10-22T00:00:00"/>
    <d v="2017-10-22T00:00:00"/>
    <x v="3"/>
    <x v="9"/>
    <x v="1"/>
    <s v="MaryBeth Skach"/>
    <s v="Home Office"/>
    <s v="Seattle"/>
    <x v="6"/>
    <n v="98105"/>
    <s v="West"/>
    <s v="OFF-PA-10003001"/>
    <x v="1"/>
    <s v="Paper"/>
    <n v="6.68"/>
    <n v="5"/>
    <n v="1.6799999999999997"/>
    <n v="0.25199999999999995"/>
  </r>
  <r>
    <x v="1483"/>
    <d v="2016-10-15T00:00:00"/>
    <d v="2016-10-15T00:00:00"/>
    <x v="2"/>
    <x v="9"/>
    <x v="1"/>
    <s v="Claire Gute"/>
    <s v="Home Office"/>
    <s v="Dallas"/>
    <x v="13"/>
    <n v="75217"/>
    <s v="Central"/>
    <s v="OFF-PA-10003001"/>
    <x v="2"/>
    <s v="Paper"/>
    <n v="5.3440000000000003"/>
    <n v="5"/>
    <n v="0.34400000000000031"/>
    <n v="5.1600000000000042E-2"/>
  </r>
  <r>
    <x v="3976"/>
    <d v="2015-11-18T00:00:00"/>
    <d v="2015-11-21T00:00:00"/>
    <x v="1"/>
    <x v="1"/>
    <x v="3"/>
    <s v="John Grady"/>
    <s v="Home Office"/>
    <s v="Provo"/>
    <x v="28"/>
    <n v="84604"/>
    <s v="West"/>
    <s v="OFF-PA-10003016"/>
    <x v="2"/>
    <s v="Paper"/>
    <n v="21.98"/>
    <n v="18"/>
    <n v="3.9800000000000004"/>
    <n v="0.59700000000000009"/>
  </r>
  <r>
    <x v="3977"/>
    <d v="2016-11-12T00:00:00"/>
    <d v="2016-11-14T00:00:00"/>
    <x v="2"/>
    <x v="1"/>
    <x v="0"/>
    <s v="Yoseph Carroll"/>
    <s v="Home Office"/>
    <s v="Los Angeles"/>
    <x v="1"/>
    <n v="90032"/>
    <s v="West"/>
    <s v="OFF-PA-10003016"/>
    <x v="2"/>
    <s v="Paper"/>
    <n v="15.7"/>
    <n v="18"/>
    <n v="-2.3000000000000007"/>
    <n v="-0.34500000000000008"/>
  </r>
  <r>
    <x v="2191"/>
    <d v="2018-05-02T00:00:00"/>
    <d v="2018-05-06T00:00:00"/>
    <x v="0"/>
    <x v="2"/>
    <x v="2"/>
    <s v="Dorothy Dickinson"/>
    <s v="Home Office"/>
    <s v="Los Angeles"/>
    <x v="1"/>
    <n v="90049"/>
    <s v="West"/>
    <s v="OFF-PA-10003016"/>
    <x v="2"/>
    <s v="Paper"/>
    <n v="15.7"/>
    <n v="18"/>
    <n v="-2.3000000000000007"/>
    <n v="-0.34500000000000008"/>
  </r>
  <r>
    <x v="2417"/>
    <d v="2015-05-05T00:00:00"/>
    <d v="2015-05-09T00:00:00"/>
    <x v="1"/>
    <x v="2"/>
    <x v="3"/>
    <s v="Peter Fuller"/>
    <s v="Home Office"/>
    <s v="Richmond"/>
    <x v="21"/>
    <n v="40475"/>
    <s v="South"/>
    <s v="OFF-PA-10003016"/>
    <x v="2"/>
    <s v="Paper"/>
    <n v="9.42"/>
    <n v="18"/>
    <n v="-8.58"/>
    <n v="-1.2869999999999999"/>
  </r>
  <r>
    <x v="3315"/>
    <d v="2015-10-18T00:00:00"/>
    <d v="2015-10-22T00:00:00"/>
    <x v="1"/>
    <x v="9"/>
    <x v="2"/>
    <s v="Edward Hooks"/>
    <s v="Corporate"/>
    <s v="Philadelphia"/>
    <x v="12"/>
    <n v="19134"/>
    <s v="East"/>
    <s v="OFF-PA-10003016"/>
    <x v="2"/>
    <s v="Paper"/>
    <n v="10.048"/>
    <n v="10.048"/>
    <n v="0"/>
    <n v="0"/>
  </r>
  <r>
    <x v="1091"/>
    <d v="2018-09-28T00:00:00"/>
    <d v="2018-10-01T00:00:00"/>
    <x v="0"/>
    <x v="0"/>
    <x v="0"/>
    <s v="Darrin Sayre"/>
    <s v="Home Office"/>
    <s v="Aurora"/>
    <x v="7"/>
    <n v="80013"/>
    <s v="West"/>
    <s v="OFF-PA-10003022"/>
    <x v="2"/>
    <s v="Paper"/>
    <n v="14.352"/>
    <n v="14.352"/>
    <n v="0"/>
    <n v="0"/>
  </r>
  <r>
    <x v="3978"/>
    <d v="2018-11-03T00:00:00"/>
    <d v="2018-11-08T00:00:00"/>
    <x v="0"/>
    <x v="1"/>
    <x v="2"/>
    <s v="Paul Gonzalez"/>
    <s v="Home Office"/>
    <s v="San Francisco"/>
    <x v="1"/>
    <n v="94109"/>
    <s v="West"/>
    <s v="OFF-PA-10003022"/>
    <x v="2"/>
    <s v="Paper"/>
    <n v="35.880000000000003"/>
    <n v="35.880000000000003"/>
    <n v="0"/>
    <n v="0"/>
  </r>
  <r>
    <x v="2789"/>
    <d v="2018-12-08T00:00:00"/>
    <d v="2018-12-14T00:00:00"/>
    <x v="0"/>
    <x v="3"/>
    <x v="2"/>
    <s v="Denise Monton"/>
    <s v="Home Office"/>
    <s v="San Francisco"/>
    <x v="1"/>
    <n v="94109"/>
    <s v="West"/>
    <s v="OFF-PA-10003022"/>
    <x v="2"/>
    <s v="Paper"/>
    <n v="87.92"/>
    <n v="87.92"/>
    <n v="0"/>
    <n v="0"/>
  </r>
  <r>
    <x v="3979"/>
    <d v="2017-04-16T00:00:00"/>
    <d v="2017-04-22T00:00:00"/>
    <x v="3"/>
    <x v="8"/>
    <x v="2"/>
    <s v="Pete Kriz"/>
    <s v="Corporate"/>
    <s v="Nashville"/>
    <x v="24"/>
    <n v="37211"/>
    <s v="South"/>
    <s v="OFF-PA-10003022"/>
    <x v="2"/>
    <s v="Paper"/>
    <n v="123.08799999999999"/>
    <n v="123.08799999999999"/>
    <n v="0"/>
    <n v="0"/>
  </r>
  <r>
    <x v="1822"/>
    <d v="2015-05-21T00:00:00"/>
    <d v="2015-05-26T00:00:00"/>
    <x v="1"/>
    <x v="2"/>
    <x v="2"/>
    <s v="Frank Gastineau"/>
    <s v="Home Office"/>
    <s v="Lawrence"/>
    <x v="26"/>
    <n v="1841"/>
    <s v="East"/>
    <s v="OFF-PA-10003022"/>
    <x v="2"/>
    <s v="Paper"/>
    <n v="17.940000000000001"/>
    <n v="18"/>
    <n v="-5.9999999999998721E-2"/>
    <n v="-8.9999999999998085E-3"/>
  </r>
  <r>
    <x v="3568"/>
    <d v="2018-06-15T00:00:00"/>
    <d v="2018-06-18T00:00:00"/>
    <x v="0"/>
    <x v="4"/>
    <x v="0"/>
    <s v="Dean percer"/>
    <s v="Home Office"/>
    <s v="Maple Grove"/>
    <x v="37"/>
    <n v="55369"/>
    <s v="Central"/>
    <s v="OFF-PA-10003022"/>
    <x v="2"/>
    <s v="Paper"/>
    <n v="17.940000000000001"/>
    <n v="18"/>
    <n v="-5.9999999999998721E-2"/>
    <n v="-8.9999999999998085E-3"/>
  </r>
  <r>
    <x v="1601"/>
    <d v="2017-12-18T00:00:00"/>
    <d v="2017-12-21T00:00:00"/>
    <x v="3"/>
    <x v="3"/>
    <x v="0"/>
    <s v="Adrian Hane"/>
    <s v="Corporate"/>
    <s v="Salem"/>
    <x v="23"/>
    <n v="97301"/>
    <s v="West"/>
    <s v="OFF-PA-10003036"/>
    <x v="2"/>
    <s v="Paper"/>
    <n v="11.648"/>
    <n v="11.648"/>
    <n v="0"/>
    <n v="0"/>
  </r>
  <r>
    <x v="3111"/>
    <d v="2015-12-05T00:00:00"/>
    <d v="2015-12-09T00:00:00"/>
    <x v="1"/>
    <x v="3"/>
    <x v="2"/>
    <s v="Erin Ashbrook"/>
    <s v="Home Office"/>
    <s v="Columbus"/>
    <x v="22"/>
    <n v="43229"/>
    <s v="East"/>
    <s v="OFF-PA-10003036"/>
    <x v="2"/>
    <s v="Paper"/>
    <n v="17.472000000000001"/>
    <n v="18"/>
    <n v="-0.52799999999999869"/>
    <n v="-7.9199999999999798E-2"/>
  </r>
  <r>
    <x v="319"/>
    <d v="2015-03-01T00:00:00"/>
    <d v="2015-03-05T00:00:00"/>
    <x v="1"/>
    <x v="5"/>
    <x v="2"/>
    <s v="Vicky Freymann"/>
    <s v="Home Office"/>
    <s v="Elmhurst"/>
    <x v="0"/>
    <n v="60126"/>
    <s v="Central"/>
    <s v="OFF-PA-10003036"/>
    <x v="2"/>
    <s v="Paper"/>
    <n v="17.472000000000001"/>
    <n v="18"/>
    <n v="-0.52799999999999869"/>
    <n v="-7.9199999999999798E-2"/>
  </r>
  <r>
    <x v="2844"/>
    <d v="2015-05-11T00:00:00"/>
    <d v="2015-05-15T00:00:00"/>
    <x v="1"/>
    <x v="2"/>
    <x v="2"/>
    <s v="Harold Dahlen"/>
    <s v="Home Office"/>
    <s v="Chicago"/>
    <x v="0"/>
    <n v="60610"/>
    <s v="Central"/>
    <s v="OFF-PA-10003036"/>
    <x v="2"/>
    <s v="Paper"/>
    <n v="17.472000000000001"/>
    <n v="18"/>
    <n v="-0.52799999999999869"/>
    <n v="-7.9199999999999798E-2"/>
  </r>
  <r>
    <x v="2072"/>
    <d v="2015-09-17T00:00:00"/>
    <d v="2015-09-22T00:00:00"/>
    <x v="1"/>
    <x v="0"/>
    <x v="2"/>
    <s v="Joseph Airdo"/>
    <s v="Home Office"/>
    <s v="Springfield"/>
    <x v="23"/>
    <n v="97477"/>
    <s v="West"/>
    <s v="OFF-PA-10003039"/>
    <x v="2"/>
    <s v="Paper"/>
    <n v="148.70400000000001"/>
    <n v="148.70400000000001"/>
    <n v="0"/>
    <n v="0"/>
  </r>
  <r>
    <x v="1119"/>
    <d v="2016-12-06T00:00:00"/>
    <d v="2016-12-11T00:00:00"/>
    <x v="2"/>
    <x v="3"/>
    <x v="2"/>
    <s v="Gary Hwang"/>
    <s v="Home Office"/>
    <s v="Tucson"/>
    <x v="18"/>
    <n v="85705"/>
    <s v="West"/>
    <s v="OFF-PA-10003039"/>
    <x v="2"/>
    <s v="Paper"/>
    <n v="198.27199999999999"/>
    <n v="100"/>
    <n v="98.271999999999991"/>
    <n v="14.740799999999998"/>
  </r>
  <r>
    <x v="3980"/>
    <d v="2018-12-05T00:00:00"/>
    <d v="2018-12-07T00:00:00"/>
    <x v="0"/>
    <x v="3"/>
    <x v="3"/>
    <s v="Naresj Patel"/>
    <s v="Home Office"/>
    <s v="San Diego"/>
    <x v="1"/>
    <n v="92024"/>
    <s v="West"/>
    <s v="OFF-PA-10003039"/>
    <x v="2"/>
    <s v="Paper"/>
    <n v="92.94"/>
    <n v="92.94"/>
    <n v="0"/>
    <n v="0"/>
  </r>
  <r>
    <x v="207"/>
    <d v="2016-09-10T00:00:00"/>
    <d v="2016-09-14T00:00:00"/>
    <x v="2"/>
    <x v="0"/>
    <x v="2"/>
    <s v="Edward Hooks"/>
    <s v="Home Office"/>
    <s v="Revere"/>
    <x v="26"/>
    <n v="2151"/>
    <s v="East"/>
    <s v="OFF-PA-10003039"/>
    <x v="2"/>
    <s v="Paper"/>
    <n v="278.82"/>
    <n v="278.82"/>
    <n v="0"/>
    <n v="0"/>
  </r>
  <r>
    <x v="592"/>
    <d v="2017-06-28T00:00:00"/>
    <d v="2017-06-30T00:00:00"/>
    <x v="3"/>
    <x v="4"/>
    <x v="3"/>
    <s v="Becky Pak"/>
    <s v="Corporate"/>
    <s v="Paterson"/>
    <x v="15"/>
    <n v="7501"/>
    <s v="East"/>
    <s v="OFF-PA-10003039"/>
    <x v="2"/>
    <s v="Paper"/>
    <n v="61.96"/>
    <n v="61.96"/>
    <n v="0"/>
    <n v="0"/>
  </r>
  <r>
    <x v="3981"/>
    <d v="2017-09-28T00:00:00"/>
    <d v="2017-10-01T00:00:00"/>
    <x v="3"/>
    <x v="0"/>
    <x v="0"/>
    <s v="Muhammed MacIntyre"/>
    <s v="Corporate"/>
    <s v="Quincy"/>
    <x v="0"/>
    <n v="62301"/>
    <s v="Central"/>
    <s v="OFF-PA-10003039"/>
    <x v="2"/>
    <s v="Paper"/>
    <n v="99.135999999999996"/>
    <n v="99.135999999999996"/>
    <n v="0"/>
    <n v="0"/>
  </r>
  <r>
    <x v="475"/>
    <d v="2015-05-13T00:00:00"/>
    <d v="2015-05-19T00:00:00"/>
    <x v="1"/>
    <x v="2"/>
    <x v="2"/>
    <s v="Aaron Hawkins"/>
    <s v="Home Office"/>
    <s v="Los Angeles"/>
    <x v="1"/>
    <n v="90004"/>
    <s v="West"/>
    <s v="OFF-PA-10003063"/>
    <x v="2"/>
    <s v="Paper"/>
    <n v="8"/>
    <n v="80"/>
    <n v="-72"/>
    <n v="-10.799999999999999"/>
  </r>
  <r>
    <x v="1984"/>
    <d v="2015-03-17T00:00:00"/>
    <d v="2015-03-21T00:00:00"/>
    <x v="1"/>
    <x v="5"/>
    <x v="2"/>
    <s v="Mark Haberlin"/>
    <s v="Home Office"/>
    <s v="Jackson"/>
    <x v="29"/>
    <n v="39212"/>
    <s v="South"/>
    <s v="OFF-PA-10003063"/>
    <x v="2"/>
    <s v="Paper"/>
    <n v="16"/>
    <n v="18"/>
    <n v="-2"/>
    <n v="-0.3"/>
  </r>
  <r>
    <x v="3982"/>
    <d v="2015-09-23T00:00:00"/>
    <d v="2015-09-28T00:00:00"/>
    <x v="1"/>
    <x v="0"/>
    <x v="2"/>
    <s v="Jim Kriz"/>
    <s v="Home Office"/>
    <s v="Lakewood"/>
    <x v="22"/>
    <n v="44107"/>
    <s v="East"/>
    <s v="OFF-PA-10003063"/>
    <x v="2"/>
    <s v="Paper"/>
    <n v="28.8"/>
    <n v="28.8"/>
    <n v="0"/>
    <n v="0"/>
  </r>
  <r>
    <x v="1484"/>
    <d v="2017-12-18T00:00:00"/>
    <d v="2017-12-23T00:00:00"/>
    <x v="3"/>
    <x v="3"/>
    <x v="2"/>
    <s v="Henry Goldwyn"/>
    <s v="Home Office"/>
    <s v="Los Angeles"/>
    <x v="1"/>
    <n v="90032"/>
    <s v="West"/>
    <s v="OFF-PA-10003072"/>
    <x v="2"/>
    <s v="Paper"/>
    <n v="38.880000000000003"/>
    <n v="38.880000000000003"/>
    <n v="0"/>
    <n v="0"/>
  </r>
  <r>
    <x v="1036"/>
    <d v="2015-01-26T00:00:00"/>
    <d v="2015-01-31T00:00:00"/>
    <x v="1"/>
    <x v="6"/>
    <x v="2"/>
    <s v="Shirley Daniels"/>
    <s v="Home Office"/>
    <s v="Alexandria"/>
    <x v="17"/>
    <n v="22304"/>
    <s v="South"/>
    <s v="OFF-PA-10003072"/>
    <x v="2"/>
    <s v="Paper"/>
    <n v="19.440000000000001"/>
    <n v="18"/>
    <n v="1.4400000000000013"/>
    <n v="0.21600000000000019"/>
  </r>
  <r>
    <x v="3326"/>
    <d v="2018-09-07T00:00:00"/>
    <d v="2018-09-11T00:00:00"/>
    <x v="0"/>
    <x v="0"/>
    <x v="2"/>
    <s v="Cassandra Brandow"/>
    <s v="Home Office"/>
    <s v="Philadelphia"/>
    <x v="12"/>
    <n v="19134"/>
    <s v="East"/>
    <s v="OFF-PA-10003072"/>
    <x v="2"/>
    <s v="Paper"/>
    <n v="15.552"/>
    <n v="18"/>
    <n v="-2.4480000000000004"/>
    <n v="-0.36720000000000003"/>
  </r>
  <r>
    <x v="3913"/>
    <d v="2015-07-09T00:00:00"/>
    <d v="2015-07-15T00:00:00"/>
    <x v="1"/>
    <x v="10"/>
    <x v="2"/>
    <s v="Brian Moss"/>
    <s v="Corporate"/>
    <s v="Dallas"/>
    <x v="13"/>
    <n v="75217"/>
    <s v="Central"/>
    <s v="OFF-PA-10003072"/>
    <x v="2"/>
    <s v="Paper"/>
    <n v="10.368"/>
    <n v="10.368"/>
    <n v="0"/>
    <n v="0"/>
  </r>
  <r>
    <x v="3983"/>
    <d v="2017-10-24T00:00:00"/>
    <d v="2017-10-28T00:00:00"/>
    <x v="3"/>
    <x v="9"/>
    <x v="2"/>
    <s v="Jennifer Patt"/>
    <s v="Home Office"/>
    <s v="Houston"/>
    <x v="13"/>
    <n v="77041"/>
    <s v="Central"/>
    <s v="OFF-PA-10003072"/>
    <x v="2"/>
    <s v="Paper"/>
    <n v="15.552"/>
    <n v="18"/>
    <n v="-2.4480000000000004"/>
    <n v="-0.36720000000000003"/>
  </r>
  <r>
    <x v="901"/>
    <d v="2016-03-22T00:00:00"/>
    <d v="2016-03-26T00:00:00"/>
    <x v="2"/>
    <x v="5"/>
    <x v="2"/>
    <s v="Justin Deggeller"/>
    <s v="Home Office"/>
    <s v="San Diego"/>
    <x v="1"/>
    <n v="92037"/>
    <s v="West"/>
    <s v="OFF-PA-10003127"/>
    <x v="2"/>
    <s v="Paper"/>
    <n v="105.52"/>
    <n v="105.52"/>
    <n v="0"/>
    <n v="0"/>
  </r>
  <r>
    <x v="3984"/>
    <d v="2016-04-11T00:00:00"/>
    <d v="2016-04-14T00:00:00"/>
    <x v="2"/>
    <x v="8"/>
    <x v="3"/>
    <s v="Andy Reiter"/>
    <s v="Corporate"/>
    <s v="Los Angeles"/>
    <x v="1"/>
    <n v="90004"/>
    <s v="West"/>
    <s v="OFF-PA-10003127"/>
    <x v="2"/>
    <s v="Paper"/>
    <n v="52.76"/>
    <n v="52.76"/>
    <n v="0"/>
    <n v="0"/>
  </r>
  <r>
    <x v="3985"/>
    <d v="2018-07-08T00:00:00"/>
    <d v="2018-07-12T00:00:00"/>
    <x v="0"/>
    <x v="10"/>
    <x v="2"/>
    <s v="Mathew Reese"/>
    <s v="Home Office"/>
    <s v="Seattle"/>
    <x v="6"/>
    <n v="98103"/>
    <s v="West"/>
    <s v="OFF-PA-10003127"/>
    <x v="2"/>
    <s v="Paper"/>
    <n v="52.76"/>
    <n v="52.76"/>
    <n v="0"/>
    <n v="0"/>
  </r>
  <r>
    <x v="1533"/>
    <d v="2017-03-01T00:00:00"/>
    <d v="2017-03-05T00:00:00"/>
    <x v="3"/>
    <x v="5"/>
    <x v="2"/>
    <s v="Karen Daniels"/>
    <s v="Corporate"/>
    <s v="Yonkers"/>
    <x v="5"/>
    <n v="10701"/>
    <s v="East"/>
    <s v="OFF-PA-10003127"/>
    <x v="2"/>
    <s v="Paper"/>
    <n v="26.38"/>
    <n v="26.38"/>
    <n v="0"/>
    <n v="0"/>
  </r>
  <r>
    <x v="967"/>
    <d v="2018-10-13T00:00:00"/>
    <d v="2018-10-16T00:00:00"/>
    <x v="0"/>
    <x v="9"/>
    <x v="0"/>
    <s v="Troy Staebel"/>
    <s v="Home Office"/>
    <s v="Freeport"/>
    <x v="0"/>
    <n v="61032"/>
    <s v="Central"/>
    <s v="OFF-PA-10003127"/>
    <x v="2"/>
    <s v="Paper"/>
    <n v="63.311999999999998"/>
    <n v="63.311999999999998"/>
    <n v="0"/>
    <n v="0"/>
  </r>
  <r>
    <x v="2143"/>
    <d v="2018-11-06T00:00:00"/>
    <d v="2018-11-10T00:00:00"/>
    <x v="0"/>
    <x v="1"/>
    <x v="3"/>
    <s v="Chuck Clark"/>
    <s v="Home Office"/>
    <s v="Minneapolis"/>
    <x v="37"/>
    <n v="55407"/>
    <s v="Central"/>
    <s v="OFF-PA-10003127"/>
    <x v="2"/>
    <s v="Paper"/>
    <n v="26.38"/>
    <n v="26.38"/>
    <n v="0"/>
    <n v="0"/>
  </r>
  <r>
    <x v="3986"/>
    <d v="2018-11-27T00:00:00"/>
    <d v="2018-12-03T00:00:00"/>
    <x v="0"/>
    <x v="1"/>
    <x v="2"/>
    <s v="Lindsay Williams"/>
    <s v="Home Office"/>
    <s v="San Francisco"/>
    <x v="1"/>
    <n v="94109"/>
    <s v="West"/>
    <s v="OFF-PA-10003129"/>
    <x v="2"/>
    <s v="Paper"/>
    <n v="244.55"/>
    <n v="244.55"/>
    <n v="0"/>
    <n v="0"/>
  </r>
  <r>
    <x v="3987"/>
    <d v="2018-05-19T00:00:00"/>
    <d v="2018-05-19T00:00:00"/>
    <x v="0"/>
    <x v="2"/>
    <x v="1"/>
    <s v="John Castell"/>
    <s v="Consumer"/>
    <s v="Atlanta"/>
    <x v="19"/>
    <n v="30318"/>
    <s v="South"/>
    <s v="OFF-PA-10003129"/>
    <x v="2"/>
    <s v="Paper"/>
    <n v="195.64"/>
    <n v="195.64"/>
    <n v="0"/>
    <n v="0"/>
  </r>
  <r>
    <x v="3487"/>
    <d v="2017-06-23T00:00:00"/>
    <d v="2017-06-28T00:00:00"/>
    <x v="3"/>
    <x v="4"/>
    <x v="2"/>
    <s v="Irene Maddox"/>
    <s v="Corporate"/>
    <s v="New York City"/>
    <x v="5"/>
    <n v="10009"/>
    <s v="East"/>
    <s v="OFF-PA-10003129"/>
    <x v="2"/>
    <s v="Paper"/>
    <n v="146.72999999999999"/>
    <n v="146.72999999999999"/>
    <n v="0"/>
    <n v="0"/>
  </r>
  <r>
    <x v="3300"/>
    <d v="2016-07-20T00:00:00"/>
    <d v="2016-07-25T00:00:00"/>
    <x v="2"/>
    <x v="10"/>
    <x v="3"/>
    <s v="Ralph Kennedy"/>
    <s v="Home Office"/>
    <s v="South Bend"/>
    <x v="33"/>
    <n v="46614"/>
    <s v="Central"/>
    <s v="OFF-PA-10003129"/>
    <x v="2"/>
    <s v="Paper"/>
    <n v="97.82"/>
    <n v="97.82"/>
    <n v="0"/>
    <n v="0"/>
  </r>
  <r>
    <x v="3199"/>
    <d v="2018-08-12T00:00:00"/>
    <d v="2018-08-19T00:00:00"/>
    <x v="0"/>
    <x v="7"/>
    <x v="2"/>
    <s v="Dana Kaydos"/>
    <s v="Consumer"/>
    <s v="Seattle"/>
    <x v="6"/>
    <n v="98103"/>
    <s v="West"/>
    <s v="OFF-PA-10003134"/>
    <x v="2"/>
    <s v="Paper"/>
    <n v="192.16"/>
    <n v="175.16"/>
    <n v="17"/>
    <n v="2.5499999999999998"/>
  </r>
  <r>
    <x v="3391"/>
    <d v="2016-05-26T00:00:00"/>
    <d v="2016-05-29T00:00:00"/>
    <x v="2"/>
    <x v="2"/>
    <x v="3"/>
    <s v="Ben Ferrer"/>
    <s v="Home Office"/>
    <s v="Jacksonville"/>
    <x v="9"/>
    <n v="28540"/>
    <s v="South"/>
    <s v="OFF-PA-10003134"/>
    <x v="2"/>
    <s v="Paper"/>
    <n v="153.72800000000001"/>
    <n v="153.72800000000001"/>
    <n v="0"/>
    <n v="0"/>
  </r>
  <r>
    <x v="3988"/>
    <d v="2017-06-18T00:00:00"/>
    <d v="2017-06-21T00:00:00"/>
    <x v="3"/>
    <x v="4"/>
    <x v="0"/>
    <s v="Bobby Trafton"/>
    <s v="Corporate"/>
    <s v="Frankfort"/>
    <x v="0"/>
    <n v="60423"/>
    <s v="Central"/>
    <s v="OFF-PA-10003134"/>
    <x v="2"/>
    <s v="Paper"/>
    <n v="76.864000000000004"/>
    <n v="76.864000000000004"/>
    <n v="0"/>
    <n v="0"/>
  </r>
  <r>
    <x v="660"/>
    <d v="2018-05-14T00:00:00"/>
    <d v="2018-05-15T00:00:00"/>
    <x v="0"/>
    <x v="2"/>
    <x v="0"/>
    <s v="Greg Tran"/>
    <s v="Home Office"/>
    <s v="Houston"/>
    <x v="13"/>
    <n v="77041"/>
    <s v="Central"/>
    <s v="OFF-PA-10003134"/>
    <x v="2"/>
    <s v="Paper"/>
    <n v="76.864000000000004"/>
    <n v="76.864000000000004"/>
    <n v="0"/>
    <n v="0"/>
  </r>
  <r>
    <x v="3282"/>
    <d v="2017-11-10T00:00:00"/>
    <d v="2017-11-12T00:00:00"/>
    <x v="3"/>
    <x v="1"/>
    <x v="0"/>
    <s v="Chuck Clark"/>
    <s v="Home Office"/>
    <s v="San Francisco"/>
    <x v="1"/>
    <n v="94122"/>
    <s v="West"/>
    <s v="OFF-PA-10003172"/>
    <x v="2"/>
    <s v="Paper"/>
    <n v="32.4"/>
    <n v="32.4"/>
    <n v="0"/>
    <n v="0"/>
  </r>
  <r>
    <x v="453"/>
    <d v="2018-09-11T00:00:00"/>
    <d v="2018-09-12T00:00:00"/>
    <x v="0"/>
    <x v="0"/>
    <x v="1"/>
    <s v="Karen Ferguson"/>
    <s v="Home Office"/>
    <s v="Long Beach"/>
    <x v="1"/>
    <n v="90805"/>
    <s v="West"/>
    <s v="OFF-PA-10003172"/>
    <x v="2"/>
    <s v="Paper"/>
    <n v="12.96"/>
    <n v="12.96"/>
    <n v="0"/>
    <n v="0"/>
  </r>
  <r>
    <x v="3989"/>
    <d v="2018-11-05T00:00:00"/>
    <d v="2018-11-09T00:00:00"/>
    <x v="0"/>
    <x v="1"/>
    <x v="2"/>
    <s v="Anna Andreadi"/>
    <s v="Home Office"/>
    <s v="San Diego"/>
    <x v="1"/>
    <n v="92105"/>
    <s v="West"/>
    <s v="OFF-PA-10003172"/>
    <x v="2"/>
    <s v="Paper"/>
    <n v="12.96"/>
    <n v="100"/>
    <n v="-87.039999999999992"/>
    <n v="-13.055999999999999"/>
  </r>
  <r>
    <x v="973"/>
    <d v="2018-12-13T00:00:00"/>
    <d v="2018-12-18T00:00:00"/>
    <x v="0"/>
    <x v="3"/>
    <x v="2"/>
    <s v="Emily Phan"/>
    <s v="Home Office"/>
    <s v="San Francisco"/>
    <x v="1"/>
    <n v="94122"/>
    <s v="West"/>
    <s v="OFF-PA-10003172"/>
    <x v="2"/>
    <s v="Paper"/>
    <n v="38.880000000000003"/>
    <n v="38.880000000000003"/>
    <n v="0"/>
    <n v="0"/>
  </r>
  <r>
    <x v="2440"/>
    <d v="2018-12-18T00:00:00"/>
    <d v="2018-12-19T00:00:00"/>
    <x v="0"/>
    <x v="3"/>
    <x v="0"/>
    <s v="Emily Phan"/>
    <s v="Home Office"/>
    <s v="Los Angeles"/>
    <x v="1"/>
    <n v="90008"/>
    <s v="West"/>
    <s v="OFF-PA-10003172"/>
    <x v="2"/>
    <s v="Paper"/>
    <n v="12.96"/>
    <n v="12.96"/>
    <n v="0"/>
    <n v="0"/>
  </r>
  <r>
    <x v="1137"/>
    <d v="2018-10-02T00:00:00"/>
    <d v="2018-10-05T00:00:00"/>
    <x v="0"/>
    <x v="9"/>
    <x v="0"/>
    <s v="Dean percer"/>
    <s v="Home Office"/>
    <s v="Knoxville"/>
    <x v="24"/>
    <n v="37918"/>
    <s v="South"/>
    <s v="OFF-PA-10003172"/>
    <x v="2"/>
    <s v="Paper"/>
    <n v="20.736000000000001"/>
    <n v="18"/>
    <n v="2.7360000000000007"/>
    <n v="0.4104000000000001"/>
  </r>
  <r>
    <x v="1482"/>
    <d v="2018-12-08T00:00:00"/>
    <d v="2018-12-10T00:00:00"/>
    <x v="0"/>
    <x v="3"/>
    <x v="3"/>
    <s v="Delfina Latchford"/>
    <s v="Home Office"/>
    <s v="New York City"/>
    <x v="5"/>
    <n v="10035"/>
    <s v="East"/>
    <s v="OFF-PA-10003172"/>
    <x v="2"/>
    <s v="Paper"/>
    <n v="19.440000000000001"/>
    <n v="18"/>
    <n v="1.4400000000000013"/>
    <n v="0.21600000000000019"/>
  </r>
  <r>
    <x v="2046"/>
    <d v="2016-09-27T00:00:00"/>
    <d v="2016-09-30T00:00:00"/>
    <x v="2"/>
    <x v="0"/>
    <x v="3"/>
    <s v="Helen Wasserman"/>
    <s v="Corporate"/>
    <s v="Detroit"/>
    <x v="10"/>
    <n v="48205"/>
    <s v="Central"/>
    <s v="OFF-PA-10003172"/>
    <x v="2"/>
    <s v="Paper"/>
    <n v="25.92"/>
    <n v="25.92"/>
    <n v="0"/>
    <n v="0"/>
  </r>
  <r>
    <x v="3990"/>
    <d v="2015-05-23T00:00:00"/>
    <d v="2015-05-27T00:00:00"/>
    <x v="1"/>
    <x v="2"/>
    <x v="2"/>
    <s v="Erica Hackney"/>
    <s v="Home Office"/>
    <s v="Bellevue"/>
    <x v="6"/>
    <n v="98006"/>
    <s v="West"/>
    <s v="OFF-PA-10003177"/>
    <x v="2"/>
    <s v="Paper"/>
    <n v="12.96"/>
    <n v="12.96"/>
    <n v="0"/>
    <n v="0"/>
  </r>
  <r>
    <x v="1708"/>
    <d v="2018-07-15T00:00:00"/>
    <d v="2018-07-17T00:00:00"/>
    <x v="0"/>
    <x v="10"/>
    <x v="0"/>
    <s v="Ricardo Sperren"/>
    <s v="Home Office"/>
    <s v="Suffolk"/>
    <x v="17"/>
    <n v="23434"/>
    <s v="South"/>
    <s v="OFF-PA-10003177"/>
    <x v="2"/>
    <s v="Paper"/>
    <n v="12.96"/>
    <n v="12.96"/>
    <n v="0"/>
    <n v="0"/>
  </r>
  <r>
    <x v="3722"/>
    <d v="2016-03-28T00:00:00"/>
    <d v="2016-04-02T00:00:00"/>
    <x v="2"/>
    <x v="5"/>
    <x v="2"/>
    <s v="Chloris Kastensmidt"/>
    <s v="Home Office"/>
    <s v="Philadelphia"/>
    <x v="12"/>
    <n v="19120"/>
    <s v="East"/>
    <s v="OFF-PA-10003177"/>
    <x v="2"/>
    <s v="Paper"/>
    <n v="15.552"/>
    <n v="18"/>
    <n v="-2.4480000000000004"/>
    <n v="-0.36720000000000003"/>
  </r>
  <r>
    <x v="61"/>
    <d v="2016-06-28T00:00:00"/>
    <d v="2016-07-03T00:00:00"/>
    <x v="2"/>
    <x v="4"/>
    <x v="3"/>
    <s v="Dorothy Wardle"/>
    <s v="Home Office"/>
    <s v="Troy"/>
    <x v="22"/>
    <n v="45373"/>
    <s v="East"/>
    <s v="OFF-PA-10003177"/>
    <x v="2"/>
    <s v="Paper"/>
    <n v="15.552"/>
    <n v="18"/>
    <n v="-2.4480000000000004"/>
    <n v="-0.36720000000000003"/>
  </r>
  <r>
    <x v="1325"/>
    <d v="2016-01-31T00:00:00"/>
    <d v="2016-02-05T00:00:00"/>
    <x v="2"/>
    <x v="6"/>
    <x v="3"/>
    <s v="Karl Braun"/>
    <s v="Home Office"/>
    <s v="Minneapolis"/>
    <x v="37"/>
    <n v="55407"/>
    <s v="Central"/>
    <s v="OFF-PA-10003177"/>
    <x v="2"/>
    <s v="Paper"/>
    <n v="12.96"/>
    <n v="12.96"/>
    <n v="0"/>
    <n v="0"/>
  </r>
  <r>
    <x v="1614"/>
    <d v="2016-10-24T00:00:00"/>
    <d v="2016-10-30T00:00:00"/>
    <x v="2"/>
    <x v="9"/>
    <x v="2"/>
    <s v="Andrew Gjertsen"/>
    <s v="Home Office"/>
    <s v="Houston"/>
    <x v="13"/>
    <n v="77041"/>
    <s v="Central"/>
    <s v="OFF-PA-10003177"/>
    <x v="2"/>
    <s v="Paper"/>
    <n v="15.552"/>
    <n v="18"/>
    <n v="-2.4480000000000004"/>
    <n v="-0.36720000000000003"/>
  </r>
  <r>
    <x v="1922"/>
    <d v="2017-10-15T00:00:00"/>
    <d v="2017-10-21T00:00:00"/>
    <x v="3"/>
    <x v="9"/>
    <x v="2"/>
    <s v="Cynthia Delaney"/>
    <s v="Corporate"/>
    <s v="Oklahoma City"/>
    <x v="30"/>
    <n v="73120"/>
    <s v="Central"/>
    <s v="OFF-PA-10003177"/>
    <x v="2"/>
    <s v="Paper"/>
    <n v="12.96"/>
    <n v="12.96"/>
    <n v="0"/>
    <n v="0"/>
  </r>
  <r>
    <x v="325"/>
    <d v="2018-07-21T00:00:00"/>
    <d v="2018-07-25T00:00:00"/>
    <x v="0"/>
    <x v="10"/>
    <x v="2"/>
    <s v="Shaun Weien"/>
    <s v="Home Office"/>
    <s v="San Diego"/>
    <x v="1"/>
    <n v="92024"/>
    <s v="West"/>
    <s v="OFF-PA-10003205"/>
    <x v="2"/>
    <s v="Paper"/>
    <n v="16.34"/>
    <n v="18"/>
    <n v="-1.6600000000000001"/>
    <n v="-0.249"/>
  </r>
  <r>
    <x v="2953"/>
    <d v="2018-11-17T00:00:00"/>
    <d v="2018-11-21T00:00:00"/>
    <x v="0"/>
    <x v="1"/>
    <x v="2"/>
    <s v="Katharine Harms"/>
    <s v="Home Office"/>
    <s v="Hillsboro"/>
    <x v="23"/>
    <n v="97123"/>
    <s v="West"/>
    <s v="OFF-PA-10003205"/>
    <x v="2"/>
    <s v="Paper"/>
    <n v="19.608000000000001"/>
    <n v="18"/>
    <n v="1.6080000000000005"/>
    <n v="0.24120000000000008"/>
  </r>
  <r>
    <x v="3009"/>
    <d v="2015-10-19T00:00:00"/>
    <d v="2015-10-22T00:00:00"/>
    <x v="1"/>
    <x v="9"/>
    <x v="3"/>
    <s v="Rachel Payne"/>
    <s v="Home Office"/>
    <s v="San Francisco"/>
    <x v="1"/>
    <n v="94110"/>
    <s v="West"/>
    <s v="OFF-PA-10003228"/>
    <x v="2"/>
    <s v="Paper"/>
    <n v="146.72999999999999"/>
    <n v="146.72999999999999"/>
    <n v="0"/>
    <n v="0"/>
  </r>
  <r>
    <x v="3991"/>
    <d v="2018-05-14T00:00:00"/>
    <d v="2018-05-19T00:00:00"/>
    <x v="0"/>
    <x v="2"/>
    <x v="2"/>
    <s v="Ken Black"/>
    <s v="Corporate"/>
    <s v="Seattle"/>
    <x v="6"/>
    <n v="98103"/>
    <s v="West"/>
    <s v="OFF-PA-10003228"/>
    <x v="2"/>
    <s v="Paper"/>
    <n v="440.19"/>
    <n v="440.19"/>
    <n v="0"/>
    <n v="0"/>
  </r>
  <r>
    <x v="1219"/>
    <d v="2018-09-18T00:00:00"/>
    <d v="2018-09-22T00:00:00"/>
    <x v="0"/>
    <x v="0"/>
    <x v="2"/>
    <s v="Saphhira Shifley"/>
    <s v="Home Office"/>
    <s v="Columbus"/>
    <x v="19"/>
    <n v="31907"/>
    <s v="South"/>
    <s v="OFF-PA-10003228"/>
    <x v="2"/>
    <s v="Paper"/>
    <n v="244.55"/>
    <n v="244.55"/>
    <n v="0"/>
    <n v="0"/>
  </r>
  <r>
    <x v="6"/>
    <d v="2015-12-31T00:00:00"/>
    <d v="2016-01-07T00:00:00"/>
    <x v="1"/>
    <x v="3"/>
    <x v="2"/>
    <s v="Katherine Murray"/>
    <s v="Home Office"/>
    <s v="Providence"/>
    <x v="4"/>
    <n v="2908"/>
    <s v="East"/>
    <s v="OFF-PA-10003228"/>
    <x v="2"/>
    <s v="Paper"/>
    <n v="195.64"/>
    <n v="195.64"/>
    <n v="0"/>
    <n v="0"/>
  </r>
  <r>
    <x v="3992"/>
    <d v="2016-12-27T00:00:00"/>
    <d v="2016-12-30T00:00:00"/>
    <x v="2"/>
    <x v="3"/>
    <x v="0"/>
    <s v="Richard Eichhorn"/>
    <s v="Home Office"/>
    <s v="Eau Claire"/>
    <x v="16"/>
    <n v="54703"/>
    <s v="Central"/>
    <s v="OFF-PA-10003228"/>
    <x v="2"/>
    <s v="Paper"/>
    <n v="195.64"/>
    <n v="195.64"/>
    <n v="0"/>
    <n v="0"/>
  </r>
  <r>
    <x v="143"/>
    <d v="2016-12-11T00:00:00"/>
    <d v="2016-12-16T00:00:00"/>
    <x v="2"/>
    <x v="3"/>
    <x v="2"/>
    <s v="Irene Maddox"/>
    <s v="Home Office"/>
    <s v="Colorado Springs"/>
    <x v="7"/>
    <n v="80906"/>
    <s v="West"/>
    <s v="OFF-PA-10003256"/>
    <x v="2"/>
    <s v="Paper"/>
    <n v="27.696000000000002"/>
    <n v="27.696000000000002"/>
    <n v="0"/>
    <n v="0"/>
  </r>
  <r>
    <x v="2977"/>
    <d v="2018-07-31T00:00:00"/>
    <d v="2018-08-04T00:00:00"/>
    <x v="0"/>
    <x v="10"/>
    <x v="2"/>
    <s v="Laurel Beltran"/>
    <s v="Home Office"/>
    <s v="Wilmington"/>
    <x v="3"/>
    <n v="19805"/>
    <s v="East"/>
    <s v="OFF-PA-10003256"/>
    <x v="2"/>
    <s v="Paper"/>
    <n v="11.54"/>
    <n v="11.54"/>
    <n v="0"/>
    <n v="0"/>
  </r>
  <r>
    <x v="2931"/>
    <d v="2017-08-29T00:00:00"/>
    <d v="2017-09-02T00:00:00"/>
    <x v="3"/>
    <x v="7"/>
    <x v="2"/>
    <s v="Rick Bensley"/>
    <s v="Corporate"/>
    <s v="Chicago"/>
    <x v="0"/>
    <n v="60610"/>
    <s v="Central"/>
    <s v="OFF-PA-10003256"/>
    <x v="2"/>
    <s v="Paper"/>
    <n v="64.623999999999995"/>
    <n v="64.623999999999995"/>
    <n v="0"/>
    <n v="0"/>
  </r>
  <r>
    <x v="734"/>
    <d v="2015-12-20T00:00:00"/>
    <d v="2015-12-22T00:00:00"/>
    <x v="1"/>
    <x v="3"/>
    <x v="0"/>
    <s v="Carol Triggs"/>
    <s v="Home Office"/>
    <s v="Tucson"/>
    <x v="18"/>
    <n v="85705"/>
    <s v="West"/>
    <s v="OFF-PA-10003270"/>
    <x v="2"/>
    <s v="Paper"/>
    <n v="8.4480000000000004"/>
    <n v="100"/>
    <n v="-91.551999999999992"/>
    <n v="-13.732799999999999"/>
  </r>
  <r>
    <x v="130"/>
    <d v="2015-09-25T00:00:00"/>
    <d v="2015-09-30T00:00:00"/>
    <x v="1"/>
    <x v="0"/>
    <x v="2"/>
    <s v="Michelle Tran"/>
    <s v="Home Office"/>
    <s v="Houston"/>
    <x v="13"/>
    <n v="77041"/>
    <s v="Central"/>
    <s v="OFF-PA-10003270"/>
    <x v="2"/>
    <s v="Paper"/>
    <n v="33.792000000000002"/>
    <n v="33.792000000000002"/>
    <n v="0"/>
    <n v="0"/>
  </r>
  <r>
    <x v="2778"/>
    <d v="2015-11-16T00:00:00"/>
    <d v="2015-11-21T00:00:00"/>
    <x v="1"/>
    <x v="1"/>
    <x v="2"/>
    <s v="Steven Roelle"/>
    <s v="Home Office"/>
    <s v="Bloomington"/>
    <x v="33"/>
    <n v="47401"/>
    <s v="Central"/>
    <s v="OFF-PA-10003270"/>
    <x v="2"/>
    <s v="Paper"/>
    <n v="31.68"/>
    <n v="31.68"/>
    <n v="0"/>
    <n v="0"/>
  </r>
  <r>
    <x v="3993"/>
    <d v="2017-08-08T00:00:00"/>
    <d v="2017-08-14T00:00:00"/>
    <x v="3"/>
    <x v="7"/>
    <x v="2"/>
    <s v="Charles Crestani"/>
    <s v="Home Office"/>
    <s v="Oklahoma City"/>
    <x v="30"/>
    <n v="73120"/>
    <s v="Central"/>
    <s v="OFF-PA-10003270"/>
    <x v="2"/>
    <s v="Paper"/>
    <n v="10.56"/>
    <n v="18"/>
    <n v="-7.4399999999999995"/>
    <n v="-1.1159999999999999"/>
  </r>
  <r>
    <x v="1281"/>
    <d v="2017-12-25T00:00:00"/>
    <d v="2017-12-29T00:00:00"/>
    <x v="3"/>
    <x v="3"/>
    <x v="2"/>
    <s v="Trudy Schmidt"/>
    <s v="Corporate"/>
    <s v="Fayetteville"/>
    <x v="11"/>
    <n v="72701"/>
    <s v="South"/>
    <s v="OFF-PA-10003302"/>
    <x v="2"/>
    <s v="Paper"/>
    <n v="106.32"/>
    <n v="106.32"/>
    <n v="0"/>
    <n v="0"/>
  </r>
  <r>
    <x v="1920"/>
    <d v="2015-12-28T00:00:00"/>
    <d v="2016-01-01T00:00:00"/>
    <x v="1"/>
    <x v="3"/>
    <x v="2"/>
    <s v="Anthony Jacobs"/>
    <s v="Home Office"/>
    <s v="Beverly"/>
    <x v="26"/>
    <n v="1915"/>
    <s v="East"/>
    <s v="OFF-PA-10003302"/>
    <x v="2"/>
    <s v="Paper"/>
    <n v="141.76"/>
    <n v="141.76"/>
    <n v="0"/>
    <n v="0"/>
  </r>
  <r>
    <x v="3994"/>
    <d v="2016-12-26T00:00:00"/>
    <d v="2016-12-30T00:00:00"/>
    <x v="2"/>
    <x v="3"/>
    <x v="3"/>
    <s v="David Flashing"/>
    <s v="Home Office"/>
    <s v="New York City"/>
    <x v="5"/>
    <n v="10009"/>
    <s v="East"/>
    <s v="OFF-PA-10003302"/>
    <x v="2"/>
    <s v="Paper"/>
    <n v="212.64"/>
    <n v="212.64"/>
    <n v="0"/>
    <n v="0"/>
  </r>
  <r>
    <x v="3995"/>
    <d v="2018-09-10T00:00:00"/>
    <d v="2018-09-13T00:00:00"/>
    <x v="0"/>
    <x v="0"/>
    <x v="0"/>
    <s v="Ken Heidel"/>
    <s v="Home Office"/>
    <s v="Akron"/>
    <x v="22"/>
    <n v="44312"/>
    <s v="East"/>
    <s v="OFF-PA-10003302"/>
    <x v="2"/>
    <s v="Paper"/>
    <n v="85.055999999999997"/>
    <n v="85.055999999999997"/>
    <n v="0"/>
    <n v="0"/>
  </r>
  <r>
    <x v="3996"/>
    <d v="2018-11-06T00:00:00"/>
    <d v="2018-11-10T00:00:00"/>
    <x v="0"/>
    <x v="1"/>
    <x v="2"/>
    <s v="Carol Darley"/>
    <s v="Consumer"/>
    <s v="New York City"/>
    <x v="5"/>
    <n v="10011"/>
    <s v="East"/>
    <s v="OFF-PA-10003302"/>
    <x v="2"/>
    <s v="Paper"/>
    <n v="318.95999999999998"/>
    <n v="318.95999999999998"/>
    <n v="0"/>
    <n v="0"/>
  </r>
  <r>
    <x v="160"/>
    <d v="2016-08-06T00:00:00"/>
    <d v="2016-08-10T00:00:00"/>
    <x v="2"/>
    <x v="7"/>
    <x v="2"/>
    <s v="Rachel Payne"/>
    <s v="Home Office"/>
    <s v="Houston"/>
    <x v="13"/>
    <n v="77095"/>
    <s v="Central"/>
    <s v="OFF-PA-10003302"/>
    <x v="2"/>
    <s v="Paper"/>
    <n v="56.704000000000001"/>
    <n v="56.704000000000001"/>
    <n v="0"/>
    <n v="0"/>
  </r>
  <r>
    <x v="3997"/>
    <d v="2018-08-10T00:00:00"/>
    <d v="2018-08-15T00:00:00"/>
    <x v="0"/>
    <x v="7"/>
    <x v="3"/>
    <s v="Steve Chapman"/>
    <s v="Home Office"/>
    <s v="Richmond"/>
    <x v="33"/>
    <n v="47374"/>
    <s v="Central"/>
    <s v="OFF-PA-10003302"/>
    <x v="2"/>
    <s v="Paper"/>
    <n v="177.2"/>
    <n v="177.2"/>
    <n v="0"/>
    <n v="0"/>
  </r>
  <r>
    <x v="900"/>
    <d v="2015-04-06T00:00:00"/>
    <d v="2015-04-12T00:00:00"/>
    <x v="1"/>
    <x v="8"/>
    <x v="2"/>
    <s v="Andy Yotov"/>
    <s v="Corporate"/>
    <s v="Los Angeles"/>
    <x v="1"/>
    <n v="90049"/>
    <s v="West"/>
    <s v="OFF-PA-10003309"/>
    <x v="2"/>
    <s v="Paper"/>
    <n v="19.440000000000001"/>
    <n v="18"/>
    <n v="1.4400000000000013"/>
    <n v="0.21600000000000019"/>
  </r>
  <r>
    <x v="3998"/>
    <d v="2015-11-21T00:00:00"/>
    <d v="2015-11-26T00:00:00"/>
    <x v="1"/>
    <x v="1"/>
    <x v="2"/>
    <s v="Georgia Rosenberg"/>
    <s v="Home Office"/>
    <s v="San Francisco"/>
    <x v="1"/>
    <n v="94110"/>
    <s v="West"/>
    <s v="OFF-PA-10003309"/>
    <x v="2"/>
    <s v="Paper"/>
    <n v="12.96"/>
    <n v="12.96"/>
    <n v="0"/>
    <n v="0"/>
  </r>
  <r>
    <x v="1926"/>
    <d v="2018-11-18T00:00:00"/>
    <d v="2018-11-23T00:00:00"/>
    <x v="0"/>
    <x v="1"/>
    <x v="3"/>
    <s v="Jim Sink"/>
    <s v="Corporate"/>
    <s v="Miramar"/>
    <x v="8"/>
    <n v="33023"/>
    <s v="South"/>
    <s v="OFF-PA-10003309"/>
    <x v="2"/>
    <s v="Paper"/>
    <n v="41.472000000000001"/>
    <n v="41.472000000000001"/>
    <n v="0"/>
    <n v="0"/>
  </r>
  <r>
    <x v="3999"/>
    <d v="2016-06-25T00:00:00"/>
    <d v="2016-07-01T00:00:00"/>
    <x v="2"/>
    <x v="4"/>
    <x v="2"/>
    <s v="Cathy Hwang"/>
    <s v="Home Office"/>
    <s v="Philadelphia"/>
    <x v="12"/>
    <n v="19143"/>
    <s v="East"/>
    <s v="OFF-PA-10003309"/>
    <x v="2"/>
    <s v="Paper"/>
    <n v="31.103999999999999"/>
    <n v="31.103999999999999"/>
    <n v="0"/>
    <n v="0"/>
  </r>
  <r>
    <x v="1984"/>
    <d v="2015-03-17T00:00:00"/>
    <d v="2015-03-21T00:00:00"/>
    <x v="1"/>
    <x v="5"/>
    <x v="2"/>
    <s v="Mark Haberlin"/>
    <s v="Home Office"/>
    <s v="Jackson"/>
    <x v="29"/>
    <n v="39212"/>
    <s v="South"/>
    <s v="OFF-PA-10003349"/>
    <x v="2"/>
    <s v="Paper"/>
    <n v="12.96"/>
    <n v="12.96"/>
    <n v="0"/>
    <n v="0"/>
  </r>
  <r>
    <x v="2044"/>
    <d v="2015-04-05T00:00:00"/>
    <d v="2015-04-09T00:00:00"/>
    <x v="1"/>
    <x v="8"/>
    <x v="3"/>
    <s v="Greg Maxwell"/>
    <s v="Home Office"/>
    <s v="Alexandria"/>
    <x v="17"/>
    <n v="22304"/>
    <s v="South"/>
    <s v="OFF-PA-10003349"/>
    <x v="2"/>
    <s v="Paper"/>
    <n v="12.96"/>
    <n v="12.96"/>
    <n v="0"/>
    <n v="0"/>
  </r>
  <r>
    <x v="3291"/>
    <d v="2016-02-07T00:00:00"/>
    <d v="2016-02-11T00:00:00"/>
    <x v="2"/>
    <x v="11"/>
    <x v="2"/>
    <s v="Damala Kotsonis"/>
    <s v="Home Office"/>
    <s v="Springfield"/>
    <x v="17"/>
    <n v="22153"/>
    <s v="South"/>
    <s v="OFF-PA-10003349"/>
    <x v="2"/>
    <s v="Paper"/>
    <n v="12.96"/>
    <n v="12.96"/>
    <n v="0"/>
    <n v="0"/>
  </r>
  <r>
    <x v="3689"/>
    <d v="2016-07-02T00:00:00"/>
    <d v="2016-07-09T00:00:00"/>
    <x v="2"/>
    <x v="10"/>
    <x v="2"/>
    <s v="Karl Braun"/>
    <s v="Home Office"/>
    <s v="Hollywood"/>
    <x v="8"/>
    <n v="33021"/>
    <s v="South"/>
    <s v="OFF-PA-10003349"/>
    <x v="2"/>
    <s v="Paper"/>
    <n v="15.552"/>
    <n v="18"/>
    <n v="-2.4480000000000004"/>
    <n v="-0.36720000000000003"/>
  </r>
  <r>
    <x v="3363"/>
    <d v="2016-11-12T00:00:00"/>
    <d v="2016-11-18T00:00:00"/>
    <x v="2"/>
    <x v="1"/>
    <x v="2"/>
    <s v="Monica Federle"/>
    <s v="Home Office"/>
    <s v="Houston"/>
    <x v="13"/>
    <n v="77095"/>
    <s v="Central"/>
    <s v="OFF-PA-10003349"/>
    <x v="2"/>
    <s v="Paper"/>
    <n v="15.552"/>
    <n v="18"/>
    <n v="-2.4480000000000004"/>
    <n v="-0.36720000000000003"/>
  </r>
  <r>
    <x v="871"/>
    <d v="2017-06-04T00:00:00"/>
    <d v="2017-06-09T00:00:00"/>
    <x v="3"/>
    <x v="4"/>
    <x v="3"/>
    <s v="Ken Lonsdale"/>
    <s v="Corporate"/>
    <s v="Chicago"/>
    <x v="0"/>
    <n v="60610"/>
    <s v="Central"/>
    <s v="OFF-PA-10003349"/>
    <x v="2"/>
    <s v="Paper"/>
    <n v="25.92"/>
    <n v="25.92"/>
    <n v="0"/>
    <n v="0"/>
  </r>
  <r>
    <x v="4000"/>
    <d v="2015-02-20T00:00:00"/>
    <d v="2015-02-24T00:00:00"/>
    <x v="1"/>
    <x v="11"/>
    <x v="2"/>
    <s v="Steven Roelle"/>
    <s v="Home Office"/>
    <s v="Los Angeles"/>
    <x v="1"/>
    <n v="90049"/>
    <s v="West"/>
    <s v="OFF-PA-10003363"/>
    <x v="2"/>
    <s v="Paper"/>
    <n v="12.96"/>
    <n v="50"/>
    <n v="-37.04"/>
    <n v="-5.556"/>
  </r>
  <r>
    <x v="1677"/>
    <d v="2017-12-08T00:00:00"/>
    <d v="2017-12-14T00:00:00"/>
    <x v="3"/>
    <x v="3"/>
    <x v="2"/>
    <s v="Stefania Perrino"/>
    <s v="Corporate"/>
    <s v="San Francisco"/>
    <x v="1"/>
    <n v="94110"/>
    <s v="West"/>
    <s v="OFF-PA-10003363"/>
    <x v="2"/>
    <s v="Paper"/>
    <n v="45.36"/>
    <n v="45.36"/>
    <n v="0"/>
    <n v="0"/>
  </r>
  <r>
    <x v="2471"/>
    <d v="2016-06-13T00:00:00"/>
    <d v="2016-06-19T00:00:00"/>
    <x v="2"/>
    <x v="4"/>
    <x v="2"/>
    <s v="Dave Hallsten"/>
    <s v="Corporate"/>
    <s v="Decatur"/>
    <x v="36"/>
    <n v="35601"/>
    <s v="South"/>
    <s v="OFF-PA-10003363"/>
    <x v="2"/>
    <s v="Paper"/>
    <n v="32.4"/>
    <n v="32.4"/>
    <n v="0"/>
    <n v="0"/>
  </r>
  <r>
    <x v="498"/>
    <d v="2016-05-08T00:00:00"/>
    <d v="2016-05-15T00:00:00"/>
    <x v="2"/>
    <x v="2"/>
    <x v="2"/>
    <s v="Natalie Webber"/>
    <s v="Home Office"/>
    <s v="New York City"/>
    <x v="5"/>
    <n v="10024"/>
    <s v="East"/>
    <s v="OFF-PA-10003363"/>
    <x v="2"/>
    <s v="Paper"/>
    <n v="19.440000000000001"/>
    <n v="18"/>
    <n v="1.4400000000000013"/>
    <n v="0.21600000000000019"/>
  </r>
  <r>
    <x v="1811"/>
    <d v="2015-11-17T00:00:00"/>
    <d v="2015-11-19T00:00:00"/>
    <x v="1"/>
    <x v="1"/>
    <x v="0"/>
    <s v="Thomas Seio"/>
    <s v="Home Office"/>
    <s v="San Francisco"/>
    <x v="1"/>
    <n v="94109"/>
    <s v="West"/>
    <s v="OFF-PA-10003395"/>
    <x v="2"/>
    <s v="Paper"/>
    <n v="733.95"/>
    <n v="733.95"/>
    <n v="0"/>
    <n v="0"/>
  </r>
  <r>
    <x v="4001"/>
    <d v="2018-08-21T00:00:00"/>
    <d v="2018-08-21T00:00:00"/>
    <x v="0"/>
    <x v="7"/>
    <x v="1"/>
    <s v="Dionis Lloyd"/>
    <s v="Home Office"/>
    <s v="Chandler"/>
    <x v="18"/>
    <n v="85224"/>
    <s v="West"/>
    <s v="OFF-PA-10003395"/>
    <x v="2"/>
    <s v="Paper"/>
    <n v="83.88"/>
    <n v="100"/>
    <n v="-16.120000000000005"/>
    <n v="-2.4180000000000006"/>
  </r>
  <r>
    <x v="4002"/>
    <d v="2018-09-23T00:00:00"/>
    <d v="2018-09-26T00:00:00"/>
    <x v="0"/>
    <x v="0"/>
    <x v="0"/>
    <s v="Bobby Elias"/>
    <s v="Home Office"/>
    <s v="Miami"/>
    <x v="8"/>
    <n v="33178"/>
    <s v="South"/>
    <s v="OFF-PA-10003395"/>
    <x v="2"/>
    <s v="Paper"/>
    <n v="251.64"/>
    <n v="251.64"/>
    <n v="0"/>
    <n v="0"/>
  </r>
  <r>
    <x v="368"/>
    <d v="2015-06-28T00:00:00"/>
    <d v="2015-07-02T00:00:00"/>
    <x v="1"/>
    <x v="4"/>
    <x v="2"/>
    <s v="Cynthia Arntzen"/>
    <s v="Consumer"/>
    <s v="Philadelphia"/>
    <x v="12"/>
    <n v="19140"/>
    <s v="East"/>
    <s v="OFF-PA-10003395"/>
    <x v="2"/>
    <s v="Paper"/>
    <n v="335.52"/>
    <n v="335.52"/>
    <n v="0"/>
    <n v="0"/>
  </r>
  <r>
    <x v="4003"/>
    <d v="2016-11-28T00:00:00"/>
    <d v="2016-12-02T00:00:00"/>
    <x v="2"/>
    <x v="1"/>
    <x v="2"/>
    <s v="Evan Bailliet"/>
    <s v="Home Office"/>
    <s v="Austin"/>
    <x v="13"/>
    <n v="78745"/>
    <s v="Central"/>
    <s v="OFF-PA-10003395"/>
    <x v="2"/>
    <s v="Paper"/>
    <n v="335.52"/>
    <n v="335.52"/>
    <n v="0"/>
    <n v="0"/>
  </r>
  <r>
    <x v="545"/>
    <d v="2018-10-30T00:00:00"/>
    <d v="2018-11-05T00:00:00"/>
    <x v="0"/>
    <x v="9"/>
    <x v="2"/>
    <s v="Jamie Kunitz"/>
    <s v="Home Office"/>
    <s v="San Francisco"/>
    <x v="1"/>
    <n v="94122"/>
    <s v="West"/>
    <s v="OFF-PA-10003424"/>
    <x v="2"/>
    <s v="Paper"/>
    <n v="7.42"/>
    <n v="5"/>
    <n v="2.42"/>
    <n v="0.36299999999999999"/>
  </r>
  <r>
    <x v="4004"/>
    <d v="2018-11-13T00:00:00"/>
    <d v="2018-11-16T00:00:00"/>
    <x v="0"/>
    <x v="1"/>
    <x v="3"/>
    <s v="Michael Nguyen"/>
    <s v="Home Office"/>
    <s v="Memphis"/>
    <x v="24"/>
    <n v="38109"/>
    <s v="South"/>
    <s v="OFF-PA-10003424"/>
    <x v="2"/>
    <s v="Paper"/>
    <n v="8.9039999999999999"/>
    <n v="18"/>
    <n v="-9.0960000000000001"/>
    <n v="-1.3644000000000001"/>
  </r>
  <r>
    <x v="4005"/>
    <d v="2018-09-03T00:00:00"/>
    <d v="2018-09-07T00:00:00"/>
    <x v="0"/>
    <x v="0"/>
    <x v="2"/>
    <s v="Muhammed Yedwab"/>
    <s v="Home Office"/>
    <s v="Chicago"/>
    <x v="0"/>
    <n v="60623"/>
    <s v="Central"/>
    <s v="OFF-PA-10003424"/>
    <x v="2"/>
    <s v="Paper"/>
    <n v="8.9039999999999999"/>
    <n v="18"/>
    <n v="-9.0960000000000001"/>
    <n v="-1.3644000000000001"/>
  </r>
  <r>
    <x v="4006"/>
    <d v="2016-08-31T00:00:00"/>
    <d v="2016-09-05T00:00:00"/>
    <x v="2"/>
    <x v="7"/>
    <x v="2"/>
    <s v="Andrew Roberts"/>
    <s v="Home Office"/>
    <s v="Los Angeles"/>
    <x v="1"/>
    <n v="90004"/>
    <s v="West"/>
    <s v="OFF-PA-10003441"/>
    <x v="2"/>
    <s v="Paper"/>
    <n v="58.32"/>
    <n v="100"/>
    <n v="-41.68"/>
    <n v="-6.2519999999999998"/>
  </r>
  <r>
    <x v="3930"/>
    <d v="2016-09-27T00:00:00"/>
    <d v="2016-09-29T00:00:00"/>
    <x v="2"/>
    <x v="0"/>
    <x v="3"/>
    <s v="Rick Huthwaite"/>
    <s v="Home Office"/>
    <s v="San Francisco"/>
    <x v="1"/>
    <n v="94110"/>
    <s v="West"/>
    <s v="OFF-PA-10003441"/>
    <x v="2"/>
    <s v="Paper"/>
    <n v="12.96"/>
    <n v="12.96"/>
    <n v="0"/>
    <n v="0"/>
  </r>
  <r>
    <x v="677"/>
    <d v="2017-04-24T00:00:00"/>
    <d v="2017-04-28T00:00:00"/>
    <x v="3"/>
    <x v="8"/>
    <x v="2"/>
    <s v="Craig Leslie"/>
    <s v="Home Office"/>
    <s v="Colorado Springs"/>
    <x v="7"/>
    <n v="80906"/>
    <s v="West"/>
    <s v="OFF-PA-10003441"/>
    <x v="2"/>
    <s v="Paper"/>
    <n v="15.552"/>
    <n v="18"/>
    <n v="-2.4480000000000004"/>
    <n v="-0.36720000000000003"/>
  </r>
  <r>
    <x v="1696"/>
    <d v="2017-06-10T00:00:00"/>
    <d v="2017-06-15T00:00:00"/>
    <x v="3"/>
    <x v="4"/>
    <x v="2"/>
    <s v="Olvera Toch"/>
    <s v="Home Office"/>
    <s v="Los Angeles"/>
    <x v="1"/>
    <n v="90045"/>
    <s v="West"/>
    <s v="OFF-PA-10003441"/>
    <x v="2"/>
    <s v="Paper"/>
    <n v="32.4"/>
    <n v="32.4"/>
    <n v="0"/>
    <n v="0"/>
  </r>
  <r>
    <x v="2490"/>
    <d v="2017-07-07T00:00:00"/>
    <d v="2017-07-13T00:00:00"/>
    <x v="3"/>
    <x v="10"/>
    <x v="2"/>
    <s v="Max Jones"/>
    <s v="Corporate"/>
    <s v="Orem"/>
    <x v="28"/>
    <n v="84057"/>
    <s v="West"/>
    <s v="OFF-PA-10003441"/>
    <x v="2"/>
    <s v="Paper"/>
    <n v="12.96"/>
    <n v="12.96"/>
    <n v="0"/>
    <n v="0"/>
  </r>
  <r>
    <x v="4007"/>
    <d v="2015-04-07T00:00:00"/>
    <d v="2015-04-07T00:00:00"/>
    <x v="1"/>
    <x v="8"/>
    <x v="1"/>
    <s v="Valerie Mitchum"/>
    <s v="Home Office"/>
    <s v="Marietta"/>
    <x v="19"/>
    <n v="30062"/>
    <s v="South"/>
    <s v="OFF-PA-10003441"/>
    <x v="2"/>
    <s v="Paper"/>
    <n v="58.32"/>
    <n v="58.32"/>
    <n v="0"/>
    <n v="0"/>
  </r>
  <r>
    <x v="2234"/>
    <d v="2016-11-23T00:00:00"/>
    <d v="2016-11-25T00:00:00"/>
    <x v="2"/>
    <x v="1"/>
    <x v="3"/>
    <s v="Pierre Wener"/>
    <s v="Home Office"/>
    <s v="Wilmington"/>
    <x v="3"/>
    <n v="19805"/>
    <s v="East"/>
    <s v="OFF-PA-10003441"/>
    <x v="2"/>
    <s v="Paper"/>
    <n v="38.880000000000003"/>
    <n v="38.880000000000003"/>
    <n v="0"/>
    <n v="0"/>
  </r>
  <r>
    <x v="4008"/>
    <d v="2016-12-18T00:00:00"/>
    <d v="2016-12-18T00:00:00"/>
    <x v="2"/>
    <x v="3"/>
    <x v="1"/>
    <s v="Jim Kriz"/>
    <s v="Home Office"/>
    <s v="Cleveland"/>
    <x v="22"/>
    <n v="44105"/>
    <s v="East"/>
    <s v="OFF-PA-10003441"/>
    <x v="2"/>
    <s v="Paper"/>
    <n v="20.736000000000001"/>
    <n v="18"/>
    <n v="2.7360000000000007"/>
    <n v="0.4104000000000001"/>
  </r>
  <r>
    <x v="4009"/>
    <d v="2017-06-07T00:00:00"/>
    <d v="2017-06-10T00:00:00"/>
    <x v="3"/>
    <x v="4"/>
    <x v="0"/>
    <s v="Ross DeVincentis"/>
    <s v="Home Office"/>
    <s v="New York City"/>
    <x v="5"/>
    <n v="10035"/>
    <s v="East"/>
    <s v="OFF-PA-10003441"/>
    <x v="2"/>
    <s v="Paper"/>
    <n v="32.4"/>
    <n v="32.4"/>
    <n v="0"/>
    <n v="0"/>
  </r>
  <r>
    <x v="4010"/>
    <d v="2018-08-11T00:00:00"/>
    <d v="2018-08-16T00:00:00"/>
    <x v="0"/>
    <x v="7"/>
    <x v="2"/>
    <s v="Sanjit Jacobs"/>
    <s v="Home Office"/>
    <s v="New York City"/>
    <x v="5"/>
    <n v="10009"/>
    <s v="East"/>
    <s v="OFF-PA-10003441"/>
    <x v="2"/>
    <s v="Paper"/>
    <n v="25.92"/>
    <n v="25.92"/>
    <n v="0"/>
    <n v="0"/>
  </r>
  <r>
    <x v="3079"/>
    <d v="2018-07-01T00:00:00"/>
    <d v="2018-07-08T00:00:00"/>
    <x v="0"/>
    <x v="10"/>
    <x v="2"/>
    <s v="Karen Ferguson"/>
    <s v="Home Office"/>
    <s v="Indianapolis"/>
    <x v="33"/>
    <n v="46203"/>
    <s v="Central"/>
    <s v="OFF-PA-10003441"/>
    <x v="2"/>
    <s v="Paper"/>
    <n v="25.92"/>
    <n v="25.92"/>
    <n v="0"/>
    <n v="0"/>
  </r>
  <r>
    <x v="38"/>
    <d v="2015-11-09T00:00:00"/>
    <d v="2015-11-11T00:00:00"/>
    <x v="1"/>
    <x v="1"/>
    <x v="3"/>
    <s v="Jeremy Pistek"/>
    <s v="Home Office"/>
    <s v="San Francisco"/>
    <x v="1"/>
    <n v="94110"/>
    <s v="West"/>
    <s v="OFF-PA-10003465"/>
    <x v="2"/>
    <s v="Paper"/>
    <n v="94.85"/>
    <n v="94.85"/>
    <n v="0"/>
    <n v="0"/>
  </r>
  <r>
    <x v="4011"/>
    <d v="2016-05-08T00:00:00"/>
    <d v="2016-05-10T00:00:00"/>
    <x v="2"/>
    <x v="2"/>
    <x v="0"/>
    <s v="Alejandro Ballentine"/>
    <s v="Home Office"/>
    <s v="New York City"/>
    <x v="5"/>
    <n v="10009"/>
    <s v="East"/>
    <s v="OFF-PA-10003465"/>
    <x v="2"/>
    <s v="Paper"/>
    <n v="37.94"/>
    <n v="37.94"/>
    <n v="0"/>
    <n v="0"/>
  </r>
  <r>
    <x v="4012"/>
    <d v="2017-02-07T00:00:00"/>
    <d v="2017-02-09T00:00:00"/>
    <x v="3"/>
    <x v="11"/>
    <x v="0"/>
    <s v="Bobby Elias"/>
    <s v="Corporate"/>
    <s v="Lancaster"/>
    <x v="22"/>
    <n v="43130"/>
    <s v="East"/>
    <s v="OFF-PA-10003465"/>
    <x v="2"/>
    <s v="Paper"/>
    <n v="30.352"/>
    <n v="30.352"/>
    <n v="0"/>
    <n v="0"/>
  </r>
  <r>
    <x v="4013"/>
    <d v="2018-02-16T00:00:00"/>
    <d v="2018-02-20T00:00:00"/>
    <x v="0"/>
    <x v="11"/>
    <x v="2"/>
    <s v="Luke Foster"/>
    <s v="Home Office"/>
    <s v="New York City"/>
    <x v="5"/>
    <n v="10035"/>
    <s v="East"/>
    <s v="OFF-PA-10003465"/>
    <x v="2"/>
    <s v="Paper"/>
    <n v="37.94"/>
    <n v="37.94"/>
    <n v="0"/>
    <n v="0"/>
  </r>
  <r>
    <x v="4014"/>
    <d v="2015-09-13T00:00:00"/>
    <d v="2015-09-16T00:00:00"/>
    <x v="1"/>
    <x v="0"/>
    <x v="0"/>
    <s v="Jessica Myrick"/>
    <s v="Home Office"/>
    <s v="Philadelphia"/>
    <x v="12"/>
    <n v="19143"/>
    <s v="East"/>
    <s v="OFF-PA-10003543"/>
    <x v="2"/>
    <s v="Paper"/>
    <n v="15.552"/>
    <n v="18"/>
    <n v="-2.4480000000000004"/>
    <n v="-0.36720000000000003"/>
  </r>
  <r>
    <x v="2272"/>
    <d v="2015-04-25T00:00:00"/>
    <d v="2015-04-29T00:00:00"/>
    <x v="1"/>
    <x v="8"/>
    <x v="2"/>
    <s v="Dianna Arnett"/>
    <s v="Home Office"/>
    <s v="Houston"/>
    <x v="13"/>
    <n v="77095"/>
    <s v="Central"/>
    <s v="OFF-PA-10003543"/>
    <x v="2"/>
    <s v="Paper"/>
    <n v="10.368"/>
    <n v="10.368"/>
    <n v="0"/>
    <n v="0"/>
  </r>
  <r>
    <x v="4015"/>
    <d v="2015-11-17T00:00:00"/>
    <d v="2015-11-22T00:00:00"/>
    <x v="1"/>
    <x v="1"/>
    <x v="3"/>
    <s v="Frank Gastineau"/>
    <s v="Home Office"/>
    <s v="New York City"/>
    <x v="5"/>
    <n v="10024"/>
    <s v="East"/>
    <s v="OFF-PA-10003591"/>
    <x v="2"/>
    <s v="Paper"/>
    <n v="34.44"/>
    <n v="34.44"/>
    <n v="0"/>
    <n v="0"/>
  </r>
  <r>
    <x v="4016"/>
    <d v="2016-10-19T00:00:00"/>
    <d v="2016-10-20T00:00:00"/>
    <x v="2"/>
    <x v="9"/>
    <x v="0"/>
    <s v="Tracy Blumstein"/>
    <s v="Home Office"/>
    <s v="Concord"/>
    <x v="43"/>
    <n v="3301"/>
    <s v="East"/>
    <s v="OFF-PA-10003591"/>
    <x v="2"/>
    <s v="Paper"/>
    <n v="34.44"/>
    <n v="34.44"/>
    <n v="0"/>
    <n v="0"/>
  </r>
  <r>
    <x v="2592"/>
    <d v="2017-05-21T00:00:00"/>
    <d v="2017-05-26T00:00:00"/>
    <x v="3"/>
    <x v="2"/>
    <x v="2"/>
    <s v="Alejandro Savely"/>
    <s v="Corporate"/>
    <s v="Dallas"/>
    <x v="13"/>
    <n v="75081"/>
    <s v="Central"/>
    <s v="OFF-PA-10003591"/>
    <x v="2"/>
    <s v="Paper"/>
    <n v="82.656000000000006"/>
    <n v="82.656000000000006"/>
    <n v="0"/>
    <n v="0"/>
  </r>
  <r>
    <x v="1845"/>
    <d v="2015-11-11T00:00:00"/>
    <d v="2015-11-13T00:00:00"/>
    <x v="1"/>
    <x v="1"/>
    <x v="3"/>
    <s v="Matt Abelman"/>
    <s v="Home Office"/>
    <s v="Los Angeles"/>
    <x v="1"/>
    <n v="90004"/>
    <s v="West"/>
    <s v="OFF-PA-10003625"/>
    <x v="2"/>
    <s v="Paper"/>
    <n v="123.92"/>
    <n v="123.92"/>
    <n v="0"/>
    <n v="0"/>
  </r>
  <r>
    <x v="3466"/>
    <d v="2017-08-26T00:00:00"/>
    <d v="2017-08-27T00:00:00"/>
    <x v="3"/>
    <x v="7"/>
    <x v="0"/>
    <s v="Roland Fjeld"/>
    <s v="Corporate"/>
    <s v="San Jose"/>
    <x v="1"/>
    <n v="95123"/>
    <s v="West"/>
    <s v="OFF-PA-10003625"/>
    <x v="2"/>
    <s v="Paper"/>
    <n v="154.9"/>
    <n v="154.9"/>
    <n v="0"/>
    <n v="0"/>
  </r>
  <r>
    <x v="3223"/>
    <d v="2016-08-21T00:00:00"/>
    <d v="2016-08-25T00:00:00"/>
    <x v="2"/>
    <x v="7"/>
    <x v="2"/>
    <s v="Sean Miller"/>
    <s v="Corporate"/>
    <s v="Allentown"/>
    <x v="12"/>
    <n v="18103"/>
    <s v="East"/>
    <s v="OFF-PA-10003625"/>
    <x v="2"/>
    <s v="Paper"/>
    <n v="49.567999999999998"/>
    <n v="49.567999999999998"/>
    <n v="0"/>
    <n v="0"/>
  </r>
  <r>
    <x v="1183"/>
    <d v="2015-06-09T00:00:00"/>
    <d v="2015-06-13T00:00:00"/>
    <x v="1"/>
    <x v="4"/>
    <x v="3"/>
    <s v="Thomas Seio"/>
    <s v="Home Office"/>
    <s v="North Las Vegas"/>
    <x v="27"/>
    <n v="89031"/>
    <s v="West"/>
    <s v="OFF-PA-10003641"/>
    <x v="2"/>
    <s v="Paper"/>
    <n v="79.14"/>
    <n v="79.14"/>
    <n v="0"/>
    <n v="0"/>
  </r>
  <r>
    <x v="749"/>
    <d v="2017-07-15T00:00:00"/>
    <d v="2017-07-20T00:00:00"/>
    <x v="3"/>
    <x v="10"/>
    <x v="2"/>
    <s v="Mark Cousins"/>
    <s v="Corporate"/>
    <s v="Portland"/>
    <x v="23"/>
    <n v="97206"/>
    <s v="West"/>
    <s v="OFF-PA-10003641"/>
    <x v="2"/>
    <s v="Paper"/>
    <n v="105.52"/>
    <n v="105.52"/>
    <n v="0"/>
    <n v="0"/>
  </r>
  <r>
    <x v="651"/>
    <d v="2018-09-23T00:00:00"/>
    <d v="2018-09-29T00:00:00"/>
    <x v="0"/>
    <x v="0"/>
    <x v="2"/>
    <s v="Duane Benoit"/>
    <s v="Consumer"/>
    <s v="Los Angeles"/>
    <x v="1"/>
    <n v="90036"/>
    <s v="West"/>
    <s v="OFF-PA-10003641"/>
    <x v="2"/>
    <s v="Paper"/>
    <n v="211.04"/>
    <n v="211.04"/>
    <n v="0"/>
    <n v="0"/>
  </r>
  <r>
    <x v="4017"/>
    <d v="2015-12-06T00:00:00"/>
    <d v="2015-12-11T00:00:00"/>
    <x v="1"/>
    <x v="3"/>
    <x v="2"/>
    <s v="Barry Gonzalez"/>
    <s v="Consumer"/>
    <s v="Memphis"/>
    <x v="24"/>
    <n v="38109"/>
    <s v="South"/>
    <s v="OFF-PA-10003641"/>
    <x v="2"/>
    <s v="Paper"/>
    <n v="42.207999999999998"/>
    <n v="42.207999999999998"/>
    <n v="0"/>
    <n v="0"/>
  </r>
  <r>
    <x v="4018"/>
    <d v="2015-12-07T00:00:00"/>
    <d v="2015-12-13T00:00:00"/>
    <x v="1"/>
    <x v="3"/>
    <x v="2"/>
    <s v="Patrick O'Brill"/>
    <s v="Consumer"/>
    <s v="Virginia Beach"/>
    <x v="17"/>
    <n v="23464"/>
    <s v="South"/>
    <s v="OFF-PA-10003641"/>
    <x v="2"/>
    <s v="Paper"/>
    <n v="105.52"/>
    <n v="105.52"/>
    <n v="0"/>
    <n v="0"/>
  </r>
  <r>
    <x v="4019"/>
    <d v="2017-05-05T00:00:00"/>
    <d v="2017-05-07T00:00:00"/>
    <x v="3"/>
    <x v="2"/>
    <x v="0"/>
    <s v="Natalie DeCherney"/>
    <s v="Corporate"/>
    <s v="Louisville"/>
    <x v="21"/>
    <n v="40214"/>
    <s v="South"/>
    <s v="OFF-PA-10003641"/>
    <x v="2"/>
    <s v="Paper"/>
    <n v="79.14"/>
    <n v="79.14"/>
    <n v="0"/>
    <n v="0"/>
  </r>
  <r>
    <x v="4020"/>
    <d v="2015-03-17T00:00:00"/>
    <d v="2015-03-20T00:00:00"/>
    <x v="1"/>
    <x v="5"/>
    <x v="3"/>
    <s v="Quincy Jones"/>
    <s v="Home Office"/>
    <s v="Philadelphia"/>
    <x v="12"/>
    <n v="19134"/>
    <s v="East"/>
    <s v="OFF-PA-10003641"/>
    <x v="2"/>
    <s v="Paper"/>
    <n v="126.624"/>
    <n v="126.624"/>
    <n v="0"/>
    <n v="0"/>
  </r>
  <r>
    <x v="4021"/>
    <d v="2018-07-23T00:00:00"/>
    <d v="2018-07-27T00:00:00"/>
    <x v="0"/>
    <x v="10"/>
    <x v="2"/>
    <s v="Maribeth Yedwab"/>
    <s v="Home Office"/>
    <s v="Chicago"/>
    <x v="0"/>
    <n v="60623"/>
    <s v="Central"/>
    <s v="OFF-PA-10003641"/>
    <x v="2"/>
    <s v="Paper"/>
    <n v="63.311999999999998"/>
    <n v="63.311999999999998"/>
    <n v="0"/>
    <n v="0"/>
  </r>
  <r>
    <x v="3225"/>
    <d v="2018-11-27T00:00:00"/>
    <d v="2018-12-02T00:00:00"/>
    <x v="0"/>
    <x v="1"/>
    <x v="2"/>
    <s v="Justin Ritter"/>
    <s v="Home Office"/>
    <s v="Columbus"/>
    <x v="33"/>
    <n v="47201"/>
    <s v="Central"/>
    <s v="OFF-PA-10003641"/>
    <x v="2"/>
    <s v="Paper"/>
    <n v="158.28"/>
    <n v="158.28"/>
    <n v="0"/>
    <n v="0"/>
  </r>
  <r>
    <x v="943"/>
    <d v="2018-03-28T00:00:00"/>
    <d v="2018-03-31T00:00:00"/>
    <x v="0"/>
    <x v="5"/>
    <x v="0"/>
    <s v="Dave Hallsten"/>
    <s v="Corporate"/>
    <s v="Fairfield"/>
    <x v="1"/>
    <n v="94533"/>
    <s v="West"/>
    <s v="OFF-PA-10003651"/>
    <x v="2"/>
    <s v="Paper"/>
    <n v="26.72"/>
    <n v="26.72"/>
    <n v="0"/>
    <n v="0"/>
  </r>
  <r>
    <x v="1185"/>
    <d v="2018-12-08T00:00:00"/>
    <d v="2018-12-09T00:00:00"/>
    <x v="0"/>
    <x v="3"/>
    <x v="0"/>
    <s v="Luke Foster"/>
    <s v="Home Office"/>
    <s v="Inglewood"/>
    <x v="1"/>
    <n v="90301"/>
    <s v="West"/>
    <s v="OFF-PA-10003651"/>
    <x v="2"/>
    <s v="Paper"/>
    <n v="60.12"/>
    <n v="60.12"/>
    <n v="0"/>
    <n v="0"/>
  </r>
  <r>
    <x v="4022"/>
    <d v="2018-11-12T00:00:00"/>
    <d v="2018-11-17T00:00:00"/>
    <x v="0"/>
    <x v="1"/>
    <x v="2"/>
    <s v="Larry Blacks"/>
    <s v="Consumer"/>
    <s v="Tallahassee"/>
    <x v="8"/>
    <n v="32303"/>
    <s v="South"/>
    <s v="OFF-PA-10003651"/>
    <x v="2"/>
    <s v="Paper"/>
    <n v="26.72"/>
    <n v="26.72"/>
    <n v="0"/>
    <n v="0"/>
  </r>
  <r>
    <x v="4023"/>
    <d v="2017-09-15T00:00:00"/>
    <d v="2017-09-19T00:00:00"/>
    <x v="3"/>
    <x v="0"/>
    <x v="2"/>
    <s v="Dean Braden"/>
    <s v="Home Office"/>
    <s v="Philadelphia"/>
    <x v="12"/>
    <n v="19140"/>
    <s v="East"/>
    <s v="OFF-PA-10003651"/>
    <x v="1"/>
    <s v="Paper"/>
    <n v="5.3440000000000003"/>
    <n v="5"/>
    <n v="0.34400000000000031"/>
    <n v="5.1600000000000042E-2"/>
  </r>
  <r>
    <x v="123"/>
    <d v="2018-11-20T00:00:00"/>
    <d v="2018-11-22T00:00:00"/>
    <x v="0"/>
    <x v="1"/>
    <x v="0"/>
    <s v="Carlos Daly"/>
    <s v="Consumer"/>
    <s v="New York City"/>
    <x v="5"/>
    <n v="10035"/>
    <s v="East"/>
    <s v="OFF-PA-10003651"/>
    <x v="2"/>
    <s v="Paper"/>
    <n v="46.76"/>
    <n v="46.76"/>
    <n v="0"/>
    <n v="0"/>
  </r>
  <r>
    <x v="4024"/>
    <d v="2018-09-11T00:00:00"/>
    <d v="2018-09-15T00:00:00"/>
    <x v="0"/>
    <x v="0"/>
    <x v="2"/>
    <s v="Daniel Byrd"/>
    <s v="Home Office"/>
    <s v="Columbus"/>
    <x v="19"/>
    <n v="31907"/>
    <s v="South"/>
    <s v="OFF-PA-10003656"/>
    <x v="2"/>
    <s v="Paper"/>
    <n v="184.66"/>
    <n v="184.66"/>
    <n v="0"/>
    <n v="0"/>
  </r>
  <r>
    <x v="4025"/>
    <d v="2016-12-03T00:00:00"/>
    <d v="2016-12-05T00:00:00"/>
    <x v="2"/>
    <x v="3"/>
    <x v="3"/>
    <s v="Harold Pawlan"/>
    <s v="Home Office"/>
    <s v="Concord"/>
    <x v="43"/>
    <n v="3301"/>
    <s v="East"/>
    <s v="OFF-PA-10003656"/>
    <x v="2"/>
    <s v="Paper"/>
    <n v="184.66"/>
    <n v="184.66"/>
    <n v="0"/>
    <n v="0"/>
  </r>
  <r>
    <x v="3781"/>
    <d v="2017-01-11T00:00:00"/>
    <d v="2017-01-13T00:00:00"/>
    <x v="3"/>
    <x v="6"/>
    <x v="3"/>
    <s v="Deanra Eno"/>
    <s v="Corporate"/>
    <s v="Springfield"/>
    <x v="22"/>
    <n v="45503"/>
    <s v="East"/>
    <s v="OFF-PA-10003656"/>
    <x v="2"/>
    <s v="Paper"/>
    <n v="63.311999999999998"/>
    <n v="63.311999999999998"/>
    <n v="0"/>
    <n v="0"/>
  </r>
  <r>
    <x v="4026"/>
    <d v="2017-06-06T00:00:00"/>
    <d v="2017-06-09T00:00:00"/>
    <x v="3"/>
    <x v="4"/>
    <x v="3"/>
    <s v="Scot Coram"/>
    <s v="Corporate"/>
    <s v="Lowell"/>
    <x v="26"/>
    <n v="1852"/>
    <s v="East"/>
    <s v="OFF-PA-10003656"/>
    <x v="2"/>
    <s v="Paper"/>
    <n v="105.52"/>
    <n v="105.52"/>
    <n v="0"/>
    <n v="0"/>
  </r>
  <r>
    <x v="747"/>
    <d v="2015-12-27T00:00:00"/>
    <d v="2016-01-02T00:00:00"/>
    <x v="1"/>
    <x v="3"/>
    <x v="2"/>
    <s v="Jeremy Farry"/>
    <s v="Home Office"/>
    <s v="San Francisco"/>
    <x v="1"/>
    <n v="94122"/>
    <s v="West"/>
    <s v="OFF-PA-10003657"/>
    <x v="2"/>
    <s v="Paper"/>
    <n v="12.84"/>
    <n v="12.84"/>
    <n v="0"/>
    <n v="0"/>
  </r>
  <r>
    <x v="463"/>
    <d v="2016-08-21T00:00:00"/>
    <d v="2016-08-23T00:00:00"/>
    <x v="2"/>
    <x v="7"/>
    <x v="0"/>
    <s v="Nick Zandusky"/>
    <s v="Home Office"/>
    <s v="San Francisco"/>
    <x v="1"/>
    <n v="94110"/>
    <s v="West"/>
    <s v="OFF-PA-10003657"/>
    <x v="2"/>
    <s v="Paper"/>
    <n v="4.28"/>
    <n v="5"/>
    <n v="-0.71999999999999975"/>
    <n v="-0.10799999999999996"/>
  </r>
  <r>
    <x v="4027"/>
    <d v="2018-09-16T00:00:00"/>
    <d v="2018-09-18T00:00:00"/>
    <x v="0"/>
    <x v="0"/>
    <x v="3"/>
    <s v="Evan Henry"/>
    <s v="Home Office"/>
    <s v="Philadelphia"/>
    <x v="12"/>
    <n v="19143"/>
    <s v="East"/>
    <s v="OFF-PA-10003657"/>
    <x v="2"/>
    <s v="Paper"/>
    <n v="20.544"/>
    <n v="18"/>
    <n v="2.5440000000000005"/>
    <n v="0.38160000000000005"/>
  </r>
  <r>
    <x v="1086"/>
    <d v="2018-05-11T00:00:00"/>
    <d v="2018-05-17T00:00:00"/>
    <x v="0"/>
    <x v="2"/>
    <x v="2"/>
    <s v="Julie Kriz"/>
    <s v="Home Office"/>
    <s v="Austin"/>
    <x v="13"/>
    <n v="78745"/>
    <s v="Central"/>
    <s v="OFF-PA-10003657"/>
    <x v="2"/>
    <s v="Paper"/>
    <n v="6.8479999999999999"/>
    <n v="5"/>
    <n v="1.8479999999999999"/>
    <n v="0.27719999999999995"/>
  </r>
  <r>
    <x v="3432"/>
    <d v="2018-09-11T00:00:00"/>
    <d v="2018-09-13T00:00:00"/>
    <x v="0"/>
    <x v="0"/>
    <x v="3"/>
    <s v="Helen Andreada"/>
    <s v="Home Office"/>
    <s v="Chicago"/>
    <x v="0"/>
    <n v="60623"/>
    <s v="Central"/>
    <s v="OFF-PA-10003657"/>
    <x v="2"/>
    <s v="Paper"/>
    <n v="20.544"/>
    <n v="18"/>
    <n v="2.5440000000000005"/>
    <n v="0.38160000000000005"/>
  </r>
  <r>
    <x v="4028"/>
    <d v="2017-12-26T00:00:00"/>
    <d v="2017-12-30T00:00:00"/>
    <x v="3"/>
    <x v="3"/>
    <x v="2"/>
    <s v="Frank Preis"/>
    <s v="Home Office"/>
    <s v="Seattle"/>
    <x v="6"/>
    <n v="98105"/>
    <s v="West"/>
    <s v="OFF-PA-10003673"/>
    <x v="2"/>
    <s v="Paper"/>
    <n v="33.9"/>
    <n v="33.9"/>
    <n v="0"/>
    <n v="0"/>
  </r>
  <r>
    <x v="3557"/>
    <d v="2018-04-26T00:00:00"/>
    <d v="2018-05-01T00:00:00"/>
    <x v="0"/>
    <x v="8"/>
    <x v="2"/>
    <s v="Philisse Overcash"/>
    <s v="Home Office"/>
    <s v="Seattle"/>
    <x v="6"/>
    <n v="98115"/>
    <s v="West"/>
    <s v="OFF-PA-10003673"/>
    <x v="2"/>
    <s v="Paper"/>
    <n v="20.34"/>
    <n v="18"/>
    <n v="2.34"/>
    <n v="0.35099999999999998"/>
  </r>
  <r>
    <x v="4029"/>
    <d v="2018-11-03T00:00:00"/>
    <d v="2018-11-06T00:00:00"/>
    <x v="0"/>
    <x v="1"/>
    <x v="3"/>
    <s v="Justin MacKendrick"/>
    <s v="Home Office"/>
    <s v="Wilmington"/>
    <x v="9"/>
    <n v="28403"/>
    <s v="South"/>
    <s v="OFF-PA-10003673"/>
    <x v="2"/>
    <s v="Paper"/>
    <n v="16.271999999999998"/>
    <n v="18"/>
    <n v="-1.7280000000000015"/>
    <n v="-0.25920000000000021"/>
  </r>
  <r>
    <x v="248"/>
    <d v="2018-01-19T00:00:00"/>
    <d v="2018-01-24T00:00:00"/>
    <x v="0"/>
    <x v="6"/>
    <x v="3"/>
    <s v="Neola Schneider"/>
    <s v="Home Office"/>
    <s v="Philadelphia"/>
    <x v="12"/>
    <n v="19140"/>
    <s v="East"/>
    <s v="OFF-PA-10003673"/>
    <x v="2"/>
    <s v="Paper"/>
    <n v="21.696000000000002"/>
    <n v="18"/>
    <n v="3.6960000000000015"/>
    <n v="0.55440000000000023"/>
  </r>
  <r>
    <x v="1844"/>
    <d v="2018-03-13T00:00:00"/>
    <d v="2018-03-15T00:00:00"/>
    <x v="0"/>
    <x v="5"/>
    <x v="0"/>
    <s v="Shahid Collister"/>
    <s v="Consumer"/>
    <s v="Fairfield"/>
    <x v="25"/>
    <n v="6824"/>
    <s v="East"/>
    <s v="OFF-PA-10003673"/>
    <x v="2"/>
    <s v="Paper"/>
    <n v="27.12"/>
    <n v="27.12"/>
    <n v="0"/>
    <n v="0"/>
  </r>
  <r>
    <x v="4030"/>
    <d v="2018-11-12T00:00:00"/>
    <d v="2018-11-17T00:00:00"/>
    <x v="0"/>
    <x v="1"/>
    <x v="2"/>
    <s v="Sylvia Foulston"/>
    <s v="Home Office"/>
    <s v="Columbus"/>
    <x v="22"/>
    <n v="43229"/>
    <s v="East"/>
    <s v="OFF-PA-10003673"/>
    <x v="2"/>
    <s v="Paper"/>
    <n v="10.848000000000001"/>
    <n v="18"/>
    <n v="-7.1519999999999992"/>
    <n v="-1.0727999999999998"/>
  </r>
  <r>
    <x v="4031"/>
    <d v="2017-12-20T00:00:00"/>
    <d v="2017-12-23T00:00:00"/>
    <x v="3"/>
    <x v="3"/>
    <x v="3"/>
    <s v="Matt Collins"/>
    <s v="Home Office"/>
    <s v="Fremont"/>
    <x v="42"/>
    <n v="68025"/>
    <s v="Central"/>
    <s v="OFF-PA-10003673"/>
    <x v="2"/>
    <s v="Paper"/>
    <n v="33.9"/>
    <n v="33.9"/>
    <n v="0"/>
    <n v="0"/>
  </r>
  <r>
    <x v="4032"/>
    <d v="2018-07-13T00:00:00"/>
    <d v="2018-07-17T00:00:00"/>
    <x v="0"/>
    <x v="10"/>
    <x v="2"/>
    <s v="Rick Reed"/>
    <s v="Home Office"/>
    <s v="Overland Park"/>
    <x v="44"/>
    <n v="66212"/>
    <s v="Central"/>
    <s v="OFF-PA-10003673"/>
    <x v="2"/>
    <s v="Paper"/>
    <n v="13.56"/>
    <n v="13.56"/>
    <n v="0"/>
    <n v="0"/>
  </r>
  <r>
    <x v="3730"/>
    <d v="2018-11-05T00:00:00"/>
    <d v="2018-11-07T00:00:00"/>
    <x v="0"/>
    <x v="1"/>
    <x v="0"/>
    <s v="Adam Bellavance"/>
    <s v="Home Office"/>
    <s v="Greenwood"/>
    <x v="33"/>
    <n v="46142"/>
    <s v="Central"/>
    <s v="OFF-PA-10003673"/>
    <x v="2"/>
    <s v="Paper"/>
    <n v="67.8"/>
    <n v="80"/>
    <n v="-12.200000000000003"/>
    <n v="-1.8300000000000003"/>
  </r>
  <r>
    <x v="3534"/>
    <d v="2015-09-20T00:00:00"/>
    <d v="2015-09-26T00:00:00"/>
    <x v="1"/>
    <x v="0"/>
    <x v="2"/>
    <s v="Erica Smith"/>
    <s v="Home Office"/>
    <s v="San Francisco"/>
    <x v="1"/>
    <n v="94110"/>
    <s v="West"/>
    <s v="OFF-PA-10003724"/>
    <x v="2"/>
    <s v="Paper"/>
    <n v="21.72"/>
    <n v="92.52"/>
    <n v="-70.8"/>
    <n v="-10.62"/>
  </r>
  <r>
    <x v="4033"/>
    <d v="2016-05-18T00:00:00"/>
    <d v="2016-05-22T00:00:00"/>
    <x v="2"/>
    <x v="2"/>
    <x v="2"/>
    <s v="Anthony Jacobs"/>
    <s v="Home Office"/>
    <s v="Los Angeles"/>
    <x v="1"/>
    <n v="90004"/>
    <s v="West"/>
    <s v="OFF-PA-10003724"/>
    <x v="2"/>
    <s v="Paper"/>
    <n v="10.86"/>
    <n v="100"/>
    <n v="-89.14"/>
    <n v="-13.371"/>
  </r>
  <r>
    <x v="1931"/>
    <d v="2018-12-02T00:00:00"/>
    <d v="2018-12-03T00:00:00"/>
    <x v="0"/>
    <x v="3"/>
    <x v="1"/>
    <s v="Alice McCarthy"/>
    <s v="Home Office"/>
    <s v="Los Angeles"/>
    <x v="1"/>
    <n v="90032"/>
    <s v="West"/>
    <s v="OFF-PA-10003724"/>
    <x v="2"/>
    <s v="Paper"/>
    <n v="10.86"/>
    <n v="100"/>
    <n v="-89.14"/>
    <n v="-13.371"/>
  </r>
  <r>
    <x v="66"/>
    <d v="2018-12-08T00:00:00"/>
    <d v="2018-12-12T00:00:00"/>
    <x v="0"/>
    <x v="3"/>
    <x v="2"/>
    <s v="Keith Herrera"/>
    <s v="Consumer"/>
    <s v="San Francisco"/>
    <x v="1"/>
    <n v="94110"/>
    <s v="West"/>
    <s v="OFF-PA-10003724"/>
    <x v="2"/>
    <s v="Paper"/>
    <n v="27.15"/>
    <n v="27.15"/>
    <n v="0"/>
    <n v="0"/>
  </r>
  <r>
    <x v="4034"/>
    <d v="2018-11-25T00:00:00"/>
    <d v="2018-11-29T00:00:00"/>
    <x v="0"/>
    <x v="1"/>
    <x v="3"/>
    <s v="Delfina Latchford"/>
    <s v="Home Office"/>
    <s v="Atlanta"/>
    <x v="19"/>
    <n v="30318"/>
    <s v="South"/>
    <s v="OFF-PA-10003724"/>
    <x v="2"/>
    <s v="Paper"/>
    <n v="48.87"/>
    <n v="48.87"/>
    <n v="0"/>
    <n v="0"/>
  </r>
  <r>
    <x v="830"/>
    <d v="2018-10-23T00:00:00"/>
    <d v="2018-10-24T00:00:00"/>
    <x v="0"/>
    <x v="9"/>
    <x v="0"/>
    <s v="Adam Hart"/>
    <s v="Corporate"/>
    <s v="Cranston"/>
    <x v="4"/>
    <n v="2920"/>
    <s v="East"/>
    <s v="OFF-PA-10003724"/>
    <x v="2"/>
    <s v="Paper"/>
    <n v="43.44"/>
    <n v="80"/>
    <n v="-36.56"/>
    <n v="-5.484"/>
  </r>
  <r>
    <x v="2405"/>
    <d v="2015-11-11T00:00:00"/>
    <d v="2015-11-15T00:00:00"/>
    <x v="1"/>
    <x v="1"/>
    <x v="2"/>
    <s v="Karen Daniels"/>
    <s v="Home Office"/>
    <s v="Houston"/>
    <x v="13"/>
    <n v="77095"/>
    <s v="Central"/>
    <s v="OFF-PA-10003724"/>
    <x v="2"/>
    <s v="Paper"/>
    <n v="21.72"/>
    <n v="18"/>
    <n v="3.7199999999999989"/>
    <n v="0.55799999999999983"/>
  </r>
  <r>
    <x v="4035"/>
    <d v="2018-08-01T00:00:00"/>
    <d v="2018-08-07T00:00:00"/>
    <x v="0"/>
    <x v="7"/>
    <x v="2"/>
    <s v="Aaron Smayling"/>
    <s v="Home Office"/>
    <s v="Austin"/>
    <x v="13"/>
    <n v="78745"/>
    <s v="Central"/>
    <s v="OFF-PA-10003729"/>
    <x v="2"/>
    <s v="Paper"/>
    <n v="36.287999999999997"/>
    <n v="80"/>
    <n v="-43.712000000000003"/>
    <n v="-6.5568"/>
  </r>
  <r>
    <x v="4036"/>
    <d v="2018-12-03T00:00:00"/>
    <d v="2018-12-06T00:00:00"/>
    <x v="0"/>
    <x v="3"/>
    <x v="0"/>
    <s v="Clay Cheatham"/>
    <s v="Consumer"/>
    <s v="Plano"/>
    <x v="13"/>
    <n v="75023"/>
    <s v="Central"/>
    <s v="OFF-PA-10003729"/>
    <x v="2"/>
    <s v="Paper"/>
    <n v="10.368"/>
    <n v="10.368"/>
    <n v="0"/>
    <n v="0"/>
  </r>
  <r>
    <x v="913"/>
    <d v="2018-10-23T00:00:00"/>
    <d v="2018-10-29T00:00:00"/>
    <x v="0"/>
    <x v="9"/>
    <x v="2"/>
    <s v="Julie Creighton"/>
    <s v="Home Office"/>
    <s v="Rochester"/>
    <x v="5"/>
    <n v="14609"/>
    <s v="East"/>
    <s v="OFF-PA-10003739"/>
    <x v="2"/>
    <s v="Paper"/>
    <n v="11.56"/>
    <n v="11.56"/>
    <n v="0"/>
    <n v="0"/>
  </r>
  <r>
    <x v="4037"/>
    <d v="2016-01-26T00:00:00"/>
    <d v="2016-02-01T00:00:00"/>
    <x v="2"/>
    <x v="6"/>
    <x v="2"/>
    <s v="Elizabeth Moffitt"/>
    <s v="Home Office"/>
    <s v="Moreno Valley"/>
    <x v="1"/>
    <n v="92553"/>
    <s v="West"/>
    <s v="OFF-PA-10003790"/>
    <x v="2"/>
    <s v="Paper"/>
    <n v="182.72"/>
    <n v="182.72"/>
    <n v="0"/>
    <n v="0"/>
  </r>
  <r>
    <x v="1785"/>
    <d v="2017-05-28T00:00:00"/>
    <d v="2017-06-03T00:00:00"/>
    <x v="3"/>
    <x v="2"/>
    <x v="2"/>
    <s v="Clay Ludtke"/>
    <s v="Corporate"/>
    <s v="Los Angeles"/>
    <x v="1"/>
    <n v="90004"/>
    <s v="West"/>
    <s v="OFF-PA-10003790"/>
    <x v="2"/>
    <s v="Paper"/>
    <n v="182.72"/>
    <n v="182.72"/>
    <n v="0"/>
    <n v="0"/>
  </r>
  <r>
    <x v="3391"/>
    <d v="2016-05-26T00:00:00"/>
    <d v="2016-05-29T00:00:00"/>
    <x v="2"/>
    <x v="2"/>
    <x v="3"/>
    <s v="Ben Ferrer"/>
    <s v="Home Office"/>
    <s v="Jacksonville"/>
    <x v="9"/>
    <n v="28540"/>
    <s v="South"/>
    <s v="OFF-PA-10003790"/>
    <x v="2"/>
    <s v="Paper"/>
    <n v="18.271999999999998"/>
    <n v="18"/>
    <n v="0.27199999999999847"/>
    <n v="4.0799999999999767E-2"/>
  </r>
  <r>
    <x v="2680"/>
    <d v="2018-06-26T00:00:00"/>
    <d v="2018-06-30T00:00:00"/>
    <x v="0"/>
    <x v="4"/>
    <x v="2"/>
    <s v="Scott Cohen"/>
    <s v="Corporate"/>
    <s v="New York City"/>
    <x v="5"/>
    <n v="10009"/>
    <s v="East"/>
    <s v="OFF-PA-10003790"/>
    <x v="2"/>
    <s v="Paper"/>
    <n v="68.52"/>
    <n v="68.52"/>
    <n v="0"/>
    <n v="0"/>
  </r>
  <r>
    <x v="4038"/>
    <d v="2018-07-31T00:00:00"/>
    <d v="2018-08-05T00:00:00"/>
    <x v="0"/>
    <x v="10"/>
    <x v="2"/>
    <s v="Erin Ashbrook"/>
    <s v="Home Office"/>
    <s v="Philadelphia"/>
    <x v="12"/>
    <n v="19134"/>
    <s v="East"/>
    <s v="OFF-PA-10003790"/>
    <x v="2"/>
    <s v="Paper"/>
    <n v="54.816000000000003"/>
    <n v="54.816000000000003"/>
    <n v="0"/>
    <n v="0"/>
  </r>
  <r>
    <x v="4039"/>
    <d v="2017-09-12T00:00:00"/>
    <d v="2017-09-18T00:00:00"/>
    <x v="3"/>
    <x v="0"/>
    <x v="2"/>
    <s v="Steve Chapman"/>
    <s v="Corporate"/>
    <s v="Roseville"/>
    <x v="10"/>
    <n v="48066"/>
    <s v="Central"/>
    <s v="OFF-PA-10003790"/>
    <x v="2"/>
    <s v="Paper"/>
    <n v="68.52"/>
    <n v="68.52"/>
    <n v="0"/>
    <n v="0"/>
  </r>
  <r>
    <x v="2787"/>
    <d v="2018-11-21T00:00:00"/>
    <d v="2018-11-25T00:00:00"/>
    <x v="0"/>
    <x v="1"/>
    <x v="2"/>
    <s v="Chloris Kastensmidt"/>
    <s v="Home Office"/>
    <s v="Renton"/>
    <x v="6"/>
    <n v="98059"/>
    <s v="West"/>
    <s v="OFF-PA-10003797"/>
    <x v="2"/>
    <s v="Paper"/>
    <n v="51.84"/>
    <n v="51.84"/>
    <n v="0"/>
    <n v="0"/>
  </r>
  <r>
    <x v="3906"/>
    <d v="2015-04-04T00:00:00"/>
    <d v="2015-04-08T00:00:00"/>
    <x v="1"/>
    <x v="8"/>
    <x v="2"/>
    <s v="Ken Black"/>
    <s v="Home Office"/>
    <s v="Lafayette"/>
    <x v="2"/>
    <n v="70506"/>
    <s v="South"/>
    <s v="OFF-PA-10003797"/>
    <x v="2"/>
    <s v="Paper"/>
    <n v="19.440000000000001"/>
    <n v="18"/>
    <n v="1.4400000000000013"/>
    <n v="0.21600000000000019"/>
  </r>
  <r>
    <x v="4040"/>
    <d v="2016-07-02T00:00:00"/>
    <d v="2016-07-03T00:00:00"/>
    <x v="2"/>
    <x v="10"/>
    <x v="0"/>
    <s v="Steven Roelle"/>
    <s v="Home Office"/>
    <s v="New York City"/>
    <x v="5"/>
    <n v="10024"/>
    <s v="East"/>
    <s v="OFF-PA-10003797"/>
    <x v="2"/>
    <s v="Paper"/>
    <n v="19.440000000000001"/>
    <n v="18"/>
    <n v="1.4400000000000013"/>
    <n v="0.21600000000000019"/>
  </r>
  <r>
    <x v="2508"/>
    <d v="2017-04-21T00:00:00"/>
    <d v="2017-04-21T00:00:00"/>
    <x v="3"/>
    <x v="8"/>
    <x v="1"/>
    <s v="Brian Thompson"/>
    <s v="Corporate"/>
    <s v="Milford"/>
    <x v="25"/>
    <n v="6460"/>
    <s v="East"/>
    <s v="OFF-PA-10003797"/>
    <x v="2"/>
    <s v="Paper"/>
    <n v="51.84"/>
    <n v="51.84"/>
    <n v="0"/>
    <n v="0"/>
  </r>
  <r>
    <x v="3098"/>
    <d v="2018-09-12T00:00:00"/>
    <d v="2018-09-15T00:00:00"/>
    <x v="0"/>
    <x v="0"/>
    <x v="0"/>
    <s v="Don Jones"/>
    <s v="Corporate"/>
    <s v="Woonsocket"/>
    <x v="4"/>
    <n v="2895"/>
    <s v="East"/>
    <s v="OFF-PA-10003797"/>
    <x v="2"/>
    <s v="Paper"/>
    <n v="45.36"/>
    <n v="45.36"/>
    <n v="0"/>
    <n v="0"/>
  </r>
  <r>
    <x v="4041"/>
    <d v="2015-10-08T00:00:00"/>
    <d v="2015-10-13T00:00:00"/>
    <x v="1"/>
    <x v="9"/>
    <x v="3"/>
    <s v="Duane Noonan"/>
    <s v="Home Office"/>
    <s v="New York City"/>
    <x v="5"/>
    <n v="10011"/>
    <s v="East"/>
    <s v="OFF-PA-10003823"/>
    <x v="2"/>
    <s v="Paper"/>
    <n v="123.92"/>
    <n v="123.92"/>
    <n v="0"/>
    <n v="0"/>
  </r>
  <r>
    <x v="113"/>
    <d v="2016-11-27T00:00:00"/>
    <d v="2016-11-29T00:00:00"/>
    <x v="2"/>
    <x v="1"/>
    <x v="3"/>
    <s v="Matt Abelman"/>
    <s v="Home Office"/>
    <s v="Everett"/>
    <x v="26"/>
    <n v="2149"/>
    <s v="East"/>
    <s v="OFF-PA-10003823"/>
    <x v="2"/>
    <s v="Paper"/>
    <n v="154.9"/>
    <n v="154.9"/>
    <n v="0"/>
    <n v="0"/>
  </r>
  <r>
    <x v="3956"/>
    <d v="2018-11-12T00:00:00"/>
    <d v="2018-11-18T00:00:00"/>
    <x v="0"/>
    <x v="1"/>
    <x v="2"/>
    <s v="Nathan Gelder"/>
    <s v="Home Office"/>
    <s v="Austin"/>
    <x v="13"/>
    <n v="78745"/>
    <s v="Central"/>
    <s v="OFF-PA-10003823"/>
    <x v="2"/>
    <s v="Paper"/>
    <n v="223.05600000000001"/>
    <n v="223.05600000000001"/>
    <n v="0"/>
    <n v="0"/>
  </r>
  <r>
    <x v="4042"/>
    <d v="2015-12-09T00:00:00"/>
    <d v="2015-12-16T00:00:00"/>
    <x v="1"/>
    <x v="3"/>
    <x v="2"/>
    <s v="Cyma Kinney"/>
    <s v="Home Office"/>
    <s v="San Francisco"/>
    <x v="1"/>
    <n v="94122"/>
    <s v="West"/>
    <s v="OFF-PA-10003845"/>
    <x v="2"/>
    <s v="Paper"/>
    <n v="34.68"/>
    <n v="34.68"/>
    <n v="0"/>
    <n v="0"/>
  </r>
  <r>
    <x v="4043"/>
    <d v="2018-11-06T00:00:00"/>
    <d v="2018-11-10T00:00:00"/>
    <x v="0"/>
    <x v="1"/>
    <x v="2"/>
    <s v="Victoria Brennan"/>
    <s v="Home Office"/>
    <s v="Richmond"/>
    <x v="21"/>
    <n v="40475"/>
    <s v="South"/>
    <s v="OFF-PA-10003845"/>
    <x v="2"/>
    <s v="Paper"/>
    <n v="5.78"/>
    <n v="5"/>
    <n v="0.78000000000000025"/>
    <n v="0.11700000000000003"/>
  </r>
  <r>
    <x v="3955"/>
    <d v="2018-09-14T00:00:00"/>
    <d v="2018-09-19T00:00:00"/>
    <x v="0"/>
    <x v="0"/>
    <x v="2"/>
    <s v="Henia Zydlo"/>
    <s v="Home Office"/>
    <s v="New York City"/>
    <x v="5"/>
    <n v="10024"/>
    <s v="East"/>
    <s v="OFF-PA-10003845"/>
    <x v="2"/>
    <s v="Paper"/>
    <n v="11.56"/>
    <n v="11.56"/>
    <n v="0"/>
    <n v="0"/>
  </r>
  <r>
    <x v="4044"/>
    <d v="2017-11-21T00:00:00"/>
    <d v="2017-11-25T00:00:00"/>
    <x v="3"/>
    <x v="1"/>
    <x v="3"/>
    <s v="Denise Monton"/>
    <s v="Home Office"/>
    <s v="Des Moines"/>
    <x v="38"/>
    <n v="50315"/>
    <s v="Central"/>
    <s v="OFF-PA-10003845"/>
    <x v="2"/>
    <s v="Paper"/>
    <n v="40.46"/>
    <n v="40.46"/>
    <n v="0"/>
    <n v="0"/>
  </r>
  <r>
    <x v="1194"/>
    <d v="2016-11-30T00:00:00"/>
    <d v="2016-12-02T00:00:00"/>
    <x v="2"/>
    <x v="1"/>
    <x v="3"/>
    <s v="John Murray"/>
    <s v="Corporate"/>
    <s v="Las Vegas"/>
    <x v="27"/>
    <n v="89115"/>
    <s v="West"/>
    <s v="OFF-PA-10003848"/>
    <x v="2"/>
    <s v="Paper"/>
    <n v="25.92"/>
    <n v="25.92"/>
    <n v="0"/>
    <n v="0"/>
  </r>
  <r>
    <x v="1662"/>
    <d v="2017-08-21T00:00:00"/>
    <d v="2017-08-28T00:00:00"/>
    <x v="3"/>
    <x v="7"/>
    <x v="2"/>
    <s v="Scot Coram"/>
    <s v="Corporate"/>
    <s v="Los Angeles"/>
    <x v="1"/>
    <n v="90004"/>
    <s v="West"/>
    <s v="OFF-PA-10003848"/>
    <x v="2"/>
    <s v="Paper"/>
    <n v="12.96"/>
    <n v="12.96"/>
    <n v="0"/>
    <n v="0"/>
  </r>
  <r>
    <x v="959"/>
    <d v="2018-06-27T00:00:00"/>
    <d v="2018-06-29T00:00:00"/>
    <x v="0"/>
    <x v="4"/>
    <x v="3"/>
    <s v="Pauline Webber"/>
    <s v="Home Office"/>
    <s v="Seattle"/>
    <x v="6"/>
    <n v="98105"/>
    <s v="West"/>
    <s v="OFF-PA-10003848"/>
    <x v="2"/>
    <s v="Paper"/>
    <n v="19.440000000000001"/>
    <n v="18"/>
    <n v="1.4400000000000013"/>
    <n v="0.21600000000000019"/>
  </r>
  <r>
    <x v="1219"/>
    <d v="2018-09-18T00:00:00"/>
    <d v="2018-09-22T00:00:00"/>
    <x v="0"/>
    <x v="0"/>
    <x v="2"/>
    <s v="Saphhira Shifley"/>
    <s v="Corporate"/>
    <s v="Columbus"/>
    <x v="19"/>
    <n v="31907"/>
    <s v="South"/>
    <s v="OFF-PA-10003848"/>
    <x v="2"/>
    <s v="Paper"/>
    <n v="25.92"/>
    <n v="25.92"/>
    <n v="0"/>
    <n v="0"/>
  </r>
  <r>
    <x v="4045"/>
    <d v="2016-03-08T00:00:00"/>
    <d v="2016-03-13T00:00:00"/>
    <x v="2"/>
    <x v="5"/>
    <x v="2"/>
    <s v="Anthony Rawles"/>
    <s v="Home Office"/>
    <s v="Long Beach"/>
    <x v="5"/>
    <n v="11561"/>
    <s v="East"/>
    <s v="OFF-PA-10003848"/>
    <x v="2"/>
    <s v="Paper"/>
    <n v="19.440000000000001"/>
    <n v="18"/>
    <n v="1.4400000000000013"/>
    <n v="0.21600000000000019"/>
  </r>
  <r>
    <x v="1290"/>
    <d v="2016-06-12T00:00:00"/>
    <d v="2016-06-17T00:00:00"/>
    <x v="2"/>
    <x v="4"/>
    <x v="2"/>
    <s v="Giulietta Baptist"/>
    <s v="Home Office"/>
    <s v="Philadelphia"/>
    <x v="12"/>
    <n v="19134"/>
    <s v="East"/>
    <s v="OFF-PA-10003848"/>
    <x v="2"/>
    <s v="Paper"/>
    <n v="20.736000000000001"/>
    <n v="18"/>
    <n v="2.7360000000000007"/>
    <n v="0.4104000000000001"/>
  </r>
  <r>
    <x v="4046"/>
    <d v="2018-05-08T00:00:00"/>
    <d v="2018-05-11T00:00:00"/>
    <x v="0"/>
    <x v="2"/>
    <x v="3"/>
    <s v="Ed Braxton"/>
    <s v="Corporate"/>
    <s v="Mansfield"/>
    <x v="13"/>
    <n v="76063"/>
    <s v="Central"/>
    <s v="OFF-PA-10003848"/>
    <x v="2"/>
    <s v="Paper"/>
    <n v="41.472000000000001"/>
    <n v="41.472000000000001"/>
    <n v="0"/>
    <n v="0"/>
  </r>
  <r>
    <x v="4047"/>
    <d v="2016-12-06T00:00:00"/>
    <d v="2016-12-11T00:00:00"/>
    <x v="2"/>
    <x v="3"/>
    <x v="2"/>
    <s v="Katherine Murray"/>
    <s v="Corporate"/>
    <s v="Thousand Oaks"/>
    <x v="1"/>
    <n v="91360"/>
    <s v="West"/>
    <s v="OFF-PA-10003883"/>
    <x v="2"/>
    <s v="Paper"/>
    <n v="32.75"/>
    <n v="32.75"/>
    <n v="0"/>
    <n v="0"/>
  </r>
  <r>
    <x v="1075"/>
    <d v="2018-07-27T00:00:00"/>
    <d v="2018-08-01T00:00:00"/>
    <x v="0"/>
    <x v="10"/>
    <x v="3"/>
    <s v="Dennis Kane"/>
    <s v="Consumer"/>
    <s v="Seattle"/>
    <x v="6"/>
    <n v="98115"/>
    <s v="West"/>
    <s v="OFF-PA-10003883"/>
    <x v="2"/>
    <s v="Paper"/>
    <n v="26.2"/>
    <n v="26.2"/>
    <n v="0"/>
    <n v="0"/>
  </r>
  <r>
    <x v="1826"/>
    <d v="2015-06-21T00:00:00"/>
    <d v="2015-06-24T00:00:00"/>
    <x v="1"/>
    <x v="4"/>
    <x v="0"/>
    <s v="Toby Braunhardt"/>
    <s v="Home Office"/>
    <s v="New York City"/>
    <x v="5"/>
    <n v="10024"/>
    <s v="East"/>
    <s v="OFF-PA-10003883"/>
    <x v="2"/>
    <s v="Paper"/>
    <n v="19.649999999999999"/>
    <n v="18"/>
    <n v="1.6499999999999986"/>
    <n v="0.24749999999999978"/>
  </r>
  <r>
    <x v="4048"/>
    <d v="2016-11-20T00:00:00"/>
    <d v="2016-11-26T00:00:00"/>
    <x v="2"/>
    <x v="1"/>
    <x v="2"/>
    <s v="Dan Lawera"/>
    <s v="Home Office"/>
    <s v="New York City"/>
    <x v="5"/>
    <n v="10011"/>
    <s v="East"/>
    <s v="OFF-PA-10003883"/>
    <x v="2"/>
    <s v="Paper"/>
    <n v="19.649999999999999"/>
    <n v="18"/>
    <n v="1.6499999999999986"/>
    <n v="0.24749999999999978"/>
  </r>
  <r>
    <x v="4049"/>
    <d v="2016-08-31T00:00:00"/>
    <d v="2016-09-05T00:00:00"/>
    <x v="2"/>
    <x v="7"/>
    <x v="2"/>
    <s v="Shirley Daniels"/>
    <s v="Home Office"/>
    <s v="Bedford"/>
    <x v="13"/>
    <n v="76021"/>
    <s v="Central"/>
    <s v="OFF-PA-10003883"/>
    <x v="2"/>
    <s v="Paper"/>
    <n v="20.96"/>
    <n v="18"/>
    <n v="2.9600000000000009"/>
    <n v="0.44400000000000012"/>
  </r>
  <r>
    <x v="850"/>
    <d v="2016-11-24T00:00:00"/>
    <d v="2016-11-30T00:00:00"/>
    <x v="2"/>
    <x v="1"/>
    <x v="2"/>
    <s v="Kunst Miller"/>
    <s v="Home Office"/>
    <s v="Los Angeles"/>
    <x v="1"/>
    <n v="90004"/>
    <s v="West"/>
    <s v="OFF-PA-10003892"/>
    <x v="2"/>
    <s v="Paper"/>
    <n v="146.72999999999999"/>
    <n v="146.72999999999999"/>
    <n v="0"/>
    <n v="0"/>
  </r>
  <r>
    <x v="170"/>
    <d v="2017-02-05T00:00:00"/>
    <d v="2017-02-05T00:00:00"/>
    <x v="3"/>
    <x v="11"/>
    <x v="1"/>
    <s v="Paul Prost"/>
    <s v="Corporate"/>
    <s v="Smyrna"/>
    <x v="19"/>
    <n v="30080"/>
    <s v="South"/>
    <s v="OFF-PA-10003892"/>
    <x v="2"/>
    <s v="Paper"/>
    <n v="342.37"/>
    <n v="342.37"/>
    <n v="0"/>
    <n v="0"/>
  </r>
  <r>
    <x v="4050"/>
    <d v="2018-06-19T00:00:00"/>
    <d v="2018-06-23T00:00:00"/>
    <x v="0"/>
    <x v="4"/>
    <x v="2"/>
    <s v="Allen Rosenblatt"/>
    <s v="Home Office"/>
    <s v="New York City"/>
    <x v="5"/>
    <n v="10035"/>
    <s v="East"/>
    <s v="OFF-PA-10003892"/>
    <x v="2"/>
    <s v="Paper"/>
    <n v="97.82"/>
    <n v="97.82"/>
    <n v="0"/>
    <n v="0"/>
  </r>
  <r>
    <x v="4051"/>
    <d v="2017-01-30T00:00:00"/>
    <d v="2017-02-04T00:00:00"/>
    <x v="3"/>
    <x v="6"/>
    <x v="2"/>
    <s v="Harold Engle"/>
    <s v="Corporate"/>
    <s v="Chicago"/>
    <x v="0"/>
    <n v="60623"/>
    <s v="Central"/>
    <s v="OFF-PA-10003892"/>
    <x v="2"/>
    <s v="Paper"/>
    <n v="156.512"/>
    <n v="156.512"/>
    <n v="0"/>
    <n v="0"/>
  </r>
  <r>
    <x v="4052"/>
    <d v="2016-05-12T00:00:00"/>
    <d v="2016-05-16T00:00:00"/>
    <x v="2"/>
    <x v="2"/>
    <x v="2"/>
    <s v="Cindy Stewart"/>
    <s v="Home Office"/>
    <s v="San Francisco"/>
    <x v="1"/>
    <n v="94122"/>
    <s v="West"/>
    <s v="OFF-PA-10003893"/>
    <x v="2"/>
    <s v="Paper"/>
    <n v="12.84"/>
    <n v="12.84"/>
    <n v="0"/>
    <n v="0"/>
  </r>
  <r>
    <x v="1795"/>
    <d v="2018-08-17T00:00:00"/>
    <d v="2018-08-24T00:00:00"/>
    <x v="0"/>
    <x v="7"/>
    <x v="2"/>
    <s v="Rick Wilson"/>
    <s v="Home Office"/>
    <s v="Brentwood"/>
    <x v="1"/>
    <n v="94513"/>
    <s v="West"/>
    <s v="OFF-PA-10003893"/>
    <x v="2"/>
    <s v="Paper"/>
    <n v="8.56"/>
    <n v="18"/>
    <n v="-9.44"/>
    <n v="-1.4159999999999999"/>
  </r>
  <r>
    <x v="4053"/>
    <d v="2018-12-02T00:00:00"/>
    <d v="2018-12-05T00:00:00"/>
    <x v="0"/>
    <x v="3"/>
    <x v="0"/>
    <s v="Victoria Wilson"/>
    <s v="Home Office"/>
    <s v="San Francisco"/>
    <x v="1"/>
    <n v="94122"/>
    <s v="West"/>
    <s v="OFF-PA-10003893"/>
    <x v="2"/>
    <s v="Paper"/>
    <n v="8.56"/>
    <n v="18"/>
    <n v="-9.44"/>
    <n v="-1.4159999999999999"/>
  </r>
  <r>
    <x v="1781"/>
    <d v="2016-08-23T00:00:00"/>
    <d v="2016-08-28T00:00:00"/>
    <x v="2"/>
    <x v="7"/>
    <x v="2"/>
    <s v="Fred Harton"/>
    <s v="Home Office"/>
    <s v="Atlanta"/>
    <x v="19"/>
    <n v="30318"/>
    <s v="South"/>
    <s v="OFF-PA-10003893"/>
    <x v="2"/>
    <s v="Paper"/>
    <n v="21.4"/>
    <n v="18"/>
    <n v="3.3999999999999986"/>
    <n v="0.50999999999999979"/>
  </r>
  <r>
    <x v="573"/>
    <d v="2018-09-02T00:00:00"/>
    <d v="2018-09-06T00:00:00"/>
    <x v="0"/>
    <x v="0"/>
    <x v="2"/>
    <s v="Ann Chong"/>
    <s v="Home Office"/>
    <s v="New York City"/>
    <x v="5"/>
    <n v="10009"/>
    <s v="East"/>
    <s v="OFF-PA-10003893"/>
    <x v="2"/>
    <s v="Paper"/>
    <n v="17.12"/>
    <n v="18"/>
    <n v="-0.87999999999999901"/>
    <n v="-0.13199999999999984"/>
  </r>
  <r>
    <x v="4054"/>
    <d v="2017-04-03T00:00:00"/>
    <d v="2017-04-03T00:00:00"/>
    <x v="3"/>
    <x v="8"/>
    <x v="1"/>
    <s v="Steven Roelle"/>
    <s v="Corporate"/>
    <s v="Dallas"/>
    <x v="13"/>
    <n v="75081"/>
    <s v="Central"/>
    <s v="OFF-PA-10003893"/>
    <x v="2"/>
    <s v="Paper"/>
    <n v="10.272"/>
    <n v="10.272"/>
    <n v="0"/>
    <n v="0"/>
  </r>
  <r>
    <x v="154"/>
    <d v="2017-12-02T00:00:00"/>
    <d v="2017-12-04T00:00:00"/>
    <x v="3"/>
    <x v="3"/>
    <x v="3"/>
    <s v="Muhammed Yedwab"/>
    <s v="Corporate"/>
    <s v="Houston"/>
    <x v="13"/>
    <n v="77036"/>
    <s v="Central"/>
    <s v="OFF-PA-10003893"/>
    <x v="2"/>
    <s v="Paper"/>
    <n v="30.815999999999999"/>
    <n v="30.815999999999999"/>
    <n v="0"/>
    <n v="0"/>
  </r>
  <r>
    <x v="4055"/>
    <d v="2018-10-12T00:00:00"/>
    <d v="2018-10-12T00:00:00"/>
    <x v="0"/>
    <x v="9"/>
    <x v="1"/>
    <s v="Sean Miller"/>
    <s v="Home Office"/>
    <s v="Monroe"/>
    <x v="9"/>
    <n v="28110"/>
    <s v="South"/>
    <s v="OFF-PA-10003919"/>
    <x v="2"/>
    <s v="Paper"/>
    <n v="7.968"/>
    <n v="18"/>
    <n v="-10.032"/>
    <n v="-1.5047999999999999"/>
  </r>
  <r>
    <x v="2103"/>
    <d v="2017-05-01T00:00:00"/>
    <d v="2017-05-04T00:00:00"/>
    <x v="3"/>
    <x v="2"/>
    <x v="3"/>
    <s v="Chris McAfee"/>
    <s v="Home Office"/>
    <s v="Little Rock"/>
    <x v="11"/>
    <n v="72209"/>
    <s v="South"/>
    <s v="OFF-PA-10003936"/>
    <x v="1"/>
    <s v="Paper"/>
    <n v="19.440000000000001"/>
    <n v="100"/>
    <n v="-80.56"/>
    <n v="-12.084"/>
  </r>
  <r>
    <x v="4056"/>
    <d v="2015-08-23T00:00:00"/>
    <d v="2015-08-23T00:00:00"/>
    <x v="1"/>
    <x v="7"/>
    <x v="1"/>
    <s v="Rick Hansen"/>
    <s v="Consumer"/>
    <s v="New York City"/>
    <x v="5"/>
    <n v="10009"/>
    <s v="East"/>
    <s v="OFF-PA-10003936"/>
    <x v="2"/>
    <s v="Paper"/>
    <n v="25.92"/>
    <n v="25.92"/>
    <n v="0"/>
    <n v="0"/>
  </r>
  <r>
    <x v="239"/>
    <d v="2016-04-18T00:00:00"/>
    <d v="2016-04-22T00:00:00"/>
    <x v="2"/>
    <x v="8"/>
    <x v="3"/>
    <s v="Michael Paige"/>
    <s v="Home Office"/>
    <s v="Mcallen"/>
    <x v="13"/>
    <n v="78501"/>
    <s v="Central"/>
    <s v="OFF-PA-10003936"/>
    <x v="2"/>
    <s v="Paper"/>
    <n v="15.552"/>
    <n v="18"/>
    <n v="-2.4480000000000004"/>
    <n v="-0.36720000000000003"/>
  </r>
  <r>
    <x v="4057"/>
    <d v="2017-01-31T00:00:00"/>
    <d v="2017-02-02T00:00:00"/>
    <x v="3"/>
    <x v="6"/>
    <x v="3"/>
    <s v="Aimee Bixby"/>
    <s v="Home Office"/>
    <s v="Dallas"/>
    <x v="13"/>
    <n v="75220"/>
    <s v="Central"/>
    <s v="OFF-PA-10003936"/>
    <x v="2"/>
    <s v="Paper"/>
    <n v="15.552"/>
    <n v="18"/>
    <n v="-2.4480000000000004"/>
    <n v="-0.36720000000000003"/>
  </r>
  <r>
    <x v="4058"/>
    <d v="2016-12-07T00:00:00"/>
    <d v="2016-12-07T00:00:00"/>
    <x v="2"/>
    <x v="3"/>
    <x v="1"/>
    <s v="Kristen Hastings"/>
    <s v="Home Office"/>
    <s v="Riverside"/>
    <x v="1"/>
    <n v="92503"/>
    <s v="West"/>
    <s v="OFF-PA-10003953"/>
    <x v="2"/>
    <s v="Paper"/>
    <n v="12.96"/>
    <n v="12.96"/>
    <n v="0"/>
    <n v="0"/>
  </r>
  <r>
    <x v="4059"/>
    <d v="2017-01-22T00:00:00"/>
    <d v="2017-01-27T00:00:00"/>
    <x v="3"/>
    <x v="6"/>
    <x v="2"/>
    <s v="Marc Crier"/>
    <s v="Corporate"/>
    <s v="Seattle"/>
    <x v="6"/>
    <n v="98105"/>
    <s v="West"/>
    <s v="OFF-PA-10003953"/>
    <x v="2"/>
    <s v="Paper"/>
    <n v="12.96"/>
    <n v="12.96"/>
    <n v="0"/>
    <n v="0"/>
  </r>
  <r>
    <x v="230"/>
    <d v="2018-10-21T00:00:00"/>
    <d v="2018-10-22T00:00:00"/>
    <x v="0"/>
    <x v="9"/>
    <x v="0"/>
    <s v="Damala Kotsonis"/>
    <s v="Home Office"/>
    <s v="Springfield"/>
    <x v="23"/>
    <n v="97477"/>
    <s v="West"/>
    <s v="OFF-PA-10003953"/>
    <x v="2"/>
    <s v="Paper"/>
    <n v="5.1840000000000002"/>
    <n v="5"/>
    <n v="0.18400000000000016"/>
    <n v="2.7600000000000024E-2"/>
  </r>
  <r>
    <x v="4060"/>
    <d v="2017-03-12T00:00:00"/>
    <d v="2017-03-17T00:00:00"/>
    <x v="3"/>
    <x v="5"/>
    <x v="2"/>
    <s v="Mike Caudle"/>
    <s v="Corporate"/>
    <s v="Monroe"/>
    <x v="2"/>
    <n v="71203"/>
    <s v="South"/>
    <s v="OFF-PA-10003953"/>
    <x v="2"/>
    <s v="Paper"/>
    <n v="12.96"/>
    <n v="12.96"/>
    <n v="0"/>
    <n v="0"/>
  </r>
  <r>
    <x v="4061"/>
    <d v="2018-06-29T00:00:00"/>
    <d v="2018-07-04T00:00:00"/>
    <x v="0"/>
    <x v="4"/>
    <x v="2"/>
    <s v="Fred Chung"/>
    <s v="Home Office"/>
    <s v="Mesquite"/>
    <x v="13"/>
    <n v="75150"/>
    <s v="Central"/>
    <s v="OFF-PA-10003953"/>
    <x v="2"/>
    <s v="Paper"/>
    <n v="5.1840000000000002"/>
    <n v="5"/>
    <n v="0.18400000000000016"/>
    <n v="2.7600000000000024E-2"/>
  </r>
  <r>
    <x v="2385"/>
    <d v="2015-07-20T00:00:00"/>
    <d v="2015-07-23T00:00:00"/>
    <x v="1"/>
    <x v="10"/>
    <x v="0"/>
    <s v="Jonathan Doherty"/>
    <s v="Home Office"/>
    <s v="Riverside"/>
    <x v="1"/>
    <n v="92503"/>
    <s v="West"/>
    <s v="OFF-PA-10003971"/>
    <x v="2"/>
    <s v="Paper"/>
    <n v="11.96"/>
    <n v="11.96"/>
    <n v="0"/>
    <n v="0"/>
  </r>
  <r>
    <x v="4062"/>
    <d v="2017-05-10T00:00:00"/>
    <d v="2017-05-16T00:00:00"/>
    <x v="3"/>
    <x v="2"/>
    <x v="2"/>
    <s v="Roger Demir"/>
    <s v="Corporate"/>
    <s v="Seattle"/>
    <x v="6"/>
    <n v="98105"/>
    <s v="West"/>
    <s v="OFF-PA-10003971"/>
    <x v="2"/>
    <s v="Paper"/>
    <n v="11.96"/>
    <n v="11.96"/>
    <n v="0"/>
    <n v="0"/>
  </r>
  <r>
    <x v="4063"/>
    <d v="2017-05-05T00:00:00"/>
    <d v="2017-05-08T00:00:00"/>
    <x v="3"/>
    <x v="2"/>
    <x v="0"/>
    <s v="Patrick Jones"/>
    <s v="Corporate"/>
    <s v="Murfreesboro"/>
    <x v="24"/>
    <n v="37130"/>
    <s v="South"/>
    <s v="OFF-PA-10003971"/>
    <x v="2"/>
    <s v="Paper"/>
    <n v="14.352"/>
    <n v="14.352"/>
    <n v="0"/>
    <n v="0"/>
  </r>
  <r>
    <x v="2495"/>
    <d v="2017-09-27T00:00:00"/>
    <d v="2017-09-29T00:00:00"/>
    <x v="3"/>
    <x v="0"/>
    <x v="3"/>
    <s v="James Galang"/>
    <s v="Home Office"/>
    <s v="Atlanta"/>
    <x v="19"/>
    <n v="30318"/>
    <s v="South"/>
    <s v="OFF-PA-10003971"/>
    <x v="1"/>
    <s v="Paper"/>
    <n v="17.940000000000001"/>
    <n v="18"/>
    <n v="-5.9999999999998721E-2"/>
    <n v="-8.9999999999998085E-3"/>
  </r>
  <r>
    <x v="3025"/>
    <d v="2017-06-07T00:00:00"/>
    <d v="2017-06-11T00:00:00"/>
    <x v="3"/>
    <x v="4"/>
    <x v="2"/>
    <s v="Frank Merwin"/>
    <s v="Home Office"/>
    <s v="Bakersfield"/>
    <x v="1"/>
    <n v="93309"/>
    <s v="West"/>
    <s v="OFF-PA-10004000"/>
    <x v="1"/>
    <s v="Paper"/>
    <n v="4.7300000000000004"/>
    <n v="5"/>
    <n v="-0.26999999999999957"/>
    <n v="-4.0499999999999932E-2"/>
  </r>
  <r>
    <x v="3627"/>
    <d v="2015-09-21T00:00:00"/>
    <d v="2015-09-24T00:00:00"/>
    <x v="1"/>
    <x v="0"/>
    <x v="0"/>
    <s v="Matt Abelman"/>
    <s v="Home Office"/>
    <s v="Philadelphia"/>
    <x v="12"/>
    <n v="19143"/>
    <s v="East"/>
    <s v="OFF-PA-10004000"/>
    <x v="2"/>
    <s v="Paper"/>
    <n v="11.352"/>
    <n v="18"/>
    <n v="-6.6479999999999997"/>
    <n v="-0.99719999999999986"/>
  </r>
  <r>
    <x v="4064"/>
    <d v="2016-11-09T00:00:00"/>
    <d v="2016-11-09T00:00:00"/>
    <x v="2"/>
    <x v="1"/>
    <x v="1"/>
    <s v="Charlotte Melton"/>
    <s v="Home Office"/>
    <s v="Philadelphia"/>
    <x v="12"/>
    <n v="19134"/>
    <s v="East"/>
    <s v="OFF-PA-10004000"/>
    <x v="2"/>
    <s v="Paper"/>
    <n v="11.352"/>
    <n v="18"/>
    <n v="-6.6479999999999997"/>
    <n v="-0.99719999999999986"/>
  </r>
  <r>
    <x v="794"/>
    <d v="2016-12-24T00:00:00"/>
    <d v="2016-12-27T00:00:00"/>
    <x v="2"/>
    <x v="3"/>
    <x v="0"/>
    <s v="Joni Blumstein"/>
    <s v="Home Office"/>
    <s v="Dublin"/>
    <x v="22"/>
    <n v="43017"/>
    <s v="East"/>
    <s v="OFF-PA-10004000"/>
    <x v="2"/>
    <s v="Paper"/>
    <n v="22.704000000000001"/>
    <n v="18"/>
    <n v="4.7040000000000006"/>
    <n v="0.70560000000000012"/>
  </r>
  <r>
    <x v="4065"/>
    <d v="2017-03-12T00:00:00"/>
    <d v="2017-03-16T00:00:00"/>
    <x v="3"/>
    <x v="5"/>
    <x v="2"/>
    <s v="Scot Wooten"/>
    <s v="Home Office"/>
    <s v="Los Angeles"/>
    <x v="1"/>
    <n v="90036"/>
    <s v="West"/>
    <s v="OFF-PA-10004022"/>
    <x v="1"/>
    <s v="Paper"/>
    <n v="19.98"/>
    <n v="18"/>
    <n v="1.9800000000000004"/>
    <n v="0.29700000000000004"/>
  </r>
  <r>
    <x v="4066"/>
    <d v="2017-09-26T00:00:00"/>
    <d v="2017-10-01T00:00:00"/>
    <x v="3"/>
    <x v="0"/>
    <x v="3"/>
    <s v="Charles Sheldon"/>
    <s v="Corporate"/>
    <s v="Iowa City"/>
    <x v="38"/>
    <n v="52240"/>
    <s v="Central"/>
    <s v="OFF-PA-10004022"/>
    <x v="2"/>
    <s v="Paper"/>
    <n v="9.99"/>
    <n v="9.99"/>
    <n v="0"/>
    <n v="0"/>
  </r>
  <r>
    <x v="1847"/>
    <d v="2018-09-30T00:00:00"/>
    <d v="2018-10-03T00:00:00"/>
    <x v="0"/>
    <x v="0"/>
    <x v="0"/>
    <s v="Cari Sayre"/>
    <s v="Home Office"/>
    <s v="Seattle"/>
    <x v="6"/>
    <n v="98103"/>
    <s v="West"/>
    <s v="OFF-PA-10004039"/>
    <x v="2"/>
    <s v="Paper"/>
    <n v="167.94"/>
    <n v="167.94"/>
    <n v="0"/>
    <n v="0"/>
  </r>
  <r>
    <x v="4067"/>
    <d v="2018-10-27T00:00:00"/>
    <d v="2018-11-01T00:00:00"/>
    <x v="0"/>
    <x v="9"/>
    <x v="2"/>
    <s v="Tamara Willingham"/>
    <s v="Home Office"/>
    <s v="Mesa"/>
    <x v="18"/>
    <n v="85204"/>
    <s v="West"/>
    <s v="OFF-PA-10004039"/>
    <x v="2"/>
    <s v="Paper"/>
    <n v="44.783999999999999"/>
    <n v="100"/>
    <n v="-55.216000000000001"/>
    <n v="-8.2823999999999991"/>
  </r>
  <r>
    <x v="1260"/>
    <d v="2017-01-14T00:00:00"/>
    <d v="2017-01-20T00:00:00"/>
    <x v="3"/>
    <x v="6"/>
    <x v="2"/>
    <s v="Anna Gayman"/>
    <s v="Corporate"/>
    <s v="Concord"/>
    <x v="9"/>
    <n v="28027"/>
    <s v="South"/>
    <s v="OFF-PA-10004039"/>
    <x v="2"/>
    <s v="Paper"/>
    <n v="89.567999999999998"/>
    <n v="89.567999999999998"/>
    <n v="0"/>
    <n v="0"/>
  </r>
  <r>
    <x v="908"/>
    <d v="2017-11-10T00:00:00"/>
    <d v="2017-11-14T00:00:00"/>
    <x v="3"/>
    <x v="1"/>
    <x v="2"/>
    <s v="Paul Prost"/>
    <s v="Corporate"/>
    <s v="Springfield"/>
    <x v="22"/>
    <n v="45503"/>
    <s v="East"/>
    <s v="OFF-PA-10004039"/>
    <x v="2"/>
    <s v="Paper"/>
    <n v="89.567999999999998"/>
    <n v="89.567999999999998"/>
    <n v="0"/>
    <n v="0"/>
  </r>
  <r>
    <x v="4068"/>
    <d v="2017-05-18T00:00:00"/>
    <d v="2017-05-24T00:00:00"/>
    <x v="3"/>
    <x v="2"/>
    <x v="2"/>
    <s v="Eric Barreto"/>
    <s v="Home Office"/>
    <s v="San Francisco"/>
    <x v="1"/>
    <n v="94110"/>
    <s v="West"/>
    <s v="OFF-PA-10004040"/>
    <x v="1"/>
    <s v="Paper"/>
    <n v="17.940000000000001"/>
    <n v="18"/>
    <n v="-5.9999999999998721E-2"/>
    <n v="-8.9999999999998085E-3"/>
  </r>
  <r>
    <x v="1759"/>
    <d v="2017-09-26T00:00:00"/>
    <d v="2017-09-30T00:00:00"/>
    <x v="3"/>
    <x v="0"/>
    <x v="2"/>
    <s v="Steve Nguyen"/>
    <s v="Corporate"/>
    <s v="Covington"/>
    <x v="6"/>
    <n v="98042"/>
    <s v="West"/>
    <s v="OFF-PA-10004040"/>
    <x v="2"/>
    <s v="Paper"/>
    <n v="29.9"/>
    <n v="29.9"/>
    <n v="0"/>
    <n v="0"/>
  </r>
  <r>
    <x v="4069"/>
    <d v="2016-06-26T00:00:00"/>
    <d v="2016-06-30T00:00:00"/>
    <x v="2"/>
    <x v="4"/>
    <x v="2"/>
    <s v="Dennis Bolton"/>
    <s v="Corporate"/>
    <s v="Lakewood"/>
    <x v="22"/>
    <n v="44107"/>
    <s v="East"/>
    <s v="OFF-PA-10004040"/>
    <x v="2"/>
    <s v="Paper"/>
    <n v="43.055999999999997"/>
    <n v="43.055999999999997"/>
    <n v="0"/>
    <n v="0"/>
  </r>
  <r>
    <x v="416"/>
    <d v="2017-05-26T00:00:00"/>
    <d v="2017-05-26T00:00:00"/>
    <x v="3"/>
    <x v="2"/>
    <x v="1"/>
    <s v="Maurice Satty"/>
    <s v="Corporate"/>
    <s v="Fort Worth"/>
    <x v="13"/>
    <n v="76106"/>
    <s v="Central"/>
    <s v="OFF-PA-10004040"/>
    <x v="2"/>
    <s v="Paper"/>
    <n v="14.352"/>
    <n v="14.352"/>
    <n v="0"/>
    <n v="0"/>
  </r>
  <r>
    <x v="4070"/>
    <d v="2017-12-01T00:00:00"/>
    <d v="2017-12-04T00:00:00"/>
    <x v="3"/>
    <x v="3"/>
    <x v="3"/>
    <s v="Gary Zandusky"/>
    <s v="Corporate"/>
    <s v="Rochester"/>
    <x v="37"/>
    <n v="55901"/>
    <s v="Central"/>
    <s v="OFF-PA-10004040"/>
    <x v="2"/>
    <s v="Paper"/>
    <n v="23.92"/>
    <n v="23.92"/>
    <n v="0"/>
    <n v="0"/>
  </r>
  <r>
    <x v="2941"/>
    <d v="2016-01-06T00:00:00"/>
    <d v="2016-01-12T00:00:00"/>
    <x v="2"/>
    <x v="6"/>
    <x v="2"/>
    <s v="Stefania Perrino"/>
    <s v="Home Office"/>
    <s v="Colorado Springs"/>
    <x v="7"/>
    <n v="80906"/>
    <s v="West"/>
    <s v="OFF-PA-10004041"/>
    <x v="2"/>
    <s v="Paper"/>
    <n v="29.6"/>
    <n v="29.6"/>
    <n v="0"/>
    <n v="0"/>
  </r>
  <r>
    <x v="4071"/>
    <d v="2016-11-14T00:00:00"/>
    <d v="2016-11-19T00:00:00"/>
    <x v="2"/>
    <x v="1"/>
    <x v="2"/>
    <s v="Patrick Jones"/>
    <s v="Home Office"/>
    <s v="New York City"/>
    <x v="5"/>
    <n v="10035"/>
    <s v="East"/>
    <s v="OFF-PA-10004041"/>
    <x v="2"/>
    <s v="Paper"/>
    <n v="37"/>
    <n v="37"/>
    <n v="0"/>
    <n v="0"/>
  </r>
  <r>
    <x v="2329"/>
    <d v="2018-10-19T00:00:00"/>
    <d v="2018-10-25T00:00:00"/>
    <x v="0"/>
    <x v="9"/>
    <x v="2"/>
    <s v="Harry Marie"/>
    <s v="Home Office"/>
    <s v="Philadelphia"/>
    <x v="12"/>
    <n v="19120"/>
    <s v="East"/>
    <s v="OFF-PA-10004041"/>
    <x v="2"/>
    <s v="Paper"/>
    <n v="23.68"/>
    <n v="23.68"/>
    <n v="0"/>
    <n v="0"/>
  </r>
  <r>
    <x v="3888"/>
    <d v="2017-12-27T00:00:00"/>
    <d v="2018-01-02T00:00:00"/>
    <x v="3"/>
    <x v="3"/>
    <x v="2"/>
    <s v="Meg Tillman"/>
    <s v="Corporate"/>
    <s v="Port Arthur"/>
    <x v="13"/>
    <n v="77642"/>
    <s v="Central"/>
    <s v="OFF-PA-10004041"/>
    <x v="2"/>
    <s v="Paper"/>
    <n v="23.68"/>
    <n v="23.68"/>
    <n v="0"/>
    <n v="0"/>
  </r>
  <r>
    <x v="0"/>
    <d v="2018-09-04T00:00:00"/>
    <d v="2018-09-06T00:00:00"/>
    <x v="0"/>
    <x v="0"/>
    <x v="0"/>
    <s v="Helen Wasserman"/>
    <s v="Home Office"/>
    <s v="Chicago"/>
    <x v="0"/>
    <n v="60653"/>
    <s v="Central"/>
    <s v="OFF-PA-10004041"/>
    <x v="2"/>
    <s v="Paper"/>
    <n v="17.760000000000002"/>
    <n v="18"/>
    <n v="-0.23999999999999844"/>
    <n v="-3.5999999999999761E-2"/>
  </r>
  <r>
    <x v="4072"/>
    <d v="2018-09-12T00:00:00"/>
    <d v="2018-09-17T00:00:00"/>
    <x v="0"/>
    <x v="0"/>
    <x v="3"/>
    <s v="John Murray"/>
    <s v="Home Office"/>
    <s v="Los Angeles"/>
    <x v="1"/>
    <n v="90036"/>
    <s v="West"/>
    <s v="OFF-PA-10004071"/>
    <x v="2"/>
    <s v="Paper"/>
    <n v="166.44"/>
    <n v="166.44"/>
    <n v="0"/>
    <n v="0"/>
  </r>
  <r>
    <x v="4073"/>
    <d v="2018-11-28T00:00:00"/>
    <d v="2018-12-01T00:00:00"/>
    <x v="0"/>
    <x v="1"/>
    <x v="0"/>
    <s v="Rick Hansen"/>
    <s v="Home Office"/>
    <s v="Denver"/>
    <x v="7"/>
    <n v="80219"/>
    <s v="West"/>
    <s v="OFF-PA-10004071"/>
    <x v="2"/>
    <s v="Paper"/>
    <n v="88.768000000000001"/>
    <n v="88.768000000000001"/>
    <n v="0"/>
    <n v="0"/>
  </r>
  <r>
    <x v="4074"/>
    <d v="2015-10-09T00:00:00"/>
    <d v="2015-10-15T00:00:00"/>
    <x v="1"/>
    <x v="9"/>
    <x v="2"/>
    <s v="Bart Pistole"/>
    <s v="Home Office"/>
    <s v="Jacksonville"/>
    <x v="9"/>
    <n v="28540"/>
    <s v="South"/>
    <s v="OFF-PA-10004071"/>
    <x v="2"/>
    <s v="Paper"/>
    <n v="88.768000000000001"/>
    <n v="88.768000000000001"/>
    <n v="0"/>
    <n v="0"/>
  </r>
  <r>
    <x v="271"/>
    <d v="2017-11-06T00:00:00"/>
    <d v="2017-11-09T00:00:00"/>
    <x v="3"/>
    <x v="1"/>
    <x v="0"/>
    <s v="Kelly Lampkin"/>
    <s v="Corporate"/>
    <s v="Jacksonville"/>
    <x v="8"/>
    <n v="32216"/>
    <s v="South"/>
    <s v="OFF-PA-10004071"/>
    <x v="2"/>
    <s v="Paper"/>
    <n v="88.768000000000001"/>
    <n v="88.768000000000001"/>
    <n v="0"/>
    <n v="0"/>
  </r>
  <r>
    <x v="4075"/>
    <d v="2015-04-05T00:00:00"/>
    <d v="2015-04-07T00:00:00"/>
    <x v="1"/>
    <x v="8"/>
    <x v="0"/>
    <s v="Tracy Hopkins"/>
    <s v="Home Office"/>
    <s v="New York City"/>
    <x v="5"/>
    <n v="10035"/>
    <s v="East"/>
    <s v="OFF-PA-10004071"/>
    <x v="2"/>
    <s v="Paper"/>
    <n v="55.48"/>
    <n v="55.48"/>
    <n v="0"/>
    <n v="0"/>
  </r>
  <r>
    <x v="81"/>
    <d v="2016-09-17T00:00:00"/>
    <d v="2016-09-23T00:00:00"/>
    <x v="2"/>
    <x v="0"/>
    <x v="2"/>
    <s v="Peter Fuller"/>
    <s v="Home Office"/>
    <s v="New York City"/>
    <x v="5"/>
    <n v="10035"/>
    <s v="East"/>
    <s v="OFF-PA-10004071"/>
    <x v="2"/>
    <s v="Paper"/>
    <n v="110.96"/>
    <n v="110.96"/>
    <n v="0"/>
    <n v="0"/>
  </r>
  <r>
    <x v="4076"/>
    <d v="2016-12-20T00:00:00"/>
    <d v="2016-12-24T00:00:00"/>
    <x v="2"/>
    <x v="3"/>
    <x v="2"/>
    <s v="Maya Herman"/>
    <s v="Home Office"/>
    <s v="Lindenhurst"/>
    <x v="5"/>
    <n v="11757"/>
    <s v="East"/>
    <s v="OFF-PA-10004071"/>
    <x v="2"/>
    <s v="Paper"/>
    <n v="55.48"/>
    <n v="55.48"/>
    <n v="0"/>
    <n v="0"/>
  </r>
  <r>
    <x v="2004"/>
    <d v="2017-07-17T00:00:00"/>
    <d v="2017-07-21T00:00:00"/>
    <x v="3"/>
    <x v="10"/>
    <x v="2"/>
    <s v="Matt Collister"/>
    <s v="Corporate"/>
    <s v="Perth Amboy"/>
    <x v="15"/>
    <n v="8861"/>
    <s v="East"/>
    <s v="OFF-PA-10004071"/>
    <x v="2"/>
    <s v="Paper"/>
    <n v="55.48"/>
    <n v="55.48"/>
    <n v="0"/>
    <n v="0"/>
  </r>
  <r>
    <x v="743"/>
    <d v="2018-11-05T00:00:00"/>
    <d v="2018-11-10T00:00:00"/>
    <x v="0"/>
    <x v="1"/>
    <x v="3"/>
    <s v="Christina DeMoss"/>
    <s v="Consumer"/>
    <s v="New York City"/>
    <x v="5"/>
    <n v="10024"/>
    <s v="East"/>
    <s v="OFF-PA-10004071"/>
    <x v="2"/>
    <s v="Paper"/>
    <n v="110.96"/>
    <n v="110.96"/>
    <n v="0"/>
    <n v="0"/>
  </r>
  <r>
    <x v="4077"/>
    <d v="2018-03-21T00:00:00"/>
    <d v="2018-03-25T00:00:00"/>
    <x v="0"/>
    <x v="5"/>
    <x v="2"/>
    <s v="Robert Waldorf"/>
    <s v="Home Office"/>
    <s v="Lafayette"/>
    <x v="33"/>
    <n v="47905"/>
    <s v="Central"/>
    <s v="OFF-PA-10004071"/>
    <x v="2"/>
    <s v="Paper"/>
    <n v="277.39999999999998"/>
    <n v="277.39999999999998"/>
    <n v="0"/>
    <n v="0"/>
  </r>
  <r>
    <x v="4078"/>
    <d v="2018-09-21T00:00:00"/>
    <d v="2018-09-25T00:00:00"/>
    <x v="0"/>
    <x v="0"/>
    <x v="2"/>
    <s v="Doug Bickford"/>
    <s v="Home Office"/>
    <s v="San Francisco"/>
    <x v="1"/>
    <n v="94109"/>
    <s v="West"/>
    <s v="OFF-PA-10004082"/>
    <x v="2"/>
    <s v="Paper"/>
    <n v="55.86"/>
    <n v="55.86"/>
    <n v="0"/>
    <n v="0"/>
  </r>
  <r>
    <x v="1752"/>
    <d v="2018-09-12T00:00:00"/>
    <d v="2018-09-15T00:00:00"/>
    <x v="0"/>
    <x v="0"/>
    <x v="0"/>
    <s v="Bart Folk"/>
    <s v="Home Office"/>
    <s v="Baltimore"/>
    <x v="14"/>
    <n v="21215"/>
    <s v="East"/>
    <s v="OFF-PA-10004082"/>
    <x v="2"/>
    <s v="Paper"/>
    <n v="39.9"/>
    <n v="39.9"/>
    <n v="0"/>
    <n v="0"/>
  </r>
  <r>
    <x v="665"/>
    <d v="2015-06-01T00:00:00"/>
    <d v="2015-06-06T00:00:00"/>
    <x v="1"/>
    <x v="4"/>
    <x v="3"/>
    <s v="Dianna Wilson"/>
    <s v="Home Office"/>
    <s v="Lakeville"/>
    <x v="37"/>
    <n v="55044"/>
    <s v="Central"/>
    <s v="OFF-PA-10004082"/>
    <x v="2"/>
    <s v="Paper"/>
    <n v="47.88"/>
    <n v="47.88"/>
    <n v="0"/>
    <n v="0"/>
  </r>
  <r>
    <x v="2064"/>
    <d v="2015-11-24T00:00:00"/>
    <d v="2015-11-29T00:00:00"/>
    <x v="1"/>
    <x v="1"/>
    <x v="2"/>
    <s v="Nat Gilpin"/>
    <s v="Home Office"/>
    <s v="Jackson"/>
    <x v="10"/>
    <n v="49201"/>
    <s v="Central"/>
    <s v="OFF-PA-10004082"/>
    <x v="2"/>
    <s v="Paper"/>
    <n v="15.96"/>
    <n v="18"/>
    <n v="-2.0399999999999991"/>
    <n v="-0.30599999999999988"/>
  </r>
  <r>
    <x v="3088"/>
    <d v="2016-01-04T00:00:00"/>
    <d v="2016-01-10T00:00:00"/>
    <x v="2"/>
    <x v="6"/>
    <x v="2"/>
    <s v="Chris Selesnick"/>
    <s v="Home Office"/>
    <s v="Woodbury"/>
    <x v="37"/>
    <n v="55125"/>
    <s v="Central"/>
    <s v="OFF-PA-10004082"/>
    <x v="2"/>
    <s v="Paper"/>
    <n v="39.9"/>
    <n v="39.9"/>
    <n v="0"/>
    <n v="0"/>
  </r>
  <r>
    <x v="1361"/>
    <d v="2018-05-29T00:00:00"/>
    <d v="2018-06-04T00:00:00"/>
    <x v="0"/>
    <x v="2"/>
    <x v="2"/>
    <s v="Maris LaWare"/>
    <s v="Home Office"/>
    <s v="Columbus"/>
    <x v="33"/>
    <n v="47201"/>
    <s v="Central"/>
    <s v="OFF-PA-10004082"/>
    <x v="2"/>
    <s v="Paper"/>
    <n v="7.98"/>
    <n v="18"/>
    <n v="-10.02"/>
    <n v="-1.5029999999999999"/>
  </r>
  <r>
    <x v="4079"/>
    <d v="2018-09-18T00:00:00"/>
    <d v="2018-09-23T00:00:00"/>
    <x v="0"/>
    <x v="0"/>
    <x v="3"/>
    <s v="Tamara Manning"/>
    <s v="Home Office"/>
    <s v="Grand Island"/>
    <x v="42"/>
    <n v="68801"/>
    <s v="Central"/>
    <s v="OFF-PA-10004082"/>
    <x v="2"/>
    <s v="Paper"/>
    <n v="15.96"/>
    <n v="18"/>
    <n v="-2.0399999999999991"/>
    <n v="-0.30599999999999988"/>
  </r>
  <r>
    <x v="4080"/>
    <d v="2017-02-13T00:00:00"/>
    <d v="2017-02-18T00:00:00"/>
    <x v="3"/>
    <x v="11"/>
    <x v="2"/>
    <s v="Ross DeVincentis"/>
    <s v="Corporate"/>
    <s v="Los Angeles"/>
    <x v="1"/>
    <n v="90045"/>
    <s v="West"/>
    <s v="OFF-PA-10004092"/>
    <x v="2"/>
    <s v="Paper"/>
    <n v="146.82"/>
    <n v="146.82"/>
    <n v="0"/>
    <n v="0"/>
  </r>
  <r>
    <x v="4081"/>
    <d v="2015-09-30T00:00:00"/>
    <d v="2015-10-04T00:00:00"/>
    <x v="1"/>
    <x v="0"/>
    <x v="2"/>
    <s v="Russell Applegate"/>
    <s v="Home Office"/>
    <s v="New York City"/>
    <x v="5"/>
    <n v="10011"/>
    <s v="East"/>
    <s v="OFF-PA-10004092"/>
    <x v="2"/>
    <s v="Paper"/>
    <n v="48.94"/>
    <n v="48.94"/>
    <n v="0"/>
    <n v="0"/>
  </r>
  <r>
    <x v="4082"/>
    <d v="2018-11-16T00:00:00"/>
    <d v="2018-11-16T00:00:00"/>
    <x v="0"/>
    <x v="1"/>
    <x v="1"/>
    <s v="Christy Brittain"/>
    <s v="Home Office"/>
    <s v="New York City"/>
    <x v="5"/>
    <n v="10009"/>
    <s v="East"/>
    <s v="OFF-PA-10004092"/>
    <x v="2"/>
    <s v="Paper"/>
    <n v="146.82"/>
    <n v="146.82"/>
    <n v="0"/>
    <n v="0"/>
  </r>
  <r>
    <x v="4083"/>
    <d v="2016-09-17T00:00:00"/>
    <d v="2016-09-19T00:00:00"/>
    <x v="2"/>
    <x v="0"/>
    <x v="3"/>
    <s v="Meg O'Connel"/>
    <s v="Corporate"/>
    <s v="Los Angeles"/>
    <x v="1"/>
    <n v="90036"/>
    <s v="West"/>
    <s v="OFF-PA-10004100"/>
    <x v="2"/>
    <s v="Paper"/>
    <n v="32.4"/>
    <n v="32.4"/>
    <n v="0"/>
    <n v="0"/>
  </r>
  <r>
    <x v="3700"/>
    <d v="2016-09-26T00:00:00"/>
    <d v="2016-10-02T00:00:00"/>
    <x v="2"/>
    <x v="0"/>
    <x v="2"/>
    <s v="Tracy Blumstein"/>
    <s v="Home Office"/>
    <s v="Portland"/>
    <x v="23"/>
    <n v="97206"/>
    <s v="West"/>
    <s v="OFF-PA-10004100"/>
    <x v="2"/>
    <s v="Paper"/>
    <n v="31.103999999999999"/>
    <n v="31.103999999999999"/>
    <n v="0"/>
    <n v="0"/>
  </r>
  <r>
    <x v="4084"/>
    <d v="2017-12-06T00:00:00"/>
    <d v="2017-12-07T00:00:00"/>
    <x v="3"/>
    <x v="3"/>
    <x v="0"/>
    <s v="Greg Guthrie"/>
    <s v="Home Office"/>
    <s v="Antioch"/>
    <x v="1"/>
    <n v="94509"/>
    <s v="West"/>
    <s v="OFF-PA-10004100"/>
    <x v="1"/>
    <s v="Paper"/>
    <n v="19.440000000000001"/>
    <n v="18"/>
    <n v="1.4400000000000013"/>
    <n v="0.21600000000000019"/>
  </r>
  <r>
    <x v="918"/>
    <d v="2017-07-22T00:00:00"/>
    <d v="2017-07-26T00:00:00"/>
    <x v="3"/>
    <x v="10"/>
    <x v="2"/>
    <s v="Maureen Fritzler"/>
    <s v="Corporate"/>
    <s v="Columbia"/>
    <x v="14"/>
    <n v="21044"/>
    <s v="East"/>
    <s v="OFF-PA-10004100"/>
    <x v="2"/>
    <s v="Paper"/>
    <n v="51.84"/>
    <n v="51.84"/>
    <n v="0"/>
    <n v="0"/>
  </r>
  <r>
    <x v="36"/>
    <d v="2018-07-07T00:00:00"/>
    <d v="2018-07-09T00:00:00"/>
    <x v="0"/>
    <x v="10"/>
    <x v="0"/>
    <s v="Rob Lucas"/>
    <s v="Home Office"/>
    <s v="Philadelphia"/>
    <x v="12"/>
    <n v="19120"/>
    <s v="East"/>
    <s v="OFF-PA-10004100"/>
    <x v="2"/>
    <s v="Paper"/>
    <n v="15.552"/>
    <n v="18"/>
    <n v="-2.4480000000000004"/>
    <n v="-0.36720000000000003"/>
  </r>
  <r>
    <x v="897"/>
    <d v="2018-07-25T00:00:00"/>
    <d v="2018-07-28T00:00:00"/>
    <x v="0"/>
    <x v="10"/>
    <x v="3"/>
    <s v="John Castell"/>
    <s v="Home Office"/>
    <s v="Philadelphia"/>
    <x v="12"/>
    <n v="19143"/>
    <s v="East"/>
    <s v="OFF-PA-10004100"/>
    <x v="2"/>
    <s v="Paper"/>
    <n v="20.736000000000001"/>
    <n v="18"/>
    <n v="2.7360000000000007"/>
    <n v="0.4104000000000001"/>
  </r>
  <r>
    <x v="2985"/>
    <d v="2015-09-01T00:00:00"/>
    <d v="2015-09-04T00:00:00"/>
    <x v="1"/>
    <x v="0"/>
    <x v="0"/>
    <s v="Jack Lebron"/>
    <s v="Home Office"/>
    <s v="Houston"/>
    <x v="13"/>
    <n v="77036"/>
    <s v="Central"/>
    <s v="OFF-PA-10004100"/>
    <x v="2"/>
    <s v="Paper"/>
    <n v="31.103999999999999"/>
    <n v="31.103999999999999"/>
    <n v="0"/>
    <n v="0"/>
  </r>
  <r>
    <x v="200"/>
    <d v="2015-11-12T00:00:00"/>
    <d v="2015-11-16T00:00:00"/>
    <x v="1"/>
    <x v="1"/>
    <x v="2"/>
    <s v="Darren Budd"/>
    <s v="Home Office"/>
    <s v="Houston"/>
    <x v="13"/>
    <n v="77036"/>
    <s v="Central"/>
    <s v="OFF-PA-10004100"/>
    <x v="2"/>
    <s v="Paper"/>
    <n v="36.287999999999997"/>
    <n v="36.287999999999997"/>
    <n v="0"/>
    <n v="0"/>
  </r>
  <r>
    <x v="2978"/>
    <d v="2016-05-29T00:00:00"/>
    <d v="2016-06-03T00:00:00"/>
    <x v="2"/>
    <x v="2"/>
    <x v="2"/>
    <s v="John Lucas"/>
    <s v="Corporate"/>
    <s v="Seattle"/>
    <x v="6"/>
    <n v="98105"/>
    <s v="West"/>
    <s v="OFF-PA-10004101"/>
    <x v="2"/>
    <s v="Paper"/>
    <n v="32.4"/>
    <n v="32.4"/>
    <n v="0"/>
    <n v="0"/>
  </r>
  <r>
    <x v="4085"/>
    <d v="2016-10-10T00:00:00"/>
    <d v="2016-10-11T00:00:00"/>
    <x v="2"/>
    <x v="9"/>
    <x v="0"/>
    <s v="Denny Joy"/>
    <s v="Corporate"/>
    <s v="San Francisco"/>
    <x v="1"/>
    <n v="94109"/>
    <s v="West"/>
    <s v="OFF-PA-10004101"/>
    <x v="2"/>
    <s v="Paper"/>
    <n v="45.36"/>
    <n v="45.36"/>
    <n v="0"/>
    <n v="0"/>
  </r>
  <r>
    <x v="2918"/>
    <d v="2017-03-20T00:00:00"/>
    <d v="2017-03-24T00:00:00"/>
    <x v="3"/>
    <x v="5"/>
    <x v="2"/>
    <s v="Zuschuss Carroll"/>
    <s v="Corporate"/>
    <s v="Salem"/>
    <x v="23"/>
    <n v="97301"/>
    <s v="West"/>
    <s v="OFF-PA-10004101"/>
    <x v="2"/>
    <s v="Paper"/>
    <n v="10.368"/>
    <n v="10.368"/>
    <n v="0"/>
    <n v="0"/>
  </r>
  <r>
    <x v="550"/>
    <d v="2018-09-11T00:00:00"/>
    <d v="2018-09-11T00:00:00"/>
    <x v="0"/>
    <x v="0"/>
    <x v="1"/>
    <s v="Jennifer Ferguson"/>
    <s v="Consumer"/>
    <s v="Seattle"/>
    <x v="6"/>
    <n v="98105"/>
    <s v="West"/>
    <s v="OFF-PA-10004101"/>
    <x v="2"/>
    <s v="Paper"/>
    <n v="71.28"/>
    <n v="71.28"/>
    <n v="0"/>
    <n v="0"/>
  </r>
  <r>
    <x v="4086"/>
    <d v="2018-04-10T00:00:00"/>
    <d v="2018-04-10T00:00:00"/>
    <x v="0"/>
    <x v="8"/>
    <x v="1"/>
    <s v="Russell D'Ascenzo"/>
    <s v="Consumer"/>
    <s v="Austin"/>
    <x v="13"/>
    <n v="78745"/>
    <s v="Central"/>
    <s v="OFF-PA-10004101"/>
    <x v="2"/>
    <s v="Paper"/>
    <n v="10.368"/>
    <n v="10.368"/>
    <n v="0"/>
    <n v="0"/>
  </r>
  <r>
    <x v="591"/>
    <d v="2016-12-05T00:00:00"/>
    <d v="2016-12-09T00:00:00"/>
    <x v="2"/>
    <x v="3"/>
    <x v="3"/>
    <s v="Brian Derr"/>
    <s v="Home Office"/>
    <s v="New York City"/>
    <x v="5"/>
    <n v="10009"/>
    <s v="East"/>
    <s v="OFF-PA-10004156"/>
    <x v="2"/>
    <s v="Paper"/>
    <n v="22.68"/>
    <n v="18"/>
    <n v="4.68"/>
    <n v="0.70199999999999996"/>
  </r>
  <r>
    <x v="4087"/>
    <d v="2017-03-30T00:00:00"/>
    <d v="2017-04-01T00:00:00"/>
    <x v="3"/>
    <x v="5"/>
    <x v="0"/>
    <s v="Cathy Prescott"/>
    <s v="Home Office"/>
    <s v="Norwich"/>
    <x v="25"/>
    <n v="6360"/>
    <s v="East"/>
    <s v="OFF-PA-10004156"/>
    <x v="2"/>
    <s v="Paper"/>
    <n v="11.34"/>
    <n v="18"/>
    <n v="-6.66"/>
    <n v="-0.999"/>
  </r>
  <r>
    <x v="1582"/>
    <d v="2018-06-03T00:00:00"/>
    <d v="2018-06-09T00:00:00"/>
    <x v="0"/>
    <x v="4"/>
    <x v="2"/>
    <s v="Katherine Nockton"/>
    <s v="Corporate"/>
    <s v="New York City"/>
    <x v="5"/>
    <n v="10011"/>
    <s v="East"/>
    <s v="OFF-PA-10004156"/>
    <x v="2"/>
    <s v="Paper"/>
    <n v="45.36"/>
    <n v="45.36"/>
    <n v="0"/>
    <n v="0"/>
  </r>
  <r>
    <x v="2752"/>
    <d v="2018-12-20T00:00:00"/>
    <d v="2018-12-26T00:00:00"/>
    <x v="0"/>
    <x v="3"/>
    <x v="2"/>
    <s v="David Kendrick"/>
    <s v="Home Office"/>
    <s v="New York City"/>
    <x v="5"/>
    <n v="10009"/>
    <s v="East"/>
    <s v="OFF-PA-10004156"/>
    <x v="2"/>
    <s v="Paper"/>
    <n v="34.020000000000003"/>
    <n v="34.020000000000003"/>
    <n v="0"/>
    <n v="0"/>
  </r>
  <r>
    <x v="388"/>
    <d v="2016-06-16T00:00:00"/>
    <d v="2016-06-20T00:00:00"/>
    <x v="2"/>
    <x v="4"/>
    <x v="2"/>
    <s v="Lycoris Saunders"/>
    <s v="Corporate"/>
    <s v="Grand Prairie"/>
    <x v="13"/>
    <n v="75051"/>
    <s v="Central"/>
    <s v="OFF-PA-10004156"/>
    <x v="2"/>
    <s v="Paper"/>
    <n v="27.216000000000001"/>
    <n v="27.216000000000001"/>
    <n v="0"/>
    <n v="0"/>
  </r>
  <r>
    <x v="4088"/>
    <d v="2016-08-06T00:00:00"/>
    <d v="2016-08-08T00:00:00"/>
    <x v="2"/>
    <x v="7"/>
    <x v="0"/>
    <s v="Michael Stewart"/>
    <s v="Corporate"/>
    <s v="Houston"/>
    <x v="13"/>
    <n v="77041"/>
    <s v="Central"/>
    <s v="OFF-PA-10004156"/>
    <x v="2"/>
    <s v="Paper"/>
    <n v="27.216000000000001"/>
    <n v="27.216000000000001"/>
    <n v="0"/>
    <n v="0"/>
  </r>
  <r>
    <x v="4089"/>
    <d v="2016-12-09T00:00:00"/>
    <d v="2016-12-12T00:00:00"/>
    <x v="2"/>
    <x v="3"/>
    <x v="0"/>
    <s v="Ken Brennan"/>
    <s v="Home Office"/>
    <s v="Columbus"/>
    <x v="33"/>
    <n v="47201"/>
    <s v="Central"/>
    <s v="OFF-PA-10004156"/>
    <x v="2"/>
    <s v="Paper"/>
    <n v="34.020000000000003"/>
    <n v="34.020000000000003"/>
    <n v="0"/>
    <n v="0"/>
  </r>
  <r>
    <x v="4052"/>
    <d v="2016-05-12T00:00:00"/>
    <d v="2016-05-16T00:00:00"/>
    <x v="2"/>
    <x v="2"/>
    <x v="2"/>
    <s v="Cindy Stewart"/>
    <s v="Home Office"/>
    <s v="San Francisco"/>
    <x v="1"/>
    <n v="94122"/>
    <s v="West"/>
    <s v="OFF-PA-10004239"/>
    <x v="2"/>
    <s v="Paper"/>
    <n v="25.68"/>
    <n v="25.68"/>
    <n v="0"/>
    <n v="0"/>
  </r>
  <r>
    <x v="4090"/>
    <d v="2018-12-28T00:00:00"/>
    <d v="2019-01-01T00:00:00"/>
    <x v="0"/>
    <x v="3"/>
    <x v="2"/>
    <s v="Susan Vittorini"/>
    <s v="Home Office"/>
    <s v="Albuquerque"/>
    <x v="41"/>
    <n v="87105"/>
    <s v="West"/>
    <s v="OFF-PA-10004239"/>
    <x v="2"/>
    <s v="Paper"/>
    <n v="4.28"/>
    <n v="5"/>
    <n v="-0.71999999999999975"/>
    <n v="-0.10799999999999996"/>
  </r>
  <r>
    <x v="4091"/>
    <d v="2018-03-25T00:00:00"/>
    <d v="2018-03-30T00:00:00"/>
    <x v="0"/>
    <x v="5"/>
    <x v="3"/>
    <s v="Duane Benoit"/>
    <s v="Home Office"/>
    <s v="Dallas"/>
    <x v="13"/>
    <n v="75081"/>
    <s v="Central"/>
    <s v="OFF-PA-10004239"/>
    <x v="2"/>
    <s v="Paper"/>
    <n v="6.8479999999999999"/>
    <n v="5"/>
    <n v="1.8479999999999999"/>
    <n v="0.27719999999999995"/>
  </r>
  <r>
    <x v="1626"/>
    <d v="2018-09-11T00:00:00"/>
    <d v="2018-09-16T00:00:00"/>
    <x v="0"/>
    <x v="0"/>
    <x v="2"/>
    <s v="Cindy Chapman"/>
    <s v="Consumer"/>
    <s v="Houston"/>
    <x v="13"/>
    <n v="77070"/>
    <s v="Central"/>
    <s v="OFF-PA-10004239"/>
    <x v="2"/>
    <s v="Paper"/>
    <n v="10.272"/>
    <n v="10.272"/>
    <n v="0"/>
    <n v="0"/>
  </r>
  <r>
    <x v="32"/>
    <d v="2018-06-11T00:00:00"/>
    <d v="2018-06-13T00:00:00"/>
    <x v="0"/>
    <x v="4"/>
    <x v="3"/>
    <s v="Tom Boeckenhauer"/>
    <s v="Home Office"/>
    <s v="Seattle"/>
    <x v="6"/>
    <n v="98103"/>
    <s v="West"/>
    <s v="OFF-PA-10004243"/>
    <x v="2"/>
    <s v="Paper"/>
    <n v="37.94"/>
    <n v="37.94"/>
    <n v="0"/>
    <n v="0"/>
  </r>
  <r>
    <x v="4092"/>
    <d v="2017-04-07T00:00:00"/>
    <d v="2017-04-09T00:00:00"/>
    <x v="3"/>
    <x v="8"/>
    <x v="0"/>
    <s v="Erin Smith"/>
    <s v="Home Office"/>
    <s v="Lakewood"/>
    <x v="15"/>
    <n v="8701"/>
    <s v="East"/>
    <s v="OFF-PA-10004243"/>
    <x v="2"/>
    <s v="Paper"/>
    <n v="37.94"/>
    <n v="37.94"/>
    <n v="0"/>
    <n v="0"/>
  </r>
  <r>
    <x v="1047"/>
    <d v="2017-10-28T00:00:00"/>
    <d v="2017-11-03T00:00:00"/>
    <x v="3"/>
    <x v="9"/>
    <x v="2"/>
    <s v="Jonathan Doherty"/>
    <s v="Corporate"/>
    <s v="Belleville"/>
    <x v="15"/>
    <n v="7109"/>
    <s v="East"/>
    <s v="OFF-PA-10004243"/>
    <x v="2"/>
    <s v="Paper"/>
    <n v="56.91"/>
    <n v="56.91"/>
    <n v="0"/>
    <n v="0"/>
  </r>
  <r>
    <x v="1752"/>
    <d v="2018-09-12T00:00:00"/>
    <d v="2018-09-15T00:00:00"/>
    <x v="0"/>
    <x v="0"/>
    <x v="0"/>
    <s v="Bart Folk"/>
    <s v="Home Office"/>
    <s v="Baltimore"/>
    <x v="14"/>
    <n v="21215"/>
    <s v="East"/>
    <s v="OFF-PA-10004243"/>
    <x v="2"/>
    <s v="Paper"/>
    <n v="94.85"/>
    <n v="94.85"/>
    <n v="0"/>
    <n v="0"/>
  </r>
  <r>
    <x v="3772"/>
    <d v="2018-11-01T00:00:00"/>
    <d v="2018-11-04T00:00:00"/>
    <x v="0"/>
    <x v="1"/>
    <x v="3"/>
    <s v="Sandra Flanagan"/>
    <s v="Consumer"/>
    <s v="Everett"/>
    <x v="26"/>
    <n v="2149"/>
    <s v="East"/>
    <s v="OFF-PA-10004243"/>
    <x v="2"/>
    <s v="Paper"/>
    <n v="189.7"/>
    <n v="172.7"/>
    <n v="17"/>
    <n v="2.5499999999999998"/>
  </r>
  <r>
    <x v="1973"/>
    <d v="2015-04-02T00:00:00"/>
    <d v="2015-04-08T00:00:00"/>
    <x v="1"/>
    <x v="8"/>
    <x v="2"/>
    <s v="Rob Dowd"/>
    <s v="Home Office"/>
    <s v="Athens"/>
    <x v="19"/>
    <n v="30605"/>
    <s v="South"/>
    <s v="OFF-PA-10004248"/>
    <x v="2"/>
    <s v="Paper"/>
    <n v="15.84"/>
    <n v="18"/>
    <n v="-2.16"/>
    <n v="-0.32400000000000001"/>
  </r>
  <r>
    <x v="4093"/>
    <d v="2016-07-08T00:00:00"/>
    <d v="2016-07-08T00:00:00"/>
    <x v="2"/>
    <x v="10"/>
    <x v="1"/>
    <s v="Darrin Martin"/>
    <s v="Home Office"/>
    <s v="Houston"/>
    <x v="13"/>
    <n v="77070"/>
    <s v="Central"/>
    <s v="OFF-PA-10004248"/>
    <x v="2"/>
    <s v="Paper"/>
    <n v="21.12"/>
    <n v="18"/>
    <n v="3.120000000000001"/>
    <n v="0.46800000000000014"/>
  </r>
  <r>
    <x v="348"/>
    <d v="2016-12-01T00:00:00"/>
    <d v="2016-12-05T00:00:00"/>
    <x v="2"/>
    <x v="3"/>
    <x v="3"/>
    <s v="Tamara Willingham"/>
    <s v="Corporate"/>
    <s v="Seattle"/>
    <x v="6"/>
    <n v="98105"/>
    <s v="West"/>
    <s v="OFF-PA-10004255"/>
    <x v="2"/>
    <s v="Paper"/>
    <n v="32.4"/>
    <n v="32.4"/>
    <n v="0"/>
    <n v="0"/>
  </r>
  <r>
    <x v="2445"/>
    <d v="2018-09-22T00:00:00"/>
    <d v="2018-09-27T00:00:00"/>
    <x v="0"/>
    <x v="0"/>
    <x v="2"/>
    <s v="Peter B√ºhler"/>
    <s v="Home Office"/>
    <s v="Smyrna"/>
    <x v="19"/>
    <n v="30080"/>
    <s v="South"/>
    <s v="OFF-PA-10004255"/>
    <x v="2"/>
    <s v="Paper"/>
    <n v="12.96"/>
    <n v="12.96"/>
    <n v="0"/>
    <n v="0"/>
  </r>
  <r>
    <x v="2620"/>
    <d v="2016-05-28T00:00:00"/>
    <d v="2016-06-02T00:00:00"/>
    <x v="2"/>
    <x v="2"/>
    <x v="2"/>
    <s v="Maxwell Schwartz"/>
    <s v="Corporate"/>
    <s v="Rochester"/>
    <x v="5"/>
    <n v="14609"/>
    <s v="East"/>
    <s v="OFF-PA-10004255"/>
    <x v="2"/>
    <s v="Paper"/>
    <n v="45.36"/>
    <n v="45.36"/>
    <n v="0"/>
    <n v="0"/>
  </r>
  <r>
    <x v="1199"/>
    <d v="2016-12-06T00:00:00"/>
    <d v="2016-12-10T00:00:00"/>
    <x v="2"/>
    <x v="3"/>
    <x v="2"/>
    <s v="Speros Goranitis"/>
    <s v="Home Office"/>
    <s v="New York City"/>
    <x v="5"/>
    <n v="10009"/>
    <s v="East"/>
    <s v="OFF-PA-10004255"/>
    <x v="2"/>
    <s v="Paper"/>
    <n v="6.48"/>
    <n v="5"/>
    <n v="1.4800000000000004"/>
    <n v="0.22200000000000006"/>
  </r>
  <r>
    <x v="1832"/>
    <d v="2016-02-15T00:00:00"/>
    <d v="2016-02-18T00:00:00"/>
    <x v="2"/>
    <x v="11"/>
    <x v="3"/>
    <s v="Justin MacKendrick"/>
    <s v="Consumer"/>
    <s v="Los Angeles"/>
    <x v="1"/>
    <n v="90004"/>
    <s v="West"/>
    <s v="OFF-PA-10004285"/>
    <x v="2"/>
    <s v="Paper"/>
    <n v="13.36"/>
    <n v="13.36"/>
    <n v="0"/>
    <n v="0"/>
  </r>
  <r>
    <x v="2172"/>
    <d v="2016-01-02T00:00:00"/>
    <d v="2016-01-04T00:00:00"/>
    <x v="2"/>
    <x v="6"/>
    <x v="3"/>
    <s v="Claudia Bergmann"/>
    <s v="Home Office"/>
    <s v="Newark"/>
    <x v="3"/>
    <n v="19711"/>
    <s v="East"/>
    <s v="OFF-PA-10004285"/>
    <x v="2"/>
    <s v="Paper"/>
    <n v="20.04"/>
    <n v="18"/>
    <n v="2.0399999999999991"/>
    <n v="0.30599999999999988"/>
  </r>
  <r>
    <x v="2886"/>
    <d v="2017-01-15T00:00:00"/>
    <d v="2017-01-21T00:00:00"/>
    <x v="3"/>
    <x v="6"/>
    <x v="2"/>
    <s v="William Brown"/>
    <s v="Corporate"/>
    <s v="New York City"/>
    <x v="5"/>
    <n v="10011"/>
    <s v="East"/>
    <s v="OFF-PA-10004285"/>
    <x v="2"/>
    <s v="Paper"/>
    <n v="60.12"/>
    <n v="60.12"/>
    <n v="0"/>
    <n v="0"/>
  </r>
  <r>
    <x v="4094"/>
    <d v="2017-11-26T00:00:00"/>
    <d v="2017-11-28T00:00:00"/>
    <x v="3"/>
    <x v="1"/>
    <x v="0"/>
    <s v="Cynthia Delaney"/>
    <s v="Corporate"/>
    <s v="Shelton"/>
    <x v="25"/>
    <n v="6484"/>
    <s v="East"/>
    <s v="OFF-PA-10004285"/>
    <x v="2"/>
    <s v="Paper"/>
    <n v="13.36"/>
    <n v="13.36"/>
    <n v="0"/>
    <n v="0"/>
  </r>
  <r>
    <x v="4095"/>
    <d v="2018-11-23T00:00:00"/>
    <d v="2018-11-27T00:00:00"/>
    <x v="0"/>
    <x v="1"/>
    <x v="2"/>
    <s v="Chris Selesnick"/>
    <s v="Home Office"/>
    <s v="Chicago"/>
    <x v="0"/>
    <n v="60623"/>
    <s v="Central"/>
    <s v="OFF-PA-10004285"/>
    <x v="2"/>
    <s v="Paper"/>
    <n v="10.688000000000001"/>
    <n v="18"/>
    <n v="-7.3119999999999994"/>
    <n v="-1.0967999999999998"/>
  </r>
  <r>
    <x v="4096"/>
    <d v="2018-12-26T00:00:00"/>
    <d v="2019-01-01T00:00:00"/>
    <x v="0"/>
    <x v="3"/>
    <x v="2"/>
    <s v="Karen Bern"/>
    <s v="Home Office"/>
    <s v="Odessa"/>
    <x v="13"/>
    <n v="79762"/>
    <s v="Central"/>
    <s v="OFF-PA-10004285"/>
    <x v="2"/>
    <s v="Paper"/>
    <n v="16.032"/>
    <n v="18"/>
    <n v="-1.968"/>
    <n v="-0.29519999999999996"/>
  </r>
  <r>
    <x v="4097"/>
    <d v="2017-04-15T00:00:00"/>
    <d v="2017-04-17T00:00:00"/>
    <x v="3"/>
    <x v="8"/>
    <x v="3"/>
    <s v="Julie Kriz"/>
    <s v="Corporate"/>
    <s v="San Diego"/>
    <x v="1"/>
    <n v="92105"/>
    <s v="West"/>
    <s v="OFF-PA-10004327"/>
    <x v="2"/>
    <s v="Paper"/>
    <n v="143.69999999999999"/>
    <n v="143.69999999999999"/>
    <n v="0"/>
    <n v="0"/>
  </r>
  <r>
    <x v="2146"/>
    <d v="2017-12-23T00:00:00"/>
    <d v="2017-12-30T00:00:00"/>
    <x v="3"/>
    <x v="3"/>
    <x v="2"/>
    <s v="Edward Hooks"/>
    <s v="Corporate"/>
    <s v="Seattle"/>
    <x v="6"/>
    <n v="98103"/>
    <s v="West"/>
    <s v="OFF-PA-10004327"/>
    <x v="2"/>
    <s v="Paper"/>
    <n v="47.9"/>
    <n v="47.9"/>
    <n v="0"/>
    <n v="0"/>
  </r>
  <r>
    <x v="2121"/>
    <d v="2018-09-18T00:00:00"/>
    <d v="2018-09-23T00:00:00"/>
    <x v="0"/>
    <x v="0"/>
    <x v="2"/>
    <s v="Sally Hughsby"/>
    <s v="Home Office"/>
    <s v="San Francisco"/>
    <x v="1"/>
    <n v="94122"/>
    <s v="West"/>
    <s v="OFF-PA-10004327"/>
    <x v="2"/>
    <s v="Paper"/>
    <n v="143.69999999999999"/>
    <n v="143.69999999999999"/>
    <n v="0"/>
    <n v="0"/>
  </r>
  <r>
    <x v="4098"/>
    <d v="2017-05-24T00:00:00"/>
    <d v="2017-05-24T00:00:00"/>
    <x v="3"/>
    <x v="2"/>
    <x v="1"/>
    <s v="Eugene Hildebrand"/>
    <s v="Corporate"/>
    <s v="Newport News"/>
    <x v="17"/>
    <n v="23602"/>
    <s v="South"/>
    <s v="OFF-PA-10004327"/>
    <x v="2"/>
    <s v="Paper"/>
    <n v="191.6"/>
    <n v="174.6"/>
    <n v="17"/>
    <n v="2.5499999999999998"/>
  </r>
  <r>
    <x v="1757"/>
    <d v="2017-05-09T00:00:00"/>
    <d v="2017-05-13T00:00:00"/>
    <x v="3"/>
    <x v="2"/>
    <x v="2"/>
    <s v="Cynthia Voltz"/>
    <s v="Corporate"/>
    <s v="Austin"/>
    <x v="13"/>
    <n v="78745"/>
    <s v="Central"/>
    <s v="OFF-PA-10004327"/>
    <x v="2"/>
    <s v="Paper"/>
    <n v="76.64"/>
    <n v="76.64"/>
    <n v="0"/>
    <n v="0"/>
  </r>
  <r>
    <x v="452"/>
    <d v="2015-05-10T00:00:00"/>
    <d v="2015-05-15T00:00:00"/>
    <x v="1"/>
    <x v="2"/>
    <x v="2"/>
    <s v="Greg Matthias"/>
    <s v="Home Office"/>
    <s v="San Jose"/>
    <x v="1"/>
    <n v="95123"/>
    <s v="West"/>
    <s v="OFF-PA-10004353"/>
    <x v="2"/>
    <s v="Paper"/>
    <n v="39.96"/>
    <n v="39.96"/>
    <n v="0"/>
    <n v="0"/>
  </r>
  <r>
    <x v="241"/>
    <d v="2017-11-04T00:00:00"/>
    <d v="2017-11-06T00:00:00"/>
    <x v="3"/>
    <x v="1"/>
    <x v="3"/>
    <s v="Tracy Poddar"/>
    <s v="Corporate"/>
    <s v="Eugene"/>
    <x v="23"/>
    <n v="97405"/>
    <s v="West"/>
    <s v="OFF-PA-10004353"/>
    <x v="2"/>
    <s v="Paper"/>
    <n v="47.951999999999998"/>
    <n v="47.951999999999998"/>
    <n v="0"/>
    <n v="0"/>
  </r>
  <r>
    <x v="1820"/>
    <d v="2015-08-04T00:00:00"/>
    <d v="2015-08-08T00:00:00"/>
    <x v="1"/>
    <x v="7"/>
    <x v="2"/>
    <s v="Marina Lichtenstein"/>
    <s v="Home Office"/>
    <s v="Bangor"/>
    <x v="46"/>
    <n v="4401"/>
    <s v="East"/>
    <s v="OFF-PA-10004353"/>
    <x v="2"/>
    <s v="Paper"/>
    <n v="259.74"/>
    <n v="259.74"/>
    <n v="0"/>
    <n v="0"/>
  </r>
  <r>
    <x v="1467"/>
    <d v="2018-07-17T00:00:00"/>
    <d v="2018-07-23T00:00:00"/>
    <x v="0"/>
    <x v="10"/>
    <x v="2"/>
    <s v="Bill Eplett"/>
    <s v="Home Office"/>
    <s v="Rome"/>
    <x v="5"/>
    <n v="13440"/>
    <s v="East"/>
    <s v="OFF-PA-10004353"/>
    <x v="2"/>
    <s v="Paper"/>
    <n v="99.9"/>
    <n v="99.9"/>
    <n v="0"/>
    <n v="0"/>
  </r>
  <r>
    <x v="4099"/>
    <d v="2017-08-27T00:00:00"/>
    <d v="2017-08-29T00:00:00"/>
    <x v="3"/>
    <x v="7"/>
    <x v="3"/>
    <s v="Todd Boyes"/>
    <s v="Corporate"/>
    <s v="Houston"/>
    <x v="13"/>
    <n v="77041"/>
    <s v="Central"/>
    <s v="OFF-PA-10004353"/>
    <x v="2"/>
    <s v="Paper"/>
    <n v="79.92"/>
    <n v="79.92"/>
    <n v="0"/>
    <n v="0"/>
  </r>
  <r>
    <x v="894"/>
    <d v="2016-06-19T00:00:00"/>
    <d v="2016-06-23T00:00:00"/>
    <x v="2"/>
    <x v="4"/>
    <x v="2"/>
    <s v="Logan Haushalter"/>
    <s v="Home Office"/>
    <s v="Los Angeles"/>
    <x v="1"/>
    <n v="90032"/>
    <s v="West"/>
    <s v="OFF-PA-10004355"/>
    <x v="2"/>
    <s v="Paper"/>
    <n v="6.48"/>
    <n v="5"/>
    <n v="1.4800000000000004"/>
    <n v="0.22200000000000006"/>
  </r>
  <r>
    <x v="1659"/>
    <d v="2018-10-13T00:00:00"/>
    <d v="2018-10-14T00:00:00"/>
    <x v="0"/>
    <x v="9"/>
    <x v="0"/>
    <s v="Michelle Huthwaite"/>
    <s v="Consumer"/>
    <s v="Lafayette"/>
    <x v="2"/>
    <n v="70506"/>
    <s v="South"/>
    <s v="OFF-PA-10004355"/>
    <x v="2"/>
    <s v="Paper"/>
    <n v="25.92"/>
    <n v="25.92"/>
    <n v="0"/>
    <n v="0"/>
  </r>
  <r>
    <x v="4100"/>
    <d v="2018-09-16T00:00:00"/>
    <d v="2018-09-21T00:00:00"/>
    <x v="0"/>
    <x v="0"/>
    <x v="2"/>
    <s v="Adam Bellavance"/>
    <s v="Home Office"/>
    <s v="Philadelphia"/>
    <x v="12"/>
    <n v="19143"/>
    <s v="East"/>
    <s v="OFF-PA-10004355"/>
    <x v="2"/>
    <s v="Paper"/>
    <n v="20.736000000000001"/>
    <n v="80"/>
    <n v="-59.263999999999996"/>
    <n v="-8.8895999999999997"/>
  </r>
  <r>
    <x v="1432"/>
    <d v="2018-10-30T00:00:00"/>
    <d v="2018-11-03T00:00:00"/>
    <x v="0"/>
    <x v="9"/>
    <x v="2"/>
    <s v="Mick Crebagga"/>
    <s v="Home Office"/>
    <s v="Philadelphia"/>
    <x v="12"/>
    <n v="19140"/>
    <s v="East"/>
    <s v="OFF-PA-10004355"/>
    <x v="2"/>
    <s v="Paper"/>
    <n v="20.736000000000001"/>
    <n v="18"/>
    <n v="2.7360000000000007"/>
    <n v="0.4104000000000001"/>
  </r>
  <r>
    <x v="2142"/>
    <d v="2017-07-23T00:00:00"/>
    <d v="2017-07-28T00:00:00"/>
    <x v="3"/>
    <x v="10"/>
    <x v="2"/>
    <s v="Chloris Kastensmidt"/>
    <s v="Home Office"/>
    <s v="Mcallen"/>
    <x v="13"/>
    <n v="78501"/>
    <s v="Central"/>
    <s v="OFF-PA-10004355"/>
    <x v="1"/>
    <s v="Paper"/>
    <n v="5.1840000000000002"/>
    <n v="5"/>
    <n v="0.18400000000000016"/>
    <n v="2.7600000000000024E-2"/>
  </r>
  <r>
    <x v="4101"/>
    <d v="2016-03-19T00:00:00"/>
    <d v="2016-03-20T00:00:00"/>
    <x v="2"/>
    <x v="5"/>
    <x v="0"/>
    <s v="Fred Hopkins"/>
    <s v="Home Office"/>
    <s v="Seattle"/>
    <x v="6"/>
    <n v="98115"/>
    <s v="West"/>
    <s v="OFF-PA-10004359"/>
    <x v="2"/>
    <s v="Paper"/>
    <n v="209.7"/>
    <n v="209.7"/>
    <n v="0"/>
    <n v="0"/>
  </r>
  <r>
    <x v="1942"/>
    <d v="2017-11-03T00:00:00"/>
    <d v="2017-11-08T00:00:00"/>
    <x v="3"/>
    <x v="1"/>
    <x v="2"/>
    <s v="Xylona Preis"/>
    <s v="Corporate"/>
    <s v="Los Angeles"/>
    <x v="1"/>
    <n v="90049"/>
    <s v="West"/>
    <s v="OFF-PA-10004359"/>
    <x v="2"/>
    <s v="Paper"/>
    <n v="314.55"/>
    <n v="314.55"/>
    <n v="0"/>
    <n v="0"/>
  </r>
  <r>
    <x v="4102"/>
    <d v="2018-03-13T00:00:00"/>
    <d v="2018-03-19T00:00:00"/>
    <x v="0"/>
    <x v="5"/>
    <x v="2"/>
    <s v="Karen Ferguson"/>
    <s v="Home Office"/>
    <s v="Manteca"/>
    <x v="1"/>
    <n v="95336"/>
    <s v="West"/>
    <s v="OFF-PA-10004359"/>
    <x v="2"/>
    <s v="Paper"/>
    <n v="314.55"/>
    <n v="314.55"/>
    <n v="0"/>
    <n v="0"/>
  </r>
  <r>
    <x v="2561"/>
    <d v="2018-12-09T00:00:00"/>
    <d v="2018-12-13T00:00:00"/>
    <x v="0"/>
    <x v="3"/>
    <x v="2"/>
    <s v="Nick Crebassa"/>
    <s v="Corporate"/>
    <s v="Phoenix"/>
    <x v="18"/>
    <n v="85023"/>
    <s v="West"/>
    <s v="OFF-PA-10004359"/>
    <x v="2"/>
    <s v="Paper"/>
    <n v="419.4"/>
    <n v="419.4"/>
    <n v="0"/>
    <n v="0"/>
  </r>
  <r>
    <x v="2319"/>
    <d v="2015-11-21T00:00:00"/>
    <d v="2015-11-26T00:00:00"/>
    <x v="1"/>
    <x v="1"/>
    <x v="2"/>
    <s v="Dave Hallsten"/>
    <s v="Home Office"/>
    <s v="Richmond"/>
    <x v="21"/>
    <n v="40475"/>
    <s v="South"/>
    <s v="OFF-PA-10004359"/>
    <x v="2"/>
    <s v="Paper"/>
    <n v="629.1"/>
    <n v="629.1"/>
    <n v="0"/>
    <n v="0"/>
  </r>
  <r>
    <x v="2523"/>
    <d v="2017-09-05T00:00:00"/>
    <d v="2017-09-06T00:00:00"/>
    <x v="3"/>
    <x v="0"/>
    <x v="0"/>
    <s v="Joseph Holt"/>
    <s v="Corporate"/>
    <s v="Redondo Beach"/>
    <x v="1"/>
    <n v="90278"/>
    <s v="West"/>
    <s v="OFF-PA-10004381"/>
    <x v="2"/>
    <s v="Paper"/>
    <n v="96.08"/>
    <n v="96.08"/>
    <n v="0"/>
    <n v="0"/>
  </r>
  <r>
    <x v="2569"/>
    <d v="2018-02-03T00:00:00"/>
    <d v="2018-02-08T00:00:00"/>
    <x v="0"/>
    <x v="11"/>
    <x v="2"/>
    <s v="Shahid Collister"/>
    <s v="Consumer"/>
    <s v="Pembroke Pines"/>
    <x v="8"/>
    <n v="33024"/>
    <s v="South"/>
    <s v="OFF-PA-10004381"/>
    <x v="2"/>
    <s v="Paper"/>
    <n v="115.29600000000001"/>
    <n v="115.29600000000001"/>
    <n v="0"/>
    <n v="0"/>
  </r>
  <r>
    <x v="3475"/>
    <d v="2018-12-25T00:00:00"/>
    <d v="2018-12-29T00:00:00"/>
    <x v="0"/>
    <x v="3"/>
    <x v="3"/>
    <s v="Mick Hernandez"/>
    <s v="Home Office"/>
    <s v="Huntsville"/>
    <x v="36"/>
    <n v="35810"/>
    <s v="South"/>
    <s v="OFF-PA-10004381"/>
    <x v="2"/>
    <s v="Paper"/>
    <n v="96.08"/>
    <n v="100"/>
    <n v="-3.9200000000000017"/>
    <n v="-0.58800000000000019"/>
  </r>
  <r>
    <x v="4103"/>
    <d v="2018-08-06T00:00:00"/>
    <d v="2018-08-11T00:00:00"/>
    <x v="0"/>
    <x v="7"/>
    <x v="2"/>
    <s v="Todd Boyes"/>
    <s v="Corporate"/>
    <s v="Cedar Hill"/>
    <x v="13"/>
    <n v="75104"/>
    <s v="Central"/>
    <s v="OFF-PA-10004381"/>
    <x v="2"/>
    <s v="Paper"/>
    <n v="115.29600000000001"/>
    <n v="115.29600000000001"/>
    <n v="0"/>
    <n v="0"/>
  </r>
  <r>
    <x v="4104"/>
    <d v="2017-03-10T00:00:00"/>
    <d v="2017-03-11T00:00:00"/>
    <x v="3"/>
    <x v="5"/>
    <x v="0"/>
    <s v="Karen Ferguson"/>
    <s v="Home Office"/>
    <s v="Los Angeles"/>
    <x v="1"/>
    <n v="90008"/>
    <s v="West"/>
    <s v="OFF-PA-10004405"/>
    <x v="2"/>
    <s v="Paper"/>
    <n v="14.9"/>
    <n v="18"/>
    <n v="-3.0999999999999996"/>
    <n v="-0.46499999999999991"/>
  </r>
  <r>
    <x v="4105"/>
    <d v="2016-01-30T00:00:00"/>
    <d v="2016-02-04T00:00:00"/>
    <x v="2"/>
    <x v="6"/>
    <x v="2"/>
    <s v="Jeremy Pistek"/>
    <s v="Consumer"/>
    <s v="Houston"/>
    <x v="13"/>
    <n v="77070"/>
    <s v="Central"/>
    <s v="OFF-PA-10004405"/>
    <x v="2"/>
    <s v="Paper"/>
    <n v="14.304"/>
    <n v="14.304"/>
    <n v="0"/>
    <n v="0"/>
  </r>
  <r>
    <x v="4106"/>
    <d v="2017-12-12T00:00:00"/>
    <d v="2017-12-18T00:00:00"/>
    <x v="3"/>
    <x v="3"/>
    <x v="2"/>
    <s v="Erin Creighton"/>
    <s v="Corporate"/>
    <s v="Columbus"/>
    <x v="19"/>
    <n v="31907"/>
    <s v="South"/>
    <s v="OFF-PA-10004438"/>
    <x v="2"/>
    <s v="Paper"/>
    <n v="49.12"/>
    <n v="49.12"/>
    <n v="0"/>
    <n v="0"/>
  </r>
  <r>
    <x v="4107"/>
    <d v="2018-10-02T00:00:00"/>
    <d v="2018-10-06T00:00:00"/>
    <x v="0"/>
    <x v="9"/>
    <x v="2"/>
    <s v="Becky Pak"/>
    <s v="Home Office"/>
    <s v="New York City"/>
    <x v="5"/>
    <n v="10011"/>
    <s v="East"/>
    <s v="OFF-PA-10004438"/>
    <x v="2"/>
    <s v="Paper"/>
    <n v="49.12"/>
    <n v="49.12"/>
    <n v="0"/>
    <n v="0"/>
  </r>
  <r>
    <x v="4108"/>
    <d v="2017-11-21T00:00:00"/>
    <d v="2017-11-26T00:00:00"/>
    <x v="3"/>
    <x v="1"/>
    <x v="2"/>
    <s v="Tiffany House"/>
    <s v="Home Office"/>
    <s v="Los Angeles"/>
    <x v="1"/>
    <n v="90049"/>
    <s v="West"/>
    <s v="OFF-PA-10004451"/>
    <x v="2"/>
    <s v="Paper"/>
    <n v="32.4"/>
    <n v="32.4"/>
    <n v="0"/>
    <n v="0"/>
  </r>
  <r>
    <x v="759"/>
    <d v="2018-10-01T00:00:00"/>
    <d v="2018-10-08T00:00:00"/>
    <x v="0"/>
    <x v="9"/>
    <x v="2"/>
    <s v="Ellis Ballard"/>
    <s v="Home Office"/>
    <s v="Seattle"/>
    <x v="6"/>
    <n v="98105"/>
    <s v="West"/>
    <s v="OFF-PA-10004451"/>
    <x v="2"/>
    <s v="Paper"/>
    <n v="19.440000000000001"/>
    <n v="18"/>
    <n v="1.4400000000000013"/>
    <n v="0.21600000000000019"/>
  </r>
  <r>
    <x v="1448"/>
    <d v="2016-06-11T00:00:00"/>
    <d v="2016-06-16T00:00:00"/>
    <x v="2"/>
    <x v="4"/>
    <x v="2"/>
    <s v="Brian Dahlen"/>
    <s v="Corporate"/>
    <s v="Monroe"/>
    <x v="2"/>
    <n v="71203"/>
    <s v="South"/>
    <s v="OFF-PA-10004451"/>
    <x v="2"/>
    <s v="Paper"/>
    <n v="32.4"/>
    <n v="32.4"/>
    <n v="0"/>
    <n v="0"/>
  </r>
  <r>
    <x v="3258"/>
    <d v="2016-12-13T00:00:00"/>
    <d v="2016-12-20T00:00:00"/>
    <x v="2"/>
    <x v="3"/>
    <x v="2"/>
    <s v="Dean percer"/>
    <s v="Home Office"/>
    <s v="Revere"/>
    <x v="26"/>
    <n v="2151"/>
    <s v="East"/>
    <s v="OFF-PA-10004451"/>
    <x v="2"/>
    <s v="Paper"/>
    <n v="19.440000000000001"/>
    <n v="18"/>
    <n v="1.4400000000000013"/>
    <n v="0.21600000000000019"/>
  </r>
  <r>
    <x v="3974"/>
    <d v="2017-05-08T00:00:00"/>
    <d v="2017-05-08T00:00:00"/>
    <x v="3"/>
    <x v="2"/>
    <x v="1"/>
    <s v="Clay Ludtke"/>
    <s v="Corporate"/>
    <s v="Cleveland"/>
    <x v="22"/>
    <n v="44105"/>
    <s v="East"/>
    <s v="OFF-PA-10004451"/>
    <x v="2"/>
    <s v="Paper"/>
    <n v="10.368"/>
    <n v="10.368"/>
    <n v="0"/>
    <n v="0"/>
  </r>
  <r>
    <x v="4109"/>
    <d v="2018-04-30T00:00:00"/>
    <d v="2018-05-06T00:00:00"/>
    <x v="0"/>
    <x v="8"/>
    <x v="2"/>
    <s v="Jeremy Farry"/>
    <s v="Consumer"/>
    <s v="Columbus"/>
    <x v="22"/>
    <n v="43229"/>
    <s v="East"/>
    <s v="OFF-PA-10004451"/>
    <x v="2"/>
    <s v="Paper"/>
    <n v="10.368"/>
    <n v="10.368"/>
    <n v="0"/>
    <n v="0"/>
  </r>
  <r>
    <x v="4110"/>
    <d v="2018-11-11T00:00:00"/>
    <d v="2018-11-18T00:00:00"/>
    <x v="0"/>
    <x v="1"/>
    <x v="2"/>
    <s v="Max Ludwig"/>
    <s v="Home Office"/>
    <s v="Springfield"/>
    <x v="22"/>
    <n v="45503"/>
    <s v="East"/>
    <s v="OFF-PA-10004451"/>
    <x v="2"/>
    <s v="Paper"/>
    <n v="10.368"/>
    <n v="10.368"/>
    <n v="0"/>
    <n v="0"/>
  </r>
  <r>
    <x v="394"/>
    <d v="2015-11-14T00:00:00"/>
    <d v="2015-11-18T00:00:00"/>
    <x v="1"/>
    <x v="1"/>
    <x v="2"/>
    <s v="Robert Marley"/>
    <s v="Home Office"/>
    <s v="New York City"/>
    <x v="5"/>
    <n v="10011"/>
    <s v="East"/>
    <s v="OFF-PA-10004470"/>
    <x v="2"/>
    <s v="Paper"/>
    <n v="11.36"/>
    <n v="18"/>
    <n v="-6.6400000000000006"/>
    <n v="-0.996"/>
  </r>
  <r>
    <x v="2582"/>
    <d v="2015-12-10T00:00:00"/>
    <d v="2015-12-15T00:00:00"/>
    <x v="1"/>
    <x v="3"/>
    <x v="2"/>
    <s v="Sally Matthias"/>
    <s v="Home Office"/>
    <s v="New York City"/>
    <x v="5"/>
    <n v="10009"/>
    <s v="East"/>
    <s v="OFF-PA-10004470"/>
    <x v="2"/>
    <s v="Paper"/>
    <n v="11.36"/>
    <n v="18"/>
    <n v="-6.6400000000000006"/>
    <n v="-0.996"/>
  </r>
  <r>
    <x v="3561"/>
    <d v="2018-10-13T00:00:00"/>
    <d v="2018-10-17T00:00:00"/>
    <x v="0"/>
    <x v="9"/>
    <x v="2"/>
    <s v="Andrew Gjertsen"/>
    <s v="Home Office"/>
    <s v="Philadelphia"/>
    <x v="12"/>
    <n v="19140"/>
    <s v="East"/>
    <s v="OFF-PA-10004470"/>
    <x v="2"/>
    <s v="Paper"/>
    <n v="18.175999999999998"/>
    <n v="18"/>
    <n v="0.17599999999999838"/>
    <n v="2.6399999999999757E-2"/>
  </r>
  <r>
    <x v="3975"/>
    <d v="2015-08-29T00:00:00"/>
    <d v="2015-08-29T00:00:00"/>
    <x v="1"/>
    <x v="7"/>
    <x v="1"/>
    <s v="Hilary Holden"/>
    <s v="Corporate"/>
    <s v="San Francisco"/>
    <x v="1"/>
    <n v="94110"/>
    <s v="West"/>
    <s v="OFF-PA-10004475"/>
    <x v="2"/>
    <s v="Paper"/>
    <n v="109.92"/>
    <n v="109.92"/>
    <n v="0"/>
    <n v="0"/>
  </r>
  <r>
    <x v="4053"/>
    <d v="2018-12-02T00:00:00"/>
    <d v="2018-12-05T00:00:00"/>
    <x v="0"/>
    <x v="3"/>
    <x v="0"/>
    <s v="Victoria Wilson"/>
    <s v="Corporate"/>
    <s v="San Francisco"/>
    <x v="1"/>
    <n v="94122"/>
    <s v="West"/>
    <s v="OFF-PA-10004475"/>
    <x v="2"/>
    <s v="Paper"/>
    <n v="109.92"/>
    <n v="109.92"/>
    <n v="0"/>
    <n v="0"/>
  </r>
  <r>
    <x v="2992"/>
    <d v="2018-09-22T00:00:00"/>
    <d v="2018-09-26T00:00:00"/>
    <x v="0"/>
    <x v="0"/>
    <x v="2"/>
    <s v="Jim Epp"/>
    <s v="Home Office"/>
    <s v="Milwaukee"/>
    <x v="16"/>
    <n v="53209"/>
    <s v="Central"/>
    <s v="OFF-PA-10004475"/>
    <x v="2"/>
    <s v="Paper"/>
    <n v="219.84"/>
    <n v="219.84"/>
    <n v="0"/>
    <n v="0"/>
  </r>
  <r>
    <x v="3141"/>
    <d v="2018-12-23T00:00:00"/>
    <d v="2018-12-25T00:00:00"/>
    <x v="0"/>
    <x v="3"/>
    <x v="3"/>
    <s v="Jennifer Braxton"/>
    <s v="Home Office"/>
    <s v="Rockford"/>
    <x v="0"/>
    <n v="61107"/>
    <s v="Central"/>
    <s v="OFF-PA-10004475"/>
    <x v="2"/>
    <s v="Paper"/>
    <n v="175.87200000000001"/>
    <n v="175.87200000000001"/>
    <n v="0"/>
    <n v="0"/>
  </r>
  <r>
    <x v="4111"/>
    <d v="2015-10-19T00:00:00"/>
    <d v="2015-10-19T00:00:00"/>
    <x v="1"/>
    <x v="9"/>
    <x v="1"/>
    <s v="Jeremy Farry"/>
    <s v="Home Office"/>
    <s v="Los Angeles"/>
    <x v="1"/>
    <n v="90032"/>
    <s v="West"/>
    <s v="OFF-PA-10004519"/>
    <x v="2"/>
    <s v="Paper"/>
    <n v="13.44"/>
    <n v="13.44"/>
    <n v="0"/>
    <n v="0"/>
  </r>
  <r>
    <x v="4112"/>
    <d v="2016-12-06T00:00:00"/>
    <d v="2016-12-11T00:00:00"/>
    <x v="2"/>
    <x v="3"/>
    <x v="3"/>
    <s v="David Bremer"/>
    <s v="Home Office"/>
    <s v="Santa Barbara"/>
    <x v="1"/>
    <n v="93101"/>
    <s v="West"/>
    <s v="OFF-PA-10004519"/>
    <x v="2"/>
    <s v="Paper"/>
    <n v="8.9600000000000009"/>
    <n v="18"/>
    <n v="-9.0399999999999991"/>
    <n v="-1.3559999999999999"/>
  </r>
  <r>
    <x v="438"/>
    <d v="2018-07-15T00:00:00"/>
    <d v="2018-07-18T00:00:00"/>
    <x v="0"/>
    <x v="10"/>
    <x v="3"/>
    <s v="Michelle Moray"/>
    <s v="Home Office"/>
    <s v="New York City"/>
    <x v="5"/>
    <n v="10024"/>
    <s v="East"/>
    <s v="OFF-PA-10004519"/>
    <x v="2"/>
    <s v="Paper"/>
    <n v="8.9600000000000009"/>
    <n v="18"/>
    <n v="-9.0399999999999991"/>
    <n v="-1.3559999999999999"/>
  </r>
  <r>
    <x v="1856"/>
    <d v="2018-12-23T00:00:00"/>
    <d v="2018-12-25T00:00:00"/>
    <x v="0"/>
    <x v="3"/>
    <x v="3"/>
    <s v="Michael Moore"/>
    <s v="Consumer"/>
    <s v="College Station"/>
    <x v="13"/>
    <n v="77840"/>
    <s v="Central"/>
    <s v="OFF-PA-10004519"/>
    <x v="2"/>
    <s v="Paper"/>
    <n v="28.672000000000001"/>
    <n v="28.672000000000001"/>
    <n v="0"/>
    <n v="0"/>
  </r>
  <r>
    <x v="3800"/>
    <d v="2016-09-18T00:00:00"/>
    <d v="2016-09-22T00:00:00"/>
    <x v="2"/>
    <x v="0"/>
    <x v="3"/>
    <s v="Trudy Glocke"/>
    <s v="Consumer"/>
    <s v="Long Beach"/>
    <x v="1"/>
    <n v="90805"/>
    <s v="West"/>
    <s v="OFF-PA-10004530"/>
    <x v="2"/>
    <s v="Paper"/>
    <n v="160.72"/>
    <n v="160.72"/>
    <n v="0"/>
    <n v="0"/>
  </r>
  <r>
    <x v="4113"/>
    <d v="2016-09-19T00:00:00"/>
    <d v="2016-09-22T00:00:00"/>
    <x v="2"/>
    <x v="0"/>
    <x v="3"/>
    <s v="Rick Wilson"/>
    <s v="Home Office"/>
    <s v="Los Angeles"/>
    <x v="1"/>
    <n v="90008"/>
    <s v="West"/>
    <s v="OFF-PA-10004530"/>
    <x v="2"/>
    <s v="Paper"/>
    <n v="22.96"/>
    <n v="18"/>
    <n v="4.9600000000000009"/>
    <n v="0.74400000000000011"/>
  </r>
  <r>
    <x v="759"/>
    <d v="2018-10-01T00:00:00"/>
    <d v="2018-10-08T00:00:00"/>
    <x v="0"/>
    <x v="9"/>
    <x v="2"/>
    <s v="Ellis Ballard"/>
    <s v="Home Office"/>
    <s v="Seattle"/>
    <x v="6"/>
    <n v="98105"/>
    <s v="West"/>
    <s v="OFF-PA-10004530"/>
    <x v="2"/>
    <s v="Paper"/>
    <n v="91.84"/>
    <n v="91.84"/>
    <n v="0"/>
    <n v="0"/>
  </r>
  <r>
    <x v="4056"/>
    <d v="2015-08-23T00:00:00"/>
    <d v="2015-08-23T00:00:00"/>
    <x v="1"/>
    <x v="7"/>
    <x v="1"/>
    <s v="Rick Hansen"/>
    <s v="Consumer"/>
    <s v="New York City"/>
    <x v="5"/>
    <n v="10009"/>
    <s v="East"/>
    <s v="OFF-PA-10004530"/>
    <x v="2"/>
    <s v="Paper"/>
    <n v="45.92"/>
    <n v="45.92"/>
    <n v="0"/>
    <n v="0"/>
  </r>
  <r>
    <x v="2917"/>
    <d v="2015-07-20T00:00:00"/>
    <d v="2015-07-22T00:00:00"/>
    <x v="1"/>
    <x v="10"/>
    <x v="0"/>
    <s v="Roger Demir"/>
    <s v="Home Office"/>
    <s v="San Francisco"/>
    <x v="1"/>
    <n v="94122"/>
    <s v="West"/>
    <s v="OFF-PA-10004569"/>
    <x v="2"/>
    <s v="Paper"/>
    <n v="22.83"/>
    <n v="18"/>
    <n v="4.8299999999999983"/>
    <n v="0.7244999999999997"/>
  </r>
  <r>
    <x v="4114"/>
    <d v="2017-09-11T00:00:00"/>
    <d v="2017-09-17T00:00:00"/>
    <x v="3"/>
    <x v="0"/>
    <x v="2"/>
    <s v="Kelly Collister"/>
    <s v="Home Office"/>
    <s v="San Diego"/>
    <x v="1"/>
    <n v="92037"/>
    <s v="West"/>
    <s v="OFF-PA-10004569"/>
    <x v="2"/>
    <s v="Paper"/>
    <n v="7.61"/>
    <n v="18"/>
    <n v="-10.39"/>
    <n v="-1.5585"/>
  </r>
  <r>
    <x v="1733"/>
    <d v="2018-12-15T00:00:00"/>
    <d v="2018-12-19T00:00:00"/>
    <x v="0"/>
    <x v="3"/>
    <x v="2"/>
    <s v="Khloe Miller"/>
    <s v="Home Office"/>
    <s v="Inglewood"/>
    <x v="1"/>
    <n v="90301"/>
    <s v="West"/>
    <s v="OFF-PA-10004569"/>
    <x v="2"/>
    <s v="Paper"/>
    <n v="22.83"/>
    <n v="18"/>
    <n v="4.8299999999999983"/>
    <n v="0.7244999999999997"/>
  </r>
  <r>
    <x v="1943"/>
    <d v="2015-12-26T00:00:00"/>
    <d v="2015-12-31T00:00:00"/>
    <x v="1"/>
    <x v="3"/>
    <x v="2"/>
    <s v="Maureen Gnade"/>
    <s v="Home Office"/>
    <s v="Philadelphia"/>
    <x v="12"/>
    <n v="19134"/>
    <s v="East"/>
    <s v="OFF-PA-10004569"/>
    <x v="2"/>
    <s v="Paper"/>
    <n v="18.263999999999999"/>
    <n v="18"/>
    <n v="0.26399999999999935"/>
    <n v="3.9599999999999899E-2"/>
  </r>
  <r>
    <x v="881"/>
    <d v="2016-06-04T00:00:00"/>
    <d v="2016-06-08T00:00:00"/>
    <x v="2"/>
    <x v="4"/>
    <x v="3"/>
    <s v="Tracy Collins"/>
    <s v="Home Office"/>
    <s v="New York City"/>
    <x v="5"/>
    <n v="10024"/>
    <s v="East"/>
    <s v="OFF-PA-10004569"/>
    <x v="2"/>
    <s v="Paper"/>
    <n v="30.44"/>
    <n v="30.44"/>
    <n v="0"/>
    <n v="0"/>
  </r>
  <r>
    <x v="3428"/>
    <d v="2018-04-10T00:00:00"/>
    <d v="2018-04-15T00:00:00"/>
    <x v="0"/>
    <x v="8"/>
    <x v="2"/>
    <s v="Sanjit Jacobs"/>
    <s v="Home Office"/>
    <s v="New Brunswick"/>
    <x v="15"/>
    <n v="8901"/>
    <s v="East"/>
    <s v="OFF-PA-10004569"/>
    <x v="2"/>
    <s v="Paper"/>
    <n v="7.61"/>
    <n v="18"/>
    <n v="-10.39"/>
    <n v="-1.5585"/>
  </r>
  <r>
    <x v="101"/>
    <d v="2018-07-17T00:00:00"/>
    <d v="2018-07-19T00:00:00"/>
    <x v="0"/>
    <x v="10"/>
    <x v="3"/>
    <s v="Anthony Johnson"/>
    <s v="Home Office"/>
    <s v="Apple Valley"/>
    <x v="1"/>
    <n v="92307"/>
    <s v="West"/>
    <s v="OFF-PA-10004609"/>
    <x v="2"/>
    <s v="Paper"/>
    <n v="32.4"/>
    <n v="100"/>
    <n v="-67.599999999999994"/>
    <n v="-10.139999999999999"/>
  </r>
  <r>
    <x v="1926"/>
    <d v="2018-11-18T00:00:00"/>
    <d v="2018-11-23T00:00:00"/>
    <x v="0"/>
    <x v="1"/>
    <x v="3"/>
    <s v="Jim Sink"/>
    <s v="Home Office"/>
    <s v="Miramar"/>
    <x v="8"/>
    <n v="33023"/>
    <s v="South"/>
    <s v="OFF-PA-10004609"/>
    <x v="2"/>
    <s v="Paper"/>
    <n v="20.736000000000001"/>
    <n v="18"/>
    <n v="2.7360000000000007"/>
    <n v="0.4104000000000001"/>
  </r>
  <r>
    <x v="4115"/>
    <d v="2015-11-14T00:00:00"/>
    <d v="2015-11-15T00:00:00"/>
    <x v="1"/>
    <x v="1"/>
    <x v="0"/>
    <s v="Candace McMahon"/>
    <s v="Home Office"/>
    <s v="Pasadena"/>
    <x v="13"/>
    <n v="77506"/>
    <s v="Central"/>
    <s v="OFF-PA-10004609"/>
    <x v="2"/>
    <s v="Paper"/>
    <n v="20.736000000000001"/>
    <n v="18"/>
    <n v="2.7360000000000007"/>
    <n v="0.4104000000000001"/>
  </r>
  <r>
    <x v="4116"/>
    <d v="2015-09-20T00:00:00"/>
    <d v="2015-09-24T00:00:00"/>
    <x v="1"/>
    <x v="0"/>
    <x v="2"/>
    <s v="Henry Goldwyn"/>
    <s v="Home Office"/>
    <s v="San Diego"/>
    <x v="1"/>
    <n v="92024"/>
    <s v="West"/>
    <s v="OFF-PA-10004610"/>
    <x v="2"/>
    <s v="Paper"/>
    <n v="8.56"/>
    <n v="92.52"/>
    <n v="-83.96"/>
    <n v="-12.593999999999999"/>
  </r>
  <r>
    <x v="2366"/>
    <d v="2017-09-08T00:00:00"/>
    <d v="2017-09-15T00:00:00"/>
    <x v="3"/>
    <x v="0"/>
    <x v="2"/>
    <s v="Liz Preis"/>
    <s v="Home Office"/>
    <s v="Visalia"/>
    <x v="1"/>
    <n v="93277"/>
    <s v="West"/>
    <s v="OFF-PA-10004610"/>
    <x v="2"/>
    <s v="Paper"/>
    <n v="34.24"/>
    <n v="34.24"/>
    <n v="0"/>
    <n v="0"/>
  </r>
  <r>
    <x v="663"/>
    <d v="2017-10-03T00:00:00"/>
    <d v="2017-10-07T00:00:00"/>
    <x v="3"/>
    <x v="9"/>
    <x v="2"/>
    <s v="Daniel Byrd"/>
    <s v="Home Office"/>
    <s v="Lake Forest"/>
    <x v="1"/>
    <n v="92630"/>
    <s v="West"/>
    <s v="OFF-PA-10004610"/>
    <x v="2"/>
    <s v="Paper"/>
    <n v="8.56"/>
    <n v="18"/>
    <n v="-9.44"/>
    <n v="-1.4159999999999999"/>
  </r>
  <r>
    <x v="1833"/>
    <d v="2017-06-18T00:00:00"/>
    <d v="2017-06-20T00:00:00"/>
    <x v="3"/>
    <x v="4"/>
    <x v="3"/>
    <s v="Stewart Carmichael"/>
    <s v="Home Office"/>
    <s v="Philadelphia"/>
    <x v="12"/>
    <n v="19134"/>
    <s v="East"/>
    <s v="OFF-PA-10004610"/>
    <x v="1"/>
    <s v="Paper"/>
    <n v="6.8479999999999999"/>
    <n v="5"/>
    <n v="1.8479999999999999"/>
    <n v="0.27719999999999995"/>
  </r>
  <r>
    <x v="865"/>
    <d v="2015-09-14T00:00:00"/>
    <d v="2015-09-18T00:00:00"/>
    <x v="1"/>
    <x v="0"/>
    <x v="3"/>
    <s v="Scott Cohen"/>
    <s v="Home Office"/>
    <s v="Corpus Christi"/>
    <x v="13"/>
    <n v="78415"/>
    <s v="Central"/>
    <s v="OFF-PA-10004610"/>
    <x v="2"/>
    <s v="Paper"/>
    <n v="6.8479999999999999"/>
    <n v="5"/>
    <n v="1.8479999999999999"/>
    <n v="0.27719999999999995"/>
  </r>
  <r>
    <x v="3008"/>
    <d v="2018-03-17T00:00:00"/>
    <d v="2018-03-21T00:00:00"/>
    <x v="0"/>
    <x v="5"/>
    <x v="2"/>
    <s v="Philisse Overcash"/>
    <s v="Home Office"/>
    <s v="Houston"/>
    <x v="13"/>
    <n v="77095"/>
    <s v="Central"/>
    <s v="OFF-PA-10004610"/>
    <x v="2"/>
    <s v="Paper"/>
    <n v="10.272"/>
    <n v="10.272"/>
    <n v="0"/>
    <n v="0"/>
  </r>
  <r>
    <x v="2800"/>
    <d v="2018-01-23T00:00:00"/>
    <d v="2018-01-28T00:00:00"/>
    <x v="0"/>
    <x v="6"/>
    <x v="2"/>
    <s v="Chris Selesnick"/>
    <s v="Corporate"/>
    <s v="Seattle"/>
    <x v="6"/>
    <n v="98103"/>
    <s v="West"/>
    <s v="OFF-PA-10004621"/>
    <x v="2"/>
    <s v="Paper"/>
    <n v="25.92"/>
    <n v="25.92"/>
    <n v="0"/>
    <n v="0"/>
  </r>
  <r>
    <x v="1630"/>
    <d v="2016-07-31T00:00:00"/>
    <d v="2016-07-31T00:00:00"/>
    <x v="2"/>
    <x v="10"/>
    <x v="1"/>
    <s v="Rick Hansen"/>
    <s v="Home Office"/>
    <s v="New York City"/>
    <x v="5"/>
    <n v="10024"/>
    <s v="East"/>
    <s v="OFF-PA-10004621"/>
    <x v="2"/>
    <s v="Paper"/>
    <n v="19.440000000000001"/>
    <n v="18"/>
    <n v="1.4400000000000013"/>
    <n v="0.21600000000000019"/>
  </r>
  <r>
    <x v="2476"/>
    <d v="2018-04-09T00:00:00"/>
    <d v="2018-04-11T00:00:00"/>
    <x v="0"/>
    <x v="8"/>
    <x v="0"/>
    <s v="Bryan Spruell"/>
    <s v="Home Office"/>
    <s v="New York City"/>
    <x v="5"/>
    <n v="10011"/>
    <s v="East"/>
    <s v="OFF-PA-10004621"/>
    <x v="2"/>
    <s v="Paper"/>
    <n v="12.96"/>
    <n v="12.96"/>
    <n v="0"/>
    <n v="0"/>
  </r>
  <r>
    <x v="4117"/>
    <d v="2016-10-23T00:00:00"/>
    <d v="2016-10-26T00:00:00"/>
    <x v="2"/>
    <x v="9"/>
    <x v="0"/>
    <s v="Joe Elijah"/>
    <s v="Home Office"/>
    <s v="Houston"/>
    <x v="13"/>
    <n v="77041"/>
    <s v="Central"/>
    <s v="OFF-PA-10004621"/>
    <x v="2"/>
    <s v="Paper"/>
    <n v="36.287999999999997"/>
    <n v="36.287999999999997"/>
    <n v="0"/>
    <n v="0"/>
  </r>
  <r>
    <x v="1420"/>
    <d v="2017-01-07T00:00:00"/>
    <d v="2017-01-11T00:00:00"/>
    <x v="3"/>
    <x v="6"/>
    <x v="2"/>
    <s v="Neoma Murray"/>
    <s v="Corporate"/>
    <s v="Amarillo"/>
    <x v="13"/>
    <n v="79109"/>
    <s v="Central"/>
    <s v="OFF-PA-10004621"/>
    <x v="2"/>
    <s v="Paper"/>
    <n v="25.92"/>
    <n v="25.92"/>
    <n v="0"/>
    <n v="0"/>
  </r>
  <r>
    <x v="416"/>
    <d v="2017-05-26T00:00:00"/>
    <d v="2017-05-26T00:00:00"/>
    <x v="3"/>
    <x v="2"/>
    <x v="1"/>
    <s v="Maurice Satty"/>
    <s v="Corporate"/>
    <s v="Fort Worth"/>
    <x v="13"/>
    <n v="76106"/>
    <s v="Central"/>
    <s v="OFF-PA-10004621"/>
    <x v="2"/>
    <s v="Paper"/>
    <n v="10.368"/>
    <n v="10.368"/>
    <n v="0"/>
    <n v="0"/>
  </r>
  <r>
    <x v="254"/>
    <d v="2017-05-31T00:00:00"/>
    <d v="2017-06-04T00:00:00"/>
    <x v="3"/>
    <x v="2"/>
    <x v="2"/>
    <s v="Beth Paige"/>
    <s v="Corporate"/>
    <s v="Decatur"/>
    <x v="0"/>
    <n v="62521"/>
    <s v="Central"/>
    <s v="OFF-PA-10004621"/>
    <x v="2"/>
    <s v="Paper"/>
    <n v="10.368"/>
    <n v="10.368"/>
    <n v="0"/>
    <n v="0"/>
  </r>
  <r>
    <x v="2705"/>
    <d v="2016-09-25T00:00:00"/>
    <d v="2016-10-02T00:00:00"/>
    <x v="2"/>
    <x v="0"/>
    <x v="2"/>
    <s v="Marina Lichtenstein"/>
    <s v="Home Office"/>
    <s v="Murfreesboro"/>
    <x v="24"/>
    <n v="37130"/>
    <s v="South"/>
    <s v="OFF-PA-10004665"/>
    <x v="2"/>
    <s v="Paper"/>
    <n v="10.48"/>
    <n v="10.48"/>
    <n v="0"/>
    <n v="0"/>
  </r>
  <r>
    <x v="1723"/>
    <d v="2017-07-25T00:00:00"/>
    <d v="2017-07-29T00:00:00"/>
    <x v="3"/>
    <x v="10"/>
    <x v="2"/>
    <s v="Meg Tillman"/>
    <s v="Corporate"/>
    <s v="Jackson"/>
    <x v="29"/>
    <n v="39212"/>
    <s v="South"/>
    <s v="OFF-PA-10004665"/>
    <x v="2"/>
    <s v="Paper"/>
    <n v="65.5"/>
    <n v="65.5"/>
    <n v="0"/>
    <n v="0"/>
  </r>
  <r>
    <x v="604"/>
    <d v="2015-09-09T00:00:00"/>
    <d v="2015-09-12T00:00:00"/>
    <x v="1"/>
    <x v="0"/>
    <x v="3"/>
    <s v="Rick Reed"/>
    <s v="Corporate"/>
    <s v="Lowell"/>
    <x v="26"/>
    <n v="1852"/>
    <s v="East"/>
    <s v="OFF-PA-10004665"/>
    <x v="2"/>
    <s v="Paper"/>
    <n v="26.2"/>
    <n v="26.2"/>
    <n v="0"/>
    <n v="0"/>
  </r>
  <r>
    <x v="2770"/>
    <d v="2017-08-18T00:00:00"/>
    <d v="2017-08-20T00:00:00"/>
    <x v="3"/>
    <x v="7"/>
    <x v="0"/>
    <s v="Natalie Fritzler"/>
    <s v="Corporate"/>
    <s v="Edinburg"/>
    <x v="13"/>
    <n v="78539"/>
    <s v="Central"/>
    <s v="OFF-PA-10004665"/>
    <x v="2"/>
    <s v="Paper"/>
    <n v="83.84"/>
    <n v="83.84"/>
    <n v="0"/>
    <n v="0"/>
  </r>
  <r>
    <x v="4118"/>
    <d v="2017-09-06T00:00:00"/>
    <d v="2017-09-12T00:00:00"/>
    <x v="3"/>
    <x v="0"/>
    <x v="2"/>
    <s v="Yoseph Carroll"/>
    <s v="Corporate"/>
    <s v="Dallas"/>
    <x v="13"/>
    <n v="75217"/>
    <s v="Central"/>
    <s v="OFF-PA-10004665"/>
    <x v="2"/>
    <s v="Paper"/>
    <n v="41.92"/>
    <n v="41.92"/>
    <n v="0"/>
    <n v="0"/>
  </r>
  <r>
    <x v="2626"/>
    <d v="2018-04-25T00:00:00"/>
    <d v="2018-05-02T00:00:00"/>
    <x v="0"/>
    <x v="8"/>
    <x v="2"/>
    <s v="Lauren Leatherbury"/>
    <s v="Home Office"/>
    <s v="Los Angeles"/>
    <x v="1"/>
    <n v="90032"/>
    <s v="West"/>
    <s v="OFF-PA-10004675"/>
    <x v="2"/>
    <s v="Paper"/>
    <n v="19.05"/>
    <n v="18"/>
    <n v="1.0500000000000007"/>
    <n v="0.15750000000000011"/>
  </r>
  <r>
    <x v="4119"/>
    <d v="2017-11-25T00:00:00"/>
    <d v="2017-11-30T00:00:00"/>
    <x v="3"/>
    <x v="1"/>
    <x v="2"/>
    <s v="Heather Jas"/>
    <s v="Home Office"/>
    <s v="Jacksonville"/>
    <x v="8"/>
    <n v="32216"/>
    <s v="South"/>
    <s v="OFF-PA-10004675"/>
    <x v="1"/>
    <s v="Paper"/>
    <n v="5.08"/>
    <n v="5"/>
    <n v="8.0000000000000071E-2"/>
    <n v="1.2000000000000011E-2"/>
  </r>
  <r>
    <x v="877"/>
    <d v="2017-05-26T00:00:00"/>
    <d v="2017-06-01T00:00:00"/>
    <x v="3"/>
    <x v="2"/>
    <x v="2"/>
    <s v="Toby Braunhardt"/>
    <s v="Corporate"/>
    <s v="Washington"/>
    <x v="35"/>
    <n v="20016"/>
    <s v="East"/>
    <s v="OFF-PA-10004675"/>
    <x v="2"/>
    <s v="Paper"/>
    <n v="12.7"/>
    <n v="12.7"/>
    <n v="0"/>
    <n v="0"/>
  </r>
  <r>
    <x v="3462"/>
    <d v="2017-09-01T00:00:00"/>
    <d v="2017-09-05T00:00:00"/>
    <x v="3"/>
    <x v="0"/>
    <x v="2"/>
    <s v="Dean Katz"/>
    <s v="Corporate"/>
    <s v="Philadelphia"/>
    <x v="12"/>
    <n v="19140"/>
    <s v="East"/>
    <s v="OFF-PA-10004675"/>
    <x v="2"/>
    <s v="Paper"/>
    <n v="30.48"/>
    <n v="30.48"/>
    <n v="0"/>
    <n v="0"/>
  </r>
  <r>
    <x v="4120"/>
    <d v="2018-01-15T00:00:00"/>
    <d v="2018-01-19T00:00:00"/>
    <x v="0"/>
    <x v="6"/>
    <x v="2"/>
    <s v="Sanjit Chand"/>
    <s v="Home Office"/>
    <s v="Quincy"/>
    <x v="26"/>
    <n v="2169"/>
    <s v="East"/>
    <s v="OFF-PA-10004675"/>
    <x v="2"/>
    <s v="Paper"/>
    <n v="12.7"/>
    <n v="12.7"/>
    <n v="0"/>
    <n v="0"/>
  </r>
  <r>
    <x v="4121"/>
    <d v="2018-09-14T00:00:00"/>
    <d v="2018-09-17T00:00:00"/>
    <x v="0"/>
    <x v="0"/>
    <x v="3"/>
    <s v="Tracy Blumstein"/>
    <s v="Home Office"/>
    <s v="Jackson"/>
    <x v="10"/>
    <n v="49201"/>
    <s v="Central"/>
    <s v="OFF-PA-10004675"/>
    <x v="2"/>
    <s v="Paper"/>
    <n v="19.05"/>
    <n v="18"/>
    <n v="1.0500000000000007"/>
    <n v="0.15750000000000011"/>
  </r>
  <r>
    <x v="3415"/>
    <d v="2015-04-08T00:00:00"/>
    <d v="2015-04-15T00:00:00"/>
    <x v="1"/>
    <x v="8"/>
    <x v="2"/>
    <s v="Jim Mitchum"/>
    <s v="Home Office"/>
    <s v="Glendale"/>
    <x v="18"/>
    <n v="85301"/>
    <s v="West"/>
    <s v="OFF-PA-10004733"/>
    <x v="2"/>
    <s v="Paper"/>
    <n v="19.007999999999999"/>
    <n v="100"/>
    <n v="-80.992000000000004"/>
    <n v="-12.1488"/>
  </r>
  <r>
    <x v="4122"/>
    <d v="2018-06-02T00:00:00"/>
    <d v="2018-06-03T00:00:00"/>
    <x v="0"/>
    <x v="4"/>
    <x v="1"/>
    <s v="Cari Schnelling"/>
    <s v="Home Office"/>
    <s v="Jacksonville"/>
    <x v="9"/>
    <n v="28540"/>
    <s v="South"/>
    <s v="OFF-PA-10004733"/>
    <x v="2"/>
    <s v="Paper"/>
    <n v="25.344000000000001"/>
    <n v="25.344000000000001"/>
    <n v="0"/>
    <n v="0"/>
  </r>
  <r>
    <x v="4123"/>
    <d v="2018-05-19T00:00:00"/>
    <d v="2018-05-23T00:00:00"/>
    <x v="0"/>
    <x v="2"/>
    <x v="2"/>
    <s v="Patrick Jones"/>
    <s v="Home Office"/>
    <s v="Rockford"/>
    <x v="0"/>
    <n v="61107"/>
    <s v="Central"/>
    <s v="OFF-PA-10004733"/>
    <x v="2"/>
    <s v="Paper"/>
    <n v="38.015999999999998"/>
    <n v="38.015999999999998"/>
    <n v="0"/>
    <n v="0"/>
  </r>
  <r>
    <x v="2884"/>
    <d v="2017-10-28T00:00:00"/>
    <d v="2017-10-29T00:00:00"/>
    <x v="3"/>
    <x v="9"/>
    <x v="0"/>
    <s v="Alejandro Savely"/>
    <s v="Corporate"/>
    <s v="San Francisco"/>
    <x v="1"/>
    <n v="94109"/>
    <s v="West"/>
    <s v="OFF-PA-10004734"/>
    <x v="2"/>
    <s v="Paper"/>
    <n v="50.96"/>
    <n v="50.96"/>
    <n v="0"/>
    <n v="0"/>
  </r>
  <r>
    <x v="2544"/>
    <d v="2015-07-04T00:00:00"/>
    <d v="2015-07-09T00:00:00"/>
    <x v="1"/>
    <x v="10"/>
    <x v="2"/>
    <s v="Maxwell Schwartz"/>
    <s v="Home Office"/>
    <s v="Richmond"/>
    <x v="17"/>
    <n v="23223"/>
    <s v="South"/>
    <s v="OFF-PA-10004734"/>
    <x v="2"/>
    <s v="Paper"/>
    <n v="21.84"/>
    <n v="18"/>
    <n v="3.84"/>
    <n v="0.57599999999999996"/>
  </r>
  <r>
    <x v="4124"/>
    <d v="2017-09-26T00:00:00"/>
    <d v="2017-09-30T00:00:00"/>
    <x v="3"/>
    <x v="0"/>
    <x v="2"/>
    <s v="Dorothy Wardle"/>
    <s v="Corporate"/>
    <s v="San Francisco"/>
    <x v="1"/>
    <n v="94109"/>
    <s v="West"/>
    <s v="OFF-PA-10004735"/>
    <x v="2"/>
    <s v="Paper"/>
    <n v="12.96"/>
    <n v="12.96"/>
    <n v="0"/>
    <n v="0"/>
  </r>
  <r>
    <x v="4125"/>
    <d v="2018-01-03T00:00:00"/>
    <d v="2018-01-08T00:00:00"/>
    <x v="0"/>
    <x v="6"/>
    <x v="2"/>
    <s v="Delfina Latchford"/>
    <s v="Home Office"/>
    <s v="Rancho Cucamonga"/>
    <x v="1"/>
    <n v="91730"/>
    <s v="West"/>
    <s v="OFF-PA-10004735"/>
    <x v="2"/>
    <s v="Paper"/>
    <n v="38.880000000000003"/>
    <n v="38.880000000000003"/>
    <n v="0"/>
    <n v="0"/>
  </r>
  <r>
    <x v="3040"/>
    <d v="2018-12-01T00:00:00"/>
    <d v="2018-12-05T00:00:00"/>
    <x v="0"/>
    <x v="3"/>
    <x v="2"/>
    <s v="Clay Cheatham"/>
    <s v="Consumer"/>
    <s v="Los Angeles"/>
    <x v="1"/>
    <n v="90008"/>
    <s v="West"/>
    <s v="OFF-PA-10004735"/>
    <x v="2"/>
    <s v="Paper"/>
    <n v="45.36"/>
    <n v="45.36"/>
    <n v="0"/>
    <n v="0"/>
  </r>
  <r>
    <x v="1400"/>
    <d v="2018-11-17T00:00:00"/>
    <d v="2018-11-21T00:00:00"/>
    <x v="0"/>
    <x v="1"/>
    <x v="2"/>
    <s v="Christopher Conant"/>
    <s v="Home Office"/>
    <s v="New York City"/>
    <x v="5"/>
    <n v="10011"/>
    <s v="East"/>
    <s v="OFF-PA-10004735"/>
    <x v="2"/>
    <s v="Paper"/>
    <n v="38.880000000000003"/>
    <n v="38.880000000000003"/>
    <n v="0"/>
    <n v="0"/>
  </r>
  <r>
    <x v="805"/>
    <d v="2017-11-19T00:00:00"/>
    <d v="2017-11-24T00:00:00"/>
    <x v="3"/>
    <x v="1"/>
    <x v="2"/>
    <s v="Eric Hoffmann"/>
    <s v="Corporate"/>
    <s v="Houston"/>
    <x v="13"/>
    <n v="77041"/>
    <s v="Central"/>
    <s v="OFF-PA-10004735"/>
    <x v="2"/>
    <s v="Paper"/>
    <n v="10.368"/>
    <n v="10.368"/>
    <n v="0"/>
    <n v="0"/>
  </r>
  <r>
    <x v="73"/>
    <d v="2016-07-25T00:00:00"/>
    <d v="2016-07-27T00:00:00"/>
    <x v="2"/>
    <x v="10"/>
    <x v="3"/>
    <s v="Michelle Huthwaite"/>
    <s v="Home Office"/>
    <s v="Seattle"/>
    <x v="6"/>
    <n v="98115"/>
    <s v="West"/>
    <s v="OFF-PA-10004782"/>
    <x v="2"/>
    <s v="Paper"/>
    <n v="12.96"/>
    <n v="12.96"/>
    <n v="0"/>
    <n v="0"/>
  </r>
  <r>
    <x v="4126"/>
    <d v="2017-05-30T00:00:00"/>
    <d v="2017-06-03T00:00:00"/>
    <x v="3"/>
    <x v="2"/>
    <x v="2"/>
    <s v="Nancy Lomonaco"/>
    <s v="Home Office"/>
    <s v="Los Angeles"/>
    <x v="1"/>
    <n v="90049"/>
    <s v="West"/>
    <s v="OFF-PA-10004782"/>
    <x v="2"/>
    <s v="Paper"/>
    <n v="38.880000000000003"/>
    <n v="38.880000000000003"/>
    <n v="0"/>
    <n v="0"/>
  </r>
  <r>
    <x v="3676"/>
    <d v="2017-06-12T00:00:00"/>
    <d v="2017-06-16T00:00:00"/>
    <x v="3"/>
    <x v="4"/>
    <x v="2"/>
    <s v="Erin Ashbrook"/>
    <s v="Corporate"/>
    <s v="Pasadena"/>
    <x v="1"/>
    <n v="91104"/>
    <s v="West"/>
    <s v="OFF-PA-10004782"/>
    <x v="2"/>
    <s v="Paper"/>
    <n v="12.96"/>
    <n v="12.96"/>
    <n v="0"/>
    <n v="0"/>
  </r>
  <r>
    <x v="4127"/>
    <d v="2018-09-19T00:00:00"/>
    <d v="2018-09-24T00:00:00"/>
    <x v="0"/>
    <x v="0"/>
    <x v="2"/>
    <s v="Jessica Myrick"/>
    <s v="Home Office"/>
    <s v="New York City"/>
    <x v="5"/>
    <n v="10011"/>
    <s v="East"/>
    <s v="OFF-PA-10004782"/>
    <x v="2"/>
    <s v="Paper"/>
    <n v="32.4"/>
    <n v="32.4"/>
    <n v="0"/>
    <n v="0"/>
  </r>
  <r>
    <x v="258"/>
    <d v="2015-09-26T00:00:00"/>
    <d v="2015-09-27T00:00:00"/>
    <x v="1"/>
    <x v="0"/>
    <x v="0"/>
    <s v="Karen Ferguson"/>
    <s v="Home Office"/>
    <s v="San Diego"/>
    <x v="1"/>
    <n v="92105"/>
    <s v="West"/>
    <s v="OFF-PA-10004888"/>
    <x v="2"/>
    <s v="Paper"/>
    <n v="19.440000000000001"/>
    <n v="50"/>
    <n v="-30.56"/>
    <n v="-4.5839999999999996"/>
  </r>
  <r>
    <x v="4128"/>
    <d v="2015-09-30T00:00:00"/>
    <d v="2015-10-05T00:00:00"/>
    <x v="1"/>
    <x v="0"/>
    <x v="2"/>
    <s v="Ben Wallace"/>
    <s v="Home Office"/>
    <s v="Boynton Beach"/>
    <x v="8"/>
    <n v="33437"/>
    <s v="South"/>
    <s v="OFF-PA-10004888"/>
    <x v="2"/>
    <s v="Paper"/>
    <n v="15.552"/>
    <n v="18"/>
    <n v="-2.4480000000000004"/>
    <n v="-0.36720000000000003"/>
  </r>
  <r>
    <x v="4129"/>
    <d v="2018-08-27T00:00:00"/>
    <d v="2018-09-01T00:00:00"/>
    <x v="0"/>
    <x v="7"/>
    <x v="2"/>
    <s v="Dana Kaydos"/>
    <s v="Home Office"/>
    <s v="Franklin"/>
    <x v="24"/>
    <n v="37064"/>
    <s v="South"/>
    <s v="OFF-PA-10004888"/>
    <x v="2"/>
    <s v="Paper"/>
    <n v="5.1840000000000002"/>
    <n v="5"/>
    <n v="0.18400000000000016"/>
    <n v="2.7600000000000024E-2"/>
  </r>
  <r>
    <x v="2646"/>
    <d v="2017-11-24T00:00:00"/>
    <d v="2017-11-26T00:00:00"/>
    <x v="3"/>
    <x v="1"/>
    <x v="0"/>
    <s v="Nat Carroll"/>
    <s v="Home Office"/>
    <s v="New York City"/>
    <x v="5"/>
    <n v="10035"/>
    <s v="East"/>
    <s v="OFF-PA-10004888"/>
    <x v="1"/>
    <s v="Paper"/>
    <n v="6.48"/>
    <n v="5"/>
    <n v="1.4800000000000004"/>
    <n v="0.22200000000000006"/>
  </r>
  <r>
    <x v="3798"/>
    <d v="2018-10-06T00:00:00"/>
    <d v="2018-10-11T00:00:00"/>
    <x v="0"/>
    <x v="9"/>
    <x v="2"/>
    <s v="Xylona Preis"/>
    <s v="Home Office"/>
    <s v="Belleville"/>
    <x v="15"/>
    <n v="7109"/>
    <s v="East"/>
    <s v="OFF-PA-10004888"/>
    <x v="2"/>
    <s v="Paper"/>
    <n v="6.48"/>
    <n v="5"/>
    <n v="1.4800000000000004"/>
    <n v="0.22200000000000006"/>
  </r>
  <r>
    <x v="2572"/>
    <d v="2015-09-23T00:00:00"/>
    <d v="2015-09-28T00:00:00"/>
    <x v="1"/>
    <x v="0"/>
    <x v="2"/>
    <s v="Sanjit Chand"/>
    <s v="Home Office"/>
    <s v="Minneapolis"/>
    <x v="37"/>
    <n v="55407"/>
    <s v="Central"/>
    <s v="OFF-PA-10004888"/>
    <x v="2"/>
    <s v="Paper"/>
    <n v="32.4"/>
    <n v="32.4"/>
    <n v="0"/>
    <n v="0"/>
  </r>
  <r>
    <x v="934"/>
    <d v="2017-05-30T00:00:00"/>
    <d v="2017-06-04T00:00:00"/>
    <x v="3"/>
    <x v="2"/>
    <x v="2"/>
    <s v="Eugene Moren"/>
    <s v="Corporate"/>
    <s v="Superior"/>
    <x v="16"/>
    <n v="54880"/>
    <s v="Central"/>
    <s v="OFF-PA-10004888"/>
    <x v="2"/>
    <s v="Paper"/>
    <n v="45.36"/>
    <n v="45.36"/>
    <n v="0"/>
    <n v="0"/>
  </r>
  <r>
    <x v="1758"/>
    <d v="2018-09-23T00:00:00"/>
    <d v="2018-09-28T00:00:00"/>
    <x v="0"/>
    <x v="0"/>
    <x v="2"/>
    <s v="Lena Cacioppo"/>
    <s v="Home Office"/>
    <s v="Chicago"/>
    <x v="0"/>
    <n v="60653"/>
    <s v="Central"/>
    <s v="OFF-PA-10004888"/>
    <x v="2"/>
    <s v="Paper"/>
    <n v="20.736000000000001"/>
    <n v="18"/>
    <n v="2.7360000000000007"/>
    <n v="0.4104000000000001"/>
  </r>
  <r>
    <x v="1388"/>
    <d v="2017-08-15T00:00:00"/>
    <d v="2017-08-22T00:00:00"/>
    <x v="3"/>
    <x v="7"/>
    <x v="2"/>
    <s v="Bill Donatelli"/>
    <s v="Home Office"/>
    <s v="Los Angeles"/>
    <x v="1"/>
    <n v="90004"/>
    <s v="West"/>
    <s v="OFF-PA-10004911"/>
    <x v="2"/>
    <s v="Paper"/>
    <n v="37.520000000000003"/>
    <n v="100"/>
    <n v="-62.48"/>
    <n v="-9.3719999999999999"/>
  </r>
  <r>
    <x v="608"/>
    <d v="2018-04-17T00:00:00"/>
    <d v="2018-04-22T00:00:00"/>
    <x v="0"/>
    <x v="8"/>
    <x v="2"/>
    <s v="Pamela Stobb"/>
    <s v="Consumer"/>
    <s v="Los Angeles"/>
    <x v="1"/>
    <n v="90008"/>
    <s v="West"/>
    <s v="OFF-PA-10004911"/>
    <x v="2"/>
    <s v="Paper"/>
    <n v="28.14"/>
    <n v="28.14"/>
    <n v="0"/>
    <n v="0"/>
  </r>
  <r>
    <x v="4130"/>
    <d v="2018-05-30T00:00:00"/>
    <d v="2018-06-04T00:00:00"/>
    <x v="0"/>
    <x v="2"/>
    <x v="2"/>
    <s v="Suzanne McNair"/>
    <s v="Home Office"/>
    <s v="Los Angeles"/>
    <x v="1"/>
    <n v="90004"/>
    <s v="West"/>
    <s v="OFF-PA-10004911"/>
    <x v="2"/>
    <s v="Paper"/>
    <n v="37.520000000000003"/>
    <n v="37.520000000000003"/>
    <n v="0"/>
    <n v="0"/>
  </r>
  <r>
    <x v="1377"/>
    <d v="2018-03-31T00:00:00"/>
    <d v="2018-04-02T00:00:00"/>
    <x v="0"/>
    <x v="5"/>
    <x v="3"/>
    <s v="Chad McGuire"/>
    <s v="Home Office"/>
    <s v="New York City"/>
    <x v="5"/>
    <n v="10011"/>
    <s v="East"/>
    <s v="OFF-PA-10004911"/>
    <x v="2"/>
    <s v="Paper"/>
    <n v="75.040000000000006"/>
    <n v="75.040000000000006"/>
    <n v="0"/>
    <n v="0"/>
  </r>
  <r>
    <x v="4131"/>
    <d v="2018-09-10T00:00:00"/>
    <d v="2018-09-10T00:00:00"/>
    <x v="0"/>
    <x v="0"/>
    <x v="1"/>
    <s v="Shahid Hopkins"/>
    <s v="Home Office"/>
    <s v="New York City"/>
    <x v="5"/>
    <n v="10024"/>
    <s v="East"/>
    <s v="OFF-PA-10004911"/>
    <x v="2"/>
    <s v="Paper"/>
    <n v="18.760000000000002"/>
    <n v="18"/>
    <n v="0.76000000000000156"/>
    <n v="0.11400000000000023"/>
  </r>
  <r>
    <x v="3595"/>
    <d v="2015-11-01T00:00:00"/>
    <d v="2015-11-08T00:00:00"/>
    <x v="1"/>
    <x v="1"/>
    <x v="2"/>
    <s v="Paul Lucas"/>
    <s v="Home Office"/>
    <s v="Los Angeles"/>
    <x v="1"/>
    <n v="90049"/>
    <s v="West"/>
    <s v="OFF-PA-10004947"/>
    <x v="2"/>
    <s v="Paper"/>
    <n v="21.4"/>
    <n v="18"/>
    <n v="3.3999999999999986"/>
    <n v="0.50999999999999979"/>
  </r>
  <r>
    <x v="4132"/>
    <d v="2016-12-20T00:00:00"/>
    <d v="2016-12-25T00:00:00"/>
    <x v="2"/>
    <x v="3"/>
    <x v="3"/>
    <s v="Arianne Irving"/>
    <s v="Home Office"/>
    <s v="Los Angeles"/>
    <x v="1"/>
    <n v="90036"/>
    <s v="West"/>
    <s v="OFF-PA-10004947"/>
    <x v="2"/>
    <s v="Paper"/>
    <n v="17.12"/>
    <n v="100"/>
    <n v="-82.88"/>
    <n v="-12.431999999999999"/>
  </r>
  <r>
    <x v="2538"/>
    <d v="2017-08-13T00:00:00"/>
    <d v="2017-08-17T00:00:00"/>
    <x v="3"/>
    <x v="7"/>
    <x v="3"/>
    <s v="Erin Mull"/>
    <s v="Corporate"/>
    <s v="Jacksonville"/>
    <x v="9"/>
    <n v="28540"/>
    <s v="South"/>
    <s v="OFF-PA-10004947"/>
    <x v="2"/>
    <s v="Paper"/>
    <n v="10.272"/>
    <n v="10.272"/>
    <n v="0"/>
    <n v="0"/>
  </r>
  <r>
    <x v="4133"/>
    <d v="2016-12-16T00:00:00"/>
    <d v="2016-12-19T00:00:00"/>
    <x v="2"/>
    <x v="3"/>
    <x v="0"/>
    <s v="Sandra Glassco"/>
    <s v="Home Office"/>
    <s v="Seattle"/>
    <x v="6"/>
    <n v="98105"/>
    <s v="West"/>
    <s v="OFF-PA-10004948"/>
    <x v="2"/>
    <s v="Paper"/>
    <n v="4.9800000000000004"/>
    <n v="5"/>
    <n v="-1.9999999999999574E-2"/>
    <n v="-2.9999999999999359E-3"/>
  </r>
  <r>
    <x v="4134"/>
    <d v="2015-03-24T00:00:00"/>
    <d v="2015-03-28T00:00:00"/>
    <x v="1"/>
    <x v="5"/>
    <x v="2"/>
    <s v="Carlos Daly"/>
    <s v="Home Office"/>
    <s v="New York City"/>
    <x v="5"/>
    <n v="10024"/>
    <s v="East"/>
    <s v="OFF-PA-10004948"/>
    <x v="2"/>
    <s v="Paper"/>
    <n v="24.9"/>
    <n v="24.9"/>
    <n v="0"/>
    <n v="0"/>
  </r>
  <r>
    <x v="4135"/>
    <d v="2017-07-08T00:00:00"/>
    <d v="2017-07-08T00:00:00"/>
    <x v="3"/>
    <x v="10"/>
    <x v="1"/>
    <s v="Zuschuss Donatelli"/>
    <s v="Home Office"/>
    <s v="Jacksonville"/>
    <x v="8"/>
    <n v="32216"/>
    <s v="South"/>
    <s v="OFF-PA-10004965"/>
    <x v="2"/>
    <s v="Paper"/>
    <n v="15.984"/>
    <n v="18"/>
    <n v="-2.016"/>
    <n v="-0.3024"/>
  </r>
  <r>
    <x v="3347"/>
    <d v="2015-08-25T00:00:00"/>
    <d v="2015-08-27T00:00:00"/>
    <x v="1"/>
    <x v="7"/>
    <x v="3"/>
    <s v="Ryan Crowe"/>
    <s v="Home Office"/>
    <s v="Columbus"/>
    <x v="22"/>
    <n v="43229"/>
    <s v="East"/>
    <s v="OFF-PA-10004965"/>
    <x v="2"/>
    <s v="Paper"/>
    <n v="23.975999999999999"/>
    <n v="23.975999999999999"/>
    <n v="0"/>
    <n v="0"/>
  </r>
  <r>
    <x v="4136"/>
    <d v="2018-12-09T00:00:00"/>
    <d v="2018-12-14T00:00:00"/>
    <x v="0"/>
    <x v="3"/>
    <x v="2"/>
    <s v="Angele Hood"/>
    <s v="Home Office"/>
    <s v="Chicago"/>
    <x v="0"/>
    <n v="60623"/>
    <s v="Central"/>
    <s v="OFF-PA-10004965"/>
    <x v="2"/>
    <s v="Paper"/>
    <n v="15.984"/>
    <n v="18"/>
    <n v="-2.016"/>
    <n v="-0.3024"/>
  </r>
  <r>
    <x v="400"/>
    <d v="2016-10-23T00:00:00"/>
    <d v="2016-10-27T00:00:00"/>
    <x v="2"/>
    <x v="9"/>
    <x v="3"/>
    <s v="Jay Fein"/>
    <s v="Home Office"/>
    <s v="San Diego"/>
    <x v="1"/>
    <n v="92105"/>
    <s v="West"/>
    <s v="OFF-PA-10004971"/>
    <x v="2"/>
    <s v="Paper"/>
    <n v="11.56"/>
    <n v="11.56"/>
    <n v="0"/>
    <n v="0"/>
  </r>
  <r>
    <x v="4137"/>
    <d v="2017-05-16T00:00:00"/>
    <d v="2017-05-21T00:00:00"/>
    <x v="3"/>
    <x v="2"/>
    <x v="3"/>
    <s v="Denny Ordway"/>
    <s v="Home Office"/>
    <s v="Los Angeles"/>
    <x v="1"/>
    <n v="90036"/>
    <s v="West"/>
    <s v="OFF-PA-10004971"/>
    <x v="1"/>
    <s v="Paper"/>
    <n v="17.34"/>
    <n v="18"/>
    <n v="-0.66000000000000014"/>
    <n v="-9.9000000000000019E-2"/>
  </r>
  <r>
    <x v="2173"/>
    <d v="2017-07-18T00:00:00"/>
    <d v="2017-07-22T00:00:00"/>
    <x v="3"/>
    <x v="10"/>
    <x v="2"/>
    <s v="Neil Knudson"/>
    <s v="Home Office"/>
    <s v="Philadelphia"/>
    <x v="12"/>
    <n v="19140"/>
    <s v="East"/>
    <s v="OFF-PA-10004971"/>
    <x v="1"/>
    <s v="Paper"/>
    <n v="18.495999999999999"/>
    <n v="18"/>
    <n v="0.49599999999999866"/>
    <n v="7.43999999999998E-2"/>
  </r>
  <r>
    <x v="2646"/>
    <d v="2017-11-24T00:00:00"/>
    <d v="2017-11-26T00:00:00"/>
    <x v="3"/>
    <x v="1"/>
    <x v="0"/>
    <s v="Nat Carroll"/>
    <s v="Corporate"/>
    <s v="New York City"/>
    <x v="5"/>
    <n v="10035"/>
    <s v="East"/>
    <s v="OFF-PA-10004971"/>
    <x v="2"/>
    <s v="Paper"/>
    <n v="11.56"/>
    <n v="11.56"/>
    <n v="0"/>
    <n v="0"/>
  </r>
  <r>
    <x v="2171"/>
    <d v="2018-04-14T00:00:00"/>
    <d v="2018-04-17T00:00:00"/>
    <x v="0"/>
    <x v="8"/>
    <x v="0"/>
    <s v="Alan Barnes"/>
    <s v="Home Office"/>
    <s v="Toledo"/>
    <x v="22"/>
    <n v="43615"/>
    <s v="East"/>
    <s v="OFF-PA-10004971"/>
    <x v="2"/>
    <s v="Paper"/>
    <n v="13.872"/>
    <n v="13.872"/>
    <n v="0"/>
    <n v="0"/>
  </r>
  <r>
    <x v="3946"/>
    <d v="2017-08-27T00:00:00"/>
    <d v="2017-09-01T00:00:00"/>
    <x v="3"/>
    <x v="7"/>
    <x v="2"/>
    <s v="Sung Shariari"/>
    <s v="Home Office"/>
    <s v="Dallas"/>
    <x v="13"/>
    <n v="75220"/>
    <s v="Central"/>
    <s v="OFF-PA-10004971"/>
    <x v="1"/>
    <s v="Paper"/>
    <n v="4.6239999999999997"/>
    <n v="5"/>
    <n v="-0.37600000000000033"/>
    <n v="-5.6400000000000047E-2"/>
  </r>
  <r>
    <x v="4138"/>
    <d v="2017-09-05T00:00:00"/>
    <d v="2017-09-10T00:00:00"/>
    <x v="3"/>
    <x v="0"/>
    <x v="3"/>
    <s v="Stephanie Ulpright"/>
    <s v="Home Office"/>
    <s v="Chicago"/>
    <x v="0"/>
    <n v="60653"/>
    <s v="Central"/>
    <s v="OFF-PA-10004971"/>
    <x v="2"/>
    <s v="Paper"/>
    <n v="9.2479999999999993"/>
    <n v="18"/>
    <n v="-8.7520000000000007"/>
    <n v="-1.3128"/>
  </r>
  <r>
    <x v="4077"/>
    <d v="2018-03-21T00:00:00"/>
    <d v="2018-03-25T00:00:00"/>
    <x v="0"/>
    <x v="5"/>
    <x v="2"/>
    <s v="Robert Waldorf"/>
    <s v="Home Office"/>
    <s v="Lafayette"/>
    <x v="33"/>
    <n v="47905"/>
    <s v="Central"/>
    <s v="OFF-PA-10004971"/>
    <x v="2"/>
    <s v="Paper"/>
    <n v="5.78"/>
    <n v="5"/>
    <n v="0.78000000000000025"/>
    <n v="0.11700000000000003"/>
  </r>
  <r>
    <x v="910"/>
    <d v="2015-08-25T00:00:00"/>
    <d v="2015-08-29T00:00:00"/>
    <x v="1"/>
    <x v="7"/>
    <x v="2"/>
    <s v="Janet Molinari"/>
    <s v="Corporate"/>
    <s v="Los Angeles"/>
    <x v="1"/>
    <n v="90036"/>
    <s v="West"/>
    <s v="OFF-PA-10004983"/>
    <x v="2"/>
    <s v="Paper"/>
    <n v="25.92"/>
    <n v="25.92"/>
    <n v="0"/>
    <n v="0"/>
  </r>
  <r>
    <x v="1145"/>
    <d v="2017-05-14T00:00:00"/>
    <d v="2017-05-19T00:00:00"/>
    <x v="3"/>
    <x v="2"/>
    <x v="2"/>
    <s v="Michael Kennedy"/>
    <s v="Home Office"/>
    <s v="Jacksonville"/>
    <x v="8"/>
    <n v="32216"/>
    <s v="South"/>
    <s v="OFF-PA-10004983"/>
    <x v="2"/>
    <s v="Paper"/>
    <n v="31.103999999999999"/>
    <n v="31.103999999999999"/>
    <n v="0"/>
    <n v="0"/>
  </r>
  <r>
    <x v="3745"/>
    <d v="2018-05-04T00:00:00"/>
    <d v="2018-05-08T00:00:00"/>
    <x v="0"/>
    <x v="2"/>
    <x v="2"/>
    <s v="Mike Kennedy"/>
    <s v="Home Office"/>
    <s v="Newport News"/>
    <x v="17"/>
    <n v="23602"/>
    <s v="South"/>
    <s v="OFF-PA-10004983"/>
    <x v="2"/>
    <s v="Paper"/>
    <n v="32.4"/>
    <n v="32.4"/>
    <n v="0"/>
    <n v="0"/>
  </r>
  <r>
    <x v="3203"/>
    <d v="2017-11-07T00:00:00"/>
    <d v="2017-11-09T00:00:00"/>
    <x v="3"/>
    <x v="1"/>
    <x v="0"/>
    <s v="Luke Weiss"/>
    <s v="Corporate"/>
    <s v="Rochester"/>
    <x v="5"/>
    <n v="14609"/>
    <s v="East"/>
    <s v="OFF-PA-10004983"/>
    <x v="2"/>
    <s v="Paper"/>
    <n v="12.96"/>
    <n v="12.96"/>
    <n v="0"/>
    <n v="0"/>
  </r>
  <r>
    <x v="45"/>
    <d v="2018-01-13T00:00:00"/>
    <d v="2018-01-18T00:00:00"/>
    <x v="0"/>
    <x v="6"/>
    <x v="3"/>
    <s v="Cathy Prescott"/>
    <s v="Home Office"/>
    <s v="Springfield"/>
    <x v="20"/>
    <n v="65807"/>
    <s v="Central"/>
    <s v="OFF-PA-10004983"/>
    <x v="2"/>
    <s v="Paper"/>
    <n v="32.4"/>
    <n v="32.4"/>
    <n v="0"/>
    <n v="0"/>
  </r>
  <r>
    <x v="1804"/>
    <d v="2016-01-09T00:00:00"/>
    <d v="2016-01-13T00:00:00"/>
    <x v="2"/>
    <x v="6"/>
    <x v="2"/>
    <s v="Craig Carroll"/>
    <s v="Corporate"/>
    <s v="Henderson"/>
    <x v="21"/>
    <n v="42420"/>
    <s v="South"/>
    <s v="OFF-PA-10004996"/>
    <x v="2"/>
    <s v="Paper"/>
    <n v="51.55"/>
    <n v="51.55"/>
    <n v="0"/>
    <n v="0"/>
  </r>
  <r>
    <x v="4139"/>
    <d v="2017-02-20T00:00:00"/>
    <d v="2017-02-27T00:00:00"/>
    <x v="3"/>
    <x v="11"/>
    <x v="2"/>
    <s v="Alan Hwang"/>
    <s v="Home Office"/>
    <s v="Nashville"/>
    <x v="24"/>
    <n v="37211"/>
    <s v="South"/>
    <s v="OFF-PA-10004996"/>
    <x v="2"/>
    <s v="Paper"/>
    <n v="16.495999999999999"/>
    <n v="18"/>
    <n v="-1.5040000000000013"/>
    <n v="-0.22560000000000019"/>
  </r>
  <r>
    <x v="680"/>
    <d v="2017-03-13T00:00:00"/>
    <d v="2017-03-15T00:00:00"/>
    <x v="3"/>
    <x v="5"/>
    <x v="3"/>
    <s v="Stewart Carmichael"/>
    <s v="Corporate"/>
    <s v="Philadelphia"/>
    <x v="12"/>
    <n v="19134"/>
    <s v="East"/>
    <s v="OFF-PA-10004996"/>
    <x v="2"/>
    <s v="Paper"/>
    <n v="41.24"/>
    <n v="41.24"/>
    <n v="0"/>
    <n v="0"/>
  </r>
  <r>
    <x v="3333"/>
    <d v="2018-09-29T00:00:00"/>
    <d v="2018-10-05T00:00:00"/>
    <x v="0"/>
    <x v="0"/>
    <x v="2"/>
    <s v="Joseph Airdo"/>
    <s v="Home Office"/>
    <s v="Mount Vernon"/>
    <x v="5"/>
    <n v="10550"/>
    <s v="East"/>
    <s v="OFF-PA-10004996"/>
    <x v="2"/>
    <s v="Paper"/>
    <n v="51.55"/>
    <n v="51.55"/>
    <n v="0"/>
    <n v="0"/>
  </r>
  <r>
    <x v="4140"/>
    <d v="2018-05-03T00:00:00"/>
    <d v="2018-05-08T00:00:00"/>
    <x v="0"/>
    <x v="2"/>
    <x v="3"/>
    <s v="Darren Budd"/>
    <s v="Home Office"/>
    <s v="Los Angeles"/>
    <x v="1"/>
    <n v="90004"/>
    <s v="West"/>
    <s v="OFF-ST-10000025"/>
    <x v="2"/>
    <s v="Storage"/>
    <n v="763.44"/>
    <n v="763.44"/>
    <n v="0"/>
    <n v="0"/>
  </r>
  <r>
    <x v="1486"/>
    <d v="2018-05-27T00:00:00"/>
    <d v="2018-05-29T00:00:00"/>
    <x v="0"/>
    <x v="2"/>
    <x v="0"/>
    <s v="James Galang"/>
    <s v="Corporate"/>
    <s v="Pocatello"/>
    <x v="40"/>
    <n v="83201"/>
    <s v="West"/>
    <s v="OFF-ST-10000025"/>
    <x v="2"/>
    <s v="Storage"/>
    <n v="477.15"/>
    <n v="477.15"/>
    <n v="0"/>
    <n v="0"/>
  </r>
  <r>
    <x v="717"/>
    <d v="2018-08-21T00:00:00"/>
    <d v="2018-08-25T00:00:00"/>
    <x v="0"/>
    <x v="7"/>
    <x v="3"/>
    <s v="Candace McMahon"/>
    <s v="Home Office"/>
    <s v="Seattle"/>
    <x v="6"/>
    <n v="98115"/>
    <s v="West"/>
    <s v="OFF-ST-10000025"/>
    <x v="2"/>
    <s v="Storage"/>
    <n v="572.58000000000004"/>
    <n v="572.58000000000004"/>
    <n v="0"/>
    <n v="0"/>
  </r>
  <r>
    <x v="3172"/>
    <d v="2015-01-13T00:00:00"/>
    <d v="2015-01-15T00:00:00"/>
    <x v="1"/>
    <x v="6"/>
    <x v="3"/>
    <s v="Chris Selesnick"/>
    <s v="Home Office"/>
    <s v="Bossier City"/>
    <x v="2"/>
    <n v="71111"/>
    <s v="South"/>
    <s v="OFF-ST-10000025"/>
    <x v="2"/>
    <s v="Storage"/>
    <n v="572.58000000000004"/>
    <n v="572.58000000000004"/>
    <n v="0"/>
    <n v="0"/>
  </r>
  <r>
    <x v="149"/>
    <d v="2015-11-18T00:00:00"/>
    <d v="2015-11-21T00:00:00"/>
    <x v="1"/>
    <x v="1"/>
    <x v="0"/>
    <s v="Joe Kamberova"/>
    <s v="Corporate"/>
    <s v="Des Plaines"/>
    <x v="0"/>
    <n v="60016"/>
    <s v="Central"/>
    <s v="OFF-ST-10000025"/>
    <x v="2"/>
    <s v="Storage"/>
    <n v="381.72"/>
    <n v="381.72"/>
    <n v="0"/>
    <n v="0"/>
  </r>
  <r>
    <x v="2110"/>
    <d v="2016-09-15T00:00:00"/>
    <d v="2016-09-17T00:00:00"/>
    <x v="2"/>
    <x v="0"/>
    <x v="3"/>
    <s v="Carol Triggs"/>
    <s v="Home Office"/>
    <s v="Indianapolis"/>
    <x v="33"/>
    <n v="46203"/>
    <s v="Central"/>
    <s v="OFF-ST-10000025"/>
    <x v="2"/>
    <s v="Storage"/>
    <n v="190.86"/>
    <n v="173.86"/>
    <n v="17"/>
    <n v="2.5499999999999998"/>
  </r>
  <r>
    <x v="3446"/>
    <d v="2016-12-31T00:00:00"/>
    <d v="2017-01-04T00:00:00"/>
    <x v="2"/>
    <x v="3"/>
    <x v="2"/>
    <s v="Barry Gonzalez"/>
    <s v="Home Office"/>
    <s v="Austin"/>
    <x v="13"/>
    <n v="78745"/>
    <s v="Central"/>
    <s v="OFF-ST-10000025"/>
    <x v="2"/>
    <s v="Storage"/>
    <n v="152.68799999999999"/>
    <n v="152.68799999999999"/>
    <n v="0"/>
    <n v="0"/>
  </r>
  <r>
    <x v="1961"/>
    <d v="2018-09-10T00:00:00"/>
    <d v="2018-09-15T00:00:00"/>
    <x v="0"/>
    <x v="0"/>
    <x v="3"/>
    <s v="Robert Waldorf"/>
    <s v="Home Office"/>
    <s v="Springfield"/>
    <x v="20"/>
    <n v="65807"/>
    <s v="Central"/>
    <s v="OFF-ST-10000025"/>
    <x v="2"/>
    <s v="Storage"/>
    <n v="286.29000000000002"/>
    <n v="286.29000000000002"/>
    <n v="0"/>
    <n v="0"/>
  </r>
  <r>
    <x v="3250"/>
    <d v="2015-11-24T00:00:00"/>
    <d v="2015-11-30T00:00:00"/>
    <x v="1"/>
    <x v="1"/>
    <x v="2"/>
    <s v="Harold Ryan"/>
    <s v="Corporate"/>
    <s v="Seattle"/>
    <x v="6"/>
    <n v="98103"/>
    <s v="West"/>
    <s v="OFF-ST-10000036"/>
    <x v="2"/>
    <s v="Storage"/>
    <n v="197.58"/>
    <n v="197.58"/>
    <n v="0"/>
    <n v="0"/>
  </r>
  <r>
    <x v="876"/>
    <d v="2017-02-21T00:00:00"/>
    <d v="2017-02-26T00:00:00"/>
    <x v="3"/>
    <x v="11"/>
    <x v="2"/>
    <s v="Benjamin Venier"/>
    <s v="Corporate"/>
    <s v="Oceanside"/>
    <x v="5"/>
    <n v="11572"/>
    <s v="East"/>
    <s v="OFF-ST-10000036"/>
    <x v="2"/>
    <s v="Storage"/>
    <n v="296.37"/>
    <n v="296.37"/>
    <n v="0"/>
    <n v="0"/>
  </r>
  <r>
    <x v="4141"/>
    <d v="2018-12-08T00:00:00"/>
    <d v="2018-12-10T00:00:00"/>
    <x v="0"/>
    <x v="3"/>
    <x v="3"/>
    <s v="Carl Weiss"/>
    <s v="Home Office"/>
    <s v="Cranston"/>
    <x v="4"/>
    <n v="2920"/>
    <s v="East"/>
    <s v="OFF-ST-10000036"/>
    <x v="2"/>
    <s v="Storage"/>
    <n v="592.74"/>
    <n v="592.74"/>
    <n v="0"/>
    <n v="0"/>
  </r>
  <r>
    <x v="3849"/>
    <d v="2015-12-09T00:00:00"/>
    <d v="2015-12-11T00:00:00"/>
    <x v="1"/>
    <x v="3"/>
    <x v="0"/>
    <s v="Victoria Pisteka"/>
    <s v="Home Office"/>
    <s v="Brownsville"/>
    <x v="13"/>
    <n v="78521"/>
    <s v="Central"/>
    <s v="OFF-ST-10000036"/>
    <x v="2"/>
    <s v="Storage"/>
    <n v="237.096"/>
    <n v="237.096"/>
    <n v="0"/>
    <n v="0"/>
  </r>
  <r>
    <x v="1500"/>
    <d v="2017-12-15T00:00:00"/>
    <d v="2017-12-19T00:00:00"/>
    <x v="3"/>
    <x v="3"/>
    <x v="2"/>
    <s v="Michael Paige"/>
    <s v="Corporate"/>
    <s v="Detroit"/>
    <x v="10"/>
    <n v="48205"/>
    <s v="Central"/>
    <s v="OFF-ST-10000036"/>
    <x v="2"/>
    <s v="Storage"/>
    <n v="296.37"/>
    <n v="296.37"/>
    <n v="0"/>
    <n v="0"/>
  </r>
  <r>
    <x v="2731"/>
    <d v="2015-09-29T00:00:00"/>
    <d v="2015-10-04T00:00:00"/>
    <x v="1"/>
    <x v="0"/>
    <x v="2"/>
    <s v="Evan Bailliet"/>
    <s v="Home Office"/>
    <s v="Seattle"/>
    <x v="6"/>
    <n v="98115"/>
    <s v="West"/>
    <s v="OFF-ST-10000046"/>
    <x v="2"/>
    <s v="Storage"/>
    <n v="807.75"/>
    <n v="50"/>
    <n v="757.75"/>
    <n v="113.66249999999999"/>
  </r>
  <r>
    <x v="182"/>
    <d v="2016-05-31T00:00:00"/>
    <d v="2016-06-04T00:00:00"/>
    <x v="2"/>
    <x v="2"/>
    <x v="2"/>
    <s v="Tamara Manning"/>
    <s v="Home Office"/>
    <s v="Orem"/>
    <x v="28"/>
    <n v="84057"/>
    <s v="West"/>
    <s v="OFF-ST-10000046"/>
    <x v="2"/>
    <s v="Storage"/>
    <n v="323.10000000000002"/>
    <n v="323.10000000000002"/>
    <n v="0"/>
    <n v="0"/>
  </r>
  <r>
    <x v="4142"/>
    <d v="2016-08-15T00:00:00"/>
    <d v="2016-08-19T00:00:00"/>
    <x v="2"/>
    <x v="7"/>
    <x v="2"/>
    <s v="Tim Taslimi"/>
    <s v="Home Office"/>
    <s v="Los Angeles"/>
    <x v="1"/>
    <n v="90045"/>
    <s v="West"/>
    <s v="OFF-ST-10000046"/>
    <x v="2"/>
    <s v="Storage"/>
    <n v="323.10000000000002"/>
    <n v="323.10000000000002"/>
    <n v="0"/>
    <n v="0"/>
  </r>
  <r>
    <x v="4143"/>
    <d v="2016-08-27T00:00:00"/>
    <d v="2016-08-31T00:00:00"/>
    <x v="2"/>
    <x v="7"/>
    <x v="2"/>
    <s v="Ryan Akin"/>
    <s v="Home Office"/>
    <s v="Murrieta"/>
    <x v="1"/>
    <n v="92563"/>
    <s v="West"/>
    <s v="OFF-ST-10000046"/>
    <x v="2"/>
    <s v="Storage"/>
    <n v="484.65"/>
    <n v="484.65"/>
    <n v="0"/>
    <n v="0"/>
  </r>
  <r>
    <x v="4144"/>
    <d v="2016-12-27T00:00:00"/>
    <d v="2016-12-31T00:00:00"/>
    <x v="2"/>
    <x v="3"/>
    <x v="2"/>
    <s v="Aaron Hawkins"/>
    <s v="Home Office"/>
    <s v="San Francisco"/>
    <x v="1"/>
    <n v="94122"/>
    <s v="West"/>
    <s v="OFF-ST-10000046"/>
    <x v="2"/>
    <s v="Storage"/>
    <n v="323.10000000000002"/>
    <n v="80"/>
    <n v="243.10000000000002"/>
    <n v="36.465000000000003"/>
  </r>
  <r>
    <x v="4145"/>
    <d v="2018-08-18T00:00:00"/>
    <d v="2018-08-22T00:00:00"/>
    <x v="0"/>
    <x v="7"/>
    <x v="2"/>
    <s v="Nicole Fjeld"/>
    <s v="Corporate"/>
    <s v="Seattle"/>
    <x v="6"/>
    <n v="98105"/>
    <s v="West"/>
    <s v="OFF-ST-10000046"/>
    <x v="2"/>
    <s v="Storage"/>
    <n v="323.10000000000002"/>
    <n v="323.10000000000002"/>
    <n v="0"/>
    <n v="0"/>
  </r>
  <r>
    <x v="780"/>
    <d v="2018-09-09T00:00:00"/>
    <d v="2018-09-14T00:00:00"/>
    <x v="0"/>
    <x v="0"/>
    <x v="2"/>
    <s v="Sean O'Donnell"/>
    <s v="Home Office"/>
    <s v="Columbia"/>
    <x v="24"/>
    <n v="38401"/>
    <s v="South"/>
    <s v="OFF-ST-10000046"/>
    <x v="2"/>
    <s v="Storage"/>
    <n v="258.48"/>
    <n v="258.48"/>
    <n v="0"/>
    <n v="0"/>
  </r>
  <r>
    <x v="4146"/>
    <d v="2015-11-24T00:00:00"/>
    <d v="2015-11-28T00:00:00"/>
    <x v="1"/>
    <x v="1"/>
    <x v="2"/>
    <s v="Darren Koutras"/>
    <s v="Home Office"/>
    <s v="Chicago"/>
    <x v="0"/>
    <n v="60610"/>
    <s v="Central"/>
    <s v="OFF-ST-10000046"/>
    <x v="2"/>
    <s v="Storage"/>
    <n v="646.20000000000005"/>
    <n v="646.20000000000005"/>
    <n v="0"/>
    <n v="0"/>
  </r>
  <r>
    <x v="2935"/>
    <d v="2016-11-24T00:00:00"/>
    <d v="2016-11-29T00:00:00"/>
    <x v="2"/>
    <x v="1"/>
    <x v="2"/>
    <s v="Toby Swindell"/>
    <s v="Home Office"/>
    <s v="Los Angeles"/>
    <x v="1"/>
    <n v="90036"/>
    <s v="West"/>
    <s v="OFF-ST-10000060"/>
    <x v="2"/>
    <s v="Storage"/>
    <n v="454.86"/>
    <n v="454.86"/>
    <n v="0"/>
    <n v="0"/>
  </r>
  <r>
    <x v="3188"/>
    <d v="2018-11-24T00:00:00"/>
    <d v="2018-11-29T00:00:00"/>
    <x v="0"/>
    <x v="1"/>
    <x v="3"/>
    <s v="Mark Van Huff"/>
    <s v="Corporate"/>
    <s v="Mesa"/>
    <x v="18"/>
    <n v="85204"/>
    <s v="West"/>
    <s v="OFF-ST-10000060"/>
    <x v="2"/>
    <s v="Storage"/>
    <n v="415.87200000000001"/>
    <n v="415.87200000000001"/>
    <n v="0"/>
    <n v="0"/>
  </r>
  <r>
    <x v="2106"/>
    <d v="2018-12-10T00:00:00"/>
    <d v="2018-12-12T00:00:00"/>
    <x v="0"/>
    <x v="3"/>
    <x v="3"/>
    <s v="Ben Peterman"/>
    <s v="Corporate"/>
    <s v="Seattle"/>
    <x v="6"/>
    <n v="98103"/>
    <s v="West"/>
    <s v="OFF-ST-10000060"/>
    <x v="2"/>
    <s v="Storage"/>
    <n v="324.89999999999998"/>
    <n v="324.89999999999998"/>
    <n v="0"/>
    <n v="0"/>
  </r>
  <r>
    <x v="3758"/>
    <d v="2017-04-12T00:00:00"/>
    <d v="2017-04-17T00:00:00"/>
    <x v="3"/>
    <x v="8"/>
    <x v="2"/>
    <s v="Thomas Boland"/>
    <s v="Corporate"/>
    <s v="Wilson"/>
    <x v="9"/>
    <n v="27893"/>
    <s v="South"/>
    <s v="OFF-ST-10000060"/>
    <x v="2"/>
    <s v="Storage"/>
    <n v="51.984000000000002"/>
    <n v="51.984000000000002"/>
    <n v="0"/>
    <n v="0"/>
  </r>
  <r>
    <x v="4147"/>
    <d v="2017-12-05T00:00:00"/>
    <d v="2017-12-07T00:00:00"/>
    <x v="3"/>
    <x v="3"/>
    <x v="3"/>
    <s v="Theone Pippenger"/>
    <s v="Home Office"/>
    <s v="Georgetown"/>
    <x v="21"/>
    <n v="40324"/>
    <s v="South"/>
    <s v="OFF-ST-10000060"/>
    <x v="2"/>
    <s v="Storage"/>
    <n v="584.82000000000005"/>
    <n v="584.82000000000005"/>
    <n v="0"/>
    <n v="0"/>
  </r>
  <r>
    <x v="3487"/>
    <d v="2017-06-23T00:00:00"/>
    <d v="2017-06-28T00:00:00"/>
    <x v="3"/>
    <x v="4"/>
    <x v="2"/>
    <s v="Irene Maddox"/>
    <s v="Corporate"/>
    <s v="New York City"/>
    <x v="5"/>
    <n v="10009"/>
    <s v="East"/>
    <s v="OFF-ST-10000060"/>
    <x v="2"/>
    <s v="Storage"/>
    <n v="324.89999999999998"/>
    <n v="324.89999999999998"/>
    <n v="0"/>
    <n v="0"/>
  </r>
  <r>
    <x v="897"/>
    <d v="2018-07-25T00:00:00"/>
    <d v="2018-07-28T00:00:00"/>
    <x v="0"/>
    <x v="10"/>
    <x v="3"/>
    <s v="John Castell"/>
    <s v="Home Office"/>
    <s v="Philadelphia"/>
    <x v="12"/>
    <n v="19143"/>
    <s v="East"/>
    <s v="OFF-ST-10000060"/>
    <x v="2"/>
    <s v="Storage"/>
    <n v="259.92"/>
    <n v="259.92"/>
    <n v="0"/>
    <n v="0"/>
  </r>
  <r>
    <x v="473"/>
    <d v="2017-09-05T00:00:00"/>
    <d v="2017-09-07T00:00:00"/>
    <x v="3"/>
    <x v="0"/>
    <x v="3"/>
    <s v="Pete Kriz"/>
    <s v="Corporate"/>
    <s v="Detroit"/>
    <x v="10"/>
    <n v="48227"/>
    <s v="Central"/>
    <s v="OFF-ST-10000060"/>
    <x v="2"/>
    <s v="Storage"/>
    <n v="194.94"/>
    <n v="194.94"/>
    <n v="0"/>
    <n v="0"/>
  </r>
  <r>
    <x v="115"/>
    <d v="2015-01-13T00:00:00"/>
    <d v="2015-01-18T00:00:00"/>
    <x v="1"/>
    <x v="6"/>
    <x v="2"/>
    <s v="Brian Dahlen"/>
    <s v="Corporate"/>
    <s v="San Francisco"/>
    <x v="1"/>
    <n v="94109"/>
    <s v="West"/>
    <s v="OFF-ST-10000078"/>
    <x v="2"/>
    <s v="Storage"/>
    <n v="1325.85"/>
    <n v="1325.85"/>
    <n v="0"/>
    <n v="0"/>
  </r>
  <r>
    <x v="2126"/>
    <d v="2015-03-10T00:00:00"/>
    <d v="2015-03-17T00:00:00"/>
    <x v="1"/>
    <x v="5"/>
    <x v="2"/>
    <s v="Kean Thornton"/>
    <s v="Home Office"/>
    <s v="Denver"/>
    <x v="7"/>
    <n v="80219"/>
    <s v="West"/>
    <s v="OFF-ST-10000078"/>
    <x v="2"/>
    <s v="Storage"/>
    <n v="636.40800000000002"/>
    <n v="50"/>
    <n v="586.40800000000002"/>
    <n v="87.961200000000005"/>
  </r>
  <r>
    <x v="1440"/>
    <d v="2015-03-18T00:00:00"/>
    <d v="2015-03-24T00:00:00"/>
    <x v="1"/>
    <x v="5"/>
    <x v="2"/>
    <s v="Sample Company A"/>
    <s v="Corporate"/>
    <s v="Burbank"/>
    <x v="1"/>
    <n v="91505"/>
    <s v="West"/>
    <s v="OFF-ST-10000078"/>
    <x v="2"/>
    <s v="Storage"/>
    <n v="1856.19"/>
    <n v="1856.19"/>
    <n v="0"/>
    <n v="0"/>
  </r>
  <r>
    <x v="3642"/>
    <d v="2016-12-06T00:00:00"/>
    <d v="2016-12-10T00:00:00"/>
    <x v="2"/>
    <x v="3"/>
    <x v="2"/>
    <s v="Ivan Liston"/>
    <s v="Home Office"/>
    <s v="North Las Vegas"/>
    <x v="27"/>
    <n v="89031"/>
    <s v="West"/>
    <s v="OFF-ST-10000078"/>
    <x v="2"/>
    <s v="Storage"/>
    <n v="1325.85"/>
    <n v="1325.85"/>
    <n v="0"/>
    <n v="0"/>
  </r>
  <r>
    <x v="718"/>
    <d v="2015-12-23T00:00:00"/>
    <d v="2015-12-27T00:00:00"/>
    <x v="1"/>
    <x v="3"/>
    <x v="3"/>
    <s v="Craig Carreira"/>
    <s v="Corporate"/>
    <s v="Tampa"/>
    <x v="8"/>
    <n v="33614"/>
    <s v="South"/>
    <s v="OFF-ST-10000078"/>
    <x v="2"/>
    <s v="Storage"/>
    <n v="424.27199999999999"/>
    <n v="424.27199999999999"/>
    <n v="0"/>
    <n v="0"/>
  </r>
  <r>
    <x v="604"/>
    <d v="2015-09-09T00:00:00"/>
    <d v="2015-09-12T00:00:00"/>
    <x v="1"/>
    <x v="0"/>
    <x v="3"/>
    <s v="Rick Reed"/>
    <s v="Corporate"/>
    <s v="Lowell"/>
    <x v="26"/>
    <n v="1852"/>
    <s v="East"/>
    <s v="OFF-ST-10000078"/>
    <x v="2"/>
    <s v="Storage"/>
    <n v="1325.85"/>
    <n v="1325.85"/>
    <n v="0"/>
    <n v="0"/>
  </r>
  <r>
    <x v="1535"/>
    <d v="2017-08-12T00:00:00"/>
    <d v="2017-08-17T00:00:00"/>
    <x v="3"/>
    <x v="7"/>
    <x v="3"/>
    <s v="Nora Preis"/>
    <s v="Home Office"/>
    <s v="New York City"/>
    <x v="5"/>
    <n v="10024"/>
    <s v="East"/>
    <s v="OFF-ST-10000078"/>
    <x v="1"/>
    <s v="Storage"/>
    <n v="1591.02"/>
    <n v="1591.02"/>
    <n v="0"/>
    <n v="0"/>
  </r>
  <r>
    <x v="1429"/>
    <d v="2016-11-10T00:00:00"/>
    <d v="2016-11-14T00:00:00"/>
    <x v="2"/>
    <x v="1"/>
    <x v="2"/>
    <s v="Philisse Overcash"/>
    <s v="Home Office"/>
    <s v="Roseville"/>
    <x v="37"/>
    <n v="55113"/>
    <s v="Central"/>
    <s v="OFF-ST-10000078"/>
    <x v="2"/>
    <s v="Storage"/>
    <n v="795.51"/>
    <n v="795.51"/>
    <n v="0"/>
    <n v="0"/>
  </r>
  <r>
    <x v="3805"/>
    <d v="2017-07-17T00:00:00"/>
    <d v="2017-07-22T00:00:00"/>
    <x v="3"/>
    <x v="10"/>
    <x v="2"/>
    <s v="Andrew Allen"/>
    <s v="Corporate"/>
    <s v="Springfield"/>
    <x v="20"/>
    <n v="65807"/>
    <s v="Central"/>
    <s v="OFF-ST-10000078"/>
    <x v="2"/>
    <s v="Storage"/>
    <n v="265.17"/>
    <n v="265.17"/>
    <n v="0"/>
    <n v="0"/>
  </r>
  <r>
    <x v="3241"/>
    <d v="2018-05-13T00:00:00"/>
    <d v="2018-05-17T00:00:00"/>
    <x v="0"/>
    <x v="2"/>
    <x v="2"/>
    <s v="Brian Moss"/>
    <s v="Home Office"/>
    <s v="Columbus"/>
    <x v="33"/>
    <n v="47201"/>
    <s v="Central"/>
    <s v="OFF-ST-10000078"/>
    <x v="2"/>
    <s v="Storage"/>
    <n v="530.34"/>
    <n v="530.34"/>
    <n v="0"/>
    <n v="0"/>
  </r>
  <r>
    <x v="4148"/>
    <d v="2015-05-13T00:00:00"/>
    <d v="2015-05-15T00:00:00"/>
    <x v="1"/>
    <x v="2"/>
    <x v="3"/>
    <s v="Alejandro Grove"/>
    <s v="Home Office"/>
    <s v="West Jordan"/>
    <x v="28"/>
    <n v="84084"/>
    <s v="West"/>
    <s v="OFF-ST-10000107"/>
    <x v="2"/>
    <s v="Storage"/>
    <n v="55.5"/>
    <n v="55.5"/>
    <n v="0"/>
    <n v="0"/>
  </r>
  <r>
    <x v="4149"/>
    <d v="2015-07-12T00:00:00"/>
    <d v="2015-07-16T00:00:00"/>
    <x v="1"/>
    <x v="10"/>
    <x v="2"/>
    <s v="Ben Ferrer"/>
    <s v="Home Office"/>
    <s v="Los Angeles"/>
    <x v="1"/>
    <n v="90036"/>
    <s v="West"/>
    <s v="OFF-ST-10000107"/>
    <x v="2"/>
    <s v="Storage"/>
    <n v="249.75"/>
    <n v="100"/>
    <n v="149.75"/>
    <n v="22.462499999999999"/>
  </r>
  <r>
    <x v="3546"/>
    <d v="2015-05-09T00:00:00"/>
    <d v="2015-05-09T00:00:00"/>
    <x v="1"/>
    <x v="2"/>
    <x v="1"/>
    <s v="Sean Braxton"/>
    <s v="Home Office"/>
    <s v="Henderson"/>
    <x v="21"/>
    <n v="42420"/>
    <s v="South"/>
    <s v="OFF-ST-10000107"/>
    <x v="2"/>
    <s v="Storage"/>
    <n v="83.25"/>
    <n v="83.25"/>
    <n v="0"/>
    <n v="0"/>
  </r>
  <r>
    <x v="4150"/>
    <d v="2016-12-20T00:00:00"/>
    <d v="2016-12-24T00:00:00"/>
    <x v="2"/>
    <x v="3"/>
    <x v="2"/>
    <s v="Chad Sievert"/>
    <s v="Home Office"/>
    <s v="Austin"/>
    <x v="13"/>
    <n v="78745"/>
    <s v="Central"/>
    <s v="OFF-ST-10000107"/>
    <x v="2"/>
    <s v="Storage"/>
    <n v="88.8"/>
    <n v="88.8"/>
    <n v="0"/>
    <n v="0"/>
  </r>
  <r>
    <x v="384"/>
    <d v="2016-11-17T00:00:00"/>
    <d v="2016-11-21T00:00:00"/>
    <x v="2"/>
    <x v="1"/>
    <x v="2"/>
    <s v="Brian Stugart"/>
    <s v="Home Office"/>
    <s v="San Diego"/>
    <x v="1"/>
    <n v="92105"/>
    <s v="West"/>
    <s v="OFF-ST-10000129"/>
    <x v="2"/>
    <s v="Storage"/>
    <n v="777.21"/>
    <n v="100"/>
    <n v="677.21"/>
    <n v="101.58150000000001"/>
  </r>
  <r>
    <x v="801"/>
    <d v="2016-11-07T00:00:00"/>
    <d v="2016-11-12T00:00:00"/>
    <x v="2"/>
    <x v="1"/>
    <x v="2"/>
    <s v="Adrian Barton"/>
    <s v="Home Office"/>
    <s v="Houston"/>
    <x v="13"/>
    <n v="77041"/>
    <s v="Central"/>
    <s v="OFF-ST-10000129"/>
    <x v="2"/>
    <s v="Storage"/>
    <n v="177.648"/>
    <n v="80"/>
    <n v="97.647999999999996"/>
    <n v="14.647199999999998"/>
  </r>
  <r>
    <x v="1674"/>
    <d v="2018-10-22T00:00:00"/>
    <d v="2018-10-22T00:00:00"/>
    <x v="0"/>
    <x v="9"/>
    <x v="1"/>
    <s v="Brian DeCherney"/>
    <s v="Corporate"/>
    <s v="Lawton"/>
    <x v="30"/>
    <n v="73505"/>
    <s v="Central"/>
    <s v="OFF-ST-10000129"/>
    <x v="2"/>
    <s v="Storage"/>
    <n v="333.09"/>
    <n v="333.09"/>
    <n v="0"/>
    <n v="0"/>
  </r>
  <r>
    <x v="2668"/>
    <d v="2017-10-04T00:00:00"/>
    <d v="2017-10-08T00:00:00"/>
    <x v="3"/>
    <x v="9"/>
    <x v="2"/>
    <s v="Daniel Raglin"/>
    <s v="Corporate"/>
    <s v="Providence"/>
    <x v="4"/>
    <n v="2908"/>
    <s v="East"/>
    <s v="OFF-ST-10000136"/>
    <x v="2"/>
    <s v="Storage"/>
    <n v="119.1"/>
    <n v="119.1"/>
    <n v="0"/>
    <n v="0"/>
  </r>
  <r>
    <x v="2792"/>
    <d v="2018-07-21T00:00:00"/>
    <d v="2018-07-26T00:00:00"/>
    <x v="0"/>
    <x v="10"/>
    <x v="2"/>
    <s v="Sean Wendt"/>
    <s v="Home Office"/>
    <s v="Cleveland"/>
    <x v="22"/>
    <n v="44105"/>
    <s v="East"/>
    <s v="OFF-ST-10000136"/>
    <x v="2"/>
    <s v="Storage"/>
    <n v="222.32"/>
    <n v="222.32"/>
    <n v="0"/>
    <n v="0"/>
  </r>
  <r>
    <x v="4101"/>
    <d v="2016-03-19T00:00:00"/>
    <d v="2016-03-20T00:00:00"/>
    <x v="2"/>
    <x v="5"/>
    <x v="0"/>
    <s v="Fred Hopkins"/>
    <s v="Home Office"/>
    <s v="Seattle"/>
    <x v="6"/>
    <n v="98115"/>
    <s v="West"/>
    <s v="OFF-ST-10000142"/>
    <x v="2"/>
    <s v="Storage"/>
    <n v="1247.6400000000001"/>
    <n v="1247.6400000000001"/>
    <n v="0"/>
    <n v="0"/>
  </r>
  <r>
    <x v="1473"/>
    <d v="2017-12-02T00:00:00"/>
    <d v="2017-12-08T00:00:00"/>
    <x v="3"/>
    <x v="3"/>
    <x v="2"/>
    <s v="Deborah Brumfield"/>
    <s v="Corporate"/>
    <s v="Providence"/>
    <x v="4"/>
    <n v="2908"/>
    <s v="East"/>
    <s v="OFF-ST-10000142"/>
    <x v="1"/>
    <s v="Storage"/>
    <n v="2079.4"/>
    <n v="2079.4"/>
    <n v="0"/>
    <n v="0"/>
  </r>
  <r>
    <x v="1052"/>
    <d v="2018-04-20T00:00:00"/>
    <d v="2018-04-23T00:00:00"/>
    <x v="0"/>
    <x v="8"/>
    <x v="0"/>
    <s v="Cynthia Voltz"/>
    <s v="Corporate"/>
    <s v="Philadelphia"/>
    <x v="12"/>
    <n v="19120"/>
    <s v="East"/>
    <s v="OFF-ST-10000142"/>
    <x v="2"/>
    <s v="Storage"/>
    <n v="332.70400000000001"/>
    <n v="332.70400000000001"/>
    <n v="0"/>
    <n v="0"/>
  </r>
  <r>
    <x v="1553"/>
    <d v="2018-10-20T00:00:00"/>
    <d v="2018-10-24T00:00:00"/>
    <x v="0"/>
    <x v="9"/>
    <x v="2"/>
    <s v="Ed Braxton"/>
    <s v="Home Office"/>
    <s v="Akron"/>
    <x v="22"/>
    <n v="44312"/>
    <s v="East"/>
    <s v="OFF-ST-10000142"/>
    <x v="2"/>
    <s v="Storage"/>
    <n v="665.40800000000002"/>
    <n v="665.40800000000002"/>
    <n v="0"/>
    <n v="0"/>
  </r>
  <r>
    <x v="4151"/>
    <d v="2018-11-17T00:00:00"/>
    <d v="2018-11-22T00:00:00"/>
    <x v="0"/>
    <x v="1"/>
    <x v="3"/>
    <s v="Victoria Wilson"/>
    <s v="Corporate"/>
    <s v="New York City"/>
    <x v="5"/>
    <n v="10011"/>
    <s v="East"/>
    <s v="OFF-ST-10000142"/>
    <x v="2"/>
    <s v="Storage"/>
    <n v="1247.6400000000001"/>
    <n v="1247.6400000000001"/>
    <n v="0"/>
    <n v="0"/>
  </r>
  <r>
    <x v="2489"/>
    <d v="2015-08-05T00:00:00"/>
    <d v="2015-08-11T00:00:00"/>
    <x v="1"/>
    <x v="7"/>
    <x v="2"/>
    <s v="Sonia Sunley"/>
    <s v="Home Office"/>
    <s v="San Francisco"/>
    <x v="1"/>
    <n v="94122"/>
    <s v="West"/>
    <s v="OFF-ST-10000321"/>
    <x v="2"/>
    <s v="Storage"/>
    <n v="15.78"/>
    <n v="18"/>
    <n v="-2.2200000000000006"/>
    <n v="-0.33300000000000007"/>
  </r>
  <r>
    <x v="1055"/>
    <d v="2017-09-02T00:00:00"/>
    <d v="2017-09-06T00:00:00"/>
    <x v="3"/>
    <x v="0"/>
    <x v="2"/>
    <s v="Lena Radford"/>
    <s v="Corporate"/>
    <s v="Los Angeles"/>
    <x v="1"/>
    <n v="90036"/>
    <s v="West"/>
    <s v="OFF-ST-10000321"/>
    <x v="2"/>
    <s v="Storage"/>
    <n v="23.67"/>
    <n v="23.67"/>
    <n v="0"/>
    <n v="0"/>
  </r>
  <r>
    <x v="2743"/>
    <d v="2018-09-19T00:00:00"/>
    <d v="2018-09-25T00:00:00"/>
    <x v="0"/>
    <x v="0"/>
    <x v="2"/>
    <s v="Adrian Barton"/>
    <s v="Home Office"/>
    <s v="Phoenix"/>
    <x v="18"/>
    <n v="85023"/>
    <s v="West"/>
    <s v="OFF-ST-10000321"/>
    <x v="2"/>
    <s v="Storage"/>
    <n v="12.624000000000001"/>
    <n v="80"/>
    <n v="-67.376000000000005"/>
    <n v="-10.106400000000001"/>
  </r>
  <r>
    <x v="1723"/>
    <d v="2017-07-25T00:00:00"/>
    <d v="2017-07-29T00:00:00"/>
    <x v="3"/>
    <x v="10"/>
    <x v="2"/>
    <s v="Meg Tillman"/>
    <s v="Home Office"/>
    <s v="Jackson"/>
    <x v="29"/>
    <n v="39212"/>
    <s v="South"/>
    <s v="OFF-ST-10000321"/>
    <x v="2"/>
    <s v="Storage"/>
    <n v="7.89"/>
    <n v="18"/>
    <n v="-10.11"/>
    <n v="-1.5165"/>
  </r>
  <r>
    <x v="4152"/>
    <d v="2015-02-18T00:00:00"/>
    <d v="2015-02-24T00:00:00"/>
    <x v="1"/>
    <x v="11"/>
    <x v="2"/>
    <s v="Aaron Bergman"/>
    <s v="Home Office"/>
    <s v="Arlington"/>
    <x v="13"/>
    <n v="76017"/>
    <s v="Central"/>
    <s v="OFF-ST-10000321"/>
    <x v="2"/>
    <s v="Storage"/>
    <n v="12.624000000000001"/>
    <n v="80"/>
    <n v="-67.376000000000005"/>
    <n v="-10.106400000000001"/>
  </r>
  <r>
    <x v="3520"/>
    <d v="2017-05-02T00:00:00"/>
    <d v="2017-05-06T00:00:00"/>
    <x v="3"/>
    <x v="2"/>
    <x v="2"/>
    <s v="Adam Shillingsburg"/>
    <s v="Home Office"/>
    <s v="Irving"/>
    <x v="13"/>
    <n v="75061"/>
    <s v="Central"/>
    <s v="OFF-ST-10000321"/>
    <x v="1"/>
    <s v="Storage"/>
    <n v="18.936"/>
    <n v="80"/>
    <n v="-61.064"/>
    <n v="-9.1595999999999993"/>
  </r>
  <r>
    <x v="4153"/>
    <d v="2016-04-13T00:00:00"/>
    <d v="2016-04-18T00:00:00"/>
    <x v="2"/>
    <x v="8"/>
    <x v="2"/>
    <s v="Thea Hendricks"/>
    <s v="Home Office"/>
    <s v="Glendale"/>
    <x v="18"/>
    <n v="85301"/>
    <s v="West"/>
    <s v="OFF-ST-10000344"/>
    <x v="2"/>
    <s v="Storage"/>
    <n v="10.744"/>
    <n v="100"/>
    <n v="-89.256"/>
    <n v="-13.388399999999999"/>
  </r>
  <r>
    <x v="3413"/>
    <d v="2018-08-31T00:00:00"/>
    <d v="2018-09-05T00:00:00"/>
    <x v="0"/>
    <x v="7"/>
    <x v="2"/>
    <s v="Jeremy Farry"/>
    <s v="Home Office"/>
    <s v="Tempe"/>
    <x v="18"/>
    <n v="85281"/>
    <s v="West"/>
    <s v="OFF-ST-10000344"/>
    <x v="2"/>
    <s v="Storage"/>
    <n v="10.744"/>
    <n v="100"/>
    <n v="-89.256"/>
    <n v="-13.388399999999999"/>
  </r>
  <r>
    <x v="2202"/>
    <d v="2018-03-17T00:00:00"/>
    <d v="2018-03-22T00:00:00"/>
    <x v="0"/>
    <x v="5"/>
    <x v="3"/>
    <s v="Denny Blanton"/>
    <s v="Consumer"/>
    <s v="New York City"/>
    <x v="5"/>
    <n v="10011"/>
    <s v="East"/>
    <s v="OFF-ST-10000344"/>
    <x v="2"/>
    <s v="Storage"/>
    <n v="107.44"/>
    <n v="107.44"/>
    <n v="0"/>
    <n v="0"/>
  </r>
  <r>
    <x v="4154"/>
    <d v="2018-08-20T00:00:00"/>
    <d v="2018-08-20T00:00:00"/>
    <x v="0"/>
    <x v="7"/>
    <x v="1"/>
    <s v="Eleni McCrary"/>
    <s v="Home Office"/>
    <s v="Franklin"/>
    <x v="26"/>
    <n v="2038"/>
    <s v="East"/>
    <s v="OFF-ST-10000344"/>
    <x v="2"/>
    <s v="Storage"/>
    <n v="40.29"/>
    <n v="40.29"/>
    <n v="0"/>
    <n v="0"/>
  </r>
  <r>
    <x v="958"/>
    <d v="2016-11-16T00:00:00"/>
    <d v="2016-11-20T00:00:00"/>
    <x v="2"/>
    <x v="1"/>
    <x v="2"/>
    <s v="Matt Connell"/>
    <s v="Home Office"/>
    <s v="Chicago"/>
    <x v="0"/>
    <n v="60610"/>
    <s v="Central"/>
    <s v="OFF-ST-10000344"/>
    <x v="2"/>
    <s v="Storage"/>
    <n v="21.488"/>
    <n v="18"/>
    <n v="3.4879999999999995"/>
    <n v="0.52319999999999989"/>
  </r>
  <r>
    <x v="1810"/>
    <d v="2018-03-26T00:00:00"/>
    <d v="2018-03-30T00:00:00"/>
    <x v="0"/>
    <x v="5"/>
    <x v="2"/>
    <s v="Heather Kirkland"/>
    <s v="Home Office"/>
    <s v="Houston"/>
    <x v="13"/>
    <n v="77070"/>
    <s v="Central"/>
    <s v="OFF-ST-10000344"/>
    <x v="2"/>
    <s v="Storage"/>
    <n v="32.231999999999999"/>
    <n v="32.231999999999999"/>
    <n v="0"/>
    <n v="0"/>
  </r>
  <r>
    <x v="4155"/>
    <d v="2018-08-26T00:00:00"/>
    <d v="2018-08-27T00:00:00"/>
    <x v="0"/>
    <x v="7"/>
    <x v="0"/>
    <s v="Heather Jas"/>
    <s v="Home Office"/>
    <s v="Detroit"/>
    <x v="10"/>
    <n v="48234"/>
    <s v="Central"/>
    <s v="OFF-ST-10000344"/>
    <x v="2"/>
    <s v="Storage"/>
    <n v="53.72"/>
    <n v="53.72"/>
    <n v="0"/>
    <n v="0"/>
  </r>
  <r>
    <x v="4156"/>
    <d v="2017-11-10T00:00:00"/>
    <d v="2017-11-13T00:00:00"/>
    <x v="3"/>
    <x v="1"/>
    <x v="0"/>
    <s v="Rose O'Brian"/>
    <s v="Corporate"/>
    <s v="San Francisco"/>
    <x v="1"/>
    <n v="94110"/>
    <s v="West"/>
    <s v="OFF-ST-10000352"/>
    <x v="2"/>
    <s v="Storage"/>
    <n v="29.74"/>
    <n v="29.74"/>
    <n v="0"/>
    <n v="0"/>
  </r>
  <r>
    <x v="3733"/>
    <d v="2017-09-10T00:00:00"/>
    <d v="2017-09-14T00:00:00"/>
    <x v="3"/>
    <x v="0"/>
    <x v="3"/>
    <s v="Parhena Norris"/>
    <s v="Corporate"/>
    <s v="New York City"/>
    <x v="5"/>
    <n v="10011"/>
    <s v="East"/>
    <s v="OFF-ST-10000352"/>
    <x v="2"/>
    <s v="Storage"/>
    <n v="59.48"/>
    <n v="59.48"/>
    <n v="0"/>
    <n v="0"/>
  </r>
  <r>
    <x v="4157"/>
    <d v="2018-10-21T00:00:00"/>
    <d v="2018-10-28T00:00:00"/>
    <x v="0"/>
    <x v="9"/>
    <x v="2"/>
    <s v="Charles McCrossin"/>
    <s v="Consumer"/>
    <s v="Philadelphia"/>
    <x v="12"/>
    <n v="19143"/>
    <s v="East"/>
    <s v="OFF-ST-10000352"/>
    <x v="2"/>
    <s v="Storage"/>
    <n v="71.376000000000005"/>
    <n v="71.376000000000005"/>
    <n v="0"/>
    <n v="0"/>
  </r>
  <r>
    <x v="2041"/>
    <d v="2018-09-18T00:00:00"/>
    <d v="2018-09-20T00:00:00"/>
    <x v="0"/>
    <x v="0"/>
    <x v="0"/>
    <s v="Dan Campbell"/>
    <s v="Home Office"/>
    <s v="Arlington"/>
    <x v="13"/>
    <n v="76017"/>
    <s v="Central"/>
    <s v="OFF-ST-10000352"/>
    <x v="2"/>
    <s v="Storage"/>
    <n v="47.584000000000003"/>
    <n v="47.584000000000003"/>
    <n v="0"/>
    <n v="0"/>
  </r>
  <r>
    <x v="4158"/>
    <d v="2018-09-04T00:00:00"/>
    <d v="2018-09-10T00:00:00"/>
    <x v="0"/>
    <x v="0"/>
    <x v="2"/>
    <s v="Tiffany House"/>
    <s v="Home Office"/>
    <s v="Los Angeles"/>
    <x v="1"/>
    <n v="90032"/>
    <s v="West"/>
    <s v="OFF-ST-10000419"/>
    <x v="2"/>
    <s v="Storage"/>
    <n v="54.32"/>
    <n v="54.32"/>
    <n v="0"/>
    <n v="0"/>
  </r>
  <r>
    <x v="432"/>
    <d v="2017-09-12T00:00:00"/>
    <d v="2017-09-17T00:00:00"/>
    <x v="3"/>
    <x v="0"/>
    <x v="2"/>
    <s v="Anthony Johnson"/>
    <s v="Corporate"/>
    <s v="Springfield"/>
    <x v="17"/>
    <n v="22153"/>
    <s v="South"/>
    <s v="OFF-ST-10000419"/>
    <x v="2"/>
    <s v="Storage"/>
    <n v="67.900000000000006"/>
    <n v="67.900000000000006"/>
    <n v="0"/>
    <n v="0"/>
  </r>
  <r>
    <x v="4159"/>
    <d v="2017-06-17T00:00:00"/>
    <d v="2017-06-20T00:00:00"/>
    <x v="3"/>
    <x v="4"/>
    <x v="3"/>
    <s v="Fred McMath"/>
    <s v="Home Office"/>
    <s v="New York City"/>
    <x v="5"/>
    <n v="10024"/>
    <s v="East"/>
    <s v="OFF-ST-10000419"/>
    <x v="2"/>
    <s v="Storage"/>
    <n v="40.74"/>
    <n v="40.74"/>
    <n v="0"/>
    <n v="0"/>
  </r>
  <r>
    <x v="1848"/>
    <d v="2017-10-29T00:00:00"/>
    <d v="2017-11-02T00:00:00"/>
    <x v="3"/>
    <x v="9"/>
    <x v="2"/>
    <s v="Jim Mitchum"/>
    <s v="Home Office"/>
    <s v="Bridgeton"/>
    <x v="15"/>
    <n v="8302"/>
    <s v="East"/>
    <s v="OFF-ST-10000419"/>
    <x v="2"/>
    <s v="Storage"/>
    <n v="40.74"/>
    <n v="40.74"/>
    <n v="0"/>
    <n v="0"/>
  </r>
  <r>
    <x v="3686"/>
    <d v="2015-12-19T00:00:00"/>
    <d v="2015-12-25T00:00:00"/>
    <x v="1"/>
    <x v="3"/>
    <x v="2"/>
    <s v="Speros Goranitis"/>
    <s v="Home Office"/>
    <s v="Chicago"/>
    <x v="0"/>
    <n v="60623"/>
    <s v="Central"/>
    <s v="OFF-ST-10000419"/>
    <x v="2"/>
    <s v="Storage"/>
    <n v="32.591999999999999"/>
    <n v="32.591999999999999"/>
    <n v="0"/>
    <n v="0"/>
  </r>
  <r>
    <x v="1295"/>
    <d v="2017-09-13T00:00:00"/>
    <d v="2017-09-18T00:00:00"/>
    <x v="3"/>
    <x v="0"/>
    <x v="2"/>
    <s v="Alejandro Grove"/>
    <s v="Home Office"/>
    <s v="Omaha"/>
    <x v="42"/>
    <n v="68104"/>
    <s v="Central"/>
    <s v="OFF-ST-10000419"/>
    <x v="2"/>
    <s v="Storage"/>
    <n v="40.74"/>
    <n v="40.74"/>
    <n v="0"/>
    <n v="0"/>
  </r>
  <r>
    <x v="1227"/>
    <d v="2018-02-02T00:00:00"/>
    <d v="2018-02-07T00:00:00"/>
    <x v="0"/>
    <x v="11"/>
    <x v="2"/>
    <s v="John Lee"/>
    <s v="Home Office"/>
    <s v="Los Angeles"/>
    <x v="1"/>
    <n v="90045"/>
    <s v="West"/>
    <s v="OFF-ST-10000464"/>
    <x v="2"/>
    <s v="Storage"/>
    <n v="139.04"/>
    <n v="139.04"/>
    <n v="0"/>
    <n v="0"/>
  </r>
  <r>
    <x v="4140"/>
    <d v="2018-05-03T00:00:00"/>
    <d v="2018-05-08T00:00:00"/>
    <x v="0"/>
    <x v="2"/>
    <x v="3"/>
    <s v="Darren Budd"/>
    <s v="Corporate"/>
    <s v="Los Angeles"/>
    <x v="1"/>
    <n v="90004"/>
    <s v="West"/>
    <s v="OFF-ST-10000464"/>
    <x v="2"/>
    <s v="Storage"/>
    <n v="69.52"/>
    <n v="69.52"/>
    <n v="0"/>
    <n v="0"/>
  </r>
  <r>
    <x v="2229"/>
    <d v="2015-11-01T00:00:00"/>
    <d v="2015-11-08T00:00:00"/>
    <x v="1"/>
    <x v="1"/>
    <x v="2"/>
    <s v="Jack O'Briant"/>
    <s v="Corporate"/>
    <s v="Richmond"/>
    <x v="21"/>
    <n v="40475"/>
    <s v="South"/>
    <s v="OFF-ST-10000464"/>
    <x v="2"/>
    <s v="Storage"/>
    <n v="69.52"/>
    <n v="69.52"/>
    <n v="0"/>
    <n v="0"/>
  </r>
  <r>
    <x v="3300"/>
    <d v="2016-07-20T00:00:00"/>
    <d v="2016-07-25T00:00:00"/>
    <x v="2"/>
    <x v="10"/>
    <x v="3"/>
    <s v="Ralph Kennedy"/>
    <s v="Home Office"/>
    <s v="South Bend"/>
    <x v="33"/>
    <n v="46614"/>
    <s v="Central"/>
    <s v="OFF-ST-10000464"/>
    <x v="2"/>
    <s v="Storage"/>
    <n v="34.76"/>
    <n v="34.76"/>
    <n v="0"/>
    <n v="0"/>
  </r>
  <r>
    <x v="4160"/>
    <d v="2018-10-26T00:00:00"/>
    <d v="2018-10-31T00:00:00"/>
    <x v="0"/>
    <x v="9"/>
    <x v="2"/>
    <s v="Benjamin Farhat"/>
    <s v="Home Office"/>
    <s v="Dallas"/>
    <x v="13"/>
    <n v="75217"/>
    <s v="Central"/>
    <s v="OFF-ST-10000464"/>
    <x v="2"/>
    <s v="Storage"/>
    <n v="55.616"/>
    <n v="55.616"/>
    <n v="0"/>
    <n v="0"/>
  </r>
  <r>
    <x v="4161"/>
    <d v="2015-08-08T00:00:00"/>
    <d v="2015-08-11T00:00:00"/>
    <x v="1"/>
    <x v="7"/>
    <x v="3"/>
    <s v="Tamara Manning"/>
    <s v="Corporate"/>
    <s v="Vacaville"/>
    <x v="1"/>
    <n v="95687"/>
    <s v="West"/>
    <s v="OFF-ST-10000532"/>
    <x v="2"/>
    <s v="Storage"/>
    <n v="423.28"/>
    <n v="423.28"/>
    <n v="0"/>
    <n v="0"/>
  </r>
  <r>
    <x v="4162"/>
    <d v="2015-12-07T00:00:00"/>
    <d v="2015-12-13T00:00:00"/>
    <x v="1"/>
    <x v="3"/>
    <x v="2"/>
    <s v="Ann Steele"/>
    <s v="Home Office"/>
    <s v="Seattle"/>
    <x v="6"/>
    <n v="98103"/>
    <s v="West"/>
    <s v="OFF-ST-10000532"/>
    <x v="2"/>
    <s v="Storage"/>
    <n v="269.36"/>
    <n v="269.36"/>
    <n v="0"/>
    <n v="0"/>
  </r>
  <r>
    <x v="4163"/>
    <d v="2016-04-18T00:00:00"/>
    <d v="2016-04-20T00:00:00"/>
    <x v="2"/>
    <x v="8"/>
    <x v="0"/>
    <s v="Nathan Cano"/>
    <s v="Home Office"/>
    <s v="Santa Maria"/>
    <x v="1"/>
    <n v="93454"/>
    <s v="West"/>
    <s v="OFF-ST-10000532"/>
    <x v="2"/>
    <s v="Storage"/>
    <n v="115.44"/>
    <n v="115.44"/>
    <n v="0"/>
    <n v="0"/>
  </r>
  <r>
    <x v="2285"/>
    <d v="2015-10-03T00:00:00"/>
    <d v="2015-10-09T00:00:00"/>
    <x v="1"/>
    <x v="9"/>
    <x v="2"/>
    <s v="Sara Luxemburg"/>
    <s v="Home Office"/>
    <s v="Durham"/>
    <x v="9"/>
    <n v="27707"/>
    <s v="South"/>
    <s v="OFF-ST-10000532"/>
    <x v="2"/>
    <s v="Storage"/>
    <n v="61.567999999999998"/>
    <n v="61.567999999999998"/>
    <n v="0"/>
    <n v="0"/>
  </r>
  <r>
    <x v="4164"/>
    <d v="2017-05-26T00:00:00"/>
    <d v="2017-05-29T00:00:00"/>
    <x v="3"/>
    <x v="2"/>
    <x v="3"/>
    <s v="Cathy Prescott"/>
    <s v="Corporate"/>
    <s v="Delray Beach"/>
    <x v="8"/>
    <n v="33445"/>
    <s v="South"/>
    <s v="OFF-ST-10000532"/>
    <x v="2"/>
    <s v="Storage"/>
    <n v="184.70400000000001"/>
    <n v="184.70400000000001"/>
    <n v="0"/>
    <n v="0"/>
  </r>
  <r>
    <x v="4165"/>
    <d v="2018-12-04T00:00:00"/>
    <d v="2018-12-09T00:00:00"/>
    <x v="0"/>
    <x v="3"/>
    <x v="2"/>
    <s v="Christy Brittain"/>
    <s v="Home Office"/>
    <s v="Chicago"/>
    <x v="0"/>
    <n v="60610"/>
    <s v="Central"/>
    <s v="OFF-ST-10000532"/>
    <x v="2"/>
    <s v="Storage"/>
    <n v="61.567999999999998"/>
    <n v="61.567999999999998"/>
    <n v="0"/>
    <n v="0"/>
  </r>
  <r>
    <x v="1120"/>
    <d v="2018-02-20T00:00:00"/>
    <d v="2018-02-27T00:00:00"/>
    <x v="0"/>
    <x v="11"/>
    <x v="2"/>
    <s v="Katherine Murray"/>
    <s v="Home Office"/>
    <s v="Gilbert"/>
    <x v="18"/>
    <n v="85234"/>
    <s v="West"/>
    <s v="OFF-ST-10000563"/>
    <x v="2"/>
    <s v="Storage"/>
    <n v="51.167999999999999"/>
    <n v="100"/>
    <n v="-48.832000000000001"/>
    <n v="-7.3247999999999998"/>
  </r>
  <r>
    <x v="2704"/>
    <d v="2018-11-18T00:00:00"/>
    <d v="2018-11-21T00:00:00"/>
    <x v="0"/>
    <x v="1"/>
    <x v="0"/>
    <s v="Christina DeMoss"/>
    <s v="Home Office"/>
    <s v="Seattle"/>
    <x v="6"/>
    <n v="98105"/>
    <s v="West"/>
    <s v="OFF-ST-10000563"/>
    <x v="2"/>
    <s v="Storage"/>
    <n v="95.94"/>
    <n v="95.94"/>
    <n v="0"/>
    <n v="0"/>
  </r>
  <r>
    <x v="245"/>
    <d v="2016-09-21T00:00:00"/>
    <d v="2016-09-26T00:00:00"/>
    <x v="2"/>
    <x v="0"/>
    <x v="2"/>
    <s v="Giulietta Baptist"/>
    <s v="Home Office"/>
    <s v="Columbia"/>
    <x v="34"/>
    <n v="29203"/>
    <s v="South"/>
    <s v="OFF-ST-10000563"/>
    <x v="2"/>
    <s v="Storage"/>
    <n v="63.96"/>
    <n v="63.96"/>
    <n v="0"/>
    <n v="0"/>
  </r>
  <r>
    <x v="4166"/>
    <d v="2017-06-29T00:00:00"/>
    <d v="2017-07-03T00:00:00"/>
    <x v="3"/>
    <x v="4"/>
    <x v="3"/>
    <s v="Corey-Lock"/>
    <s v="Corporate"/>
    <s v="Florence"/>
    <x v="34"/>
    <n v="29501"/>
    <s v="South"/>
    <s v="OFF-ST-10000563"/>
    <x v="2"/>
    <s v="Storage"/>
    <n v="191.88"/>
    <n v="174.88"/>
    <n v="17"/>
    <n v="2.5499999999999998"/>
  </r>
  <r>
    <x v="338"/>
    <d v="2018-12-25T00:00:00"/>
    <d v="2018-12-28T00:00:00"/>
    <x v="0"/>
    <x v="3"/>
    <x v="3"/>
    <s v="Joni Wasserman"/>
    <s v="Home Office"/>
    <s v="Louisville"/>
    <x v="21"/>
    <n v="40214"/>
    <s v="South"/>
    <s v="OFF-ST-10000563"/>
    <x v="2"/>
    <s v="Storage"/>
    <n v="95.94"/>
    <n v="95.94"/>
    <n v="0"/>
    <n v="0"/>
  </r>
  <r>
    <x v="2912"/>
    <d v="2015-08-30T00:00:00"/>
    <d v="2015-09-04T00:00:00"/>
    <x v="1"/>
    <x v="7"/>
    <x v="2"/>
    <s v="Annie Thurman"/>
    <s v="Home Office"/>
    <s v="Bristol"/>
    <x v="25"/>
    <n v="6010"/>
    <s v="East"/>
    <s v="OFF-ST-10000563"/>
    <x v="2"/>
    <s v="Storage"/>
    <n v="95.94"/>
    <n v="95.94"/>
    <n v="0"/>
    <n v="0"/>
  </r>
  <r>
    <x v="4167"/>
    <d v="2015-12-26T00:00:00"/>
    <d v="2016-01-01T00:00:00"/>
    <x v="1"/>
    <x v="3"/>
    <x v="2"/>
    <s v="Tracy Blumstein"/>
    <s v="Consumer"/>
    <s v="New York City"/>
    <x v="5"/>
    <n v="10009"/>
    <s v="East"/>
    <s v="OFF-ST-10000563"/>
    <x v="2"/>
    <s v="Storage"/>
    <n v="191.88"/>
    <n v="174.88"/>
    <n v="17"/>
    <n v="2.5499999999999998"/>
  </r>
  <r>
    <x v="538"/>
    <d v="2016-05-03T00:00:00"/>
    <d v="2016-05-07T00:00:00"/>
    <x v="2"/>
    <x v="2"/>
    <x v="2"/>
    <s v="Stewart Visinsky"/>
    <s v="Home Office"/>
    <s v="Philadelphia"/>
    <x v="12"/>
    <n v="19140"/>
    <s v="East"/>
    <s v="OFF-ST-10000563"/>
    <x v="2"/>
    <s v="Storage"/>
    <n v="76.751999999999995"/>
    <n v="76.751999999999995"/>
    <n v="0"/>
    <n v="0"/>
  </r>
  <r>
    <x v="4168"/>
    <d v="2018-09-29T00:00:00"/>
    <d v="2018-10-03T00:00:00"/>
    <x v="0"/>
    <x v="0"/>
    <x v="2"/>
    <s v="Michelle Ellison"/>
    <s v="Home Office"/>
    <s v="Marion"/>
    <x v="22"/>
    <n v="43302"/>
    <s v="East"/>
    <s v="OFF-ST-10000563"/>
    <x v="2"/>
    <s v="Storage"/>
    <n v="51.167999999999999"/>
    <n v="51.167999999999999"/>
    <n v="0"/>
    <n v="0"/>
  </r>
  <r>
    <x v="4169"/>
    <d v="2015-07-05T00:00:00"/>
    <d v="2015-07-05T00:00:00"/>
    <x v="1"/>
    <x v="10"/>
    <x v="1"/>
    <s v="Dan Campbell"/>
    <s v="Home Office"/>
    <s v="Houston"/>
    <x v="13"/>
    <n v="77036"/>
    <s v="Central"/>
    <s v="OFF-ST-10000563"/>
    <x v="2"/>
    <s v="Storage"/>
    <n v="281.42399999999998"/>
    <n v="281.42399999999998"/>
    <n v="0"/>
    <n v="0"/>
  </r>
  <r>
    <x v="2006"/>
    <d v="2017-04-21T00:00:00"/>
    <d v="2017-04-26T00:00:00"/>
    <x v="3"/>
    <x v="8"/>
    <x v="2"/>
    <s v="Sibella Parks"/>
    <s v="Corporate"/>
    <s v="Chicago"/>
    <x v="0"/>
    <n v="60623"/>
    <s v="Central"/>
    <s v="OFF-ST-10000563"/>
    <x v="2"/>
    <s v="Storage"/>
    <n v="102.336"/>
    <n v="102.336"/>
    <n v="0"/>
    <n v="0"/>
  </r>
  <r>
    <x v="2876"/>
    <d v="2018-05-12T00:00:00"/>
    <d v="2018-05-15T00:00:00"/>
    <x v="0"/>
    <x v="2"/>
    <x v="3"/>
    <s v="Alyssa Crouse"/>
    <s v="Home Office"/>
    <s v="Houston"/>
    <x v="13"/>
    <n v="77041"/>
    <s v="Central"/>
    <s v="OFF-ST-10000563"/>
    <x v="2"/>
    <s v="Storage"/>
    <n v="127.92"/>
    <n v="127.92"/>
    <n v="0"/>
    <n v="0"/>
  </r>
  <r>
    <x v="4170"/>
    <d v="2015-03-23T00:00:00"/>
    <d v="2015-03-26T00:00:00"/>
    <x v="1"/>
    <x v="5"/>
    <x v="3"/>
    <s v="Patrick O'Donnell"/>
    <s v="Corporate"/>
    <s v="Los Angeles"/>
    <x v="1"/>
    <n v="90036"/>
    <s v="West"/>
    <s v="OFF-ST-10000585"/>
    <x v="2"/>
    <s v="Storage"/>
    <n v="330.4"/>
    <n v="330.4"/>
    <n v="0"/>
    <n v="0"/>
  </r>
  <r>
    <x v="3579"/>
    <d v="2018-07-30T00:00:00"/>
    <d v="2018-08-03T00:00:00"/>
    <x v="0"/>
    <x v="10"/>
    <x v="3"/>
    <s v="John Lee"/>
    <s v="Corporate"/>
    <s v="Mission Viejo"/>
    <x v="1"/>
    <n v="92691"/>
    <s v="West"/>
    <s v="OFF-ST-10000585"/>
    <x v="2"/>
    <s v="Storage"/>
    <n v="330.4"/>
    <n v="330.4"/>
    <n v="0"/>
    <n v="0"/>
  </r>
  <r>
    <x v="2450"/>
    <d v="2015-04-30T00:00:00"/>
    <d v="2015-05-02T00:00:00"/>
    <x v="1"/>
    <x v="8"/>
    <x v="0"/>
    <s v="Justin MacKendrick"/>
    <s v="Home Office"/>
    <s v="Louisville"/>
    <x v="21"/>
    <n v="40214"/>
    <s v="South"/>
    <s v="OFF-ST-10000585"/>
    <x v="2"/>
    <s v="Storage"/>
    <n v="826"/>
    <n v="826"/>
    <n v="0"/>
    <n v="0"/>
  </r>
  <r>
    <x v="4171"/>
    <d v="2015-09-05T00:00:00"/>
    <d v="2015-09-10T00:00:00"/>
    <x v="1"/>
    <x v="0"/>
    <x v="2"/>
    <s v="Nora Preis"/>
    <s v="Home Office"/>
    <s v="Bowling Green"/>
    <x v="22"/>
    <n v="43402"/>
    <s v="East"/>
    <s v="OFF-ST-10000585"/>
    <x v="2"/>
    <s v="Storage"/>
    <n v="264.32"/>
    <n v="264.32"/>
    <n v="0"/>
    <n v="0"/>
  </r>
  <r>
    <x v="2834"/>
    <d v="2016-09-14T00:00:00"/>
    <d v="2016-09-18T00:00:00"/>
    <x v="2"/>
    <x v="0"/>
    <x v="2"/>
    <s v="Craig Carroll"/>
    <s v="Home Office"/>
    <s v="New York City"/>
    <x v="5"/>
    <n v="10011"/>
    <s v="East"/>
    <s v="OFF-ST-10000585"/>
    <x v="2"/>
    <s v="Storage"/>
    <n v="991.2"/>
    <n v="991.2"/>
    <n v="0"/>
    <n v="0"/>
  </r>
  <r>
    <x v="2961"/>
    <d v="2015-12-22T00:00:00"/>
    <d v="2015-12-29T00:00:00"/>
    <x v="1"/>
    <x v="3"/>
    <x v="2"/>
    <s v="Nora Preis"/>
    <s v="Home Office"/>
    <s v="Chicago"/>
    <x v="0"/>
    <n v="60623"/>
    <s v="Central"/>
    <s v="OFF-ST-10000585"/>
    <x v="2"/>
    <s v="Storage"/>
    <n v="132.16"/>
    <n v="132.16"/>
    <n v="0"/>
    <n v="0"/>
  </r>
  <r>
    <x v="4172"/>
    <d v="2018-12-24T00:00:00"/>
    <d v="2018-12-27T00:00:00"/>
    <x v="0"/>
    <x v="3"/>
    <x v="0"/>
    <s v="Neola Schneider"/>
    <s v="Home Office"/>
    <s v="Dallas"/>
    <x v="13"/>
    <n v="75220"/>
    <s v="Central"/>
    <s v="OFF-ST-10000585"/>
    <x v="2"/>
    <s v="Storage"/>
    <n v="264.32"/>
    <n v="264.32"/>
    <n v="0"/>
    <n v="0"/>
  </r>
  <r>
    <x v="4068"/>
    <d v="2017-05-18T00:00:00"/>
    <d v="2017-05-24T00:00:00"/>
    <x v="3"/>
    <x v="2"/>
    <x v="2"/>
    <s v="Eric Barreto"/>
    <s v="Corporate"/>
    <s v="San Francisco"/>
    <x v="1"/>
    <n v="94110"/>
    <s v="West"/>
    <s v="OFF-ST-10000604"/>
    <x v="2"/>
    <s v="Storage"/>
    <n v="104.28"/>
    <n v="104.28"/>
    <n v="0"/>
    <n v="0"/>
  </r>
  <r>
    <x v="1034"/>
    <d v="2017-07-17T00:00:00"/>
    <d v="2017-07-22T00:00:00"/>
    <x v="3"/>
    <x v="10"/>
    <x v="3"/>
    <s v="Dennis Kane"/>
    <s v="Corporate"/>
    <s v="Seattle"/>
    <x v="6"/>
    <n v="98105"/>
    <s v="West"/>
    <s v="OFF-ST-10000604"/>
    <x v="2"/>
    <s v="Storage"/>
    <n v="69.52"/>
    <n v="69.52"/>
    <n v="0"/>
    <n v="0"/>
  </r>
  <r>
    <x v="1692"/>
    <d v="2018-05-09T00:00:00"/>
    <d v="2018-05-11T00:00:00"/>
    <x v="0"/>
    <x v="2"/>
    <x v="0"/>
    <s v="Laurel Beltran"/>
    <s v="Home Office"/>
    <s v="Seattle"/>
    <x v="6"/>
    <n v="98105"/>
    <s v="West"/>
    <s v="OFF-ST-10000604"/>
    <x v="2"/>
    <s v="Storage"/>
    <n v="104.28"/>
    <n v="104.28"/>
    <n v="0"/>
    <n v="0"/>
  </r>
  <r>
    <x v="4173"/>
    <d v="2018-11-30T00:00:00"/>
    <d v="2018-12-04T00:00:00"/>
    <x v="0"/>
    <x v="1"/>
    <x v="2"/>
    <s v="Scott Williamson"/>
    <s v="Home Office"/>
    <s v="Jackson"/>
    <x v="29"/>
    <n v="39212"/>
    <s v="South"/>
    <s v="OFF-ST-10000604"/>
    <x v="2"/>
    <s v="Storage"/>
    <n v="173.8"/>
    <n v="156.80000000000001"/>
    <n v="17"/>
    <n v="2.5499999999999998"/>
  </r>
  <r>
    <x v="644"/>
    <d v="2017-06-17T00:00:00"/>
    <d v="2017-06-18T00:00:00"/>
    <x v="3"/>
    <x v="4"/>
    <x v="0"/>
    <s v="Ted Butterfield"/>
    <s v="Corporate"/>
    <s v="Troy"/>
    <x v="5"/>
    <n v="12180"/>
    <s v="East"/>
    <s v="OFF-ST-10000604"/>
    <x v="2"/>
    <s v="Storage"/>
    <n v="208.56"/>
    <n v="208.56"/>
    <n v="0"/>
    <n v="0"/>
  </r>
  <r>
    <x v="4174"/>
    <d v="2017-09-19T00:00:00"/>
    <d v="2017-09-22T00:00:00"/>
    <x v="3"/>
    <x v="0"/>
    <x v="0"/>
    <s v="Clytie Kelty"/>
    <s v="Corporate"/>
    <s v="Providence"/>
    <x v="4"/>
    <n v="2908"/>
    <s v="East"/>
    <s v="OFF-ST-10000604"/>
    <x v="2"/>
    <s v="Storage"/>
    <n v="69.52"/>
    <n v="69.52"/>
    <n v="0"/>
    <n v="0"/>
  </r>
  <r>
    <x v="3259"/>
    <d v="2016-11-15T00:00:00"/>
    <d v="2016-11-17T00:00:00"/>
    <x v="2"/>
    <x v="1"/>
    <x v="3"/>
    <s v="Dean Katz"/>
    <s v="Home Office"/>
    <s v="Chicago"/>
    <x v="0"/>
    <n v="60653"/>
    <s v="Central"/>
    <s v="OFF-ST-10000604"/>
    <x v="2"/>
    <s v="Storage"/>
    <n v="250.27199999999999"/>
    <n v="250.27199999999999"/>
    <n v="0"/>
    <n v="0"/>
  </r>
  <r>
    <x v="4175"/>
    <d v="2017-12-08T00:00:00"/>
    <d v="2017-12-11T00:00:00"/>
    <x v="3"/>
    <x v="3"/>
    <x v="3"/>
    <s v="Doug Bickford"/>
    <s v="Home Office"/>
    <s v="San Francisco"/>
    <x v="1"/>
    <n v="94110"/>
    <s v="West"/>
    <s v="OFF-ST-10000615"/>
    <x v="2"/>
    <s v="Storage"/>
    <n v="34.049999999999997"/>
    <n v="34.049999999999997"/>
    <n v="0"/>
    <n v="0"/>
  </r>
  <r>
    <x v="3812"/>
    <d v="2018-03-13T00:00:00"/>
    <d v="2018-03-18T00:00:00"/>
    <x v="0"/>
    <x v="5"/>
    <x v="3"/>
    <s v="Benjamin Farhat"/>
    <s v="Home Office"/>
    <s v="Albuquerque"/>
    <x v="41"/>
    <n v="87105"/>
    <s v="West"/>
    <s v="OFF-ST-10000615"/>
    <x v="2"/>
    <s v="Storage"/>
    <n v="90.8"/>
    <n v="90.8"/>
    <n v="0"/>
    <n v="0"/>
  </r>
  <r>
    <x v="299"/>
    <d v="2015-10-14T00:00:00"/>
    <d v="2015-10-17T00:00:00"/>
    <x v="1"/>
    <x v="9"/>
    <x v="0"/>
    <s v="Toby Carlisle"/>
    <s v="Home Office"/>
    <s v="Everett"/>
    <x v="26"/>
    <n v="2149"/>
    <s v="East"/>
    <s v="OFF-ST-10000615"/>
    <x v="2"/>
    <s v="Storage"/>
    <n v="79.45"/>
    <n v="79.45"/>
    <n v="0"/>
    <n v="0"/>
  </r>
  <r>
    <x v="4176"/>
    <d v="2018-09-17T00:00:00"/>
    <d v="2018-09-23T00:00:00"/>
    <x v="0"/>
    <x v="0"/>
    <x v="2"/>
    <s v="Gary Zandusky"/>
    <s v="Home Office"/>
    <s v="Morristown"/>
    <x v="15"/>
    <n v="7960"/>
    <s v="East"/>
    <s v="OFF-ST-10000615"/>
    <x v="2"/>
    <s v="Storage"/>
    <n v="34.049999999999997"/>
    <n v="34.049999999999997"/>
    <n v="0"/>
    <n v="0"/>
  </r>
  <r>
    <x v="354"/>
    <d v="2018-09-20T00:00:00"/>
    <d v="2018-09-26T00:00:00"/>
    <x v="0"/>
    <x v="0"/>
    <x v="2"/>
    <s v="Seth Vernon"/>
    <s v="Home Office"/>
    <s v="New York City"/>
    <x v="5"/>
    <n v="10035"/>
    <s v="East"/>
    <s v="OFF-ST-10000615"/>
    <x v="2"/>
    <s v="Storage"/>
    <n v="45.4"/>
    <n v="45.4"/>
    <n v="0"/>
    <n v="0"/>
  </r>
  <r>
    <x v="4177"/>
    <d v="2018-01-26T00:00:00"/>
    <d v="2018-01-27T00:00:00"/>
    <x v="0"/>
    <x v="6"/>
    <x v="0"/>
    <s v="Claire Gute"/>
    <s v="Home Office"/>
    <s v="Houston"/>
    <x v="13"/>
    <n v="77070"/>
    <s v="Central"/>
    <s v="OFF-ST-10000615"/>
    <x v="2"/>
    <s v="Storage"/>
    <n v="18.16"/>
    <n v="18"/>
    <n v="0.16000000000000014"/>
    <n v="2.4000000000000021E-2"/>
  </r>
  <r>
    <x v="4178"/>
    <d v="2018-11-06T00:00:00"/>
    <d v="2018-11-12T00:00:00"/>
    <x v="0"/>
    <x v="1"/>
    <x v="2"/>
    <s v="Harry Greene"/>
    <s v="Home Office"/>
    <s v="Dallas"/>
    <x v="13"/>
    <n v="75220"/>
    <s v="Central"/>
    <s v="OFF-ST-10000615"/>
    <x v="2"/>
    <s v="Storage"/>
    <n v="18.16"/>
    <n v="18"/>
    <n v="0.16000000000000014"/>
    <n v="2.4000000000000021E-2"/>
  </r>
  <r>
    <x v="826"/>
    <d v="2018-12-09T00:00:00"/>
    <d v="2018-12-11T00:00:00"/>
    <x v="0"/>
    <x v="3"/>
    <x v="0"/>
    <s v="Ken Brennan"/>
    <s v="Home Office"/>
    <s v="Houston"/>
    <x v="13"/>
    <n v="77041"/>
    <s v="Central"/>
    <s v="OFF-ST-10000615"/>
    <x v="2"/>
    <s v="Storage"/>
    <n v="27.24"/>
    <n v="27.24"/>
    <n v="0"/>
    <n v="0"/>
  </r>
  <r>
    <x v="1019"/>
    <d v="2015-12-12T00:00:00"/>
    <d v="2015-12-15T00:00:00"/>
    <x v="1"/>
    <x v="3"/>
    <x v="3"/>
    <s v="Logan Haushalter"/>
    <s v="Home Office"/>
    <s v="Oakland"/>
    <x v="1"/>
    <n v="94601"/>
    <s v="West"/>
    <s v="OFF-ST-10000617"/>
    <x v="2"/>
    <s v="Storage"/>
    <n v="8.94"/>
    <n v="18"/>
    <n v="-9.06"/>
    <n v="-1.359"/>
  </r>
  <r>
    <x v="3228"/>
    <d v="2017-04-15T00:00:00"/>
    <d v="2017-04-21T00:00:00"/>
    <x v="3"/>
    <x v="8"/>
    <x v="2"/>
    <s v="Ross Baird"/>
    <s v="Home Office"/>
    <s v="Gastonia"/>
    <x v="9"/>
    <n v="28052"/>
    <s v="South"/>
    <s v="OFF-ST-10000617"/>
    <x v="1"/>
    <s v="Storage"/>
    <n v="4.7679999999999998"/>
    <n v="5"/>
    <n v="-0.23200000000000021"/>
    <n v="-3.4800000000000032E-2"/>
  </r>
  <r>
    <x v="795"/>
    <d v="2018-10-20T00:00:00"/>
    <d v="2018-10-20T00:00:00"/>
    <x v="0"/>
    <x v="9"/>
    <x v="1"/>
    <s v="Pete Takahito"/>
    <s v="Home Office"/>
    <s v="Jacksonville"/>
    <x v="8"/>
    <n v="32216"/>
    <s v="South"/>
    <s v="OFF-ST-10000617"/>
    <x v="2"/>
    <s v="Storage"/>
    <n v="4.7679999999999998"/>
    <n v="5"/>
    <n v="-0.23200000000000021"/>
    <n v="-3.4800000000000032E-2"/>
  </r>
  <r>
    <x v="81"/>
    <d v="2016-09-17T00:00:00"/>
    <d v="2016-09-23T00:00:00"/>
    <x v="2"/>
    <x v="0"/>
    <x v="2"/>
    <s v="Peter Fuller"/>
    <s v="Home Office"/>
    <s v="New York City"/>
    <x v="5"/>
    <n v="10035"/>
    <s v="East"/>
    <s v="OFF-ST-10000617"/>
    <x v="2"/>
    <s v="Storage"/>
    <n v="14.9"/>
    <n v="18"/>
    <n v="-3.0999999999999996"/>
    <n v="-0.46499999999999991"/>
  </r>
  <r>
    <x v="4179"/>
    <d v="2017-06-26T00:00:00"/>
    <d v="2017-07-03T00:00:00"/>
    <x v="3"/>
    <x v="4"/>
    <x v="2"/>
    <s v="Gene McClure"/>
    <s v="Home Office"/>
    <s v="Providence"/>
    <x v="4"/>
    <n v="2908"/>
    <s v="East"/>
    <s v="OFF-ST-10000617"/>
    <x v="2"/>
    <s v="Storage"/>
    <n v="14.9"/>
    <n v="18"/>
    <n v="-3.0999999999999996"/>
    <n v="-0.46499999999999991"/>
  </r>
  <r>
    <x v="4180"/>
    <d v="2017-10-20T00:00:00"/>
    <d v="2017-10-26T00:00:00"/>
    <x v="3"/>
    <x v="9"/>
    <x v="2"/>
    <s v="Joy Smith"/>
    <s v="Home Office"/>
    <s v="Trenton"/>
    <x v="10"/>
    <n v="48183"/>
    <s v="Central"/>
    <s v="OFF-ST-10000617"/>
    <x v="1"/>
    <s v="Storage"/>
    <n v="20.86"/>
    <n v="18"/>
    <n v="2.8599999999999994"/>
    <n v="0.42899999999999988"/>
  </r>
  <r>
    <x v="4181"/>
    <d v="2016-03-27T00:00:00"/>
    <d v="2016-04-03T00:00:00"/>
    <x v="2"/>
    <x v="5"/>
    <x v="2"/>
    <s v="Mark Van Huff"/>
    <s v="Home Office"/>
    <s v="Seattle"/>
    <x v="6"/>
    <n v="98115"/>
    <s v="West"/>
    <s v="OFF-ST-10000636"/>
    <x v="2"/>
    <s v="Storage"/>
    <n v="83.7"/>
    <n v="83.7"/>
    <n v="0"/>
    <n v="0"/>
  </r>
  <r>
    <x v="2032"/>
    <d v="2017-04-10T00:00:00"/>
    <d v="2017-04-17T00:00:00"/>
    <x v="3"/>
    <x v="8"/>
    <x v="2"/>
    <s v="Brian Thompson"/>
    <s v="Corporate"/>
    <s v="San Francisco"/>
    <x v="1"/>
    <n v="94122"/>
    <s v="West"/>
    <s v="OFF-ST-10000636"/>
    <x v="2"/>
    <s v="Storage"/>
    <n v="150.66"/>
    <n v="150.66"/>
    <n v="0"/>
    <n v="0"/>
  </r>
  <r>
    <x v="606"/>
    <d v="2017-12-11T00:00:00"/>
    <d v="2017-12-11T00:00:00"/>
    <x v="3"/>
    <x v="3"/>
    <x v="1"/>
    <s v="William Brown"/>
    <s v="Corporate"/>
    <s v="Anaheim"/>
    <x v="1"/>
    <n v="92804"/>
    <s v="West"/>
    <s v="OFF-ST-10000636"/>
    <x v="2"/>
    <s v="Storage"/>
    <n v="50.22"/>
    <n v="50.22"/>
    <n v="0"/>
    <n v="0"/>
  </r>
  <r>
    <x v="1692"/>
    <d v="2018-05-09T00:00:00"/>
    <d v="2018-05-11T00:00:00"/>
    <x v="0"/>
    <x v="2"/>
    <x v="0"/>
    <s v="Laurel Beltran"/>
    <s v="Home Office"/>
    <s v="Seattle"/>
    <x v="6"/>
    <n v="98105"/>
    <s v="West"/>
    <s v="OFF-ST-10000636"/>
    <x v="2"/>
    <s v="Storage"/>
    <n v="66.959999999999994"/>
    <n v="66.959999999999994"/>
    <n v="0"/>
    <n v="0"/>
  </r>
  <r>
    <x v="2549"/>
    <d v="2015-04-01T00:00:00"/>
    <d v="2015-04-06T00:00:00"/>
    <x v="1"/>
    <x v="8"/>
    <x v="2"/>
    <s v="Katharine Harms"/>
    <s v="Corporate"/>
    <s v="Revere"/>
    <x v="26"/>
    <n v="2151"/>
    <s v="East"/>
    <s v="OFF-ST-10000636"/>
    <x v="2"/>
    <s v="Storage"/>
    <n v="66.959999999999994"/>
    <n v="66.959999999999994"/>
    <n v="0"/>
    <n v="0"/>
  </r>
  <r>
    <x v="280"/>
    <d v="2017-10-27T00:00:00"/>
    <d v="2017-10-31T00:00:00"/>
    <x v="3"/>
    <x v="9"/>
    <x v="2"/>
    <s v="Ben Wallace"/>
    <s v="Home Office"/>
    <s v="New York City"/>
    <x v="5"/>
    <n v="10011"/>
    <s v="East"/>
    <s v="OFF-ST-10000636"/>
    <x v="2"/>
    <s v="Storage"/>
    <n v="33.479999999999997"/>
    <n v="33.479999999999997"/>
    <n v="0"/>
    <n v="0"/>
  </r>
  <r>
    <x v="1273"/>
    <d v="2015-05-20T00:00:00"/>
    <d v="2015-05-22T00:00:00"/>
    <x v="1"/>
    <x v="2"/>
    <x v="3"/>
    <s v="Matt Collister"/>
    <s v="Corporate"/>
    <s v="San Marcos"/>
    <x v="13"/>
    <n v="78666"/>
    <s v="Central"/>
    <s v="OFF-ST-10000636"/>
    <x v="2"/>
    <s v="Storage"/>
    <n v="66.959999999999994"/>
    <n v="66.959999999999994"/>
    <n v="0"/>
    <n v="0"/>
  </r>
  <r>
    <x v="3696"/>
    <d v="2017-09-24T00:00:00"/>
    <d v="2017-09-26T00:00:00"/>
    <x v="3"/>
    <x v="0"/>
    <x v="3"/>
    <s v="Laura Armstrong"/>
    <s v="Home Office"/>
    <s v="Los Angeles"/>
    <x v="1"/>
    <n v="90004"/>
    <s v="West"/>
    <s v="OFF-ST-10000642"/>
    <x v="2"/>
    <s v="Storage"/>
    <n v="41.96"/>
    <n v="41.96"/>
    <n v="0"/>
    <n v="0"/>
  </r>
  <r>
    <x v="4182"/>
    <d v="2015-10-06T00:00:00"/>
    <d v="2015-10-13T00:00:00"/>
    <x v="1"/>
    <x v="9"/>
    <x v="2"/>
    <s v="Joy Daniels"/>
    <s v="Home Office"/>
    <s v="Philadelphia"/>
    <x v="12"/>
    <n v="19120"/>
    <s v="East"/>
    <s v="OFF-ST-10000642"/>
    <x v="2"/>
    <s v="Storage"/>
    <n v="83.92"/>
    <n v="83.92"/>
    <n v="0"/>
    <n v="0"/>
  </r>
  <r>
    <x v="1022"/>
    <d v="2016-08-09T00:00:00"/>
    <d v="2016-08-12T00:00:00"/>
    <x v="2"/>
    <x v="7"/>
    <x v="0"/>
    <s v="Naresj Patel"/>
    <s v="Corporate"/>
    <s v="New York City"/>
    <x v="5"/>
    <n v="10024"/>
    <s v="East"/>
    <s v="OFF-ST-10000642"/>
    <x v="2"/>
    <s v="Storage"/>
    <n v="41.96"/>
    <n v="41.96"/>
    <n v="0"/>
    <n v="0"/>
  </r>
  <r>
    <x v="805"/>
    <d v="2017-11-19T00:00:00"/>
    <d v="2017-11-24T00:00:00"/>
    <x v="3"/>
    <x v="1"/>
    <x v="2"/>
    <s v="Eric Hoffmann"/>
    <s v="Corporate"/>
    <s v="Houston"/>
    <x v="13"/>
    <n v="77041"/>
    <s v="Central"/>
    <s v="OFF-ST-10000642"/>
    <x v="2"/>
    <s v="Storage"/>
    <n v="100.70399999999999"/>
    <n v="100.70399999999999"/>
    <n v="0"/>
    <n v="0"/>
  </r>
  <r>
    <x v="667"/>
    <d v="2018-02-16T00:00:00"/>
    <d v="2018-02-21T00:00:00"/>
    <x v="0"/>
    <x v="11"/>
    <x v="2"/>
    <s v="Joy Smith"/>
    <s v="Home Office"/>
    <s v="Decatur"/>
    <x v="0"/>
    <n v="62521"/>
    <s v="Central"/>
    <s v="OFF-ST-10000642"/>
    <x v="2"/>
    <s v="Storage"/>
    <n v="50.351999999999997"/>
    <n v="50.351999999999997"/>
    <n v="0"/>
    <n v="0"/>
  </r>
  <r>
    <x v="3017"/>
    <d v="2018-12-01T00:00:00"/>
    <d v="2018-12-07T00:00:00"/>
    <x v="0"/>
    <x v="3"/>
    <x v="2"/>
    <s v="Joseph Holt"/>
    <s v="Home Office"/>
    <s v="Saginaw"/>
    <x v="10"/>
    <n v="48601"/>
    <s v="Central"/>
    <s v="OFF-ST-10000642"/>
    <x v="2"/>
    <s v="Storage"/>
    <n v="83.92"/>
    <n v="83.92"/>
    <n v="0"/>
    <n v="0"/>
  </r>
  <r>
    <x v="4183"/>
    <d v="2016-11-05T00:00:00"/>
    <d v="2016-11-05T00:00:00"/>
    <x v="2"/>
    <x v="1"/>
    <x v="1"/>
    <s v="Justin MacKendrick"/>
    <s v="Home Office"/>
    <s v="San Francisco"/>
    <x v="1"/>
    <n v="94109"/>
    <s v="West"/>
    <s v="OFF-ST-10000649"/>
    <x v="2"/>
    <s v="Storage"/>
    <n v="62.8"/>
    <n v="62.8"/>
    <n v="0"/>
    <n v="0"/>
  </r>
  <r>
    <x v="4184"/>
    <d v="2018-09-07T00:00:00"/>
    <d v="2018-09-12T00:00:00"/>
    <x v="0"/>
    <x v="0"/>
    <x v="2"/>
    <s v="Ruben Dartt"/>
    <s v="Home Office"/>
    <s v="Portland"/>
    <x v="23"/>
    <n v="97206"/>
    <s v="West"/>
    <s v="OFF-ST-10000649"/>
    <x v="2"/>
    <s v="Storage"/>
    <n v="37.68"/>
    <n v="37.68"/>
    <n v="0"/>
    <n v="0"/>
  </r>
  <r>
    <x v="4185"/>
    <d v="2017-03-28T00:00:00"/>
    <d v="2017-03-31T00:00:00"/>
    <x v="3"/>
    <x v="5"/>
    <x v="0"/>
    <s v="Aaron Smayling"/>
    <s v="Home Office"/>
    <s v="Arlington"/>
    <x v="17"/>
    <n v="22204"/>
    <s v="South"/>
    <s v="OFF-ST-10000649"/>
    <x v="2"/>
    <s v="Storage"/>
    <n v="31.4"/>
    <n v="80"/>
    <n v="-48.6"/>
    <n v="-7.29"/>
  </r>
  <r>
    <x v="3974"/>
    <d v="2017-05-08T00:00:00"/>
    <d v="2017-05-08T00:00:00"/>
    <x v="3"/>
    <x v="2"/>
    <x v="1"/>
    <s v="Clay Ludtke"/>
    <s v="Corporate"/>
    <s v="Cleveland"/>
    <x v="22"/>
    <n v="44105"/>
    <s v="East"/>
    <s v="OFF-ST-10000649"/>
    <x v="2"/>
    <s v="Storage"/>
    <n v="25.12"/>
    <n v="25.12"/>
    <n v="0"/>
    <n v="0"/>
  </r>
  <r>
    <x v="3336"/>
    <d v="2018-04-01T00:00:00"/>
    <d v="2018-04-04T00:00:00"/>
    <x v="0"/>
    <x v="8"/>
    <x v="3"/>
    <s v="Adam Shillingsburg"/>
    <s v="Home Office"/>
    <s v="Springfield"/>
    <x v="20"/>
    <n v="65807"/>
    <s v="Central"/>
    <s v="OFF-ST-10000649"/>
    <x v="2"/>
    <s v="Storage"/>
    <n v="94.2"/>
    <n v="80"/>
    <n v="14.200000000000003"/>
    <n v="2.1300000000000003"/>
  </r>
  <r>
    <x v="4186"/>
    <d v="2015-09-22T00:00:00"/>
    <d v="2015-09-28T00:00:00"/>
    <x v="1"/>
    <x v="0"/>
    <x v="2"/>
    <s v="Sanjit Engle"/>
    <s v="Home Office"/>
    <s v="San Jose"/>
    <x v="1"/>
    <n v="95123"/>
    <s v="West"/>
    <s v="OFF-ST-10000675"/>
    <x v="2"/>
    <s v="Storage"/>
    <n v="169.45"/>
    <n v="50"/>
    <n v="119.44999999999999"/>
    <n v="17.917499999999997"/>
  </r>
  <r>
    <x v="3262"/>
    <d v="2017-01-30T00:00:00"/>
    <d v="2017-01-31T00:00:00"/>
    <x v="3"/>
    <x v="6"/>
    <x v="0"/>
    <s v="Steven Cartwright"/>
    <s v="Corporate"/>
    <s v="San Francisco"/>
    <x v="1"/>
    <n v="94122"/>
    <s v="West"/>
    <s v="OFF-ST-10000675"/>
    <x v="2"/>
    <s v="Storage"/>
    <n v="305.01"/>
    <n v="305.01"/>
    <n v="0"/>
    <n v="0"/>
  </r>
  <r>
    <x v="4187"/>
    <d v="2018-03-06T00:00:00"/>
    <d v="2018-03-10T00:00:00"/>
    <x v="0"/>
    <x v="5"/>
    <x v="3"/>
    <s v="Sally Hughsby"/>
    <s v="Corporate"/>
    <s v="San Francisco"/>
    <x v="1"/>
    <n v="94109"/>
    <s v="West"/>
    <s v="OFF-ST-10000675"/>
    <x v="2"/>
    <s v="Storage"/>
    <n v="67.78"/>
    <n v="67.78"/>
    <n v="0"/>
    <n v="0"/>
  </r>
  <r>
    <x v="1184"/>
    <d v="2018-11-19T00:00:00"/>
    <d v="2018-11-24T00:00:00"/>
    <x v="0"/>
    <x v="1"/>
    <x v="2"/>
    <s v="Mick Crebagga"/>
    <s v="Home Office"/>
    <s v="Los Angeles"/>
    <x v="1"/>
    <n v="90049"/>
    <s v="West"/>
    <s v="OFF-ST-10000675"/>
    <x v="2"/>
    <s v="Storage"/>
    <n v="305.01"/>
    <n v="305.01"/>
    <n v="0"/>
    <n v="0"/>
  </r>
  <r>
    <x v="568"/>
    <d v="2017-08-30T00:00:00"/>
    <d v="2017-09-01T00:00:00"/>
    <x v="3"/>
    <x v="7"/>
    <x v="0"/>
    <s v="Patrick O'Brill"/>
    <s v="Corporate"/>
    <s v="Philadelphia"/>
    <x v="12"/>
    <n v="19143"/>
    <s v="East"/>
    <s v="OFF-ST-10000675"/>
    <x v="2"/>
    <s v="Storage"/>
    <n v="54.223999999999997"/>
    <n v="54.223999999999997"/>
    <n v="0"/>
    <n v="0"/>
  </r>
  <r>
    <x v="1268"/>
    <d v="2018-03-16T00:00:00"/>
    <d v="2018-03-16T00:00:00"/>
    <x v="0"/>
    <x v="5"/>
    <x v="1"/>
    <s v="Susan Pistek"/>
    <s v="Home Office"/>
    <s v="Columbus"/>
    <x v="22"/>
    <n v="43229"/>
    <s v="East"/>
    <s v="OFF-ST-10000675"/>
    <x v="2"/>
    <s v="Storage"/>
    <n v="54.223999999999997"/>
    <n v="54.223999999999997"/>
    <n v="0"/>
    <n v="0"/>
  </r>
  <r>
    <x v="2778"/>
    <d v="2015-11-16T00:00:00"/>
    <d v="2015-11-21T00:00:00"/>
    <x v="1"/>
    <x v="1"/>
    <x v="2"/>
    <s v="Steven Roelle"/>
    <s v="Home Office"/>
    <s v="Bloomington"/>
    <x v="33"/>
    <n v="47401"/>
    <s v="Central"/>
    <s v="OFF-ST-10000675"/>
    <x v="2"/>
    <s v="Storage"/>
    <n v="169.45"/>
    <n v="169.45"/>
    <n v="0"/>
    <n v="0"/>
  </r>
  <r>
    <x v="4188"/>
    <d v="2017-10-08T00:00:00"/>
    <d v="2017-10-13T00:00:00"/>
    <x v="3"/>
    <x v="9"/>
    <x v="2"/>
    <s v="Doug Bickford"/>
    <s v="Corporate"/>
    <s v="Charlotte"/>
    <x v="9"/>
    <n v="28205"/>
    <s v="South"/>
    <s v="OFF-ST-10000676"/>
    <x v="2"/>
    <s v="Storage"/>
    <n v="387.72"/>
    <n v="387.72"/>
    <n v="0"/>
    <n v="0"/>
  </r>
  <r>
    <x v="1013"/>
    <d v="2017-12-04T00:00:00"/>
    <d v="2017-12-05T00:00:00"/>
    <x v="3"/>
    <x v="3"/>
    <x v="0"/>
    <s v="Becky Martin"/>
    <s v="Corporate"/>
    <s v="New York City"/>
    <x v="5"/>
    <n v="10024"/>
    <s v="East"/>
    <s v="OFF-ST-10000676"/>
    <x v="2"/>
    <s v="Storage"/>
    <n v="193.86"/>
    <n v="193.86"/>
    <n v="0"/>
    <n v="0"/>
  </r>
  <r>
    <x v="456"/>
    <d v="2017-07-18T00:00:00"/>
    <d v="2017-07-24T00:00:00"/>
    <x v="3"/>
    <x v="10"/>
    <x v="2"/>
    <s v="Linda Southworth"/>
    <s v="Corporate"/>
    <s v="Denver"/>
    <x v="7"/>
    <n v="80219"/>
    <s v="West"/>
    <s v="OFF-ST-10000689"/>
    <x v="2"/>
    <s v="Storage"/>
    <n v="338.04"/>
    <n v="338.04"/>
    <n v="0"/>
    <n v="0"/>
  </r>
  <r>
    <x v="905"/>
    <d v="2017-05-25T00:00:00"/>
    <d v="2017-05-30T00:00:00"/>
    <x v="3"/>
    <x v="2"/>
    <x v="2"/>
    <s v="Julia Barnett"/>
    <s v="Home Office"/>
    <s v="Columbus"/>
    <x v="19"/>
    <n v="31907"/>
    <s v="South"/>
    <s v="OFF-ST-10000689"/>
    <x v="1"/>
    <s v="Storage"/>
    <n v="1267.6500000000001"/>
    <n v="1267.6500000000001"/>
    <n v="0"/>
    <n v="0"/>
  </r>
  <r>
    <x v="1920"/>
    <d v="2015-12-28T00:00:00"/>
    <d v="2016-01-01T00:00:00"/>
    <x v="1"/>
    <x v="3"/>
    <x v="2"/>
    <s v="Anthony Jacobs"/>
    <s v="Home Office"/>
    <s v="Beverly"/>
    <x v="26"/>
    <n v="1915"/>
    <s v="East"/>
    <s v="OFF-ST-10000689"/>
    <x v="2"/>
    <s v="Storage"/>
    <n v="704.25"/>
    <n v="704.25"/>
    <n v="0"/>
    <n v="0"/>
  </r>
  <r>
    <x v="339"/>
    <d v="2016-03-05T00:00:00"/>
    <d v="2016-03-05T00:00:00"/>
    <x v="2"/>
    <x v="5"/>
    <x v="1"/>
    <s v="Luke Foster"/>
    <s v="Home Office"/>
    <s v="New York City"/>
    <x v="5"/>
    <n v="10011"/>
    <s v="East"/>
    <s v="OFF-ST-10000689"/>
    <x v="2"/>
    <s v="Storage"/>
    <n v="563.4"/>
    <n v="563.4"/>
    <n v="0"/>
    <n v="0"/>
  </r>
  <r>
    <x v="2335"/>
    <d v="2017-06-26T00:00:00"/>
    <d v="2017-07-02T00:00:00"/>
    <x v="3"/>
    <x v="4"/>
    <x v="2"/>
    <s v="John Grady"/>
    <s v="Home Office"/>
    <s v="New York City"/>
    <x v="5"/>
    <n v="10024"/>
    <s v="East"/>
    <s v="OFF-ST-10000689"/>
    <x v="2"/>
    <s v="Storage"/>
    <n v="704.25"/>
    <n v="704.25"/>
    <n v="0"/>
    <n v="0"/>
  </r>
  <r>
    <x v="4189"/>
    <d v="2017-11-25T00:00:00"/>
    <d v="2017-11-30T00:00:00"/>
    <x v="3"/>
    <x v="1"/>
    <x v="2"/>
    <s v="Barry Pond"/>
    <s v="Home Office"/>
    <s v="Plainfield"/>
    <x v="15"/>
    <n v="7060"/>
    <s v="East"/>
    <s v="OFF-ST-10000689"/>
    <x v="2"/>
    <s v="Storage"/>
    <n v="563.4"/>
    <n v="563.4"/>
    <n v="0"/>
    <n v="0"/>
  </r>
  <r>
    <x v="2270"/>
    <d v="2017-07-10T00:00:00"/>
    <d v="2017-07-14T00:00:00"/>
    <x v="3"/>
    <x v="10"/>
    <x v="2"/>
    <s v="Logan Haushalter"/>
    <s v="Corporate"/>
    <s v="Dallas"/>
    <x v="13"/>
    <n v="75081"/>
    <s v="Central"/>
    <s v="OFF-ST-10000689"/>
    <x v="2"/>
    <s v="Storage"/>
    <n v="338.04"/>
    <n v="338.04"/>
    <n v="0"/>
    <n v="0"/>
  </r>
  <r>
    <x v="2769"/>
    <d v="2015-03-14T00:00:00"/>
    <d v="2015-03-19T00:00:00"/>
    <x v="1"/>
    <x v="5"/>
    <x v="2"/>
    <s v="Jason Fortune-"/>
    <s v="Home Office"/>
    <s v="Logan"/>
    <x v="28"/>
    <n v="84321"/>
    <s v="West"/>
    <s v="OFF-ST-10000736"/>
    <x v="2"/>
    <s v="Storage"/>
    <n v="80.98"/>
    <n v="50"/>
    <n v="30.980000000000004"/>
    <n v="4.6470000000000002"/>
  </r>
  <r>
    <x v="257"/>
    <d v="2015-09-08T00:00:00"/>
    <d v="2015-09-14T00:00:00"/>
    <x v="1"/>
    <x v="0"/>
    <x v="2"/>
    <s v="Marc Crier"/>
    <s v="Corporate"/>
    <s v="Pasco"/>
    <x v="6"/>
    <n v="99301"/>
    <s v="West"/>
    <s v="OFF-ST-10000736"/>
    <x v="2"/>
    <s v="Storage"/>
    <n v="485.88"/>
    <n v="485.88"/>
    <n v="0"/>
    <n v="0"/>
  </r>
  <r>
    <x v="153"/>
    <d v="2016-08-21T00:00:00"/>
    <d v="2016-08-26T00:00:00"/>
    <x v="2"/>
    <x v="7"/>
    <x v="2"/>
    <s v="David Smith"/>
    <s v="Corporate"/>
    <s v="San Francisco"/>
    <x v="1"/>
    <n v="94122"/>
    <s v="West"/>
    <s v="OFF-ST-10000736"/>
    <x v="2"/>
    <s v="Storage"/>
    <n v="80.98"/>
    <n v="80.98"/>
    <n v="0"/>
    <n v="0"/>
  </r>
  <r>
    <x v="202"/>
    <d v="2016-08-28T00:00:00"/>
    <d v="2016-09-04T00:00:00"/>
    <x v="2"/>
    <x v="7"/>
    <x v="2"/>
    <s v="Cassandra Brandow"/>
    <s v="Home Office"/>
    <s v="Los Angeles"/>
    <x v="1"/>
    <n v="90049"/>
    <s v="West"/>
    <s v="OFF-ST-10000736"/>
    <x v="2"/>
    <s v="Storage"/>
    <n v="728.82"/>
    <n v="100"/>
    <n v="628.82000000000005"/>
    <n v="94.323000000000008"/>
  </r>
  <r>
    <x v="46"/>
    <d v="2018-01-21T00:00:00"/>
    <d v="2018-01-25T00:00:00"/>
    <x v="0"/>
    <x v="6"/>
    <x v="2"/>
    <s v="Darrin Sayre"/>
    <s v="Home Office"/>
    <s v="Seattle"/>
    <x v="6"/>
    <n v="98115"/>
    <s v="West"/>
    <s v="OFF-ST-10000736"/>
    <x v="2"/>
    <s v="Storage"/>
    <n v="242.94"/>
    <n v="242.94"/>
    <n v="0"/>
    <n v="0"/>
  </r>
  <r>
    <x v="4190"/>
    <d v="2018-03-12T00:00:00"/>
    <d v="2018-03-17T00:00:00"/>
    <x v="0"/>
    <x v="5"/>
    <x v="2"/>
    <s v="Bill Stewart"/>
    <s v="Home Office"/>
    <s v="San Francisco"/>
    <x v="1"/>
    <n v="94122"/>
    <s v="West"/>
    <s v="OFF-ST-10000736"/>
    <x v="2"/>
    <s v="Storage"/>
    <n v="242.94"/>
    <n v="100"/>
    <n v="142.94"/>
    <n v="21.440999999999999"/>
  </r>
  <r>
    <x v="1452"/>
    <d v="2018-11-06T00:00:00"/>
    <d v="2018-11-09T00:00:00"/>
    <x v="0"/>
    <x v="1"/>
    <x v="3"/>
    <s v="Jill Fjeld"/>
    <s v="Home Office"/>
    <s v="Fayetteville"/>
    <x v="9"/>
    <n v="28314"/>
    <s v="South"/>
    <s v="OFF-ST-10000736"/>
    <x v="2"/>
    <s v="Storage"/>
    <n v="259.13600000000002"/>
    <n v="259.13600000000002"/>
    <n v="0"/>
    <n v="0"/>
  </r>
  <r>
    <x v="4191"/>
    <d v="2018-12-28T00:00:00"/>
    <d v="2019-01-03T00:00:00"/>
    <x v="0"/>
    <x v="3"/>
    <x v="2"/>
    <s v="Erica Hernandez"/>
    <s v="Home Office"/>
    <s v="Nashville"/>
    <x v="24"/>
    <n v="37211"/>
    <s v="South"/>
    <s v="OFF-ST-10000736"/>
    <x v="2"/>
    <s v="Storage"/>
    <n v="64.784000000000006"/>
    <n v="64.784000000000006"/>
    <n v="0"/>
    <n v="0"/>
  </r>
  <r>
    <x v="1396"/>
    <d v="2017-02-19T00:00:00"/>
    <d v="2017-02-24T00:00:00"/>
    <x v="3"/>
    <x v="11"/>
    <x v="2"/>
    <s v="Greg Tran"/>
    <s v="Corporate"/>
    <s v="New York City"/>
    <x v="5"/>
    <n v="10035"/>
    <s v="East"/>
    <s v="OFF-ST-10000736"/>
    <x v="2"/>
    <s v="Storage"/>
    <n v="242.94"/>
    <n v="242.94"/>
    <n v="0"/>
    <n v="0"/>
  </r>
  <r>
    <x v="4192"/>
    <d v="2017-06-02T00:00:00"/>
    <d v="2017-06-05T00:00:00"/>
    <x v="3"/>
    <x v="4"/>
    <x v="0"/>
    <s v="Karen Carlisle"/>
    <s v="Corporate"/>
    <s v="Philadelphia"/>
    <x v="12"/>
    <n v="19120"/>
    <s v="East"/>
    <s v="OFF-ST-10000736"/>
    <x v="2"/>
    <s v="Storage"/>
    <n v="64.784000000000006"/>
    <n v="64.784000000000006"/>
    <n v="0"/>
    <n v="0"/>
  </r>
  <r>
    <x v="2572"/>
    <d v="2015-09-23T00:00:00"/>
    <d v="2015-09-28T00:00:00"/>
    <x v="1"/>
    <x v="0"/>
    <x v="2"/>
    <s v="Sanjit Chand"/>
    <s v="Corporate"/>
    <s v="Minneapolis"/>
    <x v="37"/>
    <n v="55407"/>
    <s v="Central"/>
    <s v="OFF-ST-10000736"/>
    <x v="2"/>
    <s v="Storage"/>
    <n v="404.9"/>
    <n v="404.9"/>
    <n v="0"/>
    <n v="0"/>
  </r>
  <r>
    <x v="2565"/>
    <d v="2016-03-22T00:00:00"/>
    <d v="2016-03-26T00:00:00"/>
    <x v="2"/>
    <x v="5"/>
    <x v="2"/>
    <s v="Dean Braden"/>
    <s v="Home Office"/>
    <s v="Houston"/>
    <x v="13"/>
    <n v="77041"/>
    <s v="Central"/>
    <s v="OFF-ST-10000736"/>
    <x v="2"/>
    <s v="Storage"/>
    <n v="129.56800000000001"/>
    <n v="129.56800000000001"/>
    <n v="0"/>
    <n v="0"/>
  </r>
  <r>
    <x v="4193"/>
    <d v="2015-07-14T00:00:00"/>
    <d v="2015-07-21T00:00:00"/>
    <x v="1"/>
    <x v="10"/>
    <x v="2"/>
    <s v="Philip Brown"/>
    <s v="Home Office"/>
    <s v="Phoenix"/>
    <x v="18"/>
    <n v="85023"/>
    <s v="West"/>
    <s v="OFF-ST-10000760"/>
    <x v="2"/>
    <s v="Storage"/>
    <n v="55.92"/>
    <n v="100"/>
    <n v="-44.08"/>
    <n v="-6.6119999999999992"/>
  </r>
  <r>
    <x v="3477"/>
    <d v="2018-01-07T00:00:00"/>
    <d v="2018-01-09T00:00:00"/>
    <x v="0"/>
    <x v="6"/>
    <x v="3"/>
    <s v="Jamie Frazer"/>
    <s v="Home Office"/>
    <s v="Long Beach"/>
    <x v="1"/>
    <n v="90805"/>
    <s v="West"/>
    <s v="OFF-ST-10000760"/>
    <x v="2"/>
    <s v="Storage"/>
    <n v="153.78"/>
    <n v="153.78"/>
    <n v="0"/>
    <n v="0"/>
  </r>
  <r>
    <x v="1505"/>
    <d v="2016-10-11T00:00:00"/>
    <d v="2016-10-18T00:00:00"/>
    <x v="2"/>
    <x v="9"/>
    <x v="2"/>
    <s v="Sean O'Donnell"/>
    <s v="Home Office"/>
    <s v="Fort Lauderdale"/>
    <x v="8"/>
    <n v="33311"/>
    <s v="South"/>
    <s v="OFF-ST-10000760"/>
    <x v="2"/>
    <s v="Storage"/>
    <n v="22.367999999999999"/>
    <n v="18"/>
    <n v="4.3679999999999986"/>
    <n v="0.65519999999999978"/>
  </r>
  <r>
    <x v="3936"/>
    <d v="2017-04-23T00:00:00"/>
    <d v="2017-04-26T00:00:00"/>
    <x v="3"/>
    <x v="8"/>
    <x v="0"/>
    <s v="Max Jones"/>
    <s v="Corporate"/>
    <s v="Lancaster"/>
    <x v="22"/>
    <n v="43130"/>
    <s v="East"/>
    <s v="OFF-ST-10000760"/>
    <x v="2"/>
    <s v="Storage"/>
    <n v="55.92"/>
    <n v="55.92"/>
    <n v="0"/>
    <n v="0"/>
  </r>
  <r>
    <x v="1129"/>
    <d v="2015-01-20T00:00:00"/>
    <d v="2015-01-26T00:00:00"/>
    <x v="1"/>
    <x v="6"/>
    <x v="2"/>
    <s v="Xylona Preis"/>
    <s v="Home Office"/>
    <s v="Westland"/>
    <x v="10"/>
    <n v="48185"/>
    <s v="Central"/>
    <s v="OFF-ST-10000760"/>
    <x v="2"/>
    <s v="Storage"/>
    <n v="13.98"/>
    <n v="13.98"/>
    <n v="0"/>
    <n v="0"/>
  </r>
  <r>
    <x v="4194"/>
    <d v="2018-08-20T00:00:00"/>
    <d v="2018-08-25T00:00:00"/>
    <x v="0"/>
    <x v="7"/>
    <x v="2"/>
    <s v="Lisa Ryan"/>
    <s v="Home Office"/>
    <s v="San Francisco"/>
    <x v="1"/>
    <n v="94109"/>
    <s v="West"/>
    <s v="OFF-ST-10000777"/>
    <x v="2"/>
    <s v="Storage"/>
    <n v="226.56"/>
    <n v="226.56"/>
    <n v="0"/>
    <n v="0"/>
  </r>
  <r>
    <x v="1116"/>
    <d v="2017-06-12T00:00:00"/>
    <d v="2017-06-15T00:00:00"/>
    <x v="3"/>
    <x v="4"/>
    <x v="0"/>
    <s v="Steven Cartwright"/>
    <s v="Corporate"/>
    <s v="Wilmington"/>
    <x v="3"/>
    <n v="19805"/>
    <s v="East"/>
    <s v="OFF-ST-10000777"/>
    <x v="2"/>
    <s v="Storage"/>
    <n v="226.56"/>
    <n v="226.56"/>
    <n v="0"/>
    <n v="0"/>
  </r>
  <r>
    <x v="4195"/>
    <d v="2015-12-08T00:00:00"/>
    <d v="2015-12-13T00:00:00"/>
    <x v="1"/>
    <x v="3"/>
    <x v="2"/>
    <s v="Thomas Boland"/>
    <s v="Home Office"/>
    <s v="Houston"/>
    <x v="13"/>
    <n v="77041"/>
    <s v="Central"/>
    <s v="OFF-ST-10000777"/>
    <x v="2"/>
    <s v="Storage"/>
    <n v="60.415999999999997"/>
    <n v="60.415999999999997"/>
    <n v="0"/>
    <n v="0"/>
  </r>
  <r>
    <x v="781"/>
    <d v="2016-03-05T00:00:00"/>
    <d v="2016-03-09T00:00:00"/>
    <x v="2"/>
    <x v="5"/>
    <x v="3"/>
    <s v="Maribeth Schnelling"/>
    <s v="Home Office"/>
    <s v="Chicago"/>
    <x v="0"/>
    <n v="60653"/>
    <s v="Central"/>
    <s v="OFF-ST-10000777"/>
    <x v="2"/>
    <s v="Storage"/>
    <n v="60.415999999999997"/>
    <n v="60.415999999999997"/>
    <n v="0"/>
    <n v="0"/>
  </r>
  <r>
    <x v="808"/>
    <d v="2018-11-18T00:00:00"/>
    <d v="2018-11-18T00:00:00"/>
    <x v="0"/>
    <x v="1"/>
    <x v="1"/>
    <s v="Nona Balk"/>
    <s v="Home Office"/>
    <s v="Milwaukee"/>
    <x v="16"/>
    <n v="53209"/>
    <s v="Central"/>
    <s v="OFF-ST-10000777"/>
    <x v="2"/>
    <s v="Storage"/>
    <n v="37.76"/>
    <n v="37.76"/>
    <n v="0"/>
    <n v="0"/>
  </r>
  <r>
    <x v="2031"/>
    <d v="2016-09-26T00:00:00"/>
    <d v="2016-09-30T00:00:00"/>
    <x v="2"/>
    <x v="0"/>
    <x v="2"/>
    <s v="Rick Wilson"/>
    <s v="Home Office"/>
    <s v="Mesa"/>
    <x v="18"/>
    <n v="85204"/>
    <s v="West"/>
    <s v="OFF-ST-10000798"/>
    <x v="2"/>
    <s v="Storage"/>
    <n v="119.904"/>
    <n v="100"/>
    <n v="19.903999999999996"/>
    <n v="2.9855999999999994"/>
  </r>
  <r>
    <x v="3371"/>
    <d v="2016-12-30T00:00:00"/>
    <d v="2017-01-03T00:00:00"/>
    <x v="2"/>
    <x v="3"/>
    <x v="2"/>
    <s v="Clay Ludtke"/>
    <s v="Home Office"/>
    <s v="Los Angeles"/>
    <x v="1"/>
    <n v="90049"/>
    <s v="West"/>
    <s v="OFF-ST-10000798"/>
    <x v="2"/>
    <s v="Storage"/>
    <n v="74.94"/>
    <n v="74.94"/>
    <n v="0"/>
    <n v="0"/>
  </r>
  <r>
    <x v="367"/>
    <d v="2015-04-29T00:00:00"/>
    <d v="2015-05-03T00:00:00"/>
    <x v="1"/>
    <x v="8"/>
    <x v="2"/>
    <s v="Laura Armstrong"/>
    <s v="Home Office"/>
    <s v="Memphis"/>
    <x v="24"/>
    <n v="38109"/>
    <s v="South"/>
    <s v="OFF-ST-10000798"/>
    <x v="2"/>
    <s v="Storage"/>
    <n v="99.92"/>
    <n v="99.92"/>
    <n v="0"/>
    <n v="0"/>
  </r>
  <r>
    <x v="3940"/>
    <d v="2018-10-17T00:00:00"/>
    <d v="2018-10-19T00:00:00"/>
    <x v="0"/>
    <x v="9"/>
    <x v="3"/>
    <s v="Saphhira Shifley"/>
    <s v="Home Office"/>
    <s v="Warwick"/>
    <x v="4"/>
    <n v="2886"/>
    <s v="East"/>
    <s v="OFF-ST-10000798"/>
    <x v="2"/>
    <s v="Storage"/>
    <n v="49.96"/>
    <n v="49.96"/>
    <n v="0"/>
    <n v="0"/>
  </r>
  <r>
    <x v="4196"/>
    <d v="2015-04-11T00:00:00"/>
    <d v="2015-04-18T00:00:00"/>
    <x v="1"/>
    <x v="8"/>
    <x v="2"/>
    <s v="Michelle Moray"/>
    <s v="Home Office"/>
    <s v="Great Falls"/>
    <x v="45"/>
    <n v="59405"/>
    <s v="West"/>
    <s v="OFF-ST-10000876"/>
    <x v="2"/>
    <s v="Storage"/>
    <n v="87.08"/>
    <n v="87.08"/>
    <n v="0"/>
    <n v="0"/>
  </r>
  <r>
    <x v="2577"/>
    <d v="2016-05-01T00:00:00"/>
    <d v="2016-05-06T00:00:00"/>
    <x v="2"/>
    <x v="2"/>
    <x v="2"/>
    <s v="Patrick O'Brill"/>
    <s v="Home Office"/>
    <s v="San Francisco"/>
    <x v="1"/>
    <n v="94109"/>
    <s v="West"/>
    <s v="OFF-ST-10000876"/>
    <x v="2"/>
    <s v="Storage"/>
    <n v="37.32"/>
    <n v="37.32"/>
    <n v="0"/>
    <n v="0"/>
  </r>
  <r>
    <x v="4197"/>
    <d v="2017-11-27T00:00:00"/>
    <d v="2017-12-01T00:00:00"/>
    <x v="3"/>
    <x v="1"/>
    <x v="2"/>
    <s v="Chris McAfee"/>
    <s v="Home Office"/>
    <s v="Phoenix"/>
    <x v="18"/>
    <n v="85023"/>
    <s v="West"/>
    <s v="OFF-ST-10000876"/>
    <x v="2"/>
    <s v="Storage"/>
    <n v="39.808"/>
    <n v="100"/>
    <n v="-60.192"/>
    <n v="-9.0288000000000004"/>
  </r>
  <r>
    <x v="2059"/>
    <d v="2018-12-22T00:00:00"/>
    <d v="2018-12-26T00:00:00"/>
    <x v="0"/>
    <x v="3"/>
    <x v="2"/>
    <s v="Jim Mitchum"/>
    <s v="Home Office"/>
    <s v="Carlsbad"/>
    <x v="41"/>
    <n v="88220"/>
    <s v="West"/>
    <s v="OFF-ST-10000876"/>
    <x v="2"/>
    <s v="Storage"/>
    <n v="37.32"/>
    <n v="37.32"/>
    <n v="0"/>
    <n v="0"/>
  </r>
  <r>
    <x v="4198"/>
    <d v="2016-10-22T00:00:00"/>
    <d v="2016-10-26T00:00:00"/>
    <x v="2"/>
    <x v="9"/>
    <x v="3"/>
    <s v="Gene McClure"/>
    <s v="Home Office"/>
    <s v="Hollywood"/>
    <x v="8"/>
    <n v="33021"/>
    <s v="South"/>
    <s v="OFF-ST-10000876"/>
    <x v="2"/>
    <s v="Storage"/>
    <n v="9.952"/>
    <n v="9.952"/>
    <n v="0"/>
    <n v="0"/>
  </r>
  <r>
    <x v="2404"/>
    <d v="2017-11-13T00:00:00"/>
    <d v="2017-11-18T00:00:00"/>
    <x v="3"/>
    <x v="1"/>
    <x v="2"/>
    <s v="Cyma Kinney"/>
    <s v="Corporate"/>
    <s v="New York City"/>
    <x v="5"/>
    <n v="10011"/>
    <s v="East"/>
    <s v="OFF-ST-10000876"/>
    <x v="2"/>
    <s v="Storage"/>
    <n v="24.88"/>
    <n v="24.88"/>
    <n v="0"/>
    <n v="0"/>
  </r>
  <r>
    <x v="3561"/>
    <d v="2018-10-13T00:00:00"/>
    <d v="2018-10-17T00:00:00"/>
    <x v="0"/>
    <x v="9"/>
    <x v="2"/>
    <s v="Andrew Gjertsen"/>
    <s v="Home Office"/>
    <s v="Philadelphia"/>
    <x v="12"/>
    <n v="19140"/>
    <s v="East"/>
    <s v="OFF-ST-10000876"/>
    <x v="2"/>
    <s v="Storage"/>
    <n v="59.712000000000003"/>
    <n v="59.712000000000003"/>
    <n v="0"/>
    <n v="0"/>
  </r>
  <r>
    <x v="934"/>
    <d v="2017-05-30T00:00:00"/>
    <d v="2017-06-04T00:00:00"/>
    <x v="3"/>
    <x v="2"/>
    <x v="2"/>
    <s v="Eugene Moren"/>
    <s v="Corporate"/>
    <s v="Superior"/>
    <x v="16"/>
    <n v="54880"/>
    <s v="Central"/>
    <s v="OFF-ST-10000876"/>
    <x v="2"/>
    <s v="Storage"/>
    <n v="49.76"/>
    <n v="49.76"/>
    <n v="0"/>
    <n v="0"/>
  </r>
  <r>
    <x v="2500"/>
    <d v="2015-04-28T00:00:00"/>
    <d v="2015-05-03T00:00:00"/>
    <x v="1"/>
    <x v="8"/>
    <x v="2"/>
    <s v="Muhammed Yedwab"/>
    <s v="Corporate"/>
    <s v="Baltimore"/>
    <x v="14"/>
    <n v="21215"/>
    <s v="East"/>
    <s v="OFF-ST-10000877"/>
    <x v="2"/>
    <s v="Storage"/>
    <n v="497.61"/>
    <n v="497.61"/>
    <n v="0"/>
    <n v="0"/>
  </r>
  <r>
    <x v="4199"/>
    <d v="2015-11-19T00:00:00"/>
    <d v="2015-11-24T00:00:00"/>
    <x v="1"/>
    <x v="1"/>
    <x v="2"/>
    <s v="Mitch Webber"/>
    <s v="Home Office"/>
    <s v="Coon Rapids"/>
    <x v="37"/>
    <n v="55433"/>
    <s v="Central"/>
    <s v="OFF-ST-10000877"/>
    <x v="2"/>
    <s v="Storage"/>
    <n v="221.16"/>
    <n v="221.16"/>
    <n v="0"/>
    <n v="0"/>
  </r>
  <r>
    <x v="2683"/>
    <d v="2018-03-05T00:00:00"/>
    <d v="2018-03-05T00:00:00"/>
    <x v="0"/>
    <x v="5"/>
    <x v="1"/>
    <s v="Julia Dunbar"/>
    <s v="Home Office"/>
    <s v="Rochester"/>
    <x v="37"/>
    <n v="55901"/>
    <s v="Central"/>
    <s v="OFF-ST-10000877"/>
    <x v="2"/>
    <s v="Storage"/>
    <n v="221.16"/>
    <n v="221.16"/>
    <n v="0"/>
    <n v="0"/>
  </r>
  <r>
    <x v="2963"/>
    <d v="2018-09-24T00:00:00"/>
    <d v="2018-09-27T00:00:00"/>
    <x v="0"/>
    <x v="0"/>
    <x v="0"/>
    <s v="Anna Gayman"/>
    <s v="Home Office"/>
    <s v="Columbus"/>
    <x v="19"/>
    <n v="31907"/>
    <s v="South"/>
    <s v="OFF-ST-10000885"/>
    <x v="2"/>
    <s v="Storage"/>
    <n v="40.29"/>
    <n v="40.29"/>
    <n v="0"/>
    <n v="0"/>
  </r>
  <r>
    <x v="601"/>
    <d v="2016-11-08T00:00:00"/>
    <d v="2016-11-08T00:00:00"/>
    <x v="2"/>
    <x v="1"/>
    <x v="1"/>
    <s v="Keith Dawkins"/>
    <s v="Home Office"/>
    <s v="New York City"/>
    <x v="5"/>
    <n v="10024"/>
    <s v="East"/>
    <s v="OFF-ST-10000885"/>
    <x v="2"/>
    <s v="Storage"/>
    <n v="67.150000000000006"/>
    <n v="67.150000000000006"/>
    <n v="0"/>
    <n v="0"/>
  </r>
  <r>
    <x v="4200"/>
    <d v="2015-11-18T00:00:00"/>
    <d v="2015-11-20T00:00:00"/>
    <x v="1"/>
    <x v="1"/>
    <x v="3"/>
    <s v="Julie Creighton"/>
    <s v="Corporate"/>
    <s v="Minneapolis"/>
    <x v="37"/>
    <n v="55407"/>
    <s v="Central"/>
    <s v="OFF-ST-10000885"/>
    <x v="2"/>
    <s v="Storage"/>
    <n v="67.150000000000006"/>
    <n v="67.150000000000006"/>
    <n v="0"/>
    <n v="0"/>
  </r>
  <r>
    <x v="1312"/>
    <d v="2017-12-12T00:00:00"/>
    <d v="2017-12-18T00:00:00"/>
    <x v="3"/>
    <x v="3"/>
    <x v="2"/>
    <s v="Matthew Grinstein"/>
    <s v="Corporate"/>
    <s v="Jackson"/>
    <x v="10"/>
    <n v="49201"/>
    <s v="Central"/>
    <s v="OFF-ST-10000885"/>
    <x v="2"/>
    <s v="Storage"/>
    <n v="26.86"/>
    <n v="26.86"/>
    <n v="0"/>
    <n v="0"/>
  </r>
  <r>
    <x v="1165"/>
    <d v="2015-03-19T00:00:00"/>
    <d v="2015-03-21T00:00:00"/>
    <x v="1"/>
    <x v="5"/>
    <x v="0"/>
    <s v="Matt Connell"/>
    <s v="Home Office"/>
    <s v="Lakeland"/>
    <x v="8"/>
    <n v="33801"/>
    <s v="South"/>
    <s v="OFF-ST-10000918"/>
    <x v="2"/>
    <s v="Storage"/>
    <n v="26.16"/>
    <n v="26.16"/>
    <n v="0"/>
    <n v="0"/>
  </r>
  <r>
    <x v="28"/>
    <d v="2016-11-20T00:00:00"/>
    <d v="2016-11-27T00:00:00"/>
    <x v="2"/>
    <x v="1"/>
    <x v="2"/>
    <s v="Sung Shariari"/>
    <s v="Home Office"/>
    <s v="Miami"/>
    <x v="8"/>
    <n v="33180"/>
    <s v="South"/>
    <s v="OFF-ST-10000918"/>
    <x v="2"/>
    <s v="Storage"/>
    <n v="17.440000000000001"/>
    <n v="18"/>
    <n v="-0.55999999999999872"/>
    <n v="-8.3999999999999811E-2"/>
  </r>
  <r>
    <x v="1629"/>
    <d v="2018-12-22T00:00:00"/>
    <d v="2018-12-28T00:00:00"/>
    <x v="0"/>
    <x v="3"/>
    <x v="2"/>
    <s v="Jack Lebron"/>
    <s v="Home Office"/>
    <s v="Jackson"/>
    <x v="24"/>
    <n v="38301"/>
    <s v="South"/>
    <s v="OFF-ST-10000918"/>
    <x v="2"/>
    <s v="Storage"/>
    <n v="26.16"/>
    <n v="26.16"/>
    <n v="0"/>
    <n v="0"/>
  </r>
  <r>
    <x v="3662"/>
    <d v="2018-09-02T00:00:00"/>
    <d v="2018-09-07T00:00:00"/>
    <x v="0"/>
    <x v="0"/>
    <x v="3"/>
    <s v="Ted Butterfield"/>
    <s v="Home Office"/>
    <s v="Meriden"/>
    <x v="25"/>
    <n v="6450"/>
    <s v="East"/>
    <s v="OFF-ST-10000918"/>
    <x v="2"/>
    <s v="Storage"/>
    <n v="10.9"/>
    <n v="18"/>
    <n v="-7.1"/>
    <n v="-1.0649999999999999"/>
  </r>
  <r>
    <x v="1456"/>
    <d v="2018-10-19T00:00:00"/>
    <d v="2018-10-23T00:00:00"/>
    <x v="0"/>
    <x v="9"/>
    <x v="2"/>
    <s v="Michael Paige"/>
    <s v="Home Office"/>
    <s v="Lawrence"/>
    <x v="26"/>
    <n v="1841"/>
    <s v="East"/>
    <s v="OFF-ST-10000918"/>
    <x v="2"/>
    <s v="Storage"/>
    <n v="32.700000000000003"/>
    <n v="32.700000000000003"/>
    <n v="0"/>
    <n v="0"/>
  </r>
  <r>
    <x v="4201"/>
    <d v="2017-09-03T00:00:00"/>
    <d v="2017-09-10T00:00:00"/>
    <x v="3"/>
    <x v="0"/>
    <x v="2"/>
    <s v="Jennifer Jackson"/>
    <s v="Corporate"/>
    <s v="Waukesha"/>
    <x v="16"/>
    <n v="53186"/>
    <s v="Central"/>
    <s v="OFF-ST-10000918"/>
    <x v="2"/>
    <s v="Storage"/>
    <n v="54.5"/>
    <n v="54.5"/>
    <n v="0"/>
    <n v="0"/>
  </r>
  <r>
    <x v="1468"/>
    <d v="2018-03-04T00:00:00"/>
    <d v="2018-03-06T00:00:00"/>
    <x v="0"/>
    <x v="5"/>
    <x v="3"/>
    <s v="Tonja Turnell"/>
    <s v="Home Office"/>
    <s v="Houston"/>
    <x v="13"/>
    <n v="77095"/>
    <s v="Central"/>
    <s v="OFF-ST-10000918"/>
    <x v="2"/>
    <s v="Storage"/>
    <n v="8.7200000000000006"/>
    <n v="18"/>
    <n v="-9.2799999999999994"/>
    <n v="-1.3919999999999999"/>
  </r>
  <r>
    <x v="515"/>
    <d v="2015-03-07T00:00:00"/>
    <d v="2015-03-12T00:00:00"/>
    <x v="1"/>
    <x v="5"/>
    <x v="2"/>
    <s v="Craig Molinari"/>
    <s v="Corporate"/>
    <s v="Seattle"/>
    <x v="6"/>
    <n v="98103"/>
    <s v="West"/>
    <s v="OFF-ST-10000934"/>
    <x v="2"/>
    <s v="Storage"/>
    <n v="204.9"/>
    <n v="50"/>
    <n v="154.9"/>
    <n v="23.234999999999999"/>
  </r>
  <r>
    <x v="4202"/>
    <d v="2016-10-12T00:00:00"/>
    <d v="2016-10-17T00:00:00"/>
    <x v="2"/>
    <x v="9"/>
    <x v="2"/>
    <s v="Kelly Andreada"/>
    <s v="Home Office"/>
    <s v="Seattle"/>
    <x v="6"/>
    <n v="98103"/>
    <s v="West"/>
    <s v="OFF-ST-10000934"/>
    <x v="2"/>
    <s v="Storage"/>
    <n v="81.96"/>
    <n v="81.96"/>
    <n v="0"/>
    <n v="0"/>
  </r>
  <r>
    <x v="1640"/>
    <d v="2015-10-20T00:00:00"/>
    <d v="2015-10-23T00:00:00"/>
    <x v="1"/>
    <x v="9"/>
    <x v="0"/>
    <s v="Fred Hopkins"/>
    <s v="Home Office"/>
    <s v="Knoxville"/>
    <x v="24"/>
    <n v="37918"/>
    <s v="South"/>
    <s v="OFF-ST-10000934"/>
    <x v="2"/>
    <s v="Storage"/>
    <n v="98.352000000000004"/>
    <n v="98.352000000000004"/>
    <n v="0"/>
    <n v="0"/>
  </r>
  <r>
    <x v="597"/>
    <d v="2018-09-15T00:00:00"/>
    <d v="2018-09-19T00:00:00"/>
    <x v="0"/>
    <x v="0"/>
    <x v="2"/>
    <s v="Theresa Coyne"/>
    <s v="Home Office"/>
    <s v="Lakewood"/>
    <x v="15"/>
    <n v="8701"/>
    <s v="East"/>
    <s v="OFF-ST-10000934"/>
    <x v="2"/>
    <s v="Storage"/>
    <n v="81.96"/>
    <n v="81.96"/>
    <n v="0"/>
    <n v="0"/>
  </r>
  <r>
    <x v="221"/>
    <d v="2017-09-08T00:00:00"/>
    <d v="2017-09-10T00:00:00"/>
    <x v="3"/>
    <x v="0"/>
    <x v="3"/>
    <s v="Anna Gayman"/>
    <s v="Corporate"/>
    <s v="Houston"/>
    <x v="13"/>
    <n v="77036"/>
    <s v="Central"/>
    <s v="OFF-ST-10000934"/>
    <x v="2"/>
    <s v="Storage"/>
    <n v="131.136"/>
    <n v="131.136"/>
    <n v="0"/>
    <n v="0"/>
  </r>
  <r>
    <x v="1450"/>
    <d v="2015-09-17T00:00:00"/>
    <d v="2015-09-21T00:00:00"/>
    <x v="1"/>
    <x v="0"/>
    <x v="2"/>
    <s v="Bradley Nguyen"/>
    <s v="Home Office"/>
    <s v="Seattle"/>
    <x v="6"/>
    <n v="98103"/>
    <s v="West"/>
    <s v="OFF-ST-10000943"/>
    <x v="2"/>
    <s v="Storage"/>
    <n v="57.93"/>
    <n v="57.93"/>
    <n v="0"/>
    <n v="0"/>
  </r>
  <r>
    <x v="4203"/>
    <d v="2016-10-02T00:00:00"/>
    <d v="2016-10-07T00:00:00"/>
    <x v="2"/>
    <x v="9"/>
    <x v="3"/>
    <s v="Christopher Schild"/>
    <s v="Home Office"/>
    <s v="Los Angeles"/>
    <x v="1"/>
    <n v="90045"/>
    <s v="West"/>
    <s v="OFF-ST-10000943"/>
    <x v="2"/>
    <s v="Storage"/>
    <n v="270.33999999999997"/>
    <n v="270.33999999999997"/>
    <n v="0"/>
    <n v="0"/>
  </r>
  <r>
    <x v="4204"/>
    <d v="2016-02-10T00:00:00"/>
    <d v="2016-02-14T00:00:00"/>
    <x v="2"/>
    <x v="11"/>
    <x v="3"/>
    <s v="Nona Balk"/>
    <s v="Home Office"/>
    <s v="Philadelphia"/>
    <x v="12"/>
    <n v="19143"/>
    <s v="East"/>
    <s v="OFF-ST-10000943"/>
    <x v="2"/>
    <s v="Storage"/>
    <n v="77.239999999999995"/>
    <n v="77.239999999999995"/>
    <n v="0"/>
    <n v="0"/>
  </r>
  <r>
    <x v="4205"/>
    <d v="2018-09-15T00:00:00"/>
    <d v="2018-09-21T00:00:00"/>
    <x v="0"/>
    <x v="0"/>
    <x v="2"/>
    <s v="Dean percer"/>
    <s v="Home Office"/>
    <s v="Waterbury"/>
    <x v="25"/>
    <n v="6708"/>
    <s v="East"/>
    <s v="OFF-ST-10000943"/>
    <x v="2"/>
    <s v="Storage"/>
    <n v="38.619999999999997"/>
    <n v="38.619999999999997"/>
    <n v="0"/>
    <n v="0"/>
  </r>
  <r>
    <x v="4206"/>
    <d v="2016-07-30T00:00:00"/>
    <d v="2016-08-03T00:00:00"/>
    <x v="2"/>
    <x v="10"/>
    <x v="3"/>
    <s v="Corey Catlett"/>
    <s v="Home Office"/>
    <s v="Houston"/>
    <x v="13"/>
    <n v="77041"/>
    <s v="Central"/>
    <s v="OFF-ST-10000943"/>
    <x v="2"/>
    <s v="Storage"/>
    <n v="61.792000000000002"/>
    <n v="61.792000000000002"/>
    <n v="0"/>
    <n v="0"/>
  </r>
  <r>
    <x v="4207"/>
    <d v="2016-12-11T00:00:00"/>
    <d v="2016-12-11T00:00:00"/>
    <x v="2"/>
    <x v="3"/>
    <x v="1"/>
    <s v="Stuart Calhoun"/>
    <s v="Corporate"/>
    <s v="Houston"/>
    <x v="13"/>
    <n v="77041"/>
    <s v="Central"/>
    <s v="OFF-ST-10000943"/>
    <x v="2"/>
    <s v="Storage"/>
    <n v="46.344000000000001"/>
    <n v="46.344000000000001"/>
    <n v="0"/>
    <n v="0"/>
  </r>
  <r>
    <x v="142"/>
    <d v="2018-11-13T00:00:00"/>
    <d v="2018-11-19T00:00:00"/>
    <x v="0"/>
    <x v="1"/>
    <x v="2"/>
    <s v="Katrina Edelman"/>
    <s v="Home Office"/>
    <s v="Dallas"/>
    <x v="13"/>
    <n v="75220"/>
    <s v="Central"/>
    <s v="OFF-ST-10000943"/>
    <x v="2"/>
    <s v="Storage"/>
    <n v="61.792000000000002"/>
    <n v="61.792000000000002"/>
    <n v="0"/>
    <n v="0"/>
  </r>
  <r>
    <x v="166"/>
    <d v="2015-11-16T00:00:00"/>
    <d v="2015-11-18T00:00:00"/>
    <x v="1"/>
    <x v="1"/>
    <x v="0"/>
    <s v="Justin Deggeller"/>
    <s v="Corporate"/>
    <s v="Los Angeles"/>
    <x v="1"/>
    <n v="90008"/>
    <s v="West"/>
    <s v="OFF-ST-10000991"/>
    <x v="2"/>
    <s v="Storage"/>
    <n v="344.91"/>
    <n v="269.91000000000003"/>
    <n v="75"/>
    <n v="11.25"/>
  </r>
  <r>
    <x v="353"/>
    <d v="2018-11-13T00:00:00"/>
    <d v="2018-11-18T00:00:00"/>
    <x v="0"/>
    <x v="1"/>
    <x v="2"/>
    <s v="Ted Trevino"/>
    <s v="Corporate"/>
    <s v="Seattle"/>
    <x v="6"/>
    <n v="98103"/>
    <s v="West"/>
    <s v="OFF-ST-10000991"/>
    <x v="2"/>
    <s v="Storage"/>
    <n v="344.91"/>
    <n v="269.91000000000003"/>
    <n v="75"/>
    <n v="11.25"/>
  </r>
  <r>
    <x v="4208"/>
    <d v="2015-08-19T00:00:00"/>
    <d v="2015-08-23T00:00:00"/>
    <x v="1"/>
    <x v="7"/>
    <x v="2"/>
    <s v="Bill Shonely"/>
    <s v="Corporate"/>
    <s v="Columbus"/>
    <x v="19"/>
    <n v="31907"/>
    <s v="South"/>
    <s v="OFF-ST-10000991"/>
    <x v="2"/>
    <s v="Storage"/>
    <n v="344.91"/>
    <n v="269.91000000000003"/>
    <n v="75"/>
    <n v="11.25"/>
  </r>
  <r>
    <x v="2453"/>
    <d v="2017-04-19T00:00:00"/>
    <d v="2017-04-26T00:00:00"/>
    <x v="3"/>
    <x v="8"/>
    <x v="2"/>
    <s v="Kunst Miller"/>
    <s v="Corporate"/>
    <s v="New York City"/>
    <x v="5"/>
    <n v="10035"/>
    <s v="East"/>
    <s v="OFF-ST-10000991"/>
    <x v="2"/>
    <s v="Storage"/>
    <n v="459.88"/>
    <n v="459.88"/>
    <n v="0"/>
    <n v="0"/>
  </r>
  <r>
    <x v="3932"/>
    <d v="2018-10-06T00:00:00"/>
    <d v="2018-10-12T00:00:00"/>
    <x v="0"/>
    <x v="9"/>
    <x v="2"/>
    <s v="Cyra Reiten"/>
    <s v="Corporate"/>
    <s v="New York City"/>
    <x v="5"/>
    <n v="10035"/>
    <s v="East"/>
    <s v="OFF-ST-10000991"/>
    <x v="2"/>
    <s v="Storage"/>
    <n v="344.91"/>
    <n v="269.91000000000003"/>
    <n v="75"/>
    <n v="11.25"/>
  </r>
  <r>
    <x v="3785"/>
    <d v="2015-01-30T00:00:00"/>
    <d v="2015-02-04T00:00:00"/>
    <x v="1"/>
    <x v="6"/>
    <x v="2"/>
    <s v="Mike Vittorini"/>
    <s v="Home Office"/>
    <s v="Detroit"/>
    <x v="10"/>
    <n v="48234"/>
    <s v="Central"/>
    <s v="OFF-ST-10000991"/>
    <x v="2"/>
    <s v="Storage"/>
    <n v="229.94"/>
    <n v="229.94"/>
    <n v="0"/>
    <n v="0"/>
  </r>
  <r>
    <x v="2325"/>
    <d v="2015-04-05T00:00:00"/>
    <d v="2015-04-07T00:00:00"/>
    <x v="1"/>
    <x v="8"/>
    <x v="3"/>
    <s v="Ruben Dartt"/>
    <s v="Home Office"/>
    <s v="Dearborn Heights"/>
    <x v="10"/>
    <n v="48127"/>
    <s v="Central"/>
    <s v="OFF-ST-10000991"/>
    <x v="2"/>
    <s v="Storage"/>
    <n v="689.82"/>
    <n v="689.82"/>
    <n v="0"/>
    <n v="0"/>
  </r>
  <r>
    <x v="682"/>
    <d v="2015-09-08T00:00:00"/>
    <d v="2015-09-12T00:00:00"/>
    <x v="1"/>
    <x v="0"/>
    <x v="2"/>
    <s v="Becky Martin"/>
    <s v="Home Office"/>
    <s v="San Antonio"/>
    <x v="13"/>
    <n v="78207"/>
    <s v="Central"/>
    <s v="OFF-ST-10000991"/>
    <x v="2"/>
    <s v="Storage"/>
    <n v="275.928"/>
    <n v="275.928"/>
    <n v="0"/>
    <n v="0"/>
  </r>
  <r>
    <x v="2709"/>
    <d v="2015-12-08T00:00:00"/>
    <d v="2015-12-13T00:00:00"/>
    <x v="1"/>
    <x v="3"/>
    <x v="2"/>
    <s v="Tim Brockman"/>
    <s v="Home Office"/>
    <s v="Salem"/>
    <x v="23"/>
    <n v="97301"/>
    <s v="West"/>
    <s v="OFF-ST-10001031"/>
    <x v="2"/>
    <s v="Storage"/>
    <n v="39.072000000000003"/>
    <n v="39.072000000000003"/>
    <n v="0"/>
    <n v="0"/>
  </r>
  <r>
    <x v="4209"/>
    <d v="2018-09-08T00:00:00"/>
    <d v="2018-09-13T00:00:00"/>
    <x v="0"/>
    <x v="0"/>
    <x v="3"/>
    <s v="Eudokia Martin"/>
    <s v="Home Office"/>
    <s v="New York City"/>
    <x v="5"/>
    <n v="10024"/>
    <s v="East"/>
    <s v="OFF-ST-10001031"/>
    <x v="2"/>
    <s v="Storage"/>
    <n v="65.12"/>
    <n v="65.12"/>
    <n v="0"/>
    <n v="0"/>
  </r>
  <r>
    <x v="4210"/>
    <d v="2015-04-05T00:00:00"/>
    <d v="2015-04-07T00:00:00"/>
    <x v="1"/>
    <x v="8"/>
    <x v="0"/>
    <s v="John Grady"/>
    <s v="Home Office"/>
    <s v="Decatur"/>
    <x v="0"/>
    <n v="62521"/>
    <s v="Central"/>
    <s v="OFF-ST-10001031"/>
    <x v="2"/>
    <s v="Storage"/>
    <n v="52.095999999999997"/>
    <n v="52.095999999999997"/>
    <n v="0"/>
    <n v="0"/>
  </r>
  <r>
    <x v="4211"/>
    <d v="2018-03-29T00:00:00"/>
    <d v="2018-04-02T00:00:00"/>
    <x v="0"/>
    <x v="5"/>
    <x v="3"/>
    <s v="Roger Demir"/>
    <s v="Home Office"/>
    <s v="Lafayette"/>
    <x v="33"/>
    <n v="47905"/>
    <s v="Central"/>
    <s v="OFF-ST-10001031"/>
    <x v="2"/>
    <s v="Storage"/>
    <n v="81.400000000000006"/>
    <n v="81.400000000000006"/>
    <n v="0"/>
    <n v="0"/>
  </r>
  <r>
    <x v="4212"/>
    <d v="2018-12-17T00:00:00"/>
    <d v="2018-12-21T00:00:00"/>
    <x v="0"/>
    <x v="3"/>
    <x v="2"/>
    <s v="Dave Poirier"/>
    <s v="Home Office"/>
    <s v="Eau Claire"/>
    <x v="16"/>
    <n v="54703"/>
    <s v="Central"/>
    <s v="OFF-ST-10001031"/>
    <x v="2"/>
    <s v="Storage"/>
    <n v="32.56"/>
    <n v="32.56"/>
    <n v="0"/>
    <n v="0"/>
  </r>
  <r>
    <x v="4213"/>
    <d v="2015-09-13T00:00:00"/>
    <d v="2015-09-17T00:00:00"/>
    <x v="1"/>
    <x v="0"/>
    <x v="2"/>
    <s v="Odella Nelson"/>
    <s v="Home Office"/>
    <s v="Tempe"/>
    <x v="18"/>
    <n v="85281"/>
    <s v="West"/>
    <s v="OFF-ST-10001034"/>
    <x v="2"/>
    <s v="Storage"/>
    <n v="79.400000000000006"/>
    <n v="100"/>
    <n v="-20.599999999999994"/>
    <n v="-3.089999999999999"/>
  </r>
  <r>
    <x v="3779"/>
    <d v="2015-11-26T00:00:00"/>
    <d v="2015-12-02T00:00:00"/>
    <x v="1"/>
    <x v="1"/>
    <x v="2"/>
    <s v="Natalie Webber"/>
    <s v="Home Office"/>
    <s v="Tigard"/>
    <x v="23"/>
    <n v="97224"/>
    <s v="West"/>
    <s v="OFF-ST-10001097"/>
    <x v="2"/>
    <s v="Storage"/>
    <n v="669.08"/>
    <n v="669.08"/>
    <n v="0"/>
    <n v="0"/>
  </r>
  <r>
    <x v="4214"/>
    <d v="2018-12-24T00:00:00"/>
    <d v="2018-12-31T00:00:00"/>
    <x v="0"/>
    <x v="3"/>
    <x v="2"/>
    <s v="Alan Hwang"/>
    <s v="Corporate"/>
    <s v="Seattle"/>
    <x v="6"/>
    <n v="98105"/>
    <s v="West"/>
    <s v="OFF-ST-10001097"/>
    <x v="2"/>
    <s v="Storage"/>
    <n v="1003.62"/>
    <n v="1003.62"/>
    <n v="0"/>
    <n v="0"/>
  </r>
  <r>
    <x v="2476"/>
    <d v="2018-04-09T00:00:00"/>
    <d v="2018-04-11T00:00:00"/>
    <x v="0"/>
    <x v="8"/>
    <x v="0"/>
    <s v="Bryan Spruell"/>
    <s v="Corporate"/>
    <s v="New York City"/>
    <x v="5"/>
    <n v="10011"/>
    <s v="East"/>
    <s v="OFF-ST-10001097"/>
    <x v="2"/>
    <s v="Storage"/>
    <n v="501.81"/>
    <n v="501.81"/>
    <n v="0"/>
    <n v="0"/>
  </r>
  <r>
    <x v="4215"/>
    <d v="2015-06-22T00:00:00"/>
    <d v="2015-06-24T00:00:00"/>
    <x v="1"/>
    <x v="4"/>
    <x v="0"/>
    <s v="Dianna Vittorini"/>
    <s v="Corporate"/>
    <s v="Minneapolis"/>
    <x v="37"/>
    <n v="55407"/>
    <s v="Central"/>
    <s v="OFF-ST-10001097"/>
    <x v="2"/>
    <s v="Storage"/>
    <n v="501.81"/>
    <n v="501.81"/>
    <n v="0"/>
    <n v="0"/>
  </r>
  <r>
    <x v="4216"/>
    <d v="2018-11-25T00:00:00"/>
    <d v="2018-11-27T00:00:00"/>
    <x v="0"/>
    <x v="1"/>
    <x v="3"/>
    <s v="Sam Zeldin"/>
    <s v="Corporate"/>
    <s v="Canton"/>
    <x v="10"/>
    <n v="48187"/>
    <s v="Central"/>
    <s v="OFF-ST-10001097"/>
    <x v="2"/>
    <s v="Storage"/>
    <n v="501.81"/>
    <n v="501.81"/>
    <n v="0"/>
    <n v="0"/>
  </r>
  <r>
    <x v="4217"/>
    <d v="2015-11-01T00:00:00"/>
    <d v="2015-11-05T00:00:00"/>
    <x v="1"/>
    <x v="1"/>
    <x v="2"/>
    <s v="Natalie DeCherney"/>
    <s v="Corporate"/>
    <s v="Portland"/>
    <x v="23"/>
    <n v="97206"/>
    <s v="West"/>
    <s v="OFF-ST-10001128"/>
    <x v="2"/>
    <s v="Storage"/>
    <n v="443.92"/>
    <n v="443.92"/>
    <n v="0"/>
    <n v="0"/>
  </r>
  <r>
    <x v="1608"/>
    <d v="2018-03-27T00:00:00"/>
    <d v="2018-03-29T00:00:00"/>
    <x v="0"/>
    <x v="5"/>
    <x v="3"/>
    <s v="Lena Cacioppo"/>
    <s v="Corporate"/>
    <s v="Richmond"/>
    <x v="17"/>
    <n v="23223"/>
    <s v="South"/>
    <s v="OFF-ST-10001128"/>
    <x v="2"/>
    <s v="Storage"/>
    <n v="332.94"/>
    <n v="332.94"/>
    <n v="0"/>
    <n v="0"/>
  </r>
  <r>
    <x v="3543"/>
    <d v="2015-04-28T00:00:00"/>
    <d v="2015-05-03T00:00:00"/>
    <x v="1"/>
    <x v="8"/>
    <x v="2"/>
    <s v="George Bell"/>
    <s v="Home Office"/>
    <s v="Newark"/>
    <x v="22"/>
    <n v="43055"/>
    <s v="East"/>
    <s v="OFF-ST-10001128"/>
    <x v="2"/>
    <s v="Storage"/>
    <n v="177.56800000000001"/>
    <n v="177.56800000000001"/>
    <n v="0"/>
    <n v="0"/>
  </r>
  <r>
    <x v="439"/>
    <d v="2017-10-31T00:00:00"/>
    <d v="2017-11-05T00:00:00"/>
    <x v="3"/>
    <x v="9"/>
    <x v="2"/>
    <s v="Helen Wasserman"/>
    <s v="Corporate"/>
    <s v="Tulsa"/>
    <x v="30"/>
    <n v="74133"/>
    <s v="Central"/>
    <s v="OFF-ST-10001128"/>
    <x v="2"/>
    <s v="Storage"/>
    <n v="332.94"/>
    <n v="332.94"/>
    <n v="0"/>
    <n v="0"/>
  </r>
  <r>
    <x v="3079"/>
    <d v="2018-07-01T00:00:00"/>
    <d v="2018-07-08T00:00:00"/>
    <x v="0"/>
    <x v="10"/>
    <x v="2"/>
    <s v="Karen Ferguson"/>
    <s v="Corporate"/>
    <s v="Indianapolis"/>
    <x v="33"/>
    <n v="46203"/>
    <s v="Central"/>
    <s v="OFF-ST-10001128"/>
    <x v="2"/>
    <s v="Storage"/>
    <n v="443.92"/>
    <n v="443.92"/>
    <n v="0"/>
    <n v="0"/>
  </r>
  <r>
    <x v="2394"/>
    <d v="2016-09-24T00:00:00"/>
    <d v="2016-09-24T00:00:00"/>
    <x v="2"/>
    <x v="0"/>
    <x v="1"/>
    <s v="Maria Bertelson"/>
    <s v="Home Office"/>
    <s v="Columbus"/>
    <x v="22"/>
    <n v="43229"/>
    <s v="East"/>
    <s v="OFF-ST-10001172"/>
    <x v="2"/>
    <s v="Storage"/>
    <n v="33.567999999999998"/>
    <n v="33.567999999999998"/>
    <n v="0"/>
    <n v="0"/>
  </r>
  <r>
    <x v="2589"/>
    <d v="2016-11-26T00:00:00"/>
    <d v="2016-11-30T00:00:00"/>
    <x v="2"/>
    <x v="1"/>
    <x v="2"/>
    <s v="Guy Phonely"/>
    <s v="Home Office"/>
    <s v="Leominster"/>
    <x v="26"/>
    <n v="1453"/>
    <s v="East"/>
    <s v="OFF-ST-10001172"/>
    <x v="2"/>
    <s v="Storage"/>
    <n v="104.9"/>
    <n v="104.9"/>
    <n v="0"/>
    <n v="0"/>
  </r>
  <r>
    <x v="360"/>
    <d v="2016-12-22T00:00:00"/>
    <d v="2016-12-23T00:00:00"/>
    <x v="2"/>
    <x v="3"/>
    <x v="0"/>
    <s v="Harold Ryan"/>
    <s v="Home Office"/>
    <s v="Philadelphia"/>
    <x v="12"/>
    <n v="19140"/>
    <s v="East"/>
    <s v="OFF-ST-10001172"/>
    <x v="2"/>
    <s v="Storage"/>
    <n v="33.567999999999998"/>
    <n v="33.567999999999998"/>
    <n v="0"/>
    <n v="0"/>
  </r>
  <r>
    <x v="4218"/>
    <d v="2018-08-05T00:00:00"/>
    <d v="2018-08-08T00:00:00"/>
    <x v="0"/>
    <x v="7"/>
    <x v="0"/>
    <s v="Nick Zandusky"/>
    <s v="Home Office"/>
    <s v="Houston"/>
    <x v="13"/>
    <n v="77070"/>
    <s v="Central"/>
    <s v="OFF-ST-10001172"/>
    <x v="2"/>
    <s v="Storage"/>
    <n v="151.05600000000001"/>
    <n v="151.05600000000001"/>
    <n v="0"/>
    <n v="0"/>
  </r>
  <r>
    <x v="1426"/>
    <d v="2015-07-25T00:00:00"/>
    <d v="2015-07-27T00:00:00"/>
    <x v="1"/>
    <x v="10"/>
    <x v="3"/>
    <s v="Ken Lonsdale"/>
    <s v="Home Office"/>
    <s v="San Francisco"/>
    <x v="1"/>
    <n v="94122"/>
    <s v="West"/>
    <s v="OFF-ST-10001228"/>
    <x v="2"/>
    <s v="Storage"/>
    <n v="53.72"/>
    <n v="53.72"/>
    <n v="0"/>
    <n v="0"/>
  </r>
  <r>
    <x v="668"/>
    <d v="2017-04-14T00:00:00"/>
    <d v="2017-04-14T00:00:00"/>
    <x v="3"/>
    <x v="8"/>
    <x v="1"/>
    <s v="Kean Takahito"/>
    <s v="Home Office"/>
    <s v="Glendale"/>
    <x v="18"/>
    <n v="85301"/>
    <s v="West"/>
    <s v="OFF-ST-10001228"/>
    <x v="2"/>
    <s v="Storage"/>
    <n v="42.975999999999999"/>
    <n v="100"/>
    <n v="-57.024000000000001"/>
    <n v="-8.5535999999999994"/>
  </r>
  <r>
    <x v="3641"/>
    <d v="2018-06-10T00:00:00"/>
    <d v="2018-06-15T00:00:00"/>
    <x v="0"/>
    <x v="4"/>
    <x v="2"/>
    <s v="Bill Donatelli"/>
    <s v="Home Office"/>
    <s v="Seattle"/>
    <x v="6"/>
    <n v="98103"/>
    <s v="West"/>
    <s v="OFF-ST-10001228"/>
    <x v="2"/>
    <s v="Storage"/>
    <n v="15.58"/>
    <n v="18"/>
    <n v="-2.42"/>
    <n v="-0.36299999999999999"/>
  </r>
  <r>
    <x v="3199"/>
    <d v="2018-08-12T00:00:00"/>
    <d v="2018-08-19T00:00:00"/>
    <x v="0"/>
    <x v="7"/>
    <x v="2"/>
    <s v="Dana Kaydos"/>
    <s v="Home Office"/>
    <s v="Seattle"/>
    <x v="6"/>
    <n v="98103"/>
    <s v="West"/>
    <s v="OFF-ST-10001228"/>
    <x v="2"/>
    <s v="Storage"/>
    <n v="46.74"/>
    <n v="46.74"/>
    <n v="0"/>
    <n v="0"/>
  </r>
  <r>
    <x v="2196"/>
    <d v="2016-03-16T00:00:00"/>
    <d v="2016-03-22T00:00:00"/>
    <x v="2"/>
    <x v="5"/>
    <x v="2"/>
    <s v="Christopher Martinez"/>
    <s v="Corporate"/>
    <s v="Atlanta"/>
    <x v="19"/>
    <n v="30318"/>
    <s v="South"/>
    <s v="OFF-ST-10001228"/>
    <x v="2"/>
    <s v="Storage"/>
    <n v="46.74"/>
    <n v="46.74"/>
    <n v="0"/>
    <n v="0"/>
  </r>
  <r>
    <x v="3372"/>
    <d v="2017-12-10T00:00:00"/>
    <d v="2017-12-13T00:00:00"/>
    <x v="3"/>
    <x v="3"/>
    <x v="0"/>
    <s v="Delfina Latchford"/>
    <s v="Corporate"/>
    <s v="New York City"/>
    <x v="5"/>
    <n v="10024"/>
    <s v="East"/>
    <s v="OFF-ST-10001228"/>
    <x v="2"/>
    <s v="Storage"/>
    <n v="80.58"/>
    <n v="80.58"/>
    <n v="0"/>
    <n v="0"/>
  </r>
  <r>
    <x v="1322"/>
    <d v="2018-12-01T00:00:00"/>
    <d v="2018-12-04T00:00:00"/>
    <x v="0"/>
    <x v="3"/>
    <x v="0"/>
    <s v="Ralph Arnett"/>
    <s v="Home Office"/>
    <s v="Philadelphia"/>
    <x v="12"/>
    <n v="19120"/>
    <s v="East"/>
    <s v="OFF-ST-10001228"/>
    <x v="2"/>
    <s v="Storage"/>
    <n v="37.392000000000003"/>
    <n v="37.392000000000003"/>
    <n v="0"/>
    <n v="0"/>
  </r>
  <r>
    <x v="4219"/>
    <d v="2015-10-07T00:00:00"/>
    <d v="2015-10-12T00:00:00"/>
    <x v="1"/>
    <x v="9"/>
    <x v="2"/>
    <s v="John Grady"/>
    <s v="Corporate"/>
    <s v="Dallas"/>
    <x v="13"/>
    <n v="75217"/>
    <s v="Central"/>
    <s v="OFF-ST-10001228"/>
    <x v="2"/>
    <s v="Storage"/>
    <n v="107.44"/>
    <n v="107.44"/>
    <n v="0"/>
    <n v="0"/>
  </r>
  <r>
    <x v="1726"/>
    <d v="2018-12-22T00:00:00"/>
    <d v="2018-12-26T00:00:00"/>
    <x v="0"/>
    <x v="3"/>
    <x v="2"/>
    <s v="Charlotte Melton"/>
    <s v="Home Office"/>
    <s v="Rochester"/>
    <x v="37"/>
    <n v="55901"/>
    <s v="Central"/>
    <s v="OFF-ST-10001228"/>
    <x v="2"/>
    <s v="Storage"/>
    <n v="31.16"/>
    <n v="31.16"/>
    <n v="0"/>
    <n v="0"/>
  </r>
  <r>
    <x v="4220"/>
    <d v="2017-03-10T00:00:00"/>
    <d v="2017-03-14T00:00:00"/>
    <x v="3"/>
    <x v="5"/>
    <x v="3"/>
    <s v="Maya Herman"/>
    <s v="Corporate"/>
    <s v="Glendale"/>
    <x v="18"/>
    <n v="85301"/>
    <s v="West"/>
    <s v="OFF-ST-10001272"/>
    <x v="2"/>
    <s v="Storage"/>
    <n v="104.696"/>
    <n v="104.696"/>
    <n v="0"/>
    <n v="0"/>
  </r>
  <r>
    <x v="2366"/>
    <d v="2017-09-08T00:00:00"/>
    <d v="2017-09-15T00:00:00"/>
    <x v="3"/>
    <x v="0"/>
    <x v="2"/>
    <s v="Liz Preis"/>
    <s v="Corporate"/>
    <s v="Visalia"/>
    <x v="1"/>
    <n v="93277"/>
    <s v="West"/>
    <s v="OFF-ST-10001272"/>
    <x v="2"/>
    <s v="Storage"/>
    <n v="261.74"/>
    <n v="261.74"/>
    <n v="0"/>
    <n v="0"/>
  </r>
  <r>
    <x v="132"/>
    <d v="2018-09-17T00:00:00"/>
    <d v="2018-09-21T00:00:00"/>
    <x v="0"/>
    <x v="0"/>
    <x v="3"/>
    <s v="Alan Schoenberger"/>
    <s v="Home Office"/>
    <s v="Provo"/>
    <x v="28"/>
    <n v="84604"/>
    <s v="West"/>
    <s v="OFF-ST-10001272"/>
    <x v="2"/>
    <s v="Storage"/>
    <n v="261.74"/>
    <n v="261.74"/>
    <n v="0"/>
    <n v="0"/>
  </r>
  <r>
    <x v="732"/>
    <d v="2016-11-29T00:00:00"/>
    <d v="2016-12-03T00:00:00"/>
    <x v="2"/>
    <x v="1"/>
    <x v="2"/>
    <s v="Sylvia Foulston"/>
    <s v="Home Office"/>
    <s v="Dearborn"/>
    <x v="10"/>
    <n v="48126"/>
    <s v="Central"/>
    <s v="OFF-ST-10001272"/>
    <x v="2"/>
    <s v="Storage"/>
    <n v="523.48"/>
    <n v="373.48"/>
    <n v="150"/>
    <n v="22.5"/>
  </r>
  <r>
    <x v="1096"/>
    <d v="2017-11-07T00:00:00"/>
    <d v="2017-11-12T00:00:00"/>
    <x v="3"/>
    <x v="1"/>
    <x v="2"/>
    <s v="Michael Chen"/>
    <s v="Corporate"/>
    <s v="Dallas"/>
    <x v="13"/>
    <n v="75220"/>
    <s v="Central"/>
    <s v="OFF-ST-10001272"/>
    <x v="2"/>
    <s v="Storage"/>
    <n v="314.08800000000002"/>
    <n v="314.08800000000002"/>
    <n v="0"/>
    <n v="0"/>
  </r>
  <r>
    <x v="4221"/>
    <d v="2017-03-26T00:00:00"/>
    <d v="2017-03-27T00:00:00"/>
    <x v="3"/>
    <x v="5"/>
    <x v="0"/>
    <s v="Dean Braden"/>
    <s v="Corporate"/>
    <s v="Jacksonville"/>
    <x v="9"/>
    <n v="28540"/>
    <s v="South"/>
    <s v="OFF-ST-10001291"/>
    <x v="2"/>
    <s v="Storage"/>
    <n v="67.64"/>
    <n v="67.64"/>
    <n v="0"/>
    <n v="0"/>
  </r>
  <r>
    <x v="3745"/>
    <d v="2018-05-04T00:00:00"/>
    <d v="2018-05-08T00:00:00"/>
    <x v="0"/>
    <x v="2"/>
    <x v="2"/>
    <s v="Mike Kennedy"/>
    <s v="Home Office"/>
    <s v="Newport News"/>
    <x v="17"/>
    <n v="23602"/>
    <s v="South"/>
    <s v="OFF-ST-10001291"/>
    <x v="2"/>
    <s v="Storage"/>
    <n v="16.91"/>
    <n v="18"/>
    <n v="-1.0899999999999999"/>
    <n v="-0.16349999999999998"/>
  </r>
  <r>
    <x v="4222"/>
    <d v="2016-03-17T00:00:00"/>
    <d v="2016-03-22T00:00:00"/>
    <x v="2"/>
    <x v="5"/>
    <x v="3"/>
    <s v="Harold Ryan"/>
    <s v="Home Office"/>
    <s v="New York City"/>
    <x v="5"/>
    <n v="10009"/>
    <s v="East"/>
    <s v="OFF-ST-10001291"/>
    <x v="2"/>
    <s v="Storage"/>
    <n v="33.82"/>
    <n v="33.82"/>
    <n v="0"/>
    <n v="0"/>
  </r>
  <r>
    <x v="2973"/>
    <d v="2016-11-23T00:00:00"/>
    <d v="2016-11-27T00:00:00"/>
    <x v="2"/>
    <x v="1"/>
    <x v="2"/>
    <s v="Victoria Brennan"/>
    <s v="Corporate"/>
    <s v="San Antonio"/>
    <x v="13"/>
    <n v="78207"/>
    <s v="Central"/>
    <s v="OFF-ST-10001291"/>
    <x v="2"/>
    <s v="Storage"/>
    <n v="27.056000000000001"/>
    <n v="27.056000000000001"/>
    <n v="0"/>
    <n v="0"/>
  </r>
  <r>
    <x v="3568"/>
    <d v="2018-06-15T00:00:00"/>
    <d v="2018-06-18T00:00:00"/>
    <x v="0"/>
    <x v="4"/>
    <x v="0"/>
    <s v="Dean percer"/>
    <s v="Home Office"/>
    <s v="Maple Grove"/>
    <x v="37"/>
    <n v="55369"/>
    <s v="Central"/>
    <s v="OFF-ST-10001291"/>
    <x v="2"/>
    <s v="Storage"/>
    <n v="84.55"/>
    <n v="84.55"/>
    <n v="0"/>
    <n v="0"/>
  </r>
  <r>
    <x v="4223"/>
    <d v="2015-09-19T00:00:00"/>
    <d v="2015-09-23T00:00:00"/>
    <x v="1"/>
    <x v="0"/>
    <x v="2"/>
    <s v="Mike Caudle"/>
    <s v="Home Office"/>
    <s v="Seattle"/>
    <x v="6"/>
    <n v="98115"/>
    <s v="West"/>
    <s v="OFF-ST-10001321"/>
    <x v="2"/>
    <s v="Storage"/>
    <n v="92.52"/>
    <n v="92.52"/>
    <n v="0"/>
    <n v="0"/>
  </r>
  <r>
    <x v="38"/>
    <d v="2015-11-09T00:00:00"/>
    <d v="2015-11-11T00:00:00"/>
    <x v="1"/>
    <x v="1"/>
    <x v="3"/>
    <s v="Jeremy Pistek"/>
    <s v="Home Office"/>
    <s v="San Francisco"/>
    <x v="1"/>
    <n v="94110"/>
    <s v="West"/>
    <s v="OFF-ST-10001321"/>
    <x v="2"/>
    <s v="Storage"/>
    <n v="92.52"/>
    <n v="92.52"/>
    <n v="0"/>
    <n v="0"/>
  </r>
  <r>
    <x v="551"/>
    <d v="2016-06-26T00:00:00"/>
    <d v="2016-06-30T00:00:00"/>
    <x v="2"/>
    <x v="4"/>
    <x v="2"/>
    <s v="Sue Ann Reed"/>
    <s v="Home Office"/>
    <s v="Richmond"/>
    <x v="17"/>
    <n v="23223"/>
    <s v="South"/>
    <s v="OFF-ST-10001321"/>
    <x v="2"/>
    <s v="Storage"/>
    <n v="15.42"/>
    <n v="18"/>
    <n v="-2.58"/>
    <n v="-0.38700000000000001"/>
  </r>
  <r>
    <x v="1125"/>
    <d v="2016-09-15T00:00:00"/>
    <d v="2016-09-15T00:00:00"/>
    <x v="2"/>
    <x v="0"/>
    <x v="1"/>
    <s v="Nat Gilpin"/>
    <s v="Home Office"/>
    <s v="Coral Springs"/>
    <x v="8"/>
    <n v="33065"/>
    <s v="South"/>
    <s v="OFF-ST-10001321"/>
    <x v="2"/>
    <s v="Storage"/>
    <n v="24.672000000000001"/>
    <n v="24.672000000000001"/>
    <n v="0"/>
    <n v="0"/>
  </r>
  <r>
    <x v="4224"/>
    <d v="2016-10-09T00:00:00"/>
    <d v="2016-10-13T00:00:00"/>
    <x v="2"/>
    <x v="9"/>
    <x v="2"/>
    <s v="Dave Kipp"/>
    <s v="Home Office"/>
    <s v="Springfield"/>
    <x v="17"/>
    <n v="22153"/>
    <s v="South"/>
    <s v="OFF-ST-10001321"/>
    <x v="2"/>
    <s v="Storage"/>
    <n v="30.84"/>
    <n v="30.84"/>
    <n v="0"/>
    <n v="0"/>
  </r>
  <r>
    <x v="3190"/>
    <d v="2016-12-01T00:00:00"/>
    <d v="2016-12-07T00:00:00"/>
    <x v="2"/>
    <x v="3"/>
    <x v="2"/>
    <s v="Keith Dawkins"/>
    <s v="Home Office"/>
    <s v="Chesapeake"/>
    <x v="17"/>
    <n v="23320"/>
    <s v="South"/>
    <s v="OFF-ST-10001321"/>
    <x v="2"/>
    <s v="Storage"/>
    <n v="61.68"/>
    <n v="61.68"/>
    <n v="0"/>
    <n v="0"/>
  </r>
  <r>
    <x v="4225"/>
    <d v="2018-09-08T00:00:00"/>
    <d v="2018-09-09T00:00:00"/>
    <x v="0"/>
    <x v="0"/>
    <x v="0"/>
    <s v="Frank Carlisle"/>
    <s v="Home Office"/>
    <s v="Hialeah"/>
    <x v="8"/>
    <n v="33012"/>
    <s v="South"/>
    <s v="OFF-ST-10001321"/>
    <x v="2"/>
    <s v="Storage"/>
    <n v="61.68"/>
    <n v="61.68"/>
    <n v="0"/>
    <n v="0"/>
  </r>
  <r>
    <x v="4226"/>
    <d v="2015-09-28T00:00:00"/>
    <d v="2015-10-03T00:00:00"/>
    <x v="1"/>
    <x v="0"/>
    <x v="2"/>
    <s v="George Zrebassa"/>
    <s v="Home Office"/>
    <s v="Lawrence"/>
    <x v="26"/>
    <n v="1841"/>
    <s v="East"/>
    <s v="OFF-ST-10001321"/>
    <x v="2"/>
    <s v="Storage"/>
    <n v="46.26"/>
    <n v="46.26"/>
    <n v="0"/>
    <n v="0"/>
  </r>
  <r>
    <x v="808"/>
    <d v="2018-11-18T00:00:00"/>
    <d v="2018-11-18T00:00:00"/>
    <x v="0"/>
    <x v="1"/>
    <x v="1"/>
    <s v="Nona Balk"/>
    <s v="Home Office"/>
    <s v="Milwaukee"/>
    <x v="16"/>
    <n v="53209"/>
    <s v="Central"/>
    <s v="OFF-ST-10001321"/>
    <x v="2"/>
    <s v="Storage"/>
    <n v="92.52"/>
    <n v="92.52"/>
    <n v="0"/>
    <n v="0"/>
  </r>
  <r>
    <x v="4227"/>
    <d v="2016-09-03T00:00:00"/>
    <d v="2016-09-09T00:00:00"/>
    <x v="2"/>
    <x v="0"/>
    <x v="2"/>
    <s v="David Bremer"/>
    <s v="Corporate"/>
    <s v="San Francisco"/>
    <x v="1"/>
    <n v="94122"/>
    <s v="West"/>
    <s v="OFF-ST-10001325"/>
    <x v="2"/>
    <s v="Storage"/>
    <n v="31.44"/>
    <n v="31.44"/>
    <n v="0"/>
    <n v="0"/>
  </r>
  <r>
    <x v="4228"/>
    <d v="2017-07-10T00:00:00"/>
    <d v="2017-07-16T00:00:00"/>
    <x v="3"/>
    <x v="10"/>
    <x v="2"/>
    <s v="Allen Armold"/>
    <s v="Home Office"/>
    <s v="Mesa"/>
    <x v="18"/>
    <n v="85204"/>
    <s v="West"/>
    <s v="OFF-ST-10001325"/>
    <x v="1"/>
    <s v="Storage"/>
    <n v="16.768000000000001"/>
    <n v="100"/>
    <n v="-83.231999999999999"/>
    <n v="-12.4848"/>
  </r>
  <r>
    <x v="1996"/>
    <d v="2018-08-13T00:00:00"/>
    <d v="2018-08-13T00:00:00"/>
    <x v="0"/>
    <x v="7"/>
    <x v="1"/>
    <s v="Jay Kimmel"/>
    <s v="Home Office"/>
    <s v="San Francisco"/>
    <x v="1"/>
    <n v="94122"/>
    <s v="West"/>
    <s v="OFF-ST-10001325"/>
    <x v="2"/>
    <s v="Storage"/>
    <n v="31.44"/>
    <n v="31.44"/>
    <n v="0"/>
    <n v="0"/>
  </r>
  <r>
    <x v="1870"/>
    <d v="2018-09-23T00:00:00"/>
    <d v="2018-09-25T00:00:00"/>
    <x v="0"/>
    <x v="0"/>
    <x v="3"/>
    <s v="Don Weiss"/>
    <s v="Home Office"/>
    <s v="Seattle"/>
    <x v="6"/>
    <n v="98105"/>
    <s v="West"/>
    <s v="OFF-ST-10001325"/>
    <x v="2"/>
    <s v="Storage"/>
    <n v="31.44"/>
    <n v="31.44"/>
    <n v="0"/>
    <n v="0"/>
  </r>
  <r>
    <x v="77"/>
    <d v="2018-11-25T00:00:00"/>
    <d v="2018-11-29T00:00:00"/>
    <x v="0"/>
    <x v="1"/>
    <x v="2"/>
    <s v="Bradley Drucker"/>
    <s v="Home Office"/>
    <s v="San Francisco"/>
    <x v="1"/>
    <n v="94122"/>
    <s v="West"/>
    <s v="OFF-ST-10001325"/>
    <x v="2"/>
    <s v="Storage"/>
    <n v="10.48"/>
    <n v="100"/>
    <n v="-89.52"/>
    <n v="-13.427999999999999"/>
  </r>
  <r>
    <x v="4229"/>
    <d v="2018-12-13T00:00:00"/>
    <d v="2018-12-13T00:00:00"/>
    <x v="0"/>
    <x v="3"/>
    <x v="1"/>
    <s v="Mitch Webber"/>
    <s v="Home Office"/>
    <s v="Seattle"/>
    <x v="6"/>
    <n v="98103"/>
    <s v="West"/>
    <s v="OFF-ST-10001325"/>
    <x v="2"/>
    <s v="Storage"/>
    <n v="31.44"/>
    <n v="31.44"/>
    <n v="0"/>
    <n v="0"/>
  </r>
  <r>
    <x v="4230"/>
    <d v="2017-11-25T00:00:00"/>
    <d v="2017-11-30T00:00:00"/>
    <x v="3"/>
    <x v="1"/>
    <x v="2"/>
    <s v="Jay Kimmel"/>
    <s v="Corporate"/>
    <s v="Huntsville"/>
    <x v="36"/>
    <n v="35810"/>
    <s v="South"/>
    <s v="OFF-ST-10001325"/>
    <x v="2"/>
    <s v="Storage"/>
    <n v="73.36"/>
    <n v="73.36"/>
    <n v="0"/>
    <n v="0"/>
  </r>
  <r>
    <x v="4231"/>
    <d v="2018-04-11T00:00:00"/>
    <d v="2018-04-15T00:00:00"/>
    <x v="0"/>
    <x v="8"/>
    <x v="2"/>
    <s v="Jack Lebron"/>
    <s v="Home Office"/>
    <s v="Lancaster"/>
    <x v="22"/>
    <n v="43130"/>
    <s v="East"/>
    <s v="OFF-ST-10001325"/>
    <x v="2"/>
    <s v="Storage"/>
    <n v="16.768000000000001"/>
    <n v="18"/>
    <n v="-1.2319999999999993"/>
    <n v="-0.18479999999999988"/>
  </r>
  <r>
    <x v="2342"/>
    <d v="2018-04-28T00:00:00"/>
    <d v="2018-05-02T00:00:00"/>
    <x v="0"/>
    <x v="8"/>
    <x v="2"/>
    <s v="Matt Connell"/>
    <s v="Home Office"/>
    <s v="Philadelphia"/>
    <x v="12"/>
    <n v="19143"/>
    <s v="East"/>
    <s v="OFF-ST-10001325"/>
    <x v="2"/>
    <s v="Storage"/>
    <n v="8.3840000000000003"/>
    <n v="18"/>
    <n v="-9.6159999999999997"/>
    <n v="-1.4423999999999999"/>
  </r>
  <r>
    <x v="2378"/>
    <d v="2017-11-24T00:00:00"/>
    <d v="2017-11-26T00:00:00"/>
    <x v="3"/>
    <x v="1"/>
    <x v="3"/>
    <s v="Neola Schneider"/>
    <s v="Home Office"/>
    <s v="Dallas"/>
    <x v="13"/>
    <n v="75217"/>
    <s v="Central"/>
    <s v="OFF-ST-10001325"/>
    <x v="2"/>
    <s v="Storage"/>
    <n v="41.92"/>
    <n v="41.92"/>
    <n v="0"/>
    <n v="0"/>
  </r>
  <r>
    <x v="3552"/>
    <d v="2018-11-03T00:00:00"/>
    <d v="2018-11-09T00:00:00"/>
    <x v="0"/>
    <x v="1"/>
    <x v="2"/>
    <s v="Daniel Lacy"/>
    <s v="Home Office"/>
    <s v="Eagan"/>
    <x v="37"/>
    <n v="55122"/>
    <s v="Central"/>
    <s v="OFF-ST-10001325"/>
    <x v="2"/>
    <s v="Storage"/>
    <n v="52.4"/>
    <n v="52.4"/>
    <n v="0"/>
    <n v="0"/>
  </r>
  <r>
    <x v="3930"/>
    <d v="2016-09-27T00:00:00"/>
    <d v="2016-09-29T00:00:00"/>
    <x v="2"/>
    <x v="0"/>
    <x v="3"/>
    <s v="Rick Huthwaite"/>
    <s v="Home Office"/>
    <s v="San Francisco"/>
    <x v="1"/>
    <n v="94110"/>
    <s v="West"/>
    <s v="OFF-ST-10001328"/>
    <x v="2"/>
    <s v="Storage"/>
    <n v="15.51"/>
    <n v="18"/>
    <n v="-2.4900000000000002"/>
    <n v="-0.3735"/>
  </r>
  <r>
    <x v="4232"/>
    <d v="2017-10-28T00:00:00"/>
    <d v="2017-11-01T00:00:00"/>
    <x v="3"/>
    <x v="9"/>
    <x v="2"/>
    <s v="Jonathan Howell"/>
    <s v="Corporate"/>
    <s v="Los Angeles"/>
    <x v="1"/>
    <n v="90032"/>
    <s v="West"/>
    <s v="OFF-ST-10001328"/>
    <x v="2"/>
    <s v="Storage"/>
    <n v="93.06"/>
    <n v="93.06"/>
    <n v="0"/>
    <n v="0"/>
  </r>
  <r>
    <x v="4233"/>
    <d v="2017-12-17T00:00:00"/>
    <d v="2017-12-22T00:00:00"/>
    <x v="3"/>
    <x v="3"/>
    <x v="2"/>
    <s v="Steve Carroll"/>
    <s v="Corporate"/>
    <s v="Seattle"/>
    <x v="6"/>
    <n v="98115"/>
    <s v="West"/>
    <s v="OFF-ST-10001328"/>
    <x v="2"/>
    <s v="Storage"/>
    <n v="46.53"/>
    <n v="46.53"/>
    <n v="0"/>
    <n v="0"/>
  </r>
  <r>
    <x v="3321"/>
    <d v="2018-12-23T00:00:00"/>
    <d v="2018-12-28T00:00:00"/>
    <x v="0"/>
    <x v="3"/>
    <x v="3"/>
    <s v="Monica Federle"/>
    <s v="Home Office"/>
    <s v="Little Rock"/>
    <x v="11"/>
    <n v="72209"/>
    <s v="South"/>
    <s v="OFF-ST-10001328"/>
    <x v="2"/>
    <s v="Storage"/>
    <n v="62.04"/>
    <n v="100"/>
    <n v="-37.96"/>
    <n v="-5.694"/>
  </r>
  <r>
    <x v="4234"/>
    <d v="2016-05-28T00:00:00"/>
    <d v="2016-06-03T00:00:00"/>
    <x v="2"/>
    <x v="2"/>
    <x v="2"/>
    <s v="Trudy Brown"/>
    <s v="Home Office"/>
    <s v="Manchester"/>
    <x v="25"/>
    <n v="6040"/>
    <s v="East"/>
    <s v="OFF-ST-10001328"/>
    <x v="2"/>
    <s v="Storage"/>
    <n v="77.55"/>
    <n v="77.55"/>
    <n v="0"/>
    <n v="0"/>
  </r>
  <r>
    <x v="4235"/>
    <d v="2016-10-05T00:00:00"/>
    <d v="2016-10-08T00:00:00"/>
    <x v="2"/>
    <x v="9"/>
    <x v="3"/>
    <s v="Sylvia Foulston"/>
    <s v="Home Office"/>
    <s v="Wilmington"/>
    <x v="3"/>
    <n v="19805"/>
    <s v="East"/>
    <s v="OFF-ST-10001328"/>
    <x v="2"/>
    <s v="Storage"/>
    <n v="77.55"/>
    <n v="77.55"/>
    <n v="0"/>
    <n v="0"/>
  </r>
  <r>
    <x v="4236"/>
    <d v="2015-11-12T00:00:00"/>
    <d v="2015-11-12T00:00:00"/>
    <x v="1"/>
    <x v="1"/>
    <x v="1"/>
    <s v="Roy Franz√∂sisch"/>
    <s v="Home Office"/>
    <s v="San Antonio"/>
    <x v="13"/>
    <n v="78207"/>
    <s v="Central"/>
    <s v="OFF-ST-10001328"/>
    <x v="2"/>
    <s v="Storage"/>
    <n v="49.631999999999998"/>
    <n v="49.631999999999998"/>
    <n v="0"/>
    <n v="0"/>
  </r>
  <r>
    <x v="3876"/>
    <d v="2017-07-16T00:00:00"/>
    <d v="2017-07-22T00:00:00"/>
    <x v="3"/>
    <x v="10"/>
    <x v="2"/>
    <s v="Alice McCarthy"/>
    <s v="Home Office"/>
    <s v="Grand Prairie"/>
    <x v="13"/>
    <n v="75051"/>
    <s v="Central"/>
    <s v="OFF-ST-10001328"/>
    <x v="2"/>
    <s v="Storage"/>
    <n v="37.223999999999997"/>
    <n v="37.223999999999997"/>
    <n v="0"/>
    <n v="0"/>
  </r>
  <r>
    <x v="1179"/>
    <d v="2017-09-24T00:00:00"/>
    <d v="2017-10-01T00:00:00"/>
    <x v="3"/>
    <x v="0"/>
    <x v="2"/>
    <s v="Craig Leslie"/>
    <s v="Corporate"/>
    <s v="Aurora"/>
    <x v="7"/>
    <n v="80013"/>
    <s v="West"/>
    <s v="OFF-ST-10001370"/>
    <x v="2"/>
    <s v="Storage"/>
    <n v="511.05599999999998"/>
    <n v="511.05599999999998"/>
    <n v="0"/>
    <n v="0"/>
  </r>
  <r>
    <x v="4237"/>
    <d v="2018-02-09T00:00:00"/>
    <d v="2018-02-13T00:00:00"/>
    <x v="0"/>
    <x v="11"/>
    <x v="2"/>
    <s v="Sarah Bern"/>
    <s v="Corporate"/>
    <s v="Los Angeles"/>
    <x v="1"/>
    <n v="90032"/>
    <s v="West"/>
    <s v="OFF-ST-10001370"/>
    <x v="2"/>
    <s v="Storage"/>
    <n v="354.9"/>
    <n v="354.9"/>
    <n v="0"/>
    <n v="0"/>
  </r>
  <r>
    <x v="750"/>
    <d v="2018-08-27T00:00:00"/>
    <d v="2018-08-29T00:00:00"/>
    <x v="0"/>
    <x v="7"/>
    <x v="3"/>
    <s v="Dan Reichenbach"/>
    <s v="Corporate"/>
    <s v="Inglewood"/>
    <x v="1"/>
    <n v="90301"/>
    <s v="West"/>
    <s v="OFF-ST-10001370"/>
    <x v="2"/>
    <s v="Storage"/>
    <n v="354.9"/>
    <n v="354.9"/>
    <n v="0"/>
    <n v="0"/>
  </r>
  <r>
    <x v="4238"/>
    <d v="2015-03-04T00:00:00"/>
    <d v="2015-03-04T00:00:00"/>
    <x v="1"/>
    <x v="5"/>
    <x v="1"/>
    <s v="Clay Ludtke"/>
    <s v="Corporate"/>
    <s v="Columbia"/>
    <x v="34"/>
    <n v="29203"/>
    <s v="South"/>
    <s v="OFF-ST-10001370"/>
    <x v="2"/>
    <s v="Storage"/>
    <n v="354.9"/>
    <n v="354.9"/>
    <n v="0"/>
    <n v="0"/>
  </r>
  <r>
    <x v="4239"/>
    <d v="2018-04-24T00:00:00"/>
    <d v="2018-04-30T00:00:00"/>
    <x v="0"/>
    <x v="8"/>
    <x v="2"/>
    <s v="Christine Phan"/>
    <s v="Corporate"/>
    <s v="Jacksonville"/>
    <x v="8"/>
    <n v="32216"/>
    <s v="South"/>
    <s v="OFF-ST-10001370"/>
    <x v="2"/>
    <s v="Storage"/>
    <n v="113.568"/>
    <n v="113.568"/>
    <n v="0"/>
    <n v="0"/>
  </r>
  <r>
    <x v="1943"/>
    <d v="2015-12-26T00:00:00"/>
    <d v="2015-12-31T00:00:00"/>
    <x v="1"/>
    <x v="3"/>
    <x v="2"/>
    <s v="Maureen Gnade"/>
    <s v="Home Office"/>
    <s v="Philadelphia"/>
    <x v="12"/>
    <n v="19134"/>
    <s v="East"/>
    <s v="OFF-ST-10001370"/>
    <x v="2"/>
    <s v="Storage"/>
    <n v="227.136"/>
    <n v="227.136"/>
    <n v="0"/>
    <n v="0"/>
  </r>
  <r>
    <x v="560"/>
    <d v="2018-09-14T00:00:00"/>
    <d v="2018-09-16T00:00:00"/>
    <x v="0"/>
    <x v="0"/>
    <x v="0"/>
    <s v="Roger Barcio"/>
    <s v="Home Office"/>
    <s v="New York City"/>
    <x v="5"/>
    <n v="10035"/>
    <s v="East"/>
    <s v="OFF-ST-10001370"/>
    <x v="2"/>
    <s v="Storage"/>
    <n v="70.98"/>
    <n v="70.98"/>
    <n v="0"/>
    <n v="0"/>
  </r>
  <r>
    <x v="275"/>
    <d v="2017-11-30T00:00:00"/>
    <d v="2017-12-06T00:00:00"/>
    <x v="3"/>
    <x v="1"/>
    <x v="2"/>
    <s v="Bruce Stewart"/>
    <s v="Corporate"/>
    <s v="Detroit"/>
    <x v="10"/>
    <n v="48227"/>
    <s v="Central"/>
    <s v="OFF-ST-10001370"/>
    <x v="2"/>
    <s v="Storage"/>
    <n v="496.86"/>
    <n v="496.86"/>
    <n v="0"/>
    <n v="0"/>
  </r>
  <r>
    <x v="4240"/>
    <d v="2018-11-06T00:00:00"/>
    <d v="2018-11-13T00:00:00"/>
    <x v="0"/>
    <x v="1"/>
    <x v="2"/>
    <s v="Valerie Mitchum"/>
    <s v="Home Office"/>
    <s v="Westfield"/>
    <x v="15"/>
    <n v="7090"/>
    <s v="East"/>
    <s v="OFF-ST-10001414"/>
    <x v="2"/>
    <s v="Storage"/>
    <n v="46.26"/>
    <n v="46.26"/>
    <n v="0"/>
    <n v="0"/>
  </r>
  <r>
    <x v="384"/>
    <d v="2016-11-17T00:00:00"/>
    <d v="2016-11-21T00:00:00"/>
    <x v="2"/>
    <x v="1"/>
    <x v="2"/>
    <s v="Brian Stugart"/>
    <s v="Home Office"/>
    <s v="San Diego"/>
    <x v="1"/>
    <n v="92105"/>
    <s v="West"/>
    <s v="OFF-ST-10001418"/>
    <x v="2"/>
    <s v="Storage"/>
    <n v="304.89999999999998"/>
    <n v="100"/>
    <n v="204.89999999999998"/>
    <n v="30.734999999999996"/>
  </r>
  <r>
    <x v="4241"/>
    <d v="2018-06-17T00:00:00"/>
    <d v="2018-06-20T00:00:00"/>
    <x v="0"/>
    <x v="4"/>
    <x v="0"/>
    <s v="Ryan Akin"/>
    <s v="Home Office"/>
    <s v="Commerce City"/>
    <x v="7"/>
    <n v="80022"/>
    <s v="West"/>
    <s v="OFF-ST-10001418"/>
    <x v="2"/>
    <s v="Storage"/>
    <n v="146.352"/>
    <n v="146.352"/>
    <n v="0"/>
    <n v="0"/>
  </r>
  <r>
    <x v="4242"/>
    <d v="2018-09-29T00:00:00"/>
    <d v="2018-10-04T00:00:00"/>
    <x v="0"/>
    <x v="0"/>
    <x v="2"/>
    <s v="Jas O'Carroll"/>
    <s v="Home Office"/>
    <s v="Memphis"/>
    <x v="24"/>
    <n v="38109"/>
    <s v="South"/>
    <s v="OFF-ST-10001418"/>
    <x v="2"/>
    <s v="Storage"/>
    <n v="243.92"/>
    <n v="243.92"/>
    <n v="0"/>
    <n v="0"/>
  </r>
  <r>
    <x v="1013"/>
    <d v="2017-12-04T00:00:00"/>
    <d v="2017-12-05T00:00:00"/>
    <x v="3"/>
    <x v="3"/>
    <x v="0"/>
    <s v="Becky Martin"/>
    <s v="Corporate"/>
    <s v="New York City"/>
    <x v="5"/>
    <n v="10024"/>
    <s v="East"/>
    <s v="OFF-ST-10001418"/>
    <x v="2"/>
    <s v="Storage"/>
    <n v="182.94"/>
    <n v="182.94"/>
    <n v="0"/>
    <n v="0"/>
  </r>
  <r>
    <x v="4243"/>
    <d v="2018-04-17T00:00:00"/>
    <d v="2018-04-22T00:00:00"/>
    <x v="0"/>
    <x v="8"/>
    <x v="2"/>
    <s v="Brendan Murry"/>
    <s v="Corporate"/>
    <s v="Chicago"/>
    <x v="0"/>
    <n v="60653"/>
    <s v="Central"/>
    <s v="OFF-ST-10001418"/>
    <x v="2"/>
    <s v="Storage"/>
    <n v="195.136"/>
    <n v="195.136"/>
    <n v="0"/>
    <n v="0"/>
  </r>
  <r>
    <x v="635"/>
    <d v="2017-06-20T00:00:00"/>
    <d v="2017-06-21T00:00:00"/>
    <x v="3"/>
    <x v="4"/>
    <x v="0"/>
    <s v="Roy Collins"/>
    <s v="Corporate"/>
    <s v="Pasadena"/>
    <x v="1"/>
    <n v="91104"/>
    <s v="West"/>
    <s v="OFF-ST-10001469"/>
    <x v="2"/>
    <s v="Storage"/>
    <n v="161.94"/>
    <n v="161.94"/>
    <n v="0"/>
    <n v="0"/>
  </r>
  <r>
    <x v="3758"/>
    <d v="2017-04-12T00:00:00"/>
    <d v="2017-04-17T00:00:00"/>
    <x v="3"/>
    <x v="8"/>
    <x v="2"/>
    <s v="Thomas Boland"/>
    <s v="Corporate"/>
    <s v="Wilson"/>
    <x v="9"/>
    <n v="27893"/>
    <s v="South"/>
    <s v="OFF-ST-10001469"/>
    <x v="2"/>
    <s v="Storage"/>
    <n v="129.55199999999999"/>
    <n v="129.55199999999999"/>
    <n v="0"/>
    <n v="0"/>
  </r>
  <r>
    <x v="3054"/>
    <d v="2015-10-14T00:00:00"/>
    <d v="2015-10-16T00:00:00"/>
    <x v="1"/>
    <x v="9"/>
    <x v="3"/>
    <s v="Jim Epp"/>
    <s v="Home Office"/>
    <s v="Concord"/>
    <x v="43"/>
    <n v="3301"/>
    <s v="East"/>
    <s v="OFF-ST-10001469"/>
    <x v="2"/>
    <s v="Storage"/>
    <n v="269.89999999999998"/>
    <n v="269.89999999999998"/>
    <n v="0"/>
    <n v="0"/>
  </r>
  <r>
    <x v="3293"/>
    <d v="2015-12-05T00:00:00"/>
    <d v="2015-12-07T00:00:00"/>
    <x v="1"/>
    <x v="3"/>
    <x v="0"/>
    <s v="Nona Balk"/>
    <s v="Home Office"/>
    <s v="Philadelphia"/>
    <x v="12"/>
    <n v="19134"/>
    <s v="East"/>
    <s v="OFF-ST-10001469"/>
    <x v="2"/>
    <s v="Storage"/>
    <n v="172.73599999999999"/>
    <n v="155.73599999999999"/>
    <n v="17"/>
    <n v="2.5499999999999998"/>
  </r>
  <r>
    <x v="2084"/>
    <d v="2017-04-01T00:00:00"/>
    <d v="2017-04-03T00:00:00"/>
    <x v="3"/>
    <x v="8"/>
    <x v="3"/>
    <s v="Raymond Buch"/>
    <s v="Corporate"/>
    <s v="Auburn"/>
    <x v="5"/>
    <n v="13021"/>
    <s v="East"/>
    <s v="OFF-ST-10001469"/>
    <x v="2"/>
    <s v="Storage"/>
    <n v="161.94"/>
    <n v="161.94"/>
    <n v="0"/>
    <n v="0"/>
  </r>
  <r>
    <x v="362"/>
    <d v="2015-03-01T00:00:00"/>
    <d v="2015-03-05T00:00:00"/>
    <x v="1"/>
    <x v="5"/>
    <x v="2"/>
    <s v="Shahid Collister"/>
    <s v="Home Office"/>
    <s v="El Paso"/>
    <x v="13"/>
    <n v="79907"/>
    <s v="Central"/>
    <s v="OFF-ST-10001469"/>
    <x v="2"/>
    <s v="Storage"/>
    <n v="129.55199999999999"/>
    <n v="129.55199999999999"/>
    <n v="0"/>
    <n v="0"/>
  </r>
  <r>
    <x v="4215"/>
    <d v="2015-06-22T00:00:00"/>
    <d v="2015-06-24T00:00:00"/>
    <x v="1"/>
    <x v="4"/>
    <x v="0"/>
    <s v="Dianna Vittorini"/>
    <s v="Home Office"/>
    <s v="Minneapolis"/>
    <x v="37"/>
    <n v="55407"/>
    <s v="Central"/>
    <s v="OFF-ST-10001469"/>
    <x v="2"/>
    <s v="Storage"/>
    <n v="161.94"/>
    <n v="161.94"/>
    <n v="0"/>
    <n v="0"/>
  </r>
  <r>
    <x v="4244"/>
    <d v="2017-12-11T00:00:00"/>
    <d v="2017-12-11T00:00:00"/>
    <x v="3"/>
    <x v="3"/>
    <x v="1"/>
    <s v="Lena Radford"/>
    <s v="Corporate"/>
    <s v="Homestead"/>
    <x v="8"/>
    <n v="33030"/>
    <s v="South"/>
    <s v="OFF-ST-10001476"/>
    <x v="2"/>
    <s v="Storage"/>
    <n v="85.224000000000004"/>
    <n v="85.224000000000004"/>
    <n v="0"/>
    <n v="0"/>
  </r>
  <r>
    <x v="4245"/>
    <d v="2018-09-25T00:00:00"/>
    <d v="2018-09-29T00:00:00"/>
    <x v="0"/>
    <x v="0"/>
    <x v="2"/>
    <s v="Arthur Gainer"/>
    <s v="Home Office"/>
    <s v="Richmond"/>
    <x v="17"/>
    <n v="23223"/>
    <s v="South"/>
    <s v="OFF-ST-10001476"/>
    <x v="2"/>
    <s v="Storage"/>
    <n v="177.55"/>
    <n v="177.55"/>
    <n v="0"/>
    <n v="0"/>
  </r>
  <r>
    <x v="2315"/>
    <d v="2016-04-10T00:00:00"/>
    <d v="2016-04-16T00:00:00"/>
    <x v="2"/>
    <x v="8"/>
    <x v="2"/>
    <s v="Eugene Hildebrand"/>
    <s v="Home Office"/>
    <s v="Rochester"/>
    <x v="5"/>
    <n v="14609"/>
    <s v="East"/>
    <s v="OFF-ST-10001476"/>
    <x v="2"/>
    <s v="Storage"/>
    <n v="142.04"/>
    <n v="142.04"/>
    <n v="0"/>
    <n v="0"/>
  </r>
  <r>
    <x v="2173"/>
    <d v="2017-07-18T00:00:00"/>
    <d v="2017-07-22T00:00:00"/>
    <x v="3"/>
    <x v="10"/>
    <x v="2"/>
    <s v="Neil Knudson"/>
    <s v="Corporate"/>
    <s v="Philadelphia"/>
    <x v="12"/>
    <n v="19140"/>
    <s v="East"/>
    <s v="OFF-ST-10001476"/>
    <x v="2"/>
    <s v="Storage"/>
    <n v="284.08"/>
    <n v="284.08"/>
    <n v="0"/>
    <n v="0"/>
  </r>
  <r>
    <x v="1100"/>
    <d v="2018-06-30T00:00:00"/>
    <d v="2018-07-06T00:00:00"/>
    <x v="0"/>
    <x v="4"/>
    <x v="2"/>
    <s v="Ralph Arnett"/>
    <s v="Home Office"/>
    <s v="New York City"/>
    <x v="5"/>
    <n v="10024"/>
    <s v="East"/>
    <s v="OFF-ST-10001476"/>
    <x v="2"/>
    <s v="Storage"/>
    <n v="248.57"/>
    <n v="248.57"/>
    <n v="0"/>
    <n v="0"/>
  </r>
  <r>
    <x v="2385"/>
    <d v="2015-07-20T00:00:00"/>
    <d v="2015-07-23T00:00:00"/>
    <x v="1"/>
    <x v="10"/>
    <x v="0"/>
    <s v="Jonathan Doherty"/>
    <s v="Home Office"/>
    <s v="Riverside"/>
    <x v="1"/>
    <n v="92503"/>
    <s v="West"/>
    <s v="OFF-ST-10001490"/>
    <x v="2"/>
    <s v="Storage"/>
    <n v="535.41"/>
    <n v="535.41"/>
    <n v="0"/>
    <n v="0"/>
  </r>
  <r>
    <x v="202"/>
    <d v="2016-08-28T00:00:00"/>
    <d v="2016-09-04T00:00:00"/>
    <x v="2"/>
    <x v="7"/>
    <x v="2"/>
    <s v="Cassandra Brandow"/>
    <s v="Home Office"/>
    <s v="Los Angeles"/>
    <x v="1"/>
    <n v="90049"/>
    <s v="West"/>
    <s v="OFF-ST-10001490"/>
    <x v="2"/>
    <s v="Storage"/>
    <n v="892.35"/>
    <n v="100"/>
    <n v="792.35"/>
    <n v="118.85249999999999"/>
  </r>
  <r>
    <x v="1031"/>
    <d v="2015-03-15T00:00:00"/>
    <d v="2015-03-19T00:00:00"/>
    <x v="1"/>
    <x v="5"/>
    <x v="2"/>
    <s v="Alan Shonely"/>
    <s v="Home Office"/>
    <s v="Tampa"/>
    <x v="8"/>
    <n v="33614"/>
    <s v="South"/>
    <s v="OFF-ST-10001490"/>
    <x v="2"/>
    <s v="Storage"/>
    <n v="142.77600000000001"/>
    <n v="142.77600000000001"/>
    <n v="0"/>
    <n v="0"/>
  </r>
  <r>
    <x v="2485"/>
    <d v="2015-06-02T00:00:00"/>
    <d v="2015-06-06T00:00:00"/>
    <x v="1"/>
    <x v="4"/>
    <x v="2"/>
    <s v="Stewart Visinsky"/>
    <s v="Corporate"/>
    <s v="Roswell"/>
    <x v="19"/>
    <n v="30076"/>
    <s v="South"/>
    <s v="OFF-ST-10001490"/>
    <x v="2"/>
    <s v="Storage"/>
    <n v="356.94"/>
    <n v="356.94"/>
    <n v="0"/>
    <n v="0"/>
  </r>
  <r>
    <x v="1428"/>
    <d v="2018-06-15T00:00:00"/>
    <d v="2018-06-20T00:00:00"/>
    <x v="0"/>
    <x v="4"/>
    <x v="2"/>
    <s v="Thomas Seio"/>
    <s v="Home Office"/>
    <s v="Nashville"/>
    <x v="24"/>
    <n v="37211"/>
    <s v="South"/>
    <s v="OFF-ST-10001490"/>
    <x v="2"/>
    <s v="Storage"/>
    <n v="142.77600000000001"/>
    <n v="142.77600000000001"/>
    <n v="0"/>
    <n v="0"/>
  </r>
  <r>
    <x v="2620"/>
    <d v="2016-05-28T00:00:00"/>
    <d v="2016-06-02T00:00:00"/>
    <x v="2"/>
    <x v="2"/>
    <x v="2"/>
    <s v="Maxwell Schwartz"/>
    <s v="Home Office"/>
    <s v="Rochester"/>
    <x v="5"/>
    <n v="14609"/>
    <s v="East"/>
    <s v="OFF-ST-10001490"/>
    <x v="2"/>
    <s v="Storage"/>
    <n v="535.41"/>
    <n v="535.41"/>
    <n v="0"/>
    <n v="0"/>
  </r>
  <r>
    <x v="713"/>
    <d v="2017-09-19T00:00:00"/>
    <d v="2017-09-21T00:00:00"/>
    <x v="3"/>
    <x v="0"/>
    <x v="0"/>
    <s v="Rick Huthwaite"/>
    <s v="Corporate"/>
    <s v="Providence"/>
    <x v="4"/>
    <n v="2908"/>
    <s v="East"/>
    <s v="OFF-ST-10001490"/>
    <x v="1"/>
    <s v="Storage"/>
    <n v="1606.23"/>
    <n v="1106.23"/>
    <n v="500"/>
    <n v="75"/>
  </r>
  <r>
    <x v="2853"/>
    <d v="2018-02-03T00:00:00"/>
    <d v="2018-02-08T00:00:00"/>
    <x v="0"/>
    <x v="11"/>
    <x v="2"/>
    <s v="Matt Collins"/>
    <s v="Home Office"/>
    <s v="Cincinnati"/>
    <x v="22"/>
    <n v="45231"/>
    <s v="East"/>
    <s v="OFF-ST-10001490"/>
    <x v="2"/>
    <s v="Storage"/>
    <n v="285.55200000000002"/>
    <n v="285.55200000000002"/>
    <n v="0"/>
    <n v="0"/>
  </r>
  <r>
    <x v="2680"/>
    <d v="2018-06-26T00:00:00"/>
    <d v="2018-06-30T00:00:00"/>
    <x v="0"/>
    <x v="4"/>
    <x v="2"/>
    <s v="Scott Cohen"/>
    <s v="Home Office"/>
    <s v="New York City"/>
    <x v="5"/>
    <n v="10009"/>
    <s v="East"/>
    <s v="OFF-ST-10001490"/>
    <x v="2"/>
    <s v="Storage"/>
    <n v="713.88"/>
    <n v="713.88"/>
    <n v="0"/>
    <n v="0"/>
  </r>
  <r>
    <x v="764"/>
    <d v="2015-11-10T00:00:00"/>
    <d v="2015-11-16T00:00:00"/>
    <x v="1"/>
    <x v="1"/>
    <x v="2"/>
    <s v="Sam Craven"/>
    <s v="Home Office"/>
    <s v="Midland"/>
    <x v="10"/>
    <n v="48640"/>
    <s v="Central"/>
    <s v="OFF-ST-10001490"/>
    <x v="2"/>
    <s v="Storage"/>
    <n v="535.41"/>
    <n v="535.41"/>
    <n v="0"/>
    <n v="0"/>
  </r>
  <r>
    <x v="1569"/>
    <d v="2016-08-24T00:00:00"/>
    <d v="2016-08-28T00:00:00"/>
    <x v="2"/>
    <x v="7"/>
    <x v="2"/>
    <s v="Cassandra Brandow"/>
    <s v="Home Office"/>
    <s v="Arlington"/>
    <x v="13"/>
    <n v="76017"/>
    <s v="Central"/>
    <s v="OFF-ST-10001490"/>
    <x v="2"/>
    <s v="Storage"/>
    <n v="999.43200000000002"/>
    <n v="999.43200000000002"/>
    <n v="0"/>
    <n v="0"/>
  </r>
  <r>
    <x v="1757"/>
    <d v="2017-05-09T00:00:00"/>
    <d v="2017-05-13T00:00:00"/>
    <x v="3"/>
    <x v="2"/>
    <x v="2"/>
    <s v="Cynthia Voltz"/>
    <s v="Home Office"/>
    <s v="Austin"/>
    <x v="13"/>
    <n v="78745"/>
    <s v="Central"/>
    <s v="OFF-ST-10001490"/>
    <x v="1"/>
    <s v="Storage"/>
    <n v="856.65599999999995"/>
    <n v="856.65599999999995"/>
    <n v="0"/>
    <n v="0"/>
  </r>
  <r>
    <x v="4246"/>
    <d v="2017-09-04T00:00:00"/>
    <d v="2017-09-09T00:00:00"/>
    <x v="3"/>
    <x v="0"/>
    <x v="2"/>
    <s v="Roy Phan"/>
    <s v="Corporate"/>
    <s v="Woodbury"/>
    <x v="37"/>
    <n v="55125"/>
    <s v="Central"/>
    <s v="OFF-ST-10001490"/>
    <x v="2"/>
    <s v="Storage"/>
    <n v="535.41"/>
    <n v="535.41"/>
    <n v="0"/>
    <n v="0"/>
  </r>
  <r>
    <x v="4247"/>
    <d v="2015-12-06T00:00:00"/>
    <d v="2015-12-08T00:00:00"/>
    <x v="1"/>
    <x v="3"/>
    <x v="0"/>
    <s v="Roland Schwarz"/>
    <s v="Corporate"/>
    <s v="Los Angeles"/>
    <x v="1"/>
    <n v="90008"/>
    <s v="West"/>
    <s v="OFF-ST-10001496"/>
    <x v="2"/>
    <s v="Storage"/>
    <n v="1261.33"/>
    <n v="1261.33"/>
    <n v="0"/>
    <n v="0"/>
  </r>
  <r>
    <x v="2978"/>
    <d v="2016-05-29T00:00:00"/>
    <d v="2016-06-03T00:00:00"/>
    <x v="2"/>
    <x v="2"/>
    <x v="2"/>
    <s v="John Lucas"/>
    <s v="Home Office"/>
    <s v="Seattle"/>
    <x v="6"/>
    <n v="98105"/>
    <s v="West"/>
    <s v="OFF-ST-10001496"/>
    <x v="2"/>
    <s v="Storage"/>
    <n v="540.57000000000005"/>
    <n v="540.57000000000005"/>
    <n v="0"/>
    <n v="0"/>
  </r>
  <r>
    <x v="1441"/>
    <d v="2016-12-12T00:00:00"/>
    <d v="2016-12-16T00:00:00"/>
    <x v="2"/>
    <x v="3"/>
    <x v="2"/>
    <s v="Helen Abelman"/>
    <s v="Home Office"/>
    <s v="San Jose"/>
    <x v="1"/>
    <n v="95123"/>
    <s v="West"/>
    <s v="OFF-ST-10001496"/>
    <x v="2"/>
    <s v="Storage"/>
    <n v="360.38"/>
    <n v="360.38"/>
    <n v="0"/>
    <n v="0"/>
  </r>
  <r>
    <x v="923"/>
    <d v="2017-11-10T00:00:00"/>
    <d v="2017-11-13T00:00:00"/>
    <x v="3"/>
    <x v="1"/>
    <x v="3"/>
    <s v="Arianne Irving"/>
    <s v="Home Office"/>
    <s v="Los Angeles"/>
    <x v="1"/>
    <n v="90036"/>
    <s v="West"/>
    <s v="OFF-ST-10001496"/>
    <x v="1"/>
    <s v="Storage"/>
    <n v="720.76"/>
    <n v="100"/>
    <n v="620.76"/>
    <n v="93.11399999999999"/>
  </r>
  <r>
    <x v="1795"/>
    <d v="2018-08-17T00:00:00"/>
    <d v="2018-08-24T00:00:00"/>
    <x v="0"/>
    <x v="7"/>
    <x v="2"/>
    <s v="Rick Wilson"/>
    <s v="Home Office"/>
    <s v="Brentwood"/>
    <x v="1"/>
    <n v="94513"/>
    <s v="West"/>
    <s v="OFF-ST-10001496"/>
    <x v="2"/>
    <s v="Storage"/>
    <n v="540.57000000000005"/>
    <n v="540.57000000000005"/>
    <n v="0"/>
    <n v="0"/>
  </r>
  <r>
    <x v="2839"/>
    <d v="2017-02-21T00:00:00"/>
    <d v="2017-02-25T00:00:00"/>
    <x v="3"/>
    <x v="11"/>
    <x v="2"/>
    <s v="Lindsay Castell"/>
    <s v="Corporate"/>
    <s v="Tampa"/>
    <x v="8"/>
    <n v="33614"/>
    <s v="South"/>
    <s v="OFF-ST-10001496"/>
    <x v="2"/>
    <s v="Storage"/>
    <n v="432.45600000000002"/>
    <n v="432.45600000000002"/>
    <n v="0"/>
    <n v="0"/>
  </r>
  <r>
    <x v="2040"/>
    <d v="2017-06-05T00:00:00"/>
    <d v="2017-06-11T00:00:00"/>
    <x v="3"/>
    <x v="4"/>
    <x v="2"/>
    <s v="Janet Lee"/>
    <s v="Corporate"/>
    <s v="Newark"/>
    <x v="3"/>
    <n v="19711"/>
    <s v="East"/>
    <s v="OFF-ST-10001496"/>
    <x v="2"/>
    <s v="Storage"/>
    <n v="360.38"/>
    <n v="360.38"/>
    <n v="0"/>
    <n v="0"/>
  </r>
  <r>
    <x v="1117"/>
    <d v="2017-05-27T00:00:00"/>
    <d v="2017-05-31T00:00:00"/>
    <x v="3"/>
    <x v="2"/>
    <x v="2"/>
    <s v="Brian Stugart"/>
    <s v="Home Office"/>
    <s v="Chicago"/>
    <x v="0"/>
    <n v="60623"/>
    <s v="Central"/>
    <s v="OFF-ST-10001496"/>
    <x v="1"/>
    <s v="Storage"/>
    <n v="1297.3679999999999"/>
    <n v="1297.3679999999999"/>
    <n v="0"/>
    <n v="0"/>
  </r>
  <r>
    <x v="4248"/>
    <d v="2018-06-09T00:00:00"/>
    <d v="2018-06-10T00:00:00"/>
    <x v="0"/>
    <x v="4"/>
    <x v="0"/>
    <s v="Noah Childs"/>
    <s v="Home Office"/>
    <s v="Dallas"/>
    <x v="13"/>
    <n v="75217"/>
    <s v="Central"/>
    <s v="OFF-ST-10001496"/>
    <x v="2"/>
    <s v="Storage"/>
    <n v="720.76"/>
    <n v="645.76"/>
    <n v="75"/>
    <n v="11.25"/>
  </r>
  <r>
    <x v="4032"/>
    <d v="2018-07-13T00:00:00"/>
    <d v="2018-07-17T00:00:00"/>
    <x v="0"/>
    <x v="10"/>
    <x v="2"/>
    <s v="Rick Reed"/>
    <s v="Corporate"/>
    <s v="Overland Park"/>
    <x v="44"/>
    <n v="66212"/>
    <s v="Central"/>
    <s v="OFF-ST-10001496"/>
    <x v="2"/>
    <s v="Storage"/>
    <n v="360.38"/>
    <n v="360.38"/>
    <n v="0"/>
    <n v="0"/>
  </r>
  <r>
    <x v="3018"/>
    <d v="2015-07-09T00:00:00"/>
    <d v="2015-07-13T00:00:00"/>
    <x v="1"/>
    <x v="10"/>
    <x v="2"/>
    <s v="Gary Hansen"/>
    <s v="Home Office"/>
    <s v="Los Angeles"/>
    <x v="1"/>
    <n v="90049"/>
    <s v="West"/>
    <s v="OFF-ST-10001505"/>
    <x v="2"/>
    <s v="Storage"/>
    <n v="23.92"/>
    <n v="23.92"/>
    <n v="0"/>
    <n v="0"/>
  </r>
  <r>
    <x v="4249"/>
    <d v="2017-05-05T00:00:00"/>
    <d v="2017-05-09T00:00:00"/>
    <x v="3"/>
    <x v="2"/>
    <x v="2"/>
    <s v="Barry Franz"/>
    <s v="Home Office"/>
    <s v="Los Angeles"/>
    <x v="1"/>
    <n v="90004"/>
    <s v="West"/>
    <s v="OFF-ST-10001505"/>
    <x v="1"/>
    <s v="Storage"/>
    <n v="5.98"/>
    <n v="100"/>
    <n v="-94.02"/>
    <n v="-14.103"/>
  </r>
  <r>
    <x v="678"/>
    <d v="2017-07-08T00:00:00"/>
    <d v="2017-07-12T00:00:00"/>
    <x v="3"/>
    <x v="10"/>
    <x v="2"/>
    <s v="Joe Elijah"/>
    <s v="Home Office"/>
    <s v="Broomfield"/>
    <x v="7"/>
    <n v="80020"/>
    <s v="West"/>
    <s v="OFF-ST-10001505"/>
    <x v="2"/>
    <s v="Storage"/>
    <n v="33.488"/>
    <n v="33.488"/>
    <n v="0"/>
    <n v="0"/>
  </r>
  <r>
    <x v="1388"/>
    <d v="2017-08-15T00:00:00"/>
    <d v="2017-08-22T00:00:00"/>
    <x v="3"/>
    <x v="7"/>
    <x v="2"/>
    <s v="Bill Donatelli"/>
    <s v="Home Office"/>
    <s v="Los Angeles"/>
    <x v="1"/>
    <n v="90004"/>
    <s v="West"/>
    <s v="OFF-ST-10001505"/>
    <x v="1"/>
    <s v="Storage"/>
    <n v="17.940000000000001"/>
    <n v="100"/>
    <n v="-82.06"/>
    <n v="-12.308999999999999"/>
  </r>
  <r>
    <x v="4250"/>
    <d v="2016-04-09T00:00:00"/>
    <d v="2016-04-14T00:00:00"/>
    <x v="2"/>
    <x v="8"/>
    <x v="2"/>
    <s v="Mick Crebagga"/>
    <s v="Home Office"/>
    <s v="New York City"/>
    <x v="5"/>
    <n v="10024"/>
    <s v="East"/>
    <s v="OFF-ST-10001505"/>
    <x v="2"/>
    <s v="Storage"/>
    <n v="17.940000000000001"/>
    <n v="18"/>
    <n v="-5.9999999999998721E-2"/>
    <n v="-8.9999999999998085E-3"/>
  </r>
  <r>
    <x v="4251"/>
    <d v="2016-06-12T00:00:00"/>
    <d v="2016-06-17T00:00:00"/>
    <x v="2"/>
    <x v="4"/>
    <x v="2"/>
    <s v="Laurel Elliston"/>
    <s v="Home Office"/>
    <s v="Newark"/>
    <x v="3"/>
    <n v="19711"/>
    <s v="East"/>
    <s v="OFF-ST-10001505"/>
    <x v="2"/>
    <s v="Storage"/>
    <n v="29.9"/>
    <n v="29.9"/>
    <n v="0"/>
    <n v="0"/>
  </r>
  <r>
    <x v="4252"/>
    <d v="2016-11-09T00:00:00"/>
    <d v="2016-11-14T00:00:00"/>
    <x v="2"/>
    <x v="1"/>
    <x v="2"/>
    <s v="Dean percer"/>
    <s v="Home Office"/>
    <s v="New York City"/>
    <x v="5"/>
    <n v="10035"/>
    <s v="East"/>
    <s v="OFF-ST-10001505"/>
    <x v="2"/>
    <s v="Storage"/>
    <n v="17.940000000000001"/>
    <n v="18"/>
    <n v="-5.9999999999998721E-2"/>
    <n v="-8.9999999999998085E-3"/>
  </r>
  <r>
    <x v="1139"/>
    <d v="2016-08-05T00:00:00"/>
    <d v="2016-08-11T00:00:00"/>
    <x v="2"/>
    <x v="7"/>
    <x v="2"/>
    <s v="Anna H√§berlin"/>
    <s v="Home Office"/>
    <s v="Dallas"/>
    <x v="13"/>
    <n v="75220"/>
    <s v="Central"/>
    <s v="OFF-ST-10001505"/>
    <x v="2"/>
    <s v="Storage"/>
    <n v="33.488"/>
    <n v="33.488"/>
    <n v="0"/>
    <n v="0"/>
  </r>
  <r>
    <x v="4253"/>
    <d v="2018-01-30T00:00:00"/>
    <d v="2018-01-30T00:00:00"/>
    <x v="0"/>
    <x v="6"/>
    <x v="1"/>
    <s v="Michael Moore"/>
    <s v="Home Office"/>
    <s v="San Francisco"/>
    <x v="1"/>
    <n v="94109"/>
    <s v="West"/>
    <s v="OFF-ST-10001511"/>
    <x v="2"/>
    <s v="Storage"/>
    <n v="129.30000000000001"/>
    <n v="129.30000000000001"/>
    <n v="0"/>
    <n v="0"/>
  </r>
  <r>
    <x v="4254"/>
    <d v="2018-08-31T00:00:00"/>
    <d v="2018-09-05T00:00:00"/>
    <x v="0"/>
    <x v="7"/>
    <x v="2"/>
    <s v="Maxwell Schwartz"/>
    <s v="Consumer"/>
    <s v="San Francisco"/>
    <x v="1"/>
    <n v="94109"/>
    <s v="West"/>
    <s v="OFF-ST-10001511"/>
    <x v="2"/>
    <s v="Storage"/>
    <n v="193.95"/>
    <n v="193.95"/>
    <n v="0"/>
    <n v="0"/>
  </r>
  <r>
    <x v="1164"/>
    <d v="2018-11-02T00:00:00"/>
    <d v="2018-11-04T00:00:00"/>
    <x v="0"/>
    <x v="1"/>
    <x v="3"/>
    <s v="Nancy Lomonaco"/>
    <s v="Corporate"/>
    <s v="Danville"/>
    <x v="1"/>
    <n v="94526"/>
    <s v="West"/>
    <s v="OFF-ST-10001511"/>
    <x v="2"/>
    <s v="Storage"/>
    <n v="452.55"/>
    <n v="452.55"/>
    <n v="0"/>
    <n v="0"/>
  </r>
  <r>
    <x v="2319"/>
    <d v="2015-11-21T00:00:00"/>
    <d v="2015-11-26T00:00:00"/>
    <x v="1"/>
    <x v="1"/>
    <x v="2"/>
    <s v="Dave Hallsten"/>
    <s v="Corporate"/>
    <s v="Richmond"/>
    <x v="21"/>
    <n v="40475"/>
    <s v="South"/>
    <s v="OFF-ST-10001511"/>
    <x v="2"/>
    <s v="Storage"/>
    <n v="193.95"/>
    <n v="193.95"/>
    <n v="0"/>
    <n v="0"/>
  </r>
  <r>
    <x v="4255"/>
    <d v="2015-03-30T00:00:00"/>
    <d v="2015-04-05T00:00:00"/>
    <x v="1"/>
    <x v="5"/>
    <x v="2"/>
    <s v="Nat Carroll"/>
    <s v="Home Office"/>
    <s v="Apple Valley"/>
    <x v="37"/>
    <n v="55124"/>
    <s v="Central"/>
    <s v="OFF-ST-10001511"/>
    <x v="2"/>
    <s v="Storage"/>
    <n v="129.30000000000001"/>
    <n v="129.30000000000001"/>
    <n v="0"/>
    <n v="0"/>
  </r>
  <r>
    <x v="1569"/>
    <d v="2016-08-24T00:00:00"/>
    <d v="2016-08-28T00:00:00"/>
    <x v="2"/>
    <x v="7"/>
    <x v="2"/>
    <s v="Cassandra Brandow"/>
    <s v="Home Office"/>
    <s v="Arlington"/>
    <x v="13"/>
    <n v="76017"/>
    <s v="Central"/>
    <s v="OFF-ST-10001511"/>
    <x v="2"/>
    <s v="Storage"/>
    <n v="724.08"/>
    <n v="649.08000000000004"/>
    <n v="75"/>
    <n v="11.25"/>
  </r>
  <r>
    <x v="1091"/>
    <d v="2018-09-28T00:00:00"/>
    <d v="2018-10-01T00:00:00"/>
    <x v="0"/>
    <x v="0"/>
    <x v="0"/>
    <s v="Darrin Sayre"/>
    <s v="Home Office"/>
    <s v="Aurora"/>
    <x v="7"/>
    <n v="80013"/>
    <s v="West"/>
    <s v="OFF-ST-10001522"/>
    <x v="2"/>
    <s v="Storage"/>
    <n v="147.184"/>
    <n v="147.184"/>
    <n v="0"/>
    <n v="0"/>
  </r>
  <r>
    <x v="610"/>
    <d v="2015-10-18T00:00:00"/>
    <d v="2015-10-20T00:00:00"/>
    <x v="1"/>
    <x v="9"/>
    <x v="3"/>
    <s v="Alan Schoenberger"/>
    <s v="Home Office"/>
    <s v="Montgomery"/>
    <x v="36"/>
    <n v="36116"/>
    <s v="South"/>
    <s v="OFF-ST-10001522"/>
    <x v="2"/>
    <s v="Storage"/>
    <n v="275.97000000000003"/>
    <n v="100"/>
    <n v="175.97000000000003"/>
    <n v="26.395500000000002"/>
  </r>
  <r>
    <x v="2604"/>
    <d v="2016-09-20T00:00:00"/>
    <d v="2016-09-24T00:00:00"/>
    <x v="2"/>
    <x v="0"/>
    <x v="2"/>
    <s v="Barry Gonzalez"/>
    <s v="Home Office"/>
    <s v="Nashville"/>
    <x v="24"/>
    <n v="37211"/>
    <s v="South"/>
    <s v="OFF-ST-10001522"/>
    <x v="2"/>
    <s v="Storage"/>
    <n v="294.36799999999999"/>
    <n v="294.36799999999999"/>
    <n v="0"/>
    <n v="0"/>
  </r>
  <r>
    <x v="4256"/>
    <d v="2018-09-05T00:00:00"/>
    <d v="2018-09-11T00:00:00"/>
    <x v="0"/>
    <x v="0"/>
    <x v="2"/>
    <s v="Michael Grace"/>
    <s v="Home Office"/>
    <s v="Fort Lauderdale"/>
    <x v="8"/>
    <n v="33311"/>
    <s v="South"/>
    <s v="OFF-ST-10001522"/>
    <x v="2"/>
    <s v="Storage"/>
    <n v="147.184"/>
    <n v="147.184"/>
    <n v="0"/>
    <n v="0"/>
  </r>
  <r>
    <x v="1050"/>
    <d v="2018-10-28T00:00:00"/>
    <d v="2018-10-30T00:00:00"/>
    <x v="0"/>
    <x v="9"/>
    <x v="3"/>
    <s v="Janet Martin"/>
    <s v="Home Office"/>
    <s v="Fayetteville"/>
    <x v="9"/>
    <n v="28314"/>
    <s v="South"/>
    <s v="OFF-ST-10001522"/>
    <x v="2"/>
    <s v="Storage"/>
    <n v="147.184"/>
    <n v="147.184"/>
    <n v="0"/>
    <n v="0"/>
  </r>
  <r>
    <x v="3321"/>
    <d v="2018-12-23T00:00:00"/>
    <d v="2018-12-28T00:00:00"/>
    <x v="0"/>
    <x v="3"/>
    <x v="3"/>
    <s v="Monica Federle"/>
    <s v="Corporate"/>
    <s v="Little Rock"/>
    <x v="11"/>
    <n v="72209"/>
    <s v="South"/>
    <s v="OFF-ST-10001522"/>
    <x v="2"/>
    <s v="Storage"/>
    <n v="367.96"/>
    <n v="367.96"/>
    <n v="0"/>
    <n v="0"/>
  </r>
  <r>
    <x v="2929"/>
    <d v="2016-09-15T00:00:00"/>
    <d v="2016-09-20T00:00:00"/>
    <x v="2"/>
    <x v="0"/>
    <x v="2"/>
    <s v="Ann Chong"/>
    <s v="Home Office"/>
    <s v="Philadelphia"/>
    <x v="12"/>
    <n v="19143"/>
    <s v="East"/>
    <s v="OFF-ST-10001522"/>
    <x v="2"/>
    <s v="Storage"/>
    <n v="147.184"/>
    <n v="147.184"/>
    <n v="0"/>
    <n v="0"/>
  </r>
  <r>
    <x v="4257"/>
    <d v="2017-03-26T00:00:00"/>
    <d v="2017-03-30T00:00:00"/>
    <x v="3"/>
    <x v="5"/>
    <x v="2"/>
    <s v="Sibella Parks"/>
    <s v="Corporate"/>
    <s v="New York City"/>
    <x v="5"/>
    <n v="10011"/>
    <s v="East"/>
    <s v="OFF-ST-10001522"/>
    <x v="2"/>
    <s v="Storage"/>
    <n v="459.95"/>
    <n v="459.95"/>
    <n v="0"/>
    <n v="0"/>
  </r>
  <r>
    <x v="4169"/>
    <d v="2015-07-05T00:00:00"/>
    <d v="2015-07-05T00:00:00"/>
    <x v="1"/>
    <x v="10"/>
    <x v="1"/>
    <s v="Dan Campbell"/>
    <s v="Home Office"/>
    <s v="Houston"/>
    <x v="13"/>
    <n v="77036"/>
    <s v="Central"/>
    <s v="OFF-ST-10001522"/>
    <x v="2"/>
    <s v="Storage"/>
    <n v="220.77600000000001"/>
    <n v="220.77600000000001"/>
    <n v="0"/>
    <n v="0"/>
  </r>
  <r>
    <x v="3017"/>
    <d v="2018-12-01T00:00:00"/>
    <d v="2018-12-07T00:00:00"/>
    <x v="0"/>
    <x v="3"/>
    <x v="2"/>
    <s v="Joseph Holt"/>
    <s v="Home Office"/>
    <s v="Saginaw"/>
    <x v="10"/>
    <n v="48601"/>
    <s v="Central"/>
    <s v="OFF-ST-10001522"/>
    <x v="2"/>
    <s v="Storage"/>
    <n v="91.99"/>
    <n v="91.99"/>
    <n v="0"/>
    <n v="0"/>
  </r>
  <r>
    <x v="2880"/>
    <d v="2017-12-30T00:00:00"/>
    <d v="2017-12-30T00:00:00"/>
    <x v="3"/>
    <x v="3"/>
    <x v="1"/>
    <s v="Julie Prescott"/>
    <s v="Corporate"/>
    <s v="Los Angeles"/>
    <x v="1"/>
    <n v="90032"/>
    <s v="West"/>
    <s v="OFF-ST-10001526"/>
    <x v="2"/>
    <s v="Storage"/>
    <n v="481.32"/>
    <n v="481.32"/>
    <n v="0"/>
    <n v="0"/>
  </r>
  <r>
    <x v="4258"/>
    <d v="2018-12-17T00:00:00"/>
    <d v="2018-12-21T00:00:00"/>
    <x v="0"/>
    <x v="3"/>
    <x v="2"/>
    <s v="Christine Abelman"/>
    <s v="Corporate"/>
    <s v="Anaheim"/>
    <x v="1"/>
    <n v="92804"/>
    <s v="West"/>
    <s v="OFF-ST-10001526"/>
    <x v="2"/>
    <s v="Storage"/>
    <n v="481.32"/>
    <n v="481.32"/>
    <n v="0"/>
    <n v="0"/>
  </r>
  <r>
    <x v="1416"/>
    <d v="2017-03-11T00:00:00"/>
    <d v="2017-03-15T00:00:00"/>
    <x v="3"/>
    <x v="5"/>
    <x v="2"/>
    <s v="Julie Prescott"/>
    <s v="Corporate"/>
    <s v="Columbus"/>
    <x v="19"/>
    <n v="31907"/>
    <s v="South"/>
    <s v="OFF-ST-10001526"/>
    <x v="2"/>
    <s v="Storage"/>
    <n v="481.32"/>
    <n v="481.32"/>
    <n v="0"/>
    <n v="0"/>
  </r>
  <r>
    <x v="2611"/>
    <d v="2018-11-24T00:00:00"/>
    <d v="2018-11-30T00:00:00"/>
    <x v="0"/>
    <x v="1"/>
    <x v="2"/>
    <s v="Frank Merwin"/>
    <s v="Corporate"/>
    <s v="Richmond"/>
    <x v="21"/>
    <n v="40475"/>
    <s v="South"/>
    <s v="OFF-ST-10001526"/>
    <x v="2"/>
    <s v="Storage"/>
    <n v="1443.96"/>
    <n v="1443.96"/>
    <n v="0"/>
    <n v="0"/>
  </r>
  <r>
    <x v="925"/>
    <d v="2016-07-06T00:00:00"/>
    <d v="2016-07-10T00:00:00"/>
    <x v="2"/>
    <x v="10"/>
    <x v="2"/>
    <s v="Kalyca Meade"/>
    <s v="Home Office"/>
    <s v="New York City"/>
    <x v="5"/>
    <n v="10011"/>
    <s v="East"/>
    <s v="OFF-ST-10001526"/>
    <x v="2"/>
    <s v="Storage"/>
    <n v="601.65"/>
    <n v="601.65"/>
    <n v="0"/>
    <n v="0"/>
  </r>
  <r>
    <x v="4259"/>
    <d v="2016-09-03T00:00:00"/>
    <d v="2016-09-08T00:00:00"/>
    <x v="2"/>
    <x v="0"/>
    <x v="3"/>
    <s v="Jennifer Braxton"/>
    <s v="Home Office"/>
    <s v="New York City"/>
    <x v="5"/>
    <n v="10009"/>
    <s v="East"/>
    <s v="OFF-ST-10001526"/>
    <x v="2"/>
    <s v="Storage"/>
    <n v="120.33"/>
    <n v="120.33"/>
    <n v="0"/>
    <n v="0"/>
  </r>
  <r>
    <x v="4260"/>
    <d v="2016-11-10T00:00:00"/>
    <d v="2016-11-14T00:00:00"/>
    <x v="2"/>
    <x v="1"/>
    <x v="2"/>
    <s v="Sam Craven"/>
    <s v="Home Office"/>
    <s v="Philadelphia"/>
    <x v="12"/>
    <n v="19140"/>
    <s v="East"/>
    <s v="OFF-ST-10001526"/>
    <x v="2"/>
    <s v="Storage"/>
    <n v="577.58399999999995"/>
    <n v="577.58399999999995"/>
    <n v="0"/>
    <n v="0"/>
  </r>
  <r>
    <x v="2381"/>
    <d v="2017-01-23T00:00:00"/>
    <d v="2017-01-27T00:00:00"/>
    <x v="3"/>
    <x v="6"/>
    <x v="2"/>
    <s v="Claudia Bergmann"/>
    <s v="Corporate"/>
    <s v="Burlington"/>
    <x v="32"/>
    <m/>
    <s v="East"/>
    <s v="OFF-ST-10001526"/>
    <x v="1"/>
    <s v="Storage"/>
    <n v="1564.29"/>
    <n v="1414.29"/>
    <n v="150"/>
    <n v="22.5"/>
  </r>
  <r>
    <x v="25"/>
    <d v="2017-12-03T00:00:00"/>
    <d v="2017-12-07T00:00:00"/>
    <x v="3"/>
    <x v="3"/>
    <x v="2"/>
    <s v="Roger Demir"/>
    <s v="Corporate"/>
    <s v="Morgan Hill"/>
    <x v="1"/>
    <n v="95037"/>
    <s v="West"/>
    <s v="OFF-ST-10001558"/>
    <x v="2"/>
    <s v="Storage"/>
    <n v="48.72"/>
    <n v="48.72"/>
    <n v="0"/>
    <n v="0"/>
  </r>
  <r>
    <x v="3970"/>
    <d v="2018-03-23T00:00:00"/>
    <d v="2018-03-25T00:00:00"/>
    <x v="0"/>
    <x v="5"/>
    <x v="0"/>
    <s v="Raymond Buch"/>
    <s v="Home Office"/>
    <s v="Seattle"/>
    <x v="6"/>
    <n v="98115"/>
    <s v="West"/>
    <s v="OFF-ST-10001558"/>
    <x v="2"/>
    <s v="Storage"/>
    <n v="32.479999999999997"/>
    <n v="32.479999999999997"/>
    <n v="0"/>
    <n v="0"/>
  </r>
  <r>
    <x v="968"/>
    <d v="2015-11-03T00:00:00"/>
    <d v="2015-11-07T00:00:00"/>
    <x v="1"/>
    <x v="1"/>
    <x v="2"/>
    <s v="Shahid Hopkins"/>
    <s v="Home Office"/>
    <s v="Jacksonville"/>
    <x v="9"/>
    <n v="28540"/>
    <s v="South"/>
    <s v="OFF-ST-10001558"/>
    <x v="2"/>
    <s v="Storage"/>
    <n v="25.984000000000002"/>
    <n v="25.984000000000002"/>
    <n v="0"/>
    <n v="0"/>
  </r>
  <r>
    <x v="4261"/>
    <d v="2017-04-14T00:00:00"/>
    <d v="2017-04-19T00:00:00"/>
    <x v="3"/>
    <x v="8"/>
    <x v="3"/>
    <s v="Tom Boeckenhauer"/>
    <s v="Corporate"/>
    <s v="Alexandria"/>
    <x v="17"/>
    <n v="22304"/>
    <s v="South"/>
    <s v="OFF-ST-10001558"/>
    <x v="2"/>
    <s v="Storage"/>
    <n v="81.2"/>
    <n v="81.2"/>
    <n v="0"/>
    <n v="0"/>
  </r>
  <r>
    <x v="4262"/>
    <d v="2015-02-07T00:00:00"/>
    <d v="2015-02-10T00:00:00"/>
    <x v="1"/>
    <x v="11"/>
    <x v="3"/>
    <s v="Chris Selesnick"/>
    <s v="Home Office"/>
    <s v="New York City"/>
    <x v="5"/>
    <n v="10024"/>
    <s v="East"/>
    <s v="OFF-ST-10001558"/>
    <x v="2"/>
    <s v="Storage"/>
    <n v="64.959999999999994"/>
    <n v="64.959999999999994"/>
    <n v="0"/>
    <n v="0"/>
  </r>
  <r>
    <x v="4234"/>
    <d v="2016-05-28T00:00:00"/>
    <d v="2016-06-03T00:00:00"/>
    <x v="2"/>
    <x v="2"/>
    <x v="2"/>
    <s v="Trudy Brown"/>
    <s v="Home Office"/>
    <s v="Manchester"/>
    <x v="25"/>
    <n v="6040"/>
    <s v="East"/>
    <s v="OFF-ST-10001558"/>
    <x v="2"/>
    <s v="Storage"/>
    <n v="16.239999999999998"/>
    <n v="18"/>
    <n v="-1.7600000000000016"/>
    <n v="-0.26400000000000023"/>
  </r>
  <r>
    <x v="4263"/>
    <d v="2016-07-05T00:00:00"/>
    <d v="2016-07-10T00:00:00"/>
    <x v="2"/>
    <x v="10"/>
    <x v="2"/>
    <s v="Mitch Webber"/>
    <s v="Home Office"/>
    <s v="Philadelphia"/>
    <x v="12"/>
    <n v="19140"/>
    <s v="East"/>
    <s v="OFF-ST-10001558"/>
    <x v="2"/>
    <s v="Storage"/>
    <n v="38.975999999999999"/>
    <n v="38.975999999999999"/>
    <n v="0"/>
    <n v="0"/>
  </r>
  <r>
    <x v="4264"/>
    <d v="2017-11-10T00:00:00"/>
    <d v="2017-11-12T00:00:00"/>
    <x v="3"/>
    <x v="1"/>
    <x v="3"/>
    <s v="Art Foster"/>
    <s v="Home Office"/>
    <s v="Toledo"/>
    <x v="22"/>
    <n v="43615"/>
    <s v="East"/>
    <s v="OFF-ST-10001558"/>
    <x v="2"/>
    <s v="Storage"/>
    <n v="38.975999999999999"/>
    <n v="38.975999999999999"/>
    <n v="0"/>
    <n v="0"/>
  </r>
  <r>
    <x v="558"/>
    <d v="2017-12-11T00:00:00"/>
    <d v="2017-12-11T00:00:00"/>
    <x v="3"/>
    <x v="3"/>
    <x v="1"/>
    <s v="Noel Staavos"/>
    <s v="Corporate"/>
    <s v="Columbus"/>
    <x v="22"/>
    <n v="43229"/>
    <s v="East"/>
    <s v="OFF-ST-10001558"/>
    <x v="2"/>
    <s v="Storage"/>
    <n v="64.959999999999994"/>
    <n v="64.959999999999994"/>
    <n v="0"/>
    <n v="0"/>
  </r>
  <r>
    <x v="3294"/>
    <d v="2017-03-05T00:00:00"/>
    <d v="2017-03-11T00:00:00"/>
    <x v="3"/>
    <x v="5"/>
    <x v="2"/>
    <s v="Rob Williams"/>
    <s v="Corporate"/>
    <s v="Dallas"/>
    <x v="13"/>
    <n v="75220"/>
    <s v="Central"/>
    <s v="OFF-ST-10001558"/>
    <x v="2"/>
    <s v="Storage"/>
    <n v="12.992000000000001"/>
    <n v="12.992000000000001"/>
    <n v="0"/>
    <n v="0"/>
  </r>
  <r>
    <x v="2250"/>
    <d v="2017-10-02T00:00:00"/>
    <d v="2017-10-09T00:00:00"/>
    <x v="3"/>
    <x v="9"/>
    <x v="2"/>
    <s v="Tamara Chand"/>
    <s v="Home Office"/>
    <s v="Lafayette"/>
    <x v="33"/>
    <n v="47905"/>
    <s v="Central"/>
    <s v="OFF-ST-10001558"/>
    <x v="2"/>
    <s v="Storage"/>
    <n v="32.479999999999997"/>
    <n v="32.479999999999997"/>
    <n v="0"/>
    <n v="0"/>
  </r>
  <r>
    <x v="2542"/>
    <d v="2018-07-28T00:00:00"/>
    <d v="2018-08-01T00:00:00"/>
    <x v="0"/>
    <x v="10"/>
    <x v="2"/>
    <s v="Matt Hagelstein"/>
    <s v="Home Office"/>
    <s v="San Francisco"/>
    <x v="1"/>
    <n v="94110"/>
    <s v="West"/>
    <s v="OFF-ST-10001580"/>
    <x v="2"/>
    <s v="Storage"/>
    <n v="14.98"/>
    <n v="18"/>
    <n v="-3.0199999999999996"/>
    <n v="-0.4529999999999999"/>
  </r>
  <r>
    <x v="259"/>
    <d v="2018-11-02T00:00:00"/>
    <d v="2018-11-05T00:00:00"/>
    <x v="0"/>
    <x v="1"/>
    <x v="3"/>
    <s v="Thomas Boland"/>
    <s v="Home Office"/>
    <s v="Henderson"/>
    <x v="21"/>
    <n v="42420"/>
    <s v="South"/>
    <s v="OFF-ST-10001580"/>
    <x v="2"/>
    <s v="Storage"/>
    <n v="59.92"/>
    <n v="59.92"/>
    <n v="0"/>
    <n v="0"/>
  </r>
  <r>
    <x v="2583"/>
    <d v="2017-05-02T00:00:00"/>
    <d v="2017-05-02T00:00:00"/>
    <x v="3"/>
    <x v="2"/>
    <x v="1"/>
    <s v="Cindy Chapman"/>
    <s v="Corporate"/>
    <s v="New York City"/>
    <x v="5"/>
    <n v="10024"/>
    <s v="East"/>
    <s v="OFF-ST-10001580"/>
    <x v="2"/>
    <s v="Storage"/>
    <n v="44.94"/>
    <n v="44.94"/>
    <n v="0"/>
    <n v="0"/>
  </r>
  <r>
    <x v="4265"/>
    <d v="2017-08-31T00:00:00"/>
    <d v="2017-09-06T00:00:00"/>
    <x v="3"/>
    <x v="7"/>
    <x v="2"/>
    <s v="Theone Pippenger"/>
    <s v="Corporate"/>
    <s v="Waco"/>
    <x v="13"/>
    <n v="76706"/>
    <s v="Central"/>
    <s v="OFF-ST-10001580"/>
    <x v="2"/>
    <s v="Storage"/>
    <n v="23.968"/>
    <n v="23.968"/>
    <n v="0"/>
    <n v="0"/>
  </r>
  <r>
    <x v="221"/>
    <d v="2017-09-08T00:00:00"/>
    <d v="2017-09-10T00:00:00"/>
    <x v="3"/>
    <x v="0"/>
    <x v="3"/>
    <s v="Anna Gayman"/>
    <s v="Home Office"/>
    <s v="Houston"/>
    <x v="13"/>
    <n v="77036"/>
    <s v="Central"/>
    <s v="OFF-ST-10001580"/>
    <x v="2"/>
    <s v="Storage"/>
    <n v="35.951999999999998"/>
    <n v="35.951999999999998"/>
    <n v="0"/>
    <n v="0"/>
  </r>
  <r>
    <x v="3874"/>
    <d v="2016-05-31T00:00:00"/>
    <d v="2016-06-02T00:00:00"/>
    <x v="2"/>
    <x v="2"/>
    <x v="0"/>
    <s v="Stephanie Phelps"/>
    <s v="Corporate"/>
    <s v="San Jose"/>
    <x v="1"/>
    <n v="95123"/>
    <s v="West"/>
    <s v="OFF-ST-10001590"/>
    <x v="2"/>
    <s v="Storage"/>
    <n v="80.88"/>
    <n v="80.88"/>
    <n v="0"/>
    <n v="0"/>
  </r>
  <r>
    <x v="4266"/>
    <d v="2016-10-04T00:00:00"/>
    <d v="2016-10-07T00:00:00"/>
    <x v="2"/>
    <x v="9"/>
    <x v="0"/>
    <s v="Alex Avila"/>
    <s v="Corporate"/>
    <s v="San Francisco"/>
    <x v="1"/>
    <n v="94109"/>
    <s v="West"/>
    <s v="OFF-ST-10001590"/>
    <x v="2"/>
    <s v="Storage"/>
    <n v="26.96"/>
    <n v="26.96"/>
    <n v="0"/>
    <n v="0"/>
  </r>
  <r>
    <x v="335"/>
    <d v="2017-12-14T00:00:00"/>
    <d v="2017-12-17T00:00:00"/>
    <x v="3"/>
    <x v="3"/>
    <x v="0"/>
    <s v="David Smith"/>
    <s v="Corporate"/>
    <s v="San Diego"/>
    <x v="1"/>
    <n v="92037"/>
    <s v="West"/>
    <s v="OFF-ST-10001590"/>
    <x v="2"/>
    <s v="Storage"/>
    <n v="134.80000000000001"/>
    <n v="134.80000000000001"/>
    <n v="0"/>
    <n v="0"/>
  </r>
  <r>
    <x v="466"/>
    <d v="2017-11-14T00:00:00"/>
    <d v="2017-11-17T00:00:00"/>
    <x v="3"/>
    <x v="1"/>
    <x v="0"/>
    <s v="Maria Bertelson"/>
    <s v="Home Office"/>
    <s v="New York City"/>
    <x v="5"/>
    <n v="10009"/>
    <s v="East"/>
    <s v="OFF-ST-10001590"/>
    <x v="2"/>
    <s v="Storage"/>
    <n v="40.44"/>
    <n v="40.44"/>
    <n v="0"/>
    <n v="0"/>
  </r>
  <r>
    <x v="4267"/>
    <d v="2018-09-22T00:00:00"/>
    <d v="2018-09-26T00:00:00"/>
    <x v="0"/>
    <x v="0"/>
    <x v="2"/>
    <s v="Michael Granlund"/>
    <s v="Home Office"/>
    <s v="Concord"/>
    <x v="43"/>
    <n v="3301"/>
    <s v="East"/>
    <s v="OFF-ST-10001590"/>
    <x v="2"/>
    <s v="Storage"/>
    <n v="67.400000000000006"/>
    <n v="67.400000000000006"/>
    <n v="0"/>
    <n v="0"/>
  </r>
  <r>
    <x v="1163"/>
    <d v="2016-11-28T00:00:00"/>
    <d v="2016-12-04T00:00:00"/>
    <x v="2"/>
    <x v="1"/>
    <x v="2"/>
    <s v="Dan Reichenbach"/>
    <s v="Corporate"/>
    <s v="Chicago"/>
    <x v="0"/>
    <n v="60623"/>
    <s v="Central"/>
    <s v="OFF-ST-10001590"/>
    <x v="2"/>
    <s v="Storage"/>
    <n v="53.92"/>
    <n v="53.92"/>
    <n v="0"/>
    <n v="0"/>
  </r>
  <r>
    <x v="4268"/>
    <d v="2017-09-06T00:00:00"/>
    <d v="2017-09-08T00:00:00"/>
    <x v="3"/>
    <x v="0"/>
    <x v="0"/>
    <s v="Bruce Geld"/>
    <s v="Home Office"/>
    <s v="Houston"/>
    <x v="13"/>
    <n v="77070"/>
    <s v="Central"/>
    <s v="OFF-ST-10001590"/>
    <x v="2"/>
    <s v="Storage"/>
    <n v="10.784000000000001"/>
    <n v="18"/>
    <n v="-7.2159999999999993"/>
    <n v="-1.0823999999999998"/>
  </r>
  <r>
    <x v="3843"/>
    <d v="2017-11-21T00:00:00"/>
    <d v="2017-11-26T00:00:00"/>
    <x v="3"/>
    <x v="1"/>
    <x v="2"/>
    <s v="Roger Demir"/>
    <s v="Home Office"/>
    <s v="Chicago"/>
    <x v="0"/>
    <n v="60610"/>
    <s v="Central"/>
    <s v="OFF-ST-10001590"/>
    <x v="1"/>
    <s v="Storage"/>
    <n v="21.568000000000001"/>
    <n v="18"/>
    <n v="3.5680000000000014"/>
    <n v="0.53520000000000023"/>
  </r>
  <r>
    <x v="4269"/>
    <d v="2015-09-24T00:00:00"/>
    <d v="2015-09-29T00:00:00"/>
    <x v="1"/>
    <x v="0"/>
    <x v="2"/>
    <s v="Julia Dunbar"/>
    <s v="Home Office"/>
    <s v="San Francisco"/>
    <x v="1"/>
    <n v="94109"/>
    <s v="West"/>
    <s v="OFF-ST-10001713"/>
    <x v="2"/>
    <s v="Storage"/>
    <n v="211.96"/>
    <n v="50"/>
    <n v="161.96"/>
    <n v="24.294"/>
  </r>
  <r>
    <x v="2496"/>
    <d v="2016-09-12T00:00:00"/>
    <d v="2016-09-18T00:00:00"/>
    <x v="2"/>
    <x v="0"/>
    <x v="2"/>
    <s v="Tamara Manning"/>
    <s v="Home Office"/>
    <s v="Auburn"/>
    <x v="5"/>
    <n v="13021"/>
    <s v="East"/>
    <s v="OFF-ST-10001713"/>
    <x v="2"/>
    <s v="Storage"/>
    <n v="105.98"/>
    <n v="105.98"/>
    <n v="0"/>
    <n v="0"/>
  </r>
  <r>
    <x v="539"/>
    <d v="2017-06-25T00:00:00"/>
    <d v="2017-06-29T00:00:00"/>
    <x v="3"/>
    <x v="4"/>
    <x v="2"/>
    <s v="Theresa Swint"/>
    <s v="Corporate"/>
    <s v="York"/>
    <x v="12"/>
    <n v="17403"/>
    <s v="East"/>
    <s v="OFF-ST-10001713"/>
    <x v="2"/>
    <s v="Storage"/>
    <n v="254.352"/>
    <n v="254.352"/>
    <n v="0"/>
    <n v="0"/>
  </r>
  <r>
    <x v="4270"/>
    <d v="2017-07-29T00:00:00"/>
    <d v="2017-08-02T00:00:00"/>
    <x v="3"/>
    <x v="10"/>
    <x v="2"/>
    <s v="Jack O'Briant"/>
    <s v="Corporate"/>
    <s v="Philadelphia"/>
    <x v="12"/>
    <n v="19140"/>
    <s v="East"/>
    <s v="OFF-ST-10001713"/>
    <x v="2"/>
    <s v="Storage"/>
    <n v="84.784000000000006"/>
    <n v="84.784000000000006"/>
    <n v="0"/>
    <n v="0"/>
  </r>
  <r>
    <x v="4271"/>
    <d v="2015-10-20T00:00:00"/>
    <d v="2015-10-25T00:00:00"/>
    <x v="1"/>
    <x v="9"/>
    <x v="3"/>
    <s v="Patrick O'Donnell"/>
    <s v="Home Office"/>
    <s v="Westland"/>
    <x v="10"/>
    <n v="48185"/>
    <s v="Central"/>
    <s v="OFF-ST-10001713"/>
    <x v="2"/>
    <s v="Storage"/>
    <n v="211.96"/>
    <n v="211.96"/>
    <n v="0"/>
    <n v="0"/>
  </r>
  <r>
    <x v="801"/>
    <d v="2016-11-07T00:00:00"/>
    <d v="2016-11-12T00:00:00"/>
    <x v="2"/>
    <x v="1"/>
    <x v="2"/>
    <s v="Adrian Barton"/>
    <s v="Home Office"/>
    <s v="Houston"/>
    <x v="13"/>
    <n v="77041"/>
    <s v="Central"/>
    <s v="OFF-ST-10001713"/>
    <x v="2"/>
    <s v="Storage"/>
    <n v="84.784000000000006"/>
    <n v="80"/>
    <n v="4.784000000000006"/>
    <n v="0.7176000000000009"/>
  </r>
  <r>
    <x v="4272"/>
    <d v="2018-06-29T00:00:00"/>
    <d v="2018-07-03T00:00:00"/>
    <x v="0"/>
    <x v="4"/>
    <x v="3"/>
    <s v="Dean Katz"/>
    <s v="Corporate"/>
    <s v="Anaheim"/>
    <x v="1"/>
    <n v="92804"/>
    <s v="West"/>
    <s v="OFF-ST-10001780"/>
    <x v="2"/>
    <s v="Storage"/>
    <n v="1295.78"/>
    <n v="1295.78"/>
    <n v="0"/>
    <n v="0"/>
  </r>
  <r>
    <x v="567"/>
    <d v="2016-06-11T00:00:00"/>
    <d v="2016-06-12T00:00:00"/>
    <x v="2"/>
    <x v="4"/>
    <x v="0"/>
    <s v="Jim Epp"/>
    <s v="Home Office"/>
    <s v="Lakeland"/>
    <x v="8"/>
    <n v="33801"/>
    <s v="South"/>
    <s v="OFF-ST-10001780"/>
    <x v="2"/>
    <s v="Storage"/>
    <n v="1036.624"/>
    <n v="1036.624"/>
    <n v="0"/>
    <n v="0"/>
  </r>
  <r>
    <x v="1859"/>
    <d v="2018-04-08T00:00:00"/>
    <d v="2018-04-14T00:00:00"/>
    <x v="0"/>
    <x v="8"/>
    <x v="2"/>
    <s v="Karen Ferguson"/>
    <s v="Corporate"/>
    <s v="Plainfield"/>
    <x v="15"/>
    <n v="7060"/>
    <s v="East"/>
    <s v="OFF-ST-10001780"/>
    <x v="2"/>
    <s v="Storage"/>
    <n v="2591.56"/>
    <n v="1591.56"/>
    <n v="1000"/>
    <n v="150"/>
  </r>
  <r>
    <x v="527"/>
    <d v="2017-04-18T00:00:00"/>
    <d v="2017-04-23T00:00:00"/>
    <x v="3"/>
    <x v="8"/>
    <x v="2"/>
    <s v="Thea Hudgings"/>
    <s v="Corporate"/>
    <s v="Houston"/>
    <x v="13"/>
    <n v="77070"/>
    <s v="Central"/>
    <s v="OFF-ST-10001780"/>
    <x v="1"/>
    <s v="Storage"/>
    <n v="1554.9359999999999"/>
    <n v="1404.9359999999999"/>
    <n v="150"/>
    <n v="22.5"/>
  </r>
  <r>
    <x v="3598"/>
    <d v="2017-07-30T00:00:00"/>
    <d v="2017-08-04T00:00:00"/>
    <x v="3"/>
    <x v="10"/>
    <x v="2"/>
    <s v="Katherine Hughes"/>
    <s v="Home Office"/>
    <s v="Chicago"/>
    <x v="0"/>
    <n v="60623"/>
    <s v="Central"/>
    <s v="OFF-ST-10001780"/>
    <x v="1"/>
    <s v="Storage"/>
    <n v="1036.624"/>
    <n v="1036.624"/>
    <n v="0"/>
    <n v="0"/>
  </r>
  <r>
    <x v="1610"/>
    <d v="2015-05-27T00:00:00"/>
    <d v="2015-05-27T00:00:00"/>
    <x v="1"/>
    <x v="2"/>
    <x v="1"/>
    <s v="Maya Herman"/>
    <s v="Corporate"/>
    <s v="San Diego"/>
    <x v="1"/>
    <n v="92105"/>
    <s v="West"/>
    <s v="OFF-ST-10001809"/>
    <x v="2"/>
    <s v="Storage"/>
    <n v="359.32"/>
    <n v="359.32"/>
    <n v="0"/>
    <n v="0"/>
  </r>
  <r>
    <x v="1962"/>
    <d v="2016-10-26T00:00:00"/>
    <d v="2016-11-01T00:00:00"/>
    <x v="2"/>
    <x v="9"/>
    <x v="2"/>
    <s v="Kristen Hastings"/>
    <s v="Home Office"/>
    <s v="Springfield"/>
    <x v="23"/>
    <n v="97477"/>
    <s v="West"/>
    <s v="OFF-ST-10001809"/>
    <x v="2"/>
    <s v="Storage"/>
    <n v="718.64"/>
    <n v="718.64"/>
    <n v="0"/>
    <n v="0"/>
  </r>
  <r>
    <x v="2552"/>
    <d v="2017-02-21T00:00:00"/>
    <d v="2017-02-26T00:00:00"/>
    <x v="3"/>
    <x v="11"/>
    <x v="3"/>
    <s v="Matthew Clasen"/>
    <s v="Corporate"/>
    <s v="Los Angeles"/>
    <x v="1"/>
    <n v="90032"/>
    <s v="West"/>
    <s v="OFF-ST-10001809"/>
    <x v="2"/>
    <s v="Storage"/>
    <n v="449.15"/>
    <n v="449.15"/>
    <n v="0"/>
    <n v="0"/>
  </r>
  <r>
    <x v="1136"/>
    <d v="2018-03-21T00:00:00"/>
    <d v="2018-03-25T00:00:00"/>
    <x v="0"/>
    <x v="5"/>
    <x v="2"/>
    <s v="Paul Stevenson"/>
    <s v="Corporate"/>
    <s v="Seattle"/>
    <x v="6"/>
    <n v="98105"/>
    <s v="West"/>
    <s v="OFF-ST-10001809"/>
    <x v="2"/>
    <s v="Storage"/>
    <n v="359.32"/>
    <n v="359.32"/>
    <n v="0"/>
    <n v="0"/>
  </r>
  <r>
    <x v="365"/>
    <d v="2018-06-11T00:00:00"/>
    <d v="2018-06-12T00:00:00"/>
    <x v="0"/>
    <x v="4"/>
    <x v="0"/>
    <s v="Becky Castell"/>
    <s v="Home Office"/>
    <s v="Peoria"/>
    <x v="18"/>
    <n v="85345"/>
    <s v="West"/>
    <s v="OFF-ST-10001809"/>
    <x v="2"/>
    <s v="Storage"/>
    <n v="215.59200000000001"/>
    <n v="100"/>
    <n v="115.59200000000001"/>
    <n v="17.338800000000003"/>
  </r>
  <r>
    <x v="4273"/>
    <d v="2016-09-14T00:00:00"/>
    <d v="2016-09-17T00:00:00"/>
    <x v="2"/>
    <x v="0"/>
    <x v="3"/>
    <s v="Christopher Martinez"/>
    <s v="Home Office"/>
    <s v="North Charleston"/>
    <x v="34"/>
    <n v="29406"/>
    <s v="South"/>
    <s v="OFF-ST-10001809"/>
    <x v="2"/>
    <s v="Storage"/>
    <n v="269.49"/>
    <n v="269.49"/>
    <n v="0"/>
    <n v="0"/>
  </r>
  <r>
    <x v="4274"/>
    <d v="2018-09-09T00:00:00"/>
    <d v="2018-09-15T00:00:00"/>
    <x v="0"/>
    <x v="0"/>
    <x v="2"/>
    <s v="Sean Braxton"/>
    <s v="Home Office"/>
    <s v="Florence"/>
    <x v="34"/>
    <n v="29501"/>
    <s v="South"/>
    <s v="OFF-ST-10001809"/>
    <x v="2"/>
    <s v="Storage"/>
    <n v="628.80999999999995"/>
    <n v="628.80999999999995"/>
    <n v="0"/>
    <n v="0"/>
  </r>
  <r>
    <x v="3377"/>
    <d v="2015-09-14T00:00:00"/>
    <d v="2015-09-19T00:00:00"/>
    <x v="1"/>
    <x v="0"/>
    <x v="2"/>
    <s v="Astrea Jones"/>
    <s v="Corporate"/>
    <s v="Rochester"/>
    <x v="5"/>
    <n v="14609"/>
    <s v="East"/>
    <s v="OFF-ST-10001809"/>
    <x v="2"/>
    <s v="Storage"/>
    <n v="449.15"/>
    <n v="449.15"/>
    <n v="0"/>
    <n v="0"/>
  </r>
  <r>
    <x v="4275"/>
    <d v="2016-12-18T00:00:00"/>
    <d v="2016-12-23T00:00:00"/>
    <x v="2"/>
    <x v="3"/>
    <x v="2"/>
    <s v="Liz MacKendrick"/>
    <s v="Home Office"/>
    <s v="Springfield"/>
    <x v="22"/>
    <n v="45503"/>
    <s v="East"/>
    <s v="OFF-ST-10001809"/>
    <x v="2"/>
    <s v="Storage"/>
    <n v="646.77599999999995"/>
    <n v="646.77599999999995"/>
    <n v="0"/>
    <n v="0"/>
  </r>
  <r>
    <x v="4276"/>
    <d v="2018-11-30T00:00:00"/>
    <d v="2018-12-04T00:00:00"/>
    <x v="0"/>
    <x v="1"/>
    <x v="2"/>
    <s v="Victor Preis"/>
    <s v="Home Office"/>
    <s v="New York City"/>
    <x v="5"/>
    <n v="10011"/>
    <s v="East"/>
    <s v="OFF-ST-10001809"/>
    <x v="2"/>
    <s v="Storage"/>
    <n v="269.49"/>
    <n v="269.49"/>
    <n v="0"/>
    <n v="0"/>
  </r>
  <r>
    <x v="4277"/>
    <d v="2018-03-23T00:00:00"/>
    <d v="2018-03-27T00:00:00"/>
    <x v="0"/>
    <x v="5"/>
    <x v="2"/>
    <s v="Anna Chung"/>
    <s v="Home Office"/>
    <s v="Huntsville"/>
    <x v="13"/>
    <n v="77340"/>
    <s v="Central"/>
    <s v="OFF-ST-10001809"/>
    <x v="2"/>
    <s v="Storage"/>
    <n v="143.72800000000001"/>
    <n v="143.72800000000001"/>
    <n v="0"/>
    <n v="0"/>
  </r>
  <r>
    <x v="2789"/>
    <d v="2018-12-08T00:00:00"/>
    <d v="2018-12-14T00:00:00"/>
    <x v="0"/>
    <x v="3"/>
    <x v="2"/>
    <s v="Denise Monton"/>
    <s v="Home Office"/>
    <s v="San Francisco"/>
    <x v="1"/>
    <n v="94109"/>
    <s v="West"/>
    <s v="OFF-ST-10001837"/>
    <x v="2"/>
    <s v="Storage"/>
    <n v="42.76"/>
    <n v="42.76"/>
    <n v="0"/>
    <n v="0"/>
  </r>
  <r>
    <x v="2172"/>
    <d v="2016-01-02T00:00:00"/>
    <d v="2016-01-04T00:00:00"/>
    <x v="2"/>
    <x v="6"/>
    <x v="3"/>
    <s v="Claudia Bergmann"/>
    <s v="Home Office"/>
    <s v="Newark"/>
    <x v="3"/>
    <n v="19711"/>
    <s v="East"/>
    <s v="OFF-ST-10001837"/>
    <x v="2"/>
    <s v="Storage"/>
    <n v="85.52"/>
    <n v="85.52"/>
    <n v="0"/>
    <n v="0"/>
  </r>
  <r>
    <x v="4278"/>
    <d v="2016-08-28T00:00:00"/>
    <d v="2016-09-02T00:00:00"/>
    <x v="2"/>
    <x v="7"/>
    <x v="2"/>
    <s v="Suzanne McNair"/>
    <s v="Home Office"/>
    <s v="Fairfield"/>
    <x v="25"/>
    <n v="6824"/>
    <s v="East"/>
    <s v="OFF-ST-10001837"/>
    <x v="2"/>
    <s v="Storage"/>
    <n v="470.36"/>
    <n v="470.36"/>
    <n v="0"/>
    <n v="0"/>
  </r>
  <r>
    <x v="1213"/>
    <d v="2018-07-14T00:00:00"/>
    <d v="2018-07-18T00:00:00"/>
    <x v="0"/>
    <x v="10"/>
    <x v="2"/>
    <s v="John Lee"/>
    <s v="Home Office"/>
    <s v="Columbus"/>
    <x v="22"/>
    <n v="43229"/>
    <s v="East"/>
    <s v="OFF-ST-10001837"/>
    <x v="2"/>
    <s v="Storage"/>
    <n v="239.45599999999999"/>
    <n v="239.45599999999999"/>
    <n v="0"/>
    <n v="0"/>
  </r>
  <r>
    <x v="4279"/>
    <d v="2018-10-08T00:00:00"/>
    <d v="2018-10-11T00:00:00"/>
    <x v="0"/>
    <x v="9"/>
    <x v="0"/>
    <s v="Barry Pond"/>
    <s v="Home Office"/>
    <s v="Cranston"/>
    <x v="4"/>
    <n v="2920"/>
    <s v="East"/>
    <s v="OFF-ST-10001837"/>
    <x v="2"/>
    <s v="Storage"/>
    <n v="42.76"/>
    <n v="42.76"/>
    <n v="0"/>
    <n v="0"/>
  </r>
  <r>
    <x v="657"/>
    <d v="2015-05-26T00:00:00"/>
    <d v="2015-05-31T00:00:00"/>
    <x v="1"/>
    <x v="2"/>
    <x v="2"/>
    <s v="Michelle Moray"/>
    <s v="Consumer"/>
    <s v="Chicago"/>
    <x v="0"/>
    <n v="60623"/>
    <s v="Central"/>
    <s v="OFF-ST-10001837"/>
    <x v="2"/>
    <s v="Storage"/>
    <n v="102.624"/>
    <n v="102.624"/>
    <n v="0"/>
    <n v="0"/>
  </r>
  <r>
    <x v="2642"/>
    <d v="2017-06-26T00:00:00"/>
    <d v="2017-06-26T00:00:00"/>
    <x v="3"/>
    <x v="4"/>
    <x v="1"/>
    <s v="Skye Norling"/>
    <s v="Corporate"/>
    <s v="Roseville"/>
    <x v="10"/>
    <n v="48066"/>
    <s v="Central"/>
    <s v="OFF-ST-10001837"/>
    <x v="2"/>
    <s v="Storage"/>
    <n v="171.04"/>
    <n v="154.04"/>
    <n v="17"/>
    <n v="2.5499999999999998"/>
  </r>
  <r>
    <x v="4280"/>
    <d v="2018-10-07T00:00:00"/>
    <d v="2018-10-12T00:00:00"/>
    <x v="0"/>
    <x v="9"/>
    <x v="2"/>
    <s v="Dean Braden"/>
    <s v="Home Office"/>
    <s v="Detroit"/>
    <x v="10"/>
    <n v="48234"/>
    <s v="Central"/>
    <s v="OFF-ST-10001837"/>
    <x v="2"/>
    <s v="Storage"/>
    <n v="85.52"/>
    <n v="85.52"/>
    <n v="0"/>
    <n v="0"/>
  </r>
  <r>
    <x v="2032"/>
    <d v="2017-04-10T00:00:00"/>
    <d v="2017-04-17T00:00:00"/>
    <x v="3"/>
    <x v="8"/>
    <x v="2"/>
    <s v="Brian Thompson"/>
    <s v="Home Office"/>
    <s v="San Francisco"/>
    <x v="1"/>
    <n v="94122"/>
    <s v="West"/>
    <s v="OFF-ST-10001932"/>
    <x v="2"/>
    <s v="Storage"/>
    <n v="579.51"/>
    <n v="100"/>
    <n v="479.51"/>
    <n v="71.92649999999999"/>
  </r>
  <r>
    <x v="4281"/>
    <d v="2017-12-03T00:00:00"/>
    <d v="2017-12-09T00:00:00"/>
    <x v="3"/>
    <x v="3"/>
    <x v="2"/>
    <s v="Gary McGarr"/>
    <s v="Home Office"/>
    <s v="Los Angeles"/>
    <x v="1"/>
    <n v="90049"/>
    <s v="West"/>
    <s v="OFF-ST-10001932"/>
    <x v="1"/>
    <s v="Storage"/>
    <n v="772.68"/>
    <n v="772.68"/>
    <n v="0"/>
    <n v="0"/>
  </r>
  <r>
    <x v="829"/>
    <d v="2016-09-11T00:00:00"/>
    <d v="2016-09-15T00:00:00"/>
    <x v="2"/>
    <x v="0"/>
    <x v="3"/>
    <s v="Don Miller"/>
    <s v="Home Office"/>
    <s v="New York City"/>
    <x v="5"/>
    <n v="10035"/>
    <s v="East"/>
    <s v="OFF-ST-10001932"/>
    <x v="2"/>
    <s v="Storage"/>
    <n v="772.68"/>
    <n v="772.68"/>
    <n v="0"/>
    <n v="0"/>
  </r>
  <r>
    <x v="4282"/>
    <d v="2018-02-16T00:00:00"/>
    <d v="2018-02-21T00:00:00"/>
    <x v="0"/>
    <x v="11"/>
    <x v="2"/>
    <s v="Nat Gilpin"/>
    <s v="Home Office"/>
    <s v="Fairfield"/>
    <x v="25"/>
    <n v="6824"/>
    <s v="East"/>
    <s v="OFF-ST-10001932"/>
    <x v="2"/>
    <s v="Storage"/>
    <n v="579.51"/>
    <n v="579.51"/>
    <n v="0"/>
    <n v="0"/>
  </r>
  <r>
    <x v="4283"/>
    <d v="2015-10-06T00:00:00"/>
    <d v="2015-10-09T00:00:00"/>
    <x v="1"/>
    <x v="9"/>
    <x v="0"/>
    <s v="Victoria Pisteka"/>
    <s v="Corporate"/>
    <s v="Indianapolis"/>
    <x v="33"/>
    <n v="46203"/>
    <s v="Central"/>
    <s v="OFF-ST-10001932"/>
    <x v="2"/>
    <s v="Storage"/>
    <n v="386.34"/>
    <n v="386.34"/>
    <n v="0"/>
    <n v="0"/>
  </r>
  <r>
    <x v="2211"/>
    <d v="2017-07-22T00:00:00"/>
    <d v="2017-07-26T00:00:00"/>
    <x v="3"/>
    <x v="10"/>
    <x v="2"/>
    <s v="Dennis Kane"/>
    <s v="Home Office"/>
    <s v="Westland"/>
    <x v="10"/>
    <n v="48185"/>
    <s v="Central"/>
    <s v="OFF-ST-10001932"/>
    <x v="1"/>
    <s v="Storage"/>
    <n v="965.85"/>
    <n v="965.85"/>
    <n v="0"/>
    <n v="0"/>
  </r>
  <r>
    <x v="40"/>
    <d v="2018-05-06T00:00:00"/>
    <d v="2018-05-11T00:00:00"/>
    <x v="0"/>
    <x v="2"/>
    <x v="2"/>
    <s v="Dorothy Badders"/>
    <s v="Home Office"/>
    <s v="Fort Worth"/>
    <x v="13"/>
    <n v="76106"/>
    <s v="Central"/>
    <s v="OFF-ST-10001932"/>
    <x v="2"/>
    <s v="Storage"/>
    <n v="772.68"/>
    <n v="772.68"/>
    <n v="0"/>
    <n v="0"/>
  </r>
  <r>
    <x v="629"/>
    <d v="2015-10-31T00:00:00"/>
    <d v="2015-11-04T00:00:00"/>
    <x v="1"/>
    <x v="9"/>
    <x v="2"/>
    <s v="Greg Guthrie"/>
    <s v="Corporate"/>
    <s v="Los Angeles"/>
    <x v="1"/>
    <n v="90049"/>
    <s v="West"/>
    <s v="OFF-ST-10001963"/>
    <x v="2"/>
    <s v="Storage"/>
    <n v="405.64"/>
    <n v="405.64"/>
    <n v="0"/>
    <n v="0"/>
  </r>
  <r>
    <x v="2460"/>
    <d v="2016-06-25T00:00:00"/>
    <d v="2016-07-01T00:00:00"/>
    <x v="2"/>
    <x v="4"/>
    <x v="2"/>
    <s v="Alan Barnes"/>
    <s v="Home Office"/>
    <s v="Los Angeles"/>
    <x v="1"/>
    <n v="90045"/>
    <s v="West"/>
    <s v="OFF-ST-10001963"/>
    <x v="2"/>
    <s v="Storage"/>
    <n v="304.23"/>
    <n v="100"/>
    <n v="204.23000000000002"/>
    <n v="30.634500000000003"/>
  </r>
  <r>
    <x v="4284"/>
    <d v="2017-12-11T00:00:00"/>
    <d v="2017-12-13T00:00:00"/>
    <x v="3"/>
    <x v="3"/>
    <x v="3"/>
    <s v="Fred McMath"/>
    <s v="Corporate"/>
    <s v="Aurora"/>
    <x v="7"/>
    <n v="80013"/>
    <s v="West"/>
    <s v="OFF-ST-10001963"/>
    <x v="2"/>
    <s v="Storage"/>
    <n v="243.38399999999999"/>
    <n v="243.38399999999999"/>
    <n v="0"/>
    <n v="0"/>
  </r>
  <r>
    <x v="4285"/>
    <d v="2018-11-16T00:00:00"/>
    <d v="2018-11-22T00:00:00"/>
    <x v="0"/>
    <x v="1"/>
    <x v="2"/>
    <s v="Scott Williamson"/>
    <s v="Home Office"/>
    <s v="San Diego"/>
    <x v="1"/>
    <n v="92105"/>
    <s v="West"/>
    <s v="OFF-ST-10001963"/>
    <x v="2"/>
    <s v="Storage"/>
    <n v="811.28"/>
    <n v="811.28"/>
    <n v="0"/>
    <n v="0"/>
  </r>
  <r>
    <x v="1142"/>
    <d v="2015-11-17T00:00:00"/>
    <d v="2015-11-22T00:00:00"/>
    <x v="1"/>
    <x v="1"/>
    <x v="2"/>
    <s v="Yoseph Carroll"/>
    <s v="Corporate"/>
    <s v="Newark"/>
    <x v="3"/>
    <n v="19711"/>
    <s v="East"/>
    <s v="OFF-ST-10002011"/>
    <x v="2"/>
    <s v="Storage"/>
    <n v="2934.33"/>
    <n v="1934.33"/>
    <n v="1000"/>
    <n v="150"/>
  </r>
  <r>
    <x v="3974"/>
    <d v="2017-05-08T00:00:00"/>
    <d v="2017-05-08T00:00:00"/>
    <x v="3"/>
    <x v="2"/>
    <x v="1"/>
    <s v="Clay Ludtke"/>
    <s v="Corporate"/>
    <s v="Cleveland"/>
    <x v="22"/>
    <n v="44105"/>
    <s v="East"/>
    <s v="OFF-ST-10002011"/>
    <x v="1"/>
    <s v="Storage"/>
    <n v="1006.056"/>
    <n v="1006.056"/>
    <n v="0"/>
    <n v="0"/>
  </r>
  <r>
    <x v="2806"/>
    <d v="2015-08-02T00:00:00"/>
    <d v="2015-08-08T00:00:00"/>
    <x v="1"/>
    <x v="7"/>
    <x v="2"/>
    <s v="Nick Zandusky"/>
    <s v="Home Office"/>
    <s v="Springfield"/>
    <x v="20"/>
    <n v="65807"/>
    <s v="Central"/>
    <s v="OFF-ST-10002011"/>
    <x v="2"/>
    <s v="Storage"/>
    <n v="838.38"/>
    <n v="688.38"/>
    <n v="150"/>
    <n v="22.5"/>
  </r>
  <r>
    <x v="4286"/>
    <d v="2016-03-22T00:00:00"/>
    <d v="2016-03-22T00:00:00"/>
    <x v="2"/>
    <x v="5"/>
    <x v="1"/>
    <s v="Debra Catini"/>
    <s v="Home Office"/>
    <s v="Plantation"/>
    <x v="8"/>
    <n v="33317"/>
    <s v="South"/>
    <s v="OFF-ST-10002182"/>
    <x v="2"/>
    <s v="Storage"/>
    <n v="150.40799999999999"/>
    <n v="150.40799999999999"/>
    <n v="0"/>
    <n v="0"/>
  </r>
  <r>
    <x v="4276"/>
    <d v="2018-11-30T00:00:00"/>
    <d v="2018-12-04T00:00:00"/>
    <x v="0"/>
    <x v="1"/>
    <x v="2"/>
    <s v="Victor Preis"/>
    <s v="Home Office"/>
    <s v="New York City"/>
    <x v="5"/>
    <n v="10011"/>
    <s v="East"/>
    <s v="OFF-ST-10002182"/>
    <x v="2"/>
    <s v="Storage"/>
    <n v="83.56"/>
    <n v="83.56"/>
    <n v="0"/>
    <n v="0"/>
  </r>
  <r>
    <x v="4287"/>
    <d v="2018-05-25T00:00:00"/>
    <d v="2018-06-01T00:00:00"/>
    <x v="0"/>
    <x v="2"/>
    <x v="2"/>
    <s v="Jeremy Lonsdale"/>
    <s v="Home Office"/>
    <s v="Houston"/>
    <x v="13"/>
    <n v="77070"/>
    <s v="Central"/>
    <s v="OFF-ST-10002182"/>
    <x v="2"/>
    <s v="Storage"/>
    <n v="50.136000000000003"/>
    <n v="50.136000000000003"/>
    <n v="0"/>
    <n v="0"/>
  </r>
  <r>
    <x v="1643"/>
    <d v="2015-12-06T00:00:00"/>
    <d v="2015-12-11T00:00:00"/>
    <x v="1"/>
    <x v="3"/>
    <x v="3"/>
    <s v="Ryan Crowe"/>
    <s v="Home Office"/>
    <s v="Springfield"/>
    <x v="23"/>
    <n v="97477"/>
    <s v="West"/>
    <s v="OFF-ST-10002205"/>
    <x v="2"/>
    <s v="Storage"/>
    <n v="53.423999999999999"/>
    <n v="53.423999999999999"/>
    <n v="0"/>
    <n v="0"/>
  </r>
  <r>
    <x v="3036"/>
    <d v="2017-11-10T00:00:00"/>
    <d v="2017-11-12T00:00:00"/>
    <x v="3"/>
    <x v="1"/>
    <x v="0"/>
    <s v="Pamela Coakley"/>
    <s v="Corporate"/>
    <s v="San Francisco"/>
    <x v="1"/>
    <n v="94122"/>
    <s v="West"/>
    <s v="OFF-ST-10002205"/>
    <x v="2"/>
    <s v="Storage"/>
    <n v="155.82"/>
    <n v="155.82"/>
    <n v="0"/>
    <n v="0"/>
  </r>
  <r>
    <x v="3897"/>
    <d v="2018-05-29T00:00:00"/>
    <d v="2018-06-04T00:00:00"/>
    <x v="0"/>
    <x v="2"/>
    <x v="2"/>
    <s v="Guy Thornton"/>
    <s v="Home Office"/>
    <s v="Harlingen"/>
    <x v="13"/>
    <n v="78550"/>
    <s v="Central"/>
    <s v="OFF-ST-10002205"/>
    <x v="2"/>
    <s v="Storage"/>
    <n v="53.423999999999999"/>
    <n v="53.423999999999999"/>
    <n v="0"/>
    <n v="0"/>
  </r>
  <r>
    <x v="3923"/>
    <d v="2017-12-02T00:00:00"/>
    <d v="2017-12-08T00:00:00"/>
    <x v="3"/>
    <x v="3"/>
    <x v="2"/>
    <s v="Mike Kennedy"/>
    <s v="Home Office"/>
    <s v="San Francisco"/>
    <x v="1"/>
    <n v="94122"/>
    <s v="West"/>
    <s v="OFF-ST-10002214"/>
    <x v="2"/>
    <s v="Storage"/>
    <n v="33.869999999999997"/>
    <n v="33.869999999999997"/>
    <n v="0"/>
    <n v="0"/>
  </r>
  <r>
    <x v="4288"/>
    <d v="2017-02-01T00:00:00"/>
    <d v="2017-02-03T00:00:00"/>
    <x v="3"/>
    <x v="11"/>
    <x v="0"/>
    <s v="Cyma Kinney"/>
    <s v="Corporate"/>
    <s v="Arlington"/>
    <x v="17"/>
    <n v="22204"/>
    <s v="South"/>
    <s v="OFF-ST-10002214"/>
    <x v="2"/>
    <s v="Storage"/>
    <n v="56.45"/>
    <n v="56.45"/>
    <n v="0"/>
    <n v="0"/>
  </r>
  <r>
    <x v="4274"/>
    <d v="2018-09-09T00:00:00"/>
    <d v="2018-09-15T00:00:00"/>
    <x v="0"/>
    <x v="0"/>
    <x v="2"/>
    <s v="Sean Braxton"/>
    <s v="Home Office"/>
    <s v="Florence"/>
    <x v="34"/>
    <n v="29501"/>
    <s v="South"/>
    <s v="OFF-ST-10002214"/>
    <x v="2"/>
    <s v="Storage"/>
    <n v="56.45"/>
    <n v="56.45"/>
    <n v="0"/>
    <n v="0"/>
  </r>
  <r>
    <x v="3543"/>
    <d v="2015-04-28T00:00:00"/>
    <d v="2015-05-03T00:00:00"/>
    <x v="1"/>
    <x v="8"/>
    <x v="2"/>
    <s v="George Bell"/>
    <s v="Home Office"/>
    <s v="Newark"/>
    <x v="22"/>
    <n v="43055"/>
    <s v="East"/>
    <s v="OFF-ST-10002214"/>
    <x v="2"/>
    <s v="Storage"/>
    <n v="27.096"/>
    <n v="27.096"/>
    <n v="0"/>
    <n v="0"/>
  </r>
  <r>
    <x v="3926"/>
    <d v="2016-04-07T00:00:00"/>
    <d v="2016-04-10T00:00:00"/>
    <x v="2"/>
    <x v="8"/>
    <x v="0"/>
    <s v="Resi P√∂lking"/>
    <s v="Home Office"/>
    <s v="New York City"/>
    <x v="5"/>
    <n v="10035"/>
    <s v="East"/>
    <s v="OFF-ST-10002214"/>
    <x v="2"/>
    <s v="Storage"/>
    <n v="22.58"/>
    <n v="18"/>
    <n v="4.5799999999999983"/>
    <n v="0.68699999999999972"/>
  </r>
  <r>
    <x v="4289"/>
    <d v="2018-05-14T00:00:00"/>
    <d v="2018-05-18T00:00:00"/>
    <x v="0"/>
    <x v="2"/>
    <x v="2"/>
    <s v="Amy Hunt"/>
    <s v="Home Office"/>
    <s v="New York City"/>
    <x v="5"/>
    <n v="10035"/>
    <s v="East"/>
    <s v="OFF-ST-10002214"/>
    <x v="2"/>
    <s v="Storage"/>
    <n v="22.58"/>
    <n v="18"/>
    <n v="4.5799999999999983"/>
    <n v="0.68699999999999972"/>
  </r>
  <r>
    <x v="4290"/>
    <d v="2018-10-03T00:00:00"/>
    <d v="2018-10-08T00:00:00"/>
    <x v="0"/>
    <x v="9"/>
    <x v="3"/>
    <s v="Hunter Lopez"/>
    <s v="Home Office"/>
    <s v="Rochester"/>
    <x v="5"/>
    <n v="14609"/>
    <s v="East"/>
    <s v="OFF-ST-10002214"/>
    <x v="2"/>
    <s v="Storage"/>
    <n v="22.58"/>
    <n v="18"/>
    <n v="4.5799999999999983"/>
    <n v="0.68699999999999972"/>
  </r>
  <r>
    <x v="1824"/>
    <d v="2015-11-07T00:00:00"/>
    <d v="2015-11-12T00:00:00"/>
    <x v="1"/>
    <x v="1"/>
    <x v="2"/>
    <s v="Maribeth Schnelling"/>
    <s v="Home Office"/>
    <s v="Wausau"/>
    <x v="16"/>
    <n v="54401"/>
    <s v="Central"/>
    <s v="OFF-ST-10002214"/>
    <x v="2"/>
    <s v="Storage"/>
    <n v="22.58"/>
    <n v="18"/>
    <n v="4.5799999999999983"/>
    <n v="0.68699999999999972"/>
  </r>
  <r>
    <x v="1343"/>
    <d v="2018-10-30T00:00:00"/>
    <d v="2018-10-30T00:00:00"/>
    <x v="0"/>
    <x v="9"/>
    <x v="1"/>
    <s v="Ryan Akin"/>
    <s v="Home Office"/>
    <s v="Dallas"/>
    <x v="13"/>
    <n v="75217"/>
    <s v="Central"/>
    <s v="OFF-ST-10002214"/>
    <x v="2"/>
    <s v="Storage"/>
    <n v="54.192"/>
    <n v="54.192"/>
    <n v="0"/>
    <n v="0"/>
  </r>
  <r>
    <x v="2116"/>
    <d v="2017-07-21T00:00:00"/>
    <d v="2017-07-21T00:00:00"/>
    <x v="3"/>
    <x v="10"/>
    <x v="1"/>
    <s v="Jason Gross"/>
    <s v="Corporate"/>
    <s v="Newark"/>
    <x v="22"/>
    <n v="43055"/>
    <s v="East"/>
    <s v="OFF-ST-10002276"/>
    <x v="2"/>
    <s v="Storage"/>
    <n v="66.688000000000002"/>
    <n v="66.688000000000002"/>
    <n v="0"/>
    <n v="0"/>
  </r>
  <r>
    <x v="4291"/>
    <d v="2017-11-11T00:00:00"/>
    <d v="2017-11-16T00:00:00"/>
    <x v="3"/>
    <x v="1"/>
    <x v="2"/>
    <s v="Bryan Davis"/>
    <s v="Corporate"/>
    <s v="New York City"/>
    <x v="5"/>
    <n v="10011"/>
    <s v="East"/>
    <s v="OFF-ST-10002276"/>
    <x v="2"/>
    <s v="Storage"/>
    <n v="83.36"/>
    <n v="83.36"/>
    <n v="0"/>
    <n v="0"/>
  </r>
  <r>
    <x v="842"/>
    <d v="2018-12-17T00:00:00"/>
    <d v="2018-12-23T00:00:00"/>
    <x v="0"/>
    <x v="3"/>
    <x v="2"/>
    <s v="Annie Thurman"/>
    <s v="Home Office"/>
    <s v="New York City"/>
    <x v="5"/>
    <n v="10009"/>
    <s v="East"/>
    <s v="OFF-ST-10002276"/>
    <x v="2"/>
    <s v="Storage"/>
    <n v="166.72"/>
    <n v="166.72"/>
    <n v="0"/>
    <n v="0"/>
  </r>
  <r>
    <x v="665"/>
    <d v="2015-06-01T00:00:00"/>
    <d v="2015-06-06T00:00:00"/>
    <x v="1"/>
    <x v="4"/>
    <x v="3"/>
    <s v="Dianna Wilson"/>
    <s v="Home Office"/>
    <s v="Lakeville"/>
    <x v="37"/>
    <n v="55044"/>
    <s v="Central"/>
    <s v="OFF-ST-10002276"/>
    <x v="2"/>
    <s v="Storage"/>
    <n v="166.72"/>
    <n v="166.72"/>
    <n v="0"/>
    <n v="0"/>
  </r>
  <r>
    <x v="2698"/>
    <d v="2018-08-18T00:00:00"/>
    <d v="2018-08-22T00:00:00"/>
    <x v="0"/>
    <x v="7"/>
    <x v="2"/>
    <s v="Russell Applegate"/>
    <s v="Corporate"/>
    <s v="Dallas"/>
    <x v="13"/>
    <n v="75220"/>
    <s v="Central"/>
    <s v="OFF-ST-10002276"/>
    <x v="2"/>
    <s v="Storage"/>
    <n v="200.06399999999999"/>
    <n v="200.06399999999999"/>
    <n v="0"/>
    <n v="0"/>
  </r>
  <r>
    <x v="1966"/>
    <d v="2015-08-04T00:00:00"/>
    <d v="2015-08-09T00:00:00"/>
    <x v="1"/>
    <x v="7"/>
    <x v="3"/>
    <s v="Valerie Dominguez"/>
    <s v="Home Office"/>
    <s v="Pleasant Grove"/>
    <x v="28"/>
    <n v="84062"/>
    <s v="West"/>
    <s v="OFF-ST-10002289"/>
    <x v="2"/>
    <s v="Storage"/>
    <n v="158.9"/>
    <n v="158.9"/>
    <n v="0"/>
    <n v="0"/>
  </r>
  <r>
    <x v="4292"/>
    <d v="2018-11-09T00:00:00"/>
    <d v="2018-11-14T00:00:00"/>
    <x v="0"/>
    <x v="1"/>
    <x v="2"/>
    <s v="Matt Collister"/>
    <s v="Home Office"/>
    <s v="Coachella"/>
    <x v="1"/>
    <n v="92236"/>
    <s v="West"/>
    <s v="OFF-ST-10002289"/>
    <x v="2"/>
    <s v="Storage"/>
    <n v="63.56"/>
    <n v="63.56"/>
    <n v="0"/>
    <n v="0"/>
  </r>
  <r>
    <x v="3971"/>
    <d v="2018-12-16T00:00:00"/>
    <d v="2018-12-21T00:00:00"/>
    <x v="0"/>
    <x v="3"/>
    <x v="3"/>
    <s v="Rick Bensley"/>
    <s v="Home Office"/>
    <s v="Los Angeles"/>
    <x v="1"/>
    <n v="90036"/>
    <s v="West"/>
    <s v="OFF-ST-10002289"/>
    <x v="2"/>
    <s v="Storage"/>
    <n v="158.9"/>
    <n v="158.9"/>
    <n v="0"/>
    <n v="0"/>
  </r>
  <r>
    <x v="2154"/>
    <d v="2016-09-22T00:00:00"/>
    <d v="2016-09-26T00:00:00"/>
    <x v="2"/>
    <x v="0"/>
    <x v="2"/>
    <s v="Sanjit Jacobs"/>
    <s v="Home Office"/>
    <s v="Franklin"/>
    <x v="24"/>
    <n v="37064"/>
    <s v="South"/>
    <s v="OFF-ST-10002289"/>
    <x v="2"/>
    <s v="Storage"/>
    <n v="25.423999999999999"/>
    <n v="25.423999999999999"/>
    <n v="0"/>
    <n v="0"/>
  </r>
  <r>
    <x v="456"/>
    <d v="2017-07-18T00:00:00"/>
    <d v="2017-07-24T00:00:00"/>
    <x v="3"/>
    <x v="10"/>
    <x v="2"/>
    <s v="Linda Southworth"/>
    <s v="Home Office"/>
    <s v="Denver"/>
    <x v="7"/>
    <n v="80219"/>
    <s v="West"/>
    <s v="OFF-ST-10002292"/>
    <x v="2"/>
    <s v="Storage"/>
    <n v="593.56799999999998"/>
    <n v="593.56799999999998"/>
    <n v="0"/>
    <n v="0"/>
  </r>
  <r>
    <x v="856"/>
    <d v="2017-12-01T00:00:00"/>
    <d v="2017-12-01T00:00:00"/>
    <x v="3"/>
    <x v="3"/>
    <x v="1"/>
    <s v="Laurel Beltran"/>
    <s v="Home Office"/>
    <s v="Oxnard"/>
    <x v="1"/>
    <n v="93030"/>
    <s v="West"/>
    <s v="OFF-ST-10002292"/>
    <x v="1"/>
    <s v="Storage"/>
    <n v="1112.94"/>
    <n v="1112.94"/>
    <n v="0"/>
    <n v="0"/>
  </r>
  <r>
    <x v="4186"/>
    <d v="2015-09-22T00:00:00"/>
    <d v="2015-09-28T00:00:00"/>
    <x v="1"/>
    <x v="0"/>
    <x v="2"/>
    <s v="Sanjit Engle"/>
    <s v="Home Office"/>
    <s v="San Jose"/>
    <x v="1"/>
    <n v="95123"/>
    <s v="West"/>
    <s v="OFF-ST-10002301"/>
    <x v="2"/>
    <s v="Storage"/>
    <n v="40.68"/>
    <n v="50"/>
    <n v="-9.32"/>
    <n v="-1.3979999999999999"/>
  </r>
  <r>
    <x v="1168"/>
    <d v="2015-12-24T00:00:00"/>
    <d v="2015-12-29T00:00:00"/>
    <x v="1"/>
    <x v="3"/>
    <x v="2"/>
    <s v="Ben Ferrer"/>
    <s v="Home Office"/>
    <s v="Los Angeles"/>
    <x v="1"/>
    <n v="90045"/>
    <s v="West"/>
    <s v="OFF-ST-10002301"/>
    <x v="2"/>
    <s v="Storage"/>
    <n v="20.34"/>
    <n v="100"/>
    <n v="-79.66"/>
    <n v="-11.949"/>
  </r>
  <r>
    <x v="3477"/>
    <d v="2018-01-07T00:00:00"/>
    <d v="2018-01-09T00:00:00"/>
    <x v="0"/>
    <x v="6"/>
    <x v="3"/>
    <s v="Jamie Frazer"/>
    <s v="Home Office"/>
    <s v="Long Beach"/>
    <x v="1"/>
    <n v="90805"/>
    <s v="West"/>
    <s v="OFF-ST-10002301"/>
    <x v="2"/>
    <s v="Storage"/>
    <n v="61.02"/>
    <n v="61.02"/>
    <n v="0"/>
    <n v="0"/>
  </r>
  <r>
    <x v="4293"/>
    <d v="2018-10-08T00:00:00"/>
    <d v="2018-10-14T00:00:00"/>
    <x v="0"/>
    <x v="9"/>
    <x v="2"/>
    <s v="Chris Selesnick"/>
    <s v="Home Office"/>
    <s v="San Diego"/>
    <x v="1"/>
    <n v="92105"/>
    <s v="West"/>
    <s v="OFF-ST-10002301"/>
    <x v="2"/>
    <s v="Storage"/>
    <n v="40.68"/>
    <n v="40.68"/>
    <n v="0"/>
    <n v="0"/>
  </r>
  <r>
    <x v="4294"/>
    <d v="2015-03-21T00:00:00"/>
    <d v="2015-03-25T00:00:00"/>
    <x v="1"/>
    <x v="5"/>
    <x v="2"/>
    <s v="Thomas Seio"/>
    <s v="Home Office"/>
    <s v="Asheville"/>
    <x v="9"/>
    <n v="28806"/>
    <s v="South"/>
    <s v="OFF-ST-10002301"/>
    <x v="2"/>
    <s v="Storage"/>
    <n v="16.271999999999998"/>
    <n v="18"/>
    <n v="-1.7280000000000015"/>
    <n v="-0.25920000000000021"/>
  </r>
  <r>
    <x v="1926"/>
    <d v="2018-11-18T00:00:00"/>
    <d v="2018-11-23T00:00:00"/>
    <x v="0"/>
    <x v="1"/>
    <x v="3"/>
    <s v="Jim Sink"/>
    <s v="Home Office"/>
    <s v="Miramar"/>
    <x v="8"/>
    <n v="33023"/>
    <s v="South"/>
    <s v="OFF-ST-10002301"/>
    <x v="2"/>
    <s v="Storage"/>
    <n v="81.36"/>
    <n v="81.36"/>
    <n v="0"/>
    <n v="0"/>
  </r>
  <r>
    <x v="501"/>
    <d v="2017-11-28T00:00:00"/>
    <d v="2017-12-04T00:00:00"/>
    <x v="3"/>
    <x v="1"/>
    <x v="2"/>
    <s v="David Smith"/>
    <s v="Home Office"/>
    <s v="Philadelphia"/>
    <x v="12"/>
    <n v="19140"/>
    <s v="East"/>
    <s v="OFF-ST-10002301"/>
    <x v="2"/>
    <s v="Storage"/>
    <n v="32.543999999999997"/>
    <n v="32.543999999999997"/>
    <n v="0"/>
    <n v="0"/>
  </r>
  <r>
    <x v="2625"/>
    <d v="2018-04-16T00:00:00"/>
    <d v="2018-04-22T00:00:00"/>
    <x v="0"/>
    <x v="8"/>
    <x v="2"/>
    <s v="Natalie DeCherney"/>
    <s v="Home Office"/>
    <s v="Houston"/>
    <x v="13"/>
    <n v="77095"/>
    <s v="Central"/>
    <s v="OFF-ST-10002301"/>
    <x v="2"/>
    <s v="Storage"/>
    <n v="32.543999999999997"/>
    <n v="32.543999999999997"/>
    <n v="0"/>
    <n v="0"/>
  </r>
  <r>
    <x v="1853"/>
    <d v="2018-05-23T00:00:00"/>
    <d v="2018-05-27T00:00:00"/>
    <x v="0"/>
    <x v="2"/>
    <x v="2"/>
    <s v="Ken Lonsdale"/>
    <s v="Home Office"/>
    <s v="Houston"/>
    <x v="13"/>
    <n v="77095"/>
    <s v="Central"/>
    <s v="OFF-ST-10002301"/>
    <x v="2"/>
    <s v="Storage"/>
    <n v="48.816000000000003"/>
    <n v="48.816000000000003"/>
    <n v="0"/>
    <n v="0"/>
  </r>
  <r>
    <x v="690"/>
    <d v="2015-03-07T00:00:00"/>
    <d v="2015-03-08T00:00:00"/>
    <x v="1"/>
    <x v="5"/>
    <x v="0"/>
    <s v="Aaron Bergman"/>
    <s v="Home Office"/>
    <s v="Seattle"/>
    <x v="6"/>
    <n v="98103"/>
    <s v="West"/>
    <s v="OFF-ST-10002344"/>
    <x v="2"/>
    <s v="Storage"/>
    <n v="242.94"/>
    <n v="50"/>
    <n v="192.94"/>
    <n v="28.940999999999999"/>
  </r>
  <r>
    <x v="3250"/>
    <d v="2015-11-24T00:00:00"/>
    <d v="2015-11-30T00:00:00"/>
    <x v="1"/>
    <x v="1"/>
    <x v="2"/>
    <s v="Harold Ryan"/>
    <s v="Corporate"/>
    <s v="Seattle"/>
    <x v="6"/>
    <n v="98103"/>
    <s v="West"/>
    <s v="OFF-ST-10002344"/>
    <x v="2"/>
    <s v="Storage"/>
    <n v="485.88"/>
    <n v="485.88"/>
    <n v="0"/>
    <n v="0"/>
  </r>
  <r>
    <x v="170"/>
    <d v="2017-02-05T00:00:00"/>
    <d v="2017-02-05T00:00:00"/>
    <x v="3"/>
    <x v="11"/>
    <x v="1"/>
    <s v="Paul Prost"/>
    <s v="Corporate"/>
    <s v="Smyrna"/>
    <x v="19"/>
    <n v="30080"/>
    <s v="South"/>
    <s v="OFF-ST-10002344"/>
    <x v="2"/>
    <s v="Storage"/>
    <n v="80.98"/>
    <n v="80.98"/>
    <n v="0"/>
    <n v="0"/>
  </r>
  <r>
    <x v="907"/>
    <d v="2015-09-07T00:00:00"/>
    <d v="2015-09-13T00:00:00"/>
    <x v="1"/>
    <x v="0"/>
    <x v="2"/>
    <s v="Sean Braxton"/>
    <s v="Home Office"/>
    <s v="Philadelphia"/>
    <x v="12"/>
    <n v="19134"/>
    <s v="East"/>
    <s v="OFF-ST-10002344"/>
    <x v="2"/>
    <s v="Storage"/>
    <n v="64.784000000000006"/>
    <n v="64.784000000000006"/>
    <n v="0"/>
    <n v="0"/>
  </r>
  <r>
    <x v="4295"/>
    <d v="2018-11-04T00:00:00"/>
    <d v="2018-11-09T00:00:00"/>
    <x v="0"/>
    <x v="1"/>
    <x v="2"/>
    <s v="Henry Goldwyn"/>
    <s v="Corporate"/>
    <s v="Lancaster"/>
    <x v="22"/>
    <n v="43130"/>
    <s v="East"/>
    <s v="OFF-ST-10002344"/>
    <x v="2"/>
    <s v="Storage"/>
    <n v="194.352"/>
    <n v="194.352"/>
    <n v="0"/>
    <n v="0"/>
  </r>
  <r>
    <x v="3363"/>
    <d v="2016-11-12T00:00:00"/>
    <d v="2016-11-18T00:00:00"/>
    <x v="2"/>
    <x v="1"/>
    <x v="2"/>
    <s v="Monica Federle"/>
    <s v="Home Office"/>
    <s v="Houston"/>
    <x v="13"/>
    <n v="77095"/>
    <s v="Central"/>
    <s v="OFF-ST-10002344"/>
    <x v="2"/>
    <s v="Storage"/>
    <n v="64.784000000000006"/>
    <n v="64.784000000000006"/>
    <n v="0"/>
    <n v="0"/>
  </r>
  <r>
    <x v="3805"/>
    <d v="2017-07-17T00:00:00"/>
    <d v="2017-07-22T00:00:00"/>
    <x v="3"/>
    <x v="10"/>
    <x v="2"/>
    <s v="Andrew Allen"/>
    <s v="Corporate"/>
    <s v="Springfield"/>
    <x v="20"/>
    <n v="65807"/>
    <s v="Central"/>
    <s v="OFF-ST-10002344"/>
    <x v="2"/>
    <s v="Storage"/>
    <n v="242.94"/>
    <n v="242.94"/>
    <n v="0"/>
    <n v="0"/>
  </r>
  <r>
    <x v="2664"/>
    <d v="2018-10-23T00:00:00"/>
    <d v="2018-10-28T00:00:00"/>
    <x v="0"/>
    <x v="9"/>
    <x v="2"/>
    <s v="Randy Bradley"/>
    <s v="Home Office"/>
    <s v="Austin"/>
    <x v="13"/>
    <n v="78745"/>
    <s v="Central"/>
    <s v="OFF-ST-10002344"/>
    <x v="2"/>
    <s v="Storage"/>
    <n v="259.13600000000002"/>
    <n v="259.13600000000002"/>
    <n v="0"/>
    <n v="0"/>
  </r>
  <r>
    <x v="240"/>
    <d v="2015-10-11T00:00:00"/>
    <d v="2015-10-13T00:00:00"/>
    <x v="1"/>
    <x v="9"/>
    <x v="0"/>
    <s v="Helen Andreada"/>
    <s v="Home Office"/>
    <s v="Pasadena"/>
    <x v="1"/>
    <n v="91104"/>
    <s v="West"/>
    <s v="OFF-ST-10002352"/>
    <x v="2"/>
    <s v="Storage"/>
    <n v="31.92"/>
    <n v="31.92"/>
    <n v="0"/>
    <n v="0"/>
  </r>
  <r>
    <x v="4296"/>
    <d v="2018-09-25T00:00:00"/>
    <d v="2018-09-28T00:00:00"/>
    <x v="0"/>
    <x v="0"/>
    <x v="0"/>
    <s v="Luke Schmidt"/>
    <s v="Home Office"/>
    <s v="Helena"/>
    <x v="45"/>
    <n v="59601"/>
    <s v="West"/>
    <s v="OFF-ST-10002352"/>
    <x v="2"/>
    <s v="Storage"/>
    <n v="39.9"/>
    <n v="39.9"/>
    <n v="0"/>
    <n v="0"/>
  </r>
  <r>
    <x v="17"/>
    <d v="2016-08-16T00:00:00"/>
    <d v="2016-08-20T00:00:00"/>
    <x v="2"/>
    <x v="7"/>
    <x v="2"/>
    <s v="Joni Wasserman"/>
    <s v="Corporate"/>
    <s v="Philadelphia"/>
    <x v="12"/>
    <n v="19120"/>
    <s v="East"/>
    <s v="OFF-ST-10002352"/>
    <x v="2"/>
    <s v="Storage"/>
    <n v="44.688000000000002"/>
    <n v="44.688000000000002"/>
    <n v="0"/>
    <n v="0"/>
  </r>
  <r>
    <x v="3122"/>
    <d v="2018-08-27T00:00:00"/>
    <d v="2018-08-30T00:00:00"/>
    <x v="0"/>
    <x v="7"/>
    <x v="0"/>
    <s v="Mathew Reese"/>
    <s v="Home Office"/>
    <s v="New York City"/>
    <x v="5"/>
    <n v="10024"/>
    <s v="East"/>
    <s v="OFF-ST-10002352"/>
    <x v="2"/>
    <s v="Storage"/>
    <n v="63.84"/>
    <n v="63.84"/>
    <n v="0"/>
    <n v="0"/>
  </r>
  <r>
    <x v="1482"/>
    <d v="2018-12-08T00:00:00"/>
    <d v="2018-12-10T00:00:00"/>
    <x v="0"/>
    <x v="3"/>
    <x v="3"/>
    <s v="Delfina Latchford"/>
    <s v="Home Office"/>
    <s v="New York City"/>
    <x v="5"/>
    <n v="10035"/>
    <s v="East"/>
    <s v="OFF-ST-10002352"/>
    <x v="2"/>
    <s v="Storage"/>
    <n v="31.92"/>
    <n v="31.92"/>
    <n v="0"/>
    <n v="0"/>
  </r>
  <r>
    <x v="4297"/>
    <d v="2018-03-24T00:00:00"/>
    <d v="2018-03-25T00:00:00"/>
    <x v="0"/>
    <x v="5"/>
    <x v="1"/>
    <s v="Ann Chong"/>
    <s v="Home Office"/>
    <s v="Beaumont"/>
    <x v="13"/>
    <n v="77705"/>
    <s v="Central"/>
    <s v="OFF-ST-10002352"/>
    <x v="2"/>
    <s v="Storage"/>
    <n v="12.768000000000001"/>
    <n v="12.768000000000001"/>
    <n v="0"/>
    <n v="0"/>
  </r>
  <r>
    <x v="2256"/>
    <d v="2015-10-12T00:00:00"/>
    <d v="2015-10-16T00:00:00"/>
    <x v="1"/>
    <x v="9"/>
    <x v="2"/>
    <s v="Duane Noonan"/>
    <s v="Home Office"/>
    <s v="San Francisco"/>
    <x v="1"/>
    <n v="94122"/>
    <s v="West"/>
    <s v="OFF-ST-10002370"/>
    <x v="2"/>
    <s v="Storage"/>
    <n v="21.39"/>
    <n v="18"/>
    <n v="3.3900000000000006"/>
    <n v="0.50850000000000006"/>
  </r>
  <r>
    <x v="3290"/>
    <d v="2016-09-26T00:00:00"/>
    <d v="2016-10-01T00:00:00"/>
    <x v="2"/>
    <x v="0"/>
    <x v="2"/>
    <s v="Bryan Spruell"/>
    <s v="Home Office"/>
    <s v="San Diego"/>
    <x v="1"/>
    <n v="92037"/>
    <s v="West"/>
    <s v="OFF-ST-10002370"/>
    <x v="2"/>
    <s v="Storage"/>
    <n v="64.17"/>
    <n v="100"/>
    <n v="-35.83"/>
    <n v="-5.3744999999999994"/>
  </r>
  <r>
    <x v="365"/>
    <d v="2018-06-11T00:00:00"/>
    <d v="2018-06-12T00:00:00"/>
    <x v="0"/>
    <x v="4"/>
    <x v="0"/>
    <s v="Becky Castell"/>
    <s v="Home Office"/>
    <s v="Peoria"/>
    <x v="18"/>
    <n v="85345"/>
    <s v="West"/>
    <s v="OFF-ST-10002370"/>
    <x v="2"/>
    <s v="Storage"/>
    <n v="68.447999999999993"/>
    <n v="100"/>
    <n v="-31.552000000000007"/>
    <n v="-4.732800000000001"/>
  </r>
  <r>
    <x v="457"/>
    <d v="2018-08-31T00:00:00"/>
    <d v="2018-09-02T00:00:00"/>
    <x v="0"/>
    <x v="7"/>
    <x v="3"/>
    <s v="Bart Watters"/>
    <s v="Home Office"/>
    <s v="Spokane"/>
    <x v="6"/>
    <n v="99207"/>
    <s v="West"/>
    <s v="OFF-ST-10002370"/>
    <x v="2"/>
    <s v="Storage"/>
    <n v="149.72999999999999"/>
    <n v="149.72999999999999"/>
    <n v="0"/>
    <n v="0"/>
  </r>
  <r>
    <x v="4298"/>
    <d v="2017-09-22T00:00:00"/>
    <d v="2017-09-25T00:00:00"/>
    <x v="3"/>
    <x v="0"/>
    <x v="0"/>
    <s v="Sam Zeldin"/>
    <s v="Corporate"/>
    <s v="New York City"/>
    <x v="5"/>
    <n v="10035"/>
    <s v="East"/>
    <s v="OFF-ST-10002370"/>
    <x v="2"/>
    <s v="Storage"/>
    <n v="128.34"/>
    <n v="128.34"/>
    <n v="0"/>
    <n v="0"/>
  </r>
  <r>
    <x v="1052"/>
    <d v="2018-04-20T00:00:00"/>
    <d v="2018-04-23T00:00:00"/>
    <x v="0"/>
    <x v="8"/>
    <x v="0"/>
    <s v="Cynthia Voltz"/>
    <s v="Home Office"/>
    <s v="Philadelphia"/>
    <x v="12"/>
    <n v="19120"/>
    <s v="East"/>
    <s v="OFF-ST-10002370"/>
    <x v="2"/>
    <s v="Storage"/>
    <n v="51.335999999999999"/>
    <n v="51.335999999999999"/>
    <n v="0"/>
    <n v="0"/>
  </r>
  <r>
    <x v="2020"/>
    <d v="2015-09-08T00:00:00"/>
    <d v="2015-09-14T00:00:00"/>
    <x v="1"/>
    <x v="0"/>
    <x v="2"/>
    <s v="Dennis Pardue"/>
    <s v="Home Office"/>
    <s v="San Francisco"/>
    <x v="1"/>
    <n v="94110"/>
    <s v="West"/>
    <s v="OFF-ST-10002406"/>
    <x v="2"/>
    <s v="Storage"/>
    <n v="14.97"/>
    <n v="18"/>
    <n v="-3.0299999999999994"/>
    <n v="-0.4544999999999999"/>
  </r>
  <r>
    <x v="3629"/>
    <d v="2016-05-22T00:00:00"/>
    <d v="2016-05-26T00:00:00"/>
    <x v="2"/>
    <x v="2"/>
    <x v="2"/>
    <s v="Sarah Brown"/>
    <s v="Home Office"/>
    <s v="Los Angeles"/>
    <x v="1"/>
    <n v="90045"/>
    <s v="West"/>
    <s v="OFF-ST-10002406"/>
    <x v="2"/>
    <s v="Storage"/>
    <n v="104.79"/>
    <n v="104.79"/>
    <n v="0"/>
    <n v="0"/>
  </r>
  <r>
    <x v="4299"/>
    <d v="2016-03-10T00:00:00"/>
    <d v="2016-03-10T00:00:00"/>
    <x v="2"/>
    <x v="5"/>
    <x v="1"/>
    <s v="Ken Black"/>
    <s v="Home Office"/>
    <s v="Clinton"/>
    <x v="14"/>
    <n v="20735"/>
    <s v="East"/>
    <s v="OFF-ST-10002406"/>
    <x v="2"/>
    <s v="Storage"/>
    <n v="89.82"/>
    <n v="89.82"/>
    <n v="0"/>
    <n v="0"/>
  </r>
  <r>
    <x v="89"/>
    <d v="2017-10-21T00:00:00"/>
    <d v="2017-10-21T00:00:00"/>
    <x v="3"/>
    <x v="9"/>
    <x v="1"/>
    <s v="Michael Kennedy"/>
    <s v="Corporate"/>
    <s v="Manchester"/>
    <x v="25"/>
    <n v="6040"/>
    <s v="East"/>
    <s v="OFF-ST-10002406"/>
    <x v="2"/>
    <s v="Storage"/>
    <n v="104.79"/>
    <n v="104.79"/>
    <n v="0"/>
    <n v="0"/>
  </r>
  <r>
    <x v="4300"/>
    <d v="2017-04-22T00:00:00"/>
    <d v="2017-04-27T00:00:00"/>
    <x v="3"/>
    <x v="8"/>
    <x v="2"/>
    <s v="Tonja Turnell"/>
    <s v="Corporate"/>
    <s v="Aurora"/>
    <x v="0"/>
    <n v="60505"/>
    <s v="Central"/>
    <s v="OFF-ST-10002406"/>
    <x v="2"/>
    <s v="Storage"/>
    <n v="23.952000000000002"/>
    <n v="23.952000000000002"/>
    <n v="0"/>
    <n v="0"/>
  </r>
  <r>
    <x v="3582"/>
    <d v="2017-08-23T00:00:00"/>
    <d v="2017-08-29T00:00:00"/>
    <x v="3"/>
    <x v="7"/>
    <x v="2"/>
    <s v="Matt Abelman"/>
    <s v="Home Office"/>
    <s v="Sheboygan"/>
    <x v="16"/>
    <n v="53081"/>
    <s v="Central"/>
    <s v="OFF-ST-10002406"/>
    <x v="2"/>
    <s v="Storage"/>
    <n v="14.97"/>
    <n v="18"/>
    <n v="-3.0299999999999994"/>
    <n v="-0.4544999999999999"/>
  </r>
  <r>
    <x v="1389"/>
    <d v="2015-06-21T00:00:00"/>
    <d v="2015-06-23T00:00:00"/>
    <x v="1"/>
    <x v="4"/>
    <x v="3"/>
    <s v="Naresj Patel"/>
    <s v="Home Office"/>
    <s v="Waynesboro"/>
    <x v="17"/>
    <n v="22980"/>
    <s v="South"/>
    <s v="OFF-ST-10002444"/>
    <x v="2"/>
    <s v="Storage"/>
    <n v="36.840000000000003"/>
    <n v="36.840000000000003"/>
    <n v="0"/>
    <n v="0"/>
  </r>
  <r>
    <x v="4301"/>
    <d v="2015-12-05T00:00:00"/>
    <d v="2015-12-12T00:00:00"/>
    <x v="1"/>
    <x v="3"/>
    <x v="2"/>
    <s v="Roy Collins"/>
    <s v="Home Office"/>
    <s v="Alexandria"/>
    <x v="17"/>
    <n v="22304"/>
    <s v="South"/>
    <s v="OFF-ST-10002444"/>
    <x v="2"/>
    <s v="Storage"/>
    <n v="24.56"/>
    <n v="24.56"/>
    <n v="0"/>
    <n v="0"/>
  </r>
  <r>
    <x v="245"/>
    <d v="2016-09-21T00:00:00"/>
    <d v="2016-09-26T00:00:00"/>
    <x v="2"/>
    <x v="0"/>
    <x v="2"/>
    <s v="Giulietta Baptist"/>
    <s v="Home Office"/>
    <s v="Columbia"/>
    <x v="34"/>
    <n v="29203"/>
    <s v="South"/>
    <s v="OFF-ST-10002444"/>
    <x v="2"/>
    <s v="Storage"/>
    <n v="85.96"/>
    <n v="85.96"/>
    <n v="0"/>
    <n v="0"/>
  </r>
  <r>
    <x v="3784"/>
    <d v="2018-11-21T00:00:00"/>
    <d v="2018-11-24T00:00:00"/>
    <x v="0"/>
    <x v="1"/>
    <x v="0"/>
    <s v="Cindy Chapman"/>
    <s v="Home Office"/>
    <s v="Philadelphia"/>
    <x v="12"/>
    <n v="19143"/>
    <s v="East"/>
    <s v="OFF-ST-10002444"/>
    <x v="2"/>
    <s v="Storage"/>
    <n v="39.295999999999999"/>
    <n v="39.295999999999999"/>
    <n v="0"/>
    <n v="0"/>
  </r>
  <r>
    <x v="4302"/>
    <d v="2015-12-29T00:00:00"/>
    <d v="2016-01-02T00:00:00"/>
    <x v="1"/>
    <x v="3"/>
    <x v="2"/>
    <s v="Debra Catini"/>
    <s v="Home Office"/>
    <s v="Cottage Grove"/>
    <x v="37"/>
    <n v="55016"/>
    <s v="Central"/>
    <s v="OFF-ST-10002444"/>
    <x v="2"/>
    <s v="Storage"/>
    <n v="24.56"/>
    <n v="24.56"/>
    <n v="0"/>
    <n v="0"/>
  </r>
  <r>
    <x v="4303"/>
    <d v="2016-06-12T00:00:00"/>
    <d v="2016-06-16T00:00:00"/>
    <x v="2"/>
    <x v="4"/>
    <x v="2"/>
    <s v="Sam Zeldin"/>
    <s v="Home Office"/>
    <s v="Columbus"/>
    <x v="33"/>
    <n v="47201"/>
    <s v="Central"/>
    <s v="OFF-ST-10002444"/>
    <x v="2"/>
    <s v="Storage"/>
    <n v="24.56"/>
    <n v="24.56"/>
    <n v="0"/>
    <n v="0"/>
  </r>
  <r>
    <x v="3788"/>
    <d v="2017-03-28T00:00:00"/>
    <d v="2017-03-31T00:00:00"/>
    <x v="3"/>
    <x v="5"/>
    <x v="3"/>
    <s v="Chris Cortes"/>
    <s v="Corporate"/>
    <s v="Los Angeles"/>
    <x v="1"/>
    <n v="90032"/>
    <s v="West"/>
    <s v="OFF-ST-10002485"/>
    <x v="2"/>
    <s v="Storage"/>
    <n v="87.92"/>
    <n v="87.92"/>
    <n v="0"/>
    <n v="0"/>
  </r>
  <r>
    <x v="2644"/>
    <d v="2018-06-08T00:00:00"/>
    <d v="2018-06-13T00:00:00"/>
    <x v="0"/>
    <x v="4"/>
    <x v="2"/>
    <s v="Frank Olsen"/>
    <s v="Home Office"/>
    <s v="Glendale"/>
    <x v="18"/>
    <n v="85301"/>
    <s v="West"/>
    <s v="OFF-ST-10002485"/>
    <x v="2"/>
    <s v="Storage"/>
    <n v="35.167999999999999"/>
    <n v="100"/>
    <n v="-64.831999999999994"/>
    <n v="-9.7247999999999983"/>
  </r>
  <r>
    <x v="4304"/>
    <d v="2018-07-03T00:00:00"/>
    <d v="2018-07-08T00:00:00"/>
    <x v="0"/>
    <x v="10"/>
    <x v="2"/>
    <s v="Rob Dowd"/>
    <s v="Home Office"/>
    <s v="Los Angeles"/>
    <x v="1"/>
    <n v="90004"/>
    <s v="West"/>
    <s v="OFF-ST-10002485"/>
    <x v="2"/>
    <s v="Storage"/>
    <n v="87.92"/>
    <n v="87.92"/>
    <n v="0"/>
    <n v="0"/>
  </r>
  <r>
    <x v="147"/>
    <d v="2017-07-19T00:00:00"/>
    <d v="2017-07-25T00:00:00"/>
    <x v="3"/>
    <x v="10"/>
    <x v="2"/>
    <s v="Joy Smith"/>
    <s v="Corporate"/>
    <s v="Hattiesburg"/>
    <x v="29"/>
    <n v="39401"/>
    <s v="South"/>
    <s v="OFF-ST-10002485"/>
    <x v="2"/>
    <s v="Storage"/>
    <n v="87.92"/>
    <n v="87.92"/>
    <n v="0"/>
    <n v="0"/>
  </r>
  <r>
    <x v="1105"/>
    <d v="2015-12-06T00:00:00"/>
    <d v="2015-12-10T00:00:00"/>
    <x v="1"/>
    <x v="3"/>
    <x v="2"/>
    <s v="Berenike Kampe"/>
    <s v="Home Office"/>
    <s v="Chicago"/>
    <x v="0"/>
    <n v="60610"/>
    <s v="Central"/>
    <s v="OFF-ST-10002485"/>
    <x v="2"/>
    <s v="Storage"/>
    <n v="35.167999999999999"/>
    <n v="35.167999999999999"/>
    <n v="0"/>
    <n v="0"/>
  </r>
  <r>
    <x v="1673"/>
    <d v="2016-08-09T00:00:00"/>
    <d v="2016-08-16T00:00:00"/>
    <x v="2"/>
    <x v="7"/>
    <x v="2"/>
    <s v="David Smith"/>
    <s v="Home Office"/>
    <s v="Detroit"/>
    <x v="10"/>
    <n v="48227"/>
    <s v="Central"/>
    <s v="OFF-ST-10002485"/>
    <x v="2"/>
    <s v="Storage"/>
    <n v="21.98"/>
    <n v="18"/>
    <n v="3.9800000000000004"/>
    <n v="0.59700000000000009"/>
  </r>
  <r>
    <x v="3506"/>
    <d v="2017-09-02T00:00:00"/>
    <d v="2017-09-08T00:00:00"/>
    <x v="3"/>
    <x v="0"/>
    <x v="2"/>
    <s v="Rob Lucas"/>
    <s v="Home Office"/>
    <s v="Chicago"/>
    <x v="0"/>
    <n v="60623"/>
    <s v="Central"/>
    <s v="OFF-ST-10002485"/>
    <x v="2"/>
    <s v="Storage"/>
    <n v="35.167999999999999"/>
    <n v="35.167999999999999"/>
    <n v="0"/>
    <n v="0"/>
  </r>
  <r>
    <x v="2736"/>
    <d v="2018-11-04T00:00:00"/>
    <d v="2018-11-04T00:00:00"/>
    <x v="0"/>
    <x v="1"/>
    <x v="1"/>
    <s v="Frank Merwin"/>
    <s v="Home Office"/>
    <s v="Bryan"/>
    <x v="13"/>
    <n v="77803"/>
    <s v="Central"/>
    <s v="OFF-ST-10002485"/>
    <x v="2"/>
    <s v="Storage"/>
    <n v="52.752000000000002"/>
    <n v="52.752000000000002"/>
    <n v="0"/>
    <n v="0"/>
  </r>
  <r>
    <x v="3943"/>
    <d v="2016-09-08T00:00:00"/>
    <d v="2016-09-11T00:00:00"/>
    <x v="2"/>
    <x v="0"/>
    <x v="0"/>
    <s v="Neoma Murray"/>
    <s v="Corporate"/>
    <s v="Moreno Valley"/>
    <x v="1"/>
    <n v="92553"/>
    <s v="West"/>
    <s v="OFF-ST-10002486"/>
    <x v="2"/>
    <s v="Storage"/>
    <n v="41.88"/>
    <n v="41.88"/>
    <n v="0"/>
    <n v="0"/>
  </r>
  <r>
    <x v="52"/>
    <d v="2017-07-04T00:00:00"/>
    <d v="2017-07-06T00:00:00"/>
    <x v="3"/>
    <x v="10"/>
    <x v="0"/>
    <s v="Anna Andreadi"/>
    <s v="Corporate"/>
    <s v="San Francisco"/>
    <x v="1"/>
    <n v="94109"/>
    <s v="West"/>
    <s v="OFF-ST-10002486"/>
    <x v="2"/>
    <s v="Storage"/>
    <n v="27.92"/>
    <n v="27.92"/>
    <n v="0"/>
    <n v="0"/>
  </r>
  <r>
    <x v="4305"/>
    <d v="2018-06-26T00:00:00"/>
    <d v="2018-07-02T00:00:00"/>
    <x v="0"/>
    <x v="4"/>
    <x v="2"/>
    <s v="Olvera Toch"/>
    <s v="Home Office"/>
    <s v="San Diego"/>
    <x v="1"/>
    <n v="92105"/>
    <s v="West"/>
    <s v="OFF-ST-10002486"/>
    <x v="2"/>
    <s v="Storage"/>
    <n v="83.76"/>
    <n v="83.76"/>
    <n v="0"/>
    <n v="0"/>
  </r>
  <r>
    <x v="4306"/>
    <d v="2018-11-16T00:00:00"/>
    <d v="2018-11-20T00:00:00"/>
    <x v="0"/>
    <x v="1"/>
    <x v="2"/>
    <s v="Jay Kimmel"/>
    <s v="Home Office"/>
    <s v="Fresno"/>
    <x v="1"/>
    <n v="93727"/>
    <s v="West"/>
    <s v="OFF-ST-10002486"/>
    <x v="2"/>
    <s v="Storage"/>
    <n v="48.86"/>
    <n v="48.86"/>
    <n v="0"/>
    <n v="0"/>
  </r>
  <r>
    <x v="3478"/>
    <d v="2016-03-23T00:00:00"/>
    <d v="2016-03-26T00:00:00"/>
    <x v="2"/>
    <x v="5"/>
    <x v="0"/>
    <s v="Sheri Gordon"/>
    <s v="Home Office"/>
    <s v="Florence"/>
    <x v="34"/>
    <n v="29501"/>
    <s v="South"/>
    <s v="OFF-ST-10002486"/>
    <x v="2"/>
    <s v="Storage"/>
    <n v="27.92"/>
    <n v="27.92"/>
    <n v="0"/>
    <n v="0"/>
  </r>
  <r>
    <x v="68"/>
    <d v="2015-03-03T00:00:00"/>
    <d v="2015-03-08T00:00:00"/>
    <x v="1"/>
    <x v="5"/>
    <x v="2"/>
    <s v="Jill Stevenson"/>
    <s v="Home Office"/>
    <s v="Columbus"/>
    <x v="22"/>
    <n v="43229"/>
    <s v="East"/>
    <s v="OFF-ST-10002486"/>
    <x v="2"/>
    <s v="Storage"/>
    <n v="44.671999999999997"/>
    <n v="44.671999999999997"/>
    <n v="0"/>
    <n v="0"/>
  </r>
  <r>
    <x v="1675"/>
    <d v="2016-09-07T00:00:00"/>
    <d v="2016-09-07T00:00:00"/>
    <x v="2"/>
    <x v="0"/>
    <x v="1"/>
    <s v="Marc Crier"/>
    <s v="Consumer"/>
    <s v="New York City"/>
    <x v="5"/>
    <n v="10011"/>
    <s v="East"/>
    <s v="OFF-ST-10002486"/>
    <x v="2"/>
    <s v="Storage"/>
    <n v="13.96"/>
    <n v="13.96"/>
    <n v="0"/>
    <n v="0"/>
  </r>
  <r>
    <x v="1432"/>
    <d v="2018-10-30T00:00:00"/>
    <d v="2018-11-03T00:00:00"/>
    <x v="0"/>
    <x v="9"/>
    <x v="2"/>
    <s v="Mick Crebagga"/>
    <s v="Home Office"/>
    <s v="Philadelphia"/>
    <x v="12"/>
    <n v="19140"/>
    <s v="East"/>
    <s v="OFF-ST-10002486"/>
    <x v="2"/>
    <s v="Storage"/>
    <n v="11.167999999999999"/>
    <n v="18"/>
    <n v="-6.8320000000000007"/>
    <n v="-1.0248000000000002"/>
  </r>
  <r>
    <x v="348"/>
    <d v="2016-12-01T00:00:00"/>
    <d v="2016-12-05T00:00:00"/>
    <x v="2"/>
    <x v="3"/>
    <x v="3"/>
    <s v="Tamara Willingham"/>
    <s v="Home Office"/>
    <s v="Seattle"/>
    <x v="6"/>
    <n v="98105"/>
    <s v="West"/>
    <s v="OFF-ST-10002554"/>
    <x v="2"/>
    <s v="Storage"/>
    <n v="146.72999999999999"/>
    <n v="146.72999999999999"/>
    <n v="0"/>
    <n v="0"/>
  </r>
  <r>
    <x v="10"/>
    <d v="2018-12-19T00:00:00"/>
    <d v="2018-12-23T00:00:00"/>
    <x v="0"/>
    <x v="3"/>
    <x v="2"/>
    <s v="Tony Sayre"/>
    <s v="Home Office"/>
    <s v="Parker"/>
    <x v="7"/>
    <n v="80134"/>
    <s v="West"/>
    <s v="OFF-ST-10002554"/>
    <x v="2"/>
    <s v="Storage"/>
    <n v="78.256"/>
    <n v="78.256"/>
    <n v="0"/>
    <n v="0"/>
  </r>
  <r>
    <x v="4307"/>
    <d v="2015-12-30T00:00:00"/>
    <d v="2016-01-01T00:00:00"/>
    <x v="1"/>
    <x v="3"/>
    <x v="0"/>
    <s v="Dorothy Dickinson"/>
    <s v="Home Office"/>
    <s v="Memphis"/>
    <x v="24"/>
    <n v="38109"/>
    <s v="South"/>
    <s v="OFF-ST-10002554"/>
    <x v="2"/>
    <s v="Storage"/>
    <n v="39.128"/>
    <n v="39.128"/>
    <n v="0"/>
    <n v="0"/>
  </r>
  <r>
    <x v="3959"/>
    <d v="2016-02-06T00:00:00"/>
    <d v="2016-02-08T00:00:00"/>
    <x v="2"/>
    <x v="11"/>
    <x v="0"/>
    <s v="Lori Olson"/>
    <s v="Home Office"/>
    <s v="Suffolk"/>
    <x v="17"/>
    <n v="23434"/>
    <s v="South"/>
    <s v="OFF-ST-10002554"/>
    <x v="2"/>
    <s v="Storage"/>
    <n v="146.72999999999999"/>
    <n v="146.72999999999999"/>
    <n v="0"/>
    <n v="0"/>
  </r>
  <r>
    <x v="3999"/>
    <d v="2016-06-25T00:00:00"/>
    <d v="2016-07-01T00:00:00"/>
    <x v="2"/>
    <x v="4"/>
    <x v="2"/>
    <s v="Cathy Hwang"/>
    <s v="Home Office"/>
    <s v="Philadelphia"/>
    <x v="12"/>
    <n v="19143"/>
    <s v="East"/>
    <s v="OFF-ST-10002554"/>
    <x v="2"/>
    <s v="Storage"/>
    <n v="78.256"/>
    <n v="78.256"/>
    <n v="0"/>
    <n v="0"/>
  </r>
  <r>
    <x v="3325"/>
    <d v="2016-11-09T00:00:00"/>
    <d v="2016-11-14T00:00:00"/>
    <x v="2"/>
    <x v="1"/>
    <x v="3"/>
    <s v="Dianna Vittorini"/>
    <s v="Home Office"/>
    <s v="Oceanside"/>
    <x v="5"/>
    <n v="11572"/>
    <s v="East"/>
    <s v="OFF-ST-10002554"/>
    <x v="2"/>
    <s v="Storage"/>
    <n v="244.55"/>
    <n v="244.55"/>
    <n v="0"/>
    <n v="0"/>
  </r>
  <r>
    <x v="1051"/>
    <d v="2017-05-03T00:00:00"/>
    <d v="2017-05-05T00:00:00"/>
    <x v="3"/>
    <x v="2"/>
    <x v="0"/>
    <s v="Susan MacKendrick"/>
    <s v="Corporate"/>
    <s v="Newark"/>
    <x v="22"/>
    <n v="43055"/>
    <s v="East"/>
    <s v="OFF-ST-10002554"/>
    <x v="2"/>
    <s v="Storage"/>
    <n v="195.64"/>
    <n v="195.64"/>
    <n v="0"/>
    <n v="0"/>
  </r>
  <r>
    <x v="4308"/>
    <d v="2017-12-31T00:00:00"/>
    <d v="2018-01-02T00:00:00"/>
    <x v="3"/>
    <x v="3"/>
    <x v="0"/>
    <s v="Duane Benoit"/>
    <s v="Corporate"/>
    <s v="Lancaster"/>
    <x v="22"/>
    <n v="43130"/>
    <s v="East"/>
    <s v="OFF-ST-10002554"/>
    <x v="2"/>
    <s v="Storage"/>
    <n v="156.512"/>
    <n v="156.512"/>
    <n v="0"/>
    <n v="0"/>
  </r>
  <r>
    <x v="2330"/>
    <d v="2018-07-09T00:00:00"/>
    <d v="2018-07-15T00:00:00"/>
    <x v="0"/>
    <x v="10"/>
    <x v="2"/>
    <s v="Jamie Frazer"/>
    <s v="Corporate"/>
    <s v="Manchester"/>
    <x v="25"/>
    <n v="6040"/>
    <s v="East"/>
    <s v="OFF-ST-10002554"/>
    <x v="2"/>
    <s v="Storage"/>
    <n v="195.64"/>
    <n v="195.64"/>
    <n v="0"/>
    <n v="0"/>
  </r>
  <r>
    <x v="108"/>
    <d v="2016-12-27T00:00:00"/>
    <d v="2016-12-31T00:00:00"/>
    <x v="2"/>
    <x v="3"/>
    <x v="2"/>
    <s v="Sung Pak"/>
    <s v="Home Office"/>
    <s v="Murfreesboro"/>
    <x v="24"/>
    <n v="37130"/>
    <s v="South"/>
    <s v="OFF-ST-10002562"/>
    <x v="2"/>
    <s v="Storage"/>
    <n v="22.512"/>
    <n v="18"/>
    <n v="4.5120000000000005"/>
    <n v="0.67680000000000007"/>
  </r>
  <r>
    <x v="4309"/>
    <d v="2016-10-03T00:00:00"/>
    <d v="2016-10-09T00:00:00"/>
    <x v="2"/>
    <x v="9"/>
    <x v="2"/>
    <s v="Mary Zewe"/>
    <s v="Home Office"/>
    <s v="Reading"/>
    <x v="12"/>
    <n v="19601"/>
    <s v="East"/>
    <s v="OFF-ST-10002562"/>
    <x v="2"/>
    <s v="Storage"/>
    <n v="15.007999999999999"/>
    <n v="18"/>
    <n v="-2.9920000000000009"/>
    <n v="-0.44880000000000014"/>
  </r>
  <r>
    <x v="2783"/>
    <d v="2017-09-11T00:00:00"/>
    <d v="2017-09-17T00:00:00"/>
    <x v="3"/>
    <x v="0"/>
    <x v="2"/>
    <s v="Nick Zandusky"/>
    <s v="Home Office"/>
    <s v="Toledo"/>
    <x v="22"/>
    <n v="43615"/>
    <s v="East"/>
    <s v="OFF-ST-10002562"/>
    <x v="2"/>
    <s v="Storage"/>
    <n v="37.520000000000003"/>
    <n v="37.520000000000003"/>
    <n v="0"/>
    <n v="0"/>
  </r>
  <r>
    <x v="613"/>
    <d v="2017-11-11T00:00:00"/>
    <d v="2017-11-16T00:00:00"/>
    <x v="3"/>
    <x v="1"/>
    <x v="2"/>
    <s v="Edward Becker"/>
    <s v="Corporate"/>
    <s v="New York City"/>
    <x v="5"/>
    <n v="10011"/>
    <s v="East"/>
    <s v="OFF-ST-10002562"/>
    <x v="2"/>
    <s v="Storage"/>
    <n v="28.14"/>
    <n v="28.14"/>
    <n v="0"/>
    <n v="0"/>
  </r>
  <r>
    <x v="981"/>
    <d v="2015-12-27T00:00:00"/>
    <d v="2015-12-31T00:00:00"/>
    <x v="1"/>
    <x v="3"/>
    <x v="2"/>
    <s v="Corey-Lock"/>
    <s v="Home Office"/>
    <s v="Skokie"/>
    <x v="0"/>
    <n v="60076"/>
    <s v="Central"/>
    <s v="OFF-ST-10002562"/>
    <x v="2"/>
    <s v="Storage"/>
    <n v="30.015999999999998"/>
    <n v="30.015999999999998"/>
    <n v="0"/>
    <n v="0"/>
  </r>
  <r>
    <x v="242"/>
    <d v="2017-06-12T00:00:00"/>
    <d v="2017-06-16T00:00:00"/>
    <x v="3"/>
    <x v="4"/>
    <x v="3"/>
    <s v="Arthur Wiediger"/>
    <s v="Corporate"/>
    <s v="Houston"/>
    <x v="13"/>
    <n v="77070"/>
    <s v="Central"/>
    <s v="OFF-ST-10002562"/>
    <x v="2"/>
    <s v="Storage"/>
    <n v="67.536000000000001"/>
    <n v="67.536000000000001"/>
    <n v="0"/>
    <n v="0"/>
  </r>
  <r>
    <x v="4310"/>
    <d v="2015-07-27T00:00:00"/>
    <d v="2015-07-30T00:00:00"/>
    <x v="1"/>
    <x v="10"/>
    <x v="3"/>
    <s v="Barry Blumstein"/>
    <s v="Home Office"/>
    <s v="Los Angeles"/>
    <x v="1"/>
    <n v="90036"/>
    <s v="West"/>
    <s v="OFF-ST-10002574"/>
    <x v="2"/>
    <s v="Storage"/>
    <n v="276.27999999999997"/>
    <n v="100"/>
    <n v="176.27999999999997"/>
    <n v="26.441999999999997"/>
  </r>
  <r>
    <x v="4311"/>
    <d v="2015-04-21T00:00:00"/>
    <d v="2015-04-26T00:00:00"/>
    <x v="1"/>
    <x v="8"/>
    <x v="2"/>
    <s v="Dorothy Badders"/>
    <s v="Home Office"/>
    <s v="Henderson"/>
    <x v="21"/>
    <n v="42420"/>
    <s v="South"/>
    <s v="OFF-ST-10002574"/>
    <x v="2"/>
    <s v="Storage"/>
    <n v="828.84"/>
    <n v="828.84"/>
    <n v="0"/>
    <n v="0"/>
  </r>
  <r>
    <x v="3223"/>
    <d v="2016-08-21T00:00:00"/>
    <d v="2016-08-25T00:00:00"/>
    <x v="2"/>
    <x v="7"/>
    <x v="2"/>
    <s v="Sean Miller"/>
    <s v="Home Office"/>
    <s v="Allentown"/>
    <x v="12"/>
    <n v="18103"/>
    <s v="East"/>
    <s v="OFF-ST-10002574"/>
    <x v="2"/>
    <s v="Storage"/>
    <n v="663.072"/>
    <n v="663.072"/>
    <n v="0"/>
    <n v="0"/>
  </r>
  <r>
    <x v="680"/>
    <d v="2017-03-13T00:00:00"/>
    <d v="2017-03-15T00:00:00"/>
    <x v="3"/>
    <x v="5"/>
    <x v="3"/>
    <s v="Stewart Carmichael"/>
    <s v="Corporate"/>
    <s v="Philadelphia"/>
    <x v="12"/>
    <n v="19134"/>
    <s v="East"/>
    <s v="OFF-ST-10002574"/>
    <x v="2"/>
    <s v="Storage"/>
    <n v="552.55999999999995"/>
    <n v="552.55999999999995"/>
    <n v="0"/>
    <n v="0"/>
  </r>
  <r>
    <x v="4312"/>
    <d v="2017-05-16T00:00:00"/>
    <d v="2017-05-23T00:00:00"/>
    <x v="3"/>
    <x v="2"/>
    <x v="2"/>
    <s v="Jim Radford"/>
    <s v="Home Office"/>
    <s v="Middletown"/>
    <x v="25"/>
    <n v="6457"/>
    <s v="East"/>
    <s v="OFF-ST-10002574"/>
    <x v="2"/>
    <s v="Storage"/>
    <n v="552.55999999999995"/>
    <n v="552.55999999999995"/>
    <n v="0"/>
    <n v="0"/>
  </r>
  <r>
    <x v="1977"/>
    <d v="2017-09-25T00:00:00"/>
    <d v="2017-09-29T00:00:00"/>
    <x v="3"/>
    <x v="0"/>
    <x v="2"/>
    <s v="Tony Sayre"/>
    <s v="Corporate"/>
    <s v="Cleveland"/>
    <x v="22"/>
    <n v="44105"/>
    <s v="East"/>
    <s v="OFF-ST-10002574"/>
    <x v="2"/>
    <s v="Storage"/>
    <n v="331.536"/>
    <n v="331.536"/>
    <n v="0"/>
    <n v="0"/>
  </r>
  <r>
    <x v="4313"/>
    <d v="2018-05-16T00:00:00"/>
    <d v="2018-05-18T00:00:00"/>
    <x v="0"/>
    <x v="2"/>
    <x v="0"/>
    <s v="John Murray"/>
    <s v="Home Office"/>
    <s v="Akron"/>
    <x v="22"/>
    <n v="44312"/>
    <s v="East"/>
    <s v="OFF-ST-10002574"/>
    <x v="2"/>
    <s v="Storage"/>
    <n v="221.024"/>
    <n v="221.024"/>
    <n v="0"/>
    <n v="0"/>
  </r>
  <r>
    <x v="4314"/>
    <d v="2018-11-12T00:00:00"/>
    <d v="2018-11-14T00:00:00"/>
    <x v="0"/>
    <x v="1"/>
    <x v="3"/>
    <s v="Dennis Kane"/>
    <s v="Home Office"/>
    <s v="Lancaster"/>
    <x v="12"/>
    <n v="17602"/>
    <s v="East"/>
    <s v="OFF-ST-10002574"/>
    <x v="2"/>
    <s v="Storage"/>
    <n v="221.024"/>
    <n v="221.024"/>
    <n v="0"/>
    <n v="0"/>
  </r>
  <r>
    <x v="4315"/>
    <d v="2015-09-22T00:00:00"/>
    <d v="2015-09-27T00:00:00"/>
    <x v="1"/>
    <x v="0"/>
    <x v="2"/>
    <s v="Vivek Grady"/>
    <s v="Corporate"/>
    <s v="Chicago"/>
    <x v="0"/>
    <n v="60653"/>
    <s v="Central"/>
    <s v="OFF-ST-10002574"/>
    <x v="2"/>
    <s v="Storage"/>
    <n v="331.536"/>
    <n v="331.536"/>
    <n v="0"/>
    <n v="0"/>
  </r>
  <r>
    <x v="594"/>
    <d v="2016-04-25T00:00:00"/>
    <d v="2016-04-29T00:00:00"/>
    <x v="2"/>
    <x v="8"/>
    <x v="2"/>
    <s v="Zuschuss Carroll"/>
    <s v="Home Office"/>
    <s v="Aurora"/>
    <x v="0"/>
    <n v="60505"/>
    <s v="Central"/>
    <s v="OFF-ST-10002574"/>
    <x v="2"/>
    <s v="Storage"/>
    <n v="221.024"/>
    <n v="221.024"/>
    <n v="0"/>
    <n v="0"/>
  </r>
  <r>
    <x v="3645"/>
    <d v="2017-04-08T00:00:00"/>
    <d v="2017-04-12T00:00:00"/>
    <x v="3"/>
    <x v="8"/>
    <x v="2"/>
    <s v="Logan Currie"/>
    <s v="Corporate"/>
    <s v="Los Angeles"/>
    <x v="1"/>
    <n v="90032"/>
    <s v="West"/>
    <s v="OFF-ST-10002583"/>
    <x v="2"/>
    <s v="Storage"/>
    <n v="64.959999999999994"/>
    <n v="64.959999999999994"/>
    <n v="0"/>
    <n v="0"/>
  </r>
  <r>
    <x v="1255"/>
    <d v="2017-09-04T00:00:00"/>
    <d v="2017-09-08T00:00:00"/>
    <x v="3"/>
    <x v="0"/>
    <x v="2"/>
    <s v="Anna Andreadi"/>
    <s v="Corporate"/>
    <s v="Georgetown"/>
    <x v="21"/>
    <n v="40324"/>
    <s v="South"/>
    <s v="OFF-ST-10002583"/>
    <x v="2"/>
    <s v="Storage"/>
    <n v="129.91999999999999"/>
    <n v="129.91999999999999"/>
    <n v="0"/>
    <n v="0"/>
  </r>
  <r>
    <x v="2667"/>
    <d v="2015-07-20T00:00:00"/>
    <d v="2015-07-20T00:00:00"/>
    <x v="1"/>
    <x v="10"/>
    <x v="1"/>
    <s v="Scot Wooten"/>
    <s v="Home Office"/>
    <s v="Springfield"/>
    <x v="22"/>
    <n v="45503"/>
    <s v="East"/>
    <s v="OFF-ST-10002583"/>
    <x v="2"/>
    <s v="Storage"/>
    <n v="25.984000000000002"/>
    <n v="25.984000000000002"/>
    <n v="0"/>
    <n v="0"/>
  </r>
  <r>
    <x v="4316"/>
    <d v="2016-05-15T00:00:00"/>
    <d v="2016-05-22T00:00:00"/>
    <x v="2"/>
    <x v="2"/>
    <x v="2"/>
    <s v="Fred Chung"/>
    <s v="Corporate"/>
    <s v="Philadelphia"/>
    <x v="12"/>
    <n v="19140"/>
    <s v="East"/>
    <s v="OFF-ST-10002583"/>
    <x v="2"/>
    <s v="Storage"/>
    <n v="51.968000000000004"/>
    <n v="51.968000000000004"/>
    <n v="0"/>
    <n v="0"/>
  </r>
  <r>
    <x v="3027"/>
    <d v="2017-11-19T00:00:00"/>
    <d v="2017-11-24T00:00:00"/>
    <x v="3"/>
    <x v="1"/>
    <x v="2"/>
    <s v="Doug Jacobs"/>
    <s v="Corporate"/>
    <s v="New York City"/>
    <x v="5"/>
    <n v="10024"/>
    <s v="East"/>
    <s v="OFF-ST-10002583"/>
    <x v="2"/>
    <s v="Storage"/>
    <n v="64.959999999999994"/>
    <n v="64.959999999999994"/>
    <n v="0"/>
    <n v="0"/>
  </r>
  <r>
    <x v="340"/>
    <d v="2015-02-11T00:00:00"/>
    <d v="2015-02-15T00:00:00"/>
    <x v="1"/>
    <x v="11"/>
    <x v="3"/>
    <s v="Guy Armstrong"/>
    <s v="Home Office"/>
    <s v="Columbia"/>
    <x v="20"/>
    <n v="65203"/>
    <s v="Central"/>
    <s v="OFF-ST-10002583"/>
    <x v="2"/>
    <s v="Storage"/>
    <n v="64.959999999999994"/>
    <n v="64.959999999999994"/>
    <n v="0"/>
    <n v="0"/>
  </r>
  <r>
    <x v="1033"/>
    <d v="2018-11-12T00:00:00"/>
    <d v="2018-11-18T00:00:00"/>
    <x v="0"/>
    <x v="1"/>
    <x v="2"/>
    <s v="Lindsay Shagiari"/>
    <s v="Home Office"/>
    <s v="Dallas"/>
    <x v="13"/>
    <n v="75081"/>
    <s v="Central"/>
    <s v="OFF-ST-10002583"/>
    <x v="2"/>
    <s v="Storage"/>
    <n v="77.951999999999998"/>
    <n v="77.951999999999998"/>
    <n v="0"/>
    <n v="0"/>
  </r>
  <r>
    <x v="4317"/>
    <d v="2015-09-26T00:00:00"/>
    <d v="2015-09-30T00:00:00"/>
    <x v="1"/>
    <x v="0"/>
    <x v="2"/>
    <s v="Christopher Schild"/>
    <s v="Home Office"/>
    <s v="Seattle"/>
    <x v="6"/>
    <n v="98115"/>
    <s v="West"/>
    <s v="OFF-ST-10002615"/>
    <x v="2"/>
    <s v="Storage"/>
    <n v="310.12"/>
    <n v="50"/>
    <n v="260.12"/>
    <n v="39.018000000000001"/>
  </r>
  <r>
    <x v="4318"/>
    <d v="2017-10-31T00:00:00"/>
    <d v="2017-11-04T00:00:00"/>
    <x v="3"/>
    <x v="9"/>
    <x v="2"/>
    <s v="Jonathan Doherty"/>
    <s v="Home Office"/>
    <s v="Los Angeles"/>
    <x v="1"/>
    <n v="90045"/>
    <s v="West"/>
    <s v="OFF-ST-10002615"/>
    <x v="1"/>
    <s v="Storage"/>
    <n v="1085.42"/>
    <n v="585.42000000000007"/>
    <n v="500"/>
    <n v="75"/>
  </r>
  <r>
    <x v="1800"/>
    <d v="2018-03-16T00:00:00"/>
    <d v="2018-03-21T00:00:00"/>
    <x v="0"/>
    <x v="5"/>
    <x v="2"/>
    <s v="Ken Dana"/>
    <s v="Home Office"/>
    <s v="Los Angeles"/>
    <x v="1"/>
    <n v="90032"/>
    <s v="West"/>
    <s v="OFF-ST-10002615"/>
    <x v="2"/>
    <s v="Storage"/>
    <n v="310.12"/>
    <n v="310.12"/>
    <n v="0"/>
    <n v="0"/>
  </r>
  <r>
    <x v="858"/>
    <d v="2015-09-29T00:00:00"/>
    <d v="2015-10-03T00:00:00"/>
    <x v="1"/>
    <x v="0"/>
    <x v="3"/>
    <s v="Lisa DeCherney"/>
    <s v="Corporate"/>
    <s v="New York City"/>
    <x v="5"/>
    <n v="10011"/>
    <s v="East"/>
    <s v="OFF-ST-10002615"/>
    <x v="2"/>
    <s v="Storage"/>
    <n v="1395.54"/>
    <n v="1395.54"/>
    <n v="0"/>
    <n v="0"/>
  </r>
  <r>
    <x v="4319"/>
    <d v="2016-01-12T00:00:00"/>
    <d v="2016-01-18T00:00:00"/>
    <x v="2"/>
    <x v="6"/>
    <x v="2"/>
    <s v="Yana Sorensen"/>
    <s v="Home Office"/>
    <s v="Newark"/>
    <x v="3"/>
    <n v="19711"/>
    <s v="East"/>
    <s v="OFF-ST-10002615"/>
    <x v="2"/>
    <s v="Storage"/>
    <n v="465.18"/>
    <n v="465.18"/>
    <n v="0"/>
    <n v="0"/>
  </r>
  <r>
    <x v="4320"/>
    <d v="2017-12-05T00:00:00"/>
    <d v="2017-12-07T00:00:00"/>
    <x v="3"/>
    <x v="3"/>
    <x v="3"/>
    <s v="James Galang"/>
    <s v="Corporate"/>
    <s v="New York City"/>
    <x v="5"/>
    <n v="10024"/>
    <s v="East"/>
    <s v="OFF-ST-10002615"/>
    <x v="2"/>
    <s v="Storage"/>
    <n v="465.18"/>
    <n v="465.18"/>
    <n v="0"/>
    <n v="0"/>
  </r>
  <r>
    <x v="4321"/>
    <d v="2018-06-30T00:00:00"/>
    <d v="2018-07-04T00:00:00"/>
    <x v="0"/>
    <x v="4"/>
    <x v="2"/>
    <s v="Neil Ducich"/>
    <s v="Corporate"/>
    <s v="Mount Vernon"/>
    <x v="5"/>
    <n v="10550"/>
    <s v="East"/>
    <s v="OFF-ST-10002615"/>
    <x v="2"/>
    <s v="Storage"/>
    <n v="1085.42"/>
    <n v="585.42000000000007"/>
    <n v="500"/>
    <n v="75"/>
  </r>
  <r>
    <x v="1636"/>
    <d v="2018-01-02T00:00:00"/>
    <d v="2018-01-04T00:00:00"/>
    <x v="0"/>
    <x v="6"/>
    <x v="3"/>
    <s v="Trudy Schmidt"/>
    <s v="Corporate"/>
    <s v="El Paso"/>
    <x v="13"/>
    <n v="79907"/>
    <s v="Central"/>
    <s v="OFF-ST-10002615"/>
    <x v="2"/>
    <s v="Storage"/>
    <n v="372.14400000000001"/>
    <n v="222.14400000000001"/>
    <n v="150"/>
    <n v="22.5"/>
  </r>
  <r>
    <x v="38"/>
    <d v="2015-11-09T00:00:00"/>
    <d v="2015-11-11T00:00:00"/>
    <x v="1"/>
    <x v="1"/>
    <x v="3"/>
    <s v="Jeremy Pistek"/>
    <s v="Corporate"/>
    <s v="San Francisco"/>
    <x v="1"/>
    <n v="94110"/>
    <s v="West"/>
    <s v="OFF-ST-10002743"/>
    <x v="2"/>
    <s v="Storage"/>
    <n v="340.92"/>
    <n v="340.92"/>
    <n v="0"/>
    <n v="0"/>
  </r>
  <r>
    <x v="41"/>
    <d v="2016-07-14T00:00:00"/>
    <d v="2016-07-19T00:00:00"/>
    <x v="2"/>
    <x v="10"/>
    <x v="3"/>
    <s v="Toby Gnade"/>
    <s v="Home Office"/>
    <s v="Mesa"/>
    <x v="18"/>
    <n v="85204"/>
    <s v="West"/>
    <s v="OFF-ST-10002743"/>
    <x v="2"/>
    <s v="Storage"/>
    <n v="272.73599999999999"/>
    <n v="100"/>
    <n v="172.73599999999999"/>
    <n v="25.910399999999999"/>
  </r>
  <r>
    <x v="2031"/>
    <d v="2016-09-26T00:00:00"/>
    <d v="2016-09-30T00:00:00"/>
    <x v="2"/>
    <x v="0"/>
    <x v="2"/>
    <s v="Rick Wilson"/>
    <s v="Home Office"/>
    <s v="Mesa"/>
    <x v="18"/>
    <n v="85204"/>
    <s v="West"/>
    <s v="OFF-ST-10002743"/>
    <x v="2"/>
    <s v="Storage"/>
    <n v="363.64800000000002"/>
    <n v="100"/>
    <n v="263.64800000000002"/>
    <n v="39.547200000000004"/>
  </r>
  <r>
    <x v="705"/>
    <d v="2017-10-21T00:00:00"/>
    <d v="2017-10-27T00:00:00"/>
    <x v="3"/>
    <x v="9"/>
    <x v="2"/>
    <s v="Carlos Soltero"/>
    <s v="Corporate"/>
    <s v="Los Angeles"/>
    <x v="1"/>
    <n v="90045"/>
    <s v="West"/>
    <s v="OFF-ST-10002743"/>
    <x v="2"/>
    <s v="Storage"/>
    <n v="340.92"/>
    <n v="340.92"/>
    <n v="0"/>
    <n v="0"/>
  </r>
  <r>
    <x v="2146"/>
    <d v="2017-12-23T00:00:00"/>
    <d v="2017-12-30T00:00:00"/>
    <x v="3"/>
    <x v="3"/>
    <x v="2"/>
    <s v="Edward Hooks"/>
    <s v="Corporate"/>
    <s v="Seattle"/>
    <x v="6"/>
    <n v="98103"/>
    <s v="West"/>
    <s v="OFF-ST-10002743"/>
    <x v="2"/>
    <s v="Storage"/>
    <n v="227.28"/>
    <n v="227.28"/>
    <n v="0"/>
    <n v="0"/>
  </r>
  <r>
    <x v="943"/>
    <d v="2018-03-28T00:00:00"/>
    <d v="2018-03-31T00:00:00"/>
    <x v="0"/>
    <x v="5"/>
    <x v="0"/>
    <s v="Dave Hallsten"/>
    <s v="Home Office"/>
    <s v="Fairfield"/>
    <x v="1"/>
    <n v="94533"/>
    <s v="West"/>
    <s v="OFF-ST-10002743"/>
    <x v="2"/>
    <s v="Storage"/>
    <n v="795.48"/>
    <n v="795.48"/>
    <n v="0"/>
    <n v="0"/>
  </r>
  <r>
    <x v="3153"/>
    <d v="2015-01-04T00:00:00"/>
    <d v="2015-01-08T00:00:00"/>
    <x v="1"/>
    <x v="6"/>
    <x v="2"/>
    <s v="Phillina Ober"/>
    <s v="Home Office"/>
    <s v="Naperville"/>
    <x v="0"/>
    <n v="60540"/>
    <s v="Central"/>
    <s v="OFF-ST-10002743"/>
    <x v="2"/>
    <s v="Storage"/>
    <n v="272.73599999999999"/>
    <n v="272.73599999999999"/>
    <n v="0"/>
    <n v="0"/>
  </r>
  <r>
    <x v="1497"/>
    <d v="2017-08-23T00:00:00"/>
    <d v="2017-08-30T00:00:00"/>
    <x v="3"/>
    <x v="7"/>
    <x v="2"/>
    <s v="Mick Hernandez"/>
    <s v="Home Office"/>
    <s v="Pharr"/>
    <x v="13"/>
    <n v="78577"/>
    <s v="Central"/>
    <s v="OFF-ST-10002743"/>
    <x v="1"/>
    <s v="Storage"/>
    <n v="727.29600000000005"/>
    <n v="727.29600000000005"/>
    <n v="0"/>
    <n v="0"/>
  </r>
  <r>
    <x v="554"/>
    <d v="2018-01-01T00:00:00"/>
    <d v="2018-01-05T00:00:00"/>
    <x v="0"/>
    <x v="6"/>
    <x v="2"/>
    <s v="Janet Martin"/>
    <s v="Corporate"/>
    <s v="Huntsville"/>
    <x v="13"/>
    <n v="77340"/>
    <s v="Central"/>
    <s v="OFF-ST-10002743"/>
    <x v="2"/>
    <s v="Storage"/>
    <n v="454.56"/>
    <n v="454.56"/>
    <n v="0"/>
    <n v="0"/>
  </r>
  <r>
    <x v="4322"/>
    <d v="2018-10-21T00:00:00"/>
    <d v="2018-10-24T00:00:00"/>
    <x v="0"/>
    <x v="9"/>
    <x v="0"/>
    <s v="Michael Dominguez"/>
    <s v="Home Office"/>
    <s v="Indianapolis"/>
    <x v="33"/>
    <n v="46203"/>
    <s v="Central"/>
    <s v="OFF-ST-10002743"/>
    <x v="2"/>
    <s v="Storage"/>
    <n v="909.12"/>
    <n v="909.12"/>
    <n v="0"/>
    <n v="0"/>
  </r>
  <r>
    <x v="3712"/>
    <d v="2016-04-18T00:00:00"/>
    <d v="2016-04-20T00:00:00"/>
    <x v="2"/>
    <x v="8"/>
    <x v="3"/>
    <s v="Deanra Eno"/>
    <s v="Home Office"/>
    <s v="Los Angeles"/>
    <x v="1"/>
    <n v="90004"/>
    <s v="West"/>
    <s v="OFF-ST-10002756"/>
    <x v="2"/>
    <s v="Storage"/>
    <n v="947.17"/>
    <n v="947.17"/>
    <n v="0"/>
    <n v="0"/>
  </r>
  <r>
    <x v="599"/>
    <d v="2017-03-12T00:00:00"/>
    <d v="2017-03-15T00:00:00"/>
    <x v="3"/>
    <x v="5"/>
    <x v="3"/>
    <s v="Dean Katz"/>
    <s v="Home Office"/>
    <s v="San Francisco"/>
    <x v="1"/>
    <n v="94109"/>
    <s v="West"/>
    <s v="OFF-ST-10002756"/>
    <x v="2"/>
    <s v="Storage"/>
    <n v="676.55"/>
    <n v="676.55"/>
    <n v="0"/>
    <n v="0"/>
  </r>
  <r>
    <x v="778"/>
    <d v="2018-12-01T00:00:00"/>
    <d v="2018-12-06T00:00:00"/>
    <x v="0"/>
    <x v="3"/>
    <x v="2"/>
    <s v="Sally Hughsby"/>
    <s v="Home Office"/>
    <s v="Seattle"/>
    <x v="6"/>
    <n v="98105"/>
    <s v="West"/>
    <s v="OFF-ST-10002756"/>
    <x v="2"/>
    <s v="Storage"/>
    <n v="541.24"/>
    <n v="541.24"/>
    <n v="0"/>
    <n v="0"/>
  </r>
  <r>
    <x v="2795"/>
    <d v="2018-12-25T00:00:00"/>
    <d v="2018-12-29T00:00:00"/>
    <x v="0"/>
    <x v="3"/>
    <x v="2"/>
    <s v="Fred Hopkins"/>
    <s v="Home Office"/>
    <s v="Los Angeles"/>
    <x v="1"/>
    <n v="90008"/>
    <s v="West"/>
    <s v="OFF-ST-10002756"/>
    <x v="2"/>
    <s v="Storage"/>
    <n v="270.62"/>
    <n v="270.62"/>
    <n v="0"/>
    <n v="0"/>
  </r>
  <r>
    <x v="1047"/>
    <d v="2017-10-28T00:00:00"/>
    <d v="2017-11-03T00:00:00"/>
    <x v="3"/>
    <x v="9"/>
    <x v="2"/>
    <s v="Jonathan Doherty"/>
    <s v="Home Office"/>
    <s v="Belleville"/>
    <x v="15"/>
    <n v="7109"/>
    <s v="East"/>
    <s v="OFF-ST-10002756"/>
    <x v="1"/>
    <s v="Storage"/>
    <n v="1082.48"/>
    <n v="582.48"/>
    <n v="500"/>
    <n v="75"/>
  </r>
  <r>
    <x v="4323"/>
    <d v="2018-06-01T00:00:00"/>
    <d v="2018-06-06T00:00:00"/>
    <x v="0"/>
    <x v="4"/>
    <x v="2"/>
    <s v="Barry Weirich"/>
    <s v="Corporate"/>
    <s v="Philadelphia"/>
    <x v="12"/>
    <n v="19120"/>
    <s v="East"/>
    <s v="OFF-ST-10002756"/>
    <x v="2"/>
    <s v="Storage"/>
    <n v="324.74400000000003"/>
    <n v="324.74400000000003"/>
    <n v="0"/>
    <n v="0"/>
  </r>
  <r>
    <x v="435"/>
    <d v="2016-11-17T00:00:00"/>
    <d v="2016-11-24T00:00:00"/>
    <x v="2"/>
    <x v="1"/>
    <x v="2"/>
    <s v="Anna Andreadi"/>
    <s v="Home Office"/>
    <s v="Oklahoma City"/>
    <x v="30"/>
    <n v="73120"/>
    <s v="Central"/>
    <s v="OFF-ST-10002756"/>
    <x v="2"/>
    <s v="Storage"/>
    <n v="541.24"/>
    <n v="541.24"/>
    <n v="0"/>
    <n v="0"/>
  </r>
  <r>
    <x v="1476"/>
    <d v="2015-12-27T00:00:00"/>
    <d v="2016-01-01T00:00:00"/>
    <x v="1"/>
    <x v="3"/>
    <x v="3"/>
    <s v="Karl Braun"/>
    <s v="Consumer"/>
    <s v="Cleveland"/>
    <x v="22"/>
    <n v="44105"/>
    <s v="East"/>
    <s v="OFF-ST-10002790"/>
    <x v="2"/>
    <s v="Storage"/>
    <n v="118.16"/>
    <n v="118.16"/>
    <n v="0"/>
    <n v="0"/>
  </r>
  <r>
    <x v="4324"/>
    <d v="2017-09-17T00:00:00"/>
    <d v="2017-09-20T00:00:00"/>
    <x v="3"/>
    <x v="0"/>
    <x v="3"/>
    <s v="Troy Staebel"/>
    <s v="Corporate"/>
    <s v="Springfield"/>
    <x v="22"/>
    <n v="45503"/>
    <s v="East"/>
    <s v="OFF-ST-10002790"/>
    <x v="2"/>
    <s v="Storage"/>
    <n v="295.39999999999998"/>
    <n v="295.39999999999998"/>
    <n v="0"/>
    <n v="0"/>
  </r>
  <r>
    <x v="3048"/>
    <d v="2018-12-01T00:00:00"/>
    <d v="2018-12-03T00:00:00"/>
    <x v="0"/>
    <x v="3"/>
    <x v="3"/>
    <s v="Craig Carreira"/>
    <s v="Home Office"/>
    <s v="New York City"/>
    <x v="5"/>
    <n v="10009"/>
    <s v="East"/>
    <s v="OFF-ST-10002790"/>
    <x v="2"/>
    <s v="Storage"/>
    <n v="221.55"/>
    <n v="221.55"/>
    <n v="0"/>
    <n v="0"/>
  </r>
  <r>
    <x v="1661"/>
    <d v="2018-12-14T00:00:00"/>
    <d v="2018-12-18T00:00:00"/>
    <x v="0"/>
    <x v="3"/>
    <x v="2"/>
    <s v="Ben Ferrer"/>
    <s v="Home Office"/>
    <s v="Lawrence"/>
    <x v="26"/>
    <n v="1841"/>
    <s v="East"/>
    <s v="OFF-ST-10002790"/>
    <x v="2"/>
    <s v="Storage"/>
    <n v="73.849999999999994"/>
    <n v="73.849999999999994"/>
    <n v="0"/>
    <n v="0"/>
  </r>
  <r>
    <x v="4325"/>
    <d v="2018-08-07T00:00:00"/>
    <d v="2018-08-08T00:00:00"/>
    <x v="0"/>
    <x v="7"/>
    <x v="0"/>
    <s v="Chloris Kastensmidt"/>
    <s v="Consumer"/>
    <s v="Dallas"/>
    <x v="13"/>
    <n v="75081"/>
    <s v="Central"/>
    <s v="OFF-ST-10002790"/>
    <x v="2"/>
    <s v="Storage"/>
    <n v="118.16"/>
    <n v="118.16"/>
    <n v="0"/>
    <n v="0"/>
  </r>
  <r>
    <x v="3566"/>
    <d v="2015-03-30T00:00:00"/>
    <d v="2015-04-04T00:00:00"/>
    <x v="1"/>
    <x v="5"/>
    <x v="2"/>
    <s v="Dorris liebe"/>
    <s v="Home Office"/>
    <s v="Seattle"/>
    <x v="6"/>
    <n v="98105"/>
    <s v="West"/>
    <s v="OFF-ST-10002957"/>
    <x v="2"/>
    <s v="Storage"/>
    <n v="15.84"/>
    <n v="18"/>
    <n v="-2.16"/>
    <n v="-0.32400000000000001"/>
  </r>
  <r>
    <x v="1404"/>
    <d v="2018-06-06T00:00:00"/>
    <d v="2018-06-10T00:00:00"/>
    <x v="0"/>
    <x v="4"/>
    <x v="2"/>
    <s v="Gary Hansen"/>
    <s v="Home Office"/>
    <s v="San Francisco"/>
    <x v="1"/>
    <n v="94122"/>
    <s v="West"/>
    <s v="OFF-ST-10002957"/>
    <x v="2"/>
    <s v="Storage"/>
    <n v="26.4"/>
    <n v="26.4"/>
    <n v="0"/>
    <n v="0"/>
  </r>
  <r>
    <x v="101"/>
    <d v="2018-07-17T00:00:00"/>
    <d v="2018-07-19T00:00:00"/>
    <x v="0"/>
    <x v="10"/>
    <x v="3"/>
    <s v="Anthony Johnson"/>
    <s v="Home Office"/>
    <s v="Apple Valley"/>
    <x v="1"/>
    <n v="92307"/>
    <s v="West"/>
    <s v="OFF-ST-10002957"/>
    <x v="2"/>
    <s v="Storage"/>
    <n v="10.56"/>
    <n v="100"/>
    <n v="-89.44"/>
    <n v="-13.415999999999999"/>
  </r>
  <r>
    <x v="4326"/>
    <d v="2016-12-27T00:00:00"/>
    <d v="2017-01-01T00:00:00"/>
    <x v="2"/>
    <x v="3"/>
    <x v="2"/>
    <s v="Daniel Raglin"/>
    <s v="Home Office"/>
    <s v="Chicago"/>
    <x v="0"/>
    <n v="60610"/>
    <s v="Central"/>
    <s v="OFF-ST-10002957"/>
    <x v="2"/>
    <s v="Storage"/>
    <n v="12.672000000000001"/>
    <n v="12.672000000000001"/>
    <n v="0"/>
    <n v="0"/>
  </r>
  <r>
    <x v="3520"/>
    <d v="2017-05-02T00:00:00"/>
    <d v="2017-05-06T00:00:00"/>
    <x v="3"/>
    <x v="2"/>
    <x v="2"/>
    <s v="Adam Shillingsburg"/>
    <s v="Corporate"/>
    <s v="Irving"/>
    <x v="13"/>
    <n v="75061"/>
    <s v="Central"/>
    <s v="OFF-ST-10002957"/>
    <x v="2"/>
    <s v="Storage"/>
    <n v="12.672000000000001"/>
    <n v="80"/>
    <n v="-67.328000000000003"/>
    <n v="-10.0992"/>
  </r>
  <r>
    <x v="4327"/>
    <d v="2016-10-01T00:00:00"/>
    <d v="2016-10-06T00:00:00"/>
    <x v="2"/>
    <x v="9"/>
    <x v="2"/>
    <s v="Shaun Chance"/>
    <s v="Home Office"/>
    <s v="Aurora"/>
    <x v="7"/>
    <n v="80013"/>
    <s v="West"/>
    <s v="OFF-ST-10002974"/>
    <x v="2"/>
    <s v="Storage"/>
    <n v="139.42400000000001"/>
    <n v="139.42400000000001"/>
    <n v="0"/>
    <n v="0"/>
  </r>
  <r>
    <x v="2054"/>
    <d v="2018-06-29T00:00:00"/>
    <d v="2018-06-30T00:00:00"/>
    <x v="0"/>
    <x v="4"/>
    <x v="0"/>
    <s v="William Brown"/>
    <s v="Home Office"/>
    <s v="Los Angeles"/>
    <x v="1"/>
    <n v="90049"/>
    <s v="West"/>
    <s v="OFF-ST-10002974"/>
    <x v="2"/>
    <s v="Storage"/>
    <n v="130.71"/>
    <n v="130.71"/>
    <n v="0"/>
    <n v="0"/>
  </r>
  <r>
    <x v="3238"/>
    <d v="2018-09-04T00:00:00"/>
    <d v="2018-09-08T00:00:00"/>
    <x v="0"/>
    <x v="0"/>
    <x v="2"/>
    <s v="Ralph Arnett"/>
    <s v="Home Office"/>
    <s v="Los Angeles"/>
    <x v="1"/>
    <n v="90004"/>
    <s v="West"/>
    <s v="OFF-ST-10002974"/>
    <x v="2"/>
    <s v="Storage"/>
    <n v="217.85"/>
    <n v="217.85"/>
    <n v="0"/>
    <n v="0"/>
  </r>
  <r>
    <x v="3014"/>
    <d v="2018-11-05T00:00:00"/>
    <d v="2018-11-12T00:00:00"/>
    <x v="0"/>
    <x v="1"/>
    <x v="2"/>
    <s v="Troy Staebel"/>
    <s v="Home Office"/>
    <s v="Phoenix"/>
    <x v="18"/>
    <n v="85023"/>
    <s v="West"/>
    <s v="OFF-ST-10002974"/>
    <x v="2"/>
    <s v="Storage"/>
    <n v="243.99199999999999"/>
    <n v="100"/>
    <n v="143.99199999999999"/>
    <n v="21.598799999999997"/>
  </r>
  <r>
    <x v="4328"/>
    <d v="2018-10-13T00:00:00"/>
    <d v="2018-10-15T00:00:00"/>
    <x v="0"/>
    <x v="9"/>
    <x v="0"/>
    <s v="Alan Hwang"/>
    <s v="Corporate"/>
    <s v="Louisville"/>
    <x v="21"/>
    <n v="40214"/>
    <s v="South"/>
    <s v="OFF-ST-10002974"/>
    <x v="2"/>
    <s v="Storage"/>
    <n v="348.56"/>
    <n v="273.56"/>
    <n v="75"/>
    <n v="11.25"/>
  </r>
  <r>
    <x v="486"/>
    <d v="2015-11-04T00:00:00"/>
    <d v="2015-11-09T00:00:00"/>
    <x v="1"/>
    <x v="1"/>
    <x v="2"/>
    <s v="Nathan Mautz"/>
    <s v="Home Office"/>
    <s v="New York City"/>
    <x v="5"/>
    <n v="10024"/>
    <s v="East"/>
    <s v="OFF-ST-10002974"/>
    <x v="2"/>
    <s v="Storage"/>
    <n v="43.57"/>
    <n v="43.57"/>
    <n v="0"/>
    <n v="0"/>
  </r>
  <r>
    <x v="986"/>
    <d v="2018-07-20T00:00:00"/>
    <d v="2018-07-26T00:00:00"/>
    <x v="0"/>
    <x v="10"/>
    <x v="2"/>
    <s v="Carlos Soltero"/>
    <s v="Consumer"/>
    <s v="Chicago"/>
    <x v="0"/>
    <n v="60610"/>
    <s v="Central"/>
    <s v="OFF-ST-10002974"/>
    <x v="2"/>
    <s v="Storage"/>
    <n v="69.712000000000003"/>
    <n v="69.712000000000003"/>
    <n v="0"/>
    <n v="0"/>
  </r>
  <r>
    <x v="229"/>
    <d v="2015-07-22T00:00:00"/>
    <d v="2015-07-24T00:00:00"/>
    <x v="1"/>
    <x v="10"/>
    <x v="3"/>
    <s v="Naresj Patel"/>
    <s v="Home Office"/>
    <s v="San Francisco"/>
    <x v="1"/>
    <n v="94122"/>
    <s v="West"/>
    <s v="OFF-ST-10003058"/>
    <x v="2"/>
    <s v="Storage"/>
    <n v="236.5"/>
    <n v="236.5"/>
    <n v="0"/>
    <n v="0"/>
  </r>
  <r>
    <x v="4090"/>
    <d v="2018-12-28T00:00:00"/>
    <d v="2019-01-01T00:00:00"/>
    <x v="0"/>
    <x v="3"/>
    <x v="2"/>
    <s v="Susan Vittorini"/>
    <s v="Consumer"/>
    <s v="Albuquerque"/>
    <x v="41"/>
    <n v="87105"/>
    <s v="West"/>
    <s v="OFF-ST-10003058"/>
    <x v="2"/>
    <s v="Storage"/>
    <n v="118.25"/>
    <n v="118.25"/>
    <n v="0"/>
    <n v="0"/>
  </r>
  <r>
    <x v="436"/>
    <d v="2017-09-23T00:00:00"/>
    <d v="2017-09-28T00:00:00"/>
    <x v="3"/>
    <x v="0"/>
    <x v="3"/>
    <s v="Russell Applegate"/>
    <s v="Corporate"/>
    <s v="Columbus"/>
    <x v="19"/>
    <n v="31907"/>
    <s v="South"/>
    <s v="OFF-ST-10003058"/>
    <x v="2"/>
    <s v="Storage"/>
    <n v="118.25"/>
    <n v="118.25"/>
    <n v="0"/>
    <n v="0"/>
  </r>
  <r>
    <x v="81"/>
    <d v="2016-09-17T00:00:00"/>
    <d v="2016-09-23T00:00:00"/>
    <x v="2"/>
    <x v="0"/>
    <x v="2"/>
    <s v="Peter Fuller"/>
    <s v="Home Office"/>
    <s v="New York City"/>
    <x v="5"/>
    <n v="10035"/>
    <s v="East"/>
    <s v="OFF-ST-10003058"/>
    <x v="2"/>
    <s v="Storage"/>
    <n v="94.6"/>
    <n v="94.6"/>
    <n v="0"/>
    <n v="0"/>
  </r>
  <r>
    <x v="2245"/>
    <d v="2016-11-15T00:00:00"/>
    <d v="2016-11-17T00:00:00"/>
    <x v="2"/>
    <x v="1"/>
    <x v="0"/>
    <s v="Maya Herman"/>
    <s v="Home Office"/>
    <s v="New York City"/>
    <x v="5"/>
    <n v="10035"/>
    <s v="East"/>
    <s v="OFF-ST-10003058"/>
    <x v="2"/>
    <s v="Storage"/>
    <n v="70.95"/>
    <n v="70.95"/>
    <n v="0"/>
    <n v="0"/>
  </r>
  <r>
    <x v="473"/>
    <d v="2017-09-05T00:00:00"/>
    <d v="2017-09-07T00:00:00"/>
    <x v="3"/>
    <x v="0"/>
    <x v="3"/>
    <s v="Pete Kriz"/>
    <s v="Corporate"/>
    <s v="Detroit"/>
    <x v="10"/>
    <n v="48227"/>
    <s v="Central"/>
    <s v="OFF-ST-10003058"/>
    <x v="2"/>
    <s v="Storage"/>
    <n v="70.95"/>
    <n v="70.95"/>
    <n v="0"/>
    <n v="0"/>
  </r>
  <r>
    <x v="4329"/>
    <d v="2015-12-29T00:00:00"/>
    <d v="2016-01-03T00:00:00"/>
    <x v="1"/>
    <x v="3"/>
    <x v="3"/>
    <s v="Shui Tom"/>
    <s v="Home Office"/>
    <s v="Albuquerque"/>
    <x v="41"/>
    <n v="87105"/>
    <s v="West"/>
    <s v="OFF-ST-10003123"/>
    <x v="2"/>
    <s v="Storage"/>
    <n v="33.29"/>
    <n v="33.29"/>
    <n v="0"/>
    <n v="0"/>
  </r>
  <r>
    <x v="4330"/>
    <d v="2016-09-21T00:00:00"/>
    <d v="2016-09-27T00:00:00"/>
    <x v="2"/>
    <x v="0"/>
    <x v="2"/>
    <s v="Chad Sievert"/>
    <s v="Home Office"/>
    <s v="Seattle"/>
    <x v="6"/>
    <n v="98105"/>
    <s v="West"/>
    <s v="OFF-ST-10003123"/>
    <x v="2"/>
    <s v="Storage"/>
    <n v="199.74"/>
    <n v="199.74"/>
    <n v="0"/>
    <n v="0"/>
  </r>
  <r>
    <x v="4331"/>
    <d v="2018-08-03T00:00:00"/>
    <d v="2018-08-06T00:00:00"/>
    <x v="0"/>
    <x v="7"/>
    <x v="3"/>
    <s v="George Ashbrook"/>
    <s v="Home Office"/>
    <s v="Los Angeles"/>
    <x v="1"/>
    <n v="90004"/>
    <s v="West"/>
    <s v="OFF-ST-10003123"/>
    <x v="2"/>
    <s v="Storage"/>
    <n v="99.87"/>
    <n v="99.87"/>
    <n v="0"/>
    <n v="0"/>
  </r>
  <r>
    <x v="4332"/>
    <d v="2018-09-09T00:00:00"/>
    <d v="2018-09-14T00:00:00"/>
    <x v="0"/>
    <x v="0"/>
    <x v="2"/>
    <s v="Keith Dawkins"/>
    <s v="Home Office"/>
    <s v="Los Angeles"/>
    <x v="1"/>
    <n v="90036"/>
    <s v="West"/>
    <s v="OFF-ST-10003123"/>
    <x v="2"/>
    <s v="Storage"/>
    <n v="99.87"/>
    <n v="99.87"/>
    <n v="0"/>
    <n v="0"/>
  </r>
  <r>
    <x v="1262"/>
    <d v="2018-11-16T00:00:00"/>
    <d v="2018-11-19T00:00:00"/>
    <x v="0"/>
    <x v="1"/>
    <x v="0"/>
    <s v="Chris Cortes"/>
    <s v="Home Office"/>
    <s v="Seattle"/>
    <x v="6"/>
    <n v="98103"/>
    <s v="West"/>
    <s v="OFF-ST-10003123"/>
    <x v="2"/>
    <s v="Storage"/>
    <n v="33.29"/>
    <n v="33.29"/>
    <n v="0"/>
    <n v="0"/>
  </r>
  <r>
    <x v="1275"/>
    <d v="2017-10-13T00:00:00"/>
    <d v="2017-10-20T00:00:00"/>
    <x v="3"/>
    <x v="9"/>
    <x v="2"/>
    <s v="Bart Watters"/>
    <s v="Corporate"/>
    <s v="New York City"/>
    <x v="5"/>
    <n v="10024"/>
    <s v="East"/>
    <s v="OFF-ST-10003123"/>
    <x v="2"/>
    <s v="Storage"/>
    <n v="99.87"/>
    <n v="99.87"/>
    <n v="0"/>
    <n v="0"/>
  </r>
  <r>
    <x v="3854"/>
    <d v="2018-02-17T00:00:00"/>
    <d v="2018-02-23T00:00:00"/>
    <x v="0"/>
    <x v="11"/>
    <x v="2"/>
    <s v="Gary Hansen"/>
    <s v="Home Office"/>
    <s v="Perth Amboy"/>
    <x v="15"/>
    <n v="8861"/>
    <s v="East"/>
    <s v="OFF-ST-10003123"/>
    <x v="2"/>
    <s v="Storage"/>
    <n v="166.45"/>
    <n v="166.45"/>
    <n v="0"/>
    <n v="0"/>
  </r>
  <r>
    <x v="1129"/>
    <d v="2015-01-20T00:00:00"/>
    <d v="2015-01-26T00:00:00"/>
    <x v="1"/>
    <x v="6"/>
    <x v="2"/>
    <s v="Xylona Preis"/>
    <s v="Consumer"/>
    <s v="Westland"/>
    <x v="10"/>
    <n v="48185"/>
    <s v="Central"/>
    <s v="OFF-ST-10003123"/>
    <x v="2"/>
    <s v="Storage"/>
    <n v="66.58"/>
    <n v="66.58"/>
    <n v="0"/>
    <n v="0"/>
  </r>
  <r>
    <x v="4333"/>
    <d v="2015-07-22T00:00:00"/>
    <d v="2015-07-24T00:00:00"/>
    <x v="1"/>
    <x v="10"/>
    <x v="3"/>
    <s v="John Lucas"/>
    <s v="Home Office"/>
    <s v="Houston"/>
    <x v="13"/>
    <n v="77095"/>
    <s v="Central"/>
    <s v="OFF-ST-10003123"/>
    <x v="2"/>
    <s v="Storage"/>
    <n v="26.632000000000001"/>
    <n v="26.632000000000001"/>
    <n v="0"/>
    <n v="0"/>
  </r>
  <r>
    <x v="4334"/>
    <d v="2018-11-24T00:00:00"/>
    <d v="2018-11-24T00:00:00"/>
    <x v="0"/>
    <x v="1"/>
    <x v="1"/>
    <s v="Brooke Gillingham"/>
    <s v="Home Office"/>
    <s v="Garden City"/>
    <x v="44"/>
    <n v="67846"/>
    <s v="Central"/>
    <s v="OFF-ST-10003123"/>
    <x v="2"/>
    <s v="Storage"/>
    <n v="33.29"/>
    <n v="33.29"/>
    <n v="0"/>
    <n v="0"/>
  </r>
  <r>
    <x v="4335"/>
    <d v="2015-11-02T00:00:00"/>
    <d v="2015-11-06T00:00:00"/>
    <x v="1"/>
    <x v="1"/>
    <x v="2"/>
    <s v="Shahid Hopkins"/>
    <s v="Corporate"/>
    <s v="San Francisco"/>
    <x v="1"/>
    <n v="94122"/>
    <s v="West"/>
    <s v="OFF-ST-10003208"/>
    <x v="2"/>
    <s v="Storage"/>
    <n v="362.92"/>
    <n v="362.92"/>
    <n v="0"/>
    <n v="0"/>
  </r>
  <r>
    <x v="2672"/>
    <d v="2018-03-21T00:00:00"/>
    <d v="2018-03-23T00:00:00"/>
    <x v="0"/>
    <x v="5"/>
    <x v="3"/>
    <s v="Steven Cartwright"/>
    <s v="Home Office"/>
    <s v="Los Angeles"/>
    <x v="1"/>
    <n v="90045"/>
    <s v="West"/>
    <s v="OFF-ST-10003208"/>
    <x v="2"/>
    <s v="Storage"/>
    <n v="725.84"/>
    <n v="725.84"/>
    <n v="0"/>
    <n v="0"/>
  </r>
  <r>
    <x v="4336"/>
    <d v="2018-12-28T00:00:00"/>
    <d v="2019-01-02T00:00:00"/>
    <x v="0"/>
    <x v="3"/>
    <x v="3"/>
    <s v="Kristen Hastings"/>
    <s v="Home Office"/>
    <s v="San Francisco"/>
    <x v="1"/>
    <n v="94110"/>
    <s v="West"/>
    <s v="OFF-ST-10003208"/>
    <x v="2"/>
    <s v="Storage"/>
    <n v="725.84"/>
    <n v="725.84"/>
    <n v="0"/>
    <n v="0"/>
  </r>
  <r>
    <x v="1523"/>
    <d v="2018-10-07T00:00:00"/>
    <d v="2018-10-11T00:00:00"/>
    <x v="0"/>
    <x v="9"/>
    <x v="2"/>
    <s v="Dean percer"/>
    <s v="Home Office"/>
    <s v="Charlotte"/>
    <x v="9"/>
    <n v="28205"/>
    <s v="South"/>
    <s v="OFF-ST-10003208"/>
    <x v="2"/>
    <s v="Storage"/>
    <n v="580.67200000000003"/>
    <n v="580.67200000000003"/>
    <n v="0"/>
    <n v="0"/>
  </r>
  <r>
    <x v="4337"/>
    <d v="2018-12-17T00:00:00"/>
    <d v="2018-12-21T00:00:00"/>
    <x v="0"/>
    <x v="3"/>
    <x v="2"/>
    <s v="Giulietta Baptist"/>
    <s v="Home Office"/>
    <s v="Arlington"/>
    <x v="17"/>
    <n v="22204"/>
    <s v="South"/>
    <s v="OFF-ST-10003208"/>
    <x v="2"/>
    <s v="Storage"/>
    <n v="544.38"/>
    <n v="544.38"/>
    <n v="0"/>
    <n v="0"/>
  </r>
  <r>
    <x v="3590"/>
    <d v="2016-08-24T00:00:00"/>
    <d v="2016-08-26T00:00:00"/>
    <x v="2"/>
    <x v="7"/>
    <x v="3"/>
    <s v="Maurice Satty"/>
    <s v="Home Office"/>
    <s v="Bowling Green"/>
    <x v="22"/>
    <n v="43402"/>
    <s v="East"/>
    <s v="OFF-ST-10003208"/>
    <x v="2"/>
    <s v="Storage"/>
    <n v="435.50400000000002"/>
    <n v="435.50400000000002"/>
    <n v="0"/>
    <n v="0"/>
  </r>
  <r>
    <x v="622"/>
    <d v="2016-09-01T00:00:00"/>
    <d v="2016-09-08T00:00:00"/>
    <x v="2"/>
    <x v="0"/>
    <x v="2"/>
    <s v="Daniel Raglin"/>
    <s v="Home Office"/>
    <s v="Franklin"/>
    <x v="26"/>
    <n v="2038"/>
    <s v="East"/>
    <s v="OFF-ST-10003208"/>
    <x v="2"/>
    <s v="Storage"/>
    <n v="1088.76"/>
    <n v="1088.76"/>
    <n v="0"/>
    <n v="0"/>
  </r>
  <r>
    <x v="1533"/>
    <d v="2017-03-01T00:00:00"/>
    <d v="2017-03-05T00:00:00"/>
    <x v="3"/>
    <x v="5"/>
    <x v="2"/>
    <s v="Karen Daniels"/>
    <s v="Corporate"/>
    <s v="Yonkers"/>
    <x v="5"/>
    <n v="10701"/>
    <s v="East"/>
    <s v="OFF-ST-10003208"/>
    <x v="2"/>
    <s v="Storage"/>
    <n v="362.92"/>
    <n v="362.92"/>
    <n v="0"/>
    <n v="0"/>
  </r>
  <r>
    <x v="3256"/>
    <d v="2018-11-09T00:00:00"/>
    <d v="2018-11-12T00:00:00"/>
    <x v="0"/>
    <x v="1"/>
    <x v="3"/>
    <s v="Brian Moss"/>
    <s v="Home Office"/>
    <s v="Columbia"/>
    <x v="14"/>
    <n v="21044"/>
    <s v="East"/>
    <s v="OFF-ST-10003208"/>
    <x v="2"/>
    <s v="Storage"/>
    <n v="544.38"/>
    <n v="544.38"/>
    <n v="0"/>
    <n v="0"/>
  </r>
  <r>
    <x v="3256"/>
    <d v="2018-11-09T00:00:00"/>
    <d v="2018-11-12T00:00:00"/>
    <x v="0"/>
    <x v="1"/>
    <x v="3"/>
    <s v="Brian Moss"/>
    <s v="Corporate"/>
    <s v="Columbia"/>
    <x v="14"/>
    <n v="21044"/>
    <s v="East"/>
    <s v="OFF-ST-10003208"/>
    <x v="2"/>
    <s v="Storage"/>
    <n v="1633.14"/>
    <n v="1633.14"/>
    <n v="0"/>
    <n v="0"/>
  </r>
  <r>
    <x v="616"/>
    <d v="2016-07-02T00:00:00"/>
    <d v="2016-07-06T00:00:00"/>
    <x v="2"/>
    <x v="10"/>
    <x v="2"/>
    <s v="Rob Haberlin"/>
    <s v="Home Office"/>
    <s v="Carol Stream"/>
    <x v="0"/>
    <n v="60188"/>
    <s v="Central"/>
    <s v="OFF-ST-10003208"/>
    <x v="2"/>
    <s v="Storage"/>
    <n v="435.50400000000002"/>
    <n v="435.50400000000002"/>
    <n v="0"/>
    <n v="0"/>
  </r>
  <r>
    <x v="2769"/>
    <d v="2015-03-14T00:00:00"/>
    <d v="2015-03-19T00:00:00"/>
    <x v="1"/>
    <x v="5"/>
    <x v="2"/>
    <s v="Jason Fortune-"/>
    <s v="Home Office"/>
    <s v="Logan"/>
    <x v="28"/>
    <n v="84321"/>
    <s v="West"/>
    <s v="OFF-ST-10003221"/>
    <x v="2"/>
    <s v="Storage"/>
    <n v="21.36"/>
    <n v="50"/>
    <n v="-28.64"/>
    <n v="-4.2960000000000003"/>
  </r>
  <r>
    <x v="4338"/>
    <d v="2018-12-06T00:00:00"/>
    <d v="2018-12-08T00:00:00"/>
    <x v="0"/>
    <x v="3"/>
    <x v="3"/>
    <s v="Brad Norvell"/>
    <s v="Home Office"/>
    <s v="Brentwood"/>
    <x v="1"/>
    <n v="94513"/>
    <s v="West"/>
    <s v="OFF-ST-10003221"/>
    <x v="2"/>
    <s v="Storage"/>
    <n v="10.68"/>
    <n v="100"/>
    <n v="-89.32"/>
    <n v="-13.397999999999998"/>
  </r>
  <r>
    <x v="3766"/>
    <d v="2015-08-03T00:00:00"/>
    <d v="2015-08-08T00:00:00"/>
    <x v="1"/>
    <x v="7"/>
    <x v="2"/>
    <s v="Berenike Kampe"/>
    <s v="Home Office"/>
    <s v="New York City"/>
    <x v="5"/>
    <n v="10035"/>
    <s v="East"/>
    <s v="OFF-ST-10003221"/>
    <x v="2"/>
    <s v="Storage"/>
    <n v="21.36"/>
    <n v="18"/>
    <n v="3.3599999999999994"/>
    <n v="0.50399999999999989"/>
  </r>
  <r>
    <x v="4339"/>
    <d v="2018-03-30T00:00:00"/>
    <d v="2018-04-03T00:00:00"/>
    <x v="0"/>
    <x v="5"/>
    <x v="2"/>
    <s v="Maria Etezadi"/>
    <s v="Home Office"/>
    <s v="Columbus"/>
    <x v="19"/>
    <n v="31907"/>
    <s v="South"/>
    <s v="OFF-ST-10003282"/>
    <x v="2"/>
    <s v="Storage"/>
    <n v="59.76"/>
    <n v="59.76"/>
    <n v="0"/>
    <n v="0"/>
  </r>
  <r>
    <x v="4340"/>
    <d v="2018-09-19T00:00:00"/>
    <d v="2018-09-23T00:00:00"/>
    <x v="0"/>
    <x v="0"/>
    <x v="2"/>
    <s v="Erin Smith"/>
    <s v="Home Office"/>
    <s v="Melbourne"/>
    <x v="8"/>
    <n v="32935"/>
    <s v="South"/>
    <s v="OFF-ST-10003282"/>
    <x v="2"/>
    <s v="Storage"/>
    <n v="95.616"/>
    <n v="95.616"/>
    <n v="0"/>
    <n v="0"/>
  </r>
  <r>
    <x v="4341"/>
    <d v="2018-09-07T00:00:00"/>
    <d v="2018-09-11T00:00:00"/>
    <x v="0"/>
    <x v="0"/>
    <x v="2"/>
    <s v="Stefania Perrino"/>
    <s v="Corporate"/>
    <s v="New York City"/>
    <x v="5"/>
    <n v="10011"/>
    <s v="East"/>
    <s v="OFF-ST-10003282"/>
    <x v="2"/>
    <s v="Storage"/>
    <n v="478.08"/>
    <n v="478.08"/>
    <n v="0"/>
    <n v="0"/>
  </r>
  <r>
    <x v="1882"/>
    <d v="2016-11-11T00:00:00"/>
    <d v="2016-11-11T00:00:00"/>
    <x v="2"/>
    <x v="1"/>
    <x v="1"/>
    <s v="Andrew Gjertsen"/>
    <s v="Home Office"/>
    <s v="Detroit"/>
    <x v="10"/>
    <n v="48234"/>
    <s v="Central"/>
    <s v="OFF-ST-10003282"/>
    <x v="2"/>
    <s v="Storage"/>
    <n v="418.32"/>
    <n v="418.32"/>
    <n v="0"/>
    <n v="0"/>
  </r>
  <r>
    <x v="332"/>
    <d v="2015-12-24T00:00:00"/>
    <d v="2015-12-29T00:00:00"/>
    <x v="1"/>
    <x v="3"/>
    <x v="2"/>
    <s v="Julie Creighton"/>
    <s v="Home Office"/>
    <s v="Los Angeles"/>
    <x v="1"/>
    <n v="90045"/>
    <s v="West"/>
    <s v="OFF-ST-10003306"/>
    <x v="2"/>
    <s v="Storage"/>
    <n v="142.86000000000001"/>
    <n v="142.86000000000001"/>
    <n v="0"/>
    <n v="0"/>
  </r>
  <r>
    <x v="984"/>
    <d v="2018-08-18T00:00:00"/>
    <d v="2018-08-25T00:00:00"/>
    <x v="0"/>
    <x v="7"/>
    <x v="2"/>
    <s v="Yana Sorensen"/>
    <s v="Corporate"/>
    <s v="Seattle"/>
    <x v="6"/>
    <n v="98103"/>
    <s v="West"/>
    <s v="OFF-ST-10003306"/>
    <x v="2"/>
    <s v="Storage"/>
    <n v="1000.02"/>
    <n v="1000.02"/>
    <n v="0"/>
    <n v="0"/>
  </r>
  <r>
    <x v="146"/>
    <d v="2018-12-02T00:00:00"/>
    <d v="2018-12-06T00:00:00"/>
    <x v="0"/>
    <x v="3"/>
    <x v="2"/>
    <s v="Bill Stewart"/>
    <s v="Corporate"/>
    <s v="Denver"/>
    <x v="7"/>
    <n v="80219"/>
    <s v="West"/>
    <s v="OFF-ST-10003306"/>
    <x v="2"/>
    <s v="Storage"/>
    <n v="114.288"/>
    <n v="114.288"/>
    <n v="0"/>
    <n v="0"/>
  </r>
  <r>
    <x v="4342"/>
    <d v="2018-12-21T00:00:00"/>
    <d v="2018-12-25T00:00:00"/>
    <x v="0"/>
    <x v="3"/>
    <x v="2"/>
    <s v="Yana Sorensen"/>
    <s v="Corporate"/>
    <s v="Oakland"/>
    <x v="1"/>
    <n v="94601"/>
    <s v="West"/>
    <s v="OFF-ST-10003306"/>
    <x v="2"/>
    <s v="Storage"/>
    <n v="1000.02"/>
    <n v="1000.02"/>
    <n v="0"/>
    <n v="0"/>
  </r>
  <r>
    <x v="3745"/>
    <d v="2018-05-04T00:00:00"/>
    <d v="2018-05-08T00:00:00"/>
    <x v="0"/>
    <x v="2"/>
    <x v="2"/>
    <s v="Mike Kennedy"/>
    <s v="Home Office"/>
    <s v="Newport News"/>
    <x v="17"/>
    <n v="23602"/>
    <s v="South"/>
    <s v="OFF-ST-10003306"/>
    <x v="2"/>
    <s v="Storage"/>
    <n v="571.44000000000005"/>
    <n v="571.44000000000005"/>
    <n v="0"/>
    <n v="0"/>
  </r>
  <r>
    <x v="4343"/>
    <d v="2017-06-06T00:00:00"/>
    <d v="2017-06-07T00:00:00"/>
    <x v="3"/>
    <x v="4"/>
    <x v="0"/>
    <s v="Dave Brooks"/>
    <s v="Home Office"/>
    <s v="Lowell"/>
    <x v="26"/>
    <n v="1852"/>
    <s v="East"/>
    <s v="OFF-ST-10003306"/>
    <x v="1"/>
    <s v="Storage"/>
    <n v="714.3"/>
    <n v="714.3"/>
    <n v="0"/>
    <n v="0"/>
  </r>
  <r>
    <x v="427"/>
    <d v="2015-07-20T00:00:00"/>
    <d v="2015-07-24T00:00:00"/>
    <x v="1"/>
    <x v="10"/>
    <x v="2"/>
    <s v="Katherine Murray"/>
    <s v="Corporate"/>
    <s v="Dallas"/>
    <x v="13"/>
    <n v="75217"/>
    <s v="Central"/>
    <s v="OFF-ST-10003306"/>
    <x v="2"/>
    <s v="Storage"/>
    <n v="342.86399999999998"/>
    <n v="342.86399999999998"/>
    <n v="0"/>
    <n v="0"/>
  </r>
  <r>
    <x v="4344"/>
    <d v="2016-11-10T00:00:00"/>
    <d v="2016-11-14T00:00:00"/>
    <x v="2"/>
    <x v="1"/>
    <x v="3"/>
    <s v="Steve Chapman"/>
    <s v="Home Office"/>
    <s v="Richmond"/>
    <x v="33"/>
    <n v="47374"/>
    <s v="Central"/>
    <s v="OFF-ST-10003306"/>
    <x v="2"/>
    <s v="Storage"/>
    <n v="714.3"/>
    <n v="714.3"/>
    <n v="0"/>
    <n v="0"/>
  </r>
  <r>
    <x v="4345"/>
    <d v="2017-12-04T00:00:00"/>
    <d v="2017-12-08T00:00:00"/>
    <x v="3"/>
    <x v="3"/>
    <x v="2"/>
    <s v="Ellis Ballard"/>
    <s v="Corporate"/>
    <s v="New York City"/>
    <x v="5"/>
    <n v="10035"/>
    <s v="East"/>
    <s v="OFF-ST-10003324"/>
    <x v="2"/>
    <s v="Storage"/>
    <n v="212.88"/>
    <n v="212.88"/>
    <n v="0"/>
    <n v="0"/>
  </r>
  <r>
    <x v="4346"/>
    <d v="2018-11-11T00:00:00"/>
    <d v="2018-11-17T00:00:00"/>
    <x v="0"/>
    <x v="1"/>
    <x v="2"/>
    <s v="Meg Tillman"/>
    <s v="Home Office"/>
    <s v="New York City"/>
    <x v="5"/>
    <n v="10009"/>
    <s v="East"/>
    <s v="OFF-ST-10003324"/>
    <x v="2"/>
    <s v="Storage"/>
    <n v="35.479999999999997"/>
    <n v="35.479999999999997"/>
    <n v="0"/>
    <n v="0"/>
  </r>
  <r>
    <x v="1185"/>
    <d v="2018-12-08T00:00:00"/>
    <d v="2018-12-09T00:00:00"/>
    <x v="0"/>
    <x v="3"/>
    <x v="0"/>
    <s v="Luke Foster"/>
    <s v="Home Office"/>
    <s v="Inglewood"/>
    <x v="1"/>
    <n v="90301"/>
    <s v="West"/>
    <s v="OFF-ST-10003327"/>
    <x v="2"/>
    <s v="Storage"/>
    <n v="29.79"/>
    <n v="29.79"/>
    <n v="0"/>
    <n v="0"/>
  </r>
  <r>
    <x v="204"/>
    <d v="2017-11-20T00:00:00"/>
    <d v="2017-11-25T00:00:00"/>
    <x v="3"/>
    <x v="1"/>
    <x v="2"/>
    <s v="Frank Atkinson"/>
    <s v="Home Office"/>
    <s v="Orlando"/>
    <x v="8"/>
    <n v="32839"/>
    <s v="South"/>
    <s v="OFF-ST-10003327"/>
    <x v="2"/>
    <s v="Storage"/>
    <n v="39.72"/>
    <n v="39.72"/>
    <n v="0"/>
    <n v="0"/>
  </r>
  <r>
    <x v="720"/>
    <d v="2015-09-07T00:00:00"/>
    <d v="2015-09-13T00:00:00"/>
    <x v="1"/>
    <x v="0"/>
    <x v="2"/>
    <s v="Rick Bensley"/>
    <s v="Home Office"/>
    <s v="Tulsa"/>
    <x v="30"/>
    <n v="74133"/>
    <s v="Central"/>
    <s v="OFF-ST-10003327"/>
    <x v="2"/>
    <s v="Storage"/>
    <n v="19.86"/>
    <n v="18"/>
    <n v="1.8599999999999994"/>
    <n v="0.27899999999999991"/>
  </r>
  <r>
    <x v="1776"/>
    <d v="2016-04-28T00:00:00"/>
    <d v="2016-05-05T00:00:00"/>
    <x v="2"/>
    <x v="8"/>
    <x v="2"/>
    <s v="Russell Applegate"/>
    <s v="Consumer"/>
    <s v="Houston"/>
    <x v="13"/>
    <n v="77095"/>
    <s v="Central"/>
    <s v="OFF-ST-10003327"/>
    <x v="2"/>
    <s v="Storage"/>
    <n v="23.832000000000001"/>
    <n v="23.832000000000001"/>
    <n v="0"/>
    <n v="0"/>
  </r>
  <r>
    <x v="24"/>
    <d v="2015-10-28T00:00:00"/>
    <d v="2015-10-31T00:00:00"/>
    <x v="1"/>
    <x v="9"/>
    <x v="0"/>
    <s v="Todd Sumrall"/>
    <s v="Home Office"/>
    <s v="Los Angeles"/>
    <x v="1"/>
    <n v="90049"/>
    <s v="West"/>
    <s v="OFF-ST-10003442"/>
    <x v="2"/>
    <s v="Storage"/>
    <n v="141.4"/>
    <n v="141.4"/>
    <n v="0"/>
    <n v="0"/>
  </r>
  <r>
    <x v="4347"/>
    <d v="2017-11-06T00:00:00"/>
    <d v="2017-11-10T00:00:00"/>
    <x v="3"/>
    <x v="1"/>
    <x v="3"/>
    <s v="Irene Maddox"/>
    <s v="Corporate"/>
    <s v="San Diego"/>
    <x v="1"/>
    <n v="92105"/>
    <s v="West"/>
    <s v="OFF-ST-10003442"/>
    <x v="2"/>
    <s v="Storage"/>
    <n v="84.84"/>
    <n v="84.84"/>
    <n v="0"/>
    <n v="0"/>
  </r>
  <r>
    <x v="1236"/>
    <d v="2018-07-31T00:00:00"/>
    <d v="2018-08-03T00:00:00"/>
    <x v="0"/>
    <x v="10"/>
    <x v="0"/>
    <s v="Erin Creighton"/>
    <s v="Home Office"/>
    <s v="San Francisco"/>
    <x v="1"/>
    <n v="94110"/>
    <s v="West"/>
    <s v="OFF-ST-10003442"/>
    <x v="2"/>
    <s v="Storage"/>
    <n v="56.56"/>
    <n v="56.56"/>
    <n v="0"/>
    <n v="0"/>
  </r>
  <r>
    <x v="2704"/>
    <d v="2018-11-18T00:00:00"/>
    <d v="2018-11-21T00:00:00"/>
    <x v="0"/>
    <x v="1"/>
    <x v="0"/>
    <s v="Christina DeMoss"/>
    <s v="Home Office"/>
    <s v="Seattle"/>
    <x v="6"/>
    <n v="98105"/>
    <s v="West"/>
    <s v="OFF-ST-10003442"/>
    <x v="2"/>
    <s v="Storage"/>
    <n v="169.68"/>
    <n v="169.68"/>
    <n v="0"/>
    <n v="0"/>
  </r>
  <r>
    <x v="1838"/>
    <d v="2018-11-21T00:00:00"/>
    <d v="2018-11-25T00:00:00"/>
    <x v="0"/>
    <x v="1"/>
    <x v="2"/>
    <s v="Barry Franz"/>
    <s v="Home Office"/>
    <s v="Pasadena"/>
    <x v="1"/>
    <n v="91104"/>
    <s v="West"/>
    <s v="OFF-ST-10003442"/>
    <x v="2"/>
    <s v="Storage"/>
    <n v="56.56"/>
    <n v="100"/>
    <n v="-43.44"/>
    <n v="-6.5159999999999991"/>
  </r>
  <r>
    <x v="1607"/>
    <d v="2017-11-04T00:00:00"/>
    <d v="2017-11-06T00:00:00"/>
    <x v="3"/>
    <x v="1"/>
    <x v="3"/>
    <s v="Elpida Rittenbach"/>
    <s v="Corporate"/>
    <s v="Charlotte"/>
    <x v="9"/>
    <n v="28205"/>
    <s v="South"/>
    <s v="OFF-ST-10003442"/>
    <x v="2"/>
    <s v="Storage"/>
    <n v="45.247999999999998"/>
    <n v="45.247999999999998"/>
    <n v="0"/>
    <n v="0"/>
  </r>
  <r>
    <x v="4348"/>
    <d v="2015-05-05T00:00:00"/>
    <d v="2015-05-10T00:00:00"/>
    <x v="1"/>
    <x v="2"/>
    <x v="2"/>
    <s v="Katharine Harms"/>
    <s v="Home Office"/>
    <s v="Freeport"/>
    <x v="0"/>
    <n v="61032"/>
    <s v="Central"/>
    <s v="OFF-ST-10003442"/>
    <x v="2"/>
    <s v="Storage"/>
    <n v="45.247999999999998"/>
    <n v="45.247999999999998"/>
    <n v="0"/>
    <n v="0"/>
  </r>
  <r>
    <x v="3300"/>
    <d v="2016-07-20T00:00:00"/>
    <d v="2016-07-25T00:00:00"/>
    <x v="2"/>
    <x v="10"/>
    <x v="3"/>
    <s v="Ralph Kennedy"/>
    <s v="Home Office"/>
    <s v="South Bend"/>
    <x v="33"/>
    <n v="46614"/>
    <s v="Central"/>
    <s v="OFF-ST-10003442"/>
    <x v="2"/>
    <s v="Storage"/>
    <n v="141.4"/>
    <n v="141.4"/>
    <n v="0"/>
    <n v="0"/>
  </r>
  <r>
    <x v="4349"/>
    <d v="2017-04-05T00:00:00"/>
    <d v="2017-04-10T00:00:00"/>
    <x v="3"/>
    <x v="8"/>
    <x v="3"/>
    <s v="Gary Mitchum"/>
    <s v="Corporate"/>
    <s v="Houston"/>
    <x v="13"/>
    <n v="77095"/>
    <s v="Central"/>
    <s v="OFF-ST-10003442"/>
    <x v="2"/>
    <s v="Storage"/>
    <n v="158.36799999999999"/>
    <n v="158.36799999999999"/>
    <n v="0"/>
    <n v="0"/>
  </r>
  <r>
    <x v="4350"/>
    <d v="2017-09-02T00:00:00"/>
    <d v="2017-09-04T00:00:00"/>
    <x v="3"/>
    <x v="0"/>
    <x v="0"/>
    <s v="Sam Zeldin"/>
    <s v="Corporate"/>
    <s v="San Francisco"/>
    <x v="1"/>
    <n v="94122"/>
    <s v="West"/>
    <s v="OFF-ST-10003455"/>
    <x v="2"/>
    <s v="Storage"/>
    <n v="46.53"/>
    <n v="46.53"/>
    <n v="0"/>
    <n v="0"/>
  </r>
  <r>
    <x v="889"/>
    <d v="2017-04-04T00:00:00"/>
    <d v="2017-04-08T00:00:00"/>
    <x v="3"/>
    <x v="8"/>
    <x v="3"/>
    <s v="Becky Castell"/>
    <s v="Home Office"/>
    <s v="Troy"/>
    <x v="5"/>
    <n v="12180"/>
    <s v="East"/>
    <s v="OFF-ST-10003455"/>
    <x v="2"/>
    <s v="Storage"/>
    <n v="31.02"/>
    <n v="31.02"/>
    <n v="0"/>
    <n v="0"/>
  </r>
  <r>
    <x v="2404"/>
    <d v="2017-11-13T00:00:00"/>
    <d v="2017-11-18T00:00:00"/>
    <x v="3"/>
    <x v="1"/>
    <x v="2"/>
    <s v="Cyma Kinney"/>
    <s v="Corporate"/>
    <s v="New York City"/>
    <x v="5"/>
    <n v="10011"/>
    <s v="East"/>
    <s v="OFF-ST-10003455"/>
    <x v="2"/>
    <s v="Storage"/>
    <n v="77.55"/>
    <n v="77.55"/>
    <n v="0"/>
    <n v="0"/>
  </r>
  <r>
    <x v="2202"/>
    <d v="2018-03-17T00:00:00"/>
    <d v="2018-03-22T00:00:00"/>
    <x v="0"/>
    <x v="5"/>
    <x v="3"/>
    <s v="Denny Blanton"/>
    <s v="Home Office"/>
    <s v="New York City"/>
    <x v="5"/>
    <n v="10011"/>
    <s v="East"/>
    <s v="OFF-ST-10003455"/>
    <x v="2"/>
    <s v="Storage"/>
    <n v="46.53"/>
    <n v="46.53"/>
    <n v="0"/>
    <n v="0"/>
  </r>
  <r>
    <x v="1213"/>
    <d v="2018-07-14T00:00:00"/>
    <d v="2018-07-18T00:00:00"/>
    <x v="0"/>
    <x v="10"/>
    <x v="2"/>
    <s v="John Lee"/>
    <s v="Home Office"/>
    <s v="Columbus"/>
    <x v="22"/>
    <n v="43229"/>
    <s v="East"/>
    <s v="OFF-ST-10003455"/>
    <x v="2"/>
    <s v="Storage"/>
    <n v="62.04"/>
    <n v="62.04"/>
    <n v="0"/>
    <n v="0"/>
  </r>
  <r>
    <x v="4210"/>
    <d v="2015-04-05T00:00:00"/>
    <d v="2015-04-07T00:00:00"/>
    <x v="1"/>
    <x v="8"/>
    <x v="0"/>
    <s v="John Grady"/>
    <s v="Home Office"/>
    <s v="Decatur"/>
    <x v="0"/>
    <n v="62521"/>
    <s v="Central"/>
    <s v="OFF-ST-10003455"/>
    <x v="2"/>
    <s v="Storage"/>
    <n v="49.631999999999998"/>
    <n v="49.631999999999998"/>
    <n v="0"/>
    <n v="0"/>
  </r>
  <r>
    <x v="4351"/>
    <d v="2015-12-05T00:00:00"/>
    <d v="2015-12-09T00:00:00"/>
    <x v="1"/>
    <x v="3"/>
    <x v="3"/>
    <s v="David Kendrick"/>
    <s v="Home Office"/>
    <s v="Decatur"/>
    <x v="0"/>
    <n v="62521"/>
    <s v="Central"/>
    <s v="OFF-ST-10003455"/>
    <x v="2"/>
    <s v="Storage"/>
    <n v="24.815999999999999"/>
    <n v="24.815999999999999"/>
    <n v="0"/>
    <n v="0"/>
  </r>
  <r>
    <x v="4352"/>
    <d v="2016-05-14T00:00:00"/>
    <d v="2016-05-21T00:00:00"/>
    <x v="2"/>
    <x v="2"/>
    <x v="2"/>
    <s v="Hunter Glantz"/>
    <s v="Home Office"/>
    <s v="Los Angeles"/>
    <x v="1"/>
    <n v="90032"/>
    <s v="West"/>
    <s v="OFF-ST-10003470"/>
    <x v="2"/>
    <s v="Storage"/>
    <n v="1117.92"/>
    <n v="967.92000000000007"/>
    <n v="150"/>
    <n v="22.5"/>
  </r>
  <r>
    <x v="2146"/>
    <d v="2017-12-23T00:00:00"/>
    <d v="2017-12-30T00:00:00"/>
    <x v="3"/>
    <x v="3"/>
    <x v="2"/>
    <s v="Edward Hooks"/>
    <s v="Corporate"/>
    <s v="Seattle"/>
    <x v="6"/>
    <n v="98103"/>
    <s v="West"/>
    <s v="OFF-ST-10003470"/>
    <x v="1"/>
    <s v="Storage"/>
    <n v="1117.92"/>
    <n v="967.92000000000007"/>
    <n v="150"/>
    <n v="22.5"/>
  </r>
  <r>
    <x v="3117"/>
    <d v="2015-06-08T00:00:00"/>
    <d v="2015-06-13T00:00:00"/>
    <x v="1"/>
    <x v="4"/>
    <x v="2"/>
    <s v="Rick Duston"/>
    <s v="Corporate"/>
    <s v="Long Beach"/>
    <x v="5"/>
    <n v="11561"/>
    <s v="East"/>
    <s v="OFF-ST-10003470"/>
    <x v="2"/>
    <s v="Storage"/>
    <n v="1676.88"/>
    <n v="1676.88"/>
    <n v="0"/>
    <n v="0"/>
  </r>
  <r>
    <x v="121"/>
    <d v="2015-11-25T00:00:00"/>
    <d v="2015-11-29T00:00:00"/>
    <x v="1"/>
    <x v="1"/>
    <x v="3"/>
    <s v="Mike Pelletier"/>
    <s v="Corporate"/>
    <s v="New York City"/>
    <x v="5"/>
    <n v="10009"/>
    <s v="East"/>
    <s v="OFF-ST-10003470"/>
    <x v="2"/>
    <s v="Storage"/>
    <n v="1117.92"/>
    <n v="967.92000000000007"/>
    <n v="150"/>
    <n v="22.5"/>
  </r>
  <r>
    <x v="2849"/>
    <d v="2016-02-06T00:00:00"/>
    <d v="2016-02-13T00:00:00"/>
    <x v="2"/>
    <x v="11"/>
    <x v="2"/>
    <s v="Trudy Schmidt"/>
    <s v="Home Office"/>
    <s v="Houston"/>
    <x v="13"/>
    <n v="77070"/>
    <s v="Central"/>
    <s v="OFF-ST-10003470"/>
    <x v="2"/>
    <s v="Storage"/>
    <n v="670.75199999999995"/>
    <n v="670.75199999999995"/>
    <n v="0"/>
    <n v="0"/>
  </r>
  <r>
    <x v="4353"/>
    <d v="2017-11-18T00:00:00"/>
    <d v="2017-11-23T00:00:00"/>
    <x v="3"/>
    <x v="1"/>
    <x v="2"/>
    <s v="Arthur Wiediger"/>
    <s v="Corporate"/>
    <s v="Oklahoma City"/>
    <x v="30"/>
    <n v="73120"/>
    <s v="Central"/>
    <s v="OFF-ST-10003470"/>
    <x v="1"/>
    <s v="Storage"/>
    <n v="1117.92"/>
    <n v="967.92000000000007"/>
    <n v="150"/>
    <n v="22.5"/>
  </r>
  <r>
    <x v="4354"/>
    <d v="2016-10-17T00:00:00"/>
    <d v="2016-10-17T00:00:00"/>
    <x v="2"/>
    <x v="9"/>
    <x v="1"/>
    <s v="Charlotte Melton"/>
    <s v="Home Office"/>
    <s v="Los Angeles"/>
    <x v="1"/>
    <n v="90004"/>
    <s v="West"/>
    <s v="OFF-ST-10003479"/>
    <x v="2"/>
    <s v="Storage"/>
    <n v="77.88"/>
    <n v="77.88"/>
    <n v="0"/>
    <n v="0"/>
  </r>
  <r>
    <x v="4355"/>
    <d v="2017-07-17T00:00:00"/>
    <d v="2017-07-22T00:00:00"/>
    <x v="3"/>
    <x v="10"/>
    <x v="2"/>
    <s v="Ruben Ausman"/>
    <s v="Corporate"/>
    <s v="Los Angeles"/>
    <x v="1"/>
    <n v="90049"/>
    <s v="West"/>
    <s v="OFF-ST-10003479"/>
    <x v="2"/>
    <s v="Storage"/>
    <n v="77.88"/>
    <n v="77.88"/>
    <n v="0"/>
    <n v="0"/>
  </r>
  <r>
    <x v="1713"/>
    <d v="2015-10-21T00:00:00"/>
    <d v="2015-10-26T00:00:00"/>
    <x v="1"/>
    <x v="9"/>
    <x v="2"/>
    <s v="Frank Hawley"/>
    <s v="Corporate"/>
    <s v="Newport News"/>
    <x v="17"/>
    <n v="23602"/>
    <s v="South"/>
    <s v="OFF-ST-10003479"/>
    <x v="2"/>
    <s v="Storage"/>
    <n v="194.7"/>
    <n v="194.7"/>
    <n v="0"/>
    <n v="0"/>
  </r>
  <r>
    <x v="3315"/>
    <d v="2015-10-18T00:00:00"/>
    <d v="2015-10-22T00:00:00"/>
    <x v="1"/>
    <x v="9"/>
    <x v="2"/>
    <s v="Edward Hooks"/>
    <s v="Corporate"/>
    <s v="Philadelphia"/>
    <x v="12"/>
    <n v="19134"/>
    <s v="East"/>
    <s v="OFF-ST-10003479"/>
    <x v="2"/>
    <s v="Storage"/>
    <n v="186.91200000000001"/>
    <n v="186.91200000000001"/>
    <n v="0"/>
    <n v="0"/>
  </r>
  <r>
    <x v="3519"/>
    <d v="2017-06-05T00:00:00"/>
    <d v="2017-06-09T00:00:00"/>
    <x v="3"/>
    <x v="4"/>
    <x v="2"/>
    <s v="Joni Sundaresam"/>
    <s v="Corporate"/>
    <s v="Philadelphia"/>
    <x v="12"/>
    <n v="19134"/>
    <s v="East"/>
    <s v="OFF-ST-10003479"/>
    <x v="2"/>
    <s v="Storage"/>
    <n v="124.608"/>
    <n v="124.608"/>
    <n v="0"/>
    <n v="0"/>
  </r>
  <r>
    <x v="3203"/>
    <d v="2017-11-07T00:00:00"/>
    <d v="2017-11-09T00:00:00"/>
    <x v="3"/>
    <x v="1"/>
    <x v="0"/>
    <s v="Luke Weiss"/>
    <s v="Corporate"/>
    <s v="Rochester"/>
    <x v="5"/>
    <n v="14609"/>
    <s v="East"/>
    <s v="OFF-ST-10003479"/>
    <x v="2"/>
    <s v="Storage"/>
    <n v="116.82"/>
    <n v="116.82"/>
    <n v="0"/>
    <n v="0"/>
  </r>
  <r>
    <x v="4356"/>
    <d v="2017-09-05T00:00:00"/>
    <d v="2017-09-11T00:00:00"/>
    <x v="3"/>
    <x v="0"/>
    <x v="2"/>
    <s v="Pete Takahito"/>
    <s v="Corporate"/>
    <s v="San Antonio"/>
    <x v="13"/>
    <n v="78207"/>
    <s v="Central"/>
    <s v="OFF-ST-10003479"/>
    <x v="2"/>
    <s v="Storage"/>
    <n v="93.456000000000003"/>
    <n v="93.456000000000003"/>
    <n v="0"/>
    <n v="0"/>
  </r>
  <r>
    <x v="4357"/>
    <d v="2016-11-13T00:00:00"/>
    <d v="2016-11-17T00:00:00"/>
    <x v="2"/>
    <x v="1"/>
    <x v="2"/>
    <s v="Allen Armold"/>
    <s v="Home Office"/>
    <s v="Lebanon"/>
    <x v="24"/>
    <n v="37087"/>
    <s v="South"/>
    <s v="OFF-ST-10003572"/>
    <x v="2"/>
    <s v="Storage"/>
    <n v="84.96"/>
    <n v="84.96"/>
    <n v="0"/>
    <n v="0"/>
  </r>
  <r>
    <x v="4099"/>
    <d v="2017-08-27T00:00:00"/>
    <d v="2017-08-29T00:00:00"/>
    <x v="3"/>
    <x v="7"/>
    <x v="3"/>
    <s v="Todd Boyes"/>
    <s v="Corporate"/>
    <s v="Houston"/>
    <x v="13"/>
    <n v="77041"/>
    <s v="Central"/>
    <s v="OFF-ST-10003572"/>
    <x v="2"/>
    <s v="Storage"/>
    <n v="14.16"/>
    <n v="14.16"/>
    <n v="0"/>
    <n v="0"/>
  </r>
  <r>
    <x v="1374"/>
    <d v="2016-08-15T00:00:00"/>
    <d v="2016-08-19T00:00:00"/>
    <x v="2"/>
    <x v="7"/>
    <x v="2"/>
    <s v="Richard Eichhorn"/>
    <s v="Home Office"/>
    <s v="Oakland"/>
    <x v="1"/>
    <n v="94601"/>
    <s v="West"/>
    <s v="OFF-ST-10003638"/>
    <x v="2"/>
    <s v="Storage"/>
    <n v="70.260000000000005"/>
    <n v="70.260000000000005"/>
    <n v="0"/>
    <n v="0"/>
  </r>
  <r>
    <x v="74"/>
    <d v="2016-10-31T00:00:00"/>
    <d v="2016-10-31T00:00:00"/>
    <x v="2"/>
    <x v="9"/>
    <x v="1"/>
    <s v="Sandra Glassco"/>
    <s v="Corporate"/>
    <s v="Redlands"/>
    <x v="1"/>
    <n v="92374"/>
    <s v="West"/>
    <s v="OFF-ST-10003638"/>
    <x v="2"/>
    <s v="Storage"/>
    <n v="46.84"/>
    <n v="46.84"/>
    <n v="0"/>
    <n v="0"/>
  </r>
  <r>
    <x v="3553"/>
    <d v="2017-06-23T00:00:00"/>
    <d v="2017-06-25T00:00:00"/>
    <x v="3"/>
    <x v="4"/>
    <x v="3"/>
    <s v="Ruben Dartt"/>
    <s v="Corporate"/>
    <s v="San Francisco"/>
    <x v="1"/>
    <n v="94109"/>
    <s v="West"/>
    <s v="OFF-ST-10003638"/>
    <x v="2"/>
    <s v="Storage"/>
    <n v="93.68"/>
    <n v="93.68"/>
    <n v="0"/>
    <n v="0"/>
  </r>
  <r>
    <x v="4358"/>
    <d v="2018-01-14T00:00:00"/>
    <d v="2018-01-16T00:00:00"/>
    <x v="0"/>
    <x v="6"/>
    <x v="0"/>
    <s v="Tracy Poddar"/>
    <s v="Home Office"/>
    <s v="Aurora"/>
    <x v="7"/>
    <n v="80013"/>
    <s v="West"/>
    <s v="OFF-ST-10003638"/>
    <x v="2"/>
    <s v="Storage"/>
    <n v="168.624"/>
    <n v="168.624"/>
    <n v="0"/>
    <n v="0"/>
  </r>
  <r>
    <x v="1663"/>
    <d v="2016-09-07T00:00:00"/>
    <d v="2016-09-12T00:00:00"/>
    <x v="2"/>
    <x v="0"/>
    <x v="2"/>
    <s v="Andy Gerbode"/>
    <s v="Home Office"/>
    <s v="New York City"/>
    <x v="5"/>
    <n v="10011"/>
    <s v="East"/>
    <s v="OFF-ST-10003638"/>
    <x v="2"/>
    <s v="Storage"/>
    <n v="70.260000000000005"/>
    <n v="70.260000000000005"/>
    <n v="0"/>
    <n v="0"/>
  </r>
  <r>
    <x v="2911"/>
    <d v="2015-10-13T00:00:00"/>
    <d v="2015-10-15T00:00:00"/>
    <x v="1"/>
    <x v="9"/>
    <x v="0"/>
    <s v="Michelle Arnett"/>
    <s v="Corporate"/>
    <s v="Richmond"/>
    <x v="17"/>
    <n v="23223"/>
    <s v="South"/>
    <s v="OFF-ST-10003641"/>
    <x v="2"/>
    <s v="Storage"/>
    <n v="315.2"/>
    <n v="315.2"/>
    <n v="0"/>
    <n v="0"/>
  </r>
  <r>
    <x v="829"/>
    <d v="2016-09-11T00:00:00"/>
    <d v="2016-09-15T00:00:00"/>
    <x v="2"/>
    <x v="0"/>
    <x v="3"/>
    <s v="Don Miller"/>
    <s v="Home Office"/>
    <s v="New York City"/>
    <x v="5"/>
    <n v="10035"/>
    <s v="East"/>
    <s v="OFF-ST-10003641"/>
    <x v="2"/>
    <s v="Storage"/>
    <n v="78.8"/>
    <n v="78.8"/>
    <n v="0"/>
    <n v="0"/>
  </r>
  <r>
    <x v="680"/>
    <d v="2017-03-13T00:00:00"/>
    <d v="2017-03-15T00:00:00"/>
    <x v="3"/>
    <x v="5"/>
    <x v="3"/>
    <s v="Stewart Carmichael"/>
    <s v="Corporate"/>
    <s v="Philadelphia"/>
    <x v="12"/>
    <n v="19134"/>
    <s v="East"/>
    <s v="OFF-ST-10003641"/>
    <x v="2"/>
    <s v="Storage"/>
    <n v="126.08"/>
    <n v="126.08"/>
    <n v="0"/>
    <n v="0"/>
  </r>
  <r>
    <x v="4359"/>
    <d v="2016-09-07T00:00:00"/>
    <d v="2016-09-12T00:00:00"/>
    <x v="2"/>
    <x v="0"/>
    <x v="2"/>
    <s v="Helen Andreada"/>
    <s v="Home Office"/>
    <s v="Pasadena"/>
    <x v="1"/>
    <n v="91104"/>
    <s v="West"/>
    <s v="OFF-ST-10003656"/>
    <x v="2"/>
    <s v="Storage"/>
    <n v="671.93"/>
    <n v="671.93"/>
    <n v="0"/>
    <n v="0"/>
  </r>
  <r>
    <x v="976"/>
    <d v="2015-11-18T00:00:00"/>
    <d v="2015-11-22T00:00:00"/>
    <x v="1"/>
    <x v="1"/>
    <x v="2"/>
    <s v="Carlos Soltero"/>
    <s v="Home Office"/>
    <s v="Philadelphia"/>
    <x v="12"/>
    <n v="19140"/>
    <s v="East"/>
    <s v="OFF-ST-10003656"/>
    <x v="2"/>
    <s v="Storage"/>
    <n v="76.792000000000002"/>
    <n v="76.792000000000002"/>
    <n v="0"/>
    <n v="0"/>
  </r>
  <r>
    <x v="3818"/>
    <d v="2017-04-18T00:00:00"/>
    <d v="2017-04-23T00:00:00"/>
    <x v="3"/>
    <x v="8"/>
    <x v="2"/>
    <s v="Clay Rozendal"/>
    <s v="Corporate"/>
    <s v="Elmhurst"/>
    <x v="0"/>
    <n v="60126"/>
    <s v="Central"/>
    <s v="OFF-ST-10003656"/>
    <x v="2"/>
    <s v="Storage"/>
    <n v="230.376"/>
    <n v="230.376"/>
    <n v="0"/>
    <n v="0"/>
  </r>
  <r>
    <x v="4360"/>
    <d v="2018-06-19T00:00:00"/>
    <d v="2018-06-25T00:00:00"/>
    <x v="0"/>
    <x v="4"/>
    <x v="2"/>
    <s v="Frank Olsen"/>
    <s v="Home Office"/>
    <s v="Dallas"/>
    <x v="13"/>
    <n v="75220"/>
    <s v="Central"/>
    <s v="OFF-ST-10003656"/>
    <x v="2"/>
    <s v="Storage"/>
    <n v="153.584"/>
    <n v="153.584"/>
    <n v="0"/>
    <n v="0"/>
  </r>
  <r>
    <x v="4361"/>
    <d v="2018-11-13T00:00:00"/>
    <d v="2018-11-16T00:00:00"/>
    <x v="0"/>
    <x v="1"/>
    <x v="0"/>
    <s v="Christopher Schild"/>
    <s v="Home Office"/>
    <s v="Chicago"/>
    <x v="0"/>
    <n v="60623"/>
    <s v="Central"/>
    <s v="OFF-ST-10003656"/>
    <x v="2"/>
    <s v="Storage"/>
    <n v="230.376"/>
    <n v="230.376"/>
    <n v="0"/>
    <n v="0"/>
  </r>
  <r>
    <x v="1651"/>
    <d v="2015-01-27T00:00:00"/>
    <d v="2015-02-02T00:00:00"/>
    <x v="1"/>
    <x v="6"/>
    <x v="2"/>
    <s v="Ed Jacobs"/>
    <s v="Home Office"/>
    <s v="San Diego"/>
    <x v="1"/>
    <n v="92037"/>
    <s v="West"/>
    <s v="OFF-ST-10003692"/>
    <x v="2"/>
    <s v="Storage"/>
    <n v="57.23"/>
    <n v="50"/>
    <n v="7.2299999999999969"/>
    <n v="1.0844999999999996"/>
  </r>
  <r>
    <x v="4362"/>
    <d v="2017-01-03T00:00:00"/>
    <d v="2017-01-05T00:00:00"/>
    <x v="3"/>
    <x v="6"/>
    <x v="0"/>
    <s v="Lena Radford"/>
    <s v="Corporate"/>
    <s v="Los Angeles"/>
    <x v="1"/>
    <n v="90045"/>
    <s v="West"/>
    <s v="OFF-ST-10003692"/>
    <x v="2"/>
    <s v="Storage"/>
    <n v="114.46"/>
    <n v="114.46"/>
    <n v="0"/>
    <n v="0"/>
  </r>
  <r>
    <x v="4363"/>
    <d v="2018-04-10T00:00:00"/>
    <d v="2018-04-14T00:00:00"/>
    <x v="0"/>
    <x v="8"/>
    <x v="2"/>
    <s v="Dennis Bolton"/>
    <s v="Home Office"/>
    <s v="Waterbury"/>
    <x v="25"/>
    <n v="6708"/>
    <s v="East"/>
    <s v="OFF-ST-10003692"/>
    <x v="2"/>
    <s v="Storage"/>
    <n v="286.14999999999998"/>
    <n v="286.14999999999998"/>
    <n v="0"/>
    <n v="0"/>
  </r>
  <r>
    <x v="1577"/>
    <d v="2015-03-01T00:00:00"/>
    <d v="2015-03-07T00:00:00"/>
    <x v="1"/>
    <x v="5"/>
    <x v="2"/>
    <s v="Giulietta Weimer"/>
    <s v="Home Office"/>
    <s v="Houston"/>
    <x v="13"/>
    <n v="77036"/>
    <s v="Central"/>
    <s v="OFF-ST-10003692"/>
    <x v="2"/>
    <s v="Storage"/>
    <n v="137.352"/>
    <n v="137.352"/>
    <n v="0"/>
    <n v="0"/>
  </r>
  <r>
    <x v="4364"/>
    <d v="2016-06-19T00:00:00"/>
    <d v="2016-06-24T00:00:00"/>
    <x v="2"/>
    <x v="4"/>
    <x v="2"/>
    <s v="Katherine Murray"/>
    <s v="Home Office"/>
    <s v="Houston"/>
    <x v="13"/>
    <n v="77070"/>
    <s v="Central"/>
    <s v="OFF-ST-10003692"/>
    <x v="2"/>
    <s v="Storage"/>
    <n v="228.92"/>
    <n v="228.92"/>
    <n v="0"/>
    <n v="0"/>
  </r>
  <r>
    <x v="4365"/>
    <d v="2018-07-09T00:00:00"/>
    <d v="2018-07-14T00:00:00"/>
    <x v="0"/>
    <x v="10"/>
    <x v="2"/>
    <s v="John Huston"/>
    <s v="Home Office"/>
    <s v="Chicago"/>
    <x v="0"/>
    <n v="60610"/>
    <s v="Central"/>
    <s v="OFF-ST-10003692"/>
    <x v="2"/>
    <s v="Storage"/>
    <n v="228.92"/>
    <n v="228.92"/>
    <n v="0"/>
    <n v="0"/>
  </r>
  <r>
    <x v="2968"/>
    <d v="2018-10-02T00:00:00"/>
    <d v="2018-10-08T00:00:00"/>
    <x v="0"/>
    <x v="9"/>
    <x v="2"/>
    <s v="Paul Van Hugh"/>
    <s v="Corporate"/>
    <s v="Los Angeles"/>
    <x v="1"/>
    <n v="90036"/>
    <s v="West"/>
    <s v="OFF-ST-10003716"/>
    <x v="2"/>
    <s v="Storage"/>
    <n v="1575.14"/>
    <n v="1425.14"/>
    <n v="150"/>
    <n v="22.5"/>
  </r>
  <r>
    <x v="1270"/>
    <d v="2016-06-18T00:00:00"/>
    <d v="2016-06-24T00:00:00"/>
    <x v="2"/>
    <x v="4"/>
    <x v="2"/>
    <s v="Keith Herrera"/>
    <s v="Home Office"/>
    <s v="Arlington"/>
    <x v="17"/>
    <n v="22204"/>
    <s v="South"/>
    <s v="OFF-ST-10003716"/>
    <x v="2"/>
    <s v="Storage"/>
    <n v="450.04"/>
    <n v="450.04"/>
    <n v="0"/>
    <n v="0"/>
  </r>
  <r>
    <x v="2154"/>
    <d v="2016-09-22T00:00:00"/>
    <d v="2016-09-26T00:00:00"/>
    <x v="2"/>
    <x v="0"/>
    <x v="2"/>
    <s v="Sanjit Jacobs"/>
    <s v="Home Office"/>
    <s v="Franklin"/>
    <x v="24"/>
    <n v="37064"/>
    <s v="South"/>
    <s v="OFF-ST-10003716"/>
    <x v="2"/>
    <s v="Storage"/>
    <n v="720.06399999999996"/>
    <n v="645.06399999999996"/>
    <n v="75"/>
    <n v="11.25"/>
  </r>
  <r>
    <x v="3015"/>
    <d v="2017-02-12T00:00:00"/>
    <d v="2017-02-14T00:00:00"/>
    <x v="3"/>
    <x v="11"/>
    <x v="0"/>
    <s v="John Stevenson"/>
    <s v="Home Office"/>
    <s v="Atlanta"/>
    <x v="19"/>
    <n v="30318"/>
    <s v="South"/>
    <s v="OFF-ST-10003716"/>
    <x v="1"/>
    <s v="Storage"/>
    <n v="1350.12"/>
    <n v="1350.12"/>
    <n v="0"/>
    <n v="0"/>
  </r>
  <r>
    <x v="402"/>
    <d v="2017-09-18T00:00:00"/>
    <d v="2017-09-23T00:00:00"/>
    <x v="3"/>
    <x v="0"/>
    <x v="2"/>
    <s v="Anne McFarland"/>
    <s v="Home Office"/>
    <s v="Auburn"/>
    <x v="36"/>
    <n v="36830"/>
    <s v="South"/>
    <s v="OFF-ST-10003716"/>
    <x v="1"/>
    <s v="Storage"/>
    <n v="900.08"/>
    <n v="100"/>
    <n v="800.08"/>
    <n v="120.012"/>
  </r>
  <r>
    <x v="2762"/>
    <d v="2017-12-24T00:00:00"/>
    <d v="2017-12-28T00:00:00"/>
    <x v="3"/>
    <x v="3"/>
    <x v="3"/>
    <s v="Ross Baird"/>
    <s v="Corporate"/>
    <s v="Charlotte"/>
    <x v="9"/>
    <n v="28205"/>
    <s v="South"/>
    <s v="OFF-ST-10003716"/>
    <x v="2"/>
    <s v="Storage"/>
    <n v="540.048"/>
    <n v="540.048"/>
    <n v="0"/>
    <n v="0"/>
  </r>
  <r>
    <x v="4366"/>
    <d v="2018-04-22T00:00:00"/>
    <d v="2018-04-26T00:00:00"/>
    <x v="0"/>
    <x v="8"/>
    <x v="2"/>
    <s v="Bruce Degenhardt"/>
    <s v="Home Office"/>
    <s v="Columbus"/>
    <x v="19"/>
    <n v="31907"/>
    <s v="South"/>
    <s v="OFF-ST-10003716"/>
    <x v="2"/>
    <s v="Storage"/>
    <n v="675.06"/>
    <n v="675.06"/>
    <n v="0"/>
    <n v="0"/>
  </r>
  <r>
    <x v="4004"/>
    <d v="2018-11-13T00:00:00"/>
    <d v="2018-11-16T00:00:00"/>
    <x v="0"/>
    <x v="1"/>
    <x v="3"/>
    <s v="Michael Nguyen"/>
    <s v="Home Office"/>
    <s v="Memphis"/>
    <x v="24"/>
    <n v="38109"/>
    <s v="South"/>
    <s v="OFF-ST-10003716"/>
    <x v="2"/>
    <s v="Storage"/>
    <n v="720.06399999999996"/>
    <n v="645.06399999999996"/>
    <n v="75"/>
    <n v="11.25"/>
  </r>
  <r>
    <x v="969"/>
    <d v="2015-11-05T00:00:00"/>
    <d v="2015-11-10T00:00:00"/>
    <x v="1"/>
    <x v="1"/>
    <x v="2"/>
    <s v="Maribeth Dona"/>
    <s v="Corporate"/>
    <s v="Philadelphia"/>
    <x v="12"/>
    <n v="19143"/>
    <s v="East"/>
    <s v="OFF-ST-10003716"/>
    <x v="2"/>
    <s v="Storage"/>
    <n v="1080.096"/>
    <n v="580.096"/>
    <n v="500"/>
    <n v="75"/>
  </r>
  <r>
    <x v="4367"/>
    <d v="2017-12-18T00:00:00"/>
    <d v="2017-12-20T00:00:00"/>
    <x v="3"/>
    <x v="3"/>
    <x v="3"/>
    <s v="Julie Kriz"/>
    <s v="Home Office"/>
    <s v="New York City"/>
    <x v="5"/>
    <n v="10009"/>
    <s v="East"/>
    <s v="OFF-ST-10003716"/>
    <x v="1"/>
    <s v="Storage"/>
    <n v="900.08"/>
    <n v="900.08"/>
    <n v="0"/>
    <n v="0"/>
  </r>
  <r>
    <x v="928"/>
    <d v="2016-12-17T00:00:00"/>
    <d v="2016-12-22T00:00:00"/>
    <x v="2"/>
    <x v="3"/>
    <x v="2"/>
    <s v="Mick Crebagga"/>
    <s v="Home Office"/>
    <s v="Bloomington"/>
    <x v="0"/>
    <n v="61701"/>
    <s v="Central"/>
    <s v="OFF-ST-10003716"/>
    <x v="2"/>
    <s v="Storage"/>
    <n v="180.01599999999999"/>
    <n v="180.01599999999999"/>
    <n v="0"/>
    <n v="0"/>
  </r>
  <r>
    <x v="3956"/>
    <d v="2018-11-12T00:00:00"/>
    <d v="2018-11-18T00:00:00"/>
    <x v="0"/>
    <x v="1"/>
    <x v="2"/>
    <s v="Nathan Gelder"/>
    <s v="Home Office"/>
    <s v="Austin"/>
    <x v="13"/>
    <n v="78745"/>
    <s v="Central"/>
    <s v="OFF-ST-10003716"/>
    <x v="2"/>
    <s v="Storage"/>
    <n v="540.048"/>
    <n v="540.048"/>
    <n v="0"/>
    <n v="0"/>
  </r>
  <r>
    <x v="4368"/>
    <d v="2017-12-29T00:00:00"/>
    <d v="2018-01-02T00:00:00"/>
    <x v="3"/>
    <x v="3"/>
    <x v="2"/>
    <s v="Frank Olsen"/>
    <s v="Corporate"/>
    <s v="Sacramento"/>
    <x v="1"/>
    <n v="95823"/>
    <s v="West"/>
    <s v="OFF-ST-10003722"/>
    <x v="2"/>
    <s v="Storage"/>
    <n v="14.03"/>
    <n v="14.03"/>
    <n v="0"/>
    <n v="0"/>
  </r>
  <r>
    <x v="1462"/>
    <d v="2018-06-17T00:00:00"/>
    <d v="2018-06-21T00:00:00"/>
    <x v="0"/>
    <x v="4"/>
    <x v="3"/>
    <s v="Philip Fox"/>
    <s v="Home Office"/>
    <s v="Olympia"/>
    <x v="6"/>
    <n v="98502"/>
    <s v="West"/>
    <s v="OFF-ST-10003722"/>
    <x v="2"/>
    <s v="Storage"/>
    <n v="14.03"/>
    <n v="14.03"/>
    <n v="0"/>
    <n v="0"/>
  </r>
  <r>
    <x v="4369"/>
    <d v="2015-09-19T00:00:00"/>
    <d v="2015-09-24T00:00:00"/>
    <x v="1"/>
    <x v="0"/>
    <x v="2"/>
    <s v="John Lee"/>
    <s v="Consumer"/>
    <s v="Charlotte"/>
    <x v="9"/>
    <n v="28205"/>
    <s v="South"/>
    <s v="OFF-ST-10003722"/>
    <x v="2"/>
    <s v="Storage"/>
    <n v="67.343999999999994"/>
    <n v="67.343999999999994"/>
    <n v="0"/>
    <n v="0"/>
  </r>
  <r>
    <x v="1205"/>
    <d v="2016-07-09T00:00:00"/>
    <d v="2016-07-14T00:00:00"/>
    <x v="2"/>
    <x v="10"/>
    <x v="2"/>
    <s v="Brian Thompson"/>
    <s v="Home Office"/>
    <s v="Clinton"/>
    <x v="14"/>
    <n v="20735"/>
    <s v="East"/>
    <s v="OFF-ST-10003722"/>
    <x v="2"/>
    <s v="Storage"/>
    <n v="98.21"/>
    <n v="98.21"/>
    <n v="0"/>
    <n v="0"/>
  </r>
  <r>
    <x v="4370"/>
    <d v="2018-09-04T00:00:00"/>
    <d v="2018-09-08T00:00:00"/>
    <x v="0"/>
    <x v="0"/>
    <x v="2"/>
    <s v="Eva Jacobs"/>
    <s v="Corporate"/>
    <s v="Santa Ana"/>
    <x v="1"/>
    <n v="92704"/>
    <s v="West"/>
    <s v="OFF-ST-10003805"/>
    <x v="2"/>
    <s v="Storage"/>
    <n v="421.1"/>
    <n v="421.1"/>
    <n v="0"/>
    <n v="0"/>
  </r>
  <r>
    <x v="693"/>
    <d v="2017-11-28T00:00:00"/>
    <d v="2017-12-01T00:00:00"/>
    <x v="3"/>
    <x v="1"/>
    <x v="3"/>
    <s v="Randy Ferguson"/>
    <s v="Home Office"/>
    <s v="Marietta"/>
    <x v="19"/>
    <n v="30062"/>
    <s v="South"/>
    <s v="OFF-ST-10003805"/>
    <x v="1"/>
    <s v="Storage"/>
    <n v="1263.3"/>
    <n v="1263.3"/>
    <n v="0"/>
    <n v="0"/>
  </r>
  <r>
    <x v="4371"/>
    <d v="2018-06-10T00:00:00"/>
    <d v="2018-06-14T00:00:00"/>
    <x v="0"/>
    <x v="4"/>
    <x v="2"/>
    <s v="Neil Ducich"/>
    <s v="Corporate"/>
    <s v="Jacksonville"/>
    <x v="8"/>
    <n v="32216"/>
    <s v="South"/>
    <s v="OFF-ST-10003805"/>
    <x v="2"/>
    <s v="Storage"/>
    <n v="1347.52"/>
    <n v="1347.52"/>
    <n v="0"/>
    <n v="0"/>
  </r>
  <r>
    <x v="2623"/>
    <d v="2015-10-20T00:00:00"/>
    <d v="2015-10-22T00:00:00"/>
    <x v="1"/>
    <x v="9"/>
    <x v="3"/>
    <s v="Lindsay Shagiari"/>
    <s v="Corporate"/>
    <s v="Chicago"/>
    <x v="0"/>
    <n v="60653"/>
    <s v="Central"/>
    <s v="OFF-ST-10003805"/>
    <x v="2"/>
    <s v="Storage"/>
    <n v="505.32"/>
    <n v="505.32"/>
    <n v="0"/>
    <n v="0"/>
  </r>
  <r>
    <x v="4175"/>
    <d v="2017-12-08T00:00:00"/>
    <d v="2017-12-11T00:00:00"/>
    <x v="3"/>
    <x v="3"/>
    <x v="3"/>
    <s v="Doug Bickford"/>
    <s v="Corporate"/>
    <s v="San Francisco"/>
    <x v="1"/>
    <n v="94110"/>
    <s v="West"/>
    <s v="OFF-ST-10003816"/>
    <x v="2"/>
    <s v="Storage"/>
    <n v="352.38"/>
    <n v="352.38"/>
    <n v="0"/>
    <n v="0"/>
  </r>
  <r>
    <x v="567"/>
    <d v="2016-06-11T00:00:00"/>
    <d v="2016-06-12T00:00:00"/>
    <x v="2"/>
    <x v="4"/>
    <x v="0"/>
    <s v="Jim Epp"/>
    <s v="Home Office"/>
    <s v="Lakeland"/>
    <x v="8"/>
    <n v="33801"/>
    <s v="South"/>
    <s v="OFF-ST-10003816"/>
    <x v="2"/>
    <s v="Storage"/>
    <n v="563.80799999999999"/>
    <n v="563.80799999999999"/>
    <n v="0"/>
    <n v="0"/>
  </r>
  <r>
    <x v="2904"/>
    <d v="2017-07-29T00:00:00"/>
    <d v="2017-08-03T00:00:00"/>
    <x v="3"/>
    <x v="10"/>
    <x v="2"/>
    <s v="Ritsa Hightower"/>
    <s v="Home Office"/>
    <s v="Charlotte"/>
    <x v="9"/>
    <n v="28205"/>
    <s v="South"/>
    <s v="OFF-ST-10003816"/>
    <x v="2"/>
    <s v="Storage"/>
    <n v="704.76"/>
    <n v="704.76"/>
    <n v="0"/>
    <n v="0"/>
  </r>
  <r>
    <x v="3339"/>
    <d v="2015-10-11T00:00:00"/>
    <d v="2015-10-15T00:00:00"/>
    <x v="1"/>
    <x v="9"/>
    <x v="2"/>
    <s v="Jill Fjeld"/>
    <s v="Home Office"/>
    <s v="Philadelphia"/>
    <x v="12"/>
    <n v="19120"/>
    <s v="East"/>
    <s v="OFF-ST-10003816"/>
    <x v="2"/>
    <s v="Storage"/>
    <n v="281.904"/>
    <n v="281.904"/>
    <n v="0"/>
    <n v="0"/>
  </r>
  <r>
    <x v="180"/>
    <d v="2016-04-05T00:00:00"/>
    <d v="2016-04-10T00:00:00"/>
    <x v="2"/>
    <x v="8"/>
    <x v="2"/>
    <s v="Valerie Takahito"/>
    <s v="Home Office"/>
    <s v="Philadelphia"/>
    <x v="12"/>
    <n v="19143"/>
    <s v="East"/>
    <s v="OFF-ST-10003816"/>
    <x v="2"/>
    <s v="Storage"/>
    <n v="563.80799999999999"/>
    <n v="563.80799999999999"/>
    <n v="0"/>
    <n v="0"/>
  </r>
  <r>
    <x v="4372"/>
    <d v="2016-08-13T00:00:00"/>
    <d v="2016-08-16T00:00:00"/>
    <x v="2"/>
    <x v="7"/>
    <x v="0"/>
    <s v="Ed Jacobs"/>
    <s v="Home Office"/>
    <s v="Philadelphia"/>
    <x v="12"/>
    <n v="19143"/>
    <s v="East"/>
    <s v="OFF-ST-10003816"/>
    <x v="2"/>
    <s v="Storage"/>
    <n v="422.85599999999999"/>
    <n v="422.85599999999999"/>
    <n v="0"/>
    <n v="0"/>
  </r>
  <r>
    <x v="2099"/>
    <d v="2018-05-20T00:00:00"/>
    <d v="2018-05-22T00:00:00"/>
    <x v="0"/>
    <x v="2"/>
    <x v="3"/>
    <s v="Nat Carroll"/>
    <s v="Home Office"/>
    <s v="Fargo"/>
    <x v="48"/>
    <n v="58103"/>
    <s v="Central"/>
    <s v="OFF-ST-10003816"/>
    <x v="2"/>
    <s v="Storage"/>
    <n v="704.76"/>
    <n v="704.76"/>
    <n v="0"/>
    <n v="0"/>
  </r>
  <r>
    <x v="4373"/>
    <d v="2018-09-02T00:00:00"/>
    <d v="2018-09-07T00:00:00"/>
    <x v="0"/>
    <x v="0"/>
    <x v="2"/>
    <s v="Bill Eplett"/>
    <s v="Corporate"/>
    <s v="Jackson"/>
    <x v="10"/>
    <n v="49201"/>
    <s v="Central"/>
    <s v="OFF-ST-10003816"/>
    <x v="2"/>
    <s v="Storage"/>
    <n v="352.38"/>
    <n v="352.38"/>
    <n v="0"/>
    <n v="0"/>
  </r>
  <r>
    <x v="4374"/>
    <d v="2016-09-10T00:00:00"/>
    <d v="2016-09-12T00:00:00"/>
    <x v="2"/>
    <x v="0"/>
    <x v="3"/>
    <s v="Matt Collins"/>
    <s v="Home Office"/>
    <s v="Seattle"/>
    <x v="6"/>
    <n v="98103"/>
    <s v="West"/>
    <s v="OFF-ST-10003994"/>
    <x v="2"/>
    <s v="Storage"/>
    <n v="353.88"/>
    <n v="353.88"/>
    <n v="0"/>
    <n v="0"/>
  </r>
  <r>
    <x v="1196"/>
    <d v="2016-11-20T00:00:00"/>
    <d v="2016-11-26T00:00:00"/>
    <x v="2"/>
    <x v="1"/>
    <x v="2"/>
    <s v="Jamie Kunitz"/>
    <s v="Home Office"/>
    <s v="Marion"/>
    <x v="22"/>
    <n v="43302"/>
    <s v="East"/>
    <s v="OFF-ST-10003994"/>
    <x v="2"/>
    <s v="Storage"/>
    <n v="141.55199999999999"/>
    <n v="141.55199999999999"/>
    <n v="0"/>
    <n v="0"/>
  </r>
  <r>
    <x v="4375"/>
    <d v="2017-02-02T00:00:00"/>
    <d v="2017-02-07T00:00:00"/>
    <x v="3"/>
    <x v="11"/>
    <x v="2"/>
    <s v="Adrian Barton"/>
    <s v="Corporate"/>
    <s v="New York City"/>
    <x v="5"/>
    <n v="10011"/>
    <s v="East"/>
    <s v="OFF-ST-10003994"/>
    <x v="2"/>
    <s v="Storage"/>
    <n v="117.96"/>
    <n v="80"/>
    <n v="37.959999999999994"/>
    <n v="5.6939999999999991"/>
  </r>
  <r>
    <x v="1958"/>
    <d v="2018-09-02T00:00:00"/>
    <d v="2018-09-08T00:00:00"/>
    <x v="0"/>
    <x v="0"/>
    <x v="2"/>
    <s v="Jill Stevenson"/>
    <s v="Home Office"/>
    <s v="Chicago"/>
    <x v="0"/>
    <n v="60653"/>
    <s v="Central"/>
    <s v="OFF-ST-10003994"/>
    <x v="2"/>
    <s v="Storage"/>
    <n v="235.92"/>
    <n v="235.92"/>
    <n v="0"/>
    <n v="0"/>
  </r>
  <r>
    <x v="629"/>
    <d v="2015-10-31T00:00:00"/>
    <d v="2015-11-04T00:00:00"/>
    <x v="1"/>
    <x v="9"/>
    <x v="2"/>
    <s v="Greg Guthrie"/>
    <s v="Home Office"/>
    <s v="Los Angeles"/>
    <x v="1"/>
    <n v="90049"/>
    <s v="West"/>
    <s v="OFF-ST-10003996"/>
    <x v="2"/>
    <s v="Storage"/>
    <n v="80.3"/>
    <n v="80.3"/>
    <n v="0"/>
    <n v="0"/>
  </r>
  <r>
    <x v="4376"/>
    <d v="2018-08-03T00:00:00"/>
    <d v="2018-08-08T00:00:00"/>
    <x v="0"/>
    <x v="7"/>
    <x v="3"/>
    <s v="Scot Coram"/>
    <s v="Home Office"/>
    <s v="Seattle"/>
    <x v="6"/>
    <n v="98105"/>
    <s v="West"/>
    <s v="OFF-ST-10003996"/>
    <x v="2"/>
    <s v="Storage"/>
    <n v="16.059999999999999"/>
    <n v="18"/>
    <n v="-1.9400000000000013"/>
    <n v="-0.2910000000000002"/>
  </r>
  <r>
    <x v="4377"/>
    <d v="2018-08-25T00:00:00"/>
    <d v="2018-08-27T00:00:00"/>
    <x v="0"/>
    <x v="7"/>
    <x v="0"/>
    <s v="Joe Elijah"/>
    <s v="Home Office"/>
    <s v="Cleveland"/>
    <x v="22"/>
    <n v="44105"/>
    <s v="East"/>
    <s v="OFF-ST-10003996"/>
    <x v="2"/>
    <s v="Storage"/>
    <n v="25.696000000000002"/>
    <n v="25.696000000000002"/>
    <n v="0"/>
    <n v="0"/>
  </r>
  <r>
    <x v="4378"/>
    <d v="2018-11-14T00:00:00"/>
    <d v="2018-11-18T00:00:00"/>
    <x v="0"/>
    <x v="1"/>
    <x v="3"/>
    <s v="Pauline Webber"/>
    <s v="Home Office"/>
    <s v="Watertown"/>
    <x v="5"/>
    <n v="13601"/>
    <s v="East"/>
    <s v="OFF-ST-10003996"/>
    <x v="2"/>
    <s v="Storage"/>
    <n v="96.36"/>
    <n v="96.36"/>
    <n v="0"/>
    <n v="0"/>
  </r>
  <r>
    <x v="270"/>
    <d v="2016-04-26T00:00:00"/>
    <d v="2016-05-02T00:00:00"/>
    <x v="2"/>
    <x v="8"/>
    <x v="2"/>
    <s v="Joel Eaton"/>
    <s v="Home Office"/>
    <s v="Memphis"/>
    <x v="24"/>
    <n v="38109"/>
    <s v="South"/>
    <s v="OFF-ST-10004123"/>
    <x v="2"/>
    <s v="Storage"/>
    <n v="72.784000000000006"/>
    <n v="72.784000000000006"/>
    <n v="0"/>
    <n v="0"/>
  </r>
  <r>
    <x v="792"/>
    <d v="2018-12-23T00:00:00"/>
    <d v="2018-12-27T00:00:00"/>
    <x v="0"/>
    <x v="3"/>
    <x v="2"/>
    <s v="Darren Koutras"/>
    <s v="Home Office"/>
    <s v="Hendersonville"/>
    <x v="24"/>
    <n v="37075"/>
    <s v="South"/>
    <s v="OFF-ST-10004123"/>
    <x v="2"/>
    <s v="Storage"/>
    <n v="218.352"/>
    <n v="218.352"/>
    <n v="0"/>
    <n v="0"/>
  </r>
  <r>
    <x v="2661"/>
    <d v="2016-09-18T00:00:00"/>
    <d v="2016-09-23T00:00:00"/>
    <x v="2"/>
    <x v="0"/>
    <x v="2"/>
    <s v="Ken Heidel"/>
    <s v="Home Office"/>
    <s v="Clinton"/>
    <x v="14"/>
    <n v="20735"/>
    <s v="East"/>
    <s v="OFF-ST-10004123"/>
    <x v="2"/>
    <s v="Storage"/>
    <n v="636.86"/>
    <n v="636.86"/>
    <n v="0"/>
    <n v="0"/>
  </r>
  <r>
    <x v="772"/>
    <d v="2017-05-19T00:00:00"/>
    <d v="2017-05-24T00:00:00"/>
    <x v="3"/>
    <x v="2"/>
    <x v="2"/>
    <s v="Bradley Nguyen"/>
    <s v="Corporate"/>
    <s v="New York City"/>
    <x v="5"/>
    <n v="10011"/>
    <s v="East"/>
    <s v="OFF-ST-10004123"/>
    <x v="2"/>
    <s v="Storage"/>
    <n v="454.9"/>
    <n v="454.9"/>
    <n v="0"/>
    <n v="0"/>
  </r>
  <r>
    <x v="4379"/>
    <d v="2018-06-26T00:00:00"/>
    <d v="2018-06-30T00:00:00"/>
    <x v="0"/>
    <x v="4"/>
    <x v="2"/>
    <s v="Denny Ordway"/>
    <s v="Home Office"/>
    <s v="New York City"/>
    <x v="5"/>
    <n v="10035"/>
    <s v="East"/>
    <s v="OFF-ST-10004123"/>
    <x v="2"/>
    <s v="Storage"/>
    <n v="272.94"/>
    <n v="272.94"/>
    <n v="0"/>
    <n v="0"/>
  </r>
  <r>
    <x v="1482"/>
    <d v="2018-12-08T00:00:00"/>
    <d v="2018-12-10T00:00:00"/>
    <x v="0"/>
    <x v="3"/>
    <x v="3"/>
    <s v="Delfina Latchford"/>
    <s v="Home Office"/>
    <s v="New York City"/>
    <x v="5"/>
    <n v="10035"/>
    <s v="East"/>
    <s v="OFF-ST-10004123"/>
    <x v="2"/>
    <s v="Storage"/>
    <n v="272.94"/>
    <n v="272.94"/>
    <n v="0"/>
    <n v="0"/>
  </r>
  <r>
    <x v="44"/>
    <d v="2015-06-20T00:00:00"/>
    <d v="2015-06-24T00:00:00"/>
    <x v="1"/>
    <x v="4"/>
    <x v="2"/>
    <s v="Sam Craven"/>
    <s v="Corporate"/>
    <s v="Plano"/>
    <x v="13"/>
    <n v="75023"/>
    <s v="Central"/>
    <s v="OFF-ST-10004123"/>
    <x v="2"/>
    <s v="Storage"/>
    <n v="509.488"/>
    <n v="509.488"/>
    <n v="0"/>
    <n v="0"/>
  </r>
  <r>
    <x v="2775"/>
    <d v="2018-04-24T00:00:00"/>
    <d v="2018-04-30T00:00:00"/>
    <x v="0"/>
    <x v="8"/>
    <x v="2"/>
    <s v="Art Ferguson"/>
    <s v="Consumer"/>
    <s v="Chicago"/>
    <x v="0"/>
    <n v="60610"/>
    <s v="Central"/>
    <s v="OFF-ST-10004123"/>
    <x v="2"/>
    <s v="Storage"/>
    <n v="72.784000000000006"/>
    <n v="72.784000000000006"/>
    <n v="0"/>
    <n v="0"/>
  </r>
  <r>
    <x v="4380"/>
    <d v="2017-02-04T00:00:00"/>
    <d v="2017-02-09T00:00:00"/>
    <x v="3"/>
    <x v="11"/>
    <x v="2"/>
    <s v="Jennifer Braxton"/>
    <s v="Corporate"/>
    <s v="Los Angeles"/>
    <x v="1"/>
    <n v="90049"/>
    <s v="West"/>
    <s v="OFF-ST-10004180"/>
    <x v="2"/>
    <s v="Storage"/>
    <n v="93.02"/>
    <n v="93.02"/>
    <n v="0"/>
    <n v="0"/>
  </r>
  <r>
    <x v="3885"/>
    <d v="2018-03-16T00:00:00"/>
    <d v="2018-03-18T00:00:00"/>
    <x v="0"/>
    <x v="5"/>
    <x v="3"/>
    <s v="Valerie Mitchum"/>
    <s v="Home Office"/>
    <s v="Seattle"/>
    <x v="6"/>
    <n v="98105"/>
    <s v="West"/>
    <s v="OFF-ST-10004180"/>
    <x v="2"/>
    <s v="Storage"/>
    <n v="46.51"/>
    <n v="46.51"/>
    <n v="0"/>
    <n v="0"/>
  </r>
  <r>
    <x v="3906"/>
    <d v="2015-04-04T00:00:00"/>
    <d v="2015-04-08T00:00:00"/>
    <x v="1"/>
    <x v="8"/>
    <x v="2"/>
    <s v="Ken Black"/>
    <s v="Home Office"/>
    <s v="Lafayette"/>
    <x v="2"/>
    <n v="70506"/>
    <s v="South"/>
    <s v="OFF-ST-10004180"/>
    <x v="2"/>
    <s v="Storage"/>
    <n v="232.55"/>
    <n v="232.55"/>
    <n v="0"/>
    <n v="0"/>
  </r>
  <r>
    <x v="3390"/>
    <d v="2018-12-09T00:00:00"/>
    <d v="2018-12-13T00:00:00"/>
    <x v="0"/>
    <x v="3"/>
    <x v="2"/>
    <s v="Christine Abelman"/>
    <s v="Home Office"/>
    <s v="Cincinnati"/>
    <x v="22"/>
    <n v="45231"/>
    <s v="East"/>
    <s v="OFF-ST-10004180"/>
    <x v="2"/>
    <s v="Storage"/>
    <n v="37.207999999999998"/>
    <n v="37.207999999999998"/>
    <n v="0"/>
    <n v="0"/>
  </r>
  <r>
    <x v="1086"/>
    <d v="2018-05-11T00:00:00"/>
    <d v="2018-05-17T00:00:00"/>
    <x v="0"/>
    <x v="2"/>
    <x v="2"/>
    <s v="Julie Kriz"/>
    <s v="Home Office"/>
    <s v="Austin"/>
    <x v="13"/>
    <n v="78745"/>
    <s v="Central"/>
    <s v="OFF-ST-10004180"/>
    <x v="2"/>
    <s v="Storage"/>
    <n v="74.415999999999997"/>
    <n v="74.415999999999997"/>
    <n v="0"/>
    <n v="0"/>
  </r>
  <r>
    <x v="4381"/>
    <d v="2016-09-18T00:00:00"/>
    <d v="2016-09-21T00:00:00"/>
    <x v="2"/>
    <x v="0"/>
    <x v="0"/>
    <s v="Charlotte Melton"/>
    <s v="Home Office"/>
    <s v="San Diego"/>
    <x v="1"/>
    <n v="92105"/>
    <s v="West"/>
    <s v="OFF-ST-10004186"/>
    <x v="2"/>
    <s v="Storage"/>
    <n v="443.92"/>
    <n v="443.92"/>
    <n v="0"/>
    <n v="0"/>
  </r>
  <r>
    <x v="4382"/>
    <d v="2016-12-08T00:00:00"/>
    <d v="2016-12-12T00:00:00"/>
    <x v="2"/>
    <x v="3"/>
    <x v="2"/>
    <s v="Yana Sorensen"/>
    <s v="Home Office"/>
    <s v="Los Angeles"/>
    <x v="1"/>
    <n v="90036"/>
    <s v="West"/>
    <s v="OFF-ST-10004186"/>
    <x v="2"/>
    <s v="Storage"/>
    <n v="221.96"/>
    <n v="221.96"/>
    <n v="0"/>
    <n v="0"/>
  </r>
  <r>
    <x v="2782"/>
    <d v="2017-09-11T00:00:00"/>
    <d v="2017-09-17T00:00:00"/>
    <x v="3"/>
    <x v="0"/>
    <x v="2"/>
    <s v="Eugene Barchas"/>
    <s v="Corporate"/>
    <s v="San Jose"/>
    <x v="1"/>
    <n v="95123"/>
    <s v="West"/>
    <s v="OFF-ST-10004186"/>
    <x v="2"/>
    <s v="Storage"/>
    <n v="332.94"/>
    <n v="332.94"/>
    <n v="0"/>
    <n v="0"/>
  </r>
  <r>
    <x v="245"/>
    <d v="2016-09-21T00:00:00"/>
    <d v="2016-09-26T00:00:00"/>
    <x v="2"/>
    <x v="0"/>
    <x v="2"/>
    <s v="Giulietta Baptist"/>
    <s v="Home Office"/>
    <s v="Columbia"/>
    <x v="34"/>
    <n v="29203"/>
    <s v="South"/>
    <s v="OFF-ST-10004186"/>
    <x v="2"/>
    <s v="Storage"/>
    <n v="887.84"/>
    <n v="737.84"/>
    <n v="150"/>
    <n v="22.5"/>
  </r>
  <r>
    <x v="4383"/>
    <d v="2015-11-11T00:00:00"/>
    <d v="2015-11-18T00:00:00"/>
    <x v="1"/>
    <x v="1"/>
    <x v="2"/>
    <s v="Pete Kriz"/>
    <s v="Home Office"/>
    <s v="Madison"/>
    <x v="16"/>
    <n v="53711"/>
    <s v="Central"/>
    <s v="OFF-ST-10004186"/>
    <x v="2"/>
    <s v="Storage"/>
    <n v="665.88"/>
    <n v="665.88"/>
    <n v="0"/>
    <n v="0"/>
  </r>
  <r>
    <x v="910"/>
    <d v="2015-08-25T00:00:00"/>
    <d v="2015-08-29T00:00:00"/>
    <x v="1"/>
    <x v="7"/>
    <x v="2"/>
    <s v="Janet Molinari"/>
    <s v="Home Office"/>
    <s v="Los Angeles"/>
    <x v="1"/>
    <n v="90036"/>
    <s v="West"/>
    <s v="OFF-ST-10004258"/>
    <x v="2"/>
    <s v="Storage"/>
    <n v="48.84"/>
    <n v="48.84"/>
    <n v="0"/>
    <n v="0"/>
  </r>
  <r>
    <x v="4384"/>
    <d v="2016-03-20T00:00:00"/>
    <d v="2016-03-22T00:00:00"/>
    <x v="2"/>
    <x v="5"/>
    <x v="3"/>
    <s v="Bryan Mills"/>
    <s v="Home Office"/>
    <s v="Salem"/>
    <x v="23"/>
    <n v="97301"/>
    <s v="West"/>
    <s v="OFF-ST-10004258"/>
    <x v="2"/>
    <s v="Storage"/>
    <n v="29.303999999999998"/>
    <n v="29.303999999999998"/>
    <n v="0"/>
    <n v="0"/>
  </r>
  <r>
    <x v="1060"/>
    <d v="2016-10-28T00:00:00"/>
    <d v="2016-11-03T00:00:00"/>
    <x v="2"/>
    <x v="9"/>
    <x v="2"/>
    <s v="Rob Dowd"/>
    <s v="Home Office"/>
    <s v="Henderson"/>
    <x v="21"/>
    <n v="42420"/>
    <s v="South"/>
    <s v="OFF-ST-10004258"/>
    <x v="2"/>
    <s v="Storage"/>
    <n v="36.630000000000003"/>
    <n v="36.630000000000003"/>
    <n v="0"/>
    <n v="0"/>
  </r>
  <r>
    <x v="4385"/>
    <d v="2016-05-12T00:00:00"/>
    <d v="2016-05-16T00:00:00"/>
    <x v="2"/>
    <x v="2"/>
    <x v="3"/>
    <s v="Annie Zypern"/>
    <s v="Home Office"/>
    <s v="New York City"/>
    <x v="5"/>
    <n v="10024"/>
    <s v="East"/>
    <s v="OFF-ST-10004258"/>
    <x v="2"/>
    <s v="Storage"/>
    <n v="36.630000000000003"/>
    <n v="36.630000000000003"/>
    <n v="0"/>
    <n v="0"/>
  </r>
  <r>
    <x v="2404"/>
    <d v="2017-11-13T00:00:00"/>
    <d v="2017-11-18T00:00:00"/>
    <x v="3"/>
    <x v="1"/>
    <x v="2"/>
    <s v="Cyma Kinney"/>
    <s v="Home Office"/>
    <s v="New York City"/>
    <x v="5"/>
    <n v="10011"/>
    <s v="East"/>
    <s v="OFF-ST-10004258"/>
    <x v="2"/>
    <s v="Storage"/>
    <n v="36.630000000000003"/>
    <n v="36.630000000000003"/>
    <n v="0"/>
    <n v="0"/>
  </r>
  <r>
    <x v="1824"/>
    <d v="2015-11-07T00:00:00"/>
    <d v="2015-11-12T00:00:00"/>
    <x v="1"/>
    <x v="1"/>
    <x v="2"/>
    <s v="Maribeth Schnelling"/>
    <s v="Home Office"/>
    <s v="Wausau"/>
    <x v="16"/>
    <n v="54401"/>
    <s v="Central"/>
    <s v="OFF-ST-10004258"/>
    <x v="2"/>
    <s v="Storage"/>
    <n v="36.630000000000003"/>
    <n v="36.630000000000003"/>
    <n v="0"/>
    <n v="0"/>
  </r>
  <r>
    <x v="1036"/>
    <d v="2015-01-26T00:00:00"/>
    <d v="2015-01-31T00:00:00"/>
    <x v="1"/>
    <x v="6"/>
    <x v="2"/>
    <s v="Shirley Daniels"/>
    <s v="Corporate"/>
    <s v="Alexandria"/>
    <x v="17"/>
    <n v="22304"/>
    <s v="South"/>
    <s v="OFF-ST-10004337"/>
    <x v="2"/>
    <s v="Storage"/>
    <n v="489.92"/>
    <n v="489.92"/>
    <n v="0"/>
    <n v="0"/>
  </r>
  <r>
    <x v="1521"/>
    <d v="2015-06-27T00:00:00"/>
    <d v="2015-07-01T00:00:00"/>
    <x v="1"/>
    <x v="4"/>
    <x v="2"/>
    <s v="Liz MacKendrick"/>
    <s v="Home Office"/>
    <s v="Southaven"/>
    <x v="29"/>
    <n v="38671"/>
    <s v="South"/>
    <s v="OFF-ST-10004337"/>
    <x v="2"/>
    <s v="Storage"/>
    <n v="306.2"/>
    <n v="306.2"/>
    <n v="0"/>
    <n v="0"/>
  </r>
  <r>
    <x v="1510"/>
    <d v="2015-12-20T00:00:00"/>
    <d v="2015-12-21T00:00:00"/>
    <x v="1"/>
    <x v="3"/>
    <x v="0"/>
    <s v="Penelope Sewall"/>
    <s v="Home Office"/>
    <s v="Harrisonburg"/>
    <x v="17"/>
    <n v="22801"/>
    <s v="South"/>
    <s v="OFF-ST-10004337"/>
    <x v="2"/>
    <s v="Storage"/>
    <n v="122.48"/>
    <n v="122.48"/>
    <n v="0"/>
    <n v="0"/>
  </r>
  <r>
    <x v="904"/>
    <d v="2017-01-25T00:00:00"/>
    <d v="2017-01-28T00:00:00"/>
    <x v="3"/>
    <x v="6"/>
    <x v="3"/>
    <s v="Jonathan Doherty"/>
    <s v="Corporate"/>
    <s v="New York City"/>
    <x v="5"/>
    <n v="10024"/>
    <s v="East"/>
    <s v="OFF-ST-10004337"/>
    <x v="2"/>
    <s v="Storage"/>
    <n v="428.68"/>
    <n v="428.68"/>
    <n v="0"/>
    <n v="0"/>
  </r>
  <r>
    <x v="4386"/>
    <d v="2017-11-27T00:00:00"/>
    <d v="2017-11-29T00:00:00"/>
    <x v="3"/>
    <x v="1"/>
    <x v="3"/>
    <s v="Greg Guthrie"/>
    <s v="Corporate"/>
    <s v="Chicago"/>
    <x v="0"/>
    <n v="60623"/>
    <s v="Central"/>
    <s v="OFF-ST-10004337"/>
    <x v="2"/>
    <s v="Storage"/>
    <n v="97.983999999999995"/>
    <n v="97.983999999999995"/>
    <n v="0"/>
    <n v="0"/>
  </r>
  <r>
    <x v="1405"/>
    <d v="2015-09-29T00:00:00"/>
    <d v="2015-10-03T00:00:00"/>
    <x v="1"/>
    <x v="0"/>
    <x v="2"/>
    <s v="Arthur Prichep"/>
    <s v="Home Office"/>
    <s v="Los Angeles"/>
    <x v="1"/>
    <n v="90045"/>
    <s v="West"/>
    <s v="OFF-ST-10004340"/>
    <x v="2"/>
    <s v="Storage"/>
    <n v="62.18"/>
    <n v="50"/>
    <n v="12.18"/>
    <n v="1.827"/>
  </r>
  <r>
    <x v="1529"/>
    <d v="2017-02-05T00:00:00"/>
    <d v="2017-02-10T00:00:00"/>
    <x v="3"/>
    <x v="11"/>
    <x v="2"/>
    <s v="Annie Zypern"/>
    <s v="Corporate"/>
    <s v="San Diego"/>
    <x v="1"/>
    <n v="92037"/>
    <s v="West"/>
    <s v="OFF-ST-10004340"/>
    <x v="2"/>
    <s v="Storage"/>
    <n v="186.54"/>
    <n v="186.54"/>
    <n v="0"/>
    <n v="0"/>
  </r>
  <r>
    <x v="4387"/>
    <d v="2018-08-01T00:00:00"/>
    <d v="2018-08-05T00:00:00"/>
    <x v="0"/>
    <x v="7"/>
    <x v="3"/>
    <s v="Eric Murdock"/>
    <s v="Consumer"/>
    <s v="San Francisco"/>
    <x v="1"/>
    <n v="94109"/>
    <s v="West"/>
    <s v="OFF-ST-10004340"/>
    <x v="2"/>
    <s v="Storage"/>
    <n v="186.54"/>
    <n v="186.54"/>
    <n v="0"/>
    <n v="0"/>
  </r>
  <r>
    <x v="4053"/>
    <d v="2018-12-02T00:00:00"/>
    <d v="2018-12-05T00:00:00"/>
    <x v="0"/>
    <x v="3"/>
    <x v="0"/>
    <s v="Victoria Wilson"/>
    <s v="Home Office"/>
    <s v="San Francisco"/>
    <x v="1"/>
    <n v="94122"/>
    <s v="West"/>
    <s v="OFF-ST-10004340"/>
    <x v="2"/>
    <s v="Storage"/>
    <n v="559.62"/>
    <n v="559.62"/>
    <n v="0"/>
    <n v="0"/>
  </r>
  <r>
    <x v="4388"/>
    <d v="2018-12-21T00:00:00"/>
    <d v="2018-12-27T00:00:00"/>
    <x v="0"/>
    <x v="3"/>
    <x v="2"/>
    <s v="Sanjit Engle"/>
    <s v="Home Office"/>
    <s v="Costa Mesa"/>
    <x v="1"/>
    <n v="92627"/>
    <s v="West"/>
    <s v="OFF-ST-10004340"/>
    <x v="2"/>
    <s v="Storage"/>
    <n v="124.36"/>
    <n v="124.36"/>
    <n v="0"/>
    <n v="0"/>
  </r>
  <r>
    <x v="3136"/>
    <d v="2018-01-21T00:00:00"/>
    <d v="2018-01-26T00:00:00"/>
    <x v="0"/>
    <x v="6"/>
    <x v="2"/>
    <s v="Penelope Sewall"/>
    <s v="Corporate"/>
    <s v="Charlotte"/>
    <x v="9"/>
    <n v="28205"/>
    <s v="South"/>
    <s v="OFF-ST-10004340"/>
    <x v="2"/>
    <s v="Storage"/>
    <n v="348.20800000000003"/>
    <n v="273.20800000000003"/>
    <n v="75"/>
    <n v="11.25"/>
  </r>
  <r>
    <x v="1037"/>
    <d v="2016-05-31T00:00:00"/>
    <d v="2016-06-02T00:00:00"/>
    <x v="2"/>
    <x v="2"/>
    <x v="3"/>
    <s v="Elizabeth Moffitt"/>
    <s v="Home Office"/>
    <s v="Paterson"/>
    <x v="15"/>
    <n v="7501"/>
    <s v="East"/>
    <s v="OFF-ST-10004340"/>
    <x v="2"/>
    <s v="Storage"/>
    <n v="62.18"/>
    <n v="62.18"/>
    <n v="0"/>
    <n v="0"/>
  </r>
  <r>
    <x v="2116"/>
    <d v="2017-07-21T00:00:00"/>
    <d v="2017-07-21T00:00:00"/>
    <x v="3"/>
    <x v="10"/>
    <x v="1"/>
    <s v="Jason Gross"/>
    <s v="Corporate"/>
    <s v="Newark"/>
    <x v="22"/>
    <n v="43055"/>
    <s v="East"/>
    <s v="OFF-ST-10004340"/>
    <x v="2"/>
    <s v="Storage"/>
    <n v="99.488"/>
    <n v="99.488"/>
    <n v="0"/>
    <n v="0"/>
  </r>
  <r>
    <x v="1295"/>
    <d v="2017-09-13T00:00:00"/>
    <d v="2017-09-18T00:00:00"/>
    <x v="3"/>
    <x v="0"/>
    <x v="2"/>
    <s v="Alejandro Grove"/>
    <s v="Corporate"/>
    <s v="Omaha"/>
    <x v="42"/>
    <n v="68104"/>
    <s v="Central"/>
    <s v="OFF-ST-10004340"/>
    <x v="2"/>
    <s v="Storage"/>
    <n v="373.08"/>
    <n v="223.07999999999998"/>
    <n v="150"/>
    <n v="22.5"/>
  </r>
  <r>
    <x v="4389"/>
    <d v="2018-07-10T00:00:00"/>
    <d v="2018-07-14T00:00:00"/>
    <x v="0"/>
    <x v="10"/>
    <x v="2"/>
    <s v="Frank Gastineau"/>
    <s v="Home Office"/>
    <s v="Aurora"/>
    <x v="0"/>
    <n v="60505"/>
    <s v="Central"/>
    <s v="OFF-ST-10004340"/>
    <x v="2"/>
    <s v="Storage"/>
    <n v="298.464"/>
    <n v="298.464"/>
    <n v="0"/>
    <n v="0"/>
  </r>
  <r>
    <x v="3829"/>
    <d v="2018-01-22T00:00:00"/>
    <d v="2018-01-27T00:00:00"/>
    <x v="0"/>
    <x v="6"/>
    <x v="2"/>
    <s v="Alan Dominguez"/>
    <s v="Corporate"/>
    <s v="Great Falls"/>
    <x v="45"/>
    <n v="59405"/>
    <s v="West"/>
    <s v="OFF-ST-10004459"/>
    <x v="2"/>
    <s v="Storage"/>
    <n v="1126.02"/>
    <n v="1126.02"/>
    <n v="0"/>
    <n v="0"/>
  </r>
  <r>
    <x v="4390"/>
    <d v="2016-10-10T00:00:00"/>
    <d v="2016-10-15T00:00:00"/>
    <x v="2"/>
    <x v="9"/>
    <x v="2"/>
    <s v="John Dryer"/>
    <s v="Home Office"/>
    <s v="Jacksonville"/>
    <x v="8"/>
    <n v="32216"/>
    <s v="South"/>
    <s v="OFF-ST-10004459"/>
    <x v="2"/>
    <s v="Storage"/>
    <n v="1801.6320000000001"/>
    <n v="1301.6320000000001"/>
    <n v="500"/>
    <n v="75"/>
  </r>
  <r>
    <x v="693"/>
    <d v="2017-11-28T00:00:00"/>
    <d v="2017-12-01T00:00:00"/>
    <x v="3"/>
    <x v="1"/>
    <x v="3"/>
    <s v="Randy Ferguson"/>
    <s v="Home Office"/>
    <s v="Marietta"/>
    <x v="19"/>
    <n v="30062"/>
    <s v="South"/>
    <s v="OFF-ST-10004459"/>
    <x v="1"/>
    <s v="Storage"/>
    <n v="1126.02"/>
    <n v="1126.02"/>
    <n v="0"/>
    <n v="0"/>
  </r>
  <r>
    <x v="4391"/>
    <d v="2015-08-11T00:00:00"/>
    <d v="2015-08-16T00:00:00"/>
    <x v="1"/>
    <x v="7"/>
    <x v="2"/>
    <s v="Ken Lonsdale"/>
    <s v="Corporate"/>
    <s v="New York City"/>
    <x v="5"/>
    <n v="10035"/>
    <s v="East"/>
    <s v="OFF-ST-10004459"/>
    <x v="2"/>
    <s v="Storage"/>
    <n v="375.34"/>
    <n v="225.33999999999997"/>
    <n v="150"/>
    <n v="22.5"/>
  </r>
  <r>
    <x v="1687"/>
    <d v="2015-09-29T00:00:00"/>
    <d v="2015-10-03T00:00:00"/>
    <x v="1"/>
    <x v="0"/>
    <x v="2"/>
    <s v="Suzanne McNair"/>
    <s v="Corporate"/>
    <s v="Philadelphia"/>
    <x v="12"/>
    <n v="19134"/>
    <s v="East"/>
    <s v="OFF-ST-10004459"/>
    <x v="2"/>
    <s v="Storage"/>
    <n v="1801.6320000000001"/>
    <n v="1301.6320000000001"/>
    <n v="500"/>
    <n v="75"/>
  </r>
  <r>
    <x v="4392"/>
    <d v="2018-08-15T00:00:00"/>
    <d v="2018-08-18T00:00:00"/>
    <x v="0"/>
    <x v="7"/>
    <x v="3"/>
    <s v="Dionis Lloyd"/>
    <s v="Corporate"/>
    <s v="Philadelphia"/>
    <x v="12"/>
    <n v="19120"/>
    <s v="East"/>
    <s v="OFF-ST-10004459"/>
    <x v="2"/>
    <s v="Storage"/>
    <n v="1801.6320000000001"/>
    <n v="1301.6320000000001"/>
    <n v="500"/>
    <n v="75"/>
  </r>
  <r>
    <x v="4393"/>
    <d v="2018-12-21T00:00:00"/>
    <d v="2018-12-27T00:00:00"/>
    <x v="0"/>
    <x v="3"/>
    <x v="2"/>
    <s v="Liz Preis"/>
    <s v="Corporate"/>
    <s v="Lafayette"/>
    <x v="33"/>
    <n v="47905"/>
    <s v="Central"/>
    <s v="OFF-ST-10004459"/>
    <x v="2"/>
    <s v="Storage"/>
    <n v="375.34"/>
    <n v="225.33999999999997"/>
    <n v="150"/>
    <n v="22.5"/>
  </r>
  <r>
    <x v="4394"/>
    <d v="2018-12-26T00:00:00"/>
    <d v="2018-12-26T00:00:00"/>
    <x v="0"/>
    <x v="3"/>
    <x v="1"/>
    <s v="Yoseph Carroll"/>
    <s v="Home Office"/>
    <s v="Fremont"/>
    <x v="42"/>
    <n v="68025"/>
    <s v="Central"/>
    <s v="OFF-ST-10004459"/>
    <x v="2"/>
    <s v="Storage"/>
    <n v="750.68"/>
    <n v="750.68"/>
    <n v="0"/>
    <n v="0"/>
  </r>
  <r>
    <x v="1829"/>
    <d v="2015-12-27T00:00:00"/>
    <d v="2015-12-31T00:00:00"/>
    <x v="1"/>
    <x v="3"/>
    <x v="2"/>
    <s v="Cynthia Delaney"/>
    <s v="Home Office"/>
    <s v="Moreno Valley"/>
    <x v="1"/>
    <n v="92553"/>
    <s v="West"/>
    <s v="OFF-ST-10004507"/>
    <x v="2"/>
    <s v="Storage"/>
    <n v="51.45"/>
    <n v="51.45"/>
    <n v="0"/>
    <n v="0"/>
  </r>
  <r>
    <x v="2297"/>
    <d v="2017-09-26T00:00:00"/>
    <d v="2017-09-26T00:00:00"/>
    <x v="3"/>
    <x v="0"/>
    <x v="1"/>
    <s v="Chuck Magee"/>
    <s v="Corporate"/>
    <s v="Redlands"/>
    <x v="1"/>
    <n v="92374"/>
    <s v="West"/>
    <s v="OFF-ST-10004507"/>
    <x v="2"/>
    <s v="Storage"/>
    <n v="51.45"/>
    <n v="51.45"/>
    <n v="0"/>
    <n v="0"/>
  </r>
  <r>
    <x v="3829"/>
    <d v="2018-01-22T00:00:00"/>
    <d v="2018-01-27T00:00:00"/>
    <x v="0"/>
    <x v="6"/>
    <x v="2"/>
    <s v="Alan Dominguez"/>
    <s v="Home Office"/>
    <s v="Great Falls"/>
    <x v="45"/>
    <n v="59405"/>
    <s v="West"/>
    <s v="OFF-ST-10004507"/>
    <x v="2"/>
    <s v="Storage"/>
    <n v="51.45"/>
    <n v="51.45"/>
    <n v="0"/>
    <n v="0"/>
  </r>
  <r>
    <x v="4395"/>
    <d v="2016-05-23T00:00:00"/>
    <d v="2016-05-27T00:00:00"/>
    <x v="2"/>
    <x v="2"/>
    <x v="2"/>
    <s v="Kristen Hastings"/>
    <s v="Corporate"/>
    <s v="Woonsocket"/>
    <x v="4"/>
    <n v="2895"/>
    <s v="East"/>
    <s v="OFF-ST-10004507"/>
    <x v="2"/>
    <s v="Storage"/>
    <n v="51.45"/>
    <n v="51.45"/>
    <n v="0"/>
    <n v="0"/>
  </r>
  <r>
    <x v="3027"/>
    <d v="2017-11-19T00:00:00"/>
    <d v="2017-11-24T00:00:00"/>
    <x v="3"/>
    <x v="1"/>
    <x v="2"/>
    <s v="Doug Jacobs"/>
    <s v="Corporate"/>
    <s v="New York City"/>
    <x v="5"/>
    <n v="10024"/>
    <s v="East"/>
    <s v="OFF-ST-10004507"/>
    <x v="2"/>
    <s v="Storage"/>
    <n v="68.599999999999994"/>
    <n v="68.599999999999994"/>
    <n v="0"/>
    <n v="0"/>
  </r>
  <r>
    <x v="1212"/>
    <d v="2017-12-14T00:00:00"/>
    <d v="2017-12-19T00:00:00"/>
    <x v="3"/>
    <x v="3"/>
    <x v="2"/>
    <s v="Pete Kriz"/>
    <s v="Home Office"/>
    <s v="New York City"/>
    <x v="5"/>
    <n v="10011"/>
    <s v="East"/>
    <s v="OFF-ST-10004507"/>
    <x v="1"/>
    <s v="Storage"/>
    <n v="17.149999999999999"/>
    <n v="18"/>
    <n v="-0.85000000000000142"/>
    <n v="-0.1275000000000002"/>
  </r>
  <r>
    <x v="4396"/>
    <d v="2018-06-02T00:00:00"/>
    <d v="2018-06-06T00:00:00"/>
    <x v="0"/>
    <x v="4"/>
    <x v="2"/>
    <s v="Alejandro Ballentine"/>
    <s v="Home Office"/>
    <s v="Lorain"/>
    <x v="22"/>
    <n v="44052"/>
    <s v="East"/>
    <s v="OFF-ST-10004507"/>
    <x v="2"/>
    <s v="Storage"/>
    <n v="27.44"/>
    <n v="27.44"/>
    <n v="0"/>
    <n v="0"/>
  </r>
  <r>
    <x v="616"/>
    <d v="2016-07-02T00:00:00"/>
    <d v="2016-07-06T00:00:00"/>
    <x v="2"/>
    <x v="10"/>
    <x v="2"/>
    <s v="Rob Haberlin"/>
    <s v="Home Office"/>
    <s v="Carol Stream"/>
    <x v="0"/>
    <n v="60188"/>
    <s v="Central"/>
    <s v="OFF-ST-10004507"/>
    <x v="2"/>
    <s v="Storage"/>
    <n v="68.599999999999994"/>
    <n v="68.599999999999994"/>
    <n v="0"/>
    <n v="0"/>
  </r>
  <r>
    <x v="2837"/>
    <d v="2018-08-29T00:00:00"/>
    <d v="2018-09-01T00:00:00"/>
    <x v="0"/>
    <x v="7"/>
    <x v="0"/>
    <s v="Cathy Prescott"/>
    <s v="Home Office"/>
    <s v="Quincy"/>
    <x v="0"/>
    <n v="62301"/>
    <s v="Central"/>
    <s v="OFF-ST-10004507"/>
    <x v="2"/>
    <s v="Storage"/>
    <n v="27.44"/>
    <n v="27.44"/>
    <n v="0"/>
    <n v="0"/>
  </r>
  <r>
    <x v="2664"/>
    <d v="2018-10-23T00:00:00"/>
    <d v="2018-10-28T00:00:00"/>
    <x v="0"/>
    <x v="9"/>
    <x v="2"/>
    <s v="Randy Bradley"/>
    <s v="Home Office"/>
    <s v="Austin"/>
    <x v="13"/>
    <n v="78745"/>
    <s v="Central"/>
    <s v="OFF-ST-10004507"/>
    <x v="2"/>
    <s v="Storage"/>
    <n v="13.72"/>
    <n v="13.72"/>
    <n v="0"/>
    <n v="0"/>
  </r>
  <r>
    <x v="3669"/>
    <d v="2016-11-22T00:00:00"/>
    <d v="2016-11-25T00:00:00"/>
    <x v="2"/>
    <x v="1"/>
    <x v="3"/>
    <s v="Nathan Gelder"/>
    <s v="Home Office"/>
    <s v="Los Angeles"/>
    <x v="1"/>
    <n v="90008"/>
    <s v="West"/>
    <s v="OFF-ST-10004634"/>
    <x v="2"/>
    <s v="Storage"/>
    <n v="33.630000000000003"/>
    <n v="33.630000000000003"/>
    <n v="0"/>
    <n v="0"/>
  </r>
  <r>
    <x v="499"/>
    <d v="2017-03-09T00:00:00"/>
    <d v="2017-03-12T00:00:00"/>
    <x v="3"/>
    <x v="5"/>
    <x v="0"/>
    <s v="Pamela Stobb"/>
    <s v="Home Office"/>
    <s v="Andover"/>
    <x v="26"/>
    <n v="1810"/>
    <s v="East"/>
    <s v="OFF-ST-10004634"/>
    <x v="2"/>
    <s v="Storage"/>
    <n v="11.21"/>
    <n v="18"/>
    <n v="-6.7899999999999991"/>
    <n v="-1.0184999999999997"/>
  </r>
  <r>
    <x v="208"/>
    <d v="2017-07-14T00:00:00"/>
    <d v="2017-07-18T00:00:00"/>
    <x v="3"/>
    <x v="10"/>
    <x v="3"/>
    <s v="Steven Ward"/>
    <s v="Home Office"/>
    <s v="New York City"/>
    <x v="5"/>
    <n v="10009"/>
    <s v="East"/>
    <s v="OFF-ST-10004634"/>
    <x v="2"/>
    <s v="Storage"/>
    <n v="11.21"/>
    <n v="18"/>
    <n v="-6.7899999999999991"/>
    <n v="-1.0184999999999997"/>
  </r>
  <r>
    <x v="540"/>
    <d v="2017-12-03T00:00:00"/>
    <d v="2017-12-06T00:00:00"/>
    <x v="3"/>
    <x v="3"/>
    <x v="0"/>
    <s v="Emily Grady"/>
    <s v="Home Office"/>
    <s v="Oceanside"/>
    <x v="5"/>
    <n v="11572"/>
    <s v="East"/>
    <s v="OFF-ST-10004634"/>
    <x v="2"/>
    <s v="Storage"/>
    <n v="33.630000000000003"/>
    <n v="33.630000000000003"/>
    <n v="0"/>
    <n v="0"/>
  </r>
  <r>
    <x v="4397"/>
    <d v="2018-11-13T00:00:00"/>
    <d v="2018-11-18T00:00:00"/>
    <x v="0"/>
    <x v="1"/>
    <x v="2"/>
    <s v="Erin Mull"/>
    <s v="Home Office"/>
    <s v="New York City"/>
    <x v="5"/>
    <n v="10009"/>
    <s v="East"/>
    <s v="OFF-ST-10004634"/>
    <x v="2"/>
    <s v="Storage"/>
    <n v="11.21"/>
    <n v="18"/>
    <n v="-6.7899999999999991"/>
    <n v="-1.0184999999999997"/>
  </r>
  <r>
    <x v="1564"/>
    <d v="2015-04-20T00:00:00"/>
    <d v="2015-04-22T00:00:00"/>
    <x v="1"/>
    <x v="8"/>
    <x v="3"/>
    <s v="Seth Vernon"/>
    <s v="Home Office"/>
    <s v="Houston"/>
    <x v="13"/>
    <n v="77070"/>
    <s v="Central"/>
    <s v="OFF-ST-10004634"/>
    <x v="2"/>
    <s v="Storage"/>
    <n v="44.84"/>
    <n v="44.84"/>
    <n v="0"/>
    <n v="0"/>
  </r>
  <r>
    <x v="1143"/>
    <d v="2016-06-15T00:00:00"/>
    <d v="2016-06-20T00:00:00"/>
    <x v="2"/>
    <x v="4"/>
    <x v="2"/>
    <s v="Peter Fuller"/>
    <s v="Home Office"/>
    <s v="Gilbert"/>
    <x v="18"/>
    <n v="85234"/>
    <s v="West"/>
    <s v="OFF-ST-10004804"/>
    <x v="2"/>
    <s v="Storage"/>
    <n v="82.367999999999995"/>
    <n v="100"/>
    <n v="-17.632000000000005"/>
    <n v="-2.6448000000000005"/>
  </r>
  <r>
    <x v="1119"/>
    <d v="2016-12-06T00:00:00"/>
    <d v="2016-12-11T00:00:00"/>
    <x v="2"/>
    <x v="3"/>
    <x v="2"/>
    <s v="Gary Hwang"/>
    <s v="Home Office"/>
    <s v="Tucson"/>
    <x v="18"/>
    <n v="85705"/>
    <s v="West"/>
    <s v="OFF-ST-10004804"/>
    <x v="2"/>
    <s v="Storage"/>
    <n v="247.10400000000001"/>
    <n v="100"/>
    <n v="147.10400000000001"/>
    <n v="22.0656"/>
  </r>
  <r>
    <x v="4398"/>
    <d v="2017-10-21T00:00:00"/>
    <d v="2017-10-25T00:00:00"/>
    <x v="3"/>
    <x v="9"/>
    <x v="2"/>
    <s v="Joel Eaton"/>
    <s v="Corporate"/>
    <s v="San Diego"/>
    <x v="1"/>
    <n v="92037"/>
    <s v="West"/>
    <s v="OFF-ST-10004804"/>
    <x v="2"/>
    <s v="Storage"/>
    <n v="154.44"/>
    <n v="154.44"/>
    <n v="0"/>
    <n v="0"/>
  </r>
  <r>
    <x v="26"/>
    <d v="2018-04-16T00:00:00"/>
    <d v="2018-04-20T00:00:00"/>
    <x v="0"/>
    <x v="8"/>
    <x v="2"/>
    <s v="Joel Eaton"/>
    <s v="Corporate"/>
    <s v="San Jose"/>
    <x v="1"/>
    <n v="95123"/>
    <s v="West"/>
    <s v="OFF-ST-10004804"/>
    <x v="2"/>
    <s v="Storage"/>
    <n v="205.92"/>
    <n v="205.92"/>
    <n v="0"/>
    <n v="0"/>
  </r>
  <r>
    <x v="32"/>
    <d v="2018-06-11T00:00:00"/>
    <d v="2018-06-13T00:00:00"/>
    <x v="0"/>
    <x v="4"/>
    <x v="3"/>
    <s v="Tom Boeckenhauer"/>
    <s v="Consumer"/>
    <s v="Seattle"/>
    <x v="6"/>
    <n v="98103"/>
    <s v="West"/>
    <s v="OFF-ST-10004804"/>
    <x v="2"/>
    <s v="Storage"/>
    <n v="102.96"/>
    <n v="102.96"/>
    <n v="0"/>
    <n v="0"/>
  </r>
  <r>
    <x v="170"/>
    <d v="2017-02-05T00:00:00"/>
    <d v="2017-02-05T00:00:00"/>
    <x v="3"/>
    <x v="11"/>
    <x v="1"/>
    <s v="Paul Prost"/>
    <s v="Corporate"/>
    <s v="Smyrna"/>
    <x v="19"/>
    <n v="30080"/>
    <s v="South"/>
    <s v="OFF-ST-10004804"/>
    <x v="2"/>
    <s v="Storage"/>
    <n v="154.44"/>
    <n v="154.44"/>
    <n v="0"/>
    <n v="0"/>
  </r>
  <r>
    <x v="4399"/>
    <d v="2017-05-12T00:00:00"/>
    <d v="2017-05-17T00:00:00"/>
    <x v="3"/>
    <x v="2"/>
    <x v="2"/>
    <s v="Filia McAdams"/>
    <s v="Corporate"/>
    <s v="Philadelphia"/>
    <x v="12"/>
    <n v="19140"/>
    <s v="East"/>
    <s v="OFF-ST-10004804"/>
    <x v="2"/>
    <s v="Storage"/>
    <n v="82.367999999999995"/>
    <n v="82.367999999999995"/>
    <n v="0"/>
    <n v="0"/>
  </r>
  <r>
    <x v="4400"/>
    <d v="2015-07-26T00:00:00"/>
    <d v="2015-07-30T00:00:00"/>
    <x v="1"/>
    <x v="10"/>
    <x v="3"/>
    <s v="Carl Ludwig"/>
    <s v="Home Office"/>
    <s v="Chicago"/>
    <x v="0"/>
    <n v="60623"/>
    <s v="Central"/>
    <s v="OFF-ST-10004804"/>
    <x v="2"/>
    <s v="Storage"/>
    <n v="123.55200000000001"/>
    <n v="123.55200000000001"/>
    <n v="0"/>
    <n v="0"/>
  </r>
  <r>
    <x v="1163"/>
    <d v="2016-11-28T00:00:00"/>
    <d v="2016-12-04T00:00:00"/>
    <x v="2"/>
    <x v="1"/>
    <x v="2"/>
    <s v="Dan Reichenbach"/>
    <s v="Home Office"/>
    <s v="Chicago"/>
    <x v="0"/>
    <n v="60623"/>
    <s v="Central"/>
    <s v="OFF-ST-10004804"/>
    <x v="2"/>
    <s v="Storage"/>
    <n v="82.367999999999995"/>
    <n v="82.367999999999995"/>
    <n v="0"/>
    <n v="0"/>
  </r>
  <r>
    <x v="689"/>
    <d v="2018-06-13T00:00:00"/>
    <d v="2018-06-16T00:00:00"/>
    <x v="0"/>
    <x v="4"/>
    <x v="0"/>
    <s v="Shirley Daniels"/>
    <s v="Home Office"/>
    <s v="Chicago"/>
    <x v="0"/>
    <n v="60653"/>
    <s v="Central"/>
    <s v="OFF-ST-10004804"/>
    <x v="2"/>
    <s v="Storage"/>
    <n v="164.73599999999999"/>
    <n v="164.73599999999999"/>
    <n v="0"/>
    <n v="0"/>
  </r>
  <r>
    <x v="4401"/>
    <d v="2018-06-20T00:00:00"/>
    <d v="2018-06-23T00:00:00"/>
    <x v="0"/>
    <x v="4"/>
    <x v="0"/>
    <s v="Pauline Johnson"/>
    <s v="Home Office"/>
    <s v="Miami"/>
    <x v="8"/>
    <n v="33180"/>
    <s v="South"/>
    <s v="OFF-ST-10004835"/>
    <x v="2"/>
    <s v="Storage"/>
    <n v="4.4640000000000004"/>
    <n v="5"/>
    <n v="-0.53599999999999959"/>
    <n v="-8.039999999999993E-2"/>
  </r>
  <r>
    <x v="3007"/>
    <d v="2018-06-22T00:00:00"/>
    <d v="2018-06-28T00:00:00"/>
    <x v="0"/>
    <x v="4"/>
    <x v="2"/>
    <s v="Paul Lucas"/>
    <s v="Home Office"/>
    <s v="Philadelphia"/>
    <x v="12"/>
    <n v="19140"/>
    <s v="East"/>
    <s v="OFF-ST-10004835"/>
    <x v="2"/>
    <s v="Storage"/>
    <n v="8.9280000000000008"/>
    <n v="18"/>
    <n v="-9.0719999999999992"/>
    <n v="-1.3607999999999998"/>
  </r>
  <r>
    <x v="36"/>
    <d v="2018-07-07T00:00:00"/>
    <d v="2018-07-09T00:00:00"/>
    <x v="0"/>
    <x v="10"/>
    <x v="0"/>
    <s v="Rob Lucas"/>
    <s v="Home Office"/>
    <s v="Philadelphia"/>
    <x v="12"/>
    <n v="19120"/>
    <s v="East"/>
    <s v="OFF-ST-10004835"/>
    <x v="2"/>
    <s v="Storage"/>
    <n v="13.391999999999999"/>
    <n v="13.391999999999999"/>
    <n v="0"/>
    <n v="0"/>
  </r>
  <r>
    <x v="2928"/>
    <d v="2018-05-18T00:00:00"/>
    <d v="2018-05-23T00:00:00"/>
    <x v="0"/>
    <x v="2"/>
    <x v="2"/>
    <s v="Susan Gilcrest"/>
    <s v="Home Office"/>
    <s v="Mcallen"/>
    <x v="13"/>
    <n v="78501"/>
    <s v="Central"/>
    <s v="OFF-ST-10004835"/>
    <x v="2"/>
    <s v="Storage"/>
    <n v="8.9280000000000008"/>
    <n v="18"/>
    <n v="-9.0719999999999992"/>
    <n v="-1.3607999999999998"/>
  </r>
  <r>
    <x v="4402"/>
    <d v="2015-12-22T00:00:00"/>
    <d v="2015-12-26T00:00:00"/>
    <x v="1"/>
    <x v="3"/>
    <x v="2"/>
    <s v="Bradley Talbott"/>
    <s v="Home Office"/>
    <s v="New York City"/>
    <x v="5"/>
    <n v="10024"/>
    <s v="East"/>
    <s v="OFF-ST-10004946"/>
    <x v="2"/>
    <s v="Storage"/>
    <n v="216.4"/>
    <n v="216.4"/>
    <n v="0"/>
    <n v="0"/>
  </r>
  <r>
    <x v="1684"/>
    <d v="2018-03-11T00:00:00"/>
    <d v="2018-03-16T00:00:00"/>
    <x v="0"/>
    <x v="5"/>
    <x v="2"/>
    <s v="Marc Harrigan"/>
    <s v="Home Office"/>
    <s v="Philadelphia"/>
    <x v="12"/>
    <n v="19140"/>
    <s v="East"/>
    <s v="OFF-ST-10004946"/>
    <x v="2"/>
    <s v="Storage"/>
    <n v="43.28"/>
    <n v="43.28"/>
    <n v="0"/>
    <n v="0"/>
  </r>
  <r>
    <x v="4403"/>
    <d v="2015-12-09T00:00:00"/>
    <d v="2015-12-14T00:00:00"/>
    <x v="1"/>
    <x v="3"/>
    <x v="2"/>
    <s v="Dario Medina"/>
    <s v="Home Office"/>
    <s v="Mesa"/>
    <x v="18"/>
    <n v="85204"/>
    <s v="West"/>
    <s v="OFF-ST-10004950"/>
    <x v="2"/>
    <s v="Storage"/>
    <n v="100.70399999999999"/>
    <n v="100"/>
    <n v="0.70399999999999352"/>
    <n v="0.10559999999999903"/>
  </r>
  <r>
    <x v="4404"/>
    <d v="2018-09-21T00:00:00"/>
    <d v="2018-09-23T00:00:00"/>
    <x v="0"/>
    <x v="0"/>
    <x v="0"/>
    <s v="Brendan Murry"/>
    <s v="Home Office"/>
    <s v="Los Angeles"/>
    <x v="1"/>
    <n v="90045"/>
    <s v="West"/>
    <s v="OFF-ST-10004950"/>
    <x v="2"/>
    <s v="Storage"/>
    <n v="15.51"/>
    <n v="100"/>
    <n v="-84.49"/>
    <n v="-12.673499999999999"/>
  </r>
  <r>
    <x v="718"/>
    <d v="2015-12-23T00:00:00"/>
    <d v="2015-12-27T00:00:00"/>
    <x v="1"/>
    <x v="3"/>
    <x v="3"/>
    <s v="Craig Carreira"/>
    <s v="Home Office"/>
    <s v="Tampa"/>
    <x v="8"/>
    <n v="33614"/>
    <s v="South"/>
    <s v="OFF-ST-10004950"/>
    <x v="2"/>
    <s v="Storage"/>
    <n v="83.92"/>
    <n v="83.92"/>
    <n v="0"/>
    <n v="0"/>
  </r>
  <r>
    <x v="4405"/>
    <d v="2017-10-21T00:00:00"/>
    <d v="2017-10-24T00:00:00"/>
    <x v="3"/>
    <x v="9"/>
    <x v="3"/>
    <s v="Giulietta Weimer"/>
    <s v="Corporate"/>
    <s v="Jackson"/>
    <x v="24"/>
    <n v="38301"/>
    <s v="South"/>
    <s v="OFF-ST-10004950"/>
    <x v="2"/>
    <s v="Storage"/>
    <n v="111.672"/>
    <n v="111.672"/>
    <n v="0"/>
    <n v="0"/>
  </r>
  <r>
    <x v="2959"/>
    <d v="2018-08-16T00:00:00"/>
    <d v="2018-08-16T00:00:00"/>
    <x v="0"/>
    <x v="7"/>
    <x v="1"/>
    <s v="Sarah Jordon"/>
    <s v="Consumer"/>
    <s v="Columbia"/>
    <x v="24"/>
    <n v="38401"/>
    <s v="South"/>
    <s v="OFF-ST-10004950"/>
    <x v="2"/>
    <s v="Storage"/>
    <n v="67.135999999999996"/>
    <n v="67.135999999999996"/>
    <n v="0"/>
    <n v="0"/>
  </r>
  <r>
    <x v="2035"/>
    <d v="2018-09-24T00:00:00"/>
    <d v="2018-09-28T00:00:00"/>
    <x v="0"/>
    <x v="0"/>
    <x v="2"/>
    <s v="Karen Ferguson"/>
    <s v="Home Office"/>
    <s v="Sandy Springs"/>
    <x v="19"/>
    <n v="30328"/>
    <s v="South"/>
    <s v="OFF-ST-10004950"/>
    <x v="2"/>
    <s v="Storage"/>
    <n v="15.51"/>
    <n v="18"/>
    <n v="-2.4900000000000002"/>
    <n v="-0.3735"/>
  </r>
  <r>
    <x v="2661"/>
    <d v="2016-09-18T00:00:00"/>
    <d v="2016-09-23T00:00:00"/>
    <x v="2"/>
    <x v="0"/>
    <x v="2"/>
    <s v="Ken Heidel"/>
    <s v="Corporate"/>
    <s v="Clinton"/>
    <x v="14"/>
    <n v="20735"/>
    <s v="East"/>
    <s v="OFF-ST-10004950"/>
    <x v="2"/>
    <s v="Storage"/>
    <n v="41.96"/>
    <n v="41.96"/>
    <n v="0"/>
    <n v="0"/>
  </r>
  <r>
    <x v="764"/>
    <d v="2015-11-10T00:00:00"/>
    <d v="2015-11-16T00:00:00"/>
    <x v="1"/>
    <x v="1"/>
    <x v="2"/>
    <s v="Sam Craven"/>
    <s v="Home Office"/>
    <s v="Midland"/>
    <x v="10"/>
    <n v="48640"/>
    <s v="Central"/>
    <s v="OFF-ST-10004950"/>
    <x v="2"/>
    <s v="Storage"/>
    <n v="62.94"/>
    <n v="62.94"/>
    <n v="0"/>
    <n v="0"/>
  </r>
  <r>
    <x v="4406"/>
    <d v="2016-12-28T00:00:00"/>
    <d v="2017-01-01T00:00:00"/>
    <x v="2"/>
    <x v="3"/>
    <x v="2"/>
    <s v="Fred Harton"/>
    <s v="Home Office"/>
    <s v="Chicago"/>
    <x v="0"/>
    <n v="60623"/>
    <s v="Central"/>
    <s v="OFF-ST-10004950"/>
    <x v="2"/>
    <s v="Storage"/>
    <n v="24.815999999999999"/>
    <n v="24.815999999999999"/>
    <n v="0"/>
    <n v="0"/>
  </r>
  <r>
    <x v="4407"/>
    <d v="2017-11-01T00:00:00"/>
    <d v="2017-11-04T00:00:00"/>
    <x v="3"/>
    <x v="1"/>
    <x v="0"/>
    <s v="Cindy Schnelling"/>
    <s v="Corporate"/>
    <s v="Conroe"/>
    <x v="13"/>
    <n v="77301"/>
    <s v="Central"/>
    <s v="OFF-ST-10004950"/>
    <x v="2"/>
    <s v="Storage"/>
    <n v="111.672"/>
    <n v="111.672"/>
    <n v="0"/>
    <n v="0"/>
  </r>
  <r>
    <x v="2236"/>
    <d v="2018-09-04T00:00:00"/>
    <d v="2018-09-08T00:00:00"/>
    <x v="0"/>
    <x v="0"/>
    <x v="2"/>
    <s v="John Dryer"/>
    <s v="Home Office"/>
    <s v="Coppell"/>
    <x v="13"/>
    <n v="75019"/>
    <s v="Central"/>
    <s v="OFF-ST-10004950"/>
    <x v="2"/>
    <s v="Storage"/>
    <n v="16.783999999999999"/>
    <n v="18"/>
    <n v="-1.2160000000000011"/>
    <n v="-0.18240000000000015"/>
  </r>
  <r>
    <x v="1450"/>
    <d v="2015-09-17T00:00:00"/>
    <d v="2015-09-21T00:00:00"/>
    <x v="1"/>
    <x v="0"/>
    <x v="2"/>
    <s v="Bradley Nguyen"/>
    <s v="Home Office"/>
    <s v="Seattle"/>
    <x v="6"/>
    <n v="98103"/>
    <s v="West"/>
    <s v="OFF-ST-10004963"/>
    <x v="2"/>
    <s v="Storage"/>
    <n v="30.28"/>
    <n v="30.28"/>
    <n v="0"/>
    <n v="0"/>
  </r>
  <r>
    <x v="4408"/>
    <d v="2018-06-03T00:00:00"/>
    <d v="2018-06-07T00:00:00"/>
    <x v="0"/>
    <x v="4"/>
    <x v="2"/>
    <s v="Meg O'Connel"/>
    <s v="Home Office"/>
    <s v="Spokane"/>
    <x v="6"/>
    <n v="99207"/>
    <s v="West"/>
    <s v="OFF-ST-10004963"/>
    <x v="2"/>
    <s v="Storage"/>
    <n v="136.26"/>
    <n v="136.26"/>
    <n v="0"/>
    <n v="0"/>
  </r>
  <r>
    <x v="279"/>
    <d v="2018-10-30T00:00:00"/>
    <d v="2018-11-01T00:00:00"/>
    <x v="0"/>
    <x v="9"/>
    <x v="0"/>
    <s v="Ross DeVincentis"/>
    <s v="Home Office"/>
    <s v="Richmond"/>
    <x v="21"/>
    <n v="40475"/>
    <s v="South"/>
    <s v="OFF-ST-10004963"/>
    <x v="2"/>
    <s v="Storage"/>
    <n v="105.98"/>
    <n v="105.98"/>
    <n v="0"/>
    <n v="0"/>
  </r>
  <r>
    <x v="1736"/>
    <d v="2018-12-09T00:00:00"/>
    <d v="2018-12-12T00:00:00"/>
    <x v="0"/>
    <x v="3"/>
    <x v="3"/>
    <s v="John Lee"/>
    <s v="Home Office"/>
    <s v="Richmond"/>
    <x v="21"/>
    <n v="40475"/>
    <s v="South"/>
    <s v="OFF-ST-10004963"/>
    <x v="2"/>
    <s v="Storage"/>
    <n v="15.14"/>
    <n v="18"/>
    <n v="-2.8599999999999994"/>
    <n v="-0.42899999999999988"/>
  </r>
  <r>
    <x v="3316"/>
    <d v="2016-09-03T00:00:00"/>
    <d v="2016-09-07T00:00:00"/>
    <x v="2"/>
    <x v="0"/>
    <x v="2"/>
    <s v="Mike Gockenbach"/>
    <s v="Home Office"/>
    <s v="Philadelphia"/>
    <x v="12"/>
    <n v="19134"/>
    <s v="East"/>
    <s v="OFF-ST-10004963"/>
    <x v="2"/>
    <s v="Storage"/>
    <n v="36.335999999999999"/>
    <n v="36.335999999999999"/>
    <n v="0"/>
    <n v="0"/>
  </r>
  <r>
    <x v="1977"/>
    <d v="2017-09-25T00:00:00"/>
    <d v="2017-09-29T00:00:00"/>
    <x v="3"/>
    <x v="0"/>
    <x v="2"/>
    <s v="Tony Sayre"/>
    <s v="Corporate"/>
    <s v="Cleveland"/>
    <x v="22"/>
    <n v="44105"/>
    <s v="East"/>
    <s v="OFF-ST-10004963"/>
    <x v="2"/>
    <s v="Storage"/>
    <n v="24.224"/>
    <n v="24.224"/>
    <n v="0"/>
    <n v="0"/>
  </r>
  <r>
    <x v="1426"/>
    <d v="2015-07-25T00:00:00"/>
    <d v="2015-07-27T00:00:00"/>
    <x v="1"/>
    <x v="10"/>
    <x v="3"/>
    <s v="Ken Lonsdale"/>
    <s v="Home Office"/>
    <s v="San Francisco"/>
    <x v="1"/>
    <n v="94122"/>
    <s v="West"/>
    <s v="OFF-SU-10000151"/>
    <x v="2"/>
    <s v="Supplies"/>
    <n v="8187.65"/>
    <n v="7187.65"/>
    <n v="1000"/>
    <n v="150"/>
  </r>
  <r>
    <x v="1455"/>
    <d v="2017-03-13T00:00:00"/>
    <d v="2017-03-15T00:00:00"/>
    <x v="3"/>
    <x v="5"/>
    <x v="3"/>
    <s v="Edward Hooks"/>
    <s v="Home Office"/>
    <s v="San Francisco"/>
    <x v="1"/>
    <n v="94109"/>
    <s v="West"/>
    <s v="OFF-SU-10000151"/>
    <x v="1"/>
    <s v="Supplies"/>
    <n v="4912.59"/>
    <n v="3912.59"/>
    <n v="1000"/>
    <n v="150"/>
  </r>
  <r>
    <x v="3443"/>
    <d v="2017-03-03T00:00:00"/>
    <d v="2017-03-08T00:00:00"/>
    <x v="3"/>
    <x v="5"/>
    <x v="2"/>
    <s v="Alex Avila"/>
    <s v="Home Office"/>
    <s v="Round Rock"/>
    <x v="13"/>
    <n v="78664"/>
    <s v="Central"/>
    <s v="OFF-SU-10000151"/>
    <x v="1"/>
    <s v="Supplies"/>
    <n v="3930.0720000000001"/>
    <n v="2930.0720000000001"/>
    <n v="1000"/>
    <n v="150"/>
  </r>
  <r>
    <x v="1821"/>
    <d v="2015-02-14T00:00:00"/>
    <d v="2015-02-18T00:00:00"/>
    <x v="1"/>
    <x v="11"/>
    <x v="2"/>
    <s v="Marina Lichtenstein"/>
    <s v="Home Office"/>
    <s v="Seattle"/>
    <x v="6"/>
    <n v="98103"/>
    <s v="West"/>
    <s v="OFF-SU-10000157"/>
    <x v="2"/>
    <s v="Supplies"/>
    <n v="238.62"/>
    <n v="50"/>
    <n v="188.62"/>
    <n v="28.292999999999999"/>
  </r>
  <r>
    <x v="1544"/>
    <d v="2018-05-12T00:00:00"/>
    <d v="2018-05-18T00:00:00"/>
    <x v="0"/>
    <x v="2"/>
    <x v="2"/>
    <s v="Charles Sheldon"/>
    <s v="Home Office"/>
    <s v="San Francisco"/>
    <x v="1"/>
    <n v="94122"/>
    <s v="West"/>
    <s v="OFF-SU-10000157"/>
    <x v="2"/>
    <s v="Supplies"/>
    <n v="238.62"/>
    <n v="238.62"/>
    <n v="0"/>
    <n v="0"/>
  </r>
  <r>
    <x v="4409"/>
    <d v="2018-04-16T00:00:00"/>
    <d v="2018-04-18T00:00:00"/>
    <x v="0"/>
    <x v="8"/>
    <x v="0"/>
    <s v="Edward Becker"/>
    <s v="Corporate"/>
    <s v="Hoover"/>
    <x v="36"/>
    <n v="35244"/>
    <s v="South"/>
    <s v="OFF-SU-10000157"/>
    <x v="2"/>
    <s v="Supplies"/>
    <n v="477.24"/>
    <n v="477.24"/>
    <n v="0"/>
    <n v="0"/>
  </r>
  <r>
    <x v="4410"/>
    <d v="2015-11-03T00:00:00"/>
    <d v="2015-11-08T00:00:00"/>
    <x v="1"/>
    <x v="1"/>
    <x v="2"/>
    <s v="Maxwell Schwartz"/>
    <s v="Home Office"/>
    <s v="Lancaster"/>
    <x v="12"/>
    <n v="17602"/>
    <s v="East"/>
    <s v="OFF-SU-10000157"/>
    <x v="2"/>
    <s v="Supplies"/>
    <n v="286.34399999999999"/>
    <n v="286.34399999999999"/>
    <n v="0"/>
    <n v="0"/>
  </r>
  <r>
    <x v="498"/>
    <d v="2016-05-08T00:00:00"/>
    <d v="2016-05-15T00:00:00"/>
    <x v="2"/>
    <x v="2"/>
    <x v="2"/>
    <s v="Natalie Webber"/>
    <s v="Home Office"/>
    <s v="New York City"/>
    <x v="5"/>
    <n v="10024"/>
    <s v="East"/>
    <s v="OFF-SU-10000157"/>
    <x v="2"/>
    <s v="Supplies"/>
    <n v="357.93"/>
    <n v="357.93"/>
    <n v="0"/>
    <n v="0"/>
  </r>
  <r>
    <x v="4411"/>
    <d v="2017-06-23T00:00:00"/>
    <d v="2017-06-30T00:00:00"/>
    <x v="3"/>
    <x v="4"/>
    <x v="2"/>
    <s v="Maureen Gnade"/>
    <s v="Home Office"/>
    <s v="Buffalo"/>
    <x v="5"/>
    <n v="14215"/>
    <s v="East"/>
    <s v="OFF-SU-10000157"/>
    <x v="1"/>
    <s v="Supplies"/>
    <n v="835.17"/>
    <n v="835.17"/>
    <n v="0"/>
    <n v="0"/>
  </r>
  <r>
    <x v="3055"/>
    <d v="2018-09-25T00:00:00"/>
    <d v="2018-09-28T00:00:00"/>
    <x v="0"/>
    <x v="0"/>
    <x v="0"/>
    <s v="Adam Hart"/>
    <s v="Corporate"/>
    <s v="Chester"/>
    <x v="12"/>
    <n v="19013"/>
    <s v="East"/>
    <s v="OFF-SU-10000157"/>
    <x v="2"/>
    <s v="Supplies"/>
    <n v="190.89599999999999"/>
    <n v="80"/>
    <n v="110.89599999999999"/>
    <n v="16.634399999999996"/>
  </r>
  <r>
    <x v="1271"/>
    <d v="2015-09-12T00:00:00"/>
    <d v="2015-09-19T00:00:00"/>
    <x v="1"/>
    <x v="0"/>
    <x v="2"/>
    <s v="Tom Ashbrook"/>
    <s v="Home Office"/>
    <s v="Olathe"/>
    <x v="44"/>
    <n v="66062"/>
    <s v="Central"/>
    <s v="OFF-SU-10000157"/>
    <x v="2"/>
    <s v="Supplies"/>
    <n v="357.93"/>
    <n v="357.93"/>
    <n v="0"/>
    <n v="0"/>
  </r>
  <r>
    <x v="2057"/>
    <d v="2018-11-12T00:00:00"/>
    <d v="2018-11-16T00:00:00"/>
    <x v="0"/>
    <x v="1"/>
    <x v="2"/>
    <s v="Christine Sundaresam"/>
    <s v="Consumer"/>
    <s v="Seattle"/>
    <x v="6"/>
    <n v="98115"/>
    <s v="West"/>
    <s v="OFF-SU-10000381"/>
    <x v="2"/>
    <s v="Supplies"/>
    <n v="27.93"/>
    <n v="27.93"/>
    <n v="0"/>
    <n v="0"/>
  </r>
  <r>
    <x v="4412"/>
    <d v="2017-11-13T00:00:00"/>
    <d v="2017-11-17T00:00:00"/>
    <x v="3"/>
    <x v="1"/>
    <x v="2"/>
    <s v="Cindy Stewart"/>
    <s v="Corporate"/>
    <s v="Thomasville"/>
    <x v="9"/>
    <n v="27360"/>
    <s v="South"/>
    <s v="OFF-SU-10000381"/>
    <x v="2"/>
    <s v="Supplies"/>
    <n v="52.136000000000003"/>
    <n v="52.136000000000003"/>
    <n v="0"/>
    <n v="0"/>
  </r>
  <r>
    <x v="2082"/>
    <d v="2015-03-05T00:00:00"/>
    <d v="2015-03-08T00:00:00"/>
    <x v="1"/>
    <x v="5"/>
    <x v="3"/>
    <s v="Aimee Bixby"/>
    <s v="Home Office"/>
    <s v="Yonkers"/>
    <x v="5"/>
    <n v="10701"/>
    <s v="East"/>
    <s v="OFF-SU-10000381"/>
    <x v="2"/>
    <s v="Supplies"/>
    <n v="18.62"/>
    <n v="18"/>
    <n v="0.62000000000000099"/>
    <n v="9.3000000000000152E-2"/>
  </r>
  <r>
    <x v="1353"/>
    <d v="2017-05-17T00:00:00"/>
    <d v="2017-05-18T00:00:00"/>
    <x v="3"/>
    <x v="2"/>
    <x v="0"/>
    <s v="Arthur Gainer"/>
    <s v="Corporate"/>
    <s v="Waterbury"/>
    <x v="25"/>
    <n v="6708"/>
    <s v="East"/>
    <s v="OFF-SU-10000381"/>
    <x v="2"/>
    <s v="Supplies"/>
    <n v="65.17"/>
    <n v="65.17"/>
    <n v="0"/>
    <n v="0"/>
  </r>
  <r>
    <x v="4413"/>
    <d v="2017-08-29T00:00:00"/>
    <d v="2017-09-03T00:00:00"/>
    <x v="3"/>
    <x v="7"/>
    <x v="2"/>
    <s v="Adam Bellavance"/>
    <s v="Corporate"/>
    <s v="Concord"/>
    <x v="43"/>
    <n v="3301"/>
    <s v="East"/>
    <s v="OFF-SU-10000381"/>
    <x v="2"/>
    <s v="Supplies"/>
    <n v="27.93"/>
    <n v="80"/>
    <n v="-52.07"/>
    <n v="-7.8104999999999993"/>
  </r>
  <r>
    <x v="2633"/>
    <d v="2017-09-19T00:00:00"/>
    <d v="2017-09-23T00:00:00"/>
    <x v="3"/>
    <x v="0"/>
    <x v="3"/>
    <s v="Shirley Daniels"/>
    <s v="Corporate"/>
    <s v="Orange"/>
    <x v="15"/>
    <n v="7050"/>
    <s v="East"/>
    <s v="OFF-SU-10000381"/>
    <x v="2"/>
    <s v="Supplies"/>
    <n v="27.93"/>
    <n v="27.93"/>
    <n v="0"/>
    <n v="0"/>
  </r>
  <r>
    <x v="276"/>
    <d v="2018-05-22T00:00:00"/>
    <d v="2018-05-26T00:00:00"/>
    <x v="0"/>
    <x v="2"/>
    <x v="2"/>
    <s v="Laurel Elliston"/>
    <s v="Home Office"/>
    <s v="Chicago"/>
    <x v="0"/>
    <n v="60653"/>
    <s v="Central"/>
    <s v="OFF-SU-10000381"/>
    <x v="2"/>
    <s v="Supplies"/>
    <n v="22.344000000000001"/>
    <n v="18"/>
    <n v="4.3440000000000012"/>
    <n v="0.65160000000000018"/>
  </r>
  <r>
    <x v="3397"/>
    <d v="2018-08-21T00:00:00"/>
    <d v="2018-08-28T00:00:00"/>
    <x v="0"/>
    <x v="7"/>
    <x v="2"/>
    <s v="Greg Tran"/>
    <s v="Home Office"/>
    <s v="Lakeville"/>
    <x v="37"/>
    <n v="55044"/>
    <s v="Central"/>
    <s v="OFF-SU-10000381"/>
    <x v="2"/>
    <s v="Supplies"/>
    <n v="37.24"/>
    <n v="37.24"/>
    <n v="0"/>
    <n v="0"/>
  </r>
  <r>
    <x v="2709"/>
    <d v="2015-12-08T00:00:00"/>
    <d v="2015-12-13T00:00:00"/>
    <x v="1"/>
    <x v="3"/>
    <x v="2"/>
    <s v="Tim Brockman"/>
    <s v="Home Office"/>
    <s v="Salem"/>
    <x v="23"/>
    <n v="97301"/>
    <s v="West"/>
    <s v="OFF-SU-10000432"/>
    <x v="2"/>
    <s v="Supplies"/>
    <n v="13.88"/>
    <n v="13.88"/>
    <n v="0"/>
    <n v="0"/>
  </r>
  <r>
    <x v="1893"/>
    <d v="2015-08-12T00:00:00"/>
    <d v="2015-08-16T00:00:00"/>
    <x v="1"/>
    <x v="7"/>
    <x v="2"/>
    <s v="Duane Huffman"/>
    <s v="Home Office"/>
    <s v="Miami"/>
    <x v="8"/>
    <n v="33180"/>
    <s v="South"/>
    <s v="OFF-SU-10000432"/>
    <x v="2"/>
    <s v="Supplies"/>
    <n v="5.5519999999999996"/>
    <n v="5"/>
    <n v="0.5519999999999996"/>
    <n v="8.2799999999999943E-2"/>
  </r>
  <r>
    <x v="200"/>
    <d v="2015-11-12T00:00:00"/>
    <d v="2015-11-16T00:00:00"/>
    <x v="1"/>
    <x v="1"/>
    <x v="2"/>
    <s v="Darren Budd"/>
    <s v="Home Office"/>
    <s v="Houston"/>
    <x v="13"/>
    <n v="77036"/>
    <s v="Central"/>
    <s v="OFF-SU-10000432"/>
    <x v="2"/>
    <s v="Supplies"/>
    <n v="16.655999999999999"/>
    <n v="18"/>
    <n v="-1.3440000000000012"/>
    <n v="-0.20160000000000017"/>
  </r>
  <r>
    <x v="421"/>
    <d v="2018-08-17T00:00:00"/>
    <d v="2018-08-24T00:00:00"/>
    <x v="0"/>
    <x v="7"/>
    <x v="2"/>
    <s v="Emily Ducich"/>
    <s v="Home Office"/>
    <s v="Houston"/>
    <x v="13"/>
    <n v="77095"/>
    <s v="Central"/>
    <s v="OFF-SU-10000432"/>
    <x v="2"/>
    <s v="Supplies"/>
    <n v="5.5519999999999996"/>
    <n v="5"/>
    <n v="0.5519999999999996"/>
    <n v="8.2799999999999943E-2"/>
  </r>
  <r>
    <x v="24"/>
    <d v="2015-10-28T00:00:00"/>
    <d v="2015-10-31T00:00:00"/>
    <x v="1"/>
    <x v="9"/>
    <x v="0"/>
    <s v="Todd Sumrall"/>
    <s v="Corporate"/>
    <s v="Los Angeles"/>
    <x v="1"/>
    <n v="90049"/>
    <s v="West"/>
    <s v="OFF-SU-10000646"/>
    <x v="2"/>
    <s v="Supplies"/>
    <n v="480.74"/>
    <n v="480.74"/>
    <n v="0"/>
    <n v="0"/>
  </r>
  <r>
    <x v="1925"/>
    <d v="2017-12-18T00:00:00"/>
    <d v="2017-12-20T00:00:00"/>
    <x v="3"/>
    <x v="3"/>
    <x v="3"/>
    <s v="Alan Haines"/>
    <s v="Home Office"/>
    <s v="Tamarac"/>
    <x v="8"/>
    <n v="33319"/>
    <s v="South"/>
    <s v="OFF-SU-10000646"/>
    <x v="1"/>
    <s v="Supplies"/>
    <n v="961.48"/>
    <n v="961.48"/>
    <n v="0"/>
    <n v="0"/>
  </r>
  <r>
    <x v="4414"/>
    <d v="2017-04-05T00:00:00"/>
    <d v="2017-04-09T00:00:00"/>
    <x v="3"/>
    <x v="8"/>
    <x v="2"/>
    <s v="Justin Hirsh"/>
    <s v="Home Office"/>
    <s v="Philadelphia"/>
    <x v="12"/>
    <n v="19140"/>
    <s v="East"/>
    <s v="OFF-SU-10000646"/>
    <x v="1"/>
    <s v="Supplies"/>
    <n v="769.18399999999997"/>
    <n v="694.18399999999997"/>
    <n v="75"/>
    <n v="11.25"/>
  </r>
  <r>
    <x v="4415"/>
    <d v="2018-04-04T00:00:00"/>
    <d v="2018-04-05T00:00:00"/>
    <x v="0"/>
    <x v="8"/>
    <x v="0"/>
    <s v="Darrin Sayre"/>
    <s v="Home Office"/>
    <s v="New York City"/>
    <x v="5"/>
    <n v="10009"/>
    <s v="East"/>
    <s v="OFF-SU-10000646"/>
    <x v="2"/>
    <s v="Supplies"/>
    <n v="240.37"/>
    <n v="240.37"/>
    <n v="0"/>
    <n v="0"/>
  </r>
  <r>
    <x v="4416"/>
    <d v="2018-11-02T00:00:00"/>
    <d v="2018-11-06T00:00:00"/>
    <x v="0"/>
    <x v="1"/>
    <x v="3"/>
    <s v="Anthony Rawles"/>
    <s v="Corporate"/>
    <s v="Columbus"/>
    <x v="22"/>
    <n v="43229"/>
    <s v="East"/>
    <s v="OFF-SU-10000646"/>
    <x v="2"/>
    <s v="Supplies"/>
    <n v="384.59199999999998"/>
    <n v="384.59199999999998"/>
    <n v="0"/>
    <n v="0"/>
  </r>
  <r>
    <x v="4417"/>
    <d v="2016-01-17T00:00:00"/>
    <d v="2016-01-23T00:00:00"/>
    <x v="2"/>
    <x v="6"/>
    <x v="2"/>
    <s v="Amy Hunt"/>
    <s v="Home Office"/>
    <s v="Bartlett"/>
    <x v="24"/>
    <n v="38134"/>
    <s v="South"/>
    <s v="OFF-SU-10000898"/>
    <x v="2"/>
    <s v="Supplies"/>
    <n v="88.96"/>
    <n v="88.96"/>
    <n v="0"/>
    <n v="0"/>
  </r>
  <r>
    <x v="4098"/>
    <d v="2017-05-24T00:00:00"/>
    <d v="2017-05-24T00:00:00"/>
    <x v="3"/>
    <x v="2"/>
    <x v="1"/>
    <s v="Eugene Hildebrand"/>
    <s v="Corporate"/>
    <s v="Newport News"/>
    <x v="17"/>
    <n v="23602"/>
    <s v="South"/>
    <s v="OFF-SU-10000898"/>
    <x v="2"/>
    <s v="Supplies"/>
    <n v="69.5"/>
    <n v="69.5"/>
    <n v="0"/>
    <n v="0"/>
  </r>
  <r>
    <x v="4418"/>
    <d v="2016-09-22T00:00:00"/>
    <d v="2016-09-25T00:00:00"/>
    <x v="2"/>
    <x v="0"/>
    <x v="0"/>
    <s v="Frank Olsen"/>
    <s v="Home Office"/>
    <s v="Philadelphia"/>
    <x v="12"/>
    <n v="19143"/>
    <s v="East"/>
    <s v="OFF-SU-10000898"/>
    <x v="2"/>
    <s v="Supplies"/>
    <n v="55.6"/>
    <n v="55.6"/>
    <n v="0"/>
    <n v="0"/>
  </r>
  <r>
    <x v="3778"/>
    <d v="2018-12-21T00:00:00"/>
    <d v="2018-12-28T00:00:00"/>
    <x v="0"/>
    <x v="3"/>
    <x v="2"/>
    <s v="Dean Braden"/>
    <s v="Consumer"/>
    <s v="Paterson"/>
    <x v="15"/>
    <n v="7501"/>
    <s v="East"/>
    <s v="OFF-SU-10000898"/>
    <x v="2"/>
    <s v="Supplies"/>
    <n v="69.5"/>
    <n v="69.5"/>
    <n v="0"/>
    <n v="0"/>
  </r>
  <r>
    <x v="4419"/>
    <d v="2015-10-12T00:00:00"/>
    <d v="2015-10-17T00:00:00"/>
    <x v="1"/>
    <x v="9"/>
    <x v="2"/>
    <s v="Barry Pond"/>
    <s v="Home Office"/>
    <s v="Chicago"/>
    <x v="0"/>
    <n v="60623"/>
    <s v="Central"/>
    <s v="OFF-SU-10000898"/>
    <x v="2"/>
    <s v="Supplies"/>
    <n v="22.24"/>
    <n v="18"/>
    <n v="4.2399999999999984"/>
    <n v="0.63599999999999979"/>
  </r>
  <r>
    <x v="1996"/>
    <d v="2018-08-13T00:00:00"/>
    <d v="2018-08-13T00:00:00"/>
    <x v="0"/>
    <x v="7"/>
    <x v="1"/>
    <s v="Jay Kimmel"/>
    <s v="Home Office"/>
    <s v="San Francisco"/>
    <x v="1"/>
    <n v="94122"/>
    <s v="West"/>
    <s v="OFF-SU-10000946"/>
    <x v="2"/>
    <s v="Supplies"/>
    <n v="31.92"/>
    <n v="31.92"/>
    <n v="0"/>
    <n v="0"/>
  </r>
  <r>
    <x v="596"/>
    <d v="2017-10-14T00:00:00"/>
    <d v="2017-10-20T00:00:00"/>
    <x v="3"/>
    <x v="9"/>
    <x v="2"/>
    <s v="Nathan Cano"/>
    <s v="Corporate"/>
    <s v="Jacksonville"/>
    <x v="9"/>
    <n v="28540"/>
    <s v="South"/>
    <s v="OFF-SU-10000946"/>
    <x v="2"/>
    <s v="Supplies"/>
    <n v="12.768000000000001"/>
    <n v="12.768000000000001"/>
    <n v="0"/>
    <n v="0"/>
  </r>
  <r>
    <x v="262"/>
    <d v="2017-04-01T00:00:00"/>
    <d v="2017-04-05T00:00:00"/>
    <x v="3"/>
    <x v="8"/>
    <x v="2"/>
    <s v="Frank Preis"/>
    <s v="Corporate"/>
    <s v="New York City"/>
    <x v="5"/>
    <n v="10009"/>
    <s v="East"/>
    <s v="OFF-SU-10000946"/>
    <x v="2"/>
    <s v="Supplies"/>
    <n v="63.84"/>
    <n v="63.84"/>
    <n v="0"/>
    <n v="0"/>
  </r>
  <r>
    <x v="2195"/>
    <d v="2018-12-25T00:00:00"/>
    <d v="2019-01-01T00:00:00"/>
    <x v="0"/>
    <x v="3"/>
    <x v="2"/>
    <s v="Guy Armstrong"/>
    <s v="Consumer"/>
    <s v="Dallas"/>
    <x v="13"/>
    <n v="75081"/>
    <s v="Central"/>
    <s v="OFF-SU-10000946"/>
    <x v="2"/>
    <s v="Supplies"/>
    <n v="44.688000000000002"/>
    <n v="44.688000000000002"/>
    <n v="0"/>
    <n v="0"/>
  </r>
  <r>
    <x v="4420"/>
    <d v="2017-07-15T00:00:00"/>
    <d v="2017-07-21T00:00:00"/>
    <x v="3"/>
    <x v="10"/>
    <x v="2"/>
    <s v="Rick Huthwaite"/>
    <s v="Corporate"/>
    <s v="Provo"/>
    <x v="28"/>
    <n v="84604"/>
    <s v="West"/>
    <s v="OFF-SU-10000952"/>
    <x v="2"/>
    <s v="Supplies"/>
    <n v="44.4"/>
    <n v="44.4"/>
    <n v="0"/>
    <n v="0"/>
  </r>
  <r>
    <x v="588"/>
    <d v="2017-12-26T00:00:00"/>
    <d v="2017-12-31T00:00:00"/>
    <x v="3"/>
    <x v="3"/>
    <x v="2"/>
    <s v="Mike Caudle"/>
    <s v="Home Office"/>
    <s v="Los Angeles"/>
    <x v="1"/>
    <n v="90004"/>
    <s v="West"/>
    <s v="OFF-SU-10000952"/>
    <x v="1"/>
    <s v="Supplies"/>
    <n v="17.760000000000002"/>
    <n v="18"/>
    <n v="-0.23999999999999844"/>
    <n v="-3.5999999999999761E-2"/>
  </r>
  <r>
    <x v="2529"/>
    <d v="2016-03-19T00:00:00"/>
    <d v="2016-03-23T00:00:00"/>
    <x v="2"/>
    <x v="5"/>
    <x v="2"/>
    <s v="Berenike Kampe"/>
    <s v="Home Office"/>
    <s v="San Bernardino"/>
    <x v="1"/>
    <n v="92404"/>
    <s v="West"/>
    <s v="OFF-SU-10001165"/>
    <x v="2"/>
    <s v="Supplies"/>
    <n v="33.36"/>
    <n v="100"/>
    <n v="-66.64"/>
    <n v="-9.9960000000000004"/>
  </r>
  <r>
    <x v="3790"/>
    <d v="2018-06-16T00:00:00"/>
    <d v="2018-06-21T00:00:00"/>
    <x v="0"/>
    <x v="4"/>
    <x v="2"/>
    <s v="Alejandro Ballentine"/>
    <s v="Home Office"/>
    <s v="Carlsbad"/>
    <x v="41"/>
    <n v="88220"/>
    <s v="West"/>
    <s v="OFF-SU-10001165"/>
    <x v="2"/>
    <s v="Supplies"/>
    <n v="16.68"/>
    <n v="18"/>
    <n v="-1.3200000000000003"/>
    <n v="-0.19800000000000004"/>
  </r>
  <r>
    <x v="2089"/>
    <d v="2018-02-13T00:00:00"/>
    <d v="2018-02-20T00:00:00"/>
    <x v="0"/>
    <x v="11"/>
    <x v="2"/>
    <s v="Stewart Visinsky"/>
    <s v="Home Office"/>
    <s v="Baltimore"/>
    <x v="14"/>
    <n v="21215"/>
    <s v="East"/>
    <s v="OFF-SU-10001165"/>
    <x v="2"/>
    <s v="Supplies"/>
    <n v="25.02"/>
    <n v="25.02"/>
    <n v="0"/>
    <n v="0"/>
  </r>
  <r>
    <x v="2142"/>
    <d v="2017-07-23T00:00:00"/>
    <d v="2017-07-28T00:00:00"/>
    <x v="3"/>
    <x v="10"/>
    <x v="2"/>
    <s v="Chloris Kastensmidt"/>
    <s v="Corporate"/>
    <s v="Mcallen"/>
    <x v="13"/>
    <n v="78501"/>
    <s v="Central"/>
    <s v="OFF-SU-10001165"/>
    <x v="2"/>
    <s v="Supplies"/>
    <n v="13.343999999999999"/>
    <n v="13.343999999999999"/>
    <n v="0"/>
    <n v="0"/>
  </r>
  <r>
    <x v="1087"/>
    <d v="2018-11-19T00:00:00"/>
    <d v="2018-11-21T00:00:00"/>
    <x v="0"/>
    <x v="1"/>
    <x v="3"/>
    <s v="Aimee Bixby"/>
    <s v="Home Office"/>
    <s v="Carrollton"/>
    <x v="13"/>
    <n v="75007"/>
    <s v="Central"/>
    <s v="OFF-SU-10001165"/>
    <x v="2"/>
    <s v="Supplies"/>
    <n v="6.6719999999999997"/>
    <n v="5"/>
    <n v="1.6719999999999997"/>
    <n v="0.25079999999999997"/>
  </r>
  <r>
    <x v="3035"/>
    <d v="2017-09-19T00:00:00"/>
    <d v="2017-09-24T00:00:00"/>
    <x v="3"/>
    <x v="0"/>
    <x v="3"/>
    <s v="Chuck Clark"/>
    <s v="Home Office"/>
    <s v="San Francisco"/>
    <x v="1"/>
    <n v="94109"/>
    <s v="West"/>
    <s v="OFF-SU-10001212"/>
    <x v="1"/>
    <s v="Supplies"/>
    <n v="6.24"/>
    <n v="5"/>
    <n v="1.2400000000000002"/>
    <n v="0.18600000000000003"/>
  </r>
  <r>
    <x v="424"/>
    <d v="2018-05-01T00:00:00"/>
    <d v="2018-05-06T00:00:00"/>
    <x v="0"/>
    <x v="2"/>
    <x v="2"/>
    <s v="Caroline Jumper"/>
    <s v="Home Office"/>
    <s v="Jacksonville"/>
    <x v="8"/>
    <n v="32216"/>
    <s v="South"/>
    <s v="OFF-SU-10001212"/>
    <x v="2"/>
    <s v="Supplies"/>
    <n v="3.3279999999999998"/>
    <n v="5"/>
    <n v="-1.6720000000000002"/>
    <n v="-0.25080000000000002"/>
  </r>
  <r>
    <x v="3500"/>
    <d v="2016-08-27T00:00:00"/>
    <d v="2016-09-01T00:00:00"/>
    <x v="2"/>
    <x v="7"/>
    <x v="2"/>
    <s v="Philip Fox"/>
    <s v="Corporate"/>
    <s v="San Diego"/>
    <x v="1"/>
    <n v="92105"/>
    <s v="West"/>
    <s v="OFF-SU-10001218"/>
    <x v="2"/>
    <s v="Supplies"/>
    <n v="32.94"/>
    <n v="32.94"/>
    <n v="0"/>
    <n v="0"/>
  </r>
  <r>
    <x v="1020"/>
    <d v="2017-10-13T00:00:00"/>
    <d v="2017-10-19T00:00:00"/>
    <x v="3"/>
    <x v="9"/>
    <x v="2"/>
    <s v="Lena Creighton"/>
    <s v="Corporate"/>
    <s v="Roseville"/>
    <x v="1"/>
    <n v="95661"/>
    <s v="West"/>
    <s v="OFF-SU-10001218"/>
    <x v="2"/>
    <s v="Supplies"/>
    <n v="65.88"/>
    <n v="65.88"/>
    <n v="0"/>
    <n v="0"/>
  </r>
  <r>
    <x v="4421"/>
    <d v="2018-09-22T00:00:00"/>
    <d v="2018-09-28T00:00:00"/>
    <x v="0"/>
    <x v="0"/>
    <x v="2"/>
    <s v="Berenike Kampe"/>
    <s v="Home Office"/>
    <s v="Santa Ana"/>
    <x v="1"/>
    <n v="92704"/>
    <s v="West"/>
    <s v="OFF-SU-10001218"/>
    <x v="2"/>
    <s v="Supplies"/>
    <n v="21.96"/>
    <n v="100"/>
    <n v="-78.039999999999992"/>
    <n v="-11.705999999999998"/>
  </r>
  <r>
    <x v="2453"/>
    <d v="2017-04-19T00:00:00"/>
    <d v="2017-04-26T00:00:00"/>
    <x v="3"/>
    <x v="8"/>
    <x v="2"/>
    <s v="Kunst Miller"/>
    <s v="Corporate"/>
    <s v="New York City"/>
    <x v="5"/>
    <n v="10035"/>
    <s v="East"/>
    <s v="OFF-SU-10001218"/>
    <x v="2"/>
    <s v="Supplies"/>
    <n v="54.9"/>
    <n v="54.9"/>
    <n v="0"/>
    <n v="0"/>
  </r>
  <r>
    <x v="4422"/>
    <d v="2017-05-28T00:00:00"/>
    <d v="2017-05-28T00:00:00"/>
    <x v="3"/>
    <x v="2"/>
    <x v="1"/>
    <s v="Edward Hooks"/>
    <s v="Corporate"/>
    <s v="New York City"/>
    <x v="5"/>
    <n v="10035"/>
    <s v="East"/>
    <s v="OFF-SU-10001218"/>
    <x v="2"/>
    <s v="Supplies"/>
    <n v="54.9"/>
    <n v="54.9"/>
    <n v="0"/>
    <n v="0"/>
  </r>
  <r>
    <x v="4423"/>
    <d v="2018-04-23T00:00:00"/>
    <d v="2018-04-25T00:00:00"/>
    <x v="0"/>
    <x v="8"/>
    <x v="0"/>
    <s v="Tamara Dahlen"/>
    <s v="Home Office"/>
    <s v="New York City"/>
    <x v="5"/>
    <n v="10011"/>
    <s v="East"/>
    <s v="OFF-SU-10001218"/>
    <x v="2"/>
    <s v="Supplies"/>
    <n v="54.9"/>
    <n v="54.9"/>
    <n v="0"/>
    <n v="0"/>
  </r>
  <r>
    <x v="439"/>
    <d v="2017-10-31T00:00:00"/>
    <d v="2017-11-05T00:00:00"/>
    <x v="3"/>
    <x v="9"/>
    <x v="2"/>
    <s v="Helen Wasserman"/>
    <s v="Home Office"/>
    <s v="Tulsa"/>
    <x v="30"/>
    <n v="74133"/>
    <s v="Central"/>
    <s v="OFF-SU-10001218"/>
    <x v="1"/>
    <s v="Supplies"/>
    <n v="21.96"/>
    <n v="18"/>
    <n v="3.9600000000000009"/>
    <n v="0.59400000000000008"/>
  </r>
  <r>
    <x v="2430"/>
    <d v="2015-06-09T00:00:00"/>
    <d v="2015-06-16T00:00:00"/>
    <x v="1"/>
    <x v="4"/>
    <x v="2"/>
    <s v="Chuck Magee"/>
    <s v="Home Office"/>
    <s v="San Francisco"/>
    <x v="1"/>
    <n v="94122"/>
    <s v="West"/>
    <s v="OFF-SU-10001225"/>
    <x v="2"/>
    <s v="Supplies"/>
    <n v="7.36"/>
    <n v="5"/>
    <n v="2.3600000000000003"/>
    <n v="0.35400000000000004"/>
  </r>
  <r>
    <x v="1"/>
    <d v="2015-11-28T00:00:00"/>
    <d v="2015-11-28T00:00:00"/>
    <x v="1"/>
    <x v="1"/>
    <x v="1"/>
    <s v="Duane Huffman"/>
    <s v="Home Office"/>
    <s v="San Francisco"/>
    <x v="1"/>
    <n v="94122"/>
    <s v="West"/>
    <s v="OFF-SU-10001225"/>
    <x v="2"/>
    <s v="Supplies"/>
    <n v="7.36"/>
    <n v="5"/>
    <n v="2.3600000000000003"/>
    <n v="0.35400000000000004"/>
  </r>
  <r>
    <x v="4424"/>
    <d v="2016-12-12T00:00:00"/>
    <d v="2016-12-15T00:00:00"/>
    <x v="2"/>
    <x v="3"/>
    <x v="0"/>
    <s v="Karen Daniels"/>
    <s v="Corporate"/>
    <s v="Los Angeles"/>
    <x v="1"/>
    <n v="90032"/>
    <s v="West"/>
    <s v="OFF-SU-10001225"/>
    <x v="2"/>
    <s v="Supplies"/>
    <n v="25.76"/>
    <n v="25.76"/>
    <n v="0"/>
    <n v="0"/>
  </r>
  <r>
    <x v="780"/>
    <d v="2018-09-09T00:00:00"/>
    <d v="2018-09-14T00:00:00"/>
    <x v="0"/>
    <x v="0"/>
    <x v="2"/>
    <s v="Sean O'Donnell"/>
    <s v="Home Office"/>
    <s v="Columbia"/>
    <x v="24"/>
    <n v="38401"/>
    <s v="South"/>
    <s v="OFF-SU-10001225"/>
    <x v="2"/>
    <s v="Supplies"/>
    <n v="8.8320000000000007"/>
    <n v="18"/>
    <n v="-9.1679999999999993"/>
    <n v="-1.3751999999999998"/>
  </r>
  <r>
    <x v="3889"/>
    <d v="2018-11-18T00:00:00"/>
    <d v="2018-11-23T00:00:00"/>
    <x v="0"/>
    <x v="1"/>
    <x v="2"/>
    <s v="Art Ferguson"/>
    <s v="Home Office"/>
    <s v="Homestead"/>
    <x v="8"/>
    <n v="33030"/>
    <s v="South"/>
    <s v="OFF-SU-10001225"/>
    <x v="2"/>
    <s v="Supplies"/>
    <n v="2.944"/>
    <n v="5"/>
    <n v="-2.056"/>
    <n v="-0.30840000000000001"/>
  </r>
  <r>
    <x v="89"/>
    <d v="2017-10-21T00:00:00"/>
    <d v="2017-10-21T00:00:00"/>
    <x v="3"/>
    <x v="9"/>
    <x v="1"/>
    <s v="Michael Kennedy"/>
    <s v="Home Office"/>
    <s v="Manchester"/>
    <x v="25"/>
    <n v="6040"/>
    <s v="East"/>
    <s v="OFF-SU-10001225"/>
    <x v="1"/>
    <s v="Supplies"/>
    <n v="7.36"/>
    <n v="5"/>
    <n v="2.3600000000000003"/>
    <n v="0.35400000000000004"/>
  </r>
  <r>
    <x v="4264"/>
    <d v="2017-11-10T00:00:00"/>
    <d v="2017-11-12T00:00:00"/>
    <x v="3"/>
    <x v="1"/>
    <x v="3"/>
    <s v="Art Foster"/>
    <s v="Home Office"/>
    <s v="Toledo"/>
    <x v="22"/>
    <n v="43615"/>
    <s v="East"/>
    <s v="OFF-SU-10001225"/>
    <x v="2"/>
    <s v="Supplies"/>
    <n v="14.72"/>
    <n v="18"/>
    <n v="-3.2799999999999994"/>
    <n v="-0.49199999999999988"/>
  </r>
  <r>
    <x v="3446"/>
    <d v="2016-12-31T00:00:00"/>
    <d v="2017-01-04T00:00:00"/>
    <x v="2"/>
    <x v="3"/>
    <x v="2"/>
    <s v="Barry Gonzalez"/>
    <s v="Home Office"/>
    <s v="Austin"/>
    <x v="13"/>
    <n v="78745"/>
    <s v="Central"/>
    <s v="OFF-SU-10001225"/>
    <x v="2"/>
    <s v="Supplies"/>
    <n v="5.8879999999999999"/>
    <n v="5"/>
    <n v="0.8879999999999999"/>
    <n v="0.13319999999999999"/>
  </r>
  <r>
    <x v="1058"/>
    <d v="2015-09-13T00:00:00"/>
    <d v="2015-09-13T00:00:00"/>
    <x v="1"/>
    <x v="0"/>
    <x v="1"/>
    <s v="Resi P√∂lking"/>
    <s v="Home Office"/>
    <s v="Seattle"/>
    <x v="6"/>
    <n v="98103"/>
    <s v="West"/>
    <s v="OFF-SU-10001574"/>
    <x v="2"/>
    <s v="Supplies"/>
    <n v="7.3"/>
    <n v="5"/>
    <n v="2.2999999999999998"/>
    <n v="0.34499999999999997"/>
  </r>
  <r>
    <x v="4425"/>
    <d v="2015-11-15T00:00:00"/>
    <d v="2015-11-17T00:00:00"/>
    <x v="1"/>
    <x v="1"/>
    <x v="3"/>
    <s v="Scott Cohen"/>
    <s v="Home Office"/>
    <s v="San Francisco"/>
    <x v="1"/>
    <n v="94110"/>
    <s v="West"/>
    <s v="OFF-SU-10001574"/>
    <x v="2"/>
    <s v="Supplies"/>
    <n v="10.95"/>
    <n v="18"/>
    <n v="-7.0500000000000007"/>
    <n v="-1.0575000000000001"/>
  </r>
  <r>
    <x v="1981"/>
    <d v="2016-04-27T00:00:00"/>
    <d v="2016-05-02T00:00:00"/>
    <x v="2"/>
    <x v="8"/>
    <x v="2"/>
    <s v="Tony Chapman"/>
    <s v="Home Office"/>
    <s v="Aurora"/>
    <x v="7"/>
    <n v="80013"/>
    <s v="West"/>
    <s v="OFF-SU-10001574"/>
    <x v="2"/>
    <s v="Supplies"/>
    <n v="5.84"/>
    <n v="5"/>
    <n v="0.83999999999999986"/>
    <n v="0.12599999999999997"/>
  </r>
  <r>
    <x v="3800"/>
    <d v="2016-09-18T00:00:00"/>
    <d v="2016-09-22T00:00:00"/>
    <x v="2"/>
    <x v="0"/>
    <x v="3"/>
    <s v="Trudy Glocke"/>
    <s v="Home Office"/>
    <s v="Long Beach"/>
    <x v="1"/>
    <n v="90805"/>
    <s v="West"/>
    <s v="OFF-SU-10001574"/>
    <x v="2"/>
    <s v="Supplies"/>
    <n v="7.3"/>
    <n v="5"/>
    <n v="2.2999999999999998"/>
    <n v="0.34499999999999997"/>
  </r>
  <r>
    <x v="3725"/>
    <d v="2018-09-24T00:00:00"/>
    <d v="2018-09-28T00:00:00"/>
    <x v="0"/>
    <x v="0"/>
    <x v="3"/>
    <s v="Neil Knudson"/>
    <s v="Home Office"/>
    <s v="San Francisco"/>
    <x v="1"/>
    <n v="94110"/>
    <s v="West"/>
    <s v="OFF-SU-10001574"/>
    <x v="2"/>
    <s v="Supplies"/>
    <n v="7.3"/>
    <n v="5"/>
    <n v="2.2999999999999998"/>
    <n v="0.34499999999999997"/>
  </r>
  <r>
    <x v="3026"/>
    <d v="2017-04-01T00:00:00"/>
    <d v="2017-04-05T00:00:00"/>
    <x v="3"/>
    <x v="8"/>
    <x v="2"/>
    <s v="Thomas Boland"/>
    <s v="Home Office"/>
    <s v="New York City"/>
    <x v="5"/>
    <n v="10035"/>
    <s v="East"/>
    <s v="OFF-SU-10001574"/>
    <x v="2"/>
    <s v="Supplies"/>
    <n v="10.95"/>
    <n v="18"/>
    <n v="-7.0500000000000007"/>
    <n v="-1.0575000000000001"/>
  </r>
  <r>
    <x v="4426"/>
    <d v="2017-07-16T00:00:00"/>
    <d v="2017-07-21T00:00:00"/>
    <x v="3"/>
    <x v="10"/>
    <x v="2"/>
    <s v="Chloris Kastensmidt"/>
    <s v="Home Office"/>
    <s v="Philadelphia"/>
    <x v="12"/>
    <n v="19120"/>
    <s v="East"/>
    <s v="OFF-SU-10001574"/>
    <x v="1"/>
    <s v="Supplies"/>
    <n v="5.84"/>
    <n v="5"/>
    <n v="0.83999999999999986"/>
    <n v="0.12599999999999997"/>
  </r>
  <r>
    <x v="1472"/>
    <d v="2017-09-01T00:00:00"/>
    <d v="2017-09-07T00:00:00"/>
    <x v="3"/>
    <x v="0"/>
    <x v="2"/>
    <s v="Patrick Gardner"/>
    <s v="Home Office"/>
    <s v="New York City"/>
    <x v="5"/>
    <n v="10011"/>
    <s v="East"/>
    <s v="OFF-SU-10001574"/>
    <x v="2"/>
    <s v="Supplies"/>
    <n v="10.95"/>
    <n v="18"/>
    <n v="-7.0500000000000007"/>
    <n v="-1.0575000000000001"/>
  </r>
  <r>
    <x v="4427"/>
    <d v="2015-12-13T00:00:00"/>
    <d v="2015-12-15T00:00:00"/>
    <x v="1"/>
    <x v="3"/>
    <x v="3"/>
    <s v="Ralph Arnett"/>
    <s v="Home Office"/>
    <s v="Houston"/>
    <x v="13"/>
    <n v="77070"/>
    <s v="Central"/>
    <s v="OFF-SU-10001574"/>
    <x v="2"/>
    <s v="Supplies"/>
    <n v="2.92"/>
    <n v="5"/>
    <n v="-2.08"/>
    <n v="-0.312"/>
  </r>
  <r>
    <x v="4428"/>
    <d v="2015-11-30T00:00:00"/>
    <d v="2015-12-06T00:00:00"/>
    <x v="1"/>
    <x v="1"/>
    <x v="2"/>
    <s v="Philip Brown"/>
    <s v="Home Office"/>
    <s v="Avondale"/>
    <x v="18"/>
    <n v="85323"/>
    <s v="West"/>
    <s v="OFF-SU-10001664"/>
    <x v="2"/>
    <s v="Supplies"/>
    <n v="47.991999999999997"/>
    <n v="100"/>
    <n v="-52.008000000000003"/>
    <n v="-7.8011999999999997"/>
  </r>
  <r>
    <x v="2141"/>
    <d v="2018-01-29T00:00:00"/>
    <d v="2018-02-02T00:00:00"/>
    <x v="0"/>
    <x v="6"/>
    <x v="2"/>
    <s v="Vivek Gonzalez"/>
    <s v="Home Office"/>
    <s v="San Francisco"/>
    <x v="1"/>
    <n v="94109"/>
    <s v="West"/>
    <s v="OFF-SU-10001664"/>
    <x v="2"/>
    <s v="Supplies"/>
    <n v="8.57"/>
    <n v="18"/>
    <n v="-9.43"/>
    <n v="-1.4144999999999999"/>
  </r>
  <r>
    <x v="1645"/>
    <d v="2015-06-06T00:00:00"/>
    <d v="2015-06-11T00:00:00"/>
    <x v="1"/>
    <x v="4"/>
    <x v="2"/>
    <s v="Grant Thornton"/>
    <s v="Home Office"/>
    <s v="Long Beach"/>
    <x v="5"/>
    <n v="11561"/>
    <s v="East"/>
    <s v="OFF-SU-10001664"/>
    <x v="2"/>
    <s v="Supplies"/>
    <n v="17.14"/>
    <n v="18"/>
    <n v="-0.85999999999999943"/>
    <n v="-0.12899999999999992"/>
  </r>
  <r>
    <x v="3628"/>
    <d v="2017-02-19T00:00:00"/>
    <d v="2017-02-23T00:00:00"/>
    <x v="3"/>
    <x v="11"/>
    <x v="3"/>
    <s v="Cyma Kinney"/>
    <s v="Corporate"/>
    <s v="Long Beach"/>
    <x v="5"/>
    <n v="11561"/>
    <s v="East"/>
    <s v="OFF-SU-10001664"/>
    <x v="2"/>
    <s v="Supplies"/>
    <n v="25.71"/>
    <n v="25.71"/>
    <n v="0"/>
    <n v="0"/>
  </r>
  <r>
    <x v="3603"/>
    <d v="2017-12-30T00:00:00"/>
    <d v="2018-01-04T00:00:00"/>
    <x v="3"/>
    <x v="3"/>
    <x v="2"/>
    <s v="Bryan Mills"/>
    <s v="Corporate"/>
    <s v="Columbus"/>
    <x v="22"/>
    <n v="43229"/>
    <s v="East"/>
    <s v="OFF-SU-10001664"/>
    <x v="2"/>
    <s v="Supplies"/>
    <n v="13.712"/>
    <n v="13.712"/>
    <n v="0"/>
    <n v="0"/>
  </r>
  <r>
    <x v="1661"/>
    <d v="2018-12-14T00:00:00"/>
    <d v="2018-12-18T00:00:00"/>
    <x v="0"/>
    <x v="3"/>
    <x v="2"/>
    <s v="Ben Ferrer"/>
    <s v="Home Office"/>
    <s v="Lawrence"/>
    <x v="26"/>
    <n v="1841"/>
    <s v="East"/>
    <s v="OFF-SU-10001664"/>
    <x v="2"/>
    <s v="Supplies"/>
    <n v="25.71"/>
    <n v="25.71"/>
    <n v="0"/>
    <n v="0"/>
  </r>
  <r>
    <x v="1988"/>
    <d v="2017-12-09T00:00:00"/>
    <d v="2017-12-13T00:00:00"/>
    <x v="3"/>
    <x v="3"/>
    <x v="3"/>
    <s v="Rob Williams"/>
    <s v="Home Office"/>
    <s v="Chicago"/>
    <x v="0"/>
    <n v="60610"/>
    <s v="Central"/>
    <s v="OFF-SU-10001664"/>
    <x v="1"/>
    <s v="Supplies"/>
    <n v="20.568000000000001"/>
    <n v="18"/>
    <n v="2.5680000000000014"/>
    <n v="0.38520000000000021"/>
  </r>
  <r>
    <x v="3223"/>
    <d v="2016-08-21T00:00:00"/>
    <d v="2016-08-25T00:00:00"/>
    <x v="2"/>
    <x v="7"/>
    <x v="2"/>
    <s v="Sean Miller"/>
    <s v="Home Office"/>
    <s v="Allentown"/>
    <x v="12"/>
    <n v="18103"/>
    <s v="East"/>
    <s v="OFF-SU-10001935"/>
    <x v="2"/>
    <s v="Supplies"/>
    <n v="3.488"/>
    <n v="5"/>
    <n v="-1.512"/>
    <n v="-0.2268"/>
  </r>
  <r>
    <x v="1823"/>
    <d v="2018-12-02T00:00:00"/>
    <d v="2018-12-04T00:00:00"/>
    <x v="0"/>
    <x v="3"/>
    <x v="0"/>
    <s v="Kunst Miller"/>
    <s v="Home Office"/>
    <s v="Lowell"/>
    <x v="26"/>
    <n v="1852"/>
    <s v="East"/>
    <s v="OFF-SU-10001935"/>
    <x v="2"/>
    <s v="Supplies"/>
    <n v="4.3600000000000003"/>
    <n v="5"/>
    <n v="-0.63999999999999968"/>
    <n v="-9.5999999999999946E-2"/>
  </r>
  <r>
    <x v="3259"/>
    <d v="2016-11-15T00:00:00"/>
    <d v="2016-11-17T00:00:00"/>
    <x v="2"/>
    <x v="1"/>
    <x v="3"/>
    <s v="Dean Katz"/>
    <s v="Home Office"/>
    <s v="Chicago"/>
    <x v="0"/>
    <n v="60653"/>
    <s v="Central"/>
    <s v="OFF-SU-10001935"/>
    <x v="2"/>
    <s v="Supplies"/>
    <n v="8.7200000000000006"/>
    <n v="18"/>
    <n v="-9.2799999999999994"/>
    <n v="-1.3919999999999999"/>
  </r>
  <r>
    <x v="3024"/>
    <d v="2018-03-02T00:00:00"/>
    <d v="2018-03-08T00:00:00"/>
    <x v="0"/>
    <x v="5"/>
    <x v="2"/>
    <s v="Stewart Carmichael"/>
    <s v="Home Office"/>
    <s v="Dallas"/>
    <x v="13"/>
    <n v="75081"/>
    <s v="Central"/>
    <s v="OFF-SU-10001935"/>
    <x v="2"/>
    <s v="Supplies"/>
    <n v="6.976"/>
    <n v="5"/>
    <n v="1.976"/>
    <n v="0.2964"/>
  </r>
  <r>
    <x v="4429"/>
    <d v="2018-09-28T00:00:00"/>
    <d v="2018-09-30T00:00:00"/>
    <x v="0"/>
    <x v="0"/>
    <x v="3"/>
    <s v="Charles McCrossin"/>
    <s v="Home Office"/>
    <s v="Brownsville"/>
    <x v="13"/>
    <n v="78521"/>
    <s v="Central"/>
    <s v="OFF-SU-10001935"/>
    <x v="2"/>
    <s v="Supplies"/>
    <n v="1.744"/>
    <n v="5"/>
    <n v="-3.2560000000000002"/>
    <n v="-0.4884"/>
  </r>
  <r>
    <x v="4430"/>
    <d v="2018-11-23T00:00:00"/>
    <d v="2018-11-25T00:00:00"/>
    <x v="0"/>
    <x v="1"/>
    <x v="0"/>
    <s v="Dan Campbell"/>
    <s v="Home Office"/>
    <s v="Roseville"/>
    <x v="10"/>
    <n v="48066"/>
    <s v="Central"/>
    <s v="OFF-SU-10001935"/>
    <x v="2"/>
    <s v="Supplies"/>
    <n v="4.3600000000000003"/>
    <n v="5"/>
    <n v="-0.63999999999999968"/>
    <n v="-9.5999999999999946E-2"/>
  </r>
  <r>
    <x v="1040"/>
    <d v="2015-12-26T00:00:00"/>
    <d v="2015-12-30T00:00:00"/>
    <x v="1"/>
    <x v="3"/>
    <x v="2"/>
    <s v="Clytie Kelty"/>
    <s v="Home Office"/>
    <s v="San Diego"/>
    <x v="1"/>
    <n v="92024"/>
    <s v="West"/>
    <s v="OFF-SU-10002189"/>
    <x v="2"/>
    <s v="Supplies"/>
    <n v="11.91"/>
    <n v="11.91"/>
    <n v="0"/>
    <n v="0"/>
  </r>
  <r>
    <x v="412"/>
    <d v="2017-08-23T00:00:00"/>
    <d v="2017-08-30T00:00:00"/>
    <x v="3"/>
    <x v="7"/>
    <x v="2"/>
    <s v="Maxwell Schwartz"/>
    <s v="Home Office"/>
    <s v="Seattle"/>
    <x v="6"/>
    <n v="98105"/>
    <s v="West"/>
    <s v="OFF-SU-10002189"/>
    <x v="2"/>
    <s v="Supplies"/>
    <n v="15.88"/>
    <n v="18"/>
    <n v="-2.1199999999999992"/>
    <n v="-0.31799999999999989"/>
  </r>
  <r>
    <x v="719"/>
    <d v="2016-11-21T00:00:00"/>
    <d v="2016-11-23T00:00:00"/>
    <x v="2"/>
    <x v="1"/>
    <x v="3"/>
    <s v="Joel Eaton"/>
    <s v="Home Office"/>
    <s v="Newark"/>
    <x v="22"/>
    <n v="43055"/>
    <s v="East"/>
    <s v="OFF-SU-10002189"/>
    <x v="2"/>
    <s v="Supplies"/>
    <n v="15.88"/>
    <n v="18"/>
    <n v="-2.1199999999999992"/>
    <n v="-0.31799999999999989"/>
  </r>
  <r>
    <x v="24"/>
    <d v="2015-10-28T00:00:00"/>
    <d v="2015-10-31T00:00:00"/>
    <x v="1"/>
    <x v="9"/>
    <x v="0"/>
    <s v="Todd Sumrall"/>
    <s v="Home Office"/>
    <s v="Los Angeles"/>
    <x v="1"/>
    <n v="90049"/>
    <s v="West"/>
    <s v="OFF-SU-10002301"/>
    <x v="2"/>
    <s v="Supplies"/>
    <n v="6.28"/>
    <n v="5"/>
    <n v="1.2800000000000002"/>
    <n v="0.19200000000000003"/>
  </r>
  <r>
    <x v="241"/>
    <d v="2017-11-04T00:00:00"/>
    <d v="2017-11-06T00:00:00"/>
    <x v="3"/>
    <x v="1"/>
    <x v="3"/>
    <s v="Tracy Poddar"/>
    <s v="Home Office"/>
    <s v="Eugene"/>
    <x v="23"/>
    <n v="97405"/>
    <s v="West"/>
    <s v="OFF-SU-10002301"/>
    <x v="1"/>
    <s v="Supplies"/>
    <n v="17.584"/>
    <n v="18"/>
    <n v="-0.41600000000000037"/>
    <n v="-6.2400000000000053E-2"/>
  </r>
  <r>
    <x v="2728"/>
    <d v="2017-11-07T00:00:00"/>
    <d v="2017-11-09T00:00:00"/>
    <x v="3"/>
    <x v="1"/>
    <x v="0"/>
    <s v="Eudokia Martin"/>
    <s v="Home Office"/>
    <s v="Los Angeles"/>
    <x v="1"/>
    <n v="90036"/>
    <s v="West"/>
    <s v="OFF-SU-10002503"/>
    <x v="2"/>
    <s v="Supplies"/>
    <n v="11.36"/>
    <n v="18"/>
    <n v="-6.6400000000000006"/>
    <n v="-0.996"/>
  </r>
  <r>
    <x v="750"/>
    <d v="2018-08-27T00:00:00"/>
    <d v="2018-08-29T00:00:00"/>
    <x v="0"/>
    <x v="7"/>
    <x v="3"/>
    <s v="Dan Reichenbach"/>
    <s v="Corporate"/>
    <s v="Inglewood"/>
    <x v="1"/>
    <n v="90301"/>
    <s v="West"/>
    <s v="OFF-SU-10002503"/>
    <x v="2"/>
    <s v="Supplies"/>
    <n v="28.4"/>
    <n v="28.4"/>
    <n v="0"/>
    <n v="0"/>
  </r>
  <r>
    <x v="1459"/>
    <d v="2017-09-04T00:00:00"/>
    <d v="2017-09-08T00:00:00"/>
    <x v="3"/>
    <x v="0"/>
    <x v="2"/>
    <s v="Christina VanderZanden"/>
    <s v="Home Office"/>
    <s v="New York City"/>
    <x v="5"/>
    <n v="10011"/>
    <s v="East"/>
    <s v="OFF-SU-10002503"/>
    <x v="1"/>
    <s v="Supplies"/>
    <n v="22.72"/>
    <n v="18"/>
    <n v="4.7199999999999989"/>
    <n v="0.70799999999999985"/>
  </r>
  <r>
    <x v="2680"/>
    <d v="2018-06-26T00:00:00"/>
    <d v="2018-06-30T00:00:00"/>
    <x v="0"/>
    <x v="4"/>
    <x v="2"/>
    <s v="Scott Cohen"/>
    <s v="Corporate"/>
    <s v="New York City"/>
    <x v="5"/>
    <n v="10009"/>
    <s v="East"/>
    <s v="OFF-SU-10002503"/>
    <x v="2"/>
    <s v="Supplies"/>
    <n v="28.4"/>
    <n v="28.4"/>
    <n v="0"/>
    <n v="0"/>
  </r>
  <r>
    <x v="3904"/>
    <d v="2015-07-25T00:00:00"/>
    <d v="2015-07-27T00:00:00"/>
    <x v="1"/>
    <x v="10"/>
    <x v="3"/>
    <s v="Vicky Freymann"/>
    <s v="Home Office"/>
    <s v="Los Angeles"/>
    <x v="1"/>
    <n v="90045"/>
    <s v="West"/>
    <s v="OFF-SU-10002522"/>
    <x v="2"/>
    <s v="Supplies"/>
    <n v="15.52"/>
    <n v="18"/>
    <n v="-2.4800000000000004"/>
    <n v="-0.37200000000000005"/>
  </r>
  <r>
    <x v="4431"/>
    <d v="2018-08-31T00:00:00"/>
    <d v="2018-09-05T00:00:00"/>
    <x v="0"/>
    <x v="7"/>
    <x v="2"/>
    <s v="Michael Granlund"/>
    <s v="Home Office"/>
    <s v="Salem"/>
    <x v="23"/>
    <n v="97301"/>
    <s v="West"/>
    <s v="OFF-SU-10002522"/>
    <x v="2"/>
    <s v="Supplies"/>
    <n v="6.2080000000000002"/>
    <n v="5"/>
    <n v="1.2080000000000002"/>
    <n v="0.18120000000000003"/>
  </r>
  <r>
    <x v="2311"/>
    <d v="2015-06-23T00:00:00"/>
    <d v="2015-06-26T00:00:00"/>
    <x v="1"/>
    <x v="4"/>
    <x v="0"/>
    <s v="Denise Leinenbach"/>
    <s v="Home Office"/>
    <s v="Concord"/>
    <x v="9"/>
    <n v="28027"/>
    <s v="South"/>
    <s v="OFF-SU-10002522"/>
    <x v="2"/>
    <s v="Supplies"/>
    <n v="3.1040000000000001"/>
    <n v="5"/>
    <n v="-1.8959999999999999"/>
    <n v="-0.28439999999999999"/>
  </r>
  <r>
    <x v="4432"/>
    <d v="2015-11-03T00:00:00"/>
    <d v="2015-11-08T00:00:00"/>
    <x v="1"/>
    <x v="1"/>
    <x v="2"/>
    <s v="Resi P√∂lking"/>
    <s v="Home Office"/>
    <s v="Fairfield"/>
    <x v="25"/>
    <n v="6824"/>
    <s v="East"/>
    <s v="OFF-SU-10002522"/>
    <x v="2"/>
    <s v="Supplies"/>
    <n v="11.64"/>
    <n v="11.64"/>
    <n v="0"/>
    <n v="0"/>
  </r>
  <r>
    <x v="2453"/>
    <d v="2017-04-19T00:00:00"/>
    <d v="2017-04-26T00:00:00"/>
    <x v="3"/>
    <x v="8"/>
    <x v="2"/>
    <s v="Kunst Miller"/>
    <s v="Home Office"/>
    <s v="New York City"/>
    <x v="5"/>
    <n v="10035"/>
    <s v="East"/>
    <s v="OFF-SU-10002522"/>
    <x v="2"/>
    <s v="Supplies"/>
    <n v="7.76"/>
    <n v="18"/>
    <n v="-10.24"/>
    <n v="-1.536"/>
  </r>
  <r>
    <x v="1161"/>
    <d v="2015-11-15T00:00:00"/>
    <d v="2015-11-18T00:00:00"/>
    <x v="1"/>
    <x v="1"/>
    <x v="0"/>
    <s v="Shahid Shariari"/>
    <s v="Home Office"/>
    <s v="Los Angeles"/>
    <x v="1"/>
    <n v="90008"/>
    <s v="West"/>
    <s v="OFF-SU-10002537"/>
    <x v="2"/>
    <s v="Supplies"/>
    <n v="20.46"/>
    <n v="18"/>
    <n v="2.4600000000000009"/>
    <n v="0.36900000000000011"/>
  </r>
  <r>
    <x v="4433"/>
    <d v="2017-06-05T00:00:00"/>
    <d v="2017-06-09T00:00:00"/>
    <x v="3"/>
    <x v="4"/>
    <x v="2"/>
    <s v="Ken Brennan"/>
    <s v="Corporate"/>
    <s v="Seattle"/>
    <x v="6"/>
    <n v="98105"/>
    <s v="West"/>
    <s v="OFF-SU-10002537"/>
    <x v="2"/>
    <s v="Supplies"/>
    <n v="61.38"/>
    <n v="61.38"/>
    <n v="0"/>
    <n v="0"/>
  </r>
  <r>
    <x v="3766"/>
    <d v="2015-08-03T00:00:00"/>
    <d v="2015-08-08T00:00:00"/>
    <x v="1"/>
    <x v="7"/>
    <x v="2"/>
    <s v="Berenike Kampe"/>
    <s v="Consumer"/>
    <s v="New York City"/>
    <x v="5"/>
    <n v="10035"/>
    <s v="East"/>
    <s v="OFF-SU-10002537"/>
    <x v="2"/>
    <s v="Supplies"/>
    <n v="102.3"/>
    <n v="102.3"/>
    <n v="0"/>
    <n v="0"/>
  </r>
  <r>
    <x v="98"/>
    <d v="2018-06-29T00:00:00"/>
    <d v="2018-07-02T00:00:00"/>
    <x v="0"/>
    <x v="4"/>
    <x v="0"/>
    <s v="Dan Reichenbach"/>
    <s v="Corporate"/>
    <s v="Milford"/>
    <x v="25"/>
    <n v="6460"/>
    <s v="East"/>
    <s v="OFF-SU-10002537"/>
    <x v="2"/>
    <s v="Supplies"/>
    <n v="30.69"/>
    <n v="30.69"/>
    <n v="0"/>
    <n v="0"/>
  </r>
  <r>
    <x v="4434"/>
    <d v="2016-11-17T00:00:00"/>
    <d v="2016-11-21T00:00:00"/>
    <x v="2"/>
    <x v="1"/>
    <x v="3"/>
    <s v="Greg Hansen"/>
    <s v="Corporate"/>
    <s v="Chicago"/>
    <x v="0"/>
    <n v="60610"/>
    <s v="Central"/>
    <s v="OFF-SU-10002537"/>
    <x v="2"/>
    <s v="Supplies"/>
    <n v="40.92"/>
    <n v="40.92"/>
    <n v="0"/>
    <n v="0"/>
  </r>
  <r>
    <x v="4368"/>
    <d v="2017-12-29T00:00:00"/>
    <d v="2018-01-02T00:00:00"/>
    <x v="3"/>
    <x v="3"/>
    <x v="2"/>
    <s v="Frank Olsen"/>
    <s v="Corporate"/>
    <s v="Sacramento"/>
    <x v="1"/>
    <n v="95823"/>
    <s v="West"/>
    <s v="OFF-SU-10002557"/>
    <x v="2"/>
    <s v="Supplies"/>
    <n v="27.96"/>
    <n v="27.96"/>
    <n v="0"/>
    <n v="0"/>
  </r>
  <r>
    <x v="4258"/>
    <d v="2018-12-17T00:00:00"/>
    <d v="2018-12-21T00:00:00"/>
    <x v="0"/>
    <x v="3"/>
    <x v="2"/>
    <s v="Christine Abelman"/>
    <s v="Home Office"/>
    <s v="Anaheim"/>
    <x v="1"/>
    <n v="92804"/>
    <s v="West"/>
    <s v="OFF-SU-10002557"/>
    <x v="2"/>
    <s v="Supplies"/>
    <n v="13.98"/>
    <n v="13.98"/>
    <n v="0"/>
    <n v="0"/>
  </r>
  <r>
    <x v="3901"/>
    <d v="2016-05-25T00:00:00"/>
    <d v="2016-05-28T00:00:00"/>
    <x v="2"/>
    <x v="2"/>
    <x v="0"/>
    <s v="Muhammed MacIntyre"/>
    <s v="Home Office"/>
    <s v="Haltom City"/>
    <x v="13"/>
    <n v="76117"/>
    <s v="Central"/>
    <s v="OFF-SU-10002557"/>
    <x v="2"/>
    <s v="Supplies"/>
    <n v="22.367999999999999"/>
    <n v="18"/>
    <n v="4.3679999999999986"/>
    <n v="0.65519999999999978"/>
  </r>
  <r>
    <x v="4360"/>
    <d v="2018-06-19T00:00:00"/>
    <d v="2018-06-25T00:00:00"/>
    <x v="0"/>
    <x v="4"/>
    <x v="2"/>
    <s v="Frank Olsen"/>
    <s v="Home Office"/>
    <s v="Dallas"/>
    <x v="13"/>
    <n v="75220"/>
    <s v="Central"/>
    <s v="OFF-SU-10002557"/>
    <x v="2"/>
    <s v="Supplies"/>
    <n v="11.183999999999999"/>
    <n v="18"/>
    <n v="-6.8160000000000007"/>
    <n v="-1.0224"/>
  </r>
  <r>
    <x v="2577"/>
    <d v="2016-05-01T00:00:00"/>
    <d v="2016-05-06T00:00:00"/>
    <x v="2"/>
    <x v="2"/>
    <x v="2"/>
    <s v="Patrick O'Brill"/>
    <s v="Home Office"/>
    <s v="San Francisco"/>
    <x v="1"/>
    <n v="94109"/>
    <s v="West"/>
    <s v="OFF-SU-10002573"/>
    <x v="2"/>
    <s v="Supplies"/>
    <n v="35.06"/>
    <n v="35.06"/>
    <n v="0"/>
    <n v="0"/>
  </r>
  <r>
    <x v="1007"/>
    <d v="2017-08-04T00:00:00"/>
    <d v="2017-08-08T00:00:00"/>
    <x v="3"/>
    <x v="7"/>
    <x v="2"/>
    <s v="Max Ludwig"/>
    <s v="Home Office"/>
    <s v="Suffolk"/>
    <x v="17"/>
    <n v="23434"/>
    <s v="South"/>
    <s v="OFF-SU-10002573"/>
    <x v="2"/>
    <s v="Supplies"/>
    <n v="35.06"/>
    <n v="35.06"/>
    <n v="0"/>
    <n v="0"/>
  </r>
  <r>
    <x v="3638"/>
    <d v="2017-08-21T00:00:00"/>
    <d v="2017-08-27T00:00:00"/>
    <x v="3"/>
    <x v="7"/>
    <x v="2"/>
    <s v="Stephanie Ulpright"/>
    <s v="Corporate"/>
    <s v="Greenville"/>
    <x v="9"/>
    <n v="27834"/>
    <s v="South"/>
    <s v="OFF-SU-10002573"/>
    <x v="2"/>
    <s v="Supplies"/>
    <n v="28.047999999999998"/>
    <n v="28.047999999999998"/>
    <n v="0"/>
    <n v="0"/>
  </r>
  <r>
    <x v="279"/>
    <d v="2018-10-30T00:00:00"/>
    <d v="2018-11-01T00:00:00"/>
    <x v="0"/>
    <x v="9"/>
    <x v="0"/>
    <s v="Ross DeVincentis"/>
    <s v="Home Office"/>
    <s v="Richmond"/>
    <x v="21"/>
    <n v="40475"/>
    <s v="South"/>
    <s v="OFF-SU-10002573"/>
    <x v="2"/>
    <s v="Supplies"/>
    <n v="35.06"/>
    <n v="35.06"/>
    <n v="0"/>
    <n v="0"/>
  </r>
  <r>
    <x v="1729"/>
    <d v="2018-04-23T00:00:00"/>
    <d v="2018-04-29T00:00:00"/>
    <x v="0"/>
    <x v="8"/>
    <x v="2"/>
    <s v="Sally Knutson"/>
    <s v="Home Office"/>
    <s v="New York City"/>
    <x v="5"/>
    <n v="10024"/>
    <s v="East"/>
    <s v="OFF-SU-10002573"/>
    <x v="2"/>
    <s v="Supplies"/>
    <n v="122.71"/>
    <n v="122.71"/>
    <n v="0"/>
    <n v="0"/>
  </r>
  <r>
    <x v="4435"/>
    <d v="2018-08-06T00:00:00"/>
    <d v="2018-08-10T00:00:00"/>
    <x v="0"/>
    <x v="7"/>
    <x v="2"/>
    <s v="Shahid Hopkins"/>
    <s v="Consumer"/>
    <s v="New York City"/>
    <x v="5"/>
    <n v="10011"/>
    <s v="East"/>
    <s v="OFF-SU-10002573"/>
    <x v="2"/>
    <s v="Supplies"/>
    <n v="70.12"/>
    <n v="70.12"/>
    <n v="0"/>
    <n v="0"/>
  </r>
  <r>
    <x v="4436"/>
    <d v="2016-07-31T00:00:00"/>
    <d v="2016-08-06T00:00:00"/>
    <x v="2"/>
    <x v="10"/>
    <x v="2"/>
    <s v="Steve Chapman"/>
    <s v="Corporate"/>
    <s v="Saint Louis"/>
    <x v="20"/>
    <n v="63116"/>
    <s v="Central"/>
    <s v="OFF-SU-10002573"/>
    <x v="2"/>
    <s v="Supplies"/>
    <n v="52.59"/>
    <n v="52.59"/>
    <n v="0"/>
    <n v="0"/>
  </r>
  <r>
    <x v="4437"/>
    <d v="2016-10-31T00:00:00"/>
    <d v="2016-11-04T00:00:00"/>
    <x v="2"/>
    <x v="9"/>
    <x v="2"/>
    <s v="Harold Pawlan"/>
    <s v="Home Office"/>
    <s v="Jackson"/>
    <x v="10"/>
    <n v="49201"/>
    <s v="Central"/>
    <s v="OFF-SU-10002573"/>
    <x v="2"/>
    <s v="Supplies"/>
    <n v="70.12"/>
    <n v="70.12"/>
    <n v="0"/>
    <n v="0"/>
  </r>
  <r>
    <x v="4438"/>
    <d v="2018-03-13T00:00:00"/>
    <d v="2018-03-20T00:00:00"/>
    <x v="0"/>
    <x v="5"/>
    <x v="2"/>
    <s v="Sanjit Engle"/>
    <s v="Consumer"/>
    <s v="Denver"/>
    <x v="7"/>
    <n v="80219"/>
    <s v="West"/>
    <s v="OFF-SU-10002881"/>
    <x v="2"/>
    <s v="Supplies"/>
    <n v="1332.4960000000001"/>
    <n v="1332.4960000000001"/>
    <n v="0"/>
    <n v="0"/>
  </r>
  <r>
    <x v="2044"/>
    <d v="2015-04-05T00:00:00"/>
    <d v="2015-04-09T00:00:00"/>
    <x v="1"/>
    <x v="8"/>
    <x v="3"/>
    <s v="Greg Maxwell"/>
    <s v="Home Office"/>
    <s v="Alexandria"/>
    <x v="17"/>
    <n v="22304"/>
    <s v="South"/>
    <s v="OFF-SU-10002881"/>
    <x v="2"/>
    <s v="Supplies"/>
    <n v="4164.05"/>
    <n v="3164.05"/>
    <n v="1000"/>
    <n v="150"/>
  </r>
  <r>
    <x v="4439"/>
    <d v="2018-12-19T00:00:00"/>
    <d v="2018-12-21T00:00:00"/>
    <x v="0"/>
    <x v="3"/>
    <x v="0"/>
    <s v="Amy Cox"/>
    <s v="Consumer"/>
    <s v="Lafayette"/>
    <x v="2"/>
    <n v="70506"/>
    <s v="South"/>
    <s v="OFF-SU-10002881"/>
    <x v="2"/>
    <s v="Supplies"/>
    <n v="1665.62"/>
    <n v="1665.62"/>
    <n v="0"/>
    <n v="0"/>
  </r>
  <r>
    <x v="3316"/>
    <d v="2016-09-03T00:00:00"/>
    <d v="2016-09-07T00:00:00"/>
    <x v="2"/>
    <x v="0"/>
    <x v="2"/>
    <s v="Mike Gockenbach"/>
    <s v="Home Office"/>
    <s v="Philadelphia"/>
    <x v="12"/>
    <n v="19134"/>
    <s v="East"/>
    <s v="OFF-SU-10002881"/>
    <x v="2"/>
    <s v="Supplies"/>
    <n v="666.24800000000005"/>
    <n v="666.24800000000005"/>
    <n v="0"/>
    <n v="0"/>
  </r>
  <r>
    <x v="2919"/>
    <d v="2018-09-22T00:00:00"/>
    <d v="2018-09-26T00:00:00"/>
    <x v="0"/>
    <x v="0"/>
    <x v="3"/>
    <s v="Joseph Airdo"/>
    <s v="Home Office"/>
    <s v="Philadelphia"/>
    <x v="12"/>
    <n v="19134"/>
    <s v="East"/>
    <s v="OFF-SU-10002881"/>
    <x v="2"/>
    <s v="Supplies"/>
    <n v="4663.7359999999999"/>
    <n v="3663.7359999999999"/>
    <n v="1000"/>
    <n v="150"/>
  </r>
  <r>
    <x v="45"/>
    <d v="2018-01-13T00:00:00"/>
    <d v="2018-01-18T00:00:00"/>
    <x v="0"/>
    <x v="6"/>
    <x v="3"/>
    <s v="Cathy Prescott"/>
    <s v="Home Office"/>
    <s v="Springfield"/>
    <x v="20"/>
    <n v="65807"/>
    <s v="Central"/>
    <s v="OFF-SU-10002881"/>
    <x v="2"/>
    <s v="Supplies"/>
    <n v="4164.05"/>
    <n v="3164.05"/>
    <n v="1000"/>
    <n v="150"/>
  </r>
  <r>
    <x v="4440"/>
    <d v="2017-09-19T00:00:00"/>
    <d v="2017-09-23T00:00:00"/>
    <x v="3"/>
    <x v="0"/>
    <x v="2"/>
    <s v="Theone Pippenger"/>
    <s v="Home Office"/>
    <s v="Columbus"/>
    <x v="19"/>
    <n v="31907"/>
    <s v="South"/>
    <s v="OFF-SU-10003002"/>
    <x v="1"/>
    <s v="Supplies"/>
    <n v="5.04"/>
    <n v="5"/>
    <n v="4.0000000000000036E-2"/>
    <n v="6.0000000000000053E-3"/>
  </r>
  <r>
    <x v="1868"/>
    <d v="2015-05-23T00:00:00"/>
    <d v="2015-05-27T00:00:00"/>
    <x v="1"/>
    <x v="2"/>
    <x v="2"/>
    <s v="Greg Tran"/>
    <s v="Home Office"/>
    <s v="New York City"/>
    <x v="5"/>
    <n v="10035"/>
    <s v="East"/>
    <s v="OFF-SU-10003002"/>
    <x v="2"/>
    <s v="Supplies"/>
    <n v="5.04"/>
    <n v="5"/>
    <n v="4.0000000000000036E-2"/>
    <n v="6.0000000000000053E-3"/>
  </r>
  <r>
    <x v="776"/>
    <d v="2017-04-22T00:00:00"/>
    <d v="2017-04-29T00:00:00"/>
    <x v="3"/>
    <x v="8"/>
    <x v="2"/>
    <s v="Tanja Norvell"/>
    <s v="Corporate"/>
    <s v="Phoenix"/>
    <x v="18"/>
    <n v="85023"/>
    <s v="West"/>
    <s v="OFF-SU-10003505"/>
    <x v="2"/>
    <s v="Supplies"/>
    <n v="185.376"/>
    <n v="185.376"/>
    <n v="0"/>
    <n v="0"/>
  </r>
  <r>
    <x v="3425"/>
    <d v="2017-06-26T00:00:00"/>
    <d v="2017-06-26T00:00:00"/>
    <x v="3"/>
    <x v="4"/>
    <x v="1"/>
    <s v="Adam Hart"/>
    <s v="Corporate"/>
    <s v="Los Angeles"/>
    <x v="1"/>
    <n v="90036"/>
    <s v="West"/>
    <s v="OFF-SU-10003505"/>
    <x v="2"/>
    <s v="Supplies"/>
    <n v="231.72"/>
    <n v="80"/>
    <n v="151.72"/>
    <n v="22.757999999999999"/>
  </r>
  <r>
    <x v="1484"/>
    <d v="2017-12-18T00:00:00"/>
    <d v="2017-12-23T00:00:00"/>
    <x v="3"/>
    <x v="3"/>
    <x v="2"/>
    <s v="Henry Goldwyn"/>
    <s v="Home Office"/>
    <s v="Los Angeles"/>
    <x v="1"/>
    <n v="90032"/>
    <s v="West"/>
    <s v="OFF-SU-10003505"/>
    <x v="2"/>
    <s v="Supplies"/>
    <n v="579.29999999999995"/>
    <n v="579.29999999999995"/>
    <n v="0"/>
    <n v="0"/>
  </r>
  <r>
    <x v="1607"/>
    <d v="2017-11-04T00:00:00"/>
    <d v="2017-11-06T00:00:00"/>
    <x v="3"/>
    <x v="1"/>
    <x v="3"/>
    <s v="Elpida Rittenbach"/>
    <s v="Corporate"/>
    <s v="Charlotte"/>
    <x v="9"/>
    <n v="28205"/>
    <s v="South"/>
    <s v="OFF-SU-10003505"/>
    <x v="2"/>
    <s v="Supplies"/>
    <n v="185.376"/>
    <n v="185.376"/>
    <n v="0"/>
    <n v="0"/>
  </r>
  <r>
    <x v="138"/>
    <d v="2018-07-21T00:00:00"/>
    <d v="2018-07-27T00:00:00"/>
    <x v="0"/>
    <x v="10"/>
    <x v="2"/>
    <s v="Anne McFarland"/>
    <s v="Home Office"/>
    <s v="Salem"/>
    <x v="17"/>
    <n v="24153"/>
    <s v="South"/>
    <s v="OFF-SU-10003505"/>
    <x v="2"/>
    <s v="Supplies"/>
    <n v="231.72"/>
    <n v="231.72"/>
    <n v="0"/>
    <n v="0"/>
  </r>
  <r>
    <x v="4441"/>
    <d v="2018-03-23T00:00:00"/>
    <d v="2018-03-25T00:00:00"/>
    <x v="0"/>
    <x v="5"/>
    <x v="3"/>
    <s v="Mary Zewe"/>
    <s v="Corporate"/>
    <s v="New York City"/>
    <x v="5"/>
    <n v="10011"/>
    <s v="East"/>
    <s v="OFF-SU-10003505"/>
    <x v="2"/>
    <s v="Supplies"/>
    <n v="347.58"/>
    <n v="272.58"/>
    <n v="75"/>
    <n v="11.25"/>
  </r>
  <r>
    <x v="152"/>
    <d v="2018-12-22T00:00:00"/>
    <d v="2018-12-27T00:00:00"/>
    <x v="0"/>
    <x v="3"/>
    <x v="3"/>
    <s v="Jason Gross"/>
    <s v="Home Office"/>
    <s v="Providence"/>
    <x v="4"/>
    <n v="2908"/>
    <s v="East"/>
    <s v="OFF-SU-10003505"/>
    <x v="2"/>
    <s v="Supplies"/>
    <n v="695.16"/>
    <n v="695.16"/>
    <n v="0"/>
    <n v="0"/>
  </r>
  <r>
    <x v="1912"/>
    <d v="2017-08-13T00:00:00"/>
    <d v="2017-08-19T00:00:00"/>
    <x v="3"/>
    <x v="7"/>
    <x v="2"/>
    <s v="Carol Triggs"/>
    <s v="Corporate"/>
    <s v="Irving"/>
    <x v="13"/>
    <n v="75061"/>
    <s v="Central"/>
    <s v="OFF-SU-10003505"/>
    <x v="2"/>
    <s v="Supplies"/>
    <n v="185.376"/>
    <n v="185.376"/>
    <n v="0"/>
    <n v="0"/>
  </r>
  <r>
    <x v="3401"/>
    <d v="2015-10-02T00:00:00"/>
    <d v="2015-10-05T00:00:00"/>
    <x v="1"/>
    <x v="9"/>
    <x v="0"/>
    <s v="Erin Smith"/>
    <s v="Home Office"/>
    <s v="Tempe"/>
    <x v="18"/>
    <n v="85281"/>
    <s v="West"/>
    <s v="OFF-SU-10003567"/>
    <x v="2"/>
    <s v="Supplies"/>
    <n v="15.36"/>
    <n v="100"/>
    <n v="-84.64"/>
    <n v="-12.696"/>
  </r>
  <r>
    <x v="4442"/>
    <d v="2017-04-16T00:00:00"/>
    <d v="2017-04-18T00:00:00"/>
    <x v="3"/>
    <x v="8"/>
    <x v="3"/>
    <s v="Bryan Mills"/>
    <s v="Corporate"/>
    <s v="Seattle"/>
    <x v="6"/>
    <n v="98115"/>
    <s v="West"/>
    <s v="OFF-SU-10003567"/>
    <x v="2"/>
    <s v="Supplies"/>
    <n v="28.8"/>
    <n v="28.8"/>
    <n v="0"/>
    <n v="0"/>
  </r>
  <r>
    <x v="1139"/>
    <d v="2016-08-05T00:00:00"/>
    <d v="2016-08-11T00:00:00"/>
    <x v="2"/>
    <x v="7"/>
    <x v="2"/>
    <s v="Anna H√§berlin"/>
    <s v="Home Office"/>
    <s v="Dallas"/>
    <x v="13"/>
    <n v="75220"/>
    <s v="Central"/>
    <s v="OFF-SU-10003567"/>
    <x v="2"/>
    <s v="Supplies"/>
    <n v="23.04"/>
    <n v="18"/>
    <n v="5.0399999999999991"/>
    <n v="0.75599999999999989"/>
  </r>
  <r>
    <x v="2663"/>
    <d v="2016-09-05T00:00:00"/>
    <d v="2016-09-11T00:00:00"/>
    <x v="2"/>
    <x v="0"/>
    <x v="2"/>
    <s v="Cathy Armstrong"/>
    <s v="Home Office"/>
    <s v="Houston"/>
    <x v="13"/>
    <n v="77036"/>
    <s v="Central"/>
    <s v="OFF-SU-10003567"/>
    <x v="2"/>
    <s v="Supplies"/>
    <n v="69.12"/>
    <n v="69.12"/>
    <n v="0"/>
    <n v="0"/>
  </r>
  <r>
    <x v="4443"/>
    <d v="2015-08-22T00:00:00"/>
    <d v="2015-08-24T00:00:00"/>
    <x v="1"/>
    <x v="7"/>
    <x v="3"/>
    <s v="Jeremy Pistek"/>
    <s v="Home Office"/>
    <s v="North Miami"/>
    <x v="8"/>
    <n v="33161"/>
    <s v="South"/>
    <s v="OFF-SU-10003936"/>
    <x v="2"/>
    <s v="Supplies"/>
    <n v="7.6319999999999997"/>
    <n v="18"/>
    <n v="-10.368"/>
    <n v="-1.5551999999999999"/>
  </r>
  <r>
    <x v="269"/>
    <d v="2015-12-19T00:00:00"/>
    <d v="2015-12-21T00:00:00"/>
    <x v="1"/>
    <x v="3"/>
    <x v="3"/>
    <s v="Irene Maddox"/>
    <s v="Home Office"/>
    <s v="Florence"/>
    <x v="36"/>
    <n v="35630"/>
    <s v="South"/>
    <s v="OFF-SU-10004115"/>
    <x v="2"/>
    <s v="Supplies"/>
    <n v="7.27"/>
    <n v="100"/>
    <n v="-92.73"/>
    <n v="-13.9095"/>
  </r>
  <r>
    <x v="4444"/>
    <d v="2017-07-14T00:00:00"/>
    <d v="2017-07-16T00:00:00"/>
    <x v="3"/>
    <x v="10"/>
    <x v="0"/>
    <s v="Theone Pippenger"/>
    <s v="Corporate"/>
    <s v="Philadelphia"/>
    <x v="12"/>
    <n v="19134"/>
    <s v="East"/>
    <s v="OFF-SU-10004115"/>
    <x v="2"/>
    <s v="Supplies"/>
    <n v="11.632"/>
    <n v="11.632"/>
    <n v="0"/>
    <n v="0"/>
  </r>
  <r>
    <x v="507"/>
    <d v="2015-11-07T00:00:00"/>
    <d v="2015-11-12T00:00:00"/>
    <x v="1"/>
    <x v="1"/>
    <x v="2"/>
    <s v="Steven Cartwright"/>
    <s v="Consumer"/>
    <s v="Houston"/>
    <x v="13"/>
    <n v="77070"/>
    <s v="Central"/>
    <s v="OFF-SU-10004115"/>
    <x v="2"/>
    <s v="Supplies"/>
    <n v="40.712000000000003"/>
    <n v="40.712000000000003"/>
    <n v="0"/>
    <n v="0"/>
  </r>
  <r>
    <x v="1854"/>
    <d v="2018-08-28T00:00:00"/>
    <d v="2018-09-01T00:00:00"/>
    <x v="0"/>
    <x v="7"/>
    <x v="2"/>
    <s v="Matthew Grinstein"/>
    <s v="Home Office"/>
    <s v="Milwaukee"/>
    <x v="16"/>
    <n v="53209"/>
    <s v="Central"/>
    <s v="OFF-SU-10004115"/>
    <x v="2"/>
    <s v="Supplies"/>
    <n v="21.81"/>
    <n v="18"/>
    <n v="3.8099999999999987"/>
    <n v="0.57149999999999979"/>
  </r>
  <r>
    <x v="74"/>
    <d v="2016-10-31T00:00:00"/>
    <d v="2016-10-31T00:00:00"/>
    <x v="2"/>
    <x v="9"/>
    <x v="1"/>
    <s v="Sandra Glassco"/>
    <s v="Home Office"/>
    <s v="Redlands"/>
    <x v="1"/>
    <n v="92374"/>
    <s v="West"/>
    <s v="OFF-SU-10004231"/>
    <x v="2"/>
    <s v="Supplies"/>
    <n v="29.7"/>
    <n v="29.7"/>
    <n v="0"/>
    <n v="0"/>
  </r>
  <r>
    <x v="4445"/>
    <d v="2017-11-17T00:00:00"/>
    <d v="2017-11-18T00:00:00"/>
    <x v="3"/>
    <x v="1"/>
    <x v="0"/>
    <s v="Heather Jas"/>
    <s v="Corporate"/>
    <s v="San Francisco"/>
    <x v="1"/>
    <n v="94122"/>
    <s v="West"/>
    <s v="OFF-SU-10004231"/>
    <x v="2"/>
    <s v="Supplies"/>
    <n v="49.5"/>
    <n v="49.5"/>
    <n v="0"/>
    <n v="0"/>
  </r>
  <r>
    <x v="4446"/>
    <d v="2018-03-31T00:00:00"/>
    <d v="2018-04-07T00:00:00"/>
    <x v="0"/>
    <x v="5"/>
    <x v="2"/>
    <s v="Henry Goldwyn"/>
    <s v="Corporate"/>
    <s v="Los Angeles"/>
    <x v="1"/>
    <n v="90004"/>
    <s v="West"/>
    <s v="OFF-SU-10004231"/>
    <x v="2"/>
    <s v="Supplies"/>
    <n v="29.7"/>
    <n v="29.7"/>
    <n v="0"/>
    <n v="0"/>
  </r>
  <r>
    <x v="1777"/>
    <d v="2016-08-23T00:00:00"/>
    <d v="2016-08-23T00:00:00"/>
    <x v="2"/>
    <x v="7"/>
    <x v="1"/>
    <s v="Tamara Dahlen"/>
    <s v="Corporate"/>
    <s v="Bolingbrook"/>
    <x v="0"/>
    <n v="60440"/>
    <s v="Central"/>
    <s v="OFF-SU-10004231"/>
    <x v="2"/>
    <s v="Supplies"/>
    <n v="31.68"/>
    <n v="31.68"/>
    <n v="0"/>
    <n v="0"/>
  </r>
  <r>
    <x v="1653"/>
    <d v="2018-01-30T00:00:00"/>
    <d v="2018-02-06T00:00:00"/>
    <x v="0"/>
    <x v="6"/>
    <x v="2"/>
    <s v="Liz Preis"/>
    <s v="Home Office"/>
    <s v="Aurora"/>
    <x v="0"/>
    <n v="60505"/>
    <s v="Central"/>
    <s v="OFF-SU-10004231"/>
    <x v="2"/>
    <s v="Supplies"/>
    <n v="31.68"/>
    <n v="31.68"/>
    <n v="0"/>
    <n v="0"/>
  </r>
  <r>
    <x v="3705"/>
    <d v="2018-06-08T00:00:00"/>
    <d v="2018-06-10T00:00:00"/>
    <x v="0"/>
    <x v="4"/>
    <x v="3"/>
    <s v="Tiffany House"/>
    <s v="Home Office"/>
    <s v="Dallas"/>
    <x v="13"/>
    <n v="75081"/>
    <s v="Central"/>
    <s v="OFF-SU-10004231"/>
    <x v="2"/>
    <s v="Supplies"/>
    <n v="23.76"/>
    <n v="23.76"/>
    <n v="0"/>
    <n v="0"/>
  </r>
  <r>
    <x v="4447"/>
    <d v="2017-07-22T00:00:00"/>
    <d v="2017-07-29T00:00:00"/>
    <x v="3"/>
    <x v="10"/>
    <x v="2"/>
    <s v="Kristina Nunn"/>
    <s v="Corporate"/>
    <s v="Sparks"/>
    <x v="27"/>
    <n v="89431"/>
    <s v="West"/>
    <s v="OFF-SU-10004261"/>
    <x v="2"/>
    <s v="Supplies"/>
    <n v="86.2"/>
    <n v="86.2"/>
    <n v="0"/>
    <n v="0"/>
  </r>
  <r>
    <x v="944"/>
    <d v="2016-05-01T00:00:00"/>
    <d v="2016-05-05T00:00:00"/>
    <x v="2"/>
    <x v="2"/>
    <x v="2"/>
    <s v="David Bremer"/>
    <s v="Corporate"/>
    <s v="Tampa"/>
    <x v="8"/>
    <n v="33614"/>
    <s v="South"/>
    <s v="OFF-SU-10004261"/>
    <x v="2"/>
    <s v="Supplies"/>
    <n v="41.375999999999998"/>
    <n v="41.375999999999998"/>
    <n v="0"/>
    <n v="0"/>
  </r>
  <r>
    <x v="1219"/>
    <d v="2018-09-18T00:00:00"/>
    <d v="2018-09-22T00:00:00"/>
    <x v="0"/>
    <x v="0"/>
    <x v="2"/>
    <s v="Saphhira Shifley"/>
    <s v="Home Office"/>
    <s v="Columbus"/>
    <x v="19"/>
    <n v="31907"/>
    <s v="South"/>
    <s v="OFF-SU-10004261"/>
    <x v="2"/>
    <s v="Supplies"/>
    <n v="34.479999999999997"/>
    <n v="34.479999999999997"/>
    <n v="0"/>
    <n v="0"/>
  </r>
  <r>
    <x v="3946"/>
    <d v="2017-08-27T00:00:00"/>
    <d v="2017-09-01T00:00:00"/>
    <x v="3"/>
    <x v="7"/>
    <x v="2"/>
    <s v="Sung Shariari"/>
    <s v="Corporate"/>
    <s v="Dallas"/>
    <x v="13"/>
    <n v="75220"/>
    <s v="Central"/>
    <s v="OFF-SU-10004261"/>
    <x v="2"/>
    <s v="Supplies"/>
    <n v="55.167999999999999"/>
    <n v="55.167999999999999"/>
    <n v="0"/>
    <n v="0"/>
  </r>
  <r>
    <x v="3197"/>
    <d v="2015-09-07T00:00:00"/>
    <d v="2015-09-12T00:00:00"/>
    <x v="1"/>
    <x v="0"/>
    <x v="3"/>
    <s v="Lisa Ryan"/>
    <s v="Corporate"/>
    <s v="Santa Clara"/>
    <x v="1"/>
    <n v="95051"/>
    <s v="West"/>
    <s v="OFF-SU-10004290"/>
    <x v="2"/>
    <s v="Supplies"/>
    <n v="27.36"/>
    <n v="27.36"/>
    <n v="0"/>
    <n v="0"/>
  </r>
  <r>
    <x v="4448"/>
    <d v="2016-10-02T00:00:00"/>
    <d v="2016-10-07T00:00:00"/>
    <x v="2"/>
    <x v="9"/>
    <x v="2"/>
    <s v="Resi P√∂lking"/>
    <s v="Home Office"/>
    <s v="Thornton"/>
    <x v="7"/>
    <n v="80229"/>
    <s v="West"/>
    <s v="OFF-SU-10004290"/>
    <x v="2"/>
    <s v="Supplies"/>
    <n v="10.944000000000001"/>
    <n v="18"/>
    <n v="-7.0559999999999992"/>
    <n v="-1.0583999999999998"/>
  </r>
  <r>
    <x v="2188"/>
    <d v="2017-04-18T00:00:00"/>
    <d v="2017-04-23T00:00:00"/>
    <x v="3"/>
    <x v="8"/>
    <x v="2"/>
    <s v="Cindy Schnelling"/>
    <s v="Home Office"/>
    <s v="New York City"/>
    <x v="5"/>
    <n v="10009"/>
    <s v="East"/>
    <s v="OFF-SU-10004290"/>
    <x v="1"/>
    <s v="Supplies"/>
    <n v="6.84"/>
    <n v="5"/>
    <n v="1.8399999999999999"/>
    <n v="0.27599999999999997"/>
  </r>
  <r>
    <x v="4449"/>
    <d v="2016-04-13T00:00:00"/>
    <d v="2016-04-15T00:00:00"/>
    <x v="2"/>
    <x v="8"/>
    <x v="3"/>
    <s v="Anthony Witt"/>
    <s v="Home Office"/>
    <s v="Farmington"/>
    <x v="41"/>
    <n v="87401"/>
    <s v="West"/>
    <s v="OFF-SU-10004498"/>
    <x v="2"/>
    <s v="Supplies"/>
    <n v="12.88"/>
    <n v="12.88"/>
    <n v="0"/>
    <n v="0"/>
  </r>
  <r>
    <x v="4450"/>
    <d v="2016-09-10T00:00:00"/>
    <d v="2016-09-14T00:00:00"/>
    <x v="2"/>
    <x v="0"/>
    <x v="2"/>
    <s v="Charles Crestani"/>
    <s v="Corporate"/>
    <s v="Los Angeles"/>
    <x v="1"/>
    <n v="90004"/>
    <s v="West"/>
    <s v="OFF-SU-10004498"/>
    <x v="2"/>
    <s v="Supplies"/>
    <n v="51.52"/>
    <n v="51.52"/>
    <n v="0"/>
    <n v="0"/>
  </r>
  <r>
    <x v="3991"/>
    <d v="2018-05-14T00:00:00"/>
    <d v="2018-05-19T00:00:00"/>
    <x v="0"/>
    <x v="2"/>
    <x v="2"/>
    <s v="Ken Black"/>
    <s v="Home Office"/>
    <s v="Seattle"/>
    <x v="6"/>
    <n v="98103"/>
    <s v="West"/>
    <s v="OFF-SU-10004498"/>
    <x v="2"/>
    <s v="Supplies"/>
    <n v="64.400000000000006"/>
    <n v="64.400000000000006"/>
    <n v="0"/>
    <n v="0"/>
  </r>
  <r>
    <x v="2923"/>
    <d v="2017-10-10T00:00:00"/>
    <d v="2017-10-14T00:00:00"/>
    <x v="3"/>
    <x v="9"/>
    <x v="2"/>
    <s v="Erica Bern"/>
    <s v="Home Office"/>
    <s v="Greensboro"/>
    <x v="9"/>
    <n v="27405"/>
    <s v="South"/>
    <s v="OFF-SU-10004498"/>
    <x v="1"/>
    <s v="Supplies"/>
    <n v="20.608000000000001"/>
    <n v="18"/>
    <n v="2.6080000000000005"/>
    <n v="0.39120000000000005"/>
  </r>
  <r>
    <x v="1924"/>
    <d v="2018-05-26T00:00:00"/>
    <d v="2018-05-29T00:00:00"/>
    <x v="0"/>
    <x v="2"/>
    <x v="0"/>
    <s v="Kimberly Carter"/>
    <s v="Corporate"/>
    <s v="Louisville"/>
    <x v="21"/>
    <n v="40214"/>
    <s v="South"/>
    <s v="OFF-SU-10004498"/>
    <x v="2"/>
    <s v="Supplies"/>
    <n v="25.76"/>
    <n v="25.76"/>
    <n v="0"/>
    <n v="0"/>
  </r>
  <r>
    <x v="1524"/>
    <d v="2015-04-06T00:00:00"/>
    <d v="2015-04-08T00:00:00"/>
    <x v="1"/>
    <x v="8"/>
    <x v="0"/>
    <s v="Shirley Daniels"/>
    <s v="Home Office"/>
    <s v="Philadelphia"/>
    <x v="12"/>
    <n v="19143"/>
    <s v="East"/>
    <s v="OFF-SU-10004498"/>
    <x v="2"/>
    <s v="Supplies"/>
    <n v="10.304"/>
    <n v="10.304"/>
    <n v="0"/>
    <n v="0"/>
  </r>
  <r>
    <x v="3946"/>
    <d v="2017-08-27T00:00:00"/>
    <d v="2017-09-01T00:00:00"/>
    <x v="3"/>
    <x v="7"/>
    <x v="2"/>
    <s v="Sung Shariari"/>
    <s v="Corporate"/>
    <s v="Dallas"/>
    <x v="13"/>
    <n v="75220"/>
    <s v="Central"/>
    <s v="OFF-SU-10004498"/>
    <x v="2"/>
    <s v="Supplies"/>
    <n v="51.52"/>
    <n v="51.52"/>
    <n v="0"/>
    <n v="0"/>
  </r>
  <r>
    <x v="1249"/>
    <d v="2015-08-23T00:00:00"/>
    <d v="2015-08-27T00:00:00"/>
    <x v="1"/>
    <x v="7"/>
    <x v="2"/>
    <s v="Arthur Prichep"/>
    <s v="Home Office"/>
    <s v="Denver"/>
    <x v="7"/>
    <n v="80219"/>
    <s v="West"/>
    <s v="OFF-SU-10004661"/>
    <x v="2"/>
    <s v="Supplies"/>
    <n v="6.8"/>
    <n v="5"/>
    <n v="1.7999999999999998"/>
    <n v="0.26999999999999996"/>
  </r>
  <r>
    <x v="4451"/>
    <d v="2015-08-24T00:00:00"/>
    <d v="2015-08-26T00:00:00"/>
    <x v="1"/>
    <x v="7"/>
    <x v="3"/>
    <s v="Dorothy Wardle"/>
    <s v="Corporate"/>
    <s v="Owensboro"/>
    <x v="21"/>
    <n v="42301"/>
    <s v="South"/>
    <s v="OFF-SU-10004661"/>
    <x v="2"/>
    <s v="Supplies"/>
    <n v="25.5"/>
    <n v="25.5"/>
    <n v="0"/>
    <n v="0"/>
  </r>
  <r>
    <x v="2640"/>
    <d v="2016-11-05T00:00:00"/>
    <d v="2016-11-08T00:00:00"/>
    <x v="2"/>
    <x v="1"/>
    <x v="0"/>
    <s v="Christy Brittain"/>
    <s v="Corporate"/>
    <s v="Lakewood"/>
    <x v="22"/>
    <n v="44107"/>
    <s v="East"/>
    <s v="OFF-SU-10004661"/>
    <x v="2"/>
    <s v="Supplies"/>
    <n v="27.2"/>
    <n v="27.2"/>
    <n v="0"/>
    <n v="0"/>
  </r>
  <r>
    <x v="884"/>
    <d v="2018-05-12T00:00:00"/>
    <d v="2018-05-14T00:00:00"/>
    <x v="0"/>
    <x v="2"/>
    <x v="3"/>
    <s v="Cynthia Arntzen"/>
    <s v="Home Office"/>
    <s v="Vineland"/>
    <x v="15"/>
    <n v="8360"/>
    <s v="East"/>
    <s v="OFF-SU-10004661"/>
    <x v="2"/>
    <s v="Supplies"/>
    <n v="17"/>
    <n v="18"/>
    <n v="-1"/>
    <n v="-0.15"/>
  </r>
  <r>
    <x v="4452"/>
    <d v="2018-11-11T00:00:00"/>
    <d v="2018-11-14T00:00:00"/>
    <x v="0"/>
    <x v="1"/>
    <x v="3"/>
    <s v="Jeremy Lonsdale"/>
    <s v="Consumer"/>
    <s v="Aberdeen"/>
    <x v="31"/>
    <n v="57401"/>
    <s v="Central"/>
    <s v="OFF-SU-10004661"/>
    <x v="2"/>
    <s v="Supplies"/>
    <n v="25.5"/>
    <n v="25.5"/>
    <n v="0"/>
    <n v="0"/>
  </r>
  <r>
    <x v="4453"/>
    <d v="2015-07-23T00:00:00"/>
    <d v="2015-07-27T00:00:00"/>
    <x v="1"/>
    <x v="10"/>
    <x v="2"/>
    <s v="Nick Crebassa"/>
    <s v="Corporate"/>
    <s v="San Francisco"/>
    <x v="1"/>
    <n v="94122"/>
    <s v="West"/>
    <s v="OFF-SU-10004664"/>
    <x v="2"/>
    <s v="Supplies"/>
    <n v="40.700000000000003"/>
    <n v="40.700000000000003"/>
    <n v="0"/>
    <n v="0"/>
  </r>
  <r>
    <x v="65"/>
    <d v="2018-10-02T00:00:00"/>
    <d v="2018-10-08T00:00:00"/>
    <x v="0"/>
    <x v="9"/>
    <x v="2"/>
    <s v="Juliana Krohn"/>
    <s v="Home Office"/>
    <s v="Springfield"/>
    <x v="23"/>
    <n v="97477"/>
    <s v="West"/>
    <s v="OFF-SU-10004664"/>
    <x v="2"/>
    <s v="Supplies"/>
    <n v="39.072000000000003"/>
    <n v="39.072000000000003"/>
    <n v="0"/>
    <n v="0"/>
  </r>
  <r>
    <x v="4454"/>
    <d v="2017-07-07T00:00:00"/>
    <d v="2017-07-12T00:00:00"/>
    <x v="3"/>
    <x v="10"/>
    <x v="2"/>
    <s v="Steve Chapman"/>
    <s v="Corporate"/>
    <s v="Hialeah"/>
    <x v="8"/>
    <n v="33012"/>
    <s v="South"/>
    <s v="OFF-SU-10004664"/>
    <x v="2"/>
    <s v="Supplies"/>
    <n v="45.584000000000003"/>
    <n v="45.584000000000003"/>
    <n v="0"/>
    <n v="0"/>
  </r>
  <r>
    <x v="1941"/>
    <d v="2017-12-01T00:00:00"/>
    <d v="2017-12-03T00:00:00"/>
    <x v="3"/>
    <x v="3"/>
    <x v="3"/>
    <s v="Jonathan Doherty"/>
    <s v="Corporate"/>
    <s v="Richmond"/>
    <x v="17"/>
    <n v="23223"/>
    <s v="South"/>
    <s v="OFF-SU-10004664"/>
    <x v="2"/>
    <s v="Supplies"/>
    <n v="40.700000000000003"/>
    <n v="40.700000000000003"/>
    <n v="0"/>
    <n v="0"/>
  </r>
  <r>
    <x v="452"/>
    <d v="2015-05-10T00:00:00"/>
    <d v="2015-05-15T00:00:00"/>
    <x v="1"/>
    <x v="2"/>
    <x v="2"/>
    <s v="Greg Matthias"/>
    <s v="Consumer"/>
    <s v="San Jose"/>
    <x v="1"/>
    <n v="95123"/>
    <s v="West"/>
    <s v="OFF-SU-10004737"/>
    <x v="2"/>
    <s v="Supplies"/>
    <n v="41.04"/>
    <n v="41.04"/>
    <n v="0"/>
    <n v="0"/>
  </r>
  <r>
    <x v="4455"/>
    <d v="2017-09-23T00:00:00"/>
    <d v="2017-09-26T00:00:00"/>
    <x v="3"/>
    <x v="0"/>
    <x v="3"/>
    <s v="Candace McMahon"/>
    <s v="Corporate"/>
    <s v="Seattle"/>
    <x v="6"/>
    <n v="98115"/>
    <s v="West"/>
    <s v="OFF-SU-10004737"/>
    <x v="2"/>
    <s v="Supplies"/>
    <n v="13.68"/>
    <n v="13.68"/>
    <n v="0"/>
    <n v="0"/>
  </r>
  <r>
    <x v="4456"/>
    <d v="2015-05-19T00:00:00"/>
    <d v="2015-05-22T00:00:00"/>
    <x v="1"/>
    <x v="2"/>
    <x v="0"/>
    <s v="Tamara Dahlen"/>
    <s v="Home Office"/>
    <s v="Virginia Beach"/>
    <x v="17"/>
    <n v="23464"/>
    <s v="South"/>
    <s v="OFF-SU-10004737"/>
    <x v="2"/>
    <s v="Supplies"/>
    <n v="34.200000000000003"/>
    <n v="34.200000000000003"/>
    <n v="0"/>
    <n v="0"/>
  </r>
  <r>
    <x v="4194"/>
    <d v="2018-08-20T00:00:00"/>
    <d v="2018-08-25T00:00:00"/>
    <x v="0"/>
    <x v="7"/>
    <x v="2"/>
    <s v="Lisa Ryan"/>
    <s v="Home Office"/>
    <s v="San Francisco"/>
    <x v="1"/>
    <n v="94109"/>
    <s v="West"/>
    <s v="OFF-SU-10004768"/>
    <x v="2"/>
    <s v="Supplies"/>
    <n v="17.22"/>
    <n v="18"/>
    <n v="-0.78000000000000114"/>
    <n v="-0.11700000000000016"/>
  </r>
  <r>
    <x v="2796"/>
    <d v="2015-08-19T00:00:00"/>
    <d v="2015-08-21T00:00:00"/>
    <x v="1"/>
    <x v="7"/>
    <x v="3"/>
    <s v="Maxwell Schwartz"/>
    <s v="Home Office"/>
    <s v="Columbus"/>
    <x v="22"/>
    <n v="43229"/>
    <s v="East"/>
    <s v="OFF-SU-10004768"/>
    <x v="2"/>
    <s v="Supplies"/>
    <n v="9.1839999999999993"/>
    <n v="18"/>
    <n v="-8.8160000000000007"/>
    <n v="-1.3224"/>
  </r>
  <r>
    <x v="503"/>
    <d v="2018-07-18T00:00:00"/>
    <d v="2018-07-23T00:00:00"/>
    <x v="0"/>
    <x v="10"/>
    <x v="2"/>
    <s v="Seth Vernon"/>
    <s v="Home Office"/>
    <s v="Philadelphia"/>
    <x v="12"/>
    <n v="19134"/>
    <s v="East"/>
    <s v="OFF-SU-10004768"/>
    <x v="2"/>
    <s v="Supplies"/>
    <n v="9.1839999999999993"/>
    <n v="18"/>
    <n v="-8.8160000000000007"/>
    <n v="-1.3224"/>
  </r>
  <r>
    <x v="1005"/>
    <d v="2016-09-18T00:00:00"/>
    <d v="2016-09-23T00:00:00"/>
    <x v="2"/>
    <x v="0"/>
    <x v="2"/>
    <s v="George Bell"/>
    <s v="Home Office"/>
    <s v="Los Angeles"/>
    <x v="1"/>
    <n v="90049"/>
    <s v="West"/>
    <s v="OFF-SU-10004782"/>
    <x v="2"/>
    <s v="Supplies"/>
    <n v="16.899999999999999"/>
    <n v="18"/>
    <n v="-1.1000000000000014"/>
    <n v="-0.1650000000000002"/>
  </r>
  <r>
    <x v="879"/>
    <d v="2017-03-03T00:00:00"/>
    <d v="2017-03-03T00:00:00"/>
    <x v="3"/>
    <x v="5"/>
    <x v="1"/>
    <s v="Theresa Swint"/>
    <s v="Corporate"/>
    <s v="San Francisco"/>
    <x v="1"/>
    <n v="94110"/>
    <s v="West"/>
    <s v="OFF-SU-10004782"/>
    <x v="2"/>
    <s v="Supplies"/>
    <n v="25.35"/>
    <n v="25.35"/>
    <n v="0"/>
    <n v="0"/>
  </r>
  <r>
    <x v="4457"/>
    <d v="2017-07-18T00:00:00"/>
    <d v="2017-07-23T00:00:00"/>
    <x v="3"/>
    <x v="10"/>
    <x v="2"/>
    <s v="Jennifer Patt"/>
    <s v="Home Office"/>
    <s v="Glendale"/>
    <x v="18"/>
    <n v="85301"/>
    <s v="West"/>
    <s v="OFF-SU-10004782"/>
    <x v="2"/>
    <s v="Supplies"/>
    <n v="33.799999999999997"/>
    <n v="100"/>
    <n v="-66.2"/>
    <n v="-9.93"/>
  </r>
  <r>
    <x v="4458"/>
    <d v="2017-11-24T00:00:00"/>
    <d v="2017-11-28T00:00:00"/>
    <x v="3"/>
    <x v="1"/>
    <x v="2"/>
    <s v="Clay Rozendal"/>
    <s v="Corporate"/>
    <s v="Bellevue"/>
    <x v="6"/>
    <n v="98006"/>
    <s v="West"/>
    <s v="OFF-SU-10004782"/>
    <x v="2"/>
    <s v="Supplies"/>
    <n v="25.35"/>
    <n v="25.35"/>
    <n v="0"/>
    <n v="0"/>
  </r>
  <r>
    <x v="1386"/>
    <d v="2018-12-03T00:00:00"/>
    <d v="2018-12-06T00:00:00"/>
    <x v="0"/>
    <x v="3"/>
    <x v="3"/>
    <s v="Lena Cacioppo"/>
    <s v="Consumer"/>
    <s v="Thornton"/>
    <x v="7"/>
    <n v="80229"/>
    <s v="West"/>
    <s v="OFF-SU-10004782"/>
    <x v="2"/>
    <s v="Supplies"/>
    <n v="47.32"/>
    <n v="47.32"/>
    <n v="0"/>
    <n v="0"/>
  </r>
  <r>
    <x v="558"/>
    <d v="2017-12-11T00:00:00"/>
    <d v="2017-12-11T00:00:00"/>
    <x v="3"/>
    <x v="3"/>
    <x v="1"/>
    <s v="Noel Staavos"/>
    <s v="Corporate"/>
    <s v="Columbus"/>
    <x v="22"/>
    <n v="43229"/>
    <s v="East"/>
    <s v="OFF-SU-10004782"/>
    <x v="2"/>
    <s v="Supplies"/>
    <n v="13.52"/>
    <n v="13.52"/>
    <n v="0"/>
    <n v="0"/>
  </r>
  <r>
    <x v="1295"/>
    <d v="2017-09-13T00:00:00"/>
    <d v="2017-09-18T00:00:00"/>
    <x v="3"/>
    <x v="0"/>
    <x v="2"/>
    <s v="Alejandro Grove"/>
    <s v="Home Office"/>
    <s v="Omaha"/>
    <x v="42"/>
    <n v="68104"/>
    <s v="Central"/>
    <s v="OFF-SU-10004782"/>
    <x v="1"/>
    <s v="Supplies"/>
    <n v="16.899999999999999"/>
    <n v="18"/>
    <n v="-1.1000000000000014"/>
    <n v="-0.1650000000000002"/>
  </r>
  <r>
    <x v="1905"/>
    <d v="2016-09-28T00:00:00"/>
    <d v="2016-10-05T00:00:00"/>
    <x v="2"/>
    <x v="0"/>
    <x v="2"/>
    <s v="Roy Phan"/>
    <s v="Corporate"/>
    <s v="Los Angeles"/>
    <x v="1"/>
    <n v="90032"/>
    <s v="West"/>
    <s v="OFF-SU-10004884"/>
    <x v="2"/>
    <s v="Supplies"/>
    <n v="47.19"/>
    <n v="47.19"/>
    <n v="0"/>
    <n v="0"/>
  </r>
  <r>
    <x v="3477"/>
    <d v="2018-01-07T00:00:00"/>
    <d v="2018-01-09T00:00:00"/>
    <x v="0"/>
    <x v="6"/>
    <x v="3"/>
    <s v="Jamie Frazer"/>
    <s v="Consumer"/>
    <s v="Long Beach"/>
    <x v="1"/>
    <n v="90805"/>
    <s v="West"/>
    <s v="OFF-SU-10004884"/>
    <x v="2"/>
    <s v="Supplies"/>
    <n v="110.11"/>
    <n v="110.11"/>
    <n v="0"/>
    <n v="0"/>
  </r>
  <r>
    <x v="897"/>
    <d v="2018-07-25T00:00:00"/>
    <d v="2018-07-28T00:00:00"/>
    <x v="0"/>
    <x v="10"/>
    <x v="3"/>
    <s v="John Castell"/>
    <s v="Home Office"/>
    <s v="Philadelphia"/>
    <x v="12"/>
    <n v="19143"/>
    <s v="East"/>
    <s v="OFF-SU-10004884"/>
    <x v="2"/>
    <s v="Supplies"/>
    <n v="37.752000000000002"/>
    <n v="37.752000000000002"/>
    <n v="0"/>
    <n v="0"/>
  </r>
  <r>
    <x v="2385"/>
    <d v="2015-07-20T00:00:00"/>
    <d v="2015-07-23T00:00:00"/>
    <x v="1"/>
    <x v="10"/>
    <x v="0"/>
    <s v="Jonathan Doherty"/>
    <s v="Corporate"/>
    <s v="Riverside"/>
    <x v="1"/>
    <n v="92503"/>
    <s v="West"/>
    <s v="TEC-AC-10000023"/>
    <x v="1"/>
    <s v="Accessories"/>
    <n v="41.94"/>
    <n v="41.94"/>
    <n v="0"/>
    <n v="0"/>
  </r>
  <r>
    <x v="4459"/>
    <d v="2015-11-02T00:00:00"/>
    <d v="2015-11-07T00:00:00"/>
    <x v="1"/>
    <x v="1"/>
    <x v="3"/>
    <s v="Steven Ward"/>
    <s v="Corporate"/>
    <s v="Seattle"/>
    <x v="6"/>
    <n v="98115"/>
    <s v="West"/>
    <s v="TEC-AC-10000023"/>
    <x v="1"/>
    <s v="Accessories"/>
    <n v="41.94"/>
    <n v="41.94"/>
    <n v="0"/>
    <n v="0"/>
  </r>
  <r>
    <x v="4460"/>
    <d v="2015-08-06T00:00:00"/>
    <d v="2015-08-11T00:00:00"/>
    <x v="1"/>
    <x v="7"/>
    <x v="3"/>
    <s v="Roland Fjeld"/>
    <s v="Home Office"/>
    <s v="Columbia"/>
    <x v="34"/>
    <n v="29203"/>
    <s v="South"/>
    <s v="TEC-AC-10000023"/>
    <x v="1"/>
    <s v="Accessories"/>
    <n v="62.91"/>
    <n v="62.91"/>
    <n v="0"/>
    <n v="0"/>
  </r>
  <r>
    <x v="4461"/>
    <d v="2015-09-08T00:00:00"/>
    <d v="2015-09-11T00:00:00"/>
    <x v="1"/>
    <x v="0"/>
    <x v="0"/>
    <s v="Karen Carlisle"/>
    <s v="Home Office"/>
    <s v="Macon"/>
    <x v="19"/>
    <n v="31204"/>
    <s v="South"/>
    <s v="TEC-AC-10000023"/>
    <x v="1"/>
    <s v="Accessories"/>
    <n v="83.88"/>
    <n v="83.88"/>
    <n v="0"/>
    <n v="0"/>
  </r>
  <r>
    <x v="606"/>
    <d v="2017-12-11T00:00:00"/>
    <d v="2017-12-11T00:00:00"/>
    <x v="3"/>
    <x v="3"/>
    <x v="1"/>
    <s v="William Brown"/>
    <s v="Corporate"/>
    <s v="Anaheim"/>
    <x v="1"/>
    <n v="92804"/>
    <s v="West"/>
    <s v="TEC-AC-10000057"/>
    <x v="1"/>
    <s v="Accessories"/>
    <n v="119.96"/>
    <n v="119.96"/>
    <n v="0"/>
    <n v="0"/>
  </r>
  <r>
    <x v="2115"/>
    <d v="2018-09-19T00:00:00"/>
    <d v="2018-09-24T00:00:00"/>
    <x v="0"/>
    <x v="0"/>
    <x v="2"/>
    <s v="Dave Poirier"/>
    <s v="Home Office"/>
    <s v="Los Angeles"/>
    <x v="1"/>
    <n v="90032"/>
    <s v="West"/>
    <s v="TEC-AC-10000057"/>
    <x v="1"/>
    <s v="Accessories"/>
    <n v="149.94999999999999"/>
    <n v="149.94999999999999"/>
    <n v="0"/>
    <n v="0"/>
  </r>
  <r>
    <x v="2255"/>
    <d v="2018-12-16T00:00:00"/>
    <d v="2018-12-20T00:00:00"/>
    <x v="0"/>
    <x v="3"/>
    <x v="3"/>
    <s v="Kalyca Meade"/>
    <s v="Home Office"/>
    <s v="Sunnyvale"/>
    <x v="1"/>
    <n v="94086"/>
    <s v="West"/>
    <s v="TEC-AC-10000057"/>
    <x v="1"/>
    <s v="Accessories"/>
    <n v="149.94999999999999"/>
    <n v="149.94999999999999"/>
    <n v="0"/>
    <n v="0"/>
  </r>
  <r>
    <x v="1327"/>
    <d v="2017-11-05T00:00:00"/>
    <d v="2017-11-07T00:00:00"/>
    <x v="3"/>
    <x v="1"/>
    <x v="0"/>
    <s v="Liz Willingham"/>
    <s v="Corporate"/>
    <s v="Virginia Beach"/>
    <x v="17"/>
    <n v="23464"/>
    <s v="South"/>
    <s v="TEC-AC-10000057"/>
    <x v="1"/>
    <s v="Accessories"/>
    <n v="89.97"/>
    <n v="89.97"/>
    <n v="0"/>
    <n v="0"/>
  </r>
  <r>
    <x v="189"/>
    <d v="2016-10-03T00:00:00"/>
    <d v="2016-10-06T00:00:00"/>
    <x v="2"/>
    <x v="9"/>
    <x v="3"/>
    <s v="Bryan Mills"/>
    <s v="Corporate"/>
    <s v="Columbus"/>
    <x v="22"/>
    <n v="43229"/>
    <s v="East"/>
    <s v="TEC-AC-10000057"/>
    <x v="1"/>
    <s v="Accessories"/>
    <n v="47.984000000000002"/>
    <n v="47.984000000000002"/>
    <n v="0"/>
    <n v="0"/>
  </r>
  <r>
    <x v="4462"/>
    <d v="2015-05-09T00:00:00"/>
    <d v="2015-05-15T00:00:00"/>
    <x v="1"/>
    <x v="2"/>
    <x v="2"/>
    <s v="Patrick Gardner"/>
    <s v="Home Office"/>
    <s v="San Francisco"/>
    <x v="1"/>
    <n v="94110"/>
    <s v="West"/>
    <s v="TEC-AC-10000109"/>
    <x v="1"/>
    <s v="Accessories"/>
    <n v="167.97"/>
    <n v="167.97"/>
    <n v="0"/>
    <n v="0"/>
  </r>
  <r>
    <x v="2743"/>
    <d v="2018-09-19T00:00:00"/>
    <d v="2018-09-25T00:00:00"/>
    <x v="0"/>
    <x v="0"/>
    <x v="2"/>
    <s v="Adrian Barton"/>
    <s v="Home Office"/>
    <s v="Phoenix"/>
    <x v="18"/>
    <n v="85023"/>
    <s v="West"/>
    <s v="TEC-AC-10000109"/>
    <x v="1"/>
    <s v="Accessories"/>
    <n v="89.584000000000003"/>
    <n v="80"/>
    <n v="9.5840000000000032"/>
    <n v="1.4376000000000004"/>
  </r>
  <r>
    <x v="1521"/>
    <d v="2015-06-27T00:00:00"/>
    <d v="2015-07-01T00:00:00"/>
    <x v="1"/>
    <x v="4"/>
    <x v="2"/>
    <s v="Liz MacKendrick"/>
    <s v="Home Office"/>
    <s v="Southaven"/>
    <x v="29"/>
    <n v="38671"/>
    <s v="South"/>
    <s v="TEC-AC-10000109"/>
    <x v="1"/>
    <s v="Accessories"/>
    <n v="223.96"/>
    <n v="223.96"/>
    <n v="0"/>
    <n v="0"/>
  </r>
  <r>
    <x v="3350"/>
    <d v="2017-05-30T00:00:00"/>
    <d v="2017-06-03T00:00:00"/>
    <x v="3"/>
    <x v="2"/>
    <x v="2"/>
    <s v="Edward Becker"/>
    <s v="Corporate"/>
    <s v="Arlington"/>
    <x v="17"/>
    <n v="22204"/>
    <s v="South"/>
    <s v="TEC-AC-10000109"/>
    <x v="1"/>
    <s v="Accessories"/>
    <n v="111.98"/>
    <n v="111.98"/>
    <n v="0"/>
    <n v="0"/>
  </r>
  <r>
    <x v="206"/>
    <d v="2016-01-02T00:00:00"/>
    <d v="2016-01-09T00:00:00"/>
    <x v="2"/>
    <x v="6"/>
    <x v="2"/>
    <s v="Victoria Wilson"/>
    <s v="Home Office"/>
    <s v="Medina"/>
    <x v="22"/>
    <n v="44256"/>
    <s v="East"/>
    <s v="TEC-AC-10000109"/>
    <x v="1"/>
    <s v="Accessories"/>
    <n v="89.584000000000003"/>
    <n v="89.584000000000003"/>
    <n v="0"/>
    <n v="0"/>
  </r>
  <r>
    <x v="573"/>
    <d v="2018-09-02T00:00:00"/>
    <d v="2018-09-06T00:00:00"/>
    <x v="0"/>
    <x v="0"/>
    <x v="2"/>
    <s v="Ann Chong"/>
    <s v="Home Office"/>
    <s v="New York City"/>
    <x v="5"/>
    <n v="10009"/>
    <s v="East"/>
    <s v="TEC-AC-10000109"/>
    <x v="1"/>
    <s v="Accessories"/>
    <n v="167.97"/>
    <n v="167.97"/>
    <n v="0"/>
    <n v="0"/>
  </r>
  <r>
    <x v="4463"/>
    <d v="2016-09-04T00:00:00"/>
    <d v="2016-09-07T00:00:00"/>
    <x v="2"/>
    <x v="0"/>
    <x v="3"/>
    <s v="David Smith"/>
    <s v="Home Office"/>
    <s v="Houston"/>
    <x v="13"/>
    <n v="77095"/>
    <s v="Central"/>
    <s v="TEC-AC-10000109"/>
    <x v="1"/>
    <s v="Accessories"/>
    <n v="134.376"/>
    <n v="134.376"/>
    <n v="0"/>
    <n v="0"/>
  </r>
  <r>
    <x v="4464"/>
    <d v="2017-05-30T00:00:00"/>
    <d v="2017-05-31T00:00:00"/>
    <x v="3"/>
    <x v="2"/>
    <x v="1"/>
    <s v="Annie Thurman"/>
    <s v="Corporate"/>
    <s v="Houston"/>
    <x v="13"/>
    <n v="77041"/>
    <s v="Central"/>
    <s v="TEC-AC-10000109"/>
    <x v="2"/>
    <s v="Accessories"/>
    <n v="223.96"/>
    <n v="223.96"/>
    <n v="0"/>
    <n v="0"/>
  </r>
  <r>
    <x v="3370"/>
    <d v="2017-09-04T00:00:00"/>
    <d v="2017-09-08T00:00:00"/>
    <x v="3"/>
    <x v="0"/>
    <x v="2"/>
    <s v="Mick Brown"/>
    <s v="Corporate"/>
    <s v="Springfield"/>
    <x v="20"/>
    <n v="65807"/>
    <s v="Central"/>
    <s v="TEC-AC-10000109"/>
    <x v="2"/>
    <s v="Accessories"/>
    <n v="279.95"/>
    <n v="279.95"/>
    <n v="0"/>
    <n v="0"/>
  </r>
  <r>
    <x v="3708"/>
    <d v="2016-11-27T00:00:00"/>
    <d v="2016-12-01T00:00:00"/>
    <x v="2"/>
    <x v="1"/>
    <x v="2"/>
    <s v="Steve Nguyen"/>
    <s v="Home Office"/>
    <s v="Los Angeles"/>
    <x v="1"/>
    <n v="90049"/>
    <s v="West"/>
    <s v="TEC-AC-10000158"/>
    <x v="1"/>
    <s v="Accessories"/>
    <n v="107.97"/>
    <n v="107.97"/>
    <n v="0"/>
    <n v="0"/>
  </r>
  <r>
    <x v="4465"/>
    <d v="2018-04-25T00:00:00"/>
    <d v="2018-04-27T00:00:00"/>
    <x v="0"/>
    <x v="8"/>
    <x v="3"/>
    <s v="Speros Goranitis"/>
    <s v="Consumer"/>
    <s v="San Francisco"/>
    <x v="1"/>
    <n v="94109"/>
    <s v="West"/>
    <s v="TEC-AC-10000158"/>
    <x v="1"/>
    <s v="Accessories"/>
    <n v="107.97"/>
    <n v="107.97"/>
    <n v="0"/>
    <n v="0"/>
  </r>
  <r>
    <x v="4466"/>
    <d v="2018-09-21T00:00:00"/>
    <d v="2018-09-23T00:00:00"/>
    <x v="0"/>
    <x v="0"/>
    <x v="0"/>
    <s v="Muhammed Lee"/>
    <s v="Consumer"/>
    <s v="Seattle"/>
    <x v="6"/>
    <n v="98103"/>
    <s v="West"/>
    <s v="TEC-AC-10000158"/>
    <x v="1"/>
    <s v="Accessories"/>
    <n v="71.98"/>
    <n v="71.98"/>
    <n v="0"/>
    <n v="0"/>
  </r>
  <r>
    <x v="66"/>
    <d v="2018-12-08T00:00:00"/>
    <d v="2018-12-12T00:00:00"/>
    <x v="0"/>
    <x v="3"/>
    <x v="2"/>
    <s v="Keith Herrera"/>
    <s v="Home Office"/>
    <s v="San Francisco"/>
    <x v="1"/>
    <n v="94110"/>
    <s v="West"/>
    <s v="TEC-AC-10000158"/>
    <x v="1"/>
    <s v="Accessories"/>
    <n v="179.95"/>
    <n v="179.95"/>
    <n v="0"/>
    <n v="0"/>
  </r>
  <r>
    <x v="1875"/>
    <d v="2017-08-13T00:00:00"/>
    <d v="2017-08-13T00:00:00"/>
    <x v="3"/>
    <x v="7"/>
    <x v="1"/>
    <s v="Hunter Glantz"/>
    <s v="Corporate"/>
    <s v="Kenner"/>
    <x v="2"/>
    <n v="70065"/>
    <s v="South"/>
    <s v="TEC-AC-10000158"/>
    <x v="1"/>
    <s v="Accessories"/>
    <n v="71.98"/>
    <n v="71.98"/>
    <n v="0"/>
    <n v="0"/>
  </r>
  <r>
    <x v="4467"/>
    <d v="2018-08-26T00:00:00"/>
    <d v="2018-09-01T00:00:00"/>
    <x v="0"/>
    <x v="7"/>
    <x v="2"/>
    <s v="Steve Carroll"/>
    <s v="Home Office"/>
    <s v="Columbus"/>
    <x v="19"/>
    <n v="31907"/>
    <s v="South"/>
    <s v="TEC-AC-10000158"/>
    <x v="1"/>
    <s v="Accessories"/>
    <n v="71.98"/>
    <n v="71.98"/>
    <n v="0"/>
    <n v="0"/>
  </r>
  <r>
    <x v="4468"/>
    <d v="2015-06-23T00:00:00"/>
    <d v="2015-06-28T00:00:00"/>
    <x v="1"/>
    <x v="4"/>
    <x v="2"/>
    <s v="Brian Stugart"/>
    <s v="Home Office"/>
    <s v="Philadelphia"/>
    <x v="12"/>
    <n v="19143"/>
    <s v="East"/>
    <s v="TEC-AC-10000158"/>
    <x v="1"/>
    <s v="Accessories"/>
    <n v="86.376000000000005"/>
    <n v="86.376000000000005"/>
    <n v="0"/>
    <n v="0"/>
  </r>
  <r>
    <x v="221"/>
    <d v="2017-09-08T00:00:00"/>
    <d v="2017-09-10T00:00:00"/>
    <x v="3"/>
    <x v="0"/>
    <x v="3"/>
    <s v="Anna Gayman"/>
    <s v="Corporate"/>
    <s v="Houston"/>
    <x v="13"/>
    <n v="77036"/>
    <s v="Central"/>
    <s v="TEC-AC-10000158"/>
    <x v="1"/>
    <s v="Accessories"/>
    <n v="57.584000000000003"/>
    <n v="57.584000000000003"/>
    <n v="0"/>
    <n v="0"/>
  </r>
  <r>
    <x v="1810"/>
    <d v="2018-03-26T00:00:00"/>
    <d v="2018-03-30T00:00:00"/>
    <x v="0"/>
    <x v="5"/>
    <x v="2"/>
    <s v="Heather Kirkland"/>
    <s v="Home Office"/>
    <s v="Houston"/>
    <x v="13"/>
    <n v="77070"/>
    <s v="Central"/>
    <s v="TEC-AC-10000158"/>
    <x v="1"/>
    <s v="Accessories"/>
    <n v="143.96"/>
    <n v="143.96"/>
    <n v="0"/>
    <n v="0"/>
  </r>
  <r>
    <x v="3667"/>
    <d v="2016-12-03T00:00:00"/>
    <d v="2016-12-08T00:00:00"/>
    <x v="2"/>
    <x v="3"/>
    <x v="2"/>
    <s v="Alejandro Ballentine"/>
    <s v="Home Office"/>
    <s v="Philadelphia"/>
    <x v="12"/>
    <n v="19134"/>
    <s v="East"/>
    <s v="TEC-AC-10000171"/>
    <x v="1"/>
    <s v="Accessories"/>
    <n v="36.783999999999999"/>
    <n v="36.783999999999999"/>
    <n v="0"/>
    <n v="0"/>
  </r>
  <r>
    <x v="4469"/>
    <d v="2017-01-22T00:00:00"/>
    <d v="2017-01-27T00:00:00"/>
    <x v="3"/>
    <x v="6"/>
    <x v="2"/>
    <s v="Bradley Talbott"/>
    <s v="Corporate"/>
    <s v="Cleveland"/>
    <x v="22"/>
    <n v="44105"/>
    <s v="East"/>
    <s v="TEC-AC-10000171"/>
    <x v="1"/>
    <s v="Accessories"/>
    <n v="55.176000000000002"/>
    <n v="55.176000000000002"/>
    <n v="0"/>
    <n v="0"/>
  </r>
  <r>
    <x v="4470"/>
    <d v="2018-09-04T00:00:00"/>
    <d v="2018-09-08T00:00:00"/>
    <x v="0"/>
    <x v="0"/>
    <x v="2"/>
    <s v="Aimee Bixby"/>
    <s v="Home Office"/>
    <s v="Long Beach"/>
    <x v="5"/>
    <n v="11561"/>
    <s v="East"/>
    <s v="TEC-AC-10000171"/>
    <x v="1"/>
    <s v="Accessories"/>
    <n v="91.96"/>
    <n v="91.96"/>
    <n v="0"/>
    <n v="0"/>
  </r>
  <r>
    <x v="2565"/>
    <d v="2016-03-22T00:00:00"/>
    <d v="2016-03-26T00:00:00"/>
    <x v="2"/>
    <x v="5"/>
    <x v="2"/>
    <s v="Dean Braden"/>
    <s v="Home Office"/>
    <s v="Houston"/>
    <x v="13"/>
    <n v="77041"/>
    <s v="Central"/>
    <s v="TEC-AC-10000171"/>
    <x v="1"/>
    <s v="Accessories"/>
    <n v="18.391999999999999"/>
    <n v="18"/>
    <n v="0.39199999999999946"/>
    <n v="5.8799999999999915E-2"/>
  </r>
  <r>
    <x v="3023"/>
    <d v="2017-03-11T00:00:00"/>
    <d v="2017-03-13T00:00:00"/>
    <x v="3"/>
    <x v="5"/>
    <x v="0"/>
    <s v="Odella Nelson"/>
    <s v="Corporate"/>
    <s v="Eagan"/>
    <x v="37"/>
    <n v="55122"/>
    <s v="Central"/>
    <s v="TEC-AC-10000171"/>
    <x v="1"/>
    <s v="Accessories"/>
    <n v="45.98"/>
    <n v="45.98"/>
    <n v="0"/>
    <n v="0"/>
  </r>
  <r>
    <x v="3907"/>
    <d v="2015-12-02T00:00:00"/>
    <d v="2015-12-09T00:00:00"/>
    <x v="1"/>
    <x v="3"/>
    <x v="2"/>
    <s v="Elizabeth Moffitt"/>
    <s v="Home Office"/>
    <s v="Sandy Springs"/>
    <x v="19"/>
    <n v="30328"/>
    <s v="South"/>
    <s v="TEC-AC-10000199"/>
    <x v="1"/>
    <s v="Accessories"/>
    <n v="5.95"/>
    <n v="5"/>
    <n v="0.95000000000000018"/>
    <n v="0.14250000000000002"/>
  </r>
  <r>
    <x v="4471"/>
    <d v="2018-09-04T00:00:00"/>
    <d v="2018-09-10T00:00:00"/>
    <x v="0"/>
    <x v="0"/>
    <x v="2"/>
    <s v="Michael Moore"/>
    <s v="Home Office"/>
    <s v="Philadelphia"/>
    <x v="12"/>
    <n v="19120"/>
    <s v="East"/>
    <s v="TEC-AC-10000199"/>
    <x v="1"/>
    <s v="Accessories"/>
    <n v="19.04"/>
    <n v="18"/>
    <n v="1.0399999999999991"/>
    <n v="0.15599999999999986"/>
  </r>
  <r>
    <x v="1988"/>
    <d v="2017-12-09T00:00:00"/>
    <d v="2017-12-13T00:00:00"/>
    <x v="3"/>
    <x v="3"/>
    <x v="3"/>
    <s v="Rob Williams"/>
    <s v="Home Office"/>
    <s v="Chicago"/>
    <x v="0"/>
    <n v="60610"/>
    <s v="Central"/>
    <s v="TEC-AC-10000199"/>
    <x v="1"/>
    <s v="Accessories"/>
    <n v="19.04"/>
    <n v="18"/>
    <n v="1.0399999999999991"/>
    <n v="0.15599999999999986"/>
  </r>
  <r>
    <x v="3223"/>
    <d v="2016-08-21T00:00:00"/>
    <d v="2016-08-25T00:00:00"/>
    <x v="2"/>
    <x v="7"/>
    <x v="2"/>
    <s v="Sean Miller"/>
    <s v="Home Office"/>
    <s v="Allentown"/>
    <x v="12"/>
    <n v="18103"/>
    <s v="East"/>
    <s v="TEC-AC-10000290"/>
    <x v="1"/>
    <s v="Accessories"/>
    <n v="21.728000000000002"/>
    <n v="18"/>
    <n v="3.7280000000000015"/>
    <n v="0.55920000000000025"/>
  </r>
  <r>
    <x v="2877"/>
    <d v="2017-09-01T00:00:00"/>
    <d v="2017-09-03T00:00:00"/>
    <x v="3"/>
    <x v="0"/>
    <x v="0"/>
    <s v="Adam Bellavance"/>
    <s v="Home Office"/>
    <s v="New York City"/>
    <x v="5"/>
    <n v="10009"/>
    <s v="East"/>
    <s v="TEC-AC-10000290"/>
    <x v="1"/>
    <s v="Accessories"/>
    <n v="6.79"/>
    <n v="80"/>
    <n v="-73.209999999999994"/>
    <n v="-10.981499999999999"/>
  </r>
  <r>
    <x v="3048"/>
    <d v="2018-12-01T00:00:00"/>
    <d v="2018-12-03T00:00:00"/>
    <x v="0"/>
    <x v="3"/>
    <x v="3"/>
    <s v="Craig Carreira"/>
    <s v="Home Office"/>
    <s v="New York City"/>
    <x v="5"/>
    <n v="10009"/>
    <s v="East"/>
    <s v="TEC-AC-10000290"/>
    <x v="1"/>
    <s v="Accessories"/>
    <n v="20.37"/>
    <n v="18"/>
    <n v="2.370000000000001"/>
    <n v="0.35550000000000015"/>
  </r>
  <r>
    <x v="2037"/>
    <d v="2015-12-31T00:00:00"/>
    <d v="2016-01-04T00:00:00"/>
    <x v="1"/>
    <x v="3"/>
    <x v="2"/>
    <s v="Rob Williams"/>
    <s v="Corporate"/>
    <s v="Columbia"/>
    <x v="20"/>
    <n v="65203"/>
    <s v="Central"/>
    <s v="TEC-AC-10000290"/>
    <x v="1"/>
    <s v="Accessories"/>
    <n v="47.53"/>
    <n v="47.53"/>
    <n v="0"/>
    <n v="0"/>
  </r>
  <r>
    <x v="4466"/>
    <d v="2018-09-21T00:00:00"/>
    <d v="2018-09-23T00:00:00"/>
    <x v="0"/>
    <x v="0"/>
    <x v="0"/>
    <s v="Muhammed Lee"/>
    <s v="Home Office"/>
    <s v="Seattle"/>
    <x v="6"/>
    <n v="98103"/>
    <s v="West"/>
    <s v="TEC-AC-10000303"/>
    <x v="1"/>
    <s v="Accessories"/>
    <n v="79.98"/>
    <n v="79.98"/>
    <n v="0"/>
    <n v="0"/>
  </r>
  <r>
    <x v="3209"/>
    <d v="2018-11-04T00:00:00"/>
    <d v="2018-11-08T00:00:00"/>
    <x v="0"/>
    <x v="1"/>
    <x v="2"/>
    <s v="Christina Anderson"/>
    <s v="Home Office"/>
    <s v="Chattanooga"/>
    <x v="24"/>
    <n v="37421"/>
    <s v="South"/>
    <s v="TEC-AC-10000303"/>
    <x v="1"/>
    <s v="Accessories"/>
    <n v="95.975999999999999"/>
    <n v="95.975999999999999"/>
    <n v="0"/>
    <n v="0"/>
  </r>
  <r>
    <x v="2238"/>
    <d v="2015-06-09T00:00:00"/>
    <d v="2015-06-13T00:00:00"/>
    <x v="1"/>
    <x v="4"/>
    <x v="3"/>
    <s v="Carl Weiss"/>
    <s v="Home Office"/>
    <s v="Huntsville"/>
    <x v="13"/>
    <n v="77340"/>
    <s v="Central"/>
    <s v="TEC-AC-10000303"/>
    <x v="1"/>
    <s v="Accessories"/>
    <n v="63.984000000000002"/>
    <n v="63.984000000000002"/>
    <n v="0"/>
    <n v="0"/>
  </r>
  <r>
    <x v="3408"/>
    <d v="2016-11-14T00:00:00"/>
    <d v="2016-11-17T00:00:00"/>
    <x v="2"/>
    <x v="1"/>
    <x v="0"/>
    <s v="Ken Black"/>
    <s v="Home Office"/>
    <s v="Springfield"/>
    <x v="23"/>
    <n v="97477"/>
    <s v="West"/>
    <s v="TEC-AC-10000358"/>
    <x v="1"/>
    <s v="Accessories"/>
    <n v="91.176000000000002"/>
    <n v="91.176000000000002"/>
    <n v="0"/>
    <n v="0"/>
  </r>
  <r>
    <x v="4472"/>
    <d v="2018-03-20T00:00:00"/>
    <d v="2018-03-24T00:00:00"/>
    <x v="0"/>
    <x v="5"/>
    <x v="2"/>
    <s v="Helen Wasserman"/>
    <s v="Home Office"/>
    <s v="Seattle"/>
    <x v="6"/>
    <n v="98115"/>
    <s v="West"/>
    <s v="TEC-AC-10000358"/>
    <x v="1"/>
    <s v="Accessories"/>
    <n v="265.93"/>
    <n v="265.93"/>
    <n v="0"/>
    <n v="0"/>
  </r>
  <r>
    <x v="2255"/>
    <d v="2018-12-16T00:00:00"/>
    <d v="2018-12-20T00:00:00"/>
    <x v="0"/>
    <x v="3"/>
    <x v="3"/>
    <s v="Kalyca Meade"/>
    <s v="Corporate"/>
    <s v="Sunnyvale"/>
    <x v="1"/>
    <n v="94086"/>
    <s v="West"/>
    <s v="TEC-AC-10000358"/>
    <x v="1"/>
    <s v="Accessories"/>
    <n v="189.95"/>
    <n v="172.95"/>
    <n v="17"/>
    <n v="2.5499999999999998"/>
  </r>
  <r>
    <x v="4473"/>
    <d v="2016-05-30T00:00:00"/>
    <d v="2016-06-03T00:00:00"/>
    <x v="2"/>
    <x v="2"/>
    <x v="2"/>
    <s v="Brendan Dodson"/>
    <s v="Home Office"/>
    <s v="Springfield"/>
    <x v="17"/>
    <n v="22153"/>
    <s v="South"/>
    <s v="TEC-AC-10000358"/>
    <x v="1"/>
    <s v="Accessories"/>
    <n v="151.96"/>
    <n v="151.96"/>
    <n v="0"/>
    <n v="0"/>
  </r>
  <r>
    <x v="2367"/>
    <d v="2017-07-16T00:00:00"/>
    <d v="2017-07-20T00:00:00"/>
    <x v="3"/>
    <x v="10"/>
    <x v="3"/>
    <s v="Jonathan Doherty"/>
    <s v="Corporate"/>
    <s v="Columbia"/>
    <x v="34"/>
    <n v="29203"/>
    <s v="South"/>
    <s v="TEC-AC-10000358"/>
    <x v="1"/>
    <s v="Accessories"/>
    <n v="75.98"/>
    <n v="75.98"/>
    <n v="0"/>
    <n v="0"/>
  </r>
  <r>
    <x v="1158"/>
    <d v="2015-12-31T00:00:00"/>
    <d v="2016-01-03T00:00:00"/>
    <x v="1"/>
    <x v="3"/>
    <x v="0"/>
    <s v="Gary Mitchum"/>
    <s v="Home Office"/>
    <s v="Franklin"/>
    <x v="26"/>
    <n v="2038"/>
    <s v="East"/>
    <s v="TEC-AC-10000358"/>
    <x v="1"/>
    <s v="Accessories"/>
    <n v="113.97"/>
    <n v="113.97"/>
    <n v="0"/>
    <n v="0"/>
  </r>
  <r>
    <x v="4222"/>
    <d v="2016-03-17T00:00:00"/>
    <d v="2016-03-22T00:00:00"/>
    <x v="2"/>
    <x v="5"/>
    <x v="3"/>
    <s v="Harold Ryan"/>
    <s v="Home Office"/>
    <s v="New York City"/>
    <x v="5"/>
    <n v="10009"/>
    <s v="East"/>
    <s v="TEC-AC-10000387"/>
    <x v="1"/>
    <s v="Accessories"/>
    <n v="15.02"/>
    <n v="18"/>
    <n v="-2.9800000000000004"/>
    <n v="-0.44700000000000006"/>
  </r>
  <r>
    <x v="4474"/>
    <d v="2018-05-18T00:00:00"/>
    <d v="2018-05-22T00:00:00"/>
    <x v="0"/>
    <x v="2"/>
    <x v="2"/>
    <s v="Brosina Hoffman"/>
    <s v="Home Office"/>
    <s v="Philadelphia"/>
    <x v="12"/>
    <n v="19140"/>
    <s v="East"/>
    <s v="TEC-AC-10000387"/>
    <x v="1"/>
    <s v="Accessories"/>
    <n v="36.048000000000002"/>
    <n v="36.048000000000002"/>
    <n v="0"/>
    <n v="0"/>
  </r>
  <r>
    <x v="2387"/>
    <d v="2017-11-22T00:00:00"/>
    <d v="2017-11-27T00:00:00"/>
    <x v="3"/>
    <x v="1"/>
    <x v="2"/>
    <s v="Jeremy Ellison"/>
    <s v="Corporate"/>
    <s v="Houston"/>
    <x v="13"/>
    <n v="77095"/>
    <s v="Central"/>
    <s v="TEC-AC-10000387"/>
    <x v="1"/>
    <s v="Accessories"/>
    <n v="24.032"/>
    <n v="24.032"/>
    <n v="0"/>
    <n v="0"/>
  </r>
  <r>
    <x v="3199"/>
    <d v="2018-08-12T00:00:00"/>
    <d v="2018-08-19T00:00:00"/>
    <x v="0"/>
    <x v="7"/>
    <x v="2"/>
    <s v="Dana Kaydos"/>
    <s v="Home Office"/>
    <s v="Seattle"/>
    <x v="6"/>
    <n v="98103"/>
    <s v="West"/>
    <s v="TEC-AC-10000397"/>
    <x v="1"/>
    <s v="Accessories"/>
    <n v="174.95"/>
    <n v="157.94999999999999"/>
    <n v="17"/>
    <n v="2.5499999999999998"/>
  </r>
  <r>
    <x v="4475"/>
    <d v="2016-11-27T00:00:00"/>
    <d v="2016-11-29T00:00:00"/>
    <x v="2"/>
    <x v="1"/>
    <x v="0"/>
    <s v="Justin Deggeller"/>
    <s v="Home Office"/>
    <s v="Newark"/>
    <x v="3"/>
    <n v="19711"/>
    <s v="East"/>
    <s v="TEC-AC-10000397"/>
    <x v="1"/>
    <s v="Accessories"/>
    <n v="104.97"/>
    <n v="104.97"/>
    <n v="0"/>
    <n v="0"/>
  </r>
  <r>
    <x v="1357"/>
    <d v="2017-06-26T00:00:00"/>
    <d v="2017-07-02T00:00:00"/>
    <x v="3"/>
    <x v="4"/>
    <x v="2"/>
    <s v="Victoria Pisteka"/>
    <s v="Corporate"/>
    <s v="New York City"/>
    <x v="5"/>
    <n v="10035"/>
    <s v="East"/>
    <s v="TEC-AC-10000397"/>
    <x v="1"/>
    <s v="Accessories"/>
    <n v="139.96"/>
    <n v="139.96"/>
    <n v="0"/>
    <n v="0"/>
  </r>
  <r>
    <x v="4476"/>
    <d v="2017-01-09T00:00:00"/>
    <d v="2017-01-15T00:00:00"/>
    <x v="3"/>
    <x v="6"/>
    <x v="2"/>
    <s v="Laura Armstrong"/>
    <s v="Corporate"/>
    <s v="Fresno"/>
    <x v="1"/>
    <n v="93727"/>
    <s v="West"/>
    <s v="TEC-AC-10000420"/>
    <x v="2"/>
    <s v="Accessories"/>
    <n v="349.95"/>
    <n v="349.95"/>
    <n v="0"/>
    <n v="0"/>
  </r>
  <r>
    <x v="364"/>
    <d v="2017-11-24T00:00:00"/>
    <d v="2017-11-30T00:00:00"/>
    <x v="3"/>
    <x v="1"/>
    <x v="2"/>
    <s v="Sung Pak"/>
    <s v="Home Office"/>
    <s v="Los Angeles"/>
    <x v="1"/>
    <n v="90036"/>
    <s v="West"/>
    <s v="TEC-AC-10000420"/>
    <x v="1"/>
    <s v="Accessories"/>
    <n v="559.91999999999996"/>
    <n v="559.91999999999996"/>
    <n v="0"/>
    <n v="0"/>
  </r>
  <r>
    <x v="2135"/>
    <d v="2017-09-29T00:00:00"/>
    <d v="2017-10-03T00:00:00"/>
    <x v="3"/>
    <x v="0"/>
    <x v="2"/>
    <s v="Joe Kamberova"/>
    <s v="Corporate"/>
    <s v="Mobile"/>
    <x v="36"/>
    <n v="36608"/>
    <s v="South"/>
    <s v="TEC-AC-10000420"/>
    <x v="2"/>
    <s v="Accessories"/>
    <n v="209.97"/>
    <n v="209.97"/>
    <n v="0"/>
    <n v="0"/>
  </r>
  <r>
    <x v="4477"/>
    <d v="2017-08-14T00:00:00"/>
    <d v="2017-08-18T00:00:00"/>
    <x v="3"/>
    <x v="7"/>
    <x v="2"/>
    <s v="Stephanie Phelps"/>
    <s v="Corporate"/>
    <s v="Akron"/>
    <x v="22"/>
    <n v="44312"/>
    <s v="East"/>
    <s v="TEC-AC-10000420"/>
    <x v="2"/>
    <s v="Accessories"/>
    <n v="279.95999999999998"/>
    <n v="279.95999999999998"/>
    <n v="0"/>
    <n v="0"/>
  </r>
  <r>
    <x v="3822"/>
    <d v="2015-11-21T00:00:00"/>
    <d v="2015-11-26T00:00:00"/>
    <x v="1"/>
    <x v="1"/>
    <x v="2"/>
    <s v="Steve Carroll"/>
    <s v="Home Office"/>
    <s v="San Francisco"/>
    <x v="1"/>
    <n v="94110"/>
    <s v="West"/>
    <s v="TEC-AC-10000474"/>
    <x v="1"/>
    <s v="Accessories"/>
    <n v="94.99"/>
    <n v="94.99"/>
    <n v="0"/>
    <n v="0"/>
  </r>
  <r>
    <x v="2885"/>
    <d v="2018-09-03T00:00:00"/>
    <d v="2018-09-08T00:00:00"/>
    <x v="0"/>
    <x v="0"/>
    <x v="2"/>
    <s v="Sample Company A"/>
    <s v="Home Office"/>
    <s v="La Mesa"/>
    <x v="1"/>
    <n v="91941"/>
    <s v="West"/>
    <s v="TEC-AC-10000474"/>
    <x v="1"/>
    <s v="Accessories"/>
    <n v="284.97000000000003"/>
    <n v="284.97000000000003"/>
    <n v="0"/>
    <n v="0"/>
  </r>
  <r>
    <x v="4478"/>
    <d v="2018-12-22T00:00:00"/>
    <d v="2018-12-24T00:00:00"/>
    <x v="0"/>
    <x v="3"/>
    <x v="0"/>
    <s v="Chad McGuire"/>
    <s v="Consumer"/>
    <s v="Los Angeles"/>
    <x v="1"/>
    <n v="90008"/>
    <s v="West"/>
    <s v="TEC-AC-10000474"/>
    <x v="1"/>
    <s v="Accessories"/>
    <n v="474.95"/>
    <n v="474.95"/>
    <n v="0"/>
    <n v="0"/>
  </r>
  <r>
    <x v="680"/>
    <d v="2017-03-13T00:00:00"/>
    <d v="2017-03-15T00:00:00"/>
    <x v="3"/>
    <x v="5"/>
    <x v="3"/>
    <s v="Stewart Carmichael"/>
    <s v="Corporate"/>
    <s v="Philadelphia"/>
    <x v="12"/>
    <n v="19134"/>
    <s v="East"/>
    <s v="TEC-AC-10000474"/>
    <x v="2"/>
    <s v="Accessories"/>
    <n v="379.96"/>
    <n v="304.95999999999998"/>
    <n v="75"/>
    <n v="11.25"/>
  </r>
  <r>
    <x v="488"/>
    <d v="2015-04-18T00:00:00"/>
    <d v="2015-04-22T00:00:00"/>
    <x v="1"/>
    <x v="8"/>
    <x v="2"/>
    <s v="Kunst Miller"/>
    <s v="Home Office"/>
    <s v="Houston"/>
    <x v="13"/>
    <n v="77095"/>
    <s v="Central"/>
    <s v="TEC-AC-10000474"/>
    <x v="1"/>
    <s v="Accessories"/>
    <n v="227.976"/>
    <n v="227.976"/>
    <n v="0"/>
    <n v="0"/>
  </r>
  <r>
    <x v="1221"/>
    <d v="2018-12-14T00:00:00"/>
    <d v="2018-12-20T00:00:00"/>
    <x v="0"/>
    <x v="3"/>
    <x v="2"/>
    <s v="Gary Mitchum"/>
    <s v="Home Office"/>
    <s v="Chicago"/>
    <x v="0"/>
    <n v="60653"/>
    <s v="Central"/>
    <s v="TEC-AC-10000474"/>
    <x v="1"/>
    <s v="Accessories"/>
    <n v="227.976"/>
    <n v="227.976"/>
    <n v="0"/>
    <n v="0"/>
  </r>
  <r>
    <x v="2159"/>
    <d v="2016-01-12T00:00:00"/>
    <d v="2016-01-17T00:00:00"/>
    <x v="2"/>
    <x v="6"/>
    <x v="2"/>
    <s v="Cindy Schnelling"/>
    <s v="Home Office"/>
    <s v="Toledo"/>
    <x v="22"/>
    <n v="43615"/>
    <s v="East"/>
    <s v="TEC-AC-10000487"/>
    <x v="1"/>
    <s v="Accessories"/>
    <n v="10.384"/>
    <n v="10.384"/>
    <n v="0"/>
    <n v="0"/>
  </r>
  <r>
    <x v="4479"/>
    <d v="2017-07-18T00:00:00"/>
    <d v="2017-07-23T00:00:00"/>
    <x v="3"/>
    <x v="10"/>
    <x v="3"/>
    <s v="Susan Vittorini"/>
    <s v="Home Office"/>
    <s v="Dallas"/>
    <x v="13"/>
    <n v="75217"/>
    <s v="Central"/>
    <s v="TEC-AC-10000487"/>
    <x v="1"/>
    <s v="Accessories"/>
    <n v="15.576000000000001"/>
    <n v="18"/>
    <n v="-2.4239999999999995"/>
    <n v="-0.36359999999999992"/>
  </r>
  <r>
    <x v="1444"/>
    <d v="2018-04-21T00:00:00"/>
    <d v="2018-04-24T00:00:00"/>
    <x v="0"/>
    <x v="8"/>
    <x v="0"/>
    <s v="Joni Wasserman"/>
    <s v="Home Office"/>
    <s v="Seattle"/>
    <x v="6"/>
    <n v="98103"/>
    <s v="West"/>
    <s v="TEC-AC-10000521"/>
    <x v="1"/>
    <s v="Accessories"/>
    <n v="11.54"/>
    <n v="11.54"/>
    <n v="0"/>
    <n v="0"/>
  </r>
  <r>
    <x v="2860"/>
    <d v="2017-06-14T00:00:00"/>
    <d v="2017-06-17T00:00:00"/>
    <x v="3"/>
    <x v="4"/>
    <x v="0"/>
    <s v="Vivian Mathis"/>
    <s v="Home Office"/>
    <s v="Boca Raton"/>
    <x v="8"/>
    <n v="33433"/>
    <s v="South"/>
    <s v="TEC-AC-10000521"/>
    <x v="1"/>
    <s v="Accessories"/>
    <n v="18.463999999999999"/>
    <n v="18"/>
    <n v="0.46399999999999864"/>
    <n v="6.9599999999999787E-2"/>
  </r>
  <r>
    <x v="4480"/>
    <d v="2018-05-26T00:00:00"/>
    <d v="2018-05-30T00:00:00"/>
    <x v="0"/>
    <x v="2"/>
    <x v="2"/>
    <s v="Bryan Mills"/>
    <s v="Home Office"/>
    <s v="Harrisonburg"/>
    <x v="17"/>
    <n v="22801"/>
    <s v="South"/>
    <s v="TEC-AC-10000521"/>
    <x v="1"/>
    <s v="Accessories"/>
    <n v="23.08"/>
    <n v="18"/>
    <n v="5.0799999999999983"/>
    <n v="0.76199999999999968"/>
  </r>
  <r>
    <x v="1731"/>
    <d v="2016-10-18T00:00:00"/>
    <d v="2016-10-22T00:00:00"/>
    <x v="2"/>
    <x v="9"/>
    <x v="2"/>
    <s v="Kristina Nunn"/>
    <s v="Home Office"/>
    <s v="Mcallen"/>
    <x v="13"/>
    <n v="78501"/>
    <s v="Central"/>
    <s v="TEC-AC-10000521"/>
    <x v="1"/>
    <s v="Accessories"/>
    <n v="27.696000000000002"/>
    <n v="27.696000000000002"/>
    <n v="0"/>
    <n v="0"/>
  </r>
  <r>
    <x v="1356"/>
    <d v="2018-01-28T00:00:00"/>
    <d v="2018-01-31T00:00:00"/>
    <x v="0"/>
    <x v="6"/>
    <x v="3"/>
    <s v="Beth Thompson"/>
    <s v="Home Office"/>
    <s v="Costa Mesa"/>
    <x v="1"/>
    <n v="92627"/>
    <s v="West"/>
    <s v="TEC-AC-10000580"/>
    <x v="1"/>
    <s v="Accessories"/>
    <n v="239.97"/>
    <n v="100"/>
    <n v="139.97"/>
    <n v="20.9955"/>
  </r>
  <r>
    <x v="4481"/>
    <d v="2018-03-02T00:00:00"/>
    <d v="2018-03-08T00:00:00"/>
    <x v="0"/>
    <x v="5"/>
    <x v="2"/>
    <s v="Maribeth Yedwab"/>
    <s v="Corporate"/>
    <s v="Los Angeles"/>
    <x v="1"/>
    <n v="90045"/>
    <s v="West"/>
    <s v="TEC-AC-10000580"/>
    <x v="1"/>
    <s v="Accessories"/>
    <n v="479.94"/>
    <n v="479.94"/>
    <n v="0"/>
    <n v="0"/>
  </r>
  <r>
    <x v="702"/>
    <d v="2018-12-04T00:00:00"/>
    <d v="2018-12-09T00:00:00"/>
    <x v="0"/>
    <x v="3"/>
    <x v="2"/>
    <s v="Michael Stewart"/>
    <s v="Home Office"/>
    <s v="Philadelphia"/>
    <x v="12"/>
    <n v="19134"/>
    <s v="East"/>
    <s v="TEC-AC-10000580"/>
    <x v="1"/>
    <s v="Accessories"/>
    <n v="255.96799999999999"/>
    <n v="255.96799999999999"/>
    <n v="0"/>
    <n v="0"/>
  </r>
  <r>
    <x v="416"/>
    <d v="2017-05-26T00:00:00"/>
    <d v="2017-05-26T00:00:00"/>
    <x v="3"/>
    <x v="2"/>
    <x v="1"/>
    <s v="Maurice Satty"/>
    <s v="Corporate"/>
    <s v="Fort Worth"/>
    <x v="13"/>
    <n v="76106"/>
    <s v="Central"/>
    <s v="TEC-AC-10000580"/>
    <x v="1"/>
    <s v="Accessories"/>
    <n v="63.991999999999997"/>
    <n v="63.991999999999997"/>
    <n v="0"/>
    <n v="0"/>
  </r>
  <r>
    <x v="345"/>
    <d v="2017-11-03T00:00:00"/>
    <d v="2017-11-06T00:00:00"/>
    <x v="3"/>
    <x v="1"/>
    <x v="0"/>
    <s v="Phillip Flathmann"/>
    <s v="Corporate"/>
    <s v="Los Angeles"/>
    <x v="1"/>
    <n v="90032"/>
    <s v="West"/>
    <s v="TEC-AC-10000682"/>
    <x v="1"/>
    <s v="Accessories"/>
    <n v="82.95"/>
    <n v="82.95"/>
    <n v="0"/>
    <n v="0"/>
  </r>
  <r>
    <x v="4482"/>
    <d v="2018-01-02T00:00:00"/>
    <d v="2018-01-04T00:00:00"/>
    <x v="0"/>
    <x v="6"/>
    <x v="3"/>
    <s v="Fred Wasserman"/>
    <s v="Home Office"/>
    <s v="Los Angeles"/>
    <x v="1"/>
    <n v="90032"/>
    <s v="West"/>
    <s v="TEC-AC-10000682"/>
    <x v="1"/>
    <s v="Accessories"/>
    <n v="16.59"/>
    <n v="18"/>
    <n v="-1.4100000000000001"/>
    <n v="-0.21150000000000002"/>
  </r>
  <r>
    <x v="717"/>
    <d v="2018-08-21T00:00:00"/>
    <d v="2018-08-25T00:00:00"/>
    <x v="0"/>
    <x v="7"/>
    <x v="3"/>
    <s v="Candace McMahon"/>
    <s v="Home Office"/>
    <s v="Seattle"/>
    <x v="6"/>
    <n v="98115"/>
    <s v="West"/>
    <s v="TEC-AC-10000682"/>
    <x v="1"/>
    <s v="Accessories"/>
    <n v="33.18"/>
    <n v="33.18"/>
    <n v="0"/>
    <n v="0"/>
  </r>
  <r>
    <x v="4483"/>
    <d v="2018-11-13T00:00:00"/>
    <d v="2018-11-17T00:00:00"/>
    <x v="0"/>
    <x v="1"/>
    <x v="3"/>
    <s v="Sanjit Engle"/>
    <s v="Home Office"/>
    <s v="Oxnard"/>
    <x v="1"/>
    <n v="93030"/>
    <s v="West"/>
    <s v="TEC-AC-10000682"/>
    <x v="1"/>
    <s v="Accessories"/>
    <n v="82.95"/>
    <n v="82.95"/>
    <n v="0"/>
    <n v="0"/>
  </r>
  <r>
    <x v="4484"/>
    <d v="2016-09-19T00:00:00"/>
    <d v="2016-09-26T00:00:00"/>
    <x v="2"/>
    <x v="0"/>
    <x v="2"/>
    <s v="Nicole Hansen"/>
    <s v="Home Office"/>
    <s v="Columbus"/>
    <x v="19"/>
    <n v="31907"/>
    <s v="South"/>
    <s v="TEC-AC-10000682"/>
    <x v="1"/>
    <s v="Accessories"/>
    <n v="66.36"/>
    <n v="66.36"/>
    <n v="0"/>
    <n v="0"/>
  </r>
  <r>
    <x v="4485"/>
    <d v="2018-08-03T00:00:00"/>
    <d v="2018-08-07T00:00:00"/>
    <x v="0"/>
    <x v="7"/>
    <x v="2"/>
    <s v="Adrian Barton"/>
    <s v="Home Office"/>
    <s v="Bloomington"/>
    <x v="0"/>
    <n v="61701"/>
    <s v="Central"/>
    <s v="TEC-AC-10000682"/>
    <x v="1"/>
    <s v="Accessories"/>
    <n v="39.816000000000003"/>
    <n v="80"/>
    <n v="-40.183999999999997"/>
    <n v="-6.0275999999999996"/>
  </r>
  <r>
    <x v="400"/>
    <d v="2016-10-23T00:00:00"/>
    <d v="2016-10-27T00:00:00"/>
    <x v="2"/>
    <x v="9"/>
    <x v="3"/>
    <s v="Jay Fein"/>
    <s v="Home Office"/>
    <s v="San Diego"/>
    <x v="1"/>
    <n v="92105"/>
    <s v="West"/>
    <s v="TEC-AC-10000710"/>
    <x v="1"/>
    <s v="Accessories"/>
    <n v="148.32"/>
    <n v="148.32"/>
    <n v="0"/>
    <n v="0"/>
  </r>
  <r>
    <x v="1913"/>
    <d v="2015-03-11T00:00:00"/>
    <d v="2015-03-13T00:00:00"/>
    <x v="1"/>
    <x v="5"/>
    <x v="3"/>
    <s v="Filia McAdams"/>
    <s v="Home Office"/>
    <s v="Richmond"/>
    <x v="21"/>
    <n v="40475"/>
    <s v="South"/>
    <s v="TEC-AC-10000710"/>
    <x v="1"/>
    <s v="Accessories"/>
    <n v="32.96"/>
    <n v="32.96"/>
    <n v="0"/>
    <n v="0"/>
  </r>
  <r>
    <x v="4486"/>
    <d v="2015-02-07T00:00:00"/>
    <d v="2015-02-12T00:00:00"/>
    <x v="1"/>
    <x v="11"/>
    <x v="2"/>
    <s v="Cyma Kinney"/>
    <s v="Corporate"/>
    <s v="Linden"/>
    <x v="15"/>
    <n v="7036"/>
    <s v="East"/>
    <s v="TEC-AC-10000710"/>
    <x v="1"/>
    <s v="Accessories"/>
    <n v="115.36"/>
    <n v="115.36"/>
    <n v="0"/>
    <n v="0"/>
  </r>
  <r>
    <x v="1821"/>
    <d v="2015-02-14T00:00:00"/>
    <d v="2015-02-18T00:00:00"/>
    <x v="1"/>
    <x v="11"/>
    <x v="2"/>
    <s v="Marina Lichtenstein"/>
    <s v="Home Office"/>
    <s v="Seattle"/>
    <x v="6"/>
    <n v="98103"/>
    <s v="West"/>
    <s v="TEC-AC-10000736"/>
    <x v="1"/>
    <s v="Accessories"/>
    <n v="239.97"/>
    <n v="50"/>
    <n v="189.97"/>
    <n v="28.4955"/>
  </r>
  <r>
    <x v="3736"/>
    <d v="2016-03-23T00:00:00"/>
    <d v="2016-03-25T00:00:00"/>
    <x v="2"/>
    <x v="5"/>
    <x v="0"/>
    <s v="Alice McCarthy"/>
    <s v="Home Office"/>
    <s v="Los Angeles"/>
    <x v="1"/>
    <n v="90008"/>
    <s v="West"/>
    <s v="TEC-AC-10000736"/>
    <x v="1"/>
    <s v="Accessories"/>
    <n v="239.97"/>
    <n v="100"/>
    <n v="139.97"/>
    <n v="20.9955"/>
  </r>
  <r>
    <x v="4487"/>
    <d v="2018-05-07T00:00:00"/>
    <d v="2018-05-12T00:00:00"/>
    <x v="0"/>
    <x v="2"/>
    <x v="2"/>
    <s v="Adam Bellavance"/>
    <s v="Home Office"/>
    <s v="Los Angeles"/>
    <x v="1"/>
    <n v="90004"/>
    <s v="West"/>
    <s v="TEC-AC-10000736"/>
    <x v="1"/>
    <s v="Accessories"/>
    <n v="79.989999999999995"/>
    <n v="80"/>
    <n v="-1.0000000000005116E-2"/>
    <n v="-1.5000000000007674E-3"/>
  </r>
  <r>
    <x v="4488"/>
    <d v="2015-04-28T00:00:00"/>
    <d v="2015-05-03T00:00:00"/>
    <x v="1"/>
    <x v="8"/>
    <x v="2"/>
    <s v="David Smith"/>
    <s v="Home Office"/>
    <s v="Jamestown"/>
    <x v="5"/>
    <n v="14701"/>
    <s v="East"/>
    <s v="TEC-AC-10000736"/>
    <x v="1"/>
    <s v="Accessories"/>
    <n v="159.97999999999999"/>
    <n v="159.97999999999999"/>
    <n v="0"/>
    <n v="0"/>
  </r>
  <r>
    <x v="164"/>
    <d v="2016-12-20T00:00:00"/>
    <d v="2016-12-25T00:00:00"/>
    <x v="2"/>
    <x v="3"/>
    <x v="2"/>
    <s v="Katherine Ducich"/>
    <s v="Home Office"/>
    <s v="Chicago"/>
    <x v="0"/>
    <n v="60623"/>
    <s v="Central"/>
    <s v="TEC-AC-10000736"/>
    <x v="1"/>
    <s v="Accessories"/>
    <n v="255.96799999999999"/>
    <n v="255.96799999999999"/>
    <n v="0"/>
    <n v="0"/>
  </r>
  <r>
    <x v="4489"/>
    <d v="2018-07-23T00:00:00"/>
    <d v="2018-07-24T00:00:00"/>
    <x v="0"/>
    <x v="10"/>
    <x v="0"/>
    <s v="Philisse Overcash"/>
    <s v="Home Office"/>
    <s v="Kenosha"/>
    <x v="16"/>
    <n v="53142"/>
    <s v="Central"/>
    <s v="TEC-AC-10000736"/>
    <x v="1"/>
    <s v="Accessories"/>
    <n v="399.95"/>
    <n v="399.95"/>
    <n v="0"/>
    <n v="0"/>
  </r>
  <r>
    <x v="2149"/>
    <d v="2016-05-03T00:00:00"/>
    <d v="2016-05-06T00:00:00"/>
    <x v="2"/>
    <x v="2"/>
    <x v="0"/>
    <s v="Lena Cacioppo"/>
    <s v="Home Office"/>
    <s v="San Francisco"/>
    <x v="1"/>
    <n v="94109"/>
    <s v="West"/>
    <s v="TEC-AC-10000844"/>
    <x v="1"/>
    <s v="Accessories"/>
    <n v="339.96"/>
    <n v="339.96"/>
    <n v="0"/>
    <n v="0"/>
  </r>
  <r>
    <x v="1662"/>
    <d v="2017-08-21T00:00:00"/>
    <d v="2017-08-28T00:00:00"/>
    <x v="3"/>
    <x v="7"/>
    <x v="2"/>
    <s v="Scot Coram"/>
    <s v="Corporate"/>
    <s v="Los Angeles"/>
    <x v="1"/>
    <n v="90004"/>
    <s v="West"/>
    <s v="TEC-AC-10000844"/>
    <x v="2"/>
    <s v="Accessories"/>
    <n v="254.97"/>
    <n v="254.97"/>
    <n v="0"/>
    <n v="0"/>
  </r>
  <r>
    <x v="3813"/>
    <d v="2018-05-28T00:00:00"/>
    <d v="2018-06-02T00:00:00"/>
    <x v="0"/>
    <x v="2"/>
    <x v="2"/>
    <s v="Candace McMahon"/>
    <s v="Home Office"/>
    <s v="Phoenix"/>
    <x v="18"/>
    <n v="85023"/>
    <s v="West"/>
    <s v="TEC-AC-10000844"/>
    <x v="1"/>
    <s v="Accessories"/>
    <n v="271.96800000000002"/>
    <n v="100"/>
    <n v="171.96800000000002"/>
    <n v="25.795200000000001"/>
  </r>
  <r>
    <x v="2647"/>
    <d v="2015-08-17T00:00:00"/>
    <d v="2015-08-21T00:00:00"/>
    <x v="1"/>
    <x v="7"/>
    <x v="2"/>
    <s v="Don Jones"/>
    <s v="Corporate"/>
    <s v="Little Rock"/>
    <x v="11"/>
    <n v="72209"/>
    <s v="South"/>
    <s v="TEC-AC-10000844"/>
    <x v="1"/>
    <s v="Accessories"/>
    <n v="339.96"/>
    <n v="339.96"/>
    <n v="0"/>
    <n v="0"/>
  </r>
  <r>
    <x v="2187"/>
    <d v="2017-01-15T00:00:00"/>
    <d v="2017-01-19T00:00:00"/>
    <x v="3"/>
    <x v="6"/>
    <x v="2"/>
    <s v="Dean percer"/>
    <s v="Corporate"/>
    <s v="Westfield"/>
    <x v="15"/>
    <n v="7090"/>
    <s v="East"/>
    <s v="TEC-AC-10000844"/>
    <x v="2"/>
    <s v="Accessories"/>
    <n v="254.97"/>
    <n v="254.97"/>
    <n v="0"/>
    <n v="0"/>
  </r>
  <r>
    <x v="4490"/>
    <d v="2015-09-02T00:00:00"/>
    <d v="2015-09-08T00:00:00"/>
    <x v="1"/>
    <x v="0"/>
    <x v="2"/>
    <s v="Bryan Mills"/>
    <s v="Consumer"/>
    <s v="Buffalo Grove"/>
    <x v="0"/>
    <n v="60089"/>
    <s v="Central"/>
    <s v="TEC-AC-10000844"/>
    <x v="1"/>
    <s v="Accessories"/>
    <n v="475.94400000000002"/>
    <n v="475.94400000000002"/>
    <n v="0"/>
    <n v="0"/>
  </r>
  <r>
    <x v="4491"/>
    <d v="2016-10-15T00:00:00"/>
    <d v="2016-10-20T00:00:00"/>
    <x v="2"/>
    <x v="9"/>
    <x v="2"/>
    <s v="Pete Armstrong"/>
    <s v="Home Office"/>
    <s v="Orland Park"/>
    <x v="0"/>
    <n v="60462"/>
    <s v="Central"/>
    <s v="TEC-AC-10000844"/>
    <x v="1"/>
    <s v="Accessories"/>
    <n v="339.96"/>
    <n v="339.96"/>
    <n v="0"/>
    <n v="0"/>
  </r>
  <r>
    <x v="467"/>
    <d v="2018-12-22T00:00:00"/>
    <d v="2018-12-25T00:00:00"/>
    <x v="0"/>
    <x v="3"/>
    <x v="0"/>
    <s v="Theone Pippenger"/>
    <s v="Home Office"/>
    <s v="Detroit"/>
    <x v="10"/>
    <n v="48227"/>
    <s v="Central"/>
    <s v="TEC-AC-10000844"/>
    <x v="1"/>
    <s v="Accessories"/>
    <n v="84.99"/>
    <n v="84.99"/>
    <n v="0"/>
    <n v="0"/>
  </r>
  <r>
    <x v="1058"/>
    <d v="2015-09-13T00:00:00"/>
    <d v="2015-09-13T00:00:00"/>
    <x v="1"/>
    <x v="0"/>
    <x v="1"/>
    <s v="Resi P√∂lking"/>
    <s v="Consumer"/>
    <s v="Seattle"/>
    <x v="6"/>
    <n v="98103"/>
    <s v="West"/>
    <s v="TEC-AC-10000865"/>
    <x v="1"/>
    <s v="Accessories"/>
    <n v="118"/>
    <n v="118"/>
    <n v="0"/>
    <n v="0"/>
  </r>
  <r>
    <x v="4382"/>
    <d v="2016-12-08T00:00:00"/>
    <d v="2016-12-12T00:00:00"/>
    <x v="2"/>
    <x v="3"/>
    <x v="2"/>
    <s v="Yana Sorensen"/>
    <s v="Home Office"/>
    <s v="Los Angeles"/>
    <x v="1"/>
    <n v="90036"/>
    <s v="West"/>
    <s v="TEC-AC-10000865"/>
    <x v="1"/>
    <s v="Accessories"/>
    <n v="236"/>
    <n v="236"/>
    <n v="0"/>
    <n v="0"/>
  </r>
  <r>
    <x v="4492"/>
    <d v="2017-10-14T00:00:00"/>
    <d v="2017-10-18T00:00:00"/>
    <x v="3"/>
    <x v="9"/>
    <x v="2"/>
    <s v="Christine Phan"/>
    <s v="Corporate"/>
    <s v="Seattle"/>
    <x v="6"/>
    <n v="98115"/>
    <s v="West"/>
    <s v="TEC-AC-10000865"/>
    <x v="2"/>
    <s v="Accessories"/>
    <n v="177"/>
    <n v="177"/>
    <n v="0"/>
    <n v="0"/>
  </r>
  <r>
    <x v="299"/>
    <d v="2015-10-14T00:00:00"/>
    <d v="2015-10-17T00:00:00"/>
    <x v="1"/>
    <x v="9"/>
    <x v="0"/>
    <s v="Toby Carlisle"/>
    <s v="Home Office"/>
    <s v="Everett"/>
    <x v="26"/>
    <n v="2149"/>
    <s v="East"/>
    <s v="TEC-AC-10000865"/>
    <x v="1"/>
    <s v="Accessories"/>
    <n v="177"/>
    <n v="177"/>
    <n v="0"/>
    <n v="0"/>
  </r>
  <r>
    <x v="1744"/>
    <d v="2016-10-19T00:00:00"/>
    <d v="2016-10-24T00:00:00"/>
    <x v="2"/>
    <x v="9"/>
    <x v="2"/>
    <s v="Robert Marley"/>
    <s v="Home Office"/>
    <s v="Los Angeles"/>
    <x v="1"/>
    <n v="90008"/>
    <s v="West"/>
    <s v="TEC-AC-10000892"/>
    <x v="1"/>
    <s v="Accessories"/>
    <n v="270"/>
    <n v="270"/>
    <n v="0"/>
    <n v="0"/>
  </r>
  <r>
    <x v="4493"/>
    <d v="2017-10-24T00:00:00"/>
    <d v="2017-10-28T00:00:00"/>
    <x v="3"/>
    <x v="9"/>
    <x v="2"/>
    <s v="Emily Ducich"/>
    <s v="Corporate"/>
    <s v="San Francisco"/>
    <x v="1"/>
    <n v="94110"/>
    <s v="West"/>
    <s v="TEC-AC-10000892"/>
    <x v="2"/>
    <s v="Accessories"/>
    <n v="450"/>
    <n v="450"/>
    <n v="0"/>
    <n v="0"/>
  </r>
  <r>
    <x v="1705"/>
    <d v="2018-04-02T00:00:00"/>
    <d v="2018-04-04T00:00:00"/>
    <x v="0"/>
    <x v="8"/>
    <x v="0"/>
    <s v="Tony Chapman"/>
    <s v="Home Office"/>
    <s v="Columbus"/>
    <x v="19"/>
    <n v="31907"/>
    <s v="South"/>
    <s v="TEC-AC-10000892"/>
    <x v="1"/>
    <s v="Accessories"/>
    <n v="360"/>
    <n v="360"/>
    <n v="0"/>
    <n v="0"/>
  </r>
  <r>
    <x v="486"/>
    <d v="2015-11-04T00:00:00"/>
    <d v="2015-11-09T00:00:00"/>
    <x v="1"/>
    <x v="1"/>
    <x v="2"/>
    <s v="Nathan Mautz"/>
    <s v="Home Office"/>
    <s v="New York City"/>
    <x v="5"/>
    <n v="10024"/>
    <s v="East"/>
    <s v="TEC-AC-10000892"/>
    <x v="1"/>
    <s v="Accessories"/>
    <n v="360"/>
    <n v="360"/>
    <n v="0"/>
    <n v="0"/>
  </r>
  <r>
    <x v="3344"/>
    <d v="2016-10-02T00:00:00"/>
    <d v="2016-10-08T00:00:00"/>
    <x v="2"/>
    <x v="9"/>
    <x v="2"/>
    <s v="Jennifer Patt"/>
    <s v="Home Office"/>
    <s v="Lakewood"/>
    <x v="15"/>
    <n v="8701"/>
    <s v="East"/>
    <s v="TEC-AC-10000892"/>
    <x v="1"/>
    <s v="Accessories"/>
    <n v="90"/>
    <n v="90"/>
    <n v="0"/>
    <n v="0"/>
  </r>
  <r>
    <x v="4494"/>
    <d v="2016-10-05T00:00:00"/>
    <d v="2016-10-09T00:00:00"/>
    <x v="2"/>
    <x v="9"/>
    <x v="2"/>
    <s v="Ivan Liston"/>
    <s v="Home Office"/>
    <s v="Columbus"/>
    <x v="22"/>
    <n v="43229"/>
    <s v="East"/>
    <s v="TEC-AC-10000892"/>
    <x v="1"/>
    <s v="Accessories"/>
    <n v="288"/>
    <n v="288"/>
    <n v="0"/>
    <n v="0"/>
  </r>
  <r>
    <x v="751"/>
    <d v="2017-11-03T00:00:00"/>
    <d v="2017-11-07T00:00:00"/>
    <x v="3"/>
    <x v="1"/>
    <x v="2"/>
    <s v="Julie Prescott"/>
    <s v="Corporate"/>
    <s v="Philadelphia"/>
    <x v="12"/>
    <n v="19120"/>
    <s v="East"/>
    <s v="TEC-AC-10000892"/>
    <x v="1"/>
    <s v="Accessories"/>
    <n v="72"/>
    <n v="72"/>
    <n v="0"/>
    <n v="0"/>
  </r>
  <r>
    <x v="2607"/>
    <d v="2017-11-25T00:00:00"/>
    <d v="2017-12-02T00:00:00"/>
    <x v="3"/>
    <x v="1"/>
    <x v="2"/>
    <s v="Cindy Stewart"/>
    <s v="Corporate"/>
    <s v="Lancaster"/>
    <x v="22"/>
    <n v="43130"/>
    <s v="East"/>
    <s v="TEC-AC-10000926"/>
    <x v="1"/>
    <s v="Accessories"/>
    <n v="59.975999999999999"/>
    <n v="59.975999999999999"/>
    <n v="0"/>
    <n v="0"/>
  </r>
  <r>
    <x v="4495"/>
    <d v="2016-02-20T00:00:00"/>
    <d v="2016-02-25T00:00:00"/>
    <x v="2"/>
    <x v="11"/>
    <x v="2"/>
    <s v="Liz MacKendrick"/>
    <s v="Home Office"/>
    <s v="Hot Springs"/>
    <x v="11"/>
    <n v="71901"/>
    <s v="South"/>
    <s v="TEC-AC-10000927"/>
    <x v="1"/>
    <s v="Accessories"/>
    <n v="29.99"/>
    <n v="100"/>
    <n v="-70.010000000000005"/>
    <n v="-10.5015"/>
  </r>
  <r>
    <x v="4496"/>
    <d v="2018-11-13T00:00:00"/>
    <d v="2018-11-20T00:00:00"/>
    <x v="0"/>
    <x v="1"/>
    <x v="2"/>
    <s v="Cassandra Brandow"/>
    <s v="Home Office"/>
    <s v="Decatur"/>
    <x v="36"/>
    <n v="35601"/>
    <s v="South"/>
    <s v="TEC-AC-10000927"/>
    <x v="1"/>
    <s v="Accessories"/>
    <n v="239.92"/>
    <n v="100"/>
    <n v="139.91999999999999"/>
    <n v="20.987999999999996"/>
  </r>
  <r>
    <x v="2463"/>
    <d v="2018-01-27T00:00:00"/>
    <d v="2018-01-30T00:00:00"/>
    <x v="0"/>
    <x v="6"/>
    <x v="3"/>
    <s v="John Huston"/>
    <s v="Consumer"/>
    <s v="Kent"/>
    <x v="22"/>
    <n v="44240"/>
    <s v="East"/>
    <s v="TEC-AC-10000927"/>
    <x v="1"/>
    <s v="Accessories"/>
    <n v="71.975999999999999"/>
    <n v="71.975999999999999"/>
    <n v="0"/>
    <n v="0"/>
  </r>
  <r>
    <x v="2695"/>
    <d v="2018-06-20T00:00:00"/>
    <d v="2018-06-26T00:00:00"/>
    <x v="0"/>
    <x v="4"/>
    <x v="2"/>
    <s v="Jeremy Ellison"/>
    <s v="Home Office"/>
    <s v="New Rochelle"/>
    <x v="5"/>
    <n v="10801"/>
    <s v="East"/>
    <s v="TEC-AC-10000927"/>
    <x v="1"/>
    <s v="Accessories"/>
    <n v="149.94999999999999"/>
    <n v="149.94999999999999"/>
    <n v="0"/>
    <n v="0"/>
  </r>
  <r>
    <x v="641"/>
    <d v="2018-03-03T00:00:00"/>
    <d v="2018-03-08T00:00:00"/>
    <x v="0"/>
    <x v="5"/>
    <x v="2"/>
    <s v="Ed Jacobs"/>
    <s v="Consumer"/>
    <s v="Los Angeles"/>
    <x v="1"/>
    <n v="90008"/>
    <s v="West"/>
    <s v="TEC-AC-10000990"/>
    <x v="1"/>
    <s v="Accessories"/>
    <n v="1049.44"/>
    <n v="1049.44"/>
    <n v="0"/>
    <n v="0"/>
  </r>
  <r>
    <x v="1992"/>
    <d v="2016-11-21T00:00:00"/>
    <d v="2016-11-23T00:00:00"/>
    <x v="2"/>
    <x v="1"/>
    <x v="3"/>
    <s v="Denise Leinenbach"/>
    <s v="Home Office"/>
    <s v="Lawrence"/>
    <x v="33"/>
    <n v="46226"/>
    <s v="Central"/>
    <s v="TEC-AC-10000990"/>
    <x v="1"/>
    <s v="Accessories"/>
    <n v="393.54"/>
    <n v="393.54"/>
    <n v="0"/>
    <n v="0"/>
  </r>
  <r>
    <x v="297"/>
    <d v="2018-09-24T00:00:00"/>
    <d v="2018-09-28T00:00:00"/>
    <x v="0"/>
    <x v="0"/>
    <x v="2"/>
    <s v="Karen Bern"/>
    <s v="Home Office"/>
    <s v="Saint Cloud"/>
    <x v="37"/>
    <n v="56301"/>
    <s v="Central"/>
    <s v="TEC-AC-10000990"/>
    <x v="1"/>
    <s v="Accessories"/>
    <n v="655.9"/>
    <n v="655.9"/>
    <n v="0"/>
    <n v="0"/>
  </r>
  <r>
    <x v="4497"/>
    <d v="2017-05-09T00:00:00"/>
    <d v="2017-05-14T00:00:00"/>
    <x v="3"/>
    <x v="2"/>
    <x v="2"/>
    <s v="Sonia Sunley"/>
    <s v="Corporate"/>
    <s v="Seattle"/>
    <x v="6"/>
    <n v="98115"/>
    <s v="West"/>
    <s v="TEC-AC-10000991"/>
    <x v="1"/>
    <s v="Accessories"/>
    <n v="93.98"/>
    <n v="93.98"/>
    <n v="0"/>
    <n v="0"/>
  </r>
  <r>
    <x v="1601"/>
    <d v="2017-12-18T00:00:00"/>
    <d v="2017-12-21T00:00:00"/>
    <x v="3"/>
    <x v="3"/>
    <x v="0"/>
    <s v="Adrian Hane"/>
    <s v="Corporate"/>
    <s v="Salem"/>
    <x v="23"/>
    <n v="97301"/>
    <s v="West"/>
    <s v="TEC-AC-10000991"/>
    <x v="1"/>
    <s v="Accessories"/>
    <n v="112.776"/>
    <n v="112.776"/>
    <n v="0"/>
    <n v="0"/>
  </r>
  <r>
    <x v="1214"/>
    <d v="2018-07-14T00:00:00"/>
    <d v="2018-07-18T00:00:00"/>
    <x v="0"/>
    <x v="10"/>
    <x v="2"/>
    <s v="Toby Carlisle"/>
    <s v="Home Office"/>
    <s v="Westminster"/>
    <x v="1"/>
    <n v="92683"/>
    <s v="West"/>
    <s v="TEC-AC-10000991"/>
    <x v="1"/>
    <s v="Accessories"/>
    <n v="140.97"/>
    <n v="140.97"/>
    <n v="0"/>
    <n v="0"/>
  </r>
  <r>
    <x v="1075"/>
    <d v="2018-07-27T00:00:00"/>
    <d v="2018-08-01T00:00:00"/>
    <x v="0"/>
    <x v="10"/>
    <x v="3"/>
    <s v="Dennis Kane"/>
    <s v="Home Office"/>
    <s v="Seattle"/>
    <x v="6"/>
    <n v="98115"/>
    <s v="West"/>
    <s v="TEC-AC-10000991"/>
    <x v="1"/>
    <s v="Accessories"/>
    <n v="234.95"/>
    <n v="234.95"/>
    <n v="0"/>
    <n v="0"/>
  </r>
  <r>
    <x v="4498"/>
    <d v="2017-03-22T00:00:00"/>
    <d v="2017-03-25T00:00:00"/>
    <x v="3"/>
    <x v="5"/>
    <x v="0"/>
    <s v="Robert Barroso"/>
    <s v="Corporate"/>
    <s v="North Las Vegas"/>
    <x v="27"/>
    <n v="89031"/>
    <s v="West"/>
    <s v="TEC-AC-10001013"/>
    <x v="1"/>
    <s v="Accessories"/>
    <n v="58.58"/>
    <n v="58.58"/>
    <n v="0"/>
    <n v="0"/>
  </r>
  <r>
    <x v="802"/>
    <d v="2017-06-14T00:00:00"/>
    <d v="2017-06-17T00:00:00"/>
    <x v="3"/>
    <x v="4"/>
    <x v="0"/>
    <s v="Paul Van Hugh"/>
    <s v="Corporate"/>
    <s v="San Francisco"/>
    <x v="1"/>
    <n v="94122"/>
    <s v="West"/>
    <s v="TEC-AC-10001013"/>
    <x v="1"/>
    <s v="Accessories"/>
    <n v="29.29"/>
    <n v="29.29"/>
    <n v="0"/>
    <n v="0"/>
  </r>
  <r>
    <x v="1736"/>
    <d v="2018-12-09T00:00:00"/>
    <d v="2018-12-12T00:00:00"/>
    <x v="0"/>
    <x v="3"/>
    <x v="3"/>
    <s v="John Lee"/>
    <s v="Home Office"/>
    <s v="Richmond"/>
    <x v="21"/>
    <n v="40475"/>
    <s v="South"/>
    <s v="TEC-AC-10001013"/>
    <x v="1"/>
    <s v="Accessories"/>
    <n v="146.44999999999999"/>
    <n v="146.44999999999999"/>
    <n v="0"/>
    <n v="0"/>
  </r>
  <r>
    <x v="1629"/>
    <d v="2018-12-22T00:00:00"/>
    <d v="2018-12-28T00:00:00"/>
    <x v="0"/>
    <x v="3"/>
    <x v="2"/>
    <s v="Jack Lebron"/>
    <s v="Consumer"/>
    <s v="Jackson"/>
    <x v="24"/>
    <n v="38301"/>
    <s v="South"/>
    <s v="TEC-AC-10001013"/>
    <x v="1"/>
    <s v="Accessories"/>
    <n v="46.863999999999997"/>
    <n v="46.863999999999997"/>
    <n v="0"/>
    <n v="0"/>
  </r>
  <r>
    <x v="4499"/>
    <d v="2018-12-05T00:00:00"/>
    <d v="2018-12-10T00:00:00"/>
    <x v="0"/>
    <x v="3"/>
    <x v="2"/>
    <s v="Quincy Jones"/>
    <s v="Corporate"/>
    <s v="Burlington"/>
    <x v="32"/>
    <m/>
    <s v="East"/>
    <s v="TEC-AC-10001013"/>
    <x v="1"/>
    <s v="Accessories"/>
    <n v="205.03"/>
    <n v="205.03"/>
    <n v="0"/>
    <n v="0"/>
  </r>
  <r>
    <x v="4500"/>
    <d v="2015-05-11T00:00:00"/>
    <d v="2015-05-17T00:00:00"/>
    <x v="1"/>
    <x v="2"/>
    <x v="2"/>
    <s v="Raymond Messe"/>
    <s v="Consumer"/>
    <s v="Houston"/>
    <x v="13"/>
    <n v="77095"/>
    <s v="Central"/>
    <s v="TEC-AC-10001013"/>
    <x v="1"/>
    <s v="Accessories"/>
    <n v="46.863999999999997"/>
    <n v="46.863999999999997"/>
    <n v="0"/>
    <n v="0"/>
  </r>
  <r>
    <x v="4501"/>
    <d v="2016-11-14T00:00:00"/>
    <d v="2016-11-20T00:00:00"/>
    <x v="2"/>
    <x v="1"/>
    <x v="2"/>
    <s v="Maureen Gastineau"/>
    <s v="Corporate"/>
    <s v="Philadelphia"/>
    <x v="12"/>
    <n v="19143"/>
    <s v="East"/>
    <s v="TEC-AC-10001090"/>
    <x v="1"/>
    <s v="Accessories"/>
    <n v="47.984000000000002"/>
    <n v="47.984000000000002"/>
    <n v="0"/>
    <n v="0"/>
  </r>
  <r>
    <x v="4205"/>
    <d v="2018-09-15T00:00:00"/>
    <d v="2018-09-21T00:00:00"/>
    <x v="0"/>
    <x v="0"/>
    <x v="2"/>
    <s v="Dean percer"/>
    <s v="Home Office"/>
    <s v="Waterbury"/>
    <x v="25"/>
    <n v="6708"/>
    <s v="East"/>
    <s v="TEC-AC-10001090"/>
    <x v="1"/>
    <s v="Accessories"/>
    <n v="59.98"/>
    <n v="59.98"/>
    <n v="0"/>
    <n v="0"/>
  </r>
  <r>
    <x v="1627"/>
    <d v="2015-10-13T00:00:00"/>
    <d v="2015-10-15T00:00:00"/>
    <x v="1"/>
    <x v="9"/>
    <x v="0"/>
    <s v="Zuschuss Carroll"/>
    <s v="Consumer"/>
    <s v="Edmonds"/>
    <x v="6"/>
    <n v="98026"/>
    <s v="West"/>
    <s v="TEC-AC-10001101"/>
    <x v="1"/>
    <s v="Accessories"/>
    <n v="25.78"/>
    <n v="25.78"/>
    <n v="0"/>
    <n v="0"/>
  </r>
  <r>
    <x v="969"/>
    <d v="2015-11-05T00:00:00"/>
    <d v="2015-11-10T00:00:00"/>
    <x v="1"/>
    <x v="1"/>
    <x v="2"/>
    <s v="Maribeth Dona"/>
    <s v="Home Office"/>
    <s v="Philadelphia"/>
    <x v="12"/>
    <n v="19143"/>
    <s v="East"/>
    <s v="TEC-AC-10001101"/>
    <x v="1"/>
    <s v="Accessories"/>
    <n v="51.56"/>
    <n v="51.56"/>
    <n v="0"/>
    <n v="0"/>
  </r>
  <r>
    <x v="3062"/>
    <d v="2016-03-05T00:00:00"/>
    <d v="2016-03-09T00:00:00"/>
    <x v="2"/>
    <x v="5"/>
    <x v="2"/>
    <s v="Katherine Nockton"/>
    <s v="Home Office"/>
    <s v="Philadelphia"/>
    <x v="12"/>
    <n v="19120"/>
    <s v="East"/>
    <s v="TEC-AC-10001101"/>
    <x v="1"/>
    <s v="Accessories"/>
    <n v="10.311999999999999"/>
    <n v="10.311999999999999"/>
    <n v="0"/>
    <n v="0"/>
  </r>
  <r>
    <x v="4050"/>
    <d v="2018-06-19T00:00:00"/>
    <d v="2018-06-23T00:00:00"/>
    <x v="0"/>
    <x v="4"/>
    <x v="2"/>
    <s v="Allen Rosenblatt"/>
    <s v="Corporate"/>
    <s v="New York City"/>
    <x v="5"/>
    <n v="10035"/>
    <s v="East"/>
    <s v="TEC-AC-10001101"/>
    <x v="1"/>
    <s v="Accessories"/>
    <n v="103.12"/>
    <n v="103.12"/>
    <n v="0"/>
    <n v="0"/>
  </r>
  <r>
    <x v="1253"/>
    <d v="2016-11-03T00:00:00"/>
    <d v="2016-11-07T00:00:00"/>
    <x v="2"/>
    <x v="1"/>
    <x v="2"/>
    <s v="Corinna Mitchell"/>
    <s v="Home Office"/>
    <s v="Los Angeles"/>
    <x v="1"/>
    <n v="90008"/>
    <s v="West"/>
    <s v="TEC-AC-10001109"/>
    <x v="1"/>
    <s v="Accessories"/>
    <n v="89.97"/>
    <n v="89.97"/>
    <n v="0"/>
    <n v="0"/>
  </r>
  <r>
    <x v="4502"/>
    <d v="2018-09-17T00:00:00"/>
    <d v="2018-09-20T00:00:00"/>
    <x v="0"/>
    <x v="0"/>
    <x v="0"/>
    <s v="Shahid Collister"/>
    <s v="Home Office"/>
    <s v="Boise"/>
    <x v="40"/>
    <n v="83704"/>
    <s v="West"/>
    <s v="TEC-AC-10001109"/>
    <x v="1"/>
    <s v="Accessories"/>
    <n v="89.97"/>
    <n v="89.97"/>
    <n v="0"/>
    <n v="0"/>
  </r>
  <r>
    <x v="3742"/>
    <d v="2015-09-17T00:00:00"/>
    <d v="2015-09-24T00:00:00"/>
    <x v="1"/>
    <x v="0"/>
    <x v="2"/>
    <s v="Kean Takahito"/>
    <s v="Home Office"/>
    <s v="Raleigh"/>
    <x v="9"/>
    <n v="27604"/>
    <s v="South"/>
    <s v="TEC-AC-10001109"/>
    <x v="1"/>
    <s v="Accessories"/>
    <n v="47.984000000000002"/>
    <n v="47.984000000000002"/>
    <n v="0"/>
    <n v="0"/>
  </r>
  <r>
    <x v="2618"/>
    <d v="2017-06-06T00:00:00"/>
    <d v="2017-06-07T00:00:00"/>
    <x v="3"/>
    <x v="4"/>
    <x v="0"/>
    <s v="Clytie Kelty"/>
    <s v="Corporate"/>
    <s v="Little Rock"/>
    <x v="11"/>
    <n v="72209"/>
    <s v="South"/>
    <s v="TEC-AC-10001109"/>
    <x v="2"/>
    <s v="Accessories"/>
    <n v="179.94"/>
    <n v="179.94"/>
    <n v="0"/>
    <n v="0"/>
  </r>
  <r>
    <x v="889"/>
    <d v="2017-04-04T00:00:00"/>
    <d v="2017-04-08T00:00:00"/>
    <x v="3"/>
    <x v="8"/>
    <x v="3"/>
    <s v="Becky Castell"/>
    <s v="Corporate"/>
    <s v="Troy"/>
    <x v="5"/>
    <n v="12180"/>
    <s v="East"/>
    <s v="TEC-AC-10001109"/>
    <x v="1"/>
    <s v="Accessories"/>
    <n v="89.97"/>
    <n v="89.97"/>
    <n v="0"/>
    <n v="0"/>
  </r>
  <r>
    <x v="2468"/>
    <d v="2017-08-26T00:00:00"/>
    <d v="2017-09-02T00:00:00"/>
    <x v="3"/>
    <x v="7"/>
    <x v="2"/>
    <s v="Vivek Grady"/>
    <s v="Corporate"/>
    <s v="Philadelphia"/>
    <x v="12"/>
    <n v="19140"/>
    <s v="East"/>
    <s v="TEC-AC-10001109"/>
    <x v="1"/>
    <s v="Accessories"/>
    <n v="47.984000000000002"/>
    <n v="47.984000000000002"/>
    <n v="0"/>
    <n v="0"/>
  </r>
  <r>
    <x v="1339"/>
    <d v="2018-09-16T00:00:00"/>
    <d v="2018-09-18T00:00:00"/>
    <x v="0"/>
    <x v="0"/>
    <x v="0"/>
    <s v="Adam Shillingsburg"/>
    <s v="Consumer"/>
    <s v="Philadelphia"/>
    <x v="12"/>
    <n v="19143"/>
    <s v="East"/>
    <s v="TEC-AC-10001109"/>
    <x v="1"/>
    <s v="Accessories"/>
    <n v="71.975999999999999"/>
    <n v="80"/>
    <n v="-8.0240000000000009"/>
    <n v="-1.2036"/>
  </r>
  <r>
    <x v="3759"/>
    <d v="2017-06-20T00:00:00"/>
    <d v="2017-06-26T00:00:00"/>
    <x v="3"/>
    <x v="4"/>
    <x v="2"/>
    <s v="Erin Ashbrook"/>
    <s v="Corporate"/>
    <s v="Carrollton"/>
    <x v="13"/>
    <n v="75007"/>
    <s v="Central"/>
    <s v="TEC-AC-10001109"/>
    <x v="1"/>
    <s v="Accessories"/>
    <n v="95.968000000000004"/>
    <n v="95.968000000000004"/>
    <n v="0"/>
    <n v="0"/>
  </r>
  <r>
    <x v="1884"/>
    <d v="2017-12-09T00:00:00"/>
    <d v="2017-12-13T00:00:00"/>
    <x v="3"/>
    <x v="3"/>
    <x v="2"/>
    <s v="Logan Haushalter"/>
    <s v="Corporate"/>
    <s v="Jackson"/>
    <x v="10"/>
    <n v="49201"/>
    <s v="Central"/>
    <s v="TEC-AC-10001109"/>
    <x v="1"/>
    <s v="Accessories"/>
    <n v="59.98"/>
    <n v="59.98"/>
    <n v="0"/>
    <n v="0"/>
  </r>
  <r>
    <x v="1120"/>
    <d v="2018-02-20T00:00:00"/>
    <d v="2018-02-27T00:00:00"/>
    <x v="0"/>
    <x v="11"/>
    <x v="2"/>
    <s v="Katherine Murray"/>
    <s v="Home Office"/>
    <s v="Gilbert"/>
    <x v="18"/>
    <n v="85234"/>
    <s v="West"/>
    <s v="TEC-AC-10001114"/>
    <x v="1"/>
    <s v="Accessories"/>
    <n v="31.992000000000001"/>
    <n v="100"/>
    <n v="-68.007999999999996"/>
    <n v="-10.201199999999998"/>
  </r>
  <r>
    <x v="4503"/>
    <d v="2018-09-09T00:00:00"/>
    <d v="2018-09-14T00:00:00"/>
    <x v="0"/>
    <x v="0"/>
    <x v="2"/>
    <s v="Matt Connell"/>
    <s v="Home Office"/>
    <s v="Los Angeles"/>
    <x v="1"/>
    <n v="90032"/>
    <s v="West"/>
    <s v="TEC-AC-10001114"/>
    <x v="1"/>
    <s v="Accessories"/>
    <n v="159.96"/>
    <n v="159.96"/>
    <n v="0"/>
    <n v="0"/>
  </r>
  <r>
    <x v="3895"/>
    <d v="2018-09-23T00:00:00"/>
    <d v="2018-09-25T00:00:00"/>
    <x v="0"/>
    <x v="0"/>
    <x v="3"/>
    <s v="Doug O'Connell"/>
    <s v="Consumer"/>
    <s v="Pine Bluff"/>
    <x v="11"/>
    <n v="71603"/>
    <s v="South"/>
    <s v="TEC-AC-10001114"/>
    <x v="1"/>
    <s v="Accessories"/>
    <n v="199.95"/>
    <n v="199.95"/>
    <n v="0"/>
    <n v="0"/>
  </r>
  <r>
    <x v="467"/>
    <d v="2018-12-22T00:00:00"/>
    <d v="2018-12-25T00:00:00"/>
    <x v="0"/>
    <x v="3"/>
    <x v="0"/>
    <s v="Theone Pippenger"/>
    <s v="Consumer"/>
    <s v="Detroit"/>
    <x v="10"/>
    <n v="48227"/>
    <s v="Central"/>
    <s v="TEC-AC-10001114"/>
    <x v="1"/>
    <s v="Accessories"/>
    <n v="199.95"/>
    <n v="199.95"/>
    <n v="0"/>
    <n v="0"/>
  </r>
  <r>
    <x v="483"/>
    <d v="2015-12-16T00:00:00"/>
    <d v="2015-12-17T00:00:00"/>
    <x v="1"/>
    <x v="3"/>
    <x v="0"/>
    <s v="Chad Cunningham"/>
    <s v="Home Office"/>
    <s v="Los Angeles"/>
    <x v="1"/>
    <n v="90049"/>
    <s v="West"/>
    <s v="TEC-AC-10001142"/>
    <x v="1"/>
    <s v="Accessories"/>
    <n v="395"/>
    <n v="100"/>
    <n v="295"/>
    <n v="44.25"/>
  </r>
  <r>
    <x v="2047"/>
    <d v="2016-08-17T00:00:00"/>
    <d v="2016-08-23T00:00:00"/>
    <x v="2"/>
    <x v="7"/>
    <x v="2"/>
    <s v="Steven Cartwright"/>
    <s v="Home Office"/>
    <s v="Peoria"/>
    <x v="18"/>
    <n v="85345"/>
    <s v="West"/>
    <s v="TEC-AC-10001142"/>
    <x v="1"/>
    <s v="Accessories"/>
    <n v="252.8"/>
    <n v="100"/>
    <n v="152.80000000000001"/>
    <n v="22.92"/>
  </r>
  <r>
    <x v="1067"/>
    <d v="2017-12-11T00:00:00"/>
    <d v="2017-12-16T00:00:00"/>
    <x v="3"/>
    <x v="3"/>
    <x v="3"/>
    <s v="Anthony Rawles"/>
    <s v="Corporate"/>
    <s v="Vancouver"/>
    <x v="6"/>
    <n v="98661"/>
    <s v="West"/>
    <s v="TEC-AC-10001142"/>
    <x v="2"/>
    <s v="Accessories"/>
    <n v="316"/>
    <n v="316"/>
    <n v="0"/>
    <n v="0"/>
  </r>
  <r>
    <x v="4504"/>
    <d v="2017-01-17T00:00:00"/>
    <d v="2017-01-21T00:00:00"/>
    <x v="3"/>
    <x v="6"/>
    <x v="2"/>
    <s v="Dionis Lloyd"/>
    <s v="Corporate"/>
    <s v="Columbus"/>
    <x v="19"/>
    <n v="31907"/>
    <s v="South"/>
    <s v="TEC-AC-10001142"/>
    <x v="2"/>
    <s v="Accessories"/>
    <n v="316"/>
    <n v="316"/>
    <n v="0"/>
    <n v="0"/>
  </r>
  <r>
    <x v="1432"/>
    <d v="2018-10-30T00:00:00"/>
    <d v="2018-11-03T00:00:00"/>
    <x v="0"/>
    <x v="9"/>
    <x v="2"/>
    <s v="Mick Crebagga"/>
    <s v="Consumer"/>
    <s v="Philadelphia"/>
    <x v="12"/>
    <n v="19140"/>
    <s v="East"/>
    <s v="TEC-AC-10001142"/>
    <x v="1"/>
    <s v="Accessories"/>
    <n v="442.4"/>
    <n v="442.4"/>
    <n v="0"/>
    <n v="0"/>
  </r>
  <r>
    <x v="3515"/>
    <d v="2016-12-05T00:00:00"/>
    <d v="2016-12-10T00:00:00"/>
    <x v="2"/>
    <x v="3"/>
    <x v="2"/>
    <s v="George Bell"/>
    <s v="Home Office"/>
    <s v="Los Angeles"/>
    <x v="1"/>
    <n v="90049"/>
    <s v="West"/>
    <s v="TEC-AC-10001266"/>
    <x v="1"/>
    <s v="Accessories"/>
    <n v="39"/>
    <n v="39"/>
    <n v="0"/>
    <n v="0"/>
  </r>
  <r>
    <x v="741"/>
    <d v="2018-11-12T00:00:00"/>
    <d v="2018-11-12T00:00:00"/>
    <x v="0"/>
    <x v="1"/>
    <x v="1"/>
    <s v="Eugene Moren"/>
    <s v="Home Office"/>
    <s v="Glendale"/>
    <x v="18"/>
    <n v="85301"/>
    <s v="West"/>
    <s v="TEC-AC-10001266"/>
    <x v="1"/>
    <s v="Accessories"/>
    <n v="41.6"/>
    <n v="100"/>
    <n v="-58.4"/>
    <n v="-8.76"/>
  </r>
  <r>
    <x v="2012"/>
    <d v="2018-12-07T00:00:00"/>
    <d v="2018-12-12T00:00:00"/>
    <x v="0"/>
    <x v="3"/>
    <x v="2"/>
    <s v="Brosina Hoffman"/>
    <s v="Home Office"/>
    <s v="Hattiesburg"/>
    <x v="29"/>
    <n v="39401"/>
    <s v="South"/>
    <s v="TEC-AC-10001266"/>
    <x v="1"/>
    <s v="Accessories"/>
    <n v="52"/>
    <n v="52"/>
    <n v="0"/>
    <n v="0"/>
  </r>
  <r>
    <x v="1551"/>
    <d v="2016-08-24T00:00:00"/>
    <d v="2016-08-28T00:00:00"/>
    <x v="2"/>
    <x v="7"/>
    <x v="2"/>
    <s v="Eleni McCrary"/>
    <s v="Corporate"/>
    <s v="New York City"/>
    <x v="5"/>
    <n v="10009"/>
    <s v="East"/>
    <s v="TEC-AC-10001266"/>
    <x v="1"/>
    <s v="Accessories"/>
    <n v="26"/>
    <n v="26"/>
    <n v="0"/>
    <n v="0"/>
  </r>
  <r>
    <x v="3694"/>
    <d v="2018-03-24T00:00:00"/>
    <d v="2018-03-28T00:00:00"/>
    <x v="0"/>
    <x v="5"/>
    <x v="3"/>
    <s v="Brian Moss"/>
    <s v="Corporate"/>
    <s v="New York City"/>
    <x v="5"/>
    <n v="10009"/>
    <s v="East"/>
    <s v="TEC-AC-10001266"/>
    <x v="1"/>
    <s v="Accessories"/>
    <n v="26"/>
    <n v="26"/>
    <n v="0"/>
    <n v="0"/>
  </r>
  <r>
    <x v="2464"/>
    <d v="2015-01-09T00:00:00"/>
    <d v="2015-01-13T00:00:00"/>
    <x v="1"/>
    <x v="6"/>
    <x v="2"/>
    <s v="Melanie Seite"/>
    <s v="Home Office"/>
    <s v="Laredo"/>
    <x v="13"/>
    <n v="78041"/>
    <s v="Central"/>
    <s v="TEC-AC-10001266"/>
    <x v="1"/>
    <s v="Accessories"/>
    <n v="31.2"/>
    <n v="31.2"/>
    <n v="0"/>
    <n v="0"/>
  </r>
  <r>
    <x v="4505"/>
    <d v="2016-02-09T00:00:00"/>
    <d v="2016-02-13T00:00:00"/>
    <x v="2"/>
    <x v="11"/>
    <x v="3"/>
    <s v="Michael Stewart"/>
    <s v="Home Office"/>
    <s v="Dallas"/>
    <x v="13"/>
    <n v="75220"/>
    <s v="Central"/>
    <s v="TEC-AC-10001266"/>
    <x v="1"/>
    <s v="Accessories"/>
    <n v="20.8"/>
    <n v="18"/>
    <n v="2.8000000000000007"/>
    <n v="0.4200000000000001"/>
  </r>
  <r>
    <x v="4386"/>
    <d v="2017-11-27T00:00:00"/>
    <d v="2017-11-29T00:00:00"/>
    <x v="3"/>
    <x v="1"/>
    <x v="3"/>
    <s v="Greg Guthrie"/>
    <s v="Corporate"/>
    <s v="Chicago"/>
    <x v="0"/>
    <n v="60623"/>
    <s v="Central"/>
    <s v="TEC-AC-10001266"/>
    <x v="1"/>
    <s v="Accessories"/>
    <n v="62.4"/>
    <n v="62.4"/>
    <n v="0"/>
    <n v="0"/>
  </r>
  <r>
    <x v="4284"/>
    <d v="2017-12-11T00:00:00"/>
    <d v="2017-12-13T00:00:00"/>
    <x v="3"/>
    <x v="3"/>
    <x v="3"/>
    <s v="Fred McMath"/>
    <s v="Corporate"/>
    <s v="Aurora"/>
    <x v="7"/>
    <n v="80013"/>
    <s v="West"/>
    <s v="TEC-AC-10001267"/>
    <x v="1"/>
    <s v="Accessories"/>
    <n v="119.8"/>
    <n v="119.8"/>
    <n v="0"/>
    <n v="0"/>
  </r>
  <r>
    <x v="4164"/>
    <d v="2017-05-26T00:00:00"/>
    <d v="2017-05-29T00:00:00"/>
    <x v="3"/>
    <x v="2"/>
    <x v="3"/>
    <s v="Cathy Prescott"/>
    <s v="Corporate"/>
    <s v="Delray Beach"/>
    <x v="8"/>
    <n v="33445"/>
    <s v="South"/>
    <s v="TEC-AC-10001267"/>
    <x v="1"/>
    <s v="Accessories"/>
    <n v="47.92"/>
    <n v="47.92"/>
    <n v="0"/>
    <n v="0"/>
  </r>
  <r>
    <x v="4506"/>
    <d v="2015-12-02T00:00:00"/>
    <d v="2015-12-07T00:00:00"/>
    <x v="1"/>
    <x v="3"/>
    <x v="2"/>
    <s v="Katherine Nockton"/>
    <s v="Corporate"/>
    <s v="Columbus"/>
    <x v="22"/>
    <n v="43229"/>
    <s v="East"/>
    <s v="TEC-AC-10001267"/>
    <x v="1"/>
    <s v="Accessories"/>
    <n v="119.8"/>
    <n v="119.8"/>
    <n v="0"/>
    <n v="0"/>
  </r>
  <r>
    <x v="4071"/>
    <d v="2016-11-14T00:00:00"/>
    <d v="2016-11-19T00:00:00"/>
    <x v="2"/>
    <x v="1"/>
    <x v="2"/>
    <s v="Patrick Jones"/>
    <s v="Home Office"/>
    <s v="New York City"/>
    <x v="5"/>
    <n v="10035"/>
    <s v="East"/>
    <s v="TEC-AC-10001267"/>
    <x v="1"/>
    <s v="Accessories"/>
    <n v="59.9"/>
    <n v="59.9"/>
    <n v="0"/>
    <n v="0"/>
  </r>
  <r>
    <x v="4302"/>
    <d v="2015-12-29T00:00:00"/>
    <d v="2016-01-02T00:00:00"/>
    <x v="1"/>
    <x v="3"/>
    <x v="2"/>
    <s v="Debra Catini"/>
    <s v="Consumer"/>
    <s v="Cottage Grove"/>
    <x v="37"/>
    <n v="55016"/>
    <s v="Central"/>
    <s v="TEC-AC-10001267"/>
    <x v="1"/>
    <s v="Accessories"/>
    <n v="119.8"/>
    <n v="119.8"/>
    <n v="0"/>
    <n v="0"/>
  </r>
  <r>
    <x v="2054"/>
    <d v="2018-06-29T00:00:00"/>
    <d v="2018-06-30T00:00:00"/>
    <x v="0"/>
    <x v="4"/>
    <x v="0"/>
    <s v="William Brown"/>
    <s v="Home Office"/>
    <s v="Los Angeles"/>
    <x v="1"/>
    <n v="90049"/>
    <s v="West"/>
    <s v="TEC-AC-10001284"/>
    <x v="1"/>
    <s v="Accessories"/>
    <n v="62.31"/>
    <n v="62.31"/>
    <n v="0"/>
    <n v="0"/>
  </r>
  <r>
    <x v="3986"/>
    <d v="2018-11-27T00:00:00"/>
    <d v="2018-12-03T00:00:00"/>
    <x v="0"/>
    <x v="1"/>
    <x v="2"/>
    <s v="Lindsay Williams"/>
    <s v="Home Office"/>
    <s v="San Francisco"/>
    <x v="1"/>
    <n v="94109"/>
    <s v="West"/>
    <s v="TEC-AC-10001284"/>
    <x v="1"/>
    <s v="Accessories"/>
    <n v="166.16"/>
    <n v="166.16"/>
    <n v="0"/>
    <n v="0"/>
  </r>
  <r>
    <x v="814"/>
    <d v="2015-02-20T00:00:00"/>
    <d v="2015-02-26T00:00:00"/>
    <x v="1"/>
    <x v="11"/>
    <x v="2"/>
    <s v="Linda Cazamias"/>
    <s v="Home Office"/>
    <s v="Richmond"/>
    <x v="33"/>
    <n v="47374"/>
    <s v="Central"/>
    <s v="TEC-AC-10001284"/>
    <x v="1"/>
    <s v="Accessories"/>
    <n v="62.31"/>
    <n v="62.31"/>
    <n v="0"/>
    <n v="0"/>
  </r>
  <r>
    <x v="4507"/>
    <d v="2018-12-11T00:00:00"/>
    <d v="2018-12-12T00:00:00"/>
    <x v="0"/>
    <x v="3"/>
    <x v="0"/>
    <s v="Alejandro Savely"/>
    <s v="Corporate"/>
    <s v="Palatine"/>
    <x v="0"/>
    <n v="60067"/>
    <s v="Central"/>
    <s v="TEC-AC-10001284"/>
    <x v="1"/>
    <s v="Accessories"/>
    <n v="116.312"/>
    <n v="116.312"/>
    <n v="0"/>
    <n v="0"/>
  </r>
  <r>
    <x v="1811"/>
    <d v="2015-11-17T00:00:00"/>
    <d v="2015-11-19T00:00:00"/>
    <x v="1"/>
    <x v="1"/>
    <x v="0"/>
    <s v="Thomas Seio"/>
    <s v="Home Office"/>
    <s v="San Francisco"/>
    <x v="1"/>
    <n v="94109"/>
    <s v="West"/>
    <s v="TEC-AC-10001314"/>
    <x v="1"/>
    <s v="Accessories"/>
    <n v="99.98"/>
    <n v="99.98"/>
    <n v="0"/>
    <n v="0"/>
  </r>
  <r>
    <x v="566"/>
    <d v="2018-11-10T00:00:00"/>
    <d v="2018-11-11T00:00:00"/>
    <x v="0"/>
    <x v="1"/>
    <x v="0"/>
    <s v="Ann Blume"/>
    <s v="Home Office"/>
    <s v="Tucson"/>
    <x v="18"/>
    <n v="85705"/>
    <s v="West"/>
    <s v="TEC-AC-10001314"/>
    <x v="1"/>
    <s v="Accessories"/>
    <n v="239.952"/>
    <n v="100"/>
    <n v="139.952"/>
    <n v="20.992799999999999"/>
  </r>
  <r>
    <x v="1124"/>
    <d v="2015-12-16T00:00:00"/>
    <d v="2015-12-18T00:00:00"/>
    <x v="1"/>
    <x v="3"/>
    <x v="3"/>
    <s v="Laurel Elliston"/>
    <s v="Home Office"/>
    <s v="Springfield"/>
    <x v="17"/>
    <n v="22153"/>
    <s v="South"/>
    <s v="TEC-AC-10001314"/>
    <x v="1"/>
    <s v="Accessories"/>
    <n v="99.98"/>
    <n v="99.98"/>
    <n v="0"/>
    <n v="0"/>
  </r>
  <r>
    <x v="4221"/>
    <d v="2017-03-26T00:00:00"/>
    <d v="2017-03-27T00:00:00"/>
    <x v="3"/>
    <x v="5"/>
    <x v="0"/>
    <s v="Dean Braden"/>
    <s v="Corporate"/>
    <s v="Jacksonville"/>
    <x v="9"/>
    <n v="28540"/>
    <s v="South"/>
    <s v="TEC-AC-10001314"/>
    <x v="1"/>
    <s v="Accessories"/>
    <n v="119.976"/>
    <n v="119.976"/>
    <n v="0"/>
    <n v="0"/>
  </r>
  <r>
    <x v="4106"/>
    <d v="2017-12-12T00:00:00"/>
    <d v="2017-12-18T00:00:00"/>
    <x v="3"/>
    <x v="3"/>
    <x v="2"/>
    <s v="Erin Creighton"/>
    <s v="Corporate"/>
    <s v="Columbus"/>
    <x v="19"/>
    <n v="31907"/>
    <s v="South"/>
    <s v="TEC-AC-10001314"/>
    <x v="2"/>
    <s v="Accessories"/>
    <n v="249.95"/>
    <n v="249.95"/>
    <n v="0"/>
    <n v="0"/>
  </r>
  <r>
    <x v="4508"/>
    <d v="2015-07-23T00:00:00"/>
    <d v="2015-07-24T00:00:00"/>
    <x v="1"/>
    <x v="10"/>
    <x v="0"/>
    <s v="Alejandro Grove"/>
    <s v="Home Office"/>
    <s v="New York City"/>
    <x v="5"/>
    <n v="10011"/>
    <s v="East"/>
    <s v="TEC-AC-10001314"/>
    <x v="1"/>
    <s v="Accessories"/>
    <n v="99.98"/>
    <n v="99.98"/>
    <n v="0"/>
    <n v="0"/>
  </r>
  <r>
    <x v="3087"/>
    <d v="2015-10-17T00:00:00"/>
    <d v="2015-10-22T00:00:00"/>
    <x v="1"/>
    <x v="9"/>
    <x v="3"/>
    <s v="Tracy Blumstein"/>
    <s v="Consumer"/>
    <s v="Beaumont"/>
    <x v="13"/>
    <n v="77705"/>
    <s v="Central"/>
    <s v="TEC-AC-10001314"/>
    <x v="1"/>
    <s v="Accessories"/>
    <n v="119.976"/>
    <n v="119.976"/>
    <n v="0"/>
    <n v="0"/>
  </r>
  <r>
    <x v="227"/>
    <d v="2016-09-13T00:00:00"/>
    <d v="2016-09-18T00:00:00"/>
    <x v="2"/>
    <x v="0"/>
    <x v="2"/>
    <s v="Zuschuss Carroll"/>
    <s v="Home Office"/>
    <s v="Columbus"/>
    <x v="33"/>
    <n v="47201"/>
    <s v="Central"/>
    <s v="TEC-AC-10001314"/>
    <x v="1"/>
    <s v="Accessories"/>
    <n v="199.96"/>
    <n v="199.96"/>
    <n v="0"/>
    <n v="0"/>
  </r>
  <r>
    <x v="4509"/>
    <d v="2015-09-08T00:00:00"/>
    <d v="2015-09-12T00:00:00"/>
    <x v="1"/>
    <x v="0"/>
    <x v="2"/>
    <s v="Gary Zandusky"/>
    <s v="Home Office"/>
    <s v="San Francisco"/>
    <x v="1"/>
    <n v="94110"/>
    <s v="West"/>
    <s v="TEC-AC-10001383"/>
    <x v="1"/>
    <s v="Accessories"/>
    <n v="49.98"/>
    <n v="49.98"/>
    <n v="0"/>
    <n v="0"/>
  </r>
  <r>
    <x v="608"/>
    <d v="2018-04-17T00:00:00"/>
    <d v="2018-04-22T00:00:00"/>
    <x v="0"/>
    <x v="8"/>
    <x v="2"/>
    <s v="Pamela Stobb"/>
    <s v="Home Office"/>
    <s v="Los Angeles"/>
    <x v="1"/>
    <n v="90008"/>
    <s v="West"/>
    <s v="TEC-AC-10001383"/>
    <x v="1"/>
    <s v="Accessories"/>
    <n v="274.89"/>
    <n v="274.89"/>
    <n v="0"/>
    <n v="0"/>
  </r>
  <r>
    <x v="4510"/>
    <d v="2018-10-12T00:00:00"/>
    <d v="2018-10-15T00:00:00"/>
    <x v="0"/>
    <x v="9"/>
    <x v="0"/>
    <s v="Sung Pak"/>
    <s v="Home Office"/>
    <s v="Dallas"/>
    <x v="13"/>
    <n v="75217"/>
    <s v="Central"/>
    <s v="TEC-AC-10001383"/>
    <x v="1"/>
    <s v="Accessories"/>
    <n v="39.984000000000002"/>
    <n v="39.984000000000002"/>
    <n v="0"/>
    <n v="0"/>
  </r>
  <r>
    <x v="1666"/>
    <d v="2015-02-11T00:00:00"/>
    <d v="2015-02-15T00:00:00"/>
    <x v="1"/>
    <x v="11"/>
    <x v="2"/>
    <s v="Natalie Fritzler"/>
    <s v="Home Office"/>
    <s v="Chesapeake"/>
    <x v="17"/>
    <n v="23320"/>
    <s v="South"/>
    <s v="TEC-AC-10001432"/>
    <x v="1"/>
    <s v="Accessories"/>
    <n v="234.45"/>
    <n v="234.45"/>
    <n v="0"/>
    <n v="0"/>
  </r>
  <r>
    <x v="1472"/>
    <d v="2017-09-01T00:00:00"/>
    <d v="2017-09-07T00:00:00"/>
    <x v="3"/>
    <x v="0"/>
    <x v="2"/>
    <s v="Patrick Gardner"/>
    <s v="Corporate"/>
    <s v="New York City"/>
    <x v="5"/>
    <n v="10011"/>
    <s v="East"/>
    <s v="TEC-AC-10001432"/>
    <x v="2"/>
    <s v="Accessories"/>
    <n v="468.9"/>
    <n v="468.9"/>
    <n v="0"/>
    <n v="0"/>
  </r>
  <r>
    <x v="1013"/>
    <d v="2017-12-04T00:00:00"/>
    <d v="2017-12-05T00:00:00"/>
    <x v="3"/>
    <x v="3"/>
    <x v="0"/>
    <s v="Becky Martin"/>
    <s v="Corporate"/>
    <s v="New York City"/>
    <x v="5"/>
    <n v="10024"/>
    <s v="East"/>
    <s v="TEC-AC-10001432"/>
    <x v="1"/>
    <s v="Accessories"/>
    <n v="78.150000000000006"/>
    <n v="78.150000000000006"/>
    <n v="0"/>
    <n v="0"/>
  </r>
  <r>
    <x v="4511"/>
    <d v="2018-11-05T00:00:00"/>
    <d v="2018-11-09T00:00:00"/>
    <x v="0"/>
    <x v="1"/>
    <x v="2"/>
    <s v="Susan Vittorini"/>
    <s v="Consumer"/>
    <s v="New York City"/>
    <x v="5"/>
    <n v="10009"/>
    <s v="East"/>
    <s v="TEC-AC-10001432"/>
    <x v="1"/>
    <s v="Accessories"/>
    <n v="390.75"/>
    <n v="390.75"/>
    <n v="0"/>
    <n v="0"/>
  </r>
  <r>
    <x v="4512"/>
    <d v="2015-02-01T00:00:00"/>
    <d v="2015-02-03T00:00:00"/>
    <x v="1"/>
    <x v="11"/>
    <x v="0"/>
    <s v="Bradley Drucker"/>
    <s v="Consumer"/>
    <s v="Green Bay"/>
    <x v="16"/>
    <n v="54302"/>
    <s v="Central"/>
    <s v="TEC-AC-10001432"/>
    <x v="1"/>
    <s v="Accessories"/>
    <n v="468.9"/>
    <n v="468.9"/>
    <n v="0"/>
    <n v="0"/>
  </r>
  <r>
    <x v="4513"/>
    <d v="2015-10-06T00:00:00"/>
    <d v="2015-10-10T00:00:00"/>
    <x v="1"/>
    <x v="9"/>
    <x v="2"/>
    <s v="Xylona Preis"/>
    <s v="Home Office"/>
    <s v="San Diego"/>
    <x v="1"/>
    <n v="92024"/>
    <s v="West"/>
    <s v="TEC-AC-10001445"/>
    <x v="1"/>
    <s v="Accessories"/>
    <n v="9.09"/>
    <n v="18"/>
    <n v="-8.91"/>
    <n v="-1.3365"/>
  </r>
  <r>
    <x v="4514"/>
    <d v="2017-12-16T00:00:00"/>
    <d v="2017-12-23T00:00:00"/>
    <x v="3"/>
    <x v="3"/>
    <x v="2"/>
    <s v="Tanja Norvell"/>
    <s v="Home Office"/>
    <s v="San Diego"/>
    <x v="1"/>
    <n v="92024"/>
    <s v="West"/>
    <s v="TEC-AC-10001445"/>
    <x v="1"/>
    <s v="Accessories"/>
    <n v="21.21"/>
    <n v="18"/>
    <n v="3.2100000000000009"/>
    <n v="0.48150000000000009"/>
  </r>
  <r>
    <x v="1314"/>
    <d v="2017-12-18T00:00:00"/>
    <d v="2017-12-24T00:00:00"/>
    <x v="3"/>
    <x v="3"/>
    <x v="2"/>
    <s v="Jeremy Ellison"/>
    <s v="Corporate"/>
    <s v="San Diego"/>
    <x v="1"/>
    <n v="92037"/>
    <s v="West"/>
    <s v="TEC-AC-10001465"/>
    <x v="1"/>
    <s v="Accessories"/>
    <n v="72.64"/>
    <n v="72.64"/>
    <n v="0"/>
    <n v="0"/>
  </r>
  <r>
    <x v="3893"/>
    <d v="2017-12-25T00:00:00"/>
    <d v="2017-12-28T00:00:00"/>
    <x v="3"/>
    <x v="3"/>
    <x v="0"/>
    <s v="Grace Kelly"/>
    <s v="Corporate"/>
    <s v="Los Angeles"/>
    <x v="1"/>
    <n v="90049"/>
    <s v="West"/>
    <s v="TEC-AC-10001465"/>
    <x v="2"/>
    <s v="Accessories"/>
    <n v="254.24"/>
    <n v="254.24"/>
    <n v="0"/>
    <n v="0"/>
  </r>
  <r>
    <x v="492"/>
    <d v="2018-05-19T00:00:00"/>
    <d v="2018-05-21T00:00:00"/>
    <x v="0"/>
    <x v="2"/>
    <x v="3"/>
    <s v="Becky Castell"/>
    <s v="Home Office"/>
    <s v="San Francisco"/>
    <x v="1"/>
    <n v="94109"/>
    <s v="West"/>
    <s v="TEC-AC-10001465"/>
    <x v="1"/>
    <s v="Accessories"/>
    <n v="36.32"/>
    <n v="100"/>
    <n v="-63.68"/>
    <n v="-9.5519999999999996"/>
  </r>
  <r>
    <x v="2122"/>
    <d v="2018-10-12T00:00:00"/>
    <d v="2018-10-14T00:00:00"/>
    <x v="0"/>
    <x v="9"/>
    <x v="3"/>
    <s v="Robert Waldorf"/>
    <s v="Consumer"/>
    <s v="Los Angeles"/>
    <x v="1"/>
    <n v="90049"/>
    <s v="West"/>
    <s v="TEC-AC-10001465"/>
    <x v="1"/>
    <s v="Accessories"/>
    <n v="435.84"/>
    <n v="435.84"/>
    <n v="0"/>
    <n v="0"/>
  </r>
  <r>
    <x v="565"/>
    <d v="2018-11-06T00:00:00"/>
    <d v="2018-11-13T00:00:00"/>
    <x v="0"/>
    <x v="1"/>
    <x v="2"/>
    <s v="Adam Bellavance"/>
    <s v="Home Office"/>
    <s v="Seattle"/>
    <x v="6"/>
    <n v="98105"/>
    <s v="West"/>
    <s v="TEC-AC-10001465"/>
    <x v="1"/>
    <s v="Accessories"/>
    <n v="108.96"/>
    <n v="80"/>
    <n v="28.959999999999994"/>
    <n v="4.3439999999999985"/>
  </r>
  <r>
    <x v="4515"/>
    <d v="2016-09-17T00:00:00"/>
    <d v="2016-09-23T00:00:00"/>
    <x v="2"/>
    <x v="0"/>
    <x v="2"/>
    <s v="Denny Blanton"/>
    <s v="Home Office"/>
    <s v="Orlando"/>
    <x v="8"/>
    <n v="32839"/>
    <s v="South"/>
    <s v="TEC-AC-10001465"/>
    <x v="1"/>
    <s v="Accessories"/>
    <n v="87.168000000000006"/>
    <n v="87.168000000000006"/>
    <n v="0"/>
    <n v="0"/>
  </r>
  <r>
    <x v="3974"/>
    <d v="2017-05-08T00:00:00"/>
    <d v="2017-05-08T00:00:00"/>
    <x v="3"/>
    <x v="2"/>
    <x v="1"/>
    <s v="Clay Ludtke"/>
    <s v="Corporate"/>
    <s v="Cleveland"/>
    <x v="22"/>
    <n v="44105"/>
    <s v="East"/>
    <s v="TEC-AC-10001465"/>
    <x v="1"/>
    <s v="Accessories"/>
    <n v="58.112000000000002"/>
    <n v="58.112000000000002"/>
    <n v="0"/>
    <n v="0"/>
  </r>
  <r>
    <x v="354"/>
    <d v="2018-09-20T00:00:00"/>
    <d v="2018-09-26T00:00:00"/>
    <x v="0"/>
    <x v="0"/>
    <x v="2"/>
    <s v="Seth Vernon"/>
    <s v="Consumer"/>
    <s v="New York City"/>
    <x v="5"/>
    <n v="10035"/>
    <s v="East"/>
    <s v="TEC-AC-10001465"/>
    <x v="1"/>
    <s v="Accessories"/>
    <n v="72.64"/>
    <n v="72.64"/>
    <n v="0"/>
    <n v="0"/>
  </r>
  <r>
    <x v="891"/>
    <d v="2015-05-11T00:00:00"/>
    <d v="2015-05-16T00:00:00"/>
    <x v="1"/>
    <x v="2"/>
    <x v="2"/>
    <s v="Paul Gonzalez"/>
    <s v="Home Office"/>
    <s v="Fort Worth"/>
    <x v="13"/>
    <n v="76106"/>
    <s v="Central"/>
    <s v="TEC-AC-10001465"/>
    <x v="1"/>
    <s v="Accessories"/>
    <n v="58.112000000000002"/>
    <n v="58.112000000000002"/>
    <n v="0"/>
    <n v="0"/>
  </r>
  <r>
    <x v="4516"/>
    <d v="2015-12-20T00:00:00"/>
    <d v="2015-12-20T00:00:00"/>
    <x v="1"/>
    <x v="3"/>
    <x v="1"/>
    <s v="Toby Carlisle"/>
    <s v="Consumer"/>
    <s v="Thornton"/>
    <x v="7"/>
    <n v="80229"/>
    <s v="West"/>
    <s v="TEC-AC-10001539"/>
    <x v="1"/>
    <s v="Accessories"/>
    <n v="447.94400000000002"/>
    <n v="447.94400000000002"/>
    <n v="0"/>
    <n v="0"/>
  </r>
  <r>
    <x v="3932"/>
    <d v="2018-10-06T00:00:00"/>
    <d v="2018-10-12T00:00:00"/>
    <x v="0"/>
    <x v="9"/>
    <x v="2"/>
    <s v="Cyra Reiten"/>
    <s v="Home Office"/>
    <s v="New York City"/>
    <x v="5"/>
    <n v="10035"/>
    <s v="East"/>
    <s v="TEC-AC-10001539"/>
    <x v="1"/>
    <s v="Accessories"/>
    <n v="319.95999999999998"/>
    <n v="319.95999999999998"/>
    <n v="0"/>
    <n v="0"/>
  </r>
  <r>
    <x v="2156"/>
    <d v="2018-12-04T00:00:00"/>
    <d v="2018-12-08T00:00:00"/>
    <x v="0"/>
    <x v="3"/>
    <x v="2"/>
    <s v="Theone Pippenger"/>
    <s v="Consumer"/>
    <s v="Rochester"/>
    <x v="37"/>
    <n v="55901"/>
    <s v="Central"/>
    <s v="TEC-AC-10001539"/>
    <x v="1"/>
    <s v="Accessories"/>
    <n v="399.95"/>
    <n v="399.95"/>
    <n v="0"/>
    <n v="0"/>
  </r>
  <r>
    <x v="2911"/>
    <d v="2015-10-13T00:00:00"/>
    <d v="2015-10-15T00:00:00"/>
    <x v="1"/>
    <x v="9"/>
    <x v="0"/>
    <s v="Michelle Arnett"/>
    <s v="Home Office"/>
    <s v="Richmond"/>
    <x v="17"/>
    <n v="23223"/>
    <s v="South"/>
    <s v="TEC-AC-10001542"/>
    <x v="1"/>
    <s v="Accessories"/>
    <n v="22.96"/>
    <n v="18"/>
    <n v="4.9600000000000009"/>
    <n v="0.74400000000000011"/>
  </r>
  <r>
    <x v="538"/>
    <d v="2016-05-03T00:00:00"/>
    <d v="2016-05-07T00:00:00"/>
    <x v="2"/>
    <x v="2"/>
    <x v="2"/>
    <s v="Stewart Visinsky"/>
    <s v="Home Office"/>
    <s v="Philadelphia"/>
    <x v="12"/>
    <n v="19140"/>
    <s v="East"/>
    <s v="TEC-AC-10001542"/>
    <x v="1"/>
    <s v="Accessories"/>
    <n v="27.552"/>
    <n v="27.552"/>
    <n v="0"/>
    <n v="0"/>
  </r>
  <r>
    <x v="1271"/>
    <d v="2015-09-12T00:00:00"/>
    <d v="2015-09-19T00:00:00"/>
    <x v="1"/>
    <x v="0"/>
    <x v="2"/>
    <s v="Tom Ashbrook"/>
    <s v="Home Office"/>
    <s v="Olathe"/>
    <x v="44"/>
    <n v="66062"/>
    <s v="Central"/>
    <s v="TEC-AC-10001542"/>
    <x v="1"/>
    <s v="Accessories"/>
    <n v="57.4"/>
    <n v="57.4"/>
    <n v="0"/>
    <n v="0"/>
  </r>
  <r>
    <x v="4517"/>
    <d v="2016-11-02T00:00:00"/>
    <d v="2016-11-02T00:00:00"/>
    <x v="2"/>
    <x v="1"/>
    <x v="1"/>
    <s v="Kelly Collister"/>
    <s v="Home Office"/>
    <s v="Seattle"/>
    <x v="6"/>
    <n v="98115"/>
    <s v="West"/>
    <s v="TEC-AC-10001552"/>
    <x v="1"/>
    <s v="Accessories"/>
    <n v="447.93"/>
    <n v="447.93"/>
    <n v="0"/>
    <n v="0"/>
  </r>
  <r>
    <x v="1363"/>
    <d v="2016-11-13T00:00:00"/>
    <d v="2016-11-17T00:00:00"/>
    <x v="2"/>
    <x v="1"/>
    <x v="2"/>
    <s v="Lena Cacioppo"/>
    <s v="Home Office"/>
    <s v="Aurora"/>
    <x v="7"/>
    <n v="80013"/>
    <s v="West"/>
    <s v="TEC-AC-10001552"/>
    <x v="1"/>
    <s v="Accessories"/>
    <n v="238.89599999999999"/>
    <n v="238.89599999999999"/>
    <n v="0"/>
    <n v="0"/>
  </r>
  <r>
    <x v="2522"/>
    <d v="2016-12-13T00:00:00"/>
    <d v="2016-12-15T00:00:00"/>
    <x v="2"/>
    <x v="3"/>
    <x v="0"/>
    <s v="Rob Dowd"/>
    <s v="Home Office"/>
    <s v="Temecula"/>
    <x v="1"/>
    <n v="92592"/>
    <s v="West"/>
    <s v="TEC-AC-10001552"/>
    <x v="1"/>
    <s v="Accessories"/>
    <n v="248.85"/>
    <n v="248.85"/>
    <n v="0"/>
    <n v="0"/>
  </r>
  <r>
    <x v="3283"/>
    <d v="2018-03-19T00:00:00"/>
    <d v="2018-03-22T00:00:00"/>
    <x v="0"/>
    <x v="5"/>
    <x v="0"/>
    <s v="Natalie DeCherney"/>
    <s v="Home Office"/>
    <s v="San Francisco"/>
    <x v="1"/>
    <n v="94110"/>
    <s v="West"/>
    <s v="TEC-AC-10001552"/>
    <x v="1"/>
    <s v="Accessories"/>
    <n v="99.54"/>
    <n v="99.54"/>
    <n v="0"/>
    <n v="0"/>
  </r>
  <r>
    <x v="4325"/>
    <d v="2018-08-07T00:00:00"/>
    <d v="2018-08-08T00:00:00"/>
    <x v="0"/>
    <x v="7"/>
    <x v="0"/>
    <s v="Chloris Kastensmidt"/>
    <s v="Consumer"/>
    <s v="Dallas"/>
    <x v="13"/>
    <n v="75081"/>
    <s v="Central"/>
    <s v="TEC-AC-10001552"/>
    <x v="1"/>
    <s v="Accessories"/>
    <n v="119.44799999999999"/>
    <n v="119.44799999999999"/>
    <n v="0"/>
    <n v="0"/>
  </r>
  <r>
    <x v="2926"/>
    <d v="2017-10-06T00:00:00"/>
    <d v="2017-10-07T00:00:00"/>
    <x v="3"/>
    <x v="9"/>
    <x v="0"/>
    <s v="Laurel Beltran"/>
    <s v="Corporate"/>
    <s v="Pueblo"/>
    <x v="7"/>
    <n v="81001"/>
    <s v="West"/>
    <s v="TEC-AC-10001553"/>
    <x v="1"/>
    <s v="Accessories"/>
    <n v="67.959999999999994"/>
    <n v="67.959999999999994"/>
    <n v="0"/>
    <n v="0"/>
  </r>
  <r>
    <x v="2344"/>
    <d v="2016-12-10T00:00:00"/>
    <d v="2016-12-16T00:00:00"/>
    <x v="2"/>
    <x v="3"/>
    <x v="2"/>
    <s v="Khloe Miller"/>
    <s v="Home Office"/>
    <s v="Roswell"/>
    <x v="19"/>
    <n v="30076"/>
    <s v="South"/>
    <s v="TEC-AC-10001553"/>
    <x v="1"/>
    <s v="Accessories"/>
    <n v="101.94"/>
    <n v="101.94"/>
    <n v="0"/>
    <n v="0"/>
  </r>
  <r>
    <x v="2578"/>
    <d v="2015-10-25T00:00:00"/>
    <d v="2015-10-29T00:00:00"/>
    <x v="1"/>
    <x v="9"/>
    <x v="2"/>
    <s v="Evan Henry"/>
    <s v="Consumer"/>
    <s v="Philadelphia"/>
    <x v="12"/>
    <n v="19120"/>
    <s v="East"/>
    <s v="TEC-AC-10001553"/>
    <x v="1"/>
    <s v="Accessories"/>
    <n v="40.776000000000003"/>
    <n v="40.776000000000003"/>
    <n v="0"/>
    <n v="0"/>
  </r>
  <r>
    <x v="306"/>
    <d v="2018-06-19T00:00:00"/>
    <d v="2018-06-21T00:00:00"/>
    <x v="0"/>
    <x v="4"/>
    <x v="3"/>
    <s v="Katharine Harms"/>
    <s v="Home Office"/>
    <s v="Newark"/>
    <x v="22"/>
    <n v="43055"/>
    <s v="East"/>
    <s v="TEC-AC-10001553"/>
    <x v="1"/>
    <s v="Accessories"/>
    <n v="122.328"/>
    <n v="122.328"/>
    <n v="0"/>
    <n v="0"/>
  </r>
  <r>
    <x v="4518"/>
    <d v="2018-11-03T00:00:00"/>
    <d v="2018-11-08T00:00:00"/>
    <x v="0"/>
    <x v="1"/>
    <x v="2"/>
    <s v="Peter B√ºhler"/>
    <s v="Consumer"/>
    <s v="Philadelphia"/>
    <x v="12"/>
    <n v="19140"/>
    <s v="East"/>
    <s v="TEC-AC-10001553"/>
    <x v="1"/>
    <s v="Accessories"/>
    <n v="40.776000000000003"/>
    <n v="40.776000000000003"/>
    <n v="0"/>
    <n v="0"/>
  </r>
  <r>
    <x v="917"/>
    <d v="2016-06-23T00:00:00"/>
    <d v="2016-06-29T00:00:00"/>
    <x v="2"/>
    <x v="4"/>
    <x v="2"/>
    <s v="Randy Ferguson"/>
    <s v="Home Office"/>
    <s v="East Point"/>
    <x v="19"/>
    <n v="30344"/>
    <s v="South"/>
    <s v="TEC-AC-10001590"/>
    <x v="1"/>
    <s v="Accessories"/>
    <n v="75"/>
    <n v="75"/>
    <n v="0"/>
    <n v="0"/>
  </r>
  <r>
    <x v="4519"/>
    <d v="2016-09-26T00:00:00"/>
    <d v="2016-09-30T00:00:00"/>
    <x v="2"/>
    <x v="0"/>
    <x v="2"/>
    <s v="Philip Fox"/>
    <s v="Corporate"/>
    <s v="New York City"/>
    <x v="5"/>
    <n v="10035"/>
    <s v="East"/>
    <s v="TEC-AC-10001590"/>
    <x v="1"/>
    <s v="Accessories"/>
    <n v="50"/>
    <n v="50"/>
    <n v="0"/>
    <n v="0"/>
  </r>
  <r>
    <x v="4520"/>
    <d v="2015-05-27T00:00:00"/>
    <d v="2015-06-01T00:00:00"/>
    <x v="1"/>
    <x v="2"/>
    <x v="3"/>
    <s v="Lena Creighton"/>
    <s v="Home Office"/>
    <s v="San Francisco"/>
    <x v="1"/>
    <n v="94109"/>
    <s v="West"/>
    <s v="TEC-AC-10001606"/>
    <x v="1"/>
    <s v="Accessories"/>
    <n v="99.99"/>
    <n v="99.99"/>
    <n v="0"/>
    <n v="0"/>
  </r>
  <r>
    <x v="1058"/>
    <d v="2015-09-13T00:00:00"/>
    <d v="2015-09-13T00:00:00"/>
    <x v="1"/>
    <x v="0"/>
    <x v="1"/>
    <s v="Resi P√∂lking"/>
    <s v="Consumer"/>
    <s v="Seattle"/>
    <x v="6"/>
    <n v="98103"/>
    <s v="West"/>
    <s v="TEC-AC-10001606"/>
    <x v="1"/>
    <s v="Accessories"/>
    <n v="199.98"/>
    <n v="199.98"/>
    <n v="0"/>
    <n v="0"/>
  </r>
  <r>
    <x v="1801"/>
    <d v="2018-05-19T00:00:00"/>
    <d v="2018-05-24T00:00:00"/>
    <x v="0"/>
    <x v="2"/>
    <x v="2"/>
    <s v="Roland Schwarz"/>
    <s v="Home Office"/>
    <s v="Mount Vernon"/>
    <x v="5"/>
    <n v="10550"/>
    <s v="East"/>
    <s v="TEC-AC-10001606"/>
    <x v="1"/>
    <s v="Accessories"/>
    <n v="299.97000000000003"/>
    <n v="299.97000000000003"/>
    <n v="0"/>
    <n v="0"/>
  </r>
  <r>
    <x v="2166"/>
    <d v="2018-06-16T00:00:00"/>
    <d v="2018-06-18T00:00:00"/>
    <x v="0"/>
    <x v="4"/>
    <x v="3"/>
    <s v="Christine Sundaresam"/>
    <s v="Consumer"/>
    <s v="Dublin"/>
    <x v="22"/>
    <n v="43017"/>
    <s v="East"/>
    <s v="TEC-AC-10001606"/>
    <x v="1"/>
    <s v="Accessories"/>
    <n v="479.952"/>
    <n v="479.952"/>
    <n v="0"/>
    <n v="0"/>
  </r>
  <r>
    <x v="4521"/>
    <d v="2015-09-02T00:00:00"/>
    <d v="2015-09-07T00:00:00"/>
    <x v="1"/>
    <x v="0"/>
    <x v="3"/>
    <s v="Christina VanderZanden"/>
    <s v="Home Office"/>
    <s v="Chicago"/>
    <x v="0"/>
    <n v="60653"/>
    <s v="Central"/>
    <s v="TEC-AC-10001606"/>
    <x v="1"/>
    <s v="Accessories"/>
    <n v="239.976"/>
    <n v="239.976"/>
    <n v="0"/>
    <n v="0"/>
  </r>
  <r>
    <x v="2623"/>
    <d v="2015-10-20T00:00:00"/>
    <d v="2015-10-22T00:00:00"/>
    <x v="1"/>
    <x v="9"/>
    <x v="3"/>
    <s v="Lindsay Shagiari"/>
    <s v="Home Office"/>
    <s v="Chicago"/>
    <x v="0"/>
    <n v="60653"/>
    <s v="Central"/>
    <s v="TEC-AC-10001606"/>
    <x v="1"/>
    <s v="Accessories"/>
    <n v="319.96800000000002"/>
    <n v="319.96800000000002"/>
    <n v="0"/>
    <n v="0"/>
  </r>
  <r>
    <x v="4207"/>
    <d v="2016-12-11T00:00:00"/>
    <d v="2016-12-11T00:00:00"/>
    <x v="2"/>
    <x v="3"/>
    <x v="1"/>
    <s v="Stuart Calhoun"/>
    <s v="Consumer"/>
    <s v="Houston"/>
    <x v="13"/>
    <n v="77041"/>
    <s v="Central"/>
    <s v="TEC-AC-10001606"/>
    <x v="1"/>
    <s v="Accessories"/>
    <n v="159.98400000000001"/>
    <n v="159.98400000000001"/>
    <n v="0"/>
    <n v="0"/>
  </r>
  <r>
    <x v="4522"/>
    <d v="2015-08-31T00:00:00"/>
    <d v="2015-09-05T00:00:00"/>
    <x v="1"/>
    <x v="7"/>
    <x v="2"/>
    <s v="Shirley Jackson"/>
    <s v="Home Office"/>
    <s v="Santa Fe"/>
    <x v="41"/>
    <n v="87505"/>
    <s v="West"/>
    <s v="TEC-AC-10001635"/>
    <x v="1"/>
    <s v="Accessories"/>
    <n v="92.52"/>
    <n v="92.52"/>
    <n v="0"/>
    <n v="0"/>
  </r>
  <r>
    <x v="3533"/>
    <d v="2017-07-01T00:00:00"/>
    <d v="2017-07-01T00:00:00"/>
    <x v="3"/>
    <x v="10"/>
    <x v="1"/>
    <s v="Stephanie Ulpright"/>
    <s v="Corporate"/>
    <s v="New York City"/>
    <x v="5"/>
    <n v="10009"/>
    <s v="East"/>
    <s v="TEC-AC-10001635"/>
    <x v="1"/>
    <s v="Accessories"/>
    <n v="30.84"/>
    <n v="30.84"/>
    <n v="0"/>
    <n v="0"/>
  </r>
  <r>
    <x v="815"/>
    <d v="2015-11-25T00:00:00"/>
    <d v="2015-11-30T00:00:00"/>
    <x v="1"/>
    <x v="1"/>
    <x v="2"/>
    <s v="Matt Collister"/>
    <s v="Home Office"/>
    <s v="Arlington"/>
    <x v="13"/>
    <n v="76017"/>
    <s v="Central"/>
    <s v="TEC-AC-10001635"/>
    <x v="1"/>
    <s v="Accessories"/>
    <n v="24.672000000000001"/>
    <n v="24.672000000000001"/>
    <n v="0"/>
    <n v="0"/>
  </r>
  <r>
    <x v="4523"/>
    <d v="2018-05-02T00:00:00"/>
    <d v="2018-05-05T00:00:00"/>
    <x v="0"/>
    <x v="2"/>
    <x v="3"/>
    <s v="Elizabeth Moffitt"/>
    <s v="Home Office"/>
    <s v="Los Angeles"/>
    <x v="1"/>
    <n v="90049"/>
    <s v="West"/>
    <s v="TEC-AC-10001714"/>
    <x v="1"/>
    <s v="Accessories"/>
    <n v="159.56"/>
    <n v="159.56"/>
    <n v="0"/>
    <n v="0"/>
  </r>
  <r>
    <x v="4524"/>
    <d v="2018-10-05T00:00:00"/>
    <d v="2018-10-07T00:00:00"/>
    <x v="0"/>
    <x v="9"/>
    <x v="0"/>
    <s v="Ross Baird"/>
    <s v="Home Office"/>
    <s v="Denver"/>
    <x v="7"/>
    <n v="80219"/>
    <s v="West"/>
    <s v="TEC-AC-10001714"/>
    <x v="1"/>
    <s v="Accessories"/>
    <n v="63.823999999999998"/>
    <n v="63.823999999999998"/>
    <n v="0"/>
    <n v="0"/>
  </r>
  <r>
    <x v="2448"/>
    <d v="2017-01-05T00:00:00"/>
    <d v="2017-01-07T00:00:00"/>
    <x v="3"/>
    <x v="6"/>
    <x v="3"/>
    <s v="Anthony Johnson"/>
    <s v="Corporate"/>
    <s v="Jacksonville"/>
    <x v="8"/>
    <n v="32216"/>
    <s v="South"/>
    <s v="TEC-AC-10001714"/>
    <x v="2"/>
    <s v="Accessories"/>
    <n v="191.47200000000001"/>
    <n v="174.47200000000001"/>
    <n v="17"/>
    <n v="2.5499999999999998"/>
  </r>
  <r>
    <x v="2711"/>
    <d v="2017-09-02T00:00:00"/>
    <d v="2017-09-07T00:00:00"/>
    <x v="3"/>
    <x v="0"/>
    <x v="3"/>
    <s v="Ross DeVincentis"/>
    <s v="Corporate"/>
    <s v="Houston"/>
    <x v="13"/>
    <n v="77070"/>
    <s v="Central"/>
    <s v="TEC-AC-10001714"/>
    <x v="1"/>
    <s v="Accessories"/>
    <n v="159.56"/>
    <n v="159.56"/>
    <n v="0"/>
    <n v="0"/>
  </r>
  <r>
    <x v="4086"/>
    <d v="2018-04-10T00:00:00"/>
    <d v="2018-04-10T00:00:00"/>
    <x v="0"/>
    <x v="8"/>
    <x v="1"/>
    <s v="Russell D'Ascenzo"/>
    <s v="Home Office"/>
    <s v="Austin"/>
    <x v="13"/>
    <n v="78745"/>
    <s v="Central"/>
    <s v="TEC-AC-10001714"/>
    <x v="1"/>
    <s v="Accessories"/>
    <n v="95.736000000000004"/>
    <n v="95.736000000000004"/>
    <n v="0"/>
    <n v="0"/>
  </r>
  <r>
    <x v="2826"/>
    <d v="2018-08-05T00:00:00"/>
    <d v="2018-08-09T00:00:00"/>
    <x v="0"/>
    <x v="7"/>
    <x v="2"/>
    <s v="Patrick O'Donnell"/>
    <s v="Home Office"/>
    <s v="Indianapolis"/>
    <x v="33"/>
    <n v="46203"/>
    <s v="Central"/>
    <s v="TEC-AC-10001714"/>
    <x v="1"/>
    <s v="Accessories"/>
    <n v="79.78"/>
    <n v="79.78"/>
    <n v="0"/>
    <n v="0"/>
  </r>
  <r>
    <x v="1010"/>
    <d v="2015-08-08T00:00:00"/>
    <d v="2015-08-14T00:00:00"/>
    <x v="1"/>
    <x v="7"/>
    <x v="2"/>
    <s v="Maria Bertelson"/>
    <s v="Home Office"/>
    <s v="Glendale"/>
    <x v="18"/>
    <n v="85301"/>
    <s v="West"/>
    <s v="TEC-AC-10001767"/>
    <x v="1"/>
    <s v="Accessories"/>
    <n v="95.975999999999999"/>
    <n v="100"/>
    <n v="-4.0240000000000009"/>
    <n v="-0.60360000000000014"/>
  </r>
  <r>
    <x v="2303"/>
    <d v="2016-04-05T00:00:00"/>
    <d v="2016-04-06T00:00:00"/>
    <x v="2"/>
    <x v="8"/>
    <x v="1"/>
    <s v="Jennifer Ferguson"/>
    <s v="Home Office"/>
    <s v="Spokane"/>
    <x v="6"/>
    <n v="99207"/>
    <s v="West"/>
    <s v="TEC-AC-10001767"/>
    <x v="1"/>
    <s v="Accessories"/>
    <n v="239.94"/>
    <n v="239.94"/>
    <n v="0"/>
    <n v="0"/>
  </r>
  <r>
    <x v="2144"/>
    <d v="2018-04-11T00:00:00"/>
    <d v="2018-04-18T00:00:00"/>
    <x v="0"/>
    <x v="8"/>
    <x v="2"/>
    <s v="Luke Weiss"/>
    <s v="Consumer"/>
    <s v="Pasadena"/>
    <x v="1"/>
    <n v="91104"/>
    <s v="West"/>
    <s v="TEC-AC-10001767"/>
    <x v="1"/>
    <s v="Accessories"/>
    <n v="199.95"/>
    <n v="199.95"/>
    <n v="0"/>
    <n v="0"/>
  </r>
  <r>
    <x v="437"/>
    <d v="2017-05-07T00:00:00"/>
    <d v="2017-05-11T00:00:00"/>
    <x v="3"/>
    <x v="2"/>
    <x v="2"/>
    <s v="Caroline Jumper"/>
    <s v="Corporate"/>
    <s v="New York City"/>
    <x v="5"/>
    <n v="10009"/>
    <s v="East"/>
    <s v="TEC-AC-10001767"/>
    <x v="2"/>
    <s v="Accessories"/>
    <n v="199.95"/>
    <n v="199.95"/>
    <n v="0"/>
    <n v="0"/>
  </r>
  <r>
    <x v="2931"/>
    <d v="2017-08-29T00:00:00"/>
    <d v="2017-09-02T00:00:00"/>
    <x v="3"/>
    <x v="7"/>
    <x v="2"/>
    <s v="Rick Bensley"/>
    <s v="Corporate"/>
    <s v="Chicago"/>
    <x v="0"/>
    <n v="60610"/>
    <s v="Central"/>
    <s v="TEC-AC-10001767"/>
    <x v="1"/>
    <s v="Accessories"/>
    <n v="95.975999999999999"/>
    <n v="95.975999999999999"/>
    <n v="0"/>
    <n v="0"/>
  </r>
  <r>
    <x v="4525"/>
    <d v="2018-11-30T00:00:00"/>
    <d v="2018-12-03T00:00:00"/>
    <x v="0"/>
    <x v="1"/>
    <x v="3"/>
    <s v="Bart Pistole"/>
    <s v="Home Office"/>
    <s v="El Paso"/>
    <x v="13"/>
    <n v="79907"/>
    <s v="Central"/>
    <s v="TEC-AC-10001767"/>
    <x v="1"/>
    <s v="Accessories"/>
    <n v="95.975999999999999"/>
    <n v="95.975999999999999"/>
    <n v="0"/>
    <n v="0"/>
  </r>
  <r>
    <x v="4526"/>
    <d v="2018-11-10T00:00:00"/>
    <d v="2018-11-16T00:00:00"/>
    <x v="0"/>
    <x v="1"/>
    <x v="2"/>
    <s v="Gary Hwang"/>
    <s v="Consumer"/>
    <s v="Modesto"/>
    <x v="1"/>
    <n v="95351"/>
    <s v="West"/>
    <s v="TEC-AC-10001772"/>
    <x v="1"/>
    <s v="Accessories"/>
    <n v="111.79"/>
    <n v="111.79"/>
    <n v="0"/>
    <n v="0"/>
  </r>
  <r>
    <x v="962"/>
    <d v="2018-03-11T00:00:00"/>
    <d v="2018-03-15T00:00:00"/>
    <x v="0"/>
    <x v="5"/>
    <x v="2"/>
    <s v="Paul Van Hugh"/>
    <s v="Home Office"/>
    <s v="Cambridge"/>
    <x v="26"/>
    <n v="2138"/>
    <s v="East"/>
    <s v="TEC-AC-10001772"/>
    <x v="1"/>
    <s v="Accessories"/>
    <n v="63.88"/>
    <n v="63.88"/>
    <n v="0"/>
    <n v="0"/>
  </r>
  <r>
    <x v="4527"/>
    <d v="2015-11-24T00:00:00"/>
    <d v="2015-11-29T00:00:00"/>
    <x v="1"/>
    <x v="1"/>
    <x v="3"/>
    <s v="Richard Bierner"/>
    <s v="Consumer"/>
    <s v="Saint Louis"/>
    <x v="20"/>
    <n v="63116"/>
    <s v="Central"/>
    <s v="TEC-AC-10001772"/>
    <x v="1"/>
    <s v="Accessories"/>
    <n v="111.79"/>
    <n v="111.79"/>
    <n v="0"/>
    <n v="0"/>
  </r>
  <r>
    <x v="4528"/>
    <d v="2017-12-13T00:00:00"/>
    <d v="2017-12-17T00:00:00"/>
    <x v="3"/>
    <x v="3"/>
    <x v="2"/>
    <s v="Ken Heidel"/>
    <s v="Corporate"/>
    <s v="Norman"/>
    <x v="30"/>
    <n v="73071"/>
    <s v="Central"/>
    <s v="TEC-AC-10001772"/>
    <x v="1"/>
    <s v="Accessories"/>
    <n v="63.88"/>
    <n v="63.88"/>
    <n v="0"/>
    <n v="0"/>
  </r>
  <r>
    <x v="1401"/>
    <d v="2018-11-27T00:00:00"/>
    <d v="2018-11-29T00:00:00"/>
    <x v="0"/>
    <x v="1"/>
    <x v="0"/>
    <s v="Brian Moss"/>
    <s v="Home Office"/>
    <s v="Milwaukee"/>
    <x v="16"/>
    <n v="53209"/>
    <s v="Central"/>
    <s v="TEC-AC-10001772"/>
    <x v="1"/>
    <s v="Accessories"/>
    <n v="143.72999999999999"/>
    <n v="143.72999999999999"/>
    <n v="0"/>
    <n v="0"/>
  </r>
  <r>
    <x v="4529"/>
    <d v="2017-10-24T00:00:00"/>
    <d v="2017-10-24T00:00:00"/>
    <x v="3"/>
    <x v="9"/>
    <x v="1"/>
    <s v="Sonia Sunley"/>
    <s v="Corporate"/>
    <s v="San Francisco"/>
    <x v="1"/>
    <n v="94109"/>
    <s v="West"/>
    <s v="TEC-AC-10001838"/>
    <x v="2"/>
    <s v="Accessories"/>
    <n v="199.99"/>
    <n v="199.99"/>
    <n v="0"/>
    <n v="0"/>
  </r>
  <r>
    <x v="1369"/>
    <d v="2018-02-13T00:00:00"/>
    <d v="2018-02-19T00:00:00"/>
    <x v="0"/>
    <x v="11"/>
    <x v="2"/>
    <s v="Fred Harton"/>
    <s v="Home Office"/>
    <s v="Seattle"/>
    <x v="6"/>
    <n v="98105"/>
    <s v="West"/>
    <s v="TEC-AC-10001838"/>
    <x v="1"/>
    <s v="Accessories"/>
    <n v="799.96"/>
    <n v="799.96"/>
    <n v="0"/>
    <n v="0"/>
  </r>
  <r>
    <x v="916"/>
    <d v="2018-05-14T00:00:00"/>
    <d v="2018-05-14T00:00:00"/>
    <x v="0"/>
    <x v="2"/>
    <x v="1"/>
    <s v="Pauline Johnson"/>
    <s v="Consumer"/>
    <s v="Santa Ana"/>
    <x v="1"/>
    <n v="92704"/>
    <s v="West"/>
    <s v="TEC-AC-10001838"/>
    <x v="1"/>
    <s v="Accessories"/>
    <n v="1399.93"/>
    <n v="1399.93"/>
    <n v="0"/>
    <n v="0"/>
  </r>
  <r>
    <x v="1281"/>
    <d v="2017-12-25T00:00:00"/>
    <d v="2017-12-29T00:00:00"/>
    <x v="3"/>
    <x v="3"/>
    <x v="2"/>
    <s v="Trudy Schmidt"/>
    <s v="Corporate"/>
    <s v="Fayetteville"/>
    <x v="11"/>
    <n v="72701"/>
    <s v="South"/>
    <s v="TEC-AC-10001838"/>
    <x v="2"/>
    <s v="Accessories"/>
    <n v="399.98"/>
    <n v="399.98"/>
    <n v="0"/>
    <n v="0"/>
  </r>
  <r>
    <x v="3052"/>
    <d v="2018-12-10T00:00:00"/>
    <d v="2018-12-15T00:00:00"/>
    <x v="0"/>
    <x v="3"/>
    <x v="3"/>
    <s v="Stephanie Ulpright"/>
    <s v="Home Office"/>
    <s v="Jackson"/>
    <x v="29"/>
    <n v="39212"/>
    <s v="South"/>
    <s v="TEC-AC-10001838"/>
    <x v="1"/>
    <s v="Accessories"/>
    <n v="599.97"/>
    <n v="524.97"/>
    <n v="75"/>
    <n v="11.25"/>
  </r>
  <r>
    <x v="4530"/>
    <d v="2016-06-20T00:00:00"/>
    <d v="2016-06-24T00:00:00"/>
    <x v="2"/>
    <x v="4"/>
    <x v="3"/>
    <s v="Becky Castell"/>
    <s v="Home Office"/>
    <s v="Philadelphia"/>
    <x v="12"/>
    <n v="19134"/>
    <s v="East"/>
    <s v="TEC-AC-10001838"/>
    <x v="1"/>
    <s v="Accessories"/>
    <n v="319.98399999999998"/>
    <n v="319.98399999999998"/>
    <n v="0"/>
    <n v="0"/>
  </r>
  <r>
    <x v="926"/>
    <d v="2016-11-01T00:00:00"/>
    <d v="2016-11-05T00:00:00"/>
    <x v="2"/>
    <x v="1"/>
    <x v="2"/>
    <s v="Valerie Dominguez"/>
    <s v="Home Office"/>
    <s v="New York City"/>
    <x v="5"/>
    <n v="10011"/>
    <s v="East"/>
    <s v="TEC-AC-10001838"/>
    <x v="1"/>
    <s v="Accessories"/>
    <n v="1399.93"/>
    <n v="1399.93"/>
    <n v="0"/>
    <n v="0"/>
  </r>
  <r>
    <x v="4531"/>
    <d v="2016-06-04T00:00:00"/>
    <d v="2016-06-09T00:00:00"/>
    <x v="2"/>
    <x v="4"/>
    <x v="3"/>
    <s v="Becky Pak"/>
    <s v="Home Office"/>
    <s v="Los Angeles"/>
    <x v="1"/>
    <n v="90008"/>
    <s v="West"/>
    <s v="TEC-AC-10001874"/>
    <x v="1"/>
    <s v="Accessories"/>
    <n v="119.98"/>
    <n v="100"/>
    <n v="19.980000000000004"/>
    <n v="2.9970000000000003"/>
  </r>
  <r>
    <x v="3220"/>
    <d v="2018-01-23T00:00:00"/>
    <d v="2018-01-27T00:00:00"/>
    <x v="0"/>
    <x v="6"/>
    <x v="2"/>
    <s v="Harold Pawlan"/>
    <s v="Home Office"/>
    <s v="Tucson"/>
    <x v="18"/>
    <n v="85705"/>
    <s v="West"/>
    <s v="TEC-AC-10001874"/>
    <x v="1"/>
    <s v="Accessories"/>
    <n v="95.983999999999995"/>
    <n v="100"/>
    <n v="-4.0160000000000053"/>
    <n v="-0.60240000000000082"/>
  </r>
  <r>
    <x v="3442"/>
    <d v="2015-04-11T00:00:00"/>
    <d v="2015-04-13T00:00:00"/>
    <x v="1"/>
    <x v="8"/>
    <x v="3"/>
    <s v="Jay Kimmel"/>
    <s v="Consumer"/>
    <s v="Miami"/>
    <x v="8"/>
    <n v="33180"/>
    <s v="South"/>
    <s v="TEC-AC-10001874"/>
    <x v="1"/>
    <s v="Accessories"/>
    <n v="335.94400000000002"/>
    <n v="335.94400000000002"/>
    <n v="0"/>
    <n v="0"/>
  </r>
  <r>
    <x v="1668"/>
    <d v="2015-04-08T00:00:00"/>
    <d v="2015-04-12T00:00:00"/>
    <x v="1"/>
    <x v="8"/>
    <x v="2"/>
    <s v="Nathan Mautz"/>
    <s v="Home Office"/>
    <s v="Concord"/>
    <x v="1"/>
    <n v="94521"/>
    <s v="West"/>
    <s v="TEC-AC-10001908"/>
    <x v="1"/>
    <s v="Accessories"/>
    <n v="399.96"/>
    <n v="399.96"/>
    <n v="0"/>
    <n v="0"/>
  </r>
  <r>
    <x v="3230"/>
    <d v="2017-04-23T00:00:00"/>
    <d v="2017-04-27T00:00:00"/>
    <x v="3"/>
    <x v="8"/>
    <x v="2"/>
    <s v="Grace Kelly"/>
    <s v="Corporate"/>
    <s v="Hesperia"/>
    <x v="1"/>
    <n v="92345"/>
    <s v="West"/>
    <s v="TEC-AC-10001908"/>
    <x v="1"/>
    <s v="Accessories"/>
    <n v="99.99"/>
    <n v="99.99"/>
    <n v="0"/>
    <n v="0"/>
  </r>
  <r>
    <x v="4532"/>
    <d v="2018-03-09T00:00:00"/>
    <d v="2018-03-13T00:00:00"/>
    <x v="0"/>
    <x v="5"/>
    <x v="2"/>
    <s v="Lindsay Williams"/>
    <s v="Corporate"/>
    <s v="San Francisco"/>
    <x v="1"/>
    <n v="94110"/>
    <s v="West"/>
    <s v="TEC-AC-10001908"/>
    <x v="1"/>
    <s v="Accessories"/>
    <n v="199.98"/>
    <n v="199.98"/>
    <n v="0"/>
    <n v="0"/>
  </r>
  <r>
    <x v="3719"/>
    <d v="2018-08-27T00:00:00"/>
    <d v="2018-08-27T00:00:00"/>
    <x v="0"/>
    <x v="7"/>
    <x v="1"/>
    <s v="Ben Peterman"/>
    <s v="Corporate"/>
    <s v="Philadelphia"/>
    <x v="12"/>
    <n v="19120"/>
    <s v="East"/>
    <s v="TEC-AC-10001908"/>
    <x v="1"/>
    <s v="Accessories"/>
    <n v="1119.8879999999999"/>
    <n v="969.88799999999992"/>
    <n v="150"/>
    <n v="22.5"/>
  </r>
  <r>
    <x v="4533"/>
    <d v="2016-02-09T00:00:00"/>
    <d v="2016-02-13T00:00:00"/>
    <x v="2"/>
    <x v="11"/>
    <x v="3"/>
    <s v="Jill Fjeld"/>
    <s v="Home Office"/>
    <s v="Decatur"/>
    <x v="0"/>
    <n v="62521"/>
    <s v="Central"/>
    <s v="TEC-AC-10001908"/>
    <x v="1"/>
    <s v="Accessories"/>
    <n v="479.952"/>
    <n v="479.952"/>
    <n v="0"/>
    <n v="0"/>
  </r>
  <r>
    <x v="675"/>
    <d v="2017-09-25T00:00:00"/>
    <d v="2017-09-30T00:00:00"/>
    <x v="3"/>
    <x v="0"/>
    <x v="2"/>
    <s v="Steve Chapman"/>
    <s v="Corporate"/>
    <s v="La Crosse"/>
    <x v="16"/>
    <n v="54601"/>
    <s v="Central"/>
    <s v="TEC-AC-10001908"/>
    <x v="1"/>
    <s v="Accessories"/>
    <n v="499.95"/>
    <n v="499.95"/>
    <n v="0"/>
    <n v="0"/>
  </r>
  <r>
    <x v="3700"/>
    <d v="2016-09-26T00:00:00"/>
    <d v="2016-10-02T00:00:00"/>
    <x v="2"/>
    <x v="0"/>
    <x v="2"/>
    <s v="Tracy Blumstein"/>
    <s v="Home Office"/>
    <s v="Portland"/>
    <x v="23"/>
    <n v="97206"/>
    <s v="West"/>
    <s v="TEC-AC-10001956"/>
    <x v="1"/>
    <s v="Accessories"/>
    <n v="239.8"/>
    <n v="239.8"/>
    <n v="0"/>
    <n v="0"/>
  </r>
  <r>
    <x v="4534"/>
    <d v="2016-11-08T00:00:00"/>
    <d v="2016-11-12T00:00:00"/>
    <x v="2"/>
    <x v="1"/>
    <x v="2"/>
    <s v="Shaun Weien"/>
    <s v="Home Office"/>
    <s v="San Francisco"/>
    <x v="1"/>
    <n v="94109"/>
    <s v="West"/>
    <s v="TEC-AC-10001956"/>
    <x v="1"/>
    <s v="Accessories"/>
    <n v="119.9"/>
    <n v="119.9"/>
    <n v="0"/>
    <n v="0"/>
  </r>
  <r>
    <x v="4535"/>
    <d v="2018-06-26T00:00:00"/>
    <d v="2018-06-30T00:00:00"/>
    <x v="0"/>
    <x v="4"/>
    <x v="2"/>
    <s v="Nora Preis"/>
    <s v="Consumer"/>
    <s v="Denver"/>
    <x v="7"/>
    <n v="80219"/>
    <s v="West"/>
    <s v="TEC-AC-10001990"/>
    <x v="1"/>
    <s v="Accessories"/>
    <n v="431.928"/>
    <n v="431.928"/>
    <n v="0"/>
    <n v="0"/>
  </r>
  <r>
    <x v="4536"/>
    <d v="2018-12-03T00:00:00"/>
    <d v="2018-12-05T00:00:00"/>
    <x v="0"/>
    <x v="3"/>
    <x v="3"/>
    <s v="Natalie DeCherney"/>
    <s v="Home Office"/>
    <s v="Jacksonville"/>
    <x v="8"/>
    <n v="32216"/>
    <s v="South"/>
    <s v="TEC-AC-10001990"/>
    <x v="1"/>
    <s v="Accessories"/>
    <n v="47.991999999999997"/>
    <n v="47.991999999999997"/>
    <n v="0"/>
    <n v="0"/>
  </r>
  <r>
    <x v="3716"/>
    <d v="2016-07-16T00:00:00"/>
    <d v="2016-07-19T00:00:00"/>
    <x v="2"/>
    <x v="10"/>
    <x v="0"/>
    <s v="Katrina Edelman"/>
    <s v="Home Office"/>
    <s v="New York City"/>
    <x v="5"/>
    <n v="10035"/>
    <s v="East"/>
    <s v="TEC-AC-10001990"/>
    <x v="1"/>
    <s v="Accessories"/>
    <n v="599.9"/>
    <n v="524.9"/>
    <n v="75"/>
    <n v="11.25"/>
  </r>
  <r>
    <x v="703"/>
    <d v="2017-04-08T00:00:00"/>
    <d v="2017-04-12T00:00:00"/>
    <x v="3"/>
    <x v="8"/>
    <x v="2"/>
    <s v="Zuschuss Carroll"/>
    <s v="Corporate"/>
    <s v="Houston"/>
    <x v="13"/>
    <n v="77041"/>
    <s v="Central"/>
    <s v="TEC-AC-10001990"/>
    <x v="2"/>
    <s v="Accessories"/>
    <n v="431.928"/>
    <n v="431.928"/>
    <n v="0"/>
    <n v="0"/>
  </r>
  <r>
    <x v="3051"/>
    <d v="2018-09-01T00:00:00"/>
    <d v="2018-09-06T00:00:00"/>
    <x v="0"/>
    <x v="0"/>
    <x v="2"/>
    <s v="Sung Shariari"/>
    <s v="Home Office"/>
    <s v="Redmond"/>
    <x v="6"/>
    <n v="98052"/>
    <s v="West"/>
    <s v="TEC-AC-10001998"/>
    <x v="1"/>
    <s v="Accessories"/>
    <n v="19.989999999999998"/>
    <n v="18"/>
    <n v="1.9899999999999984"/>
    <n v="0.29849999999999977"/>
  </r>
  <r>
    <x v="829"/>
    <d v="2016-09-11T00:00:00"/>
    <d v="2016-09-15T00:00:00"/>
    <x v="2"/>
    <x v="0"/>
    <x v="3"/>
    <s v="Don Miller"/>
    <s v="Home Office"/>
    <s v="New York City"/>
    <x v="5"/>
    <n v="10035"/>
    <s v="East"/>
    <s v="TEC-AC-10001998"/>
    <x v="1"/>
    <s v="Accessories"/>
    <n v="19.989999999999998"/>
    <n v="18"/>
    <n v="1.9899999999999984"/>
    <n v="0.29849999999999977"/>
  </r>
  <r>
    <x v="354"/>
    <d v="2018-09-20T00:00:00"/>
    <d v="2018-09-26T00:00:00"/>
    <x v="0"/>
    <x v="0"/>
    <x v="2"/>
    <s v="Seth Vernon"/>
    <s v="Home Office"/>
    <s v="New York City"/>
    <x v="5"/>
    <n v="10035"/>
    <s v="East"/>
    <s v="TEC-AC-10001998"/>
    <x v="1"/>
    <s v="Accessories"/>
    <n v="59.97"/>
    <n v="59.97"/>
    <n v="0"/>
    <n v="0"/>
  </r>
  <r>
    <x v="2526"/>
    <d v="2018-12-11T00:00:00"/>
    <d v="2018-12-15T00:00:00"/>
    <x v="0"/>
    <x v="3"/>
    <x v="2"/>
    <s v="Mike Vittorini"/>
    <s v="Home Office"/>
    <s v="New York City"/>
    <x v="5"/>
    <n v="10009"/>
    <s v="East"/>
    <s v="TEC-AC-10001998"/>
    <x v="1"/>
    <s v="Accessories"/>
    <n v="39.979999999999997"/>
    <n v="39.979999999999997"/>
    <n v="0"/>
    <n v="0"/>
  </r>
  <r>
    <x v="3815"/>
    <d v="2018-04-21T00:00:00"/>
    <d v="2018-04-23T00:00:00"/>
    <x v="0"/>
    <x v="8"/>
    <x v="0"/>
    <s v="Katherine Nockton"/>
    <s v="Home Office"/>
    <s v="Houston"/>
    <x v="13"/>
    <n v="77070"/>
    <s v="Central"/>
    <s v="TEC-AC-10001998"/>
    <x v="1"/>
    <s v="Accessories"/>
    <n v="47.975999999999999"/>
    <n v="47.975999999999999"/>
    <n v="0"/>
    <n v="0"/>
  </r>
  <r>
    <x v="3503"/>
    <d v="2018-10-26T00:00:00"/>
    <d v="2018-11-02T00:00:00"/>
    <x v="0"/>
    <x v="9"/>
    <x v="2"/>
    <s v="Paul Gonzalez"/>
    <s v="Home Office"/>
    <s v="Rochester"/>
    <x v="37"/>
    <n v="55901"/>
    <s v="Central"/>
    <s v="TEC-AC-10001998"/>
    <x v="1"/>
    <s v="Accessories"/>
    <n v="19.989999999999998"/>
    <n v="18"/>
    <n v="1.9899999999999984"/>
    <n v="0.29849999999999977"/>
  </r>
  <r>
    <x v="4537"/>
    <d v="2017-11-09T00:00:00"/>
    <d v="2017-11-14T00:00:00"/>
    <x v="3"/>
    <x v="1"/>
    <x v="2"/>
    <s v="Philip Fox"/>
    <s v="Corporate"/>
    <s v="Oakland"/>
    <x v="1"/>
    <n v="94601"/>
    <s v="West"/>
    <s v="TEC-AC-10002001"/>
    <x v="2"/>
    <s v="Accessories"/>
    <n v="479.97"/>
    <n v="479.97"/>
    <n v="0"/>
    <n v="0"/>
  </r>
  <r>
    <x v="3442"/>
    <d v="2015-04-11T00:00:00"/>
    <d v="2015-04-13T00:00:00"/>
    <x v="1"/>
    <x v="8"/>
    <x v="3"/>
    <s v="Jay Kimmel"/>
    <s v="Consumer"/>
    <s v="Miami"/>
    <x v="8"/>
    <n v="33180"/>
    <s v="South"/>
    <s v="TEC-AC-10002001"/>
    <x v="1"/>
    <s v="Accessories"/>
    <n v="383.976"/>
    <n v="383.976"/>
    <n v="0"/>
    <n v="0"/>
  </r>
  <r>
    <x v="1578"/>
    <d v="2018-11-30T00:00:00"/>
    <d v="2018-12-07T00:00:00"/>
    <x v="0"/>
    <x v="1"/>
    <x v="2"/>
    <s v="Shahid Collister"/>
    <s v="Consumer"/>
    <s v="Burlington"/>
    <x v="9"/>
    <n v="27217"/>
    <s v="South"/>
    <s v="TEC-AC-10002001"/>
    <x v="1"/>
    <s v="Accessories"/>
    <n v="383.976"/>
    <n v="383.976"/>
    <n v="0"/>
    <n v="0"/>
  </r>
  <r>
    <x v="2082"/>
    <d v="2015-03-05T00:00:00"/>
    <d v="2015-03-08T00:00:00"/>
    <x v="1"/>
    <x v="5"/>
    <x v="3"/>
    <s v="Aimee Bixby"/>
    <s v="Consumer"/>
    <s v="Yonkers"/>
    <x v="5"/>
    <n v="10701"/>
    <s v="East"/>
    <s v="TEC-AC-10002001"/>
    <x v="1"/>
    <s v="Accessories"/>
    <n v="479.97"/>
    <n v="479.97"/>
    <n v="0"/>
    <n v="0"/>
  </r>
  <r>
    <x v="215"/>
    <d v="2017-11-20T00:00:00"/>
    <d v="2017-11-24T00:00:00"/>
    <x v="3"/>
    <x v="1"/>
    <x v="3"/>
    <s v="Nick Zandusky"/>
    <s v="Corporate"/>
    <s v="Columbus"/>
    <x v="22"/>
    <n v="43229"/>
    <s v="East"/>
    <s v="TEC-AC-10002001"/>
    <x v="2"/>
    <s v="Accessories"/>
    <n v="255.98400000000001"/>
    <n v="255.98400000000001"/>
    <n v="0"/>
    <n v="0"/>
  </r>
  <r>
    <x v="4538"/>
    <d v="2015-07-26T00:00:00"/>
    <d v="2015-08-01T00:00:00"/>
    <x v="1"/>
    <x v="10"/>
    <x v="2"/>
    <s v="Jack O'Briant"/>
    <s v="Corporate"/>
    <s v="Draper"/>
    <x v="28"/>
    <n v="84020"/>
    <s v="West"/>
    <s v="TEC-AC-10002006"/>
    <x v="1"/>
    <s v="Accessories"/>
    <n v="111.93"/>
    <n v="111.93"/>
    <n v="0"/>
    <n v="0"/>
  </r>
  <r>
    <x v="2644"/>
    <d v="2018-06-08T00:00:00"/>
    <d v="2018-06-13T00:00:00"/>
    <x v="0"/>
    <x v="4"/>
    <x v="2"/>
    <s v="Frank Olsen"/>
    <s v="Home Office"/>
    <s v="Glendale"/>
    <x v="18"/>
    <n v="85301"/>
    <s v="West"/>
    <s v="TEC-AC-10002006"/>
    <x v="1"/>
    <s v="Accessories"/>
    <n v="89.543999999999997"/>
    <n v="100"/>
    <n v="-10.456000000000003"/>
    <n v="-1.5684000000000005"/>
  </r>
  <r>
    <x v="1386"/>
    <d v="2018-12-03T00:00:00"/>
    <d v="2018-12-06T00:00:00"/>
    <x v="0"/>
    <x v="3"/>
    <x v="3"/>
    <s v="Lena Cacioppo"/>
    <s v="Home Office"/>
    <s v="Thornton"/>
    <x v="7"/>
    <n v="80229"/>
    <s v="West"/>
    <s v="TEC-AC-10002006"/>
    <x v="1"/>
    <s v="Accessories"/>
    <n v="76.751999999999995"/>
    <n v="76.751999999999995"/>
    <n v="0"/>
    <n v="0"/>
  </r>
  <r>
    <x v="1386"/>
    <d v="2018-12-03T00:00:00"/>
    <d v="2018-12-06T00:00:00"/>
    <x v="0"/>
    <x v="3"/>
    <x v="3"/>
    <s v="Lena Cacioppo"/>
    <s v="Consumer"/>
    <s v="Thornton"/>
    <x v="7"/>
    <n v="80229"/>
    <s v="West"/>
    <s v="TEC-AC-10002006"/>
    <x v="1"/>
    <s v="Accessories"/>
    <n v="102.336"/>
    <n v="102.336"/>
    <n v="0"/>
    <n v="0"/>
  </r>
  <r>
    <x v="3031"/>
    <d v="2016-09-25T00:00:00"/>
    <d v="2016-09-28T00:00:00"/>
    <x v="2"/>
    <x v="0"/>
    <x v="3"/>
    <s v="Phillina Ober"/>
    <s v="Home Office"/>
    <s v="Bayonne"/>
    <x v="15"/>
    <n v="7002"/>
    <s v="East"/>
    <s v="TEC-AC-10002006"/>
    <x v="1"/>
    <s v="Accessories"/>
    <n v="63.96"/>
    <n v="63.96"/>
    <n v="0"/>
    <n v="0"/>
  </r>
  <r>
    <x v="4539"/>
    <d v="2017-08-26T00:00:00"/>
    <d v="2017-08-30T00:00:00"/>
    <x v="3"/>
    <x v="7"/>
    <x v="2"/>
    <s v="Shirley Schmidt"/>
    <s v="Corporate"/>
    <s v="Franklin"/>
    <x v="16"/>
    <n v="53132"/>
    <s v="Central"/>
    <s v="TEC-AC-10002006"/>
    <x v="1"/>
    <s v="Accessories"/>
    <n v="47.97"/>
    <n v="47.97"/>
    <n v="0"/>
    <n v="0"/>
  </r>
  <r>
    <x v="4540"/>
    <d v="2018-08-07T00:00:00"/>
    <d v="2018-08-11T00:00:00"/>
    <x v="0"/>
    <x v="7"/>
    <x v="2"/>
    <s v="Cindy Chapman"/>
    <s v="Home Office"/>
    <s v="Moorhead"/>
    <x v="37"/>
    <n v="56560"/>
    <s v="Central"/>
    <s v="TEC-AC-10002006"/>
    <x v="1"/>
    <s v="Accessories"/>
    <n v="63.96"/>
    <n v="63.96"/>
    <n v="0"/>
    <n v="0"/>
  </r>
  <r>
    <x v="1133"/>
    <d v="2016-11-20T00:00:00"/>
    <d v="2016-11-25T00:00:00"/>
    <x v="2"/>
    <x v="1"/>
    <x v="2"/>
    <s v="Katrina Bavinger"/>
    <s v="Consumer"/>
    <s v="Seattle"/>
    <x v="6"/>
    <n v="98105"/>
    <s v="West"/>
    <s v="TEC-AC-10002018"/>
    <x v="1"/>
    <s v="Accessories"/>
    <n v="13.98"/>
    <n v="13.98"/>
    <n v="0"/>
    <n v="0"/>
  </r>
  <r>
    <x v="3325"/>
    <d v="2016-11-09T00:00:00"/>
    <d v="2016-11-14T00:00:00"/>
    <x v="2"/>
    <x v="1"/>
    <x v="3"/>
    <s v="Dianna Vittorini"/>
    <s v="Consumer"/>
    <s v="Oceanside"/>
    <x v="5"/>
    <n v="11572"/>
    <s v="East"/>
    <s v="TEC-AC-10002018"/>
    <x v="1"/>
    <s v="Accessories"/>
    <n v="13.98"/>
    <n v="13.98"/>
    <n v="0"/>
    <n v="0"/>
  </r>
  <r>
    <x v="1357"/>
    <d v="2017-06-26T00:00:00"/>
    <d v="2017-07-02T00:00:00"/>
    <x v="3"/>
    <x v="4"/>
    <x v="2"/>
    <s v="Victoria Pisteka"/>
    <s v="Home Office"/>
    <s v="New York City"/>
    <x v="5"/>
    <n v="10035"/>
    <s v="East"/>
    <s v="TEC-AC-10002018"/>
    <x v="1"/>
    <s v="Accessories"/>
    <n v="20.97"/>
    <n v="18"/>
    <n v="2.9699999999999989"/>
    <n v="0.44549999999999984"/>
  </r>
  <r>
    <x v="36"/>
    <d v="2018-07-07T00:00:00"/>
    <d v="2018-07-09T00:00:00"/>
    <x v="0"/>
    <x v="10"/>
    <x v="0"/>
    <s v="Rob Lucas"/>
    <s v="Home Office"/>
    <s v="Philadelphia"/>
    <x v="12"/>
    <n v="19120"/>
    <s v="East"/>
    <s v="TEC-AC-10002018"/>
    <x v="1"/>
    <s v="Accessories"/>
    <n v="16.776"/>
    <n v="18"/>
    <n v="-1.2240000000000002"/>
    <n v="-0.18360000000000001"/>
  </r>
  <r>
    <x v="4541"/>
    <d v="2016-12-12T00:00:00"/>
    <d v="2016-12-16T00:00:00"/>
    <x v="2"/>
    <x v="3"/>
    <x v="2"/>
    <s v="Joni Blumstein"/>
    <s v="Home Office"/>
    <s v="Austin"/>
    <x v="13"/>
    <n v="78745"/>
    <s v="Central"/>
    <s v="TEC-AC-10002018"/>
    <x v="1"/>
    <s v="Accessories"/>
    <n v="22.367999999999999"/>
    <n v="18"/>
    <n v="4.3679999999999986"/>
    <n v="0.65519999999999978"/>
  </r>
  <r>
    <x v="3455"/>
    <d v="2016-11-08T00:00:00"/>
    <d v="2016-11-10T00:00:00"/>
    <x v="2"/>
    <x v="1"/>
    <x v="3"/>
    <s v="Maria Zettner"/>
    <s v="Home Office"/>
    <s v="San Diego"/>
    <x v="1"/>
    <n v="92024"/>
    <s v="West"/>
    <s v="TEC-AC-10002049"/>
    <x v="1"/>
    <s v="Accessories"/>
    <n v="371.97"/>
    <n v="221.97000000000003"/>
    <n v="150"/>
    <n v="22.5"/>
  </r>
  <r>
    <x v="4542"/>
    <d v="2016-12-19T00:00:00"/>
    <d v="2016-12-24T00:00:00"/>
    <x v="2"/>
    <x v="3"/>
    <x v="2"/>
    <s v="James Galang"/>
    <s v="Home Office"/>
    <s v="Los Angeles"/>
    <x v="1"/>
    <n v="90049"/>
    <s v="West"/>
    <s v="TEC-AC-10002049"/>
    <x v="1"/>
    <s v="Accessories"/>
    <n v="1265.8499999999999"/>
    <n v="1265.8499999999999"/>
    <n v="0"/>
    <n v="0"/>
  </r>
  <r>
    <x v="4543"/>
    <d v="2018-07-03T00:00:00"/>
    <d v="2018-07-03T00:00:00"/>
    <x v="0"/>
    <x v="10"/>
    <x v="1"/>
    <s v="Jim Kriz"/>
    <s v="Home Office"/>
    <s v="Seattle"/>
    <x v="6"/>
    <n v="98105"/>
    <s v="West"/>
    <s v="TEC-AC-10002049"/>
    <x v="1"/>
    <s v="Accessories"/>
    <n v="1687.8"/>
    <n v="1687.8"/>
    <n v="0"/>
    <n v="0"/>
  </r>
  <r>
    <x v="4544"/>
    <d v="2018-08-18T00:00:00"/>
    <d v="2018-08-22T00:00:00"/>
    <x v="0"/>
    <x v="7"/>
    <x v="2"/>
    <s v="Helen Wasserman"/>
    <s v="Home Office"/>
    <s v="Seattle"/>
    <x v="6"/>
    <n v="98105"/>
    <s v="West"/>
    <s v="TEC-AC-10002049"/>
    <x v="1"/>
    <s v="Accessories"/>
    <n v="843.9"/>
    <n v="843.9"/>
    <n v="0"/>
    <n v="0"/>
  </r>
  <r>
    <x v="4545"/>
    <d v="2018-10-07T00:00:00"/>
    <d v="2018-10-11T00:00:00"/>
    <x v="0"/>
    <x v="9"/>
    <x v="2"/>
    <s v="Mike Gockenbach"/>
    <s v="Consumer"/>
    <s v="Los Angeles"/>
    <x v="1"/>
    <n v="90045"/>
    <s v="West"/>
    <s v="TEC-AC-10002049"/>
    <x v="1"/>
    <s v="Accessories"/>
    <n v="1115.9100000000001"/>
    <n v="965.91000000000008"/>
    <n v="150"/>
    <n v="22.5"/>
  </r>
  <r>
    <x v="3392"/>
    <d v="2016-09-04T00:00:00"/>
    <d v="2016-09-08T00:00:00"/>
    <x v="2"/>
    <x v="0"/>
    <x v="2"/>
    <s v="Christine Sundaresam"/>
    <s v="Home Office"/>
    <s v="Roswell"/>
    <x v="19"/>
    <n v="30076"/>
    <s v="South"/>
    <s v="TEC-AC-10002049"/>
    <x v="1"/>
    <s v="Accessories"/>
    <n v="619.95000000000005"/>
    <n v="619.95000000000005"/>
    <n v="0"/>
    <n v="0"/>
  </r>
  <r>
    <x v="1567"/>
    <d v="2017-09-02T00:00:00"/>
    <d v="2017-09-06T00:00:00"/>
    <x v="3"/>
    <x v="0"/>
    <x v="2"/>
    <s v="Joe Elijah"/>
    <s v="Home Office"/>
    <s v="Charlotte"/>
    <x v="9"/>
    <n v="28205"/>
    <s v="South"/>
    <s v="TEC-AC-10002049"/>
    <x v="1"/>
    <s v="Accessories"/>
    <n v="1012.68"/>
    <n v="1012.68"/>
    <n v="0"/>
    <n v="0"/>
  </r>
  <r>
    <x v="6"/>
    <d v="2015-12-31T00:00:00"/>
    <d v="2016-01-07T00:00:00"/>
    <x v="1"/>
    <x v="3"/>
    <x v="2"/>
    <s v="Katherine Murray"/>
    <s v="Home Office"/>
    <s v="Providence"/>
    <x v="4"/>
    <n v="2908"/>
    <s v="East"/>
    <s v="TEC-AC-10002049"/>
    <x v="1"/>
    <s v="Accessories"/>
    <n v="1687.8"/>
    <n v="1687.8"/>
    <n v="0"/>
    <n v="0"/>
  </r>
  <r>
    <x v="1399"/>
    <d v="2016-12-15T00:00:00"/>
    <d v="2016-12-18T00:00:00"/>
    <x v="2"/>
    <x v="3"/>
    <x v="0"/>
    <s v="Natalie Fritzler"/>
    <s v="Consumer"/>
    <s v="Newark"/>
    <x v="22"/>
    <n v="43055"/>
    <s v="East"/>
    <s v="TEC-AC-10002049"/>
    <x v="1"/>
    <s v="Accessories"/>
    <n v="2025.36"/>
    <n v="2025.36"/>
    <n v="0"/>
    <n v="0"/>
  </r>
  <r>
    <x v="103"/>
    <d v="2016-12-25T00:00:00"/>
    <d v="2016-12-30T00:00:00"/>
    <x v="2"/>
    <x v="3"/>
    <x v="2"/>
    <s v="Jim Karlsson"/>
    <s v="Home Office"/>
    <s v="New York City"/>
    <x v="5"/>
    <n v="10024"/>
    <s v="East"/>
    <s v="TEC-AC-10002049"/>
    <x v="1"/>
    <s v="Accessories"/>
    <n v="843.9"/>
    <n v="843.9"/>
    <n v="0"/>
    <n v="0"/>
  </r>
  <r>
    <x v="1373"/>
    <d v="2017-01-17T00:00:00"/>
    <d v="2017-01-21T00:00:00"/>
    <x v="3"/>
    <x v="6"/>
    <x v="2"/>
    <s v="Chuck Clark"/>
    <s v="Corporate"/>
    <s v="Concord"/>
    <x v="43"/>
    <n v="3301"/>
    <s v="East"/>
    <s v="TEC-AC-10002049"/>
    <x v="2"/>
    <s v="Accessories"/>
    <n v="371.97"/>
    <n v="221.97000000000003"/>
    <n v="150"/>
    <n v="22.5"/>
  </r>
  <r>
    <x v="1064"/>
    <d v="2018-10-03T00:00:00"/>
    <d v="2018-10-05T00:00:00"/>
    <x v="0"/>
    <x v="9"/>
    <x v="3"/>
    <s v="Chuck Clark"/>
    <s v="Home Office"/>
    <s v="New York City"/>
    <x v="5"/>
    <n v="10009"/>
    <s v="East"/>
    <s v="TEC-AC-10002049"/>
    <x v="1"/>
    <s v="Accessories"/>
    <n v="371.97"/>
    <n v="221.97000000000003"/>
    <n v="150"/>
    <n v="22.5"/>
  </r>
  <r>
    <x v="1987"/>
    <d v="2016-10-09T00:00:00"/>
    <d v="2016-10-12T00:00:00"/>
    <x v="2"/>
    <x v="9"/>
    <x v="3"/>
    <s v="Brian Moss"/>
    <s v="Home Office"/>
    <s v="Ann Arbor"/>
    <x v="10"/>
    <n v="48104"/>
    <s v="Central"/>
    <s v="TEC-AC-10002049"/>
    <x v="1"/>
    <s v="Accessories"/>
    <n v="619.95000000000005"/>
    <n v="619.95000000000005"/>
    <n v="0"/>
    <n v="0"/>
  </r>
  <r>
    <x v="2378"/>
    <d v="2017-11-24T00:00:00"/>
    <d v="2017-11-26T00:00:00"/>
    <x v="3"/>
    <x v="1"/>
    <x v="3"/>
    <s v="Neola Schneider"/>
    <s v="Corporate"/>
    <s v="Dallas"/>
    <x v="13"/>
    <n v="75217"/>
    <s v="Central"/>
    <s v="TEC-AC-10002049"/>
    <x v="2"/>
    <s v="Accessories"/>
    <n v="297.57600000000002"/>
    <n v="297.57600000000002"/>
    <n v="0"/>
    <n v="0"/>
  </r>
  <r>
    <x v="2614"/>
    <d v="2018-01-21T00:00:00"/>
    <d v="2018-01-27T00:00:00"/>
    <x v="0"/>
    <x v="6"/>
    <x v="2"/>
    <s v="Mick Hernandez"/>
    <s v="Home Office"/>
    <s v="Jackson"/>
    <x v="10"/>
    <n v="49201"/>
    <s v="Central"/>
    <s v="TEC-AC-10002049"/>
    <x v="1"/>
    <s v="Accessories"/>
    <n v="619.95000000000005"/>
    <n v="619.95000000000005"/>
    <n v="0"/>
    <n v="0"/>
  </r>
  <r>
    <x v="2100"/>
    <d v="2015-07-23T00:00:00"/>
    <d v="2015-07-27T00:00:00"/>
    <x v="1"/>
    <x v="10"/>
    <x v="2"/>
    <s v="Arthur Gainer"/>
    <s v="Consumer"/>
    <s v="Tucson"/>
    <x v="18"/>
    <n v="85705"/>
    <s v="West"/>
    <s v="TEC-AC-10002076"/>
    <x v="1"/>
    <s v="Accessories"/>
    <n v="479.04"/>
    <n v="479.04"/>
    <n v="0"/>
    <n v="0"/>
  </r>
  <r>
    <x v="4546"/>
    <d v="2016-02-27T00:00:00"/>
    <d v="2016-03-01T00:00:00"/>
    <x v="2"/>
    <x v="11"/>
    <x v="3"/>
    <s v="Nora Paige"/>
    <s v="Home Office"/>
    <s v="Seattle"/>
    <x v="6"/>
    <n v="98105"/>
    <s v="West"/>
    <s v="TEC-AC-10002076"/>
    <x v="1"/>
    <s v="Accessories"/>
    <n v="538.91999999999996"/>
    <n v="538.91999999999996"/>
    <n v="0"/>
    <n v="0"/>
  </r>
  <r>
    <x v="1449"/>
    <d v="2015-07-26T00:00:00"/>
    <d v="2015-07-30T00:00:00"/>
    <x v="1"/>
    <x v="10"/>
    <x v="2"/>
    <s v="Luke Foster"/>
    <s v="Consumer"/>
    <s v="San Antonio"/>
    <x v="13"/>
    <n v="78207"/>
    <s v="Central"/>
    <s v="TEC-AC-10002076"/>
    <x v="1"/>
    <s v="Accessories"/>
    <n v="431.13600000000002"/>
    <n v="431.13600000000002"/>
    <n v="0"/>
    <n v="0"/>
  </r>
  <r>
    <x v="4547"/>
    <d v="2018-02-21T00:00:00"/>
    <d v="2018-02-26T00:00:00"/>
    <x v="0"/>
    <x v="11"/>
    <x v="2"/>
    <s v="Dave Kipp"/>
    <s v="Consumer"/>
    <s v="Carrollton"/>
    <x v="13"/>
    <n v="75007"/>
    <s v="Central"/>
    <s v="TEC-AC-10002076"/>
    <x v="1"/>
    <s v="Accessories"/>
    <n v="47.904000000000003"/>
    <n v="47.904000000000003"/>
    <n v="0"/>
    <n v="0"/>
  </r>
  <r>
    <x v="4548"/>
    <d v="2017-06-06T00:00:00"/>
    <d v="2017-06-11T00:00:00"/>
    <x v="3"/>
    <x v="4"/>
    <x v="2"/>
    <s v="Maria Etezadi"/>
    <s v="Corporate"/>
    <s v="Santa Barbara"/>
    <x v="1"/>
    <n v="93101"/>
    <s v="West"/>
    <s v="TEC-AC-10002134"/>
    <x v="1"/>
    <s v="Accessories"/>
    <n v="26.96"/>
    <n v="26.96"/>
    <n v="0"/>
    <n v="0"/>
  </r>
  <r>
    <x v="1151"/>
    <d v="2015-09-09T00:00:00"/>
    <d v="2015-09-14T00:00:00"/>
    <x v="1"/>
    <x v="0"/>
    <x v="3"/>
    <s v="Logan Currie"/>
    <s v="Home Office"/>
    <s v="Philadelphia"/>
    <x v="12"/>
    <n v="19140"/>
    <s v="East"/>
    <s v="TEC-AC-10002134"/>
    <x v="1"/>
    <s v="Accessories"/>
    <n v="64.703999999999994"/>
    <n v="64.703999999999994"/>
    <n v="0"/>
    <n v="0"/>
  </r>
  <r>
    <x v="4549"/>
    <d v="2018-09-07T00:00:00"/>
    <d v="2018-09-11T00:00:00"/>
    <x v="0"/>
    <x v="0"/>
    <x v="2"/>
    <s v="Anna Gayman"/>
    <s v="Home Office"/>
    <s v="Milwaukee"/>
    <x v="16"/>
    <n v="53209"/>
    <s v="Central"/>
    <s v="TEC-AC-10002134"/>
    <x v="1"/>
    <s v="Accessories"/>
    <n v="13.48"/>
    <n v="13.48"/>
    <n v="0"/>
    <n v="0"/>
  </r>
  <r>
    <x v="4453"/>
    <d v="2015-07-23T00:00:00"/>
    <d v="2015-07-27T00:00:00"/>
    <x v="1"/>
    <x v="10"/>
    <x v="2"/>
    <s v="Nick Crebassa"/>
    <s v="Corporate"/>
    <s v="San Francisco"/>
    <x v="1"/>
    <n v="94122"/>
    <s v="West"/>
    <s v="TEC-AC-10002167"/>
    <x v="1"/>
    <s v="Accessories"/>
    <n v="45"/>
    <n v="45"/>
    <n v="0"/>
    <n v="0"/>
  </r>
  <r>
    <x v="4550"/>
    <d v="2018-07-03T00:00:00"/>
    <d v="2018-07-09T00:00:00"/>
    <x v="0"/>
    <x v="10"/>
    <x v="2"/>
    <s v="Michael Oakman"/>
    <s v="Home Office"/>
    <s v="Jacksonville"/>
    <x v="9"/>
    <n v="28540"/>
    <s v="South"/>
    <s v="TEC-AC-10002167"/>
    <x v="1"/>
    <s v="Accessories"/>
    <n v="24"/>
    <n v="24"/>
    <n v="0"/>
    <n v="0"/>
  </r>
  <r>
    <x v="189"/>
    <d v="2016-10-03T00:00:00"/>
    <d v="2016-10-06T00:00:00"/>
    <x v="2"/>
    <x v="9"/>
    <x v="3"/>
    <s v="Bryan Mills"/>
    <s v="Home Office"/>
    <s v="Columbus"/>
    <x v="22"/>
    <n v="43229"/>
    <s v="East"/>
    <s v="TEC-AC-10002167"/>
    <x v="1"/>
    <s v="Accessories"/>
    <n v="24"/>
    <n v="24"/>
    <n v="0"/>
    <n v="0"/>
  </r>
  <r>
    <x v="644"/>
    <d v="2017-06-17T00:00:00"/>
    <d v="2017-06-18T00:00:00"/>
    <x v="3"/>
    <x v="4"/>
    <x v="0"/>
    <s v="Ted Butterfield"/>
    <s v="Corporate"/>
    <s v="Troy"/>
    <x v="5"/>
    <n v="12180"/>
    <s v="East"/>
    <s v="TEC-AC-10002167"/>
    <x v="1"/>
    <s v="Accessories"/>
    <n v="30"/>
    <n v="30"/>
    <n v="0"/>
    <n v="0"/>
  </r>
  <r>
    <x v="4551"/>
    <d v="2017-06-20T00:00:00"/>
    <d v="2017-06-25T00:00:00"/>
    <x v="3"/>
    <x v="4"/>
    <x v="2"/>
    <s v="Lena Hernandez"/>
    <s v="Corporate"/>
    <s v="Dover"/>
    <x v="3"/>
    <n v="19901"/>
    <s v="East"/>
    <s v="TEC-AC-10002167"/>
    <x v="1"/>
    <s v="Accessories"/>
    <n v="45"/>
    <n v="45"/>
    <n v="0"/>
    <n v="0"/>
  </r>
  <r>
    <x v="896"/>
    <d v="2018-05-25T00:00:00"/>
    <d v="2018-05-25T00:00:00"/>
    <x v="0"/>
    <x v="2"/>
    <x v="1"/>
    <s v="Trudy Brown"/>
    <s v="Consumer"/>
    <s v="New York City"/>
    <x v="5"/>
    <n v="10009"/>
    <s v="East"/>
    <s v="TEC-AC-10002167"/>
    <x v="1"/>
    <s v="Accessories"/>
    <n v="120"/>
    <n v="120"/>
    <n v="0"/>
    <n v="0"/>
  </r>
  <r>
    <x v="133"/>
    <d v="2018-10-12T00:00:00"/>
    <d v="2018-10-16T00:00:00"/>
    <x v="0"/>
    <x v="9"/>
    <x v="2"/>
    <s v="Nora Paige"/>
    <s v="Consumer"/>
    <s v="Lakewood"/>
    <x v="15"/>
    <n v="8701"/>
    <s v="East"/>
    <s v="TEC-AC-10002167"/>
    <x v="1"/>
    <s v="Accessories"/>
    <n v="45"/>
    <n v="45"/>
    <n v="0"/>
    <n v="0"/>
  </r>
  <r>
    <x v="3871"/>
    <d v="2018-10-28T00:00:00"/>
    <d v="2018-11-01T00:00:00"/>
    <x v="0"/>
    <x v="9"/>
    <x v="3"/>
    <s v="Keith Herrera"/>
    <s v="Home Office"/>
    <s v="Houston"/>
    <x v="13"/>
    <n v="77095"/>
    <s v="Central"/>
    <s v="TEC-AC-10002167"/>
    <x v="1"/>
    <s v="Accessories"/>
    <n v="24"/>
    <n v="24"/>
    <n v="0"/>
    <n v="0"/>
  </r>
  <r>
    <x v="4552"/>
    <d v="2015-05-16T00:00:00"/>
    <d v="2015-05-20T00:00:00"/>
    <x v="1"/>
    <x v="2"/>
    <x v="2"/>
    <s v="Cindy Chapman"/>
    <s v="Home Office"/>
    <s v="San Francisco"/>
    <x v="1"/>
    <n v="94122"/>
    <s v="West"/>
    <s v="TEC-AC-10002217"/>
    <x v="1"/>
    <s v="Accessories"/>
    <n v="56.4"/>
    <n v="56.4"/>
    <n v="0"/>
    <n v="0"/>
  </r>
  <r>
    <x v="2047"/>
    <d v="2016-08-17T00:00:00"/>
    <d v="2016-08-23T00:00:00"/>
    <x v="2"/>
    <x v="7"/>
    <x v="2"/>
    <s v="Steven Cartwright"/>
    <s v="Home Office"/>
    <s v="Peoria"/>
    <x v="18"/>
    <n v="85345"/>
    <s v="West"/>
    <s v="TEC-AC-10002217"/>
    <x v="1"/>
    <s v="Accessories"/>
    <n v="30.08"/>
    <n v="100"/>
    <n v="-69.92"/>
    <n v="-10.488"/>
  </r>
  <r>
    <x v="1785"/>
    <d v="2017-05-28T00:00:00"/>
    <d v="2017-06-03T00:00:00"/>
    <x v="3"/>
    <x v="2"/>
    <x v="2"/>
    <s v="Clay Ludtke"/>
    <s v="Corporate"/>
    <s v="Los Angeles"/>
    <x v="1"/>
    <n v="90004"/>
    <s v="West"/>
    <s v="TEC-AC-10002217"/>
    <x v="1"/>
    <s v="Accessories"/>
    <n v="131.6"/>
    <n v="131.6"/>
    <n v="0"/>
    <n v="0"/>
  </r>
  <r>
    <x v="724"/>
    <d v="2017-12-25T00:00:00"/>
    <d v="2018-01-01T00:00:00"/>
    <x v="3"/>
    <x v="3"/>
    <x v="2"/>
    <s v="Laurel Workman"/>
    <s v="Corporate"/>
    <s v="Phoenix"/>
    <x v="18"/>
    <n v="85023"/>
    <s v="West"/>
    <s v="TEC-AC-10002217"/>
    <x v="1"/>
    <s v="Accessories"/>
    <n v="45.12"/>
    <n v="45.12"/>
    <n v="0"/>
    <n v="0"/>
  </r>
  <r>
    <x v="4071"/>
    <d v="2016-11-14T00:00:00"/>
    <d v="2016-11-19T00:00:00"/>
    <x v="2"/>
    <x v="1"/>
    <x v="2"/>
    <s v="Patrick Jones"/>
    <s v="Home Office"/>
    <s v="New York City"/>
    <x v="5"/>
    <n v="10035"/>
    <s v="East"/>
    <s v="TEC-AC-10002217"/>
    <x v="1"/>
    <s v="Accessories"/>
    <n v="37.6"/>
    <n v="37.6"/>
    <n v="0"/>
    <n v="0"/>
  </r>
  <r>
    <x v="4553"/>
    <d v="2017-01-03T00:00:00"/>
    <d v="2017-01-08T00:00:00"/>
    <x v="3"/>
    <x v="6"/>
    <x v="2"/>
    <s v="Christine Abelman"/>
    <s v="Corporate"/>
    <s v="San Antonio"/>
    <x v="13"/>
    <n v="78207"/>
    <s v="Central"/>
    <s v="TEC-AC-10002217"/>
    <x v="1"/>
    <s v="Accessories"/>
    <n v="30.08"/>
    <n v="30.08"/>
    <n v="0"/>
    <n v="0"/>
  </r>
  <r>
    <x v="1961"/>
    <d v="2018-09-10T00:00:00"/>
    <d v="2018-09-15T00:00:00"/>
    <x v="0"/>
    <x v="0"/>
    <x v="3"/>
    <s v="Robert Waldorf"/>
    <s v="Consumer"/>
    <s v="Springfield"/>
    <x v="20"/>
    <n v="65807"/>
    <s v="Central"/>
    <s v="TEC-AC-10002217"/>
    <x v="1"/>
    <s v="Accessories"/>
    <n v="112.8"/>
    <n v="112.8"/>
    <n v="0"/>
    <n v="0"/>
  </r>
  <r>
    <x v="3748"/>
    <d v="2016-03-28T00:00:00"/>
    <d v="2016-04-02T00:00:00"/>
    <x v="2"/>
    <x v="5"/>
    <x v="2"/>
    <s v="Alan Barnes"/>
    <s v="Consumer"/>
    <s v="Los Angeles"/>
    <x v="1"/>
    <n v="90036"/>
    <s v="West"/>
    <s v="TEC-AC-10002253"/>
    <x v="1"/>
    <s v="Accessories"/>
    <n v="166.24"/>
    <n v="166.24"/>
    <n v="0"/>
    <n v="0"/>
  </r>
  <r>
    <x v="4544"/>
    <d v="2018-08-18T00:00:00"/>
    <d v="2018-08-22T00:00:00"/>
    <x v="0"/>
    <x v="7"/>
    <x v="2"/>
    <s v="Helen Wasserman"/>
    <s v="Corporate"/>
    <s v="Seattle"/>
    <x v="6"/>
    <n v="98105"/>
    <s v="West"/>
    <s v="TEC-AC-10002253"/>
    <x v="1"/>
    <s v="Accessories"/>
    <n v="1496.16"/>
    <n v="1496.16"/>
    <n v="0"/>
    <n v="0"/>
  </r>
  <r>
    <x v="4554"/>
    <d v="2016-12-18T00:00:00"/>
    <d v="2016-12-18T00:00:00"/>
    <x v="2"/>
    <x v="3"/>
    <x v="1"/>
    <s v="Mitch Webber"/>
    <s v="Consumer"/>
    <s v="New York City"/>
    <x v="5"/>
    <n v="10035"/>
    <s v="East"/>
    <s v="TEC-AC-10002253"/>
    <x v="1"/>
    <s v="Accessories"/>
    <n v="166.24"/>
    <n v="166.24"/>
    <n v="0"/>
    <n v="0"/>
  </r>
  <r>
    <x v="3300"/>
    <d v="2016-07-20T00:00:00"/>
    <d v="2016-07-25T00:00:00"/>
    <x v="2"/>
    <x v="10"/>
    <x v="3"/>
    <s v="Ralph Kennedy"/>
    <s v="Home Office"/>
    <s v="South Bend"/>
    <x v="33"/>
    <n v="46614"/>
    <s v="Central"/>
    <s v="TEC-AC-10002253"/>
    <x v="1"/>
    <s v="Accessories"/>
    <n v="831.2"/>
    <n v="831.2"/>
    <n v="0"/>
    <n v="0"/>
  </r>
  <r>
    <x v="740"/>
    <d v="2017-11-05T00:00:00"/>
    <d v="2017-11-07T00:00:00"/>
    <x v="3"/>
    <x v="1"/>
    <x v="3"/>
    <s v="Logan Haushalter"/>
    <s v="Corporate"/>
    <s v="San Jose"/>
    <x v="1"/>
    <n v="95123"/>
    <s v="West"/>
    <s v="TEC-AC-10002305"/>
    <x v="1"/>
    <s v="Accessories"/>
    <n v="72"/>
    <n v="72"/>
    <n v="0"/>
    <n v="0"/>
  </r>
  <r>
    <x v="4293"/>
    <d v="2018-10-08T00:00:00"/>
    <d v="2018-10-14T00:00:00"/>
    <x v="0"/>
    <x v="9"/>
    <x v="2"/>
    <s v="Chris Selesnick"/>
    <s v="Home Office"/>
    <s v="San Diego"/>
    <x v="1"/>
    <n v="92105"/>
    <s v="West"/>
    <s v="TEC-AC-10002305"/>
    <x v="1"/>
    <s v="Accessories"/>
    <n v="36"/>
    <n v="36"/>
    <n v="0"/>
    <n v="0"/>
  </r>
  <r>
    <x v="1663"/>
    <d v="2016-09-07T00:00:00"/>
    <d v="2016-09-12T00:00:00"/>
    <x v="2"/>
    <x v="0"/>
    <x v="2"/>
    <s v="Andy Gerbode"/>
    <s v="Home Office"/>
    <s v="New York City"/>
    <x v="5"/>
    <n v="10011"/>
    <s v="East"/>
    <s v="TEC-AC-10002305"/>
    <x v="1"/>
    <s v="Accessories"/>
    <n v="90"/>
    <n v="90"/>
    <n v="0"/>
    <n v="0"/>
  </r>
  <r>
    <x v="613"/>
    <d v="2017-11-11T00:00:00"/>
    <d v="2017-11-16T00:00:00"/>
    <x v="3"/>
    <x v="1"/>
    <x v="2"/>
    <s v="Edward Becker"/>
    <s v="Home Office"/>
    <s v="New York City"/>
    <x v="5"/>
    <n v="10011"/>
    <s v="East"/>
    <s v="TEC-AC-10002305"/>
    <x v="1"/>
    <s v="Accessories"/>
    <n v="36"/>
    <n v="36"/>
    <n v="0"/>
    <n v="0"/>
  </r>
  <r>
    <x v="297"/>
    <d v="2018-09-24T00:00:00"/>
    <d v="2018-09-28T00:00:00"/>
    <x v="0"/>
    <x v="0"/>
    <x v="2"/>
    <s v="Karen Bern"/>
    <s v="Corporate"/>
    <s v="Saint Cloud"/>
    <x v="37"/>
    <n v="56301"/>
    <s v="Central"/>
    <s v="TEC-AC-10002305"/>
    <x v="1"/>
    <s v="Accessories"/>
    <n v="72"/>
    <n v="72"/>
    <n v="0"/>
    <n v="0"/>
  </r>
  <r>
    <x v="4555"/>
    <d v="2015-03-26T00:00:00"/>
    <d v="2015-03-30T00:00:00"/>
    <x v="1"/>
    <x v="5"/>
    <x v="2"/>
    <s v="Jonathan Doherty"/>
    <s v="Corporate"/>
    <s v="Los Angeles"/>
    <x v="1"/>
    <n v="90036"/>
    <s v="West"/>
    <s v="TEC-AC-10002323"/>
    <x v="1"/>
    <s v="Accessories"/>
    <n v="66.3"/>
    <n v="66.3"/>
    <n v="0"/>
    <n v="0"/>
  </r>
  <r>
    <x v="4556"/>
    <d v="2015-08-26T00:00:00"/>
    <d v="2015-08-30T00:00:00"/>
    <x v="1"/>
    <x v="7"/>
    <x v="2"/>
    <s v="Frank Merwin"/>
    <s v="Home Office"/>
    <s v="Los Angeles"/>
    <x v="1"/>
    <n v="90032"/>
    <s v="West"/>
    <s v="TEC-AC-10002323"/>
    <x v="1"/>
    <s v="Accessories"/>
    <n v="176.8"/>
    <n v="176.8"/>
    <n v="0"/>
    <n v="0"/>
  </r>
  <r>
    <x v="872"/>
    <d v="2016-10-02T00:00:00"/>
    <d v="2016-10-04T00:00:00"/>
    <x v="2"/>
    <x v="9"/>
    <x v="0"/>
    <s v="Chloris Kastensmidt"/>
    <s v="Corporate"/>
    <s v="Hillsboro"/>
    <x v="23"/>
    <n v="97123"/>
    <s v="West"/>
    <s v="TEC-AC-10002323"/>
    <x v="1"/>
    <s v="Accessories"/>
    <n v="53.04"/>
    <n v="53.04"/>
    <n v="0"/>
    <n v="0"/>
  </r>
  <r>
    <x v="919"/>
    <d v="2018-05-30T00:00:00"/>
    <d v="2018-06-03T00:00:00"/>
    <x v="0"/>
    <x v="2"/>
    <x v="2"/>
    <s v="Michael Granlund"/>
    <s v="Home Office"/>
    <s v="Tigard"/>
    <x v="23"/>
    <n v="97224"/>
    <s v="West"/>
    <s v="TEC-AC-10002323"/>
    <x v="1"/>
    <s v="Accessories"/>
    <n v="35.36"/>
    <n v="35.36"/>
    <n v="0"/>
    <n v="0"/>
  </r>
  <r>
    <x v="4557"/>
    <d v="2017-12-20T00:00:00"/>
    <d v="2017-12-24T00:00:00"/>
    <x v="3"/>
    <x v="3"/>
    <x v="2"/>
    <s v="Stuart Calhoun"/>
    <s v="Corporate"/>
    <s v="Jackson"/>
    <x v="29"/>
    <n v="39212"/>
    <s v="South"/>
    <s v="TEC-AC-10002323"/>
    <x v="1"/>
    <s v="Accessories"/>
    <n v="66.3"/>
    <n v="66.3"/>
    <n v="0"/>
    <n v="0"/>
  </r>
  <r>
    <x v="4558"/>
    <d v="2016-10-05T00:00:00"/>
    <d v="2016-10-07T00:00:00"/>
    <x v="2"/>
    <x v="9"/>
    <x v="0"/>
    <s v="Maria Bertelson"/>
    <s v="Corporate"/>
    <s v="Cincinnati"/>
    <x v="22"/>
    <n v="45231"/>
    <s v="East"/>
    <s v="TEC-AC-10002323"/>
    <x v="1"/>
    <s v="Accessories"/>
    <n v="53.04"/>
    <n v="53.04"/>
    <n v="0"/>
    <n v="0"/>
  </r>
  <r>
    <x v="3438"/>
    <d v="2016-11-01T00:00:00"/>
    <d v="2016-11-03T00:00:00"/>
    <x v="2"/>
    <x v="1"/>
    <x v="0"/>
    <s v="Valerie Mitchum"/>
    <s v="Home Office"/>
    <s v="Philadelphia"/>
    <x v="12"/>
    <n v="19140"/>
    <s v="East"/>
    <s v="TEC-AC-10002323"/>
    <x v="1"/>
    <s v="Accessories"/>
    <n v="35.36"/>
    <n v="35.36"/>
    <n v="0"/>
    <n v="0"/>
  </r>
  <r>
    <x v="2646"/>
    <d v="2017-11-24T00:00:00"/>
    <d v="2017-11-26T00:00:00"/>
    <x v="3"/>
    <x v="1"/>
    <x v="0"/>
    <s v="Nat Carroll"/>
    <s v="Corporate"/>
    <s v="New York City"/>
    <x v="5"/>
    <n v="10035"/>
    <s v="East"/>
    <s v="TEC-AC-10002323"/>
    <x v="1"/>
    <s v="Accessories"/>
    <n v="88.4"/>
    <n v="88.4"/>
    <n v="0"/>
    <n v="0"/>
  </r>
  <r>
    <x v="4559"/>
    <d v="2018-07-11T00:00:00"/>
    <d v="2018-07-13T00:00:00"/>
    <x v="0"/>
    <x v="10"/>
    <x v="3"/>
    <s v="Joy Daniels"/>
    <s v="Home Office"/>
    <s v="New York City"/>
    <x v="5"/>
    <n v="10009"/>
    <s v="East"/>
    <s v="TEC-AC-10002323"/>
    <x v="1"/>
    <s v="Accessories"/>
    <n v="132.6"/>
    <n v="132.6"/>
    <n v="0"/>
    <n v="0"/>
  </r>
  <r>
    <x v="4295"/>
    <d v="2018-11-04T00:00:00"/>
    <d v="2018-11-09T00:00:00"/>
    <x v="0"/>
    <x v="1"/>
    <x v="2"/>
    <s v="Henry Goldwyn"/>
    <s v="Corporate"/>
    <s v="Lancaster"/>
    <x v="22"/>
    <n v="43130"/>
    <s v="East"/>
    <s v="TEC-AC-10002323"/>
    <x v="1"/>
    <s v="Accessories"/>
    <n v="70.72"/>
    <n v="70.72"/>
    <n v="0"/>
    <n v="0"/>
  </r>
  <r>
    <x v="4560"/>
    <d v="2017-10-21T00:00:00"/>
    <d v="2017-10-25T00:00:00"/>
    <x v="3"/>
    <x v="9"/>
    <x v="2"/>
    <s v="Jill Fjeld"/>
    <s v="Corporate"/>
    <s v="San Antonio"/>
    <x v="13"/>
    <n v="78207"/>
    <s v="Central"/>
    <s v="TEC-AC-10002323"/>
    <x v="1"/>
    <s v="Accessories"/>
    <n v="106.08"/>
    <n v="106.08"/>
    <n v="0"/>
    <n v="0"/>
  </r>
  <r>
    <x v="4561"/>
    <d v="2018-05-22T00:00:00"/>
    <d v="2018-05-25T00:00:00"/>
    <x v="0"/>
    <x v="2"/>
    <x v="3"/>
    <s v="Eric Hoffmann"/>
    <s v="Consumer"/>
    <s v="Los Angeles"/>
    <x v="1"/>
    <n v="90008"/>
    <s v="West"/>
    <s v="TEC-AC-10002331"/>
    <x v="1"/>
    <s v="Accessories"/>
    <n v="68.459999999999994"/>
    <n v="68.459999999999994"/>
    <n v="0"/>
    <n v="0"/>
  </r>
  <r>
    <x v="4562"/>
    <d v="2015-10-08T00:00:00"/>
    <d v="2015-10-08T00:00:00"/>
    <x v="1"/>
    <x v="9"/>
    <x v="1"/>
    <s v="Jack Garza"/>
    <s v="Home Office"/>
    <s v="Charlotte"/>
    <x v="9"/>
    <n v="28205"/>
    <s v="South"/>
    <s v="TEC-AC-10002331"/>
    <x v="1"/>
    <s v="Accessories"/>
    <n v="23.472000000000001"/>
    <n v="18"/>
    <n v="5.4720000000000013"/>
    <n v="0.8208000000000002"/>
  </r>
  <r>
    <x v="4563"/>
    <d v="2018-05-01T00:00:00"/>
    <d v="2018-05-05T00:00:00"/>
    <x v="0"/>
    <x v="2"/>
    <x v="2"/>
    <s v="Sanjit Jacobs"/>
    <s v="Home Office"/>
    <s v="Texarkana"/>
    <x v="11"/>
    <n v="71854"/>
    <s v="South"/>
    <s v="TEC-AC-10002331"/>
    <x v="1"/>
    <s v="Accessories"/>
    <n v="48.9"/>
    <n v="100"/>
    <n v="-51.1"/>
    <n v="-7.665"/>
  </r>
  <r>
    <x v="2697"/>
    <d v="2018-01-15T00:00:00"/>
    <d v="2018-01-18T00:00:00"/>
    <x v="0"/>
    <x v="6"/>
    <x v="0"/>
    <s v="Tim Brockman"/>
    <s v="Home Office"/>
    <s v="Austin"/>
    <x v="13"/>
    <n v="78745"/>
    <s v="Central"/>
    <s v="TEC-AC-10002331"/>
    <x v="1"/>
    <s v="Accessories"/>
    <n v="62.591999999999999"/>
    <n v="62.591999999999999"/>
    <n v="0"/>
    <n v="0"/>
  </r>
  <r>
    <x v="938"/>
    <d v="2018-12-18T00:00:00"/>
    <d v="2018-12-24T00:00:00"/>
    <x v="0"/>
    <x v="3"/>
    <x v="2"/>
    <s v="Harold Engle"/>
    <s v="Corporate"/>
    <s v="Milwaukee"/>
    <x v="16"/>
    <n v="53209"/>
    <s v="Central"/>
    <s v="TEC-AC-10002331"/>
    <x v="1"/>
    <s v="Accessories"/>
    <n v="29.34"/>
    <n v="29.34"/>
    <n v="0"/>
    <n v="0"/>
  </r>
  <r>
    <x v="784"/>
    <d v="2017-01-10T00:00:00"/>
    <d v="2017-01-17T00:00:00"/>
    <x v="3"/>
    <x v="6"/>
    <x v="2"/>
    <s v="Ken Black"/>
    <s v="Corporate"/>
    <s v="Seattle"/>
    <x v="6"/>
    <n v="98115"/>
    <s v="West"/>
    <s v="TEC-AC-10002335"/>
    <x v="1"/>
    <s v="Accessories"/>
    <n v="69.98"/>
    <n v="69.98"/>
    <n v="0"/>
    <n v="0"/>
  </r>
  <r>
    <x v="3056"/>
    <d v="2018-10-13T00:00:00"/>
    <d v="2018-10-20T00:00:00"/>
    <x v="0"/>
    <x v="9"/>
    <x v="2"/>
    <s v="Jane Waco"/>
    <s v="Corporate"/>
    <s v="Sacramento"/>
    <x v="1"/>
    <n v="95823"/>
    <s v="West"/>
    <s v="TEC-AC-10002335"/>
    <x v="1"/>
    <s v="Accessories"/>
    <n v="209.94"/>
    <n v="209.94"/>
    <n v="0"/>
    <n v="0"/>
  </r>
  <r>
    <x v="1511"/>
    <d v="2016-11-27T00:00:00"/>
    <d v="2016-12-02T00:00:00"/>
    <x v="2"/>
    <x v="1"/>
    <x v="2"/>
    <s v="Denny Ordway"/>
    <s v="Home Office"/>
    <s v="Pembroke Pines"/>
    <x v="8"/>
    <n v="33024"/>
    <s v="South"/>
    <s v="TEC-AC-10002335"/>
    <x v="1"/>
    <s v="Accessories"/>
    <n v="83.975999999999999"/>
    <n v="83.975999999999999"/>
    <n v="0"/>
    <n v="0"/>
  </r>
  <r>
    <x v="2454"/>
    <d v="2018-11-16T00:00:00"/>
    <d v="2018-11-21T00:00:00"/>
    <x v="0"/>
    <x v="1"/>
    <x v="2"/>
    <s v="Bill Stewart"/>
    <s v="Home Office"/>
    <s v="Bowling Green"/>
    <x v="22"/>
    <n v="43402"/>
    <s v="East"/>
    <s v="TEC-AC-10002335"/>
    <x v="1"/>
    <s v="Accessories"/>
    <n v="139.96"/>
    <n v="139.96"/>
    <n v="0"/>
    <n v="0"/>
  </r>
  <r>
    <x v="2150"/>
    <d v="2016-09-24T00:00:00"/>
    <d v="2016-09-29T00:00:00"/>
    <x v="2"/>
    <x v="0"/>
    <x v="3"/>
    <s v="Kunst Miller"/>
    <s v="Home Office"/>
    <s v="Avondale"/>
    <x v="18"/>
    <n v="85323"/>
    <s v="West"/>
    <s v="TEC-AC-10002345"/>
    <x v="1"/>
    <s v="Accessories"/>
    <n v="23.2"/>
    <n v="100"/>
    <n v="-76.8"/>
    <n v="-11.52"/>
  </r>
  <r>
    <x v="4564"/>
    <d v="2017-09-05T00:00:00"/>
    <d v="2017-09-10T00:00:00"/>
    <x v="3"/>
    <x v="0"/>
    <x v="2"/>
    <s v="Marina Lichtenstein"/>
    <s v="Corporate"/>
    <s v="San Diego"/>
    <x v="1"/>
    <n v="92105"/>
    <s v="West"/>
    <s v="TEC-AC-10002345"/>
    <x v="1"/>
    <s v="Accessories"/>
    <n v="116"/>
    <n v="116"/>
    <n v="0"/>
    <n v="0"/>
  </r>
  <r>
    <x v="4565"/>
    <d v="2018-11-03T00:00:00"/>
    <d v="2018-11-05T00:00:00"/>
    <x v="0"/>
    <x v="1"/>
    <x v="3"/>
    <s v="Eva Jacobs"/>
    <s v="Consumer"/>
    <s v="Seattle"/>
    <x v="6"/>
    <n v="98105"/>
    <s v="West"/>
    <s v="TEC-AC-10002345"/>
    <x v="1"/>
    <s v="Accessories"/>
    <n v="43.5"/>
    <n v="43.5"/>
    <n v="0"/>
    <n v="0"/>
  </r>
  <r>
    <x v="4566"/>
    <d v="2015-11-19T00:00:00"/>
    <d v="2015-11-24T00:00:00"/>
    <x v="1"/>
    <x v="1"/>
    <x v="3"/>
    <s v="Robert Marley"/>
    <s v="Home Office"/>
    <s v="Monroe"/>
    <x v="2"/>
    <n v="71203"/>
    <s v="South"/>
    <s v="TEC-AC-10002345"/>
    <x v="1"/>
    <s v="Accessories"/>
    <n v="29"/>
    <n v="29"/>
    <n v="0"/>
    <n v="0"/>
  </r>
  <r>
    <x v="4567"/>
    <d v="2017-07-14T00:00:00"/>
    <d v="2017-07-14T00:00:00"/>
    <x v="3"/>
    <x v="10"/>
    <x v="1"/>
    <s v="Rob Haberlin"/>
    <s v="Corporate"/>
    <s v="Huntsville"/>
    <x v="36"/>
    <n v="35810"/>
    <s v="South"/>
    <s v="TEC-AC-10002345"/>
    <x v="1"/>
    <s v="Accessories"/>
    <n v="29"/>
    <n v="29"/>
    <n v="0"/>
    <n v="0"/>
  </r>
  <r>
    <x v="4263"/>
    <d v="2016-07-05T00:00:00"/>
    <d v="2016-07-10T00:00:00"/>
    <x v="2"/>
    <x v="10"/>
    <x v="2"/>
    <s v="Mitch Webber"/>
    <s v="Home Office"/>
    <s v="Philadelphia"/>
    <x v="12"/>
    <n v="19140"/>
    <s v="East"/>
    <s v="TEC-AC-10002345"/>
    <x v="1"/>
    <s v="Accessories"/>
    <n v="34.799999999999997"/>
    <n v="34.799999999999997"/>
    <n v="0"/>
    <n v="0"/>
  </r>
  <r>
    <x v="108"/>
    <d v="2016-12-27T00:00:00"/>
    <d v="2016-12-31T00:00:00"/>
    <x v="2"/>
    <x v="3"/>
    <x v="2"/>
    <s v="Sung Pak"/>
    <s v="Home Office"/>
    <s v="Murfreesboro"/>
    <x v="24"/>
    <n v="37130"/>
    <s v="South"/>
    <s v="TEC-AC-10002370"/>
    <x v="1"/>
    <s v="Accessories"/>
    <n v="4.7279999999999998"/>
    <n v="5"/>
    <n v="-0.27200000000000024"/>
    <n v="-4.0800000000000038E-2"/>
  </r>
  <r>
    <x v="1849"/>
    <d v="2015-09-26T00:00:00"/>
    <d v="2015-09-30T00:00:00"/>
    <x v="1"/>
    <x v="0"/>
    <x v="2"/>
    <s v="Dianna Arnett"/>
    <s v="Home Office"/>
    <s v="Lancaster"/>
    <x v="22"/>
    <n v="43130"/>
    <s v="East"/>
    <s v="TEC-AC-10002370"/>
    <x v="1"/>
    <s v="Accessories"/>
    <n v="3.1520000000000001"/>
    <n v="5"/>
    <n v="-1.8479999999999999"/>
    <n v="-0.27719999999999995"/>
  </r>
  <r>
    <x v="4568"/>
    <d v="2018-11-07T00:00:00"/>
    <d v="2018-11-11T00:00:00"/>
    <x v="0"/>
    <x v="1"/>
    <x v="2"/>
    <s v="Frank Preis"/>
    <s v="Home Office"/>
    <s v="New York City"/>
    <x v="5"/>
    <n v="10024"/>
    <s v="East"/>
    <s v="TEC-AC-10002370"/>
    <x v="1"/>
    <s v="Accessories"/>
    <n v="7.88"/>
    <n v="18"/>
    <n v="-10.120000000000001"/>
    <n v="-1.518"/>
  </r>
  <r>
    <x v="3178"/>
    <d v="2018-05-27T00:00:00"/>
    <d v="2018-06-03T00:00:00"/>
    <x v="0"/>
    <x v="2"/>
    <x v="2"/>
    <s v="Bart Watters"/>
    <s v="Corporate"/>
    <s v="Greensboro"/>
    <x v="9"/>
    <n v="27405"/>
    <s v="South"/>
    <s v="TEC-AC-10002380"/>
    <x v="1"/>
    <s v="Accessories"/>
    <n v="27.192"/>
    <n v="27.192"/>
    <n v="0"/>
    <n v="0"/>
  </r>
  <r>
    <x v="910"/>
    <d v="2015-08-25T00:00:00"/>
    <d v="2015-08-29T00:00:00"/>
    <x v="1"/>
    <x v="7"/>
    <x v="2"/>
    <s v="Janet Molinari"/>
    <s v="Home Office"/>
    <s v="Los Angeles"/>
    <x v="1"/>
    <n v="90036"/>
    <s v="West"/>
    <s v="TEC-AC-10002399"/>
    <x v="1"/>
    <s v="Accessories"/>
    <n v="95.1"/>
    <n v="95.1"/>
    <n v="0"/>
    <n v="0"/>
  </r>
  <r>
    <x v="1836"/>
    <d v="2015-09-12T00:00:00"/>
    <d v="2015-09-17T00:00:00"/>
    <x v="1"/>
    <x v="0"/>
    <x v="2"/>
    <s v="Brad Norvell"/>
    <s v="Home Office"/>
    <s v="Cary"/>
    <x v="9"/>
    <n v="27511"/>
    <s v="South"/>
    <s v="TEC-AC-10002399"/>
    <x v="1"/>
    <s v="Accessories"/>
    <n v="15.215999999999999"/>
    <n v="18"/>
    <n v="-2.7840000000000007"/>
    <n v="-0.41760000000000008"/>
  </r>
  <r>
    <x v="1672"/>
    <d v="2017-05-22T00:00:00"/>
    <d v="2017-05-27T00:00:00"/>
    <x v="3"/>
    <x v="2"/>
    <x v="2"/>
    <s v="Art Ferguson"/>
    <s v="Corporate"/>
    <s v="Passaic"/>
    <x v="15"/>
    <n v="7055"/>
    <s v="East"/>
    <s v="TEC-AC-10002399"/>
    <x v="1"/>
    <s v="Accessories"/>
    <n v="95.1"/>
    <n v="95.1"/>
    <n v="0"/>
    <n v="0"/>
  </r>
  <r>
    <x v="2202"/>
    <d v="2018-03-17T00:00:00"/>
    <d v="2018-03-22T00:00:00"/>
    <x v="0"/>
    <x v="5"/>
    <x v="3"/>
    <s v="Denny Blanton"/>
    <s v="Home Office"/>
    <s v="New York City"/>
    <x v="5"/>
    <n v="10011"/>
    <s v="East"/>
    <s v="TEC-AC-10002399"/>
    <x v="1"/>
    <s v="Accessories"/>
    <n v="57.06"/>
    <n v="57.06"/>
    <n v="0"/>
    <n v="0"/>
  </r>
  <r>
    <x v="3012"/>
    <d v="2018-11-13T00:00:00"/>
    <d v="2018-11-15T00:00:00"/>
    <x v="0"/>
    <x v="1"/>
    <x v="0"/>
    <s v="Sean Braxton"/>
    <s v="Home Office"/>
    <s v="Springfield"/>
    <x v="22"/>
    <n v="45503"/>
    <s v="East"/>
    <s v="TEC-AC-10002399"/>
    <x v="1"/>
    <s v="Accessories"/>
    <n v="60.863999999999997"/>
    <n v="60.863999999999997"/>
    <n v="0"/>
    <n v="0"/>
  </r>
  <r>
    <x v="961"/>
    <d v="2018-11-26T00:00:00"/>
    <d v="2018-11-27T00:00:00"/>
    <x v="0"/>
    <x v="1"/>
    <x v="0"/>
    <s v="Lynn Smith"/>
    <s v="Home Office"/>
    <s v="Gladstone"/>
    <x v="20"/>
    <n v="64118"/>
    <s v="Central"/>
    <s v="TEC-AC-10002399"/>
    <x v="1"/>
    <s v="Accessories"/>
    <n v="38.04"/>
    <n v="38.04"/>
    <n v="0"/>
    <n v="0"/>
  </r>
  <r>
    <x v="4569"/>
    <d v="2018-09-30T00:00:00"/>
    <d v="2018-10-02T00:00:00"/>
    <x v="0"/>
    <x v="0"/>
    <x v="3"/>
    <s v="Bradley Talbott"/>
    <s v="Home Office"/>
    <s v="Los Angeles"/>
    <x v="1"/>
    <n v="90049"/>
    <s v="West"/>
    <s v="TEC-AC-10002402"/>
    <x v="1"/>
    <s v="Accessories"/>
    <n v="159.97999999999999"/>
    <n v="100"/>
    <n v="59.97999999999999"/>
    <n v="8.9969999999999981"/>
  </r>
  <r>
    <x v="4570"/>
    <d v="2016-05-16T00:00:00"/>
    <d v="2016-05-16T00:00:00"/>
    <x v="2"/>
    <x v="2"/>
    <x v="1"/>
    <s v="Tracy Hopkins"/>
    <s v="Home Office"/>
    <s v="Jacksonville"/>
    <x v="8"/>
    <n v="32216"/>
    <s v="South"/>
    <s v="TEC-AC-10002402"/>
    <x v="1"/>
    <s v="Accessories"/>
    <n v="255.96799999999999"/>
    <n v="255.96799999999999"/>
    <n v="0"/>
    <n v="0"/>
  </r>
  <r>
    <x v="4571"/>
    <d v="2016-09-07T00:00:00"/>
    <d v="2016-09-11T00:00:00"/>
    <x v="2"/>
    <x v="0"/>
    <x v="2"/>
    <s v="Tanja Norvell"/>
    <s v="Home Office"/>
    <s v="New York City"/>
    <x v="5"/>
    <n v="10009"/>
    <s v="East"/>
    <s v="TEC-AC-10002402"/>
    <x v="1"/>
    <s v="Accessories"/>
    <n v="559.92999999999995"/>
    <n v="559.92999999999995"/>
    <n v="0"/>
    <n v="0"/>
  </r>
  <r>
    <x v="4572"/>
    <d v="2017-06-11T00:00:00"/>
    <d v="2017-06-13T00:00:00"/>
    <x v="3"/>
    <x v="4"/>
    <x v="3"/>
    <s v="Erica Smith"/>
    <s v="Corporate"/>
    <s v="New York City"/>
    <x v="5"/>
    <n v="10035"/>
    <s v="East"/>
    <s v="TEC-AC-10002402"/>
    <x v="2"/>
    <s v="Accessories"/>
    <n v="239.97"/>
    <n v="239.97"/>
    <n v="0"/>
    <n v="0"/>
  </r>
  <r>
    <x v="3593"/>
    <d v="2018-06-20T00:00:00"/>
    <d v="2018-06-27T00:00:00"/>
    <x v="0"/>
    <x v="4"/>
    <x v="2"/>
    <s v="Toby Ritter"/>
    <s v="Home Office"/>
    <s v="Belleville"/>
    <x v="15"/>
    <n v="7109"/>
    <s v="East"/>
    <s v="TEC-AC-10002402"/>
    <x v="1"/>
    <s v="Accessories"/>
    <n v="239.97"/>
    <n v="239.97"/>
    <n v="0"/>
    <n v="0"/>
  </r>
  <r>
    <x v="1921"/>
    <d v="2016-04-07T00:00:00"/>
    <d v="2016-04-11T00:00:00"/>
    <x v="2"/>
    <x v="8"/>
    <x v="2"/>
    <s v="Peter Fuller"/>
    <s v="Home Office"/>
    <s v="San Antonio"/>
    <x v="13"/>
    <n v="78207"/>
    <s v="Central"/>
    <s v="TEC-AC-10002402"/>
    <x v="1"/>
    <s v="Accessories"/>
    <n v="383.952"/>
    <n v="383.952"/>
    <n v="0"/>
    <n v="0"/>
  </r>
  <r>
    <x v="1265"/>
    <d v="2017-10-13T00:00:00"/>
    <d v="2017-10-19T00:00:00"/>
    <x v="3"/>
    <x v="9"/>
    <x v="2"/>
    <s v="Helen Andreada"/>
    <s v="Corporate"/>
    <s v="Laredo"/>
    <x v="13"/>
    <n v="78041"/>
    <s v="Central"/>
    <s v="TEC-AC-10002402"/>
    <x v="2"/>
    <s v="Accessories"/>
    <n v="191.976"/>
    <n v="174.976"/>
    <n v="17"/>
    <n v="2.5499999999999998"/>
  </r>
  <r>
    <x v="866"/>
    <d v="2018-02-09T00:00:00"/>
    <d v="2018-02-14T00:00:00"/>
    <x v="0"/>
    <x v="11"/>
    <x v="2"/>
    <s v="Tom Prescott"/>
    <s v="Home Office"/>
    <s v="Houston"/>
    <x v="13"/>
    <n v="77070"/>
    <s v="Central"/>
    <s v="TEC-AC-10002402"/>
    <x v="1"/>
    <s v="Accessories"/>
    <n v="127.98399999999999"/>
    <n v="127.98399999999999"/>
    <n v="0"/>
    <n v="0"/>
  </r>
  <r>
    <x v="1893"/>
    <d v="2015-08-12T00:00:00"/>
    <d v="2015-08-16T00:00:00"/>
    <x v="1"/>
    <x v="7"/>
    <x v="2"/>
    <s v="Duane Huffman"/>
    <s v="Home Office"/>
    <s v="Miami"/>
    <x v="8"/>
    <n v="33180"/>
    <s v="South"/>
    <s v="TEC-AC-10002473"/>
    <x v="1"/>
    <s v="Accessories"/>
    <n v="158.928"/>
    <n v="158.928"/>
    <n v="0"/>
    <n v="0"/>
  </r>
  <r>
    <x v="596"/>
    <d v="2017-10-14T00:00:00"/>
    <d v="2017-10-20T00:00:00"/>
    <x v="3"/>
    <x v="9"/>
    <x v="2"/>
    <s v="Nathan Cano"/>
    <s v="Home Office"/>
    <s v="Jacksonville"/>
    <x v="9"/>
    <n v="28540"/>
    <s v="South"/>
    <s v="TEC-AC-10002473"/>
    <x v="1"/>
    <s v="Accessories"/>
    <n v="22.704000000000001"/>
    <n v="18"/>
    <n v="4.7040000000000006"/>
    <n v="0.70560000000000012"/>
  </r>
  <r>
    <x v="4573"/>
    <d v="2017-12-08T00:00:00"/>
    <d v="2017-12-12T00:00:00"/>
    <x v="3"/>
    <x v="3"/>
    <x v="2"/>
    <s v="Lena Hernandez"/>
    <s v="Corporate"/>
    <s v="Greenville"/>
    <x v="9"/>
    <n v="27834"/>
    <s v="South"/>
    <s v="TEC-AC-10002473"/>
    <x v="1"/>
    <s v="Accessories"/>
    <n v="68.111999999999995"/>
    <n v="68.111999999999995"/>
    <n v="0"/>
    <n v="0"/>
  </r>
  <r>
    <x v="67"/>
    <d v="2018-04-23T00:00:00"/>
    <d v="2018-04-27T00:00:00"/>
    <x v="0"/>
    <x v="8"/>
    <x v="2"/>
    <s v="Parhena Norris"/>
    <s v="Home Office"/>
    <s v="Clarksville"/>
    <x v="24"/>
    <n v="37042"/>
    <s v="South"/>
    <s v="TEC-AC-10002473"/>
    <x v="1"/>
    <s v="Accessories"/>
    <n v="45.408000000000001"/>
    <n v="45.408000000000001"/>
    <n v="0"/>
    <n v="0"/>
  </r>
  <r>
    <x v="1820"/>
    <d v="2015-08-04T00:00:00"/>
    <d v="2015-08-08T00:00:00"/>
    <x v="1"/>
    <x v="7"/>
    <x v="2"/>
    <s v="Marina Lichtenstein"/>
    <s v="Home Office"/>
    <s v="Bangor"/>
    <x v="46"/>
    <n v="4401"/>
    <s v="East"/>
    <s v="TEC-AC-10002473"/>
    <x v="1"/>
    <s v="Accessories"/>
    <n v="255.42"/>
    <n v="255.42"/>
    <n v="0"/>
    <n v="0"/>
  </r>
  <r>
    <x v="2003"/>
    <d v="2016-04-11T00:00:00"/>
    <d v="2016-04-15T00:00:00"/>
    <x v="2"/>
    <x v="8"/>
    <x v="2"/>
    <s v="Sanjit Engle"/>
    <s v="Home Office"/>
    <s v="New York City"/>
    <x v="5"/>
    <n v="10009"/>
    <s v="East"/>
    <s v="TEC-AC-10002473"/>
    <x v="1"/>
    <s v="Accessories"/>
    <n v="85.14"/>
    <n v="85.14"/>
    <n v="0"/>
    <n v="0"/>
  </r>
  <r>
    <x v="937"/>
    <d v="2018-07-08T00:00:00"/>
    <d v="2018-07-12T00:00:00"/>
    <x v="0"/>
    <x v="10"/>
    <x v="2"/>
    <s v="Harold Engle"/>
    <s v="Home Office"/>
    <s v="Newark"/>
    <x v="3"/>
    <n v="19711"/>
    <s v="East"/>
    <s v="TEC-AC-10002473"/>
    <x v="1"/>
    <s v="Accessories"/>
    <n v="141.9"/>
    <n v="141.9"/>
    <n v="0"/>
    <n v="0"/>
  </r>
  <r>
    <x v="1620"/>
    <d v="2018-12-25T00:00:00"/>
    <d v="2018-12-30T00:00:00"/>
    <x v="0"/>
    <x v="3"/>
    <x v="2"/>
    <s v="Susan Vittorini"/>
    <s v="Home Office"/>
    <s v="Fairfield"/>
    <x v="22"/>
    <n v="45014"/>
    <s v="East"/>
    <s v="TEC-AC-10002473"/>
    <x v="1"/>
    <s v="Accessories"/>
    <n v="158.928"/>
    <n v="158.928"/>
    <n v="0"/>
    <n v="0"/>
  </r>
  <r>
    <x v="4574"/>
    <d v="2016-03-09T00:00:00"/>
    <d v="2016-03-12T00:00:00"/>
    <x v="2"/>
    <x v="5"/>
    <x v="0"/>
    <s v="Noel Staavos"/>
    <s v="Home Office"/>
    <s v="San Antonio"/>
    <x v="13"/>
    <n v="78207"/>
    <s v="Central"/>
    <s v="TEC-AC-10002473"/>
    <x v="1"/>
    <s v="Accessories"/>
    <n v="113.52"/>
    <n v="113.52"/>
    <n v="0"/>
    <n v="0"/>
  </r>
  <r>
    <x v="4575"/>
    <d v="2017-11-01T00:00:00"/>
    <d v="2017-11-07T00:00:00"/>
    <x v="3"/>
    <x v="1"/>
    <x v="2"/>
    <s v="Xylona Preis"/>
    <s v="Corporate"/>
    <s v="Chicago"/>
    <x v="0"/>
    <n v="60610"/>
    <s v="Central"/>
    <s v="TEC-AC-10002473"/>
    <x v="1"/>
    <s v="Accessories"/>
    <n v="68.111999999999995"/>
    <n v="68.111999999999995"/>
    <n v="0"/>
    <n v="0"/>
  </r>
  <r>
    <x v="1293"/>
    <d v="2018-09-07T00:00:00"/>
    <d v="2018-09-07T00:00:00"/>
    <x v="0"/>
    <x v="0"/>
    <x v="1"/>
    <s v="Trudy Glocke"/>
    <s v="Consumer"/>
    <s v="Saint Charles"/>
    <x v="20"/>
    <n v="63301"/>
    <s v="Central"/>
    <s v="TEC-AC-10002473"/>
    <x v="1"/>
    <s v="Accessories"/>
    <n v="113.52"/>
    <n v="113.52"/>
    <n v="0"/>
    <n v="0"/>
  </r>
  <r>
    <x v="4428"/>
    <d v="2015-11-30T00:00:00"/>
    <d v="2015-12-06T00:00:00"/>
    <x v="1"/>
    <x v="1"/>
    <x v="2"/>
    <s v="Philip Brown"/>
    <s v="Consumer"/>
    <s v="Avondale"/>
    <x v="18"/>
    <n v="85323"/>
    <s v="West"/>
    <s v="TEC-AC-10002550"/>
    <x v="1"/>
    <s v="Accessories"/>
    <n v="102.24"/>
    <n v="102.24"/>
    <n v="0"/>
    <n v="0"/>
  </r>
  <r>
    <x v="4576"/>
    <d v="2015-04-30T00:00:00"/>
    <d v="2015-05-02T00:00:00"/>
    <x v="1"/>
    <x v="8"/>
    <x v="3"/>
    <s v="Tamara Manning"/>
    <s v="Consumer"/>
    <s v="Jackson"/>
    <x v="29"/>
    <n v="39212"/>
    <s v="South"/>
    <s v="TEC-AC-10002550"/>
    <x v="1"/>
    <s v="Accessories"/>
    <n v="47.79"/>
    <n v="47.79"/>
    <n v="0"/>
    <n v="0"/>
  </r>
  <r>
    <x v="4577"/>
    <d v="2015-11-05T00:00:00"/>
    <d v="2015-11-10T00:00:00"/>
    <x v="1"/>
    <x v="1"/>
    <x v="2"/>
    <s v="Steven Roelle"/>
    <s v="Home Office"/>
    <s v="Arlington"/>
    <x v="17"/>
    <n v="22204"/>
    <s v="South"/>
    <s v="TEC-AC-10002550"/>
    <x v="1"/>
    <s v="Accessories"/>
    <n v="47.79"/>
    <n v="47.79"/>
    <n v="0"/>
    <n v="0"/>
  </r>
  <r>
    <x v="4578"/>
    <d v="2016-10-11T00:00:00"/>
    <d v="2016-10-13T00:00:00"/>
    <x v="2"/>
    <x v="9"/>
    <x v="3"/>
    <s v="Shahid Hopkins"/>
    <s v="Corporate"/>
    <s v="Rochester"/>
    <x v="5"/>
    <n v="14609"/>
    <s v="East"/>
    <s v="TEC-AC-10002550"/>
    <x v="1"/>
    <s v="Accessories"/>
    <n v="31.95"/>
    <n v="31.95"/>
    <n v="0"/>
    <n v="0"/>
  </r>
  <r>
    <x v="4579"/>
    <d v="2016-12-10T00:00:00"/>
    <d v="2016-12-16T00:00:00"/>
    <x v="2"/>
    <x v="3"/>
    <x v="2"/>
    <s v="Ryan Akin"/>
    <s v="Home Office"/>
    <s v="Cleveland"/>
    <x v="22"/>
    <n v="44105"/>
    <s v="East"/>
    <s v="TEC-AC-10002550"/>
    <x v="1"/>
    <s v="Accessories"/>
    <n v="25.488"/>
    <n v="25.488"/>
    <n v="0"/>
    <n v="0"/>
  </r>
  <r>
    <x v="908"/>
    <d v="2017-11-10T00:00:00"/>
    <d v="2017-11-14T00:00:00"/>
    <x v="3"/>
    <x v="1"/>
    <x v="2"/>
    <s v="Paul Prost"/>
    <s v="Corporate"/>
    <s v="Springfield"/>
    <x v="22"/>
    <n v="45503"/>
    <s v="East"/>
    <s v="TEC-AC-10002550"/>
    <x v="2"/>
    <s v="Accessories"/>
    <n v="178.92"/>
    <n v="178.92"/>
    <n v="0"/>
    <n v="0"/>
  </r>
  <r>
    <x v="2465"/>
    <d v="2016-04-06T00:00:00"/>
    <d v="2016-04-10T00:00:00"/>
    <x v="2"/>
    <x v="8"/>
    <x v="2"/>
    <s v="Thomas Thornton"/>
    <s v="Home Office"/>
    <s v="Houston"/>
    <x v="13"/>
    <n v="77041"/>
    <s v="Central"/>
    <s v="TEC-AC-10002550"/>
    <x v="1"/>
    <s v="Accessories"/>
    <n v="25.488"/>
    <n v="25.488"/>
    <n v="0"/>
    <n v="0"/>
  </r>
  <r>
    <x v="2410"/>
    <d v="2018-07-23T00:00:00"/>
    <d v="2018-07-25T00:00:00"/>
    <x v="0"/>
    <x v="10"/>
    <x v="3"/>
    <s v="Lena Hernandez"/>
    <s v="Home Office"/>
    <s v="Elkhart"/>
    <x v="33"/>
    <n v="46514"/>
    <s v="Central"/>
    <s v="TEC-AC-10002550"/>
    <x v="1"/>
    <s v="Accessories"/>
    <n v="159.75"/>
    <n v="159.75"/>
    <n v="0"/>
    <n v="0"/>
  </r>
  <r>
    <x v="2034"/>
    <d v="2015-03-25T00:00:00"/>
    <d v="2015-03-30T00:00:00"/>
    <x v="1"/>
    <x v="5"/>
    <x v="2"/>
    <s v="Christina Anderson"/>
    <s v="Consumer"/>
    <s v="San Francisco"/>
    <x v="1"/>
    <n v="94110"/>
    <s v="West"/>
    <s v="TEC-AC-10002558"/>
    <x v="1"/>
    <s v="Accessories"/>
    <n v="45.48"/>
    <n v="45.48"/>
    <n v="0"/>
    <n v="0"/>
  </r>
  <r>
    <x v="4580"/>
    <d v="2018-09-08T00:00:00"/>
    <d v="2018-09-14T00:00:00"/>
    <x v="0"/>
    <x v="0"/>
    <x v="2"/>
    <s v="Dorothy Badders"/>
    <s v="Home Office"/>
    <s v="Dublin"/>
    <x v="22"/>
    <n v="43017"/>
    <s v="East"/>
    <s v="TEC-AC-10002558"/>
    <x v="1"/>
    <s v="Accessories"/>
    <n v="9.0960000000000001"/>
    <n v="18"/>
    <n v="-8.9039999999999999"/>
    <n v="-1.3355999999999999"/>
  </r>
  <r>
    <x v="685"/>
    <d v="2016-09-25T00:00:00"/>
    <d v="2016-09-30T00:00:00"/>
    <x v="2"/>
    <x v="0"/>
    <x v="2"/>
    <s v="Sally Hughsby"/>
    <s v="Consumer"/>
    <s v="Seattle"/>
    <x v="6"/>
    <n v="98103"/>
    <s v="West"/>
    <s v="TEC-AC-10002567"/>
    <x v="1"/>
    <s v="Accessories"/>
    <n v="159.97999999999999"/>
    <n v="159.97999999999999"/>
    <n v="0"/>
    <n v="0"/>
  </r>
  <r>
    <x v="1026"/>
    <d v="2016-10-20T00:00:00"/>
    <d v="2016-10-24T00:00:00"/>
    <x v="2"/>
    <x v="9"/>
    <x v="2"/>
    <s v="Noel Staavos"/>
    <s v="Home Office"/>
    <s v="San Francisco"/>
    <x v="1"/>
    <n v="94109"/>
    <s v="West"/>
    <s v="TEC-AC-10002567"/>
    <x v="1"/>
    <s v="Accessories"/>
    <n v="239.97"/>
    <n v="239.97"/>
    <n v="0"/>
    <n v="0"/>
  </r>
  <r>
    <x v="4286"/>
    <d v="2016-03-22T00:00:00"/>
    <d v="2016-03-22T00:00:00"/>
    <x v="2"/>
    <x v="5"/>
    <x v="1"/>
    <s v="Debra Catini"/>
    <s v="Home Office"/>
    <s v="Plantation"/>
    <x v="8"/>
    <n v="33317"/>
    <s v="South"/>
    <s v="TEC-AC-10002567"/>
    <x v="1"/>
    <s v="Accessories"/>
    <n v="447.94400000000002"/>
    <n v="447.94400000000002"/>
    <n v="0"/>
    <n v="0"/>
  </r>
  <r>
    <x v="4581"/>
    <d v="2018-11-09T00:00:00"/>
    <d v="2018-11-13T00:00:00"/>
    <x v="0"/>
    <x v="1"/>
    <x v="2"/>
    <s v="Peter McVee"/>
    <s v="Home Office"/>
    <s v="Jacksonville"/>
    <x v="8"/>
    <n v="32216"/>
    <s v="South"/>
    <s v="TEC-AC-10002567"/>
    <x v="1"/>
    <s v="Accessories"/>
    <n v="191.976"/>
    <n v="174.976"/>
    <n v="17"/>
    <n v="2.5499999999999998"/>
  </r>
  <r>
    <x v="2260"/>
    <d v="2015-07-22T00:00:00"/>
    <d v="2015-07-27T00:00:00"/>
    <x v="1"/>
    <x v="10"/>
    <x v="2"/>
    <s v="Erin Mull"/>
    <s v="Home Office"/>
    <s v="New York City"/>
    <x v="5"/>
    <n v="10024"/>
    <s v="East"/>
    <s v="TEC-AC-10002567"/>
    <x v="1"/>
    <s v="Accessories"/>
    <n v="159.97999999999999"/>
    <n v="159.97999999999999"/>
    <n v="0"/>
    <n v="0"/>
  </r>
  <r>
    <x v="4582"/>
    <d v="2017-03-04T00:00:00"/>
    <d v="2017-03-08T00:00:00"/>
    <x v="3"/>
    <x v="5"/>
    <x v="2"/>
    <s v="Eleni McCrary"/>
    <s v="Corporate"/>
    <s v="Dover"/>
    <x v="43"/>
    <n v="3820"/>
    <s v="East"/>
    <s v="TEC-AC-10002567"/>
    <x v="1"/>
    <s v="Accessories"/>
    <n v="159.97999999999999"/>
    <n v="159.97999999999999"/>
    <n v="0"/>
    <n v="0"/>
  </r>
  <r>
    <x v="3130"/>
    <d v="2017-12-12T00:00:00"/>
    <d v="2017-12-12T00:00:00"/>
    <x v="3"/>
    <x v="3"/>
    <x v="1"/>
    <s v="Jim Mitchum"/>
    <s v="Corporate"/>
    <s v="Lorain"/>
    <x v="22"/>
    <n v="44052"/>
    <s v="East"/>
    <s v="TEC-AC-10002567"/>
    <x v="2"/>
    <s v="Accessories"/>
    <n v="383.952"/>
    <n v="383.952"/>
    <n v="0"/>
    <n v="0"/>
  </r>
  <r>
    <x v="4583"/>
    <d v="2018-12-07T00:00:00"/>
    <d v="2018-12-09T00:00:00"/>
    <x v="0"/>
    <x v="3"/>
    <x v="0"/>
    <s v="Shahid Hopkins"/>
    <s v="Home Office"/>
    <s v="Toledo"/>
    <x v="22"/>
    <n v="43615"/>
    <s v="East"/>
    <s v="TEC-AC-10002567"/>
    <x v="1"/>
    <s v="Accessories"/>
    <n v="127.98399999999999"/>
    <n v="127.98399999999999"/>
    <n v="0"/>
    <n v="0"/>
  </r>
  <r>
    <x v="2639"/>
    <d v="2015-12-19T00:00:00"/>
    <d v="2015-12-25T00:00:00"/>
    <x v="1"/>
    <x v="3"/>
    <x v="2"/>
    <s v="Mike Kennedy"/>
    <s v="Home Office"/>
    <s v="Jacksonville"/>
    <x v="8"/>
    <n v="32216"/>
    <s v="South"/>
    <s v="TEC-AC-10002600"/>
    <x v="1"/>
    <s v="Accessories"/>
    <n v="247.8"/>
    <n v="247.8"/>
    <n v="0"/>
    <n v="0"/>
  </r>
  <r>
    <x v="1022"/>
    <d v="2016-08-09T00:00:00"/>
    <d v="2016-08-12T00:00:00"/>
    <x v="2"/>
    <x v="7"/>
    <x v="0"/>
    <s v="Naresj Patel"/>
    <s v="Home Office"/>
    <s v="New York City"/>
    <x v="5"/>
    <n v="10024"/>
    <s v="East"/>
    <s v="TEC-AC-10002600"/>
    <x v="1"/>
    <s v="Accessories"/>
    <n v="247.8"/>
    <n v="247.8"/>
    <n v="0"/>
    <n v="0"/>
  </r>
  <r>
    <x v="4584"/>
    <d v="2017-10-24T00:00:00"/>
    <d v="2017-10-28T00:00:00"/>
    <x v="3"/>
    <x v="9"/>
    <x v="3"/>
    <s v="Victoria Wilson"/>
    <s v="Corporate"/>
    <s v="Los Angeles"/>
    <x v="1"/>
    <n v="90032"/>
    <s v="West"/>
    <s v="TEC-AC-10002637"/>
    <x v="2"/>
    <s v="Accessories"/>
    <n v="359.98"/>
    <n v="359.98"/>
    <n v="0"/>
    <n v="0"/>
  </r>
  <r>
    <x v="4585"/>
    <d v="2017-09-26T00:00:00"/>
    <d v="2017-10-01T00:00:00"/>
    <x v="3"/>
    <x v="0"/>
    <x v="2"/>
    <s v="Tanja Norvell"/>
    <s v="Corporate"/>
    <s v="Tallahassee"/>
    <x v="8"/>
    <n v="32303"/>
    <s v="South"/>
    <s v="TEC-AC-10002637"/>
    <x v="2"/>
    <s v="Accessories"/>
    <n v="431.976"/>
    <n v="431.976"/>
    <n v="0"/>
    <n v="0"/>
  </r>
  <r>
    <x v="3325"/>
    <d v="2016-11-09T00:00:00"/>
    <d v="2016-11-14T00:00:00"/>
    <x v="2"/>
    <x v="1"/>
    <x v="3"/>
    <s v="Dianna Vittorini"/>
    <s v="Home Office"/>
    <s v="Oceanside"/>
    <x v="5"/>
    <n v="11572"/>
    <s v="East"/>
    <s v="TEC-AC-10002637"/>
    <x v="1"/>
    <s v="Accessories"/>
    <n v="899.95"/>
    <n v="899.95"/>
    <n v="0"/>
    <n v="0"/>
  </r>
  <r>
    <x v="1199"/>
    <d v="2016-12-06T00:00:00"/>
    <d v="2016-12-10T00:00:00"/>
    <x v="2"/>
    <x v="3"/>
    <x v="2"/>
    <s v="Speros Goranitis"/>
    <s v="Home Office"/>
    <s v="New York City"/>
    <x v="5"/>
    <n v="10009"/>
    <s v="East"/>
    <s v="TEC-AC-10002637"/>
    <x v="1"/>
    <s v="Accessories"/>
    <n v="1619.91"/>
    <n v="1119.9100000000001"/>
    <n v="500"/>
    <n v="75"/>
  </r>
  <r>
    <x v="1051"/>
    <d v="2017-05-03T00:00:00"/>
    <d v="2017-05-05T00:00:00"/>
    <x v="3"/>
    <x v="2"/>
    <x v="0"/>
    <s v="Susan MacKendrick"/>
    <s v="Corporate"/>
    <s v="Newark"/>
    <x v="22"/>
    <n v="43055"/>
    <s v="East"/>
    <s v="TEC-AC-10002637"/>
    <x v="2"/>
    <s v="Accessories"/>
    <n v="431.976"/>
    <n v="431.976"/>
    <n v="0"/>
    <n v="0"/>
  </r>
  <r>
    <x v="1165"/>
    <d v="2015-03-19T00:00:00"/>
    <d v="2015-03-21T00:00:00"/>
    <x v="1"/>
    <x v="5"/>
    <x v="0"/>
    <s v="Matt Connell"/>
    <s v="Home Office"/>
    <s v="Lakeland"/>
    <x v="8"/>
    <n v="33801"/>
    <s v="South"/>
    <s v="TEC-AC-10002647"/>
    <x v="1"/>
    <s v="Accessories"/>
    <n v="170.24"/>
    <n v="170.24"/>
    <n v="0"/>
    <n v="0"/>
  </r>
  <r>
    <x v="354"/>
    <d v="2018-09-20T00:00:00"/>
    <d v="2018-09-26T00:00:00"/>
    <x v="0"/>
    <x v="0"/>
    <x v="2"/>
    <s v="Seth Vernon"/>
    <s v="Home Office"/>
    <s v="New York City"/>
    <x v="5"/>
    <n v="10035"/>
    <s v="East"/>
    <s v="TEC-AC-10002647"/>
    <x v="1"/>
    <s v="Accessories"/>
    <n v="212.8"/>
    <n v="212.8"/>
    <n v="0"/>
    <n v="0"/>
  </r>
  <r>
    <x v="1934"/>
    <d v="2015-11-11T00:00:00"/>
    <d v="2015-11-13T00:00:00"/>
    <x v="1"/>
    <x v="1"/>
    <x v="0"/>
    <s v="Mary Zewe"/>
    <s v="Corporate"/>
    <s v="Seattle"/>
    <x v="6"/>
    <n v="98115"/>
    <s v="West"/>
    <s v="TEC-AC-10002718"/>
    <x v="1"/>
    <s v="Accessories"/>
    <n v="102.13"/>
    <n v="102.13"/>
    <n v="0"/>
    <n v="0"/>
  </r>
  <r>
    <x v="4586"/>
    <d v="2016-05-10T00:00:00"/>
    <d v="2016-05-15T00:00:00"/>
    <x v="2"/>
    <x v="2"/>
    <x v="2"/>
    <s v="Alan Barnes"/>
    <s v="Corporate"/>
    <s v="Louisville"/>
    <x v="7"/>
    <n v="80027"/>
    <s v="West"/>
    <s v="TEC-AC-10002718"/>
    <x v="1"/>
    <s v="Accessories"/>
    <n v="46.688000000000002"/>
    <n v="46.688000000000002"/>
    <n v="0"/>
    <n v="0"/>
  </r>
  <r>
    <x v="1932"/>
    <d v="2016-11-21T00:00:00"/>
    <d v="2016-11-23T00:00:00"/>
    <x v="2"/>
    <x v="1"/>
    <x v="3"/>
    <s v="Eudokia Martin"/>
    <s v="Home Office"/>
    <s v="Phoenix"/>
    <x v="18"/>
    <n v="85023"/>
    <s v="West"/>
    <s v="TEC-AC-10002718"/>
    <x v="1"/>
    <s v="Accessories"/>
    <n v="23.344000000000001"/>
    <n v="100"/>
    <n v="-76.656000000000006"/>
    <n v="-11.4984"/>
  </r>
  <r>
    <x v="4587"/>
    <d v="2016-06-15T00:00:00"/>
    <d v="2016-06-17T00:00:00"/>
    <x v="2"/>
    <x v="4"/>
    <x v="0"/>
    <s v="Amy Cox"/>
    <s v="Home Office"/>
    <s v="Tampa"/>
    <x v="8"/>
    <n v="33614"/>
    <s v="South"/>
    <s v="TEC-AC-10002718"/>
    <x v="1"/>
    <s v="Accessories"/>
    <n v="11.672000000000001"/>
    <n v="11.672000000000001"/>
    <n v="0"/>
    <n v="0"/>
  </r>
  <r>
    <x v="1695"/>
    <d v="2015-09-07T00:00:00"/>
    <d v="2015-09-10T00:00:00"/>
    <x v="1"/>
    <x v="0"/>
    <x v="0"/>
    <s v="Sam Zeldin"/>
    <s v="Home Office"/>
    <s v="Houston"/>
    <x v="13"/>
    <n v="77036"/>
    <s v="Central"/>
    <s v="TEC-AC-10002718"/>
    <x v="1"/>
    <s v="Accessories"/>
    <n v="46.688000000000002"/>
    <n v="46.688000000000002"/>
    <n v="0"/>
    <n v="0"/>
  </r>
  <r>
    <x v="2723"/>
    <d v="2015-12-14T00:00:00"/>
    <d v="2015-12-19T00:00:00"/>
    <x v="1"/>
    <x v="3"/>
    <x v="2"/>
    <s v="Joy Daniels"/>
    <s v="Home Office"/>
    <s v="Chicago"/>
    <x v="0"/>
    <n v="60610"/>
    <s v="Central"/>
    <s v="TEC-AC-10002718"/>
    <x v="1"/>
    <s v="Accessories"/>
    <n v="35.015999999999998"/>
    <n v="35.015999999999998"/>
    <n v="0"/>
    <n v="0"/>
  </r>
  <r>
    <x v="4588"/>
    <d v="2015-05-13T00:00:00"/>
    <d v="2015-05-17T00:00:00"/>
    <x v="1"/>
    <x v="2"/>
    <x v="2"/>
    <s v="Naresj Patel"/>
    <s v="Home Office"/>
    <s v="Oakland"/>
    <x v="1"/>
    <n v="94601"/>
    <s v="West"/>
    <s v="TEC-AC-10002800"/>
    <x v="1"/>
    <s v="Accessories"/>
    <n v="149.97"/>
    <n v="149.97"/>
    <n v="0"/>
    <n v="0"/>
  </r>
  <r>
    <x v="4589"/>
    <d v="2015-10-05T00:00:00"/>
    <d v="2015-10-06T00:00:00"/>
    <x v="1"/>
    <x v="9"/>
    <x v="0"/>
    <s v="Keith Herrera"/>
    <s v="Home Office"/>
    <s v="Pomona"/>
    <x v="1"/>
    <n v="91767"/>
    <s v="West"/>
    <s v="TEC-AC-10002800"/>
    <x v="1"/>
    <s v="Accessories"/>
    <n v="99.98"/>
    <n v="99.98"/>
    <n v="0"/>
    <n v="0"/>
  </r>
  <r>
    <x v="1676"/>
    <d v="2016-04-13T00:00:00"/>
    <d v="2016-04-19T00:00:00"/>
    <x v="2"/>
    <x v="8"/>
    <x v="2"/>
    <s v="Zuschuss Carroll"/>
    <s v="Home Office"/>
    <s v="Pomona"/>
    <x v="1"/>
    <n v="91767"/>
    <s v="West"/>
    <s v="TEC-AC-10002800"/>
    <x v="1"/>
    <s v="Accessories"/>
    <n v="199.96"/>
    <n v="199.96"/>
    <n v="0"/>
    <n v="0"/>
  </r>
  <r>
    <x v="3408"/>
    <d v="2016-11-14T00:00:00"/>
    <d v="2016-11-17T00:00:00"/>
    <x v="2"/>
    <x v="1"/>
    <x v="0"/>
    <s v="Ken Black"/>
    <s v="Consumer"/>
    <s v="Springfield"/>
    <x v="23"/>
    <n v="97477"/>
    <s v="West"/>
    <s v="TEC-AC-10002800"/>
    <x v="1"/>
    <s v="Accessories"/>
    <n v="159.96799999999999"/>
    <n v="159.96799999999999"/>
    <n v="0"/>
    <n v="0"/>
  </r>
  <r>
    <x v="2437"/>
    <d v="2015-08-26T00:00:00"/>
    <d v="2015-09-01T00:00:00"/>
    <x v="1"/>
    <x v="7"/>
    <x v="2"/>
    <s v="Paul Prost"/>
    <s v="Home Office"/>
    <s v="Newark"/>
    <x v="3"/>
    <n v="19711"/>
    <s v="East"/>
    <s v="TEC-AC-10002800"/>
    <x v="1"/>
    <s v="Accessories"/>
    <n v="149.97"/>
    <n v="149.97"/>
    <n v="0"/>
    <n v="0"/>
  </r>
  <r>
    <x v="4590"/>
    <d v="2017-03-10T00:00:00"/>
    <d v="2017-03-14T00:00:00"/>
    <x v="3"/>
    <x v="5"/>
    <x v="2"/>
    <s v="Bryan Davis"/>
    <s v="Home Office"/>
    <s v="Philadelphia"/>
    <x v="12"/>
    <n v="19143"/>
    <s v="East"/>
    <s v="TEC-AC-10002800"/>
    <x v="1"/>
    <s v="Accessories"/>
    <n v="39.991999999999997"/>
    <n v="39.991999999999997"/>
    <n v="0"/>
    <n v="0"/>
  </r>
  <r>
    <x v="4591"/>
    <d v="2017-08-26T00:00:00"/>
    <d v="2017-08-31T00:00:00"/>
    <x v="3"/>
    <x v="7"/>
    <x v="2"/>
    <s v="Dan Reichenbach"/>
    <s v="Corporate"/>
    <s v="New York City"/>
    <x v="5"/>
    <n v="10035"/>
    <s v="East"/>
    <s v="TEC-AC-10002800"/>
    <x v="2"/>
    <s v="Accessories"/>
    <n v="249.95"/>
    <n v="249.95"/>
    <n v="0"/>
    <n v="0"/>
  </r>
  <r>
    <x v="4592"/>
    <d v="2017-11-07T00:00:00"/>
    <d v="2017-11-12T00:00:00"/>
    <x v="3"/>
    <x v="1"/>
    <x v="2"/>
    <s v="Denise Monton"/>
    <s v="Corporate"/>
    <s v="Newark"/>
    <x v="22"/>
    <n v="43055"/>
    <s v="East"/>
    <s v="TEC-AC-10002800"/>
    <x v="1"/>
    <s v="Accessories"/>
    <n v="119.976"/>
    <n v="119.976"/>
    <n v="0"/>
    <n v="0"/>
  </r>
  <r>
    <x v="4593"/>
    <d v="2018-01-28T00:00:00"/>
    <d v="2018-02-01T00:00:00"/>
    <x v="0"/>
    <x v="6"/>
    <x v="2"/>
    <s v="Craig Leslie"/>
    <s v="Home Office"/>
    <s v="New York City"/>
    <x v="5"/>
    <n v="10009"/>
    <s v="East"/>
    <s v="TEC-AC-10002800"/>
    <x v="1"/>
    <s v="Accessories"/>
    <n v="449.91"/>
    <n v="449.91"/>
    <n v="0"/>
    <n v="0"/>
  </r>
  <r>
    <x v="4594"/>
    <d v="2015-07-27T00:00:00"/>
    <d v="2015-07-29T00:00:00"/>
    <x v="1"/>
    <x v="10"/>
    <x v="3"/>
    <s v="Giulietta Weimer"/>
    <s v="Home Office"/>
    <s v="San Francisco"/>
    <x v="1"/>
    <n v="94122"/>
    <s v="West"/>
    <s v="TEC-AC-10002842"/>
    <x v="1"/>
    <s v="Accessories"/>
    <n v="238"/>
    <n v="238"/>
    <n v="0"/>
    <n v="0"/>
  </r>
  <r>
    <x v="4595"/>
    <d v="2017-11-18T00:00:00"/>
    <d v="2017-11-22T00:00:00"/>
    <x v="3"/>
    <x v="1"/>
    <x v="2"/>
    <s v="Patrick Gardner"/>
    <s v="Home Office"/>
    <s v="San Diego"/>
    <x v="1"/>
    <n v="92105"/>
    <s v="West"/>
    <s v="TEC-AC-10002842"/>
    <x v="1"/>
    <s v="Accessories"/>
    <n v="595"/>
    <n v="520"/>
    <n v="75"/>
    <n v="11.25"/>
  </r>
  <r>
    <x v="2859"/>
    <d v="2018-10-12T00:00:00"/>
    <d v="2018-10-18T00:00:00"/>
    <x v="0"/>
    <x v="9"/>
    <x v="2"/>
    <s v="Michelle Lonsdale"/>
    <s v="Home Office"/>
    <s v="Albuquerque"/>
    <x v="41"/>
    <n v="87105"/>
    <s v="West"/>
    <s v="TEC-AC-10002842"/>
    <x v="1"/>
    <s v="Accessories"/>
    <n v="595"/>
    <n v="520"/>
    <n v="75"/>
    <n v="11.25"/>
  </r>
  <r>
    <x v="3252"/>
    <d v="2015-09-01T00:00:00"/>
    <d v="2015-09-05T00:00:00"/>
    <x v="1"/>
    <x v="0"/>
    <x v="2"/>
    <s v="Lena Hernandez"/>
    <s v="Consumer"/>
    <s v="New York City"/>
    <x v="5"/>
    <n v="10009"/>
    <s v="East"/>
    <s v="TEC-AC-10002842"/>
    <x v="1"/>
    <s v="Accessories"/>
    <n v="357"/>
    <n v="357"/>
    <n v="0"/>
    <n v="0"/>
  </r>
  <r>
    <x v="3776"/>
    <d v="2018-03-20T00:00:00"/>
    <d v="2018-03-24T00:00:00"/>
    <x v="0"/>
    <x v="5"/>
    <x v="2"/>
    <s v="Roger Demir"/>
    <s v="Home Office"/>
    <s v="Middletown"/>
    <x v="25"/>
    <n v="6457"/>
    <s v="East"/>
    <s v="TEC-AC-10002842"/>
    <x v="1"/>
    <s v="Accessories"/>
    <n v="238"/>
    <n v="238"/>
    <n v="0"/>
    <n v="0"/>
  </r>
  <r>
    <x v="573"/>
    <d v="2018-09-02T00:00:00"/>
    <d v="2018-09-06T00:00:00"/>
    <x v="0"/>
    <x v="0"/>
    <x v="2"/>
    <s v="Ann Chong"/>
    <s v="Home Office"/>
    <s v="New York City"/>
    <x v="5"/>
    <n v="10009"/>
    <s v="East"/>
    <s v="TEC-AC-10002842"/>
    <x v="1"/>
    <s v="Accessories"/>
    <n v="238"/>
    <n v="238"/>
    <n v="0"/>
    <n v="0"/>
  </r>
  <r>
    <x v="1474"/>
    <d v="2018-09-22T00:00:00"/>
    <d v="2018-09-24T00:00:00"/>
    <x v="0"/>
    <x v="0"/>
    <x v="3"/>
    <s v="Logan Currie"/>
    <s v="Consumer"/>
    <s v="New York City"/>
    <x v="5"/>
    <n v="10035"/>
    <s v="East"/>
    <s v="TEC-AC-10002842"/>
    <x v="1"/>
    <s v="Accessories"/>
    <n v="1071"/>
    <n v="921"/>
    <n v="150"/>
    <n v="22.5"/>
  </r>
  <r>
    <x v="1497"/>
    <d v="2017-08-23T00:00:00"/>
    <d v="2017-08-30T00:00:00"/>
    <x v="3"/>
    <x v="7"/>
    <x v="2"/>
    <s v="Mick Hernandez"/>
    <s v="Home Office"/>
    <s v="Pharr"/>
    <x v="13"/>
    <n v="78577"/>
    <s v="Central"/>
    <s v="TEC-AC-10002842"/>
    <x v="1"/>
    <s v="Accessories"/>
    <n v="666.4"/>
    <n v="666.4"/>
    <n v="0"/>
    <n v="0"/>
  </r>
  <r>
    <x v="3610"/>
    <d v="2018-09-24T00:00:00"/>
    <d v="2018-09-26T00:00:00"/>
    <x v="0"/>
    <x v="0"/>
    <x v="3"/>
    <s v="Brian Dahlen"/>
    <s v="Home Office"/>
    <s v="Miami"/>
    <x v="8"/>
    <n v="33180"/>
    <s v="South"/>
    <s v="TEC-AC-10002857"/>
    <x v="1"/>
    <s v="Accessories"/>
    <n v="17.88"/>
    <n v="18"/>
    <n v="-0.12000000000000099"/>
    <n v="-1.8000000000000148E-2"/>
  </r>
  <r>
    <x v="3811"/>
    <d v="2015-07-12T00:00:00"/>
    <d v="2015-07-15T00:00:00"/>
    <x v="1"/>
    <x v="10"/>
    <x v="3"/>
    <s v="Max Engle"/>
    <s v="Home Office"/>
    <s v="Chicago"/>
    <x v="0"/>
    <n v="60610"/>
    <s v="Central"/>
    <s v="TEC-AC-10002857"/>
    <x v="1"/>
    <s v="Accessories"/>
    <n v="23.84"/>
    <n v="23.84"/>
    <n v="0"/>
    <n v="0"/>
  </r>
  <r>
    <x v="3443"/>
    <d v="2017-03-03T00:00:00"/>
    <d v="2017-03-08T00:00:00"/>
    <x v="3"/>
    <x v="5"/>
    <x v="2"/>
    <s v="Alex Avila"/>
    <s v="Consumer"/>
    <s v="Round Rock"/>
    <x v="13"/>
    <n v="78664"/>
    <s v="Central"/>
    <s v="TEC-AC-10002857"/>
    <x v="1"/>
    <s v="Accessories"/>
    <n v="41.72"/>
    <n v="41.72"/>
    <n v="0"/>
    <n v="0"/>
  </r>
  <r>
    <x v="4424"/>
    <d v="2016-12-12T00:00:00"/>
    <d v="2016-12-15T00:00:00"/>
    <x v="2"/>
    <x v="3"/>
    <x v="0"/>
    <s v="Karen Daniels"/>
    <s v="Home Office"/>
    <s v="Los Angeles"/>
    <x v="1"/>
    <n v="90032"/>
    <s v="West"/>
    <s v="TEC-AC-10002926"/>
    <x v="1"/>
    <s v="Accessories"/>
    <n v="299.94"/>
    <n v="299.94"/>
    <n v="0"/>
    <n v="0"/>
  </r>
  <r>
    <x v="3283"/>
    <d v="2018-03-19T00:00:00"/>
    <d v="2018-03-22T00:00:00"/>
    <x v="0"/>
    <x v="5"/>
    <x v="0"/>
    <s v="Natalie DeCherney"/>
    <s v="Consumer"/>
    <s v="San Francisco"/>
    <x v="1"/>
    <n v="94110"/>
    <s v="West"/>
    <s v="TEC-AC-10002926"/>
    <x v="1"/>
    <s v="Accessories"/>
    <n v="199.96"/>
    <n v="199.96"/>
    <n v="0"/>
    <n v="0"/>
  </r>
  <r>
    <x v="4184"/>
    <d v="2018-09-07T00:00:00"/>
    <d v="2018-09-12T00:00:00"/>
    <x v="0"/>
    <x v="0"/>
    <x v="2"/>
    <s v="Ruben Dartt"/>
    <s v="Home Office"/>
    <s v="Portland"/>
    <x v="23"/>
    <n v="97206"/>
    <s v="West"/>
    <s v="TEC-AC-10002926"/>
    <x v="1"/>
    <s v="Accessories"/>
    <n v="279.94400000000002"/>
    <n v="279.94400000000002"/>
    <n v="0"/>
    <n v="0"/>
  </r>
  <r>
    <x v="3906"/>
    <d v="2015-04-04T00:00:00"/>
    <d v="2015-04-08T00:00:00"/>
    <x v="1"/>
    <x v="8"/>
    <x v="2"/>
    <s v="Ken Black"/>
    <s v="Home Office"/>
    <s v="Lafayette"/>
    <x v="2"/>
    <n v="70506"/>
    <s v="South"/>
    <s v="TEC-AC-10002926"/>
    <x v="1"/>
    <s v="Accessories"/>
    <n v="99.98"/>
    <n v="99.98"/>
    <n v="0"/>
    <n v="0"/>
  </r>
  <r>
    <x v="4440"/>
    <d v="2017-09-19T00:00:00"/>
    <d v="2017-09-23T00:00:00"/>
    <x v="3"/>
    <x v="0"/>
    <x v="2"/>
    <s v="Theone Pippenger"/>
    <s v="Corporate"/>
    <s v="Columbus"/>
    <x v="19"/>
    <n v="31907"/>
    <s v="South"/>
    <s v="TEC-AC-10002926"/>
    <x v="2"/>
    <s v="Accessories"/>
    <n v="249.95"/>
    <n v="249.95"/>
    <n v="0"/>
    <n v="0"/>
  </r>
  <r>
    <x v="2381"/>
    <d v="2017-01-23T00:00:00"/>
    <d v="2017-01-27T00:00:00"/>
    <x v="3"/>
    <x v="6"/>
    <x v="2"/>
    <s v="Claudia Bergmann"/>
    <s v="Corporate"/>
    <s v="Burlington"/>
    <x v="32"/>
    <m/>
    <s v="East"/>
    <s v="TEC-AC-10002926"/>
    <x v="1"/>
    <s v="Accessories"/>
    <n v="99.98"/>
    <n v="99.98"/>
    <n v="0"/>
    <n v="0"/>
  </r>
  <r>
    <x v="2919"/>
    <d v="2018-09-22T00:00:00"/>
    <d v="2018-09-26T00:00:00"/>
    <x v="0"/>
    <x v="0"/>
    <x v="3"/>
    <s v="Joseph Airdo"/>
    <s v="Home Office"/>
    <s v="Philadelphia"/>
    <x v="12"/>
    <n v="19134"/>
    <s v="East"/>
    <s v="TEC-AC-10002926"/>
    <x v="1"/>
    <s v="Accessories"/>
    <n v="79.983999999999995"/>
    <n v="79.983999999999995"/>
    <n v="0"/>
    <n v="0"/>
  </r>
  <r>
    <x v="310"/>
    <d v="2018-03-03T00:00:00"/>
    <d v="2018-03-10T00:00:00"/>
    <x v="0"/>
    <x v="5"/>
    <x v="2"/>
    <s v="Emily Phan"/>
    <s v="Home Office"/>
    <s v="Dearborn Heights"/>
    <x v="10"/>
    <n v="48127"/>
    <s v="Central"/>
    <s v="TEC-AC-10002926"/>
    <x v="1"/>
    <s v="Accessories"/>
    <n v="99.98"/>
    <n v="99.98"/>
    <n v="0"/>
    <n v="0"/>
  </r>
  <r>
    <x v="951"/>
    <d v="2015-10-11T00:00:00"/>
    <d v="2015-10-16T00:00:00"/>
    <x v="1"/>
    <x v="9"/>
    <x v="2"/>
    <s v="Dean percer"/>
    <s v="Home Office"/>
    <s v="Seattle"/>
    <x v="6"/>
    <n v="98115"/>
    <s v="West"/>
    <s v="TEC-AC-10002942"/>
    <x v="1"/>
    <s v="Accessories"/>
    <n v="345"/>
    <n v="270"/>
    <n v="75"/>
    <n v="11.25"/>
  </r>
  <r>
    <x v="4596"/>
    <d v="2017-12-02T00:00:00"/>
    <d v="2017-12-08T00:00:00"/>
    <x v="3"/>
    <x v="3"/>
    <x v="2"/>
    <s v="Alan Schoenberger"/>
    <s v="Corporate"/>
    <s v="Longmont"/>
    <x v="7"/>
    <n v="80501"/>
    <s v="West"/>
    <s v="TEC-AC-10002942"/>
    <x v="1"/>
    <s v="Accessories"/>
    <n v="165.6"/>
    <n v="165.6"/>
    <n v="0"/>
    <n v="0"/>
  </r>
  <r>
    <x v="104"/>
    <d v="2018-06-03T00:00:00"/>
    <d v="2018-06-10T00:00:00"/>
    <x v="0"/>
    <x v="4"/>
    <x v="2"/>
    <s v="Nick Radford"/>
    <s v="Consumer"/>
    <s v="Pembroke Pines"/>
    <x v="8"/>
    <n v="33024"/>
    <s v="South"/>
    <s v="TEC-AC-10002942"/>
    <x v="1"/>
    <s v="Accessories"/>
    <n v="110.4"/>
    <n v="110.4"/>
    <n v="0"/>
    <n v="0"/>
  </r>
  <r>
    <x v="4553"/>
    <d v="2017-01-03T00:00:00"/>
    <d v="2017-01-08T00:00:00"/>
    <x v="3"/>
    <x v="6"/>
    <x v="2"/>
    <s v="Christine Abelman"/>
    <s v="Corporate"/>
    <s v="San Antonio"/>
    <x v="13"/>
    <n v="78207"/>
    <s v="Central"/>
    <s v="TEC-AC-10002942"/>
    <x v="1"/>
    <s v="Accessories"/>
    <n v="165.6"/>
    <n v="165.6"/>
    <n v="0"/>
    <n v="0"/>
  </r>
  <r>
    <x v="3887"/>
    <d v="2017-12-17T00:00:00"/>
    <d v="2017-12-21T00:00:00"/>
    <x v="3"/>
    <x v="3"/>
    <x v="2"/>
    <s v="Adam Hart"/>
    <s v="Corporate"/>
    <s v="Arlington"/>
    <x v="13"/>
    <n v="76017"/>
    <s v="Central"/>
    <s v="TEC-AC-10002942"/>
    <x v="1"/>
    <s v="Accessories"/>
    <n v="165.6"/>
    <n v="80"/>
    <n v="85.6"/>
    <n v="12.839999999999998"/>
  </r>
  <r>
    <x v="2664"/>
    <d v="2018-10-23T00:00:00"/>
    <d v="2018-10-28T00:00:00"/>
    <x v="0"/>
    <x v="9"/>
    <x v="2"/>
    <s v="Randy Bradley"/>
    <s v="Home Office"/>
    <s v="Austin"/>
    <x v="13"/>
    <n v="78745"/>
    <s v="Central"/>
    <s v="TEC-AC-10002942"/>
    <x v="1"/>
    <s v="Accessories"/>
    <n v="55.2"/>
    <n v="55.2"/>
    <n v="0"/>
    <n v="0"/>
  </r>
  <r>
    <x v="2452"/>
    <d v="2015-10-03T00:00:00"/>
    <d v="2015-10-03T00:00:00"/>
    <x v="1"/>
    <x v="9"/>
    <x v="1"/>
    <s v="Denny Ordway"/>
    <s v="Home Office"/>
    <s v="Columbus"/>
    <x v="22"/>
    <n v="43229"/>
    <s v="East"/>
    <s v="TEC-AC-10003023"/>
    <x v="1"/>
    <s v="Accessories"/>
    <n v="142.488"/>
    <n v="142.488"/>
    <n v="0"/>
    <n v="0"/>
  </r>
  <r>
    <x v="4597"/>
    <d v="2015-11-19T00:00:00"/>
    <d v="2015-11-21T00:00:00"/>
    <x v="1"/>
    <x v="1"/>
    <x v="0"/>
    <s v="Ruben Dartt"/>
    <s v="Consumer"/>
    <s v="Philadelphia"/>
    <x v="12"/>
    <n v="19120"/>
    <s v="East"/>
    <s v="TEC-AC-10003023"/>
    <x v="1"/>
    <s v="Accessories"/>
    <n v="47.496000000000002"/>
    <n v="47.496000000000002"/>
    <n v="0"/>
    <n v="0"/>
  </r>
  <r>
    <x v="2378"/>
    <d v="2017-11-24T00:00:00"/>
    <d v="2017-11-26T00:00:00"/>
    <x v="3"/>
    <x v="1"/>
    <x v="3"/>
    <s v="Neola Schneider"/>
    <s v="Corporate"/>
    <s v="Dallas"/>
    <x v="13"/>
    <n v="75217"/>
    <s v="Central"/>
    <s v="TEC-AC-10003023"/>
    <x v="1"/>
    <s v="Accessories"/>
    <n v="94.992000000000004"/>
    <n v="94.992000000000004"/>
    <n v="0"/>
    <n v="0"/>
  </r>
  <r>
    <x v="1961"/>
    <d v="2018-09-10T00:00:00"/>
    <d v="2018-09-15T00:00:00"/>
    <x v="0"/>
    <x v="0"/>
    <x v="3"/>
    <s v="Robert Waldorf"/>
    <s v="Home Office"/>
    <s v="Springfield"/>
    <x v="20"/>
    <n v="65807"/>
    <s v="Central"/>
    <s v="TEC-AC-10003023"/>
    <x v="1"/>
    <s v="Accessories"/>
    <n v="296.85000000000002"/>
    <n v="296.85000000000002"/>
    <n v="0"/>
    <n v="0"/>
  </r>
  <r>
    <x v="125"/>
    <d v="2018-12-08T00:00:00"/>
    <d v="2018-12-13T00:00:00"/>
    <x v="0"/>
    <x v="3"/>
    <x v="2"/>
    <s v="Jeremy Pistek"/>
    <s v="Home Office"/>
    <s v="Madison"/>
    <x v="16"/>
    <n v="53711"/>
    <s v="Central"/>
    <s v="TEC-AC-10003023"/>
    <x v="1"/>
    <s v="Accessories"/>
    <n v="178.11"/>
    <n v="178.11"/>
    <n v="0"/>
    <n v="0"/>
  </r>
  <r>
    <x v="2776"/>
    <d v="2017-01-16T00:00:00"/>
    <d v="2017-01-20T00:00:00"/>
    <x v="3"/>
    <x v="6"/>
    <x v="3"/>
    <s v="Eric Hoffmann"/>
    <s v="Corporate"/>
    <s v="Los Angeles"/>
    <x v="1"/>
    <n v="90049"/>
    <s v="West"/>
    <s v="TEC-AC-10003027"/>
    <x v="1"/>
    <s v="Accessories"/>
    <n v="90.57"/>
    <n v="90.57"/>
    <n v="0"/>
    <n v="0"/>
  </r>
  <r>
    <x v="4358"/>
    <d v="2018-01-14T00:00:00"/>
    <d v="2018-01-16T00:00:00"/>
    <x v="0"/>
    <x v="6"/>
    <x v="0"/>
    <s v="Tracy Poddar"/>
    <s v="Home Office"/>
    <s v="Aurora"/>
    <x v="7"/>
    <n v="80013"/>
    <s v="West"/>
    <s v="TEC-AC-10003027"/>
    <x v="1"/>
    <s v="Accessories"/>
    <n v="169.06399999999999"/>
    <n v="169.06399999999999"/>
    <n v="0"/>
    <n v="0"/>
  </r>
  <r>
    <x v="4598"/>
    <d v="2018-07-29T00:00:00"/>
    <d v="2018-08-02T00:00:00"/>
    <x v="0"/>
    <x v="10"/>
    <x v="2"/>
    <s v="Giulietta Weimer"/>
    <s v="Home Office"/>
    <s v="Seattle"/>
    <x v="6"/>
    <n v="98115"/>
    <s v="West"/>
    <s v="TEC-AC-10003027"/>
    <x v="1"/>
    <s v="Accessories"/>
    <n v="90.57"/>
    <n v="90.57"/>
    <n v="0"/>
    <n v="0"/>
  </r>
  <r>
    <x v="364"/>
    <d v="2017-11-24T00:00:00"/>
    <d v="2017-11-30T00:00:00"/>
    <x v="3"/>
    <x v="1"/>
    <x v="2"/>
    <s v="Sung Pak"/>
    <s v="Home Office"/>
    <s v="Los Angeles"/>
    <x v="1"/>
    <n v="90036"/>
    <s v="West"/>
    <s v="TEC-AC-10003033"/>
    <x v="1"/>
    <s v="Accessories"/>
    <n v="659.9"/>
    <n v="659.9"/>
    <n v="0"/>
    <n v="0"/>
  </r>
  <r>
    <x v="1618"/>
    <d v="2017-05-30T00:00:00"/>
    <d v="2017-06-03T00:00:00"/>
    <x v="3"/>
    <x v="2"/>
    <x v="2"/>
    <s v="Anna H√§berlin"/>
    <s v="Corporate"/>
    <s v="Springfield"/>
    <x v="17"/>
    <n v="22153"/>
    <s v="South"/>
    <s v="TEC-AC-10003033"/>
    <x v="1"/>
    <s v="Accessories"/>
    <n v="1979.7"/>
    <n v="1979.7"/>
    <n v="0"/>
    <n v="0"/>
  </r>
  <r>
    <x v="4599"/>
    <d v="2018-08-31T00:00:00"/>
    <d v="2018-09-05T00:00:00"/>
    <x v="0"/>
    <x v="7"/>
    <x v="2"/>
    <s v="Barry Gonzalez"/>
    <s v="Home Office"/>
    <s v="Monroe"/>
    <x v="2"/>
    <n v="71203"/>
    <s v="South"/>
    <s v="TEC-AC-10003033"/>
    <x v="1"/>
    <s v="Accessories"/>
    <n v="659.9"/>
    <n v="659.9"/>
    <n v="0"/>
    <n v="0"/>
  </r>
  <r>
    <x v="1619"/>
    <d v="2015-12-14T00:00:00"/>
    <d v="2015-12-21T00:00:00"/>
    <x v="1"/>
    <x v="3"/>
    <x v="2"/>
    <s v="Sung Shariari"/>
    <s v="Home Office"/>
    <s v="Marion"/>
    <x v="22"/>
    <n v="43302"/>
    <s v="East"/>
    <s v="TEC-AC-10003033"/>
    <x v="1"/>
    <s v="Accessories"/>
    <n v="263.95999999999998"/>
    <n v="263.95999999999998"/>
    <n v="0"/>
    <n v="0"/>
  </r>
  <r>
    <x v="1630"/>
    <d v="2016-07-31T00:00:00"/>
    <d v="2016-07-31T00:00:00"/>
    <x v="2"/>
    <x v="10"/>
    <x v="1"/>
    <s v="Rick Hansen"/>
    <s v="Consumer"/>
    <s v="New York City"/>
    <x v="5"/>
    <n v="10024"/>
    <s v="East"/>
    <s v="TEC-AC-10003033"/>
    <x v="1"/>
    <s v="Accessories"/>
    <n v="2309.65"/>
    <n v="2309.65"/>
    <n v="0"/>
    <n v="0"/>
  </r>
  <r>
    <x v="81"/>
    <d v="2016-09-17T00:00:00"/>
    <d v="2016-09-23T00:00:00"/>
    <x v="2"/>
    <x v="0"/>
    <x v="2"/>
    <s v="Peter Fuller"/>
    <s v="Home Office"/>
    <s v="New York City"/>
    <x v="5"/>
    <n v="10035"/>
    <s v="East"/>
    <s v="TEC-AC-10003033"/>
    <x v="1"/>
    <s v="Accessories"/>
    <n v="659.9"/>
    <n v="659.9"/>
    <n v="0"/>
    <n v="0"/>
  </r>
  <r>
    <x v="3775"/>
    <d v="2018-02-24T00:00:00"/>
    <d v="2018-02-28T00:00:00"/>
    <x v="0"/>
    <x v="11"/>
    <x v="2"/>
    <s v="Erin Smith"/>
    <s v="Corporate"/>
    <s v="Philadelphia"/>
    <x v="12"/>
    <n v="19134"/>
    <s v="East"/>
    <s v="TEC-AC-10003033"/>
    <x v="1"/>
    <s v="Accessories"/>
    <n v="1319.8"/>
    <n v="1319.8"/>
    <n v="0"/>
    <n v="0"/>
  </r>
  <r>
    <x v="36"/>
    <d v="2018-07-07T00:00:00"/>
    <d v="2018-07-09T00:00:00"/>
    <x v="0"/>
    <x v="10"/>
    <x v="0"/>
    <s v="Rob Lucas"/>
    <s v="Home Office"/>
    <s v="Philadelphia"/>
    <x v="12"/>
    <n v="19120"/>
    <s v="East"/>
    <s v="TEC-AC-10003033"/>
    <x v="1"/>
    <s v="Accessories"/>
    <n v="527.91999999999996"/>
    <n v="527.91999999999996"/>
    <n v="0"/>
    <n v="0"/>
  </r>
  <r>
    <x v="4600"/>
    <d v="2017-10-14T00:00:00"/>
    <d v="2017-10-19T00:00:00"/>
    <x v="3"/>
    <x v="9"/>
    <x v="2"/>
    <s v="Bobby Elias"/>
    <s v="Home Office"/>
    <s v="Appleton"/>
    <x v="16"/>
    <n v="54915"/>
    <s v="Central"/>
    <s v="TEC-AC-10003033"/>
    <x v="1"/>
    <s v="Accessories"/>
    <n v="1649.75"/>
    <n v="1649.75"/>
    <n v="0"/>
    <n v="0"/>
  </r>
  <r>
    <x v="3868"/>
    <d v="2018-10-12T00:00:00"/>
    <d v="2018-10-16T00:00:00"/>
    <x v="0"/>
    <x v="9"/>
    <x v="2"/>
    <s v="Matthew Grinstein"/>
    <s v="Home Office"/>
    <s v="Dallas"/>
    <x v="13"/>
    <n v="75081"/>
    <s v="Central"/>
    <s v="TEC-AC-10003033"/>
    <x v="1"/>
    <s v="Accessories"/>
    <n v="791.88"/>
    <n v="291.88"/>
    <n v="500"/>
    <n v="75"/>
  </r>
  <r>
    <x v="3401"/>
    <d v="2015-10-02T00:00:00"/>
    <d v="2015-10-05T00:00:00"/>
    <x v="1"/>
    <x v="9"/>
    <x v="0"/>
    <s v="Erin Smith"/>
    <s v="Home Office"/>
    <s v="Tempe"/>
    <x v="18"/>
    <n v="85281"/>
    <s v="West"/>
    <s v="TEC-AC-10003038"/>
    <x v="1"/>
    <s v="Accessories"/>
    <n v="7.16"/>
    <n v="100"/>
    <n v="-92.84"/>
    <n v="-13.926"/>
  </r>
  <r>
    <x v="4227"/>
    <d v="2016-09-03T00:00:00"/>
    <d v="2016-09-09T00:00:00"/>
    <x v="2"/>
    <x v="0"/>
    <x v="2"/>
    <s v="David Bremer"/>
    <s v="Home Office"/>
    <s v="San Francisco"/>
    <x v="1"/>
    <n v="94122"/>
    <s v="West"/>
    <s v="TEC-AC-10003038"/>
    <x v="1"/>
    <s v="Accessories"/>
    <n v="17.899999999999999"/>
    <n v="18"/>
    <n v="-0.10000000000000142"/>
    <n v="-1.5000000000000213E-2"/>
  </r>
  <r>
    <x v="4202"/>
    <d v="2016-10-12T00:00:00"/>
    <d v="2016-10-17T00:00:00"/>
    <x v="2"/>
    <x v="9"/>
    <x v="2"/>
    <s v="Kelly Andreada"/>
    <s v="Home Office"/>
    <s v="Seattle"/>
    <x v="6"/>
    <n v="98103"/>
    <s v="West"/>
    <s v="TEC-AC-10003038"/>
    <x v="1"/>
    <s v="Accessories"/>
    <n v="17.899999999999999"/>
    <n v="18"/>
    <n v="-0.10000000000000142"/>
    <n v="-1.5000000000000213E-2"/>
  </r>
  <r>
    <x v="4601"/>
    <d v="2017-03-10T00:00:00"/>
    <d v="2017-03-13T00:00:00"/>
    <x v="3"/>
    <x v="5"/>
    <x v="0"/>
    <s v="Rick Huthwaite"/>
    <s v="Corporate"/>
    <s v="Los Angeles"/>
    <x v="1"/>
    <n v="90045"/>
    <s v="West"/>
    <s v="TEC-AC-10003038"/>
    <x v="1"/>
    <s v="Accessories"/>
    <n v="26.85"/>
    <n v="26.85"/>
    <n v="0"/>
    <n v="0"/>
  </r>
  <r>
    <x v="1741"/>
    <d v="2017-12-10T00:00:00"/>
    <d v="2017-12-17T00:00:00"/>
    <x v="3"/>
    <x v="3"/>
    <x v="2"/>
    <s v="Arthur Prichep"/>
    <s v="Corporate"/>
    <s v="Seattle"/>
    <x v="6"/>
    <n v="98105"/>
    <s v="West"/>
    <s v="TEC-AC-10003038"/>
    <x v="1"/>
    <s v="Accessories"/>
    <n v="44.75"/>
    <n v="44.75"/>
    <n v="0"/>
    <n v="0"/>
  </r>
  <r>
    <x v="2847"/>
    <d v="2018-06-03T00:00:00"/>
    <d v="2018-06-07T00:00:00"/>
    <x v="0"/>
    <x v="4"/>
    <x v="2"/>
    <s v="Saphhira Shifley"/>
    <s v="Corporate"/>
    <s v="Los Angeles"/>
    <x v="1"/>
    <n v="90036"/>
    <s v="West"/>
    <s v="TEC-AC-10003038"/>
    <x v="1"/>
    <s v="Accessories"/>
    <n v="44.75"/>
    <n v="44.75"/>
    <n v="0"/>
    <n v="0"/>
  </r>
  <r>
    <x v="1448"/>
    <d v="2016-06-11T00:00:00"/>
    <d v="2016-06-16T00:00:00"/>
    <x v="2"/>
    <x v="4"/>
    <x v="2"/>
    <s v="Brian Dahlen"/>
    <s v="Corporate"/>
    <s v="Monroe"/>
    <x v="2"/>
    <n v="71203"/>
    <s v="South"/>
    <s v="TEC-AC-10003038"/>
    <x v="1"/>
    <s v="Accessories"/>
    <n v="53.7"/>
    <n v="53.7"/>
    <n v="0"/>
    <n v="0"/>
  </r>
  <r>
    <x v="2618"/>
    <d v="2017-06-06T00:00:00"/>
    <d v="2017-06-07T00:00:00"/>
    <x v="3"/>
    <x v="4"/>
    <x v="0"/>
    <s v="Clytie Kelty"/>
    <s v="Corporate"/>
    <s v="Little Rock"/>
    <x v="11"/>
    <n v="72209"/>
    <s v="South"/>
    <s v="TEC-AC-10003038"/>
    <x v="1"/>
    <s v="Accessories"/>
    <n v="26.85"/>
    <n v="26.85"/>
    <n v="0"/>
    <n v="0"/>
  </r>
  <r>
    <x v="4602"/>
    <d v="2018-12-14T00:00:00"/>
    <d v="2018-12-20T00:00:00"/>
    <x v="0"/>
    <x v="3"/>
    <x v="2"/>
    <s v="Kelly Lampkin"/>
    <s v="Corporate"/>
    <s v="Fayetteville"/>
    <x v="11"/>
    <n v="72701"/>
    <s v="South"/>
    <s v="TEC-AC-10003038"/>
    <x v="1"/>
    <s v="Accessories"/>
    <n v="44.75"/>
    <n v="44.75"/>
    <n v="0"/>
    <n v="0"/>
  </r>
  <r>
    <x v="2202"/>
    <d v="2018-03-17T00:00:00"/>
    <d v="2018-03-22T00:00:00"/>
    <x v="0"/>
    <x v="5"/>
    <x v="3"/>
    <s v="Denny Blanton"/>
    <s v="Consumer"/>
    <s v="New York City"/>
    <x v="5"/>
    <n v="10011"/>
    <s v="East"/>
    <s v="TEC-AC-10003038"/>
    <x v="1"/>
    <s v="Accessories"/>
    <n v="71.599999999999994"/>
    <n v="71.599999999999994"/>
    <n v="0"/>
    <n v="0"/>
  </r>
  <r>
    <x v="1816"/>
    <d v="2016-04-02T00:00:00"/>
    <d v="2016-04-07T00:00:00"/>
    <x v="2"/>
    <x v="8"/>
    <x v="2"/>
    <s v="Michael Oakman"/>
    <s v="Corporate"/>
    <s v="Dallas"/>
    <x v="13"/>
    <n v="75220"/>
    <s v="Central"/>
    <s v="TEC-AC-10003038"/>
    <x v="1"/>
    <s v="Accessories"/>
    <n v="50.12"/>
    <n v="50.12"/>
    <n v="0"/>
    <n v="0"/>
  </r>
  <r>
    <x v="2533"/>
    <d v="2016-11-29T00:00:00"/>
    <d v="2016-11-30T00:00:00"/>
    <x v="2"/>
    <x v="1"/>
    <x v="0"/>
    <s v="Anthony Witt"/>
    <s v="Home Office"/>
    <s v="Allen"/>
    <x v="13"/>
    <n v="75002"/>
    <s v="Central"/>
    <s v="TEC-AC-10003038"/>
    <x v="1"/>
    <s v="Accessories"/>
    <n v="21.48"/>
    <n v="18"/>
    <n v="3.4800000000000004"/>
    <n v="0.52200000000000002"/>
  </r>
  <r>
    <x v="4603"/>
    <d v="2017-06-30T00:00:00"/>
    <d v="2017-07-03T00:00:00"/>
    <x v="3"/>
    <x v="4"/>
    <x v="3"/>
    <s v="Adrian Hane"/>
    <s v="Corporate"/>
    <s v="Aurora"/>
    <x v="0"/>
    <n v="60505"/>
    <s v="Central"/>
    <s v="TEC-AC-10003038"/>
    <x v="1"/>
    <s v="Accessories"/>
    <n v="50.12"/>
    <n v="50.12"/>
    <n v="0"/>
    <n v="0"/>
  </r>
  <r>
    <x v="4604"/>
    <d v="2016-12-14T00:00:00"/>
    <d v="2016-12-19T00:00:00"/>
    <x v="2"/>
    <x v="3"/>
    <x v="3"/>
    <s v="Ashley Jarboe"/>
    <s v="Corporate"/>
    <s v="Los Angeles"/>
    <x v="1"/>
    <n v="90045"/>
    <s v="West"/>
    <s v="TEC-AC-10003063"/>
    <x v="1"/>
    <s v="Accessories"/>
    <n v="50"/>
    <n v="50"/>
    <n v="0"/>
    <n v="0"/>
  </r>
  <r>
    <x v="1759"/>
    <d v="2017-09-26T00:00:00"/>
    <d v="2017-09-30T00:00:00"/>
    <x v="3"/>
    <x v="0"/>
    <x v="2"/>
    <s v="Steve Nguyen"/>
    <s v="Corporate"/>
    <s v="Covington"/>
    <x v="6"/>
    <n v="98042"/>
    <s v="West"/>
    <s v="TEC-AC-10003063"/>
    <x v="1"/>
    <s v="Accessories"/>
    <n v="100"/>
    <n v="100"/>
    <n v="0"/>
    <n v="0"/>
  </r>
  <r>
    <x v="4584"/>
    <d v="2017-10-24T00:00:00"/>
    <d v="2017-10-28T00:00:00"/>
    <x v="3"/>
    <x v="9"/>
    <x v="3"/>
    <s v="Victoria Wilson"/>
    <s v="Corporate"/>
    <s v="Los Angeles"/>
    <x v="1"/>
    <n v="90032"/>
    <s v="West"/>
    <s v="TEC-AC-10003063"/>
    <x v="1"/>
    <s v="Accessories"/>
    <n v="100"/>
    <n v="100"/>
    <n v="0"/>
    <n v="0"/>
  </r>
  <r>
    <x v="1209"/>
    <d v="2018-07-08T00:00:00"/>
    <d v="2018-07-15T00:00:00"/>
    <x v="0"/>
    <x v="10"/>
    <x v="2"/>
    <s v="Jenna Caffey"/>
    <s v="Home Office"/>
    <s v="Kent"/>
    <x v="6"/>
    <n v="98031"/>
    <s v="West"/>
    <s v="TEC-AC-10003063"/>
    <x v="1"/>
    <s v="Accessories"/>
    <n v="50"/>
    <n v="50"/>
    <n v="0"/>
    <n v="0"/>
  </r>
  <r>
    <x v="3522"/>
    <d v="2017-02-07T00:00:00"/>
    <d v="2017-02-07T00:00:00"/>
    <x v="3"/>
    <x v="11"/>
    <x v="1"/>
    <s v="Christina Anderson"/>
    <s v="Corporate"/>
    <s v="Springfield"/>
    <x v="17"/>
    <n v="22153"/>
    <s v="South"/>
    <s v="TEC-AC-10003063"/>
    <x v="1"/>
    <s v="Accessories"/>
    <n v="100"/>
    <n v="100"/>
    <n v="0"/>
    <n v="0"/>
  </r>
  <r>
    <x v="4605"/>
    <d v="2017-12-27T00:00:00"/>
    <d v="2017-12-30T00:00:00"/>
    <x v="3"/>
    <x v="3"/>
    <x v="3"/>
    <s v="Mitch Webber"/>
    <s v="Home Office"/>
    <s v="Lancaster"/>
    <x v="22"/>
    <n v="43130"/>
    <s v="East"/>
    <s v="TEC-AC-10003063"/>
    <x v="1"/>
    <s v="Accessories"/>
    <n v="40"/>
    <n v="40"/>
    <n v="0"/>
    <n v="0"/>
  </r>
  <r>
    <x v="4606"/>
    <d v="2016-07-18T00:00:00"/>
    <d v="2016-07-22T00:00:00"/>
    <x v="2"/>
    <x v="10"/>
    <x v="2"/>
    <s v="Roland Fjeld"/>
    <s v="Home Office"/>
    <s v="San Diego"/>
    <x v="1"/>
    <n v="92105"/>
    <s v="West"/>
    <s v="TEC-AC-10003095"/>
    <x v="1"/>
    <s v="Accessories"/>
    <n v="519.96"/>
    <n v="519.96"/>
    <n v="0"/>
    <n v="0"/>
  </r>
  <r>
    <x v="3254"/>
    <d v="2017-06-11T00:00:00"/>
    <d v="2017-06-15T00:00:00"/>
    <x v="3"/>
    <x v="4"/>
    <x v="2"/>
    <s v="Sanjit Engle"/>
    <s v="Corporate"/>
    <s v="Seattle"/>
    <x v="6"/>
    <n v="98103"/>
    <s v="West"/>
    <s v="TEC-AC-10003095"/>
    <x v="2"/>
    <s v="Accessories"/>
    <n v="389.97"/>
    <n v="389.97"/>
    <n v="0"/>
    <n v="0"/>
  </r>
  <r>
    <x v="4607"/>
    <d v="2017-07-19T00:00:00"/>
    <d v="2017-07-21T00:00:00"/>
    <x v="3"/>
    <x v="10"/>
    <x v="0"/>
    <s v="Tracy Collins"/>
    <s v="Corporate"/>
    <s v="San Francisco"/>
    <x v="1"/>
    <n v="94110"/>
    <s v="West"/>
    <s v="TEC-AC-10003095"/>
    <x v="2"/>
    <s v="Accessories"/>
    <n v="389.97"/>
    <n v="389.97"/>
    <n v="0"/>
    <n v="0"/>
  </r>
  <r>
    <x v="113"/>
    <d v="2016-11-27T00:00:00"/>
    <d v="2016-11-29T00:00:00"/>
    <x v="2"/>
    <x v="1"/>
    <x v="3"/>
    <s v="Matt Abelman"/>
    <s v="Home Office"/>
    <s v="Everett"/>
    <x v="26"/>
    <n v="2149"/>
    <s v="East"/>
    <s v="TEC-AC-10003095"/>
    <x v="1"/>
    <s v="Accessories"/>
    <n v="259.98"/>
    <n v="259.98"/>
    <n v="0"/>
    <n v="0"/>
  </r>
  <r>
    <x v="3901"/>
    <d v="2016-05-25T00:00:00"/>
    <d v="2016-05-28T00:00:00"/>
    <x v="2"/>
    <x v="2"/>
    <x v="0"/>
    <s v="Muhammed MacIntyre"/>
    <s v="Home Office"/>
    <s v="Haltom City"/>
    <x v="13"/>
    <n v="76117"/>
    <s v="Central"/>
    <s v="TEC-AC-10003095"/>
    <x v="1"/>
    <s v="Accessories"/>
    <n v="207.98400000000001"/>
    <n v="207.98400000000001"/>
    <n v="0"/>
    <n v="0"/>
  </r>
  <r>
    <x v="634"/>
    <d v="2018-07-20T00:00:00"/>
    <d v="2018-07-25T00:00:00"/>
    <x v="0"/>
    <x v="10"/>
    <x v="2"/>
    <s v="Elizabeth Moffitt"/>
    <s v="Corporate"/>
    <s v="Sioux Falls"/>
    <x v="31"/>
    <n v="57103"/>
    <s v="Central"/>
    <s v="TEC-AC-10003095"/>
    <x v="1"/>
    <s v="Accessories"/>
    <n v="389.97"/>
    <n v="389.97"/>
    <n v="0"/>
    <n v="0"/>
  </r>
  <r>
    <x v="1435"/>
    <d v="2016-03-29T00:00:00"/>
    <d v="2016-03-31T00:00:00"/>
    <x v="2"/>
    <x v="5"/>
    <x v="3"/>
    <s v="Richard Bierner"/>
    <s v="Corporate"/>
    <s v="San Diego"/>
    <x v="1"/>
    <n v="92105"/>
    <s v="West"/>
    <s v="TEC-AC-10003116"/>
    <x v="1"/>
    <s v="Accessories"/>
    <n v="53.25"/>
    <n v="53.25"/>
    <n v="0"/>
    <n v="0"/>
  </r>
  <r>
    <x v="230"/>
    <d v="2018-10-21T00:00:00"/>
    <d v="2018-10-22T00:00:00"/>
    <x v="0"/>
    <x v="9"/>
    <x v="0"/>
    <s v="Damala Kotsonis"/>
    <s v="Corporate"/>
    <s v="Springfield"/>
    <x v="23"/>
    <n v="97477"/>
    <s v="West"/>
    <s v="TEC-AC-10003116"/>
    <x v="1"/>
    <s v="Accessories"/>
    <n v="28.4"/>
    <n v="28.4"/>
    <n v="0"/>
    <n v="0"/>
  </r>
  <r>
    <x v="4608"/>
    <d v="2016-04-18T00:00:00"/>
    <d v="2016-04-19T00:00:00"/>
    <x v="2"/>
    <x v="8"/>
    <x v="0"/>
    <s v="Kelly Williams"/>
    <s v="Home Office"/>
    <s v="Monroe"/>
    <x v="2"/>
    <n v="71203"/>
    <s v="South"/>
    <s v="TEC-AC-10003116"/>
    <x v="1"/>
    <s v="Accessories"/>
    <n v="106.5"/>
    <n v="106.5"/>
    <n v="0"/>
    <n v="0"/>
  </r>
  <r>
    <x v="3470"/>
    <d v="2018-03-26T00:00:00"/>
    <d v="2018-04-02T00:00:00"/>
    <x v="0"/>
    <x v="5"/>
    <x v="2"/>
    <s v="Evan Minnotte"/>
    <s v="Home Office"/>
    <s v="Virginia Beach"/>
    <x v="17"/>
    <n v="23464"/>
    <s v="South"/>
    <s v="TEC-AC-10003116"/>
    <x v="1"/>
    <s v="Accessories"/>
    <n v="53.25"/>
    <n v="53.25"/>
    <n v="0"/>
    <n v="0"/>
  </r>
  <r>
    <x v="4609"/>
    <d v="2018-12-21T00:00:00"/>
    <d v="2018-12-24T00:00:00"/>
    <x v="0"/>
    <x v="3"/>
    <x v="0"/>
    <s v="Brian Derr"/>
    <s v="Consumer"/>
    <s v="Bowling Green"/>
    <x v="21"/>
    <n v="42104"/>
    <s v="South"/>
    <s v="TEC-AC-10003116"/>
    <x v="1"/>
    <s v="Accessories"/>
    <n v="71"/>
    <n v="71"/>
    <n v="0"/>
    <n v="0"/>
  </r>
  <r>
    <x v="4610"/>
    <d v="2018-12-10T00:00:00"/>
    <d v="2018-12-14T00:00:00"/>
    <x v="0"/>
    <x v="3"/>
    <x v="2"/>
    <s v="Helen Andreada"/>
    <s v="Home Office"/>
    <s v="Philadelphia"/>
    <x v="12"/>
    <n v="19120"/>
    <s v="East"/>
    <s v="TEC-AC-10003116"/>
    <x v="1"/>
    <s v="Accessories"/>
    <n v="14.2"/>
    <n v="14.2"/>
    <n v="0"/>
    <n v="0"/>
  </r>
  <r>
    <x v="4611"/>
    <d v="2018-09-08T00:00:00"/>
    <d v="2018-09-12T00:00:00"/>
    <x v="0"/>
    <x v="0"/>
    <x v="3"/>
    <s v="Alex Russell"/>
    <s v="Home Office"/>
    <s v="Houston"/>
    <x v="13"/>
    <n v="77070"/>
    <s v="Central"/>
    <s v="TEC-AC-10003116"/>
    <x v="1"/>
    <s v="Accessories"/>
    <n v="85.2"/>
    <n v="85.2"/>
    <n v="0"/>
    <n v="0"/>
  </r>
  <r>
    <x v="4612"/>
    <d v="2017-06-26T00:00:00"/>
    <d v="2017-06-29T00:00:00"/>
    <x v="3"/>
    <x v="4"/>
    <x v="3"/>
    <s v="Alejandro Ballentine"/>
    <s v="Corporate"/>
    <s v="Plano"/>
    <x v="13"/>
    <n v="75023"/>
    <s v="Central"/>
    <s v="TEC-AC-10003133"/>
    <x v="1"/>
    <s v="Accessories"/>
    <n v="13.616"/>
    <n v="13.616"/>
    <n v="0"/>
    <n v="0"/>
  </r>
  <r>
    <x v="1918"/>
    <d v="2016-04-17T00:00:00"/>
    <d v="2016-04-21T00:00:00"/>
    <x v="2"/>
    <x v="8"/>
    <x v="2"/>
    <s v="George Ashbrook"/>
    <s v="Home Office"/>
    <s v="San Francisco"/>
    <x v="1"/>
    <n v="94122"/>
    <s v="West"/>
    <s v="TEC-AC-10003174"/>
    <x v="1"/>
    <s v="Accessories"/>
    <n v="323.37"/>
    <n v="323.37"/>
    <n v="0"/>
    <n v="0"/>
  </r>
  <r>
    <x v="3172"/>
    <d v="2015-01-13T00:00:00"/>
    <d v="2015-01-15T00:00:00"/>
    <x v="1"/>
    <x v="6"/>
    <x v="3"/>
    <s v="Chris Selesnick"/>
    <s v="Home Office"/>
    <s v="Bossier City"/>
    <x v="2"/>
    <n v="71111"/>
    <s v="South"/>
    <s v="TEC-AC-10003174"/>
    <x v="1"/>
    <s v="Accessories"/>
    <n v="646.74"/>
    <n v="646.74"/>
    <n v="0"/>
    <n v="0"/>
  </r>
  <r>
    <x v="2618"/>
    <d v="2017-06-06T00:00:00"/>
    <d v="2017-06-07T00:00:00"/>
    <x v="3"/>
    <x v="4"/>
    <x v="0"/>
    <s v="Clytie Kelty"/>
    <s v="Corporate"/>
    <s v="Little Rock"/>
    <x v="11"/>
    <n v="72209"/>
    <s v="South"/>
    <s v="TEC-AC-10003174"/>
    <x v="2"/>
    <s v="Accessories"/>
    <n v="323.37"/>
    <n v="323.37"/>
    <n v="0"/>
    <n v="0"/>
  </r>
  <r>
    <x v="3941"/>
    <d v="2018-11-17T00:00:00"/>
    <d v="2018-11-21T00:00:00"/>
    <x v="0"/>
    <x v="1"/>
    <x v="2"/>
    <s v="Clytie Kelty"/>
    <s v="Consumer"/>
    <s v="Charlotte"/>
    <x v="9"/>
    <n v="28205"/>
    <s v="South"/>
    <s v="TEC-AC-10003174"/>
    <x v="1"/>
    <s v="Accessories"/>
    <n v="431.16"/>
    <n v="431.16"/>
    <n v="0"/>
    <n v="0"/>
  </r>
  <r>
    <x v="738"/>
    <d v="2018-09-09T00:00:00"/>
    <d v="2018-09-13T00:00:00"/>
    <x v="0"/>
    <x v="0"/>
    <x v="2"/>
    <s v="Stefania Perrino"/>
    <s v="Home Office"/>
    <s v="Philadelphia"/>
    <x v="12"/>
    <n v="19134"/>
    <s v="East"/>
    <s v="TEC-AC-10003174"/>
    <x v="1"/>
    <s v="Accessories"/>
    <n v="258.69600000000003"/>
    <n v="258.69600000000003"/>
    <n v="0"/>
    <n v="0"/>
  </r>
  <r>
    <x v="4613"/>
    <d v="2017-04-24T00:00:00"/>
    <d v="2017-04-27T00:00:00"/>
    <x v="3"/>
    <x v="8"/>
    <x v="3"/>
    <s v="Cathy Armstrong"/>
    <s v="Corporate"/>
    <s v="Houston"/>
    <x v="13"/>
    <n v="77070"/>
    <s v="Central"/>
    <s v="TEC-AC-10003174"/>
    <x v="2"/>
    <s v="Accessories"/>
    <n v="258.69600000000003"/>
    <n v="258.69600000000003"/>
    <n v="0"/>
    <n v="0"/>
  </r>
  <r>
    <x v="1669"/>
    <d v="2016-12-21T00:00:00"/>
    <d v="2016-12-24T00:00:00"/>
    <x v="2"/>
    <x v="3"/>
    <x v="3"/>
    <s v="John Stevenson"/>
    <s v="Home Office"/>
    <s v="Seattle"/>
    <x v="6"/>
    <n v="98103"/>
    <s v="West"/>
    <s v="TEC-AC-10003198"/>
    <x v="1"/>
    <s v="Accessories"/>
    <n v="99.6"/>
    <n v="99.6"/>
    <n v="0"/>
    <n v="0"/>
  </r>
  <r>
    <x v="3789"/>
    <d v="2015-12-27T00:00:00"/>
    <d v="2016-01-03T00:00:00"/>
    <x v="1"/>
    <x v="3"/>
    <x v="2"/>
    <s v="Tamara Chand"/>
    <s v="Corporate"/>
    <s v="Decatur"/>
    <x v="36"/>
    <n v="35601"/>
    <s v="South"/>
    <s v="TEC-AC-10003198"/>
    <x v="1"/>
    <s v="Accessories"/>
    <n v="498"/>
    <n v="498"/>
    <n v="0"/>
    <n v="0"/>
  </r>
  <r>
    <x v="4614"/>
    <d v="2016-09-18T00:00:00"/>
    <d v="2016-09-23T00:00:00"/>
    <x v="2"/>
    <x v="0"/>
    <x v="3"/>
    <s v="Justin Ritter"/>
    <s v="Home Office"/>
    <s v="Jacksonville"/>
    <x v="8"/>
    <n v="32216"/>
    <s v="South"/>
    <s v="TEC-AC-10003198"/>
    <x v="1"/>
    <s v="Accessories"/>
    <n v="717.12"/>
    <n v="717.12"/>
    <n v="0"/>
    <n v="0"/>
  </r>
  <r>
    <x v="2087"/>
    <d v="2016-04-17T00:00:00"/>
    <d v="2016-04-23T00:00:00"/>
    <x v="2"/>
    <x v="8"/>
    <x v="2"/>
    <s v="Jessica Myrick"/>
    <s v="Home Office"/>
    <s v="New York City"/>
    <x v="5"/>
    <n v="10035"/>
    <s v="East"/>
    <s v="TEC-AC-10003198"/>
    <x v="1"/>
    <s v="Accessories"/>
    <n v="99.6"/>
    <n v="99.6"/>
    <n v="0"/>
    <n v="0"/>
  </r>
  <r>
    <x v="131"/>
    <d v="2016-01-03T00:00:00"/>
    <d v="2016-01-08T00:00:00"/>
    <x v="2"/>
    <x v="6"/>
    <x v="3"/>
    <s v="Amy Hunt"/>
    <s v="Home Office"/>
    <s v="Dallas"/>
    <x v="13"/>
    <n v="75217"/>
    <s v="Central"/>
    <s v="TEC-AC-10003198"/>
    <x v="1"/>
    <s v="Accessories"/>
    <n v="398.4"/>
    <n v="398.4"/>
    <n v="0"/>
    <n v="0"/>
  </r>
  <r>
    <x v="1229"/>
    <d v="2016-12-21T00:00:00"/>
    <d v="2016-12-26T00:00:00"/>
    <x v="2"/>
    <x v="3"/>
    <x v="3"/>
    <s v="Sam Zeldin"/>
    <s v="Home Office"/>
    <s v="Saint Charles"/>
    <x v="0"/>
    <n v="60174"/>
    <s v="Central"/>
    <s v="TEC-AC-10003198"/>
    <x v="1"/>
    <s v="Accessories"/>
    <n v="637.44000000000005"/>
    <n v="637.44000000000005"/>
    <n v="0"/>
    <n v="0"/>
  </r>
  <r>
    <x v="3375"/>
    <d v="2016-12-21T00:00:00"/>
    <d v="2016-12-27T00:00:00"/>
    <x v="2"/>
    <x v="3"/>
    <x v="2"/>
    <s v="Roger Demir"/>
    <s v="Corporate"/>
    <s v="Daytona Beach"/>
    <x v="8"/>
    <n v="32114"/>
    <s v="South"/>
    <s v="TEC-AC-10003237"/>
    <x v="1"/>
    <s v="Accessories"/>
    <n v="50.88"/>
    <n v="50.88"/>
    <n v="0"/>
    <n v="0"/>
  </r>
  <r>
    <x v="4615"/>
    <d v="2018-12-25T00:00:00"/>
    <d v="2018-12-29T00:00:00"/>
    <x v="0"/>
    <x v="3"/>
    <x v="2"/>
    <s v="Patrick O'Donnell"/>
    <s v="Home Office"/>
    <s v="East Orange"/>
    <x v="15"/>
    <n v="7017"/>
    <s v="East"/>
    <s v="TEC-AC-10003237"/>
    <x v="1"/>
    <s v="Accessories"/>
    <n v="31.8"/>
    <n v="31.8"/>
    <n v="0"/>
    <n v="0"/>
  </r>
  <r>
    <x v="2806"/>
    <d v="2015-08-02T00:00:00"/>
    <d v="2015-08-08T00:00:00"/>
    <x v="1"/>
    <x v="7"/>
    <x v="2"/>
    <s v="Nick Zandusky"/>
    <s v="Home Office"/>
    <s v="Springfield"/>
    <x v="20"/>
    <n v="65807"/>
    <s v="Central"/>
    <s v="TEC-AC-10003237"/>
    <x v="1"/>
    <s v="Accessories"/>
    <n v="21.2"/>
    <n v="18"/>
    <n v="3.1999999999999993"/>
    <n v="0.47999999999999987"/>
  </r>
  <r>
    <x v="282"/>
    <d v="2015-11-23T00:00:00"/>
    <d v="2015-11-25T00:00:00"/>
    <x v="1"/>
    <x v="1"/>
    <x v="0"/>
    <s v="Sanjit Chand"/>
    <s v="Consumer"/>
    <s v="Los Angeles"/>
    <x v="1"/>
    <n v="90004"/>
    <s v="West"/>
    <s v="TEC-AC-10003280"/>
    <x v="1"/>
    <s v="Accessories"/>
    <n v="29.99"/>
    <n v="29.99"/>
    <n v="0"/>
    <n v="0"/>
  </r>
  <r>
    <x v="53"/>
    <d v="2018-09-23T00:00:00"/>
    <d v="2018-09-29T00:00:00"/>
    <x v="0"/>
    <x v="0"/>
    <x v="2"/>
    <s v="Arthur Prichep"/>
    <s v="Home Office"/>
    <s v="Fort Collins"/>
    <x v="7"/>
    <n v="80525"/>
    <s v="West"/>
    <s v="TEC-AC-10003280"/>
    <x v="1"/>
    <s v="Accessories"/>
    <n v="47.984000000000002"/>
    <n v="47.984000000000002"/>
    <n v="0"/>
    <n v="0"/>
  </r>
  <r>
    <x v="2516"/>
    <d v="2016-02-14T00:00:00"/>
    <d v="2016-02-19T00:00:00"/>
    <x v="2"/>
    <x v="11"/>
    <x v="2"/>
    <s v="Karl Braun"/>
    <s v="Home Office"/>
    <s v="Akron"/>
    <x v="22"/>
    <n v="44312"/>
    <s v="East"/>
    <s v="TEC-AC-10003280"/>
    <x v="1"/>
    <s v="Accessories"/>
    <n v="71.975999999999999"/>
    <n v="71.975999999999999"/>
    <n v="0"/>
    <n v="0"/>
  </r>
  <r>
    <x v="2699"/>
    <d v="2016-12-05T00:00:00"/>
    <d v="2016-12-09T00:00:00"/>
    <x v="2"/>
    <x v="3"/>
    <x v="3"/>
    <s v="Scot Wooten"/>
    <s v="Corporate"/>
    <s v="Philadelphia"/>
    <x v="12"/>
    <n v="19140"/>
    <s v="East"/>
    <s v="TEC-AC-10003280"/>
    <x v="1"/>
    <s v="Accessories"/>
    <n v="47.984000000000002"/>
    <n v="47.984000000000002"/>
    <n v="0"/>
    <n v="0"/>
  </r>
  <r>
    <x v="4616"/>
    <d v="2017-12-26T00:00:00"/>
    <d v="2017-12-31T00:00:00"/>
    <x v="3"/>
    <x v="3"/>
    <x v="2"/>
    <s v="Andrew Roberts"/>
    <s v="Corporate"/>
    <s v="New York City"/>
    <x v="5"/>
    <n v="10024"/>
    <s v="East"/>
    <s v="TEC-AC-10003280"/>
    <x v="1"/>
    <s v="Accessories"/>
    <n v="89.97"/>
    <n v="89.97"/>
    <n v="0"/>
    <n v="0"/>
  </r>
  <r>
    <x v="559"/>
    <d v="2018-05-14T00:00:00"/>
    <d v="2018-05-17T00:00:00"/>
    <x v="0"/>
    <x v="2"/>
    <x v="0"/>
    <s v="Anthony Jacobs"/>
    <s v="Home Office"/>
    <s v="Baltimore"/>
    <x v="14"/>
    <n v="21215"/>
    <s v="East"/>
    <s v="TEC-AC-10003280"/>
    <x v="1"/>
    <s v="Accessories"/>
    <n v="89.97"/>
    <n v="89.97"/>
    <n v="0"/>
    <n v="0"/>
  </r>
  <r>
    <x v="4617"/>
    <d v="2015-11-03T00:00:00"/>
    <d v="2015-11-07T00:00:00"/>
    <x v="1"/>
    <x v="1"/>
    <x v="2"/>
    <s v="Stephanie Phelps"/>
    <s v="Home Office"/>
    <s v="Omaha"/>
    <x v="42"/>
    <n v="68104"/>
    <s v="Central"/>
    <s v="TEC-AC-10003280"/>
    <x v="1"/>
    <s v="Accessories"/>
    <n v="89.97"/>
    <n v="89.97"/>
    <n v="0"/>
    <n v="0"/>
  </r>
  <r>
    <x v="704"/>
    <d v="2017-11-11T00:00:00"/>
    <d v="2017-11-17T00:00:00"/>
    <x v="3"/>
    <x v="1"/>
    <x v="2"/>
    <s v="Brenda Bowman"/>
    <s v="Corporate"/>
    <s v="Chicago"/>
    <x v="0"/>
    <n v="60623"/>
    <s v="Central"/>
    <s v="TEC-AC-10003280"/>
    <x v="1"/>
    <s v="Accessories"/>
    <n v="95.968000000000004"/>
    <n v="95.968000000000004"/>
    <n v="0"/>
    <n v="0"/>
  </r>
  <r>
    <x v="4618"/>
    <d v="2018-11-07T00:00:00"/>
    <d v="2018-11-12T00:00:00"/>
    <x v="0"/>
    <x v="1"/>
    <x v="3"/>
    <s v="Deborah Brumfield"/>
    <s v="Home Office"/>
    <s v="Brentwood"/>
    <x v="1"/>
    <n v="94513"/>
    <s v="West"/>
    <s v="TEC-AC-10003289"/>
    <x v="1"/>
    <s v="Accessories"/>
    <n v="59.97"/>
    <n v="59.97"/>
    <n v="0"/>
    <n v="0"/>
  </r>
  <r>
    <x v="990"/>
    <d v="2016-07-24T00:00:00"/>
    <d v="2016-07-28T00:00:00"/>
    <x v="2"/>
    <x v="10"/>
    <x v="2"/>
    <s v="Shirley Schmidt"/>
    <s v="Home Office"/>
    <s v="Louisville"/>
    <x v="21"/>
    <n v="40214"/>
    <s v="South"/>
    <s v="TEC-AC-10003289"/>
    <x v="1"/>
    <s v="Accessories"/>
    <n v="279.86"/>
    <n v="279.86"/>
    <n v="0"/>
    <n v="0"/>
  </r>
  <r>
    <x v="4619"/>
    <d v="2016-08-24T00:00:00"/>
    <d v="2016-08-28T00:00:00"/>
    <x v="2"/>
    <x v="7"/>
    <x v="2"/>
    <s v="Katrina Willman"/>
    <s v="Corporate"/>
    <s v="Florence"/>
    <x v="21"/>
    <n v="41042"/>
    <s v="South"/>
    <s v="TEC-AC-10003289"/>
    <x v="1"/>
    <s v="Accessories"/>
    <n v="79.959999999999994"/>
    <n v="79.959999999999994"/>
    <n v="0"/>
    <n v="0"/>
  </r>
  <r>
    <x v="4620"/>
    <d v="2017-03-31T00:00:00"/>
    <d v="2017-04-02T00:00:00"/>
    <x v="3"/>
    <x v="5"/>
    <x v="3"/>
    <s v="Carlos Soltero"/>
    <s v="Home Office"/>
    <s v="Philadelphia"/>
    <x v="12"/>
    <n v="19134"/>
    <s v="East"/>
    <s v="TEC-AC-10003289"/>
    <x v="1"/>
    <s v="Accessories"/>
    <n v="31.984000000000002"/>
    <n v="31.984000000000002"/>
    <n v="0"/>
    <n v="0"/>
  </r>
  <r>
    <x v="1816"/>
    <d v="2016-04-02T00:00:00"/>
    <d v="2016-04-07T00:00:00"/>
    <x v="2"/>
    <x v="8"/>
    <x v="2"/>
    <s v="Michael Oakman"/>
    <s v="Corporate"/>
    <s v="Dallas"/>
    <x v="13"/>
    <n v="75220"/>
    <s v="Central"/>
    <s v="TEC-AC-10003289"/>
    <x v="1"/>
    <s v="Accessories"/>
    <n v="47.975999999999999"/>
    <n v="47.975999999999999"/>
    <n v="0"/>
    <n v="0"/>
  </r>
  <r>
    <x v="4196"/>
    <d v="2015-04-11T00:00:00"/>
    <d v="2015-04-18T00:00:00"/>
    <x v="1"/>
    <x v="8"/>
    <x v="2"/>
    <s v="Michelle Moray"/>
    <s v="Home Office"/>
    <s v="Great Falls"/>
    <x v="45"/>
    <n v="59405"/>
    <s v="West"/>
    <s v="TEC-AC-10003399"/>
    <x v="1"/>
    <s v="Accessories"/>
    <n v="217.44"/>
    <n v="217.44"/>
    <n v="0"/>
    <n v="0"/>
  </r>
  <r>
    <x v="1058"/>
    <d v="2015-09-13T00:00:00"/>
    <d v="2015-09-13T00:00:00"/>
    <x v="1"/>
    <x v="0"/>
    <x v="1"/>
    <s v="Resi P√∂lking"/>
    <s v="Home Office"/>
    <s v="Seattle"/>
    <x v="6"/>
    <n v="98103"/>
    <s v="West"/>
    <s v="TEC-AC-10003399"/>
    <x v="1"/>
    <s v="Accessories"/>
    <n v="144.96"/>
    <n v="144.96"/>
    <n v="0"/>
    <n v="0"/>
  </r>
  <r>
    <x v="2522"/>
    <d v="2016-12-13T00:00:00"/>
    <d v="2016-12-15T00:00:00"/>
    <x v="2"/>
    <x v="3"/>
    <x v="0"/>
    <s v="Rob Dowd"/>
    <s v="Home Office"/>
    <s v="Temecula"/>
    <x v="1"/>
    <n v="92592"/>
    <s v="West"/>
    <s v="TEC-AC-10003399"/>
    <x v="1"/>
    <s v="Accessories"/>
    <n v="36.24"/>
    <n v="36.24"/>
    <n v="0"/>
    <n v="0"/>
  </r>
  <r>
    <x v="3433"/>
    <d v="2017-02-22T00:00:00"/>
    <d v="2017-02-26T00:00:00"/>
    <x v="3"/>
    <x v="11"/>
    <x v="2"/>
    <s v="Tracy Zic"/>
    <s v="Home Office"/>
    <s v="Los Angeles"/>
    <x v="1"/>
    <n v="90045"/>
    <s v="West"/>
    <s v="TEC-AC-10003399"/>
    <x v="1"/>
    <s v="Accessories"/>
    <n v="36.24"/>
    <n v="36.24"/>
    <n v="0"/>
    <n v="0"/>
  </r>
  <r>
    <x v="1472"/>
    <d v="2017-09-01T00:00:00"/>
    <d v="2017-09-07T00:00:00"/>
    <x v="3"/>
    <x v="0"/>
    <x v="2"/>
    <s v="Patrick Gardner"/>
    <s v="Corporate"/>
    <s v="New York City"/>
    <x v="5"/>
    <n v="10011"/>
    <s v="East"/>
    <s v="TEC-AC-10003399"/>
    <x v="1"/>
    <s v="Accessories"/>
    <n v="72.48"/>
    <n v="72.48"/>
    <n v="0"/>
    <n v="0"/>
  </r>
  <r>
    <x v="1071"/>
    <d v="2018-04-30T00:00:00"/>
    <d v="2018-05-05T00:00:00"/>
    <x v="0"/>
    <x v="8"/>
    <x v="2"/>
    <s v="Saphhira Shifley"/>
    <s v="Home Office"/>
    <s v="Pompano Beach"/>
    <x v="8"/>
    <n v="33068"/>
    <s v="South"/>
    <s v="TEC-AC-10003433"/>
    <x v="1"/>
    <s v="Accessories"/>
    <n v="2.3759999999999999"/>
    <n v="5"/>
    <n v="-2.6240000000000001"/>
    <n v="-0.39360000000000001"/>
  </r>
  <r>
    <x v="921"/>
    <d v="2018-11-20T00:00:00"/>
    <d v="2018-11-24T00:00:00"/>
    <x v="0"/>
    <x v="1"/>
    <x v="3"/>
    <s v="Katharine Harms"/>
    <s v="Home Office"/>
    <s v="New York City"/>
    <x v="5"/>
    <n v="10035"/>
    <s v="East"/>
    <s v="TEC-AC-10003433"/>
    <x v="1"/>
    <s v="Accessories"/>
    <n v="2.97"/>
    <n v="5"/>
    <n v="-2.0299999999999998"/>
    <n v="-0.30449999999999994"/>
  </r>
  <r>
    <x v="3711"/>
    <d v="2015-10-29T00:00:00"/>
    <d v="2015-11-02T00:00:00"/>
    <x v="1"/>
    <x v="9"/>
    <x v="2"/>
    <s v="Noah Childs"/>
    <s v="Home Office"/>
    <s v="Columbus"/>
    <x v="33"/>
    <n v="47201"/>
    <s v="Central"/>
    <s v="TEC-AC-10003433"/>
    <x v="1"/>
    <s v="Accessories"/>
    <n v="1.98"/>
    <n v="5"/>
    <n v="-3.02"/>
    <n v="-0.45299999999999996"/>
  </r>
  <r>
    <x v="1980"/>
    <d v="2016-06-08T00:00:00"/>
    <d v="2016-06-12T00:00:00"/>
    <x v="2"/>
    <x v="4"/>
    <x v="2"/>
    <s v="Maureen Gnade"/>
    <s v="Home Office"/>
    <s v="Chicago"/>
    <x v="0"/>
    <n v="60610"/>
    <s v="Central"/>
    <s v="TEC-AC-10003433"/>
    <x v="1"/>
    <s v="Accessories"/>
    <n v="2.3759999999999999"/>
    <n v="5"/>
    <n v="-2.6240000000000001"/>
    <n v="-0.39360000000000001"/>
  </r>
  <r>
    <x v="3582"/>
    <d v="2017-08-23T00:00:00"/>
    <d v="2017-08-29T00:00:00"/>
    <x v="3"/>
    <x v="7"/>
    <x v="2"/>
    <s v="Matt Abelman"/>
    <s v="Home Office"/>
    <s v="Sheboygan"/>
    <x v="16"/>
    <n v="53081"/>
    <s v="Central"/>
    <s v="TEC-AC-10003433"/>
    <x v="1"/>
    <s v="Accessories"/>
    <n v="1.98"/>
    <n v="5"/>
    <n v="-3.02"/>
    <n v="-0.45299999999999996"/>
  </r>
  <r>
    <x v="1514"/>
    <d v="2015-04-06T00:00:00"/>
    <d v="2015-04-12T00:00:00"/>
    <x v="1"/>
    <x v="8"/>
    <x v="2"/>
    <s v="Scott Cohen"/>
    <s v="Home Office"/>
    <s v="Seattle"/>
    <x v="6"/>
    <n v="98115"/>
    <s v="West"/>
    <s v="TEC-AC-10003441"/>
    <x v="1"/>
    <s v="Accessories"/>
    <n v="33.9"/>
    <n v="33.9"/>
    <n v="0"/>
    <n v="0"/>
  </r>
  <r>
    <x v="4462"/>
    <d v="2015-05-09T00:00:00"/>
    <d v="2015-05-15T00:00:00"/>
    <x v="1"/>
    <x v="2"/>
    <x v="2"/>
    <s v="Patrick Gardner"/>
    <s v="Consumer"/>
    <s v="San Francisco"/>
    <x v="1"/>
    <n v="94110"/>
    <s v="West"/>
    <s v="TEC-AC-10003441"/>
    <x v="1"/>
    <s v="Accessories"/>
    <n v="67.8"/>
    <n v="67.8"/>
    <n v="0"/>
    <n v="0"/>
  </r>
  <r>
    <x v="3512"/>
    <d v="2018-11-06T00:00:00"/>
    <d v="2018-11-06T00:00:00"/>
    <x v="0"/>
    <x v="1"/>
    <x v="1"/>
    <s v="Frank Merwin"/>
    <s v="Home Office"/>
    <s v="San Francisco"/>
    <x v="1"/>
    <n v="94122"/>
    <s v="West"/>
    <s v="TEC-AC-10003441"/>
    <x v="1"/>
    <s v="Accessories"/>
    <n v="16.95"/>
    <n v="18"/>
    <n v="-1.0500000000000007"/>
    <n v="-0.15750000000000011"/>
  </r>
  <r>
    <x v="693"/>
    <d v="2017-11-28T00:00:00"/>
    <d v="2017-12-01T00:00:00"/>
    <x v="3"/>
    <x v="1"/>
    <x v="3"/>
    <s v="Randy Ferguson"/>
    <s v="Corporate"/>
    <s v="Marietta"/>
    <x v="19"/>
    <n v="30062"/>
    <s v="South"/>
    <s v="TEC-AC-10003441"/>
    <x v="1"/>
    <s v="Accessories"/>
    <n v="101.7"/>
    <n v="101.7"/>
    <n v="0"/>
    <n v="0"/>
  </r>
  <r>
    <x v="205"/>
    <d v="2018-05-19T00:00:00"/>
    <d v="2018-05-23T00:00:00"/>
    <x v="0"/>
    <x v="2"/>
    <x v="2"/>
    <s v="Shahid Collister"/>
    <s v="Consumer"/>
    <s v="Atlanta"/>
    <x v="19"/>
    <n v="30318"/>
    <s v="South"/>
    <s v="TEC-AC-10003441"/>
    <x v="1"/>
    <s v="Accessories"/>
    <n v="67.8"/>
    <n v="67.8"/>
    <n v="0"/>
    <n v="0"/>
  </r>
  <r>
    <x v="4231"/>
    <d v="2018-04-11T00:00:00"/>
    <d v="2018-04-15T00:00:00"/>
    <x v="0"/>
    <x v="8"/>
    <x v="2"/>
    <s v="Jack Lebron"/>
    <s v="Consumer"/>
    <s v="Lancaster"/>
    <x v="22"/>
    <n v="43130"/>
    <s v="East"/>
    <s v="TEC-AC-10003441"/>
    <x v="1"/>
    <s v="Accessories"/>
    <n v="27.12"/>
    <n v="27.12"/>
    <n v="0"/>
    <n v="0"/>
  </r>
  <r>
    <x v="4621"/>
    <d v="2018-09-02T00:00:00"/>
    <d v="2018-09-06T00:00:00"/>
    <x v="0"/>
    <x v="0"/>
    <x v="2"/>
    <s v="Mick Crebagga"/>
    <s v="Home Office"/>
    <s v="Chicago"/>
    <x v="0"/>
    <n v="60623"/>
    <s v="Central"/>
    <s v="TEC-AC-10003441"/>
    <x v="1"/>
    <s v="Accessories"/>
    <n v="40.68"/>
    <n v="40.68"/>
    <n v="0"/>
    <n v="0"/>
  </r>
  <r>
    <x v="2022"/>
    <d v="2015-11-28T00:00:00"/>
    <d v="2015-12-01T00:00:00"/>
    <x v="1"/>
    <x v="1"/>
    <x v="0"/>
    <s v="Sheri Gordon"/>
    <s v="Home Office"/>
    <s v="San Francisco"/>
    <x v="1"/>
    <n v="94109"/>
    <s v="West"/>
    <s v="TEC-AC-10003447"/>
    <x v="1"/>
    <s v="Accessories"/>
    <n v="139.93"/>
    <n v="139.93"/>
    <n v="0"/>
    <n v="0"/>
  </r>
  <r>
    <x v="3113"/>
    <d v="2017-11-12T00:00:00"/>
    <d v="2017-11-19T00:00:00"/>
    <x v="3"/>
    <x v="1"/>
    <x v="2"/>
    <s v="Maurice Satty"/>
    <s v="Home Office"/>
    <s v="Mesa"/>
    <x v="18"/>
    <n v="85204"/>
    <s v="West"/>
    <s v="TEC-AC-10003447"/>
    <x v="1"/>
    <s v="Accessories"/>
    <n v="31.984000000000002"/>
    <n v="100"/>
    <n v="-68.015999999999991"/>
    <n v="-10.202399999999999"/>
  </r>
  <r>
    <x v="4291"/>
    <d v="2017-11-11T00:00:00"/>
    <d v="2017-11-16T00:00:00"/>
    <x v="3"/>
    <x v="1"/>
    <x v="2"/>
    <s v="Bryan Davis"/>
    <s v="Corporate"/>
    <s v="New York City"/>
    <x v="5"/>
    <n v="10011"/>
    <s v="East"/>
    <s v="TEC-AC-10003447"/>
    <x v="1"/>
    <s v="Accessories"/>
    <n v="59.97"/>
    <n v="59.97"/>
    <n v="0"/>
    <n v="0"/>
  </r>
  <r>
    <x v="4094"/>
    <d v="2017-11-26T00:00:00"/>
    <d v="2017-11-28T00:00:00"/>
    <x v="3"/>
    <x v="1"/>
    <x v="0"/>
    <s v="Cynthia Delaney"/>
    <s v="Corporate"/>
    <s v="Shelton"/>
    <x v="25"/>
    <n v="6484"/>
    <s v="East"/>
    <s v="TEC-AC-10003447"/>
    <x v="1"/>
    <s v="Accessories"/>
    <n v="59.97"/>
    <n v="59.97"/>
    <n v="0"/>
    <n v="0"/>
  </r>
  <r>
    <x v="4622"/>
    <d v="2016-09-06T00:00:00"/>
    <d v="2016-09-08T00:00:00"/>
    <x v="2"/>
    <x v="0"/>
    <x v="0"/>
    <s v="Lori Olson"/>
    <s v="Corporate"/>
    <s v="La Quinta"/>
    <x v="1"/>
    <n v="92253"/>
    <s v="West"/>
    <s v="TEC-AC-10003499"/>
    <x v="1"/>
    <s v="Accessories"/>
    <n v="46.32"/>
    <n v="46.32"/>
    <n v="0"/>
    <n v="0"/>
  </r>
  <r>
    <x v="1586"/>
    <d v="2018-10-16T00:00:00"/>
    <d v="2018-10-21T00:00:00"/>
    <x v="0"/>
    <x v="9"/>
    <x v="2"/>
    <s v="Victoria Pisteka"/>
    <s v="Home Office"/>
    <s v="Columbia"/>
    <x v="24"/>
    <n v="38401"/>
    <s v="South"/>
    <s v="TEC-AC-10003499"/>
    <x v="1"/>
    <s v="Accessories"/>
    <n v="18.527999999999999"/>
    <n v="18"/>
    <n v="0.52799999999999869"/>
    <n v="7.9199999999999798E-2"/>
  </r>
  <r>
    <x v="2070"/>
    <d v="2018-11-23T00:00:00"/>
    <d v="2018-11-28T00:00:00"/>
    <x v="0"/>
    <x v="1"/>
    <x v="2"/>
    <s v="Janet Martin"/>
    <s v="Home Office"/>
    <s v="Charlotte"/>
    <x v="9"/>
    <n v="28205"/>
    <s v="South"/>
    <s v="TEC-AC-10003499"/>
    <x v="1"/>
    <s v="Accessories"/>
    <n v="74.111999999999995"/>
    <n v="74.111999999999995"/>
    <n v="0"/>
    <n v="0"/>
  </r>
  <r>
    <x v="4623"/>
    <d v="2018-09-10T00:00:00"/>
    <d v="2018-09-17T00:00:00"/>
    <x v="0"/>
    <x v="0"/>
    <x v="2"/>
    <s v="Helen Abelman"/>
    <s v="Home Office"/>
    <s v="Springfield"/>
    <x v="22"/>
    <n v="45503"/>
    <s v="East"/>
    <s v="TEC-AC-10003499"/>
    <x v="1"/>
    <s v="Accessories"/>
    <n v="37.055999999999997"/>
    <n v="37.055999999999997"/>
    <n v="0"/>
    <n v="0"/>
  </r>
  <r>
    <x v="2849"/>
    <d v="2016-02-06T00:00:00"/>
    <d v="2016-02-13T00:00:00"/>
    <x v="2"/>
    <x v="11"/>
    <x v="2"/>
    <s v="Trudy Schmidt"/>
    <s v="Home Office"/>
    <s v="Houston"/>
    <x v="13"/>
    <n v="77070"/>
    <s v="Central"/>
    <s v="TEC-AC-10003499"/>
    <x v="1"/>
    <s v="Accessories"/>
    <n v="18.527999999999999"/>
    <n v="18"/>
    <n v="0.52799999999999869"/>
    <n v="7.9199999999999798E-2"/>
  </r>
  <r>
    <x v="4227"/>
    <d v="2016-09-03T00:00:00"/>
    <d v="2016-09-09T00:00:00"/>
    <x v="2"/>
    <x v="0"/>
    <x v="2"/>
    <s v="David Bremer"/>
    <s v="Home Office"/>
    <s v="San Francisco"/>
    <x v="1"/>
    <n v="94122"/>
    <s v="West"/>
    <s v="TEC-AC-10003590"/>
    <x v="1"/>
    <s v="Accessories"/>
    <n v="129.44999999999999"/>
    <n v="129.44999999999999"/>
    <n v="0"/>
    <n v="0"/>
  </r>
  <r>
    <x v="4624"/>
    <d v="2018-07-31T00:00:00"/>
    <d v="2018-08-04T00:00:00"/>
    <x v="0"/>
    <x v="10"/>
    <x v="2"/>
    <s v="Eugene Hildebrand"/>
    <s v="Home Office"/>
    <s v="Fort Lauderdale"/>
    <x v="8"/>
    <n v="33311"/>
    <s v="South"/>
    <s v="TEC-AC-10003590"/>
    <x v="1"/>
    <s v="Accessories"/>
    <n v="41.423999999999999"/>
    <n v="41.423999999999999"/>
    <n v="0"/>
    <n v="0"/>
  </r>
  <r>
    <x v="3882"/>
    <d v="2018-07-03T00:00:00"/>
    <d v="2018-07-09T00:00:00"/>
    <x v="0"/>
    <x v="10"/>
    <x v="2"/>
    <s v="Frank Merwin"/>
    <s v="Home Office"/>
    <s v="Quincy"/>
    <x v="26"/>
    <n v="2169"/>
    <s v="East"/>
    <s v="TEC-AC-10003590"/>
    <x v="1"/>
    <s v="Accessories"/>
    <n v="258.89999999999998"/>
    <n v="258.89999999999998"/>
    <n v="0"/>
    <n v="0"/>
  </r>
  <r>
    <x v="239"/>
    <d v="2016-04-18T00:00:00"/>
    <d v="2016-04-22T00:00:00"/>
    <x v="2"/>
    <x v="8"/>
    <x v="3"/>
    <s v="Michael Paige"/>
    <s v="Corporate"/>
    <s v="Mcallen"/>
    <x v="13"/>
    <n v="78501"/>
    <s v="Central"/>
    <s v="TEC-AC-10003590"/>
    <x v="1"/>
    <s v="Accessories"/>
    <n v="41.423999999999999"/>
    <n v="41.423999999999999"/>
    <n v="0"/>
    <n v="0"/>
  </r>
  <r>
    <x v="4625"/>
    <d v="2018-04-23T00:00:00"/>
    <d v="2018-04-25T00:00:00"/>
    <x v="0"/>
    <x v="8"/>
    <x v="3"/>
    <s v="Sean Christensen"/>
    <s v="Home Office"/>
    <s v="Lawrence"/>
    <x v="33"/>
    <n v="46226"/>
    <s v="Central"/>
    <s v="TEC-AC-10003590"/>
    <x v="1"/>
    <s v="Accessories"/>
    <n v="155.34"/>
    <n v="155.34"/>
    <n v="0"/>
    <n v="0"/>
  </r>
  <r>
    <x v="2535"/>
    <d v="2015-10-16T00:00:00"/>
    <d v="2015-10-17T00:00:00"/>
    <x v="1"/>
    <x v="9"/>
    <x v="1"/>
    <s v="Lynn Smith"/>
    <s v="Home Office"/>
    <s v="San Francisco"/>
    <x v="1"/>
    <n v="94110"/>
    <s v="West"/>
    <s v="TEC-AC-10003610"/>
    <x v="1"/>
    <s v="Accessories"/>
    <n v="179.97"/>
    <n v="179.97"/>
    <n v="0"/>
    <n v="0"/>
  </r>
  <r>
    <x v="4626"/>
    <d v="2017-08-07T00:00:00"/>
    <d v="2017-08-11T00:00:00"/>
    <x v="3"/>
    <x v="7"/>
    <x v="2"/>
    <s v="Dorothy Wardle"/>
    <s v="Corporate"/>
    <s v="Edmonds"/>
    <x v="6"/>
    <n v="98026"/>
    <s v="West"/>
    <s v="TEC-AC-10003610"/>
    <x v="2"/>
    <s v="Accessories"/>
    <n v="179.97"/>
    <n v="179.97"/>
    <n v="0"/>
    <n v="0"/>
  </r>
  <r>
    <x v="46"/>
    <d v="2018-01-21T00:00:00"/>
    <d v="2018-01-25T00:00:00"/>
    <x v="0"/>
    <x v="6"/>
    <x v="2"/>
    <s v="Darrin Sayre"/>
    <s v="Home Office"/>
    <s v="Seattle"/>
    <x v="6"/>
    <n v="98115"/>
    <s v="West"/>
    <s v="TEC-AC-10003610"/>
    <x v="1"/>
    <s v="Accessories"/>
    <n v="179.97"/>
    <n v="179.97"/>
    <n v="0"/>
    <n v="0"/>
  </r>
  <r>
    <x v="4293"/>
    <d v="2018-10-08T00:00:00"/>
    <d v="2018-10-14T00:00:00"/>
    <x v="0"/>
    <x v="9"/>
    <x v="2"/>
    <s v="Chris Selesnick"/>
    <s v="Home Office"/>
    <s v="San Diego"/>
    <x v="1"/>
    <n v="92105"/>
    <s v="West"/>
    <s v="TEC-AC-10003610"/>
    <x v="1"/>
    <s v="Accessories"/>
    <n v="239.96"/>
    <n v="239.96"/>
    <n v="0"/>
    <n v="0"/>
  </r>
  <r>
    <x v="72"/>
    <d v="2018-12-18T00:00:00"/>
    <d v="2018-12-23T00:00:00"/>
    <x v="0"/>
    <x v="3"/>
    <x v="3"/>
    <s v="Russell Applegate"/>
    <s v="Consumer"/>
    <s v="Encinitas"/>
    <x v="1"/>
    <n v="92024"/>
    <s v="West"/>
    <s v="TEC-AC-10003610"/>
    <x v="1"/>
    <s v="Accessories"/>
    <n v="119.98"/>
    <n v="119.98"/>
    <n v="0"/>
    <n v="0"/>
  </r>
  <r>
    <x v="4627"/>
    <d v="2018-11-17T00:00:00"/>
    <d v="2018-11-21T00:00:00"/>
    <x v="0"/>
    <x v="1"/>
    <x v="3"/>
    <s v="Emily Grady"/>
    <s v="Home Office"/>
    <s v="Naperville"/>
    <x v="0"/>
    <n v="60540"/>
    <s v="Central"/>
    <s v="TEC-AC-10003610"/>
    <x v="1"/>
    <s v="Accessories"/>
    <n v="239.96"/>
    <n v="239.96"/>
    <n v="0"/>
    <n v="0"/>
  </r>
  <r>
    <x v="4628"/>
    <d v="2018-10-14T00:00:00"/>
    <d v="2018-10-19T00:00:00"/>
    <x v="0"/>
    <x v="9"/>
    <x v="2"/>
    <s v="Berenike Kampe"/>
    <s v="Consumer"/>
    <s v="San Francisco"/>
    <x v="1"/>
    <n v="94110"/>
    <s v="West"/>
    <s v="TEC-AC-10003614"/>
    <x v="1"/>
    <s v="Accessories"/>
    <n v="46.36"/>
    <n v="46.36"/>
    <n v="0"/>
    <n v="0"/>
  </r>
  <r>
    <x v="3586"/>
    <d v="2015-12-31T00:00:00"/>
    <d v="2016-01-01T00:00:00"/>
    <x v="1"/>
    <x v="3"/>
    <x v="0"/>
    <s v="Aaron Hawkins"/>
    <s v="Home Office"/>
    <s v="New York City"/>
    <x v="5"/>
    <n v="10035"/>
    <s v="East"/>
    <s v="TEC-AC-10003614"/>
    <x v="1"/>
    <s v="Accessories"/>
    <n v="34.770000000000003"/>
    <n v="80"/>
    <n v="-45.23"/>
    <n v="-6.7844999999999995"/>
  </r>
  <r>
    <x v="4629"/>
    <d v="2018-08-18T00:00:00"/>
    <d v="2018-08-22T00:00:00"/>
    <x v="0"/>
    <x v="7"/>
    <x v="2"/>
    <s v="Charles McCrossin"/>
    <s v="Home Office"/>
    <s v="New Bedford"/>
    <x v="26"/>
    <n v="2740"/>
    <s v="East"/>
    <s v="TEC-AC-10003614"/>
    <x v="1"/>
    <s v="Accessories"/>
    <n v="23.18"/>
    <n v="18"/>
    <n v="5.18"/>
    <n v="0.77699999999999991"/>
  </r>
  <r>
    <x v="4030"/>
    <d v="2018-11-12T00:00:00"/>
    <d v="2018-11-17T00:00:00"/>
    <x v="0"/>
    <x v="1"/>
    <x v="2"/>
    <s v="Sylvia Foulston"/>
    <s v="Home Office"/>
    <s v="Columbus"/>
    <x v="22"/>
    <n v="43229"/>
    <s v="East"/>
    <s v="TEC-AC-10003614"/>
    <x v="1"/>
    <s v="Accessories"/>
    <n v="18.544"/>
    <n v="18"/>
    <n v="0.54400000000000048"/>
    <n v="8.1600000000000075E-2"/>
  </r>
  <r>
    <x v="1282"/>
    <d v="2018-03-18T00:00:00"/>
    <d v="2018-03-23T00:00:00"/>
    <x v="0"/>
    <x v="5"/>
    <x v="2"/>
    <s v="Carol Darley"/>
    <s v="Consumer"/>
    <s v="Tyler"/>
    <x v="13"/>
    <n v="75701"/>
    <s v="Central"/>
    <s v="TEC-AC-10003614"/>
    <x v="1"/>
    <s v="Accessories"/>
    <n v="27.815999999999999"/>
    <n v="27.815999999999999"/>
    <n v="0"/>
    <n v="0"/>
  </r>
  <r>
    <x v="734"/>
    <d v="2015-12-20T00:00:00"/>
    <d v="2015-12-22T00:00:00"/>
    <x v="1"/>
    <x v="3"/>
    <x v="0"/>
    <s v="Carol Triggs"/>
    <s v="Consumer"/>
    <s v="Tucson"/>
    <x v="18"/>
    <n v="85705"/>
    <s v="West"/>
    <s v="TEC-AC-10003628"/>
    <x v="1"/>
    <s v="Accessories"/>
    <n v="71.975999999999999"/>
    <n v="71.975999999999999"/>
    <n v="0"/>
    <n v="0"/>
  </r>
  <r>
    <x v="1250"/>
    <d v="2016-07-30T00:00:00"/>
    <d v="2016-07-31T00:00:00"/>
    <x v="2"/>
    <x v="10"/>
    <x v="0"/>
    <s v="Helen Andreada"/>
    <s v="Home Office"/>
    <s v="San Francisco"/>
    <x v="1"/>
    <n v="94109"/>
    <s v="West"/>
    <s v="TEC-AC-10003628"/>
    <x v="1"/>
    <s v="Accessories"/>
    <n v="209.93"/>
    <n v="209.93"/>
    <n v="0"/>
    <n v="0"/>
  </r>
  <r>
    <x v="4630"/>
    <d v="2017-02-09T00:00:00"/>
    <d v="2017-02-13T00:00:00"/>
    <x v="3"/>
    <x v="11"/>
    <x v="2"/>
    <s v="Justin Ritter"/>
    <s v="Corporate"/>
    <s v="San Francisco"/>
    <x v="1"/>
    <n v="94110"/>
    <s v="West"/>
    <s v="TEC-AC-10003628"/>
    <x v="1"/>
    <s v="Accessories"/>
    <n v="89.97"/>
    <n v="89.97"/>
    <n v="0"/>
    <n v="0"/>
  </r>
  <r>
    <x v="4543"/>
    <d v="2018-07-03T00:00:00"/>
    <d v="2018-07-03T00:00:00"/>
    <x v="0"/>
    <x v="10"/>
    <x v="1"/>
    <s v="Jim Kriz"/>
    <s v="Home Office"/>
    <s v="Seattle"/>
    <x v="6"/>
    <n v="98105"/>
    <s v="West"/>
    <s v="TEC-AC-10003628"/>
    <x v="1"/>
    <s v="Accessories"/>
    <n v="59.98"/>
    <n v="59.98"/>
    <n v="0"/>
    <n v="0"/>
  </r>
  <r>
    <x v="4631"/>
    <d v="2015-01-15T00:00:00"/>
    <d v="2015-01-17T00:00:00"/>
    <x v="1"/>
    <x v="6"/>
    <x v="0"/>
    <s v="Erica Hackney"/>
    <s v="Home Office"/>
    <s v="Roswell"/>
    <x v="19"/>
    <n v="30076"/>
    <s v="South"/>
    <s v="TEC-AC-10003628"/>
    <x v="1"/>
    <s v="Accessories"/>
    <n v="149.94999999999999"/>
    <n v="149.94999999999999"/>
    <n v="0"/>
    <n v="0"/>
  </r>
  <r>
    <x v="3391"/>
    <d v="2016-05-26T00:00:00"/>
    <d v="2016-05-29T00:00:00"/>
    <x v="2"/>
    <x v="2"/>
    <x v="3"/>
    <s v="Ben Ferrer"/>
    <s v="Consumer"/>
    <s v="Jacksonville"/>
    <x v="9"/>
    <n v="28540"/>
    <s v="South"/>
    <s v="TEC-AC-10003628"/>
    <x v="1"/>
    <s v="Accessories"/>
    <n v="167.94399999999999"/>
    <n v="167.94399999999999"/>
    <n v="0"/>
    <n v="0"/>
  </r>
  <r>
    <x v="862"/>
    <d v="2015-06-21T00:00:00"/>
    <d v="2015-06-25T00:00:00"/>
    <x v="1"/>
    <x v="4"/>
    <x v="2"/>
    <s v="Natalie Webber"/>
    <s v="Home Office"/>
    <s v="Philadelphia"/>
    <x v="12"/>
    <n v="19120"/>
    <s v="East"/>
    <s v="TEC-AC-10003628"/>
    <x v="1"/>
    <s v="Accessories"/>
    <n v="95.968000000000004"/>
    <n v="95.968000000000004"/>
    <n v="0"/>
    <n v="0"/>
  </r>
  <r>
    <x v="29"/>
    <d v="2015-09-20T00:00:00"/>
    <d v="2015-09-24T00:00:00"/>
    <x v="1"/>
    <x v="0"/>
    <x v="2"/>
    <s v="Duane Noonan"/>
    <s v="Home Office"/>
    <s v="Columbia"/>
    <x v="14"/>
    <n v="21044"/>
    <s v="East"/>
    <s v="TEC-AC-10003628"/>
    <x v="1"/>
    <s v="Accessories"/>
    <n v="59.98"/>
    <n v="59.98"/>
    <n v="0"/>
    <n v="0"/>
  </r>
  <r>
    <x v="127"/>
    <d v="2015-12-02T00:00:00"/>
    <d v="2015-12-04T00:00:00"/>
    <x v="1"/>
    <x v="3"/>
    <x v="0"/>
    <s v="David Philippe"/>
    <s v="Consumer"/>
    <s v="New York City"/>
    <x v="5"/>
    <n v="10035"/>
    <s v="East"/>
    <s v="TEC-AC-10003628"/>
    <x v="1"/>
    <s v="Accessories"/>
    <n v="119.96"/>
    <n v="119.96"/>
    <n v="0"/>
    <n v="0"/>
  </r>
  <r>
    <x v="1373"/>
    <d v="2017-01-17T00:00:00"/>
    <d v="2017-01-21T00:00:00"/>
    <x v="3"/>
    <x v="6"/>
    <x v="2"/>
    <s v="Chuck Clark"/>
    <s v="Corporate"/>
    <s v="Concord"/>
    <x v="43"/>
    <n v="3301"/>
    <s v="East"/>
    <s v="TEC-AC-10003628"/>
    <x v="1"/>
    <s v="Accessories"/>
    <n v="29.99"/>
    <n v="29.99"/>
    <n v="0"/>
    <n v="0"/>
  </r>
  <r>
    <x v="397"/>
    <d v="2017-02-16T00:00:00"/>
    <d v="2017-02-20T00:00:00"/>
    <x v="3"/>
    <x v="11"/>
    <x v="2"/>
    <s v="Jill Fjeld"/>
    <s v="Corporate"/>
    <s v="New York City"/>
    <x v="5"/>
    <n v="10024"/>
    <s v="East"/>
    <s v="TEC-AC-10003628"/>
    <x v="1"/>
    <s v="Accessories"/>
    <n v="89.97"/>
    <n v="89.97"/>
    <n v="0"/>
    <n v="0"/>
  </r>
  <r>
    <x v="1339"/>
    <d v="2018-09-16T00:00:00"/>
    <d v="2018-09-18T00:00:00"/>
    <x v="0"/>
    <x v="0"/>
    <x v="0"/>
    <s v="Adam Shillingsburg"/>
    <s v="Home Office"/>
    <s v="Philadelphia"/>
    <x v="12"/>
    <n v="19143"/>
    <s v="East"/>
    <s v="TEC-AC-10003628"/>
    <x v="1"/>
    <s v="Accessories"/>
    <n v="47.984000000000002"/>
    <n v="80"/>
    <n v="-32.015999999999998"/>
    <n v="-4.8023999999999996"/>
  </r>
  <r>
    <x v="2181"/>
    <d v="2018-09-25T00:00:00"/>
    <d v="2018-09-27T00:00:00"/>
    <x v="0"/>
    <x v="0"/>
    <x v="3"/>
    <s v="Raymond Buch"/>
    <s v="Consumer"/>
    <s v="Cincinnati"/>
    <x v="22"/>
    <n v="45231"/>
    <s v="East"/>
    <s v="TEC-AC-10003628"/>
    <x v="1"/>
    <s v="Accessories"/>
    <n v="119.96"/>
    <n v="119.96"/>
    <n v="0"/>
    <n v="0"/>
  </r>
  <r>
    <x v="2878"/>
    <d v="2015-12-30T00:00:00"/>
    <d v="2016-01-01T00:00:00"/>
    <x v="1"/>
    <x v="3"/>
    <x v="3"/>
    <s v="Stefania Perrino"/>
    <s v="Home Office"/>
    <s v="Laredo"/>
    <x v="13"/>
    <n v="78041"/>
    <s v="Central"/>
    <s v="TEC-AC-10003628"/>
    <x v="1"/>
    <s v="Accessories"/>
    <n v="47.984000000000002"/>
    <n v="47.984000000000002"/>
    <n v="0"/>
    <n v="0"/>
  </r>
  <r>
    <x v="2697"/>
    <d v="2018-01-15T00:00:00"/>
    <d v="2018-01-18T00:00:00"/>
    <x v="0"/>
    <x v="6"/>
    <x v="0"/>
    <s v="Tim Brockman"/>
    <s v="Home Office"/>
    <s v="Austin"/>
    <x v="13"/>
    <n v="78745"/>
    <s v="Central"/>
    <s v="TEC-AC-10003628"/>
    <x v="1"/>
    <s v="Accessories"/>
    <n v="47.984000000000002"/>
    <n v="47.984000000000002"/>
    <n v="0"/>
    <n v="0"/>
  </r>
  <r>
    <x v="1091"/>
    <d v="2018-09-28T00:00:00"/>
    <d v="2018-10-01T00:00:00"/>
    <x v="0"/>
    <x v="0"/>
    <x v="0"/>
    <s v="Darrin Sayre"/>
    <s v="Home Office"/>
    <s v="Aurora"/>
    <x v="7"/>
    <n v="80013"/>
    <s v="West"/>
    <s v="TEC-AC-10003657"/>
    <x v="1"/>
    <s v="Accessories"/>
    <n v="54.384"/>
    <n v="54.384"/>
    <n v="0"/>
    <n v="0"/>
  </r>
  <r>
    <x v="2960"/>
    <d v="2016-06-13T00:00:00"/>
    <d v="2016-06-19T00:00:00"/>
    <x v="2"/>
    <x v="4"/>
    <x v="2"/>
    <s v="Penelope Sewall"/>
    <s v="Home Office"/>
    <s v="Lewiston"/>
    <x v="46"/>
    <n v="4240"/>
    <s v="East"/>
    <s v="TEC-AC-10003657"/>
    <x v="1"/>
    <s v="Accessories"/>
    <n v="67.98"/>
    <n v="67.98"/>
    <n v="0"/>
    <n v="0"/>
  </r>
  <r>
    <x v="4632"/>
    <d v="2016-12-28T00:00:00"/>
    <d v="2016-12-31T00:00:00"/>
    <x v="2"/>
    <x v="3"/>
    <x v="3"/>
    <s v="Eric Murdock"/>
    <s v="Corporate"/>
    <s v="Philadelphia"/>
    <x v="12"/>
    <n v="19134"/>
    <s v="East"/>
    <s v="TEC-AC-10003657"/>
    <x v="1"/>
    <s v="Accessories"/>
    <n v="54.384"/>
    <n v="54.384"/>
    <n v="0"/>
    <n v="0"/>
  </r>
  <r>
    <x v="3013"/>
    <d v="2016-10-01T00:00:00"/>
    <d v="2016-10-05T00:00:00"/>
    <x v="2"/>
    <x v="9"/>
    <x v="2"/>
    <s v="Eric Murdock"/>
    <s v="Home Office"/>
    <s v="Quincy"/>
    <x v="0"/>
    <n v="62301"/>
    <s v="Central"/>
    <s v="TEC-AC-10003657"/>
    <x v="1"/>
    <s v="Accessories"/>
    <n v="108.768"/>
    <n v="108.768"/>
    <n v="0"/>
    <n v="0"/>
  </r>
  <r>
    <x v="3843"/>
    <d v="2017-11-21T00:00:00"/>
    <d v="2017-11-26T00:00:00"/>
    <x v="3"/>
    <x v="1"/>
    <x v="2"/>
    <s v="Roger Demir"/>
    <s v="Corporate"/>
    <s v="Chicago"/>
    <x v="0"/>
    <n v="60610"/>
    <s v="Central"/>
    <s v="TEC-AC-10003657"/>
    <x v="1"/>
    <s v="Accessories"/>
    <n v="81.575999999999993"/>
    <n v="81.575999999999993"/>
    <n v="0"/>
    <n v="0"/>
  </r>
  <r>
    <x v="4633"/>
    <d v="2016-12-27T00:00:00"/>
    <d v="2016-12-29T00:00:00"/>
    <x v="2"/>
    <x v="3"/>
    <x v="3"/>
    <s v="Kean Nguyen"/>
    <s v="Home Office"/>
    <s v="Visalia"/>
    <x v="1"/>
    <n v="93277"/>
    <s v="West"/>
    <s v="TEC-AC-10003709"/>
    <x v="1"/>
    <s v="Accessories"/>
    <n v="7.92"/>
    <n v="18"/>
    <n v="-10.08"/>
    <n v="-1.512"/>
  </r>
  <r>
    <x v="2714"/>
    <d v="2018-10-12T00:00:00"/>
    <d v="2018-10-14T00:00:00"/>
    <x v="0"/>
    <x v="9"/>
    <x v="0"/>
    <s v="Neil Knudson"/>
    <s v="Home Office"/>
    <s v="San Francisco"/>
    <x v="1"/>
    <n v="94110"/>
    <s v="West"/>
    <s v="TEC-AC-10003709"/>
    <x v="1"/>
    <s v="Accessories"/>
    <n v="0.99"/>
    <n v="0.8"/>
    <n v="0.18999999999999995"/>
    <n v="2.8499999999999991E-2"/>
  </r>
  <r>
    <x v="433"/>
    <d v="2018-08-13T00:00:00"/>
    <d v="2018-08-18T00:00:00"/>
    <x v="0"/>
    <x v="7"/>
    <x v="2"/>
    <s v="Dan Campbell"/>
    <s v="Home Office"/>
    <s v="Memphis"/>
    <x v="24"/>
    <n v="38109"/>
    <s v="South"/>
    <s v="TEC-AC-10003709"/>
    <x v="1"/>
    <s v="Accessories"/>
    <n v="1.5840000000000001"/>
    <n v="5"/>
    <n v="-3.4159999999999999"/>
    <n v="-0.51239999999999997"/>
  </r>
  <r>
    <x v="3410"/>
    <d v="2015-07-15T00:00:00"/>
    <d v="2015-07-19T00:00:00"/>
    <x v="1"/>
    <x v="10"/>
    <x v="2"/>
    <s v="Victoria Wilson"/>
    <s v="Home Office"/>
    <s v="Sioux Falls"/>
    <x v="31"/>
    <n v="57103"/>
    <s v="Central"/>
    <s v="TEC-AC-10003709"/>
    <x v="1"/>
    <s v="Accessories"/>
    <n v="2.97"/>
    <n v="5"/>
    <n v="-2.0299999999999998"/>
    <n v="-0.30449999999999994"/>
  </r>
  <r>
    <x v="1078"/>
    <d v="2015-11-23T00:00:00"/>
    <d v="2015-11-27T00:00:00"/>
    <x v="1"/>
    <x v="1"/>
    <x v="2"/>
    <s v="Saphhira Shifley"/>
    <s v="Home Office"/>
    <s v="Mesquite"/>
    <x v="13"/>
    <n v="75150"/>
    <s v="Central"/>
    <s v="TEC-AC-10003709"/>
    <x v="1"/>
    <s v="Accessories"/>
    <n v="5.5439999999999996"/>
    <n v="5"/>
    <n v="0.54399999999999959"/>
    <n v="8.1599999999999936E-2"/>
  </r>
  <r>
    <x v="1161"/>
    <d v="2015-11-15T00:00:00"/>
    <d v="2015-11-18T00:00:00"/>
    <x v="1"/>
    <x v="1"/>
    <x v="0"/>
    <s v="Shahid Shariari"/>
    <s v="Home Office"/>
    <s v="Los Angeles"/>
    <x v="1"/>
    <n v="90008"/>
    <s v="West"/>
    <s v="TEC-AC-10003832"/>
    <x v="1"/>
    <s v="Accessories"/>
    <n v="772.47"/>
    <n v="697.47"/>
    <n v="75"/>
    <n v="11.25"/>
  </r>
  <r>
    <x v="4634"/>
    <d v="2017-05-14T00:00:00"/>
    <d v="2017-05-14T00:00:00"/>
    <x v="3"/>
    <x v="2"/>
    <x v="1"/>
    <s v="Tiffany House"/>
    <s v="Corporate"/>
    <s v="Yuma"/>
    <x v="18"/>
    <n v="85364"/>
    <s v="West"/>
    <s v="TEC-AC-10003832"/>
    <x v="2"/>
    <s v="Accessories"/>
    <n v="185.52799999999999"/>
    <n v="185.52799999999999"/>
    <n v="0"/>
    <n v="0"/>
  </r>
  <r>
    <x v="4635"/>
    <d v="2017-05-21T00:00:00"/>
    <d v="2017-05-23T00:00:00"/>
    <x v="3"/>
    <x v="2"/>
    <x v="0"/>
    <s v="Logan Haushalter"/>
    <s v="Corporate"/>
    <s v="Los Angeles"/>
    <x v="1"/>
    <n v="90032"/>
    <s v="West"/>
    <s v="TEC-AC-10003832"/>
    <x v="1"/>
    <s v="Accessories"/>
    <n v="66.260000000000005"/>
    <n v="66.260000000000005"/>
    <n v="0"/>
    <n v="0"/>
  </r>
  <r>
    <x v="4114"/>
    <d v="2017-09-11T00:00:00"/>
    <d v="2017-09-17T00:00:00"/>
    <x v="3"/>
    <x v="0"/>
    <x v="2"/>
    <s v="Kelly Collister"/>
    <s v="Home Office"/>
    <s v="San Diego"/>
    <x v="1"/>
    <n v="92037"/>
    <s v="West"/>
    <s v="TEC-AC-10003832"/>
    <x v="1"/>
    <s v="Accessories"/>
    <n v="3347.37"/>
    <n v="2347.37"/>
    <n v="1000"/>
    <n v="150"/>
  </r>
  <r>
    <x v="4636"/>
    <d v="2017-11-15T00:00:00"/>
    <d v="2017-11-22T00:00:00"/>
    <x v="3"/>
    <x v="1"/>
    <x v="2"/>
    <s v="Stewart Carmichael"/>
    <s v="Corporate"/>
    <s v="Los Angeles"/>
    <x v="1"/>
    <n v="90008"/>
    <s v="West"/>
    <s v="TEC-AC-10003832"/>
    <x v="1"/>
    <s v="Accessories"/>
    <n v="99.39"/>
    <n v="99.39"/>
    <n v="0"/>
    <n v="0"/>
  </r>
  <r>
    <x v="1314"/>
    <d v="2017-12-18T00:00:00"/>
    <d v="2017-12-24T00:00:00"/>
    <x v="3"/>
    <x v="3"/>
    <x v="2"/>
    <s v="Jeremy Ellison"/>
    <s v="Home Office"/>
    <s v="San Diego"/>
    <x v="1"/>
    <n v="92037"/>
    <s v="West"/>
    <s v="TEC-AC-10003832"/>
    <x v="1"/>
    <s v="Accessories"/>
    <n v="772.47"/>
    <n v="697.47"/>
    <n v="75"/>
    <n v="11.25"/>
  </r>
  <r>
    <x v="959"/>
    <d v="2018-06-27T00:00:00"/>
    <d v="2018-06-29T00:00:00"/>
    <x v="0"/>
    <x v="4"/>
    <x v="3"/>
    <s v="Pauline Webber"/>
    <s v="Corporate"/>
    <s v="Seattle"/>
    <x v="6"/>
    <n v="98105"/>
    <s v="West"/>
    <s v="TEC-AC-10003832"/>
    <x v="1"/>
    <s v="Accessories"/>
    <n v="1287.45"/>
    <n v="787.45"/>
    <n v="500"/>
    <n v="75"/>
  </r>
  <r>
    <x v="1946"/>
    <d v="2018-07-11T00:00:00"/>
    <d v="2018-07-18T00:00:00"/>
    <x v="0"/>
    <x v="10"/>
    <x v="2"/>
    <s v="Karen Bern"/>
    <s v="Corporate"/>
    <s v="Los Angeles"/>
    <x v="1"/>
    <n v="90049"/>
    <s v="West"/>
    <s v="TEC-AC-10003832"/>
    <x v="1"/>
    <s v="Accessories"/>
    <n v="1287.45"/>
    <n v="787.45"/>
    <n v="500"/>
    <n v="75"/>
  </r>
  <r>
    <x v="2704"/>
    <d v="2018-11-18T00:00:00"/>
    <d v="2018-11-21T00:00:00"/>
    <x v="0"/>
    <x v="1"/>
    <x v="0"/>
    <s v="Christina DeMoss"/>
    <s v="Home Office"/>
    <s v="Seattle"/>
    <x v="6"/>
    <n v="98105"/>
    <s v="West"/>
    <s v="TEC-AC-10003832"/>
    <x v="1"/>
    <s v="Accessories"/>
    <n v="132.52000000000001"/>
    <n v="132.52000000000001"/>
    <n v="0"/>
    <n v="0"/>
  </r>
  <r>
    <x v="1370"/>
    <d v="2018-04-07T00:00:00"/>
    <d v="2018-04-12T00:00:00"/>
    <x v="0"/>
    <x v="8"/>
    <x v="2"/>
    <s v="Christopher Schild"/>
    <s v="Home Office"/>
    <s v="Tampa"/>
    <x v="8"/>
    <n v="33614"/>
    <s v="South"/>
    <s v="TEC-AC-10003832"/>
    <x v="1"/>
    <s v="Accessories"/>
    <n v="617.976"/>
    <n v="617.976"/>
    <n v="0"/>
    <n v="0"/>
  </r>
  <r>
    <x v="104"/>
    <d v="2018-06-03T00:00:00"/>
    <d v="2018-06-10T00:00:00"/>
    <x v="0"/>
    <x v="4"/>
    <x v="2"/>
    <s v="Nick Radford"/>
    <s v="Consumer"/>
    <s v="Pembroke Pines"/>
    <x v="8"/>
    <n v="33024"/>
    <s v="South"/>
    <s v="TEC-AC-10003832"/>
    <x v="1"/>
    <s v="Accessories"/>
    <n v="205.99199999999999"/>
    <n v="205.99199999999999"/>
    <n v="0"/>
    <n v="0"/>
  </r>
  <r>
    <x v="4418"/>
    <d v="2016-09-22T00:00:00"/>
    <d v="2016-09-25T00:00:00"/>
    <x v="2"/>
    <x v="0"/>
    <x v="0"/>
    <s v="Frank Olsen"/>
    <s v="Home Office"/>
    <s v="Philadelphia"/>
    <x v="12"/>
    <n v="19143"/>
    <s v="East"/>
    <s v="TEC-AC-10003832"/>
    <x v="1"/>
    <s v="Accessories"/>
    <n v="617.976"/>
    <n v="617.976"/>
    <n v="0"/>
    <n v="0"/>
  </r>
  <r>
    <x v="1051"/>
    <d v="2017-05-03T00:00:00"/>
    <d v="2017-05-05T00:00:00"/>
    <x v="3"/>
    <x v="2"/>
    <x v="0"/>
    <s v="Susan MacKendrick"/>
    <s v="Corporate"/>
    <s v="Newark"/>
    <x v="22"/>
    <n v="43055"/>
    <s v="East"/>
    <s v="TEC-AC-10003832"/>
    <x v="1"/>
    <s v="Accessories"/>
    <n v="132.52000000000001"/>
    <n v="132.52000000000001"/>
    <n v="0"/>
    <n v="0"/>
  </r>
  <r>
    <x v="200"/>
    <d v="2015-11-12T00:00:00"/>
    <d v="2015-11-16T00:00:00"/>
    <x v="1"/>
    <x v="1"/>
    <x v="2"/>
    <s v="Darren Budd"/>
    <s v="Home Office"/>
    <s v="Houston"/>
    <x v="13"/>
    <n v="77036"/>
    <s v="Central"/>
    <s v="TEC-AC-10003832"/>
    <x v="1"/>
    <s v="Accessories"/>
    <n v="79.512"/>
    <n v="79.512"/>
    <n v="0"/>
    <n v="0"/>
  </r>
  <r>
    <x v="4637"/>
    <d v="2017-03-25T00:00:00"/>
    <d v="2017-03-25T00:00:00"/>
    <x v="3"/>
    <x v="5"/>
    <x v="1"/>
    <s v="Toby Braunhardt"/>
    <s v="Consumer"/>
    <s v="Norman"/>
    <x v="30"/>
    <n v="73071"/>
    <s v="Central"/>
    <s v="TEC-AC-10003832"/>
    <x v="1"/>
    <s v="Accessories"/>
    <n v="1287.45"/>
    <n v="787.45"/>
    <n v="500"/>
    <n v="75"/>
  </r>
  <r>
    <x v="3702"/>
    <d v="2017-10-01T00:00:00"/>
    <d v="2017-10-01T00:00:00"/>
    <x v="3"/>
    <x v="9"/>
    <x v="1"/>
    <s v="Hunter Glantz"/>
    <s v="Corporate"/>
    <s v="Amarillo"/>
    <x v="13"/>
    <n v="79109"/>
    <s v="Central"/>
    <s v="TEC-AC-10003832"/>
    <x v="1"/>
    <s v="Accessories"/>
    <n v="79.512"/>
    <n v="79.512"/>
    <n v="0"/>
    <n v="0"/>
  </r>
  <r>
    <x v="4638"/>
    <d v="2018-06-10T00:00:00"/>
    <d v="2018-06-15T00:00:00"/>
    <x v="0"/>
    <x v="4"/>
    <x v="2"/>
    <s v="Sean Christensen"/>
    <s v="Home Office"/>
    <s v="Rochester Hills"/>
    <x v="10"/>
    <n v="48307"/>
    <s v="Central"/>
    <s v="TEC-AC-10003832"/>
    <x v="1"/>
    <s v="Accessories"/>
    <n v="132.52000000000001"/>
    <n v="132.52000000000001"/>
    <n v="0"/>
    <n v="0"/>
  </r>
  <r>
    <x v="2010"/>
    <d v="2018-12-05T00:00:00"/>
    <d v="2018-12-08T00:00:00"/>
    <x v="0"/>
    <x v="3"/>
    <x v="0"/>
    <s v="Rob Beeghly"/>
    <s v="Home Office"/>
    <s v="Columbus"/>
    <x v="33"/>
    <n v="47201"/>
    <s v="Central"/>
    <s v="TEC-AC-10003832"/>
    <x v="1"/>
    <s v="Accessories"/>
    <n v="99.39"/>
    <n v="99.39"/>
    <n v="0"/>
    <n v="0"/>
  </r>
  <r>
    <x v="4531"/>
    <d v="2016-06-04T00:00:00"/>
    <d v="2016-06-09T00:00:00"/>
    <x v="2"/>
    <x v="4"/>
    <x v="3"/>
    <s v="Becky Pak"/>
    <s v="Home Office"/>
    <s v="Los Angeles"/>
    <x v="1"/>
    <n v="90008"/>
    <s v="West"/>
    <s v="TEC-AC-10003870"/>
    <x v="1"/>
    <s v="Accessories"/>
    <n v="989.97"/>
    <n v="100"/>
    <n v="889.97"/>
    <n v="133.49549999999999"/>
  </r>
  <r>
    <x v="939"/>
    <d v="2017-12-03T00:00:00"/>
    <d v="2017-12-06T00:00:00"/>
    <x v="3"/>
    <x v="3"/>
    <x v="0"/>
    <s v="Neoma Murray"/>
    <s v="Home Office"/>
    <s v="Los Angeles"/>
    <x v="1"/>
    <n v="90045"/>
    <s v="West"/>
    <s v="TEC-AC-10003870"/>
    <x v="1"/>
    <s v="Accessories"/>
    <n v="1649.95"/>
    <n v="1649.95"/>
    <n v="0"/>
    <n v="0"/>
  </r>
  <r>
    <x v="291"/>
    <d v="2018-07-26T00:00:00"/>
    <d v="2018-08-01T00:00:00"/>
    <x v="0"/>
    <x v="10"/>
    <x v="2"/>
    <s v="George Zrebassa"/>
    <s v="Corporate"/>
    <s v="Los Angeles"/>
    <x v="1"/>
    <n v="90036"/>
    <s v="West"/>
    <s v="TEC-AC-10003870"/>
    <x v="1"/>
    <s v="Accessories"/>
    <n v="1649.95"/>
    <n v="1649.95"/>
    <n v="0"/>
    <n v="0"/>
  </r>
  <r>
    <x v="4639"/>
    <d v="2017-11-18T00:00:00"/>
    <d v="2017-11-21T00:00:00"/>
    <x v="3"/>
    <x v="1"/>
    <x v="3"/>
    <s v="Karen Carlisle"/>
    <s v="Home Office"/>
    <s v="Huntsville"/>
    <x v="36"/>
    <n v="35810"/>
    <s v="South"/>
    <s v="TEC-AC-10003870"/>
    <x v="1"/>
    <s v="Accessories"/>
    <n v="1319.96"/>
    <n v="100"/>
    <n v="1219.96"/>
    <n v="182.994"/>
  </r>
  <r>
    <x v="2100"/>
    <d v="2015-07-23T00:00:00"/>
    <d v="2015-07-27T00:00:00"/>
    <x v="1"/>
    <x v="10"/>
    <x v="2"/>
    <s v="Arthur Gainer"/>
    <s v="Consumer"/>
    <s v="Tucson"/>
    <x v="18"/>
    <n v="85705"/>
    <s v="West"/>
    <s v="TEC-AC-10003911"/>
    <x v="1"/>
    <s v="Accessories"/>
    <n v="1023.936"/>
    <n v="1023.936"/>
    <n v="0"/>
    <n v="0"/>
  </r>
  <r>
    <x v="4640"/>
    <d v="2017-11-07T00:00:00"/>
    <d v="2017-11-13T00:00:00"/>
    <x v="3"/>
    <x v="1"/>
    <x v="2"/>
    <s v="Marina Lichtenstein"/>
    <s v="Corporate"/>
    <s v="San Francisco"/>
    <x v="1"/>
    <n v="94122"/>
    <s v="West"/>
    <s v="TEC-AC-10003911"/>
    <x v="2"/>
    <s v="Accessories"/>
    <n v="479.97"/>
    <n v="479.97"/>
    <n v="0"/>
    <n v="0"/>
  </r>
  <r>
    <x v="4641"/>
    <d v="2018-11-05T00:00:00"/>
    <d v="2018-11-06T00:00:00"/>
    <x v="0"/>
    <x v="1"/>
    <x v="0"/>
    <s v="Ruben Ausman"/>
    <s v="Home Office"/>
    <s v="Farmington"/>
    <x v="41"/>
    <n v="87401"/>
    <s v="West"/>
    <s v="TEC-AC-10003911"/>
    <x v="1"/>
    <s v="Accessories"/>
    <n v="159.99"/>
    <n v="159.99"/>
    <n v="0"/>
    <n v="0"/>
  </r>
  <r>
    <x v="3554"/>
    <d v="2015-07-05T00:00:00"/>
    <d v="2015-07-08T00:00:00"/>
    <x v="1"/>
    <x v="10"/>
    <x v="0"/>
    <s v="Michael Chen"/>
    <s v="Consumer"/>
    <s v="Jackson"/>
    <x v="29"/>
    <n v="39212"/>
    <s v="South"/>
    <s v="TEC-AC-10003911"/>
    <x v="1"/>
    <s v="Accessories"/>
    <n v="479.97"/>
    <n v="479.97"/>
    <n v="0"/>
    <n v="0"/>
  </r>
  <r>
    <x v="1688"/>
    <d v="2017-08-26T00:00:00"/>
    <d v="2017-09-02T00:00:00"/>
    <x v="3"/>
    <x v="7"/>
    <x v="2"/>
    <s v="Andrew Allen"/>
    <s v="Corporate"/>
    <s v="Detroit"/>
    <x v="10"/>
    <n v="48234"/>
    <s v="Central"/>
    <s v="TEC-AC-10003911"/>
    <x v="2"/>
    <s v="Accessories"/>
    <n v="479.97"/>
    <n v="479.97"/>
    <n v="0"/>
    <n v="0"/>
  </r>
  <r>
    <x v="3812"/>
    <d v="2018-03-13T00:00:00"/>
    <d v="2018-03-18T00:00:00"/>
    <x v="0"/>
    <x v="5"/>
    <x v="3"/>
    <s v="Benjamin Farhat"/>
    <s v="Home Office"/>
    <s v="Albuquerque"/>
    <x v="41"/>
    <n v="87105"/>
    <s v="West"/>
    <s v="TEC-AC-10004001"/>
    <x v="1"/>
    <s v="Accessories"/>
    <n v="214.95"/>
    <n v="214.95"/>
    <n v="0"/>
    <n v="0"/>
  </r>
  <r>
    <x v="20"/>
    <d v="2017-11-05T00:00:00"/>
    <d v="2017-11-09T00:00:00"/>
    <x v="3"/>
    <x v="1"/>
    <x v="2"/>
    <s v="Emily Phan"/>
    <s v="Corporate"/>
    <s v="Houston"/>
    <x v="13"/>
    <n v="77036"/>
    <s v="Central"/>
    <s v="TEC-AC-10004001"/>
    <x v="1"/>
    <s v="Accessories"/>
    <n v="171.96"/>
    <n v="154.96"/>
    <n v="17"/>
    <n v="2.5499999999999998"/>
  </r>
  <r>
    <x v="4642"/>
    <d v="2015-06-22T00:00:00"/>
    <d v="2015-06-25T00:00:00"/>
    <x v="1"/>
    <x v="4"/>
    <x v="0"/>
    <s v="Joel Eaton"/>
    <s v="Consumer"/>
    <s v="Louisville"/>
    <x v="7"/>
    <n v="80027"/>
    <s v="West"/>
    <s v="TEC-AC-10004114"/>
    <x v="1"/>
    <s v="Accessories"/>
    <n v="196.75200000000001"/>
    <n v="196.75200000000001"/>
    <n v="0"/>
    <n v="0"/>
  </r>
  <r>
    <x v="4643"/>
    <d v="2018-11-13T00:00:00"/>
    <d v="2018-11-18T00:00:00"/>
    <x v="0"/>
    <x v="1"/>
    <x v="3"/>
    <s v="Alan Dominguez"/>
    <s v="Home Office"/>
    <s v="Yonkers"/>
    <x v="5"/>
    <n v="10701"/>
    <s v="East"/>
    <s v="TEC-AC-10004114"/>
    <x v="1"/>
    <s v="Accessories"/>
    <n v="163.96"/>
    <n v="163.96"/>
    <n v="0"/>
    <n v="0"/>
  </r>
  <r>
    <x v="4644"/>
    <d v="2016-11-22T00:00:00"/>
    <d v="2016-11-26T00:00:00"/>
    <x v="2"/>
    <x v="1"/>
    <x v="2"/>
    <s v="Anne Pryor"/>
    <s v="Corporate"/>
    <s v="Frisco"/>
    <x v="13"/>
    <n v="75034"/>
    <s v="Central"/>
    <s v="TEC-AC-10004127"/>
    <x v="1"/>
    <s v="Accessories"/>
    <n v="27.167999999999999"/>
    <n v="27.167999999999999"/>
    <n v="0"/>
    <n v="0"/>
  </r>
  <r>
    <x v="3285"/>
    <d v="2017-11-14T00:00:00"/>
    <d v="2017-11-16T00:00:00"/>
    <x v="3"/>
    <x v="1"/>
    <x v="3"/>
    <s v="Allen Armold"/>
    <s v="Corporate"/>
    <s v="Atlanta"/>
    <x v="19"/>
    <n v="30318"/>
    <s v="South"/>
    <s v="TEC-AC-10004145"/>
    <x v="1"/>
    <s v="Accessories"/>
    <n v="499.98"/>
    <n v="499.98"/>
    <n v="0"/>
    <n v="0"/>
  </r>
  <r>
    <x v="259"/>
    <d v="2018-11-02T00:00:00"/>
    <d v="2018-11-05T00:00:00"/>
    <x v="0"/>
    <x v="1"/>
    <x v="3"/>
    <s v="Thomas Boland"/>
    <s v="Corporate"/>
    <s v="Henderson"/>
    <x v="21"/>
    <n v="42420"/>
    <s v="South"/>
    <s v="TEC-AC-10004145"/>
    <x v="1"/>
    <s v="Accessories"/>
    <n v="2249.91"/>
    <n v="2249.91"/>
    <n v="0"/>
    <n v="0"/>
  </r>
  <r>
    <x v="1660"/>
    <d v="2016-12-19T00:00:00"/>
    <d v="2016-12-24T00:00:00"/>
    <x v="2"/>
    <x v="3"/>
    <x v="3"/>
    <s v="Peter McVee"/>
    <s v="Consumer"/>
    <s v="Dover"/>
    <x v="43"/>
    <n v="3820"/>
    <s v="East"/>
    <s v="TEC-AC-10004145"/>
    <x v="1"/>
    <s v="Accessories"/>
    <n v="2249.91"/>
    <n v="2249.91"/>
    <n v="0"/>
    <n v="0"/>
  </r>
  <r>
    <x v="950"/>
    <d v="2016-11-16T00:00:00"/>
    <d v="2016-11-18T00:00:00"/>
    <x v="2"/>
    <x v="1"/>
    <x v="3"/>
    <s v="Mike Pelletier"/>
    <s v="Home Office"/>
    <s v="Milwaukee"/>
    <x v="16"/>
    <n v="53209"/>
    <s v="Central"/>
    <s v="TEC-AC-10004145"/>
    <x v="1"/>
    <s v="Accessories"/>
    <n v="999.96"/>
    <n v="999.96"/>
    <n v="0"/>
    <n v="0"/>
  </r>
  <r>
    <x v="4645"/>
    <d v="2017-08-12T00:00:00"/>
    <d v="2017-08-15T00:00:00"/>
    <x v="3"/>
    <x v="7"/>
    <x v="3"/>
    <s v="Chris McAfee"/>
    <s v="Consumer"/>
    <s v="Carrollton"/>
    <x v="13"/>
    <n v="75007"/>
    <s v="Central"/>
    <s v="TEC-AC-10004145"/>
    <x v="1"/>
    <s v="Accessories"/>
    <n v="1399.944"/>
    <n v="1399.944"/>
    <n v="0"/>
    <n v="0"/>
  </r>
  <r>
    <x v="2203"/>
    <d v="2015-04-06T00:00:00"/>
    <d v="2015-04-10T00:00:00"/>
    <x v="1"/>
    <x v="8"/>
    <x v="3"/>
    <s v="Frank Hawley"/>
    <s v="Home Office"/>
    <s v="Los Angeles"/>
    <x v="1"/>
    <n v="90004"/>
    <s v="West"/>
    <s v="TEC-AC-10004171"/>
    <x v="1"/>
    <s v="Accessories"/>
    <n v="299.97000000000003"/>
    <n v="299.97000000000003"/>
    <n v="0"/>
    <n v="0"/>
  </r>
  <r>
    <x v="1692"/>
    <d v="2018-05-09T00:00:00"/>
    <d v="2018-05-11T00:00:00"/>
    <x v="0"/>
    <x v="2"/>
    <x v="0"/>
    <s v="Laurel Beltran"/>
    <s v="Home Office"/>
    <s v="Seattle"/>
    <x v="6"/>
    <n v="98105"/>
    <s v="West"/>
    <s v="TEC-AC-10004171"/>
    <x v="1"/>
    <s v="Accessories"/>
    <n v="199.98"/>
    <n v="199.98"/>
    <n v="0"/>
    <n v="0"/>
  </r>
  <r>
    <x v="4292"/>
    <d v="2018-11-09T00:00:00"/>
    <d v="2018-11-14T00:00:00"/>
    <x v="0"/>
    <x v="1"/>
    <x v="2"/>
    <s v="Matt Collister"/>
    <s v="Home Office"/>
    <s v="Coachella"/>
    <x v="1"/>
    <n v="92236"/>
    <s v="West"/>
    <s v="TEC-AC-10004171"/>
    <x v="1"/>
    <s v="Accessories"/>
    <n v="99.99"/>
    <n v="99.99"/>
    <n v="0"/>
    <n v="0"/>
  </r>
  <r>
    <x v="4646"/>
    <d v="2015-11-02T00:00:00"/>
    <d v="2015-11-06T00:00:00"/>
    <x v="1"/>
    <x v="1"/>
    <x v="2"/>
    <s v="Julie Kriz"/>
    <s v="Home Office"/>
    <s v="Fort Lauderdale"/>
    <x v="8"/>
    <n v="33311"/>
    <s v="South"/>
    <s v="TEC-AC-10004171"/>
    <x v="1"/>
    <s v="Accessories"/>
    <n v="799.92"/>
    <n v="799.92"/>
    <n v="0"/>
    <n v="0"/>
  </r>
  <r>
    <x v="4647"/>
    <d v="2016-09-25T00:00:00"/>
    <d v="2016-09-27T00:00:00"/>
    <x v="2"/>
    <x v="0"/>
    <x v="0"/>
    <s v="Dan Reichenbach"/>
    <s v="Home Office"/>
    <s v="New York City"/>
    <x v="5"/>
    <n v="10011"/>
    <s v="East"/>
    <s v="TEC-AC-10004171"/>
    <x v="1"/>
    <s v="Accessories"/>
    <n v="899.91"/>
    <n v="899.91"/>
    <n v="0"/>
    <n v="0"/>
  </r>
  <r>
    <x v="848"/>
    <d v="2015-11-10T00:00:00"/>
    <d v="2015-11-16T00:00:00"/>
    <x v="1"/>
    <x v="1"/>
    <x v="2"/>
    <s v="Ruben Dartt"/>
    <s v="Home Office"/>
    <s v="San Diego"/>
    <x v="1"/>
    <n v="92037"/>
    <s v="West"/>
    <s v="TEC-AC-10004209"/>
    <x v="1"/>
    <s v="Accessories"/>
    <n v="10.99"/>
    <n v="18"/>
    <n v="-7.01"/>
    <n v="-1.0514999999999999"/>
  </r>
  <r>
    <x v="4648"/>
    <d v="2016-09-12T00:00:00"/>
    <d v="2016-09-17T00:00:00"/>
    <x v="2"/>
    <x v="0"/>
    <x v="3"/>
    <s v="Craig Carreira"/>
    <s v="Home Office"/>
    <s v="Seattle"/>
    <x v="6"/>
    <n v="98103"/>
    <s v="West"/>
    <s v="TEC-AC-10004209"/>
    <x v="1"/>
    <s v="Accessories"/>
    <n v="21.98"/>
    <n v="18"/>
    <n v="3.9800000000000004"/>
    <n v="0.59700000000000009"/>
  </r>
  <r>
    <x v="4461"/>
    <d v="2015-09-08T00:00:00"/>
    <d v="2015-09-11T00:00:00"/>
    <x v="1"/>
    <x v="0"/>
    <x v="0"/>
    <s v="Karen Carlisle"/>
    <s v="Home Office"/>
    <s v="Macon"/>
    <x v="19"/>
    <n v="31204"/>
    <s v="South"/>
    <s v="TEC-AC-10004209"/>
    <x v="1"/>
    <s v="Accessories"/>
    <n v="32.97"/>
    <n v="32.97"/>
    <n v="0"/>
    <n v="0"/>
  </r>
  <r>
    <x v="3979"/>
    <d v="2017-04-16T00:00:00"/>
    <d v="2017-04-22T00:00:00"/>
    <x v="3"/>
    <x v="8"/>
    <x v="2"/>
    <s v="Pete Kriz"/>
    <s v="Home Office"/>
    <s v="Nashville"/>
    <x v="24"/>
    <n v="37211"/>
    <s v="South"/>
    <s v="TEC-AC-10004209"/>
    <x v="1"/>
    <s v="Accessories"/>
    <n v="35.167999999999999"/>
    <n v="35.167999999999999"/>
    <n v="0"/>
    <n v="0"/>
  </r>
  <r>
    <x v="3715"/>
    <d v="2017-09-08T00:00:00"/>
    <d v="2017-09-12T00:00:00"/>
    <x v="3"/>
    <x v="0"/>
    <x v="2"/>
    <s v="Jill Matthias"/>
    <s v="Home Office"/>
    <s v="Monroe"/>
    <x v="9"/>
    <n v="28110"/>
    <s v="South"/>
    <s v="TEC-AC-10004209"/>
    <x v="1"/>
    <s v="Accessories"/>
    <n v="35.167999999999999"/>
    <n v="35.167999999999999"/>
    <n v="0"/>
    <n v="0"/>
  </r>
  <r>
    <x v="2709"/>
    <d v="2015-12-08T00:00:00"/>
    <d v="2015-12-13T00:00:00"/>
    <x v="1"/>
    <x v="3"/>
    <x v="2"/>
    <s v="Tim Brockman"/>
    <s v="Consumer"/>
    <s v="Salem"/>
    <x v="23"/>
    <n v="97301"/>
    <s v="West"/>
    <s v="TEC-AC-10004227"/>
    <x v="1"/>
    <s v="Accessories"/>
    <n v="103.92"/>
    <n v="103.92"/>
    <n v="0"/>
    <n v="0"/>
  </r>
  <r>
    <x v="2552"/>
    <d v="2017-02-21T00:00:00"/>
    <d v="2017-02-26T00:00:00"/>
    <x v="3"/>
    <x v="11"/>
    <x v="3"/>
    <s v="Matthew Clasen"/>
    <s v="Corporate"/>
    <s v="Los Angeles"/>
    <x v="1"/>
    <n v="90032"/>
    <s v="West"/>
    <s v="TEC-AC-10004227"/>
    <x v="1"/>
    <s v="Accessories"/>
    <n v="12.99"/>
    <n v="12.99"/>
    <n v="0"/>
    <n v="0"/>
  </r>
  <r>
    <x v="4649"/>
    <d v="2018-11-12T00:00:00"/>
    <d v="2018-11-16T00:00:00"/>
    <x v="0"/>
    <x v="1"/>
    <x v="2"/>
    <s v="Don Jones"/>
    <s v="Home Office"/>
    <s v="Tempe"/>
    <x v="18"/>
    <n v="85281"/>
    <s v="West"/>
    <s v="TEC-AC-10004227"/>
    <x v="1"/>
    <s v="Accessories"/>
    <n v="62.351999999999997"/>
    <n v="100"/>
    <n v="-37.648000000000003"/>
    <n v="-5.6472000000000007"/>
  </r>
  <r>
    <x v="108"/>
    <d v="2016-12-27T00:00:00"/>
    <d v="2016-12-31T00:00:00"/>
    <x v="2"/>
    <x v="3"/>
    <x v="2"/>
    <s v="Sung Pak"/>
    <s v="Home Office"/>
    <s v="Murfreesboro"/>
    <x v="24"/>
    <n v="37130"/>
    <s v="South"/>
    <s v="TEC-AC-10004227"/>
    <x v="1"/>
    <s v="Accessories"/>
    <n v="72.744"/>
    <n v="72.744"/>
    <n v="0"/>
    <n v="0"/>
  </r>
  <r>
    <x v="4409"/>
    <d v="2018-04-16T00:00:00"/>
    <d v="2018-04-18T00:00:00"/>
    <x v="0"/>
    <x v="8"/>
    <x v="0"/>
    <s v="Edward Becker"/>
    <s v="Corporate"/>
    <s v="Hoover"/>
    <x v="36"/>
    <n v="35244"/>
    <s v="South"/>
    <s v="TEC-AC-10004227"/>
    <x v="1"/>
    <s v="Accessories"/>
    <n v="25.98"/>
    <n v="25.98"/>
    <n v="0"/>
    <n v="0"/>
  </r>
  <r>
    <x v="993"/>
    <d v="2016-08-16T00:00:00"/>
    <d v="2016-08-20T00:00:00"/>
    <x v="2"/>
    <x v="7"/>
    <x v="2"/>
    <s v="Sung Pak"/>
    <s v="Corporate"/>
    <s v="Philadelphia"/>
    <x v="12"/>
    <n v="19134"/>
    <s v="East"/>
    <s v="TEC-AC-10004227"/>
    <x v="1"/>
    <s v="Accessories"/>
    <n v="31.175999999999998"/>
    <n v="31.175999999999998"/>
    <n v="0"/>
    <n v="0"/>
  </r>
  <r>
    <x v="1273"/>
    <d v="2015-05-20T00:00:00"/>
    <d v="2015-05-22T00:00:00"/>
    <x v="1"/>
    <x v="2"/>
    <x v="3"/>
    <s v="Matt Collister"/>
    <s v="Home Office"/>
    <s v="San Marcos"/>
    <x v="13"/>
    <n v="78666"/>
    <s v="Central"/>
    <s v="TEC-AC-10004227"/>
    <x v="1"/>
    <s v="Accessories"/>
    <n v="20.783999999999999"/>
    <n v="18"/>
    <n v="2.7839999999999989"/>
    <n v="0.4175999999999998"/>
  </r>
  <r>
    <x v="724"/>
    <d v="2017-12-25T00:00:00"/>
    <d v="2018-01-01T00:00:00"/>
    <x v="3"/>
    <x v="3"/>
    <x v="2"/>
    <s v="Laurel Workman"/>
    <s v="Corporate"/>
    <s v="Phoenix"/>
    <x v="18"/>
    <n v="85023"/>
    <s v="West"/>
    <s v="TEC-AC-10004353"/>
    <x v="1"/>
    <s v="Accessories"/>
    <n v="100.8"/>
    <n v="100.8"/>
    <n v="0"/>
    <n v="0"/>
  </r>
  <r>
    <x v="4014"/>
    <d v="2015-09-13T00:00:00"/>
    <d v="2015-09-16T00:00:00"/>
    <x v="1"/>
    <x v="0"/>
    <x v="0"/>
    <s v="Jessica Myrick"/>
    <s v="Home Office"/>
    <s v="Philadelphia"/>
    <x v="12"/>
    <n v="19143"/>
    <s v="East"/>
    <s v="TEC-AC-10004353"/>
    <x v="1"/>
    <s v="Accessories"/>
    <n v="252"/>
    <n v="252"/>
    <n v="0"/>
    <n v="0"/>
  </r>
  <r>
    <x v="4650"/>
    <d v="2018-07-07T00:00:00"/>
    <d v="2018-07-09T00:00:00"/>
    <x v="0"/>
    <x v="10"/>
    <x v="3"/>
    <s v="Michael Paige"/>
    <s v="Home Office"/>
    <s v="Warwick"/>
    <x v="4"/>
    <n v="2886"/>
    <s v="East"/>
    <s v="TEC-AC-10004353"/>
    <x v="1"/>
    <s v="Accessories"/>
    <n v="252"/>
    <n v="252"/>
    <n v="0"/>
    <n v="0"/>
  </r>
  <r>
    <x v="1024"/>
    <d v="2016-09-21T00:00:00"/>
    <d v="2016-09-24T00:00:00"/>
    <x v="2"/>
    <x v="0"/>
    <x v="0"/>
    <s v="Stuart Van"/>
    <s v="Home Office"/>
    <s v="Houston"/>
    <x v="13"/>
    <n v="77041"/>
    <s v="Central"/>
    <s v="TEC-AC-10004353"/>
    <x v="1"/>
    <s v="Accessories"/>
    <n v="151.19999999999999"/>
    <n v="151.19999999999999"/>
    <n v="0"/>
    <n v="0"/>
  </r>
  <r>
    <x v="4651"/>
    <d v="2016-12-20T00:00:00"/>
    <d v="2016-12-21T00:00:00"/>
    <x v="2"/>
    <x v="3"/>
    <x v="0"/>
    <s v="Emily Ducich"/>
    <s v="Home Office"/>
    <s v="Houston"/>
    <x v="13"/>
    <n v="77036"/>
    <s v="Central"/>
    <s v="TEC-AC-10004353"/>
    <x v="1"/>
    <s v="Accessories"/>
    <n v="100.8"/>
    <n v="100.8"/>
    <n v="0"/>
    <n v="0"/>
  </r>
  <r>
    <x v="4005"/>
    <d v="2018-09-03T00:00:00"/>
    <d v="2018-09-07T00:00:00"/>
    <x v="0"/>
    <x v="0"/>
    <x v="2"/>
    <s v="Muhammed Yedwab"/>
    <s v="Home Office"/>
    <s v="Chicago"/>
    <x v="0"/>
    <n v="60623"/>
    <s v="Central"/>
    <s v="TEC-AC-10004353"/>
    <x v="1"/>
    <s v="Accessories"/>
    <n v="100.8"/>
    <n v="100.8"/>
    <n v="0"/>
    <n v="0"/>
  </r>
  <r>
    <x v="143"/>
    <d v="2016-12-11T00:00:00"/>
    <d v="2016-12-16T00:00:00"/>
    <x v="2"/>
    <x v="3"/>
    <x v="2"/>
    <s v="Irene Maddox"/>
    <s v="Home Office"/>
    <s v="Colorado Springs"/>
    <x v="7"/>
    <n v="80906"/>
    <s v="West"/>
    <s v="TEC-AC-10004396"/>
    <x v="1"/>
    <s v="Accessories"/>
    <n v="58.08"/>
    <n v="58.08"/>
    <n v="0"/>
    <n v="0"/>
  </r>
  <r>
    <x v="2872"/>
    <d v="2016-06-09T00:00:00"/>
    <d v="2016-06-16T00:00:00"/>
    <x v="2"/>
    <x v="4"/>
    <x v="2"/>
    <s v="Max Jones"/>
    <s v="Home Office"/>
    <s v="Miami"/>
    <x v="8"/>
    <n v="33178"/>
    <s v="South"/>
    <s v="TEC-AC-10004396"/>
    <x v="1"/>
    <s v="Accessories"/>
    <n v="72.599999999999994"/>
    <n v="72.599999999999994"/>
    <n v="0"/>
    <n v="0"/>
  </r>
  <r>
    <x v="4652"/>
    <d v="2016-04-16T00:00:00"/>
    <d v="2016-04-20T00:00:00"/>
    <x v="2"/>
    <x v="8"/>
    <x v="2"/>
    <s v="Sarah Brown"/>
    <s v="Corporate"/>
    <s v="Evanston"/>
    <x v="0"/>
    <n v="60201"/>
    <s v="Central"/>
    <s v="TEC-AC-10004396"/>
    <x v="1"/>
    <s v="Accessories"/>
    <n v="43.56"/>
    <n v="43.56"/>
    <n v="0"/>
    <n v="0"/>
  </r>
  <r>
    <x v="4653"/>
    <d v="2017-11-05T00:00:00"/>
    <d v="2017-11-09T00:00:00"/>
    <x v="3"/>
    <x v="1"/>
    <x v="2"/>
    <s v="Nora Preis"/>
    <s v="Corporate"/>
    <s v="Seattle"/>
    <x v="6"/>
    <n v="98105"/>
    <s v="West"/>
    <s v="TEC-AC-10004420"/>
    <x v="2"/>
    <s v="Accessories"/>
    <n v="479.72"/>
    <n v="479.72"/>
    <n v="0"/>
    <n v="0"/>
  </r>
  <r>
    <x v="4654"/>
    <d v="2016-11-10T00:00:00"/>
    <d v="2016-11-15T00:00:00"/>
    <x v="2"/>
    <x v="1"/>
    <x v="2"/>
    <s v="Alan Hwang"/>
    <s v="Corporate"/>
    <s v="Brentwood"/>
    <x v="1"/>
    <n v="94513"/>
    <s v="West"/>
    <s v="TEC-AC-10004469"/>
    <x v="1"/>
    <s v="Accessories"/>
    <n v="79.900000000000006"/>
    <n v="79.900000000000006"/>
    <n v="0"/>
    <n v="0"/>
  </r>
  <r>
    <x v="1531"/>
    <d v="2018-11-03T00:00:00"/>
    <d v="2018-11-05T00:00:00"/>
    <x v="0"/>
    <x v="1"/>
    <x v="0"/>
    <s v="Clay Rozendal"/>
    <s v="Home Office"/>
    <s v="San Diego"/>
    <x v="1"/>
    <n v="92037"/>
    <s v="West"/>
    <s v="TEC-AC-10004469"/>
    <x v="1"/>
    <s v="Accessories"/>
    <n v="199.75"/>
    <n v="199.75"/>
    <n v="0"/>
    <n v="0"/>
  </r>
  <r>
    <x v="4655"/>
    <d v="2016-07-31T00:00:00"/>
    <d v="2016-08-06T00:00:00"/>
    <x v="2"/>
    <x v="10"/>
    <x v="2"/>
    <s v="Allen Rosenblatt"/>
    <s v="Home Office"/>
    <s v="Hattiesburg"/>
    <x v="29"/>
    <n v="39401"/>
    <s v="South"/>
    <s v="TEC-AC-10004469"/>
    <x v="1"/>
    <s v="Accessories"/>
    <n v="239.7"/>
    <n v="239.7"/>
    <n v="0"/>
    <n v="0"/>
  </r>
  <r>
    <x v="2762"/>
    <d v="2017-12-24T00:00:00"/>
    <d v="2017-12-28T00:00:00"/>
    <x v="3"/>
    <x v="3"/>
    <x v="3"/>
    <s v="Ross Baird"/>
    <s v="Corporate"/>
    <s v="Charlotte"/>
    <x v="9"/>
    <n v="28205"/>
    <s v="South"/>
    <s v="TEC-AC-10004469"/>
    <x v="2"/>
    <s v="Accessories"/>
    <n v="255.68"/>
    <n v="255.68"/>
    <n v="0"/>
    <n v="0"/>
  </r>
  <r>
    <x v="4602"/>
    <d v="2018-12-14T00:00:00"/>
    <d v="2018-12-20T00:00:00"/>
    <x v="0"/>
    <x v="3"/>
    <x v="2"/>
    <s v="Kelly Lampkin"/>
    <s v="Home Office"/>
    <s v="Fayetteville"/>
    <x v="11"/>
    <n v="72701"/>
    <s v="South"/>
    <s v="TEC-AC-10004469"/>
    <x v="1"/>
    <s v="Accessories"/>
    <n v="159.80000000000001"/>
    <n v="100"/>
    <n v="59.800000000000011"/>
    <n v="8.9700000000000006"/>
  </r>
  <r>
    <x v="2579"/>
    <d v="2016-03-07T00:00:00"/>
    <d v="2016-03-10T00:00:00"/>
    <x v="2"/>
    <x v="5"/>
    <x v="0"/>
    <s v="Eugene Moren"/>
    <s v="Home Office"/>
    <s v="Newark"/>
    <x v="3"/>
    <n v="19711"/>
    <s v="East"/>
    <s v="TEC-AC-10004469"/>
    <x v="1"/>
    <s v="Accessories"/>
    <n v="119.85"/>
    <n v="119.85"/>
    <n v="0"/>
    <n v="0"/>
  </r>
  <r>
    <x v="4656"/>
    <d v="2017-03-09T00:00:00"/>
    <d v="2017-03-13T00:00:00"/>
    <x v="3"/>
    <x v="5"/>
    <x v="2"/>
    <s v="Rick Bensley"/>
    <s v="Corporate"/>
    <s v="Milford"/>
    <x v="25"/>
    <n v="6460"/>
    <s v="East"/>
    <s v="TEC-AC-10004469"/>
    <x v="2"/>
    <s v="Accessories"/>
    <n v="199.75"/>
    <n v="199.75"/>
    <n v="0"/>
    <n v="0"/>
  </r>
  <r>
    <x v="4657"/>
    <d v="2018-06-12T00:00:00"/>
    <d v="2018-06-16T00:00:00"/>
    <x v="0"/>
    <x v="4"/>
    <x v="2"/>
    <s v="Hunter Glantz"/>
    <s v="Home Office"/>
    <s v="Marion"/>
    <x v="22"/>
    <n v="43302"/>
    <s v="East"/>
    <s v="TEC-AC-10004469"/>
    <x v="1"/>
    <s v="Accessories"/>
    <n v="63.92"/>
    <n v="63.92"/>
    <n v="0"/>
    <n v="0"/>
  </r>
  <r>
    <x v="738"/>
    <d v="2018-09-09T00:00:00"/>
    <d v="2018-09-13T00:00:00"/>
    <x v="0"/>
    <x v="0"/>
    <x v="2"/>
    <s v="Stefania Perrino"/>
    <s v="Home Office"/>
    <s v="Philadelphia"/>
    <x v="12"/>
    <n v="19134"/>
    <s v="East"/>
    <s v="TEC-AC-10004469"/>
    <x v="1"/>
    <s v="Accessories"/>
    <n v="95.88"/>
    <n v="95.88"/>
    <n v="0"/>
    <n v="0"/>
  </r>
  <r>
    <x v="2489"/>
    <d v="2015-08-05T00:00:00"/>
    <d v="2015-08-11T00:00:00"/>
    <x v="1"/>
    <x v="7"/>
    <x v="2"/>
    <s v="Sonia Sunley"/>
    <s v="Home Office"/>
    <s v="San Francisco"/>
    <x v="1"/>
    <n v="94122"/>
    <s v="West"/>
    <s v="TEC-AC-10004510"/>
    <x v="1"/>
    <s v="Accessories"/>
    <n v="16.36"/>
    <n v="18"/>
    <n v="-1.6400000000000006"/>
    <n v="-0.24600000000000008"/>
  </r>
  <r>
    <x v="2461"/>
    <d v="2018-05-27T00:00:00"/>
    <d v="2018-05-31T00:00:00"/>
    <x v="0"/>
    <x v="2"/>
    <x v="2"/>
    <s v="Roy Phan"/>
    <s v="Home Office"/>
    <s v="Seattle"/>
    <x v="6"/>
    <n v="98103"/>
    <s v="West"/>
    <s v="TEC-AC-10004510"/>
    <x v="1"/>
    <s v="Accessories"/>
    <n v="98.16"/>
    <n v="98.16"/>
    <n v="0"/>
    <n v="0"/>
  </r>
  <r>
    <x v="2106"/>
    <d v="2018-12-10T00:00:00"/>
    <d v="2018-12-12T00:00:00"/>
    <x v="0"/>
    <x v="3"/>
    <x v="3"/>
    <s v="Ben Peterman"/>
    <s v="Home Office"/>
    <s v="Seattle"/>
    <x v="6"/>
    <n v="98103"/>
    <s v="West"/>
    <s v="TEC-AC-10004510"/>
    <x v="1"/>
    <s v="Accessories"/>
    <n v="49.08"/>
    <n v="49.08"/>
    <n v="0"/>
    <n v="0"/>
  </r>
  <r>
    <x v="2939"/>
    <d v="2018-08-17T00:00:00"/>
    <d v="2018-08-23T00:00:00"/>
    <x v="0"/>
    <x v="7"/>
    <x v="2"/>
    <s v="Adrian Hane"/>
    <s v="Home Office"/>
    <s v="Louisville"/>
    <x v="21"/>
    <n v="40214"/>
    <s v="South"/>
    <s v="TEC-AC-10004510"/>
    <x v="1"/>
    <s v="Accessories"/>
    <n v="98.16"/>
    <n v="98.16"/>
    <n v="0"/>
    <n v="0"/>
  </r>
  <r>
    <x v="4658"/>
    <d v="2017-10-21T00:00:00"/>
    <d v="2017-10-22T00:00:00"/>
    <x v="3"/>
    <x v="9"/>
    <x v="0"/>
    <s v="Charles McCrossin"/>
    <s v="Corporate"/>
    <s v="Baltimore"/>
    <x v="14"/>
    <n v="21215"/>
    <s v="East"/>
    <s v="TEC-AC-10004510"/>
    <x v="1"/>
    <s v="Accessories"/>
    <n v="98.16"/>
    <n v="98.16"/>
    <n v="0"/>
    <n v="0"/>
  </r>
  <r>
    <x v="4659"/>
    <d v="2018-03-07T00:00:00"/>
    <d v="2018-03-12T00:00:00"/>
    <x v="0"/>
    <x v="5"/>
    <x v="2"/>
    <s v="Michael Granlund"/>
    <s v="Home Office"/>
    <s v="Clinton"/>
    <x v="14"/>
    <n v="20735"/>
    <s v="East"/>
    <s v="TEC-AC-10004510"/>
    <x v="1"/>
    <s v="Accessories"/>
    <n v="49.08"/>
    <n v="49.08"/>
    <n v="0"/>
    <n v="0"/>
  </r>
  <r>
    <x v="1843"/>
    <d v="2015-12-20T00:00:00"/>
    <d v="2015-12-25T00:00:00"/>
    <x v="1"/>
    <x v="3"/>
    <x v="2"/>
    <s v="William Brown"/>
    <s v="Home Office"/>
    <s v="Grand Prairie"/>
    <x v="13"/>
    <n v="75051"/>
    <s v="Central"/>
    <s v="TEC-AC-10004510"/>
    <x v="1"/>
    <s v="Accessories"/>
    <n v="65.44"/>
    <n v="65.44"/>
    <n v="0"/>
    <n v="0"/>
  </r>
  <r>
    <x v="4660"/>
    <d v="2016-08-29T00:00:00"/>
    <d v="2016-09-02T00:00:00"/>
    <x v="2"/>
    <x v="7"/>
    <x v="2"/>
    <s v="Chad Cunningham"/>
    <s v="Home Office"/>
    <s v="Detroit"/>
    <x v="10"/>
    <n v="48234"/>
    <s v="Central"/>
    <s v="TEC-AC-10004510"/>
    <x v="1"/>
    <s v="Accessories"/>
    <n v="114.52"/>
    <n v="114.52"/>
    <n v="0"/>
    <n v="0"/>
  </r>
  <r>
    <x v="2641"/>
    <d v="2017-05-06T00:00:00"/>
    <d v="2017-05-10T00:00:00"/>
    <x v="3"/>
    <x v="2"/>
    <x v="2"/>
    <s v="Art Ferguson"/>
    <s v="Corporate"/>
    <s v="Chicago"/>
    <x v="0"/>
    <n v="60610"/>
    <s v="Central"/>
    <s v="TEC-AC-10004510"/>
    <x v="1"/>
    <s v="Accessories"/>
    <n v="26.175999999999998"/>
    <n v="26.175999999999998"/>
    <n v="0"/>
    <n v="0"/>
  </r>
  <r>
    <x v="2992"/>
    <d v="2018-09-22T00:00:00"/>
    <d v="2018-09-26T00:00:00"/>
    <x v="0"/>
    <x v="0"/>
    <x v="2"/>
    <s v="Jim Epp"/>
    <s v="Home Office"/>
    <s v="Milwaukee"/>
    <x v="16"/>
    <n v="53209"/>
    <s v="Central"/>
    <s v="TEC-AC-10004510"/>
    <x v="1"/>
    <s v="Accessories"/>
    <n v="98.16"/>
    <n v="98.16"/>
    <n v="0"/>
    <n v="0"/>
  </r>
  <r>
    <x v="3871"/>
    <d v="2018-10-28T00:00:00"/>
    <d v="2018-11-01T00:00:00"/>
    <x v="0"/>
    <x v="9"/>
    <x v="3"/>
    <s v="Keith Herrera"/>
    <s v="Consumer"/>
    <s v="Houston"/>
    <x v="13"/>
    <n v="77095"/>
    <s v="Central"/>
    <s v="TEC-AC-10004510"/>
    <x v="1"/>
    <s v="Accessories"/>
    <n v="26.175999999999998"/>
    <n v="26.175999999999998"/>
    <n v="0"/>
    <n v="0"/>
  </r>
  <r>
    <x v="1132"/>
    <d v="2018-12-14T00:00:00"/>
    <d v="2018-12-14T00:00:00"/>
    <x v="0"/>
    <x v="3"/>
    <x v="1"/>
    <s v="Dave Brooks"/>
    <s v="Home Office"/>
    <s v="Skokie"/>
    <x v="0"/>
    <n v="60076"/>
    <s v="Central"/>
    <s v="TEC-AC-10004510"/>
    <x v="1"/>
    <s v="Accessories"/>
    <n v="39.264000000000003"/>
    <n v="39.264000000000003"/>
    <n v="0"/>
    <n v="0"/>
  </r>
  <r>
    <x v="1874"/>
    <d v="2017-05-12T00:00:00"/>
    <d v="2017-05-16T00:00:00"/>
    <x v="3"/>
    <x v="2"/>
    <x v="2"/>
    <s v="Vivian Mathis"/>
    <s v="Corporate"/>
    <s v="Mission Viejo"/>
    <x v="1"/>
    <n v="92691"/>
    <s v="West"/>
    <s v="TEC-AC-10004518"/>
    <x v="1"/>
    <s v="Accessories"/>
    <n v="120"/>
    <n v="120"/>
    <n v="0"/>
    <n v="0"/>
  </r>
  <r>
    <x v="1538"/>
    <d v="2017-11-25T00:00:00"/>
    <d v="2017-11-29T00:00:00"/>
    <x v="3"/>
    <x v="1"/>
    <x v="2"/>
    <s v="Brenda Bowman"/>
    <s v="Corporate"/>
    <s v="Jackson"/>
    <x v="10"/>
    <n v="49201"/>
    <s v="Central"/>
    <s v="TEC-AC-10004518"/>
    <x v="1"/>
    <s v="Accessories"/>
    <n v="160"/>
    <n v="160"/>
    <n v="0"/>
    <n v="0"/>
  </r>
  <r>
    <x v="629"/>
    <d v="2015-10-31T00:00:00"/>
    <d v="2015-11-04T00:00:00"/>
    <x v="1"/>
    <x v="9"/>
    <x v="2"/>
    <s v="Greg Guthrie"/>
    <s v="Home Office"/>
    <s v="Los Angeles"/>
    <x v="1"/>
    <n v="90049"/>
    <s v="West"/>
    <s v="TEC-AC-10004568"/>
    <x v="1"/>
    <s v="Accessories"/>
    <n v="251.91"/>
    <n v="251.91"/>
    <n v="0"/>
    <n v="0"/>
  </r>
  <r>
    <x v="4661"/>
    <d v="2018-03-10T00:00:00"/>
    <d v="2018-03-15T00:00:00"/>
    <x v="0"/>
    <x v="5"/>
    <x v="3"/>
    <s v="Candace McMahon"/>
    <s v="Corporate"/>
    <s v="San Francisco"/>
    <x v="1"/>
    <n v="94109"/>
    <s v="West"/>
    <s v="TEC-AC-10004568"/>
    <x v="1"/>
    <s v="Accessories"/>
    <n v="111.96"/>
    <n v="111.96"/>
    <n v="0"/>
    <n v="0"/>
  </r>
  <r>
    <x v="1781"/>
    <d v="2016-08-23T00:00:00"/>
    <d v="2016-08-28T00:00:00"/>
    <x v="2"/>
    <x v="7"/>
    <x v="2"/>
    <s v="Fred Harton"/>
    <s v="Home Office"/>
    <s v="Atlanta"/>
    <x v="19"/>
    <n v="30318"/>
    <s v="South"/>
    <s v="TEC-AC-10004568"/>
    <x v="1"/>
    <s v="Accessories"/>
    <n v="251.91"/>
    <n v="251.91"/>
    <n v="0"/>
    <n v="0"/>
  </r>
  <r>
    <x v="3182"/>
    <d v="2016-11-13T00:00:00"/>
    <d v="2016-11-18T00:00:00"/>
    <x v="2"/>
    <x v="1"/>
    <x v="2"/>
    <s v="Fred McMath"/>
    <s v="Home Office"/>
    <s v="Miami"/>
    <x v="8"/>
    <n v="33178"/>
    <s v="South"/>
    <s v="TEC-AC-10004568"/>
    <x v="1"/>
    <s v="Accessories"/>
    <n v="111.96"/>
    <n v="111.96"/>
    <n v="0"/>
    <n v="0"/>
  </r>
  <r>
    <x v="2222"/>
    <d v="2018-09-05T00:00:00"/>
    <d v="2018-09-09T00:00:00"/>
    <x v="0"/>
    <x v="0"/>
    <x v="2"/>
    <s v="Liz Preis"/>
    <s v="Home Office"/>
    <s v="Knoxville"/>
    <x v="24"/>
    <n v="37918"/>
    <s v="South"/>
    <s v="TEC-AC-10004568"/>
    <x v="1"/>
    <s v="Accessories"/>
    <n v="89.567999999999998"/>
    <n v="89.567999999999998"/>
    <n v="0"/>
    <n v="0"/>
  </r>
  <r>
    <x v="4662"/>
    <d v="2016-02-15T00:00:00"/>
    <d v="2016-02-19T00:00:00"/>
    <x v="2"/>
    <x v="11"/>
    <x v="2"/>
    <s v="Roy Phan"/>
    <s v="Home Office"/>
    <s v="Kenosha"/>
    <x v="16"/>
    <n v="53142"/>
    <s v="Central"/>
    <s v="TEC-AC-10004568"/>
    <x v="1"/>
    <s v="Accessories"/>
    <n v="139.94999999999999"/>
    <n v="139.94999999999999"/>
    <n v="0"/>
    <n v="0"/>
  </r>
  <r>
    <x v="1033"/>
    <d v="2018-11-12T00:00:00"/>
    <d v="2018-11-18T00:00:00"/>
    <x v="0"/>
    <x v="1"/>
    <x v="2"/>
    <s v="Lindsay Shagiari"/>
    <s v="Home Office"/>
    <s v="Dallas"/>
    <x v="13"/>
    <n v="75081"/>
    <s v="Central"/>
    <s v="TEC-AC-10004568"/>
    <x v="1"/>
    <s v="Accessories"/>
    <n v="44.783999999999999"/>
    <n v="44.783999999999999"/>
    <n v="0"/>
    <n v="0"/>
  </r>
  <r>
    <x v="1903"/>
    <d v="2016-12-15T00:00:00"/>
    <d v="2016-12-22T00:00:00"/>
    <x v="2"/>
    <x v="3"/>
    <x v="2"/>
    <s v="Joseph Holt"/>
    <s v="Home Office"/>
    <s v="Seattle"/>
    <x v="6"/>
    <n v="98115"/>
    <s v="West"/>
    <s v="TEC-AC-10004571"/>
    <x v="1"/>
    <s v="Accessories"/>
    <n v="899.91"/>
    <n v="899.91"/>
    <n v="0"/>
    <n v="0"/>
  </r>
  <r>
    <x v="1786"/>
    <d v="2018-03-05T00:00:00"/>
    <d v="2018-03-05T00:00:00"/>
    <x v="0"/>
    <x v="5"/>
    <x v="1"/>
    <s v="Claudia Bergmann"/>
    <s v="Home Office"/>
    <s v="Southaven"/>
    <x v="29"/>
    <n v="38671"/>
    <s v="South"/>
    <s v="TEC-AC-10004571"/>
    <x v="1"/>
    <s v="Accessories"/>
    <n v="299.97000000000003"/>
    <n v="299.97000000000003"/>
    <n v="0"/>
    <n v="0"/>
  </r>
  <r>
    <x v="4663"/>
    <d v="2018-08-07T00:00:00"/>
    <d v="2018-08-11T00:00:00"/>
    <x v="0"/>
    <x v="7"/>
    <x v="3"/>
    <s v="Fred McMath"/>
    <s v="Home Office"/>
    <s v="Jacksonville"/>
    <x v="9"/>
    <n v="28540"/>
    <s v="South"/>
    <s v="TEC-AC-10004571"/>
    <x v="1"/>
    <s v="Accessories"/>
    <n v="79.992000000000004"/>
    <n v="79.992000000000004"/>
    <n v="0"/>
    <n v="0"/>
  </r>
  <r>
    <x v="4664"/>
    <d v="2015-08-06T00:00:00"/>
    <d v="2015-08-11T00:00:00"/>
    <x v="1"/>
    <x v="7"/>
    <x v="2"/>
    <s v="Trudy Brown"/>
    <s v="Consumer"/>
    <s v="New York City"/>
    <x v="5"/>
    <n v="10035"/>
    <s v="East"/>
    <s v="TEC-AC-10004571"/>
    <x v="1"/>
    <s v="Accessories"/>
    <n v="199.98"/>
    <n v="199.98"/>
    <n v="0"/>
    <n v="0"/>
  </r>
  <r>
    <x v="413"/>
    <d v="2016-08-02T00:00:00"/>
    <d v="2016-08-05T00:00:00"/>
    <x v="2"/>
    <x v="7"/>
    <x v="3"/>
    <s v="Brad Eason"/>
    <s v="Home Office"/>
    <s v="Providence"/>
    <x v="4"/>
    <n v="2908"/>
    <s v="East"/>
    <s v="TEC-AC-10004571"/>
    <x v="1"/>
    <s v="Accessories"/>
    <n v="199.98"/>
    <n v="199.98"/>
    <n v="0"/>
    <n v="0"/>
  </r>
  <r>
    <x v="1268"/>
    <d v="2018-03-16T00:00:00"/>
    <d v="2018-03-16T00:00:00"/>
    <x v="0"/>
    <x v="5"/>
    <x v="1"/>
    <s v="Susan Pistek"/>
    <s v="Home Office"/>
    <s v="Columbus"/>
    <x v="22"/>
    <n v="43229"/>
    <s v="East"/>
    <s v="TEC-AC-10004571"/>
    <x v="1"/>
    <s v="Accessories"/>
    <n v="159.98400000000001"/>
    <n v="159.98400000000001"/>
    <n v="0"/>
    <n v="0"/>
  </r>
  <r>
    <x v="4363"/>
    <d v="2018-04-10T00:00:00"/>
    <d v="2018-04-14T00:00:00"/>
    <x v="0"/>
    <x v="8"/>
    <x v="2"/>
    <s v="Dennis Bolton"/>
    <s v="Home Office"/>
    <s v="Waterbury"/>
    <x v="25"/>
    <n v="6708"/>
    <s v="East"/>
    <s v="TEC-AC-10004571"/>
    <x v="1"/>
    <s v="Accessories"/>
    <n v="99.99"/>
    <n v="99.99"/>
    <n v="0"/>
    <n v="0"/>
  </r>
  <r>
    <x v="614"/>
    <d v="2018-09-29T00:00:00"/>
    <d v="2018-09-29T00:00:00"/>
    <x v="0"/>
    <x v="0"/>
    <x v="1"/>
    <s v="Maureen Gastineau"/>
    <s v="Home Office"/>
    <s v="Mentor"/>
    <x v="22"/>
    <n v="44060"/>
    <s v="East"/>
    <s v="TEC-AC-10004571"/>
    <x v="1"/>
    <s v="Accessories"/>
    <n v="239.976"/>
    <n v="239.976"/>
    <n v="0"/>
    <n v="0"/>
  </r>
  <r>
    <x v="442"/>
    <d v="2017-08-26T00:00:00"/>
    <d v="2017-08-28T00:00:00"/>
    <x v="3"/>
    <x v="7"/>
    <x v="0"/>
    <s v="Linda Cazamias"/>
    <s v="Corporate"/>
    <s v="Pasadena"/>
    <x v="13"/>
    <n v="77506"/>
    <s v="Central"/>
    <s v="TEC-AC-10004571"/>
    <x v="1"/>
    <s v="Accessories"/>
    <n v="159.98400000000001"/>
    <n v="159.98400000000001"/>
    <n v="0"/>
    <n v="0"/>
  </r>
  <r>
    <x v="1034"/>
    <d v="2017-07-17T00:00:00"/>
    <d v="2017-07-22T00:00:00"/>
    <x v="3"/>
    <x v="10"/>
    <x v="3"/>
    <s v="Dennis Kane"/>
    <s v="Corporate"/>
    <s v="Seattle"/>
    <x v="6"/>
    <n v="98105"/>
    <s v="West"/>
    <s v="TEC-AC-10004595"/>
    <x v="2"/>
    <s v="Accessories"/>
    <n v="428.4"/>
    <n v="428.4"/>
    <n v="0"/>
    <n v="0"/>
  </r>
  <r>
    <x v="2156"/>
    <d v="2018-12-04T00:00:00"/>
    <d v="2018-12-08T00:00:00"/>
    <x v="0"/>
    <x v="3"/>
    <x v="2"/>
    <s v="Theone Pippenger"/>
    <s v="Home Office"/>
    <s v="Rochester"/>
    <x v="37"/>
    <n v="55901"/>
    <s v="Central"/>
    <s v="TEC-AC-10004595"/>
    <x v="1"/>
    <s v="Accessories"/>
    <n v="142.80000000000001"/>
    <n v="142.80000000000001"/>
    <n v="0"/>
    <n v="0"/>
  </r>
  <r>
    <x v="2072"/>
    <d v="2015-09-17T00:00:00"/>
    <d v="2015-09-22T00:00:00"/>
    <x v="1"/>
    <x v="0"/>
    <x v="2"/>
    <s v="Joseph Airdo"/>
    <s v="Home Office"/>
    <s v="Springfield"/>
    <x v="23"/>
    <n v="97477"/>
    <s v="West"/>
    <s v="TEC-AC-10004633"/>
    <x v="1"/>
    <s v="Accessories"/>
    <n v="55.92"/>
    <n v="55.92"/>
    <n v="0"/>
    <n v="0"/>
  </r>
  <r>
    <x v="850"/>
    <d v="2016-11-24T00:00:00"/>
    <d v="2016-11-30T00:00:00"/>
    <x v="2"/>
    <x v="1"/>
    <x v="2"/>
    <s v="Kunst Miller"/>
    <s v="Consumer"/>
    <s v="Los Angeles"/>
    <x v="1"/>
    <n v="90004"/>
    <s v="West"/>
    <s v="TEC-AC-10004633"/>
    <x v="1"/>
    <s v="Accessories"/>
    <n v="13.98"/>
    <n v="13.98"/>
    <n v="0"/>
    <n v="0"/>
  </r>
  <r>
    <x v="3202"/>
    <d v="2018-09-22T00:00:00"/>
    <d v="2018-09-23T00:00:00"/>
    <x v="0"/>
    <x v="0"/>
    <x v="0"/>
    <s v="Joel Eaton"/>
    <s v="Home Office"/>
    <s v="Fayetteville"/>
    <x v="11"/>
    <n v="72701"/>
    <s v="South"/>
    <s v="TEC-AC-10004633"/>
    <x v="1"/>
    <s v="Accessories"/>
    <n v="34.950000000000003"/>
    <n v="100"/>
    <n v="-65.05"/>
    <n v="-9.7574999999999985"/>
  </r>
  <r>
    <x v="3875"/>
    <d v="2016-03-26T00:00:00"/>
    <d v="2016-03-30T00:00:00"/>
    <x v="2"/>
    <x v="5"/>
    <x v="3"/>
    <s v="Gene McClure"/>
    <s v="Home Office"/>
    <s v="Philadelphia"/>
    <x v="12"/>
    <n v="19140"/>
    <s v="East"/>
    <s v="TEC-AC-10004633"/>
    <x v="1"/>
    <s v="Accessories"/>
    <n v="16.776"/>
    <n v="18"/>
    <n v="-1.2240000000000002"/>
    <n v="-0.18360000000000001"/>
  </r>
  <r>
    <x v="2805"/>
    <d v="2017-03-08T00:00:00"/>
    <d v="2017-03-12T00:00:00"/>
    <x v="3"/>
    <x v="5"/>
    <x v="2"/>
    <s v="Sanjit Jacobs"/>
    <s v="Corporate"/>
    <s v="Dallas"/>
    <x v="13"/>
    <n v="75217"/>
    <s v="Central"/>
    <s v="TEC-AC-10004633"/>
    <x v="1"/>
    <s v="Accessories"/>
    <n v="27.96"/>
    <n v="27.96"/>
    <n v="0"/>
    <n v="0"/>
  </r>
  <r>
    <x v="2670"/>
    <d v="2017-11-27T00:00:00"/>
    <d v="2017-11-30T00:00:00"/>
    <x v="3"/>
    <x v="1"/>
    <x v="0"/>
    <s v="Rob Williams"/>
    <s v="Home Office"/>
    <s v="Overland Park"/>
    <x v="44"/>
    <n v="66212"/>
    <s v="Central"/>
    <s v="TEC-AC-10004633"/>
    <x v="1"/>
    <s v="Accessories"/>
    <n v="34.950000000000003"/>
    <n v="34.950000000000003"/>
    <n v="0"/>
    <n v="0"/>
  </r>
  <r>
    <x v="3228"/>
    <d v="2017-04-15T00:00:00"/>
    <d v="2017-04-21T00:00:00"/>
    <x v="3"/>
    <x v="8"/>
    <x v="2"/>
    <s v="Ross Baird"/>
    <s v="Corporate"/>
    <s v="Gastonia"/>
    <x v="9"/>
    <n v="28052"/>
    <s v="South"/>
    <s v="TEC-AC-10004659"/>
    <x v="2"/>
    <s v="Accessories"/>
    <n v="408.74400000000003"/>
    <n v="408.74400000000003"/>
    <n v="0"/>
    <n v="0"/>
  </r>
  <r>
    <x v="3228"/>
    <d v="2017-04-15T00:00:00"/>
    <d v="2017-04-21T00:00:00"/>
    <x v="3"/>
    <x v="8"/>
    <x v="2"/>
    <s v="Ross Baird"/>
    <s v="Corporate"/>
    <s v="Gastonia"/>
    <x v="9"/>
    <n v="28052"/>
    <s v="South"/>
    <s v="TEC-AC-10004659"/>
    <x v="2"/>
    <s v="Accessories"/>
    <n v="291.95999999999998"/>
    <n v="291.95999999999998"/>
    <n v="0"/>
    <n v="0"/>
  </r>
  <r>
    <x v="1524"/>
    <d v="2015-04-06T00:00:00"/>
    <d v="2015-04-08T00:00:00"/>
    <x v="1"/>
    <x v="8"/>
    <x v="0"/>
    <s v="Shirley Daniels"/>
    <s v="Home Office"/>
    <s v="Philadelphia"/>
    <x v="12"/>
    <n v="19143"/>
    <s v="East"/>
    <s v="TEC-AC-10004659"/>
    <x v="1"/>
    <s v="Accessories"/>
    <n v="116.78400000000001"/>
    <n v="116.78400000000001"/>
    <n v="0"/>
    <n v="0"/>
  </r>
  <r>
    <x v="4351"/>
    <d v="2015-12-05T00:00:00"/>
    <d v="2015-12-09T00:00:00"/>
    <x v="1"/>
    <x v="3"/>
    <x v="3"/>
    <s v="David Kendrick"/>
    <s v="Corporate"/>
    <s v="Decatur"/>
    <x v="0"/>
    <n v="62521"/>
    <s v="Central"/>
    <s v="TEC-AC-10004659"/>
    <x v="1"/>
    <s v="Accessories"/>
    <n v="408.74400000000003"/>
    <n v="408.74400000000003"/>
    <n v="0"/>
    <n v="0"/>
  </r>
  <r>
    <x v="2501"/>
    <d v="2018-05-06T00:00:00"/>
    <d v="2018-05-11T00:00:00"/>
    <x v="0"/>
    <x v="2"/>
    <x v="2"/>
    <s v="Max Ludwig"/>
    <s v="Home Office"/>
    <s v="Chicago"/>
    <x v="0"/>
    <n v="60623"/>
    <s v="Central"/>
    <s v="TEC-AC-10004659"/>
    <x v="1"/>
    <s v="Accessories"/>
    <n v="408.74400000000003"/>
    <n v="408.74400000000003"/>
    <n v="0"/>
    <n v="0"/>
  </r>
  <r>
    <x v="4665"/>
    <d v="2018-09-23T00:00:00"/>
    <d v="2018-09-29T00:00:00"/>
    <x v="0"/>
    <x v="0"/>
    <x v="2"/>
    <s v="Bill Donatelli"/>
    <s v="Home Office"/>
    <s v="Tulsa"/>
    <x v="30"/>
    <n v="74133"/>
    <s v="Central"/>
    <s v="TEC-AC-10004659"/>
    <x v="1"/>
    <s v="Accessories"/>
    <n v="291.95999999999998"/>
    <n v="291.95999999999998"/>
    <n v="0"/>
    <n v="0"/>
  </r>
  <r>
    <x v="3256"/>
    <d v="2018-11-09T00:00:00"/>
    <d v="2018-11-12T00:00:00"/>
    <x v="0"/>
    <x v="1"/>
    <x v="3"/>
    <s v="Brian Moss"/>
    <s v="Home Office"/>
    <s v="Columbia"/>
    <x v="14"/>
    <n v="21044"/>
    <s v="East"/>
    <s v="TEC-AC-10004666"/>
    <x v="1"/>
    <s v="Accessories"/>
    <n v="826.62"/>
    <n v="826.62"/>
    <n v="0"/>
    <n v="0"/>
  </r>
  <r>
    <x v="4373"/>
    <d v="2018-09-02T00:00:00"/>
    <d v="2018-09-07T00:00:00"/>
    <x v="0"/>
    <x v="0"/>
    <x v="2"/>
    <s v="Bill Eplett"/>
    <s v="Home Office"/>
    <s v="Jackson"/>
    <x v="10"/>
    <n v="49201"/>
    <s v="Central"/>
    <s v="TEC-AC-10004666"/>
    <x v="1"/>
    <s v="Accessories"/>
    <n v="1928.78"/>
    <n v="1928.78"/>
    <n v="0"/>
    <n v="0"/>
  </r>
  <r>
    <x v="1168"/>
    <d v="2015-12-24T00:00:00"/>
    <d v="2015-12-29T00:00:00"/>
    <x v="1"/>
    <x v="3"/>
    <x v="2"/>
    <s v="Ben Ferrer"/>
    <s v="Home Office"/>
    <s v="Los Angeles"/>
    <x v="1"/>
    <n v="90045"/>
    <s v="West"/>
    <s v="TEC-AC-10004708"/>
    <x v="1"/>
    <s v="Accessories"/>
    <n v="62.85"/>
    <n v="100"/>
    <n v="-37.15"/>
    <n v="-5.5724999999999998"/>
  </r>
  <r>
    <x v="4666"/>
    <d v="2018-10-01T00:00:00"/>
    <d v="2018-10-06T00:00:00"/>
    <x v="0"/>
    <x v="9"/>
    <x v="2"/>
    <s v="Tanja Norvell"/>
    <s v="Home Office"/>
    <s v="San Francisco"/>
    <x v="1"/>
    <n v="94110"/>
    <s v="West"/>
    <s v="TEC-AC-10004708"/>
    <x v="1"/>
    <s v="Accessories"/>
    <n v="104.75"/>
    <n v="104.75"/>
    <n v="0"/>
    <n v="0"/>
  </r>
  <r>
    <x v="438"/>
    <d v="2018-07-15T00:00:00"/>
    <d v="2018-07-18T00:00:00"/>
    <x v="0"/>
    <x v="10"/>
    <x v="3"/>
    <s v="Michelle Moray"/>
    <s v="Consumer"/>
    <s v="New York City"/>
    <x v="5"/>
    <n v="10024"/>
    <s v="East"/>
    <s v="TEC-AC-10004708"/>
    <x v="1"/>
    <s v="Accessories"/>
    <n v="41.9"/>
    <n v="41.9"/>
    <n v="0"/>
    <n v="0"/>
  </r>
  <r>
    <x v="4667"/>
    <d v="2016-06-26T00:00:00"/>
    <d v="2016-06-29T00:00:00"/>
    <x v="2"/>
    <x v="4"/>
    <x v="3"/>
    <s v="Laura Armstrong"/>
    <s v="Corporate"/>
    <s v="Taylor"/>
    <x v="10"/>
    <n v="48180"/>
    <s v="Central"/>
    <s v="TEC-AC-10004708"/>
    <x v="1"/>
    <s v="Accessories"/>
    <n v="41.9"/>
    <n v="41.9"/>
    <n v="0"/>
    <n v="0"/>
  </r>
  <r>
    <x v="4630"/>
    <d v="2017-02-09T00:00:00"/>
    <d v="2017-02-13T00:00:00"/>
    <x v="3"/>
    <x v="11"/>
    <x v="2"/>
    <s v="Justin Ritter"/>
    <s v="Home Office"/>
    <s v="San Francisco"/>
    <x v="1"/>
    <n v="94110"/>
    <s v="West"/>
    <s v="TEC-AC-10004761"/>
    <x v="1"/>
    <s v="Accessories"/>
    <n v="31.86"/>
    <n v="31.86"/>
    <n v="0"/>
    <n v="0"/>
  </r>
  <r>
    <x v="54"/>
    <d v="2017-09-06T00:00:00"/>
    <d v="2017-09-09T00:00:00"/>
    <x v="3"/>
    <x v="0"/>
    <x v="3"/>
    <s v="Mary O'Rourke"/>
    <s v="Home Office"/>
    <s v="New York City"/>
    <x v="5"/>
    <n v="10035"/>
    <s v="East"/>
    <s v="TEC-AC-10004761"/>
    <x v="1"/>
    <s v="Accessories"/>
    <n v="31.86"/>
    <n v="31.86"/>
    <n v="0"/>
    <n v="0"/>
  </r>
  <r>
    <x v="3275"/>
    <d v="2016-12-11T00:00:00"/>
    <d v="2016-12-14T00:00:00"/>
    <x v="2"/>
    <x v="3"/>
    <x v="0"/>
    <s v="Cynthia Arntzen"/>
    <s v="Home Office"/>
    <s v="Detroit"/>
    <x v="10"/>
    <n v="48205"/>
    <s v="Central"/>
    <s v="TEC-AC-10004761"/>
    <x v="1"/>
    <s v="Accessories"/>
    <n v="175.23"/>
    <n v="158.22999999999999"/>
    <n v="17"/>
    <n v="2.5499999999999998"/>
  </r>
  <r>
    <x v="4668"/>
    <d v="2016-12-19T00:00:00"/>
    <d v="2016-12-23T00:00:00"/>
    <x v="2"/>
    <x v="3"/>
    <x v="2"/>
    <s v="Eileen Kiefer"/>
    <s v="Home Office"/>
    <s v="Chicago"/>
    <x v="0"/>
    <n v="60610"/>
    <s v="Central"/>
    <s v="TEC-AC-10004761"/>
    <x v="1"/>
    <s v="Accessories"/>
    <n v="25.488"/>
    <n v="25.488"/>
    <n v="0"/>
    <n v="0"/>
  </r>
  <r>
    <x v="4669"/>
    <d v="2017-11-20T00:00:00"/>
    <d v="2017-11-24T00:00:00"/>
    <x v="3"/>
    <x v="1"/>
    <x v="2"/>
    <s v="Brendan Murry"/>
    <s v="Corporate"/>
    <s v="Montebello"/>
    <x v="1"/>
    <n v="90640"/>
    <s v="West"/>
    <s v="TEC-AC-10004803"/>
    <x v="1"/>
    <s v="Accessories"/>
    <n v="27.88"/>
    <n v="27.88"/>
    <n v="0"/>
    <n v="0"/>
  </r>
  <r>
    <x v="451"/>
    <d v="2018-08-07T00:00:00"/>
    <d v="2018-08-11T00:00:00"/>
    <x v="0"/>
    <x v="7"/>
    <x v="2"/>
    <s v="Jeremy Lonsdale"/>
    <s v="Home Office"/>
    <s v="Westminster"/>
    <x v="1"/>
    <n v="92683"/>
    <s v="West"/>
    <s v="TEC-AC-10004803"/>
    <x v="1"/>
    <s v="Accessories"/>
    <n v="55.76"/>
    <n v="55.76"/>
    <n v="0"/>
    <n v="0"/>
  </r>
  <r>
    <x v="3348"/>
    <d v="2017-08-03T00:00:00"/>
    <d v="2017-08-05T00:00:00"/>
    <x v="3"/>
    <x v="7"/>
    <x v="3"/>
    <s v="Alex Grayson"/>
    <s v="Corporate"/>
    <s v="Tulsa"/>
    <x v="30"/>
    <n v="74133"/>
    <s v="Central"/>
    <s v="TEC-AC-10004803"/>
    <x v="1"/>
    <s v="Accessories"/>
    <n v="167.28"/>
    <n v="167.28"/>
    <n v="0"/>
    <n v="0"/>
  </r>
  <r>
    <x v="563"/>
    <d v="2015-07-26T00:00:00"/>
    <d v="2015-08-02T00:00:00"/>
    <x v="1"/>
    <x v="10"/>
    <x v="2"/>
    <s v="Kunst Miller"/>
    <s v="Home Office"/>
    <s v="North Las Vegas"/>
    <x v="27"/>
    <n v="89031"/>
    <s v="West"/>
    <s v="TEC-AC-10004814"/>
    <x v="1"/>
    <s v="Accessories"/>
    <n v="170.97"/>
    <n v="153.97"/>
    <n v="17"/>
    <n v="2.5499999999999998"/>
  </r>
  <r>
    <x v="4670"/>
    <d v="2017-03-15T00:00:00"/>
    <d v="2017-03-19T00:00:00"/>
    <x v="3"/>
    <x v="5"/>
    <x v="2"/>
    <s v="Paul Lucas"/>
    <s v="Corporate"/>
    <s v="Philadelphia"/>
    <x v="12"/>
    <n v="19143"/>
    <s v="East"/>
    <s v="TEC-AC-10004855"/>
    <x v="1"/>
    <s v="Accessories"/>
    <n v="83.975999999999999"/>
    <n v="83.975999999999999"/>
    <n v="0"/>
    <n v="0"/>
  </r>
  <r>
    <x v="3328"/>
    <d v="2017-11-24T00:00:00"/>
    <d v="2017-11-26T00:00:00"/>
    <x v="3"/>
    <x v="1"/>
    <x v="0"/>
    <s v="Cathy Armstrong"/>
    <s v="Corporate"/>
    <s v="Cleveland"/>
    <x v="22"/>
    <n v="44105"/>
    <s v="East"/>
    <s v="TEC-AC-10004855"/>
    <x v="1"/>
    <s v="Accessories"/>
    <n v="139.96"/>
    <n v="139.96"/>
    <n v="0"/>
    <n v="0"/>
  </r>
  <r>
    <x v="4671"/>
    <d v="2018-04-24T00:00:00"/>
    <d v="2018-04-27T00:00:00"/>
    <x v="0"/>
    <x v="8"/>
    <x v="0"/>
    <s v="Linda Southworth"/>
    <s v="Corporate"/>
    <s v="Providence"/>
    <x v="4"/>
    <n v="2908"/>
    <s v="East"/>
    <s v="TEC-AC-10004855"/>
    <x v="1"/>
    <s v="Accessories"/>
    <n v="69.98"/>
    <n v="69.98"/>
    <n v="0"/>
    <n v="0"/>
  </r>
  <r>
    <x v="2407"/>
    <d v="2018-11-14T00:00:00"/>
    <d v="2018-11-18T00:00:00"/>
    <x v="0"/>
    <x v="1"/>
    <x v="2"/>
    <s v="Xylona Preis"/>
    <s v="Home Office"/>
    <s v="Pasadena"/>
    <x v="13"/>
    <n v="77506"/>
    <s v="Central"/>
    <s v="TEC-AC-10004855"/>
    <x v="1"/>
    <s v="Accessories"/>
    <n v="167.952"/>
    <n v="167.952"/>
    <n v="0"/>
    <n v="0"/>
  </r>
  <r>
    <x v="4672"/>
    <d v="2015-12-30T00:00:00"/>
    <d v="2016-01-03T00:00:00"/>
    <x v="1"/>
    <x v="3"/>
    <x v="2"/>
    <s v="Guy Armstrong"/>
    <s v="Consumer"/>
    <s v="Philadelphia"/>
    <x v="12"/>
    <n v="19120"/>
    <s v="East"/>
    <s v="TEC-AC-10004859"/>
    <x v="1"/>
    <s v="Accessories"/>
    <n v="27.968"/>
    <n v="27.968"/>
    <n v="0"/>
    <n v="0"/>
  </r>
  <r>
    <x v="884"/>
    <d v="2018-05-12T00:00:00"/>
    <d v="2018-05-14T00:00:00"/>
    <x v="0"/>
    <x v="2"/>
    <x v="3"/>
    <s v="Cynthia Arntzen"/>
    <s v="Home Office"/>
    <s v="Vineland"/>
    <x v="15"/>
    <n v="8360"/>
    <s v="East"/>
    <s v="TEC-AC-10004859"/>
    <x v="1"/>
    <s v="Accessories"/>
    <n v="87.4"/>
    <n v="87.4"/>
    <n v="0"/>
    <n v="0"/>
  </r>
  <r>
    <x v="2217"/>
    <d v="2018-12-09T00:00:00"/>
    <d v="2018-12-11T00:00:00"/>
    <x v="0"/>
    <x v="3"/>
    <x v="3"/>
    <s v="Dean Braden"/>
    <s v="Consumer"/>
    <s v="Detroit"/>
    <x v="10"/>
    <n v="48234"/>
    <s v="Central"/>
    <s v="TEC-AC-10004859"/>
    <x v="1"/>
    <s v="Accessories"/>
    <n v="104.88"/>
    <n v="104.88"/>
    <n v="0"/>
    <n v="0"/>
  </r>
  <r>
    <x v="86"/>
    <d v="2016-08-31T00:00:00"/>
    <d v="2016-09-02T00:00:00"/>
    <x v="2"/>
    <x v="7"/>
    <x v="0"/>
    <s v="Scott Cohen"/>
    <s v="Home Office"/>
    <s v="San Francisco"/>
    <x v="1"/>
    <n v="94122"/>
    <s v="West"/>
    <s v="TEC-AC-10004864"/>
    <x v="1"/>
    <s v="Accessories"/>
    <n v="36.51"/>
    <n v="36.51"/>
    <n v="0"/>
    <n v="0"/>
  </r>
  <r>
    <x v="3621"/>
    <d v="2018-02-18T00:00:00"/>
    <d v="2018-02-21T00:00:00"/>
    <x v="0"/>
    <x v="11"/>
    <x v="3"/>
    <s v="Cynthia Voltz"/>
    <s v="Corporate"/>
    <s v="Los Angeles"/>
    <x v="1"/>
    <n v="90045"/>
    <s v="West"/>
    <s v="TEC-AC-10004864"/>
    <x v="1"/>
    <s v="Accessories"/>
    <n v="109.53"/>
    <n v="109.53"/>
    <n v="0"/>
    <n v="0"/>
  </r>
  <r>
    <x v="969"/>
    <d v="2015-11-05T00:00:00"/>
    <d v="2015-11-10T00:00:00"/>
    <x v="1"/>
    <x v="1"/>
    <x v="2"/>
    <s v="Maribeth Dona"/>
    <s v="Home Office"/>
    <s v="Philadelphia"/>
    <x v="12"/>
    <n v="19143"/>
    <s v="East"/>
    <s v="TEC-AC-10004864"/>
    <x v="1"/>
    <s v="Accessories"/>
    <n v="58.415999999999997"/>
    <n v="58.415999999999997"/>
    <n v="0"/>
    <n v="0"/>
  </r>
  <r>
    <x v="4673"/>
    <d v="2018-09-08T00:00:00"/>
    <d v="2018-09-10T00:00:00"/>
    <x v="0"/>
    <x v="0"/>
    <x v="3"/>
    <s v="Roland Schwarz"/>
    <s v="Corporate"/>
    <s v="Marion"/>
    <x v="22"/>
    <n v="43302"/>
    <s v="East"/>
    <s v="TEC-AC-10004864"/>
    <x v="1"/>
    <s v="Accessories"/>
    <n v="116.83199999999999"/>
    <n v="116.83199999999999"/>
    <n v="0"/>
    <n v="0"/>
  </r>
  <r>
    <x v="4674"/>
    <d v="2017-11-29T00:00:00"/>
    <d v="2017-12-01T00:00:00"/>
    <x v="3"/>
    <x v="1"/>
    <x v="3"/>
    <s v="Nick Crebassa"/>
    <s v="Corporate"/>
    <s v="Dallas"/>
    <x v="13"/>
    <n v="75217"/>
    <s v="Central"/>
    <s v="TEC-AC-10004864"/>
    <x v="1"/>
    <s v="Accessories"/>
    <n v="58.415999999999997"/>
    <n v="58.415999999999997"/>
    <n v="0"/>
    <n v="0"/>
  </r>
  <r>
    <x v="2769"/>
    <d v="2015-03-14T00:00:00"/>
    <d v="2015-03-19T00:00:00"/>
    <x v="1"/>
    <x v="5"/>
    <x v="2"/>
    <s v="Jason Fortune-"/>
    <s v="Home Office"/>
    <s v="Logan"/>
    <x v="28"/>
    <n v="84321"/>
    <s v="West"/>
    <s v="TEC-AC-10004877"/>
    <x v="1"/>
    <s v="Accessories"/>
    <n v="82.8"/>
    <n v="50"/>
    <n v="32.799999999999997"/>
    <n v="4.919999999999999"/>
  </r>
  <r>
    <x v="4675"/>
    <d v="2015-05-28T00:00:00"/>
    <d v="2015-06-02T00:00:00"/>
    <x v="1"/>
    <x v="2"/>
    <x v="2"/>
    <s v="Patrick Jones"/>
    <s v="Corporate"/>
    <s v="Seattle"/>
    <x v="6"/>
    <n v="98115"/>
    <s v="West"/>
    <s v="TEC-AC-10004877"/>
    <x v="1"/>
    <s v="Accessories"/>
    <n v="27.6"/>
    <n v="27.6"/>
    <n v="0"/>
    <n v="0"/>
  </r>
  <r>
    <x v="432"/>
    <d v="2017-09-12T00:00:00"/>
    <d v="2017-09-17T00:00:00"/>
    <x v="3"/>
    <x v="0"/>
    <x v="2"/>
    <s v="Anthony Johnson"/>
    <s v="Home Office"/>
    <s v="Springfield"/>
    <x v="17"/>
    <n v="22153"/>
    <s v="South"/>
    <s v="TEC-AC-10004877"/>
    <x v="1"/>
    <s v="Accessories"/>
    <n v="20.7"/>
    <n v="18"/>
    <n v="2.6999999999999993"/>
    <n v="0.40499999999999986"/>
  </r>
  <r>
    <x v="4573"/>
    <d v="2017-12-08T00:00:00"/>
    <d v="2017-12-12T00:00:00"/>
    <x v="3"/>
    <x v="3"/>
    <x v="2"/>
    <s v="Lena Hernandez"/>
    <s v="Home Office"/>
    <s v="Greenville"/>
    <x v="9"/>
    <n v="27834"/>
    <s v="South"/>
    <s v="TEC-AC-10004877"/>
    <x v="1"/>
    <s v="Accessories"/>
    <n v="16.559999999999999"/>
    <n v="18"/>
    <n v="-1.4400000000000013"/>
    <n v="-0.21600000000000019"/>
  </r>
  <r>
    <x v="1421"/>
    <d v="2017-06-20T00:00:00"/>
    <d v="2017-06-25T00:00:00"/>
    <x v="3"/>
    <x v="4"/>
    <x v="2"/>
    <s v="Bill Shonely"/>
    <s v="Home Office"/>
    <s v="Oklahoma City"/>
    <x v="30"/>
    <n v="73120"/>
    <s v="Central"/>
    <s v="TEC-AC-10004877"/>
    <x v="1"/>
    <s v="Accessories"/>
    <n v="6.9"/>
    <n v="5"/>
    <n v="1.9000000000000004"/>
    <n v="0.28500000000000003"/>
  </r>
  <r>
    <x v="2854"/>
    <d v="2015-03-31T00:00:00"/>
    <d v="2015-04-04T00:00:00"/>
    <x v="1"/>
    <x v="5"/>
    <x v="2"/>
    <s v="Dorothy Dickinson"/>
    <s v="Home Office"/>
    <s v="Chicago"/>
    <x v="0"/>
    <n v="60610"/>
    <s v="Central"/>
    <s v="TEC-AC-10004901"/>
    <x v="1"/>
    <s v="Accessories"/>
    <n v="79.983999999999995"/>
    <n v="79.983999999999995"/>
    <n v="0"/>
    <n v="0"/>
  </r>
  <r>
    <x v="1257"/>
    <d v="2016-02-03T00:00:00"/>
    <d v="2016-02-05T00:00:00"/>
    <x v="2"/>
    <x v="11"/>
    <x v="0"/>
    <s v="Allen Armold"/>
    <s v="Home Office"/>
    <s v="Omaha"/>
    <x v="42"/>
    <n v="68104"/>
    <s v="Central"/>
    <s v="TEC-AC-10004901"/>
    <x v="1"/>
    <s v="Accessories"/>
    <n v="149.97"/>
    <n v="149.97"/>
    <n v="0"/>
    <n v="0"/>
  </r>
  <r>
    <x v="4676"/>
    <d v="2017-11-10T00:00:00"/>
    <d v="2017-11-14T00:00:00"/>
    <x v="3"/>
    <x v="1"/>
    <x v="2"/>
    <s v="Maxwell Schwartz"/>
    <s v="Corporate"/>
    <s v="Houston"/>
    <x v="13"/>
    <n v="77036"/>
    <s v="Central"/>
    <s v="TEC-AC-10004901"/>
    <x v="2"/>
    <s v="Accessories"/>
    <n v="279.94400000000002"/>
    <n v="279.94400000000002"/>
    <n v="0"/>
    <n v="0"/>
  </r>
  <r>
    <x v="58"/>
    <d v="2018-03-27T00:00:00"/>
    <d v="2018-04-01T00:00:00"/>
    <x v="0"/>
    <x v="5"/>
    <x v="2"/>
    <s v="Caroline Jumper"/>
    <s v="Home Office"/>
    <s v="Houston"/>
    <x v="13"/>
    <n v="77070"/>
    <s v="Central"/>
    <s v="TEC-AC-10004901"/>
    <x v="1"/>
    <s v="Accessories"/>
    <n v="39.991999999999997"/>
    <n v="39.991999999999997"/>
    <n v="0"/>
    <n v="0"/>
  </r>
  <r>
    <x v="4677"/>
    <d v="2018-06-03T00:00:00"/>
    <d v="2018-06-08T00:00:00"/>
    <x v="0"/>
    <x v="4"/>
    <x v="2"/>
    <s v="Giulietta Dortch"/>
    <s v="Corporate"/>
    <s v="Bellingham"/>
    <x v="6"/>
    <n v="98226"/>
    <s v="West"/>
    <s v="TEC-AC-10004975"/>
    <x v="1"/>
    <s v="Accessories"/>
    <n v="1099.5"/>
    <n v="1099.5"/>
    <n v="0"/>
    <n v="0"/>
  </r>
  <r>
    <x v="2995"/>
    <d v="2018-11-07T00:00:00"/>
    <d v="2018-11-12T00:00:00"/>
    <x v="0"/>
    <x v="1"/>
    <x v="2"/>
    <s v="Tony Sayre"/>
    <s v="Consumer"/>
    <s v="San Francisco"/>
    <x v="1"/>
    <n v="94122"/>
    <s v="West"/>
    <s v="TEC-AC-10004975"/>
    <x v="1"/>
    <s v="Accessories"/>
    <n v="439.8"/>
    <n v="439.8"/>
    <n v="0"/>
    <n v="0"/>
  </r>
  <r>
    <x v="428"/>
    <d v="2016-10-15T00:00:00"/>
    <d v="2016-10-15T00:00:00"/>
    <x v="2"/>
    <x v="9"/>
    <x v="1"/>
    <s v="Joel Eaton"/>
    <s v="Home Office"/>
    <s v="Amarillo"/>
    <x v="13"/>
    <n v="79109"/>
    <s v="Central"/>
    <s v="TEC-AC-10004975"/>
    <x v="1"/>
    <s v="Accessories"/>
    <n v="263.88"/>
    <n v="263.88"/>
    <n v="0"/>
    <n v="0"/>
  </r>
  <r>
    <x v="2211"/>
    <d v="2017-07-22T00:00:00"/>
    <d v="2017-07-26T00:00:00"/>
    <x v="3"/>
    <x v="10"/>
    <x v="2"/>
    <s v="Dennis Kane"/>
    <s v="Corporate"/>
    <s v="Westland"/>
    <x v="10"/>
    <n v="48185"/>
    <s v="Central"/>
    <s v="TEC-AC-10004975"/>
    <x v="1"/>
    <s v="Accessories"/>
    <n v="109.95"/>
    <n v="109.95"/>
    <n v="0"/>
    <n v="0"/>
  </r>
  <r>
    <x v="2833"/>
    <d v="2018-09-18T00:00:00"/>
    <d v="2018-09-22T00:00:00"/>
    <x v="0"/>
    <x v="0"/>
    <x v="2"/>
    <s v="Tony Sayre"/>
    <s v="Home Office"/>
    <s v="Clovis"/>
    <x v="41"/>
    <n v="88101"/>
    <s v="West"/>
    <s v="TEC-AC-10004992"/>
    <x v="1"/>
    <s v="Accessories"/>
    <n v="101.34"/>
    <n v="101.34"/>
    <n v="0"/>
    <n v="0"/>
  </r>
  <r>
    <x v="4678"/>
    <d v="2018-06-17T00:00:00"/>
    <d v="2018-06-21T00:00:00"/>
    <x v="0"/>
    <x v="4"/>
    <x v="2"/>
    <s v="Steven Roelle"/>
    <s v="Home Office"/>
    <s v="New York City"/>
    <x v="5"/>
    <n v="10024"/>
    <s v="East"/>
    <s v="TEC-AC-10004992"/>
    <x v="1"/>
    <s v="Accessories"/>
    <n v="101.34"/>
    <n v="101.34"/>
    <n v="0"/>
    <n v="0"/>
  </r>
  <r>
    <x v="4679"/>
    <d v="2017-07-01T00:00:00"/>
    <d v="2017-07-03T00:00:00"/>
    <x v="3"/>
    <x v="10"/>
    <x v="0"/>
    <s v="Eugene Moren"/>
    <s v="Home Office"/>
    <s v="Lehi"/>
    <x v="28"/>
    <n v="84043"/>
    <s v="West"/>
    <s v="TEC-CO-10000971"/>
    <x v="1"/>
    <s v="Copiers"/>
    <n v="1499.95"/>
    <n v="1499.95"/>
    <n v="0"/>
    <n v="0"/>
  </r>
  <r>
    <x v="3120"/>
    <d v="2018-03-09T00:00:00"/>
    <d v="2018-03-13T00:00:00"/>
    <x v="0"/>
    <x v="5"/>
    <x v="2"/>
    <s v="Karl Braun"/>
    <s v="Consumer"/>
    <s v="Los Angeles"/>
    <x v="1"/>
    <n v="90008"/>
    <s v="West"/>
    <s v="TEC-CO-10000971"/>
    <x v="1"/>
    <s v="Copiers"/>
    <n v="479.98399999999998"/>
    <n v="479.98399999999998"/>
    <n v="0"/>
    <n v="0"/>
  </r>
  <r>
    <x v="1892"/>
    <d v="2018-03-25T00:00:00"/>
    <d v="2018-03-26T00:00:00"/>
    <x v="0"/>
    <x v="5"/>
    <x v="0"/>
    <s v="Christina VanderZanden"/>
    <s v="Consumer"/>
    <s v="Fresno"/>
    <x v="1"/>
    <n v="93727"/>
    <s v="West"/>
    <s v="TEC-CO-10000971"/>
    <x v="1"/>
    <s v="Copiers"/>
    <n v="479.98399999999998"/>
    <n v="479.98399999999998"/>
    <n v="0"/>
    <n v="0"/>
  </r>
  <r>
    <x v="3199"/>
    <d v="2018-08-12T00:00:00"/>
    <d v="2018-08-19T00:00:00"/>
    <x v="0"/>
    <x v="7"/>
    <x v="2"/>
    <s v="Dana Kaydos"/>
    <s v="Home Office"/>
    <s v="Seattle"/>
    <x v="6"/>
    <n v="98103"/>
    <s v="West"/>
    <s v="TEC-CO-10000971"/>
    <x v="1"/>
    <s v="Copiers"/>
    <n v="299.99"/>
    <n v="299.99"/>
    <n v="0"/>
    <n v="0"/>
  </r>
  <r>
    <x v="4680"/>
    <d v="2017-01-04T00:00:00"/>
    <d v="2017-01-09T00:00:00"/>
    <x v="3"/>
    <x v="6"/>
    <x v="2"/>
    <s v="Erica Bern"/>
    <s v="Home Office"/>
    <s v="Charlotte"/>
    <x v="9"/>
    <n v="28205"/>
    <s v="South"/>
    <s v="TEC-CO-10000971"/>
    <x v="1"/>
    <s v="Copiers"/>
    <n v="959.96799999999996"/>
    <n v="959.96799999999996"/>
    <n v="0"/>
    <n v="0"/>
  </r>
  <r>
    <x v="3531"/>
    <d v="2016-09-12T00:00:00"/>
    <d v="2016-09-17T00:00:00"/>
    <x v="2"/>
    <x v="0"/>
    <x v="2"/>
    <s v="Paul Gonzalez"/>
    <s v="Home Office"/>
    <s v="New York City"/>
    <x v="5"/>
    <n v="10035"/>
    <s v="East"/>
    <s v="TEC-CO-10000971"/>
    <x v="1"/>
    <s v="Copiers"/>
    <n v="479.98399999999998"/>
    <n v="479.98399999999998"/>
    <n v="0"/>
    <n v="0"/>
  </r>
  <r>
    <x v="4681"/>
    <d v="2018-05-08T00:00:00"/>
    <d v="2018-05-12T00:00:00"/>
    <x v="0"/>
    <x v="2"/>
    <x v="2"/>
    <s v="Penelope Sewall"/>
    <s v="Home Office"/>
    <s v="Los Angeles"/>
    <x v="1"/>
    <n v="90032"/>
    <s v="West"/>
    <s v="TEC-CO-10001046"/>
    <x v="1"/>
    <s v="Copiers"/>
    <n v="3359.9520000000002"/>
    <n v="2359.9520000000002"/>
    <n v="1000"/>
    <n v="150"/>
  </r>
  <r>
    <x v="1736"/>
    <d v="2018-12-09T00:00:00"/>
    <d v="2018-12-12T00:00:00"/>
    <x v="0"/>
    <x v="3"/>
    <x v="3"/>
    <s v="John Lee"/>
    <s v="Consumer"/>
    <s v="Richmond"/>
    <x v="21"/>
    <n v="40475"/>
    <s v="South"/>
    <s v="TEC-CO-10001046"/>
    <x v="1"/>
    <s v="Copiers"/>
    <n v="1399.98"/>
    <n v="1399.98"/>
    <n v="0"/>
    <n v="0"/>
  </r>
  <r>
    <x v="4682"/>
    <d v="2015-07-06T00:00:00"/>
    <d v="2015-07-08T00:00:00"/>
    <x v="1"/>
    <x v="10"/>
    <x v="0"/>
    <s v="Emily Phan"/>
    <s v="Home Office"/>
    <s v="New York City"/>
    <x v="5"/>
    <n v="10011"/>
    <s v="East"/>
    <s v="TEC-CO-10001046"/>
    <x v="1"/>
    <s v="Copiers"/>
    <n v="559.99199999999996"/>
    <n v="559.99199999999996"/>
    <n v="0"/>
    <n v="0"/>
  </r>
  <r>
    <x v="4683"/>
    <d v="2017-05-30T00:00:00"/>
    <d v="2017-06-01T00:00:00"/>
    <x v="3"/>
    <x v="2"/>
    <x v="0"/>
    <s v="Brooke Gillingham"/>
    <s v="Home Office"/>
    <s v="Cincinnati"/>
    <x v="22"/>
    <n v="45231"/>
    <s v="East"/>
    <s v="TEC-CO-10001046"/>
    <x v="1"/>
    <s v="Copiers"/>
    <n v="839.98800000000006"/>
    <n v="839.98800000000006"/>
    <n v="0"/>
    <n v="0"/>
  </r>
  <r>
    <x v="4684"/>
    <d v="2016-08-28T00:00:00"/>
    <d v="2016-09-01T00:00:00"/>
    <x v="2"/>
    <x v="7"/>
    <x v="2"/>
    <s v="Todd Sumrall"/>
    <s v="Consumer"/>
    <s v="Chicago"/>
    <x v="0"/>
    <n v="60623"/>
    <s v="Central"/>
    <s v="TEC-CO-10001046"/>
    <x v="1"/>
    <s v="Copiers"/>
    <n v="2799.96"/>
    <n v="1799.96"/>
    <n v="1000"/>
    <n v="150"/>
  </r>
  <r>
    <x v="2819"/>
    <d v="2016-09-01T00:00:00"/>
    <d v="2016-09-04T00:00:00"/>
    <x v="2"/>
    <x v="0"/>
    <x v="3"/>
    <s v="Doug Bickford"/>
    <s v="Home Office"/>
    <s v="Los Angeles"/>
    <x v="1"/>
    <n v="90045"/>
    <s v="West"/>
    <s v="TEC-CO-10001449"/>
    <x v="1"/>
    <s v="Copiers"/>
    <n v="959.98400000000004"/>
    <n v="959.98400000000004"/>
    <n v="0"/>
    <n v="0"/>
  </r>
  <r>
    <x v="4685"/>
    <d v="2018-07-24T00:00:00"/>
    <d v="2018-07-24T00:00:00"/>
    <x v="0"/>
    <x v="10"/>
    <x v="1"/>
    <s v="Harold Ryan"/>
    <s v="Corporate"/>
    <s v="Huntington Beach"/>
    <x v="1"/>
    <n v="92646"/>
    <s v="West"/>
    <s v="TEC-CO-10001449"/>
    <x v="1"/>
    <s v="Copiers"/>
    <n v="2399.96"/>
    <n v="2399.96"/>
    <n v="0"/>
    <n v="0"/>
  </r>
  <r>
    <x v="2790"/>
    <d v="2018-12-24T00:00:00"/>
    <d v="2018-12-25T00:00:00"/>
    <x v="0"/>
    <x v="3"/>
    <x v="0"/>
    <s v="Robert Marley"/>
    <s v="Home Office"/>
    <s v="Los Angeles"/>
    <x v="1"/>
    <n v="90049"/>
    <s v="West"/>
    <s v="TEC-CO-10001449"/>
    <x v="1"/>
    <s v="Copiers"/>
    <n v="2879.9520000000002"/>
    <n v="1879.9520000000002"/>
    <n v="1000"/>
    <n v="150"/>
  </r>
  <r>
    <x v="2599"/>
    <d v="2018-03-31T00:00:00"/>
    <d v="2018-04-02T00:00:00"/>
    <x v="0"/>
    <x v="5"/>
    <x v="3"/>
    <s v="Jim Epp"/>
    <s v="Corporate"/>
    <s v="Atlanta"/>
    <x v="19"/>
    <n v="30318"/>
    <s v="South"/>
    <s v="TEC-CO-10001449"/>
    <x v="1"/>
    <s v="Copiers"/>
    <n v="2999.95"/>
    <n v="1999.9499999999998"/>
    <n v="1000"/>
    <n v="150"/>
  </r>
  <r>
    <x v="4686"/>
    <d v="2015-05-08T00:00:00"/>
    <d v="2015-05-10T00:00:00"/>
    <x v="1"/>
    <x v="2"/>
    <x v="0"/>
    <s v="Kean Thornton"/>
    <s v="Consumer"/>
    <s v="Philadelphia"/>
    <x v="12"/>
    <n v="19134"/>
    <s v="East"/>
    <s v="TEC-CO-10001449"/>
    <x v="1"/>
    <s v="Copiers"/>
    <n v="1799.97"/>
    <n v="1799.97"/>
    <n v="0"/>
    <n v="0"/>
  </r>
  <r>
    <x v="4687"/>
    <d v="2017-07-25T00:00:00"/>
    <d v="2017-07-27T00:00:00"/>
    <x v="3"/>
    <x v="10"/>
    <x v="0"/>
    <s v="Christy Brittain"/>
    <s v="Consumer"/>
    <s v="Columbus"/>
    <x v="22"/>
    <n v="43229"/>
    <s v="East"/>
    <s v="TEC-CO-10001449"/>
    <x v="1"/>
    <s v="Copiers"/>
    <n v="1439.9760000000001"/>
    <n v="1439.9760000000001"/>
    <n v="0"/>
    <n v="0"/>
  </r>
  <r>
    <x v="2668"/>
    <d v="2017-10-04T00:00:00"/>
    <d v="2017-10-08T00:00:00"/>
    <x v="3"/>
    <x v="9"/>
    <x v="2"/>
    <s v="Daniel Raglin"/>
    <s v="Home Office"/>
    <s v="Providence"/>
    <x v="4"/>
    <n v="2908"/>
    <s v="East"/>
    <s v="TEC-CO-10001449"/>
    <x v="1"/>
    <s v="Copiers"/>
    <n v="5399.91"/>
    <n v="4399.91"/>
    <n v="1000"/>
    <n v="150"/>
  </r>
  <r>
    <x v="598"/>
    <d v="2018-03-13T00:00:00"/>
    <d v="2018-03-13T00:00:00"/>
    <x v="0"/>
    <x v="5"/>
    <x v="1"/>
    <s v="Stephanie Ulpright"/>
    <s v="Home Office"/>
    <s v="Chicago"/>
    <x v="0"/>
    <n v="60610"/>
    <s v="Central"/>
    <s v="TEC-CO-10001449"/>
    <x v="1"/>
    <s v="Copiers"/>
    <n v="959.98400000000004"/>
    <n v="959.98400000000004"/>
    <n v="0"/>
    <n v="0"/>
  </r>
  <r>
    <x v="1222"/>
    <d v="2016-10-30T00:00:00"/>
    <d v="2016-11-02T00:00:00"/>
    <x v="2"/>
    <x v="9"/>
    <x v="3"/>
    <s v="Frank Atkinson"/>
    <s v="Home Office"/>
    <s v="Denver"/>
    <x v="7"/>
    <n v="80219"/>
    <s v="West"/>
    <s v="TEC-CO-10001571"/>
    <x v="1"/>
    <s v="Copiers"/>
    <n v="439.99200000000002"/>
    <n v="439.99200000000002"/>
    <n v="0"/>
    <n v="0"/>
  </r>
  <r>
    <x v="750"/>
    <d v="2018-08-27T00:00:00"/>
    <d v="2018-08-29T00:00:00"/>
    <x v="0"/>
    <x v="7"/>
    <x v="3"/>
    <s v="Dan Reichenbach"/>
    <s v="Home Office"/>
    <s v="Inglewood"/>
    <x v="1"/>
    <n v="90301"/>
    <s v="West"/>
    <s v="TEC-CO-10001571"/>
    <x v="1"/>
    <s v="Copiers"/>
    <n v="879.98400000000004"/>
    <n v="879.98400000000004"/>
    <n v="0"/>
    <n v="0"/>
  </r>
  <r>
    <x v="225"/>
    <d v="2015-12-01T00:00:00"/>
    <d v="2015-12-03T00:00:00"/>
    <x v="1"/>
    <x v="3"/>
    <x v="3"/>
    <s v="Joe Kamberova"/>
    <s v="Home Office"/>
    <s v="Columbus"/>
    <x v="22"/>
    <n v="43229"/>
    <s v="East"/>
    <s v="TEC-CO-10001571"/>
    <x v="1"/>
    <s v="Copiers"/>
    <n v="659.98800000000006"/>
    <n v="659.98800000000006"/>
    <n v="0"/>
    <n v="0"/>
  </r>
  <r>
    <x v="2834"/>
    <d v="2016-09-14T00:00:00"/>
    <d v="2016-09-18T00:00:00"/>
    <x v="2"/>
    <x v="0"/>
    <x v="2"/>
    <s v="Craig Carroll"/>
    <s v="Home Office"/>
    <s v="New York City"/>
    <x v="5"/>
    <n v="10011"/>
    <s v="East"/>
    <s v="TEC-CO-10001571"/>
    <x v="1"/>
    <s v="Copiers"/>
    <n v="879.98400000000004"/>
    <n v="879.98400000000004"/>
    <n v="0"/>
    <n v="0"/>
  </r>
  <r>
    <x v="1104"/>
    <d v="2015-08-08T00:00:00"/>
    <d v="2015-08-12T00:00:00"/>
    <x v="1"/>
    <x v="7"/>
    <x v="2"/>
    <s v="Matt Abelman"/>
    <s v="Home Office"/>
    <s v="Trenton"/>
    <x v="10"/>
    <n v="48183"/>
    <s v="Central"/>
    <s v="TEC-CO-10001571"/>
    <x v="1"/>
    <s v="Copiers"/>
    <n v="549.99"/>
    <n v="549.99"/>
    <n v="0"/>
    <n v="0"/>
  </r>
  <r>
    <x v="1429"/>
    <d v="2016-11-10T00:00:00"/>
    <d v="2016-11-14T00:00:00"/>
    <x v="2"/>
    <x v="1"/>
    <x v="2"/>
    <s v="Philisse Overcash"/>
    <s v="Home Office"/>
    <s v="Roseville"/>
    <x v="37"/>
    <n v="55113"/>
    <s v="Central"/>
    <s v="TEC-CO-10001571"/>
    <x v="1"/>
    <s v="Copiers"/>
    <n v="549.99"/>
    <n v="549.99"/>
    <n v="0"/>
    <n v="0"/>
  </r>
  <r>
    <x v="161"/>
    <d v="2016-11-21T00:00:00"/>
    <d v="2016-11-26T00:00:00"/>
    <x v="2"/>
    <x v="1"/>
    <x v="3"/>
    <s v="Carol Adams"/>
    <s v="Home Office"/>
    <s v="Port Arthur"/>
    <x v="13"/>
    <n v="77642"/>
    <s v="Central"/>
    <s v="TEC-CO-10001571"/>
    <x v="1"/>
    <s v="Copiers"/>
    <n v="439.99200000000002"/>
    <n v="439.99200000000002"/>
    <n v="0"/>
    <n v="0"/>
  </r>
  <r>
    <x v="4101"/>
    <d v="2016-03-19T00:00:00"/>
    <d v="2016-03-20T00:00:00"/>
    <x v="2"/>
    <x v="5"/>
    <x v="0"/>
    <s v="Fred Hopkins"/>
    <s v="Consumer"/>
    <s v="Seattle"/>
    <x v="6"/>
    <n v="98115"/>
    <s v="West"/>
    <s v="TEC-CO-10001766"/>
    <x v="1"/>
    <s v="Copiers"/>
    <n v="3149.93"/>
    <n v="2149.9299999999998"/>
    <n v="1000"/>
    <n v="150"/>
  </r>
  <r>
    <x v="3343"/>
    <d v="2015-12-09T00:00:00"/>
    <d v="2015-12-15T00:00:00"/>
    <x v="1"/>
    <x v="3"/>
    <x v="2"/>
    <s v="Frank Preis"/>
    <s v="Consumer"/>
    <s v="Philadelphia"/>
    <x v="12"/>
    <n v="19134"/>
    <s v="East"/>
    <s v="TEC-CO-10001766"/>
    <x v="1"/>
    <s v="Copiers"/>
    <n v="1079.9760000000001"/>
    <n v="579.97600000000011"/>
    <n v="500"/>
    <n v="75"/>
  </r>
  <r>
    <x v="4652"/>
    <d v="2016-04-16T00:00:00"/>
    <d v="2016-04-20T00:00:00"/>
    <x v="2"/>
    <x v="8"/>
    <x v="2"/>
    <s v="Sarah Brown"/>
    <s v="Home Office"/>
    <s v="Evanston"/>
    <x v="0"/>
    <n v="60201"/>
    <s v="Central"/>
    <s v="TEC-CO-10001766"/>
    <x v="1"/>
    <s v="Copiers"/>
    <n v="1439.9680000000001"/>
    <n v="1439.9680000000001"/>
    <n v="0"/>
    <n v="0"/>
  </r>
  <r>
    <x v="3984"/>
    <d v="2016-04-11T00:00:00"/>
    <d v="2016-04-14T00:00:00"/>
    <x v="2"/>
    <x v="8"/>
    <x v="3"/>
    <s v="Andy Reiter"/>
    <s v="Home Office"/>
    <s v="Los Angeles"/>
    <x v="1"/>
    <n v="90004"/>
    <s v="West"/>
    <s v="TEC-CO-10001943"/>
    <x v="1"/>
    <s v="Copiers"/>
    <n v="639.96799999999996"/>
    <n v="100"/>
    <n v="539.96799999999996"/>
    <n v="80.995199999999997"/>
  </r>
  <r>
    <x v="3341"/>
    <d v="2017-09-11T00:00:00"/>
    <d v="2017-09-16T00:00:00"/>
    <x v="3"/>
    <x v="0"/>
    <x v="2"/>
    <s v="Jill Fjeld"/>
    <s v="Consumer"/>
    <s v="Newport News"/>
    <x v="17"/>
    <n v="23602"/>
    <s v="South"/>
    <s v="TEC-CO-10001943"/>
    <x v="1"/>
    <s v="Copiers"/>
    <n v="1599.92"/>
    <n v="1599.92"/>
    <n v="0"/>
    <n v="0"/>
  </r>
  <r>
    <x v="503"/>
    <d v="2018-07-18T00:00:00"/>
    <d v="2018-07-23T00:00:00"/>
    <x v="0"/>
    <x v="10"/>
    <x v="2"/>
    <s v="Seth Vernon"/>
    <s v="Home Office"/>
    <s v="Philadelphia"/>
    <x v="12"/>
    <n v="19134"/>
    <s v="East"/>
    <s v="TEC-CO-10001943"/>
    <x v="1"/>
    <s v="Copiers"/>
    <n v="599.97"/>
    <n v="524.97"/>
    <n v="75"/>
    <n v="11.25"/>
  </r>
  <r>
    <x v="2669"/>
    <d v="2016-10-23T00:00:00"/>
    <d v="2016-10-28T00:00:00"/>
    <x v="2"/>
    <x v="9"/>
    <x v="2"/>
    <s v="Craig Carroll"/>
    <s v="Home Office"/>
    <s v="Lubbock"/>
    <x v="13"/>
    <n v="79424"/>
    <s v="Central"/>
    <s v="TEC-CO-10001943"/>
    <x v="1"/>
    <s v="Copiers"/>
    <n v="479.976"/>
    <n v="479.976"/>
    <n v="0"/>
    <n v="0"/>
  </r>
  <r>
    <x v="595"/>
    <d v="2018-09-08T00:00:00"/>
    <d v="2018-09-11T00:00:00"/>
    <x v="0"/>
    <x v="0"/>
    <x v="0"/>
    <s v="Barry Franz√∂sisch"/>
    <s v="Corporate"/>
    <s v="Arlington"/>
    <x v="13"/>
    <n v="76017"/>
    <s v="Central"/>
    <s v="TEC-CO-10001943"/>
    <x v="1"/>
    <s v="Copiers"/>
    <n v="319.98399999999998"/>
    <n v="319.98399999999998"/>
    <n v="0"/>
    <n v="0"/>
  </r>
  <r>
    <x v="4688"/>
    <d v="2017-04-07T00:00:00"/>
    <d v="2017-04-09T00:00:00"/>
    <x v="3"/>
    <x v="8"/>
    <x v="0"/>
    <s v="Yoseph Carroll"/>
    <s v="Home Office"/>
    <s v="San Francisco"/>
    <x v="1"/>
    <n v="94110"/>
    <s v="West"/>
    <s v="TEC-CO-10002095"/>
    <x v="1"/>
    <s v="Copiers"/>
    <n v="1199.9760000000001"/>
    <n v="1199.9760000000001"/>
    <n v="0"/>
    <n v="0"/>
  </r>
  <r>
    <x v="4689"/>
    <d v="2017-09-02T00:00:00"/>
    <d v="2017-09-08T00:00:00"/>
    <x v="3"/>
    <x v="0"/>
    <x v="2"/>
    <s v="Toby Gnade"/>
    <s v="Consumer"/>
    <s v="Des Moines"/>
    <x v="6"/>
    <n v="98198"/>
    <s v="West"/>
    <s v="TEC-CO-10002095"/>
    <x v="1"/>
    <s v="Copiers"/>
    <n v="999.98"/>
    <n v="999.98"/>
    <n v="0"/>
    <n v="0"/>
  </r>
  <r>
    <x v="3616"/>
    <d v="2016-12-10T00:00:00"/>
    <d v="2016-12-10T00:00:00"/>
    <x v="2"/>
    <x v="3"/>
    <x v="1"/>
    <s v="Matt Abelman"/>
    <s v="Home Office"/>
    <s v="New York City"/>
    <x v="5"/>
    <n v="10024"/>
    <s v="East"/>
    <s v="TEC-CO-10002095"/>
    <x v="1"/>
    <s v="Copiers"/>
    <n v="799.98400000000004"/>
    <n v="799.98400000000004"/>
    <n v="0"/>
    <n v="0"/>
  </r>
  <r>
    <x v="4690"/>
    <d v="2017-12-23T00:00:00"/>
    <d v="2017-12-28T00:00:00"/>
    <x v="3"/>
    <x v="3"/>
    <x v="3"/>
    <s v="Carol Adams"/>
    <s v="Corporate"/>
    <s v="Warwick"/>
    <x v="4"/>
    <n v="2886"/>
    <s v="East"/>
    <s v="TEC-CO-10002095"/>
    <x v="1"/>
    <s v="Copiers"/>
    <n v="1999.96"/>
    <n v="1999.96"/>
    <n v="0"/>
    <n v="0"/>
  </r>
  <r>
    <x v="2454"/>
    <d v="2018-11-16T00:00:00"/>
    <d v="2018-11-21T00:00:00"/>
    <x v="0"/>
    <x v="1"/>
    <x v="2"/>
    <s v="Bill Stewart"/>
    <s v="Home Office"/>
    <s v="Bowling Green"/>
    <x v="22"/>
    <n v="43402"/>
    <s v="East"/>
    <s v="TEC-CO-10002095"/>
    <x v="1"/>
    <s v="Copiers"/>
    <n v="899.98199999999997"/>
    <n v="899.98199999999997"/>
    <n v="0"/>
    <n v="0"/>
  </r>
  <r>
    <x v="1991"/>
    <d v="2015-10-14T00:00:00"/>
    <d v="2015-10-18T00:00:00"/>
    <x v="1"/>
    <x v="9"/>
    <x v="2"/>
    <s v="Hunter Glantz"/>
    <s v="Consumer"/>
    <s v="Fort Worth"/>
    <x v="13"/>
    <n v="76106"/>
    <s v="Central"/>
    <s v="TEC-CO-10002095"/>
    <x v="1"/>
    <s v="Copiers"/>
    <n v="1999.96"/>
    <n v="1999.96"/>
    <n v="0"/>
    <n v="0"/>
  </r>
  <r>
    <x v="4691"/>
    <d v="2016-12-06T00:00:00"/>
    <d v="2016-12-08T00:00:00"/>
    <x v="2"/>
    <x v="3"/>
    <x v="3"/>
    <s v="Nora Pelletier"/>
    <s v="Home Office"/>
    <s v="Indianapolis"/>
    <x v="33"/>
    <n v="46203"/>
    <s v="Central"/>
    <s v="TEC-CO-10002095"/>
    <x v="1"/>
    <s v="Copiers"/>
    <n v="999.98"/>
    <n v="999.98"/>
    <n v="0"/>
    <n v="0"/>
  </r>
  <r>
    <x v="4692"/>
    <d v="2015-09-21T00:00:00"/>
    <d v="2015-09-23T00:00:00"/>
    <x v="1"/>
    <x v="0"/>
    <x v="3"/>
    <s v="Jack Garza"/>
    <s v="Consumer"/>
    <s v="Des Moines"/>
    <x v="6"/>
    <n v="98198"/>
    <s v="West"/>
    <s v="TEC-CO-10002313"/>
    <x v="1"/>
    <s v="Copiers"/>
    <n v="1799.97"/>
    <n v="50"/>
    <n v="1749.97"/>
    <n v="262.49549999999999"/>
  </r>
  <r>
    <x v="1661"/>
    <d v="2018-12-14T00:00:00"/>
    <d v="2018-12-18T00:00:00"/>
    <x v="0"/>
    <x v="3"/>
    <x v="2"/>
    <s v="Ben Ferrer"/>
    <s v="Home Office"/>
    <s v="Lawrence"/>
    <x v="26"/>
    <n v="1841"/>
    <s v="East"/>
    <s v="TEC-CO-10002313"/>
    <x v="1"/>
    <s v="Copiers"/>
    <n v="1199.98"/>
    <n v="1199.98"/>
    <n v="0"/>
    <n v="0"/>
  </r>
  <r>
    <x v="4693"/>
    <d v="2016-11-26T00:00:00"/>
    <d v="2016-12-01T00:00:00"/>
    <x v="2"/>
    <x v="1"/>
    <x v="2"/>
    <s v="Erin Ashbrook"/>
    <s v="Home Office"/>
    <s v="Springfield"/>
    <x v="20"/>
    <n v="65807"/>
    <s v="Central"/>
    <s v="TEC-CO-10002313"/>
    <x v="1"/>
    <s v="Copiers"/>
    <n v="599.99"/>
    <n v="524.99"/>
    <n v="75"/>
    <n v="11.25"/>
  </r>
  <r>
    <x v="1810"/>
    <d v="2018-03-26T00:00:00"/>
    <d v="2018-03-30T00:00:00"/>
    <x v="0"/>
    <x v="5"/>
    <x v="2"/>
    <s v="Heather Kirkland"/>
    <s v="Corporate"/>
    <s v="Houston"/>
    <x v="13"/>
    <n v="77070"/>
    <s v="Central"/>
    <s v="TEC-CO-10002313"/>
    <x v="1"/>
    <s v="Copiers"/>
    <n v="2399.96"/>
    <n v="2399.96"/>
    <n v="0"/>
    <n v="0"/>
  </r>
  <r>
    <x v="3829"/>
    <d v="2018-01-22T00:00:00"/>
    <d v="2018-01-27T00:00:00"/>
    <x v="0"/>
    <x v="6"/>
    <x v="2"/>
    <s v="Alan Dominguez"/>
    <s v="Home Office"/>
    <s v="Great Falls"/>
    <x v="45"/>
    <n v="59405"/>
    <s v="West"/>
    <s v="TEC-CO-10003236"/>
    <x v="1"/>
    <s v="Copiers"/>
    <n v="2999.95"/>
    <n v="1999.9499999999998"/>
    <n v="1000"/>
    <n v="150"/>
  </r>
  <r>
    <x v="2451"/>
    <d v="2018-11-03T00:00:00"/>
    <d v="2018-11-07T00:00:00"/>
    <x v="0"/>
    <x v="1"/>
    <x v="2"/>
    <s v="Dave Kipp"/>
    <s v="Consumer"/>
    <s v="Orlando"/>
    <x v="8"/>
    <n v="32839"/>
    <s v="South"/>
    <s v="TEC-CO-10003236"/>
    <x v="1"/>
    <s v="Copiers"/>
    <n v="959.98400000000004"/>
    <n v="959.98400000000004"/>
    <n v="0"/>
    <n v="0"/>
  </r>
  <r>
    <x v="838"/>
    <d v="2016-03-06T00:00:00"/>
    <d v="2016-03-11T00:00:00"/>
    <x v="2"/>
    <x v="5"/>
    <x v="2"/>
    <s v="John Lucas"/>
    <s v="Home Office"/>
    <s v="San Francisco"/>
    <x v="1"/>
    <n v="94122"/>
    <s v="West"/>
    <s v="TEC-CO-10003763"/>
    <x v="1"/>
    <s v="Copiers"/>
    <n v="1119.9839999999999"/>
    <n v="969.98399999999992"/>
    <n v="150"/>
    <n v="22.5"/>
  </r>
  <r>
    <x v="542"/>
    <d v="2017-07-07T00:00:00"/>
    <d v="2017-07-09T00:00:00"/>
    <x v="3"/>
    <x v="10"/>
    <x v="3"/>
    <s v="Christopher Conant"/>
    <s v="Home Office"/>
    <s v="Los Angeles"/>
    <x v="1"/>
    <n v="90045"/>
    <s v="West"/>
    <s v="TEC-CO-10003763"/>
    <x v="1"/>
    <s v="Copiers"/>
    <n v="2799.96"/>
    <n v="1799.96"/>
    <n v="1000"/>
    <n v="150"/>
  </r>
  <r>
    <x v="1224"/>
    <d v="2016-12-24T00:00:00"/>
    <d v="2016-12-30T00:00:00"/>
    <x v="2"/>
    <x v="3"/>
    <x v="2"/>
    <s v="Harry Marie"/>
    <s v="Home Office"/>
    <s v="Springfield"/>
    <x v="20"/>
    <n v="65807"/>
    <s v="Central"/>
    <s v="TEC-CO-10003763"/>
    <x v="1"/>
    <s v="Copiers"/>
    <n v="4899.93"/>
    <n v="3899.9300000000003"/>
    <n v="1000"/>
    <n v="150"/>
  </r>
  <r>
    <x v="1088"/>
    <d v="2015-08-08T00:00:00"/>
    <d v="2015-08-15T00:00:00"/>
    <x v="1"/>
    <x v="7"/>
    <x v="2"/>
    <s v="Lena Radford"/>
    <s v="Consumer"/>
    <s v="San Diego"/>
    <x v="1"/>
    <n v="92024"/>
    <s v="West"/>
    <s v="TEC-CO-10004115"/>
    <x v="1"/>
    <s v="Copiers"/>
    <n v="1199.9760000000001"/>
    <n v="1199.9760000000001"/>
    <n v="0"/>
    <n v="0"/>
  </r>
  <r>
    <x v="66"/>
    <d v="2018-12-08T00:00:00"/>
    <d v="2018-12-12T00:00:00"/>
    <x v="0"/>
    <x v="3"/>
    <x v="2"/>
    <s v="Keith Herrera"/>
    <s v="Consumer"/>
    <s v="San Francisco"/>
    <x v="1"/>
    <n v="94110"/>
    <s v="West"/>
    <s v="TEC-CO-10004115"/>
    <x v="1"/>
    <s v="Copiers"/>
    <n v="1199.9760000000001"/>
    <n v="1199.9760000000001"/>
    <n v="0"/>
    <n v="0"/>
  </r>
  <r>
    <x v="498"/>
    <d v="2016-05-08T00:00:00"/>
    <d v="2016-05-15T00:00:00"/>
    <x v="2"/>
    <x v="2"/>
    <x v="2"/>
    <s v="Natalie Webber"/>
    <s v="Consumer"/>
    <s v="New York City"/>
    <x v="5"/>
    <n v="10024"/>
    <s v="East"/>
    <s v="TEC-CO-10004115"/>
    <x v="1"/>
    <s v="Copiers"/>
    <n v="2799.944"/>
    <n v="1799.944"/>
    <n v="1000"/>
    <n v="150"/>
  </r>
  <r>
    <x v="305"/>
    <d v="2017-11-14T00:00:00"/>
    <d v="2017-11-19T00:00:00"/>
    <x v="3"/>
    <x v="1"/>
    <x v="3"/>
    <s v="Eugene Barchas"/>
    <s v="Home Office"/>
    <s v="Philadelphia"/>
    <x v="12"/>
    <n v="19134"/>
    <s v="East"/>
    <s v="TEC-CO-10004115"/>
    <x v="1"/>
    <s v="Copiers"/>
    <n v="1199.9760000000001"/>
    <n v="1199.9760000000001"/>
    <n v="0"/>
    <n v="0"/>
  </r>
  <r>
    <x v="3795"/>
    <d v="2016-12-25T00:00:00"/>
    <d v="2016-12-30T00:00:00"/>
    <x v="2"/>
    <x v="3"/>
    <x v="3"/>
    <s v="Ralph Arnett"/>
    <s v="Home Office"/>
    <s v="San Diego"/>
    <x v="1"/>
    <n v="92037"/>
    <s v="West"/>
    <s v="TEC-CO-10004202"/>
    <x v="1"/>
    <s v="Copiers"/>
    <n v="1199.96"/>
    <n v="1199.96"/>
    <n v="0"/>
    <n v="0"/>
  </r>
  <r>
    <x v="4694"/>
    <d v="2018-07-17T00:00:00"/>
    <d v="2018-07-21T00:00:00"/>
    <x v="0"/>
    <x v="10"/>
    <x v="2"/>
    <s v="Alejandro Ballentine"/>
    <s v="Home Office"/>
    <s v="Los Angeles"/>
    <x v="1"/>
    <n v="90036"/>
    <s v="West"/>
    <s v="TEC-CO-10004202"/>
    <x v="1"/>
    <s v="Copiers"/>
    <n v="479.98399999999998"/>
    <n v="100"/>
    <n v="379.98399999999998"/>
    <n v="56.997599999999998"/>
  </r>
  <r>
    <x v="4695"/>
    <d v="2015-05-02T00:00:00"/>
    <d v="2015-05-04T00:00:00"/>
    <x v="1"/>
    <x v="2"/>
    <x v="3"/>
    <s v="Cari Schnelling"/>
    <s v="Consumer"/>
    <s v="Lakeland"/>
    <x v="8"/>
    <n v="33801"/>
    <s v="South"/>
    <s v="TEC-CO-10004202"/>
    <x v="1"/>
    <s v="Copiers"/>
    <n v="479.98399999999998"/>
    <n v="479.98399999999998"/>
    <n v="0"/>
    <n v="0"/>
  </r>
  <r>
    <x v="2471"/>
    <d v="2016-06-13T00:00:00"/>
    <d v="2016-06-19T00:00:00"/>
    <x v="2"/>
    <x v="4"/>
    <x v="2"/>
    <s v="Dave Hallsten"/>
    <s v="Home Office"/>
    <s v="Decatur"/>
    <x v="36"/>
    <n v="35601"/>
    <s v="South"/>
    <s v="TEC-CO-10004202"/>
    <x v="1"/>
    <s v="Copiers"/>
    <n v="899.97"/>
    <n v="100"/>
    <n v="799.97"/>
    <n v="119.99549999999999"/>
  </r>
  <r>
    <x v="2798"/>
    <d v="2017-12-06T00:00:00"/>
    <d v="2017-12-12T00:00:00"/>
    <x v="3"/>
    <x v="3"/>
    <x v="2"/>
    <s v="Dave Poirier"/>
    <s v="Corporate"/>
    <s v="Hempstead"/>
    <x v="5"/>
    <n v="11550"/>
    <s v="East"/>
    <s v="TEC-CO-10004202"/>
    <x v="2"/>
    <s v="Copiers"/>
    <n v="479.98399999999998"/>
    <n v="479.98399999999998"/>
    <n v="0"/>
    <n v="0"/>
  </r>
  <r>
    <x v="4696"/>
    <d v="2015-05-30T00:00:00"/>
    <d v="2015-06-03T00:00:00"/>
    <x v="1"/>
    <x v="2"/>
    <x v="2"/>
    <s v="Mark Cousins"/>
    <s v="Home Office"/>
    <s v="Chicago"/>
    <x v="0"/>
    <n v="60623"/>
    <s v="Central"/>
    <s v="TEC-CO-10004202"/>
    <x v="1"/>
    <s v="Copiers"/>
    <n v="719.976"/>
    <n v="644.976"/>
    <n v="75"/>
    <n v="11.25"/>
  </r>
  <r>
    <x v="1979"/>
    <d v="2016-04-04T00:00:00"/>
    <d v="2016-04-04T00:00:00"/>
    <x v="2"/>
    <x v="8"/>
    <x v="1"/>
    <s v="Nat Carroll"/>
    <s v="Home Office"/>
    <s v="Lansing"/>
    <x v="10"/>
    <n v="48911"/>
    <s v="Central"/>
    <s v="TEC-CO-10004202"/>
    <x v="1"/>
    <s v="Copiers"/>
    <n v="599.98"/>
    <n v="524.98"/>
    <n v="75"/>
    <n v="11.25"/>
  </r>
  <r>
    <x v="3970"/>
    <d v="2018-03-23T00:00:00"/>
    <d v="2018-03-25T00:00:00"/>
    <x v="0"/>
    <x v="5"/>
    <x v="0"/>
    <s v="Raymond Buch"/>
    <s v="Home Office"/>
    <s v="Seattle"/>
    <x v="6"/>
    <n v="98115"/>
    <s v="West"/>
    <s v="TEC-CO-10004722"/>
    <x v="1"/>
    <s v="Copiers"/>
    <n v="13999.96"/>
    <n v="12000"/>
    <n v="1999.9599999999991"/>
    <n v="299.99399999999986"/>
  </r>
  <r>
    <x v="3200"/>
    <d v="2017-05-23T00:00:00"/>
    <d v="2017-05-27T00:00:00"/>
    <x v="3"/>
    <x v="2"/>
    <x v="2"/>
    <s v="Christopher Conant"/>
    <s v="Home Office"/>
    <s v="Philadelphia"/>
    <x v="12"/>
    <n v="19120"/>
    <s v="East"/>
    <s v="TEC-CO-10004722"/>
    <x v="1"/>
    <s v="Copiers"/>
    <n v="8399.9760000000006"/>
    <n v="7399.9760000000006"/>
    <n v="1000"/>
    <n v="150"/>
  </r>
  <r>
    <x v="3345"/>
    <d v="2018-10-22T00:00:00"/>
    <d v="2018-10-24T00:00:00"/>
    <x v="0"/>
    <x v="9"/>
    <x v="0"/>
    <s v="Tom Ashbrook"/>
    <s v="Home Office"/>
    <s v="New York City"/>
    <x v="5"/>
    <n v="10024"/>
    <s v="East"/>
    <s v="TEC-CO-10004722"/>
    <x v="1"/>
    <s v="Copiers"/>
    <n v="11199.968000000001"/>
    <n v="10199.968000000001"/>
    <n v="1000"/>
    <n v="150"/>
  </r>
  <r>
    <x v="4697"/>
    <d v="2018-11-17T00:00:00"/>
    <d v="2018-11-22T00:00:00"/>
    <x v="0"/>
    <x v="1"/>
    <x v="2"/>
    <s v="Hunter Lopez"/>
    <s v="Home Office"/>
    <s v="Newark"/>
    <x v="3"/>
    <n v="19711"/>
    <s v="East"/>
    <s v="TEC-CO-10004722"/>
    <x v="1"/>
    <s v="Copiers"/>
    <n v="10499.97"/>
    <n v="9499.9699999999993"/>
    <n v="1000"/>
    <n v="150"/>
  </r>
  <r>
    <x v="2250"/>
    <d v="2017-10-02T00:00:00"/>
    <d v="2017-10-09T00:00:00"/>
    <x v="3"/>
    <x v="9"/>
    <x v="2"/>
    <s v="Tamara Chand"/>
    <s v="Home Office"/>
    <s v="Lafayette"/>
    <x v="33"/>
    <n v="47905"/>
    <s v="Central"/>
    <s v="TEC-CO-10004722"/>
    <x v="1"/>
    <s v="Copiers"/>
    <n v="17499.95"/>
    <n v="15000"/>
    <n v="2499.9500000000007"/>
    <n v="374.99250000000012"/>
  </r>
  <r>
    <x v="2628"/>
    <d v="2017-11-26T00:00:00"/>
    <d v="2017-11-29T00:00:00"/>
    <x v="3"/>
    <x v="1"/>
    <x v="0"/>
    <s v="Mark Cousins"/>
    <s v="Home Office"/>
    <s v="Mobile"/>
    <x v="36"/>
    <n v="36608"/>
    <s v="South"/>
    <s v="TEC-MA-10000010"/>
    <x v="1"/>
    <s v="Machines"/>
    <n v="3040"/>
    <n v="100"/>
    <n v="2940"/>
    <n v="441"/>
  </r>
  <r>
    <x v="3456"/>
    <d v="2015-09-08T00:00:00"/>
    <d v="2015-09-13T00:00:00"/>
    <x v="1"/>
    <x v="0"/>
    <x v="2"/>
    <s v="Ted Trevino"/>
    <s v="Consumer"/>
    <s v="Chesapeake"/>
    <x v="17"/>
    <n v="23320"/>
    <s v="South"/>
    <s v="TEC-MA-10000029"/>
    <x v="1"/>
    <s v="Machines"/>
    <n v="209.97"/>
    <n v="209.97"/>
    <n v="0"/>
    <n v="0"/>
  </r>
  <r>
    <x v="4698"/>
    <d v="2015-09-12T00:00:00"/>
    <d v="2015-09-13T00:00:00"/>
    <x v="1"/>
    <x v="0"/>
    <x v="0"/>
    <s v="Shirley Daniels"/>
    <s v="Home Office"/>
    <s v="New Rochelle"/>
    <x v="5"/>
    <n v="10801"/>
    <s v="East"/>
    <s v="TEC-MA-10000029"/>
    <x v="1"/>
    <s v="Machines"/>
    <n v="69.989999999999995"/>
    <n v="69.989999999999995"/>
    <n v="0"/>
    <n v="0"/>
  </r>
  <r>
    <x v="601"/>
    <d v="2016-11-08T00:00:00"/>
    <d v="2016-11-08T00:00:00"/>
    <x v="2"/>
    <x v="1"/>
    <x v="1"/>
    <s v="Keith Dawkins"/>
    <s v="Home Office"/>
    <s v="New York City"/>
    <x v="5"/>
    <n v="10024"/>
    <s v="East"/>
    <s v="TEC-MA-10000045"/>
    <x v="1"/>
    <s v="Machines"/>
    <n v="4643.8"/>
    <n v="3643.8"/>
    <n v="1000"/>
    <n v="150"/>
  </r>
  <r>
    <x v="4252"/>
    <d v="2016-11-09T00:00:00"/>
    <d v="2016-11-14T00:00:00"/>
    <x v="2"/>
    <x v="1"/>
    <x v="2"/>
    <s v="Dean percer"/>
    <s v="Consumer"/>
    <s v="New York City"/>
    <x v="5"/>
    <n v="10035"/>
    <s v="East"/>
    <s v="TEC-MA-10000045"/>
    <x v="1"/>
    <s v="Machines"/>
    <n v="2321.9"/>
    <n v="1821.9"/>
    <n v="500"/>
    <n v="75"/>
  </r>
  <r>
    <x v="4699"/>
    <d v="2017-05-21T00:00:00"/>
    <d v="2017-05-28T00:00:00"/>
    <x v="3"/>
    <x v="2"/>
    <x v="2"/>
    <s v="Linda Cazamias"/>
    <s v="Home Office"/>
    <s v="Sparks"/>
    <x v="27"/>
    <n v="89431"/>
    <s v="West"/>
    <s v="TEC-MA-10000112"/>
    <x v="1"/>
    <s v="Machines"/>
    <n v="2396.4"/>
    <n v="2396.4"/>
    <n v="0"/>
    <n v="0"/>
  </r>
  <r>
    <x v="156"/>
    <d v="2018-04-01T00:00:00"/>
    <d v="2018-04-03T00:00:00"/>
    <x v="0"/>
    <x v="8"/>
    <x v="0"/>
    <s v="Nick Crebassa"/>
    <s v="Home Office"/>
    <s v="San Francisco"/>
    <x v="1"/>
    <n v="94110"/>
    <s v="West"/>
    <s v="TEC-MA-10000418"/>
    <x v="1"/>
    <s v="Machines"/>
    <n v="4799.9840000000004"/>
    <n v="3799.9840000000004"/>
    <n v="1000"/>
    <n v="150"/>
  </r>
  <r>
    <x v="1399"/>
    <d v="2016-12-15T00:00:00"/>
    <d v="2016-12-18T00:00:00"/>
    <x v="2"/>
    <x v="3"/>
    <x v="0"/>
    <s v="Natalie Fritzler"/>
    <s v="Home Office"/>
    <s v="Newark"/>
    <x v="22"/>
    <n v="43055"/>
    <s v="East"/>
    <s v="TEC-MA-10000418"/>
    <x v="1"/>
    <s v="Machines"/>
    <n v="1799.9939999999999"/>
    <n v="1799.9939999999999"/>
    <n v="0"/>
    <n v="0"/>
  </r>
  <r>
    <x v="2607"/>
    <d v="2017-11-25T00:00:00"/>
    <d v="2017-12-02T00:00:00"/>
    <x v="3"/>
    <x v="1"/>
    <x v="2"/>
    <s v="Cindy Stewart"/>
    <s v="Home Office"/>
    <s v="Lancaster"/>
    <x v="22"/>
    <n v="43130"/>
    <s v="East"/>
    <s v="TEC-MA-10000418"/>
    <x v="1"/>
    <s v="Machines"/>
    <n v="4499.9849999999997"/>
    <n v="3499.9849999999997"/>
    <n v="1000"/>
    <n v="150"/>
  </r>
  <r>
    <x v="3724"/>
    <d v="2017-08-14T00:00:00"/>
    <d v="2017-08-18T00:00:00"/>
    <x v="3"/>
    <x v="7"/>
    <x v="2"/>
    <s v="Jill Matthias"/>
    <s v="Corporate"/>
    <s v="Los Angeles"/>
    <x v="1"/>
    <n v="90045"/>
    <s v="West"/>
    <s v="TEC-MA-10000423"/>
    <x v="1"/>
    <s v="Machines"/>
    <n v="105.55200000000001"/>
    <n v="105.55200000000001"/>
    <n v="0"/>
    <n v="0"/>
  </r>
  <r>
    <x v="4700"/>
    <d v="2016-11-22T00:00:00"/>
    <d v="2016-11-23T00:00:00"/>
    <x v="2"/>
    <x v="1"/>
    <x v="0"/>
    <s v="Brosina Hoffman"/>
    <s v="Corporate"/>
    <s v="Hialeah"/>
    <x v="8"/>
    <n v="33012"/>
    <s v="South"/>
    <s v="TEC-MA-10000423"/>
    <x v="1"/>
    <s v="Machines"/>
    <n v="32.984999999999999"/>
    <n v="32.984999999999999"/>
    <n v="0"/>
    <n v="0"/>
  </r>
  <r>
    <x v="4701"/>
    <d v="2015-06-17T00:00:00"/>
    <d v="2015-06-23T00:00:00"/>
    <x v="1"/>
    <x v="4"/>
    <x v="2"/>
    <s v="Duane Benoit"/>
    <s v="Consumer"/>
    <s v="Newark"/>
    <x v="3"/>
    <n v="19711"/>
    <s v="East"/>
    <s v="TEC-MA-10000423"/>
    <x v="1"/>
    <s v="Machines"/>
    <n v="65.97"/>
    <n v="65.97"/>
    <n v="0"/>
    <n v="0"/>
  </r>
  <r>
    <x v="1049"/>
    <d v="2016-01-30T00:00:00"/>
    <d v="2016-02-06T00:00:00"/>
    <x v="2"/>
    <x v="6"/>
    <x v="2"/>
    <s v="Charles Crestani"/>
    <s v="Consumer"/>
    <s v="Los Angeles"/>
    <x v="1"/>
    <n v="90049"/>
    <s v="West"/>
    <s v="TEC-MA-10000488"/>
    <x v="1"/>
    <s v="Machines"/>
    <n v="1919.9760000000001"/>
    <n v="1919.9760000000001"/>
    <n v="0"/>
    <n v="0"/>
  </r>
  <r>
    <x v="4702"/>
    <d v="2018-11-16T00:00:00"/>
    <d v="2018-11-16T00:00:00"/>
    <x v="0"/>
    <x v="1"/>
    <x v="1"/>
    <s v="Mitch Willingham"/>
    <s v="Corporate"/>
    <s v="San Francisco"/>
    <x v="1"/>
    <n v="94122"/>
    <s v="West"/>
    <s v="TEC-MA-10000488"/>
    <x v="1"/>
    <s v="Machines"/>
    <n v="1919.9760000000001"/>
    <n v="1919.9760000000001"/>
    <n v="0"/>
    <n v="0"/>
  </r>
  <r>
    <x v="437"/>
    <d v="2017-05-07T00:00:00"/>
    <d v="2017-05-11T00:00:00"/>
    <x v="3"/>
    <x v="2"/>
    <x v="2"/>
    <s v="Caroline Jumper"/>
    <s v="Home Office"/>
    <s v="New York City"/>
    <x v="5"/>
    <n v="10009"/>
    <s v="East"/>
    <s v="TEC-MA-10000488"/>
    <x v="1"/>
    <s v="Machines"/>
    <n v="3999.95"/>
    <n v="2999.95"/>
    <n v="1000"/>
    <n v="150"/>
  </r>
  <r>
    <x v="4035"/>
    <d v="2018-08-01T00:00:00"/>
    <d v="2018-08-07T00:00:00"/>
    <x v="0"/>
    <x v="7"/>
    <x v="2"/>
    <s v="Aaron Smayling"/>
    <s v="Corporate"/>
    <s v="Austin"/>
    <x v="13"/>
    <n v="78745"/>
    <s v="Central"/>
    <s v="TEC-MA-10000488"/>
    <x v="1"/>
    <s v="Machines"/>
    <n v="1439.982"/>
    <n v="80"/>
    <n v="1359.982"/>
    <n v="203.9973"/>
  </r>
  <r>
    <x v="86"/>
    <d v="2016-08-31T00:00:00"/>
    <d v="2016-09-02T00:00:00"/>
    <x v="2"/>
    <x v="7"/>
    <x v="0"/>
    <s v="Scott Cohen"/>
    <s v="Home Office"/>
    <s v="San Francisco"/>
    <x v="1"/>
    <n v="94122"/>
    <s v="West"/>
    <s v="TEC-MA-10000597"/>
    <x v="1"/>
    <s v="Machines"/>
    <n v="239.976"/>
    <n v="239.976"/>
    <n v="0"/>
    <n v="0"/>
  </r>
  <r>
    <x v="1222"/>
    <d v="2016-10-30T00:00:00"/>
    <d v="2016-11-02T00:00:00"/>
    <x v="2"/>
    <x v="9"/>
    <x v="3"/>
    <s v="Frank Atkinson"/>
    <s v="Home Office"/>
    <s v="Denver"/>
    <x v="7"/>
    <n v="80219"/>
    <s v="West"/>
    <s v="TEC-MA-10000597"/>
    <x v="1"/>
    <s v="Machines"/>
    <n v="59.994"/>
    <n v="59.994"/>
    <n v="0"/>
    <n v="0"/>
  </r>
  <r>
    <x v="3139"/>
    <d v="2017-12-22T00:00:00"/>
    <d v="2017-12-24T00:00:00"/>
    <x v="3"/>
    <x v="3"/>
    <x v="3"/>
    <s v="Emily Ducich"/>
    <s v="Corporate"/>
    <s v="Seattle"/>
    <x v="6"/>
    <n v="98115"/>
    <s v="West"/>
    <s v="TEC-MA-10000752"/>
    <x v="1"/>
    <s v="Machines"/>
    <n v="11.56"/>
    <n v="11.56"/>
    <n v="0"/>
    <n v="0"/>
  </r>
  <r>
    <x v="624"/>
    <d v="2017-11-21T00:00:00"/>
    <d v="2017-11-26T00:00:00"/>
    <x v="3"/>
    <x v="1"/>
    <x v="2"/>
    <s v="Chloris Kastensmidt"/>
    <s v="Corporate"/>
    <s v="Columbus"/>
    <x v="22"/>
    <n v="43229"/>
    <s v="East"/>
    <s v="TEC-MA-10000752"/>
    <x v="1"/>
    <s v="Machines"/>
    <n v="30.344999999999999"/>
    <n v="30.344999999999999"/>
    <n v="0"/>
    <n v="0"/>
  </r>
  <r>
    <x v="2638"/>
    <d v="2018-04-17T00:00:00"/>
    <d v="2018-04-23T00:00:00"/>
    <x v="0"/>
    <x v="8"/>
    <x v="2"/>
    <s v="Sharelle Roach"/>
    <s v="Home Office"/>
    <s v="Louisville"/>
    <x v="7"/>
    <n v="80027"/>
    <s v="West"/>
    <s v="TEC-MA-10000822"/>
    <x v="1"/>
    <s v="Machines"/>
    <n v="2549.9850000000001"/>
    <n v="1549.9850000000001"/>
    <n v="1000"/>
    <n v="150"/>
  </r>
  <r>
    <x v="682"/>
    <d v="2015-09-08T00:00:00"/>
    <d v="2015-09-12T00:00:00"/>
    <x v="1"/>
    <x v="0"/>
    <x v="2"/>
    <s v="Becky Martin"/>
    <s v="Home Office"/>
    <s v="San Antonio"/>
    <x v="13"/>
    <n v="78207"/>
    <s v="Central"/>
    <s v="TEC-MA-10000822"/>
    <x v="1"/>
    <s v="Machines"/>
    <n v="8159.9520000000002"/>
    <n v="7159.9520000000002"/>
    <n v="1000"/>
    <n v="150"/>
  </r>
  <r>
    <x v="4703"/>
    <d v="2015-09-19T00:00:00"/>
    <d v="2015-09-21T00:00:00"/>
    <x v="1"/>
    <x v="0"/>
    <x v="3"/>
    <s v="Sean Braxton"/>
    <s v="Corporate"/>
    <s v="Houston"/>
    <x v="13"/>
    <n v="77036"/>
    <s v="Central"/>
    <s v="TEC-MA-10000822"/>
    <x v="1"/>
    <s v="Machines"/>
    <n v="3059.982"/>
    <n v="2059.982"/>
    <n v="1000"/>
    <n v="150"/>
  </r>
  <r>
    <x v="4704"/>
    <d v="2018-01-07T00:00:00"/>
    <d v="2018-01-10T00:00:00"/>
    <x v="0"/>
    <x v="6"/>
    <x v="0"/>
    <s v="Bart Watters"/>
    <s v="Corporate"/>
    <s v="Detroit"/>
    <x v="10"/>
    <n v="48205"/>
    <s v="Central"/>
    <s v="TEC-MA-10000822"/>
    <x v="1"/>
    <s v="Machines"/>
    <n v="3059.982"/>
    <n v="2059.982"/>
    <n v="1000"/>
    <n v="150"/>
  </r>
  <r>
    <x v="4619"/>
    <d v="2016-08-24T00:00:00"/>
    <d v="2016-08-28T00:00:00"/>
    <x v="2"/>
    <x v="7"/>
    <x v="2"/>
    <s v="Katrina Willman"/>
    <s v="Consumer"/>
    <s v="Florence"/>
    <x v="21"/>
    <n v="41042"/>
    <s v="South"/>
    <s v="TEC-MA-10000864"/>
    <x v="1"/>
    <s v="Machines"/>
    <n v="3080"/>
    <n v="2080"/>
    <n v="1000"/>
    <n v="150"/>
  </r>
  <r>
    <x v="206"/>
    <d v="2016-01-02T00:00:00"/>
    <d v="2016-01-09T00:00:00"/>
    <x v="2"/>
    <x v="6"/>
    <x v="2"/>
    <s v="Victoria Wilson"/>
    <s v="Home Office"/>
    <s v="Medina"/>
    <x v="22"/>
    <n v="44256"/>
    <s v="East"/>
    <s v="TEC-MA-10000864"/>
    <x v="1"/>
    <s v="Machines"/>
    <n v="1188"/>
    <n v="1188"/>
    <n v="0"/>
    <n v="0"/>
  </r>
  <r>
    <x v="4705"/>
    <d v="2017-07-10T00:00:00"/>
    <d v="2017-07-10T00:00:00"/>
    <x v="3"/>
    <x v="10"/>
    <x v="1"/>
    <s v="Erin Ashbrook"/>
    <s v="Corporate"/>
    <s v="Philadelphia"/>
    <x v="12"/>
    <n v="19143"/>
    <s v="East"/>
    <s v="TEC-MA-10000904"/>
    <x v="2"/>
    <s v="Machines"/>
    <n v="341.99099999999999"/>
    <n v="341.99099999999999"/>
    <n v="0"/>
    <n v="0"/>
  </r>
  <r>
    <x v="4601"/>
    <d v="2017-03-10T00:00:00"/>
    <d v="2017-03-13T00:00:00"/>
    <x v="3"/>
    <x v="5"/>
    <x v="0"/>
    <s v="Rick Huthwaite"/>
    <s v="Home Office"/>
    <s v="Los Angeles"/>
    <x v="1"/>
    <n v="90045"/>
    <s v="West"/>
    <s v="TEC-MA-10000984"/>
    <x v="1"/>
    <s v="Machines"/>
    <n v="3357.6"/>
    <n v="2357.6"/>
    <n v="1000"/>
    <n v="150"/>
  </r>
  <r>
    <x v="1812"/>
    <d v="2017-06-24T00:00:00"/>
    <d v="2017-06-26T00:00:00"/>
    <x v="3"/>
    <x v="4"/>
    <x v="3"/>
    <s v="Max Jones"/>
    <s v="Home Office"/>
    <s v="San Diego"/>
    <x v="1"/>
    <n v="92037"/>
    <s v="West"/>
    <s v="TEC-MA-10000984"/>
    <x v="1"/>
    <s v="Machines"/>
    <n v="4476.8"/>
    <n v="3476.8"/>
    <n v="1000"/>
    <n v="150"/>
  </r>
  <r>
    <x v="801"/>
    <d v="2016-11-07T00:00:00"/>
    <d v="2016-11-12T00:00:00"/>
    <x v="2"/>
    <x v="1"/>
    <x v="2"/>
    <s v="Adrian Barton"/>
    <s v="Home Office"/>
    <s v="Houston"/>
    <x v="13"/>
    <n v="77041"/>
    <s v="Central"/>
    <s v="TEC-MA-10001016"/>
    <x v="1"/>
    <s v="Machines"/>
    <n v="287.91000000000003"/>
    <n v="80"/>
    <n v="207.91000000000003"/>
    <n v="31.186500000000002"/>
  </r>
  <r>
    <x v="1725"/>
    <d v="2017-03-03T00:00:00"/>
    <d v="2017-03-08T00:00:00"/>
    <x v="3"/>
    <x v="5"/>
    <x v="2"/>
    <s v="Chris Cortes"/>
    <s v="Corporate"/>
    <s v="San Antonio"/>
    <x v="13"/>
    <n v="78207"/>
    <s v="Central"/>
    <s v="TEC-MA-10001016"/>
    <x v="2"/>
    <s v="Machines"/>
    <n v="287.91000000000003"/>
    <n v="287.91000000000003"/>
    <n v="0"/>
    <n v="0"/>
  </r>
  <r>
    <x v="4706"/>
    <d v="2018-09-24T00:00:00"/>
    <d v="2018-09-29T00:00:00"/>
    <x v="0"/>
    <x v="0"/>
    <x v="2"/>
    <s v="Frank Atkinson"/>
    <s v="Corporate"/>
    <s v="Los Angeles"/>
    <x v="1"/>
    <n v="90008"/>
    <s v="West"/>
    <s v="TEC-MA-10001031"/>
    <x v="1"/>
    <s v="Machines"/>
    <n v="506.28"/>
    <n v="506.28"/>
    <n v="0"/>
    <n v="0"/>
  </r>
  <r>
    <x v="863"/>
    <d v="2017-04-16T00:00:00"/>
    <d v="2017-04-20T00:00:00"/>
    <x v="3"/>
    <x v="8"/>
    <x v="2"/>
    <s v="Bill Shonely"/>
    <s v="Home Office"/>
    <s v="Lakewood"/>
    <x v="15"/>
    <n v="8701"/>
    <s v="East"/>
    <s v="TEC-MA-10001047"/>
    <x v="1"/>
    <s v="Machines"/>
    <n v="9099.93"/>
    <n v="8099.93"/>
    <n v="1000"/>
    <n v="150"/>
  </r>
  <r>
    <x v="523"/>
    <d v="2018-10-05T00:00:00"/>
    <d v="2018-10-09T00:00:00"/>
    <x v="0"/>
    <x v="9"/>
    <x v="2"/>
    <s v="Todd Sumrall"/>
    <s v="Home Office"/>
    <s v="New York City"/>
    <x v="5"/>
    <n v="10035"/>
    <s v="East"/>
    <s v="TEC-MA-10001047"/>
    <x v="1"/>
    <s v="Machines"/>
    <n v="5199.96"/>
    <n v="4199.96"/>
    <n v="1000"/>
    <n v="150"/>
  </r>
  <r>
    <x v="4369"/>
    <d v="2015-09-19T00:00:00"/>
    <d v="2015-09-24T00:00:00"/>
    <x v="1"/>
    <x v="0"/>
    <x v="2"/>
    <s v="John Lee"/>
    <s v="Consumer"/>
    <s v="Charlotte"/>
    <x v="9"/>
    <n v="28205"/>
    <s v="South"/>
    <s v="TEC-MA-10001127"/>
    <x v="1"/>
    <s v="Machines"/>
    <n v="2624.9850000000001"/>
    <n v="1624.9850000000001"/>
    <n v="1000"/>
    <n v="150"/>
  </r>
  <r>
    <x v="1029"/>
    <d v="2017-02-02T00:00:00"/>
    <d v="2017-02-04T00:00:00"/>
    <x v="3"/>
    <x v="11"/>
    <x v="3"/>
    <s v="Sanjit Engle"/>
    <s v="Home Office"/>
    <s v="Arlington"/>
    <x v="17"/>
    <n v="22204"/>
    <s v="South"/>
    <s v="TEC-MA-10001127"/>
    <x v="1"/>
    <s v="Machines"/>
    <n v="8749.9500000000007"/>
    <n v="7749.9500000000007"/>
    <n v="1000"/>
    <n v="150"/>
  </r>
  <r>
    <x v="4707"/>
    <d v="2015-12-14T00:00:00"/>
    <d v="2015-12-21T00:00:00"/>
    <x v="1"/>
    <x v="3"/>
    <x v="2"/>
    <s v="Tom Boeckenhauer"/>
    <s v="Home Office"/>
    <s v="New York City"/>
    <x v="5"/>
    <n v="10024"/>
    <s v="East"/>
    <s v="TEC-MA-10001127"/>
    <x v="1"/>
    <s v="Machines"/>
    <n v="6999.96"/>
    <n v="5999.96"/>
    <n v="1000"/>
    <n v="150"/>
  </r>
  <r>
    <x v="1440"/>
    <d v="2015-03-18T00:00:00"/>
    <d v="2015-03-24T00:00:00"/>
    <x v="1"/>
    <x v="5"/>
    <x v="2"/>
    <s v="Sample Company A"/>
    <s v="Home Office"/>
    <s v="Burbank"/>
    <x v="1"/>
    <n v="91505"/>
    <s v="West"/>
    <s v="TEC-MA-10001148"/>
    <x v="1"/>
    <s v="Machines"/>
    <n v="1279.9680000000001"/>
    <n v="1279.9680000000001"/>
    <n v="0"/>
    <n v="0"/>
  </r>
  <r>
    <x v="4543"/>
    <d v="2018-07-03T00:00:00"/>
    <d v="2018-07-03T00:00:00"/>
    <x v="0"/>
    <x v="10"/>
    <x v="1"/>
    <s v="Jim Kriz"/>
    <s v="Home Office"/>
    <s v="Seattle"/>
    <x v="6"/>
    <n v="98105"/>
    <s v="West"/>
    <s v="TEC-MA-10001148"/>
    <x v="1"/>
    <s v="Machines"/>
    <n v="2395.1999999999998"/>
    <n v="2395.1999999999998"/>
    <n v="0"/>
    <n v="0"/>
  </r>
  <r>
    <x v="4708"/>
    <d v="2018-10-16T00:00:00"/>
    <d v="2018-10-21T00:00:00"/>
    <x v="0"/>
    <x v="9"/>
    <x v="2"/>
    <s v="Gary Hansen"/>
    <s v="Home Office"/>
    <s v="Yuma"/>
    <x v="18"/>
    <n v="85364"/>
    <s v="West"/>
    <s v="TEC-MA-10001148"/>
    <x v="1"/>
    <s v="Machines"/>
    <n v="599.98500000000001"/>
    <n v="100"/>
    <n v="499.98500000000001"/>
    <n v="74.997749999999996"/>
  </r>
  <r>
    <x v="794"/>
    <d v="2016-12-24T00:00:00"/>
    <d v="2016-12-27T00:00:00"/>
    <x v="2"/>
    <x v="3"/>
    <x v="0"/>
    <s v="Joni Blumstein"/>
    <s v="Home Office"/>
    <s v="Dublin"/>
    <x v="22"/>
    <n v="43017"/>
    <s v="East"/>
    <s v="TEC-MA-10001148"/>
    <x v="1"/>
    <s v="Machines"/>
    <n v="479.988"/>
    <n v="479.988"/>
    <n v="0"/>
    <n v="0"/>
  </r>
  <r>
    <x v="680"/>
    <d v="2017-03-13T00:00:00"/>
    <d v="2017-03-15T00:00:00"/>
    <x v="3"/>
    <x v="5"/>
    <x v="3"/>
    <s v="Stewart Carmichael"/>
    <s v="Corporate"/>
    <s v="Philadelphia"/>
    <x v="12"/>
    <n v="19134"/>
    <s v="East"/>
    <s v="TEC-MA-10001148"/>
    <x v="2"/>
    <s v="Machines"/>
    <n v="449.1"/>
    <n v="449.1"/>
    <n v="0"/>
    <n v="0"/>
  </r>
  <r>
    <x v="32"/>
    <d v="2018-06-11T00:00:00"/>
    <d v="2018-06-13T00:00:00"/>
    <x v="0"/>
    <x v="4"/>
    <x v="3"/>
    <s v="Tom Boeckenhauer"/>
    <s v="Consumer"/>
    <s v="Seattle"/>
    <x v="6"/>
    <n v="98103"/>
    <s v="West"/>
    <s v="TEC-MA-10001570"/>
    <x v="1"/>
    <s v="Machines"/>
    <n v="385.8"/>
    <n v="385.8"/>
    <n v="0"/>
    <n v="0"/>
  </r>
  <r>
    <x v="1073"/>
    <d v="2016-12-03T00:00:00"/>
    <d v="2016-12-07T00:00:00"/>
    <x v="2"/>
    <x v="3"/>
    <x v="2"/>
    <s v="Dean Katz"/>
    <s v="Home Office"/>
    <s v="Philadelphia"/>
    <x v="12"/>
    <n v="19140"/>
    <s v="East"/>
    <s v="TEC-MA-10001681"/>
    <x v="1"/>
    <s v="Machines"/>
    <n v="482.34"/>
    <n v="482.34"/>
    <n v="0"/>
    <n v="0"/>
  </r>
  <r>
    <x v="471"/>
    <d v="2018-09-14T00:00:00"/>
    <d v="2018-09-15T00:00:00"/>
    <x v="0"/>
    <x v="0"/>
    <x v="0"/>
    <s v="Pamela Stobb"/>
    <s v="Home Office"/>
    <s v="Philadelphia"/>
    <x v="12"/>
    <n v="19140"/>
    <s v="East"/>
    <s v="TEC-MA-10001681"/>
    <x v="1"/>
    <s v="Machines"/>
    <n v="241.17"/>
    <n v="241.17"/>
    <n v="0"/>
    <n v="0"/>
  </r>
  <r>
    <x v="2926"/>
    <d v="2017-10-06T00:00:00"/>
    <d v="2017-10-07T00:00:00"/>
    <x v="3"/>
    <x v="9"/>
    <x v="0"/>
    <s v="Laurel Beltran"/>
    <s v="Home Office"/>
    <s v="Pueblo"/>
    <x v="7"/>
    <n v="81001"/>
    <s v="West"/>
    <s v="TEC-MA-10001695"/>
    <x v="1"/>
    <s v="Machines"/>
    <n v="703.71"/>
    <n v="703.71"/>
    <n v="0"/>
    <n v="0"/>
  </r>
  <r>
    <x v="4709"/>
    <d v="2018-12-04T00:00:00"/>
    <d v="2018-12-09T00:00:00"/>
    <x v="0"/>
    <x v="3"/>
    <x v="2"/>
    <s v="Lena Radford"/>
    <s v="Home Office"/>
    <s v="Nashville"/>
    <x v="24"/>
    <n v="37211"/>
    <s v="South"/>
    <s v="TEC-MA-10001856"/>
    <x v="1"/>
    <s v="Machines"/>
    <n v="649"/>
    <n v="649"/>
    <n v="0"/>
    <n v="0"/>
  </r>
  <r>
    <x v="2827"/>
    <d v="2016-08-02T00:00:00"/>
    <d v="2016-08-06T00:00:00"/>
    <x v="2"/>
    <x v="7"/>
    <x v="2"/>
    <s v="Corey-Lock"/>
    <s v="Home Office"/>
    <s v="Seattle"/>
    <x v="6"/>
    <n v="98105"/>
    <s v="West"/>
    <s v="TEC-MA-10001972"/>
    <x v="1"/>
    <s v="Machines"/>
    <n v="558.4"/>
    <n v="558.4"/>
    <n v="0"/>
    <n v="0"/>
  </r>
  <r>
    <x v="1785"/>
    <d v="2017-05-28T00:00:00"/>
    <d v="2017-06-03T00:00:00"/>
    <x v="3"/>
    <x v="2"/>
    <x v="2"/>
    <s v="Clay Ludtke"/>
    <s v="Home Office"/>
    <s v="Los Angeles"/>
    <x v="1"/>
    <n v="90004"/>
    <s v="West"/>
    <s v="TEC-MA-10001972"/>
    <x v="1"/>
    <s v="Machines"/>
    <n v="558.4"/>
    <n v="558.4"/>
    <n v="0"/>
    <n v="0"/>
  </r>
  <r>
    <x v="412"/>
    <d v="2017-08-23T00:00:00"/>
    <d v="2017-08-30T00:00:00"/>
    <x v="3"/>
    <x v="7"/>
    <x v="2"/>
    <s v="Maxwell Schwartz"/>
    <s v="Home Office"/>
    <s v="Seattle"/>
    <x v="6"/>
    <n v="98105"/>
    <s v="West"/>
    <s v="TEC-MA-10001972"/>
    <x v="1"/>
    <s v="Machines"/>
    <n v="837.6"/>
    <n v="687.6"/>
    <n v="150"/>
    <n v="22.5"/>
  </r>
  <r>
    <x v="4710"/>
    <d v="2017-10-07T00:00:00"/>
    <d v="2017-10-09T00:00:00"/>
    <x v="3"/>
    <x v="9"/>
    <x v="0"/>
    <s v="Dionis Lloyd"/>
    <s v="Home Office"/>
    <s v="Spokane"/>
    <x v="6"/>
    <n v="99207"/>
    <s v="West"/>
    <s v="TEC-MA-10001972"/>
    <x v="1"/>
    <s v="Machines"/>
    <n v="837.6"/>
    <n v="687.6"/>
    <n v="150"/>
    <n v="22.5"/>
  </r>
  <r>
    <x v="44"/>
    <d v="2015-06-20T00:00:00"/>
    <d v="2015-06-24T00:00:00"/>
    <x v="1"/>
    <x v="4"/>
    <x v="2"/>
    <s v="Sam Craven"/>
    <s v="Consumer"/>
    <s v="Plano"/>
    <x v="13"/>
    <n v="75023"/>
    <s v="Central"/>
    <s v="TEC-MA-10001972"/>
    <x v="1"/>
    <s v="Machines"/>
    <n v="418.8"/>
    <n v="418.8"/>
    <n v="0"/>
    <n v="0"/>
  </r>
  <r>
    <x v="2787"/>
    <d v="2018-11-21T00:00:00"/>
    <d v="2018-11-25T00:00:00"/>
    <x v="0"/>
    <x v="1"/>
    <x v="2"/>
    <s v="Chloris Kastensmidt"/>
    <s v="Consumer"/>
    <s v="Renton"/>
    <x v="6"/>
    <n v="98059"/>
    <s v="West"/>
    <s v="TEC-MA-10002073"/>
    <x v="1"/>
    <s v="Machines"/>
    <n v="1039.992"/>
    <n v="889.99199999999996"/>
    <n v="150"/>
    <n v="22.5"/>
  </r>
  <r>
    <x v="4711"/>
    <d v="2015-09-09T00:00:00"/>
    <d v="2015-09-13T00:00:00"/>
    <x v="1"/>
    <x v="0"/>
    <x v="2"/>
    <s v="Daniel Lacy"/>
    <s v="Consumer"/>
    <s v="Greenville"/>
    <x v="9"/>
    <n v="27834"/>
    <s v="South"/>
    <s v="TEC-MA-10002073"/>
    <x v="1"/>
    <s v="Machines"/>
    <n v="1299.99"/>
    <n v="1299.99"/>
    <n v="0"/>
    <n v="0"/>
  </r>
  <r>
    <x v="832"/>
    <d v="2018-02-02T00:00:00"/>
    <d v="2018-02-07T00:00:00"/>
    <x v="0"/>
    <x v="11"/>
    <x v="2"/>
    <s v="Bill Overfelt"/>
    <s v="Home Office"/>
    <s v="San Diego"/>
    <x v="1"/>
    <n v="92105"/>
    <s v="West"/>
    <s v="TEC-MA-10002109"/>
    <x v="1"/>
    <s v="Machines"/>
    <n v="239.98400000000001"/>
    <n v="100"/>
    <n v="139.98400000000001"/>
    <n v="20.997600000000002"/>
  </r>
  <r>
    <x v="598"/>
    <d v="2018-03-13T00:00:00"/>
    <d v="2018-03-13T00:00:00"/>
    <x v="0"/>
    <x v="5"/>
    <x v="1"/>
    <s v="Stephanie Ulpright"/>
    <s v="Home Office"/>
    <s v="Chicago"/>
    <x v="0"/>
    <n v="60610"/>
    <s v="Central"/>
    <s v="TEC-MA-10002109"/>
    <x v="1"/>
    <s v="Machines"/>
    <n v="209.98599999999999"/>
    <n v="209.98599999999999"/>
    <n v="0"/>
    <n v="0"/>
  </r>
  <r>
    <x v="4712"/>
    <d v="2017-06-09T00:00:00"/>
    <d v="2017-06-12T00:00:00"/>
    <x v="3"/>
    <x v="4"/>
    <x v="0"/>
    <s v="Toby Carlisle"/>
    <s v="Home Office"/>
    <s v="Tallahassee"/>
    <x v="8"/>
    <n v="32303"/>
    <s v="South"/>
    <s v="TEC-MA-10002178"/>
    <x v="1"/>
    <s v="Machines"/>
    <n v="695.7"/>
    <n v="695.7"/>
    <n v="0"/>
    <n v="0"/>
  </r>
  <r>
    <x v="2598"/>
    <d v="2018-01-02T00:00:00"/>
    <d v="2018-01-04T00:00:00"/>
    <x v="0"/>
    <x v="6"/>
    <x v="0"/>
    <s v="Aaron Smayling"/>
    <s v="Home Office"/>
    <s v="Jacksonville"/>
    <x v="9"/>
    <n v="28540"/>
    <s v="South"/>
    <s v="TEC-MA-10002178"/>
    <x v="1"/>
    <s v="Machines"/>
    <n v="695.7"/>
    <n v="80"/>
    <n v="615.70000000000005"/>
    <n v="92.355000000000004"/>
  </r>
  <r>
    <x v="3012"/>
    <d v="2018-11-13T00:00:00"/>
    <d v="2018-11-15T00:00:00"/>
    <x v="0"/>
    <x v="1"/>
    <x v="0"/>
    <s v="Sean Braxton"/>
    <s v="Home Office"/>
    <s v="Springfield"/>
    <x v="22"/>
    <n v="45503"/>
    <s v="East"/>
    <s v="TEC-MA-10002210"/>
    <x v="1"/>
    <s v="Machines"/>
    <n v="652.995"/>
    <n v="652.995"/>
    <n v="0"/>
    <n v="0"/>
  </r>
  <r>
    <x v="4713"/>
    <d v="2015-09-02T00:00:00"/>
    <d v="2015-09-07T00:00:00"/>
    <x v="1"/>
    <x v="0"/>
    <x v="2"/>
    <s v="Andy Gerbode"/>
    <s v="Home Office"/>
    <s v="Houston"/>
    <x v="13"/>
    <n v="77095"/>
    <s v="Central"/>
    <s v="TEC-MA-10002210"/>
    <x v="1"/>
    <s v="Machines"/>
    <n v="559.71"/>
    <n v="559.71"/>
    <n v="0"/>
    <n v="0"/>
  </r>
  <r>
    <x v="1092"/>
    <d v="2015-03-18T00:00:00"/>
    <d v="2015-03-23T00:00:00"/>
    <x v="1"/>
    <x v="5"/>
    <x v="2"/>
    <s v="Sean Miller"/>
    <s v="Home Office"/>
    <s v="Jacksonville"/>
    <x v="8"/>
    <n v="32216"/>
    <s v="South"/>
    <s v="TEC-MA-10002412"/>
    <x v="1"/>
    <s v="Machines"/>
    <n v="22638.48"/>
    <n v="21628.48"/>
    <n v="1010"/>
    <n v="151.5"/>
  </r>
  <r>
    <x v="735"/>
    <d v="2017-05-26T00:00:00"/>
    <d v="2017-05-31T00:00:00"/>
    <x v="3"/>
    <x v="2"/>
    <x v="2"/>
    <s v="Stewart Visinsky"/>
    <s v="Corporate"/>
    <s v="Santa Ana"/>
    <x v="1"/>
    <n v="92704"/>
    <s v="West"/>
    <s v="TEC-MA-10002428"/>
    <x v="2"/>
    <s v="Machines"/>
    <n v="371.976"/>
    <n v="221.976"/>
    <n v="150"/>
    <n v="22.5"/>
  </r>
  <r>
    <x v="1205"/>
    <d v="2016-07-09T00:00:00"/>
    <d v="2016-07-14T00:00:00"/>
    <x v="2"/>
    <x v="10"/>
    <x v="2"/>
    <s v="Brian Thompson"/>
    <s v="Home Office"/>
    <s v="Clinton"/>
    <x v="14"/>
    <n v="20735"/>
    <s v="East"/>
    <s v="TEC-MA-10002428"/>
    <x v="1"/>
    <s v="Machines"/>
    <n v="464.97"/>
    <n v="464.97"/>
    <n v="0"/>
    <n v="0"/>
  </r>
  <r>
    <x v="4714"/>
    <d v="2018-10-01T00:00:00"/>
    <d v="2018-10-03T00:00:00"/>
    <x v="0"/>
    <x v="9"/>
    <x v="0"/>
    <s v="Corinna Mitchell"/>
    <s v="Home Office"/>
    <s v="New York City"/>
    <x v="5"/>
    <n v="10035"/>
    <s v="East"/>
    <s v="TEC-MA-10002428"/>
    <x v="1"/>
    <s v="Machines"/>
    <n v="1704.89"/>
    <n v="1704.89"/>
    <n v="0"/>
    <n v="0"/>
  </r>
  <r>
    <x v="2907"/>
    <d v="2015-10-10T00:00:00"/>
    <d v="2015-10-10T00:00:00"/>
    <x v="1"/>
    <x v="9"/>
    <x v="1"/>
    <s v="Richard Bierner"/>
    <s v="Home Office"/>
    <s v="Columbus"/>
    <x v="22"/>
    <n v="43229"/>
    <s v="East"/>
    <s v="TEC-MA-10002694"/>
    <x v="1"/>
    <s v="Machines"/>
    <n v="101.994"/>
    <n v="101.994"/>
    <n v="0"/>
    <n v="0"/>
  </r>
  <r>
    <x v="4715"/>
    <d v="2016-11-20T00:00:00"/>
    <d v="2016-11-24T00:00:00"/>
    <x v="2"/>
    <x v="1"/>
    <x v="2"/>
    <s v="Grace Kelly"/>
    <s v="Home Office"/>
    <s v="Dallas"/>
    <x v="13"/>
    <n v="75217"/>
    <s v="Central"/>
    <s v="TEC-MA-10002790"/>
    <x v="1"/>
    <s v="Machines"/>
    <n v="479.988"/>
    <n v="479.988"/>
    <n v="0"/>
    <n v="0"/>
  </r>
  <r>
    <x v="2095"/>
    <d v="2015-04-18T00:00:00"/>
    <d v="2015-04-23T00:00:00"/>
    <x v="1"/>
    <x v="8"/>
    <x v="2"/>
    <s v="John Lee"/>
    <s v="Home Office"/>
    <s v="Los Angeles"/>
    <x v="1"/>
    <n v="90049"/>
    <s v="West"/>
    <s v="TEC-MA-10002859"/>
    <x v="1"/>
    <s v="Machines"/>
    <n v="287.96800000000002"/>
    <n v="287.96800000000002"/>
    <n v="0"/>
    <n v="0"/>
  </r>
  <r>
    <x v="2532"/>
    <d v="2016-09-26T00:00:00"/>
    <d v="2016-10-03T00:00:00"/>
    <x v="2"/>
    <x v="0"/>
    <x v="2"/>
    <s v="Gene McClure"/>
    <s v="Home Office"/>
    <s v="Oceanside"/>
    <x v="5"/>
    <n v="11572"/>
    <s v="East"/>
    <s v="TEC-MA-10002859"/>
    <x v="1"/>
    <s v="Machines"/>
    <n v="629.92999999999995"/>
    <n v="629.92999999999995"/>
    <n v="0"/>
    <n v="0"/>
  </r>
  <r>
    <x v="486"/>
    <d v="2015-11-04T00:00:00"/>
    <d v="2015-11-09T00:00:00"/>
    <x v="1"/>
    <x v="1"/>
    <x v="2"/>
    <s v="Nathan Mautz"/>
    <s v="Home Office"/>
    <s v="New York City"/>
    <x v="5"/>
    <n v="10024"/>
    <s v="East"/>
    <s v="TEC-MA-10002927"/>
    <x v="1"/>
    <s v="Machines"/>
    <n v="3991.98"/>
    <n v="2991.98"/>
    <n v="1000"/>
    <n v="150"/>
  </r>
  <r>
    <x v="963"/>
    <d v="2018-10-02T00:00:00"/>
    <d v="2018-10-06T00:00:00"/>
    <x v="0"/>
    <x v="9"/>
    <x v="2"/>
    <s v="Chad McGuire"/>
    <s v="Consumer"/>
    <s v="San Francisco"/>
    <x v="1"/>
    <n v="94109"/>
    <s v="West"/>
    <s v="TEC-MA-10002930"/>
    <x v="1"/>
    <s v="Machines"/>
    <n v="369.16"/>
    <n v="369.16"/>
    <n v="0"/>
    <n v="0"/>
  </r>
  <r>
    <x v="471"/>
    <d v="2018-09-14T00:00:00"/>
    <d v="2018-09-15T00:00:00"/>
    <x v="0"/>
    <x v="0"/>
    <x v="0"/>
    <s v="Pamela Stobb"/>
    <s v="Home Office"/>
    <s v="Philadelphia"/>
    <x v="12"/>
    <n v="19140"/>
    <s v="East"/>
    <s v="TEC-MA-10002930"/>
    <x v="1"/>
    <s v="Machines"/>
    <n v="12.585000000000001"/>
    <n v="12.585000000000001"/>
    <n v="0"/>
    <n v="0"/>
  </r>
  <r>
    <x v="1992"/>
    <d v="2016-11-21T00:00:00"/>
    <d v="2016-11-23T00:00:00"/>
    <x v="2"/>
    <x v="1"/>
    <x v="3"/>
    <s v="Denise Leinenbach"/>
    <s v="Home Office"/>
    <s v="Lawrence"/>
    <x v="33"/>
    <n v="46226"/>
    <s v="Central"/>
    <s v="TEC-MA-10002930"/>
    <x v="1"/>
    <s v="Machines"/>
    <n v="83.9"/>
    <n v="83.9"/>
    <n v="0"/>
    <n v="0"/>
  </r>
  <r>
    <x v="3884"/>
    <d v="2017-06-12T00:00:00"/>
    <d v="2017-06-14T00:00:00"/>
    <x v="3"/>
    <x v="4"/>
    <x v="3"/>
    <s v="Philisse Overcash"/>
    <s v="Home Office"/>
    <s v="Chicago"/>
    <x v="0"/>
    <n v="60623"/>
    <s v="Central"/>
    <s v="TEC-MA-10002937"/>
    <x v="1"/>
    <s v="Machines"/>
    <n v="1007.979"/>
    <n v="1007.979"/>
    <n v="0"/>
    <n v="0"/>
  </r>
  <r>
    <x v="2614"/>
    <d v="2018-01-21T00:00:00"/>
    <d v="2018-01-27T00:00:00"/>
    <x v="0"/>
    <x v="6"/>
    <x v="2"/>
    <s v="Mick Hernandez"/>
    <s v="Home Office"/>
    <s v="Jackson"/>
    <x v="10"/>
    <n v="49201"/>
    <s v="Central"/>
    <s v="TEC-MA-10002981"/>
    <x v="1"/>
    <s v="Machines"/>
    <n v="350.97300000000001"/>
    <n v="350.97300000000001"/>
    <n v="0"/>
    <n v="0"/>
  </r>
  <r>
    <x v="3298"/>
    <d v="2018-09-29T00:00:00"/>
    <d v="2018-10-05T00:00:00"/>
    <x v="0"/>
    <x v="0"/>
    <x v="2"/>
    <s v="Ann Steele"/>
    <s v="Home Office"/>
    <s v="Pasadena"/>
    <x v="13"/>
    <n v="77506"/>
    <s v="Central"/>
    <s v="TEC-MA-10003066"/>
    <x v="1"/>
    <s v="Machines"/>
    <n v="336.51"/>
    <n v="336.51"/>
    <n v="0"/>
    <n v="0"/>
  </r>
  <r>
    <x v="1582"/>
    <d v="2018-06-03T00:00:00"/>
    <d v="2018-06-09T00:00:00"/>
    <x v="0"/>
    <x v="4"/>
    <x v="2"/>
    <s v="Katherine Nockton"/>
    <s v="Home Office"/>
    <s v="New York City"/>
    <x v="5"/>
    <n v="10011"/>
    <s v="East"/>
    <s v="TEC-MA-10003173"/>
    <x v="1"/>
    <s v="Machines"/>
    <n v="78.66"/>
    <n v="78.66"/>
    <n v="0"/>
    <n v="0"/>
  </r>
  <r>
    <x v="4716"/>
    <d v="2018-11-16T00:00:00"/>
    <d v="2018-11-21T00:00:00"/>
    <x v="0"/>
    <x v="1"/>
    <x v="2"/>
    <s v="Mick Hernandez"/>
    <s v="Home Office"/>
    <s v="Yonkers"/>
    <x v="5"/>
    <n v="10701"/>
    <s v="East"/>
    <s v="TEC-MA-10003173"/>
    <x v="1"/>
    <s v="Machines"/>
    <n v="52.44"/>
    <n v="52.44"/>
    <n v="0"/>
    <n v="0"/>
  </r>
  <r>
    <x v="4717"/>
    <d v="2017-11-04T00:00:00"/>
    <d v="2017-11-08T00:00:00"/>
    <x v="3"/>
    <x v="1"/>
    <x v="2"/>
    <s v="Cindy Chapman"/>
    <s v="Home Office"/>
    <s v="San Diego"/>
    <x v="1"/>
    <n v="92037"/>
    <s v="West"/>
    <s v="TEC-MA-10003176"/>
    <x v="1"/>
    <s v="Machines"/>
    <n v="686.4"/>
    <n v="686.4"/>
    <n v="0"/>
    <n v="0"/>
  </r>
  <r>
    <x v="235"/>
    <d v="2018-05-20T00:00:00"/>
    <d v="2018-05-24T00:00:00"/>
    <x v="0"/>
    <x v="2"/>
    <x v="2"/>
    <s v="Chuck Clark"/>
    <s v="Home Office"/>
    <s v="Lakewood"/>
    <x v="1"/>
    <n v="90712"/>
    <s v="West"/>
    <s v="TEC-MA-10003176"/>
    <x v="1"/>
    <s v="Machines"/>
    <n v="343.2"/>
    <n v="343.2"/>
    <n v="0"/>
    <n v="0"/>
  </r>
  <r>
    <x v="861"/>
    <d v="2015-12-29T00:00:00"/>
    <d v="2016-01-02T00:00:00"/>
    <x v="1"/>
    <x v="3"/>
    <x v="2"/>
    <s v="Anthony Johnson"/>
    <s v="Home Office"/>
    <s v="San Francisco"/>
    <x v="1"/>
    <n v="94110"/>
    <s v="West"/>
    <s v="TEC-MA-10003183"/>
    <x v="1"/>
    <s v="Machines"/>
    <n v="767.952"/>
    <n v="100"/>
    <n v="667.952"/>
    <n v="100.19279999999999"/>
  </r>
  <r>
    <x v="566"/>
    <d v="2018-11-10T00:00:00"/>
    <d v="2018-11-11T00:00:00"/>
    <x v="0"/>
    <x v="1"/>
    <x v="0"/>
    <s v="Ann Blume"/>
    <s v="Home Office"/>
    <s v="Tucson"/>
    <x v="18"/>
    <n v="85705"/>
    <s v="West"/>
    <s v="TEC-MA-10003183"/>
    <x v="1"/>
    <s v="Machines"/>
    <n v="95.994"/>
    <n v="100"/>
    <n v="-4.0060000000000002"/>
    <n v="-0.60089999999999999"/>
  </r>
  <r>
    <x v="478"/>
    <d v="2018-12-24T00:00:00"/>
    <d v="2018-12-28T00:00:00"/>
    <x v="0"/>
    <x v="3"/>
    <x v="2"/>
    <s v="Christine Sundaresam"/>
    <s v="Consumer"/>
    <s v="Lafayette"/>
    <x v="2"/>
    <n v="70506"/>
    <s v="South"/>
    <s v="TEC-MA-10003183"/>
    <x v="1"/>
    <s v="Machines"/>
    <n v="479.97"/>
    <n v="479.97"/>
    <n v="0"/>
    <n v="0"/>
  </r>
  <r>
    <x v="3506"/>
    <d v="2017-09-02T00:00:00"/>
    <d v="2017-09-08T00:00:00"/>
    <x v="3"/>
    <x v="0"/>
    <x v="2"/>
    <s v="Rob Lucas"/>
    <s v="Home Office"/>
    <s v="Chicago"/>
    <x v="0"/>
    <n v="60623"/>
    <s v="Central"/>
    <s v="TEC-MA-10003230"/>
    <x v="1"/>
    <s v="Machines"/>
    <n v="1362.9"/>
    <n v="1362.9"/>
    <n v="0"/>
    <n v="0"/>
  </r>
  <r>
    <x v="1589"/>
    <d v="2015-11-04T00:00:00"/>
    <d v="2015-11-11T00:00:00"/>
    <x v="1"/>
    <x v="1"/>
    <x v="2"/>
    <s v="William Brown"/>
    <s v="Consumer"/>
    <s v="Los Angeles"/>
    <x v="1"/>
    <n v="90045"/>
    <s v="West"/>
    <s v="TEC-MA-10003246"/>
    <x v="1"/>
    <s v="Machines"/>
    <n v="447.96800000000002"/>
    <n v="447.96800000000002"/>
    <n v="0"/>
    <n v="0"/>
  </r>
  <r>
    <x v="4718"/>
    <d v="2016-04-02T00:00:00"/>
    <d v="2016-04-09T00:00:00"/>
    <x v="2"/>
    <x v="8"/>
    <x v="2"/>
    <s v="John Dryer"/>
    <s v="Home Office"/>
    <s v="Los Angeles"/>
    <x v="1"/>
    <n v="90049"/>
    <s v="West"/>
    <s v="TEC-MA-10003329"/>
    <x v="1"/>
    <s v="Machines"/>
    <n v="71.975999999999999"/>
    <n v="71.975999999999999"/>
    <n v="0"/>
    <n v="0"/>
  </r>
  <r>
    <x v="2952"/>
    <d v="2017-11-03T00:00:00"/>
    <d v="2017-11-05T00:00:00"/>
    <x v="3"/>
    <x v="1"/>
    <x v="0"/>
    <s v="Natalie Webber"/>
    <s v="Corporate"/>
    <s v="Portland"/>
    <x v="23"/>
    <n v="97206"/>
    <s v="West"/>
    <s v="TEC-MA-10003337"/>
    <x v="2"/>
    <s v="Machines"/>
    <n v="179.99100000000001"/>
    <n v="179.99100000000001"/>
    <n v="0"/>
    <n v="0"/>
  </r>
  <r>
    <x v="4703"/>
    <d v="2015-09-19T00:00:00"/>
    <d v="2015-09-21T00:00:00"/>
    <x v="1"/>
    <x v="0"/>
    <x v="3"/>
    <s v="Sean Braxton"/>
    <s v="Corporate"/>
    <s v="Houston"/>
    <x v="13"/>
    <n v="77036"/>
    <s v="Central"/>
    <s v="TEC-MA-10003353"/>
    <x v="1"/>
    <s v="Machines"/>
    <n v="2519.9580000000001"/>
    <n v="1519.9580000000001"/>
    <n v="1000"/>
    <n v="150"/>
  </r>
  <r>
    <x v="724"/>
    <d v="2017-12-25T00:00:00"/>
    <d v="2018-01-01T00:00:00"/>
    <x v="3"/>
    <x v="3"/>
    <x v="2"/>
    <s v="Laurel Workman"/>
    <s v="Corporate"/>
    <s v="Phoenix"/>
    <x v="18"/>
    <n v="85023"/>
    <s v="West"/>
    <s v="TEC-MA-10003356"/>
    <x v="2"/>
    <s v="Machines"/>
    <n v="269.97000000000003"/>
    <n v="269.97000000000003"/>
    <n v="0"/>
    <n v="0"/>
  </r>
  <r>
    <x v="7"/>
    <d v="2017-06-04T00:00:00"/>
    <d v="2017-06-04T00:00:00"/>
    <x v="3"/>
    <x v="4"/>
    <x v="1"/>
    <s v="Edward Nazzal"/>
    <s v="Home Office"/>
    <s v="New York City"/>
    <x v="5"/>
    <n v="10035"/>
    <s v="East"/>
    <s v="TEC-MA-10003356"/>
    <x v="1"/>
    <s v="Machines"/>
    <n v="1349.85"/>
    <n v="1349.85"/>
    <n v="0"/>
    <n v="0"/>
  </r>
  <r>
    <x v="4719"/>
    <d v="2017-06-16T00:00:00"/>
    <d v="2017-06-19T00:00:00"/>
    <x v="3"/>
    <x v="4"/>
    <x v="3"/>
    <s v="James Lanier"/>
    <s v="Corporate"/>
    <s v="Chattanooga"/>
    <x v="24"/>
    <n v="37421"/>
    <s v="South"/>
    <s v="TEC-MA-10003493"/>
    <x v="1"/>
    <s v="Machines"/>
    <n v="91.474999999999994"/>
    <n v="91.474999999999994"/>
    <n v="0"/>
    <n v="0"/>
  </r>
  <r>
    <x v="1051"/>
    <d v="2017-05-03T00:00:00"/>
    <d v="2017-05-05T00:00:00"/>
    <x v="3"/>
    <x v="2"/>
    <x v="0"/>
    <s v="Susan MacKendrick"/>
    <s v="Corporate"/>
    <s v="Newark"/>
    <x v="22"/>
    <n v="43055"/>
    <s v="East"/>
    <s v="TEC-MA-10003589"/>
    <x v="2"/>
    <s v="Machines"/>
    <n v="224.93700000000001"/>
    <n v="224.93700000000001"/>
    <n v="0"/>
    <n v="0"/>
  </r>
  <r>
    <x v="1092"/>
    <d v="2015-03-18T00:00:00"/>
    <d v="2015-03-23T00:00:00"/>
    <x v="1"/>
    <x v="5"/>
    <x v="2"/>
    <s v="Sean Miller"/>
    <s v="Home Office"/>
    <s v="Jacksonville"/>
    <x v="8"/>
    <n v="32216"/>
    <s v="South"/>
    <s v="TEC-MA-10003626"/>
    <x v="1"/>
    <s v="Machines"/>
    <n v="821.3"/>
    <n v="821.3"/>
    <n v="0"/>
    <n v="0"/>
  </r>
  <r>
    <x v="3787"/>
    <d v="2015-03-14T00:00:00"/>
    <d v="2015-03-17T00:00:00"/>
    <x v="1"/>
    <x v="5"/>
    <x v="0"/>
    <s v="Rick Bensley"/>
    <s v="Home Office"/>
    <s v="Chicago"/>
    <x v="0"/>
    <n v="60653"/>
    <s v="Central"/>
    <s v="TEC-MA-10003626"/>
    <x v="1"/>
    <s v="Machines"/>
    <n v="574.91"/>
    <n v="574.91"/>
    <n v="0"/>
    <n v="0"/>
  </r>
  <r>
    <x v="4678"/>
    <d v="2018-06-17T00:00:00"/>
    <d v="2018-06-21T00:00:00"/>
    <x v="0"/>
    <x v="4"/>
    <x v="2"/>
    <s v="Steven Roelle"/>
    <s v="Home Office"/>
    <s v="New York City"/>
    <x v="5"/>
    <n v="10024"/>
    <s v="East"/>
    <s v="TEC-MA-10003673"/>
    <x v="1"/>
    <s v="Machines"/>
    <n v="3404.5"/>
    <n v="2404.5"/>
    <n v="1000"/>
    <n v="150"/>
  </r>
  <r>
    <x v="3864"/>
    <d v="2018-07-03T00:00:00"/>
    <d v="2018-07-06T00:00:00"/>
    <x v="0"/>
    <x v="10"/>
    <x v="3"/>
    <s v="Frank Hawley"/>
    <s v="Home Office"/>
    <s v="Houston"/>
    <x v="13"/>
    <n v="77041"/>
    <s v="Central"/>
    <s v="TEC-MA-10003674"/>
    <x v="1"/>
    <s v="Machines"/>
    <n v="597.13199999999995"/>
    <n v="522.13199999999995"/>
    <n v="75"/>
    <n v="11.25"/>
  </r>
  <r>
    <x v="1525"/>
    <d v="2015-09-14T00:00:00"/>
    <d v="2015-09-14T00:00:00"/>
    <x v="1"/>
    <x v="0"/>
    <x v="1"/>
    <s v="Darrin Martin"/>
    <s v="Consumer"/>
    <s v="New York City"/>
    <x v="5"/>
    <n v="10009"/>
    <s v="East"/>
    <s v="TEC-MA-10003979"/>
    <x v="1"/>
    <s v="Machines"/>
    <n v="2799.96"/>
    <n v="1799.96"/>
    <n v="1000"/>
    <n v="150"/>
  </r>
  <r>
    <x v="1533"/>
    <d v="2017-03-01T00:00:00"/>
    <d v="2017-03-05T00:00:00"/>
    <x v="3"/>
    <x v="5"/>
    <x v="2"/>
    <s v="Karen Daniels"/>
    <s v="Home Office"/>
    <s v="Yonkers"/>
    <x v="5"/>
    <n v="10701"/>
    <s v="East"/>
    <s v="TEC-MA-10003979"/>
    <x v="1"/>
    <s v="Machines"/>
    <n v="4899.93"/>
    <n v="3899.9300000000003"/>
    <n v="1000"/>
    <n v="150"/>
  </r>
  <r>
    <x v="3629"/>
    <d v="2016-05-22T00:00:00"/>
    <d v="2016-05-26T00:00:00"/>
    <x v="2"/>
    <x v="2"/>
    <x v="2"/>
    <s v="Sarah Brown"/>
    <s v="Consumer"/>
    <s v="Los Angeles"/>
    <x v="1"/>
    <n v="90045"/>
    <s v="West"/>
    <s v="TEC-MA-10004002"/>
    <x v="1"/>
    <s v="Machines"/>
    <n v="2973.32"/>
    <n v="1973.3200000000002"/>
    <n v="1000"/>
    <n v="150"/>
  </r>
  <r>
    <x v="3371"/>
    <d v="2016-12-30T00:00:00"/>
    <d v="2017-01-03T00:00:00"/>
    <x v="2"/>
    <x v="3"/>
    <x v="2"/>
    <s v="Clay Ludtke"/>
    <s v="Consumer"/>
    <s v="Los Angeles"/>
    <x v="1"/>
    <n v="90049"/>
    <s v="West"/>
    <s v="TEC-MA-10004002"/>
    <x v="1"/>
    <s v="Machines"/>
    <n v="2548.56"/>
    <n v="1548.56"/>
    <n v="1000"/>
    <n v="150"/>
  </r>
  <r>
    <x v="1954"/>
    <d v="2017-07-23T00:00:00"/>
    <d v="2017-07-27T00:00:00"/>
    <x v="3"/>
    <x v="10"/>
    <x v="2"/>
    <s v="Jennifer Braxton"/>
    <s v="Corporate"/>
    <s v="Tampa"/>
    <x v="8"/>
    <n v="33614"/>
    <s v="South"/>
    <s v="TEC-MA-10004002"/>
    <x v="2"/>
    <s v="Machines"/>
    <n v="265.47500000000002"/>
    <n v="265.47500000000002"/>
    <n v="0"/>
    <n v="0"/>
  </r>
  <r>
    <x v="2072"/>
    <d v="2015-09-17T00:00:00"/>
    <d v="2015-09-22T00:00:00"/>
    <x v="1"/>
    <x v="0"/>
    <x v="2"/>
    <s v="Joseph Airdo"/>
    <s v="Consumer"/>
    <s v="Springfield"/>
    <x v="23"/>
    <n v="97477"/>
    <s v="West"/>
    <s v="TEC-MA-10004086"/>
    <x v="1"/>
    <s v="Machines"/>
    <n v="29.925000000000001"/>
    <n v="29.925000000000001"/>
    <n v="0"/>
    <n v="0"/>
  </r>
  <r>
    <x v="1898"/>
    <d v="2018-11-04T00:00:00"/>
    <d v="2018-11-04T00:00:00"/>
    <x v="0"/>
    <x v="1"/>
    <x v="1"/>
    <s v="Grant Thornton"/>
    <s v="Home Office"/>
    <s v="Burlington"/>
    <x v="9"/>
    <n v="27217"/>
    <s v="South"/>
    <s v="TEC-MA-10004125"/>
    <x v="1"/>
    <s v="Machines"/>
    <n v="7999.98"/>
    <n v="6999.98"/>
    <n v="1000"/>
    <n v="150"/>
  </r>
  <r>
    <x v="246"/>
    <d v="2016-04-27T00:00:00"/>
    <d v="2016-05-03T00:00:00"/>
    <x v="2"/>
    <x v="8"/>
    <x v="2"/>
    <s v="Greg Tran"/>
    <s v="Home Office"/>
    <s v="Washington"/>
    <x v="35"/>
    <n v="20016"/>
    <s v="East"/>
    <s v="TEC-MA-10004212"/>
    <x v="1"/>
    <s v="Machines"/>
    <n v="1379.92"/>
    <n v="1379.92"/>
    <n v="0"/>
    <n v="0"/>
  </r>
  <r>
    <x v="1405"/>
    <d v="2015-09-29T00:00:00"/>
    <d v="2015-10-03T00:00:00"/>
    <x v="1"/>
    <x v="0"/>
    <x v="2"/>
    <s v="Arthur Prichep"/>
    <s v="Home Office"/>
    <s v="Los Angeles"/>
    <x v="1"/>
    <n v="90045"/>
    <s v="West"/>
    <s v="TEC-MA-10004241"/>
    <x v="1"/>
    <s v="Machines"/>
    <n v="686.32"/>
    <n v="50"/>
    <n v="636.32000000000005"/>
    <n v="95.448000000000008"/>
  </r>
  <r>
    <x v="1229"/>
    <d v="2016-12-21T00:00:00"/>
    <d v="2016-12-26T00:00:00"/>
    <x v="2"/>
    <x v="3"/>
    <x v="3"/>
    <s v="Sam Zeldin"/>
    <s v="Home Office"/>
    <s v="Saint Charles"/>
    <x v="0"/>
    <n v="60174"/>
    <s v="Central"/>
    <s v="TEC-MA-10004241"/>
    <x v="1"/>
    <s v="Machines"/>
    <n v="600.53"/>
    <n v="600.53"/>
    <n v="0"/>
    <n v="0"/>
  </r>
  <r>
    <x v="4189"/>
    <d v="2017-11-25T00:00:00"/>
    <d v="2017-11-30T00:00:00"/>
    <x v="3"/>
    <x v="1"/>
    <x v="2"/>
    <s v="Barry Pond"/>
    <s v="Corporate"/>
    <s v="Plainfield"/>
    <x v="15"/>
    <n v="7060"/>
    <s v="East"/>
    <s v="TEC-MA-10004255"/>
    <x v="2"/>
    <s v="Machines"/>
    <n v="319.92"/>
    <n v="319.92"/>
    <n v="0"/>
    <n v="0"/>
  </r>
  <r>
    <x v="4720"/>
    <d v="2017-09-17T00:00:00"/>
    <d v="2017-09-23T00:00:00"/>
    <x v="3"/>
    <x v="0"/>
    <x v="2"/>
    <s v="Cindy Stewart"/>
    <s v="Corporate"/>
    <s v="Columbus"/>
    <x v="19"/>
    <n v="31907"/>
    <s v="South"/>
    <s v="TEC-MA-10004458"/>
    <x v="2"/>
    <s v="Machines"/>
    <n v="396"/>
    <n v="396"/>
    <n v="0"/>
    <n v="0"/>
  </r>
  <r>
    <x v="862"/>
    <d v="2015-06-21T00:00:00"/>
    <d v="2015-06-25T00:00:00"/>
    <x v="1"/>
    <x v="4"/>
    <x v="2"/>
    <s v="Natalie Webber"/>
    <s v="Consumer"/>
    <s v="Philadelphia"/>
    <x v="12"/>
    <n v="19120"/>
    <s v="East"/>
    <s v="TEC-MA-10004521"/>
    <x v="1"/>
    <s v="Machines"/>
    <n v="206.99100000000001"/>
    <n v="206.99100000000001"/>
    <n v="0"/>
    <n v="0"/>
  </r>
  <r>
    <x v="4721"/>
    <d v="2016-10-30T00:00:00"/>
    <d v="2016-10-30T00:00:00"/>
    <x v="2"/>
    <x v="9"/>
    <x v="1"/>
    <s v="Barry Franz√∂sisch"/>
    <s v="Home Office"/>
    <s v="New York City"/>
    <x v="5"/>
    <n v="10024"/>
    <s v="East"/>
    <s v="TEC-MA-10004552"/>
    <x v="1"/>
    <s v="Machines"/>
    <n v="1035.8"/>
    <n v="1035.8"/>
    <n v="0"/>
    <n v="0"/>
  </r>
  <r>
    <x v="1488"/>
    <d v="2018-12-25T00:00:00"/>
    <d v="2018-12-28T00:00:00"/>
    <x v="0"/>
    <x v="3"/>
    <x v="0"/>
    <s v="Jennifer Halladay"/>
    <s v="Consumer"/>
    <s v="Hialeah"/>
    <x v="8"/>
    <n v="33012"/>
    <s v="South"/>
    <s v="TEC-MA-10004626"/>
    <x v="1"/>
    <s v="Machines"/>
    <n v="120"/>
    <n v="120"/>
    <n v="0"/>
    <n v="0"/>
  </r>
  <r>
    <x v="4176"/>
    <d v="2018-09-17T00:00:00"/>
    <d v="2018-09-23T00:00:00"/>
    <x v="0"/>
    <x v="0"/>
    <x v="2"/>
    <s v="Gary Zandusky"/>
    <s v="Consumer"/>
    <s v="Morristown"/>
    <x v="15"/>
    <n v="7960"/>
    <s v="East"/>
    <s v="TEC-MA-10004626"/>
    <x v="1"/>
    <s v="Machines"/>
    <n v="480"/>
    <n v="480"/>
    <n v="0"/>
    <n v="0"/>
  </r>
  <r>
    <x v="943"/>
    <d v="2018-03-28T00:00:00"/>
    <d v="2018-03-31T00:00:00"/>
    <x v="0"/>
    <x v="5"/>
    <x v="0"/>
    <s v="Dave Hallsten"/>
    <s v="Home Office"/>
    <s v="Fairfield"/>
    <x v="1"/>
    <n v="94533"/>
    <s v="West"/>
    <s v="TEC-MA-10004679"/>
    <x v="1"/>
    <s v="Machines"/>
    <n v="532.72"/>
    <n v="532.72"/>
    <n v="0"/>
    <n v="0"/>
  </r>
  <r>
    <x v="907"/>
    <d v="2015-09-07T00:00:00"/>
    <d v="2015-09-13T00:00:00"/>
    <x v="1"/>
    <x v="0"/>
    <x v="2"/>
    <s v="Sean Braxton"/>
    <s v="Corporate"/>
    <s v="Philadelphia"/>
    <x v="12"/>
    <n v="19134"/>
    <s v="East"/>
    <s v="TEC-MA-10004679"/>
    <x v="1"/>
    <s v="Machines"/>
    <n v="399.54"/>
    <n v="399.54"/>
    <n v="0"/>
    <n v="0"/>
  </r>
  <r>
    <x v="4722"/>
    <d v="2015-11-28T00:00:00"/>
    <d v="2015-12-02T00:00:00"/>
    <x v="1"/>
    <x v="1"/>
    <x v="2"/>
    <s v="Brian Thompson"/>
    <s v="Consumer"/>
    <s v="Houston"/>
    <x v="13"/>
    <n v="77041"/>
    <s v="Central"/>
    <s v="TEC-MA-10004679"/>
    <x v="1"/>
    <s v="Machines"/>
    <n v="998.85"/>
    <n v="998.85"/>
    <n v="0"/>
    <n v="0"/>
  </r>
  <r>
    <x v="320"/>
    <d v="2016-05-26T00:00:00"/>
    <d v="2016-05-28T00:00:00"/>
    <x v="2"/>
    <x v="2"/>
    <x v="3"/>
    <s v="Pamela Stobb"/>
    <s v="Home Office"/>
    <s v="San Antonio"/>
    <x v="13"/>
    <n v="78207"/>
    <s v="Central"/>
    <s v="TEC-MA-10004679"/>
    <x v="1"/>
    <s v="Machines"/>
    <n v="399.54"/>
    <n v="399.54"/>
    <n v="0"/>
    <n v="0"/>
  </r>
  <r>
    <x v="3100"/>
    <d v="2018-07-11T00:00:00"/>
    <d v="2018-07-16T00:00:00"/>
    <x v="0"/>
    <x v="10"/>
    <x v="2"/>
    <s v="Tom Stivers"/>
    <s v="Corporate"/>
    <s v="San Diego"/>
    <x v="1"/>
    <n v="92105"/>
    <s v="West"/>
    <s v="TEC-PH-10000004"/>
    <x v="1"/>
    <s v="Phones"/>
    <n v="71.951999999999998"/>
    <n v="71.951999999999998"/>
    <n v="0"/>
    <n v="0"/>
  </r>
  <r>
    <x v="4723"/>
    <d v="2017-03-20T00:00:00"/>
    <d v="2017-03-22T00:00:00"/>
    <x v="3"/>
    <x v="5"/>
    <x v="3"/>
    <s v="Peter B√ºhler"/>
    <s v="Corporate"/>
    <s v="Evanston"/>
    <x v="0"/>
    <n v="60201"/>
    <s v="Central"/>
    <s v="TEC-PH-10000004"/>
    <x v="1"/>
    <s v="Phones"/>
    <n v="11.992000000000001"/>
    <n v="11.992000000000001"/>
    <n v="0"/>
    <n v="0"/>
  </r>
  <r>
    <x v="4724"/>
    <d v="2016-03-31T00:00:00"/>
    <d v="2016-04-04T00:00:00"/>
    <x v="2"/>
    <x v="5"/>
    <x v="2"/>
    <s v="Scott Cohen"/>
    <s v="Corporate"/>
    <s v="Jacksonville"/>
    <x v="8"/>
    <n v="32216"/>
    <s v="South"/>
    <s v="TEC-PH-10000011"/>
    <x v="1"/>
    <s v="Phones"/>
    <n v="79.959999999999994"/>
    <n v="79.959999999999994"/>
    <n v="0"/>
    <n v="0"/>
  </r>
  <r>
    <x v="4725"/>
    <d v="2016-09-19T00:00:00"/>
    <d v="2016-09-22T00:00:00"/>
    <x v="2"/>
    <x v="0"/>
    <x v="3"/>
    <s v="Giulietta Weimer"/>
    <s v="Home Office"/>
    <s v="New York City"/>
    <x v="5"/>
    <n v="10024"/>
    <s v="East"/>
    <s v="TEC-PH-10000011"/>
    <x v="1"/>
    <s v="Phones"/>
    <n v="279.86"/>
    <n v="279.86"/>
    <n v="0"/>
    <n v="0"/>
  </r>
  <r>
    <x v="1540"/>
    <d v="2017-08-27T00:00:00"/>
    <d v="2017-09-01T00:00:00"/>
    <x v="3"/>
    <x v="7"/>
    <x v="3"/>
    <s v="Ted Butterfield"/>
    <s v="Corporate"/>
    <s v="Quincy"/>
    <x v="26"/>
    <n v="2169"/>
    <s v="East"/>
    <s v="TEC-PH-10000011"/>
    <x v="1"/>
    <s v="Phones"/>
    <n v="59.97"/>
    <n v="59.97"/>
    <n v="0"/>
    <n v="0"/>
  </r>
  <r>
    <x v="2983"/>
    <d v="2018-11-14T00:00:00"/>
    <d v="2018-11-17T00:00:00"/>
    <x v="0"/>
    <x v="1"/>
    <x v="3"/>
    <s v="Clytie Kelty"/>
    <s v="Consumer"/>
    <s v="Grove City"/>
    <x v="22"/>
    <n v="43123"/>
    <s v="East"/>
    <s v="TEC-PH-10000011"/>
    <x v="1"/>
    <s v="Phones"/>
    <n v="119.94"/>
    <n v="119.94"/>
    <n v="0"/>
    <n v="0"/>
  </r>
  <r>
    <x v="871"/>
    <d v="2017-06-04T00:00:00"/>
    <d v="2017-06-09T00:00:00"/>
    <x v="3"/>
    <x v="4"/>
    <x v="3"/>
    <s v="Ken Lonsdale"/>
    <s v="Home Office"/>
    <s v="Chicago"/>
    <x v="0"/>
    <n v="60610"/>
    <s v="Central"/>
    <s v="TEC-PH-10000011"/>
    <x v="1"/>
    <s v="Phones"/>
    <n v="31.984000000000002"/>
    <n v="31.984000000000002"/>
    <n v="0"/>
    <n v="0"/>
  </r>
  <r>
    <x v="4726"/>
    <d v="2015-08-09T00:00:00"/>
    <d v="2015-08-13T00:00:00"/>
    <x v="1"/>
    <x v="7"/>
    <x v="2"/>
    <s v="Matthew Grinstein"/>
    <s v="Home Office"/>
    <s v="Seattle"/>
    <x v="6"/>
    <n v="98103"/>
    <s v="West"/>
    <s v="TEC-PH-10000038"/>
    <x v="1"/>
    <s v="Phones"/>
    <n v="219.16800000000001"/>
    <n v="219.16800000000001"/>
    <n v="0"/>
    <n v="0"/>
  </r>
  <r>
    <x v="3779"/>
    <d v="2015-11-26T00:00:00"/>
    <d v="2015-12-02T00:00:00"/>
    <x v="1"/>
    <x v="1"/>
    <x v="2"/>
    <s v="Natalie Webber"/>
    <s v="Consumer"/>
    <s v="Tigard"/>
    <x v="23"/>
    <n v="97224"/>
    <s v="West"/>
    <s v="TEC-PH-10000038"/>
    <x v="1"/>
    <s v="Phones"/>
    <n v="438.33600000000001"/>
    <n v="438.33600000000001"/>
    <n v="0"/>
    <n v="0"/>
  </r>
  <r>
    <x v="3283"/>
    <d v="2018-03-19T00:00:00"/>
    <d v="2018-03-22T00:00:00"/>
    <x v="0"/>
    <x v="5"/>
    <x v="0"/>
    <s v="Natalie DeCherney"/>
    <s v="Home Office"/>
    <s v="San Francisco"/>
    <x v="1"/>
    <n v="94110"/>
    <s v="West"/>
    <s v="TEC-PH-10000038"/>
    <x v="1"/>
    <s v="Phones"/>
    <n v="657.50400000000002"/>
    <n v="657.50400000000002"/>
    <n v="0"/>
    <n v="0"/>
  </r>
  <r>
    <x v="4727"/>
    <d v="2015-11-16T00:00:00"/>
    <d v="2015-11-20T00:00:00"/>
    <x v="1"/>
    <x v="1"/>
    <x v="2"/>
    <s v="Rick Huthwaite"/>
    <s v="Home Office"/>
    <s v="Manhattan"/>
    <x v="44"/>
    <n v="66502"/>
    <s v="Central"/>
    <s v="TEC-PH-10000038"/>
    <x v="1"/>
    <s v="Phones"/>
    <n v="273.95999999999998"/>
    <n v="273.95999999999998"/>
    <n v="0"/>
    <n v="0"/>
  </r>
  <r>
    <x v="39"/>
    <d v="2018-02-17T00:00:00"/>
    <d v="2018-02-19T00:00:00"/>
    <x v="0"/>
    <x v="11"/>
    <x v="0"/>
    <s v="Cyra Reiten"/>
    <s v="Home Office"/>
    <s v="Houston"/>
    <x v="13"/>
    <n v="77041"/>
    <s v="Central"/>
    <s v="TEC-PH-10000038"/>
    <x v="1"/>
    <s v="Phones"/>
    <n v="438.33600000000001"/>
    <n v="438.33600000000001"/>
    <n v="0"/>
    <n v="0"/>
  </r>
  <r>
    <x v="550"/>
    <d v="2018-09-11T00:00:00"/>
    <d v="2018-09-11T00:00:00"/>
    <x v="0"/>
    <x v="0"/>
    <x v="1"/>
    <s v="Jennifer Ferguson"/>
    <s v="Home Office"/>
    <s v="Seattle"/>
    <x v="6"/>
    <n v="98105"/>
    <s v="West"/>
    <s v="TEC-PH-10000127"/>
    <x v="1"/>
    <s v="Phones"/>
    <n v="79.959999999999994"/>
    <n v="79.959999999999994"/>
    <n v="0"/>
    <n v="0"/>
  </r>
  <r>
    <x v="3209"/>
    <d v="2018-11-04T00:00:00"/>
    <d v="2018-11-08T00:00:00"/>
    <x v="0"/>
    <x v="1"/>
    <x v="2"/>
    <s v="Christina Anderson"/>
    <s v="Home Office"/>
    <s v="Chattanooga"/>
    <x v="24"/>
    <n v="37421"/>
    <s v="South"/>
    <s v="TEC-PH-10000127"/>
    <x v="1"/>
    <s v="Phones"/>
    <n v="143.928"/>
    <n v="143.928"/>
    <n v="0"/>
    <n v="0"/>
  </r>
  <r>
    <x v="1892"/>
    <d v="2018-03-25T00:00:00"/>
    <d v="2018-03-26T00:00:00"/>
    <x v="0"/>
    <x v="5"/>
    <x v="0"/>
    <s v="Christina VanderZanden"/>
    <s v="Consumer"/>
    <s v="Fresno"/>
    <x v="1"/>
    <n v="93727"/>
    <s v="West"/>
    <s v="TEC-PH-10000141"/>
    <x v="1"/>
    <s v="Phones"/>
    <n v="211.16800000000001"/>
    <n v="211.16800000000001"/>
    <n v="0"/>
    <n v="0"/>
  </r>
  <r>
    <x v="172"/>
    <d v="2017-03-29T00:00:00"/>
    <d v="2017-04-02T00:00:00"/>
    <x v="3"/>
    <x v="5"/>
    <x v="2"/>
    <s v="Troy Blackwell"/>
    <s v="Corporate"/>
    <s v="Springfield"/>
    <x v="22"/>
    <n v="45503"/>
    <s v="East"/>
    <s v="TEC-PH-10000141"/>
    <x v="1"/>
    <s v="Phones"/>
    <n v="158.376"/>
    <n v="158.376"/>
    <n v="0"/>
    <n v="0"/>
  </r>
  <r>
    <x v="4414"/>
    <d v="2017-04-05T00:00:00"/>
    <d v="2017-04-09T00:00:00"/>
    <x v="3"/>
    <x v="8"/>
    <x v="2"/>
    <s v="Justin Hirsh"/>
    <s v="Corporate"/>
    <s v="Philadelphia"/>
    <x v="12"/>
    <n v="19140"/>
    <s v="East"/>
    <s v="TEC-PH-10000141"/>
    <x v="1"/>
    <s v="Phones"/>
    <n v="118.782"/>
    <n v="118.782"/>
    <n v="0"/>
    <n v="0"/>
  </r>
  <r>
    <x v="1034"/>
    <d v="2017-07-17T00:00:00"/>
    <d v="2017-07-22T00:00:00"/>
    <x v="3"/>
    <x v="10"/>
    <x v="3"/>
    <s v="Dennis Kane"/>
    <s v="Home Office"/>
    <s v="Seattle"/>
    <x v="6"/>
    <n v="98105"/>
    <s v="West"/>
    <s v="TEC-PH-10000148"/>
    <x v="1"/>
    <s v="Phones"/>
    <n v="20.783999999999999"/>
    <n v="18"/>
    <n v="2.7839999999999989"/>
    <n v="0.4175999999999998"/>
  </r>
  <r>
    <x v="1246"/>
    <d v="2018-12-05T00:00:00"/>
    <d v="2018-12-06T00:00:00"/>
    <x v="0"/>
    <x v="3"/>
    <x v="0"/>
    <s v="Patrick Bzostek"/>
    <s v="Home Office"/>
    <s v="Seattle"/>
    <x v="6"/>
    <n v="98115"/>
    <s v="West"/>
    <s v="TEC-PH-10000148"/>
    <x v="1"/>
    <s v="Phones"/>
    <n v="31.175999999999998"/>
    <n v="31.175999999999998"/>
    <n v="0"/>
    <n v="0"/>
  </r>
  <r>
    <x v="3052"/>
    <d v="2018-12-10T00:00:00"/>
    <d v="2018-12-15T00:00:00"/>
    <x v="0"/>
    <x v="3"/>
    <x v="3"/>
    <s v="Stephanie Ulpright"/>
    <s v="Home Office"/>
    <s v="Jackson"/>
    <x v="29"/>
    <n v="39212"/>
    <s v="South"/>
    <s v="TEC-PH-10000148"/>
    <x v="1"/>
    <s v="Phones"/>
    <n v="38.97"/>
    <n v="38.97"/>
    <n v="0"/>
    <n v="0"/>
  </r>
  <r>
    <x v="3781"/>
    <d v="2017-01-11T00:00:00"/>
    <d v="2017-01-13T00:00:00"/>
    <x v="3"/>
    <x v="6"/>
    <x v="3"/>
    <s v="Deanra Eno"/>
    <s v="Home Office"/>
    <s v="Springfield"/>
    <x v="22"/>
    <n v="45503"/>
    <s v="East"/>
    <s v="TEC-PH-10000148"/>
    <x v="1"/>
    <s v="Phones"/>
    <n v="15.587999999999999"/>
    <n v="18"/>
    <n v="-2.4120000000000008"/>
    <n v="-0.36180000000000012"/>
  </r>
  <r>
    <x v="4728"/>
    <d v="2017-04-01T00:00:00"/>
    <d v="2017-04-07T00:00:00"/>
    <x v="3"/>
    <x v="8"/>
    <x v="2"/>
    <s v="Muhammed Yedwab"/>
    <s v="Corporate"/>
    <s v="Milwaukee"/>
    <x v="16"/>
    <n v="53209"/>
    <s v="Central"/>
    <s v="TEC-PH-10000148"/>
    <x v="1"/>
    <s v="Phones"/>
    <n v="12.99"/>
    <n v="12.99"/>
    <n v="0"/>
    <n v="0"/>
  </r>
  <r>
    <x v="1249"/>
    <d v="2015-08-23T00:00:00"/>
    <d v="2015-08-27T00:00:00"/>
    <x v="1"/>
    <x v="7"/>
    <x v="2"/>
    <s v="Arthur Prichep"/>
    <s v="Home Office"/>
    <s v="Denver"/>
    <x v="7"/>
    <n v="80219"/>
    <s v="West"/>
    <s v="TEC-PH-10000149"/>
    <x v="1"/>
    <s v="Phones"/>
    <n v="143.63999999999999"/>
    <n v="143.63999999999999"/>
    <n v="0"/>
    <n v="0"/>
  </r>
  <r>
    <x v="4729"/>
    <d v="2017-07-12T00:00:00"/>
    <d v="2017-07-19T00:00:00"/>
    <x v="3"/>
    <x v="10"/>
    <x v="2"/>
    <s v="Kristen Hastings"/>
    <s v="Corporate"/>
    <s v="Los Angeles"/>
    <x v="1"/>
    <n v="90008"/>
    <s v="West"/>
    <s v="TEC-PH-10000149"/>
    <x v="1"/>
    <s v="Phones"/>
    <n v="95.76"/>
    <n v="95.76"/>
    <n v="0"/>
    <n v="0"/>
  </r>
  <r>
    <x v="1276"/>
    <d v="2018-03-10T00:00:00"/>
    <d v="2018-03-14T00:00:00"/>
    <x v="0"/>
    <x v="5"/>
    <x v="2"/>
    <s v="Mick Hernandez"/>
    <s v="Home Office"/>
    <s v="Chester"/>
    <x v="12"/>
    <n v="19013"/>
    <s v="East"/>
    <s v="TEC-PH-10000149"/>
    <x v="1"/>
    <s v="Phones"/>
    <n v="35.909999999999997"/>
    <n v="35.909999999999997"/>
    <n v="0"/>
    <n v="0"/>
  </r>
  <r>
    <x v="2202"/>
    <d v="2018-03-17T00:00:00"/>
    <d v="2018-03-22T00:00:00"/>
    <x v="0"/>
    <x v="5"/>
    <x v="3"/>
    <s v="Denny Blanton"/>
    <s v="Consumer"/>
    <s v="New York City"/>
    <x v="5"/>
    <n v="10011"/>
    <s v="East"/>
    <s v="TEC-PH-10000149"/>
    <x v="1"/>
    <s v="Phones"/>
    <n v="119.7"/>
    <n v="119.7"/>
    <n v="0"/>
    <n v="0"/>
  </r>
  <r>
    <x v="4730"/>
    <d v="2016-03-05T00:00:00"/>
    <d v="2016-03-09T00:00:00"/>
    <x v="2"/>
    <x v="5"/>
    <x v="2"/>
    <s v="Mike Vittorini"/>
    <s v="Corporate"/>
    <s v="Houston"/>
    <x v="13"/>
    <n v="77036"/>
    <s v="Central"/>
    <s v="TEC-PH-10000149"/>
    <x v="1"/>
    <s v="Phones"/>
    <n v="31.92"/>
    <n v="31.92"/>
    <n v="0"/>
    <n v="0"/>
  </r>
  <r>
    <x v="4731"/>
    <d v="2017-12-09T00:00:00"/>
    <d v="2017-12-13T00:00:00"/>
    <x v="3"/>
    <x v="3"/>
    <x v="2"/>
    <s v="Emily Burns"/>
    <s v="Consumer"/>
    <s v="Franklin"/>
    <x v="24"/>
    <n v="37064"/>
    <s v="South"/>
    <s v="TEC-PH-10000169"/>
    <x v="1"/>
    <s v="Phones"/>
    <n v="40.68"/>
    <n v="40.68"/>
    <n v="0"/>
    <n v="0"/>
  </r>
  <r>
    <x v="81"/>
    <d v="2016-09-17T00:00:00"/>
    <d v="2016-09-23T00:00:00"/>
    <x v="2"/>
    <x v="0"/>
    <x v="2"/>
    <s v="Peter Fuller"/>
    <s v="Home Office"/>
    <s v="New York City"/>
    <x v="5"/>
    <n v="10035"/>
    <s v="East"/>
    <s v="TEC-PH-10000169"/>
    <x v="1"/>
    <s v="Phones"/>
    <n v="67.8"/>
    <n v="67.8"/>
    <n v="0"/>
    <n v="0"/>
  </r>
  <r>
    <x v="714"/>
    <d v="2015-12-15T00:00:00"/>
    <d v="2015-12-18T00:00:00"/>
    <x v="1"/>
    <x v="3"/>
    <x v="0"/>
    <s v="Mick Crebagga"/>
    <s v="Consumer"/>
    <s v="El Paso"/>
    <x v="13"/>
    <n v="79907"/>
    <s v="Central"/>
    <s v="TEC-PH-10000169"/>
    <x v="1"/>
    <s v="Phones"/>
    <n v="40.68"/>
    <n v="40.68"/>
    <n v="0"/>
    <n v="0"/>
  </r>
  <r>
    <x v="1110"/>
    <d v="2016-12-04T00:00:00"/>
    <d v="2016-12-09T00:00:00"/>
    <x v="2"/>
    <x v="3"/>
    <x v="3"/>
    <s v="Harry Marie"/>
    <s v="Home Office"/>
    <s v="Los Angeles"/>
    <x v="1"/>
    <n v="90049"/>
    <s v="West"/>
    <s v="TEC-PH-10000193"/>
    <x v="1"/>
    <s v="Phones"/>
    <n v="110.352"/>
    <n v="110.352"/>
    <n v="0"/>
    <n v="0"/>
  </r>
  <r>
    <x v="1837"/>
    <d v="2018-01-24T00:00:00"/>
    <d v="2018-01-29T00:00:00"/>
    <x v="0"/>
    <x v="6"/>
    <x v="2"/>
    <s v="Keith Dawkins"/>
    <s v="Corporate"/>
    <s v="San Jose"/>
    <x v="1"/>
    <n v="95123"/>
    <s v="West"/>
    <s v="TEC-PH-10000193"/>
    <x v="1"/>
    <s v="Phones"/>
    <n v="110.352"/>
    <n v="110.352"/>
    <n v="0"/>
    <n v="0"/>
  </r>
  <r>
    <x v="1099"/>
    <d v="2017-12-01T00:00:00"/>
    <d v="2017-12-06T00:00:00"/>
    <x v="3"/>
    <x v="3"/>
    <x v="3"/>
    <s v="Eva Jacobs"/>
    <s v="Corporate"/>
    <s v="Franklin"/>
    <x v="26"/>
    <n v="2038"/>
    <s v="East"/>
    <s v="TEC-PH-10000193"/>
    <x v="1"/>
    <s v="Phones"/>
    <n v="137.94"/>
    <n v="137.94"/>
    <n v="0"/>
    <n v="0"/>
  </r>
  <r>
    <x v="4732"/>
    <d v="2018-01-27T00:00:00"/>
    <d v="2018-01-31T00:00:00"/>
    <x v="0"/>
    <x v="6"/>
    <x v="2"/>
    <s v="Toby Gnade"/>
    <s v="Home Office"/>
    <s v="New York City"/>
    <x v="5"/>
    <n v="10035"/>
    <s v="East"/>
    <s v="TEC-PH-10000193"/>
    <x v="1"/>
    <s v="Phones"/>
    <n v="137.94"/>
    <n v="137.94"/>
    <n v="0"/>
    <n v="0"/>
  </r>
  <r>
    <x v="1168"/>
    <d v="2015-12-24T00:00:00"/>
    <d v="2015-12-29T00:00:00"/>
    <x v="1"/>
    <x v="3"/>
    <x v="2"/>
    <s v="Ben Ferrer"/>
    <s v="Home Office"/>
    <s v="Los Angeles"/>
    <x v="1"/>
    <n v="90045"/>
    <s v="West"/>
    <s v="TEC-PH-10000213"/>
    <x v="1"/>
    <s v="Phones"/>
    <n v="173.65600000000001"/>
    <n v="100"/>
    <n v="73.656000000000006"/>
    <n v="11.048400000000001"/>
  </r>
  <r>
    <x v="146"/>
    <d v="2018-12-02T00:00:00"/>
    <d v="2018-12-06T00:00:00"/>
    <x v="0"/>
    <x v="3"/>
    <x v="2"/>
    <s v="Bill Stewart"/>
    <s v="Home Office"/>
    <s v="Denver"/>
    <x v="7"/>
    <n v="80219"/>
    <s v="West"/>
    <s v="TEC-PH-10000213"/>
    <x v="1"/>
    <s v="Phones"/>
    <n v="49.616"/>
    <n v="49.616"/>
    <n v="0"/>
    <n v="0"/>
  </r>
  <r>
    <x v="4733"/>
    <d v="2018-03-14T00:00:00"/>
    <d v="2018-03-17T00:00:00"/>
    <x v="0"/>
    <x v="5"/>
    <x v="3"/>
    <s v="Brad Norvell"/>
    <s v="Home Office"/>
    <s v="Chicago"/>
    <x v="0"/>
    <n v="60623"/>
    <s v="Central"/>
    <s v="TEC-PH-10000213"/>
    <x v="1"/>
    <s v="Phones"/>
    <n v="49.616"/>
    <n v="49.616"/>
    <n v="0"/>
    <n v="0"/>
  </r>
  <r>
    <x v="4734"/>
    <d v="2015-06-18T00:00:00"/>
    <d v="2015-06-23T00:00:00"/>
    <x v="1"/>
    <x v="4"/>
    <x v="2"/>
    <s v="Mick Crebagga"/>
    <s v="Home Office"/>
    <s v="Los Angeles"/>
    <x v="1"/>
    <n v="90036"/>
    <s v="West"/>
    <s v="TEC-PH-10000215"/>
    <x v="1"/>
    <s v="Phones"/>
    <n v="139.80000000000001"/>
    <n v="139.80000000000001"/>
    <n v="0"/>
    <n v="0"/>
  </r>
  <r>
    <x v="170"/>
    <d v="2017-02-05T00:00:00"/>
    <d v="2017-02-05T00:00:00"/>
    <x v="3"/>
    <x v="11"/>
    <x v="1"/>
    <s v="Paul Prost"/>
    <s v="Corporate"/>
    <s v="Smyrna"/>
    <x v="19"/>
    <n v="30080"/>
    <s v="South"/>
    <s v="TEC-PH-10000215"/>
    <x v="1"/>
    <s v="Phones"/>
    <n v="104.85"/>
    <n v="104.85"/>
    <n v="0"/>
    <n v="0"/>
  </r>
  <r>
    <x v="354"/>
    <d v="2018-09-20T00:00:00"/>
    <d v="2018-09-26T00:00:00"/>
    <x v="0"/>
    <x v="0"/>
    <x v="2"/>
    <s v="Seth Vernon"/>
    <s v="Consumer"/>
    <s v="New York City"/>
    <x v="5"/>
    <n v="10035"/>
    <s v="East"/>
    <s v="TEC-PH-10000215"/>
    <x v="1"/>
    <s v="Phones"/>
    <n v="104.85"/>
    <n v="104.85"/>
    <n v="0"/>
    <n v="0"/>
  </r>
  <r>
    <x v="1418"/>
    <d v="2015-09-07T00:00:00"/>
    <d v="2015-09-12T00:00:00"/>
    <x v="1"/>
    <x v="0"/>
    <x v="3"/>
    <s v="Tom Boeckenhauer"/>
    <s v="Consumer"/>
    <s v="Tulsa"/>
    <x v="30"/>
    <n v="74133"/>
    <s v="Central"/>
    <s v="TEC-PH-10000215"/>
    <x v="1"/>
    <s v="Phones"/>
    <n v="104.85"/>
    <n v="104.85"/>
    <n v="0"/>
    <n v="0"/>
  </r>
  <r>
    <x v="1311"/>
    <d v="2017-10-01T00:00:00"/>
    <d v="2017-10-02T00:00:00"/>
    <x v="3"/>
    <x v="9"/>
    <x v="0"/>
    <s v="Chris Cortes"/>
    <s v="Corporate"/>
    <s v="La Porte"/>
    <x v="33"/>
    <n v="46350"/>
    <s v="Central"/>
    <s v="TEC-PH-10000215"/>
    <x v="1"/>
    <s v="Phones"/>
    <n v="69.900000000000006"/>
    <n v="69.900000000000006"/>
    <n v="0"/>
    <n v="0"/>
  </r>
  <r>
    <x v="266"/>
    <d v="2017-12-05T00:00:00"/>
    <d v="2017-12-09T00:00:00"/>
    <x v="3"/>
    <x v="3"/>
    <x v="2"/>
    <s v="Justin Ellison"/>
    <s v="Corporate"/>
    <s v="Franklin"/>
    <x v="16"/>
    <n v="53132"/>
    <s v="Central"/>
    <s v="TEC-PH-10000215"/>
    <x v="2"/>
    <s v="Phones"/>
    <n v="384.45"/>
    <n v="384.45"/>
    <n v="0"/>
    <n v="0"/>
  </r>
  <r>
    <x v="218"/>
    <d v="2018-06-08T00:00:00"/>
    <d v="2018-06-10T00:00:00"/>
    <x v="0"/>
    <x v="4"/>
    <x v="0"/>
    <s v="Maureen Gastineau"/>
    <s v="Home Office"/>
    <s v="Los Angeles"/>
    <x v="1"/>
    <n v="90049"/>
    <s v="West"/>
    <s v="TEC-PH-10000307"/>
    <x v="1"/>
    <s v="Phones"/>
    <n v="17.52"/>
    <n v="18"/>
    <n v="-0.48000000000000043"/>
    <n v="-7.2000000000000064E-2"/>
  </r>
  <r>
    <x v="1105"/>
    <d v="2015-12-06T00:00:00"/>
    <d v="2015-12-10T00:00:00"/>
    <x v="1"/>
    <x v="3"/>
    <x v="2"/>
    <s v="Berenike Kampe"/>
    <s v="Home Office"/>
    <s v="Chicago"/>
    <x v="0"/>
    <n v="60610"/>
    <s v="Central"/>
    <s v="TEC-PH-10000307"/>
    <x v="1"/>
    <s v="Phones"/>
    <n v="35.04"/>
    <n v="35.04"/>
    <n v="0"/>
    <n v="0"/>
  </r>
  <r>
    <x v="1979"/>
    <d v="2016-04-04T00:00:00"/>
    <d v="2016-04-04T00:00:00"/>
    <x v="2"/>
    <x v="8"/>
    <x v="1"/>
    <s v="Nat Carroll"/>
    <s v="Home Office"/>
    <s v="Lansing"/>
    <x v="10"/>
    <n v="48911"/>
    <s v="Central"/>
    <s v="TEC-PH-10000307"/>
    <x v="1"/>
    <s v="Phones"/>
    <n v="10.95"/>
    <n v="18"/>
    <n v="-7.0500000000000007"/>
    <n v="-1.0575000000000001"/>
  </r>
  <r>
    <x v="2101"/>
    <d v="2016-04-30T00:00:00"/>
    <d v="2016-05-06T00:00:00"/>
    <x v="2"/>
    <x v="8"/>
    <x v="2"/>
    <s v="Ken Black"/>
    <s v="Home Office"/>
    <s v="San Francisco"/>
    <x v="1"/>
    <n v="94110"/>
    <s v="West"/>
    <s v="TEC-PH-10000347"/>
    <x v="1"/>
    <s v="Phones"/>
    <n v="19.8"/>
    <n v="18"/>
    <n v="1.8000000000000007"/>
    <n v="0.27000000000000007"/>
  </r>
  <r>
    <x v="741"/>
    <d v="2018-11-12T00:00:00"/>
    <d v="2018-11-12T00:00:00"/>
    <x v="0"/>
    <x v="1"/>
    <x v="1"/>
    <s v="Eugene Moren"/>
    <s v="Home Office"/>
    <s v="Glendale"/>
    <x v="18"/>
    <n v="85301"/>
    <s v="West"/>
    <s v="TEC-PH-10000347"/>
    <x v="1"/>
    <s v="Phones"/>
    <n v="7.92"/>
    <n v="100"/>
    <n v="-92.08"/>
    <n v="-13.811999999999999"/>
  </r>
  <r>
    <x v="180"/>
    <d v="2016-04-05T00:00:00"/>
    <d v="2016-04-10T00:00:00"/>
    <x v="2"/>
    <x v="8"/>
    <x v="2"/>
    <s v="Valerie Takahito"/>
    <s v="Home Office"/>
    <s v="Philadelphia"/>
    <x v="12"/>
    <n v="19143"/>
    <s v="East"/>
    <s v="TEC-PH-10000347"/>
    <x v="1"/>
    <s v="Phones"/>
    <n v="14.85"/>
    <n v="18"/>
    <n v="-3.1500000000000004"/>
    <n v="-0.47250000000000003"/>
  </r>
  <r>
    <x v="4735"/>
    <d v="2016-11-01T00:00:00"/>
    <d v="2016-11-06T00:00:00"/>
    <x v="2"/>
    <x v="1"/>
    <x v="2"/>
    <s v="Quincy Jones"/>
    <s v="Home Office"/>
    <s v="New York City"/>
    <x v="5"/>
    <n v="10009"/>
    <s v="East"/>
    <s v="TEC-PH-10000347"/>
    <x v="1"/>
    <s v="Phones"/>
    <n v="4.95"/>
    <n v="5"/>
    <n v="-4.9999999999999822E-2"/>
    <n v="-7.4999999999999728E-3"/>
  </r>
  <r>
    <x v="4396"/>
    <d v="2018-06-02T00:00:00"/>
    <d v="2018-06-06T00:00:00"/>
    <x v="0"/>
    <x v="4"/>
    <x v="2"/>
    <s v="Alejandro Ballentine"/>
    <s v="Home Office"/>
    <s v="Lorain"/>
    <x v="22"/>
    <n v="44052"/>
    <s v="East"/>
    <s v="TEC-PH-10000347"/>
    <x v="1"/>
    <s v="Phones"/>
    <n v="2.97"/>
    <n v="5"/>
    <n v="-2.0299999999999998"/>
    <n v="-0.30449999999999994"/>
  </r>
  <r>
    <x v="2821"/>
    <d v="2018-12-28T00:00:00"/>
    <d v="2019-01-04T00:00:00"/>
    <x v="0"/>
    <x v="3"/>
    <x v="2"/>
    <s v="Jennifer Ferguson"/>
    <s v="Home Office"/>
    <s v="New York City"/>
    <x v="5"/>
    <n v="10024"/>
    <s v="East"/>
    <s v="TEC-PH-10000347"/>
    <x v="1"/>
    <s v="Phones"/>
    <n v="14.85"/>
    <n v="18"/>
    <n v="-3.1500000000000004"/>
    <n v="-0.47250000000000003"/>
  </r>
  <r>
    <x v="2799"/>
    <d v="2016-10-02T00:00:00"/>
    <d v="2016-10-03T00:00:00"/>
    <x v="2"/>
    <x v="9"/>
    <x v="0"/>
    <s v="Henry MacAllister"/>
    <s v="Home Office"/>
    <s v="Los Angeles"/>
    <x v="1"/>
    <n v="90008"/>
    <s v="West"/>
    <s v="TEC-PH-10000369"/>
    <x v="1"/>
    <s v="Phones"/>
    <n v="503.96"/>
    <n v="503.96"/>
    <n v="0"/>
    <n v="0"/>
  </r>
  <r>
    <x v="245"/>
    <d v="2016-09-21T00:00:00"/>
    <d v="2016-09-26T00:00:00"/>
    <x v="2"/>
    <x v="0"/>
    <x v="2"/>
    <s v="Giulietta Baptist"/>
    <s v="Home Office"/>
    <s v="Columbia"/>
    <x v="34"/>
    <n v="29203"/>
    <s v="South"/>
    <s v="TEC-PH-10000369"/>
    <x v="1"/>
    <s v="Phones"/>
    <n v="629.95000000000005"/>
    <n v="629.95000000000005"/>
    <n v="0"/>
    <n v="0"/>
  </r>
  <r>
    <x v="4736"/>
    <d v="2017-08-15T00:00:00"/>
    <d v="2017-08-20T00:00:00"/>
    <x v="3"/>
    <x v="7"/>
    <x v="2"/>
    <s v="John Castell"/>
    <s v="Home Office"/>
    <s v="Tallahassee"/>
    <x v="8"/>
    <n v="32303"/>
    <s v="South"/>
    <s v="TEC-PH-10000369"/>
    <x v="1"/>
    <s v="Phones"/>
    <n v="705.54399999999998"/>
    <n v="705.54399999999998"/>
    <n v="0"/>
    <n v="0"/>
  </r>
  <r>
    <x v="44"/>
    <d v="2015-06-20T00:00:00"/>
    <d v="2015-06-24T00:00:00"/>
    <x v="1"/>
    <x v="4"/>
    <x v="2"/>
    <s v="Sam Craven"/>
    <s v="Consumer"/>
    <s v="Plano"/>
    <x v="13"/>
    <n v="75023"/>
    <s v="Central"/>
    <s v="TEC-PH-10000369"/>
    <x v="1"/>
    <s v="Phones"/>
    <n v="201.584"/>
    <n v="201.584"/>
    <n v="0"/>
    <n v="0"/>
  </r>
  <r>
    <x v="579"/>
    <d v="2016-03-01T00:00:00"/>
    <d v="2016-03-03T00:00:00"/>
    <x v="2"/>
    <x v="5"/>
    <x v="3"/>
    <s v="Dave Hallsten"/>
    <s v="Home Office"/>
    <s v="Los Angeles"/>
    <x v="1"/>
    <n v="90045"/>
    <s v="West"/>
    <s v="TEC-PH-10000376"/>
    <x v="1"/>
    <s v="Phones"/>
    <n v="15.984"/>
    <n v="18"/>
    <n v="-2.016"/>
    <n v="-0.3024"/>
  </r>
  <r>
    <x v="4737"/>
    <d v="2016-03-22T00:00:00"/>
    <d v="2016-03-24T00:00:00"/>
    <x v="2"/>
    <x v="5"/>
    <x v="0"/>
    <s v="Ruben Dartt"/>
    <s v="Home Office"/>
    <s v="Thousand Oaks"/>
    <x v="1"/>
    <n v="91360"/>
    <s v="West"/>
    <s v="TEC-PH-10000376"/>
    <x v="1"/>
    <s v="Phones"/>
    <n v="15.984"/>
    <n v="18"/>
    <n v="-2.016"/>
    <n v="-0.3024"/>
  </r>
  <r>
    <x v="4738"/>
    <d v="2018-11-19T00:00:00"/>
    <d v="2018-11-20T00:00:00"/>
    <x v="0"/>
    <x v="1"/>
    <x v="0"/>
    <s v="Katherine Ducich"/>
    <s v="Home Office"/>
    <s v="Westminster"/>
    <x v="1"/>
    <n v="92683"/>
    <s v="West"/>
    <s v="TEC-PH-10000376"/>
    <x v="1"/>
    <s v="Phones"/>
    <n v="31.968"/>
    <n v="31.968"/>
    <n v="0"/>
    <n v="0"/>
  </r>
  <r>
    <x v="4739"/>
    <d v="2015-04-29T00:00:00"/>
    <d v="2015-05-04T00:00:00"/>
    <x v="1"/>
    <x v="8"/>
    <x v="2"/>
    <s v="Katherine Hughes"/>
    <s v="Home Office"/>
    <s v="Dover"/>
    <x v="3"/>
    <n v="19901"/>
    <s v="East"/>
    <s v="TEC-PH-10000376"/>
    <x v="1"/>
    <s v="Phones"/>
    <n v="19.98"/>
    <n v="18"/>
    <n v="1.9800000000000004"/>
    <n v="0.29700000000000004"/>
  </r>
  <r>
    <x v="470"/>
    <d v="2016-12-04T00:00:00"/>
    <d v="2016-12-10T00:00:00"/>
    <x v="2"/>
    <x v="3"/>
    <x v="2"/>
    <s v="Sean O'Donnell"/>
    <s v="Corporate"/>
    <s v="Hempstead"/>
    <x v="5"/>
    <n v="11550"/>
    <s v="East"/>
    <s v="TEC-PH-10000376"/>
    <x v="1"/>
    <s v="Phones"/>
    <n v="39.96"/>
    <n v="39.96"/>
    <n v="0"/>
    <n v="0"/>
  </r>
  <r>
    <x v="908"/>
    <d v="2017-11-10T00:00:00"/>
    <d v="2017-11-14T00:00:00"/>
    <x v="3"/>
    <x v="1"/>
    <x v="2"/>
    <s v="Paul Prost"/>
    <s v="Home Office"/>
    <s v="Springfield"/>
    <x v="22"/>
    <n v="45503"/>
    <s v="East"/>
    <s v="TEC-PH-10000376"/>
    <x v="1"/>
    <s v="Phones"/>
    <n v="41.957999999999998"/>
    <n v="41.957999999999998"/>
    <n v="0"/>
    <n v="0"/>
  </r>
  <r>
    <x v="2238"/>
    <d v="2015-06-09T00:00:00"/>
    <d v="2015-06-13T00:00:00"/>
    <x v="1"/>
    <x v="4"/>
    <x v="3"/>
    <s v="Carl Weiss"/>
    <s v="Home Office"/>
    <s v="Huntsville"/>
    <x v="13"/>
    <n v="77340"/>
    <s v="Central"/>
    <s v="TEC-PH-10000376"/>
    <x v="1"/>
    <s v="Phones"/>
    <n v="7.992"/>
    <n v="18"/>
    <n v="-10.007999999999999"/>
    <n v="-1.5011999999999999"/>
  </r>
  <r>
    <x v="4149"/>
    <d v="2015-07-12T00:00:00"/>
    <d v="2015-07-16T00:00:00"/>
    <x v="1"/>
    <x v="10"/>
    <x v="2"/>
    <s v="Ben Ferrer"/>
    <s v="Home Office"/>
    <s v="Los Angeles"/>
    <x v="1"/>
    <n v="90036"/>
    <s v="West"/>
    <s v="TEC-PH-10000439"/>
    <x v="1"/>
    <s v="Phones"/>
    <n v="255.93600000000001"/>
    <n v="100"/>
    <n v="155.93600000000001"/>
    <n v="23.3904"/>
  </r>
  <r>
    <x v="2595"/>
    <d v="2018-08-07T00:00:00"/>
    <d v="2018-08-13T00:00:00"/>
    <x v="0"/>
    <x v="7"/>
    <x v="2"/>
    <s v="Jay Kimmel"/>
    <s v="Home Office"/>
    <s v="San Diego"/>
    <x v="1"/>
    <n v="92105"/>
    <s v="West"/>
    <s v="TEC-PH-10000439"/>
    <x v="1"/>
    <s v="Phones"/>
    <n v="159.96"/>
    <n v="159.96"/>
    <n v="0"/>
    <n v="0"/>
  </r>
  <r>
    <x v="4740"/>
    <d v="2017-08-18T00:00:00"/>
    <d v="2017-08-24T00:00:00"/>
    <x v="3"/>
    <x v="7"/>
    <x v="2"/>
    <s v="Greg Guthrie"/>
    <s v="Home Office"/>
    <s v="New York City"/>
    <x v="5"/>
    <n v="10035"/>
    <s v="East"/>
    <s v="TEC-PH-10000439"/>
    <x v="1"/>
    <s v="Phones"/>
    <n v="39.99"/>
    <n v="39.99"/>
    <n v="0"/>
    <n v="0"/>
  </r>
  <r>
    <x v="90"/>
    <d v="2018-09-15T00:00:00"/>
    <d v="2018-09-17T00:00:00"/>
    <x v="0"/>
    <x v="0"/>
    <x v="3"/>
    <s v="Carl Ludwig"/>
    <s v="Home Office"/>
    <s v="Everett"/>
    <x v="26"/>
    <n v="2149"/>
    <s v="East"/>
    <s v="TEC-PH-10000439"/>
    <x v="1"/>
    <s v="Phones"/>
    <n v="39.99"/>
    <n v="39.99"/>
    <n v="0"/>
    <n v="0"/>
  </r>
  <r>
    <x v="4"/>
    <d v="2015-05-26T00:00:00"/>
    <d v="2015-05-30T00:00:00"/>
    <x v="1"/>
    <x v="2"/>
    <x v="2"/>
    <s v="Marina Lichtenstein"/>
    <s v="Corporate"/>
    <s v="Los Angeles"/>
    <x v="1"/>
    <n v="90008"/>
    <s v="West"/>
    <s v="TEC-PH-10000441"/>
    <x v="1"/>
    <s v="Phones"/>
    <n v="201.584"/>
    <n v="201.584"/>
    <n v="0"/>
    <n v="0"/>
  </r>
  <r>
    <x v="4453"/>
    <d v="2015-07-23T00:00:00"/>
    <d v="2015-07-27T00:00:00"/>
    <x v="1"/>
    <x v="10"/>
    <x v="2"/>
    <s v="Nick Crebassa"/>
    <s v="Home Office"/>
    <s v="San Francisco"/>
    <x v="1"/>
    <n v="94122"/>
    <s v="West"/>
    <s v="TEC-PH-10000441"/>
    <x v="1"/>
    <s v="Phones"/>
    <n v="604.75199999999995"/>
    <n v="604.75199999999995"/>
    <n v="0"/>
    <n v="0"/>
  </r>
  <r>
    <x v="4741"/>
    <d v="2016-05-12T00:00:00"/>
    <d v="2016-05-16T00:00:00"/>
    <x v="2"/>
    <x v="2"/>
    <x v="2"/>
    <s v="Larry Tron"/>
    <s v="Home Office"/>
    <s v="Louisville"/>
    <x v="7"/>
    <n v="80027"/>
    <s v="West"/>
    <s v="TEC-PH-10000441"/>
    <x v="1"/>
    <s v="Phones"/>
    <n v="201.584"/>
    <n v="201.584"/>
    <n v="0"/>
    <n v="0"/>
  </r>
  <r>
    <x v="555"/>
    <d v="2016-11-12T00:00:00"/>
    <d v="2016-11-19T00:00:00"/>
    <x v="2"/>
    <x v="1"/>
    <x v="2"/>
    <s v="Anna H√§berlin"/>
    <s v="Home Office"/>
    <s v="Plantation"/>
    <x v="8"/>
    <n v="33317"/>
    <s v="South"/>
    <s v="TEC-PH-10000441"/>
    <x v="1"/>
    <s v="Phones"/>
    <n v="100.792"/>
    <n v="100.792"/>
    <n v="0"/>
    <n v="0"/>
  </r>
  <r>
    <x v="104"/>
    <d v="2018-06-03T00:00:00"/>
    <d v="2018-06-10T00:00:00"/>
    <x v="0"/>
    <x v="4"/>
    <x v="2"/>
    <s v="Nick Radford"/>
    <s v="Consumer"/>
    <s v="Pembroke Pines"/>
    <x v="8"/>
    <n v="33024"/>
    <s v="South"/>
    <s v="TEC-PH-10000441"/>
    <x v="1"/>
    <s v="Phones"/>
    <n v="503.96"/>
    <n v="503.96"/>
    <n v="0"/>
    <n v="0"/>
  </r>
  <r>
    <x v="1473"/>
    <d v="2017-12-02T00:00:00"/>
    <d v="2017-12-08T00:00:00"/>
    <x v="3"/>
    <x v="3"/>
    <x v="2"/>
    <s v="Deborah Brumfield"/>
    <s v="Home Office"/>
    <s v="Providence"/>
    <x v="4"/>
    <n v="2908"/>
    <s v="East"/>
    <s v="TEC-PH-10000441"/>
    <x v="1"/>
    <s v="Phones"/>
    <n v="629.95000000000005"/>
    <n v="629.95000000000005"/>
    <n v="0"/>
    <n v="0"/>
  </r>
  <r>
    <x v="892"/>
    <d v="2016-05-08T00:00:00"/>
    <d v="2016-05-12T00:00:00"/>
    <x v="2"/>
    <x v="2"/>
    <x v="2"/>
    <s v="Daniel Lacy"/>
    <s v="Home Office"/>
    <s v="Minneapolis"/>
    <x v="37"/>
    <n v="55407"/>
    <s v="Central"/>
    <s v="TEC-PH-10000441"/>
    <x v="1"/>
    <s v="Phones"/>
    <n v="377.97"/>
    <n v="302.97000000000003"/>
    <n v="75"/>
    <n v="11.25"/>
  </r>
  <r>
    <x v="934"/>
    <d v="2017-05-30T00:00:00"/>
    <d v="2017-06-04T00:00:00"/>
    <x v="3"/>
    <x v="2"/>
    <x v="2"/>
    <s v="Eugene Moren"/>
    <s v="Corporate"/>
    <s v="Superior"/>
    <x v="16"/>
    <n v="54880"/>
    <s v="Central"/>
    <s v="TEC-PH-10000441"/>
    <x v="1"/>
    <s v="Phones"/>
    <n v="125.99"/>
    <n v="125.99"/>
    <n v="0"/>
    <n v="0"/>
  </r>
  <r>
    <x v="1150"/>
    <d v="2015-08-27T00:00:00"/>
    <d v="2015-08-29T00:00:00"/>
    <x v="1"/>
    <x v="7"/>
    <x v="0"/>
    <s v="Corey Catlett"/>
    <s v="Home Office"/>
    <s v="Springfield"/>
    <x v="17"/>
    <n v="22153"/>
    <s v="South"/>
    <s v="TEC-PH-10000455"/>
    <x v="1"/>
    <s v="Phones"/>
    <n v="579.95000000000005"/>
    <n v="579.95000000000005"/>
    <n v="0"/>
    <n v="0"/>
  </r>
  <r>
    <x v="214"/>
    <d v="2017-01-02T00:00:00"/>
    <d v="2017-01-07T00:00:00"/>
    <x v="3"/>
    <x v="6"/>
    <x v="2"/>
    <s v="Brendan Murry"/>
    <s v="Corporate"/>
    <s v="Gaithersburg"/>
    <x v="14"/>
    <n v="20877"/>
    <s v="East"/>
    <s v="TEC-PH-10000455"/>
    <x v="2"/>
    <s v="Phones"/>
    <n v="231.98"/>
    <n v="231.98"/>
    <n v="0"/>
    <n v="0"/>
  </r>
  <r>
    <x v="3122"/>
    <d v="2018-08-27T00:00:00"/>
    <d v="2018-08-30T00:00:00"/>
    <x v="0"/>
    <x v="7"/>
    <x v="0"/>
    <s v="Mathew Reese"/>
    <s v="Home Office"/>
    <s v="New York City"/>
    <x v="5"/>
    <n v="10024"/>
    <s v="East"/>
    <s v="TEC-PH-10000455"/>
    <x v="1"/>
    <s v="Phones"/>
    <n v="347.97"/>
    <n v="272.97000000000003"/>
    <n v="75"/>
    <n v="11.25"/>
  </r>
  <r>
    <x v="4520"/>
    <d v="2015-05-27T00:00:00"/>
    <d v="2015-06-01T00:00:00"/>
    <x v="1"/>
    <x v="2"/>
    <x v="3"/>
    <s v="Lena Creighton"/>
    <s v="Consumer"/>
    <s v="San Francisco"/>
    <x v="1"/>
    <n v="94109"/>
    <s v="West"/>
    <s v="TEC-PH-10000486"/>
    <x v="1"/>
    <s v="Phones"/>
    <n v="1113.5039999999999"/>
    <n v="963.50399999999991"/>
    <n v="150"/>
    <n v="22.5"/>
  </r>
  <r>
    <x v="4742"/>
    <d v="2015-10-31T00:00:00"/>
    <d v="2015-11-03T00:00:00"/>
    <x v="1"/>
    <x v="9"/>
    <x v="3"/>
    <s v="Amy Cox"/>
    <s v="Home Office"/>
    <s v="Avondale"/>
    <x v="18"/>
    <n v="85323"/>
    <s v="West"/>
    <s v="TEC-PH-10000486"/>
    <x v="1"/>
    <s v="Phones"/>
    <n v="742.33600000000001"/>
    <n v="100"/>
    <n v="642.33600000000001"/>
    <n v="96.350399999999993"/>
  </r>
  <r>
    <x v="92"/>
    <d v="2016-12-27T00:00:00"/>
    <d v="2016-12-31T00:00:00"/>
    <x v="2"/>
    <x v="3"/>
    <x v="2"/>
    <s v="Steve Nguyen"/>
    <s v="Home Office"/>
    <s v="Houston"/>
    <x v="13"/>
    <n v="77041"/>
    <s v="Central"/>
    <s v="TEC-PH-10000486"/>
    <x v="1"/>
    <s v="Phones"/>
    <n v="371.16800000000001"/>
    <n v="371.16800000000001"/>
    <n v="0"/>
    <n v="0"/>
  </r>
  <r>
    <x v="854"/>
    <d v="2015-10-26T00:00:00"/>
    <d v="2015-10-30T00:00:00"/>
    <x v="1"/>
    <x v="9"/>
    <x v="3"/>
    <s v="Angele Hood"/>
    <s v="Consumer"/>
    <s v="Seattle"/>
    <x v="6"/>
    <n v="98105"/>
    <s v="West"/>
    <s v="TEC-PH-10000526"/>
    <x v="1"/>
    <s v="Phones"/>
    <n v="383.96"/>
    <n v="383.96"/>
    <n v="0"/>
    <n v="0"/>
  </r>
  <r>
    <x v="1008"/>
    <d v="2018-03-31T00:00:00"/>
    <d v="2018-04-02T00:00:00"/>
    <x v="0"/>
    <x v="5"/>
    <x v="3"/>
    <s v="Daniel Byrd"/>
    <s v="Home Office"/>
    <s v="Henderson"/>
    <x v="21"/>
    <n v="42420"/>
    <s v="South"/>
    <s v="TEC-PH-10000526"/>
    <x v="1"/>
    <s v="Phones"/>
    <n v="671.93"/>
    <n v="671.93"/>
    <n v="0"/>
    <n v="0"/>
  </r>
  <r>
    <x v="3140"/>
    <d v="2018-09-24T00:00:00"/>
    <d v="2018-09-29T00:00:00"/>
    <x v="0"/>
    <x v="0"/>
    <x v="2"/>
    <s v="Paul Prost"/>
    <s v="Home Office"/>
    <s v="Hollywood"/>
    <x v="8"/>
    <n v="33021"/>
    <s v="South"/>
    <s v="TEC-PH-10000526"/>
    <x v="1"/>
    <s v="Phones"/>
    <n v="383.96"/>
    <n v="383.96"/>
    <n v="0"/>
    <n v="0"/>
  </r>
  <r>
    <x v="1525"/>
    <d v="2015-09-14T00:00:00"/>
    <d v="2015-09-14T00:00:00"/>
    <x v="1"/>
    <x v="0"/>
    <x v="1"/>
    <s v="Darrin Martin"/>
    <s v="Home Office"/>
    <s v="New York City"/>
    <x v="5"/>
    <n v="10009"/>
    <s v="East"/>
    <s v="TEC-PH-10000526"/>
    <x v="1"/>
    <s v="Phones"/>
    <n v="287.97000000000003"/>
    <n v="287.97000000000003"/>
    <n v="0"/>
    <n v="0"/>
  </r>
  <r>
    <x v="654"/>
    <d v="2018-02-17T00:00:00"/>
    <d v="2018-02-20T00:00:00"/>
    <x v="0"/>
    <x v="11"/>
    <x v="0"/>
    <s v="Christine Kargatis"/>
    <s v="Home Office"/>
    <s v="Troy"/>
    <x v="22"/>
    <n v="45373"/>
    <s v="East"/>
    <s v="TEC-PH-10000526"/>
    <x v="1"/>
    <s v="Phones"/>
    <n v="57.594000000000001"/>
    <n v="57.594000000000001"/>
    <n v="0"/>
    <n v="0"/>
  </r>
  <r>
    <x v="4743"/>
    <d v="2016-07-12T00:00:00"/>
    <d v="2016-07-18T00:00:00"/>
    <x v="2"/>
    <x v="10"/>
    <x v="2"/>
    <s v="Fred McMath"/>
    <s v="Home Office"/>
    <s v="Amarillo"/>
    <x v="13"/>
    <n v="79109"/>
    <s v="Central"/>
    <s v="TEC-PH-10000526"/>
    <x v="1"/>
    <s v="Phones"/>
    <n v="307.16800000000001"/>
    <n v="307.16800000000001"/>
    <n v="0"/>
    <n v="0"/>
  </r>
  <r>
    <x v="696"/>
    <d v="2016-07-12T00:00:00"/>
    <d v="2016-07-17T00:00:00"/>
    <x v="2"/>
    <x v="10"/>
    <x v="3"/>
    <s v="Rob Lucas"/>
    <s v="Home Office"/>
    <s v="Chicago"/>
    <x v="0"/>
    <n v="60610"/>
    <s v="Central"/>
    <s v="TEC-PH-10000526"/>
    <x v="1"/>
    <s v="Phones"/>
    <n v="537.54399999999998"/>
    <n v="537.54399999999998"/>
    <n v="0"/>
    <n v="0"/>
  </r>
  <r>
    <x v="290"/>
    <d v="2015-11-11T00:00:00"/>
    <d v="2015-11-14T00:00:00"/>
    <x v="1"/>
    <x v="1"/>
    <x v="3"/>
    <s v="Tracy Zic"/>
    <s v="Home Office"/>
    <s v="Louisville"/>
    <x v="7"/>
    <n v="80027"/>
    <s v="West"/>
    <s v="TEC-PH-10000560"/>
    <x v="1"/>
    <s v="Phones"/>
    <n v="559.98400000000004"/>
    <n v="559.98400000000004"/>
    <n v="0"/>
    <n v="0"/>
  </r>
  <r>
    <x v="4147"/>
    <d v="2017-12-05T00:00:00"/>
    <d v="2017-12-07T00:00:00"/>
    <x v="3"/>
    <x v="3"/>
    <x v="3"/>
    <s v="Theone Pippenger"/>
    <s v="Home Office"/>
    <s v="Georgetown"/>
    <x v="21"/>
    <n v="40324"/>
    <s v="South"/>
    <s v="TEC-PH-10000560"/>
    <x v="1"/>
    <s v="Phones"/>
    <n v="699.98"/>
    <n v="699.98"/>
    <n v="0"/>
    <n v="0"/>
  </r>
  <r>
    <x v="1428"/>
    <d v="2018-06-15T00:00:00"/>
    <d v="2018-06-20T00:00:00"/>
    <x v="0"/>
    <x v="4"/>
    <x v="2"/>
    <s v="Thomas Seio"/>
    <s v="Corporate"/>
    <s v="Nashville"/>
    <x v="24"/>
    <n v="37211"/>
    <s v="South"/>
    <s v="TEC-PH-10000560"/>
    <x v="1"/>
    <s v="Phones"/>
    <n v="2239.9360000000001"/>
    <n v="1739.9360000000001"/>
    <n v="500"/>
    <n v="75"/>
  </r>
  <r>
    <x v="313"/>
    <d v="2015-11-24T00:00:00"/>
    <d v="2015-11-24T00:00:00"/>
    <x v="1"/>
    <x v="1"/>
    <x v="1"/>
    <s v="Muhammed Yedwab"/>
    <s v="Corporate"/>
    <s v="Columbus"/>
    <x v="22"/>
    <n v="43229"/>
    <s v="East"/>
    <s v="TEC-PH-10000560"/>
    <x v="1"/>
    <s v="Phones"/>
    <n v="1049.97"/>
    <n v="899.97"/>
    <n v="150"/>
    <n v="22.5"/>
  </r>
  <r>
    <x v="1213"/>
    <d v="2018-07-14T00:00:00"/>
    <d v="2018-07-18T00:00:00"/>
    <x v="0"/>
    <x v="10"/>
    <x v="2"/>
    <s v="John Lee"/>
    <s v="Consumer"/>
    <s v="Columbus"/>
    <x v="22"/>
    <n v="43229"/>
    <s v="East"/>
    <s v="TEC-PH-10000560"/>
    <x v="1"/>
    <s v="Phones"/>
    <n v="1889.9459999999999"/>
    <n v="1889.9459999999999"/>
    <n v="0"/>
    <n v="0"/>
  </r>
  <r>
    <x v="4662"/>
    <d v="2016-02-15T00:00:00"/>
    <d v="2016-02-19T00:00:00"/>
    <x v="2"/>
    <x v="11"/>
    <x v="2"/>
    <s v="Roy Phan"/>
    <s v="Home Office"/>
    <s v="Kenosha"/>
    <x v="16"/>
    <n v="53142"/>
    <s v="Central"/>
    <s v="TEC-PH-10000560"/>
    <x v="1"/>
    <s v="Phones"/>
    <n v="699.98"/>
    <n v="699.98"/>
    <n v="0"/>
    <n v="0"/>
  </r>
  <r>
    <x v="3062"/>
    <d v="2016-03-05T00:00:00"/>
    <d v="2016-03-09T00:00:00"/>
    <x v="2"/>
    <x v="5"/>
    <x v="2"/>
    <s v="Katherine Nockton"/>
    <s v="Home Office"/>
    <s v="Philadelphia"/>
    <x v="12"/>
    <n v="19120"/>
    <s v="East"/>
    <s v="TEC-PH-10000562"/>
    <x v="1"/>
    <s v="Phones"/>
    <n v="466.15800000000002"/>
    <n v="466.15800000000002"/>
    <n v="0"/>
    <n v="0"/>
  </r>
  <r>
    <x v="165"/>
    <d v="2017-11-10T00:00:00"/>
    <d v="2017-11-12T00:00:00"/>
    <x v="3"/>
    <x v="1"/>
    <x v="0"/>
    <s v="Aaron Bergman"/>
    <s v="Corporate"/>
    <s v="Oklahoma City"/>
    <x v="30"/>
    <n v="73120"/>
    <s v="Central"/>
    <s v="TEC-PH-10000562"/>
    <x v="2"/>
    <s v="Phones"/>
    <n v="221.98"/>
    <n v="80"/>
    <n v="141.97999999999999"/>
    <n v="21.296999999999997"/>
  </r>
  <r>
    <x v="23"/>
    <d v="2015-04-12T00:00:00"/>
    <d v="2015-04-17T00:00:00"/>
    <x v="1"/>
    <x v="8"/>
    <x v="2"/>
    <s v="Kean Nguyen"/>
    <s v="Corporate"/>
    <s v="Redondo Beach"/>
    <x v="1"/>
    <n v="90278"/>
    <s v="West"/>
    <s v="TEC-PH-10000576"/>
    <x v="1"/>
    <s v="Phones"/>
    <n v="438.36799999999999"/>
    <n v="438.36799999999999"/>
    <n v="0"/>
    <n v="0"/>
  </r>
  <r>
    <x v="1835"/>
    <d v="2016-08-10T00:00:00"/>
    <d v="2016-08-16T00:00:00"/>
    <x v="2"/>
    <x v="7"/>
    <x v="2"/>
    <s v="William Brown"/>
    <s v="Home Office"/>
    <s v="Redmond"/>
    <x v="23"/>
    <n v="97756"/>
    <s v="West"/>
    <s v="TEC-PH-10000576"/>
    <x v="1"/>
    <s v="Phones"/>
    <n v="438.36799999999999"/>
    <n v="438.36799999999999"/>
    <n v="0"/>
    <n v="0"/>
  </r>
  <r>
    <x v="2322"/>
    <d v="2016-12-06T00:00:00"/>
    <d v="2016-12-13T00:00:00"/>
    <x v="2"/>
    <x v="3"/>
    <x v="2"/>
    <s v="Naresj Patel"/>
    <s v="Home Office"/>
    <s v="San Diego"/>
    <x v="1"/>
    <n v="92105"/>
    <s v="West"/>
    <s v="TEC-PH-10000576"/>
    <x v="1"/>
    <s v="Phones"/>
    <n v="219.184"/>
    <n v="219.184"/>
    <n v="0"/>
    <n v="0"/>
  </r>
  <r>
    <x v="2347"/>
    <d v="2018-04-07T00:00:00"/>
    <d v="2018-04-11T00:00:00"/>
    <x v="0"/>
    <x v="8"/>
    <x v="2"/>
    <s v="Hallie Redmond"/>
    <s v="Home Office"/>
    <s v="Jacksonville"/>
    <x v="8"/>
    <n v="32216"/>
    <s v="South"/>
    <s v="TEC-PH-10000576"/>
    <x v="1"/>
    <s v="Phones"/>
    <n v="219.184"/>
    <n v="219.184"/>
    <n v="0"/>
    <n v="0"/>
  </r>
  <r>
    <x v="2751"/>
    <d v="2018-12-03T00:00:00"/>
    <d v="2018-12-09T00:00:00"/>
    <x v="0"/>
    <x v="3"/>
    <x v="2"/>
    <s v="Chuck Sachs"/>
    <s v="Home Office"/>
    <s v="New York City"/>
    <x v="5"/>
    <n v="10009"/>
    <s v="East"/>
    <s v="TEC-PH-10000576"/>
    <x v="1"/>
    <s v="Phones"/>
    <n v="136.99"/>
    <n v="136.99"/>
    <n v="0"/>
    <n v="0"/>
  </r>
  <r>
    <x v="2482"/>
    <d v="2018-12-27T00:00:00"/>
    <d v="2018-12-27T00:00:00"/>
    <x v="0"/>
    <x v="3"/>
    <x v="1"/>
    <s v="Dan Reichenbach"/>
    <s v="Home Office"/>
    <s v="Newark"/>
    <x v="22"/>
    <n v="43055"/>
    <s v="East"/>
    <s v="TEC-PH-10000576"/>
    <x v="1"/>
    <s v="Phones"/>
    <n v="164.38800000000001"/>
    <n v="164.38800000000001"/>
    <n v="0"/>
    <n v="0"/>
  </r>
  <r>
    <x v="2878"/>
    <d v="2015-12-30T00:00:00"/>
    <d v="2016-01-01T00:00:00"/>
    <x v="1"/>
    <x v="3"/>
    <x v="3"/>
    <s v="Stefania Perrino"/>
    <s v="Corporate"/>
    <s v="Laredo"/>
    <x v="13"/>
    <n v="78041"/>
    <s v="Central"/>
    <s v="TEC-PH-10000576"/>
    <x v="1"/>
    <s v="Phones"/>
    <n v="328.77600000000001"/>
    <n v="328.77600000000001"/>
    <n v="0"/>
    <n v="0"/>
  </r>
  <r>
    <x v="4196"/>
    <d v="2015-04-11T00:00:00"/>
    <d v="2015-04-18T00:00:00"/>
    <x v="1"/>
    <x v="8"/>
    <x v="2"/>
    <s v="Michelle Moray"/>
    <s v="Consumer"/>
    <s v="Great Falls"/>
    <x v="45"/>
    <n v="59405"/>
    <s v="West"/>
    <s v="TEC-PH-10000586"/>
    <x v="1"/>
    <s v="Phones"/>
    <n v="105.584"/>
    <n v="105.584"/>
    <n v="0"/>
    <n v="0"/>
  </r>
  <r>
    <x v="1750"/>
    <d v="2018-12-01T00:00:00"/>
    <d v="2018-12-05T00:00:00"/>
    <x v="0"/>
    <x v="3"/>
    <x v="2"/>
    <s v="Dianna Vittorini"/>
    <s v="Consumer"/>
    <s v="Denver"/>
    <x v="7"/>
    <n v="80219"/>
    <s v="West"/>
    <s v="TEC-PH-10000586"/>
    <x v="1"/>
    <s v="Phones"/>
    <n v="105.584"/>
    <n v="105.584"/>
    <n v="0"/>
    <n v="0"/>
  </r>
  <r>
    <x v="3203"/>
    <d v="2017-11-07T00:00:00"/>
    <d v="2017-11-09T00:00:00"/>
    <x v="3"/>
    <x v="1"/>
    <x v="0"/>
    <s v="Luke Weiss"/>
    <s v="Corporate"/>
    <s v="Rochester"/>
    <x v="5"/>
    <n v="14609"/>
    <s v="East"/>
    <s v="TEC-PH-10000586"/>
    <x v="2"/>
    <s v="Phones"/>
    <n v="263.95999999999998"/>
    <n v="263.95999999999998"/>
    <n v="0"/>
    <n v="0"/>
  </r>
  <r>
    <x v="4217"/>
    <d v="2015-11-01T00:00:00"/>
    <d v="2015-11-05T00:00:00"/>
    <x v="1"/>
    <x v="1"/>
    <x v="2"/>
    <s v="Natalie DeCherney"/>
    <s v="Home Office"/>
    <s v="Portland"/>
    <x v="23"/>
    <n v="97206"/>
    <s v="West"/>
    <s v="TEC-PH-10000673"/>
    <x v="1"/>
    <s v="Phones"/>
    <n v="155.976"/>
    <n v="155.976"/>
    <n v="0"/>
    <n v="0"/>
  </r>
  <r>
    <x v="4744"/>
    <d v="2015-12-04T00:00:00"/>
    <d v="2015-12-08T00:00:00"/>
    <x v="1"/>
    <x v="3"/>
    <x v="2"/>
    <s v="Cathy Prescott"/>
    <s v="Home Office"/>
    <s v="New York City"/>
    <x v="5"/>
    <n v="10024"/>
    <s v="East"/>
    <s v="TEC-PH-10000673"/>
    <x v="1"/>
    <s v="Phones"/>
    <n v="129.97999999999999"/>
    <n v="129.97999999999999"/>
    <n v="0"/>
    <n v="0"/>
  </r>
  <r>
    <x v="2662"/>
    <d v="2017-03-17T00:00:00"/>
    <d v="2017-03-17T00:00:00"/>
    <x v="3"/>
    <x v="5"/>
    <x v="1"/>
    <s v="Vivian Mathis"/>
    <s v="Corporate"/>
    <s v="Newark"/>
    <x v="3"/>
    <n v="19711"/>
    <s v="East"/>
    <s v="TEC-PH-10000673"/>
    <x v="1"/>
    <s v="Phones"/>
    <n v="129.97999999999999"/>
    <n v="129.97999999999999"/>
    <n v="0"/>
    <n v="0"/>
  </r>
  <r>
    <x v="4745"/>
    <d v="2018-06-26T00:00:00"/>
    <d v="2018-07-03T00:00:00"/>
    <x v="0"/>
    <x v="4"/>
    <x v="2"/>
    <s v="Chris Cortes"/>
    <s v="Home Office"/>
    <s v="Philadelphia"/>
    <x v="12"/>
    <n v="19143"/>
    <s v="East"/>
    <s v="TEC-PH-10000673"/>
    <x v="1"/>
    <s v="Phones"/>
    <n v="545.91600000000005"/>
    <n v="545.91600000000005"/>
    <n v="0"/>
    <n v="0"/>
  </r>
  <r>
    <x v="1326"/>
    <d v="2017-04-03T00:00:00"/>
    <d v="2017-04-09T00:00:00"/>
    <x v="3"/>
    <x v="8"/>
    <x v="2"/>
    <s v="Zuschuss Donatelli"/>
    <s v="Corporate"/>
    <s v="Richmond"/>
    <x v="33"/>
    <n v="47374"/>
    <s v="Central"/>
    <s v="TEC-PH-10000673"/>
    <x v="2"/>
    <s v="Phones"/>
    <n v="259.95999999999998"/>
    <n v="259.95999999999998"/>
    <n v="0"/>
    <n v="0"/>
  </r>
  <r>
    <x v="4481"/>
    <d v="2018-03-02T00:00:00"/>
    <d v="2018-03-08T00:00:00"/>
    <x v="0"/>
    <x v="5"/>
    <x v="2"/>
    <s v="Maribeth Yedwab"/>
    <s v="Corporate"/>
    <s v="Los Angeles"/>
    <x v="1"/>
    <n v="90045"/>
    <s v="West"/>
    <s v="TEC-PH-10000675"/>
    <x v="1"/>
    <s v="Phones"/>
    <n v="196.77600000000001"/>
    <n v="196.77600000000001"/>
    <n v="0"/>
    <n v="0"/>
  </r>
  <r>
    <x v="1733"/>
    <d v="2018-12-15T00:00:00"/>
    <d v="2018-12-19T00:00:00"/>
    <x v="0"/>
    <x v="3"/>
    <x v="2"/>
    <s v="Khloe Miller"/>
    <s v="Consumer"/>
    <s v="Inglewood"/>
    <x v="1"/>
    <n v="90301"/>
    <s v="West"/>
    <s v="TEC-PH-10000675"/>
    <x v="1"/>
    <s v="Phones"/>
    <n v="196.77600000000001"/>
    <n v="196.77600000000001"/>
    <n v="0"/>
    <n v="0"/>
  </r>
  <r>
    <x v="1695"/>
    <d v="2015-09-07T00:00:00"/>
    <d v="2015-09-10T00:00:00"/>
    <x v="1"/>
    <x v="0"/>
    <x v="0"/>
    <s v="Sam Zeldin"/>
    <s v="Home Office"/>
    <s v="Houston"/>
    <x v="13"/>
    <n v="77036"/>
    <s v="Central"/>
    <s v="TEC-PH-10000675"/>
    <x v="1"/>
    <s v="Phones"/>
    <n v="196.77600000000001"/>
    <n v="196.77600000000001"/>
    <n v="0"/>
    <n v="0"/>
  </r>
  <r>
    <x v="4543"/>
    <d v="2018-07-03T00:00:00"/>
    <d v="2018-07-03T00:00:00"/>
    <x v="0"/>
    <x v="10"/>
    <x v="1"/>
    <s v="Jim Kriz"/>
    <s v="Home Office"/>
    <s v="Seattle"/>
    <x v="6"/>
    <n v="98105"/>
    <s v="West"/>
    <s v="TEC-PH-10000702"/>
    <x v="1"/>
    <s v="Phones"/>
    <n v="7.992"/>
    <n v="18"/>
    <n v="-10.007999999999999"/>
    <n v="-1.5011999999999999"/>
  </r>
  <r>
    <x v="346"/>
    <d v="2018-10-05T00:00:00"/>
    <d v="2018-10-10T00:00:00"/>
    <x v="0"/>
    <x v="9"/>
    <x v="2"/>
    <s v="Greg Guthrie"/>
    <s v="Home Office"/>
    <s v="Chico"/>
    <x v="1"/>
    <n v="95928"/>
    <s v="West"/>
    <s v="TEC-PH-10000702"/>
    <x v="1"/>
    <s v="Phones"/>
    <n v="7.992"/>
    <n v="18"/>
    <n v="-10.007999999999999"/>
    <n v="-1.5011999999999999"/>
  </r>
  <r>
    <x v="4545"/>
    <d v="2018-10-07T00:00:00"/>
    <d v="2018-10-11T00:00:00"/>
    <x v="0"/>
    <x v="9"/>
    <x v="2"/>
    <s v="Mike Gockenbach"/>
    <s v="Home Office"/>
    <s v="Los Angeles"/>
    <x v="1"/>
    <n v="90045"/>
    <s v="West"/>
    <s v="TEC-PH-10000702"/>
    <x v="1"/>
    <s v="Phones"/>
    <n v="79.92"/>
    <n v="79.92"/>
    <n v="0"/>
    <n v="0"/>
  </r>
  <r>
    <x v="2039"/>
    <d v="2015-04-13T00:00:00"/>
    <d v="2015-04-17T00:00:00"/>
    <x v="1"/>
    <x v="8"/>
    <x v="3"/>
    <s v="Jonathan Doherty"/>
    <s v="Corporate"/>
    <s v="Philadelphia"/>
    <x v="12"/>
    <n v="19140"/>
    <s v="East"/>
    <s v="TEC-PH-10000702"/>
    <x v="1"/>
    <s v="Phones"/>
    <n v="71.927999999999997"/>
    <n v="71.927999999999997"/>
    <n v="0"/>
    <n v="0"/>
  </r>
  <r>
    <x v="4746"/>
    <d v="2018-07-22T00:00:00"/>
    <d v="2018-07-28T00:00:00"/>
    <x v="0"/>
    <x v="10"/>
    <x v="2"/>
    <s v="Fred Hopkins"/>
    <s v="Corporate"/>
    <s v="New York City"/>
    <x v="5"/>
    <n v="10009"/>
    <s v="East"/>
    <s v="TEC-PH-10000702"/>
    <x v="1"/>
    <s v="Phones"/>
    <n v="29.97"/>
    <n v="29.97"/>
    <n v="0"/>
    <n v="0"/>
  </r>
  <r>
    <x v="2185"/>
    <d v="2015-03-21T00:00:00"/>
    <d v="2015-03-25T00:00:00"/>
    <x v="1"/>
    <x v="5"/>
    <x v="2"/>
    <s v="Kristen Hastings"/>
    <s v="Home Office"/>
    <s v="Springfield"/>
    <x v="17"/>
    <n v="22153"/>
    <s v="South"/>
    <s v="TEC-PH-10000730"/>
    <x v="1"/>
    <s v="Phones"/>
    <n v="3499.93"/>
    <n v="2499.9299999999998"/>
    <n v="1000"/>
    <n v="150"/>
  </r>
  <r>
    <x v="2661"/>
    <d v="2016-09-18T00:00:00"/>
    <d v="2016-09-23T00:00:00"/>
    <x v="2"/>
    <x v="0"/>
    <x v="2"/>
    <s v="Ken Heidel"/>
    <s v="Home Office"/>
    <s v="Clinton"/>
    <x v="14"/>
    <n v="20735"/>
    <s v="East"/>
    <s v="TEC-PH-10000730"/>
    <x v="1"/>
    <s v="Phones"/>
    <n v="499.99"/>
    <n v="499.99"/>
    <n v="0"/>
    <n v="0"/>
  </r>
  <r>
    <x v="4747"/>
    <d v="2015-08-25T00:00:00"/>
    <d v="2015-08-30T00:00:00"/>
    <x v="1"/>
    <x v="7"/>
    <x v="2"/>
    <s v="Mitch Webber"/>
    <s v="Consumer"/>
    <s v="Seattle"/>
    <x v="6"/>
    <n v="98103"/>
    <s v="West"/>
    <s v="TEC-PH-10000895"/>
    <x v="1"/>
    <s v="Phones"/>
    <n v="1007.944"/>
    <n v="1007.944"/>
    <n v="0"/>
    <n v="0"/>
  </r>
  <r>
    <x v="1690"/>
    <d v="2015-07-19T00:00:00"/>
    <d v="2015-07-24T00:00:00"/>
    <x v="1"/>
    <x v="10"/>
    <x v="2"/>
    <s v="Christine Abelman"/>
    <s v="Corporate"/>
    <s v="Bristol"/>
    <x v="25"/>
    <n v="6010"/>
    <s v="East"/>
    <s v="TEC-PH-10000895"/>
    <x v="1"/>
    <s v="Phones"/>
    <n v="359.98"/>
    <n v="359.98"/>
    <n v="0"/>
    <n v="0"/>
  </r>
  <r>
    <x v="272"/>
    <d v="2016-01-27T00:00:00"/>
    <d v="2016-01-29T00:00:00"/>
    <x v="2"/>
    <x v="6"/>
    <x v="3"/>
    <s v="Seth Vernon"/>
    <s v="Home Office"/>
    <s v="Cleveland"/>
    <x v="22"/>
    <n v="44105"/>
    <s v="East"/>
    <s v="TEC-PH-10000895"/>
    <x v="1"/>
    <s v="Phones"/>
    <n v="431.976"/>
    <n v="431.976"/>
    <n v="0"/>
    <n v="0"/>
  </r>
  <r>
    <x v="2661"/>
    <d v="2016-09-18T00:00:00"/>
    <d v="2016-09-23T00:00:00"/>
    <x v="2"/>
    <x v="0"/>
    <x v="2"/>
    <s v="Ken Heidel"/>
    <s v="Home Office"/>
    <s v="Clinton"/>
    <x v="14"/>
    <n v="20735"/>
    <s v="East"/>
    <s v="TEC-PH-10000895"/>
    <x v="1"/>
    <s v="Phones"/>
    <n v="1259.93"/>
    <n v="1259.93"/>
    <n v="0"/>
    <n v="0"/>
  </r>
  <r>
    <x v="3728"/>
    <d v="2015-07-11T00:00:00"/>
    <d v="2015-07-14T00:00:00"/>
    <x v="1"/>
    <x v="10"/>
    <x v="0"/>
    <s v="Michael Nguyen"/>
    <s v="Home Office"/>
    <s v="El Paso"/>
    <x v="13"/>
    <n v="79907"/>
    <s v="Central"/>
    <s v="TEC-PH-10000895"/>
    <x v="1"/>
    <s v="Phones"/>
    <n v="575.96799999999996"/>
    <n v="575.96799999999996"/>
    <n v="0"/>
    <n v="0"/>
  </r>
  <r>
    <x v="3443"/>
    <d v="2017-03-03T00:00:00"/>
    <d v="2017-03-08T00:00:00"/>
    <x v="3"/>
    <x v="5"/>
    <x v="2"/>
    <s v="Alex Avila"/>
    <s v="Corporate"/>
    <s v="Round Rock"/>
    <x v="13"/>
    <n v="78664"/>
    <s v="Central"/>
    <s v="TEC-PH-10000895"/>
    <x v="2"/>
    <s v="Phones"/>
    <n v="431.976"/>
    <n v="431.976"/>
    <n v="0"/>
    <n v="0"/>
  </r>
  <r>
    <x v="1685"/>
    <d v="2017-09-10T00:00:00"/>
    <d v="2017-09-14T00:00:00"/>
    <x v="3"/>
    <x v="0"/>
    <x v="3"/>
    <s v="Kean Thornton"/>
    <s v="Home Office"/>
    <s v="Houston"/>
    <x v="13"/>
    <n v="77095"/>
    <s v="Central"/>
    <s v="TEC-PH-10000895"/>
    <x v="1"/>
    <s v="Phones"/>
    <n v="719.96"/>
    <n v="644.96"/>
    <n v="75"/>
    <n v="11.25"/>
  </r>
  <r>
    <x v="1599"/>
    <d v="2018-10-21T00:00:00"/>
    <d v="2018-10-21T00:00:00"/>
    <x v="0"/>
    <x v="9"/>
    <x v="1"/>
    <s v="Sara Luxemburg"/>
    <s v="Home Office"/>
    <s v="Muskogee"/>
    <x v="30"/>
    <n v="74403"/>
    <s v="Central"/>
    <s v="TEC-PH-10000895"/>
    <x v="1"/>
    <s v="Phones"/>
    <n v="1439.92"/>
    <n v="1439.92"/>
    <n v="0"/>
    <n v="0"/>
  </r>
  <r>
    <x v="1508"/>
    <d v="2018-08-28T00:00:00"/>
    <d v="2018-09-03T00:00:00"/>
    <x v="0"/>
    <x v="7"/>
    <x v="2"/>
    <s v="Kristina Nunn"/>
    <s v="Home Office"/>
    <s v="Seattle"/>
    <x v="6"/>
    <n v="98105"/>
    <s v="West"/>
    <s v="TEC-PH-10000912"/>
    <x v="1"/>
    <s v="Phones"/>
    <n v="35.167999999999999"/>
    <n v="35.167999999999999"/>
    <n v="0"/>
    <n v="0"/>
  </r>
  <r>
    <x v="2159"/>
    <d v="2016-01-12T00:00:00"/>
    <d v="2016-01-17T00:00:00"/>
    <x v="2"/>
    <x v="6"/>
    <x v="2"/>
    <s v="Cindy Schnelling"/>
    <s v="Corporate"/>
    <s v="Toledo"/>
    <x v="22"/>
    <n v="43615"/>
    <s v="East"/>
    <s v="TEC-PH-10000912"/>
    <x v="1"/>
    <s v="Phones"/>
    <n v="26.376000000000001"/>
    <n v="26.376000000000001"/>
    <n v="0"/>
    <n v="0"/>
  </r>
  <r>
    <x v="3590"/>
    <d v="2016-08-24T00:00:00"/>
    <d v="2016-08-26T00:00:00"/>
    <x v="2"/>
    <x v="7"/>
    <x v="3"/>
    <s v="Maurice Satty"/>
    <s v="Corporate"/>
    <s v="Bowling Green"/>
    <x v="22"/>
    <n v="43402"/>
    <s v="East"/>
    <s v="TEC-PH-10000923"/>
    <x v="1"/>
    <s v="Phones"/>
    <n v="26.981999999999999"/>
    <n v="26.981999999999999"/>
    <n v="0"/>
    <n v="0"/>
  </r>
  <r>
    <x v="4282"/>
    <d v="2018-02-16T00:00:00"/>
    <d v="2018-02-21T00:00:00"/>
    <x v="0"/>
    <x v="11"/>
    <x v="2"/>
    <s v="Nat Gilpin"/>
    <s v="Home Office"/>
    <s v="Fairfield"/>
    <x v="25"/>
    <n v="6824"/>
    <s v="East"/>
    <s v="TEC-PH-10000923"/>
    <x v="1"/>
    <s v="Phones"/>
    <n v="14.99"/>
    <n v="18"/>
    <n v="-3.01"/>
    <n v="-0.45149999999999996"/>
  </r>
  <r>
    <x v="4748"/>
    <d v="2018-11-18T00:00:00"/>
    <d v="2018-11-22T00:00:00"/>
    <x v="0"/>
    <x v="1"/>
    <x v="2"/>
    <s v="Dave Kipp"/>
    <s v="Home Office"/>
    <s v="Long Beach"/>
    <x v="5"/>
    <n v="11561"/>
    <s v="East"/>
    <s v="TEC-PH-10000923"/>
    <x v="1"/>
    <s v="Phones"/>
    <n v="74.95"/>
    <n v="74.95"/>
    <n v="0"/>
    <n v="0"/>
  </r>
  <r>
    <x v="3360"/>
    <d v="2018-12-01T00:00:00"/>
    <d v="2018-12-05T00:00:00"/>
    <x v="0"/>
    <x v="3"/>
    <x v="2"/>
    <s v="Erica Hernandez"/>
    <s v="Home Office"/>
    <s v="Philadelphia"/>
    <x v="12"/>
    <n v="19143"/>
    <s v="East"/>
    <s v="TEC-PH-10000923"/>
    <x v="1"/>
    <s v="Phones"/>
    <n v="62.957999999999998"/>
    <n v="62.957999999999998"/>
    <n v="0"/>
    <n v="0"/>
  </r>
  <r>
    <x v="2239"/>
    <d v="2017-09-08T00:00:00"/>
    <d v="2017-09-12T00:00:00"/>
    <x v="3"/>
    <x v="0"/>
    <x v="2"/>
    <s v="Ken Black"/>
    <s v="Corporate"/>
    <s v="Dallas"/>
    <x v="13"/>
    <n v="75081"/>
    <s v="Central"/>
    <s v="TEC-PH-10000923"/>
    <x v="1"/>
    <s v="Phones"/>
    <n v="59.96"/>
    <n v="59.96"/>
    <n v="0"/>
    <n v="0"/>
  </r>
  <r>
    <x v="1913"/>
    <d v="2015-03-11T00:00:00"/>
    <d v="2015-03-13T00:00:00"/>
    <x v="1"/>
    <x v="5"/>
    <x v="3"/>
    <s v="Filia McAdams"/>
    <s v="Home Office"/>
    <s v="Richmond"/>
    <x v="21"/>
    <n v="40475"/>
    <s v="South"/>
    <s v="TEC-PH-10000984"/>
    <x v="1"/>
    <s v="Phones"/>
    <n v="587.97"/>
    <n v="587.97"/>
    <n v="0"/>
    <n v="0"/>
  </r>
  <r>
    <x v="2922"/>
    <d v="2017-05-29T00:00:00"/>
    <d v="2017-06-01T00:00:00"/>
    <x v="3"/>
    <x v="2"/>
    <x v="3"/>
    <s v="Rob Lucas"/>
    <s v="Home Office"/>
    <s v="Montgomery"/>
    <x v="36"/>
    <n v="36116"/>
    <s v="South"/>
    <s v="TEC-PH-10000984"/>
    <x v="1"/>
    <s v="Phones"/>
    <n v="979.95"/>
    <n v="100"/>
    <n v="879.95"/>
    <n v="131.99250000000001"/>
  </r>
  <r>
    <x v="4749"/>
    <d v="2017-10-25T00:00:00"/>
    <d v="2017-10-28T00:00:00"/>
    <x v="3"/>
    <x v="9"/>
    <x v="0"/>
    <s v="Jill Stevenson"/>
    <s v="Home Office"/>
    <s v="Miami"/>
    <x v="8"/>
    <n v="33180"/>
    <s v="South"/>
    <s v="TEC-PH-10000984"/>
    <x v="1"/>
    <s v="Phones"/>
    <n v="783.96"/>
    <n v="783.96"/>
    <n v="0"/>
    <n v="0"/>
  </r>
  <r>
    <x v="2629"/>
    <d v="2015-11-03T00:00:00"/>
    <d v="2015-11-07T00:00:00"/>
    <x v="1"/>
    <x v="1"/>
    <x v="2"/>
    <s v="Speros Goranitis"/>
    <s v="Home Office"/>
    <s v="New York City"/>
    <x v="5"/>
    <n v="10009"/>
    <s v="East"/>
    <s v="TEC-PH-10000984"/>
    <x v="1"/>
    <s v="Phones"/>
    <n v="783.96"/>
    <n v="783.96"/>
    <n v="0"/>
    <n v="0"/>
  </r>
  <r>
    <x v="1022"/>
    <d v="2016-08-09T00:00:00"/>
    <d v="2016-08-12T00:00:00"/>
    <x v="2"/>
    <x v="7"/>
    <x v="0"/>
    <s v="Naresj Patel"/>
    <s v="Home Office"/>
    <s v="New York City"/>
    <x v="5"/>
    <n v="10024"/>
    <s v="East"/>
    <s v="TEC-PH-10000984"/>
    <x v="1"/>
    <s v="Phones"/>
    <n v="979.95"/>
    <n v="979.95"/>
    <n v="0"/>
    <n v="0"/>
  </r>
  <r>
    <x v="4750"/>
    <d v="2018-09-24T00:00:00"/>
    <d v="2018-09-24T00:00:00"/>
    <x v="0"/>
    <x v="0"/>
    <x v="1"/>
    <s v="Bart Pistole"/>
    <s v="Corporate"/>
    <s v="Lawrence"/>
    <x v="26"/>
    <n v="1841"/>
    <s v="East"/>
    <s v="TEC-PH-10000984"/>
    <x v="1"/>
    <s v="Phones"/>
    <n v="391.98"/>
    <n v="391.98"/>
    <n v="0"/>
    <n v="0"/>
  </r>
  <r>
    <x v="4751"/>
    <d v="2018-03-25T00:00:00"/>
    <d v="2018-03-29T00:00:00"/>
    <x v="0"/>
    <x v="5"/>
    <x v="2"/>
    <s v="John Castell"/>
    <s v="Consumer"/>
    <s v="San Antonio"/>
    <x v="13"/>
    <n v="78207"/>
    <s v="Central"/>
    <s v="TEC-PH-10000984"/>
    <x v="1"/>
    <s v="Phones"/>
    <n v="470.37599999999998"/>
    <n v="470.37599999999998"/>
    <n v="0"/>
    <n v="0"/>
  </r>
  <r>
    <x v="3605"/>
    <d v="2015-12-29T00:00:00"/>
    <d v="2016-01-03T00:00:00"/>
    <x v="1"/>
    <x v="3"/>
    <x v="2"/>
    <s v="Arianne Irving"/>
    <s v="Consumer"/>
    <s v="Brentwood"/>
    <x v="1"/>
    <n v="94513"/>
    <s v="West"/>
    <s v="TEC-PH-10001051"/>
    <x v="1"/>
    <s v="Phones"/>
    <n v="319.96800000000002"/>
    <n v="319.96800000000002"/>
    <n v="0"/>
    <n v="0"/>
  </r>
  <r>
    <x v="4752"/>
    <d v="2016-12-14T00:00:00"/>
    <d v="2016-12-16T00:00:00"/>
    <x v="2"/>
    <x v="3"/>
    <x v="3"/>
    <s v="Doug Jacobs"/>
    <s v="Home Office"/>
    <s v="Portland"/>
    <x v="23"/>
    <n v="97206"/>
    <s v="West"/>
    <s v="TEC-PH-10001051"/>
    <x v="1"/>
    <s v="Phones"/>
    <n v="319.96800000000002"/>
    <n v="319.96800000000002"/>
    <n v="0"/>
    <n v="0"/>
  </r>
  <r>
    <x v="1428"/>
    <d v="2018-06-15T00:00:00"/>
    <d v="2018-06-20T00:00:00"/>
    <x v="0"/>
    <x v="4"/>
    <x v="2"/>
    <s v="Thomas Seio"/>
    <s v="Home Office"/>
    <s v="Nashville"/>
    <x v="24"/>
    <n v="37211"/>
    <s v="South"/>
    <s v="TEC-PH-10001051"/>
    <x v="1"/>
    <s v="Phones"/>
    <n v="239.976"/>
    <n v="239.976"/>
    <n v="0"/>
    <n v="0"/>
  </r>
  <r>
    <x v="958"/>
    <d v="2016-11-16T00:00:00"/>
    <d v="2016-11-20T00:00:00"/>
    <x v="2"/>
    <x v="1"/>
    <x v="2"/>
    <s v="Matt Connell"/>
    <s v="Home Office"/>
    <s v="Chicago"/>
    <x v="0"/>
    <n v="60610"/>
    <s v="Central"/>
    <s v="TEC-PH-10001051"/>
    <x v="1"/>
    <s v="Phones"/>
    <n v="239.976"/>
    <n v="239.976"/>
    <n v="0"/>
    <n v="0"/>
  </r>
  <r>
    <x v="458"/>
    <d v="2015-01-20T00:00:00"/>
    <d v="2015-01-26T00:00:00"/>
    <x v="1"/>
    <x v="6"/>
    <x v="2"/>
    <s v="Hunter Lopez"/>
    <s v="Home Office"/>
    <s v="Jonesboro"/>
    <x v="11"/>
    <n v="72401"/>
    <s v="South"/>
    <s v="TEC-PH-10001061"/>
    <x v="1"/>
    <s v="Phones"/>
    <n v="699.93"/>
    <n v="100"/>
    <n v="599.92999999999995"/>
    <n v="89.989499999999992"/>
  </r>
  <r>
    <x v="4753"/>
    <d v="2017-10-24T00:00:00"/>
    <d v="2017-10-31T00:00:00"/>
    <x v="3"/>
    <x v="9"/>
    <x v="2"/>
    <s v="Catherine Glotzbach"/>
    <s v="Corporate"/>
    <s v="Lebanon"/>
    <x v="24"/>
    <n v="37087"/>
    <s v="South"/>
    <s v="TEC-PH-10001061"/>
    <x v="2"/>
    <s v="Phones"/>
    <n v="239.976"/>
    <n v="239.976"/>
    <n v="0"/>
    <n v="0"/>
  </r>
  <r>
    <x v="1516"/>
    <d v="2016-04-13T00:00:00"/>
    <d v="2016-04-17T00:00:00"/>
    <x v="2"/>
    <x v="8"/>
    <x v="2"/>
    <s v="Frank Preis"/>
    <s v="Home Office"/>
    <s v="Huntsville"/>
    <x v="13"/>
    <n v="77340"/>
    <s v="Central"/>
    <s v="TEC-PH-10001061"/>
    <x v="1"/>
    <s v="Phones"/>
    <n v="239.976"/>
    <n v="239.976"/>
    <n v="0"/>
    <n v="0"/>
  </r>
  <r>
    <x v="164"/>
    <d v="2016-12-20T00:00:00"/>
    <d v="2016-12-25T00:00:00"/>
    <x v="2"/>
    <x v="3"/>
    <x v="2"/>
    <s v="Katherine Ducich"/>
    <s v="Consumer"/>
    <s v="Chicago"/>
    <x v="0"/>
    <n v="60623"/>
    <s v="Central"/>
    <s v="TEC-PH-10001061"/>
    <x v="1"/>
    <s v="Phones"/>
    <n v="159.98400000000001"/>
    <n v="159.98400000000001"/>
    <n v="0"/>
    <n v="0"/>
  </r>
  <r>
    <x v="1589"/>
    <d v="2015-11-04T00:00:00"/>
    <d v="2015-11-11T00:00:00"/>
    <x v="1"/>
    <x v="1"/>
    <x v="2"/>
    <s v="William Brown"/>
    <s v="Home Office"/>
    <s v="Los Angeles"/>
    <x v="1"/>
    <n v="90045"/>
    <s v="West"/>
    <s v="TEC-PH-10001079"/>
    <x v="1"/>
    <s v="Phones"/>
    <n v="666.34400000000005"/>
    <n v="666.34400000000005"/>
    <n v="0"/>
    <n v="0"/>
  </r>
  <r>
    <x v="3046"/>
    <d v="2015-11-14T00:00:00"/>
    <d v="2015-11-16T00:00:00"/>
    <x v="1"/>
    <x v="1"/>
    <x v="3"/>
    <s v="Maris LaWare"/>
    <s v="Home Office"/>
    <s v="Fairfield"/>
    <x v="25"/>
    <n v="6824"/>
    <s v="East"/>
    <s v="TEC-PH-10001079"/>
    <x v="1"/>
    <s v="Phones"/>
    <n v="832.93"/>
    <n v="832.93"/>
    <n v="0"/>
    <n v="0"/>
  </r>
  <r>
    <x v="4754"/>
    <d v="2018-07-31T00:00:00"/>
    <d v="2018-08-05T00:00:00"/>
    <x v="0"/>
    <x v="10"/>
    <x v="2"/>
    <s v="Greg Matthias"/>
    <s v="Home Office"/>
    <s v="Philadelphia"/>
    <x v="12"/>
    <n v="19134"/>
    <s v="East"/>
    <s v="TEC-PH-10001079"/>
    <x v="1"/>
    <s v="Phones"/>
    <n v="285.57600000000002"/>
    <n v="285.57600000000002"/>
    <n v="0"/>
    <n v="0"/>
  </r>
  <r>
    <x v="1207"/>
    <d v="2017-07-31T00:00:00"/>
    <d v="2017-08-06T00:00:00"/>
    <x v="3"/>
    <x v="10"/>
    <x v="2"/>
    <s v="Ken Lonsdale"/>
    <s v="Corporate"/>
    <s v="Detroit"/>
    <x v="10"/>
    <n v="48205"/>
    <s v="Central"/>
    <s v="TEC-PH-10001079"/>
    <x v="1"/>
    <s v="Phones"/>
    <n v="118.99"/>
    <n v="118.99"/>
    <n v="0"/>
    <n v="0"/>
  </r>
  <r>
    <x v="1973"/>
    <d v="2015-04-02T00:00:00"/>
    <d v="2015-04-08T00:00:00"/>
    <x v="1"/>
    <x v="8"/>
    <x v="2"/>
    <s v="Rob Dowd"/>
    <s v="Consumer"/>
    <s v="Athens"/>
    <x v="19"/>
    <n v="30605"/>
    <s v="South"/>
    <s v="TEC-PH-10001128"/>
    <x v="1"/>
    <s v="Phones"/>
    <n v="1049.93"/>
    <n v="899.93000000000006"/>
    <n v="150"/>
    <n v="22.5"/>
  </r>
  <r>
    <x v="976"/>
    <d v="2015-11-18T00:00:00"/>
    <d v="2015-11-22T00:00:00"/>
    <x v="1"/>
    <x v="1"/>
    <x v="2"/>
    <s v="Carlos Soltero"/>
    <s v="Home Office"/>
    <s v="Philadelphia"/>
    <x v="12"/>
    <n v="19140"/>
    <s v="East"/>
    <s v="TEC-PH-10001128"/>
    <x v="1"/>
    <s v="Phones"/>
    <n v="539.96400000000006"/>
    <n v="539.96400000000006"/>
    <n v="0"/>
    <n v="0"/>
  </r>
  <r>
    <x v="1104"/>
    <d v="2015-08-08T00:00:00"/>
    <d v="2015-08-12T00:00:00"/>
    <x v="1"/>
    <x v="7"/>
    <x v="2"/>
    <s v="Matt Abelman"/>
    <s v="Home Office"/>
    <s v="Trenton"/>
    <x v="10"/>
    <n v="48183"/>
    <s v="Central"/>
    <s v="TEC-PH-10001128"/>
    <x v="1"/>
    <s v="Phones"/>
    <n v="299.98"/>
    <n v="299.98"/>
    <n v="0"/>
    <n v="0"/>
  </r>
  <r>
    <x v="3165"/>
    <d v="2015-10-10T00:00:00"/>
    <d v="2015-10-15T00:00:00"/>
    <x v="1"/>
    <x v="9"/>
    <x v="2"/>
    <s v="Craig Molinari"/>
    <s v="Home Office"/>
    <s v="Huntsville"/>
    <x v="13"/>
    <n v="77340"/>
    <s v="Central"/>
    <s v="TEC-PH-10001128"/>
    <x v="1"/>
    <s v="Phones"/>
    <n v="719.952"/>
    <n v="644.952"/>
    <n v="75"/>
    <n v="11.25"/>
  </r>
  <r>
    <x v="4755"/>
    <d v="2017-06-09T00:00:00"/>
    <d v="2017-06-15T00:00:00"/>
    <x v="3"/>
    <x v="4"/>
    <x v="2"/>
    <s v="Greg Matthias"/>
    <s v="Corporate"/>
    <s v="Los Angeles"/>
    <x v="1"/>
    <n v="90045"/>
    <s v="West"/>
    <s v="TEC-PH-10001198"/>
    <x v="2"/>
    <s v="Phones"/>
    <n v="177.48"/>
    <n v="177.48"/>
    <n v="0"/>
    <n v="0"/>
  </r>
  <r>
    <x v="809"/>
    <d v="2017-07-04T00:00:00"/>
    <d v="2017-07-04T00:00:00"/>
    <x v="3"/>
    <x v="10"/>
    <x v="1"/>
    <s v="Rick Bensley"/>
    <s v="Corporate"/>
    <s v="Seattle"/>
    <x v="6"/>
    <n v="98103"/>
    <s v="West"/>
    <s v="TEC-PH-10001198"/>
    <x v="2"/>
    <s v="Phones"/>
    <n v="177.48"/>
    <n v="177.48"/>
    <n v="0"/>
    <n v="0"/>
  </r>
  <r>
    <x v="4756"/>
    <d v="2016-11-30T00:00:00"/>
    <d v="2016-12-05T00:00:00"/>
    <x v="2"/>
    <x v="1"/>
    <x v="2"/>
    <s v="Raymond Messe"/>
    <s v="Home Office"/>
    <s v="Raleigh"/>
    <x v="9"/>
    <n v="27604"/>
    <s v="South"/>
    <s v="TEC-PH-10001198"/>
    <x v="1"/>
    <s v="Phones"/>
    <n v="177.48"/>
    <n v="177.48"/>
    <n v="0"/>
    <n v="0"/>
  </r>
  <r>
    <x v="3764"/>
    <d v="2017-05-05T00:00:00"/>
    <d v="2017-05-09T00:00:00"/>
    <x v="3"/>
    <x v="2"/>
    <x v="2"/>
    <s v="Rick Bensley"/>
    <s v="Corporate"/>
    <s v="Tallahassee"/>
    <x v="8"/>
    <n v="32303"/>
    <s v="South"/>
    <s v="TEC-PH-10001198"/>
    <x v="2"/>
    <s v="Phones"/>
    <n v="177.48"/>
    <n v="177.48"/>
    <n v="0"/>
    <n v="0"/>
  </r>
  <r>
    <x v="1502"/>
    <d v="2016-11-16T00:00:00"/>
    <d v="2016-11-20T00:00:00"/>
    <x v="2"/>
    <x v="1"/>
    <x v="2"/>
    <s v="Heather Kirkland"/>
    <s v="Home Office"/>
    <s v="Boise"/>
    <x v="40"/>
    <n v="83704"/>
    <s v="West"/>
    <s v="TEC-PH-10001254"/>
    <x v="1"/>
    <s v="Phones"/>
    <n v="304.77600000000001"/>
    <n v="304.77600000000001"/>
    <n v="0"/>
    <n v="0"/>
  </r>
  <r>
    <x v="1747"/>
    <d v="2017-03-13T00:00:00"/>
    <d v="2017-03-16T00:00:00"/>
    <x v="3"/>
    <x v="5"/>
    <x v="0"/>
    <s v="Tamara Willingham"/>
    <s v="Corporate"/>
    <s v="Scottsdale"/>
    <x v="18"/>
    <n v="85254"/>
    <s v="West"/>
    <s v="TEC-PH-10001254"/>
    <x v="2"/>
    <s v="Phones"/>
    <n v="203.184"/>
    <n v="203.184"/>
    <n v="0"/>
    <n v="0"/>
  </r>
  <r>
    <x v="1750"/>
    <d v="2018-12-01T00:00:00"/>
    <d v="2018-12-05T00:00:00"/>
    <x v="0"/>
    <x v="3"/>
    <x v="2"/>
    <s v="Dianna Vittorini"/>
    <s v="Consumer"/>
    <s v="Denver"/>
    <x v="7"/>
    <n v="80219"/>
    <s v="West"/>
    <s v="TEC-PH-10001254"/>
    <x v="1"/>
    <s v="Phones"/>
    <n v="406.36799999999999"/>
    <n v="406.36799999999999"/>
    <n v="0"/>
    <n v="0"/>
  </r>
  <r>
    <x v="541"/>
    <d v="2017-03-29T00:00:00"/>
    <d v="2017-04-02T00:00:00"/>
    <x v="3"/>
    <x v="5"/>
    <x v="3"/>
    <s v="Maria Etezadi"/>
    <s v="Home Office"/>
    <s v="Chicago"/>
    <x v="0"/>
    <n v="60653"/>
    <s v="Central"/>
    <s v="TEC-PH-10001254"/>
    <x v="1"/>
    <s v="Phones"/>
    <n v="812.73599999999999"/>
    <n v="812.73599999999999"/>
    <n v="0"/>
    <n v="0"/>
  </r>
  <r>
    <x v="2190"/>
    <d v="2015-09-21T00:00:00"/>
    <d v="2015-09-25T00:00:00"/>
    <x v="1"/>
    <x v="0"/>
    <x v="2"/>
    <s v="Herbert Flentye"/>
    <s v="Home Office"/>
    <s v="San Francisco"/>
    <x v="1"/>
    <n v="94109"/>
    <s v="West"/>
    <s v="TEC-PH-10001299"/>
    <x v="1"/>
    <s v="Phones"/>
    <n v="239.98400000000001"/>
    <n v="92.52"/>
    <n v="147.464"/>
    <n v="22.119599999999998"/>
  </r>
  <r>
    <x v="4757"/>
    <d v="2017-09-18T00:00:00"/>
    <d v="2017-09-22T00:00:00"/>
    <x v="3"/>
    <x v="0"/>
    <x v="2"/>
    <s v="Bill Donatelli"/>
    <s v="Corporate"/>
    <s v="Woodland"/>
    <x v="1"/>
    <n v="95695"/>
    <s v="West"/>
    <s v="TEC-PH-10001299"/>
    <x v="2"/>
    <s v="Phones"/>
    <n v="239.98400000000001"/>
    <n v="239.98400000000001"/>
    <n v="0"/>
    <n v="0"/>
  </r>
  <r>
    <x v="2694"/>
    <d v="2015-11-02T00:00:00"/>
    <d v="2015-11-06T00:00:00"/>
    <x v="1"/>
    <x v="1"/>
    <x v="2"/>
    <s v="Liz Carlisle"/>
    <s v="Home Office"/>
    <s v="Medina"/>
    <x v="22"/>
    <n v="44256"/>
    <s v="East"/>
    <s v="TEC-PH-10001299"/>
    <x v="1"/>
    <s v="Phones"/>
    <n v="539.96400000000006"/>
    <n v="539.96400000000006"/>
    <n v="0"/>
    <n v="0"/>
  </r>
  <r>
    <x v="3185"/>
    <d v="2016-06-01T00:00:00"/>
    <d v="2016-06-05T00:00:00"/>
    <x v="2"/>
    <x v="4"/>
    <x v="2"/>
    <s v="Ashley Jarboe"/>
    <s v="Home Office"/>
    <s v="Detroit"/>
    <x v="10"/>
    <n v="48227"/>
    <s v="Central"/>
    <s v="TEC-PH-10001299"/>
    <x v="1"/>
    <s v="Phones"/>
    <n v="299.98"/>
    <n v="299.98"/>
    <n v="0"/>
    <n v="0"/>
  </r>
  <r>
    <x v="4758"/>
    <d v="2017-06-28T00:00:00"/>
    <d v="2017-07-02T00:00:00"/>
    <x v="3"/>
    <x v="4"/>
    <x v="3"/>
    <s v="Roland Fjeld"/>
    <s v="Corporate"/>
    <s v="Chicago"/>
    <x v="0"/>
    <n v="60610"/>
    <s v="Central"/>
    <s v="TEC-PH-10001299"/>
    <x v="2"/>
    <s v="Phones"/>
    <n v="359.976"/>
    <n v="359.976"/>
    <n v="0"/>
    <n v="0"/>
  </r>
  <r>
    <x v="769"/>
    <d v="2017-11-24T00:00:00"/>
    <d v="2017-12-01T00:00:00"/>
    <x v="3"/>
    <x v="1"/>
    <x v="2"/>
    <s v="Alyssa Tate"/>
    <s v="Home Office"/>
    <s v="Los Angeles"/>
    <x v="1"/>
    <n v="90045"/>
    <s v="West"/>
    <s v="TEC-PH-10001300"/>
    <x v="1"/>
    <s v="Phones"/>
    <n v="33.520000000000003"/>
    <n v="100"/>
    <n v="-66.47999999999999"/>
    <n v="-9.9719999999999978"/>
  </r>
  <r>
    <x v="2059"/>
    <d v="2018-12-22T00:00:00"/>
    <d v="2018-12-26T00:00:00"/>
    <x v="0"/>
    <x v="3"/>
    <x v="2"/>
    <s v="Jim Mitchum"/>
    <s v="Corporate"/>
    <s v="Carlsbad"/>
    <x v="41"/>
    <n v="88220"/>
    <s v="West"/>
    <s v="TEC-PH-10001300"/>
    <x v="1"/>
    <s v="Phones"/>
    <n v="67.040000000000006"/>
    <n v="67.040000000000006"/>
    <n v="0"/>
    <n v="0"/>
  </r>
  <r>
    <x v="930"/>
    <d v="2016-04-30T00:00:00"/>
    <d v="2016-05-04T00:00:00"/>
    <x v="2"/>
    <x v="8"/>
    <x v="2"/>
    <s v="Jane Waco"/>
    <s v="Home Office"/>
    <s v="Lawrence"/>
    <x v="26"/>
    <n v="1841"/>
    <s v="East"/>
    <s v="TEC-PH-10001300"/>
    <x v="1"/>
    <s v="Phones"/>
    <n v="209.5"/>
    <n v="192.5"/>
    <n v="17"/>
    <n v="2.5499999999999998"/>
  </r>
  <r>
    <x v="3185"/>
    <d v="2016-06-01T00:00:00"/>
    <d v="2016-06-05T00:00:00"/>
    <x v="2"/>
    <x v="4"/>
    <x v="2"/>
    <s v="Ashley Jarboe"/>
    <s v="Corporate"/>
    <s v="Detroit"/>
    <x v="10"/>
    <n v="48227"/>
    <s v="Central"/>
    <s v="TEC-PH-10001300"/>
    <x v="1"/>
    <s v="Phones"/>
    <n v="41.9"/>
    <n v="41.9"/>
    <n v="0"/>
    <n v="0"/>
  </r>
  <r>
    <x v="4180"/>
    <d v="2017-10-20T00:00:00"/>
    <d v="2017-10-26T00:00:00"/>
    <x v="3"/>
    <x v="9"/>
    <x v="2"/>
    <s v="Joy Smith"/>
    <s v="Corporate"/>
    <s v="Trenton"/>
    <x v="10"/>
    <n v="48183"/>
    <s v="Central"/>
    <s v="TEC-PH-10001300"/>
    <x v="1"/>
    <s v="Phones"/>
    <n v="125.7"/>
    <n v="125.7"/>
    <n v="0"/>
    <n v="0"/>
  </r>
  <r>
    <x v="3009"/>
    <d v="2015-10-19T00:00:00"/>
    <d v="2015-10-22T00:00:00"/>
    <x v="1"/>
    <x v="9"/>
    <x v="3"/>
    <s v="Rachel Payne"/>
    <s v="Corporate"/>
    <s v="San Francisco"/>
    <x v="1"/>
    <n v="94110"/>
    <s v="West"/>
    <s v="TEC-PH-10001305"/>
    <x v="1"/>
    <s v="Phones"/>
    <n v="117.57599999999999"/>
    <n v="117.57599999999999"/>
    <n v="0"/>
    <n v="0"/>
  </r>
  <r>
    <x v="3813"/>
    <d v="2018-05-28T00:00:00"/>
    <d v="2018-06-02T00:00:00"/>
    <x v="0"/>
    <x v="2"/>
    <x v="2"/>
    <s v="Candace McMahon"/>
    <s v="Corporate"/>
    <s v="Phoenix"/>
    <x v="18"/>
    <n v="85023"/>
    <s v="West"/>
    <s v="TEC-PH-10001305"/>
    <x v="1"/>
    <s v="Phones"/>
    <n v="195.96"/>
    <n v="195.96"/>
    <n v="0"/>
    <n v="0"/>
  </r>
  <r>
    <x v="4759"/>
    <d v="2017-10-21T00:00:00"/>
    <d v="2017-10-27T00:00:00"/>
    <x v="3"/>
    <x v="9"/>
    <x v="2"/>
    <s v="Susan Vittorini"/>
    <s v="Corporate"/>
    <s v="Columbus"/>
    <x v="22"/>
    <n v="43229"/>
    <s v="East"/>
    <s v="TEC-PH-10001305"/>
    <x v="2"/>
    <s v="Phones"/>
    <n v="235.15199999999999"/>
    <n v="235.15199999999999"/>
    <n v="0"/>
    <n v="0"/>
  </r>
  <r>
    <x v="4760"/>
    <d v="2017-06-24T00:00:00"/>
    <d v="2017-06-30T00:00:00"/>
    <x v="3"/>
    <x v="4"/>
    <x v="2"/>
    <s v="Hunter Lopez"/>
    <s v="Corporate"/>
    <s v="Richmond"/>
    <x v="33"/>
    <n v="47374"/>
    <s v="Central"/>
    <s v="TEC-PH-10001305"/>
    <x v="2"/>
    <s v="Phones"/>
    <n v="440.91"/>
    <n v="440.91"/>
    <n v="0"/>
    <n v="0"/>
  </r>
  <r>
    <x v="4761"/>
    <d v="2018-11-23T00:00:00"/>
    <d v="2018-11-27T00:00:00"/>
    <x v="0"/>
    <x v="1"/>
    <x v="2"/>
    <s v="Alan Hwang"/>
    <s v="Consumer"/>
    <s v="Dallas"/>
    <x v="13"/>
    <n v="75220"/>
    <s v="Central"/>
    <s v="TEC-PH-10001305"/>
    <x v="1"/>
    <s v="Phones"/>
    <n v="195.96"/>
    <n v="195.96"/>
    <n v="0"/>
    <n v="0"/>
  </r>
  <r>
    <x v="2349"/>
    <d v="2018-03-06T00:00:00"/>
    <d v="2018-03-10T00:00:00"/>
    <x v="0"/>
    <x v="5"/>
    <x v="2"/>
    <s v="Frank Carlisle"/>
    <s v="Home Office"/>
    <s v="San Francisco"/>
    <x v="1"/>
    <n v="94109"/>
    <s v="West"/>
    <s v="TEC-PH-10001336"/>
    <x v="1"/>
    <s v="Phones"/>
    <n v="206.38399999999999"/>
    <n v="206.38399999999999"/>
    <n v="0"/>
    <n v="0"/>
  </r>
  <r>
    <x v="4293"/>
    <d v="2018-10-08T00:00:00"/>
    <d v="2018-10-14T00:00:00"/>
    <x v="0"/>
    <x v="9"/>
    <x v="2"/>
    <s v="Chris Selesnick"/>
    <s v="Corporate"/>
    <s v="San Diego"/>
    <x v="1"/>
    <n v="92105"/>
    <s v="West"/>
    <s v="TEC-PH-10001336"/>
    <x v="1"/>
    <s v="Phones"/>
    <n v="103.19199999999999"/>
    <n v="103.19199999999999"/>
    <n v="0"/>
    <n v="0"/>
  </r>
  <r>
    <x v="2675"/>
    <d v="2016-12-07T00:00:00"/>
    <d v="2016-12-09T00:00:00"/>
    <x v="2"/>
    <x v="3"/>
    <x v="0"/>
    <s v="Alan Hwang"/>
    <s v="Home Office"/>
    <s v="New York City"/>
    <x v="5"/>
    <n v="10024"/>
    <s v="East"/>
    <s v="TEC-PH-10001336"/>
    <x v="1"/>
    <s v="Phones"/>
    <n v="773.94"/>
    <n v="773.94"/>
    <n v="0"/>
    <n v="0"/>
  </r>
  <r>
    <x v="1672"/>
    <d v="2017-05-22T00:00:00"/>
    <d v="2017-05-27T00:00:00"/>
    <x v="3"/>
    <x v="2"/>
    <x v="2"/>
    <s v="Art Ferguson"/>
    <s v="Corporate"/>
    <s v="Passaic"/>
    <x v="15"/>
    <n v="7055"/>
    <s v="East"/>
    <s v="TEC-PH-10001336"/>
    <x v="2"/>
    <s v="Phones"/>
    <n v="257.98"/>
    <n v="257.98"/>
    <n v="0"/>
    <n v="0"/>
  </r>
  <r>
    <x v="2330"/>
    <d v="2018-07-09T00:00:00"/>
    <d v="2018-07-15T00:00:00"/>
    <x v="0"/>
    <x v="10"/>
    <x v="2"/>
    <s v="Jamie Frazer"/>
    <s v="Home Office"/>
    <s v="Manchester"/>
    <x v="25"/>
    <n v="6040"/>
    <s v="East"/>
    <s v="TEC-PH-10001336"/>
    <x v="1"/>
    <s v="Phones"/>
    <n v="257.98"/>
    <n v="257.98"/>
    <n v="0"/>
    <n v="0"/>
  </r>
  <r>
    <x v="2329"/>
    <d v="2018-10-19T00:00:00"/>
    <d v="2018-10-25T00:00:00"/>
    <x v="0"/>
    <x v="9"/>
    <x v="2"/>
    <s v="Harry Marie"/>
    <s v="Home Office"/>
    <s v="Philadelphia"/>
    <x v="12"/>
    <n v="19120"/>
    <s v="East"/>
    <s v="TEC-PH-10001336"/>
    <x v="1"/>
    <s v="Phones"/>
    <n v="309.57600000000002"/>
    <n v="309.57600000000002"/>
    <n v="0"/>
    <n v="0"/>
  </r>
  <r>
    <x v="4762"/>
    <d v="2015-10-28T00:00:00"/>
    <d v="2015-11-01T00:00:00"/>
    <x v="1"/>
    <x v="9"/>
    <x v="2"/>
    <s v="Bill Tyler"/>
    <s v="Home Office"/>
    <s v="Garden City"/>
    <x v="44"/>
    <n v="67846"/>
    <s v="Central"/>
    <s v="TEC-PH-10001336"/>
    <x v="1"/>
    <s v="Phones"/>
    <n v="257.98"/>
    <n v="257.98"/>
    <n v="0"/>
    <n v="0"/>
  </r>
  <r>
    <x v="797"/>
    <d v="2016-05-12T00:00:00"/>
    <d v="2016-05-17T00:00:00"/>
    <x v="2"/>
    <x v="2"/>
    <x v="2"/>
    <s v="James Galang"/>
    <s v="Home Office"/>
    <s v="Houston"/>
    <x v="13"/>
    <n v="77041"/>
    <s v="Central"/>
    <s v="TEC-PH-10001336"/>
    <x v="1"/>
    <s v="Phones"/>
    <n v="619.15200000000004"/>
    <n v="619.15200000000004"/>
    <n v="0"/>
    <n v="0"/>
  </r>
  <r>
    <x v="4763"/>
    <d v="2017-11-11T00:00:00"/>
    <d v="2017-11-16T00:00:00"/>
    <x v="3"/>
    <x v="1"/>
    <x v="2"/>
    <s v="Lisa DeCherney"/>
    <s v="Corporate"/>
    <s v="Detroit"/>
    <x v="10"/>
    <n v="48234"/>
    <s v="Central"/>
    <s v="TEC-PH-10001336"/>
    <x v="2"/>
    <s v="Phones"/>
    <n v="257.98"/>
    <n v="257.98"/>
    <n v="0"/>
    <n v="0"/>
  </r>
  <r>
    <x v="563"/>
    <d v="2015-07-26T00:00:00"/>
    <d v="2015-08-02T00:00:00"/>
    <x v="1"/>
    <x v="10"/>
    <x v="2"/>
    <s v="Kunst Miller"/>
    <s v="Home Office"/>
    <s v="North Las Vegas"/>
    <x v="27"/>
    <n v="89031"/>
    <s v="West"/>
    <s v="TEC-PH-10001363"/>
    <x v="1"/>
    <s v="Phones"/>
    <n v="911.98400000000004"/>
    <n v="911.98400000000004"/>
    <n v="0"/>
    <n v="0"/>
  </r>
  <r>
    <x v="36"/>
    <d v="2018-07-07T00:00:00"/>
    <d v="2018-07-09T00:00:00"/>
    <x v="0"/>
    <x v="10"/>
    <x v="0"/>
    <s v="Rob Lucas"/>
    <s v="Home Office"/>
    <s v="Philadelphia"/>
    <x v="12"/>
    <n v="19120"/>
    <s v="East"/>
    <s v="TEC-PH-10001363"/>
    <x v="1"/>
    <s v="Phones"/>
    <n v="683.98800000000006"/>
    <n v="683.98800000000006"/>
    <n v="0"/>
    <n v="0"/>
  </r>
  <r>
    <x v="921"/>
    <d v="2018-11-20T00:00:00"/>
    <d v="2018-11-24T00:00:00"/>
    <x v="0"/>
    <x v="1"/>
    <x v="3"/>
    <s v="Katharine Harms"/>
    <s v="Home Office"/>
    <s v="New York City"/>
    <x v="5"/>
    <n v="10035"/>
    <s v="East"/>
    <s v="TEC-PH-10001363"/>
    <x v="1"/>
    <s v="Phones"/>
    <n v="569.99"/>
    <n v="569.99"/>
    <n v="0"/>
    <n v="0"/>
  </r>
  <r>
    <x v="4764"/>
    <d v="2015-10-29T00:00:00"/>
    <d v="2015-10-31T00:00:00"/>
    <x v="1"/>
    <x v="9"/>
    <x v="0"/>
    <s v="Sue Ann Reed"/>
    <s v="Consumer"/>
    <s v="Chicago"/>
    <x v="0"/>
    <n v="60610"/>
    <s v="Central"/>
    <s v="TEC-PH-10001363"/>
    <x v="1"/>
    <s v="Phones"/>
    <n v="2735.9520000000002"/>
    <n v="1735.9520000000002"/>
    <n v="1000"/>
    <n v="150"/>
  </r>
  <r>
    <x v="1845"/>
    <d v="2015-11-11T00:00:00"/>
    <d v="2015-11-13T00:00:00"/>
    <x v="1"/>
    <x v="1"/>
    <x v="3"/>
    <s v="Matt Abelman"/>
    <s v="Home Office"/>
    <s v="Los Angeles"/>
    <x v="1"/>
    <n v="90004"/>
    <s v="West"/>
    <s v="TEC-PH-10001425"/>
    <x v="1"/>
    <s v="Phones"/>
    <n v="575.928"/>
    <n v="575.928"/>
    <n v="0"/>
    <n v="0"/>
  </r>
  <r>
    <x v="861"/>
    <d v="2015-12-29T00:00:00"/>
    <d v="2016-01-02T00:00:00"/>
    <x v="1"/>
    <x v="3"/>
    <x v="2"/>
    <s v="Anthony Johnson"/>
    <s v="Corporate"/>
    <s v="San Francisco"/>
    <x v="1"/>
    <n v="94110"/>
    <s v="West"/>
    <s v="TEC-PH-10001425"/>
    <x v="1"/>
    <s v="Phones"/>
    <n v="191.976"/>
    <n v="174.976"/>
    <n v="17"/>
    <n v="2.5499999999999998"/>
  </r>
  <r>
    <x v="64"/>
    <d v="2018-09-19T00:00:00"/>
    <d v="2018-09-25T00:00:00"/>
    <x v="0"/>
    <x v="0"/>
    <x v="2"/>
    <s v="Justin Ritter"/>
    <s v="Corporate"/>
    <s v="Springfield"/>
    <x v="23"/>
    <n v="97477"/>
    <s v="West"/>
    <s v="TEC-PH-10001425"/>
    <x v="1"/>
    <s v="Phones"/>
    <n v="191.976"/>
    <n v="174.976"/>
    <n v="17"/>
    <n v="2.5499999999999998"/>
  </r>
  <r>
    <x v="2485"/>
    <d v="2015-06-02T00:00:00"/>
    <d v="2015-06-06T00:00:00"/>
    <x v="1"/>
    <x v="4"/>
    <x v="2"/>
    <s v="Stewart Visinsky"/>
    <s v="Home Office"/>
    <s v="Roswell"/>
    <x v="19"/>
    <n v="30076"/>
    <s v="South"/>
    <s v="TEC-PH-10001425"/>
    <x v="1"/>
    <s v="Phones"/>
    <n v="239.97"/>
    <n v="239.97"/>
    <n v="0"/>
    <n v="0"/>
  </r>
  <r>
    <x v="4426"/>
    <d v="2017-07-16T00:00:00"/>
    <d v="2017-07-21T00:00:00"/>
    <x v="3"/>
    <x v="10"/>
    <x v="2"/>
    <s v="Chloris Kastensmidt"/>
    <s v="Corporate"/>
    <s v="Philadelphia"/>
    <x v="12"/>
    <n v="19120"/>
    <s v="East"/>
    <s v="TEC-PH-10001425"/>
    <x v="1"/>
    <s v="Phones"/>
    <n v="143.982"/>
    <n v="143.982"/>
    <n v="0"/>
    <n v="0"/>
  </r>
  <r>
    <x v="4765"/>
    <d v="2018-06-26T00:00:00"/>
    <d v="2018-06-30T00:00:00"/>
    <x v="0"/>
    <x v="4"/>
    <x v="2"/>
    <s v="Steven Cartwright"/>
    <s v="Home Office"/>
    <s v="New York City"/>
    <x v="5"/>
    <n v="10024"/>
    <s v="East"/>
    <s v="TEC-PH-10001425"/>
    <x v="1"/>
    <s v="Phones"/>
    <n v="239.97"/>
    <n v="239.97"/>
    <n v="0"/>
    <n v="0"/>
  </r>
  <r>
    <x v="4249"/>
    <d v="2017-05-05T00:00:00"/>
    <d v="2017-05-09T00:00:00"/>
    <x v="3"/>
    <x v="2"/>
    <x v="2"/>
    <s v="Barry Franz"/>
    <s v="Corporate"/>
    <s v="Los Angeles"/>
    <x v="1"/>
    <n v="90004"/>
    <s v="West"/>
    <s v="TEC-PH-10001433"/>
    <x v="2"/>
    <s v="Phones"/>
    <n v="246.16800000000001"/>
    <n v="246.16800000000001"/>
    <n v="0"/>
    <n v="0"/>
  </r>
  <r>
    <x v="4766"/>
    <d v="2016-12-15T00:00:00"/>
    <d v="2016-12-20T00:00:00"/>
    <x v="2"/>
    <x v="3"/>
    <x v="2"/>
    <s v="Rick Reed"/>
    <s v="Home Office"/>
    <s v="Cary"/>
    <x v="9"/>
    <n v="27511"/>
    <s v="South"/>
    <s v="TEC-PH-10001433"/>
    <x v="1"/>
    <s v="Phones"/>
    <n v="246.16800000000001"/>
    <n v="246.16800000000001"/>
    <n v="0"/>
    <n v="0"/>
  </r>
  <r>
    <x v="2998"/>
    <d v="2018-10-26T00:00:00"/>
    <d v="2018-10-30T00:00:00"/>
    <x v="0"/>
    <x v="9"/>
    <x v="2"/>
    <s v="Shaun Chance"/>
    <s v="Home Office"/>
    <s v="Lancaster"/>
    <x v="12"/>
    <n v="17602"/>
    <s v="East"/>
    <s v="TEC-PH-10001433"/>
    <x v="1"/>
    <s v="Phones"/>
    <n v="61.542000000000002"/>
    <n v="61.542000000000002"/>
    <n v="0"/>
    <n v="0"/>
  </r>
  <r>
    <x v="4767"/>
    <d v="2017-06-06T00:00:00"/>
    <d v="2017-06-13T00:00:00"/>
    <x v="3"/>
    <x v="4"/>
    <x v="2"/>
    <s v="Roy Collins"/>
    <s v="Corporate"/>
    <s v="Chicago"/>
    <x v="0"/>
    <n v="60610"/>
    <s v="Central"/>
    <s v="TEC-PH-10001433"/>
    <x v="2"/>
    <s v="Phones"/>
    <n v="328.22399999999999"/>
    <n v="328.22399999999999"/>
    <n v="0"/>
    <n v="0"/>
  </r>
  <r>
    <x v="1529"/>
    <d v="2017-02-05T00:00:00"/>
    <d v="2017-02-10T00:00:00"/>
    <x v="3"/>
    <x v="11"/>
    <x v="2"/>
    <s v="Annie Zypern"/>
    <s v="Corporate"/>
    <s v="San Diego"/>
    <x v="1"/>
    <n v="92037"/>
    <s v="West"/>
    <s v="TEC-PH-10001448"/>
    <x v="1"/>
    <s v="Phones"/>
    <n v="159.96799999999999"/>
    <n v="159.96799999999999"/>
    <n v="0"/>
    <n v="0"/>
  </r>
  <r>
    <x v="752"/>
    <d v="2018-12-02T00:00:00"/>
    <d v="2018-12-06T00:00:00"/>
    <x v="0"/>
    <x v="3"/>
    <x v="2"/>
    <s v="Brenda Bowman"/>
    <s v="Home Office"/>
    <s v="Oakland"/>
    <x v="1"/>
    <n v="94601"/>
    <s v="West"/>
    <s v="TEC-PH-10001448"/>
    <x v="1"/>
    <s v="Phones"/>
    <n v="39.991999999999997"/>
    <n v="100"/>
    <n v="-60.008000000000003"/>
    <n v="-9.0012000000000008"/>
  </r>
  <r>
    <x v="3840"/>
    <d v="2017-04-04T00:00:00"/>
    <d v="2017-04-05T00:00:00"/>
    <x v="3"/>
    <x v="8"/>
    <x v="0"/>
    <s v="Maria Etezadi"/>
    <s v="Corporate"/>
    <s v="Springfield"/>
    <x v="17"/>
    <n v="22153"/>
    <s v="South"/>
    <s v="TEC-PH-10001448"/>
    <x v="1"/>
    <s v="Phones"/>
    <n v="149.97"/>
    <n v="149.97"/>
    <n v="0"/>
    <n v="0"/>
  </r>
  <r>
    <x v="743"/>
    <d v="2018-11-05T00:00:00"/>
    <d v="2018-11-10T00:00:00"/>
    <x v="0"/>
    <x v="1"/>
    <x v="3"/>
    <s v="Christina DeMoss"/>
    <s v="Home Office"/>
    <s v="New York City"/>
    <x v="5"/>
    <n v="10024"/>
    <s v="East"/>
    <s v="TEC-PH-10001448"/>
    <x v="1"/>
    <s v="Phones"/>
    <n v="99.98"/>
    <n v="99.98"/>
    <n v="0"/>
    <n v="0"/>
  </r>
  <r>
    <x v="266"/>
    <d v="2017-12-05T00:00:00"/>
    <d v="2017-12-09T00:00:00"/>
    <x v="3"/>
    <x v="3"/>
    <x v="2"/>
    <s v="Justin Ellison"/>
    <s v="Corporate"/>
    <s v="Franklin"/>
    <x v="16"/>
    <n v="53132"/>
    <s v="Central"/>
    <s v="TEC-PH-10001448"/>
    <x v="1"/>
    <s v="Phones"/>
    <n v="149.97"/>
    <n v="149.97"/>
    <n v="0"/>
    <n v="0"/>
  </r>
  <r>
    <x v="4768"/>
    <d v="2015-04-28T00:00:00"/>
    <d v="2015-04-30T00:00:00"/>
    <x v="1"/>
    <x v="8"/>
    <x v="0"/>
    <s v="Arianne Irving"/>
    <s v="Consumer"/>
    <s v="San Francisco"/>
    <x v="1"/>
    <n v="94122"/>
    <s v="West"/>
    <s v="TEC-PH-10001459"/>
    <x v="1"/>
    <s v="Phones"/>
    <n v="1679.96"/>
    <n v="1679.96"/>
    <n v="0"/>
    <n v="0"/>
  </r>
  <r>
    <x v="4548"/>
    <d v="2017-06-06T00:00:00"/>
    <d v="2017-06-11T00:00:00"/>
    <x v="3"/>
    <x v="4"/>
    <x v="2"/>
    <s v="Maria Etezadi"/>
    <s v="Home Office"/>
    <s v="Santa Barbara"/>
    <x v="1"/>
    <n v="93101"/>
    <s v="West"/>
    <s v="TEC-PH-10001459"/>
    <x v="1"/>
    <s v="Phones"/>
    <n v="3023.9279999999999"/>
    <n v="2023.9279999999999"/>
    <n v="1000"/>
    <n v="150"/>
  </r>
  <r>
    <x v="741"/>
    <d v="2018-11-12T00:00:00"/>
    <d v="2018-11-12T00:00:00"/>
    <x v="0"/>
    <x v="1"/>
    <x v="1"/>
    <s v="Eugene Moren"/>
    <s v="Home Office"/>
    <s v="Glendale"/>
    <x v="18"/>
    <n v="85301"/>
    <s v="West"/>
    <s v="TEC-PH-10001459"/>
    <x v="1"/>
    <s v="Phones"/>
    <n v="671.98400000000004"/>
    <n v="100"/>
    <n v="571.98400000000004"/>
    <n v="85.797600000000003"/>
  </r>
  <r>
    <x v="1115"/>
    <d v="2018-01-26T00:00:00"/>
    <d v="2018-01-31T00:00:00"/>
    <x v="0"/>
    <x v="6"/>
    <x v="2"/>
    <s v="Bradley Drucker"/>
    <s v="Consumer"/>
    <s v="Columbus"/>
    <x v="19"/>
    <n v="31907"/>
    <s v="South"/>
    <s v="TEC-PH-10001459"/>
    <x v="1"/>
    <s v="Phones"/>
    <n v="2939.93"/>
    <n v="1939.9299999999998"/>
    <n v="1000"/>
    <n v="150"/>
  </r>
  <r>
    <x v="1042"/>
    <d v="2018-08-23T00:00:00"/>
    <d v="2018-08-26T00:00:00"/>
    <x v="0"/>
    <x v="7"/>
    <x v="3"/>
    <s v="Patrick O'Brill"/>
    <s v="Home Office"/>
    <s v="Tallahassee"/>
    <x v="8"/>
    <n v="32303"/>
    <s v="South"/>
    <s v="TEC-PH-10001459"/>
    <x v="1"/>
    <s v="Phones"/>
    <n v="4367.8959999999997"/>
    <n v="3367.8959999999997"/>
    <n v="1000"/>
    <n v="150"/>
  </r>
  <r>
    <x v="123"/>
    <d v="2018-11-20T00:00:00"/>
    <d v="2018-11-22T00:00:00"/>
    <x v="0"/>
    <x v="1"/>
    <x v="0"/>
    <s v="Carlos Daly"/>
    <s v="Consumer"/>
    <s v="New York City"/>
    <x v="5"/>
    <n v="10035"/>
    <s v="East"/>
    <s v="TEC-PH-10001459"/>
    <x v="1"/>
    <s v="Phones"/>
    <n v="1259.97"/>
    <n v="1259.97"/>
    <n v="0"/>
    <n v="0"/>
  </r>
  <r>
    <x v="4276"/>
    <d v="2018-11-30T00:00:00"/>
    <d v="2018-12-04T00:00:00"/>
    <x v="0"/>
    <x v="1"/>
    <x v="2"/>
    <s v="Victor Preis"/>
    <s v="Home Office"/>
    <s v="New York City"/>
    <x v="5"/>
    <n v="10011"/>
    <s v="East"/>
    <s v="TEC-PH-10001468"/>
    <x v="1"/>
    <s v="Phones"/>
    <n v="546.05999999999995"/>
    <n v="546.05999999999995"/>
    <n v="0"/>
    <n v="0"/>
  </r>
  <r>
    <x v="1600"/>
    <d v="2016-04-13T00:00:00"/>
    <d v="2016-04-17T00:00:00"/>
    <x v="2"/>
    <x v="8"/>
    <x v="3"/>
    <s v="Eugene Barchas"/>
    <s v="Home Office"/>
    <s v="Los Angeles"/>
    <x v="1"/>
    <n v="90045"/>
    <s v="West"/>
    <s v="TEC-PH-10001494"/>
    <x v="1"/>
    <s v="Phones"/>
    <n v="479.92"/>
    <n v="479.92"/>
    <n v="0"/>
    <n v="0"/>
  </r>
  <r>
    <x v="680"/>
    <d v="2017-03-13T00:00:00"/>
    <d v="2017-03-15T00:00:00"/>
    <x v="3"/>
    <x v="5"/>
    <x v="3"/>
    <s v="Stewart Carmichael"/>
    <s v="Corporate"/>
    <s v="Philadelphia"/>
    <x v="12"/>
    <n v="19134"/>
    <s v="East"/>
    <s v="TEC-PH-10001494"/>
    <x v="1"/>
    <s v="Phones"/>
    <n v="539.91"/>
    <n v="539.91"/>
    <n v="0"/>
    <n v="0"/>
  </r>
  <r>
    <x v="3345"/>
    <d v="2018-10-22T00:00:00"/>
    <d v="2018-10-24T00:00:00"/>
    <x v="0"/>
    <x v="9"/>
    <x v="0"/>
    <s v="Tom Ashbrook"/>
    <s v="Home Office"/>
    <s v="New York City"/>
    <x v="5"/>
    <n v="10024"/>
    <s v="East"/>
    <s v="TEC-PH-10001494"/>
    <x v="1"/>
    <s v="Phones"/>
    <n v="2399.6"/>
    <n v="2399.6"/>
    <n v="0"/>
    <n v="0"/>
  </r>
  <r>
    <x v="4373"/>
    <d v="2018-09-02T00:00:00"/>
    <d v="2018-09-07T00:00:00"/>
    <x v="0"/>
    <x v="0"/>
    <x v="2"/>
    <s v="Bill Eplett"/>
    <s v="Home Office"/>
    <s v="Jackson"/>
    <x v="10"/>
    <n v="49201"/>
    <s v="Central"/>
    <s v="TEC-PH-10001494"/>
    <x v="1"/>
    <s v="Phones"/>
    <n v="1199.8"/>
    <n v="1199.8"/>
    <n v="0"/>
    <n v="0"/>
  </r>
  <r>
    <x v="4769"/>
    <d v="2016-10-26T00:00:00"/>
    <d v="2016-10-30T00:00:00"/>
    <x v="2"/>
    <x v="9"/>
    <x v="3"/>
    <s v="Andrew Gjertsen"/>
    <s v="Home Office"/>
    <s v="Peoria"/>
    <x v="18"/>
    <n v="85345"/>
    <s v="West"/>
    <s v="TEC-PH-10001527"/>
    <x v="1"/>
    <s v="Phones"/>
    <n v="68.72"/>
    <n v="100"/>
    <n v="-31.28"/>
    <n v="-4.6920000000000002"/>
  </r>
  <r>
    <x v="4770"/>
    <d v="2016-03-16T00:00:00"/>
    <d v="2016-03-20T00:00:00"/>
    <x v="2"/>
    <x v="5"/>
    <x v="2"/>
    <s v="Michael Stewart"/>
    <s v="Home Office"/>
    <s v="New York City"/>
    <x v="5"/>
    <n v="10009"/>
    <s v="East"/>
    <s v="TEC-PH-10001527"/>
    <x v="1"/>
    <s v="Phones"/>
    <n v="85.9"/>
    <n v="85.9"/>
    <n v="0"/>
    <n v="0"/>
  </r>
  <r>
    <x v="2013"/>
    <d v="2016-05-30T00:00:00"/>
    <d v="2016-06-01T00:00:00"/>
    <x v="2"/>
    <x v="2"/>
    <x v="0"/>
    <s v="Edward Nazzal"/>
    <s v="Home Office"/>
    <s v="New York City"/>
    <x v="5"/>
    <n v="10009"/>
    <s v="East"/>
    <s v="TEC-PH-10001527"/>
    <x v="1"/>
    <s v="Phones"/>
    <n v="128.85"/>
    <n v="128.85"/>
    <n v="0"/>
    <n v="0"/>
  </r>
  <r>
    <x v="413"/>
    <d v="2016-08-02T00:00:00"/>
    <d v="2016-08-05T00:00:00"/>
    <x v="2"/>
    <x v="7"/>
    <x v="3"/>
    <s v="Brad Eason"/>
    <s v="Home Office"/>
    <s v="Providence"/>
    <x v="4"/>
    <n v="2908"/>
    <s v="East"/>
    <s v="TEC-PH-10001527"/>
    <x v="1"/>
    <s v="Phones"/>
    <n v="128.85"/>
    <n v="128.85"/>
    <n v="0"/>
    <n v="0"/>
  </r>
  <r>
    <x v="926"/>
    <d v="2016-11-01T00:00:00"/>
    <d v="2016-11-05T00:00:00"/>
    <x v="2"/>
    <x v="1"/>
    <x v="2"/>
    <s v="Valerie Dominguez"/>
    <s v="Corporate"/>
    <s v="New York City"/>
    <x v="5"/>
    <n v="10011"/>
    <s v="East"/>
    <s v="TEC-PH-10001527"/>
    <x v="1"/>
    <s v="Phones"/>
    <n v="42.95"/>
    <n v="42.95"/>
    <n v="0"/>
    <n v="0"/>
  </r>
  <r>
    <x v="4771"/>
    <d v="2018-12-11T00:00:00"/>
    <d v="2018-12-18T00:00:00"/>
    <x v="0"/>
    <x v="3"/>
    <x v="2"/>
    <s v="Katherine Nockton"/>
    <s v="Home Office"/>
    <s v="New Bedford"/>
    <x v="26"/>
    <n v="2740"/>
    <s v="East"/>
    <s v="TEC-PH-10001527"/>
    <x v="1"/>
    <s v="Phones"/>
    <n v="128.85"/>
    <n v="128.85"/>
    <n v="0"/>
    <n v="0"/>
  </r>
  <r>
    <x v="598"/>
    <d v="2018-03-13T00:00:00"/>
    <d v="2018-03-13T00:00:00"/>
    <x v="0"/>
    <x v="5"/>
    <x v="1"/>
    <s v="Stephanie Ulpright"/>
    <s v="Home Office"/>
    <s v="Chicago"/>
    <x v="0"/>
    <n v="60610"/>
    <s v="Central"/>
    <s v="TEC-PH-10001527"/>
    <x v="1"/>
    <s v="Phones"/>
    <n v="34.36"/>
    <n v="34.36"/>
    <n v="0"/>
    <n v="0"/>
  </r>
  <r>
    <x v="4726"/>
    <d v="2015-08-09T00:00:00"/>
    <d v="2015-08-13T00:00:00"/>
    <x v="1"/>
    <x v="7"/>
    <x v="2"/>
    <s v="Matthew Grinstein"/>
    <s v="Home Office"/>
    <s v="Seattle"/>
    <x v="6"/>
    <n v="98103"/>
    <s v="West"/>
    <s v="TEC-PH-10001530"/>
    <x v="1"/>
    <s v="Phones"/>
    <n v="1091.1679999999999"/>
    <n v="1091.1679999999999"/>
    <n v="0"/>
    <n v="0"/>
  </r>
  <r>
    <x v="1168"/>
    <d v="2015-12-24T00:00:00"/>
    <d v="2015-12-29T00:00:00"/>
    <x v="1"/>
    <x v="3"/>
    <x v="2"/>
    <s v="Ben Ferrer"/>
    <s v="Home Office"/>
    <s v="Los Angeles"/>
    <x v="1"/>
    <n v="90045"/>
    <s v="West"/>
    <s v="TEC-PH-10001530"/>
    <x v="1"/>
    <s v="Phones"/>
    <n v="818.37599999999998"/>
    <n v="100"/>
    <n v="718.37599999999998"/>
    <n v="107.7564"/>
  </r>
  <r>
    <x v="2522"/>
    <d v="2016-12-13T00:00:00"/>
    <d v="2016-12-15T00:00:00"/>
    <x v="2"/>
    <x v="3"/>
    <x v="0"/>
    <s v="Rob Dowd"/>
    <s v="Home Office"/>
    <s v="Temecula"/>
    <x v="1"/>
    <n v="92592"/>
    <s v="West"/>
    <s v="TEC-PH-10001530"/>
    <x v="1"/>
    <s v="Phones"/>
    <n v="494.37599999999998"/>
    <n v="494.37599999999998"/>
    <n v="0"/>
    <n v="0"/>
  </r>
  <r>
    <x v="1055"/>
    <d v="2017-09-02T00:00:00"/>
    <d v="2017-09-06T00:00:00"/>
    <x v="3"/>
    <x v="0"/>
    <x v="2"/>
    <s v="Lena Radford"/>
    <s v="Home Office"/>
    <s v="Los Angeles"/>
    <x v="1"/>
    <n v="90036"/>
    <s v="West"/>
    <s v="TEC-PH-10001530"/>
    <x v="1"/>
    <s v="Phones"/>
    <n v="1091.1679999999999"/>
    <n v="1091.1679999999999"/>
    <n v="0"/>
    <n v="0"/>
  </r>
  <r>
    <x v="3123"/>
    <d v="2015-05-21T00:00:00"/>
    <d v="2015-05-25T00:00:00"/>
    <x v="1"/>
    <x v="2"/>
    <x v="2"/>
    <s v="Mitch Willingham"/>
    <s v="Home Office"/>
    <s v="Virginia Beach"/>
    <x v="17"/>
    <n v="23464"/>
    <s v="South"/>
    <s v="TEC-PH-10001530"/>
    <x v="1"/>
    <s v="Phones"/>
    <n v="617.97"/>
    <n v="617.97"/>
    <n v="0"/>
    <n v="0"/>
  </r>
  <r>
    <x v="1364"/>
    <d v="2017-03-08T00:00:00"/>
    <d v="2017-03-13T00:00:00"/>
    <x v="3"/>
    <x v="5"/>
    <x v="2"/>
    <s v="Zuschuss Carroll"/>
    <s v="Home Office"/>
    <s v="Miami"/>
    <x v="8"/>
    <n v="33142"/>
    <s v="South"/>
    <s v="TEC-PH-10001530"/>
    <x v="1"/>
    <s v="Phones"/>
    <n v="1363.96"/>
    <n v="863.96"/>
    <n v="500"/>
    <n v="75"/>
  </r>
  <r>
    <x v="4772"/>
    <d v="2017-05-20T00:00:00"/>
    <d v="2017-05-20T00:00:00"/>
    <x v="3"/>
    <x v="2"/>
    <x v="1"/>
    <s v="Joe Kamberova"/>
    <s v="Home Office"/>
    <s v="Asheville"/>
    <x v="9"/>
    <n v="28806"/>
    <s v="South"/>
    <s v="TEC-PH-10001530"/>
    <x v="1"/>
    <s v="Phones"/>
    <n v="1363.96"/>
    <n v="863.96"/>
    <n v="500"/>
    <n v="75"/>
  </r>
  <r>
    <x v="4773"/>
    <d v="2016-04-30T00:00:00"/>
    <d v="2016-05-02T00:00:00"/>
    <x v="2"/>
    <x v="8"/>
    <x v="3"/>
    <s v="Benjamin Patterson"/>
    <s v="Home Office"/>
    <s v="Troy"/>
    <x v="22"/>
    <n v="45373"/>
    <s v="East"/>
    <s v="TEC-PH-10001530"/>
    <x v="1"/>
    <s v="Phones"/>
    <n v="1022.97"/>
    <n v="1022.97"/>
    <n v="0"/>
    <n v="0"/>
  </r>
  <r>
    <x v="4477"/>
    <d v="2017-08-14T00:00:00"/>
    <d v="2017-08-18T00:00:00"/>
    <x v="3"/>
    <x v="7"/>
    <x v="2"/>
    <s v="Stephanie Phelps"/>
    <s v="Corporate"/>
    <s v="Akron"/>
    <x v="22"/>
    <n v="44312"/>
    <s v="East"/>
    <s v="TEC-PH-10001530"/>
    <x v="2"/>
    <s v="Phones"/>
    <n v="247.18799999999999"/>
    <n v="247.18799999999999"/>
    <n v="0"/>
    <n v="0"/>
  </r>
  <r>
    <x v="1525"/>
    <d v="2015-09-14T00:00:00"/>
    <d v="2015-09-14T00:00:00"/>
    <x v="1"/>
    <x v="0"/>
    <x v="1"/>
    <s v="Darrin Martin"/>
    <s v="Home Office"/>
    <s v="New York City"/>
    <x v="5"/>
    <n v="10009"/>
    <s v="East"/>
    <s v="TEC-PH-10001536"/>
    <x v="1"/>
    <s v="Phones"/>
    <n v="16.989999999999998"/>
    <n v="18"/>
    <n v="-1.0100000000000016"/>
    <n v="-0.15150000000000022"/>
  </r>
  <r>
    <x v="4774"/>
    <d v="2018-03-31T00:00:00"/>
    <d v="2018-04-05T00:00:00"/>
    <x v="0"/>
    <x v="5"/>
    <x v="2"/>
    <s v="Denny Ordway"/>
    <s v="Home Office"/>
    <s v="New York City"/>
    <x v="5"/>
    <n v="10035"/>
    <s v="East"/>
    <s v="TEC-PH-10001536"/>
    <x v="1"/>
    <s v="Phones"/>
    <n v="84.95"/>
    <n v="84.95"/>
    <n v="0"/>
    <n v="0"/>
  </r>
  <r>
    <x v="3746"/>
    <d v="2016-11-13T00:00:00"/>
    <d v="2016-11-17T00:00:00"/>
    <x v="2"/>
    <x v="1"/>
    <x v="2"/>
    <s v="Russell Applegate"/>
    <s v="Corporate"/>
    <s v="Columbus"/>
    <x v="33"/>
    <n v="47201"/>
    <s v="Central"/>
    <s v="TEC-PH-10001536"/>
    <x v="1"/>
    <s v="Phones"/>
    <n v="50.97"/>
    <n v="50.97"/>
    <n v="0"/>
    <n v="0"/>
  </r>
  <r>
    <x v="4775"/>
    <d v="2018-05-28T00:00:00"/>
    <d v="2018-06-01T00:00:00"/>
    <x v="0"/>
    <x v="2"/>
    <x v="2"/>
    <s v="Jonathan Howell"/>
    <s v="Home Office"/>
    <s v="Houston"/>
    <x v="13"/>
    <n v="77070"/>
    <s v="Central"/>
    <s v="TEC-PH-10001536"/>
    <x v="1"/>
    <s v="Phones"/>
    <n v="54.368000000000002"/>
    <n v="54.368000000000002"/>
    <n v="0"/>
    <n v="0"/>
  </r>
  <r>
    <x v="2337"/>
    <d v="2018-10-27T00:00:00"/>
    <d v="2018-10-30T00:00:00"/>
    <x v="0"/>
    <x v="9"/>
    <x v="3"/>
    <s v="Matt Abelman"/>
    <s v="Home Office"/>
    <s v="Chicago"/>
    <x v="0"/>
    <n v="60610"/>
    <s v="Central"/>
    <s v="TEC-PH-10001536"/>
    <x v="1"/>
    <s v="Phones"/>
    <n v="27.184000000000001"/>
    <n v="27.184000000000001"/>
    <n v="0"/>
    <n v="0"/>
  </r>
  <r>
    <x v="4675"/>
    <d v="2015-05-28T00:00:00"/>
    <d v="2015-06-02T00:00:00"/>
    <x v="1"/>
    <x v="2"/>
    <x v="2"/>
    <s v="Patrick Jones"/>
    <s v="Home Office"/>
    <s v="Seattle"/>
    <x v="6"/>
    <n v="98115"/>
    <s v="West"/>
    <s v="TEC-PH-10001552"/>
    <x v="1"/>
    <s v="Phones"/>
    <n v="57.408000000000001"/>
    <n v="57.408000000000001"/>
    <n v="0"/>
    <n v="0"/>
  </r>
  <r>
    <x v="4776"/>
    <d v="2017-12-18T00:00:00"/>
    <d v="2017-12-20T00:00:00"/>
    <x v="3"/>
    <x v="3"/>
    <x v="0"/>
    <s v="Andy Yotov"/>
    <s v="Corporate"/>
    <s v="San Francisco"/>
    <x v="1"/>
    <n v="94110"/>
    <s v="West"/>
    <s v="TEC-PH-10001552"/>
    <x v="1"/>
    <s v="Phones"/>
    <n v="66.975999999999999"/>
    <n v="66.975999999999999"/>
    <n v="0"/>
    <n v="0"/>
  </r>
  <r>
    <x v="410"/>
    <d v="2016-10-13T00:00:00"/>
    <d v="2016-10-17T00:00:00"/>
    <x v="2"/>
    <x v="9"/>
    <x v="2"/>
    <s v="Art Foster"/>
    <s v="Home Office"/>
    <s v="Louisville"/>
    <x v="21"/>
    <n v="40214"/>
    <s v="South"/>
    <s v="TEC-PH-10001552"/>
    <x v="1"/>
    <s v="Phones"/>
    <n v="83.72"/>
    <n v="83.72"/>
    <n v="0"/>
    <n v="0"/>
  </r>
  <r>
    <x v="1219"/>
    <d v="2018-09-18T00:00:00"/>
    <d v="2018-09-22T00:00:00"/>
    <x v="0"/>
    <x v="0"/>
    <x v="2"/>
    <s v="Saphhira Shifley"/>
    <s v="Home Office"/>
    <s v="Columbus"/>
    <x v="19"/>
    <n v="31907"/>
    <s v="South"/>
    <s v="TEC-PH-10001552"/>
    <x v="1"/>
    <s v="Phones"/>
    <n v="95.68"/>
    <n v="95.68"/>
    <n v="0"/>
    <n v="0"/>
  </r>
  <r>
    <x v="2694"/>
    <d v="2015-11-02T00:00:00"/>
    <d v="2015-11-06T00:00:00"/>
    <x v="1"/>
    <x v="1"/>
    <x v="2"/>
    <s v="Liz Carlisle"/>
    <s v="Home Office"/>
    <s v="Medina"/>
    <x v="22"/>
    <n v="44256"/>
    <s v="East"/>
    <s v="TEC-PH-10001552"/>
    <x v="1"/>
    <s v="Phones"/>
    <n v="50.231999999999999"/>
    <n v="50.231999999999999"/>
    <n v="0"/>
    <n v="0"/>
  </r>
  <r>
    <x v="88"/>
    <d v="2016-10-12T00:00:00"/>
    <d v="2016-10-14T00:00:00"/>
    <x v="2"/>
    <x v="9"/>
    <x v="0"/>
    <s v="Mark Packer"/>
    <s v="Home Office"/>
    <s v="New York City"/>
    <x v="5"/>
    <n v="10035"/>
    <s v="East"/>
    <s v="TEC-PH-10001552"/>
    <x v="1"/>
    <s v="Phones"/>
    <n v="71.760000000000005"/>
    <n v="71.760000000000005"/>
    <n v="0"/>
    <n v="0"/>
  </r>
  <r>
    <x v="913"/>
    <d v="2018-10-23T00:00:00"/>
    <d v="2018-10-29T00:00:00"/>
    <x v="0"/>
    <x v="9"/>
    <x v="2"/>
    <s v="Julie Creighton"/>
    <s v="Home Office"/>
    <s v="Rochester"/>
    <x v="5"/>
    <n v="14609"/>
    <s v="East"/>
    <s v="TEC-PH-10001552"/>
    <x v="1"/>
    <s v="Phones"/>
    <n v="35.880000000000003"/>
    <n v="35.880000000000003"/>
    <n v="0"/>
    <n v="0"/>
  </r>
  <r>
    <x v="2696"/>
    <d v="2015-07-14T00:00:00"/>
    <d v="2015-07-20T00:00:00"/>
    <x v="1"/>
    <x v="10"/>
    <x v="2"/>
    <s v="Arthur Wiediger"/>
    <s v="Home Office"/>
    <s v="Aurora"/>
    <x v="0"/>
    <n v="60505"/>
    <s v="Central"/>
    <s v="TEC-PH-10001552"/>
    <x v="1"/>
    <s v="Phones"/>
    <n v="38.271999999999998"/>
    <n v="38.271999999999998"/>
    <n v="0"/>
    <n v="0"/>
  </r>
  <r>
    <x v="1876"/>
    <d v="2016-03-05T00:00:00"/>
    <d v="2016-03-09T00:00:00"/>
    <x v="2"/>
    <x v="5"/>
    <x v="2"/>
    <s v="Sarah Foster"/>
    <s v="Consumer"/>
    <s v="New Castle"/>
    <x v="33"/>
    <n v="47362"/>
    <s v="Central"/>
    <s v="TEC-PH-10001552"/>
    <x v="1"/>
    <s v="Phones"/>
    <n v="23.92"/>
    <n v="23.92"/>
    <n v="0"/>
    <n v="0"/>
  </r>
  <r>
    <x v="4777"/>
    <d v="2017-05-09T00:00:00"/>
    <d v="2017-05-13T00:00:00"/>
    <x v="3"/>
    <x v="2"/>
    <x v="2"/>
    <s v="Mick Brown"/>
    <s v="Home Office"/>
    <s v="Houston"/>
    <x v="13"/>
    <n v="77036"/>
    <s v="Central"/>
    <s v="TEC-PH-10001552"/>
    <x v="1"/>
    <s v="Phones"/>
    <n v="19.135999999999999"/>
    <n v="18"/>
    <n v="1.1359999999999992"/>
    <n v="0.17039999999999988"/>
  </r>
  <r>
    <x v="23"/>
    <d v="2015-04-12T00:00:00"/>
    <d v="2015-04-17T00:00:00"/>
    <x v="1"/>
    <x v="8"/>
    <x v="2"/>
    <s v="Kean Nguyen"/>
    <s v="Corporate"/>
    <s v="Redondo Beach"/>
    <x v="1"/>
    <n v="90278"/>
    <s v="West"/>
    <s v="TEC-PH-10001557"/>
    <x v="1"/>
    <s v="Phones"/>
    <n v="1075.088"/>
    <n v="1075.088"/>
    <n v="0"/>
    <n v="0"/>
  </r>
  <r>
    <x v="3401"/>
    <d v="2015-10-02T00:00:00"/>
    <d v="2015-10-05T00:00:00"/>
    <x v="1"/>
    <x v="9"/>
    <x v="0"/>
    <s v="Erin Smith"/>
    <s v="Home Office"/>
    <s v="Tempe"/>
    <x v="18"/>
    <n v="85281"/>
    <s v="West"/>
    <s v="TEC-PH-10001557"/>
    <x v="1"/>
    <s v="Phones"/>
    <n v="230.376"/>
    <n v="100"/>
    <n v="130.376"/>
    <n v="19.5564"/>
  </r>
  <r>
    <x v="1210"/>
    <d v="2016-04-20T00:00:00"/>
    <d v="2016-04-25T00:00:00"/>
    <x v="2"/>
    <x v="8"/>
    <x v="2"/>
    <s v="Theresa Swint"/>
    <s v="Home Office"/>
    <s v="Columbus"/>
    <x v="19"/>
    <n v="31907"/>
    <s v="South"/>
    <s v="TEC-PH-10001557"/>
    <x v="1"/>
    <s v="Phones"/>
    <n v="287.97000000000003"/>
    <n v="287.97000000000003"/>
    <n v="0"/>
    <n v="0"/>
  </r>
  <r>
    <x v="292"/>
    <d v="2018-06-16T00:00:00"/>
    <d v="2018-06-21T00:00:00"/>
    <x v="0"/>
    <x v="4"/>
    <x v="3"/>
    <s v="Joel Eaton"/>
    <s v="Consumer"/>
    <s v="Florence"/>
    <x v="21"/>
    <n v="41042"/>
    <s v="South"/>
    <s v="TEC-PH-10001557"/>
    <x v="1"/>
    <s v="Phones"/>
    <n v="191.98"/>
    <n v="174.98"/>
    <n v="17"/>
    <n v="2.5499999999999998"/>
  </r>
  <r>
    <x v="1170"/>
    <d v="2018-07-03T00:00:00"/>
    <d v="2018-07-07T00:00:00"/>
    <x v="0"/>
    <x v="10"/>
    <x v="2"/>
    <s v="Chuck Sachs"/>
    <s v="Home Office"/>
    <s v="Columbus"/>
    <x v="19"/>
    <n v="31907"/>
    <s v="South"/>
    <s v="TEC-PH-10001557"/>
    <x v="1"/>
    <s v="Phones"/>
    <n v="287.97000000000003"/>
    <n v="287.97000000000003"/>
    <n v="0"/>
    <n v="0"/>
  </r>
  <r>
    <x v="2679"/>
    <d v="2017-03-03T00:00:00"/>
    <d v="2017-03-08T00:00:00"/>
    <x v="3"/>
    <x v="5"/>
    <x v="2"/>
    <s v="Brosina Hoffman"/>
    <s v="Corporate"/>
    <s v="Newark"/>
    <x v="3"/>
    <n v="19711"/>
    <s v="East"/>
    <s v="TEC-PH-10001557"/>
    <x v="2"/>
    <s v="Phones"/>
    <n v="479.95"/>
    <n v="479.95"/>
    <n v="0"/>
    <n v="0"/>
  </r>
  <r>
    <x v="91"/>
    <d v="2016-07-20T00:00:00"/>
    <d v="2016-07-27T00:00:00"/>
    <x v="2"/>
    <x v="10"/>
    <x v="2"/>
    <s v="Russell Applegate"/>
    <s v="Home Office"/>
    <s v="Highland Park"/>
    <x v="0"/>
    <n v="60035"/>
    <s v="Central"/>
    <s v="TEC-PH-10001557"/>
    <x v="1"/>
    <s v="Phones"/>
    <n v="153.584"/>
    <n v="153.584"/>
    <n v="0"/>
    <n v="0"/>
  </r>
  <r>
    <x v="4180"/>
    <d v="2017-10-20T00:00:00"/>
    <d v="2017-10-26T00:00:00"/>
    <x v="3"/>
    <x v="9"/>
    <x v="2"/>
    <s v="Joy Smith"/>
    <s v="Corporate"/>
    <s v="Trenton"/>
    <x v="10"/>
    <n v="48183"/>
    <s v="Central"/>
    <s v="TEC-PH-10001557"/>
    <x v="2"/>
    <s v="Phones"/>
    <n v="191.98"/>
    <n v="174.98"/>
    <n v="17"/>
    <n v="2.5499999999999998"/>
  </r>
  <r>
    <x v="4778"/>
    <d v="2018-03-18T00:00:00"/>
    <d v="2018-03-24T00:00:00"/>
    <x v="0"/>
    <x v="5"/>
    <x v="2"/>
    <s v="Thomas Thornton"/>
    <s v="Home Office"/>
    <s v="Houston"/>
    <x v="13"/>
    <n v="77041"/>
    <s v="Central"/>
    <s v="TEC-PH-10001557"/>
    <x v="1"/>
    <s v="Phones"/>
    <n v="537.54399999999998"/>
    <n v="537.54399999999998"/>
    <n v="0"/>
    <n v="0"/>
  </r>
  <r>
    <x v="2487"/>
    <d v="2018-08-11T00:00:00"/>
    <d v="2018-08-13T00:00:00"/>
    <x v="0"/>
    <x v="7"/>
    <x v="0"/>
    <s v="Sylvia Foulston"/>
    <s v="Home Office"/>
    <s v="Bedford"/>
    <x v="13"/>
    <n v="76021"/>
    <s v="Central"/>
    <s v="TEC-PH-10001557"/>
    <x v="1"/>
    <s v="Phones"/>
    <n v="153.584"/>
    <n v="153.584"/>
    <n v="0"/>
    <n v="0"/>
  </r>
  <r>
    <x v="74"/>
    <d v="2016-10-31T00:00:00"/>
    <d v="2016-10-31T00:00:00"/>
    <x v="2"/>
    <x v="9"/>
    <x v="1"/>
    <s v="Sandra Glassco"/>
    <s v="Home Office"/>
    <s v="Redlands"/>
    <x v="1"/>
    <n v="92374"/>
    <s v="West"/>
    <s v="TEC-PH-10001578"/>
    <x v="1"/>
    <s v="Phones"/>
    <n v="1295.8399999999999"/>
    <n v="1295.8399999999999"/>
    <n v="0"/>
    <n v="0"/>
  </r>
  <r>
    <x v="4779"/>
    <d v="2015-06-21T00:00:00"/>
    <d v="2015-06-21T00:00:00"/>
    <x v="1"/>
    <x v="4"/>
    <x v="1"/>
    <s v="James Galang"/>
    <s v="Consumer"/>
    <s v="Long Beach"/>
    <x v="5"/>
    <n v="11561"/>
    <s v="East"/>
    <s v="TEC-PH-10001578"/>
    <x v="1"/>
    <s v="Phones"/>
    <n v="1214.8499999999999"/>
    <n v="1214.8499999999999"/>
    <n v="0"/>
    <n v="0"/>
  </r>
  <r>
    <x v="737"/>
    <d v="2016-12-06T00:00:00"/>
    <d v="2016-12-06T00:00:00"/>
    <x v="2"/>
    <x v="3"/>
    <x v="1"/>
    <s v="Dennis Kane"/>
    <s v="Home Office"/>
    <s v="Marion"/>
    <x v="22"/>
    <n v="43302"/>
    <s v="East"/>
    <s v="TEC-PH-10001578"/>
    <x v="1"/>
    <s v="Phones"/>
    <n v="485.94"/>
    <n v="485.94"/>
    <n v="0"/>
    <n v="0"/>
  </r>
  <r>
    <x v="4780"/>
    <d v="2016-06-26T00:00:00"/>
    <d v="2016-06-30T00:00:00"/>
    <x v="2"/>
    <x v="4"/>
    <x v="2"/>
    <s v="Valerie Dominguez"/>
    <s v="Home Office"/>
    <s v="Houston"/>
    <x v="13"/>
    <n v="77070"/>
    <s v="Central"/>
    <s v="TEC-PH-10001578"/>
    <x v="1"/>
    <s v="Phones"/>
    <n v="971.88"/>
    <n v="971.88"/>
    <n v="0"/>
    <n v="0"/>
  </r>
  <r>
    <x v="462"/>
    <d v="2015-11-25T00:00:00"/>
    <d v="2015-11-29T00:00:00"/>
    <x v="1"/>
    <x v="1"/>
    <x v="2"/>
    <s v="Richard Bierner"/>
    <s v="Home Office"/>
    <s v="Los Angeles"/>
    <x v="1"/>
    <n v="90004"/>
    <s v="West"/>
    <s v="TEC-PH-10001580"/>
    <x v="1"/>
    <s v="Phones"/>
    <n v="539.91999999999996"/>
    <n v="539.91999999999996"/>
    <n v="0"/>
    <n v="0"/>
  </r>
  <r>
    <x v="3176"/>
    <d v="2017-07-08T00:00:00"/>
    <d v="2017-07-14T00:00:00"/>
    <x v="3"/>
    <x v="10"/>
    <x v="2"/>
    <s v="Chris Cortes"/>
    <s v="Corporate"/>
    <s v="Seattle"/>
    <x v="6"/>
    <n v="98105"/>
    <s v="West"/>
    <s v="TEC-PH-10001580"/>
    <x v="1"/>
    <s v="Phones"/>
    <n v="107.98399999999999"/>
    <n v="107.98399999999999"/>
    <n v="0"/>
    <n v="0"/>
  </r>
  <r>
    <x v="1394"/>
    <d v="2018-02-20T00:00:00"/>
    <d v="2018-02-23T00:00:00"/>
    <x v="0"/>
    <x v="11"/>
    <x v="0"/>
    <s v="Helen Wasserman"/>
    <s v="Home Office"/>
    <s v="San Diego"/>
    <x v="1"/>
    <n v="92105"/>
    <s v="West"/>
    <s v="TEC-PH-10001580"/>
    <x v="1"/>
    <s v="Phones"/>
    <n v="215.96799999999999"/>
    <n v="215.96799999999999"/>
    <n v="0"/>
    <n v="0"/>
  </r>
  <r>
    <x v="1163"/>
    <d v="2016-11-28T00:00:00"/>
    <d v="2016-12-04T00:00:00"/>
    <x v="2"/>
    <x v="1"/>
    <x v="2"/>
    <s v="Dan Reichenbach"/>
    <s v="Home Office"/>
    <s v="Chicago"/>
    <x v="0"/>
    <n v="60623"/>
    <s v="Central"/>
    <s v="TEC-PH-10001580"/>
    <x v="1"/>
    <s v="Phones"/>
    <n v="647.904"/>
    <n v="647.904"/>
    <n v="0"/>
    <n v="0"/>
  </r>
  <r>
    <x v="4044"/>
    <d v="2017-11-21T00:00:00"/>
    <d v="2017-11-25T00:00:00"/>
    <x v="3"/>
    <x v="1"/>
    <x v="3"/>
    <s v="Denise Monton"/>
    <s v="Corporate"/>
    <s v="Des Moines"/>
    <x v="38"/>
    <n v="50315"/>
    <s v="Central"/>
    <s v="TEC-PH-10001580"/>
    <x v="2"/>
    <s v="Phones"/>
    <n v="404.94"/>
    <n v="404.94"/>
    <n v="0"/>
    <n v="0"/>
  </r>
  <r>
    <x v="4335"/>
    <d v="2015-11-02T00:00:00"/>
    <d v="2015-11-06T00:00:00"/>
    <x v="1"/>
    <x v="1"/>
    <x v="2"/>
    <s v="Shahid Hopkins"/>
    <s v="Consumer"/>
    <s v="San Francisco"/>
    <x v="1"/>
    <n v="94122"/>
    <s v="West"/>
    <s v="TEC-PH-10001615"/>
    <x v="1"/>
    <s v="Phones"/>
    <n v="46.384"/>
    <n v="46.384"/>
    <n v="0"/>
    <n v="0"/>
  </r>
  <r>
    <x v="3580"/>
    <d v="2015-02-06T00:00:00"/>
    <d v="2015-02-09T00:00:00"/>
    <x v="1"/>
    <x v="11"/>
    <x v="0"/>
    <s v="Neil Ducich"/>
    <s v="Home Office"/>
    <s v="Chesapeake"/>
    <x v="17"/>
    <n v="23320"/>
    <s v="South"/>
    <s v="TEC-PH-10001615"/>
    <x v="1"/>
    <s v="Phones"/>
    <n v="144.94999999999999"/>
    <n v="144.94999999999999"/>
    <n v="0"/>
    <n v="0"/>
  </r>
  <r>
    <x v="2044"/>
    <d v="2015-04-05T00:00:00"/>
    <d v="2015-04-09T00:00:00"/>
    <x v="1"/>
    <x v="8"/>
    <x v="3"/>
    <s v="Greg Maxwell"/>
    <s v="Corporate"/>
    <s v="Alexandria"/>
    <x v="17"/>
    <n v="22304"/>
    <s v="South"/>
    <s v="TEC-PH-10001615"/>
    <x v="1"/>
    <s v="Phones"/>
    <n v="28.99"/>
    <n v="28.99"/>
    <n v="0"/>
    <n v="0"/>
  </r>
  <r>
    <x v="4781"/>
    <d v="2016-12-06T00:00:00"/>
    <d v="2016-12-11T00:00:00"/>
    <x v="2"/>
    <x v="3"/>
    <x v="3"/>
    <s v="Rose O'Brian"/>
    <s v="Home Office"/>
    <s v="Arlington"/>
    <x v="17"/>
    <n v="22204"/>
    <s v="South"/>
    <s v="TEC-PH-10001615"/>
    <x v="1"/>
    <s v="Phones"/>
    <n v="173.94"/>
    <n v="156.94"/>
    <n v="17"/>
    <n v="2.5499999999999998"/>
  </r>
  <r>
    <x v="2992"/>
    <d v="2018-09-22T00:00:00"/>
    <d v="2018-09-26T00:00:00"/>
    <x v="0"/>
    <x v="0"/>
    <x v="2"/>
    <s v="Jim Epp"/>
    <s v="Home Office"/>
    <s v="Milwaukee"/>
    <x v="16"/>
    <n v="53209"/>
    <s v="Central"/>
    <s v="TEC-PH-10001615"/>
    <x v="1"/>
    <s v="Phones"/>
    <n v="86.97"/>
    <n v="86.97"/>
    <n v="0"/>
    <n v="0"/>
  </r>
  <r>
    <x v="919"/>
    <d v="2018-05-30T00:00:00"/>
    <d v="2018-06-03T00:00:00"/>
    <x v="0"/>
    <x v="2"/>
    <x v="2"/>
    <s v="Michael Granlund"/>
    <s v="Home Office"/>
    <s v="Tigard"/>
    <x v="23"/>
    <n v="97224"/>
    <s v="West"/>
    <s v="TEC-PH-10001619"/>
    <x v="1"/>
    <s v="Phones"/>
    <n v="156.792"/>
    <n v="156.792"/>
    <n v="0"/>
    <n v="0"/>
  </r>
  <r>
    <x v="4619"/>
    <d v="2016-08-24T00:00:00"/>
    <d v="2016-08-28T00:00:00"/>
    <x v="2"/>
    <x v="7"/>
    <x v="2"/>
    <s v="Katrina Willman"/>
    <s v="Home Office"/>
    <s v="Florence"/>
    <x v="21"/>
    <n v="41042"/>
    <s v="South"/>
    <s v="TEC-PH-10001619"/>
    <x v="1"/>
    <s v="Phones"/>
    <n v="587.97"/>
    <n v="587.97"/>
    <n v="0"/>
    <n v="0"/>
  </r>
  <r>
    <x v="2579"/>
    <d v="2016-03-07T00:00:00"/>
    <d v="2016-03-10T00:00:00"/>
    <x v="2"/>
    <x v="5"/>
    <x v="0"/>
    <s v="Eugene Moren"/>
    <s v="Home Office"/>
    <s v="Newark"/>
    <x v="3"/>
    <n v="19711"/>
    <s v="East"/>
    <s v="TEC-PH-10001619"/>
    <x v="1"/>
    <s v="Phones"/>
    <n v="587.97"/>
    <n v="587.97"/>
    <n v="0"/>
    <n v="0"/>
  </r>
  <r>
    <x v="4782"/>
    <d v="2018-06-05T00:00:00"/>
    <d v="2018-06-06T00:00:00"/>
    <x v="0"/>
    <x v="4"/>
    <x v="0"/>
    <s v="Adrian Barton"/>
    <s v="Consumer"/>
    <s v="Pearland"/>
    <x v="13"/>
    <n v="77581"/>
    <s v="Central"/>
    <s v="TEC-PH-10001619"/>
    <x v="1"/>
    <s v="Phones"/>
    <n v="470.37599999999998"/>
    <n v="470.37599999999998"/>
    <n v="0"/>
    <n v="0"/>
  </r>
  <r>
    <x v="4783"/>
    <d v="2015-12-01T00:00:00"/>
    <d v="2015-12-07T00:00:00"/>
    <x v="1"/>
    <x v="3"/>
    <x v="2"/>
    <s v="Toby Braunhardt"/>
    <s v="Home Office"/>
    <s v="Jacksonville"/>
    <x v="9"/>
    <n v="28540"/>
    <s v="South"/>
    <s v="TEC-PH-10001644"/>
    <x v="1"/>
    <s v="Phones"/>
    <n v="95.968000000000004"/>
    <n v="95.968000000000004"/>
    <n v="0"/>
    <n v="0"/>
  </r>
  <r>
    <x v="4784"/>
    <d v="2017-11-14T00:00:00"/>
    <d v="2017-11-18T00:00:00"/>
    <x v="3"/>
    <x v="1"/>
    <x v="2"/>
    <s v="Ryan Crowe"/>
    <s v="Corporate"/>
    <s v="Baltimore"/>
    <x v="14"/>
    <n v="21215"/>
    <s v="East"/>
    <s v="TEC-PH-10001644"/>
    <x v="1"/>
    <s v="Phones"/>
    <n v="89.97"/>
    <n v="89.97"/>
    <n v="0"/>
    <n v="0"/>
  </r>
  <r>
    <x v="1295"/>
    <d v="2017-09-13T00:00:00"/>
    <d v="2017-09-18T00:00:00"/>
    <x v="3"/>
    <x v="0"/>
    <x v="2"/>
    <s v="Alejandro Grove"/>
    <s v="Corporate"/>
    <s v="Omaha"/>
    <x v="42"/>
    <n v="68104"/>
    <s v="Central"/>
    <s v="TEC-PH-10001644"/>
    <x v="1"/>
    <s v="Phones"/>
    <n v="149.94999999999999"/>
    <n v="149.94999999999999"/>
    <n v="0"/>
    <n v="0"/>
  </r>
  <r>
    <x v="4769"/>
    <d v="2016-10-26T00:00:00"/>
    <d v="2016-10-30T00:00:00"/>
    <x v="2"/>
    <x v="9"/>
    <x v="3"/>
    <s v="Andrew Gjertsen"/>
    <s v="Home Office"/>
    <s v="Peoria"/>
    <x v="18"/>
    <n v="85345"/>
    <s v="West"/>
    <s v="TEC-PH-10001700"/>
    <x v="1"/>
    <s v="Phones"/>
    <n v="105.584"/>
    <n v="100"/>
    <n v="5.5840000000000032"/>
    <n v="0.83760000000000046"/>
  </r>
  <r>
    <x v="4785"/>
    <d v="2017-08-06T00:00:00"/>
    <d v="2017-08-13T00:00:00"/>
    <x v="3"/>
    <x v="7"/>
    <x v="2"/>
    <s v="Vivek Gonzalez"/>
    <s v="Corporate"/>
    <s v="Los Angeles"/>
    <x v="1"/>
    <n v="90032"/>
    <s v="West"/>
    <s v="TEC-PH-10001700"/>
    <x v="2"/>
    <s v="Phones"/>
    <n v="211.16800000000001"/>
    <n v="211.16800000000001"/>
    <n v="0"/>
    <n v="0"/>
  </r>
  <r>
    <x v="582"/>
    <d v="2018-09-15T00:00:00"/>
    <d v="2018-09-21T00:00:00"/>
    <x v="0"/>
    <x v="0"/>
    <x v="2"/>
    <s v="Erica Smith"/>
    <s v="Consumer"/>
    <s v="Los Angeles"/>
    <x v="1"/>
    <n v="90049"/>
    <s v="West"/>
    <s v="TEC-PH-10001700"/>
    <x v="1"/>
    <s v="Phones"/>
    <n v="369.54399999999998"/>
    <n v="369.54399999999998"/>
    <n v="0"/>
    <n v="0"/>
  </r>
  <r>
    <x v="4786"/>
    <d v="2018-10-17T00:00:00"/>
    <d v="2018-10-19T00:00:00"/>
    <x v="0"/>
    <x v="9"/>
    <x v="3"/>
    <s v="Barry Franz√∂sisch"/>
    <s v="Home Office"/>
    <s v="Modesto"/>
    <x v="1"/>
    <n v="95351"/>
    <s v="West"/>
    <s v="TEC-PH-10001700"/>
    <x v="1"/>
    <s v="Phones"/>
    <n v="52.792000000000002"/>
    <n v="100"/>
    <n v="-47.207999999999998"/>
    <n v="-7.0811999999999999"/>
  </r>
  <r>
    <x v="817"/>
    <d v="2016-12-03T00:00:00"/>
    <d v="2016-12-07T00:00:00"/>
    <x v="2"/>
    <x v="3"/>
    <x v="2"/>
    <s v="Jack Garza"/>
    <s v="Home Office"/>
    <s v="Jacksonville"/>
    <x v="9"/>
    <n v="28540"/>
    <s v="South"/>
    <s v="TEC-PH-10001700"/>
    <x v="1"/>
    <s v="Phones"/>
    <n v="105.584"/>
    <n v="105.584"/>
    <n v="0"/>
    <n v="0"/>
  </r>
  <r>
    <x v="3042"/>
    <d v="2018-06-01T00:00:00"/>
    <d v="2018-06-03T00:00:00"/>
    <x v="0"/>
    <x v="4"/>
    <x v="0"/>
    <s v="Fred Harton"/>
    <s v="Home Office"/>
    <s v="Dublin"/>
    <x v="22"/>
    <n v="43017"/>
    <s v="East"/>
    <s v="TEC-PH-10001700"/>
    <x v="1"/>
    <s v="Phones"/>
    <n v="158.376"/>
    <n v="158.376"/>
    <n v="0"/>
    <n v="0"/>
  </r>
  <r>
    <x v="3017"/>
    <d v="2018-12-01T00:00:00"/>
    <d v="2018-12-07T00:00:00"/>
    <x v="0"/>
    <x v="3"/>
    <x v="2"/>
    <s v="Joseph Holt"/>
    <s v="Home Office"/>
    <s v="Saginaw"/>
    <x v="10"/>
    <n v="48601"/>
    <s v="Central"/>
    <s v="TEC-PH-10001700"/>
    <x v="1"/>
    <s v="Phones"/>
    <n v="131.97999999999999"/>
    <n v="131.97999999999999"/>
    <n v="0"/>
    <n v="0"/>
  </r>
  <r>
    <x v="4459"/>
    <d v="2015-11-02T00:00:00"/>
    <d v="2015-11-07T00:00:00"/>
    <x v="1"/>
    <x v="1"/>
    <x v="3"/>
    <s v="Steven Ward"/>
    <s v="Home Office"/>
    <s v="Seattle"/>
    <x v="6"/>
    <n v="98115"/>
    <s v="West"/>
    <s v="TEC-PH-10001750"/>
    <x v="1"/>
    <s v="Phones"/>
    <n v="52.792000000000002"/>
    <n v="52.792000000000002"/>
    <n v="0"/>
    <n v="0"/>
  </r>
  <r>
    <x v="2031"/>
    <d v="2016-09-26T00:00:00"/>
    <d v="2016-09-30T00:00:00"/>
    <x v="2"/>
    <x v="0"/>
    <x v="2"/>
    <s v="Rick Wilson"/>
    <s v="Home Office"/>
    <s v="Mesa"/>
    <x v="18"/>
    <n v="85204"/>
    <s v="West"/>
    <s v="TEC-PH-10001750"/>
    <x v="1"/>
    <s v="Phones"/>
    <n v="263.95999999999998"/>
    <n v="100"/>
    <n v="163.95999999999998"/>
    <n v="24.593999999999998"/>
  </r>
  <r>
    <x v="4225"/>
    <d v="2018-09-08T00:00:00"/>
    <d v="2018-09-09T00:00:00"/>
    <x v="0"/>
    <x v="0"/>
    <x v="0"/>
    <s v="Frank Carlisle"/>
    <s v="Home Office"/>
    <s v="Hialeah"/>
    <x v="8"/>
    <n v="33012"/>
    <s v="South"/>
    <s v="TEC-PH-10001750"/>
    <x v="1"/>
    <s v="Phones"/>
    <n v="158.376"/>
    <n v="158.376"/>
    <n v="0"/>
    <n v="0"/>
  </r>
  <r>
    <x v="4787"/>
    <d v="2017-12-24T00:00:00"/>
    <d v="2017-12-27T00:00:00"/>
    <x v="3"/>
    <x v="3"/>
    <x v="3"/>
    <s v="Pauline Webber"/>
    <s v="Corporate"/>
    <s v="New York City"/>
    <x v="5"/>
    <n v="10009"/>
    <s v="East"/>
    <s v="TEC-PH-10001750"/>
    <x v="2"/>
    <s v="Phones"/>
    <n v="197.97"/>
    <n v="197.97"/>
    <n v="0"/>
    <n v="0"/>
  </r>
  <r>
    <x v="3514"/>
    <d v="2016-05-02T00:00:00"/>
    <d v="2016-05-07T00:00:00"/>
    <x v="2"/>
    <x v="2"/>
    <x v="2"/>
    <s v="Noah Childs"/>
    <s v="Consumer"/>
    <s v="Houston"/>
    <x v="13"/>
    <n v="77095"/>
    <s v="Central"/>
    <s v="TEC-PH-10001750"/>
    <x v="1"/>
    <s v="Phones"/>
    <n v="158.376"/>
    <n v="158.376"/>
    <n v="0"/>
    <n v="0"/>
  </r>
  <r>
    <x v="4660"/>
    <d v="2016-08-29T00:00:00"/>
    <d v="2016-09-02T00:00:00"/>
    <x v="2"/>
    <x v="7"/>
    <x v="2"/>
    <s v="Chad Cunningham"/>
    <s v="Home Office"/>
    <s v="Detroit"/>
    <x v="10"/>
    <n v="48234"/>
    <s v="Central"/>
    <s v="TEC-PH-10001750"/>
    <x v="1"/>
    <s v="Phones"/>
    <n v="131.97999999999999"/>
    <n v="131.97999999999999"/>
    <n v="0"/>
    <n v="0"/>
  </r>
  <r>
    <x v="2735"/>
    <d v="2016-10-12T00:00:00"/>
    <d v="2016-10-17T00:00:00"/>
    <x v="2"/>
    <x v="9"/>
    <x v="3"/>
    <s v="Daniel Lacy"/>
    <s v="Home Office"/>
    <s v="Noblesville"/>
    <x v="33"/>
    <n v="46060"/>
    <s v="Central"/>
    <s v="TEC-PH-10001750"/>
    <x v="1"/>
    <s v="Phones"/>
    <n v="263.95999999999998"/>
    <n v="263.95999999999998"/>
    <n v="0"/>
    <n v="0"/>
  </r>
  <r>
    <x v="4788"/>
    <d v="2016-12-19T00:00:00"/>
    <d v="2016-12-23T00:00:00"/>
    <x v="2"/>
    <x v="3"/>
    <x v="3"/>
    <s v="Patrick Ryan"/>
    <s v="Consumer"/>
    <s v="Glenview"/>
    <x v="0"/>
    <n v="60025"/>
    <s v="Central"/>
    <s v="TEC-PH-10001750"/>
    <x v="1"/>
    <s v="Phones"/>
    <n v="158.376"/>
    <n v="158.376"/>
    <n v="0"/>
    <n v="0"/>
  </r>
  <r>
    <x v="3401"/>
    <d v="2015-10-02T00:00:00"/>
    <d v="2015-10-05T00:00:00"/>
    <x v="1"/>
    <x v="9"/>
    <x v="0"/>
    <s v="Erin Smith"/>
    <s v="Corporate"/>
    <s v="Tempe"/>
    <x v="18"/>
    <n v="85281"/>
    <s v="West"/>
    <s v="TEC-PH-10001760"/>
    <x v="1"/>
    <s v="Phones"/>
    <n v="318.39999999999998"/>
    <n v="318.39999999999998"/>
    <n v="0"/>
    <n v="0"/>
  </r>
  <r>
    <x v="4548"/>
    <d v="2017-06-06T00:00:00"/>
    <d v="2017-06-11T00:00:00"/>
    <x v="3"/>
    <x v="4"/>
    <x v="2"/>
    <s v="Maria Etezadi"/>
    <s v="Corporate"/>
    <s v="Santa Barbara"/>
    <x v="1"/>
    <n v="93101"/>
    <s v="West"/>
    <s v="TEC-PH-10001760"/>
    <x v="2"/>
    <s v="Phones"/>
    <n v="477.6"/>
    <n v="477.6"/>
    <n v="0"/>
    <n v="0"/>
  </r>
  <r>
    <x v="2004"/>
    <d v="2017-07-17T00:00:00"/>
    <d v="2017-07-21T00:00:00"/>
    <x v="3"/>
    <x v="10"/>
    <x v="2"/>
    <s v="Matt Collister"/>
    <s v="Home Office"/>
    <s v="Perth Amboy"/>
    <x v="15"/>
    <n v="8861"/>
    <s v="East"/>
    <s v="TEC-PH-10001760"/>
    <x v="1"/>
    <s v="Phones"/>
    <n v="597"/>
    <n v="522"/>
    <n v="75"/>
    <n v="11.25"/>
  </r>
  <r>
    <x v="4745"/>
    <d v="2018-06-26T00:00:00"/>
    <d v="2018-07-03T00:00:00"/>
    <x v="0"/>
    <x v="4"/>
    <x v="2"/>
    <s v="Chris Cortes"/>
    <s v="Consumer"/>
    <s v="Philadelphia"/>
    <x v="12"/>
    <n v="19143"/>
    <s v="East"/>
    <s v="TEC-PH-10001760"/>
    <x v="1"/>
    <s v="Phones"/>
    <n v="358.2"/>
    <n v="358.2"/>
    <n v="0"/>
    <n v="0"/>
  </r>
  <r>
    <x v="3280"/>
    <d v="2016-09-26T00:00:00"/>
    <d v="2016-09-28T00:00:00"/>
    <x v="2"/>
    <x v="0"/>
    <x v="3"/>
    <s v="Steven Cartwright"/>
    <s v="Home Office"/>
    <s v="Houston"/>
    <x v="13"/>
    <n v="77070"/>
    <s v="Central"/>
    <s v="TEC-PH-10001760"/>
    <x v="1"/>
    <s v="Phones"/>
    <n v="1114.4000000000001"/>
    <n v="964.40000000000009"/>
    <n v="150"/>
    <n v="22.5"/>
  </r>
  <r>
    <x v="2221"/>
    <d v="2015-11-01T00:00:00"/>
    <d v="2015-11-07T00:00:00"/>
    <x v="1"/>
    <x v="1"/>
    <x v="2"/>
    <s v="Russell Applegate"/>
    <s v="Consumer"/>
    <s v="Denver"/>
    <x v="7"/>
    <n v="80219"/>
    <s v="West"/>
    <s v="TEC-PH-10001795"/>
    <x v="1"/>
    <s v="Phones"/>
    <n v="1983.9680000000001"/>
    <n v="1983.9680000000001"/>
    <n v="0"/>
    <n v="0"/>
  </r>
  <r>
    <x v="901"/>
    <d v="2016-03-22T00:00:00"/>
    <d v="2016-03-26T00:00:00"/>
    <x v="2"/>
    <x v="5"/>
    <x v="2"/>
    <s v="Justin Deggeller"/>
    <s v="Home Office"/>
    <s v="San Diego"/>
    <x v="1"/>
    <n v="92037"/>
    <s v="West"/>
    <s v="TEC-PH-10001795"/>
    <x v="1"/>
    <s v="Phones"/>
    <n v="1487.9760000000001"/>
    <n v="1487.9760000000001"/>
    <n v="0"/>
    <n v="0"/>
  </r>
  <r>
    <x v="2013"/>
    <d v="2016-05-30T00:00:00"/>
    <d v="2016-06-01T00:00:00"/>
    <x v="2"/>
    <x v="2"/>
    <x v="0"/>
    <s v="Edward Nazzal"/>
    <s v="Home Office"/>
    <s v="New York City"/>
    <x v="5"/>
    <n v="10009"/>
    <s v="East"/>
    <s v="TEC-PH-10001795"/>
    <x v="1"/>
    <s v="Phones"/>
    <n v="239.97"/>
    <n v="239.97"/>
    <n v="0"/>
    <n v="0"/>
  </r>
  <r>
    <x v="4789"/>
    <d v="2017-05-10T00:00:00"/>
    <d v="2017-05-13T00:00:00"/>
    <x v="3"/>
    <x v="2"/>
    <x v="3"/>
    <s v="Christopher Schild"/>
    <s v="Home Office"/>
    <s v="Philadelphia"/>
    <x v="12"/>
    <n v="19134"/>
    <s v="East"/>
    <s v="TEC-PH-10001795"/>
    <x v="1"/>
    <s v="Phones"/>
    <n v="743.98800000000006"/>
    <n v="743.98800000000006"/>
    <n v="0"/>
    <n v="0"/>
  </r>
  <r>
    <x v="4790"/>
    <d v="2018-12-02T00:00:00"/>
    <d v="2018-12-06T00:00:00"/>
    <x v="0"/>
    <x v="3"/>
    <x v="2"/>
    <s v="Juliana Krohn"/>
    <s v="Consumer"/>
    <s v="Omaha"/>
    <x v="42"/>
    <n v="68104"/>
    <s v="Central"/>
    <s v="TEC-PH-10001795"/>
    <x v="1"/>
    <s v="Phones"/>
    <n v="2479.96"/>
    <n v="2479.96"/>
    <n v="0"/>
    <n v="0"/>
  </r>
  <r>
    <x v="4791"/>
    <d v="2018-06-15T00:00:00"/>
    <d v="2018-06-19T00:00:00"/>
    <x v="0"/>
    <x v="4"/>
    <x v="3"/>
    <s v="Kristen Hastings"/>
    <s v="Corporate"/>
    <s v="Los Angeles"/>
    <x v="1"/>
    <n v="90032"/>
    <s v="West"/>
    <s v="TEC-PH-10001809"/>
    <x v="1"/>
    <s v="Phones"/>
    <n v="119.96"/>
    <n v="119.96"/>
    <n v="0"/>
    <n v="0"/>
  </r>
  <r>
    <x v="3111"/>
    <d v="2015-12-05T00:00:00"/>
    <d v="2015-12-09T00:00:00"/>
    <x v="1"/>
    <x v="3"/>
    <x v="2"/>
    <s v="Erin Ashbrook"/>
    <s v="Home Office"/>
    <s v="Columbus"/>
    <x v="22"/>
    <n v="43229"/>
    <s v="East"/>
    <s v="TEC-PH-10001809"/>
    <x v="1"/>
    <s v="Phones"/>
    <n v="179.94"/>
    <n v="179.94"/>
    <n v="0"/>
    <n v="0"/>
  </r>
  <r>
    <x v="4792"/>
    <d v="2018-03-13T00:00:00"/>
    <d v="2018-03-17T00:00:00"/>
    <x v="0"/>
    <x v="5"/>
    <x v="2"/>
    <s v="Meg Tillman"/>
    <s v="Home Office"/>
    <s v="New York City"/>
    <x v="5"/>
    <n v="10011"/>
    <s v="East"/>
    <s v="TEC-PH-10001809"/>
    <x v="1"/>
    <s v="Phones"/>
    <n v="299.89999999999998"/>
    <n v="299.89999999999998"/>
    <n v="0"/>
    <n v="0"/>
  </r>
  <r>
    <x v="4574"/>
    <d v="2016-03-09T00:00:00"/>
    <d v="2016-03-12T00:00:00"/>
    <x v="2"/>
    <x v="5"/>
    <x v="0"/>
    <s v="Noel Staavos"/>
    <s v="Home Office"/>
    <s v="San Antonio"/>
    <x v="13"/>
    <n v="78207"/>
    <s v="Central"/>
    <s v="TEC-PH-10001809"/>
    <x v="1"/>
    <s v="Phones"/>
    <n v="359.88"/>
    <n v="359.88"/>
    <n v="0"/>
    <n v="0"/>
  </r>
  <r>
    <x v="4793"/>
    <d v="2016-10-30T00:00:00"/>
    <d v="2016-11-01T00:00:00"/>
    <x v="2"/>
    <x v="9"/>
    <x v="3"/>
    <s v="Cathy Hwang"/>
    <s v="Home Office"/>
    <s v="Detroit"/>
    <x v="10"/>
    <n v="48227"/>
    <s v="Central"/>
    <s v="TEC-PH-10001809"/>
    <x v="1"/>
    <s v="Phones"/>
    <n v="299.89999999999998"/>
    <n v="299.89999999999998"/>
    <n v="0"/>
    <n v="0"/>
  </r>
  <r>
    <x v="452"/>
    <d v="2015-05-10T00:00:00"/>
    <d v="2015-05-15T00:00:00"/>
    <x v="1"/>
    <x v="2"/>
    <x v="2"/>
    <s v="Greg Matthias"/>
    <s v="Consumer"/>
    <s v="San Jose"/>
    <x v="1"/>
    <n v="95123"/>
    <s v="West"/>
    <s v="TEC-PH-10001817"/>
    <x v="1"/>
    <s v="Phones"/>
    <n v="1432"/>
    <n v="1432"/>
    <n v="0"/>
    <n v="0"/>
  </r>
  <r>
    <x v="4794"/>
    <d v="2016-10-01T00:00:00"/>
    <d v="2016-10-04T00:00:00"/>
    <x v="2"/>
    <x v="9"/>
    <x v="0"/>
    <s v="Eric Murdock"/>
    <s v="Home Office"/>
    <s v="Portland"/>
    <x v="23"/>
    <n v="97206"/>
    <s v="West"/>
    <s v="TEC-PH-10001817"/>
    <x v="1"/>
    <s v="Phones"/>
    <n v="572.79999999999995"/>
    <n v="572.79999999999995"/>
    <n v="0"/>
    <n v="0"/>
  </r>
  <r>
    <x v="4795"/>
    <d v="2017-09-29T00:00:00"/>
    <d v="2017-10-03T00:00:00"/>
    <x v="3"/>
    <x v="0"/>
    <x v="2"/>
    <s v="Erin Smith"/>
    <s v="Home Office"/>
    <s v="Springfield"/>
    <x v="23"/>
    <n v="97477"/>
    <s v="West"/>
    <s v="TEC-PH-10001817"/>
    <x v="1"/>
    <s v="Phones"/>
    <n v="859.2"/>
    <n v="859.2"/>
    <n v="0"/>
    <n v="0"/>
  </r>
  <r>
    <x v="2542"/>
    <d v="2018-07-28T00:00:00"/>
    <d v="2018-08-01T00:00:00"/>
    <x v="0"/>
    <x v="10"/>
    <x v="2"/>
    <s v="Matt Hagelstein"/>
    <s v="Corporate"/>
    <s v="San Francisco"/>
    <x v="1"/>
    <n v="94110"/>
    <s v="West"/>
    <s v="TEC-PH-10001817"/>
    <x v="1"/>
    <s v="Phones"/>
    <n v="1145.5999999999999"/>
    <n v="1145.5999999999999"/>
    <n v="0"/>
    <n v="0"/>
  </r>
  <r>
    <x v="4706"/>
    <d v="2018-09-24T00:00:00"/>
    <d v="2018-09-29T00:00:00"/>
    <x v="0"/>
    <x v="0"/>
    <x v="2"/>
    <s v="Frank Atkinson"/>
    <s v="Home Office"/>
    <s v="Los Angeles"/>
    <x v="1"/>
    <n v="90008"/>
    <s v="West"/>
    <s v="TEC-PH-10001817"/>
    <x v="1"/>
    <s v="Phones"/>
    <n v="859.2"/>
    <n v="859.2"/>
    <n v="0"/>
    <n v="0"/>
  </r>
  <r>
    <x v="1548"/>
    <d v="2016-07-11T00:00:00"/>
    <d v="2016-07-12T00:00:00"/>
    <x v="2"/>
    <x v="10"/>
    <x v="0"/>
    <s v="Todd Sumrall"/>
    <s v="Home Office"/>
    <s v="Wilmington"/>
    <x v="3"/>
    <n v="19805"/>
    <s v="East"/>
    <s v="TEC-PH-10001817"/>
    <x v="1"/>
    <s v="Phones"/>
    <n v="716"/>
    <n v="716"/>
    <n v="0"/>
    <n v="0"/>
  </r>
  <r>
    <x v="248"/>
    <d v="2018-01-19T00:00:00"/>
    <d v="2018-01-24T00:00:00"/>
    <x v="0"/>
    <x v="6"/>
    <x v="3"/>
    <s v="Neola Schneider"/>
    <s v="Consumer"/>
    <s v="Philadelphia"/>
    <x v="12"/>
    <n v="19140"/>
    <s v="East"/>
    <s v="TEC-PH-10001817"/>
    <x v="1"/>
    <s v="Phones"/>
    <n v="429.6"/>
    <n v="429.6"/>
    <n v="0"/>
    <n v="0"/>
  </r>
  <r>
    <x v="1038"/>
    <d v="2018-11-02T00:00:00"/>
    <d v="2018-11-06T00:00:00"/>
    <x v="0"/>
    <x v="1"/>
    <x v="2"/>
    <s v="Thea Hudgings"/>
    <s v="Home Office"/>
    <s v="Philadelphia"/>
    <x v="12"/>
    <n v="19140"/>
    <s v="East"/>
    <s v="TEC-PH-10001817"/>
    <x v="1"/>
    <s v="Phones"/>
    <n v="859.2"/>
    <n v="859.2"/>
    <n v="0"/>
    <n v="0"/>
  </r>
  <r>
    <x v="3658"/>
    <d v="2016-12-08T00:00:00"/>
    <d v="2016-12-11T00:00:00"/>
    <x v="2"/>
    <x v="3"/>
    <x v="3"/>
    <s v="Tonja Turnell"/>
    <s v="Home Office"/>
    <s v="Fort Worth"/>
    <x v="13"/>
    <n v="76106"/>
    <s v="Central"/>
    <s v="TEC-PH-10001817"/>
    <x v="1"/>
    <s v="Phones"/>
    <n v="1718.4"/>
    <n v="1718.4"/>
    <n v="0"/>
    <n v="0"/>
  </r>
  <r>
    <x v="4796"/>
    <d v="2017-05-28T00:00:00"/>
    <d v="2017-06-02T00:00:00"/>
    <x v="3"/>
    <x v="2"/>
    <x v="2"/>
    <s v="Tanja Norvell"/>
    <s v="Corporate"/>
    <s v="Park Ridge"/>
    <x v="0"/>
    <n v="60068"/>
    <s v="Central"/>
    <s v="TEC-PH-10001817"/>
    <x v="2"/>
    <s v="Phones"/>
    <n v="286.39999999999998"/>
    <n v="286.39999999999998"/>
    <n v="0"/>
    <n v="0"/>
  </r>
  <r>
    <x v="4797"/>
    <d v="2016-06-21T00:00:00"/>
    <d v="2016-06-27T00:00:00"/>
    <x v="2"/>
    <x v="4"/>
    <x v="2"/>
    <s v="Emily Phan"/>
    <s v="Home Office"/>
    <s v="Deltona"/>
    <x v="8"/>
    <n v="32725"/>
    <s v="South"/>
    <s v="TEC-PH-10001819"/>
    <x v="1"/>
    <s v="Phones"/>
    <n v="107.976"/>
    <n v="107.976"/>
    <n v="0"/>
    <n v="0"/>
  </r>
  <r>
    <x v="1083"/>
    <d v="2018-06-04T00:00:00"/>
    <d v="2018-06-10T00:00:00"/>
    <x v="0"/>
    <x v="4"/>
    <x v="2"/>
    <s v="Lindsay Williams"/>
    <s v="Corporate"/>
    <s v="Monroe"/>
    <x v="9"/>
    <n v="28110"/>
    <s v="South"/>
    <s v="TEC-PH-10001819"/>
    <x v="1"/>
    <s v="Phones"/>
    <n v="71.983999999999995"/>
    <n v="71.983999999999995"/>
    <n v="0"/>
    <n v="0"/>
  </r>
  <r>
    <x v="199"/>
    <d v="2016-11-13T00:00:00"/>
    <d v="2016-11-19T00:00:00"/>
    <x v="2"/>
    <x v="1"/>
    <x v="2"/>
    <s v="Ken Lonsdale"/>
    <s v="Home Office"/>
    <s v="Newark"/>
    <x v="3"/>
    <n v="19711"/>
    <s v="East"/>
    <s v="TEC-PH-10001819"/>
    <x v="1"/>
    <s v="Phones"/>
    <n v="89.98"/>
    <n v="89.98"/>
    <n v="0"/>
    <n v="0"/>
  </r>
  <r>
    <x v="448"/>
    <d v="2015-03-30T00:00:00"/>
    <d v="2015-04-01T00:00:00"/>
    <x v="1"/>
    <x v="5"/>
    <x v="0"/>
    <s v="Mark Packer"/>
    <s v="Home Office"/>
    <s v="Brownsville"/>
    <x v="13"/>
    <n v="78521"/>
    <s v="Central"/>
    <s v="TEC-PH-10001819"/>
    <x v="1"/>
    <s v="Phones"/>
    <n v="251.94399999999999"/>
    <n v="251.94399999999999"/>
    <n v="0"/>
    <n v="0"/>
  </r>
  <r>
    <x v="4662"/>
    <d v="2016-02-15T00:00:00"/>
    <d v="2016-02-19T00:00:00"/>
    <x v="2"/>
    <x v="11"/>
    <x v="2"/>
    <s v="Roy Phan"/>
    <s v="Home Office"/>
    <s v="Kenosha"/>
    <x v="16"/>
    <n v="53142"/>
    <s v="Central"/>
    <s v="TEC-PH-10001819"/>
    <x v="1"/>
    <s v="Phones"/>
    <n v="134.97"/>
    <n v="134.97"/>
    <n v="0"/>
    <n v="0"/>
  </r>
  <r>
    <x v="684"/>
    <d v="2018-11-26T00:00:00"/>
    <d v="2018-12-01T00:00:00"/>
    <x v="0"/>
    <x v="1"/>
    <x v="2"/>
    <s v="Tonja Turnell"/>
    <s v="Home Office"/>
    <s v="Richmond"/>
    <x v="33"/>
    <n v="47374"/>
    <s v="Central"/>
    <s v="TEC-PH-10001819"/>
    <x v="1"/>
    <s v="Phones"/>
    <n v="89.98"/>
    <n v="89.98"/>
    <n v="0"/>
    <n v="0"/>
  </r>
  <r>
    <x v="3912"/>
    <d v="2016-10-09T00:00:00"/>
    <d v="2016-10-13T00:00:00"/>
    <x v="2"/>
    <x v="9"/>
    <x v="3"/>
    <s v="Tim Brockman"/>
    <s v="Home Office"/>
    <s v="New York City"/>
    <x v="5"/>
    <n v="10024"/>
    <s v="East"/>
    <s v="TEC-PH-10001835"/>
    <x v="1"/>
    <s v="Phones"/>
    <n v="631.96"/>
    <n v="631.96"/>
    <n v="0"/>
    <n v="0"/>
  </r>
  <r>
    <x v="845"/>
    <d v="2017-05-12T00:00:00"/>
    <d v="2017-05-17T00:00:00"/>
    <x v="3"/>
    <x v="2"/>
    <x v="2"/>
    <s v="Harry Marie"/>
    <s v="Home Office"/>
    <s v="New York City"/>
    <x v="5"/>
    <n v="10024"/>
    <s v="East"/>
    <s v="TEC-PH-10001835"/>
    <x v="1"/>
    <s v="Phones"/>
    <n v="631.96"/>
    <n v="631.96"/>
    <n v="0"/>
    <n v="0"/>
  </r>
  <r>
    <x v="4798"/>
    <d v="2015-04-11T00:00:00"/>
    <d v="2015-04-16T00:00:00"/>
    <x v="1"/>
    <x v="8"/>
    <x v="3"/>
    <s v="Gary Mitchum"/>
    <s v="Home Office"/>
    <s v="Austin"/>
    <x v="13"/>
    <n v="78745"/>
    <s v="Central"/>
    <s v="TEC-PH-10001835"/>
    <x v="1"/>
    <s v="Phones"/>
    <n v="758.35199999999998"/>
    <n v="758.35199999999998"/>
    <n v="0"/>
    <n v="0"/>
  </r>
  <r>
    <x v="445"/>
    <d v="2017-09-12T00:00:00"/>
    <d v="2017-09-13T00:00:00"/>
    <x v="3"/>
    <x v="0"/>
    <x v="1"/>
    <s v="Philisse Overcash"/>
    <s v="Corporate"/>
    <s v="Louisville"/>
    <x v="7"/>
    <n v="80027"/>
    <s v="West"/>
    <s v="TEC-PH-10001870"/>
    <x v="1"/>
    <s v="Phones"/>
    <n v="146.952"/>
    <n v="146.952"/>
    <n v="0"/>
    <n v="0"/>
  </r>
  <r>
    <x v="3111"/>
    <d v="2015-12-05T00:00:00"/>
    <d v="2015-12-09T00:00:00"/>
    <x v="1"/>
    <x v="3"/>
    <x v="2"/>
    <s v="Erin Ashbrook"/>
    <s v="Home Office"/>
    <s v="Columbus"/>
    <x v="22"/>
    <n v="43229"/>
    <s v="East"/>
    <s v="TEC-PH-10001870"/>
    <x v="1"/>
    <s v="Phones"/>
    <n v="36.738"/>
    <n v="36.738"/>
    <n v="0"/>
    <n v="0"/>
  </r>
  <r>
    <x v="239"/>
    <d v="2016-04-18T00:00:00"/>
    <d v="2016-04-22T00:00:00"/>
    <x v="2"/>
    <x v="8"/>
    <x v="3"/>
    <s v="Michael Paige"/>
    <s v="Home Office"/>
    <s v="Mcallen"/>
    <x v="13"/>
    <n v="78501"/>
    <s v="Central"/>
    <s v="TEC-PH-10001870"/>
    <x v="1"/>
    <s v="Phones"/>
    <n v="97.968000000000004"/>
    <n v="97.968000000000004"/>
    <n v="0"/>
    <n v="0"/>
  </r>
  <r>
    <x v="4799"/>
    <d v="2017-05-22T00:00:00"/>
    <d v="2017-05-29T00:00:00"/>
    <x v="3"/>
    <x v="2"/>
    <x v="2"/>
    <s v="Jim Epp"/>
    <s v="Corporate"/>
    <s v="Los Angeles"/>
    <x v="1"/>
    <n v="90049"/>
    <s v="West"/>
    <s v="TEC-PH-10001918"/>
    <x v="2"/>
    <s v="Phones"/>
    <n v="222.38399999999999"/>
    <n v="222.38399999999999"/>
    <n v="0"/>
    <n v="0"/>
  </r>
  <r>
    <x v="1562"/>
    <d v="2017-08-02T00:00:00"/>
    <d v="2017-08-04T00:00:00"/>
    <x v="3"/>
    <x v="7"/>
    <x v="3"/>
    <s v="Barry Franz√∂sisch"/>
    <s v="Corporate"/>
    <s v="Los Angeles"/>
    <x v="1"/>
    <n v="90032"/>
    <s v="West"/>
    <s v="TEC-PH-10001918"/>
    <x v="2"/>
    <s v="Phones"/>
    <n v="333.57600000000002"/>
    <n v="333.57600000000002"/>
    <n v="0"/>
    <n v="0"/>
  </r>
  <r>
    <x v="4800"/>
    <d v="2018-12-09T00:00:00"/>
    <d v="2018-12-14T00:00:00"/>
    <x v="0"/>
    <x v="3"/>
    <x v="2"/>
    <s v="Laurel Elliston"/>
    <s v="Consumer"/>
    <s v="Whittier"/>
    <x v="1"/>
    <n v="90604"/>
    <s v="West"/>
    <s v="TEC-PH-10001918"/>
    <x v="1"/>
    <s v="Phones"/>
    <n v="444.76799999999997"/>
    <n v="444.76799999999997"/>
    <n v="0"/>
    <n v="0"/>
  </r>
  <r>
    <x v="4801"/>
    <d v="2017-07-18T00:00:00"/>
    <d v="2017-07-22T00:00:00"/>
    <x v="3"/>
    <x v="10"/>
    <x v="2"/>
    <s v="Nora Paige"/>
    <s v="Corporate"/>
    <s v="Phoenix"/>
    <x v="18"/>
    <n v="85023"/>
    <s v="West"/>
    <s v="TEC-PH-10001924"/>
    <x v="1"/>
    <s v="Phones"/>
    <n v="55.991999999999997"/>
    <n v="55.991999999999997"/>
    <n v="0"/>
    <n v="0"/>
  </r>
  <r>
    <x v="3621"/>
    <d v="2018-02-18T00:00:00"/>
    <d v="2018-02-21T00:00:00"/>
    <x v="0"/>
    <x v="11"/>
    <x v="3"/>
    <s v="Cynthia Voltz"/>
    <s v="Home Office"/>
    <s v="Los Angeles"/>
    <x v="1"/>
    <n v="90045"/>
    <s v="West"/>
    <s v="TEC-PH-10001924"/>
    <x v="1"/>
    <s v="Phones"/>
    <n v="167.976"/>
    <n v="167.976"/>
    <n v="0"/>
    <n v="0"/>
  </r>
  <r>
    <x v="27"/>
    <d v="2018-06-10T00:00:00"/>
    <d v="2018-06-13T00:00:00"/>
    <x v="0"/>
    <x v="4"/>
    <x v="0"/>
    <s v="Michelle Tran"/>
    <s v="Home Office"/>
    <s v="Los Angeles"/>
    <x v="1"/>
    <n v="90045"/>
    <s v="West"/>
    <s v="TEC-PH-10001924"/>
    <x v="1"/>
    <s v="Phones"/>
    <n v="279.95999999999998"/>
    <n v="279.95999999999998"/>
    <n v="0"/>
    <n v="0"/>
  </r>
  <r>
    <x v="2828"/>
    <d v="2018-01-14T00:00:00"/>
    <d v="2018-01-18T00:00:00"/>
    <x v="0"/>
    <x v="6"/>
    <x v="2"/>
    <s v="Brosina Hoffman"/>
    <s v="Consumer"/>
    <s v="Johnson City"/>
    <x v="24"/>
    <n v="37604"/>
    <s v="South"/>
    <s v="TEC-PH-10001924"/>
    <x v="1"/>
    <s v="Phones"/>
    <n v="111.98399999999999"/>
    <n v="111.98399999999999"/>
    <n v="0"/>
    <n v="0"/>
  </r>
  <r>
    <x v="2481"/>
    <d v="2018-12-08T00:00:00"/>
    <d v="2018-12-11T00:00:00"/>
    <x v="0"/>
    <x v="3"/>
    <x v="0"/>
    <s v="Max Jones"/>
    <s v="Home Office"/>
    <s v="Philadelphia"/>
    <x v="12"/>
    <n v="19140"/>
    <s v="East"/>
    <s v="TEC-PH-10001924"/>
    <x v="1"/>
    <s v="Phones"/>
    <n v="83.988"/>
    <n v="83.988"/>
    <n v="0"/>
    <n v="0"/>
  </r>
  <r>
    <x v="3489"/>
    <d v="2015-12-19T00:00:00"/>
    <d v="2015-12-21T00:00:00"/>
    <x v="1"/>
    <x v="3"/>
    <x v="0"/>
    <s v="Bart Pistole"/>
    <s v="Home Office"/>
    <s v="Los Angeles"/>
    <x v="1"/>
    <n v="90008"/>
    <s v="West"/>
    <s v="TEC-PH-10001944"/>
    <x v="1"/>
    <s v="Phones"/>
    <n v="583.79999999999995"/>
    <n v="100"/>
    <n v="483.79999999999995"/>
    <n v="72.569999999999993"/>
  </r>
  <r>
    <x v="4802"/>
    <d v="2016-05-25T00:00:00"/>
    <d v="2016-05-28T00:00:00"/>
    <x v="2"/>
    <x v="2"/>
    <x v="3"/>
    <s v="Craig Yedwab"/>
    <s v="Home Office"/>
    <s v="Columbia"/>
    <x v="24"/>
    <n v="38401"/>
    <s v="South"/>
    <s v="TEC-PH-10001944"/>
    <x v="1"/>
    <s v="Phones"/>
    <n v="467.04"/>
    <n v="467.04"/>
    <n v="0"/>
    <n v="0"/>
  </r>
  <r>
    <x v="1522"/>
    <d v="2017-11-27T00:00:00"/>
    <d v="2017-12-03T00:00:00"/>
    <x v="3"/>
    <x v="1"/>
    <x v="2"/>
    <s v="Herbert Flentye"/>
    <s v="Corporate"/>
    <s v="Fort Lauderdale"/>
    <x v="8"/>
    <n v="33311"/>
    <s v="South"/>
    <s v="TEC-PH-10001944"/>
    <x v="1"/>
    <s v="Phones"/>
    <n v="116.76"/>
    <n v="116.76"/>
    <n v="0"/>
    <n v="0"/>
  </r>
  <r>
    <x v="3212"/>
    <d v="2017-09-14T00:00:00"/>
    <d v="2017-09-18T00:00:00"/>
    <x v="3"/>
    <x v="0"/>
    <x v="2"/>
    <s v="Clay Ludtke"/>
    <s v="Corporate"/>
    <s v="Long Beach"/>
    <x v="5"/>
    <n v="11561"/>
    <s v="East"/>
    <s v="TEC-PH-10001944"/>
    <x v="2"/>
    <s v="Phones"/>
    <n v="437.85"/>
    <n v="437.85"/>
    <n v="0"/>
    <n v="0"/>
  </r>
  <r>
    <x v="1481"/>
    <d v="2017-09-17T00:00:00"/>
    <d v="2017-09-22T00:00:00"/>
    <x v="3"/>
    <x v="0"/>
    <x v="2"/>
    <s v="Laura Armstrong"/>
    <s v="Corporate"/>
    <s v="Bangor"/>
    <x v="46"/>
    <n v="4401"/>
    <s v="East"/>
    <s v="TEC-PH-10001944"/>
    <x v="2"/>
    <s v="Phones"/>
    <n v="437.85"/>
    <n v="437.85"/>
    <n v="0"/>
    <n v="0"/>
  </r>
  <r>
    <x v="4750"/>
    <d v="2018-09-24T00:00:00"/>
    <d v="2018-09-24T00:00:00"/>
    <x v="0"/>
    <x v="0"/>
    <x v="1"/>
    <s v="Bart Pistole"/>
    <s v="Corporate"/>
    <s v="Lawrence"/>
    <x v="26"/>
    <n v="1841"/>
    <s v="East"/>
    <s v="TEC-PH-10001944"/>
    <x v="1"/>
    <s v="Phones"/>
    <n v="437.85"/>
    <n v="437.85"/>
    <n v="0"/>
    <n v="0"/>
  </r>
  <r>
    <x v="2338"/>
    <d v="2015-08-27T00:00:00"/>
    <d v="2015-09-01T00:00:00"/>
    <x v="1"/>
    <x v="7"/>
    <x v="3"/>
    <s v="Zuschuss Donatelli"/>
    <s v="Home Office"/>
    <s v="San Francisco"/>
    <x v="1"/>
    <n v="94109"/>
    <s v="West"/>
    <s v="TEC-PH-10001949"/>
    <x v="1"/>
    <s v="Phones"/>
    <n v="213.48"/>
    <n v="213.48"/>
    <n v="0"/>
    <n v="0"/>
  </r>
  <r>
    <x v="987"/>
    <d v="2015-06-09T00:00:00"/>
    <d v="2015-06-14T00:00:00"/>
    <x v="1"/>
    <x v="4"/>
    <x v="2"/>
    <s v="Brosina Hoffman"/>
    <s v="Home Office"/>
    <s v="Los Angeles"/>
    <x v="1"/>
    <n v="90032"/>
    <s v="West"/>
    <s v="TEC-PH-10002033"/>
    <x v="1"/>
    <s v="Phones"/>
    <n v="911.42399999999998"/>
    <n v="100"/>
    <n v="811.42399999999998"/>
    <n v="121.71359999999999"/>
  </r>
  <r>
    <x v="1385"/>
    <d v="2018-09-07T00:00:00"/>
    <d v="2018-09-10T00:00:00"/>
    <x v="0"/>
    <x v="0"/>
    <x v="0"/>
    <s v="Phillip Flathmann"/>
    <s v="Consumer"/>
    <s v="Edmonds"/>
    <x v="6"/>
    <n v="98026"/>
    <s v="West"/>
    <s v="TEC-PH-10002033"/>
    <x v="1"/>
    <s v="Phones"/>
    <n v="455.71199999999999"/>
    <n v="455.71199999999999"/>
    <n v="0"/>
    <n v="0"/>
  </r>
  <r>
    <x v="1389"/>
    <d v="2015-06-21T00:00:00"/>
    <d v="2015-06-23T00:00:00"/>
    <x v="1"/>
    <x v="4"/>
    <x v="3"/>
    <s v="Naresj Patel"/>
    <s v="Home Office"/>
    <s v="Waynesboro"/>
    <x v="17"/>
    <n v="22980"/>
    <s v="South"/>
    <s v="TEC-PH-10002033"/>
    <x v="1"/>
    <s v="Phones"/>
    <n v="284.82"/>
    <n v="284.82"/>
    <n v="0"/>
    <n v="0"/>
  </r>
  <r>
    <x v="34"/>
    <d v="2016-04-16T00:00:00"/>
    <d v="2016-04-18T00:00:00"/>
    <x v="2"/>
    <x v="8"/>
    <x v="0"/>
    <s v="Lauren Leatherbury"/>
    <s v="Home Office"/>
    <s v="Waynesboro"/>
    <x v="17"/>
    <n v="22980"/>
    <s v="South"/>
    <s v="TEC-PH-10002033"/>
    <x v="1"/>
    <s v="Phones"/>
    <n v="569.64"/>
    <n v="569.64"/>
    <n v="0"/>
    <n v="0"/>
  </r>
  <r>
    <x v="4803"/>
    <d v="2016-06-20T00:00:00"/>
    <d v="2016-06-23T00:00:00"/>
    <x v="2"/>
    <x v="4"/>
    <x v="0"/>
    <s v="Justin MacKendrick"/>
    <s v="Home Office"/>
    <s v="Aurora"/>
    <x v="7"/>
    <n v="80013"/>
    <s v="West"/>
    <s v="TEC-PH-10002070"/>
    <x v="1"/>
    <s v="Phones"/>
    <n v="125.944"/>
    <n v="125.944"/>
    <n v="0"/>
    <n v="0"/>
  </r>
  <r>
    <x v="4607"/>
    <d v="2017-07-19T00:00:00"/>
    <d v="2017-07-21T00:00:00"/>
    <x v="3"/>
    <x v="10"/>
    <x v="0"/>
    <s v="Tracy Collins"/>
    <s v="Home Office"/>
    <s v="San Francisco"/>
    <x v="1"/>
    <n v="94110"/>
    <s v="West"/>
    <s v="TEC-PH-10002070"/>
    <x v="1"/>
    <s v="Phones"/>
    <n v="35.984000000000002"/>
    <n v="35.984000000000002"/>
    <n v="0"/>
    <n v="0"/>
  </r>
  <r>
    <x v="936"/>
    <d v="2015-07-14T00:00:00"/>
    <d v="2015-07-18T00:00:00"/>
    <x v="1"/>
    <x v="10"/>
    <x v="2"/>
    <s v="Shui Tom"/>
    <s v="Home Office"/>
    <s v="Philadelphia"/>
    <x v="12"/>
    <n v="19140"/>
    <s v="East"/>
    <s v="TEC-PH-10002070"/>
    <x v="1"/>
    <s v="Phones"/>
    <n v="13.494"/>
    <n v="13.494"/>
    <n v="0"/>
    <n v="0"/>
  </r>
  <r>
    <x v="4804"/>
    <d v="2015-09-07T00:00:00"/>
    <d v="2015-09-13T00:00:00"/>
    <x v="1"/>
    <x v="0"/>
    <x v="2"/>
    <s v="Dennis Kane"/>
    <s v="Consumer"/>
    <s v="New York City"/>
    <x v="5"/>
    <n v="10024"/>
    <s v="East"/>
    <s v="TEC-PH-10002075"/>
    <x v="1"/>
    <s v="Phones"/>
    <n v="377.97"/>
    <n v="302.97000000000003"/>
    <n v="75"/>
    <n v="11.25"/>
  </r>
  <r>
    <x v="3489"/>
    <d v="2015-12-19T00:00:00"/>
    <d v="2015-12-21T00:00:00"/>
    <x v="1"/>
    <x v="3"/>
    <x v="0"/>
    <s v="Bart Pistole"/>
    <s v="Corporate"/>
    <s v="Los Angeles"/>
    <x v="1"/>
    <n v="90008"/>
    <s v="West"/>
    <s v="TEC-PH-10002085"/>
    <x v="1"/>
    <s v="Phones"/>
    <n v="211.16800000000001"/>
    <n v="211.16800000000001"/>
    <n v="0"/>
    <n v="0"/>
  </r>
  <r>
    <x v="739"/>
    <d v="2017-09-17T00:00:00"/>
    <d v="2017-09-21T00:00:00"/>
    <x v="3"/>
    <x v="0"/>
    <x v="2"/>
    <s v="Sanjit Jacobs"/>
    <s v="Corporate"/>
    <s v="Seattle"/>
    <x v="6"/>
    <n v="98103"/>
    <s v="West"/>
    <s v="TEC-PH-10002085"/>
    <x v="1"/>
    <s v="Phones"/>
    <n v="105.584"/>
    <n v="105.584"/>
    <n v="0"/>
    <n v="0"/>
  </r>
  <r>
    <x v="292"/>
    <d v="2018-06-16T00:00:00"/>
    <d v="2018-06-21T00:00:00"/>
    <x v="0"/>
    <x v="4"/>
    <x v="3"/>
    <s v="Joel Eaton"/>
    <s v="Consumer"/>
    <s v="Florence"/>
    <x v="21"/>
    <n v="41042"/>
    <s v="South"/>
    <s v="TEC-PH-10002085"/>
    <x v="1"/>
    <s v="Phones"/>
    <n v="65.989999999999995"/>
    <n v="65.989999999999995"/>
    <n v="0"/>
    <n v="0"/>
  </r>
  <r>
    <x v="3868"/>
    <d v="2018-10-12T00:00:00"/>
    <d v="2018-10-16T00:00:00"/>
    <x v="0"/>
    <x v="9"/>
    <x v="2"/>
    <s v="Matthew Grinstein"/>
    <s v="Home Office"/>
    <s v="Dallas"/>
    <x v="13"/>
    <n v="75081"/>
    <s v="Central"/>
    <s v="TEC-PH-10002085"/>
    <x v="1"/>
    <s v="Phones"/>
    <n v="369.54399999999998"/>
    <n v="369.54399999999998"/>
    <n v="0"/>
    <n v="0"/>
  </r>
  <r>
    <x v="848"/>
    <d v="2015-11-10T00:00:00"/>
    <d v="2015-11-16T00:00:00"/>
    <x v="1"/>
    <x v="1"/>
    <x v="2"/>
    <s v="Ruben Dartt"/>
    <s v="Home Office"/>
    <s v="San Diego"/>
    <x v="1"/>
    <n v="92037"/>
    <s v="West"/>
    <s v="TEC-PH-10002103"/>
    <x v="1"/>
    <s v="Phones"/>
    <n v="601.53599999999994"/>
    <n v="601.53599999999994"/>
    <n v="0"/>
    <n v="0"/>
  </r>
  <r>
    <x v="4805"/>
    <d v="2016-06-15T00:00:00"/>
    <d v="2016-06-19T00:00:00"/>
    <x v="2"/>
    <x v="4"/>
    <x v="2"/>
    <s v="Grace Kelly"/>
    <s v="Home Office"/>
    <s v="Los Angeles"/>
    <x v="1"/>
    <n v="90004"/>
    <s v="West"/>
    <s v="TEC-PH-10002103"/>
    <x v="1"/>
    <s v="Phones"/>
    <n v="225.57599999999999"/>
    <n v="225.57599999999999"/>
    <n v="0"/>
    <n v="0"/>
  </r>
  <r>
    <x v="4284"/>
    <d v="2017-12-11T00:00:00"/>
    <d v="2017-12-13T00:00:00"/>
    <x v="3"/>
    <x v="3"/>
    <x v="3"/>
    <s v="Fred McMath"/>
    <s v="Corporate"/>
    <s v="Aurora"/>
    <x v="7"/>
    <n v="80013"/>
    <s v="West"/>
    <s v="TEC-PH-10002103"/>
    <x v="2"/>
    <s v="Phones"/>
    <n v="300.76799999999997"/>
    <n v="300.76799999999997"/>
    <n v="0"/>
    <n v="0"/>
  </r>
  <r>
    <x v="1036"/>
    <d v="2015-01-26T00:00:00"/>
    <d v="2015-01-31T00:00:00"/>
    <x v="1"/>
    <x v="6"/>
    <x v="2"/>
    <s v="Shirley Daniels"/>
    <s v="Home Office"/>
    <s v="Alexandria"/>
    <x v="17"/>
    <n v="22304"/>
    <s v="South"/>
    <s v="TEC-PH-10002103"/>
    <x v="1"/>
    <s v="Phones"/>
    <n v="187.98"/>
    <n v="187.98"/>
    <n v="0"/>
    <n v="0"/>
  </r>
  <r>
    <x v="409"/>
    <d v="2016-04-21T00:00:00"/>
    <d v="2016-04-28T00:00:00"/>
    <x v="2"/>
    <x v="8"/>
    <x v="2"/>
    <s v="Juliana Krohn"/>
    <s v="Home Office"/>
    <s v="Louisville"/>
    <x v="21"/>
    <n v="40214"/>
    <s v="South"/>
    <s v="TEC-PH-10002103"/>
    <x v="1"/>
    <s v="Phones"/>
    <n v="469.95"/>
    <n v="469.95"/>
    <n v="0"/>
    <n v="0"/>
  </r>
  <r>
    <x v="3778"/>
    <d v="2018-12-21T00:00:00"/>
    <d v="2018-12-28T00:00:00"/>
    <x v="0"/>
    <x v="3"/>
    <x v="2"/>
    <s v="Dean Braden"/>
    <s v="Home Office"/>
    <s v="Paterson"/>
    <x v="15"/>
    <n v="7501"/>
    <s v="East"/>
    <s v="TEC-PH-10002103"/>
    <x v="1"/>
    <s v="Phones"/>
    <n v="281.97000000000003"/>
    <n v="281.97000000000003"/>
    <n v="0"/>
    <n v="0"/>
  </r>
  <r>
    <x v="4199"/>
    <d v="2015-11-19T00:00:00"/>
    <d v="2015-11-24T00:00:00"/>
    <x v="1"/>
    <x v="1"/>
    <x v="2"/>
    <s v="Mitch Webber"/>
    <s v="Home Office"/>
    <s v="Coon Rapids"/>
    <x v="37"/>
    <n v="55433"/>
    <s v="Central"/>
    <s v="TEC-PH-10002103"/>
    <x v="1"/>
    <s v="Phones"/>
    <n v="281.97000000000003"/>
    <n v="281.97000000000003"/>
    <n v="0"/>
    <n v="0"/>
  </r>
  <r>
    <x v="4117"/>
    <d v="2016-10-23T00:00:00"/>
    <d v="2016-10-26T00:00:00"/>
    <x v="2"/>
    <x v="9"/>
    <x v="0"/>
    <s v="Joe Elijah"/>
    <s v="Home Office"/>
    <s v="Houston"/>
    <x v="13"/>
    <n v="77041"/>
    <s v="Central"/>
    <s v="TEC-PH-10002103"/>
    <x v="1"/>
    <s v="Phones"/>
    <n v="150.38399999999999"/>
    <n v="150.38399999999999"/>
    <n v="0"/>
    <n v="0"/>
  </r>
  <r>
    <x v="1312"/>
    <d v="2017-12-12T00:00:00"/>
    <d v="2017-12-18T00:00:00"/>
    <x v="3"/>
    <x v="3"/>
    <x v="2"/>
    <s v="Matthew Grinstein"/>
    <s v="Home Office"/>
    <s v="Jackson"/>
    <x v="10"/>
    <n v="49201"/>
    <s v="Central"/>
    <s v="TEC-PH-10002103"/>
    <x v="1"/>
    <s v="Phones"/>
    <n v="657.93"/>
    <n v="657.93"/>
    <n v="0"/>
    <n v="0"/>
  </r>
  <r>
    <x v="3537"/>
    <d v="2017-11-13T00:00:00"/>
    <d v="2017-11-19T00:00:00"/>
    <x v="3"/>
    <x v="1"/>
    <x v="2"/>
    <s v="Corinna Mitchell"/>
    <s v="Home Office"/>
    <s v="New York City"/>
    <x v="5"/>
    <n v="10011"/>
    <s v="East"/>
    <s v="TEC-PH-10002114"/>
    <x v="1"/>
    <s v="Phones"/>
    <n v="2279.96"/>
    <n v="2279.96"/>
    <n v="0"/>
    <n v="0"/>
  </r>
  <r>
    <x v="2076"/>
    <d v="2015-06-25T00:00:00"/>
    <d v="2015-06-27T00:00:00"/>
    <x v="1"/>
    <x v="4"/>
    <x v="3"/>
    <s v="Grace Kelly"/>
    <s v="Home Office"/>
    <s v="Salem"/>
    <x v="23"/>
    <n v="97301"/>
    <s v="West"/>
    <s v="TEC-PH-10002115"/>
    <x v="1"/>
    <s v="Phones"/>
    <n v="263.95999999999998"/>
    <n v="263.95999999999998"/>
    <n v="0"/>
    <n v="0"/>
  </r>
  <r>
    <x v="1888"/>
    <d v="2016-04-16T00:00:00"/>
    <d v="2016-04-21T00:00:00"/>
    <x v="2"/>
    <x v="8"/>
    <x v="2"/>
    <s v="Theresa Swint"/>
    <s v="Home Office"/>
    <s v="Toledo"/>
    <x v="22"/>
    <n v="43615"/>
    <s v="East"/>
    <s v="TEC-PH-10002115"/>
    <x v="1"/>
    <s v="Phones"/>
    <n v="118.782"/>
    <n v="118.782"/>
    <n v="0"/>
    <n v="0"/>
  </r>
  <r>
    <x v="597"/>
    <d v="2018-09-15T00:00:00"/>
    <d v="2018-09-19T00:00:00"/>
    <x v="0"/>
    <x v="0"/>
    <x v="2"/>
    <s v="Theresa Coyne"/>
    <s v="Corporate"/>
    <s v="Lakewood"/>
    <x v="15"/>
    <n v="8701"/>
    <s v="East"/>
    <s v="TEC-PH-10002115"/>
    <x v="1"/>
    <s v="Phones"/>
    <n v="395.94"/>
    <n v="395.94"/>
    <n v="0"/>
    <n v="0"/>
  </r>
  <r>
    <x v="4806"/>
    <d v="2018-10-02T00:00:00"/>
    <d v="2018-10-08T00:00:00"/>
    <x v="0"/>
    <x v="9"/>
    <x v="2"/>
    <s v="Rob Williams"/>
    <s v="Corporate"/>
    <s v="New York City"/>
    <x v="5"/>
    <n v="10035"/>
    <s v="East"/>
    <s v="TEC-PH-10002115"/>
    <x v="1"/>
    <s v="Phones"/>
    <n v="65.989999999999995"/>
    <n v="65.989999999999995"/>
    <n v="0"/>
    <n v="0"/>
  </r>
  <r>
    <x v="1200"/>
    <d v="2016-12-24T00:00:00"/>
    <d v="2016-12-29T00:00:00"/>
    <x v="2"/>
    <x v="3"/>
    <x v="2"/>
    <s v="Maribeth Schnelling"/>
    <s v="Home Office"/>
    <s v="Phoenix"/>
    <x v="18"/>
    <n v="85023"/>
    <s v="West"/>
    <s v="TEC-PH-10002170"/>
    <x v="1"/>
    <s v="Phones"/>
    <n v="111.98399999999999"/>
    <n v="100"/>
    <n v="11.983999999999995"/>
    <n v="1.7975999999999992"/>
  </r>
  <r>
    <x v="2674"/>
    <d v="2015-11-26T00:00:00"/>
    <d v="2015-11-26T00:00:00"/>
    <x v="1"/>
    <x v="1"/>
    <x v="1"/>
    <s v="Lynn Smith"/>
    <s v="Home Office"/>
    <s v="Utica"/>
    <x v="5"/>
    <n v="13501"/>
    <s v="East"/>
    <s v="TEC-PH-10002170"/>
    <x v="1"/>
    <s v="Phones"/>
    <n v="279.95999999999998"/>
    <n v="279.95999999999998"/>
    <n v="0"/>
    <n v="0"/>
  </r>
  <r>
    <x v="1710"/>
    <d v="2015-12-30T00:00:00"/>
    <d v="2016-01-03T00:00:00"/>
    <x v="1"/>
    <x v="3"/>
    <x v="3"/>
    <s v="Alex Russell"/>
    <s v="Home Office"/>
    <s v="Philadelphia"/>
    <x v="12"/>
    <n v="19143"/>
    <s v="East"/>
    <s v="TEC-PH-10002170"/>
    <x v="1"/>
    <s v="Phones"/>
    <n v="251.964"/>
    <n v="251.964"/>
    <n v="0"/>
    <n v="0"/>
  </r>
  <r>
    <x v="81"/>
    <d v="2016-09-17T00:00:00"/>
    <d v="2016-09-23T00:00:00"/>
    <x v="2"/>
    <x v="0"/>
    <x v="2"/>
    <s v="Peter Fuller"/>
    <s v="Home Office"/>
    <s v="New York City"/>
    <x v="5"/>
    <n v="10035"/>
    <s v="East"/>
    <s v="TEC-PH-10002170"/>
    <x v="1"/>
    <s v="Phones"/>
    <n v="209.97"/>
    <n v="209.97"/>
    <n v="0"/>
    <n v="0"/>
  </r>
  <r>
    <x v="1688"/>
    <d v="2017-08-26T00:00:00"/>
    <d v="2017-09-02T00:00:00"/>
    <x v="3"/>
    <x v="7"/>
    <x v="2"/>
    <s v="Andrew Allen"/>
    <s v="Corporate"/>
    <s v="Detroit"/>
    <x v="10"/>
    <n v="48234"/>
    <s v="Central"/>
    <s v="TEC-PH-10002170"/>
    <x v="2"/>
    <s v="Phones"/>
    <n v="209.97"/>
    <n v="209.97"/>
    <n v="0"/>
    <n v="0"/>
  </r>
  <r>
    <x v="3311"/>
    <d v="2018-09-16T00:00:00"/>
    <d v="2018-09-20T00:00:00"/>
    <x v="0"/>
    <x v="0"/>
    <x v="2"/>
    <s v="Jay Fein"/>
    <s v="Home Office"/>
    <s v="Austin"/>
    <x v="13"/>
    <n v="78745"/>
    <s v="Central"/>
    <s v="TEC-PH-10002170"/>
    <x v="1"/>
    <s v="Phones"/>
    <n v="55.991999999999997"/>
    <n v="55.991999999999997"/>
    <n v="0"/>
    <n v="0"/>
  </r>
  <r>
    <x v="3238"/>
    <d v="2018-09-04T00:00:00"/>
    <d v="2018-09-08T00:00:00"/>
    <x v="0"/>
    <x v="0"/>
    <x v="2"/>
    <s v="Ralph Arnett"/>
    <s v="Home Office"/>
    <s v="Los Angeles"/>
    <x v="1"/>
    <n v="90004"/>
    <s v="West"/>
    <s v="TEC-PH-10002185"/>
    <x v="1"/>
    <s v="Phones"/>
    <n v="5.56"/>
    <n v="5"/>
    <n v="0.55999999999999961"/>
    <n v="8.3999999999999936E-2"/>
  </r>
  <r>
    <x v="148"/>
    <d v="2018-05-18T00:00:00"/>
    <d v="2018-05-19T00:00:00"/>
    <x v="0"/>
    <x v="2"/>
    <x v="0"/>
    <s v="Todd Boyes"/>
    <s v="Home Office"/>
    <s v="Sandy Springs"/>
    <x v="19"/>
    <n v="30328"/>
    <s v="South"/>
    <s v="TEC-PH-10002185"/>
    <x v="1"/>
    <s v="Phones"/>
    <n v="34.75"/>
    <n v="34.75"/>
    <n v="0"/>
    <n v="0"/>
  </r>
  <r>
    <x v="181"/>
    <d v="2015-09-20T00:00:00"/>
    <d v="2015-09-23T00:00:00"/>
    <x v="1"/>
    <x v="0"/>
    <x v="0"/>
    <s v="Sarah Brown"/>
    <s v="Home Office"/>
    <s v="Chicago"/>
    <x v="0"/>
    <n v="60653"/>
    <s v="Central"/>
    <s v="TEC-PH-10002185"/>
    <x v="1"/>
    <s v="Phones"/>
    <n v="11.12"/>
    <n v="18"/>
    <n v="-6.8800000000000008"/>
    <n v="-1.032"/>
  </r>
  <r>
    <x v="3834"/>
    <d v="2018-05-15T00:00:00"/>
    <d v="2018-05-20T00:00:00"/>
    <x v="0"/>
    <x v="2"/>
    <x v="2"/>
    <s v="Joy Daniels"/>
    <s v="Home Office"/>
    <s v="Chicago"/>
    <x v="0"/>
    <n v="60653"/>
    <s v="Central"/>
    <s v="TEC-PH-10002185"/>
    <x v="1"/>
    <s v="Phones"/>
    <n v="11.12"/>
    <n v="18"/>
    <n v="-6.8800000000000008"/>
    <n v="-1.032"/>
  </r>
  <r>
    <x v="4807"/>
    <d v="2018-10-19T00:00:00"/>
    <d v="2018-10-26T00:00:00"/>
    <x v="0"/>
    <x v="9"/>
    <x v="2"/>
    <s v="Rick Duston"/>
    <s v="Home Office"/>
    <s v="Houston"/>
    <x v="13"/>
    <n v="77095"/>
    <s v="Central"/>
    <s v="TEC-PH-10002185"/>
    <x v="1"/>
    <s v="Phones"/>
    <n v="16.68"/>
    <n v="18"/>
    <n v="-1.3200000000000003"/>
    <n v="-0.19800000000000004"/>
  </r>
  <r>
    <x v="3893"/>
    <d v="2017-12-25T00:00:00"/>
    <d v="2017-12-28T00:00:00"/>
    <x v="3"/>
    <x v="3"/>
    <x v="0"/>
    <s v="Grace Kelly"/>
    <s v="Home Office"/>
    <s v="Los Angeles"/>
    <x v="1"/>
    <n v="90049"/>
    <s v="West"/>
    <s v="TEC-PH-10002200"/>
    <x v="1"/>
    <s v="Phones"/>
    <n v="2575.944"/>
    <n v="1575.944"/>
    <n v="1000"/>
    <n v="150"/>
  </r>
  <r>
    <x v="4808"/>
    <d v="2018-05-18T00:00:00"/>
    <d v="2018-05-20T00:00:00"/>
    <x v="0"/>
    <x v="2"/>
    <x v="0"/>
    <s v="Adrian Barton"/>
    <s v="Consumer"/>
    <s v="Portland"/>
    <x v="23"/>
    <n v="97206"/>
    <s v="West"/>
    <s v="TEC-PH-10002200"/>
    <x v="1"/>
    <s v="Phones"/>
    <n v="344.70400000000001"/>
    <n v="269.70400000000001"/>
    <n v="75"/>
    <n v="11.25"/>
  </r>
  <r>
    <x v="3142"/>
    <d v="2018-08-31T00:00:00"/>
    <d v="2018-09-04T00:00:00"/>
    <x v="0"/>
    <x v="7"/>
    <x v="2"/>
    <s v="Arthur Wiediger"/>
    <s v="Home Office"/>
    <s v="San Francisco"/>
    <x v="1"/>
    <n v="94110"/>
    <s v="West"/>
    <s v="TEC-PH-10002200"/>
    <x v="1"/>
    <s v="Phones"/>
    <n v="689.40800000000002"/>
    <n v="100"/>
    <n v="589.40800000000002"/>
    <n v="88.411199999999994"/>
  </r>
  <r>
    <x v="3011"/>
    <d v="2016-11-19T00:00:00"/>
    <d v="2016-11-24T00:00:00"/>
    <x v="2"/>
    <x v="1"/>
    <x v="2"/>
    <s v="Katherine Ducich"/>
    <s v="Home Office"/>
    <s v="New York City"/>
    <x v="5"/>
    <n v="10035"/>
    <s v="East"/>
    <s v="TEC-PH-10002200"/>
    <x v="1"/>
    <s v="Phones"/>
    <n v="861.76"/>
    <n v="861.76"/>
    <n v="0"/>
    <n v="0"/>
  </r>
  <r>
    <x v="4809"/>
    <d v="2018-09-08T00:00:00"/>
    <d v="2018-09-12T00:00:00"/>
    <x v="0"/>
    <x v="0"/>
    <x v="2"/>
    <s v="Eugene Barchas"/>
    <s v="Home Office"/>
    <s v="Philadelphia"/>
    <x v="12"/>
    <n v="19134"/>
    <s v="East"/>
    <s v="TEC-PH-10002200"/>
    <x v="1"/>
    <s v="Phones"/>
    <n v="258.52800000000002"/>
    <n v="258.52800000000002"/>
    <n v="0"/>
    <n v="0"/>
  </r>
  <r>
    <x v="738"/>
    <d v="2018-09-09T00:00:00"/>
    <d v="2018-09-13T00:00:00"/>
    <x v="0"/>
    <x v="0"/>
    <x v="2"/>
    <s v="Stefania Perrino"/>
    <s v="Corporate"/>
    <s v="Philadelphia"/>
    <x v="12"/>
    <n v="19134"/>
    <s v="East"/>
    <s v="TEC-PH-10002200"/>
    <x v="1"/>
    <s v="Phones"/>
    <n v="1931.9580000000001"/>
    <n v="1931.9580000000001"/>
    <n v="0"/>
    <n v="0"/>
  </r>
  <r>
    <x v="3125"/>
    <d v="2018-11-10T00:00:00"/>
    <d v="2018-11-16T00:00:00"/>
    <x v="0"/>
    <x v="1"/>
    <x v="2"/>
    <s v="Frank Hawley"/>
    <s v="Corporate"/>
    <s v="New York City"/>
    <x v="5"/>
    <n v="10024"/>
    <s v="East"/>
    <s v="TEC-PH-10002200"/>
    <x v="1"/>
    <s v="Phones"/>
    <n v="430.88"/>
    <n v="430.88"/>
    <n v="0"/>
    <n v="0"/>
  </r>
  <r>
    <x v="2753"/>
    <d v="2016-11-02T00:00:00"/>
    <d v="2016-11-07T00:00:00"/>
    <x v="2"/>
    <x v="1"/>
    <x v="2"/>
    <s v="Barry Blumstein"/>
    <s v="Home Office"/>
    <s v="San Antonio"/>
    <x v="13"/>
    <n v="78207"/>
    <s v="Central"/>
    <s v="TEC-PH-10002200"/>
    <x v="1"/>
    <s v="Phones"/>
    <n v="344.70400000000001"/>
    <n v="269.70400000000001"/>
    <n v="75"/>
    <n v="11.25"/>
  </r>
  <r>
    <x v="4810"/>
    <d v="2017-07-14T00:00:00"/>
    <d v="2017-07-17T00:00:00"/>
    <x v="3"/>
    <x v="10"/>
    <x v="0"/>
    <s v="Erin Smith"/>
    <s v="Corporate"/>
    <s v="Tucson"/>
    <x v="18"/>
    <n v="85705"/>
    <s v="West"/>
    <s v="TEC-PH-10002262"/>
    <x v="2"/>
    <s v="Phones"/>
    <n v="380.86399999999998"/>
    <n v="380.86399999999998"/>
    <n v="0"/>
    <n v="0"/>
  </r>
  <r>
    <x v="4415"/>
    <d v="2018-04-04T00:00:00"/>
    <d v="2018-04-05T00:00:00"/>
    <x v="0"/>
    <x v="8"/>
    <x v="0"/>
    <s v="Darrin Sayre"/>
    <s v="Home Office"/>
    <s v="New York City"/>
    <x v="5"/>
    <n v="10009"/>
    <s v="East"/>
    <s v="TEC-PH-10002262"/>
    <x v="1"/>
    <s v="Phones"/>
    <n v="119.02"/>
    <n v="119.02"/>
    <n v="0"/>
    <n v="0"/>
  </r>
  <r>
    <x v="987"/>
    <d v="2015-06-09T00:00:00"/>
    <d v="2015-06-14T00:00:00"/>
    <x v="1"/>
    <x v="4"/>
    <x v="2"/>
    <s v="Brosina Hoffman"/>
    <s v="Home Office"/>
    <s v="Los Angeles"/>
    <x v="1"/>
    <n v="90032"/>
    <s v="West"/>
    <s v="TEC-PH-10002275"/>
    <x v="1"/>
    <s v="Phones"/>
    <n v="907.15200000000004"/>
    <n v="100"/>
    <n v="807.15200000000004"/>
    <n v="121.0728"/>
  </r>
  <r>
    <x v="2587"/>
    <d v="2017-08-04T00:00:00"/>
    <d v="2017-08-06T00:00:00"/>
    <x v="3"/>
    <x v="7"/>
    <x v="3"/>
    <s v="Linda Cazamias"/>
    <s v="Corporate"/>
    <s v="Sacramento"/>
    <x v="1"/>
    <n v="95823"/>
    <s v="West"/>
    <s v="TEC-PH-10002275"/>
    <x v="2"/>
    <s v="Phones"/>
    <n v="302.38400000000001"/>
    <n v="302.38400000000001"/>
    <n v="0"/>
    <n v="0"/>
  </r>
  <r>
    <x v="588"/>
    <d v="2017-12-26T00:00:00"/>
    <d v="2017-12-31T00:00:00"/>
    <x v="3"/>
    <x v="3"/>
    <x v="2"/>
    <s v="Mike Caudle"/>
    <s v="Corporate"/>
    <s v="Los Angeles"/>
    <x v="1"/>
    <n v="90004"/>
    <s v="West"/>
    <s v="TEC-PH-10002275"/>
    <x v="2"/>
    <s v="Phones"/>
    <n v="302.38400000000001"/>
    <n v="302.38400000000001"/>
    <n v="0"/>
    <n v="0"/>
  </r>
  <r>
    <x v="4811"/>
    <d v="2018-01-30T00:00:00"/>
    <d v="2018-02-02T00:00:00"/>
    <x v="0"/>
    <x v="6"/>
    <x v="0"/>
    <s v="Sam Zeldin"/>
    <s v="Home Office"/>
    <s v="Seattle"/>
    <x v="6"/>
    <n v="98105"/>
    <s v="West"/>
    <s v="TEC-PH-10002275"/>
    <x v="1"/>
    <s v="Phones"/>
    <n v="604.76800000000003"/>
    <n v="604.76800000000003"/>
    <n v="0"/>
    <n v="0"/>
  </r>
  <r>
    <x v="4812"/>
    <d v="2018-06-15T00:00:00"/>
    <d v="2018-06-19T00:00:00"/>
    <x v="0"/>
    <x v="4"/>
    <x v="2"/>
    <s v="Clay Cheatham"/>
    <s v="Home Office"/>
    <s v="San Francisco"/>
    <x v="1"/>
    <n v="94122"/>
    <s v="West"/>
    <s v="TEC-PH-10002293"/>
    <x v="1"/>
    <s v="Phones"/>
    <n v="47.975999999999999"/>
    <n v="47.975999999999999"/>
    <n v="0"/>
    <n v="0"/>
  </r>
  <r>
    <x v="4813"/>
    <d v="2016-12-21T00:00:00"/>
    <d v="2016-12-24T00:00:00"/>
    <x v="2"/>
    <x v="3"/>
    <x v="0"/>
    <s v="Lynn Smith"/>
    <s v="Corporate"/>
    <s v="Jacksonville"/>
    <x v="9"/>
    <n v="28540"/>
    <s v="South"/>
    <s v="TEC-PH-10002293"/>
    <x v="1"/>
    <s v="Phones"/>
    <n v="47.975999999999999"/>
    <n v="47.975999999999999"/>
    <n v="0"/>
    <n v="0"/>
  </r>
  <r>
    <x v="3462"/>
    <d v="2017-09-01T00:00:00"/>
    <d v="2017-09-05T00:00:00"/>
    <x v="3"/>
    <x v="0"/>
    <x v="2"/>
    <s v="Dean Katz"/>
    <s v="Corporate"/>
    <s v="Philadelphia"/>
    <x v="12"/>
    <n v="19140"/>
    <s v="East"/>
    <s v="TEC-PH-10002293"/>
    <x v="1"/>
    <s v="Phones"/>
    <n v="23.988"/>
    <n v="23.988"/>
    <n v="0"/>
    <n v="0"/>
  </r>
  <r>
    <x v="3463"/>
    <d v="2018-02-02T00:00:00"/>
    <d v="2018-02-05T00:00:00"/>
    <x v="0"/>
    <x v="11"/>
    <x v="0"/>
    <s v="Dorothy Wardle"/>
    <s v="Home Office"/>
    <s v="Columbus"/>
    <x v="22"/>
    <n v="43229"/>
    <s v="East"/>
    <s v="TEC-PH-10002293"/>
    <x v="1"/>
    <s v="Phones"/>
    <n v="59.97"/>
    <n v="59.97"/>
    <n v="0"/>
    <n v="0"/>
  </r>
  <r>
    <x v="4464"/>
    <d v="2017-05-30T00:00:00"/>
    <d v="2017-05-31T00:00:00"/>
    <x v="3"/>
    <x v="2"/>
    <x v="1"/>
    <s v="Annie Thurman"/>
    <s v="Corporate"/>
    <s v="Houston"/>
    <x v="13"/>
    <n v="77041"/>
    <s v="Central"/>
    <s v="TEC-PH-10002293"/>
    <x v="1"/>
    <s v="Phones"/>
    <n v="79.959999999999994"/>
    <n v="79.959999999999994"/>
    <n v="0"/>
    <n v="0"/>
  </r>
  <r>
    <x v="4814"/>
    <d v="2018-07-05T00:00:00"/>
    <d v="2018-07-07T00:00:00"/>
    <x v="0"/>
    <x v="10"/>
    <x v="0"/>
    <s v="Damala Kotsonis"/>
    <s v="Home Office"/>
    <s v="Fremont"/>
    <x v="42"/>
    <n v="68025"/>
    <s v="Central"/>
    <s v="TEC-PH-10002293"/>
    <x v="1"/>
    <s v="Phones"/>
    <n v="79.959999999999994"/>
    <n v="79.959999999999994"/>
    <n v="0"/>
    <n v="0"/>
  </r>
  <r>
    <x v="1966"/>
    <d v="2015-08-04T00:00:00"/>
    <d v="2015-08-09T00:00:00"/>
    <x v="1"/>
    <x v="7"/>
    <x v="3"/>
    <s v="Valerie Dominguez"/>
    <s v="Consumer"/>
    <s v="Pleasant Grove"/>
    <x v="28"/>
    <n v="84062"/>
    <s v="West"/>
    <s v="TEC-PH-10002310"/>
    <x v="1"/>
    <s v="Phones"/>
    <n v="399.96"/>
    <n v="399.96"/>
    <n v="0"/>
    <n v="0"/>
  </r>
  <r>
    <x v="1918"/>
    <d v="2016-04-17T00:00:00"/>
    <d v="2016-04-21T00:00:00"/>
    <x v="2"/>
    <x v="8"/>
    <x v="2"/>
    <s v="George Ashbrook"/>
    <s v="Home Office"/>
    <s v="San Francisco"/>
    <x v="1"/>
    <n v="94122"/>
    <s v="West"/>
    <s v="TEC-PH-10002310"/>
    <x v="1"/>
    <s v="Phones"/>
    <n v="783.96"/>
    <n v="783.96"/>
    <n v="0"/>
    <n v="0"/>
  </r>
  <r>
    <x v="2780"/>
    <d v="2017-12-06T00:00:00"/>
    <d v="2017-12-12T00:00:00"/>
    <x v="3"/>
    <x v="3"/>
    <x v="2"/>
    <s v="Greg Tran"/>
    <s v="Corporate"/>
    <s v="Seattle"/>
    <x v="6"/>
    <n v="98105"/>
    <s v="West"/>
    <s v="TEC-PH-10002310"/>
    <x v="1"/>
    <s v="Phones"/>
    <n v="156.792"/>
    <n v="156.792"/>
    <n v="0"/>
    <n v="0"/>
  </r>
  <r>
    <x v="2733"/>
    <d v="2017-07-07T00:00:00"/>
    <d v="2017-07-13T00:00:00"/>
    <x v="3"/>
    <x v="10"/>
    <x v="2"/>
    <s v="Chad Cunningham"/>
    <s v="Corporate"/>
    <s v="Philadelphia"/>
    <x v="12"/>
    <n v="19120"/>
    <s v="East"/>
    <s v="TEC-PH-10002310"/>
    <x v="1"/>
    <s v="Phones"/>
    <n v="59.994"/>
    <n v="59.994"/>
    <n v="0"/>
    <n v="0"/>
  </r>
  <r>
    <x v="1292"/>
    <d v="2018-11-26T00:00:00"/>
    <d v="2018-11-29T00:00:00"/>
    <x v="0"/>
    <x v="1"/>
    <x v="3"/>
    <s v="Michael Nguyen"/>
    <s v="Consumer"/>
    <s v="New York City"/>
    <x v="5"/>
    <n v="10009"/>
    <s v="East"/>
    <s v="TEC-PH-10002310"/>
    <x v="1"/>
    <s v="Phones"/>
    <n v="979.95"/>
    <n v="979.95"/>
    <n v="0"/>
    <n v="0"/>
  </r>
  <r>
    <x v="3241"/>
    <d v="2018-05-13T00:00:00"/>
    <d v="2018-05-17T00:00:00"/>
    <x v="0"/>
    <x v="2"/>
    <x v="2"/>
    <s v="Brian Moss"/>
    <s v="Home Office"/>
    <s v="Columbus"/>
    <x v="33"/>
    <n v="47201"/>
    <s v="Central"/>
    <s v="TEC-PH-10002310"/>
    <x v="1"/>
    <s v="Phones"/>
    <n v="587.97"/>
    <n v="587.97"/>
    <n v="0"/>
    <n v="0"/>
  </r>
  <r>
    <x v="1907"/>
    <d v="2017-08-09T00:00:00"/>
    <d v="2017-08-12T00:00:00"/>
    <x v="3"/>
    <x v="7"/>
    <x v="0"/>
    <s v="Helen Andreada"/>
    <s v="Corporate"/>
    <s v="Fayetteville"/>
    <x v="9"/>
    <n v="28314"/>
    <s v="South"/>
    <s v="TEC-PH-10002350"/>
    <x v="1"/>
    <s v="Phones"/>
    <n v="44.783999999999999"/>
    <n v="44.783999999999999"/>
    <n v="0"/>
    <n v="0"/>
  </r>
  <r>
    <x v="148"/>
    <d v="2018-05-18T00:00:00"/>
    <d v="2018-05-19T00:00:00"/>
    <x v="0"/>
    <x v="2"/>
    <x v="0"/>
    <s v="Todd Boyes"/>
    <s v="Home Office"/>
    <s v="Sandy Springs"/>
    <x v="19"/>
    <n v="30328"/>
    <s v="South"/>
    <s v="TEC-PH-10002350"/>
    <x v="1"/>
    <s v="Phones"/>
    <n v="55.98"/>
    <n v="55.98"/>
    <n v="0"/>
    <n v="0"/>
  </r>
  <r>
    <x v="4475"/>
    <d v="2016-11-27T00:00:00"/>
    <d v="2016-11-29T00:00:00"/>
    <x v="2"/>
    <x v="1"/>
    <x v="0"/>
    <s v="Justin Deggeller"/>
    <s v="Home Office"/>
    <s v="Newark"/>
    <x v="3"/>
    <n v="19711"/>
    <s v="East"/>
    <s v="TEC-PH-10002350"/>
    <x v="1"/>
    <s v="Phones"/>
    <n v="83.97"/>
    <n v="83.97"/>
    <n v="0"/>
    <n v="0"/>
  </r>
  <r>
    <x v="3744"/>
    <d v="2017-11-17T00:00:00"/>
    <d v="2017-11-18T00:00:00"/>
    <x v="3"/>
    <x v="1"/>
    <x v="0"/>
    <s v="Barry Gonzalez"/>
    <s v="Corporate"/>
    <s v="The Colony"/>
    <x v="13"/>
    <n v="75056"/>
    <s v="Central"/>
    <s v="TEC-PH-10002350"/>
    <x v="1"/>
    <s v="Phones"/>
    <n v="67.176000000000002"/>
    <n v="67.176000000000002"/>
    <n v="0"/>
    <n v="0"/>
  </r>
  <r>
    <x v="610"/>
    <d v="2015-10-18T00:00:00"/>
    <d v="2015-10-20T00:00:00"/>
    <x v="1"/>
    <x v="9"/>
    <x v="3"/>
    <s v="Alan Schoenberger"/>
    <s v="Corporate"/>
    <s v="Montgomery"/>
    <x v="36"/>
    <n v="36116"/>
    <s v="South"/>
    <s v="TEC-PH-10002352"/>
    <x v="1"/>
    <s v="Phones"/>
    <n v="1394.95"/>
    <n v="1394.95"/>
    <n v="0"/>
    <n v="0"/>
  </r>
  <r>
    <x v="2084"/>
    <d v="2017-04-01T00:00:00"/>
    <d v="2017-04-03T00:00:00"/>
    <x v="3"/>
    <x v="8"/>
    <x v="3"/>
    <s v="Raymond Buch"/>
    <s v="Home Office"/>
    <s v="Auburn"/>
    <x v="5"/>
    <n v="13021"/>
    <s v="East"/>
    <s v="TEC-PH-10002365"/>
    <x v="1"/>
    <s v="Phones"/>
    <n v="35.119999999999997"/>
    <n v="35.119999999999997"/>
    <n v="0"/>
    <n v="0"/>
  </r>
  <r>
    <x v="4815"/>
    <d v="2017-03-07T00:00:00"/>
    <d v="2017-03-12T00:00:00"/>
    <x v="3"/>
    <x v="5"/>
    <x v="2"/>
    <s v="Ed Braxton"/>
    <s v="Home Office"/>
    <s v="Fort Worth"/>
    <x v="13"/>
    <n v="76106"/>
    <s v="Central"/>
    <s v="TEC-PH-10002365"/>
    <x v="1"/>
    <s v="Phones"/>
    <n v="21.071999999999999"/>
    <n v="18"/>
    <n v="3.0719999999999992"/>
    <n v="0.46079999999999988"/>
  </r>
  <r>
    <x v="1900"/>
    <d v="2017-09-01T00:00:00"/>
    <d v="2017-09-05T00:00:00"/>
    <x v="3"/>
    <x v="0"/>
    <x v="2"/>
    <s v="Joseph Airdo"/>
    <s v="Home Office"/>
    <s v="Detroit"/>
    <x v="10"/>
    <n v="48227"/>
    <s v="Central"/>
    <s v="TEC-PH-10002365"/>
    <x v="1"/>
    <s v="Phones"/>
    <n v="8.7799999999999994"/>
    <n v="18"/>
    <n v="-9.2200000000000006"/>
    <n v="-1.383"/>
  </r>
  <r>
    <x v="1088"/>
    <d v="2015-08-08T00:00:00"/>
    <d v="2015-08-15T00:00:00"/>
    <x v="1"/>
    <x v="7"/>
    <x v="2"/>
    <s v="Lena Radford"/>
    <s v="Consumer"/>
    <s v="San Diego"/>
    <x v="1"/>
    <n v="92024"/>
    <s v="West"/>
    <s v="TEC-PH-10002398"/>
    <x v="1"/>
    <s v="Phones"/>
    <n v="445.96"/>
    <n v="445.96"/>
    <n v="0"/>
    <n v="0"/>
  </r>
  <r>
    <x v="3433"/>
    <d v="2017-02-22T00:00:00"/>
    <d v="2017-02-26T00:00:00"/>
    <x v="3"/>
    <x v="11"/>
    <x v="2"/>
    <s v="Tracy Zic"/>
    <s v="Corporate"/>
    <s v="Los Angeles"/>
    <x v="1"/>
    <n v="90045"/>
    <s v="West"/>
    <s v="TEC-PH-10002398"/>
    <x v="2"/>
    <s v="Phones"/>
    <n v="445.96"/>
    <n v="445.96"/>
    <n v="0"/>
    <n v="0"/>
  </r>
  <r>
    <x v="3869"/>
    <d v="2015-08-09T00:00:00"/>
    <d v="2015-08-16T00:00:00"/>
    <x v="1"/>
    <x v="7"/>
    <x v="2"/>
    <s v="Andy Gerbode"/>
    <s v="Home Office"/>
    <s v="Saint Petersburg"/>
    <x v="8"/>
    <n v="33710"/>
    <s v="South"/>
    <s v="TEC-PH-10002398"/>
    <x v="1"/>
    <s v="Phones"/>
    <n v="178.38399999999999"/>
    <n v="178.38399999999999"/>
    <n v="0"/>
    <n v="0"/>
  </r>
  <r>
    <x v="451"/>
    <d v="2018-08-07T00:00:00"/>
    <d v="2018-08-11T00:00:00"/>
    <x v="0"/>
    <x v="7"/>
    <x v="2"/>
    <s v="Jeremy Lonsdale"/>
    <s v="Home Office"/>
    <s v="Westminster"/>
    <x v="1"/>
    <n v="92683"/>
    <s v="West"/>
    <s v="TEC-PH-10002415"/>
    <x v="1"/>
    <s v="Phones"/>
    <n v="707.88"/>
    <n v="707.88"/>
    <n v="0"/>
    <n v="0"/>
  </r>
  <r>
    <x v="2743"/>
    <d v="2018-09-19T00:00:00"/>
    <d v="2018-09-25T00:00:00"/>
    <x v="0"/>
    <x v="0"/>
    <x v="2"/>
    <s v="Adrian Barton"/>
    <s v="Consumer"/>
    <s v="Phoenix"/>
    <x v="18"/>
    <n v="85023"/>
    <s v="West"/>
    <s v="TEC-PH-10002415"/>
    <x v="1"/>
    <s v="Phones"/>
    <n v="471.92"/>
    <n v="80"/>
    <n v="391.92"/>
    <n v="58.787999999999997"/>
  </r>
  <r>
    <x v="4816"/>
    <d v="2015-03-16T00:00:00"/>
    <d v="2015-03-21T00:00:00"/>
    <x v="1"/>
    <x v="5"/>
    <x v="3"/>
    <s v="Kristina Nunn"/>
    <s v="Home Office"/>
    <s v="Raleigh"/>
    <x v="9"/>
    <n v="27604"/>
    <s v="South"/>
    <s v="TEC-PH-10002415"/>
    <x v="1"/>
    <s v="Phones"/>
    <n v="471.92"/>
    <n v="471.92"/>
    <n v="0"/>
    <n v="0"/>
  </r>
  <r>
    <x v="303"/>
    <d v="2016-09-21T00:00:00"/>
    <d v="2016-09-26T00:00:00"/>
    <x v="2"/>
    <x v="0"/>
    <x v="2"/>
    <s v="Tracy Hopkins"/>
    <s v="Home Office"/>
    <s v="Everett"/>
    <x v="26"/>
    <n v="2149"/>
    <s v="East"/>
    <s v="TEC-PH-10002415"/>
    <x v="1"/>
    <s v="Phones"/>
    <n v="589.9"/>
    <n v="589.9"/>
    <n v="0"/>
    <n v="0"/>
  </r>
  <r>
    <x v="618"/>
    <d v="2018-09-17T00:00:00"/>
    <d v="2018-09-22T00:00:00"/>
    <x v="0"/>
    <x v="0"/>
    <x v="3"/>
    <s v="Sanjit Jacobs"/>
    <s v="Home Office"/>
    <s v="Houston"/>
    <x v="13"/>
    <n v="77036"/>
    <s v="Central"/>
    <s v="TEC-PH-10002415"/>
    <x v="1"/>
    <s v="Phones"/>
    <n v="1415.76"/>
    <n v="1415.76"/>
    <n v="0"/>
    <n v="0"/>
  </r>
  <r>
    <x v="2108"/>
    <d v="2018-03-30T00:00:00"/>
    <d v="2018-03-30T00:00:00"/>
    <x v="0"/>
    <x v="5"/>
    <x v="1"/>
    <s v="Tom Boeckenhauer"/>
    <s v="Home Office"/>
    <s v="Los Angeles"/>
    <x v="1"/>
    <n v="90036"/>
    <s v="West"/>
    <s v="TEC-PH-10002447"/>
    <x v="1"/>
    <s v="Phones"/>
    <n v="164.792"/>
    <n v="164.792"/>
    <n v="0"/>
    <n v="0"/>
  </r>
  <r>
    <x v="1219"/>
    <d v="2018-09-18T00:00:00"/>
    <d v="2018-09-22T00:00:00"/>
    <x v="0"/>
    <x v="0"/>
    <x v="2"/>
    <s v="Saphhira Shifley"/>
    <s v="Corporate"/>
    <s v="Columbus"/>
    <x v="19"/>
    <n v="31907"/>
    <s v="South"/>
    <s v="TEC-PH-10002447"/>
    <x v="1"/>
    <s v="Phones"/>
    <n v="411.98"/>
    <n v="411.98"/>
    <n v="0"/>
    <n v="0"/>
  </r>
  <r>
    <x v="3409"/>
    <d v="2017-12-11T00:00:00"/>
    <d v="2017-12-17T00:00:00"/>
    <x v="3"/>
    <x v="3"/>
    <x v="2"/>
    <s v="Janet Molinari"/>
    <s v="Home Office"/>
    <s v="New York City"/>
    <x v="5"/>
    <n v="10024"/>
    <s v="East"/>
    <s v="TEC-PH-10002447"/>
    <x v="1"/>
    <s v="Phones"/>
    <n v="1029.95"/>
    <n v="1029.95"/>
    <n v="0"/>
    <n v="0"/>
  </r>
  <r>
    <x v="4118"/>
    <d v="2017-09-06T00:00:00"/>
    <d v="2017-09-12T00:00:00"/>
    <x v="3"/>
    <x v="0"/>
    <x v="2"/>
    <s v="Yoseph Carroll"/>
    <s v="Corporate"/>
    <s v="Dallas"/>
    <x v="13"/>
    <n v="75217"/>
    <s v="Central"/>
    <s v="TEC-PH-10002447"/>
    <x v="2"/>
    <s v="Phones"/>
    <n v="329.584"/>
    <n v="329.584"/>
    <n v="0"/>
    <n v="0"/>
  </r>
  <r>
    <x v="3472"/>
    <d v="2016-06-23T00:00:00"/>
    <d v="2016-06-28T00:00:00"/>
    <x v="2"/>
    <x v="4"/>
    <x v="2"/>
    <s v="Christine Sundaresam"/>
    <s v="Home Office"/>
    <s v="Long Beach"/>
    <x v="1"/>
    <n v="90805"/>
    <s v="West"/>
    <s v="TEC-PH-10002468"/>
    <x v="1"/>
    <s v="Phones"/>
    <n v="217.584"/>
    <n v="217.584"/>
    <n v="0"/>
    <n v="0"/>
  </r>
  <r>
    <x v="4618"/>
    <d v="2018-11-07T00:00:00"/>
    <d v="2018-11-12T00:00:00"/>
    <x v="0"/>
    <x v="1"/>
    <x v="3"/>
    <s v="Deborah Brumfield"/>
    <s v="Home Office"/>
    <s v="Brentwood"/>
    <x v="1"/>
    <n v="94513"/>
    <s v="West"/>
    <s v="TEC-PH-10002468"/>
    <x v="1"/>
    <s v="Phones"/>
    <n v="761.54399999999998"/>
    <n v="761.54399999999998"/>
    <n v="0"/>
    <n v="0"/>
  </r>
  <r>
    <x v="2467"/>
    <d v="2015-08-05T00:00:00"/>
    <d v="2015-08-11T00:00:00"/>
    <x v="1"/>
    <x v="7"/>
    <x v="2"/>
    <s v="Stephanie Phelps"/>
    <s v="Home Office"/>
    <s v="New York City"/>
    <x v="5"/>
    <n v="10009"/>
    <s v="East"/>
    <s v="TEC-PH-10002468"/>
    <x v="1"/>
    <s v="Phones"/>
    <n v="135.99"/>
    <n v="135.99"/>
    <n v="0"/>
    <n v="0"/>
  </r>
  <r>
    <x v="2878"/>
    <d v="2015-12-30T00:00:00"/>
    <d v="2016-01-01T00:00:00"/>
    <x v="1"/>
    <x v="3"/>
    <x v="3"/>
    <s v="Stefania Perrino"/>
    <s v="Home Office"/>
    <s v="Laredo"/>
    <x v="13"/>
    <n v="78041"/>
    <s v="Central"/>
    <s v="TEC-PH-10002468"/>
    <x v="1"/>
    <s v="Phones"/>
    <n v="217.584"/>
    <n v="217.584"/>
    <n v="0"/>
    <n v="0"/>
  </r>
  <r>
    <x v="4817"/>
    <d v="2017-11-27T00:00:00"/>
    <d v="2017-11-29T00:00:00"/>
    <x v="3"/>
    <x v="1"/>
    <x v="3"/>
    <s v="Craig Carreira"/>
    <s v="Corporate"/>
    <s v="Scottsdale"/>
    <x v="18"/>
    <n v="85254"/>
    <s v="West"/>
    <s v="TEC-PH-10002483"/>
    <x v="2"/>
    <s v="Phones"/>
    <n v="271.99200000000002"/>
    <n v="271.99200000000002"/>
    <n v="0"/>
    <n v="0"/>
  </r>
  <r>
    <x v="1709"/>
    <d v="2018-11-04T00:00:00"/>
    <d v="2018-11-05T00:00:00"/>
    <x v="0"/>
    <x v="1"/>
    <x v="0"/>
    <s v="Kelly Lampkin"/>
    <s v="Corporate"/>
    <s v="Greensboro"/>
    <x v="9"/>
    <n v="27405"/>
    <s v="South"/>
    <s v="TEC-PH-10002483"/>
    <x v="1"/>
    <s v="Phones"/>
    <n v="1359.96"/>
    <n v="859.96"/>
    <n v="500"/>
    <n v="75"/>
  </r>
  <r>
    <x v="4818"/>
    <d v="2018-12-07T00:00:00"/>
    <d v="2018-12-10T00:00:00"/>
    <x v="0"/>
    <x v="3"/>
    <x v="0"/>
    <s v="Frank Preis"/>
    <s v="Consumer"/>
    <s v="Los Angeles"/>
    <x v="1"/>
    <n v="90008"/>
    <s v="West"/>
    <s v="TEC-PH-10002496"/>
    <x v="1"/>
    <s v="Phones"/>
    <n v="374.37599999999998"/>
    <n v="224.37599999999998"/>
    <n v="150"/>
    <n v="22.5"/>
  </r>
  <r>
    <x v="567"/>
    <d v="2016-06-11T00:00:00"/>
    <d v="2016-06-12T00:00:00"/>
    <x v="2"/>
    <x v="4"/>
    <x v="0"/>
    <s v="Jim Epp"/>
    <s v="Home Office"/>
    <s v="Lakeland"/>
    <x v="8"/>
    <n v="33801"/>
    <s v="South"/>
    <s v="TEC-PH-10002496"/>
    <x v="1"/>
    <s v="Phones"/>
    <n v="249.584"/>
    <n v="249.584"/>
    <n v="0"/>
    <n v="0"/>
  </r>
  <r>
    <x v="1270"/>
    <d v="2016-06-18T00:00:00"/>
    <d v="2016-06-24T00:00:00"/>
    <x v="2"/>
    <x v="4"/>
    <x v="2"/>
    <s v="Keith Herrera"/>
    <s v="Home Office"/>
    <s v="Arlington"/>
    <x v="17"/>
    <n v="22204"/>
    <s v="South"/>
    <s v="TEC-PH-10002496"/>
    <x v="1"/>
    <s v="Phones"/>
    <n v="467.97"/>
    <n v="467.97"/>
    <n v="0"/>
    <n v="0"/>
  </r>
  <r>
    <x v="3774"/>
    <d v="2016-09-27T00:00:00"/>
    <d v="2016-10-02T00:00:00"/>
    <x v="2"/>
    <x v="0"/>
    <x v="2"/>
    <s v="Jamie Kunitz"/>
    <s v="Consumer"/>
    <s v="Arlington"/>
    <x v="17"/>
    <n v="22204"/>
    <s v="South"/>
    <s v="TEC-PH-10002496"/>
    <x v="1"/>
    <s v="Phones"/>
    <n v="1871.88"/>
    <n v="1871.88"/>
    <n v="0"/>
    <n v="0"/>
  </r>
  <r>
    <x v="4573"/>
    <d v="2017-12-08T00:00:00"/>
    <d v="2017-12-12T00:00:00"/>
    <x v="3"/>
    <x v="3"/>
    <x v="2"/>
    <s v="Lena Hernandez"/>
    <s v="Corporate"/>
    <s v="Greenville"/>
    <x v="9"/>
    <n v="27834"/>
    <s v="South"/>
    <s v="TEC-PH-10002496"/>
    <x v="2"/>
    <s v="Phones"/>
    <n v="249.584"/>
    <n v="249.584"/>
    <n v="0"/>
    <n v="0"/>
  </r>
  <r>
    <x v="2649"/>
    <d v="2016-10-01T00:00:00"/>
    <d v="2016-10-04T00:00:00"/>
    <x v="2"/>
    <x v="9"/>
    <x v="3"/>
    <s v="Robert Marley"/>
    <s v="Home Office"/>
    <s v="Cambridge"/>
    <x v="26"/>
    <n v="2138"/>
    <s v="East"/>
    <s v="TEC-PH-10002496"/>
    <x v="1"/>
    <s v="Phones"/>
    <n v="311.98"/>
    <n v="311.98"/>
    <n v="0"/>
    <n v="0"/>
  </r>
  <r>
    <x v="2606"/>
    <d v="2017-09-03T00:00:00"/>
    <d v="2017-09-05T00:00:00"/>
    <x v="3"/>
    <x v="0"/>
    <x v="0"/>
    <s v="Paul Knutson"/>
    <s v="Corporate"/>
    <s v="Philadelphia"/>
    <x v="12"/>
    <n v="19143"/>
    <s v="East"/>
    <s v="TEC-PH-10002496"/>
    <x v="2"/>
    <s v="Phones"/>
    <n v="280.78199999999998"/>
    <n v="280.78199999999998"/>
    <n v="0"/>
    <n v="0"/>
  </r>
  <r>
    <x v="3476"/>
    <d v="2018-07-29T00:00:00"/>
    <d v="2018-08-03T00:00:00"/>
    <x v="0"/>
    <x v="10"/>
    <x v="2"/>
    <s v="Laura Armstrong"/>
    <s v="Home Office"/>
    <s v="Austin"/>
    <x v="13"/>
    <n v="78745"/>
    <s v="Central"/>
    <s v="TEC-PH-10002496"/>
    <x v="1"/>
    <s v="Phones"/>
    <n v="124.792"/>
    <n v="124.792"/>
    <n v="0"/>
    <n v="0"/>
  </r>
  <r>
    <x v="3199"/>
    <d v="2018-08-12T00:00:00"/>
    <d v="2018-08-19T00:00:00"/>
    <x v="0"/>
    <x v="7"/>
    <x v="2"/>
    <s v="Dana Kaydos"/>
    <s v="Home Office"/>
    <s v="Seattle"/>
    <x v="6"/>
    <n v="98103"/>
    <s v="West"/>
    <s v="TEC-PH-10002538"/>
    <x v="1"/>
    <s v="Phones"/>
    <n v="242.624"/>
    <n v="242.624"/>
    <n v="0"/>
    <n v="0"/>
  </r>
  <r>
    <x v="4819"/>
    <d v="2015-05-31T00:00:00"/>
    <d v="2015-06-05T00:00:00"/>
    <x v="1"/>
    <x v="2"/>
    <x v="2"/>
    <s v="Jim Karlsson"/>
    <s v="Consumer"/>
    <s v="Jackson"/>
    <x v="29"/>
    <n v="39212"/>
    <s v="South"/>
    <s v="TEC-PH-10002538"/>
    <x v="1"/>
    <s v="Phones"/>
    <n v="113.73"/>
    <n v="113.73"/>
    <n v="0"/>
    <n v="0"/>
  </r>
  <r>
    <x v="245"/>
    <d v="2016-09-21T00:00:00"/>
    <d v="2016-09-26T00:00:00"/>
    <x v="2"/>
    <x v="0"/>
    <x v="2"/>
    <s v="Giulietta Baptist"/>
    <s v="Home Office"/>
    <s v="Columbia"/>
    <x v="34"/>
    <n v="29203"/>
    <s v="South"/>
    <s v="TEC-PH-10002538"/>
    <x v="1"/>
    <s v="Phones"/>
    <n v="113.73"/>
    <n v="113.73"/>
    <n v="0"/>
    <n v="0"/>
  </r>
  <r>
    <x v="2996"/>
    <d v="2017-03-06T00:00:00"/>
    <d v="2017-03-10T00:00:00"/>
    <x v="3"/>
    <x v="5"/>
    <x v="2"/>
    <s v="Julia Barnett"/>
    <s v="Corporate"/>
    <s v="Philadelphia"/>
    <x v="12"/>
    <n v="19120"/>
    <s v="East"/>
    <s v="TEC-PH-10002538"/>
    <x v="1"/>
    <s v="Phones"/>
    <n v="68.238"/>
    <n v="68.238"/>
    <n v="0"/>
    <n v="0"/>
  </r>
  <r>
    <x v="2562"/>
    <d v="2018-02-06T00:00:00"/>
    <d v="2018-02-12T00:00:00"/>
    <x v="0"/>
    <x v="11"/>
    <x v="2"/>
    <s v="Sibella Parks"/>
    <s v="Home Office"/>
    <s v="New York City"/>
    <x v="5"/>
    <n v="10024"/>
    <s v="East"/>
    <s v="TEC-PH-10002538"/>
    <x v="1"/>
    <s v="Phones"/>
    <n v="227.46"/>
    <n v="227.46"/>
    <n v="0"/>
    <n v="0"/>
  </r>
  <r>
    <x v="773"/>
    <d v="2018-08-18T00:00:00"/>
    <d v="2018-08-23T00:00:00"/>
    <x v="0"/>
    <x v="7"/>
    <x v="3"/>
    <s v="Nat Gilpin"/>
    <s v="Home Office"/>
    <s v="New York City"/>
    <x v="5"/>
    <n v="10011"/>
    <s v="East"/>
    <s v="TEC-PH-10002538"/>
    <x v="1"/>
    <s v="Phones"/>
    <n v="37.909999999999997"/>
    <n v="37.909999999999997"/>
    <n v="0"/>
    <n v="0"/>
  </r>
  <r>
    <x v="4820"/>
    <d v="2017-11-15T00:00:00"/>
    <d v="2017-11-19T00:00:00"/>
    <x v="3"/>
    <x v="1"/>
    <x v="2"/>
    <s v="Anna H√§berlin"/>
    <s v="Corporate"/>
    <s v="San Diego"/>
    <x v="1"/>
    <n v="92024"/>
    <s v="West"/>
    <s v="TEC-PH-10002549"/>
    <x v="2"/>
    <s v="Phones"/>
    <n v="361.37599999999998"/>
    <n v="361.37599999999998"/>
    <n v="0"/>
    <n v="0"/>
  </r>
  <r>
    <x v="2379"/>
    <d v="2018-07-21T00:00:00"/>
    <d v="2018-07-25T00:00:00"/>
    <x v="0"/>
    <x v="10"/>
    <x v="3"/>
    <s v="Anthony Rawles"/>
    <s v="Corporate"/>
    <s v="Concord"/>
    <x v="1"/>
    <n v="94521"/>
    <s v="West"/>
    <s v="TEC-PH-10002549"/>
    <x v="1"/>
    <s v="Phones"/>
    <n v="1626.192"/>
    <n v="1126.192"/>
    <n v="500"/>
    <n v="75"/>
  </r>
  <r>
    <x v="4821"/>
    <d v="2018-11-03T00:00:00"/>
    <d v="2018-11-08T00:00:00"/>
    <x v="0"/>
    <x v="1"/>
    <x v="2"/>
    <s v="Beth Fritzler"/>
    <s v="Corporate"/>
    <s v="Miami"/>
    <x v="8"/>
    <n v="33178"/>
    <s v="South"/>
    <s v="TEC-PH-10002549"/>
    <x v="1"/>
    <s v="Phones"/>
    <n v="361.37599999999998"/>
    <n v="361.37599999999998"/>
    <n v="0"/>
    <n v="0"/>
  </r>
  <r>
    <x v="1151"/>
    <d v="2015-09-09T00:00:00"/>
    <d v="2015-09-14T00:00:00"/>
    <x v="1"/>
    <x v="0"/>
    <x v="3"/>
    <s v="Logan Currie"/>
    <s v="Home Office"/>
    <s v="Philadelphia"/>
    <x v="12"/>
    <n v="19140"/>
    <s v="East"/>
    <s v="TEC-PH-10002549"/>
    <x v="1"/>
    <s v="Phones"/>
    <n v="135.51599999999999"/>
    <n v="135.51599999999999"/>
    <n v="0"/>
    <n v="0"/>
  </r>
  <r>
    <x v="1377"/>
    <d v="2018-03-31T00:00:00"/>
    <d v="2018-04-02T00:00:00"/>
    <x v="0"/>
    <x v="5"/>
    <x v="3"/>
    <s v="Chad McGuire"/>
    <s v="Home Office"/>
    <s v="New York City"/>
    <x v="5"/>
    <n v="10011"/>
    <s v="East"/>
    <s v="TEC-PH-10002549"/>
    <x v="1"/>
    <s v="Phones"/>
    <n v="677.58"/>
    <n v="677.58"/>
    <n v="0"/>
    <n v="0"/>
  </r>
  <r>
    <x v="2893"/>
    <d v="2018-04-30T00:00:00"/>
    <d v="2018-05-06T00:00:00"/>
    <x v="0"/>
    <x v="8"/>
    <x v="2"/>
    <s v="Quincy Jones"/>
    <s v="Home Office"/>
    <s v="Philadelphia"/>
    <x v="12"/>
    <n v="19143"/>
    <s v="East"/>
    <s v="TEC-PH-10002549"/>
    <x v="1"/>
    <s v="Phones"/>
    <n v="677.58"/>
    <n v="677.58"/>
    <n v="0"/>
    <n v="0"/>
  </r>
  <r>
    <x v="272"/>
    <d v="2016-01-27T00:00:00"/>
    <d v="2016-01-29T00:00:00"/>
    <x v="2"/>
    <x v="6"/>
    <x v="3"/>
    <s v="Seth Vernon"/>
    <s v="Consumer"/>
    <s v="Cleveland"/>
    <x v="22"/>
    <n v="44105"/>
    <s v="East"/>
    <s v="TEC-PH-10002555"/>
    <x v="1"/>
    <s v="Phones"/>
    <n v="155.37"/>
    <n v="155.37"/>
    <n v="0"/>
    <n v="0"/>
  </r>
  <r>
    <x v="4822"/>
    <d v="2017-04-06T00:00:00"/>
    <d v="2017-04-10T00:00:00"/>
    <x v="3"/>
    <x v="8"/>
    <x v="2"/>
    <s v="Valerie Mitchum"/>
    <s v="Home Office"/>
    <s v="Burlington"/>
    <x v="32"/>
    <m/>
    <s v="East"/>
    <s v="TEC-PH-10002555"/>
    <x v="1"/>
    <s v="Phones"/>
    <n v="1294.75"/>
    <n v="1294.75"/>
    <n v="0"/>
    <n v="0"/>
  </r>
  <r>
    <x v="1684"/>
    <d v="2018-03-11T00:00:00"/>
    <d v="2018-03-16T00:00:00"/>
    <x v="0"/>
    <x v="5"/>
    <x v="2"/>
    <s v="Marc Harrigan"/>
    <s v="Home Office"/>
    <s v="Philadelphia"/>
    <x v="12"/>
    <n v="19140"/>
    <s v="East"/>
    <s v="TEC-PH-10002555"/>
    <x v="1"/>
    <s v="Phones"/>
    <n v="776.85"/>
    <n v="776.85"/>
    <n v="0"/>
    <n v="0"/>
  </r>
  <r>
    <x v="2650"/>
    <d v="2017-04-09T00:00:00"/>
    <d v="2017-04-14T00:00:00"/>
    <x v="3"/>
    <x v="8"/>
    <x v="3"/>
    <s v="Sean Wendt"/>
    <s v="Corporate"/>
    <s v="Detroit"/>
    <x v="10"/>
    <n v="48227"/>
    <s v="Central"/>
    <s v="TEC-PH-10002555"/>
    <x v="1"/>
    <s v="Phones"/>
    <n v="517.9"/>
    <n v="517.9"/>
    <n v="0"/>
    <n v="0"/>
  </r>
  <r>
    <x v="4232"/>
    <d v="2017-10-28T00:00:00"/>
    <d v="2017-11-01T00:00:00"/>
    <x v="3"/>
    <x v="9"/>
    <x v="2"/>
    <s v="Jonathan Howell"/>
    <s v="Corporate"/>
    <s v="Los Angeles"/>
    <x v="1"/>
    <n v="90032"/>
    <s v="West"/>
    <s v="TEC-PH-10002563"/>
    <x v="2"/>
    <s v="Phones"/>
    <n v="302.37599999999998"/>
    <n v="302.37599999999998"/>
    <n v="0"/>
    <n v="0"/>
  </r>
  <r>
    <x v="4823"/>
    <d v="2017-12-31T00:00:00"/>
    <d v="2018-01-05T00:00:00"/>
    <x v="3"/>
    <x v="3"/>
    <x v="2"/>
    <s v="Brian DeCherney"/>
    <s v="Corporate"/>
    <s v="Anaheim"/>
    <x v="1"/>
    <n v="92804"/>
    <s v="West"/>
    <s v="TEC-PH-10002563"/>
    <x v="2"/>
    <s v="Phones"/>
    <n v="302.37599999999998"/>
    <n v="302.37599999999998"/>
    <n v="0"/>
    <n v="0"/>
  </r>
  <r>
    <x v="566"/>
    <d v="2018-11-10T00:00:00"/>
    <d v="2018-11-11T00:00:00"/>
    <x v="0"/>
    <x v="1"/>
    <x v="0"/>
    <s v="Ann Blume"/>
    <s v="Corporate"/>
    <s v="Tucson"/>
    <x v="18"/>
    <n v="85705"/>
    <s v="West"/>
    <s v="TEC-PH-10002563"/>
    <x v="1"/>
    <s v="Phones"/>
    <n v="201.584"/>
    <n v="201.584"/>
    <n v="0"/>
    <n v="0"/>
  </r>
  <r>
    <x v="518"/>
    <d v="2018-12-29T00:00:00"/>
    <d v="2019-01-02T00:00:00"/>
    <x v="0"/>
    <x v="3"/>
    <x v="2"/>
    <s v="James Galang"/>
    <s v="Home Office"/>
    <s v="Los Angeles"/>
    <x v="1"/>
    <n v="90049"/>
    <s v="West"/>
    <s v="TEC-PH-10002563"/>
    <x v="1"/>
    <s v="Phones"/>
    <n v="302.37599999999998"/>
    <n v="302.37599999999998"/>
    <n v="0"/>
    <n v="0"/>
  </r>
  <r>
    <x v="1070"/>
    <d v="2015-06-01T00:00:00"/>
    <d v="2015-06-06T00:00:00"/>
    <x v="1"/>
    <x v="4"/>
    <x v="2"/>
    <s v="Liz Thompson"/>
    <s v="Home Office"/>
    <s v="Little Rock"/>
    <x v="11"/>
    <n v="72209"/>
    <s v="South"/>
    <s v="TEC-PH-10002563"/>
    <x v="1"/>
    <s v="Phones"/>
    <n v="881.93"/>
    <n v="100"/>
    <n v="781.93"/>
    <n v="117.28949999999999"/>
  </r>
  <r>
    <x v="809"/>
    <d v="2017-07-04T00:00:00"/>
    <d v="2017-07-04T00:00:00"/>
    <x v="3"/>
    <x v="10"/>
    <x v="1"/>
    <s v="Rick Bensley"/>
    <s v="Corporate"/>
    <s v="Seattle"/>
    <x v="6"/>
    <n v="98103"/>
    <s v="West"/>
    <s v="TEC-PH-10002564"/>
    <x v="1"/>
    <s v="Phones"/>
    <n v="71.975999999999999"/>
    <n v="71.975999999999999"/>
    <n v="0"/>
    <n v="0"/>
  </r>
  <r>
    <x v="3825"/>
    <d v="2018-06-12T00:00:00"/>
    <d v="2018-06-14T00:00:00"/>
    <x v="0"/>
    <x v="4"/>
    <x v="3"/>
    <s v="Sarah Brown"/>
    <s v="Consumer"/>
    <s v="Kent"/>
    <x v="6"/>
    <n v="98031"/>
    <s v="West"/>
    <s v="TEC-PH-10002564"/>
    <x v="1"/>
    <s v="Phones"/>
    <n v="71.975999999999999"/>
    <n v="71.975999999999999"/>
    <n v="0"/>
    <n v="0"/>
  </r>
  <r>
    <x v="1795"/>
    <d v="2018-08-17T00:00:00"/>
    <d v="2018-08-24T00:00:00"/>
    <x v="0"/>
    <x v="7"/>
    <x v="2"/>
    <s v="Rick Wilson"/>
    <s v="Corporate"/>
    <s v="Brentwood"/>
    <x v="1"/>
    <n v="94513"/>
    <s v="West"/>
    <s v="TEC-PH-10002564"/>
    <x v="1"/>
    <s v="Phones"/>
    <n v="71.975999999999999"/>
    <n v="71.975999999999999"/>
    <n v="0"/>
    <n v="0"/>
  </r>
  <r>
    <x v="3924"/>
    <d v="2018-09-11T00:00:00"/>
    <d v="2018-09-13T00:00:00"/>
    <x v="0"/>
    <x v="0"/>
    <x v="3"/>
    <s v="Ken Heidel"/>
    <s v="Home Office"/>
    <s v="Santa Ana"/>
    <x v="1"/>
    <n v="92704"/>
    <s v="West"/>
    <s v="TEC-PH-10002564"/>
    <x v="1"/>
    <s v="Phones"/>
    <n v="143.952"/>
    <n v="143.952"/>
    <n v="0"/>
    <n v="0"/>
  </r>
  <r>
    <x v="4824"/>
    <d v="2017-11-25T00:00:00"/>
    <d v="2017-11-28T00:00:00"/>
    <x v="3"/>
    <x v="1"/>
    <x v="0"/>
    <s v="Emily Phan"/>
    <s v="Corporate"/>
    <s v="Jonesboro"/>
    <x v="11"/>
    <n v="72401"/>
    <s v="South"/>
    <s v="TEC-PH-10002564"/>
    <x v="1"/>
    <s v="Phones"/>
    <n v="59.98"/>
    <n v="59.98"/>
    <n v="0"/>
    <n v="0"/>
  </r>
  <r>
    <x v="4825"/>
    <d v="2018-11-30T00:00:00"/>
    <d v="2018-12-02T00:00:00"/>
    <x v="0"/>
    <x v="1"/>
    <x v="3"/>
    <s v="Parhena Norris"/>
    <s v="Home Office"/>
    <s v="Miami"/>
    <x v="8"/>
    <n v="33180"/>
    <s v="South"/>
    <s v="TEC-PH-10002564"/>
    <x v="1"/>
    <s v="Phones"/>
    <n v="71.975999999999999"/>
    <n v="71.975999999999999"/>
    <n v="0"/>
    <n v="0"/>
  </r>
  <r>
    <x v="2724"/>
    <d v="2016-10-19T00:00:00"/>
    <d v="2016-10-24T00:00:00"/>
    <x v="2"/>
    <x v="9"/>
    <x v="2"/>
    <s v="Nicole Hansen"/>
    <s v="Home Office"/>
    <s v="Detroit"/>
    <x v="10"/>
    <n v="48227"/>
    <s v="Central"/>
    <s v="TEC-PH-10002564"/>
    <x v="1"/>
    <s v="Phones"/>
    <n v="149.94999999999999"/>
    <n v="149.94999999999999"/>
    <n v="0"/>
    <n v="0"/>
  </r>
  <r>
    <x v="689"/>
    <d v="2018-06-13T00:00:00"/>
    <d v="2018-06-16T00:00:00"/>
    <x v="0"/>
    <x v="4"/>
    <x v="0"/>
    <s v="Shirley Daniels"/>
    <s v="Home Office"/>
    <s v="Chicago"/>
    <x v="0"/>
    <n v="60653"/>
    <s v="Central"/>
    <s v="TEC-PH-10002564"/>
    <x v="1"/>
    <s v="Phones"/>
    <n v="47.984000000000002"/>
    <n v="47.984000000000002"/>
    <n v="0"/>
    <n v="0"/>
  </r>
  <r>
    <x v="2266"/>
    <d v="2015-10-09T00:00:00"/>
    <d v="2015-10-14T00:00:00"/>
    <x v="1"/>
    <x v="9"/>
    <x v="2"/>
    <s v="Shirley Jackson"/>
    <s v="Home Office"/>
    <s v="San Francisco"/>
    <x v="1"/>
    <n v="94122"/>
    <s v="West"/>
    <s v="TEC-PH-10002583"/>
    <x v="1"/>
    <s v="Phones"/>
    <n v="15.992000000000001"/>
    <n v="18"/>
    <n v="-2.0079999999999991"/>
    <n v="-0.30119999999999986"/>
  </r>
  <r>
    <x v="37"/>
    <d v="2017-10-10T00:00:00"/>
    <d v="2017-10-12T00:00:00"/>
    <x v="3"/>
    <x v="9"/>
    <x v="0"/>
    <s v="Corey Catlett"/>
    <s v="Home Office"/>
    <s v="Denver"/>
    <x v="7"/>
    <n v="80219"/>
    <s v="West"/>
    <s v="TEC-PH-10002583"/>
    <x v="1"/>
    <s v="Phones"/>
    <n v="15.992000000000001"/>
    <n v="18"/>
    <n v="-2.0079999999999991"/>
    <n v="-0.30119999999999986"/>
  </r>
  <r>
    <x v="936"/>
    <d v="2015-07-14T00:00:00"/>
    <d v="2015-07-18T00:00:00"/>
    <x v="1"/>
    <x v="10"/>
    <x v="2"/>
    <s v="Shui Tom"/>
    <s v="Home Office"/>
    <s v="Philadelphia"/>
    <x v="12"/>
    <n v="19140"/>
    <s v="East"/>
    <s v="TEC-PH-10002583"/>
    <x v="1"/>
    <s v="Phones"/>
    <n v="23.988"/>
    <n v="23.988"/>
    <n v="0"/>
    <n v="0"/>
  </r>
  <r>
    <x v="876"/>
    <d v="2017-02-21T00:00:00"/>
    <d v="2017-02-26T00:00:00"/>
    <x v="3"/>
    <x v="11"/>
    <x v="2"/>
    <s v="Benjamin Venier"/>
    <s v="Home Office"/>
    <s v="Oceanside"/>
    <x v="5"/>
    <n v="11572"/>
    <s v="East"/>
    <s v="TEC-PH-10002583"/>
    <x v="1"/>
    <s v="Phones"/>
    <n v="39.979999999999997"/>
    <n v="39.979999999999997"/>
    <n v="0"/>
    <n v="0"/>
  </r>
  <r>
    <x v="4826"/>
    <d v="2018-11-16T00:00:00"/>
    <d v="2018-11-16T00:00:00"/>
    <x v="0"/>
    <x v="1"/>
    <x v="1"/>
    <s v="Charlotte Melton"/>
    <s v="Consumer"/>
    <s v="Utica"/>
    <x v="5"/>
    <n v="13501"/>
    <s v="East"/>
    <s v="TEC-PH-10002583"/>
    <x v="1"/>
    <s v="Phones"/>
    <n v="119.94"/>
    <n v="119.94"/>
    <n v="0"/>
    <n v="0"/>
  </r>
  <r>
    <x v="4827"/>
    <d v="2017-09-27T00:00:00"/>
    <d v="2017-10-03T00:00:00"/>
    <x v="3"/>
    <x v="0"/>
    <x v="2"/>
    <s v="Shaun Weien"/>
    <s v="Consumer"/>
    <s v="Seattle"/>
    <x v="6"/>
    <n v="98103"/>
    <s v="West"/>
    <s v="TEC-PH-10002584"/>
    <x v="1"/>
    <s v="Phones"/>
    <n v="1001.5839999999999"/>
    <n v="1001.5839999999999"/>
    <n v="0"/>
    <n v="0"/>
  </r>
  <r>
    <x v="1216"/>
    <d v="2015-11-24T00:00:00"/>
    <d v="2015-11-29T00:00:00"/>
    <x v="1"/>
    <x v="1"/>
    <x v="2"/>
    <s v="Thea Hendricks"/>
    <s v="Consumer"/>
    <s v="Toledo"/>
    <x v="22"/>
    <n v="43615"/>
    <s v="East"/>
    <s v="TEC-PH-10002584"/>
    <x v="1"/>
    <s v="Phones"/>
    <n v="1502.376"/>
    <n v="1502.376"/>
    <n v="0"/>
    <n v="0"/>
  </r>
  <r>
    <x v="2975"/>
    <d v="2016-02-14T00:00:00"/>
    <d v="2016-02-21T00:00:00"/>
    <x v="2"/>
    <x v="11"/>
    <x v="2"/>
    <s v="Ted Trevino"/>
    <s v="Home Office"/>
    <s v="Rochester"/>
    <x v="5"/>
    <n v="14609"/>
    <s v="East"/>
    <s v="TEC-PH-10002584"/>
    <x v="1"/>
    <s v="Phones"/>
    <n v="625.99"/>
    <n v="625.99"/>
    <n v="0"/>
    <n v="0"/>
  </r>
  <r>
    <x v="1653"/>
    <d v="2018-01-30T00:00:00"/>
    <d v="2018-02-06T00:00:00"/>
    <x v="0"/>
    <x v="6"/>
    <x v="2"/>
    <s v="Liz Preis"/>
    <s v="Consumer"/>
    <s v="Aurora"/>
    <x v="0"/>
    <n v="60505"/>
    <s v="Central"/>
    <s v="TEC-PH-10002584"/>
    <x v="1"/>
    <s v="Phones"/>
    <n v="2003.1679999999999"/>
    <n v="2003.1679999999999"/>
    <n v="0"/>
    <n v="0"/>
  </r>
  <r>
    <x v="243"/>
    <d v="2018-06-30T00:00:00"/>
    <d v="2018-07-04T00:00:00"/>
    <x v="0"/>
    <x v="4"/>
    <x v="3"/>
    <s v="Gary Hansen"/>
    <s v="Home Office"/>
    <s v="Chicago"/>
    <x v="0"/>
    <n v="60653"/>
    <s v="Central"/>
    <s v="TEC-PH-10002584"/>
    <x v="1"/>
    <s v="Phones"/>
    <n v="1001.5839999999999"/>
    <n v="1001.5839999999999"/>
    <n v="0"/>
    <n v="0"/>
  </r>
  <r>
    <x v="926"/>
    <d v="2016-11-01T00:00:00"/>
    <d v="2016-11-05T00:00:00"/>
    <x v="2"/>
    <x v="1"/>
    <x v="2"/>
    <s v="Valerie Dominguez"/>
    <s v="Home Office"/>
    <s v="New York City"/>
    <x v="5"/>
    <n v="10011"/>
    <s v="East"/>
    <s v="TEC-PH-10002597"/>
    <x v="1"/>
    <s v="Phones"/>
    <n v="503.96"/>
    <n v="503.96"/>
    <n v="0"/>
    <n v="0"/>
  </r>
  <r>
    <x v="891"/>
    <d v="2015-05-11T00:00:00"/>
    <d v="2015-05-16T00:00:00"/>
    <x v="1"/>
    <x v="2"/>
    <x v="2"/>
    <s v="Paul Gonzalez"/>
    <s v="Home Office"/>
    <s v="Fort Worth"/>
    <x v="13"/>
    <n v="76106"/>
    <s v="Central"/>
    <s v="TEC-PH-10002597"/>
    <x v="1"/>
    <s v="Phones"/>
    <n v="100.792"/>
    <n v="100.792"/>
    <n v="0"/>
    <n v="0"/>
  </r>
  <r>
    <x v="2275"/>
    <d v="2016-08-16T00:00:00"/>
    <d v="2016-08-22T00:00:00"/>
    <x v="2"/>
    <x v="7"/>
    <x v="2"/>
    <s v="John Murray"/>
    <s v="Consumer"/>
    <s v="Phoenix"/>
    <x v="18"/>
    <n v="85023"/>
    <s v="West"/>
    <s v="TEC-PH-10002624"/>
    <x v="1"/>
    <s v="Phones"/>
    <n v="1879.96"/>
    <n v="1879.96"/>
    <n v="0"/>
    <n v="0"/>
  </r>
  <r>
    <x v="4828"/>
    <d v="2017-02-08T00:00:00"/>
    <d v="2017-02-11T00:00:00"/>
    <x v="3"/>
    <x v="11"/>
    <x v="3"/>
    <s v="Cathy Hwang"/>
    <s v="Home Office"/>
    <s v="Raleigh"/>
    <x v="9"/>
    <n v="27604"/>
    <s v="South"/>
    <s v="TEC-PH-10002624"/>
    <x v="1"/>
    <s v="Phones"/>
    <n v="1127.9760000000001"/>
    <n v="1127.9760000000001"/>
    <n v="0"/>
    <n v="0"/>
  </r>
  <r>
    <x v="4829"/>
    <d v="2018-04-28T00:00:00"/>
    <d v="2018-05-02T00:00:00"/>
    <x v="0"/>
    <x v="8"/>
    <x v="2"/>
    <s v="Janet Lee"/>
    <s v="Home Office"/>
    <s v="Kissimmee"/>
    <x v="8"/>
    <n v="34741"/>
    <s v="South"/>
    <s v="TEC-PH-10002624"/>
    <x v="1"/>
    <s v="Phones"/>
    <n v="751.98400000000004"/>
    <n v="751.98400000000004"/>
    <n v="0"/>
    <n v="0"/>
  </r>
  <r>
    <x v="584"/>
    <d v="2018-03-24T00:00:00"/>
    <d v="2018-03-27T00:00:00"/>
    <x v="0"/>
    <x v="5"/>
    <x v="0"/>
    <s v="Harold Ryan"/>
    <s v="Corporate"/>
    <s v="New York City"/>
    <x v="5"/>
    <n v="10035"/>
    <s v="East"/>
    <s v="TEC-PH-10002624"/>
    <x v="1"/>
    <s v="Phones"/>
    <n v="469.99"/>
    <n v="469.99"/>
    <n v="0"/>
    <n v="0"/>
  </r>
  <r>
    <x v="684"/>
    <d v="2018-11-26T00:00:00"/>
    <d v="2018-12-01T00:00:00"/>
    <x v="0"/>
    <x v="1"/>
    <x v="2"/>
    <s v="Tonja Turnell"/>
    <s v="Home Office"/>
    <s v="Richmond"/>
    <x v="33"/>
    <n v="47374"/>
    <s v="Central"/>
    <s v="TEC-PH-10002624"/>
    <x v="1"/>
    <s v="Phones"/>
    <n v="1879.96"/>
    <n v="1879.96"/>
    <n v="0"/>
    <n v="0"/>
  </r>
  <r>
    <x v="3706"/>
    <d v="2017-12-23T00:00:00"/>
    <d v="2017-12-28T00:00:00"/>
    <x v="3"/>
    <x v="3"/>
    <x v="2"/>
    <s v="Frank Merwin"/>
    <s v="Home Office"/>
    <s v="Philadelphia"/>
    <x v="12"/>
    <n v="19143"/>
    <s v="East"/>
    <s v="TEC-PH-10002645"/>
    <x v="1"/>
    <s v="Phones"/>
    <n v="1499.97"/>
    <n v="1499.97"/>
    <n v="0"/>
    <n v="0"/>
  </r>
  <r>
    <x v="4830"/>
    <d v="2015-05-22T00:00:00"/>
    <d v="2015-05-29T00:00:00"/>
    <x v="1"/>
    <x v="2"/>
    <x v="2"/>
    <s v="Evan Henry"/>
    <s v="Home Office"/>
    <s v="Decatur"/>
    <x v="36"/>
    <n v="35601"/>
    <s v="South"/>
    <s v="TEC-PH-10002660"/>
    <x v="1"/>
    <s v="Phones"/>
    <n v="135.97999999999999"/>
    <n v="100"/>
    <n v="35.97999999999999"/>
    <n v="5.3969999999999985"/>
  </r>
  <r>
    <x v="2765"/>
    <d v="2017-09-05T00:00:00"/>
    <d v="2017-09-07T00:00:00"/>
    <x v="3"/>
    <x v="0"/>
    <x v="3"/>
    <s v="Darrin Martin"/>
    <s v="Corporate"/>
    <s v="Johnson City"/>
    <x v="24"/>
    <n v="37604"/>
    <s v="South"/>
    <s v="TEC-PH-10002660"/>
    <x v="1"/>
    <s v="Phones"/>
    <n v="108.78400000000001"/>
    <n v="108.78400000000001"/>
    <n v="0"/>
    <n v="0"/>
  </r>
  <r>
    <x v="138"/>
    <d v="2018-07-21T00:00:00"/>
    <d v="2018-07-27T00:00:00"/>
    <x v="0"/>
    <x v="10"/>
    <x v="2"/>
    <s v="Anne McFarland"/>
    <s v="Home Office"/>
    <s v="Salem"/>
    <x v="17"/>
    <n v="24153"/>
    <s v="South"/>
    <s v="TEC-PH-10002660"/>
    <x v="1"/>
    <s v="Phones"/>
    <n v="271.95999999999998"/>
    <n v="271.95999999999998"/>
    <n v="0"/>
    <n v="0"/>
  </r>
  <r>
    <x v="4831"/>
    <d v="2018-08-01T00:00:00"/>
    <d v="2018-08-04T00:00:00"/>
    <x v="0"/>
    <x v="7"/>
    <x v="0"/>
    <s v="Larry Hughes"/>
    <s v="Home Office"/>
    <s v="Charlotte"/>
    <x v="9"/>
    <n v="28205"/>
    <s v="South"/>
    <s v="TEC-PH-10002660"/>
    <x v="1"/>
    <s v="Phones"/>
    <n v="271.95999999999998"/>
    <n v="271.95999999999998"/>
    <n v="0"/>
    <n v="0"/>
  </r>
  <r>
    <x v="1379"/>
    <d v="2018-07-27T00:00:00"/>
    <d v="2018-07-31T00:00:00"/>
    <x v="0"/>
    <x v="10"/>
    <x v="2"/>
    <s v="Tony Molinari"/>
    <s v="Home Office"/>
    <s v="Yonkers"/>
    <x v="5"/>
    <n v="10701"/>
    <s v="East"/>
    <s v="TEC-PH-10002660"/>
    <x v="1"/>
    <s v="Phones"/>
    <n v="543.91999999999996"/>
    <n v="543.91999999999996"/>
    <n v="0"/>
    <n v="0"/>
  </r>
  <r>
    <x v="2351"/>
    <d v="2018-06-26T00:00:00"/>
    <d v="2018-06-27T00:00:00"/>
    <x v="0"/>
    <x v="4"/>
    <x v="0"/>
    <s v="Tracy Hopkins"/>
    <s v="Home Office"/>
    <s v="Detroit"/>
    <x v="10"/>
    <n v="48227"/>
    <s v="Central"/>
    <s v="TEC-PH-10002660"/>
    <x v="1"/>
    <s v="Phones"/>
    <n v="543.91999999999996"/>
    <n v="543.91999999999996"/>
    <n v="0"/>
    <n v="0"/>
  </r>
  <r>
    <x v="38"/>
    <d v="2015-11-09T00:00:00"/>
    <d v="2015-11-11T00:00:00"/>
    <x v="1"/>
    <x v="1"/>
    <x v="3"/>
    <s v="Jeremy Pistek"/>
    <s v="Home Office"/>
    <s v="San Francisco"/>
    <x v="1"/>
    <n v="94110"/>
    <s v="West"/>
    <s v="TEC-PH-10002680"/>
    <x v="1"/>
    <s v="Phones"/>
    <n v="703.96799999999996"/>
    <n v="703.96799999999996"/>
    <n v="0"/>
    <n v="0"/>
  </r>
  <r>
    <x v="4819"/>
    <d v="2015-05-31T00:00:00"/>
    <d v="2015-06-05T00:00:00"/>
    <x v="1"/>
    <x v="2"/>
    <x v="2"/>
    <s v="Jim Karlsson"/>
    <s v="Home Office"/>
    <s v="Jackson"/>
    <x v="29"/>
    <n v="39212"/>
    <s v="South"/>
    <s v="TEC-PH-10002680"/>
    <x v="1"/>
    <s v="Phones"/>
    <n v="659.97"/>
    <n v="659.97"/>
    <n v="0"/>
    <n v="0"/>
  </r>
  <r>
    <x v="2652"/>
    <d v="2016-09-07T00:00:00"/>
    <d v="2016-09-14T00:00:00"/>
    <x v="2"/>
    <x v="0"/>
    <x v="2"/>
    <s v="Lisa Ryan"/>
    <s v="Home Office"/>
    <s v="Philadelphia"/>
    <x v="12"/>
    <n v="19134"/>
    <s v="East"/>
    <s v="TEC-PH-10002680"/>
    <x v="1"/>
    <s v="Phones"/>
    <n v="791.96400000000006"/>
    <n v="291.96400000000006"/>
    <n v="500"/>
    <n v="75"/>
  </r>
  <r>
    <x v="4"/>
    <d v="2015-05-26T00:00:00"/>
    <d v="2015-05-30T00:00:00"/>
    <x v="1"/>
    <x v="2"/>
    <x v="2"/>
    <s v="Marina Lichtenstein"/>
    <s v="Home Office"/>
    <s v="Los Angeles"/>
    <x v="1"/>
    <n v="90008"/>
    <s v="West"/>
    <s v="TEC-PH-10002726"/>
    <x v="1"/>
    <s v="Phones"/>
    <n v="83.983999999999995"/>
    <n v="83.983999999999995"/>
    <n v="0"/>
    <n v="0"/>
  </r>
  <r>
    <x v="112"/>
    <d v="2015-09-23T00:00:00"/>
    <d v="2015-09-28T00:00:00"/>
    <x v="1"/>
    <x v="0"/>
    <x v="2"/>
    <s v="Brian Moss"/>
    <s v="Home Office"/>
    <s v="San Diego"/>
    <x v="1"/>
    <n v="92037"/>
    <s v="West"/>
    <s v="TEC-PH-10002726"/>
    <x v="1"/>
    <s v="Phones"/>
    <n v="83.983999999999995"/>
    <n v="50"/>
    <n v="33.983999999999995"/>
    <n v="5.097599999999999"/>
  </r>
  <r>
    <x v="2309"/>
    <d v="2015-12-05T00:00:00"/>
    <d v="2015-12-10T00:00:00"/>
    <x v="1"/>
    <x v="3"/>
    <x v="2"/>
    <s v="Brendan Sweed"/>
    <s v="Home Office"/>
    <s v="Gilbert"/>
    <x v="18"/>
    <n v="85234"/>
    <s v="West"/>
    <s v="TEC-PH-10002726"/>
    <x v="1"/>
    <s v="Phones"/>
    <n v="167.96799999999999"/>
    <n v="100"/>
    <n v="67.967999999999989"/>
    <n v="10.195199999999998"/>
  </r>
  <r>
    <x v="1118"/>
    <d v="2016-06-20T00:00:00"/>
    <d v="2016-06-25T00:00:00"/>
    <x v="2"/>
    <x v="4"/>
    <x v="3"/>
    <s v="Stewart Carmichael"/>
    <s v="Home Office"/>
    <s v="San Francisco"/>
    <x v="1"/>
    <n v="94122"/>
    <s v="West"/>
    <s v="TEC-PH-10002726"/>
    <x v="1"/>
    <s v="Phones"/>
    <n v="125.976"/>
    <n v="125.976"/>
    <n v="0"/>
    <n v="0"/>
  </r>
  <r>
    <x v="4476"/>
    <d v="2017-01-09T00:00:00"/>
    <d v="2017-01-15T00:00:00"/>
    <x v="3"/>
    <x v="6"/>
    <x v="2"/>
    <s v="Laura Armstrong"/>
    <s v="Corporate"/>
    <s v="Fresno"/>
    <x v="1"/>
    <n v="93727"/>
    <s v="West"/>
    <s v="TEC-PH-10002726"/>
    <x v="2"/>
    <s v="Phones"/>
    <n v="377.928"/>
    <n v="302.928"/>
    <n v="75"/>
    <n v="11.25"/>
  </r>
  <r>
    <x v="3031"/>
    <d v="2016-09-25T00:00:00"/>
    <d v="2016-09-28T00:00:00"/>
    <x v="2"/>
    <x v="0"/>
    <x v="3"/>
    <s v="Phillina Ober"/>
    <s v="Home Office"/>
    <s v="Bayonne"/>
    <x v="15"/>
    <n v="7002"/>
    <s v="East"/>
    <s v="TEC-PH-10002726"/>
    <x v="1"/>
    <s v="Phones"/>
    <n v="104.98"/>
    <n v="104.98"/>
    <n v="0"/>
    <n v="0"/>
  </r>
  <r>
    <x v="4832"/>
    <d v="2018-07-03T00:00:00"/>
    <d v="2018-07-07T00:00:00"/>
    <x v="0"/>
    <x v="10"/>
    <x v="2"/>
    <s v="Rob Dowd"/>
    <s v="Home Office"/>
    <s v="Plano"/>
    <x v="13"/>
    <n v="75023"/>
    <s v="Central"/>
    <s v="TEC-PH-10002726"/>
    <x v="1"/>
    <s v="Phones"/>
    <n v="167.96799999999999"/>
    <n v="167.96799999999999"/>
    <n v="0"/>
    <n v="0"/>
  </r>
  <r>
    <x v="4833"/>
    <d v="2016-11-27T00:00:00"/>
    <d v="2016-12-03T00:00:00"/>
    <x v="2"/>
    <x v="1"/>
    <x v="2"/>
    <s v="Eugene Hildebrand"/>
    <s v="Home Office"/>
    <s v="Philadelphia"/>
    <x v="12"/>
    <n v="19140"/>
    <s v="East"/>
    <s v="TEC-PH-10002789"/>
    <x v="1"/>
    <s v="Phones"/>
    <n v="748.75199999999995"/>
    <n v="748.75199999999995"/>
    <n v="0"/>
    <n v="0"/>
  </r>
  <r>
    <x v="4620"/>
    <d v="2017-03-31T00:00:00"/>
    <d v="2017-04-02T00:00:00"/>
    <x v="3"/>
    <x v="5"/>
    <x v="3"/>
    <s v="Carlos Soltero"/>
    <s v="Corporate"/>
    <s v="Philadelphia"/>
    <x v="12"/>
    <n v="19134"/>
    <s v="East"/>
    <s v="TEC-PH-10002789"/>
    <x v="2"/>
    <s v="Phones"/>
    <n v="280.78199999999998"/>
    <n v="280.78199999999998"/>
    <n v="0"/>
    <n v="0"/>
  </r>
  <r>
    <x v="1584"/>
    <d v="2018-02-17T00:00:00"/>
    <d v="2018-02-22T00:00:00"/>
    <x v="0"/>
    <x v="11"/>
    <x v="2"/>
    <s v="Julie Kriz"/>
    <s v="Home Office"/>
    <s v="Chicago"/>
    <x v="0"/>
    <n v="60653"/>
    <s v="Central"/>
    <s v="TEC-PH-10002789"/>
    <x v="1"/>
    <s v="Phones"/>
    <n v="124.792"/>
    <n v="124.792"/>
    <n v="0"/>
    <n v="0"/>
  </r>
  <r>
    <x v="1144"/>
    <d v="2018-09-07T00:00:00"/>
    <d v="2018-09-08T00:00:00"/>
    <x v="0"/>
    <x v="0"/>
    <x v="0"/>
    <s v="Justin MacKendrick"/>
    <s v="Home Office"/>
    <s v="Draper"/>
    <x v="28"/>
    <n v="84020"/>
    <s v="West"/>
    <s v="TEC-PH-10002807"/>
    <x v="1"/>
    <s v="Phones"/>
    <n v="126.56"/>
    <n v="126.56"/>
    <n v="0"/>
    <n v="0"/>
  </r>
  <r>
    <x v="2766"/>
    <d v="2018-11-24T00:00:00"/>
    <d v="2018-11-26T00:00:00"/>
    <x v="0"/>
    <x v="1"/>
    <x v="3"/>
    <s v="Roland Schwarz"/>
    <s v="Home Office"/>
    <s v="Summerville"/>
    <x v="34"/>
    <n v="29483"/>
    <s v="South"/>
    <s v="TEC-PH-10002807"/>
    <x v="1"/>
    <s v="Phones"/>
    <n v="79.099999999999994"/>
    <n v="79.099999999999994"/>
    <n v="0"/>
    <n v="0"/>
  </r>
  <r>
    <x v="3077"/>
    <d v="2016-11-30T00:00:00"/>
    <d v="2016-12-04T00:00:00"/>
    <x v="2"/>
    <x v="1"/>
    <x v="2"/>
    <s v="William Brown"/>
    <s v="Home Office"/>
    <s v="Philadelphia"/>
    <x v="12"/>
    <n v="19134"/>
    <s v="East"/>
    <s v="TEC-PH-10002807"/>
    <x v="1"/>
    <s v="Phones"/>
    <n v="94.92"/>
    <n v="94.92"/>
    <n v="0"/>
    <n v="0"/>
  </r>
  <r>
    <x v="3205"/>
    <d v="2018-10-26T00:00:00"/>
    <d v="2018-10-31T00:00:00"/>
    <x v="0"/>
    <x v="9"/>
    <x v="2"/>
    <s v="Jamie Frazer"/>
    <s v="Consumer"/>
    <s v="Philadelphia"/>
    <x v="12"/>
    <n v="19134"/>
    <s v="East"/>
    <s v="TEC-PH-10002807"/>
    <x v="1"/>
    <s v="Phones"/>
    <n v="118.65"/>
    <n v="118.65"/>
    <n v="0"/>
    <n v="0"/>
  </r>
  <r>
    <x v="3686"/>
    <d v="2015-12-19T00:00:00"/>
    <d v="2015-12-25T00:00:00"/>
    <x v="1"/>
    <x v="3"/>
    <x v="2"/>
    <s v="Speros Goranitis"/>
    <s v="Consumer"/>
    <s v="Chicago"/>
    <x v="0"/>
    <n v="60623"/>
    <s v="Central"/>
    <s v="TEC-PH-10002817"/>
    <x v="1"/>
    <s v="Phones"/>
    <n v="323.976"/>
    <n v="323.976"/>
    <n v="0"/>
    <n v="0"/>
  </r>
  <r>
    <x v="4135"/>
    <d v="2017-07-08T00:00:00"/>
    <d v="2017-07-08T00:00:00"/>
    <x v="3"/>
    <x v="10"/>
    <x v="1"/>
    <s v="Zuschuss Donatelli"/>
    <s v="Home Office"/>
    <s v="Jacksonville"/>
    <x v="8"/>
    <n v="32216"/>
    <s v="South"/>
    <s v="TEC-PH-10002824"/>
    <x v="1"/>
    <s v="Phones"/>
    <n v="823.96"/>
    <n v="823.96"/>
    <n v="0"/>
    <n v="0"/>
  </r>
  <r>
    <x v="4834"/>
    <d v="2018-11-12T00:00:00"/>
    <d v="2018-11-12T00:00:00"/>
    <x v="0"/>
    <x v="1"/>
    <x v="1"/>
    <s v="Nat Gilpin"/>
    <s v="Corporate"/>
    <s v="Newark"/>
    <x v="22"/>
    <n v="43055"/>
    <s v="East"/>
    <s v="TEC-PH-10002824"/>
    <x v="1"/>
    <s v="Phones"/>
    <n v="370.78199999999998"/>
    <n v="370.78199999999998"/>
    <n v="0"/>
    <n v="0"/>
  </r>
  <r>
    <x v="2094"/>
    <d v="2018-10-23T00:00:00"/>
    <d v="2018-10-28T00:00:00"/>
    <x v="0"/>
    <x v="9"/>
    <x v="3"/>
    <s v="Darrin Martin"/>
    <s v="Home Office"/>
    <s v="San Antonio"/>
    <x v="13"/>
    <n v="78207"/>
    <s v="Central"/>
    <s v="TEC-PH-10002824"/>
    <x v="1"/>
    <s v="Phones"/>
    <n v="823.96"/>
    <n v="823.96"/>
    <n v="0"/>
    <n v="0"/>
  </r>
  <r>
    <x v="2780"/>
    <d v="2017-12-06T00:00:00"/>
    <d v="2017-12-12T00:00:00"/>
    <x v="3"/>
    <x v="3"/>
    <x v="2"/>
    <s v="Greg Tran"/>
    <s v="Corporate"/>
    <s v="Seattle"/>
    <x v="6"/>
    <n v="98105"/>
    <s v="West"/>
    <s v="TEC-PH-10002834"/>
    <x v="2"/>
    <s v="Phones"/>
    <n v="431.976"/>
    <n v="431.976"/>
    <n v="0"/>
    <n v="0"/>
  </r>
  <r>
    <x v="3037"/>
    <d v="2018-05-27T00:00:00"/>
    <d v="2018-06-02T00:00:00"/>
    <x v="0"/>
    <x v="2"/>
    <x v="2"/>
    <s v="Dianna Wilson"/>
    <s v="Home Office"/>
    <s v="Louisville"/>
    <x v="21"/>
    <n v="40214"/>
    <s v="South"/>
    <s v="TEC-PH-10002834"/>
    <x v="1"/>
    <s v="Phones"/>
    <n v="539.97"/>
    <n v="539.97"/>
    <n v="0"/>
    <n v="0"/>
  </r>
  <r>
    <x v="2516"/>
    <d v="2016-02-14T00:00:00"/>
    <d v="2016-02-19T00:00:00"/>
    <x v="2"/>
    <x v="11"/>
    <x v="2"/>
    <s v="Karl Braun"/>
    <s v="Home Office"/>
    <s v="Akron"/>
    <x v="22"/>
    <n v="44312"/>
    <s v="East"/>
    <s v="TEC-PH-10002834"/>
    <x v="1"/>
    <s v="Phones"/>
    <n v="323.98200000000003"/>
    <n v="323.98200000000003"/>
    <n v="0"/>
    <n v="0"/>
  </r>
  <r>
    <x v="4289"/>
    <d v="2018-05-14T00:00:00"/>
    <d v="2018-05-18T00:00:00"/>
    <x v="0"/>
    <x v="2"/>
    <x v="2"/>
    <s v="Amy Hunt"/>
    <s v="Home Office"/>
    <s v="New York City"/>
    <x v="5"/>
    <n v="10035"/>
    <s v="East"/>
    <s v="TEC-PH-10002834"/>
    <x v="1"/>
    <s v="Phones"/>
    <n v="539.97"/>
    <n v="539.97"/>
    <n v="0"/>
    <n v="0"/>
  </r>
  <r>
    <x v="3362"/>
    <d v="2018-11-28T00:00:00"/>
    <d v="2018-12-02T00:00:00"/>
    <x v="0"/>
    <x v="1"/>
    <x v="2"/>
    <s v="Deirdre Greer"/>
    <s v="Corporate"/>
    <s v="New York City"/>
    <x v="5"/>
    <n v="10035"/>
    <s v="East"/>
    <s v="TEC-PH-10002834"/>
    <x v="1"/>
    <s v="Phones"/>
    <n v="1979.89"/>
    <n v="1979.89"/>
    <n v="0"/>
    <n v="0"/>
  </r>
  <r>
    <x v="4835"/>
    <d v="2016-06-12T00:00:00"/>
    <d v="2016-06-16T00:00:00"/>
    <x v="2"/>
    <x v="4"/>
    <x v="2"/>
    <s v="Jonathan Howell"/>
    <s v="Home Office"/>
    <s v="West Palm Beach"/>
    <x v="8"/>
    <n v="33407"/>
    <s v="South"/>
    <s v="TEC-PH-10002844"/>
    <x v="1"/>
    <s v="Phones"/>
    <n v="55.984000000000002"/>
    <n v="55.984000000000002"/>
    <n v="0"/>
    <n v="0"/>
  </r>
  <r>
    <x v="2070"/>
    <d v="2018-11-23T00:00:00"/>
    <d v="2018-11-28T00:00:00"/>
    <x v="0"/>
    <x v="1"/>
    <x v="2"/>
    <s v="Janet Martin"/>
    <s v="Consumer"/>
    <s v="Charlotte"/>
    <x v="9"/>
    <n v="28205"/>
    <s v="South"/>
    <s v="TEC-PH-10002844"/>
    <x v="1"/>
    <s v="Phones"/>
    <n v="27.992000000000001"/>
    <n v="27.992000000000001"/>
    <n v="0"/>
    <n v="0"/>
  </r>
  <r>
    <x v="206"/>
    <d v="2016-01-02T00:00:00"/>
    <d v="2016-01-09T00:00:00"/>
    <x v="2"/>
    <x v="6"/>
    <x v="2"/>
    <s v="Victoria Wilson"/>
    <s v="Home Office"/>
    <s v="Medina"/>
    <x v="22"/>
    <n v="44256"/>
    <s v="East"/>
    <s v="TEC-PH-10002844"/>
    <x v="1"/>
    <s v="Phones"/>
    <n v="62.981999999999999"/>
    <n v="62.981999999999999"/>
    <n v="0"/>
    <n v="0"/>
  </r>
  <r>
    <x v="180"/>
    <d v="2016-04-05T00:00:00"/>
    <d v="2016-04-10T00:00:00"/>
    <x v="2"/>
    <x v="8"/>
    <x v="2"/>
    <s v="Valerie Takahito"/>
    <s v="Corporate"/>
    <s v="Philadelphia"/>
    <x v="12"/>
    <n v="19143"/>
    <s v="East"/>
    <s v="TEC-PH-10002844"/>
    <x v="1"/>
    <s v="Phones"/>
    <n v="41.988"/>
    <n v="41.988"/>
    <n v="0"/>
    <n v="0"/>
  </r>
  <r>
    <x v="4104"/>
    <d v="2017-03-10T00:00:00"/>
    <d v="2017-03-11T00:00:00"/>
    <x v="3"/>
    <x v="5"/>
    <x v="0"/>
    <s v="Karen Ferguson"/>
    <s v="Home Office"/>
    <s v="Los Angeles"/>
    <x v="1"/>
    <n v="90008"/>
    <s v="West"/>
    <s v="TEC-PH-10002885"/>
    <x v="1"/>
    <s v="Phones"/>
    <n v="4158.9120000000003"/>
    <n v="3158.9120000000003"/>
    <n v="1000"/>
    <n v="150"/>
  </r>
  <r>
    <x v="1935"/>
    <d v="2017-08-01T00:00:00"/>
    <d v="2017-08-01T00:00:00"/>
    <x v="3"/>
    <x v="7"/>
    <x v="1"/>
    <s v="Thomas Seio"/>
    <s v="Home Office"/>
    <s v="Riverside"/>
    <x v="1"/>
    <n v="92503"/>
    <s v="West"/>
    <s v="TEC-PH-10002885"/>
    <x v="1"/>
    <s v="Phones"/>
    <n v="1039.7280000000001"/>
    <n v="889.72800000000007"/>
    <n v="150"/>
    <n v="22.5"/>
  </r>
  <r>
    <x v="4836"/>
    <d v="2015-05-18T00:00:00"/>
    <d v="2015-05-24T00:00:00"/>
    <x v="1"/>
    <x v="2"/>
    <x v="2"/>
    <s v="Bruce Stewart"/>
    <s v="Home Office"/>
    <s v="Cleveland"/>
    <x v="22"/>
    <n v="44105"/>
    <s v="East"/>
    <s v="TEC-PH-10002885"/>
    <x v="1"/>
    <s v="Phones"/>
    <n v="779.79600000000005"/>
    <n v="779.79600000000005"/>
    <n v="0"/>
    <n v="0"/>
  </r>
  <r>
    <x v="4837"/>
    <d v="2015-11-19T00:00:00"/>
    <d v="2015-11-23T00:00:00"/>
    <x v="1"/>
    <x v="1"/>
    <x v="2"/>
    <s v="John Murray"/>
    <s v="Home Office"/>
    <s v="Jamestown"/>
    <x v="5"/>
    <n v="14701"/>
    <s v="East"/>
    <s v="TEC-PH-10002885"/>
    <x v="1"/>
    <s v="Phones"/>
    <n v="4548.8100000000004"/>
    <n v="3548.8100000000004"/>
    <n v="1000"/>
    <n v="150"/>
  </r>
  <r>
    <x v="354"/>
    <d v="2018-09-20T00:00:00"/>
    <d v="2018-09-26T00:00:00"/>
    <x v="0"/>
    <x v="0"/>
    <x v="2"/>
    <s v="Seth Vernon"/>
    <s v="Consumer"/>
    <s v="New York City"/>
    <x v="5"/>
    <n v="10035"/>
    <s v="East"/>
    <s v="TEC-PH-10002885"/>
    <x v="1"/>
    <s v="Phones"/>
    <n v="1299.6600000000001"/>
    <n v="1299.6600000000001"/>
    <n v="0"/>
    <n v="0"/>
  </r>
  <r>
    <x v="4838"/>
    <d v="2018-09-24T00:00:00"/>
    <d v="2018-09-28T00:00:00"/>
    <x v="0"/>
    <x v="0"/>
    <x v="2"/>
    <s v="Mick Hernandez"/>
    <s v="Home Office"/>
    <s v="Lancaster"/>
    <x v="22"/>
    <n v="43130"/>
    <s v="East"/>
    <s v="TEC-PH-10002885"/>
    <x v="1"/>
    <s v="Phones"/>
    <n v="1169.694"/>
    <n v="1169.694"/>
    <n v="0"/>
    <n v="0"/>
  </r>
  <r>
    <x v="3915"/>
    <d v="2017-08-28T00:00:00"/>
    <d v="2017-09-02T00:00:00"/>
    <x v="3"/>
    <x v="7"/>
    <x v="2"/>
    <s v="Chad Sievert"/>
    <s v="Corporate"/>
    <s v="Englewood"/>
    <x v="7"/>
    <n v="80112"/>
    <s v="West"/>
    <s v="TEC-PH-10002890"/>
    <x v="1"/>
    <s v="Phones"/>
    <n v="108.57599999999999"/>
    <n v="108.57599999999999"/>
    <n v="0"/>
    <n v="0"/>
  </r>
  <r>
    <x v="2627"/>
    <d v="2015-02-02T00:00:00"/>
    <d v="2015-02-09T00:00:00"/>
    <x v="1"/>
    <x v="11"/>
    <x v="2"/>
    <s v="Eric Barreto"/>
    <s v="Consumer"/>
    <s v="Saint Petersburg"/>
    <x v="8"/>
    <n v="33710"/>
    <s v="South"/>
    <s v="TEC-PH-10002890"/>
    <x v="1"/>
    <s v="Phones"/>
    <n v="180.96"/>
    <n v="163.96"/>
    <n v="17"/>
    <n v="2.5499999999999998"/>
  </r>
  <r>
    <x v="839"/>
    <d v="2016-11-08T00:00:00"/>
    <d v="2016-11-13T00:00:00"/>
    <x v="2"/>
    <x v="1"/>
    <x v="3"/>
    <s v="Rob Haberlin"/>
    <s v="Home Office"/>
    <s v="Hampton"/>
    <x v="17"/>
    <n v="23666"/>
    <s v="South"/>
    <s v="TEC-PH-10002890"/>
    <x v="1"/>
    <s v="Phones"/>
    <n v="226.2"/>
    <n v="226.2"/>
    <n v="0"/>
    <n v="0"/>
  </r>
  <r>
    <x v="4839"/>
    <d v="2017-11-30T00:00:00"/>
    <d v="2017-11-30T00:00:00"/>
    <x v="3"/>
    <x v="1"/>
    <x v="1"/>
    <s v="Dean Braden"/>
    <s v="Home Office"/>
    <s v="Hickory"/>
    <x v="9"/>
    <n v="28601"/>
    <s v="South"/>
    <s v="TEC-PH-10002890"/>
    <x v="1"/>
    <s v="Phones"/>
    <n v="36.192"/>
    <n v="36.192"/>
    <n v="0"/>
    <n v="0"/>
  </r>
  <r>
    <x v="3475"/>
    <d v="2018-12-25T00:00:00"/>
    <d v="2018-12-29T00:00:00"/>
    <x v="0"/>
    <x v="3"/>
    <x v="3"/>
    <s v="Mick Hernandez"/>
    <s v="Home Office"/>
    <s v="Huntsville"/>
    <x v="36"/>
    <n v="35810"/>
    <s v="South"/>
    <s v="TEC-PH-10002890"/>
    <x v="1"/>
    <s v="Phones"/>
    <n v="90.48"/>
    <n v="100"/>
    <n v="-9.519999999999996"/>
    <n v="-1.4279999999999993"/>
  </r>
  <r>
    <x v="4840"/>
    <d v="2017-02-04T00:00:00"/>
    <d v="2017-02-10T00:00:00"/>
    <x v="3"/>
    <x v="11"/>
    <x v="2"/>
    <s v="Maribeth Schnelling"/>
    <s v="Corporate"/>
    <s v="Rockville"/>
    <x v="14"/>
    <n v="20852"/>
    <s v="East"/>
    <s v="TEC-PH-10002890"/>
    <x v="1"/>
    <s v="Phones"/>
    <n v="90.48"/>
    <n v="90.48"/>
    <n v="0"/>
    <n v="0"/>
  </r>
  <r>
    <x v="3497"/>
    <d v="2017-03-08T00:00:00"/>
    <d v="2017-03-12T00:00:00"/>
    <x v="3"/>
    <x v="5"/>
    <x v="2"/>
    <s v="Brian DeCherney"/>
    <s v="Corporate"/>
    <s v="Philadelphia"/>
    <x v="12"/>
    <n v="19120"/>
    <s v="East"/>
    <s v="TEC-PH-10002890"/>
    <x v="1"/>
    <s v="Phones"/>
    <n v="108.57599999999999"/>
    <n v="108.57599999999999"/>
    <n v="0"/>
    <n v="0"/>
  </r>
  <r>
    <x v="3855"/>
    <d v="2016-03-30T00:00:00"/>
    <d v="2016-04-04T00:00:00"/>
    <x v="2"/>
    <x v="5"/>
    <x v="2"/>
    <s v="Fred Chung"/>
    <s v="Home Office"/>
    <s v="Chicago"/>
    <x v="0"/>
    <n v="60610"/>
    <s v="Central"/>
    <s v="TEC-PH-10002890"/>
    <x v="1"/>
    <s v="Phones"/>
    <n v="180.96"/>
    <n v="163.96"/>
    <n v="17"/>
    <n v="2.5499999999999998"/>
  </r>
  <r>
    <x v="2735"/>
    <d v="2016-10-12T00:00:00"/>
    <d v="2016-10-17T00:00:00"/>
    <x v="2"/>
    <x v="9"/>
    <x v="3"/>
    <s v="Daniel Lacy"/>
    <s v="Home Office"/>
    <s v="Noblesville"/>
    <x v="33"/>
    <n v="46060"/>
    <s v="Central"/>
    <s v="TEC-PH-10002890"/>
    <x v="1"/>
    <s v="Phones"/>
    <n v="135.72"/>
    <n v="135.72"/>
    <n v="0"/>
    <n v="0"/>
  </r>
  <r>
    <x v="4553"/>
    <d v="2017-01-03T00:00:00"/>
    <d v="2017-01-08T00:00:00"/>
    <x v="3"/>
    <x v="6"/>
    <x v="2"/>
    <s v="Christine Abelman"/>
    <s v="Corporate"/>
    <s v="San Antonio"/>
    <x v="13"/>
    <n v="78207"/>
    <s v="Central"/>
    <s v="TEC-PH-10002890"/>
    <x v="2"/>
    <s v="Phones"/>
    <n v="180.96"/>
    <n v="163.96"/>
    <n v="17"/>
    <n v="2.5499999999999998"/>
  </r>
  <r>
    <x v="4542"/>
    <d v="2016-12-19T00:00:00"/>
    <d v="2016-12-24T00:00:00"/>
    <x v="2"/>
    <x v="3"/>
    <x v="2"/>
    <s v="James Galang"/>
    <s v="Home Office"/>
    <s v="Los Angeles"/>
    <x v="1"/>
    <n v="90049"/>
    <s v="West"/>
    <s v="TEC-PH-10002922"/>
    <x v="1"/>
    <s v="Phones"/>
    <n v="675.96"/>
    <n v="675.96"/>
    <n v="0"/>
    <n v="0"/>
  </r>
  <r>
    <x v="1858"/>
    <d v="2016-09-06T00:00:00"/>
    <d v="2016-09-12T00:00:00"/>
    <x v="2"/>
    <x v="0"/>
    <x v="2"/>
    <s v="Brendan Sweed"/>
    <s v="Home Office"/>
    <s v="New York City"/>
    <x v="5"/>
    <n v="10011"/>
    <s v="East"/>
    <s v="TEC-PH-10002922"/>
    <x v="1"/>
    <s v="Phones"/>
    <n v="337.98"/>
    <n v="337.98"/>
    <n v="0"/>
    <n v="0"/>
  </r>
  <r>
    <x v="4841"/>
    <d v="2016-05-04T00:00:00"/>
    <d v="2016-05-08T00:00:00"/>
    <x v="2"/>
    <x v="2"/>
    <x v="2"/>
    <s v="Anna H√§berlin"/>
    <s v="Home Office"/>
    <s v="Houston"/>
    <x v="13"/>
    <n v="77095"/>
    <s v="Central"/>
    <s v="TEC-PH-10002922"/>
    <x v="1"/>
    <s v="Phones"/>
    <n v="946.34400000000005"/>
    <n v="946.34400000000005"/>
    <n v="0"/>
    <n v="0"/>
  </r>
  <r>
    <x v="1024"/>
    <d v="2016-09-21T00:00:00"/>
    <d v="2016-09-24T00:00:00"/>
    <x v="2"/>
    <x v="0"/>
    <x v="0"/>
    <s v="Stuart Van"/>
    <s v="Home Office"/>
    <s v="Houston"/>
    <x v="13"/>
    <n v="77041"/>
    <s v="Central"/>
    <s v="TEC-PH-10002922"/>
    <x v="1"/>
    <s v="Phones"/>
    <n v="946.34400000000005"/>
    <n v="946.34400000000005"/>
    <n v="0"/>
    <n v="0"/>
  </r>
  <r>
    <x v="2498"/>
    <d v="2016-04-22T00:00:00"/>
    <d v="2016-04-26T00:00:00"/>
    <x v="2"/>
    <x v="8"/>
    <x v="2"/>
    <s v="Annie Zypern"/>
    <s v="Home Office"/>
    <s v="Los Angeles"/>
    <x v="1"/>
    <n v="90008"/>
    <s v="West"/>
    <s v="TEC-PH-10002923"/>
    <x v="1"/>
    <s v="Phones"/>
    <n v="88.775999999999996"/>
    <n v="100"/>
    <n v="-11.224000000000004"/>
    <n v="-1.6836000000000004"/>
  </r>
  <r>
    <x v="697"/>
    <d v="2018-02-11T00:00:00"/>
    <d v="2018-02-13T00:00:00"/>
    <x v="0"/>
    <x v="11"/>
    <x v="3"/>
    <s v="Cari Sayre"/>
    <s v="Home Office"/>
    <s v="Seattle"/>
    <x v="6"/>
    <n v="98105"/>
    <s v="West"/>
    <s v="TEC-PH-10002923"/>
    <x v="1"/>
    <s v="Phones"/>
    <n v="88.775999999999996"/>
    <n v="88.775999999999996"/>
    <n v="0"/>
    <n v="0"/>
  </r>
  <r>
    <x v="3214"/>
    <d v="2018-05-15T00:00:00"/>
    <d v="2018-05-18T00:00:00"/>
    <x v="0"/>
    <x v="2"/>
    <x v="3"/>
    <s v="Joseph Airdo"/>
    <s v="Consumer"/>
    <s v="Phoenix"/>
    <x v="18"/>
    <n v="85023"/>
    <s v="West"/>
    <s v="TEC-PH-10002923"/>
    <x v="1"/>
    <s v="Phones"/>
    <n v="29.591999999999999"/>
    <n v="29.591999999999999"/>
    <n v="0"/>
    <n v="0"/>
  </r>
  <r>
    <x v="3641"/>
    <d v="2018-06-10T00:00:00"/>
    <d v="2018-06-15T00:00:00"/>
    <x v="0"/>
    <x v="4"/>
    <x v="2"/>
    <s v="Bill Donatelli"/>
    <s v="Home Office"/>
    <s v="Seattle"/>
    <x v="6"/>
    <n v="98103"/>
    <s v="West"/>
    <s v="TEC-PH-10002923"/>
    <x v="1"/>
    <s v="Phones"/>
    <n v="88.775999999999996"/>
    <n v="88.775999999999996"/>
    <n v="0"/>
    <n v="0"/>
  </r>
  <r>
    <x v="2319"/>
    <d v="2015-11-21T00:00:00"/>
    <d v="2015-11-26T00:00:00"/>
    <x v="1"/>
    <x v="1"/>
    <x v="2"/>
    <s v="Dave Hallsten"/>
    <s v="Home Office"/>
    <s v="Richmond"/>
    <x v="21"/>
    <n v="40475"/>
    <s v="South"/>
    <s v="TEC-PH-10002923"/>
    <x v="1"/>
    <s v="Phones"/>
    <n v="36.99"/>
    <n v="36.99"/>
    <n v="0"/>
    <n v="0"/>
  </r>
  <r>
    <x v="2448"/>
    <d v="2017-01-05T00:00:00"/>
    <d v="2017-01-07T00:00:00"/>
    <x v="3"/>
    <x v="6"/>
    <x v="3"/>
    <s v="Anthony Johnson"/>
    <s v="Corporate"/>
    <s v="Jacksonville"/>
    <x v="8"/>
    <n v="32216"/>
    <s v="South"/>
    <s v="TEC-PH-10002923"/>
    <x v="1"/>
    <s v="Phones"/>
    <n v="59.183999999999997"/>
    <n v="59.183999999999997"/>
    <n v="0"/>
    <n v="0"/>
  </r>
  <r>
    <x v="2104"/>
    <d v="2015-07-02T00:00:00"/>
    <d v="2015-07-06T00:00:00"/>
    <x v="1"/>
    <x v="10"/>
    <x v="2"/>
    <s v="Eric Hoffmann"/>
    <s v="Home Office"/>
    <s v="Plainfield"/>
    <x v="15"/>
    <n v="7060"/>
    <s v="East"/>
    <s v="TEC-PH-10002923"/>
    <x v="1"/>
    <s v="Phones"/>
    <n v="73.98"/>
    <n v="73.98"/>
    <n v="0"/>
    <n v="0"/>
  </r>
  <r>
    <x v="1634"/>
    <d v="2016-11-21T00:00:00"/>
    <d v="2016-11-25T00:00:00"/>
    <x v="2"/>
    <x v="1"/>
    <x v="2"/>
    <s v="Shahid Shariari"/>
    <s v="Home Office"/>
    <s v="Philadelphia"/>
    <x v="12"/>
    <n v="19120"/>
    <s v="East"/>
    <s v="TEC-PH-10002923"/>
    <x v="1"/>
    <s v="Phones"/>
    <n v="110.97"/>
    <n v="110.97"/>
    <n v="0"/>
    <n v="0"/>
  </r>
  <r>
    <x v="4842"/>
    <d v="2015-11-02T00:00:00"/>
    <d v="2015-11-07T00:00:00"/>
    <x v="1"/>
    <x v="1"/>
    <x v="2"/>
    <s v="Patrick O'Brill"/>
    <s v="Home Office"/>
    <s v="Irving"/>
    <x v="13"/>
    <n v="75061"/>
    <s v="Central"/>
    <s v="TEC-PH-10002923"/>
    <x v="1"/>
    <s v="Phones"/>
    <n v="88.775999999999996"/>
    <n v="88.775999999999996"/>
    <n v="0"/>
    <n v="0"/>
  </r>
  <r>
    <x v="185"/>
    <d v="2016-12-25T00:00:00"/>
    <d v="2017-01-01T00:00:00"/>
    <x v="2"/>
    <x v="3"/>
    <x v="2"/>
    <s v="Dionis Lloyd"/>
    <s v="Home Office"/>
    <s v="Detroit"/>
    <x v="10"/>
    <n v="48227"/>
    <s v="Central"/>
    <s v="TEC-PH-10002923"/>
    <x v="1"/>
    <s v="Phones"/>
    <n v="73.98"/>
    <n v="73.98"/>
    <n v="0"/>
    <n v="0"/>
  </r>
  <r>
    <x v="4692"/>
    <d v="2015-09-21T00:00:00"/>
    <d v="2015-09-23T00:00:00"/>
    <x v="1"/>
    <x v="0"/>
    <x v="3"/>
    <s v="Jack Garza"/>
    <s v="Home Office"/>
    <s v="Des Moines"/>
    <x v="6"/>
    <n v="98198"/>
    <s v="West"/>
    <s v="TEC-PH-10003012"/>
    <x v="1"/>
    <s v="Phones"/>
    <n v="246.38399999999999"/>
    <n v="50"/>
    <n v="196.38399999999999"/>
    <n v="29.457599999999996"/>
  </r>
  <r>
    <x v="3553"/>
    <d v="2017-06-23T00:00:00"/>
    <d v="2017-06-25T00:00:00"/>
    <x v="3"/>
    <x v="4"/>
    <x v="3"/>
    <s v="Ruben Dartt"/>
    <s v="Home Office"/>
    <s v="San Francisco"/>
    <x v="1"/>
    <n v="94109"/>
    <s v="West"/>
    <s v="TEC-PH-10003012"/>
    <x v="1"/>
    <s v="Phones"/>
    <n v="862.34400000000005"/>
    <n v="862.34400000000005"/>
    <n v="0"/>
    <n v="0"/>
  </r>
  <r>
    <x v="1022"/>
    <d v="2016-08-09T00:00:00"/>
    <d v="2016-08-12T00:00:00"/>
    <x v="2"/>
    <x v="7"/>
    <x v="0"/>
    <s v="Naresj Patel"/>
    <s v="Home Office"/>
    <s v="New York City"/>
    <x v="5"/>
    <n v="10024"/>
    <s v="East"/>
    <s v="TEC-PH-10003012"/>
    <x v="1"/>
    <s v="Phones"/>
    <n v="307.98"/>
    <n v="307.98"/>
    <n v="0"/>
    <n v="0"/>
  </r>
  <r>
    <x v="1915"/>
    <d v="2016-09-28T00:00:00"/>
    <d v="2016-10-03T00:00:00"/>
    <x v="2"/>
    <x v="0"/>
    <x v="3"/>
    <s v="Jennifer Jackson"/>
    <s v="Home Office"/>
    <s v="New York City"/>
    <x v="5"/>
    <n v="10035"/>
    <s v="East"/>
    <s v="TEC-PH-10003012"/>
    <x v="1"/>
    <s v="Phones"/>
    <n v="307.98"/>
    <n v="307.98"/>
    <n v="0"/>
    <n v="0"/>
  </r>
  <r>
    <x v="2234"/>
    <d v="2016-11-23T00:00:00"/>
    <d v="2016-11-25T00:00:00"/>
    <x v="2"/>
    <x v="1"/>
    <x v="3"/>
    <s v="Pierre Wener"/>
    <s v="Home Office"/>
    <s v="Wilmington"/>
    <x v="3"/>
    <n v="19805"/>
    <s v="East"/>
    <s v="TEC-PH-10003012"/>
    <x v="1"/>
    <s v="Phones"/>
    <n v="307.98"/>
    <n v="307.98"/>
    <n v="0"/>
    <n v="0"/>
  </r>
  <r>
    <x v="1801"/>
    <d v="2018-05-19T00:00:00"/>
    <d v="2018-05-24T00:00:00"/>
    <x v="0"/>
    <x v="2"/>
    <x v="2"/>
    <s v="Roland Schwarz"/>
    <s v="Home Office"/>
    <s v="Mount Vernon"/>
    <x v="5"/>
    <n v="10550"/>
    <s v="East"/>
    <s v="TEC-PH-10003012"/>
    <x v="1"/>
    <s v="Phones"/>
    <n v="307.98"/>
    <n v="307.98"/>
    <n v="0"/>
    <n v="0"/>
  </r>
  <r>
    <x v="114"/>
    <d v="2016-03-08T00:00:00"/>
    <d v="2016-03-12T00:00:00"/>
    <x v="2"/>
    <x v="5"/>
    <x v="2"/>
    <s v="Dana Kaydos"/>
    <s v="Home Office"/>
    <s v="Kenosha"/>
    <x v="16"/>
    <n v="53142"/>
    <s v="Central"/>
    <s v="TEC-PH-10003012"/>
    <x v="1"/>
    <s v="Phones"/>
    <n v="769.95"/>
    <n v="694.95"/>
    <n v="75"/>
    <n v="11.25"/>
  </r>
  <r>
    <x v="3623"/>
    <d v="2017-04-28T00:00:00"/>
    <d v="2017-05-01T00:00:00"/>
    <x v="3"/>
    <x v="8"/>
    <x v="0"/>
    <s v="Nona Balk"/>
    <s v="Corporate"/>
    <s v="Dallas"/>
    <x v="13"/>
    <n v="75217"/>
    <s v="Central"/>
    <s v="TEC-PH-10003012"/>
    <x v="2"/>
    <s v="Phones"/>
    <n v="369.57600000000002"/>
    <n v="369.57600000000002"/>
    <n v="0"/>
    <n v="0"/>
  </r>
  <r>
    <x v="709"/>
    <d v="2018-07-29T00:00:00"/>
    <d v="2018-08-03T00:00:00"/>
    <x v="0"/>
    <x v="10"/>
    <x v="2"/>
    <s v="Roland Fjeld"/>
    <s v="Consumer"/>
    <s v="Oklahoma City"/>
    <x v="30"/>
    <n v="73120"/>
    <s v="Central"/>
    <s v="TEC-PH-10003012"/>
    <x v="1"/>
    <s v="Phones"/>
    <n v="461.97"/>
    <n v="461.97"/>
    <n v="0"/>
    <n v="0"/>
  </r>
  <r>
    <x v="4843"/>
    <d v="2018-11-05T00:00:00"/>
    <d v="2018-11-10T00:00:00"/>
    <x v="0"/>
    <x v="1"/>
    <x v="3"/>
    <s v="Elizabeth Moffitt"/>
    <s v="Corporate"/>
    <s v="Dallas"/>
    <x v="13"/>
    <n v="75081"/>
    <s v="Central"/>
    <s v="TEC-PH-10003012"/>
    <x v="1"/>
    <s v="Phones"/>
    <n v="492.76799999999997"/>
    <n v="492.76799999999997"/>
    <n v="0"/>
    <n v="0"/>
  </r>
  <r>
    <x v="2412"/>
    <d v="2018-01-20T00:00:00"/>
    <d v="2018-01-25T00:00:00"/>
    <x v="0"/>
    <x v="6"/>
    <x v="2"/>
    <s v="Tamara Manning"/>
    <s v="Consumer"/>
    <s v="San Francisco"/>
    <x v="1"/>
    <n v="94122"/>
    <s v="West"/>
    <s v="TEC-PH-10003072"/>
    <x v="1"/>
    <s v="Phones"/>
    <n v="359.976"/>
    <n v="359.976"/>
    <n v="0"/>
    <n v="0"/>
  </r>
  <r>
    <x v="79"/>
    <d v="2015-09-20T00:00:00"/>
    <d v="2015-09-23T00:00:00"/>
    <x v="1"/>
    <x v="0"/>
    <x v="0"/>
    <s v="Mitch Webber"/>
    <s v="Consumer"/>
    <s v="New York City"/>
    <x v="5"/>
    <n v="10011"/>
    <s v="East"/>
    <s v="TEC-PH-10003072"/>
    <x v="1"/>
    <s v="Phones"/>
    <n v="1349.91"/>
    <n v="1349.91"/>
    <n v="0"/>
    <n v="0"/>
  </r>
  <r>
    <x v="4844"/>
    <d v="2016-07-09T00:00:00"/>
    <d v="2016-07-14T00:00:00"/>
    <x v="2"/>
    <x v="10"/>
    <x v="3"/>
    <s v="Matt Collins"/>
    <s v="Home Office"/>
    <s v="Philadelphia"/>
    <x v="12"/>
    <n v="19120"/>
    <s v="East"/>
    <s v="TEC-PH-10003072"/>
    <x v="1"/>
    <s v="Phones"/>
    <n v="269.98200000000003"/>
    <n v="269.98200000000003"/>
    <n v="0"/>
    <n v="0"/>
  </r>
  <r>
    <x v="2654"/>
    <d v="2018-12-22T00:00:00"/>
    <d v="2018-12-24T00:00:00"/>
    <x v="0"/>
    <x v="3"/>
    <x v="0"/>
    <s v="Sally Knutson"/>
    <s v="Home Office"/>
    <s v="Toledo"/>
    <x v="22"/>
    <n v="43615"/>
    <s v="East"/>
    <s v="TEC-PH-10003072"/>
    <x v="1"/>
    <s v="Phones"/>
    <n v="629.95799999999997"/>
    <n v="629.95799999999997"/>
    <n v="0"/>
    <n v="0"/>
  </r>
  <r>
    <x v="1950"/>
    <d v="2017-10-17T00:00:00"/>
    <d v="2017-10-21T00:00:00"/>
    <x v="3"/>
    <x v="9"/>
    <x v="3"/>
    <s v="Frank Carlisle"/>
    <s v="Corporate"/>
    <s v="Columbia"/>
    <x v="20"/>
    <n v="65203"/>
    <s v="Central"/>
    <s v="TEC-PH-10003072"/>
    <x v="2"/>
    <s v="Phones"/>
    <n v="449.97"/>
    <n v="449.97"/>
    <n v="0"/>
    <n v="0"/>
  </r>
  <r>
    <x v="4845"/>
    <d v="2015-10-31T00:00:00"/>
    <d v="2015-11-02T00:00:00"/>
    <x v="1"/>
    <x v="9"/>
    <x v="3"/>
    <s v="Nancy Lomonaco"/>
    <s v="Home Office"/>
    <s v="San Francisco"/>
    <x v="1"/>
    <n v="94110"/>
    <s v="West"/>
    <s v="TEC-PH-10003092"/>
    <x v="1"/>
    <s v="Phones"/>
    <n v="73.584000000000003"/>
    <n v="73.584000000000003"/>
    <n v="0"/>
    <n v="0"/>
  </r>
  <r>
    <x v="1657"/>
    <d v="2018-05-04T00:00:00"/>
    <d v="2018-05-09T00:00:00"/>
    <x v="0"/>
    <x v="2"/>
    <x v="2"/>
    <s v="Lindsay Williams"/>
    <s v="Corporate"/>
    <s v="San Francisco"/>
    <x v="1"/>
    <n v="94109"/>
    <s v="West"/>
    <s v="TEC-PH-10003092"/>
    <x v="1"/>
    <s v="Phones"/>
    <n v="183.96"/>
    <n v="166.96"/>
    <n v="17"/>
    <n v="2.5499999999999998"/>
  </r>
  <r>
    <x v="803"/>
    <d v="2017-04-17T00:00:00"/>
    <d v="2017-04-21T00:00:00"/>
    <x v="3"/>
    <x v="8"/>
    <x v="3"/>
    <s v="Ben Ferrer"/>
    <s v="Home Office"/>
    <s v="Raleigh"/>
    <x v="9"/>
    <n v="27604"/>
    <s v="South"/>
    <s v="TEC-PH-10003092"/>
    <x v="1"/>
    <s v="Phones"/>
    <n v="36.792000000000002"/>
    <n v="36.792000000000002"/>
    <n v="0"/>
    <n v="0"/>
  </r>
  <r>
    <x v="2152"/>
    <d v="2015-05-23T00:00:00"/>
    <d v="2015-05-27T00:00:00"/>
    <x v="1"/>
    <x v="2"/>
    <x v="2"/>
    <s v="Andrew Roberts"/>
    <s v="Home Office"/>
    <s v="Philadelphia"/>
    <x v="12"/>
    <n v="19134"/>
    <s v="East"/>
    <s v="TEC-PH-10003092"/>
    <x v="1"/>
    <s v="Phones"/>
    <n v="55.188000000000002"/>
    <n v="55.188000000000002"/>
    <n v="0"/>
    <n v="0"/>
  </r>
  <r>
    <x v="4846"/>
    <d v="2018-11-26T00:00:00"/>
    <d v="2018-11-30T00:00:00"/>
    <x v="0"/>
    <x v="1"/>
    <x v="2"/>
    <s v="Liz Thompson"/>
    <s v="Home Office"/>
    <s v="Columbus"/>
    <x v="22"/>
    <n v="43229"/>
    <s v="East"/>
    <s v="TEC-PH-10003092"/>
    <x v="1"/>
    <s v="Phones"/>
    <n v="220.75200000000001"/>
    <n v="220.75200000000001"/>
    <n v="0"/>
    <n v="0"/>
  </r>
  <r>
    <x v="4847"/>
    <d v="2018-07-31T00:00:00"/>
    <d v="2018-07-31T00:00:00"/>
    <x v="0"/>
    <x v="10"/>
    <x v="1"/>
    <s v="Katrina Willman"/>
    <s v="Home Office"/>
    <s v="Chicago"/>
    <x v="0"/>
    <n v="60653"/>
    <s v="Central"/>
    <s v="TEC-PH-10003092"/>
    <x v="1"/>
    <s v="Phones"/>
    <n v="36.792000000000002"/>
    <n v="36.792000000000002"/>
    <n v="0"/>
    <n v="0"/>
  </r>
  <r>
    <x v="2709"/>
    <d v="2015-12-08T00:00:00"/>
    <d v="2015-12-13T00:00:00"/>
    <x v="1"/>
    <x v="3"/>
    <x v="2"/>
    <s v="Tim Brockman"/>
    <s v="Home Office"/>
    <s v="Salem"/>
    <x v="23"/>
    <n v="97301"/>
    <s v="West"/>
    <s v="TEC-PH-10003095"/>
    <x v="1"/>
    <s v="Phones"/>
    <n v="52.68"/>
    <n v="52.68"/>
    <n v="0"/>
    <n v="0"/>
  </r>
  <r>
    <x v="4848"/>
    <d v="2016-04-02T00:00:00"/>
    <d v="2016-04-07T00:00:00"/>
    <x v="2"/>
    <x v="8"/>
    <x v="2"/>
    <s v="John Lucas"/>
    <s v="Home Office"/>
    <s v="Mesa"/>
    <x v="18"/>
    <n v="85204"/>
    <s v="West"/>
    <s v="TEC-PH-10003095"/>
    <x v="1"/>
    <s v="Phones"/>
    <n v="87.8"/>
    <n v="100"/>
    <n v="-12.200000000000003"/>
    <n v="-1.8300000000000003"/>
  </r>
  <r>
    <x v="4849"/>
    <d v="2016-09-24T00:00:00"/>
    <d v="2016-09-26T00:00:00"/>
    <x v="2"/>
    <x v="0"/>
    <x v="3"/>
    <s v="Carlos Meador"/>
    <s v="Home Office"/>
    <s v="Tucson"/>
    <x v="18"/>
    <n v="85705"/>
    <s v="West"/>
    <s v="TEC-PH-10003095"/>
    <x v="1"/>
    <s v="Phones"/>
    <n v="35.119999999999997"/>
    <n v="100"/>
    <n v="-64.88"/>
    <n v="-9.7319999999999993"/>
  </r>
  <r>
    <x v="1202"/>
    <d v="2017-10-04T00:00:00"/>
    <d v="2017-10-08T00:00:00"/>
    <x v="3"/>
    <x v="9"/>
    <x v="2"/>
    <s v="Anna H√§berlin"/>
    <s v="Corporate"/>
    <s v="Coral Gables"/>
    <x v="8"/>
    <n v="33134"/>
    <s v="South"/>
    <s v="TEC-PH-10003095"/>
    <x v="1"/>
    <s v="Phones"/>
    <n v="52.68"/>
    <n v="52.68"/>
    <n v="0"/>
    <n v="0"/>
  </r>
  <r>
    <x v="523"/>
    <d v="2018-10-05T00:00:00"/>
    <d v="2018-10-09T00:00:00"/>
    <x v="0"/>
    <x v="9"/>
    <x v="2"/>
    <s v="Todd Sumrall"/>
    <s v="Home Office"/>
    <s v="New York City"/>
    <x v="5"/>
    <n v="10035"/>
    <s v="East"/>
    <s v="TEC-PH-10003095"/>
    <x v="1"/>
    <s v="Phones"/>
    <n v="87.8"/>
    <n v="87.8"/>
    <n v="0"/>
    <n v="0"/>
  </r>
  <r>
    <x v="617"/>
    <d v="2017-11-20T00:00:00"/>
    <d v="2017-11-27T00:00:00"/>
    <x v="3"/>
    <x v="1"/>
    <x v="2"/>
    <s v="David Wiener"/>
    <s v="Corporate"/>
    <s v="Houston"/>
    <x v="13"/>
    <n v="77095"/>
    <s v="Central"/>
    <s v="TEC-PH-10003095"/>
    <x v="1"/>
    <s v="Phones"/>
    <n v="122.92"/>
    <n v="122.92"/>
    <n v="0"/>
    <n v="0"/>
  </r>
  <r>
    <x v="1221"/>
    <d v="2018-12-14T00:00:00"/>
    <d v="2018-12-20T00:00:00"/>
    <x v="0"/>
    <x v="3"/>
    <x v="2"/>
    <s v="Gary Mitchum"/>
    <s v="Home Office"/>
    <s v="Chicago"/>
    <x v="0"/>
    <n v="60653"/>
    <s v="Central"/>
    <s v="TEC-PH-10003095"/>
    <x v="1"/>
    <s v="Phones"/>
    <n v="52.68"/>
    <n v="52.68"/>
    <n v="0"/>
    <n v="0"/>
  </r>
  <r>
    <x v="4194"/>
    <d v="2018-08-20T00:00:00"/>
    <d v="2018-08-25T00:00:00"/>
    <x v="0"/>
    <x v="7"/>
    <x v="2"/>
    <s v="Lisa Ryan"/>
    <s v="Corporate"/>
    <s v="San Francisco"/>
    <x v="1"/>
    <n v="94109"/>
    <s v="West"/>
    <s v="TEC-PH-10003171"/>
    <x v="1"/>
    <s v="Phones"/>
    <n v="107.88"/>
    <n v="107.88"/>
    <n v="0"/>
    <n v="0"/>
  </r>
  <r>
    <x v="1262"/>
    <d v="2018-11-16T00:00:00"/>
    <d v="2018-11-19T00:00:00"/>
    <x v="0"/>
    <x v="1"/>
    <x v="0"/>
    <s v="Chris Cortes"/>
    <s v="Consumer"/>
    <s v="Seattle"/>
    <x v="6"/>
    <n v="98103"/>
    <s v="West"/>
    <s v="TEC-PH-10003171"/>
    <x v="1"/>
    <s v="Phones"/>
    <n v="107.88"/>
    <n v="107.88"/>
    <n v="0"/>
    <n v="0"/>
  </r>
  <r>
    <x v="4830"/>
    <d v="2015-05-22T00:00:00"/>
    <d v="2015-05-29T00:00:00"/>
    <x v="1"/>
    <x v="2"/>
    <x v="2"/>
    <s v="Evan Henry"/>
    <s v="Consumer"/>
    <s v="Decatur"/>
    <x v="36"/>
    <n v="35601"/>
    <s v="South"/>
    <s v="TEC-PH-10003171"/>
    <x v="1"/>
    <s v="Phones"/>
    <n v="44.95"/>
    <n v="44.95"/>
    <n v="0"/>
    <n v="0"/>
  </r>
  <r>
    <x v="4850"/>
    <d v="2018-08-20T00:00:00"/>
    <d v="2018-08-26T00:00:00"/>
    <x v="0"/>
    <x v="7"/>
    <x v="2"/>
    <s v="Tonja Turnell"/>
    <s v="Home Office"/>
    <s v="Charlotte"/>
    <x v="9"/>
    <n v="28205"/>
    <s v="South"/>
    <s v="TEC-PH-10003171"/>
    <x v="1"/>
    <s v="Phones"/>
    <n v="35.96"/>
    <n v="35.96"/>
    <n v="0"/>
    <n v="0"/>
  </r>
  <r>
    <x v="2035"/>
    <d v="2018-09-24T00:00:00"/>
    <d v="2018-09-28T00:00:00"/>
    <x v="0"/>
    <x v="0"/>
    <x v="2"/>
    <s v="Karen Ferguson"/>
    <s v="Home Office"/>
    <s v="Sandy Springs"/>
    <x v="19"/>
    <n v="30328"/>
    <s v="South"/>
    <s v="TEC-PH-10003171"/>
    <x v="1"/>
    <s v="Phones"/>
    <n v="89.9"/>
    <n v="89.9"/>
    <n v="0"/>
    <n v="0"/>
  </r>
  <r>
    <x v="4851"/>
    <d v="2017-03-03T00:00:00"/>
    <d v="2017-03-08T00:00:00"/>
    <x v="3"/>
    <x v="5"/>
    <x v="3"/>
    <s v="Craig Carreira"/>
    <s v="Corporate"/>
    <s v="Bloomington"/>
    <x v="33"/>
    <n v="47401"/>
    <s v="Central"/>
    <s v="TEC-PH-10003171"/>
    <x v="1"/>
    <s v="Phones"/>
    <n v="134.85"/>
    <n v="134.85"/>
    <n v="0"/>
    <n v="0"/>
  </r>
  <r>
    <x v="4852"/>
    <d v="2017-09-11T00:00:00"/>
    <d v="2017-09-14T00:00:00"/>
    <x v="3"/>
    <x v="0"/>
    <x v="0"/>
    <s v="Trudy Brown"/>
    <s v="Corporate"/>
    <s v="Wichita"/>
    <x v="44"/>
    <n v="67212"/>
    <s v="Central"/>
    <s v="TEC-PH-10003171"/>
    <x v="2"/>
    <s v="Phones"/>
    <n v="224.75"/>
    <n v="224.75"/>
    <n v="0"/>
    <n v="0"/>
  </r>
  <r>
    <x v="418"/>
    <d v="2016-04-26T00:00:00"/>
    <d v="2016-05-01T00:00:00"/>
    <x v="2"/>
    <x v="8"/>
    <x v="2"/>
    <s v="Bart Watters"/>
    <s v="Home Office"/>
    <s v="San Diego"/>
    <x v="1"/>
    <n v="92105"/>
    <s v="West"/>
    <s v="TEC-PH-10003174"/>
    <x v="1"/>
    <s v="Phones"/>
    <n v="311.976"/>
    <n v="100"/>
    <n v="211.976"/>
    <n v="31.796399999999998"/>
  </r>
  <r>
    <x v="384"/>
    <d v="2016-11-17T00:00:00"/>
    <d v="2016-11-21T00:00:00"/>
    <x v="2"/>
    <x v="1"/>
    <x v="2"/>
    <s v="Brian Stugart"/>
    <s v="Home Office"/>
    <s v="San Diego"/>
    <x v="1"/>
    <n v="92105"/>
    <s v="West"/>
    <s v="TEC-PH-10003174"/>
    <x v="1"/>
    <s v="Phones"/>
    <n v="415.96800000000002"/>
    <n v="100"/>
    <n v="315.96800000000002"/>
    <n v="47.395200000000003"/>
  </r>
  <r>
    <x v="1662"/>
    <d v="2017-08-21T00:00:00"/>
    <d v="2017-08-28T00:00:00"/>
    <x v="3"/>
    <x v="7"/>
    <x v="2"/>
    <s v="Scot Coram"/>
    <s v="Home Office"/>
    <s v="Los Angeles"/>
    <x v="1"/>
    <n v="90004"/>
    <s v="West"/>
    <s v="TEC-PH-10003187"/>
    <x v="1"/>
    <s v="Phones"/>
    <n v="31.984000000000002"/>
    <n v="31.984000000000002"/>
    <n v="0"/>
    <n v="0"/>
  </r>
  <r>
    <x v="3056"/>
    <d v="2018-10-13T00:00:00"/>
    <d v="2018-10-20T00:00:00"/>
    <x v="0"/>
    <x v="9"/>
    <x v="2"/>
    <s v="Jane Waco"/>
    <s v="Home Office"/>
    <s v="Sacramento"/>
    <x v="1"/>
    <n v="95823"/>
    <s v="West"/>
    <s v="TEC-PH-10003187"/>
    <x v="1"/>
    <s v="Phones"/>
    <n v="31.984000000000002"/>
    <n v="31.984000000000002"/>
    <n v="0"/>
    <n v="0"/>
  </r>
  <r>
    <x v="730"/>
    <d v="2016-09-15T00:00:00"/>
    <d v="2016-09-19T00:00:00"/>
    <x v="2"/>
    <x v="0"/>
    <x v="2"/>
    <s v="Natalie Webber"/>
    <s v="Home Office"/>
    <s v="Mobile"/>
    <x v="36"/>
    <n v="36608"/>
    <s v="South"/>
    <s v="TEC-PH-10003187"/>
    <x v="1"/>
    <s v="Phones"/>
    <n v="59.97"/>
    <n v="100"/>
    <n v="-40.03"/>
    <n v="-6.0045000000000002"/>
  </r>
  <r>
    <x v="4853"/>
    <d v="2017-11-05T00:00:00"/>
    <d v="2017-11-10T00:00:00"/>
    <x v="3"/>
    <x v="1"/>
    <x v="2"/>
    <s v="Alejandro Savely"/>
    <s v="Corporate"/>
    <s v="Philadelphia"/>
    <x v="12"/>
    <n v="19134"/>
    <s v="East"/>
    <s v="TEC-PH-10003187"/>
    <x v="1"/>
    <s v="Phones"/>
    <n v="23.988"/>
    <n v="23.988"/>
    <n v="0"/>
    <n v="0"/>
  </r>
  <r>
    <x v="116"/>
    <d v="2018-10-27T00:00:00"/>
    <d v="2018-10-28T00:00:00"/>
    <x v="0"/>
    <x v="9"/>
    <x v="0"/>
    <s v="Jack O'Briant"/>
    <s v="Home Office"/>
    <s v="San Francisco"/>
    <x v="1"/>
    <n v="94110"/>
    <s v="West"/>
    <s v="TEC-PH-10003215"/>
    <x v="1"/>
    <s v="Phones"/>
    <n v="95.84"/>
    <n v="95.84"/>
    <n v="0"/>
    <n v="0"/>
  </r>
  <r>
    <x v="3894"/>
    <d v="2018-12-10T00:00:00"/>
    <d v="2018-12-12T00:00:00"/>
    <x v="0"/>
    <x v="3"/>
    <x v="3"/>
    <s v="Alex Grayson"/>
    <s v="Home Office"/>
    <s v="Stockton"/>
    <x v="1"/>
    <n v="95207"/>
    <s v="West"/>
    <s v="TEC-PH-10003215"/>
    <x v="1"/>
    <s v="Phones"/>
    <n v="95.84"/>
    <n v="100"/>
    <n v="-4.1599999999999966"/>
    <n v="-0.62399999999999944"/>
  </r>
  <r>
    <x v="2930"/>
    <d v="2017-05-31T00:00:00"/>
    <d v="2017-06-06T00:00:00"/>
    <x v="3"/>
    <x v="2"/>
    <x v="2"/>
    <s v="Neoma Murray"/>
    <s v="Corporate"/>
    <s v="New York City"/>
    <x v="5"/>
    <n v="10011"/>
    <s v="East"/>
    <s v="TEC-PH-10003215"/>
    <x v="2"/>
    <s v="Phones"/>
    <n v="179.7"/>
    <n v="179.7"/>
    <n v="0"/>
    <n v="0"/>
  </r>
  <r>
    <x v="4854"/>
    <d v="2016-03-01T00:00:00"/>
    <d v="2016-03-02T00:00:00"/>
    <x v="2"/>
    <x v="5"/>
    <x v="0"/>
    <s v="Tracy Poddar"/>
    <s v="Home Office"/>
    <s v="Coppell"/>
    <x v="13"/>
    <n v="75019"/>
    <s v="Central"/>
    <s v="TEC-PH-10003215"/>
    <x v="1"/>
    <s v="Phones"/>
    <n v="95.84"/>
    <n v="95.84"/>
    <n v="0"/>
    <n v="0"/>
  </r>
  <r>
    <x v="4855"/>
    <d v="2015-03-28T00:00:00"/>
    <d v="2015-04-01T00:00:00"/>
    <x v="1"/>
    <x v="5"/>
    <x v="2"/>
    <s v="Daniel Raglin"/>
    <s v="Home Office"/>
    <s v="Albuquerque"/>
    <x v="41"/>
    <n v="87105"/>
    <s v="West"/>
    <s v="TEC-PH-10003273"/>
    <x v="1"/>
    <s v="Phones"/>
    <n v="302.37599999999998"/>
    <n v="302.37599999999998"/>
    <n v="0"/>
    <n v="0"/>
  </r>
  <r>
    <x v="1067"/>
    <d v="2017-12-11T00:00:00"/>
    <d v="2017-12-16T00:00:00"/>
    <x v="3"/>
    <x v="3"/>
    <x v="3"/>
    <s v="Anthony Rawles"/>
    <s v="Corporate"/>
    <s v="Vancouver"/>
    <x v="6"/>
    <n v="98661"/>
    <s v="West"/>
    <s v="TEC-PH-10003273"/>
    <x v="2"/>
    <s v="Phones"/>
    <n v="302.37599999999998"/>
    <n v="302.37599999999998"/>
    <n v="0"/>
    <n v="0"/>
  </r>
  <r>
    <x v="3656"/>
    <d v="2015-04-07T00:00:00"/>
    <d v="2015-04-12T00:00:00"/>
    <x v="1"/>
    <x v="8"/>
    <x v="2"/>
    <s v="Roland Schwarz"/>
    <s v="Home Office"/>
    <s v="Columbia"/>
    <x v="34"/>
    <n v="29203"/>
    <s v="South"/>
    <s v="TEC-PH-10003273"/>
    <x v="1"/>
    <s v="Phones"/>
    <n v="629.95000000000005"/>
    <n v="629.95000000000005"/>
    <n v="0"/>
    <n v="0"/>
  </r>
  <r>
    <x v="4566"/>
    <d v="2015-11-19T00:00:00"/>
    <d v="2015-11-24T00:00:00"/>
    <x v="1"/>
    <x v="1"/>
    <x v="3"/>
    <s v="Robert Marley"/>
    <s v="Home Office"/>
    <s v="Monroe"/>
    <x v="2"/>
    <n v="71203"/>
    <s v="South"/>
    <s v="TEC-PH-10003273"/>
    <x v="1"/>
    <s v="Phones"/>
    <n v="503.96"/>
    <n v="503.96"/>
    <n v="0"/>
    <n v="0"/>
  </r>
  <r>
    <x v="4856"/>
    <d v="2016-03-15T00:00:00"/>
    <d v="2016-03-21T00:00:00"/>
    <x v="2"/>
    <x v="5"/>
    <x v="2"/>
    <s v="Karen Seio"/>
    <s v="Home Office"/>
    <s v="Lehi"/>
    <x v="28"/>
    <n v="84043"/>
    <s v="West"/>
    <s v="TEC-PH-10003356"/>
    <x v="1"/>
    <s v="Phones"/>
    <n v="16.776"/>
    <n v="18"/>
    <n v="-1.2240000000000002"/>
    <n v="-0.18360000000000001"/>
  </r>
  <r>
    <x v="2205"/>
    <d v="2017-11-14T00:00:00"/>
    <d v="2017-11-18T00:00:00"/>
    <x v="3"/>
    <x v="1"/>
    <x v="2"/>
    <s v="Darren Powers"/>
    <s v="Corporate"/>
    <s v="New York City"/>
    <x v="5"/>
    <n v="10035"/>
    <s v="East"/>
    <s v="TEC-PH-10003356"/>
    <x v="1"/>
    <s v="Phones"/>
    <n v="13.98"/>
    <n v="13.98"/>
    <n v="0"/>
    <n v="0"/>
  </r>
  <r>
    <x v="1933"/>
    <d v="2017-11-18T00:00:00"/>
    <d v="2017-11-22T00:00:00"/>
    <x v="3"/>
    <x v="1"/>
    <x v="2"/>
    <s v="Tracy Collins"/>
    <s v="Corporate"/>
    <s v="Los Angeles"/>
    <x v="1"/>
    <n v="90008"/>
    <s v="West"/>
    <s v="TEC-PH-10003357"/>
    <x v="1"/>
    <s v="Phones"/>
    <n v="61.192"/>
    <n v="61.192"/>
    <n v="0"/>
    <n v="0"/>
  </r>
  <r>
    <x v="204"/>
    <d v="2017-11-20T00:00:00"/>
    <d v="2017-11-25T00:00:00"/>
    <x v="3"/>
    <x v="1"/>
    <x v="2"/>
    <s v="Frank Atkinson"/>
    <s v="Corporate"/>
    <s v="Orlando"/>
    <x v="8"/>
    <n v="32839"/>
    <s v="South"/>
    <s v="TEC-PH-10003357"/>
    <x v="2"/>
    <s v="Phones"/>
    <n v="244.768"/>
    <n v="244.768"/>
    <n v="0"/>
    <n v="0"/>
  </r>
  <r>
    <x v="3183"/>
    <d v="2016-09-26T00:00:00"/>
    <d v="2016-09-29T00:00:00"/>
    <x v="2"/>
    <x v="0"/>
    <x v="3"/>
    <s v="Sarah Foster"/>
    <s v="Corporate"/>
    <s v="Philadelphia"/>
    <x v="12"/>
    <n v="19143"/>
    <s v="East"/>
    <s v="TEC-PH-10003357"/>
    <x v="1"/>
    <s v="Phones"/>
    <n v="45.893999999999998"/>
    <n v="45.893999999999998"/>
    <n v="0"/>
    <n v="0"/>
  </r>
  <r>
    <x v="239"/>
    <d v="2016-04-18T00:00:00"/>
    <d v="2016-04-22T00:00:00"/>
    <x v="2"/>
    <x v="8"/>
    <x v="3"/>
    <s v="Michael Paige"/>
    <s v="Home Office"/>
    <s v="Mcallen"/>
    <x v="13"/>
    <n v="78501"/>
    <s v="Central"/>
    <s v="TEC-PH-10003357"/>
    <x v="1"/>
    <s v="Phones"/>
    <n v="244.768"/>
    <n v="244.768"/>
    <n v="0"/>
    <n v="0"/>
  </r>
  <r>
    <x v="4857"/>
    <d v="2018-05-07T00:00:00"/>
    <d v="2018-05-11T00:00:00"/>
    <x v="0"/>
    <x v="2"/>
    <x v="2"/>
    <s v="Carlos Soltero"/>
    <s v="Consumer"/>
    <s v="Pasadena"/>
    <x v="1"/>
    <n v="91104"/>
    <s v="West"/>
    <s v="TEC-PH-10003437"/>
    <x v="1"/>
    <s v="Phones"/>
    <n v="419.94400000000002"/>
    <n v="419.94400000000002"/>
    <n v="0"/>
    <n v="0"/>
  </r>
  <r>
    <x v="3741"/>
    <d v="2018-11-24T00:00:00"/>
    <d v="2018-11-29T00:00:00"/>
    <x v="0"/>
    <x v="1"/>
    <x v="2"/>
    <s v="Shaun Chance"/>
    <s v="Home Office"/>
    <s v="Lancaster"/>
    <x v="12"/>
    <n v="17602"/>
    <s v="East"/>
    <s v="TEC-PH-10003437"/>
    <x v="1"/>
    <s v="Phones"/>
    <n v="89.988"/>
    <n v="89.988"/>
    <n v="0"/>
    <n v="0"/>
  </r>
  <r>
    <x v="4858"/>
    <d v="2017-07-14T00:00:00"/>
    <d v="2017-07-16T00:00:00"/>
    <x v="3"/>
    <x v="10"/>
    <x v="3"/>
    <s v="Bryan Mills"/>
    <s v="Corporate"/>
    <s v="Houston"/>
    <x v="13"/>
    <n v="77036"/>
    <s v="Central"/>
    <s v="TEC-PH-10003437"/>
    <x v="2"/>
    <s v="Phones"/>
    <n v="419.94400000000002"/>
    <n v="419.94400000000002"/>
    <n v="0"/>
    <n v="0"/>
  </r>
  <r>
    <x v="443"/>
    <d v="2018-11-25T00:00:00"/>
    <d v="2018-11-30T00:00:00"/>
    <x v="0"/>
    <x v="1"/>
    <x v="2"/>
    <s v="Rose O'Brian"/>
    <s v="Home Office"/>
    <s v="Houston"/>
    <x v="13"/>
    <n v="77070"/>
    <s v="Central"/>
    <s v="TEC-PH-10003437"/>
    <x v="1"/>
    <s v="Phones"/>
    <n v="299.95999999999998"/>
    <n v="299.95999999999998"/>
    <n v="0"/>
    <n v="0"/>
  </r>
  <r>
    <x v="4859"/>
    <d v="2018-11-13T00:00:00"/>
    <d v="2018-11-19T00:00:00"/>
    <x v="0"/>
    <x v="1"/>
    <x v="2"/>
    <s v="Ken Lonsdale"/>
    <s v="Home Office"/>
    <s v="Dublin"/>
    <x v="1"/>
    <n v="94568"/>
    <s v="West"/>
    <s v="TEC-PH-10003442"/>
    <x v="1"/>
    <s v="Phones"/>
    <n v="22"/>
    <n v="18"/>
    <n v="4"/>
    <n v="0.6"/>
  </r>
  <r>
    <x v="1862"/>
    <d v="2018-07-29T00:00:00"/>
    <d v="2018-08-01T00:00:00"/>
    <x v="0"/>
    <x v="10"/>
    <x v="3"/>
    <s v="Anna Gayman"/>
    <s v="Home Office"/>
    <s v="Jacksonville"/>
    <x v="9"/>
    <n v="28540"/>
    <s v="South"/>
    <s v="TEC-PH-10003442"/>
    <x v="1"/>
    <s v="Phones"/>
    <n v="22"/>
    <n v="18"/>
    <n v="4"/>
    <n v="0.6"/>
  </r>
  <r>
    <x v="4591"/>
    <d v="2017-08-26T00:00:00"/>
    <d v="2017-08-31T00:00:00"/>
    <x v="3"/>
    <x v="7"/>
    <x v="2"/>
    <s v="Dan Reichenbach"/>
    <s v="Home Office"/>
    <s v="New York City"/>
    <x v="5"/>
    <n v="10035"/>
    <s v="East"/>
    <s v="TEC-PH-10003442"/>
    <x v="1"/>
    <s v="Phones"/>
    <n v="33"/>
    <n v="33"/>
    <n v="0"/>
    <n v="0"/>
  </r>
  <r>
    <x v="4860"/>
    <d v="2017-08-29T00:00:00"/>
    <d v="2017-09-04T00:00:00"/>
    <x v="3"/>
    <x v="7"/>
    <x v="2"/>
    <s v="Meg O'Connel"/>
    <s v="Home Office"/>
    <s v="New York City"/>
    <x v="5"/>
    <n v="10024"/>
    <s v="East"/>
    <s v="TEC-PH-10003442"/>
    <x v="1"/>
    <s v="Phones"/>
    <n v="22"/>
    <n v="18"/>
    <n v="4"/>
    <n v="0.6"/>
  </r>
  <r>
    <x v="1922"/>
    <d v="2017-10-15T00:00:00"/>
    <d v="2017-10-21T00:00:00"/>
    <x v="3"/>
    <x v="9"/>
    <x v="2"/>
    <s v="Cynthia Delaney"/>
    <s v="Home Office"/>
    <s v="Oklahoma City"/>
    <x v="30"/>
    <n v="73120"/>
    <s v="Central"/>
    <s v="TEC-PH-10003442"/>
    <x v="1"/>
    <s v="Phones"/>
    <n v="5.5"/>
    <n v="5"/>
    <n v="0.5"/>
    <n v="7.4999999999999997E-2"/>
  </r>
  <r>
    <x v="4170"/>
    <d v="2015-03-23T00:00:00"/>
    <d v="2015-03-26T00:00:00"/>
    <x v="1"/>
    <x v="5"/>
    <x v="3"/>
    <s v="Patrick O'Donnell"/>
    <s v="Home Office"/>
    <s v="Los Angeles"/>
    <x v="1"/>
    <n v="90036"/>
    <s v="West"/>
    <s v="TEC-PH-10003484"/>
    <x v="1"/>
    <s v="Phones"/>
    <n v="604.75199999999995"/>
    <n v="604.75199999999995"/>
    <n v="0"/>
    <n v="0"/>
  </r>
  <r>
    <x v="4861"/>
    <d v="2017-06-27T00:00:00"/>
    <d v="2017-06-29T00:00:00"/>
    <x v="3"/>
    <x v="4"/>
    <x v="3"/>
    <s v="Anna Chung"/>
    <s v="Corporate"/>
    <s v="San Francisco"/>
    <x v="1"/>
    <n v="94109"/>
    <s v="West"/>
    <s v="TEC-PH-10003484"/>
    <x v="2"/>
    <s v="Phones"/>
    <n v="201.584"/>
    <n v="201.584"/>
    <n v="0"/>
    <n v="0"/>
  </r>
  <r>
    <x v="2228"/>
    <d v="2018-09-02T00:00:00"/>
    <d v="2018-09-08T00:00:00"/>
    <x v="0"/>
    <x v="0"/>
    <x v="2"/>
    <s v="Anthony Witt"/>
    <s v="Consumer"/>
    <s v="Bakersfield"/>
    <x v="1"/>
    <n v="93309"/>
    <s v="West"/>
    <s v="TEC-PH-10003484"/>
    <x v="1"/>
    <s v="Phones"/>
    <n v="201.584"/>
    <n v="201.584"/>
    <n v="0"/>
    <n v="0"/>
  </r>
  <r>
    <x v="79"/>
    <d v="2015-09-20T00:00:00"/>
    <d v="2015-09-23T00:00:00"/>
    <x v="1"/>
    <x v="0"/>
    <x v="0"/>
    <s v="Mitch Webber"/>
    <s v="Home Office"/>
    <s v="New York City"/>
    <x v="5"/>
    <n v="10011"/>
    <s v="East"/>
    <s v="TEC-PH-10003484"/>
    <x v="1"/>
    <s v="Phones"/>
    <n v="629.95000000000005"/>
    <n v="629.95000000000005"/>
    <n v="0"/>
    <n v="0"/>
  </r>
  <r>
    <x v="4862"/>
    <d v="2017-06-13T00:00:00"/>
    <d v="2017-06-15T00:00:00"/>
    <x v="3"/>
    <x v="4"/>
    <x v="3"/>
    <s v="Sample Company A"/>
    <s v="Corporate"/>
    <s v="Jackson"/>
    <x v="10"/>
    <n v="49201"/>
    <s v="Central"/>
    <s v="TEC-PH-10003484"/>
    <x v="2"/>
    <s v="Phones"/>
    <n v="377.97"/>
    <n v="302.97000000000003"/>
    <n v="75"/>
    <n v="11.25"/>
  </r>
  <r>
    <x v="4144"/>
    <d v="2016-12-27T00:00:00"/>
    <d v="2016-12-31T00:00:00"/>
    <x v="2"/>
    <x v="3"/>
    <x v="2"/>
    <s v="Aaron Hawkins"/>
    <s v="Home Office"/>
    <s v="San Francisco"/>
    <x v="1"/>
    <n v="94122"/>
    <s v="West"/>
    <s v="TEC-PH-10003505"/>
    <x v="1"/>
    <s v="Phones"/>
    <n v="668.16"/>
    <n v="80"/>
    <n v="588.16"/>
    <n v="88.22399999999999"/>
  </r>
  <r>
    <x v="1745"/>
    <d v="2018-02-05T00:00:00"/>
    <d v="2018-02-09T00:00:00"/>
    <x v="0"/>
    <x v="11"/>
    <x v="2"/>
    <s v="Fred Chung"/>
    <s v="Corporate"/>
    <s v="Torrance"/>
    <x v="1"/>
    <n v="90503"/>
    <s v="West"/>
    <s v="TEC-PH-10003505"/>
    <x v="1"/>
    <s v="Phones"/>
    <n v="371.2"/>
    <n v="371.2"/>
    <n v="0"/>
    <n v="0"/>
  </r>
  <r>
    <x v="545"/>
    <d v="2018-10-30T00:00:00"/>
    <d v="2018-11-05T00:00:00"/>
    <x v="0"/>
    <x v="9"/>
    <x v="2"/>
    <s v="Jamie Kunitz"/>
    <s v="Home Office"/>
    <s v="San Francisco"/>
    <x v="1"/>
    <n v="94122"/>
    <s v="West"/>
    <s v="TEC-PH-10003505"/>
    <x v="1"/>
    <s v="Phones"/>
    <n v="148.47999999999999"/>
    <n v="148.47999999999999"/>
    <n v="0"/>
    <n v="0"/>
  </r>
  <r>
    <x v="785"/>
    <d v="2016-07-02T00:00:00"/>
    <d v="2016-07-04T00:00:00"/>
    <x v="2"/>
    <x v="10"/>
    <x v="0"/>
    <s v="Frank Atkinson"/>
    <s v="Home Office"/>
    <s v="Raleigh"/>
    <x v="9"/>
    <n v="27604"/>
    <s v="South"/>
    <s v="TEC-PH-10003505"/>
    <x v="1"/>
    <s v="Phones"/>
    <n v="74.239999999999995"/>
    <n v="74.239999999999995"/>
    <n v="0"/>
    <n v="0"/>
  </r>
  <r>
    <x v="4863"/>
    <d v="2017-09-10T00:00:00"/>
    <d v="2017-09-15T00:00:00"/>
    <x v="3"/>
    <x v="0"/>
    <x v="2"/>
    <s v="Steve Chapman"/>
    <s v="Corporate"/>
    <s v="Fort Lauderdale"/>
    <x v="8"/>
    <n v="33311"/>
    <s v="South"/>
    <s v="TEC-PH-10003505"/>
    <x v="1"/>
    <s v="Phones"/>
    <n v="519.67999999999995"/>
    <n v="519.67999999999995"/>
    <n v="0"/>
    <n v="0"/>
  </r>
  <r>
    <x v="1792"/>
    <d v="2015-05-30T00:00:00"/>
    <d v="2015-06-01T00:00:00"/>
    <x v="1"/>
    <x v="2"/>
    <x v="0"/>
    <s v="Laurel Workman"/>
    <s v="Corporate"/>
    <s v="New York City"/>
    <x v="5"/>
    <n v="10024"/>
    <s v="East"/>
    <s v="TEC-PH-10003505"/>
    <x v="1"/>
    <s v="Phones"/>
    <n v="464"/>
    <n v="464"/>
    <n v="0"/>
    <n v="0"/>
  </r>
  <r>
    <x v="4864"/>
    <d v="2018-03-16T00:00:00"/>
    <d v="2018-03-18T00:00:00"/>
    <x v="0"/>
    <x v="5"/>
    <x v="3"/>
    <s v="Matthew Grinstein"/>
    <s v="Home Office"/>
    <s v="Lakewood"/>
    <x v="22"/>
    <n v="44107"/>
    <s v="East"/>
    <s v="TEC-PH-10003505"/>
    <x v="1"/>
    <s v="Phones"/>
    <n v="445.44"/>
    <n v="445.44"/>
    <n v="0"/>
    <n v="0"/>
  </r>
  <r>
    <x v="2405"/>
    <d v="2015-11-11T00:00:00"/>
    <d v="2015-11-15T00:00:00"/>
    <x v="1"/>
    <x v="1"/>
    <x v="2"/>
    <s v="Karen Daniels"/>
    <s v="Home Office"/>
    <s v="Houston"/>
    <x v="13"/>
    <n v="77095"/>
    <s v="Central"/>
    <s v="TEC-PH-10003505"/>
    <x v="1"/>
    <s v="Phones"/>
    <n v="148.47999999999999"/>
    <n v="148.47999999999999"/>
    <n v="0"/>
    <n v="0"/>
  </r>
  <r>
    <x v="696"/>
    <d v="2016-07-12T00:00:00"/>
    <d v="2016-07-17T00:00:00"/>
    <x v="2"/>
    <x v="10"/>
    <x v="3"/>
    <s v="Rob Lucas"/>
    <s v="Home Office"/>
    <s v="Chicago"/>
    <x v="0"/>
    <n v="60610"/>
    <s v="Central"/>
    <s v="TEC-PH-10003505"/>
    <x v="1"/>
    <s v="Phones"/>
    <n v="148.47999999999999"/>
    <n v="148.47999999999999"/>
    <n v="0"/>
    <n v="0"/>
  </r>
  <r>
    <x v="4865"/>
    <d v="2017-09-05T00:00:00"/>
    <d v="2017-09-06T00:00:00"/>
    <x v="3"/>
    <x v="0"/>
    <x v="0"/>
    <s v="Toby Ritter"/>
    <s v="Corporate"/>
    <s v="Cedar Rapids"/>
    <x v="38"/>
    <n v="52402"/>
    <s v="Central"/>
    <s v="TEC-PH-10003505"/>
    <x v="2"/>
    <s v="Phones"/>
    <n v="278.39999999999998"/>
    <n v="278.39999999999998"/>
    <n v="0"/>
    <n v="0"/>
  </r>
  <r>
    <x v="4866"/>
    <d v="2018-06-25T00:00:00"/>
    <d v="2018-07-01T00:00:00"/>
    <x v="0"/>
    <x v="4"/>
    <x v="2"/>
    <s v="Fred McMath"/>
    <s v="Home Office"/>
    <s v="Bolingbrook"/>
    <x v="0"/>
    <n v="60440"/>
    <s v="Central"/>
    <s v="TEC-PH-10003505"/>
    <x v="1"/>
    <s v="Phones"/>
    <n v="148.47999999999999"/>
    <n v="148.47999999999999"/>
    <n v="0"/>
    <n v="0"/>
  </r>
  <r>
    <x v="4867"/>
    <d v="2017-03-01T00:00:00"/>
    <d v="2017-03-08T00:00:00"/>
    <x v="3"/>
    <x v="5"/>
    <x v="2"/>
    <s v="Odella Nelson"/>
    <s v="Corporate"/>
    <s v="Denver"/>
    <x v="7"/>
    <n v="80219"/>
    <s v="West"/>
    <s v="TEC-PH-10003535"/>
    <x v="1"/>
    <s v="Phones"/>
    <n v="159.98400000000001"/>
    <n v="159.98400000000001"/>
    <n v="0"/>
    <n v="0"/>
  </r>
  <r>
    <x v="1905"/>
    <d v="2016-09-28T00:00:00"/>
    <d v="2016-10-05T00:00:00"/>
    <x v="2"/>
    <x v="0"/>
    <x v="2"/>
    <s v="Roy Phan"/>
    <s v="Home Office"/>
    <s v="Los Angeles"/>
    <x v="1"/>
    <n v="90032"/>
    <s v="West"/>
    <s v="TEC-PH-10003555"/>
    <x v="1"/>
    <s v="Phones"/>
    <n v="36.783999999999999"/>
    <n v="36.783999999999999"/>
    <n v="0"/>
    <n v="0"/>
  </r>
  <r>
    <x v="4635"/>
    <d v="2017-05-21T00:00:00"/>
    <d v="2017-05-23T00:00:00"/>
    <x v="3"/>
    <x v="2"/>
    <x v="0"/>
    <s v="Logan Haushalter"/>
    <s v="Corporate"/>
    <s v="Los Angeles"/>
    <x v="1"/>
    <n v="90032"/>
    <s v="West"/>
    <s v="TEC-PH-10003555"/>
    <x v="1"/>
    <s v="Phones"/>
    <n v="55.176000000000002"/>
    <n v="55.176000000000002"/>
    <n v="0"/>
    <n v="0"/>
  </r>
  <r>
    <x v="1662"/>
    <d v="2017-08-21T00:00:00"/>
    <d v="2017-08-28T00:00:00"/>
    <x v="3"/>
    <x v="7"/>
    <x v="2"/>
    <s v="Scot Coram"/>
    <s v="Corporate"/>
    <s v="Los Angeles"/>
    <x v="1"/>
    <n v="90004"/>
    <s v="West"/>
    <s v="TEC-PH-10003555"/>
    <x v="1"/>
    <s v="Phones"/>
    <n v="91.96"/>
    <n v="91.96"/>
    <n v="0"/>
    <n v="0"/>
  </r>
  <r>
    <x v="4545"/>
    <d v="2018-10-07T00:00:00"/>
    <d v="2018-10-11T00:00:00"/>
    <x v="0"/>
    <x v="9"/>
    <x v="2"/>
    <s v="Mike Gockenbach"/>
    <s v="Home Office"/>
    <s v="Los Angeles"/>
    <x v="1"/>
    <n v="90045"/>
    <s v="West"/>
    <s v="TEC-PH-10003555"/>
    <x v="1"/>
    <s v="Phones"/>
    <n v="128.744"/>
    <n v="128.744"/>
    <n v="0"/>
    <n v="0"/>
  </r>
  <r>
    <x v="236"/>
    <d v="2018-12-11T00:00:00"/>
    <d v="2018-12-17T00:00:00"/>
    <x v="0"/>
    <x v="3"/>
    <x v="2"/>
    <s v="Darrin Van Huff"/>
    <s v="Home Office"/>
    <s v="Jacksonville"/>
    <x v="8"/>
    <n v="32216"/>
    <s v="South"/>
    <s v="TEC-PH-10003555"/>
    <x v="1"/>
    <s v="Phones"/>
    <n v="73.567999999999998"/>
    <n v="73.567999999999998"/>
    <n v="0"/>
    <n v="0"/>
  </r>
  <r>
    <x v="3218"/>
    <d v="2018-10-05T00:00:00"/>
    <d v="2018-10-08T00:00:00"/>
    <x v="0"/>
    <x v="9"/>
    <x v="3"/>
    <s v="Phillina Ober"/>
    <s v="Home Office"/>
    <s v="New York City"/>
    <x v="5"/>
    <n v="10011"/>
    <s v="East"/>
    <s v="TEC-PH-10003555"/>
    <x v="1"/>
    <s v="Phones"/>
    <n v="160.93"/>
    <n v="160.93"/>
    <n v="0"/>
    <n v="0"/>
  </r>
  <r>
    <x v="4868"/>
    <d v="2017-12-08T00:00:00"/>
    <d v="2017-12-12T00:00:00"/>
    <x v="3"/>
    <x v="3"/>
    <x v="3"/>
    <s v="Quincy Jones"/>
    <s v="Corporate"/>
    <s v="Saint Paul"/>
    <x v="37"/>
    <n v="55106"/>
    <s v="Central"/>
    <s v="TEC-PH-10003555"/>
    <x v="1"/>
    <s v="Phones"/>
    <n v="114.95"/>
    <n v="114.95"/>
    <n v="0"/>
    <n v="0"/>
  </r>
  <r>
    <x v="1791"/>
    <d v="2018-05-18T00:00:00"/>
    <d v="2018-05-22T00:00:00"/>
    <x v="0"/>
    <x v="2"/>
    <x v="3"/>
    <s v="Paul Prost"/>
    <s v="Home Office"/>
    <s v="Springfield"/>
    <x v="20"/>
    <n v="65807"/>
    <s v="Central"/>
    <s v="TEC-PH-10003555"/>
    <x v="1"/>
    <s v="Phones"/>
    <n v="114.95"/>
    <n v="114.95"/>
    <n v="0"/>
    <n v="0"/>
  </r>
  <r>
    <x v="4869"/>
    <d v="2018-11-21T00:00:00"/>
    <d v="2018-11-21T00:00:00"/>
    <x v="0"/>
    <x v="1"/>
    <x v="1"/>
    <s v="Henia Zydlo"/>
    <s v="Home Office"/>
    <s v="Houston"/>
    <x v="13"/>
    <n v="77095"/>
    <s v="Central"/>
    <s v="TEC-PH-10003555"/>
    <x v="1"/>
    <s v="Phones"/>
    <n v="55.176000000000002"/>
    <n v="55.176000000000002"/>
    <n v="0"/>
    <n v="0"/>
  </r>
  <r>
    <x v="1253"/>
    <d v="2016-11-03T00:00:00"/>
    <d v="2016-11-07T00:00:00"/>
    <x v="2"/>
    <x v="1"/>
    <x v="2"/>
    <s v="Corinna Mitchell"/>
    <s v="Home Office"/>
    <s v="Los Angeles"/>
    <x v="1"/>
    <n v="90008"/>
    <s v="West"/>
    <s v="TEC-PH-10003580"/>
    <x v="1"/>
    <s v="Phones"/>
    <n v="1212.848"/>
    <n v="1212.848"/>
    <n v="0"/>
    <n v="0"/>
  </r>
  <r>
    <x v="993"/>
    <d v="2016-08-16T00:00:00"/>
    <d v="2016-08-20T00:00:00"/>
    <x v="2"/>
    <x v="7"/>
    <x v="2"/>
    <s v="Sung Pak"/>
    <s v="Home Office"/>
    <s v="Philadelphia"/>
    <x v="12"/>
    <n v="19134"/>
    <s v="East"/>
    <s v="TEC-PH-10003580"/>
    <x v="1"/>
    <s v="Phones"/>
    <n v="519.79200000000003"/>
    <n v="519.79200000000003"/>
    <n v="0"/>
    <n v="0"/>
  </r>
  <r>
    <x v="4477"/>
    <d v="2017-08-14T00:00:00"/>
    <d v="2017-08-18T00:00:00"/>
    <x v="3"/>
    <x v="7"/>
    <x v="2"/>
    <s v="Stephanie Phelps"/>
    <s v="Corporate"/>
    <s v="Akron"/>
    <x v="22"/>
    <n v="44312"/>
    <s v="East"/>
    <s v="TEC-PH-10003580"/>
    <x v="2"/>
    <s v="Phones"/>
    <n v="259.89600000000002"/>
    <n v="259.89600000000002"/>
    <n v="0"/>
    <n v="0"/>
  </r>
  <r>
    <x v="4623"/>
    <d v="2018-09-10T00:00:00"/>
    <d v="2018-09-17T00:00:00"/>
    <x v="0"/>
    <x v="0"/>
    <x v="2"/>
    <s v="Helen Abelman"/>
    <s v="Home Office"/>
    <s v="Springfield"/>
    <x v="22"/>
    <n v="45503"/>
    <s v="East"/>
    <s v="TEC-PH-10003580"/>
    <x v="1"/>
    <s v="Phones"/>
    <n v="259.89600000000002"/>
    <n v="259.89600000000002"/>
    <n v="0"/>
    <n v="0"/>
  </r>
  <r>
    <x v="202"/>
    <d v="2016-08-28T00:00:00"/>
    <d v="2016-09-04T00:00:00"/>
    <x v="2"/>
    <x v="7"/>
    <x v="2"/>
    <s v="Cassandra Brandow"/>
    <s v="Corporate"/>
    <s v="Los Angeles"/>
    <x v="1"/>
    <n v="90049"/>
    <s v="West"/>
    <s v="TEC-PH-10003589"/>
    <x v="1"/>
    <s v="Phones"/>
    <n v="43.176000000000002"/>
    <n v="43.176000000000002"/>
    <n v="0"/>
    <n v="0"/>
  </r>
  <r>
    <x v="3459"/>
    <d v="2018-02-23T00:00:00"/>
    <d v="2018-03-02T00:00:00"/>
    <x v="0"/>
    <x v="11"/>
    <x v="2"/>
    <s v="Ann Chong"/>
    <s v="Corporate"/>
    <s v="Seattle"/>
    <x v="6"/>
    <n v="98115"/>
    <s v="West"/>
    <s v="TEC-PH-10003589"/>
    <x v="1"/>
    <s v="Phones"/>
    <n v="71.959999999999994"/>
    <n v="71.959999999999994"/>
    <n v="0"/>
    <n v="0"/>
  </r>
  <r>
    <x v="3845"/>
    <d v="2018-09-04T00:00:00"/>
    <d v="2018-09-05T00:00:00"/>
    <x v="0"/>
    <x v="0"/>
    <x v="0"/>
    <s v="Katrina Bavinger"/>
    <s v="Home Office"/>
    <s v="Apple Valley"/>
    <x v="1"/>
    <n v="92307"/>
    <s v="West"/>
    <s v="TEC-PH-10003589"/>
    <x v="1"/>
    <s v="Phones"/>
    <n v="43.176000000000002"/>
    <n v="43.176000000000002"/>
    <n v="0"/>
    <n v="0"/>
  </r>
  <r>
    <x v="907"/>
    <d v="2015-09-07T00:00:00"/>
    <d v="2015-09-13T00:00:00"/>
    <x v="1"/>
    <x v="0"/>
    <x v="2"/>
    <s v="Sean Braxton"/>
    <s v="Home Office"/>
    <s v="Philadelphia"/>
    <x v="12"/>
    <n v="19134"/>
    <s v="East"/>
    <s v="TEC-PH-10003589"/>
    <x v="1"/>
    <s v="Phones"/>
    <n v="32.381999999999998"/>
    <n v="32.381999999999998"/>
    <n v="0"/>
    <n v="0"/>
  </r>
  <r>
    <x v="4870"/>
    <d v="2017-07-20T00:00:00"/>
    <d v="2017-07-23T00:00:00"/>
    <x v="3"/>
    <x v="10"/>
    <x v="3"/>
    <s v="Pauline Johnson"/>
    <s v="Corporate"/>
    <s v="Long Beach"/>
    <x v="5"/>
    <n v="11561"/>
    <s v="East"/>
    <s v="TEC-PH-10003589"/>
    <x v="1"/>
    <s v="Phones"/>
    <n v="89.95"/>
    <n v="89.95"/>
    <n v="0"/>
    <n v="0"/>
  </r>
  <r>
    <x v="4871"/>
    <d v="2018-07-30T00:00:00"/>
    <d v="2018-08-06T00:00:00"/>
    <x v="0"/>
    <x v="10"/>
    <x v="2"/>
    <s v="Jay Fein"/>
    <s v="Home Office"/>
    <s v="Baltimore"/>
    <x v="14"/>
    <n v="21215"/>
    <s v="East"/>
    <s v="TEC-PH-10003589"/>
    <x v="1"/>
    <s v="Phones"/>
    <n v="89.95"/>
    <n v="89.95"/>
    <n v="0"/>
    <n v="0"/>
  </r>
  <r>
    <x v="805"/>
    <d v="2017-11-19T00:00:00"/>
    <d v="2017-11-24T00:00:00"/>
    <x v="3"/>
    <x v="1"/>
    <x v="2"/>
    <s v="Eric Hoffmann"/>
    <s v="Corporate"/>
    <s v="Houston"/>
    <x v="13"/>
    <n v="77041"/>
    <s v="Central"/>
    <s v="TEC-PH-10003589"/>
    <x v="1"/>
    <s v="Phones"/>
    <n v="71.959999999999994"/>
    <n v="71.959999999999994"/>
    <n v="0"/>
    <n v="0"/>
  </r>
  <r>
    <x v="3636"/>
    <d v="2016-08-07T00:00:00"/>
    <d v="2016-08-09T00:00:00"/>
    <x v="2"/>
    <x v="7"/>
    <x v="3"/>
    <s v="Eudokia Martin"/>
    <s v="Home Office"/>
    <s v="Springfield"/>
    <x v="17"/>
    <n v="22153"/>
    <s v="South"/>
    <s v="TEC-PH-10003601"/>
    <x v="1"/>
    <s v="Phones"/>
    <n v="494.97"/>
    <n v="494.97"/>
    <n v="0"/>
    <n v="0"/>
  </r>
  <r>
    <x v="3321"/>
    <d v="2018-12-23T00:00:00"/>
    <d v="2018-12-28T00:00:00"/>
    <x v="0"/>
    <x v="3"/>
    <x v="3"/>
    <s v="Monica Federle"/>
    <s v="Corporate"/>
    <s v="Little Rock"/>
    <x v="11"/>
    <n v="72209"/>
    <s v="South"/>
    <s v="TEC-PH-10003601"/>
    <x v="1"/>
    <s v="Phones"/>
    <n v="494.97"/>
    <n v="494.97"/>
    <n v="0"/>
    <n v="0"/>
  </r>
  <r>
    <x v="2063"/>
    <d v="2018-08-06T00:00:00"/>
    <d v="2018-08-12T00:00:00"/>
    <x v="0"/>
    <x v="7"/>
    <x v="2"/>
    <s v="Gary Mitchum"/>
    <s v="Home Office"/>
    <s v="Concord"/>
    <x v="43"/>
    <n v="3301"/>
    <s v="East"/>
    <s v="TEC-PH-10003601"/>
    <x v="1"/>
    <s v="Phones"/>
    <n v="824.95"/>
    <n v="824.95"/>
    <n v="0"/>
    <n v="0"/>
  </r>
  <r>
    <x v="2614"/>
    <d v="2018-01-21T00:00:00"/>
    <d v="2018-01-27T00:00:00"/>
    <x v="0"/>
    <x v="6"/>
    <x v="2"/>
    <s v="Mick Hernandez"/>
    <s v="Home Office"/>
    <s v="Jackson"/>
    <x v="10"/>
    <n v="49201"/>
    <s v="Central"/>
    <s v="TEC-PH-10003601"/>
    <x v="1"/>
    <s v="Phones"/>
    <n v="164.99"/>
    <n v="164.99"/>
    <n v="0"/>
    <n v="0"/>
  </r>
  <r>
    <x v="1490"/>
    <d v="2016-04-13T00:00:00"/>
    <d v="2016-04-19T00:00:00"/>
    <x v="2"/>
    <x v="8"/>
    <x v="2"/>
    <s v="Bill Tyler"/>
    <s v="Home Office"/>
    <s v="Los Angeles"/>
    <x v="1"/>
    <n v="90036"/>
    <s v="West"/>
    <s v="TEC-PH-10003645"/>
    <x v="1"/>
    <s v="Phones"/>
    <n v="258.57600000000002"/>
    <n v="100"/>
    <n v="158.57600000000002"/>
    <n v="23.786400000000004"/>
  </r>
  <r>
    <x v="3629"/>
    <d v="2016-05-22T00:00:00"/>
    <d v="2016-05-26T00:00:00"/>
    <x v="2"/>
    <x v="2"/>
    <x v="2"/>
    <s v="Sarah Brown"/>
    <s v="Home Office"/>
    <s v="Los Angeles"/>
    <x v="1"/>
    <n v="90045"/>
    <s v="West"/>
    <s v="TEC-PH-10003645"/>
    <x v="1"/>
    <s v="Phones"/>
    <n v="775.72799999999995"/>
    <n v="775.72799999999995"/>
    <n v="0"/>
    <n v="0"/>
  </r>
  <r>
    <x v="3580"/>
    <d v="2015-02-06T00:00:00"/>
    <d v="2015-02-09T00:00:00"/>
    <x v="1"/>
    <x v="11"/>
    <x v="0"/>
    <s v="Neil Ducich"/>
    <s v="Home Office"/>
    <s v="Chesapeake"/>
    <x v="17"/>
    <n v="23320"/>
    <s v="South"/>
    <s v="TEC-PH-10003645"/>
    <x v="1"/>
    <s v="Phones"/>
    <n v="161.61000000000001"/>
    <n v="161.61000000000001"/>
    <n v="0"/>
    <n v="0"/>
  </r>
  <r>
    <x v="170"/>
    <d v="2017-02-05T00:00:00"/>
    <d v="2017-02-05T00:00:00"/>
    <x v="3"/>
    <x v="11"/>
    <x v="1"/>
    <s v="Paul Prost"/>
    <s v="Corporate"/>
    <s v="Smyrna"/>
    <x v="19"/>
    <n v="30080"/>
    <s v="South"/>
    <s v="TEC-PH-10003645"/>
    <x v="1"/>
    <s v="Phones"/>
    <n v="484.83"/>
    <n v="484.83"/>
    <n v="0"/>
    <n v="0"/>
  </r>
  <r>
    <x v="568"/>
    <d v="2017-08-30T00:00:00"/>
    <d v="2017-09-01T00:00:00"/>
    <x v="3"/>
    <x v="7"/>
    <x v="0"/>
    <s v="Patrick O'Brill"/>
    <s v="Corporate"/>
    <s v="Philadelphia"/>
    <x v="12"/>
    <n v="19143"/>
    <s v="East"/>
    <s v="TEC-PH-10003645"/>
    <x v="2"/>
    <s v="Phones"/>
    <n v="290.89800000000002"/>
    <n v="290.89800000000002"/>
    <n v="0"/>
    <n v="0"/>
  </r>
  <r>
    <x v="1305"/>
    <d v="2018-08-10T00:00:00"/>
    <d v="2018-08-15T00:00:00"/>
    <x v="0"/>
    <x v="7"/>
    <x v="2"/>
    <s v="Ivan Liston"/>
    <s v="Consumer"/>
    <s v="Columbus"/>
    <x v="33"/>
    <n v="47201"/>
    <s v="Central"/>
    <s v="TEC-PH-10003645"/>
    <x v="1"/>
    <s v="Phones"/>
    <n v="1454.49"/>
    <n v="1454.49"/>
    <n v="0"/>
    <n v="0"/>
  </r>
  <r>
    <x v="3346"/>
    <d v="2018-01-14T00:00:00"/>
    <d v="2018-01-15T00:00:00"/>
    <x v="0"/>
    <x v="6"/>
    <x v="0"/>
    <s v="Rob Beeghly"/>
    <s v="Home Office"/>
    <s v="Jacksonville"/>
    <x v="9"/>
    <n v="28540"/>
    <s v="South"/>
    <s v="TEC-PH-10003655"/>
    <x v="1"/>
    <s v="Phones"/>
    <n v="7.92"/>
    <n v="18"/>
    <n v="-10.08"/>
    <n v="-1.512"/>
  </r>
  <r>
    <x v="4872"/>
    <d v="2015-03-01T00:00:00"/>
    <d v="2015-03-05T00:00:00"/>
    <x v="1"/>
    <x v="5"/>
    <x v="2"/>
    <s v="Hallie Redmond"/>
    <s v="Home Office"/>
    <s v="New York City"/>
    <x v="5"/>
    <n v="10035"/>
    <s v="East"/>
    <s v="TEC-PH-10003655"/>
    <x v="1"/>
    <s v="Phones"/>
    <n v="5.94"/>
    <n v="5"/>
    <n v="0.94000000000000039"/>
    <n v="0.14100000000000004"/>
  </r>
  <r>
    <x v="1197"/>
    <d v="2015-08-12T00:00:00"/>
    <d v="2015-08-16T00:00:00"/>
    <x v="1"/>
    <x v="7"/>
    <x v="2"/>
    <s v="Ben Wallace"/>
    <s v="Home Office"/>
    <s v="San Francisco"/>
    <x v="1"/>
    <n v="94122"/>
    <s v="West"/>
    <s v="TEC-PH-10003691"/>
    <x v="1"/>
    <s v="Phones"/>
    <n v="806.33600000000001"/>
    <n v="100"/>
    <n v="706.33600000000001"/>
    <n v="105.9504"/>
  </r>
  <r>
    <x v="4873"/>
    <d v="2017-03-24T00:00:00"/>
    <d v="2017-03-28T00:00:00"/>
    <x v="3"/>
    <x v="5"/>
    <x v="2"/>
    <s v="Dan Reichenbach"/>
    <s v="Corporate"/>
    <s v="Gresham"/>
    <x v="23"/>
    <n v="97030"/>
    <s v="West"/>
    <s v="TEC-PH-10003691"/>
    <x v="2"/>
    <s v="Phones"/>
    <n v="403.16800000000001"/>
    <n v="403.16800000000001"/>
    <n v="0"/>
    <n v="0"/>
  </r>
  <r>
    <x v="3814"/>
    <d v="2018-06-20T00:00:00"/>
    <d v="2018-06-27T00:00:00"/>
    <x v="0"/>
    <x v="4"/>
    <x v="2"/>
    <s v="Paul Gonzalez"/>
    <s v="Consumer"/>
    <s v="Richmond"/>
    <x v="17"/>
    <n v="23223"/>
    <s v="South"/>
    <s v="TEC-PH-10003691"/>
    <x v="1"/>
    <s v="Phones"/>
    <n v="503.96"/>
    <n v="503.96"/>
    <n v="0"/>
    <n v="0"/>
  </r>
  <r>
    <x v="199"/>
    <d v="2016-11-13T00:00:00"/>
    <d v="2016-11-19T00:00:00"/>
    <x v="2"/>
    <x v="1"/>
    <x v="2"/>
    <s v="Ken Lonsdale"/>
    <s v="Home Office"/>
    <s v="Newark"/>
    <x v="3"/>
    <n v="19711"/>
    <s v="East"/>
    <s v="TEC-PH-10003691"/>
    <x v="1"/>
    <s v="Phones"/>
    <n v="377.97"/>
    <n v="302.97000000000003"/>
    <n v="75"/>
    <n v="11.25"/>
  </r>
  <r>
    <x v="2924"/>
    <d v="2017-11-10T00:00:00"/>
    <d v="2017-11-14T00:00:00"/>
    <x v="3"/>
    <x v="1"/>
    <x v="2"/>
    <s v="Scott Williamson"/>
    <s v="Home Office"/>
    <s v="New York City"/>
    <x v="5"/>
    <n v="10009"/>
    <s v="East"/>
    <s v="TEC-PH-10003691"/>
    <x v="1"/>
    <s v="Phones"/>
    <n v="881.93"/>
    <n v="881.93"/>
    <n v="0"/>
    <n v="0"/>
  </r>
  <r>
    <x v="3275"/>
    <d v="2016-12-11T00:00:00"/>
    <d v="2016-12-14T00:00:00"/>
    <x v="2"/>
    <x v="3"/>
    <x v="0"/>
    <s v="Cynthia Arntzen"/>
    <s v="Home Office"/>
    <s v="Detroit"/>
    <x v="10"/>
    <n v="48205"/>
    <s v="Central"/>
    <s v="TEC-PH-10003691"/>
    <x v="1"/>
    <s v="Phones"/>
    <n v="125.99"/>
    <n v="125.99"/>
    <n v="0"/>
    <n v="0"/>
  </r>
  <r>
    <x v="4874"/>
    <d v="2017-03-17T00:00:00"/>
    <d v="2017-03-19T00:00:00"/>
    <x v="3"/>
    <x v="5"/>
    <x v="3"/>
    <s v="Anna Chung"/>
    <s v="Corporate"/>
    <s v="San Francisco"/>
    <x v="1"/>
    <n v="94109"/>
    <s v="West"/>
    <s v="TEC-PH-10003800"/>
    <x v="1"/>
    <s v="Phones"/>
    <n v="84.784000000000006"/>
    <n v="84.784000000000006"/>
    <n v="0"/>
    <n v="0"/>
  </r>
  <r>
    <x v="2918"/>
    <d v="2017-03-20T00:00:00"/>
    <d v="2017-03-24T00:00:00"/>
    <x v="3"/>
    <x v="5"/>
    <x v="2"/>
    <s v="Zuschuss Carroll"/>
    <s v="Corporate"/>
    <s v="Salem"/>
    <x v="23"/>
    <n v="97301"/>
    <s v="West"/>
    <s v="TEC-PH-10003800"/>
    <x v="1"/>
    <s v="Phones"/>
    <n v="84.784000000000006"/>
    <n v="84.784000000000006"/>
    <n v="0"/>
    <n v="0"/>
  </r>
  <r>
    <x v="3461"/>
    <d v="2018-10-02T00:00:00"/>
    <d v="2018-10-07T00:00:00"/>
    <x v="0"/>
    <x v="9"/>
    <x v="2"/>
    <s v="Frank Gastineau"/>
    <s v="Home Office"/>
    <s v="Seattle"/>
    <x v="6"/>
    <n v="98105"/>
    <s v="West"/>
    <s v="TEC-PH-10003800"/>
    <x v="1"/>
    <s v="Phones"/>
    <n v="84.784000000000006"/>
    <n v="84.784000000000006"/>
    <n v="0"/>
    <n v="0"/>
  </r>
  <r>
    <x v="1691"/>
    <d v="2016-02-27T00:00:00"/>
    <d v="2016-03-02T00:00:00"/>
    <x v="2"/>
    <x v="11"/>
    <x v="2"/>
    <s v="Erin Smith"/>
    <s v="Home Office"/>
    <s v="Providence"/>
    <x v="4"/>
    <n v="2908"/>
    <s v="East"/>
    <s v="TEC-PH-10003800"/>
    <x v="1"/>
    <s v="Phones"/>
    <n v="105.98"/>
    <n v="105.98"/>
    <n v="0"/>
    <n v="0"/>
  </r>
  <r>
    <x v="3345"/>
    <d v="2018-10-22T00:00:00"/>
    <d v="2018-10-24T00:00:00"/>
    <x v="0"/>
    <x v="9"/>
    <x v="0"/>
    <s v="Tom Ashbrook"/>
    <s v="Home Office"/>
    <s v="New York City"/>
    <x v="5"/>
    <n v="10024"/>
    <s v="East"/>
    <s v="TEC-PH-10003800"/>
    <x v="1"/>
    <s v="Phones"/>
    <n v="52.99"/>
    <n v="52.99"/>
    <n v="0"/>
    <n v="0"/>
  </r>
  <r>
    <x v="4875"/>
    <d v="2017-12-01T00:00:00"/>
    <d v="2017-12-01T00:00:00"/>
    <x v="3"/>
    <x v="3"/>
    <x v="1"/>
    <s v="Mike Vittorini"/>
    <s v="Home Office"/>
    <s v="Raleigh"/>
    <x v="9"/>
    <n v="27604"/>
    <s v="South"/>
    <s v="TEC-PH-10003811"/>
    <x v="1"/>
    <s v="Phones"/>
    <n v="863.928"/>
    <n v="863.928"/>
    <n v="0"/>
    <n v="0"/>
  </r>
  <r>
    <x v="3203"/>
    <d v="2017-11-07T00:00:00"/>
    <d v="2017-11-09T00:00:00"/>
    <x v="3"/>
    <x v="1"/>
    <x v="0"/>
    <s v="Luke Weiss"/>
    <s v="Corporate"/>
    <s v="Rochester"/>
    <x v="5"/>
    <n v="14609"/>
    <s v="East"/>
    <s v="TEC-PH-10003811"/>
    <x v="2"/>
    <s v="Phones"/>
    <n v="359.97"/>
    <n v="359.97"/>
    <n v="0"/>
    <n v="0"/>
  </r>
  <r>
    <x v="1519"/>
    <d v="2018-11-07T00:00:00"/>
    <d v="2018-11-13T00:00:00"/>
    <x v="0"/>
    <x v="1"/>
    <x v="2"/>
    <s v="Emily Phan"/>
    <s v="Consumer"/>
    <s v="Philadelphia"/>
    <x v="12"/>
    <n v="19120"/>
    <s v="East"/>
    <s v="TEC-PH-10003811"/>
    <x v="1"/>
    <s v="Phones"/>
    <n v="359.97"/>
    <n v="359.97"/>
    <n v="0"/>
    <n v="0"/>
  </r>
  <r>
    <x v="4876"/>
    <d v="2015-12-03T00:00:00"/>
    <d v="2015-12-09T00:00:00"/>
    <x v="1"/>
    <x v="3"/>
    <x v="2"/>
    <s v="Nathan Gelder"/>
    <s v="Consumer"/>
    <s v="Oklahoma City"/>
    <x v="30"/>
    <n v="73120"/>
    <s v="Central"/>
    <s v="TEC-PH-10003811"/>
    <x v="1"/>
    <s v="Phones"/>
    <n v="479.96"/>
    <n v="479.96"/>
    <n v="0"/>
    <n v="0"/>
  </r>
  <r>
    <x v="3619"/>
    <d v="2018-05-19T00:00:00"/>
    <d v="2018-05-25T00:00:00"/>
    <x v="0"/>
    <x v="2"/>
    <x v="2"/>
    <s v="Jason Fortune-"/>
    <s v="Home Office"/>
    <s v="Plano"/>
    <x v="13"/>
    <n v="75023"/>
    <s v="Central"/>
    <s v="TEC-PH-10003811"/>
    <x v="1"/>
    <s v="Phones"/>
    <n v="95.992000000000004"/>
    <n v="95.992000000000004"/>
    <n v="0"/>
    <n v="0"/>
  </r>
  <r>
    <x v="4877"/>
    <d v="2018-02-17T00:00:00"/>
    <d v="2018-02-21T00:00:00"/>
    <x v="0"/>
    <x v="11"/>
    <x v="3"/>
    <s v="Lauren Leatherbury"/>
    <s v="Consumer"/>
    <s v="Lafayette"/>
    <x v="2"/>
    <n v="70506"/>
    <s v="South"/>
    <s v="TEC-PH-10003875"/>
    <x v="1"/>
    <s v="Phones"/>
    <n v="29.16"/>
    <n v="29.16"/>
    <n v="0"/>
    <n v="0"/>
  </r>
  <r>
    <x v="1116"/>
    <d v="2017-06-12T00:00:00"/>
    <d v="2017-06-15T00:00:00"/>
    <x v="3"/>
    <x v="4"/>
    <x v="0"/>
    <s v="Steven Cartwright"/>
    <s v="Corporate"/>
    <s v="Wilmington"/>
    <x v="3"/>
    <n v="19805"/>
    <s v="East"/>
    <s v="TEC-PH-10003875"/>
    <x v="1"/>
    <s v="Phones"/>
    <n v="68.040000000000006"/>
    <n v="68.040000000000006"/>
    <n v="0"/>
    <n v="0"/>
  </r>
  <r>
    <x v="1987"/>
    <d v="2016-10-09T00:00:00"/>
    <d v="2016-10-12T00:00:00"/>
    <x v="2"/>
    <x v="9"/>
    <x v="3"/>
    <s v="Brian Moss"/>
    <s v="Home Office"/>
    <s v="Ann Arbor"/>
    <x v="10"/>
    <n v="48104"/>
    <s v="Central"/>
    <s v="TEC-PH-10003875"/>
    <x v="1"/>
    <s v="Phones"/>
    <n v="29.16"/>
    <n v="29.16"/>
    <n v="0"/>
    <n v="0"/>
  </r>
  <r>
    <x v="735"/>
    <d v="2017-05-26T00:00:00"/>
    <d v="2017-05-31T00:00:00"/>
    <x v="3"/>
    <x v="2"/>
    <x v="2"/>
    <s v="Stewart Visinsky"/>
    <s v="Corporate"/>
    <s v="Santa Ana"/>
    <x v="1"/>
    <n v="92704"/>
    <s v="West"/>
    <s v="TEC-PH-10003885"/>
    <x v="2"/>
    <s v="Phones"/>
    <n v="211.16800000000001"/>
    <n v="211.16800000000001"/>
    <n v="0"/>
    <n v="0"/>
  </r>
  <r>
    <x v="571"/>
    <d v="2015-07-11T00:00:00"/>
    <d v="2015-07-15T00:00:00"/>
    <x v="1"/>
    <x v="10"/>
    <x v="2"/>
    <s v="Laura Armstrong"/>
    <s v="Corporate"/>
    <s v="Hackensack"/>
    <x v="15"/>
    <n v="7601"/>
    <s v="East"/>
    <s v="TEC-PH-10003885"/>
    <x v="1"/>
    <s v="Phones"/>
    <n v="197.97"/>
    <n v="197.97"/>
    <n v="0"/>
    <n v="0"/>
  </r>
  <r>
    <x v="1159"/>
    <d v="2018-07-13T00:00:00"/>
    <d v="2018-07-17T00:00:00"/>
    <x v="0"/>
    <x v="10"/>
    <x v="3"/>
    <s v="Mark Hamilton"/>
    <s v="Home Office"/>
    <s v="Philadelphia"/>
    <x v="12"/>
    <n v="19140"/>
    <s v="East"/>
    <s v="TEC-PH-10003885"/>
    <x v="1"/>
    <s v="Phones"/>
    <n v="39.594000000000001"/>
    <n v="39.594000000000001"/>
    <n v="0"/>
    <n v="0"/>
  </r>
  <r>
    <x v="573"/>
    <d v="2018-09-02T00:00:00"/>
    <d v="2018-09-06T00:00:00"/>
    <x v="0"/>
    <x v="0"/>
    <x v="2"/>
    <s v="Ann Chong"/>
    <s v="Corporate"/>
    <s v="New York City"/>
    <x v="5"/>
    <n v="10009"/>
    <s v="East"/>
    <s v="TEC-PH-10003885"/>
    <x v="1"/>
    <s v="Phones"/>
    <n v="197.97"/>
    <n v="197.97"/>
    <n v="0"/>
    <n v="0"/>
  </r>
  <r>
    <x v="4878"/>
    <d v="2016-11-08T00:00:00"/>
    <d v="2016-11-12T00:00:00"/>
    <x v="2"/>
    <x v="1"/>
    <x v="2"/>
    <s v="Rob Dowd"/>
    <s v="Home Office"/>
    <s v="Dubuque"/>
    <x v="38"/>
    <n v="52001"/>
    <s v="Central"/>
    <s v="TEC-PH-10003885"/>
    <x v="1"/>
    <s v="Phones"/>
    <n v="263.95999999999998"/>
    <n v="263.95999999999998"/>
    <n v="0"/>
    <n v="0"/>
  </r>
  <r>
    <x v="3472"/>
    <d v="2016-06-23T00:00:00"/>
    <d v="2016-06-28T00:00:00"/>
    <x v="2"/>
    <x v="4"/>
    <x v="2"/>
    <s v="Christine Sundaresam"/>
    <s v="Home Office"/>
    <s v="Long Beach"/>
    <x v="1"/>
    <n v="90805"/>
    <s v="West"/>
    <s v="TEC-PH-10003931"/>
    <x v="1"/>
    <s v="Phones"/>
    <n v="143.976"/>
    <n v="143.976"/>
    <n v="0"/>
    <n v="0"/>
  </r>
  <r>
    <x v="4879"/>
    <d v="2016-02-08T00:00:00"/>
    <d v="2016-02-13T00:00:00"/>
    <x v="2"/>
    <x v="11"/>
    <x v="2"/>
    <s v="Lisa Hazard"/>
    <s v="Home Office"/>
    <s v="Columbus"/>
    <x v="22"/>
    <n v="43229"/>
    <s v="East"/>
    <s v="TEC-PH-10003931"/>
    <x v="1"/>
    <s v="Phones"/>
    <n v="107.982"/>
    <n v="107.982"/>
    <n v="0"/>
    <n v="0"/>
  </r>
  <r>
    <x v="361"/>
    <d v="2017-12-01T00:00:00"/>
    <d v="2017-12-05T00:00:00"/>
    <x v="3"/>
    <x v="3"/>
    <x v="2"/>
    <s v="Joel Eaton"/>
    <s v="Corporate"/>
    <s v="Rockville"/>
    <x v="14"/>
    <n v="20852"/>
    <s v="East"/>
    <s v="TEC-PH-10003931"/>
    <x v="2"/>
    <s v="Phones"/>
    <n v="179.97"/>
    <n v="179.97"/>
    <n v="0"/>
    <n v="0"/>
  </r>
  <r>
    <x v="2463"/>
    <d v="2018-01-27T00:00:00"/>
    <d v="2018-01-30T00:00:00"/>
    <x v="0"/>
    <x v="6"/>
    <x v="3"/>
    <s v="John Huston"/>
    <s v="Consumer"/>
    <s v="Kent"/>
    <x v="22"/>
    <n v="44240"/>
    <s v="East"/>
    <s v="TEC-PH-10003931"/>
    <x v="1"/>
    <s v="Phones"/>
    <n v="107.982"/>
    <n v="107.982"/>
    <n v="0"/>
    <n v="0"/>
  </r>
  <r>
    <x v="682"/>
    <d v="2015-09-08T00:00:00"/>
    <d v="2015-09-12T00:00:00"/>
    <x v="1"/>
    <x v="0"/>
    <x v="2"/>
    <s v="Becky Martin"/>
    <s v="Home Office"/>
    <s v="San Antonio"/>
    <x v="13"/>
    <n v="78207"/>
    <s v="Central"/>
    <s v="TEC-PH-10003931"/>
    <x v="1"/>
    <s v="Phones"/>
    <n v="143.976"/>
    <n v="143.976"/>
    <n v="0"/>
    <n v="0"/>
  </r>
  <r>
    <x v="4880"/>
    <d v="2018-08-01T00:00:00"/>
    <d v="2018-08-03T00:00:00"/>
    <x v="0"/>
    <x v="7"/>
    <x v="0"/>
    <s v="Annie Thurman"/>
    <s v="Home Office"/>
    <s v="Chicago"/>
    <x v="0"/>
    <n v="60653"/>
    <s v="Central"/>
    <s v="TEC-PH-10003931"/>
    <x v="1"/>
    <s v="Phones"/>
    <n v="95.983999999999995"/>
    <n v="95.983999999999995"/>
    <n v="0"/>
    <n v="0"/>
  </r>
  <r>
    <x v="1826"/>
    <d v="2015-06-21T00:00:00"/>
    <d v="2015-06-24T00:00:00"/>
    <x v="1"/>
    <x v="4"/>
    <x v="0"/>
    <s v="Toby Braunhardt"/>
    <s v="Home Office"/>
    <s v="New York City"/>
    <x v="5"/>
    <n v="10024"/>
    <s v="East"/>
    <s v="TEC-PH-10003963"/>
    <x v="1"/>
    <s v="Phones"/>
    <n v="617.97"/>
    <n v="617.97"/>
    <n v="0"/>
    <n v="0"/>
  </r>
  <r>
    <x v="4426"/>
    <d v="2017-07-16T00:00:00"/>
    <d v="2017-07-21T00:00:00"/>
    <x v="3"/>
    <x v="10"/>
    <x v="2"/>
    <s v="Chloris Kastensmidt"/>
    <s v="Corporate"/>
    <s v="Philadelphia"/>
    <x v="12"/>
    <n v="19120"/>
    <s v="East"/>
    <s v="TEC-PH-10003963"/>
    <x v="1"/>
    <s v="Phones"/>
    <n v="494.37599999999998"/>
    <n v="494.37599999999998"/>
    <n v="0"/>
    <n v="0"/>
  </r>
  <r>
    <x v="696"/>
    <d v="2016-07-12T00:00:00"/>
    <d v="2016-07-17T00:00:00"/>
    <x v="2"/>
    <x v="10"/>
    <x v="3"/>
    <s v="Rob Lucas"/>
    <s v="Home Office"/>
    <s v="Chicago"/>
    <x v="0"/>
    <n v="60610"/>
    <s v="Central"/>
    <s v="TEC-PH-10003963"/>
    <x v="1"/>
    <s v="Phones"/>
    <n v="659.16800000000001"/>
    <n v="659.16800000000001"/>
    <n v="0"/>
    <n v="0"/>
  </r>
  <r>
    <x v="3317"/>
    <d v="2015-05-10T00:00:00"/>
    <d v="2015-05-15T00:00:00"/>
    <x v="1"/>
    <x v="2"/>
    <x v="2"/>
    <s v="Arianne Irving"/>
    <s v="Consumer"/>
    <s v="Kent"/>
    <x v="6"/>
    <n v="98031"/>
    <s v="West"/>
    <s v="TEC-PH-10003988"/>
    <x v="1"/>
    <s v="Phones"/>
    <n v="43.6"/>
    <n v="43.6"/>
    <n v="0"/>
    <n v="0"/>
  </r>
  <r>
    <x v="1145"/>
    <d v="2017-05-14T00:00:00"/>
    <d v="2017-05-19T00:00:00"/>
    <x v="3"/>
    <x v="2"/>
    <x v="2"/>
    <s v="Michael Kennedy"/>
    <s v="Corporate"/>
    <s v="Jacksonville"/>
    <x v="8"/>
    <n v="32216"/>
    <s v="South"/>
    <s v="TEC-PH-10003988"/>
    <x v="1"/>
    <s v="Phones"/>
    <n v="43.6"/>
    <n v="43.6"/>
    <n v="0"/>
    <n v="0"/>
  </r>
  <r>
    <x v="3338"/>
    <d v="2017-11-01T00:00:00"/>
    <d v="2017-11-05T00:00:00"/>
    <x v="3"/>
    <x v="1"/>
    <x v="2"/>
    <s v="Katherine Murray"/>
    <s v="Home Office"/>
    <s v="Salem"/>
    <x v="17"/>
    <n v="24153"/>
    <s v="South"/>
    <s v="TEC-PH-10003988"/>
    <x v="1"/>
    <s v="Phones"/>
    <n v="21.8"/>
    <n v="18"/>
    <n v="3.8000000000000007"/>
    <n v="0.57000000000000006"/>
  </r>
  <r>
    <x v="4551"/>
    <d v="2017-06-20T00:00:00"/>
    <d v="2017-06-25T00:00:00"/>
    <x v="3"/>
    <x v="4"/>
    <x v="2"/>
    <s v="Lena Hernandez"/>
    <s v="Home Office"/>
    <s v="Dover"/>
    <x v="3"/>
    <n v="19901"/>
    <s v="East"/>
    <s v="TEC-PH-10003988"/>
    <x v="1"/>
    <s v="Phones"/>
    <n v="21.8"/>
    <n v="18"/>
    <n v="3.8000000000000007"/>
    <n v="0.57000000000000006"/>
  </r>
  <r>
    <x v="4881"/>
    <d v="2017-09-05T00:00:00"/>
    <d v="2017-09-07T00:00:00"/>
    <x v="3"/>
    <x v="0"/>
    <x v="0"/>
    <s v="Fred Wasserman"/>
    <s v="Corporate"/>
    <s v="New York City"/>
    <x v="5"/>
    <n v="10011"/>
    <s v="East"/>
    <s v="TEC-PH-10003988"/>
    <x v="1"/>
    <s v="Phones"/>
    <n v="43.6"/>
    <n v="43.6"/>
    <n v="0"/>
    <n v="0"/>
  </r>
  <r>
    <x v="3364"/>
    <d v="2018-10-22T00:00:00"/>
    <d v="2018-10-28T00:00:00"/>
    <x v="0"/>
    <x v="9"/>
    <x v="2"/>
    <s v="Marina Lichtenstein"/>
    <s v="Home Office"/>
    <s v="Philadelphia"/>
    <x v="12"/>
    <n v="19134"/>
    <s v="East"/>
    <s v="TEC-PH-10003988"/>
    <x v="1"/>
    <s v="Phones"/>
    <n v="32.700000000000003"/>
    <n v="32.700000000000003"/>
    <n v="0"/>
    <n v="0"/>
  </r>
  <r>
    <x v="1460"/>
    <d v="2018-11-13T00:00:00"/>
    <d v="2018-11-16T00:00:00"/>
    <x v="0"/>
    <x v="1"/>
    <x v="3"/>
    <s v="Stefania Perrino"/>
    <s v="Corporate"/>
    <s v="Buffalo"/>
    <x v="5"/>
    <n v="14215"/>
    <s v="East"/>
    <s v="TEC-PH-10003988"/>
    <x v="1"/>
    <s v="Phones"/>
    <n v="43.6"/>
    <n v="43.6"/>
    <n v="0"/>
    <n v="0"/>
  </r>
  <r>
    <x v="1884"/>
    <d v="2017-12-09T00:00:00"/>
    <d v="2017-12-13T00:00:00"/>
    <x v="3"/>
    <x v="3"/>
    <x v="2"/>
    <s v="Logan Haushalter"/>
    <s v="Home Office"/>
    <s v="Jackson"/>
    <x v="10"/>
    <n v="49201"/>
    <s v="Central"/>
    <s v="TEC-PH-10003988"/>
    <x v="1"/>
    <s v="Phones"/>
    <n v="10.9"/>
    <n v="18"/>
    <n v="-7.1"/>
    <n v="-1.0649999999999999"/>
  </r>
  <r>
    <x v="1608"/>
    <d v="2018-03-27T00:00:00"/>
    <d v="2018-03-29T00:00:00"/>
    <x v="0"/>
    <x v="5"/>
    <x v="3"/>
    <s v="Lena Cacioppo"/>
    <s v="Consumer"/>
    <s v="Richmond"/>
    <x v="17"/>
    <n v="23223"/>
    <s v="South"/>
    <s v="TEC-PH-10004006"/>
    <x v="1"/>
    <s v="Phones"/>
    <n v="206.1"/>
    <n v="206.1"/>
    <n v="0"/>
    <n v="0"/>
  </r>
  <r>
    <x v="4415"/>
    <d v="2018-04-04T00:00:00"/>
    <d v="2018-04-05T00:00:00"/>
    <x v="0"/>
    <x v="8"/>
    <x v="0"/>
    <s v="Darrin Sayre"/>
    <s v="Home Office"/>
    <s v="New York City"/>
    <x v="5"/>
    <n v="10009"/>
    <s v="East"/>
    <s v="TEC-PH-10004006"/>
    <x v="1"/>
    <s v="Phones"/>
    <n v="41.22"/>
    <n v="41.22"/>
    <n v="0"/>
    <n v="0"/>
  </r>
  <r>
    <x v="480"/>
    <d v="2016-10-25T00:00:00"/>
    <d v="2016-10-30T00:00:00"/>
    <x v="2"/>
    <x v="9"/>
    <x v="2"/>
    <s v="Heather Kirkland"/>
    <s v="Consumer"/>
    <s v="Newark"/>
    <x v="3"/>
    <n v="19711"/>
    <s v="East"/>
    <s v="TEC-PH-10004042"/>
    <x v="1"/>
    <s v="Phones"/>
    <n v="158.99"/>
    <n v="158.99"/>
    <n v="0"/>
    <n v="0"/>
  </r>
  <r>
    <x v="1207"/>
    <d v="2017-07-31T00:00:00"/>
    <d v="2017-08-06T00:00:00"/>
    <x v="3"/>
    <x v="10"/>
    <x v="2"/>
    <s v="Ken Lonsdale"/>
    <s v="Home Office"/>
    <s v="Detroit"/>
    <x v="10"/>
    <n v="48205"/>
    <s v="Central"/>
    <s v="TEC-PH-10004042"/>
    <x v="1"/>
    <s v="Phones"/>
    <n v="635.96"/>
    <n v="635.96"/>
    <n v="0"/>
    <n v="0"/>
  </r>
  <r>
    <x v="3705"/>
    <d v="2018-06-08T00:00:00"/>
    <d v="2018-06-10T00:00:00"/>
    <x v="0"/>
    <x v="4"/>
    <x v="3"/>
    <s v="Tiffany House"/>
    <s v="Corporate"/>
    <s v="Dallas"/>
    <x v="13"/>
    <n v="75081"/>
    <s v="Central"/>
    <s v="TEC-PH-10004042"/>
    <x v="1"/>
    <s v="Phones"/>
    <n v="381.57600000000002"/>
    <n v="381.57600000000002"/>
    <n v="0"/>
    <n v="0"/>
  </r>
  <r>
    <x v="3307"/>
    <d v="2018-10-31T00:00:00"/>
    <d v="2018-11-05T00:00:00"/>
    <x v="0"/>
    <x v="9"/>
    <x v="2"/>
    <s v="Craig Yedwab"/>
    <s v="Corporate"/>
    <s v="Chicago"/>
    <x v="0"/>
    <n v="60610"/>
    <s v="Central"/>
    <s v="TEC-PH-10004042"/>
    <x v="1"/>
    <s v="Phones"/>
    <n v="508.76799999999997"/>
    <n v="508.76799999999997"/>
    <n v="0"/>
    <n v="0"/>
  </r>
  <r>
    <x v="2128"/>
    <d v="2018-07-21T00:00:00"/>
    <d v="2018-07-21T00:00:00"/>
    <x v="0"/>
    <x v="10"/>
    <x v="1"/>
    <s v="Sarah Foster"/>
    <s v="Consumer"/>
    <s v="Murray"/>
    <x v="28"/>
    <n v="84107"/>
    <s v="West"/>
    <s v="TEC-PH-10004071"/>
    <x v="1"/>
    <s v="Phones"/>
    <n v="71.927999999999997"/>
    <n v="71.927999999999997"/>
    <n v="0"/>
    <n v="0"/>
  </r>
  <r>
    <x v="3931"/>
    <d v="2018-11-25T00:00:00"/>
    <d v="2018-11-29T00:00:00"/>
    <x v="0"/>
    <x v="1"/>
    <x v="3"/>
    <s v="Edward Becker"/>
    <s v="Home Office"/>
    <s v="Laguna Niguel"/>
    <x v="1"/>
    <n v="92677"/>
    <s v="West"/>
    <s v="TEC-PH-10004071"/>
    <x v="1"/>
    <s v="Phones"/>
    <n v="39.96"/>
    <n v="39.96"/>
    <n v="0"/>
    <n v="0"/>
  </r>
  <r>
    <x v="2424"/>
    <d v="2017-09-22T00:00:00"/>
    <d v="2017-09-29T00:00:00"/>
    <x v="3"/>
    <x v="0"/>
    <x v="2"/>
    <s v="Sally Hughsby"/>
    <s v="Corporate"/>
    <s v="Smyrna"/>
    <x v="24"/>
    <n v="37167"/>
    <s v="South"/>
    <s v="TEC-PH-10004071"/>
    <x v="1"/>
    <s v="Phones"/>
    <n v="63.936"/>
    <n v="63.936"/>
    <n v="0"/>
    <n v="0"/>
  </r>
  <r>
    <x v="3830"/>
    <d v="2018-10-20T00:00:00"/>
    <d v="2018-10-25T00:00:00"/>
    <x v="0"/>
    <x v="9"/>
    <x v="2"/>
    <s v="Muhammed Yedwab"/>
    <s v="Home Office"/>
    <s v="Durham"/>
    <x v="9"/>
    <n v="27707"/>
    <s v="South"/>
    <s v="TEC-PH-10004071"/>
    <x v="1"/>
    <s v="Phones"/>
    <n v="15.984"/>
    <n v="18"/>
    <n v="-2.016"/>
    <n v="-0.3024"/>
  </r>
  <r>
    <x v="660"/>
    <d v="2018-05-14T00:00:00"/>
    <d v="2018-05-15T00:00:00"/>
    <x v="0"/>
    <x v="2"/>
    <x v="0"/>
    <s v="Greg Tran"/>
    <s v="Home Office"/>
    <s v="Houston"/>
    <x v="13"/>
    <n v="77041"/>
    <s v="Central"/>
    <s v="TEC-PH-10004071"/>
    <x v="1"/>
    <s v="Phones"/>
    <n v="7.992"/>
    <n v="18"/>
    <n v="-10.007999999999999"/>
    <n v="-1.5011999999999999"/>
  </r>
  <r>
    <x v="2244"/>
    <d v="2017-01-08T00:00:00"/>
    <d v="2017-01-13T00:00:00"/>
    <x v="3"/>
    <x v="6"/>
    <x v="2"/>
    <s v="Vivek Sundaresam"/>
    <s v="Corporate"/>
    <s v="Raleigh"/>
    <x v="9"/>
    <n v="27604"/>
    <s v="South"/>
    <s v="TEC-PH-10004080"/>
    <x v="1"/>
    <s v="Phones"/>
    <n v="108.78400000000001"/>
    <n v="108.78400000000001"/>
    <n v="0"/>
    <n v="0"/>
  </r>
  <r>
    <x v="3200"/>
    <d v="2017-05-23T00:00:00"/>
    <d v="2017-05-27T00:00:00"/>
    <x v="3"/>
    <x v="2"/>
    <x v="2"/>
    <s v="Christopher Conant"/>
    <s v="Corporate"/>
    <s v="Philadelphia"/>
    <x v="12"/>
    <n v="19120"/>
    <s v="East"/>
    <s v="TEC-PH-10004080"/>
    <x v="1"/>
    <s v="Phones"/>
    <n v="122.38200000000001"/>
    <n v="122.38200000000001"/>
    <n v="0"/>
    <n v="0"/>
  </r>
  <r>
    <x v="783"/>
    <d v="2017-07-14T00:00:00"/>
    <d v="2017-07-18T00:00:00"/>
    <x v="3"/>
    <x v="10"/>
    <x v="2"/>
    <s v="Raymond Buch"/>
    <s v="Corporate"/>
    <s v="San Francisco"/>
    <x v="1"/>
    <n v="94122"/>
    <s v="West"/>
    <s v="TEC-PH-10004093"/>
    <x v="1"/>
    <s v="Phones"/>
    <n v="110.376"/>
    <n v="110.376"/>
    <n v="0"/>
    <n v="0"/>
  </r>
  <r>
    <x v="2510"/>
    <d v="2017-09-17T00:00:00"/>
    <d v="2017-09-22T00:00:00"/>
    <x v="3"/>
    <x v="0"/>
    <x v="2"/>
    <s v="Jim Sink"/>
    <s v="Corporate"/>
    <s v="Los Angeles"/>
    <x v="1"/>
    <n v="90036"/>
    <s v="West"/>
    <s v="TEC-PH-10004093"/>
    <x v="1"/>
    <s v="Phones"/>
    <n v="73.584000000000003"/>
    <n v="73.584000000000003"/>
    <n v="0"/>
    <n v="0"/>
  </r>
  <r>
    <x v="261"/>
    <d v="2015-06-22T00:00:00"/>
    <d v="2015-06-27T00:00:00"/>
    <x v="1"/>
    <x v="4"/>
    <x v="2"/>
    <s v="Anna Andreadi"/>
    <s v="Home Office"/>
    <s v="Chester"/>
    <x v="12"/>
    <n v="19013"/>
    <s v="East"/>
    <s v="TEC-PH-10004093"/>
    <x v="1"/>
    <s v="Phones"/>
    <n v="82.781999999999996"/>
    <n v="82.781999999999996"/>
    <n v="0"/>
    <n v="0"/>
  </r>
  <r>
    <x v="486"/>
    <d v="2015-11-04T00:00:00"/>
    <d v="2015-11-09T00:00:00"/>
    <x v="1"/>
    <x v="1"/>
    <x v="2"/>
    <s v="Nathan Mautz"/>
    <s v="Home Office"/>
    <s v="New York City"/>
    <x v="5"/>
    <n v="10024"/>
    <s v="East"/>
    <s v="TEC-PH-10004093"/>
    <x v="1"/>
    <s v="Phones"/>
    <n v="275.94"/>
    <n v="275.94"/>
    <n v="0"/>
    <n v="0"/>
  </r>
  <r>
    <x v="2620"/>
    <d v="2016-05-28T00:00:00"/>
    <d v="2016-06-02T00:00:00"/>
    <x v="2"/>
    <x v="2"/>
    <x v="2"/>
    <s v="Maxwell Schwartz"/>
    <s v="Corporate"/>
    <s v="Rochester"/>
    <x v="5"/>
    <n v="14609"/>
    <s v="East"/>
    <s v="TEC-PH-10004093"/>
    <x v="1"/>
    <s v="Phones"/>
    <n v="45.99"/>
    <n v="45.99"/>
    <n v="0"/>
    <n v="0"/>
  </r>
  <r>
    <x v="4469"/>
    <d v="2017-01-22T00:00:00"/>
    <d v="2017-01-27T00:00:00"/>
    <x v="3"/>
    <x v="6"/>
    <x v="2"/>
    <s v="Bradley Talbott"/>
    <s v="Corporate"/>
    <s v="Cleveland"/>
    <x v="22"/>
    <n v="44105"/>
    <s v="East"/>
    <s v="TEC-PH-10004093"/>
    <x v="1"/>
    <s v="Phones"/>
    <n v="110.376"/>
    <n v="110.376"/>
    <n v="0"/>
    <n v="0"/>
  </r>
  <r>
    <x v="4882"/>
    <d v="2018-09-10T00:00:00"/>
    <d v="2018-09-15T00:00:00"/>
    <x v="0"/>
    <x v="0"/>
    <x v="2"/>
    <s v="Linda Cazamias"/>
    <s v="Home Office"/>
    <s v="Naperville"/>
    <x v="0"/>
    <n v="60540"/>
    <s v="Central"/>
    <s v="TEC-PH-10004093"/>
    <x v="1"/>
    <s v="Phones"/>
    <n v="147.16800000000001"/>
    <n v="147.16800000000001"/>
    <n v="0"/>
    <n v="0"/>
  </r>
  <r>
    <x v="4883"/>
    <d v="2016-07-25T00:00:00"/>
    <d v="2016-07-30T00:00:00"/>
    <x v="2"/>
    <x v="10"/>
    <x v="2"/>
    <s v="Russell D'Ascenzo"/>
    <s v="Home Office"/>
    <s v="Los Angeles"/>
    <x v="1"/>
    <n v="90032"/>
    <s v="West"/>
    <s v="TEC-PH-10004094"/>
    <x v="1"/>
    <s v="Phones"/>
    <n v="623.96"/>
    <n v="623.96"/>
    <n v="0"/>
    <n v="0"/>
  </r>
  <r>
    <x v="1162"/>
    <d v="2016-10-18T00:00:00"/>
    <d v="2016-10-22T00:00:00"/>
    <x v="2"/>
    <x v="9"/>
    <x v="2"/>
    <s v="John Castell"/>
    <s v="Home Office"/>
    <s v="Seattle"/>
    <x v="6"/>
    <n v="98115"/>
    <s v="West"/>
    <s v="TEC-PH-10004094"/>
    <x v="1"/>
    <s v="Phones"/>
    <n v="249.584"/>
    <n v="249.584"/>
    <n v="0"/>
    <n v="0"/>
  </r>
  <r>
    <x v="4884"/>
    <d v="2017-02-07T00:00:00"/>
    <d v="2017-02-10T00:00:00"/>
    <x v="3"/>
    <x v="11"/>
    <x v="3"/>
    <s v="Erica Bern"/>
    <s v="Home Office"/>
    <s v="Los Angeles"/>
    <x v="1"/>
    <n v="90049"/>
    <s v="West"/>
    <s v="TEC-PH-10004094"/>
    <x v="1"/>
    <s v="Phones"/>
    <n v="623.96"/>
    <n v="623.96"/>
    <n v="0"/>
    <n v="0"/>
  </r>
  <r>
    <x v="1749"/>
    <d v="2018-05-20T00:00:00"/>
    <d v="2018-05-26T00:00:00"/>
    <x v="0"/>
    <x v="2"/>
    <x v="2"/>
    <s v="Rick Duston"/>
    <s v="Consumer"/>
    <s v="Las Vegas"/>
    <x v="27"/>
    <n v="89115"/>
    <s v="West"/>
    <s v="TEC-PH-10004094"/>
    <x v="1"/>
    <s v="Phones"/>
    <n v="1123.1279999999999"/>
    <n v="1123.1279999999999"/>
    <n v="0"/>
    <n v="0"/>
  </r>
  <r>
    <x v="4581"/>
    <d v="2018-11-09T00:00:00"/>
    <d v="2018-11-13T00:00:00"/>
    <x v="0"/>
    <x v="1"/>
    <x v="2"/>
    <s v="Peter McVee"/>
    <s v="Home Office"/>
    <s v="Jacksonville"/>
    <x v="8"/>
    <n v="32216"/>
    <s v="South"/>
    <s v="TEC-PH-10004094"/>
    <x v="1"/>
    <s v="Phones"/>
    <n v="499.16800000000001"/>
    <n v="499.16800000000001"/>
    <n v="0"/>
    <n v="0"/>
  </r>
  <r>
    <x v="3881"/>
    <d v="2017-10-14T00:00:00"/>
    <d v="2017-10-18T00:00:00"/>
    <x v="3"/>
    <x v="9"/>
    <x v="2"/>
    <s v="Pauline Webber"/>
    <s v="Home Office"/>
    <s v="New York City"/>
    <x v="5"/>
    <n v="10009"/>
    <s v="East"/>
    <s v="TEC-PH-10004094"/>
    <x v="1"/>
    <s v="Phones"/>
    <n v="1091.93"/>
    <n v="1091.93"/>
    <n v="0"/>
    <n v="0"/>
  </r>
  <r>
    <x v="2473"/>
    <d v="2015-03-26T00:00:00"/>
    <d v="2015-03-31T00:00:00"/>
    <x v="1"/>
    <x v="5"/>
    <x v="3"/>
    <s v="Damala Kotsonis"/>
    <s v="Corporate"/>
    <s v="San Francisco"/>
    <x v="1"/>
    <n v="94122"/>
    <s v="West"/>
    <s v="TEC-PH-10004100"/>
    <x v="1"/>
    <s v="Phones"/>
    <n v="28.783999999999999"/>
    <n v="28.783999999999999"/>
    <n v="0"/>
    <n v="0"/>
  </r>
  <r>
    <x v="2800"/>
    <d v="2018-01-23T00:00:00"/>
    <d v="2018-01-28T00:00:00"/>
    <x v="0"/>
    <x v="6"/>
    <x v="2"/>
    <s v="Chris Selesnick"/>
    <s v="Home Office"/>
    <s v="Seattle"/>
    <x v="6"/>
    <n v="98103"/>
    <s v="West"/>
    <s v="TEC-PH-10004100"/>
    <x v="1"/>
    <s v="Phones"/>
    <n v="86.352000000000004"/>
    <n v="86.352000000000004"/>
    <n v="0"/>
    <n v="0"/>
  </r>
  <r>
    <x v="1549"/>
    <d v="2018-10-27T00:00:00"/>
    <d v="2018-10-29T00:00:00"/>
    <x v="0"/>
    <x v="9"/>
    <x v="0"/>
    <s v="Jim Mitchum"/>
    <s v="Corporate"/>
    <s v="Los Angeles"/>
    <x v="1"/>
    <n v="90032"/>
    <s v="West"/>
    <s v="TEC-PH-10004100"/>
    <x v="1"/>
    <s v="Phones"/>
    <n v="71.959999999999994"/>
    <n v="71.959999999999994"/>
    <n v="0"/>
    <n v="0"/>
  </r>
  <r>
    <x v="4885"/>
    <d v="2018-11-27T00:00:00"/>
    <d v="2018-12-03T00:00:00"/>
    <x v="0"/>
    <x v="1"/>
    <x v="2"/>
    <s v="Doug O'Connell"/>
    <s v="Home Office"/>
    <s v="Los Angeles"/>
    <x v="1"/>
    <n v="90036"/>
    <s v="West"/>
    <s v="TEC-PH-10004100"/>
    <x v="1"/>
    <s v="Phones"/>
    <n v="57.567999999999998"/>
    <n v="57.567999999999998"/>
    <n v="0"/>
    <n v="0"/>
  </r>
  <r>
    <x v="4886"/>
    <d v="2015-07-21T00:00:00"/>
    <d v="2015-07-27T00:00:00"/>
    <x v="1"/>
    <x v="10"/>
    <x v="2"/>
    <s v="Patrick Gardner"/>
    <s v="Home Office"/>
    <s v="Omaha"/>
    <x v="42"/>
    <n v="68104"/>
    <s v="Central"/>
    <s v="TEC-PH-10004100"/>
    <x v="1"/>
    <s v="Phones"/>
    <n v="35.979999999999997"/>
    <n v="35.979999999999997"/>
    <n v="0"/>
    <n v="0"/>
  </r>
  <r>
    <x v="4887"/>
    <d v="2017-07-23T00:00:00"/>
    <d v="2017-07-26T00:00:00"/>
    <x v="3"/>
    <x v="10"/>
    <x v="0"/>
    <s v="Ivan Liston"/>
    <s v="Corporate"/>
    <s v="Houston"/>
    <x v="13"/>
    <n v="77041"/>
    <s v="Central"/>
    <s v="TEC-PH-10004100"/>
    <x v="1"/>
    <s v="Phones"/>
    <n v="115.136"/>
    <n v="115.136"/>
    <n v="0"/>
    <n v="0"/>
  </r>
  <r>
    <x v="3961"/>
    <d v="2017-01-31T00:00:00"/>
    <d v="2017-02-04T00:00:00"/>
    <x v="3"/>
    <x v="6"/>
    <x v="2"/>
    <s v="Sample Company A"/>
    <s v="Corporate"/>
    <s v="Los Angeles"/>
    <x v="1"/>
    <n v="90045"/>
    <s v="West"/>
    <s v="TEC-PH-10004120"/>
    <x v="1"/>
    <s v="Phones"/>
    <n v="109.592"/>
    <n v="109.592"/>
    <n v="0"/>
    <n v="0"/>
  </r>
  <r>
    <x v="4888"/>
    <d v="2016-09-24T00:00:00"/>
    <d v="2016-09-27T00:00:00"/>
    <x v="2"/>
    <x v="0"/>
    <x v="0"/>
    <s v="Steve Carroll"/>
    <s v="Home Office"/>
    <s v="Broken Arrow"/>
    <x v="30"/>
    <n v="74012"/>
    <s v="Central"/>
    <s v="TEC-PH-10004120"/>
    <x v="1"/>
    <s v="Phones"/>
    <n v="821.94"/>
    <n v="821.94"/>
    <n v="0"/>
    <n v="0"/>
  </r>
  <r>
    <x v="4889"/>
    <d v="2017-11-24T00:00:00"/>
    <d v="2017-11-28T00:00:00"/>
    <x v="3"/>
    <x v="1"/>
    <x v="2"/>
    <s v="George Ashbrook"/>
    <s v="Home Office"/>
    <s v="Dallas"/>
    <x v="13"/>
    <n v="75081"/>
    <s v="Central"/>
    <s v="TEC-PH-10004120"/>
    <x v="1"/>
    <s v="Phones"/>
    <n v="657.55200000000002"/>
    <n v="657.55200000000002"/>
    <n v="0"/>
    <n v="0"/>
  </r>
  <r>
    <x v="3885"/>
    <d v="2018-03-16T00:00:00"/>
    <d v="2018-03-18T00:00:00"/>
    <x v="0"/>
    <x v="5"/>
    <x v="3"/>
    <s v="Valerie Mitchum"/>
    <s v="Home Office"/>
    <s v="Seattle"/>
    <x v="6"/>
    <n v="98105"/>
    <s v="West"/>
    <s v="TEC-PH-10004165"/>
    <x v="1"/>
    <s v="Phones"/>
    <n v="659.976"/>
    <n v="659.976"/>
    <n v="0"/>
    <n v="0"/>
  </r>
  <r>
    <x v="1838"/>
    <d v="2018-11-21T00:00:00"/>
    <d v="2018-11-25T00:00:00"/>
    <x v="0"/>
    <x v="1"/>
    <x v="2"/>
    <s v="Barry Franz"/>
    <s v="Home Office"/>
    <s v="Pasadena"/>
    <x v="1"/>
    <n v="91104"/>
    <s v="West"/>
    <s v="TEC-PH-10004165"/>
    <x v="1"/>
    <s v="Phones"/>
    <n v="659.976"/>
    <n v="100"/>
    <n v="559.976"/>
    <n v="83.996399999999994"/>
  </r>
  <r>
    <x v="4890"/>
    <d v="2016-10-16T00:00:00"/>
    <d v="2016-10-20T00:00:00"/>
    <x v="2"/>
    <x v="9"/>
    <x v="3"/>
    <s v="Michael Paige"/>
    <s v="Home Office"/>
    <s v="New York City"/>
    <x v="5"/>
    <n v="10011"/>
    <s v="East"/>
    <s v="TEC-PH-10004165"/>
    <x v="1"/>
    <s v="Phones"/>
    <n v="824.97"/>
    <n v="824.97"/>
    <n v="0"/>
    <n v="0"/>
  </r>
  <r>
    <x v="601"/>
    <d v="2016-11-08T00:00:00"/>
    <d v="2016-11-08T00:00:00"/>
    <x v="2"/>
    <x v="1"/>
    <x v="1"/>
    <s v="Keith Dawkins"/>
    <s v="Home Office"/>
    <s v="New York City"/>
    <x v="5"/>
    <n v="10024"/>
    <s v="East"/>
    <s v="TEC-PH-10004165"/>
    <x v="1"/>
    <s v="Phones"/>
    <n v="549.98"/>
    <n v="549.98"/>
    <n v="0"/>
    <n v="0"/>
  </r>
  <r>
    <x v="4891"/>
    <d v="2017-11-26T00:00:00"/>
    <d v="2017-12-01T00:00:00"/>
    <x v="3"/>
    <x v="1"/>
    <x v="2"/>
    <s v="Carol Triggs"/>
    <s v="Corporate"/>
    <s v="Philadelphia"/>
    <x v="12"/>
    <n v="19134"/>
    <s v="East"/>
    <s v="TEC-PH-10004165"/>
    <x v="1"/>
    <s v="Phones"/>
    <n v="494.98200000000003"/>
    <n v="494.98200000000003"/>
    <n v="0"/>
    <n v="0"/>
  </r>
  <r>
    <x v="4157"/>
    <d v="2018-10-21T00:00:00"/>
    <d v="2018-10-28T00:00:00"/>
    <x v="0"/>
    <x v="9"/>
    <x v="2"/>
    <s v="Charles McCrossin"/>
    <s v="Consumer"/>
    <s v="Philadelphia"/>
    <x v="12"/>
    <n v="19143"/>
    <s v="East"/>
    <s v="TEC-PH-10004165"/>
    <x v="1"/>
    <s v="Phones"/>
    <n v="329.988"/>
    <n v="329.988"/>
    <n v="0"/>
    <n v="0"/>
  </r>
  <r>
    <x v="4892"/>
    <d v="2016-07-04T00:00:00"/>
    <d v="2016-07-09T00:00:00"/>
    <x v="2"/>
    <x v="10"/>
    <x v="2"/>
    <s v="Irene Maddox"/>
    <s v="Home Office"/>
    <s v="Milwaukee"/>
    <x v="16"/>
    <n v="53209"/>
    <s v="Central"/>
    <s v="TEC-PH-10004165"/>
    <x v="1"/>
    <s v="Phones"/>
    <n v="1099.96"/>
    <n v="1099.96"/>
    <n v="0"/>
    <n v="0"/>
  </r>
  <r>
    <x v="1715"/>
    <d v="2016-08-28T00:00:00"/>
    <d v="2016-09-01T00:00:00"/>
    <x v="2"/>
    <x v="7"/>
    <x v="2"/>
    <s v="Ben Peterman"/>
    <s v="Home Office"/>
    <s v="Dallas"/>
    <x v="13"/>
    <n v="75081"/>
    <s v="Central"/>
    <s v="TEC-PH-10004165"/>
    <x v="1"/>
    <s v="Phones"/>
    <n v="1099.96"/>
    <n v="1099.96"/>
    <n v="0"/>
    <n v="0"/>
  </r>
  <r>
    <x v="4893"/>
    <d v="2017-05-23T00:00:00"/>
    <d v="2017-05-28T00:00:00"/>
    <x v="3"/>
    <x v="2"/>
    <x v="2"/>
    <s v="Ken Lonsdale"/>
    <s v="Home Office"/>
    <s v="Chicago"/>
    <x v="0"/>
    <n v="60623"/>
    <s v="Central"/>
    <s v="TEC-PH-10004165"/>
    <x v="1"/>
    <s v="Phones"/>
    <n v="1979.9280000000001"/>
    <n v="1979.9280000000001"/>
    <n v="0"/>
    <n v="0"/>
  </r>
  <r>
    <x v="166"/>
    <d v="2015-11-16T00:00:00"/>
    <d v="2015-11-18T00:00:00"/>
    <x v="1"/>
    <x v="1"/>
    <x v="0"/>
    <s v="Justin Deggeller"/>
    <s v="Home Office"/>
    <s v="Los Angeles"/>
    <x v="1"/>
    <n v="90008"/>
    <s v="West"/>
    <s v="TEC-PH-10004188"/>
    <x v="1"/>
    <s v="Phones"/>
    <n v="79.968000000000004"/>
    <n v="79.968000000000004"/>
    <n v="0"/>
    <n v="0"/>
  </r>
  <r>
    <x v="1835"/>
    <d v="2016-08-10T00:00:00"/>
    <d v="2016-08-16T00:00:00"/>
    <x v="2"/>
    <x v="7"/>
    <x v="2"/>
    <s v="William Brown"/>
    <s v="Home Office"/>
    <s v="Redmond"/>
    <x v="23"/>
    <n v="97756"/>
    <s v="West"/>
    <s v="TEC-PH-10004188"/>
    <x v="1"/>
    <s v="Phones"/>
    <n v="139.94399999999999"/>
    <n v="139.94399999999999"/>
    <n v="0"/>
    <n v="0"/>
  </r>
  <r>
    <x v="925"/>
    <d v="2016-07-06T00:00:00"/>
    <d v="2016-07-10T00:00:00"/>
    <x v="2"/>
    <x v="10"/>
    <x v="2"/>
    <s v="Kalyca Meade"/>
    <s v="Home Office"/>
    <s v="New York City"/>
    <x v="5"/>
    <n v="10011"/>
    <s v="East"/>
    <s v="TEC-PH-10004188"/>
    <x v="1"/>
    <s v="Phones"/>
    <n v="124.95"/>
    <n v="124.95"/>
    <n v="0"/>
    <n v="0"/>
  </r>
  <r>
    <x v="1758"/>
    <d v="2018-09-23T00:00:00"/>
    <d v="2018-09-28T00:00:00"/>
    <x v="0"/>
    <x v="0"/>
    <x v="2"/>
    <s v="Lena Cacioppo"/>
    <s v="Home Office"/>
    <s v="Chicago"/>
    <x v="0"/>
    <n v="60653"/>
    <s v="Central"/>
    <s v="TEC-PH-10004188"/>
    <x v="1"/>
    <s v="Phones"/>
    <n v="39.984000000000002"/>
    <n v="39.984000000000002"/>
    <n v="0"/>
    <n v="0"/>
  </r>
  <r>
    <x v="1699"/>
    <d v="2017-01-30T00:00:00"/>
    <d v="2017-02-03T00:00:00"/>
    <x v="3"/>
    <x v="6"/>
    <x v="2"/>
    <s v="David Flashing"/>
    <s v="Home Office"/>
    <s v="Rockford"/>
    <x v="0"/>
    <n v="61107"/>
    <s v="Central"/>
    <s v="TEC-PH-10004241"/>
    <x v="1"/>
    <s v="Phones"/>
    <n v="1439.9680000000001"/>
    <n v="1439.9680000000001"/>
    <n v="0"/>
    <n v="0"/>
  </r>
  <r>
    <x v="3371"/>
    <d v="2016-12-30T00:00:00"/>
    <d v="2017-01-03T00:00:00"/>
    <x v="2"/>
    <x v="3"/>
    <x v="2"/>
    <s v="Clay Ludtke"/>
    <s v="Home Office"/>
    <s v="Los Angeles"/>
    <x v="1"/>
    <n v="90049"/>
    <s v="West"/>
    <s v="TEC-PH-10004345"/>
    <x v="1"/>
    <s v="Phones"/>
    <n v="287.88"/>
    <n v="287.88"/>
    <n v="0"/>
    <n v="0"/>
  </r>
  <r>
    <x v="3992"/>
    <d v="2016-12-27T00:00:00"/>
    <d v="2016-12-30T00:00:00"/>
    <x v="2"/>
    <x v="3"/>
    <x v="0"/>
    <s v="Richard Eichhorn"/>
    <s v="Home Office"/>
    <s v="Eau Claire"/>
    <x v="16"/>
    <n v="54703"/>
    <s v="Central"/>
    <s v="TEC-PH-10004345"/>
    <x v="1"/>
    <s v="Phones"/>
    <n v="239.9"/>
    <n v="239.9"/>
    <n v="0"/>
    <n v="0"/>
  </r>
  <r>
    <x v="2085"/>
    <d v="2017-07-08T00:00:00"/>
    <d v="2017-07-10T00:00:00"/>
    <x v="3"/>
    <x v="10"/>
    <x v="3"/>
    <s v="Scot Coram"/>
    <s v="Home Office"/>
    <s v="Arlington"/>
    <x v="13"/>
    <n v="76017"/>
    <s v="Central"/>
    <s v="TEC-PH-10004345"/>
    <x v="1"/>
    <s v="Phones"/>
    <n v="863.64"/>
    <n v="863.64"/>
    <n v="0"/>
    <n v="0"/>
  </r>
  <r>
    <x v="806"/>
    <d v="2017-12-23T00:00:00"/>
    <d v="2017-12-26T00:00:00"/>
    <x v="3"/>
    <x v="3"/>
    <x v="3"/>
    <s v="Laura Armstrong"/>
    <s v="Corporate"/>
    <s v="Houston"/>
    <x v="13"/>
    <n v="77041"/>
    <s v="Central"/>
    <s v="TEC-PH-10004345"/>
    <x v="2"/>
    <s v="Phones"/>
    <n v="287.88"/>
    <n v="287.88"/>
    <n v="0"/>
    <n v="0"/>
  </r>
  <r>
    <x v="4894"/>
    <d v="2018-04-04T00:00:00"/>
    <d v="2018-04-08T00:00:00"/>
    <x v="0"/>
    <x v="8"/>
    <x v="2"/>
    <s v="Anne McFarland"/>
    <s v="Consumer"/>
    <s v="Des Plaines"/>
    <x v="0"/>
    <n v="60016"/>
    <s v="Central"/>
    <s v="TEC-PH-10004345"/>
    <x v="1"/>
    <s v="Phones"/>
    <n v="383.84"/>
    <n v="383.84"/>
    <n v="0"/>
    <n v="0"/>
  </r>
  <r>
    <x v="4895"/>
    <d v="2016-05-01T00:00:00"/>
    <d v="2016-05-07T00:00:00"/>
    <x v="2"/>
    <x v="2"/>
    <x v="2"/>
    <s v="Jennifer Braxton"/>
    <s v="Home Office"/>
    <s v="Los Angeles"/>
    <x v="1"/>
    <n v="90008"/>
    <s v="West"/>
    <s v="TEC-PH-10004348"/>
    <x v="1"/>
    <s v="Phones"/>
    <n v="88.751999999999995"/>
    <n v="88.751999999999995"/>
    <n v="0"/>
    <n v="0"/>
  </r>
  <r>
    <x v="1268"/>
    <d v="2018-03-16T00:00:00"/>
    <d v="2018-03-16T00:00:00"/>
    <x v="0"/>
    <x v="5"/>
    <x v="1"/>
    <s v="Susan Pistek"/>
    <s v="Consumer"/>
    <s v="Columbus"/>
    <x v="22"/>
    <n v="43229"/>
    <s v="East"/>
    <s v="TEC-PH-10004348"/>
    <x v="1"/>
    <s v="Phones"/>
    <n v="44.375999999999998"/>
    <n v="44.375999999999998"/>
    <n v="0"/>
    <n v="0"/>
  </r>
  <r>
    <x v="1486"/>
    <d v="2018-05-27T00:00:00"/>
    <d v="2018-05-29T00:00:00"/>
    <x v="0"/>
    <x v="2"/>
    <x v="0"/>
    <s v="James Galang"/>
    <s v="Home Office"/>
    <s v="Pocatello"/>
    <x v="40"/>
    <n v="83201"/>
    <s v="West"/>
    <s v="TEC-PH-10004389"/>
    <x v="1"/>
    <s v="Phones"/>
    <n v="302.37599999999998"/>
    <n v="302.37599999999998"/>
    <n v="0"/>
    <n v="0"/>
  </r>
  <r>
    <x v="205"/>
    <d v="2018-05-19T00:00:00"/>
    <d v="2018-05-23T00:00:00"/>
    <x v="0"/>
    <x v="2"/>
    <x v="2"/>
    <s v="Shahid Collister"/>
    <s v="Consumer"/>
    <s v="Atlanta"/>
    <x v="19"/>
    <n v="30318"/>
    <s v="South"/>
    <s v="TEC-PH-10004389"/>
    <x v="1"/>
    <s v="Phones"/>
    <n v="377.97"/>
    <n v="302.97000000000003"/>
    <n v="75"/>
    <n v="11.25"/>
  </r>
  <r>
    <x v="4896"/>
    <d v="2018-11-13T00:00:00"/>
    <d v="2018-11-16T00:00:00"/>
    <x v="0"/>
    <x v="1"/>
    <x v="0"/>
    <s v="Ken Brennan"/>
    <s v="Home Office"/>
    <s v="New York City"/>
    <x v="5"/>
    <n v="10009"/>
    <s v="East"/>
    <s v="TEC-PH-10004389"/>
    <x v="1"/>
    <s v="Phones"/>
    <n v="629.95000000000005"/>
    <n v="629.95000000000005"/>
    <n v="0"/>
    <n v="0"/>
  </r>
  <r>
    <x v="2091"/>
    <d v="2015-11-01T00:00:00"/>
    <d v="2015-11-05T00:00:00"/>
    <x v="1"/>
    <x v="1"/>
    <x v="2"/>
    <s v="Ken Heidel"/>
    <s v="Corporate"/>
    <s v="Charlotte"/>
    <x v="9"/>
    <n v="28205"/>
    <s v="South"/>
    <s v="TEC-PH-10004434"/>
    <x v="1"/>
    <s v="Phones"/>
    <n v="978.84"/>
    <n v="978.84"/>
    <n v="0"/>
    <n v="0"/>
  </r>
  <r>
    <x v="4897"/>
    <d v="2017-06-26T00:00:00"/>
    <d v="2017-07-03T00:00:00"/>
    <x v="3"/>
    <x v="4"/>
    <x v="2"/>
    <s v="Phillip Flathmann"/>
    <s v="Corporate"/>
    <s v="Atlanta"/>
    <x v="19"/>
    <n v="30318"/>
    <s v="South"/>
    <s v="TEC-PH-10004434"/>
    <x v="1"/>
    <s v="Phones"/>
    <n v="135.94999999999999"/>
    <n v="135.94999999999999"/>
    <n v="0"/>
    <n v="0"/>
  </r>
  <r>
    <x v="1126"/>
    <d v="2015-12-01T00:00:00"/>
    <d v="2015-12-03T00:00:00"/>
    <x v="1"/>
    <x v="3"/>
    <x v="0"/>
    <s v="Anna Andreadi"/>
    <s v="Home Office"/>
    <s v="Lowell"/>
    <x v="26"/>
    <n v="1852"/>
    <s v="East"/>
    <s v="TEC-PH-10004434"/>
    <x v="1"/>
    <s v="Phones"/>
    <n v="271.89999999999998"/>
    <n v="271.89999999999998"/>
    <n v="0"/>
    <n v="0"/>
  </r>
  <r>
    <x v="4898"/>
    <d v="2015-11-08T00:00:00"/>
    <d v="2015-11-14T00:00:00"/>
    <x v="1"/>
    <x v="1"/>
    <x v="2"/>
    <s v="Emily Burns"/>
    <s v="Consumer"/>
    <s v="Redding"/>
    <x v="1"/>
    <n v="96003"/>
    <s v="West"/>
    <s v="TEC-PH-10004447"/>
    <x v="1"/>
    <s v="Phones"/>
    <n v="333.57600000000002"/>
    <n v="333.57600000000002"/>
    <n v="0"/>
    <n v="0"/>
  </r>
  <r>
    <x v="4899"/>
    <d v="2016-08-31T00:00:00"/>
    <d v="2016-09-04T00:00:00"/>
    <x v="2"/>
    <x v="7"/>
    <x v="2"/>
    <s v="Rick Huthwaite"/>
    <s v="Home Office"/>
    <s v="San Diego"/>
    <x v="1"/>
    <n v="92037"/>
    <s v="West"/>
    <s v="TEC-PH-10004447"/>
    <x v="1"/>
    <s v="Phones"/>
    <n v="555.96"/>
    <n v="555.96"/>
    <n v="0"/>
    <n v="0"/>
  </r>
  <r>
    <x v="1120"/>
    <d v="2018-02-20T00:00:00"/>
    <d v="2018-02-27T00:00:00"/>
    <x v="0"/>
    <x v="11"/>
    <x v="2"/>
    <s v="Katherine Murray"/>
    <s v="Home Office"/>
    <s v="Gilbert"/>
    <x v="18"/>
    <n v="85234"/>
    <s v="West"/>
    <s v="TEC-PH-10004447"/>
    <x v="1"/>
    <s v="Phones"/>
    <n v="333.57600000000002"/>
    <n v="100"/>
    <n v="233.57600000000002"/>
    <n v="35.0364"/>
  </r>
  <r>
    <x v="650"/>
    <d v="2018-02-26T00:00:00"/>
    <d v="2018-02-28T00:00:00"/>
    <x v="0"/>
    <x v="11"/>
    <x v="3"/>
    <s v="Bradley Talbott"/>
    <s v="Home Office"/>
    <s v="Los Angeles"/>
    <x v="1"/>
    <n v="90036"/>
    <s v="West"/>
    <s v="TEC-PH-10004447"/>
    <x v="1"/>
    <s v="Phones"/>
    <n v="889.53599999999994"/>
    <n v="100"/>
    <n v="789.53599999999994"/>
    <n v="118.43039999999999"/>
  </r>
  <r>
    <x v="1523"/>
    <d v="2018-10-07T00:00:00"/>
    <d v="2018-10-11T00:00:00"/>
    <x v="0"/>
    <x v="9"/>
    <x v="2"/>
    <s v="Dean percer"/>
    <s v="Home Office"/>
    <s v="Charlotte"/>
    <x v="9"/>
    <n v="28205"/>
    <s v="South"/>
    <s v="TEC-PH-10004447"/>
    <x v="1"/>
    <s v="Phones"/>
    <n v="222.38399999999999"/>
    <n v="222.38399999999999"/>
    <n v="0"/>
    <n v="0"/>
  </r>
  <r>
    <x v="3081"/>
    <d v="2015-11-20T00:00:00"/>
    <d v="2015-11-25T00:00:00"/>
    <x v="1"/>
    <x v="1"/>
    <x v="2"/>
    <s v="Katharine Harms"/>
    <s v="Home Office"/>
    <s v="New York City"/>
    <x v="5"/>
    <n v="10024"/>
    <s v="East"/>
    <s v="TEC-PH-10004447"/>
    <x v="1"/>
    <s v="Phones"/>
    <n v="833.94"/>
    <n v="683.94"/>
    <n v="150"/>
    <n v="22.5"/>
  </r>
  <r>
    <x v="3457"/>
    <d v="2016-05-13T00:00:00"/>
    <d v="2016-05-18T00:00:00"/>
    <x v="2"/>
    <x v="2"/>
    <x v="3"/>
    <s v="Ben Ferrer"/>
    <s v="Home Office"/>
    <s v="Chicago"/>
    <x v="0"/>
    <n v="60623"/>
    <s v="Central"/>
    <s v="TEC-PH-10004447"/>
    <x v="1"/>
    <s v="Phones"/>
    <n v="222.38399999999999"/>
    <n v="222.38399999999999"/>
    <n v="0"/>
    <n v="0"/>
  </r>
  <r>
    <x v="1480"/>
    <d v="2018-11-23T00:00:00"/>
    <d v="2018-11-27T00:00:00"/>
    <x v="0"/>
    <x v="1"/>
    <x v="2"/>
    <s v="Christopher Martinez"/>
    <s v="Home Office"/>
    <s v="Chicago"/>
    <x v="0"/>
    <n v="60610"/>
    <s v="Central"/>
    <s v="TEC-PH-10004447"/>
    <x v="1"/>
    <s v="Phones"/>
    <n v="222.38399999999999"/>
    <n v="222.38399999999999"/>
    <n v="0"/>
    <n v="0"/>
  </r>
  <r>
    <x v="1239"/>
    <d v="2016-06-09T00:00:00"/>
    <d v="2016-06-11T00:00:00"/>
    <x v="2"/>
    <x v="4"/>
    <x v="3"/>
    <s v="Trudy Glocke"/>
    <s v="Home Office"/>
    <s v="Pocatello"/>
    <x v="40"/>
    <n v="83201"/>
    <s v="West"/>
    <s v="TEC-PH-10004522"/>
    <x v="1"/>
    <s v="Phones"/>
    <n v="140.376"/>
    <n v="140.376"/>
    <n v="0"/>
    <n v="0"/>
  </r>
  <r>
    <x v="2792"/>
    <d v="2018-07-21T00:00:00"/>
    <d v="2018-07-26T00:00:00"/>
    <x v="0"/>
    <x v="10"/>
    <x v="2"/>
    <s v="Sean Wendt"/>
    <s v="Home Office"/>
    <s v="Cleveland"/>
    <x v="22"/>
    <n v="44105"/>
    <s v="East"/>
    <s v="TEC-PH-10004522"/>
    <x v="1"/>
    <s v="Phones"/>
    <n v="210.56399999999999"/>
    <n v="210.56399999999999"/>
    <n v="0"/>
    <n v="0"/>
  </r>
  <r>
    <x v="2920"/>
    <d v="2018-12-11T00:00:00"/>
    <d v="2018-12-15T00:00:00"/>
    <x v="0"/>
    <x v="3"/>
    <x v="2"/>
    <s v="Allen Armold"/>
    <s v="Consumer"/>
    <s v="New York City"/>
    <x v="5"/>
    <n v="10035"/>
    <s v="East"/>
    <s v="TEC-PH-10004522"/>
    <x v="1"/>
    <s v="Phones"/>
    <n v="116.98"/>
    <n v="116.98"/>
    <n v="0"/>
    <n v="0"/>
  </r>
  <r>
    <x v="4453"/>
    <d v="2015-07-23T00:00:00"/>
    <d v="2015-07-27T00:00:00"/>
    <x v="1"/>
    <x v="10"/>
    <x v="2"/>
    <s v="Nick Crebassa"/>
    <s v="Home Office"/>
    <s v="San Francisco"/>
    <x v="1"/>
    <n v="94122"/>
    <s v="West"/>
    <s v="TEC-PH-10004531"/>
    <x v="1"/>
    <s v="Phones"/>
    <n v="302.37599999999998"/>
    <n v="302.37599999999998"/>
    <n v="0"/>
    <n v="0"/>
  </r>
  <r>
    <x v="1222"/>
    <d v="2016-10-30T00:00:00"/>
    <d v="2016-11-02T00:00:00"/>
    <x v="2"/>
    <x v="9"/>
    <x v="3"/>
    <s v="Frank Atkinson"/>
    <s v="Home Office"/>
    <s v="Denver"/>
    <x v="7"/>
    <n v="80219"/>
    <s v="West"/>
    <s v="TEC-PH-10004531"/>
    <x v="1"/>
    <s v="Phones"/>
    <n v="87.96"/>
    <n v="87.96"/>
    <n v="0"/>
    <n v="0"/>
  </r>
  <r>
    <x v="3812"/>
    <d v="2018-03-13T00:00:00"/>
    <d v="2018-03-18T00:00:00"/>
    <x v="0"/>
    <x v="5"/>
    <x v="3"/>
    <s v="Benjamin Farhat"/>
    <s v="Home Office"/>
    <s v="Albuquerque"/>
    <x v="41"/>
    <n v="87105"/>
    <s v="West"/>
    <s v="TEC-PH-10004531"/>
    <x v="1"/>
    <s v="Phones"/>
    <n v="140.73599999999999"/>
    <n v="140.73599999999999"/>
    <n v="0"/>
    <n v="0"/>
  </r>
  <r>
    <x v="4900"/>
    <d v="2015-04-25T00:00:00"/>
    <d v="2015-04-29T00:00:00"/>
    <x v="1"/>
    <x v="8"/>
    <x v="2"/>
    <s v="Lena Creighton"/>
    <s v="Home Office"/>
    <s v="Wilmington"/>
    <x v="9"/>
    <n v="28403"/>
    <s v="South"/>
    <s v="TEC-PH-10004531"/>
    <x v="1"/>
    <s v="Phones"/>
    <n v="302.37599999999998"/>
    <n v="302.37599999999998"/>
    <n v="0"/>
    <n v="0"/>
  </r>
  <r>
    <x v="2003"/>
    <d v="2016-04-11T00:00:00"/>
    <d v="2016-04-15T00:00:00"/>
    <x v="2"/>
    <x v="8"/>
    <x v="2"/>
    <s v="Sanjit Engle"/>
    <s v="Home Office"/>
    <s v="New York City"/>
    <x v="5"/>
    <n v="10009"/>
    <s v="East"/>
    <s v="TEC-PH-10004531"/>
    <x v="1"/>
    <s v="Phones"/>
    <n v="21.99"/>
    <n v="18"/>
    <n v="3.9899999999999984"/>
    <n v="0.5984999999999997"/>
  </r>
  <r>
    <x v="2200"/>
    <d v="2018-12-02T00:00:00"/>
    <d v="2018-12-07T00:00:00"/>
    <x v="0"/>
    <x v="3"/>
    <x v="2"/>
    <s v="Erin Smith"/>
    <s v="Home Office"/>
    <s v="Lakewood"/>
    <x v="22"/>
    <n v="44107"/>
    <s v="East"/>
    <s v="TEC-PH-10004531"/>
    <x v="1"/>
    <s v="Phones"/>
    <n v="151.18799999999999"/>
    <n v="151.18799999999999"/>
    <n v="0"/>
    <n v="0"/>
  </r>
  <r>
    <x v="4901"/>
    <d v="2018-11-11T00:00:00"/>
    <d v="2018-11-13T00:00:00"/>
    <x v="0"/>
    <x v="1"/>
    <x v="0"/>
    <s v="Patrick Gardner"/>
    <s v="Home Office"/>
    <s v="Dallas"/>
    <x v="13"/>
    <n v="75081"/>
    <s v="Central"/>
    <s v="TEC-PH-10004531"/>
    <x v="1"/>
    <s v="Phones"/>
    <n v="35.183999999999997"/>
    <n v="35.183999999999997"/>
    <n v="0"/>
    <n v="0"/>
  </r>
  <r>
    <x v="1467"/>
    <d v="2018-07-17T00:00:00"/>
    <d v="2018-07-23T00:00:00"/>
    <x v="0"/>
    <x v="10"/>
    <x v="2"/>
    <s v="Bill Eplett"/>
    <s v="Home Office"/>
    <s v="Rome"/>
    <x v="5"/>
    <n v="13440"/>
    <s v="East"/>
    <s v="TEC-PH-10004536"/>
    <x v="1"/>
    <s v="Phones"/>
    <n v="269.98"/>
    <n v="269.98"/>
    <n v="0"/>
    <n v="0"/>
  </r>
  <r>
    <x v="3575"/>
    <d v="2017-11-20T00:00:00"/>
    <d v="2017-11-24T00:00:00"/>
    <x v="3"/>
    <x v="1"/>
    <x v="2"/>
    <s v="Nora Paige"/>
    <s v="Consumer"/>
    <s v="Edmond"/>
    <x v="30"/>
    <n v="73034"/>
    <s v="Central"/>
    <s v="TEC-PH-10004536"/>
    <x v="1"/>
    <s v="Phones"/>
    <n v="944.93"/>
    <n v="944.93"/>
    <n v="0"/>
    <n v="0"/>
  </r>
  <r>
    <x v="4902"/>
    <d v="2018-09-15T00:00:00"/>
    <d v="2018-09-17T00:00:00"/>
    <x v="0"/>
    <x v="0"/>
    <x v="0"/>
    <s v="Dave Brooks"/>
    <s v="Consumer"/>
    <s v="Chicago"/>
    <x v="0"/>
    <n v="60653"/>
    <s v="Central"/>
    <s v="TEC-PH-10004536"/>
    <x v="1"/>
    <s v="Phones"/>
    <n v="323.976"/>
    <n v="323.976"/>
    <n v="0"/>
    <n v="0"/>
  </r>
  <r>
    <x v="4903"/>
    <d v="2016-03-19T00:00:00"/>
    <d v="2016-03-25T00:00:00"/>
    <x v="2"/>
    <x v="5"/>
    <x v="2"/>
    <s v="Jesus Ocampo"/>
    <s v="Home Office"/>
    <s v="Seattle"/>
    <x v="6"/>
    <n v="98105"/>
    <s v="West"/>
    <s v="TEC-PH-10004539"/>
    <x v="1"/>
    <s v="Phones"/>
    <n v="453.57600000000002"/>
    <n v="453.57600000000002"/>
    <n v="0"/>
    <n v="0"/>
  </r>
  <r>
    <x v="664"/>
    <d v="2015-01-06T00:00:00"/>
    <d v="2015-01-10T00:00:00"/>
    <x v="1"/>
    <x v="6"/>
    <x v="2"/>
    <s v="Maria Etezadi"/>
    <s v="Home Office"/>
    <s v="Henderson"/>
    <x v="21"/>
    <n v="42420"/>
    <s v="South"/>
    <s v="TEC-PH-10004539"/>
    <x v="1"/>
    <s v="Phones"/>
    <n v="755.96"/>
    <n v="755.96"/>
    <n v="0"/>
    <n v="0"/>
  </r>
  <r>
    <x v="2231"/>
    <d v="2015-06-21T00:00:00"/>
    <d v="2015-06-25T00:00:00"/>
    <x v="1"/>
    <x v="4"/>
    <x v="2"/>
    <s v="Dave Brooks"/>
    <s v="Consumer"/>
    <s v="Lakewood"/>
    <x v="15"/>
    <n v="8701"/>
    <s v="East"/>
    <s v="TEC-PH-10004539"/>
    <x v="1"/>
    <s v="Phones"/>
    <n v="1322.93"/>
    <n v="1322.93"/>
    <n v="0"/>
    <n v="0"/>
  </r>
  <r>
    <x v="2442"/>
    <d v="2017-06-17T00:00:00"/>
    <d v="2017-06-22T00:00:00"/>
    <x v="3"/>
    <x v="4"/>
    <x v="2"/>
    <s v="Christine Phan"/>
    <s v="Home Office"/>
    <s v="Waterbury"/>
    <x v="25"/>
    <n v="6708"/>
    <s v="East"/>
    <s v="TEC-PH-10004539"/>
    <x v="1"/>
    <s v="Phones"/>
    <n v="566.97"/>
    <n v="566.97"/>
    <n v="0"/>
    <n v="0"/>
  </r>
  <r>
    <x v="501"/>
    <d v="2017-11-28T00:00:00"/>
    <d v="2017-12-04T00:00:00"/>
    <x v="3"/>
    <x v="1"/>
    <x v="2"/>
    <s v="David Smith"/>
    <s v="Corporate"/>
    <s v="Philadelphia"/>
    <x v="12"/>
    <n v="19140"/>
    <s v="East"/>
    <s v="TEC-PH-10004539"/>
    <x v="2"/>
    <s v="Phones"/>
    <n v="340.18200000000002"/>
    <n v="340.18200000000002"/>
    <n v="0"/>
    <n v="0"/>
  </r>
  <r>
    <x v="4904"/>
    <d v="2017-11-20T00:00:00"/>
    <d v="2017-11-24T00:00:00"/>
    <x v="3"/>
    <x v="1"/>
    <x v="2"/>
    <s v="Erica Hackney"/>
    <s v="Corporate"/>
    <s v="Houston"/>
    <x v="13"/>
    <n v="77041"/>
    <s v="Central"/>
    <s v="TEC-PH-10004539"/>
    <x v="1"/>
    <s v="Phones"/>
    <n v="151.19200000000001"/>
    <n v="151.19200000000001"/>
    <n v="0"/>
    <n v="0"/>
  </r>
  <r>
    <x v="806"/>
    <d v="2017-12-23T00:00:00"/>
    <d v="2017-12-26T00:00:00"/>
    <x v="3"/>
    <x v="3"/>
    <x v="3"/>
    <s v="Laura Armstrong"/>
    <s v="Corporate"/>
    <s v="Houston"/>
    <x v="13"/>
    <n v="77041"/>
    <s v="Central"/>
    <s v="TEC-PH-10004539"/>
    <x v="2"/>
    <s v="Phones"/>
    <n v="453.57600000000002"/>
    <n v="453.57600000000002"/>
    <n v="0"/>
    <n v="0"/>
  </r>
  <r>
    <x v="3484"/>
    <d v="2015-11-29T00:00:00"/>
    <d v="2015-12-06T00:00:00"/>
    <x v="1"/>
    <x v="1"/>
    <x v="2"/>
    <s v="Alan Hwang"/>
    <s v="Home Office"/>
    <s v="San Francisco"/>
    <x v="1"/>
    <n v="94122"/>
    <s v="West"/>
    <s v="TEC-PH-10004586"/>
    <x v="1"/>
    <s v="Phones"/>
    <n v="575.91999999999996"/>
    <n v="100"/>
    <n v="475.91999999999996"/>
    <n v="71.387999999999991"/>
  </r>
  <r>
    <x v="2610"/>
    <d v="2015-07-01T00:00:00"/>
    <d v="2015-07-05T00:00:00"/>
    <x v="1"/>
    <x v="10"/>
    <x v="2"/>
    <s v="Laurel Workman"/>
    <s v="Home Office"/>
    <s v="Deltona"/>
    <x v="8"/>
    <n v="32725"/>
    <s v="South"/>
    <s v="TEC-PH-10004586"/>
    <x v="1"/>
    <s v="Phones"/>
    <n v="575.91999999999996"/>
    <n v="575.91999999999996"/>
    <n v="0"/>
    <n v="0"/>
  </r>
  <r>
    <x v="4905"/>
    <d v="2018-10-23T00:00:00"/>
    <d v="2018-10-27T00:00:00"/>
    <x v="0"/>
    <x v="9"/>
    <x v="2"/>
    <s v="Jocasta Rupert"/>
    <s v="Home Office"/>
    <s v="Jacksonville"/>
    <x v="8"/>
    <n v="32216"/>
    <s v="South"/>
    <s v="TEC-PH-10004586"/>
    <x v="1"/>
    <s v="Phones"/>
    <n v="863.88"/>
    <n v="863.88"/>
    <n v="0"/>
    <n v="0"/>
  </r>
  <r>
    <x v="590"/>
    <d v="2016-12-04T00:00:00"/>
    <d v="2016-12-09T00:00:00"/>
    <x v="2"/>
    <x v="3"/>
    <x v="3"/>
    <s v="Maribeth Schnelling"/>
    <s v="Home Office"/>
    <s v="New York City"/>
    <x v="5"/>
    <n v="10035"/>
    <s v="East"/>
    <s v="TEC-PH-10004586"/>
    <x v="1"/>
    <s v="Phones"/>
    <n v="1799.75"/>
    <n v="1799.75"/>
    <n v="0"/>
    <n v="0"/>
  </r>
  <r>
    <x v="2996"/>
    <d v="2017-03-06T00:00:00"/>
    <d v="2017-03-10T00:00:00"/>
    <x v="3"/>
    <x v="5"/>
    <x v="2"/>
    <s v="Julia Barnett"/>
    <s v="Corporate"/>
    <s v="Philadelphia"/>
    <x v="12"/>
    <n v="19120"/>
    <s v="East"/>
    <s v="TEC-PH-10004586"/>
    <x v="2"/>
    <s v="Phones"/>
    <n v="431.94"/>
    <n v="431.94"/>
    <n v="0"/>
    <n v="0"/>
  </r>
  <r>
    <x v="560"/>
    <d v="2018-09-14T00:00:00"/>
    <d v="2018-09-16T00:00:00"/>
    <x v="0"/>
    <x v="0"/>
    <x v="0"/>
    <s v="Roger Barcio"/>
    <s v="Home Office"/>
    <s v="New York City"/>
    <x v="5"/>
    <n v="10035"/>
    <s v="East"/>
    <s v="TEC-PH-10004586"/>
    <x v="1"/>
    <s v="Phones"/>
    <n v="1079.8499999999999"/>
    <n v="579.84999999999991"/>
    <n v="500"/>
    <n v="75"/>
  </r>
  <r>
    <x v="1388"/>
    <d v="2017-08-15T00:00:00"/>
    <d v="2017-08-22T00:00:00"/>
    <x v="3"/>
    <x v="7"/>
    <x v="2"/>
    <s v="Bill Donatelli"/>
    <s v="Corporate"/>
    <s v="Los Angeles"/>
    <x v="1"/>
    <n v="90004"/>
    <s v="West"/>
    <s v="TEC-PH-10004614"/>
    <x v="1"/>
    <s v="Phones"/>
    <n v="165.6"/>
    <n v="165.6"/>
    <n v="0"/>
    <n v="0"/>
  </r>
  <r>
    <x v="4906"/>
    <d v="2018-04-24T00:00:00"/>
    <d v="2018-04-25T00:00:00"/>
    <x v="0"/>
    <x v="8"/>
    <x v="0"/>
    <s v="Susan Vittorini"/>
    <s v="Home Office"/>
    <s v="Mesa"/>
    <x v="18"/>
    <n v="85204"/>
    <s v="West"/>
    <s v="TEC-PH-10004614"/>
    <x v="1"/>
    <s v="Phones"/>
    <n v="552"/>
    <n v="100"/>
    <n v="452"/>
    <n v="67.8"/>
  </r>
  <r>
    <x v="945"/>
    <d v="2015-01-16T00:00:00"/>
    <d v="2015-01-18T00:00:00"/>
    <x v="1"/>
    <x v="6"/>
    <x v="3"/>
    <s v="Delfina Latchford"/>
    <s v="Home Office"/>
    <s v="Philadelphia"/>
    <x v="12"/>
    <n v="19134"/>
    <s v="East"/>
    <s v="TEC-PH-10004614"/>
    <x v="1"/>
    <s v="Phones"/>
    <n v="124.2"/>
    <n v="124.2"/>
    <n v="0"/>
    <n v="0"/>
  </r>
  <r>
    <x v="2165"/>
    <d v="2016-08-11T00:00:00"/>
    <d v="2016-08-15T00:00:00"/>
    <x v="2"/>
    <x v="7"/>
    <x v="2"/>
    <s v="Philisse Overcash"/>
    <s v="Home Office"/>
    <s v="New York City"/>
    <x v="5"/>
    <n v="10035"/>
    <s v="East"/>
    <s v="TEC-PH-10004614"/>
    <x v="1"/>
    <s v="Phones"/>
    <n v="138"/>
    <n v="138"/>
    <n v="0"/>
    <n v="0"/>
  </r>
  <r>
    <x v="2713"/>
    <d v="2017-04-25T00:00:00"/>
    <d v="2017-04-29T00:00:00"/>
    <x v="3"/>
    <x v="8"/>
    <x v="3"/>
    <s v="John Lucas"/>
    <s v="Corporate"/>
    <s v="Philadelphia"/>
    <x v="12"/>
    <n v="19134"/>
    <s v="East"/>
    <s v="TEC-PH-10004614"/>
    <x v="1"/>
    <s v="Phones"/>
    <n v="82.8"/>
    <n v="82.8"/>
    <n v="0"/>
    <n v="0"/>
  </r>
  <r>
    <x v="1672"/>
    <d v="2017-05-22T00:00:00"/>
    <d v="2017-05-27T00:00:00"/>
    <x v="3"/>
    <x v="2"/>
    <x v="2"/>
    <s v="Art Ferguson"/>
    <s v="Corporate"/>
    <s v="Passaic"/>
    <x v="15"/>
    <n v="7055"/>
    <s v="East"/>
    <s v="TEC-PH-10004614"/>
    <x v="2"/>
    <s v="Phones"/>
    <n v="345"/>
    <n v="270"/>
    <n v="75"/>
    <n v="11.25"/>
  </r>
  <r>
    <x v="1177"/>
    <d v="2018-01-30T00:00:00"/>
    <d v="2018-02-05T00:00:00"/>
    <x v="0"/>
    <x v="6"/>
    <x v="2"/>
    <s v="Benjamin Venier"/>
    <s v="Corporate"/>
    <s v="Des Moines"/>
    <x v="38"/>
    <n v="50315"/>
    <s v="Central"/>
    <s v="TEC-PH-10004614"/>
    <x v="1"/>
    <s v="Phones"/>
    <n v="207"/>
    <n v="207"/>
    <n v="0"/>
    <n v="0"/>
  </r>
  <r>
    <x v="798"/>
    <d v="2018-08-21T00:00:00"/>
    <d v="2018-08-22T00:00:00"/>
    <x v="0"/>
    <x v="7"/>
    <x v="0"/>
    <s v="Patrick Ryan"/>
    <s v="Consumer"/>
    <s v="Oakland"/>
    <x v="1"/>
    <n v="94601"/>
    <s v="West"/>
    <s v="TEC-PH-10004667"/>
    <x v="1"/>
    <s v="Phones"/>
    <n v="431.96800000000002"/>
    <n v="431.96800000000002"/>
    <n v="0"/>
    <n v="0"/>
  </r>
  <r>
    <x v="1165"/>
    <d v="2015-03-19T00:00:00"/>
    <d v="2015-03-21T00:00:00"/>
    <x v="1"/>
    <x v="5"/>
    <x v="0"/>
    <s v="Matt Connell"/>
    <s v="Corporate"/>
    <s v="Lakeland"/>
    <x v="8"/>
    <n v="33801"/>
    <s v="South"/>
    <s v="TEC-PH-10004667"/>
    <x v="1"/>
    <s v="Phones"/>
    <n v="323.976"/>
    <n v="323.976"/>
    <n v="0"/>
    <n v="0"/>
  </r>
  <r>
    <x v="304"/>
    <d v="2016-12-10T00:00:00"/>
    <d v="2016-12-16T00:00:00"/>
    <x v="2"/>
    <x v="3"/>
    <x v="2"/>
    <s v="Kalyca Meade"/>
    <s v="Home Office"/>
    <s v="Baltimore"/>
    <x v="14"/>
    <n v="21215"/>
    <s v="East"/>
    <s v="TEC-PH-10004667"/>
    <x v="1"/>
    <s v="Phones"/>
    <n v="134.99"/>
    <n v="134.99"/>
    <n v="0"/>
    <n v="0"/>
  </r>
  <r>
    <x v="3783"/>
    <d v="2017-09-11T00:00:00"/>
    <d v="2017-09-13T00:00:00"/>
    <x v="3"/>
    <x v="0"/>
    <x v="3"/>
    <s v="Giulietta Dortch"/>
    <s v="Home Office"/>
    <s v="Philadelphia"/>
    <x v="12"/>
    <n v="19143"/>
    <s v="East"/>
    <s v="TEC-PH-10004667"/>
    <x v="1"/>
    <s v="Phones"/>
    <n v="728.94600000000003"/>
    <n v="728.94600000000003"/>
    <n v="0"/>
    <n v="0"/>
  </r>
  <r>
    <x v="3165"/>
    <d v="2015-10-10T00:00:00"/>
    <d v="2015-10-15T00:00:00"/>
    <x v="1"/>
    <x v="9"/>
    <x v="2"/>
    <s v="Craig Molinari"/>
    <s v="Home Office"/>
    <s v="Huntsville"/>
    <x v="13"/>
    <n v="77340"/>
    <s v="Central"/>
    <s v="TEC-PH-10004667"/>
    <x v="1"/>
    <s v="Phones"/>
    <n v="755.94399999999996"/>
    <n v="755.94399999999996"/>
    <n v="0"/>
    <n v="0"/>
  </r>
  <r>
    <x v="4907"/>
    <d v="2016-06-29T00:00:00"/>
    <d v="2016-07-03T00:00:00"/>
    <x v="2"/>
    <x v="4"/>
    <x v="2"/>
    <s v="Neil Franz√∂sisch"/>
    <s v="Home Office"/>
    <s v="Omaha"/>
    <x v="42"/>
    <n v="68104"/>
    <s v="Central"/>
    <s v="TEC-PH-10004667"/>
    <x v="1"/>
    <s v="Phones"/>
    <n v="269.98"/>
    <n v="269.98"/>
    <n v="0"/>
    <n v="0"/>
  </r>
  <r>
    <x v="2112"/>
    <d v="2017-04-19T00:00:00"/>
    <d v="2017-04-24T00:00:00"/>
    <x v="3"/>
    <x v="8"/>
    <x v="3"/>
    <s v="Jas O'Carroll"/>
    <s v="Home Office"/>
    <s v="Los Angeles"/>
    <x v="1"/>
    <n v="90049"/>
    <s v="West"/>
    <s v="TEC-PH-10004700"/>
    <x v="1"/>
    <s v="Phones"/>
    <n v="39.96"/>
    <n v="39.96"/>
    <n v="0"/>
    <n v="0"/>
  </r>
  <r>
    <x v="3041"/>
    <d v="2015-03-03T00:00:00"/>
    <d v="2015-03-08T00:00:00"/>
    <x v="1"/>
    <x v="5"/>
    <x v="2"/>
    <s v="Anne Pryor"/>
    <s v="Home Office"/>
    <s v="New York City"/>
    <x v="5"/>
    <n v="10035"/>
    <s v="East"/>
    <s v="TEC-PH-10004700"/>
    <x v="1"/>
    <s v="Phones"/>
    <n v="9.99"/>
    <n v="9.99"/>
    <n v="0"/>
    <n v="0"/>
  </r>
  <r>
    <x v="4908"/>
    <d v="2018-03-12T00:00:00"/>
    <d v="2018-03-17T00:00:00"/>
    <x v="0"/>
    <x v="5"/>
    <x v="2"/>
    <s v="Ken Black"/>
    <s v="Corporate"/>
    <s v="Lowell"/>
    <x v="26"/>
    <n v="1852"/>
    <s v="East"/>
    <s v="TEC-PH-10004700"/>
    <x v="1"/>
    <s v="Phones"/>
    <n v="69.930000000000007"/>
    <n v="69.930000000000007"/>
    <n v="0"/>
    <n v="0"/>
  </r>
  <r>
    <x v="4909"/>
    <d v="2018-03-13T00:00:00"/>
    <d v="2018-03-16T00:00:00"/>
    <x v="0"/>
    <x v="5"/>
    <x v="0"/>
    <s v="Frank Hawley"/>
    <s v="Home Office"/>
    <s v="Aurora"/>
    <x v="0"/>
    <n v="60505"/>
    <s v="Central"/>
    <s v="TEC-PH-10004700"/>
    <x v="1"/>
    <s v="Phones"/>
    <n v="7.992"/>
    <n v="18"/>
    <n v="-10.007999999999999"/>
    <n v="-1.5011999999999999"/>
  </r>
  <r>
    <x v="285"/>
    <d v="2016-11-20T00:00:00"/>
    <d v="2016-11-24T00:00:00"/>
    <x v="2"/>
    <x v="1"/>
    <x v="2"/>
    <s v="Lena Creighton"/>
    <s v="Home Office"/>
    <s v="Oakland"/>
    <x v="1"/>
    <n v="94601"/>
    <s v="West"/>
    <s v="TEC-PH-10004774"/>
    <x v="1"/>
    <s v="Phones"/>
    <n v="72.744"/>
    <n v="72.744"/>
    <n v="0"/>
    <n v="0"/>
  </r>
  <r>
    <x v="2453"/>
    <d v="2017-04-19T00:00:00"/>
    <d v="2017-04-26T00:00:00"/>
    <x v="3"/>
    <x v="8"/>
    <x v="2"/>
    <s v="Kunst Miller"/>
    <s v="Corporate"/>
    <s v="New York City"/>
    <x v="5"/>
    <n v="10035"/>
    <s v="East"/>
    <s v="TEC-PH-10004774"/>
    <x v="1"/>
    <s v="Phones"/>
    <n v="25.98"/>
    <n v="25.98"/>
    <n v="0"/>
    <n v="0"/>
  </r>
  <r>
    <x v="140"/>
    <d v="2018-12-30T00:00:00"/>
    <d v="2019-01-03T00:00:00"/>
    <x v="0"/>
    <x v="3"/>
    <x v="2"/>
    <s v="Patrick O'Donnell"/>
    <s v="Home Office"/>
    <s v="New York City"/>
    <x v="5"/>
    <n v="10009"/>
    <s v="East"/>
    <s v="TEC-PH-10004774"/>
    <x v="1"/>
    <s v="Phones"/>
    <n v="90.93"/>
    <n v="90.93"/>
    <n v="0"/>
    <n v="0"/>
  </r>
  <r>
    <x v="4910"/>
    <d v="2016-06-23T00:00:00"/>
    <d v="2016-06-25T00:00:00"/>
    <x v="2"/>
    <x v="4"/>
    <x v="3"/>
    <s v="Rick Duston"/>
    <s v="Home Office"/>
    <s v="Olympia"/>
    <x v="6"/>
    <n v="98502"/>
    <s v="West"/>
    <s v="TEC-PH-10004830"/>
    <x v="1"/>
    <s v="Phones"/>
    <n v="201.56800000000001"/>
    <n v="201.56800000000001"/>
    <n v="0"/>
    <n v="0"/>
  </r>
  <r>
    <x v="4911"/>
    <d v="2017-06-24T00:00:00"/>
    <d v="2017-06-29T00:00:00"/>
    <x v="3"/>
    <x v="4"/>
    <x v="2"/>
    <s v="Bill Donatelli"/>
    <s v="Home Office"/>
    <s v="San Diego"/>
    <x v="1"/>
    <n v="92024"/>
    <s v="West"/>
    <s v="TEC-PH-10004833"/>
    <x v="1"/>
    <s v="Phones"/>
    <n v="38.24"/>
    <n v="100"/>
    <n v="-61.76"/>
    <n v="-9.2639999999999993"/>
  </r>
  <r>
    <x v="1601"/>
    <d v="2017-12-18T00:00:00"/>
    <d v="2017-12-21T00:00:00"/>
    <x v="3"/>
    <x v="3"/>
    <x v="0"/>
    <s v="Adrian Hane"/>
    <s v="Corporate"/>
    <s v="Salem"/>
    <x v="23"/>
    <n v="97301"/>
    <s v="West"/>
    <s v="TEC-PH-10004833"/>
    <x v="1"/>
    <s v="Phones"/>
    <n v="28.68"/>
    <n v="28.68"/>
    <n v="0"/>
    <n v="0"/>
  </r>
  <r>
    <x v="146"/>
    <d v="2018-12-02T00:00:00"/>
    <d v="2018-12-06T00:00:00"/>
    <x v="0"/>
    <x v="3"/>
    <x v="2"/>
    <s v="Bill Stewart"/>
    <s v="Home Office"/>
    <s v="Denver"/>
    <x v="7"/>
    <n v="80219"/>
    <s v="West"/>
    <s v="TEC-PH-10004833"/>
    <x v="1"/>
    <s v="Phones"/>
    <n v="57.36"/>
    <n v="57.36"/>
    <n v="0"/>
    <n v="0"/>
  </r>
  <r>
    <x v="1036"/>
    <d v="2015-01-26T00:00:00"/>
    <d v="2015-01-31T00:00:00"/>
    <x v="1"/>
    <x v="6"/>
    <x v="2"/>
    <s v="Shirley Daniels"/>
    <s v="Home Office"/>
    <s v="Alexandria"/>
    <x v="17"/>
    <n v="22304"/>
    <s v="South"/>
    <s v="TEC-PH-10004833"/>
    <x v="1"/>
    <s v="Phones"/>
    <n v="155.35"/>
    <n v="155.35"/>
    <n v="0"/>
    <n v="0"/>
  </r>
  <r>
    <x v="2803"/>
    <d v="2015-11-18T00:00:00"/>
    <d v="2015-11-23T00:00:00"/>
    <x v="1"/>
    <x v="1"/>
    <x v="3"/>
    <s v="MaryBeth Skach"/>
    <s v="Consumer"/>
    <s v="Fairfield"/>
    <x v="22"/>
    <n v="45014"/>
    <s v="East"/>
    <s v="TEC-PH-10004875"/>
    <x v="1"/>
    <s v="Phones"/>
    <n v="9.5879999999999992"/>
    <n v="9.5879999999999992"/>
    <n v="0"/>
    <n v="0"/>
  </r>
  <r>
    <x v="3517"/>
    <d v="2017-08-15T00:00:00"/>
    <d v="2017-08-20T00:00:00"/>
    <x v="3"/>
    <x v="7"/>
    <x v="3"/>
    <s v="Craig Yedwab"/>
    <s v="Corporate"/>
    <s v="Oakland"/>
    <x v="1"/>
    <n v="94601"/>
    <s v="West"/>
    <s v="TEC-PH-10004896"/>
    <x v="1"/>
    <s v="Phones"/>
    <n v="71.975999999999999"/>
    <n v="71.975999999999999"/>
    <n v="0"/>
    <n v="0"/>
  </r>
  <r>
    <x v="4566"/>
    <d v="2015-11-19T00:00:00"/>
    <d v="2015-11-24T00:00:00"/>
    <x v="1"/>
    <x v="1"/>
    <x v="3"/>
    <s v="Robert Marley"/>
    <s v="Home Office"/>
    <s v="Monroe"/>
    <x v="2"/>
    <n v="71203"/>
    <s v="South"/>
    <s v="TEC-PH-10004896"/>
    <x v="1"/>
    <s v="Phones"/>
    <n v="149.94999999999999"/>
    <n v="149.94999999999999"/>
    <n v="0"/>
    <n v="0"/>
  </r>
  <r>
    <x v="4912"/>
    <d v="2018-03-10T00:00:00"/>
    <d v="2018-03-16T00:00:00"/>
    <x v="0"/>
    <x v="5"/>
    <x v="2"/>
    <s v="Emily Burns"/>
    <s v="Home Office"/>
    <s v="Philadelphia"/>
    <x v="12"/>
    <n v="19140"/>
    <s v="East"/>
    <s v="TEC-PH-10004896"/>
    <x v="1"/>
    <s v="Phones"/>
    <n v="53.981999999999999"/>
    <n v="53.981999999999999"/>
    <n v="0"/>
    <n v="0"/>
  </r>
  <r>
    <x v="62"/>
    <d v="2018-03-26T00:00:00"/>
    <d v="2018-03-27T00:00:00"/>
    <x v="0"/>
    <x v="5"/>
    <x v="0"/>
    <s v="Gary McGarr"/>
    <s v="Consumer"/>
    <s v="New York City"/>
    <x v="5"/>
    <n v="10009"/>
    <s v="East"/>
    <s v="TEC-PH-10004896"/>
    <x v="1"/>
    <s v="Phones"/>
    <n v="119.96"/>
    <n v="119.96"/>
    <n v="0"/>
    <n v="0"/>
  </r>
  <r>
    <x v="4913"/>
    <d v="2016-12-08T00:00:00"/>
    <d v="2016-12-10T00:00:00"/>
    <x v="2"/>
    <x v="3"/>
    <x v="3"/>
    <s v="Joel Jenkins"/>
    <s v="Home Office"/>
    <s v="Houston"/>
    <x v="13"/>
    <n v="77036"/>
    <s v="Central"/>
    <s v="TEC-PH-10004896"/>
    <x v="1"/>
    <s v="Phones"/>
    <n v="119.96"/>
    <n v="119.96"/>
    <n v="0"/>
    <n v="0"/>
  </r>
  <r>
    <x v="4329"/>
    <d v="2015-12-29T00:00:00"/>
    <d v="2016-01-03T00:00:00"/>
    <x v="1"/>
    <x v="3"/>
    <x v="3"/>
    <s v="Shui Tom"/>
    <s v="Home Office"/>
    <s v="Albuquerque"/>
    <x v="41"/>
    <n v="87105"/>
    <s v="West"/>
    <s v="TEC-PH-10004897"/>
    <x v="1"/>
    <s v="Phones"/>
    <n v="23.975999999999999"/>
    <n v="23.975999999999999"/>
    <n v="0"/>
    <n v="0"/>
  </r>
  <r>
    <x v="4914"/>
    <d v="2016-07-27T00:00:00"/>
    <d v="2016-08-02T00:00:00"/>
    <x v="2"/>
    <x v="10"/>
    <x v="2"/>
    <s v="Patrick Gardner"/>
    <s v="Home Office"/>
    <s v="Louisville"/>
    <x v="21"/>
    <n v="40214"/>
    <s v="South"/>
    <s v="TEC-PH-10004897"/>
    <x v="1"/>
    <s v="Phones"/>
    <n v="29.97"/>
    <n v="29.97"/>
    <n v="0"/>
    <n v="0"/>
  </r>
  <r>
    <x v="2305"/>
    <d v="2016-10-23T00:00:00"/>
    <d v="2016-10-23T00:00:00"/>
    <x v="2"/>
    <x v="9"/>
    <x v="1"/>
    <s v="Ralph Arnett"/>
    <s v="Home Office"/>
    <s v="Lakeland"/>
    <x v="8"/>
    <n v="33801"/>
    <s v="South"/>
    <s v="TEC-PH-10004897"/>
    <x v="1"/>
    <s v="Phones"/>
    <n v="55.944000000000003"/>
    <n v="55.944000000000003"/>
    <n v="0"/>
    <n v="0"/>
  </r>
  <r>
    <x v="611"/>
    <d v="2018-04-01T00:00:00"/>
    <d v="2018-04-04T00:00:00"/>
    <x v="0"/>
    <x v="8"/>
    <x v="3"/>
    <s v="Barry Franz√∂sisch"/>
    <s v="Home Office"/>
    <s v="Jacksonville"/>
    <x v="8"/>
    <n v="32216"/>
    <s v="South"/>
    <s v="TEC-PH-10004897"/>
    <x v="1"/>
    <s v="Phones"/>
    <n v="23.975999999999999"/>
    <n v="23.975999999999999"/>
    <n v="0"/>
    <n v="0"/>
  </r>
  <r>
    <x v="4915"/>
    <d v="2017-10-09T00:00:00"/>
    <d v="2017-10-15T00:00:00"/>
    <x v="3"/>
    <x v="9"/>
    <x v="2"/>
    <s v="Michael Paige"/>
    <s v="Corporate"/>
    <s v="Troy"/>
    <x v="22"/>
    <n v="45373"/>
    <s v="East"/>
    <s v="TEC-PH-10004897"/>
    <x v="1"/>
    <s v="Phones"/>
    <n v="23.975999999999999"/>
    <n v="23.975999999999999"/>
    <n v="0"/>
    <n v="0"/>
  </r>
  <r>
    <x v="4916"/>
    <d v="2017-02-11T00:00:00"/>
    <d v="2017-02-13T00:00:00"/>
    <x v="3"/>
    <x v="11"/>
    <x v="0"/>
    <s v="Phillip Breyer"/>
    <s v="Corporate"/>
    <s v="Tulsa"/>
    <x v="30"/>
    <n v="74133"/>
    <s v="Central"/>
    <s v="TEC-PH-10004897"/>
    <x v="1"/>
    <s v="Phones"/>
    <n v="69.930000000000007"/>
    <n v="69.930000000000007"/>
    <n v="0"/>
    <n v="0"/>
  </r>
  <r>
    <x v="1295"/>
    <d v="2017-09-13T00:00:00"/>
    <d v="2017-09-18T00:00:00"/>
    <x v="3"/>
    <x v="0"/>
    <x v="2"/>
    <s v="Alejandro Grove"/>
    <s v="Corporate"/>
    <s v="Omaha"/>
    <x v="42"/>
    <n v="68104"/>
    <s v="Central"/>
    <s v="TEC-PH-10004897"/>
    <x v="1"/>
    <s v="Phones"/>
    <n v="29.97"/>
    <n v="29.97"/>
    <n v="0"/>
    <n v="0"/>
  </r>
  <r>
    <x v="4917"/>
    <d v="2015-12-31T00:00:00"/>
    <d v="2015-12-31T00:00:00"/>
    <x v="1"/>
    <x v="3"/>
    <x v="1"/>
    <s v="James Lanier"/>
    <s v="Home Office"/>
    <s v="Reno"/>
    <x v="27"/>
    <n v="89502"/>
    <s v="West"/>
    <s v="TEC-PH-10004908"/>
    <x v="1"/>
    <s v="Phones"/>
    <n v="475.94400000000002"/>
    <n v="475.94400000000002"/>
    <n v="0"/>
    <n v="0"/>
  </r>
  <r>
    <x v="914"/>
    <d v="2016-11-13T00:00:00"/>
    <d v="2016-11-17T00:00:00"/>
    <x v="2"/>
    <x v="1"/>
    <x v="2"/>
    <s v="Arthur Wiediger"/>
    <s v="Home Office"/>
    <s v="Helena"/>
    <x v="45"/>
    <n v="59601"/>
    <s v="West"/>
    <s v="TEC-PH-10004908"/>
    <x v="1"/>
    <s v="Phones"/>
    <n v="339.96"/>
    <n v="339.96"/>
    <n v="0"/>
    <n v="0"/>
  </r>
  <r>
    <x v="2233"/>
    <d v="2016-12-17T00:00:00"/>
    <d v="2016-12-19T00:00:00"/>
    <x v="2"/>
    <x v="3"/>
    <x v="3"/>
    <s v="Paul Gonzalez"/>
    <s v="Home Office"/>
    <s v="Los Angeles"/>
    <x v="1"/>
    <n v="90008"/>
    <s v="West"/>
    <s v="TEC-PH-10004908"/>
    <x v="1"/>
    <s v="Phones"/>
    <n v="135.98400000000001"/>
    <n v="135.98400000000001"/>
    <n v="0"/>
    <n v="0"/>
  </r>
  <r>
    <x v="880"/>
    <d v="2017-08-30T00:00:00"/>
    <d v="2017-09-06T00:00:00"/>
    <x v="3"/>
    <x v="7"/>
    <x v="2"/>
    <s v="Bruce Geld"/>
    <s v="Corporate"/>
    <s v="Los Angeles"/>
    <x v="1"/>
    <n v="90008"/>
    <s v="West"/>
    <s v="TEC-PH-10004908"/>
    <x v="2"/>
    <s v="Phones"/>
    <n v="339.96"/>
    <n v="339.96"/>
    <n v="0"/>
    <n v="0"/>
  </r>
  <r>
    <x v="1649"/>
    <d v="2017-11-12T00:00:00"/>
    <d v="2017-11-15T00:00:00"/>
    <x v="3"/>
    <x v="1"/>
    <x v="0"/>
    <s v="Dianna Wilson"/>
    <s v="Corporate"/>
    <s v="San Diego"/>
    <x v="1"/>
    <n v="92024"/>
    <s v="West"/>
    <s v="TEC-PH-10004908"/>
    <x v="2"/>
    <s v="Phones"/>
    <n v="203.976"/>
    <n v="186.976"/>
    <n v="17"/>
    <n v="2.5499999999999998"/>
  </r>
  <r>
    <x v="1399"/>
    <d v="2016-12-15T00:00:00"/>
    <d v="2016-12-18T00:00:00"/>
    <x v="2"/>
    <x v="3"/>
    <x v="0"/>
    <s v="Natalie Fritzler"/>
    <s v="Home Office"/>
    <s v="Newark"/>
    <x v="22"/>
    <n v="43055"/>
    <s v="East"/>
    <s v="TEC-PH-10004908"/>
    <x v="1"/>
    <s v="Phones"/>
    <n v="101.988"/>
    <n v="101.988"/>
    <n v="0"/>
    <n v="0"/>
  </r>
  <r>
    <x v="1033"/>
    <d v="2018-11-12T00:00:00"/>
    <d v="2018-11-18T00:00:00"/>
    <x v="0"/>
    <x v="1"/>
    <x v="2"/>
    <s v="Lindsay Shagiari"/>
    <s v="Home Office"/>
    <s v="Dallas"/>
    <x v="13"/>
    <n v="75081"/>
    <s v="Central"/>
    <s v="TEC-PH-10004908"/>
    <x v="1"/>
    <s v="Phones"/>
    <n v="67.992000000000004"/>
    <n v="67.992000000000004"/>
    <n v="0"/>
    <n v="0"/>
  </r>
  <r>
    <x v="806"/>
    <d v="2017-12-23T00:00:00"/>
    <d v="2017-12-26T00:00:00"/>
    <x v="3"/>
    <x v="3"/>
    <x v="3"/>
    <s v="Laura Armstrong"/>
    <s v="Corporate"/>
    <s v="Houston"/>
    <x v="13"/>
    <n v="77041"/>
    <s v="Central"/>
    <s v="TEC-PH-10004912"/>
    <x v="1"/>
    <s v="Phones"/>
    <n v="131.88"/>
    <n v="131.88"/>
    <n v="0"/>
    <n v="0"/>
  </r>
  <r>
    <x v="490"/>
    <d v="2018-12-01T00:00:00"/>
    <d v="2018-12-05T00:00:00"/>
    <x v="0"/>
    <x v="3"/>
    <x v="2"/>
    <s v="Sarah Jordon"/>
    <s v="Home Office"/>
    <s v="Grand Prairie"/>
    <x v="13"/>
    <n v="75051"/>
    <s v="Central"/>
    <s v="TEC-PH-10004912"/>
    <x v="1"/>
    <s v="Phones"/>
    <n v="219.8"/>
    <n v="219.8"/>
    <n v="0"/>
    <n v="0"/>
  </r>
  <r>
    <x v="4918"/>
    <d v="2015-10-19T00:00:00"/>
    <d v="2015-10-24T00:00:00"/>
    <x v="1"/>
    <x v="9"/>
    <x v="2"/>
    <s v="Eugene Hildebrand"/>
    <s v="Home Office"/>
    <s v="Lakewood"/>
    <x v="1"/>
    <n v="90712"/>
    <s v="West"/>
    <s v="TEC-PH-10004922"/>
    <x v="1"/>
    <s v="Phones"/>
    <n v="321.55200000000002"/>
    <n v="321.55200000000002"/>
    <n v="0"/>
    <n v="0"/>
  </r>
  <r>
    <x v="4919"/>
    <d v="2018-01-20T00:00:00"/>
    <d v="2018-01-26T00:00:00"/>
    <x v="0"/>
    <x v="6"/>
    <x v="2"/>
    <s v="Thea Hendricks"/>
    <s v="Home Office"/>
    <s v="Los Angeles"/>
    <x v="1"/>
    <n v="90045"/>
    <s v="West"/>
    <s v="TEC-PH-10004922"/>
    <x v="1"/>
    <s v="Phones"/>
    <n v="160.77600000000001"/>
    <n v="160.77600000000001"/>
    <n v="0"/>
    <n v="0"/>
  </r>
  <r>
    <x v="4007"/>
    <d v="2015-04-07T00:00:00"/>
    <d v="2015-04-07T00:00:00"/>
    <x v="1"/>
    <x v="8"/>
    <x v="1"/>
    <s v="Valerie Mitchum"/>
    <s v="Home Office"/>
    <s v="Marietta"/>
    <x v="19"/>
    <n v="30062"/>
    <s v="South"/>
    <s v="TEC-PH-10004922"/>
    <x v="1"/>
    <s v="Phones"/>
    <n v="200.97"/>
    <n v="200.97"/>
    <n v="0"/>
    <n v="0"/>
  </r>
  <r>
    <x v="3059"/>
    <d v="2016-06-16T00:00:00"/>
    <d v="2016-06-19T00:00:00"/>
    <x v="2"/>
    <x v="4"/>
    <x v="0"/>
    <s v="Lena Creighton"/>
    <s v="Home Office"/>
    <s v="New York City"/>
    <x v="5"/>
    <n v="10009"/>
    <s v="East"/>
    <s v="TEC-PH-10004922"/>
    <x v="1"/>
    <s v="Phones"/>
    <n v="133.97999999999999"/>
    <n v="133.97999999999999"/>
    <n v="0"/>
    <n v="0"/>
  </r>
  <r>
    <x v="3327"/>
    <d v="2015-11-21T00:00:00"/>
    <d v="2015-11-27T00:00:00"/>
    <x v="1"/>
    <x v="1"/>
    <x v="2"/>
    <s v="Jason Klamczynski"/>
    <s v="Home Office"/>
    <s v="Dallas"/>
    <x v="13"/>
    <n v="75220"/>
    <s v="Central"/>
    <s v="TEC-PH-10004922"/>
    <x v="1"/>
    <s v="Phones"/>
    <n v="267.95999999999998"/>
    <n v="267.95999999999998"/>
    <n v="0"/>
    <n v="0"/>
  </r>
  <r>
    <x v="2305"/>
    <d v="2016-10-23T00:00:00"/>
    <d v="2016-10-23T00:00:00"/>
    <x v="2"/>
    <x v="9"/>
    <x v="1"/>
    <s v="Ralph Arnett"/>
    <s v="Home Office"/>
    <s v="Lakeland"/>
    <x v="8"/>
    <n v="33801"/>
    <s v="South"/>
    <s v="TEC-PH-10004924"/>
    <x v="1"/>
    <s v="Phones"/>
    <n v="11.824"/>
    <n v="11.824"/>
    <n v="0"/>
    <n v="0"/>
  </r>
  <r>
    <x v="1818"/>
    <d v="2017-04-18T00:00:00"/>
    <d v="2017-04-22T00:00:00"/>
    <x v="3"/>
    <x v="8"/>
    <x v="2"/>
    <s v="Roy Franz√∂sisch"/>
    <s v="Corporate"/>
    <s v="Chesapeake"/>
    <x v="17"/>
    <n v="23320"/>
    <s v="South"/>
    <s v="TEC-PH-10004924"/>
    <x v="1"/>
    <s v="Phones"/>
    <n v="29.56"/>
    <n v="29.56"/>
    <n v="0"/>
    <n v="0"/>
  </r>
  <r>
    <x v="4920"/>
    <d v="2017-08-20T00:00:00"/>
    <d v="2017-08-23T00:00:00"/>
    <x v="3"/>
    <x v="7"/>
    <x v="0"/>
    <s v="Dianna Wilson"/>
    <s v="Home Office"/>
    <s v="Detroit"/>
    <x v="10"/>
    <n v="48205"/>
    <s v="Central"/>
    <s v="TEC-PH-10004924"/>
    <x v="1"/>
    <s v="Phones"/>
    <n v="14.78"/>
    <n v="18"/>
    <n v="-3.2200000000000006"/>
    <n v="-0.4830000000000001"/>
  </r>
  <r>
    <x v="1881"/>
    <d v="2016-09-03T00:00:00"/>
    <d v="2016-09-05T00:00:00"/>
    <x v="2"/>
    <x v="0"/>
    <x v="0"/>
    <s v="Jennifer Braxton"/>
    <s v="Home Office"/>
    <s v="Bristol"/>
    <x v="25"/>
    <n v="6010"/>
    <s v="East"/>
    <s v="TEC-PH-10004959"/>
    <x v="1"/>
    <s v="Phones"/>
    <n v="100.49"/>
    <n v="100.49"/>
    <n v="0"/>
    <n v="0"/>
  </r>
  <r>
    <x v="2405"/>
    <d v="2015-11-11T00:00:00"/>
    <d v="2015-11-15T00:00:00"/>
    <x v="1"/>
    <x v="1"/>
    <x v="2"/>
    <s v="Karen Daniels"/>
    <s v="Home Office"/>
    <s v="Houston"/>
    <x v="13"/>
    <n v="77095"/>
    <s v="Central"/>
    <s v="TEC-PH-10004959"/>
    <x v="1"/>
    <s v="Phones"/>
    <n v="241.17599999999999"/>
    <n v="241.17599999999999"/>
    <n v="0"/>
    <n v="0"/>
  </r>
  <r>
    <x v="483"/>
    <d v="2015-12-16T00:00:00"/>
    <d v="2015-12-17T00:00:00"/>
    <x v="1"/>
    <x v="3"/>
    <x v="0"/>
    <s v="Chad Cunningham"/>
    <s v="Home Office"/>
    <s v="Los Angeles"/>
    <x v="1"/>
    <n v="90049"/>
    <s v="West"/>
    <s v="TEC-PH-10004977"/>
    <x v="1"/>
    <s v="Phones"/>
    <n v="627.16800000000001"/>
    <n v="100"/>
    <n v="527.16800000000001"/>
    <n v="79.075199999999995"/>
  </r>
  <r>
    <x v="1214"/>
    <d v="2018-07-14T00:00:00"/>
    <d v="2018-07-18T00:00:00"/>
    <x v="0"/>
    <x v="10"/>
    <x v="2"/>
    <s v="Toby Carlisle"/>
    <s v="Consumer"/>
    <s v="Westminster"/>
    <x v="1"/>
    <n v="92683"/>
    <s v="West"/>
    <s v="TEC-PH-10004977"/>
    <x v="1"/>
    <s v="Phones"/>
    <n v="470.37599999999998"/>
    <n v="470.37599999999998"/>
    <n v="0"/>
    <n v="0"/>
  </r>
  <r>
    <x v="1750"/>
    <d v="2018-12-01T00:00:00"/>
    <d v="2018-12-05T00:00:00"/>
    <x v="0"/>
    <x v="3"/>
    <x v="2"/>
    <s v="Dianna Vittorini"/>
    <s v="Consumer"/>
    <s v="Denver"/>
    <x v="7"/>
    <n v="80219"/>
    <s v="West"/>
    <s v="TEC-PH-10004977"/>
    <x v="1"/>
    <s v="Phones"/>
    <n v="470.37599999999998"/>
    <n v="470.37599999999998"/>
    <n v="0"/>
    <n v="0"/>
  </r>
  <r>
    <x v="664"/>
    <d v="2015-01-06T00:00:00"/>
    <d v="2015-01-10T00:00:00"/>
    <x v="1"/>
    <x v="6"/>
    <x v="2"/>
    <s v="Maria Etezadi"/>
    <s v="Home Office"/>
    <s v="Henderson"/>
    <x v="21"/>
    <n v="42420"/>
    <s v="South"/>
    <s v="TEC-PH-10004977"/>
    <x v="1"/>
    <s v="Phones"/>
    <n v="391.98"/>
    <n v="391.98"/>
    <n v="0"/>
    <n v="0"/>
  </r>
  <r>
    <x v="3129"/>
    <d v="2018-05-06T00:00:00"/>
    <d v="2018-05-06T00:00:00"/>
    <x v="0"/>
    <x v="2"/>
    <x v="1"/>
    <s v="Mick Brown"/>
    <s v="Home Office"/>
    <s v="Charlotte"/>
    <x v="9"/>
    <n v="28205"/>
    <s v="South"/>
    <s v="TEC-PH-10004977"/>
    <x v="1"/>
    <s v="Phones"/>
    <n v="627.16800000000001"/>
    <n v="627.16800000000001"/>
    <n v="0"/>
    <n v="0"/>
  </r>
  <r>
    <x v="2159"/>
    <d v="2016-01-12T00:00:00"/>
    <d v="2016-01-17T00:00:00"/>
    <x v="2"/>
    <x v="6"/>
    <x v="2"/>
    <s v="Cindy Schnelling"/>
    <s v="Home Office"/>
    <s v="Toledo"/>
    <x v="22"/>
    <n v="43615"/>
    <s v="East"/>
    <s v="TEC-PH-10004977"/>
    <x v="1"/>
    <s v="Phones"/>
    <n v="235.18799999999999"/>
    <n v="235.18799999999999"/>
    <n v="0"/>
    <n v="0"/>
  </r>
  <r>
    <x v="4921"/>
    <d v="2018-09-22T00:00:00"/>
    <d v="2018-09-24T00:00:00"/>
    <x v="0"/>
    <x v="0"/>
    <x v="0"/>
    <s v="Christina Anderson"/>
    <s v="Consumer"/>
    <s v="Wilmington"/>
    <x v="3"/>
    <n v="19805"/>
    <s v="East"/>
    <s v="TEC-PH-10004977"/>
    <x v="1"/>
    <s v="Phones"/>
    <n v="391.98"/>
    <n v="391.98"/>
    <n v="0"/>
    <n v="0"/>
  </r>
  <r>
    <x v="1823"/>
    <d v="2018-12-02T00:00:00"/>
    <d v="2018-12-04T00:00:00"/>
    <x v="0"/>
    <x v="3"/>
    <x v="0"/>
    <s v="Kunst Miller"/>
    <s v="Consumer"/>
    <s v="Lowell"/>
    <x v="26"/>
    <n v="1852"/>
    <s v="East"/>
    <s v="TEC-PH-10004977"/>
    <x v="1"/>
    <s v="Phones"/>
    <n v="979.95"/>
    <n v="979.95"/>
    <n v="0"/>
    <n v="0"/>
  </r>
  <r>
    <x v="1296"/>
    <d v="2017-12-08T00:00:00"/>
    <d v="2017-12-10T00:00:00"/>
    <x v="3"/>
    <x v="3"/>
    <x v="0"/>
    <s v="Gene Hale"/>
    <s v="Corporate"/>
    <s v="Richardson"/>
    <x v="13"/>
    <n v="75080"/>
    <s v="Central"/>
    <s v="TEC-PH-10004977"/>
    <x v="1"/>
    <s v="Phones"/>
    <n v="1097.5440000000001"/>
    <n v="1097.5440000000001"/>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9DE851-88DA-4926-8BB3-15B63DD87EC9}"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19">
    <pivotField showAll="0"/>
    <pivotField numFmtId="14" showAll="0"/>
    <pivotField numFmtId="14" showAll="0"/>
    <pivotField showAll="0">
      <items count="5">
        <item x="1"/>
        <item x="2"/>
        <item x="3"/>
        <item x="0"/>
        <item t="default"/>
      </items>
    </pivotField>
    <pivotField axis="axisRow" showAll="0">
      <items count="13">
        <item x="6"/>
        <item x="11"/>
        <item x="5"/>
        <item x="8"/>
        <item x="2"/>
        <item x="4"/>
        <item x="10"/>
        <item x="7"/>
        <item x="0"/>
        <item x="9"/>
        <item x="1"/>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numFmtId="1" showAll="0"/>
    <pivotField numFmtId="1" showAll="0"/>
  </pivotFields>
  <rowFields count="1">
    <field x="4"/>
  </rowFields>
  <rowItems count="13">
    <i>
      <x/>
    </i>
    <i>
      <x v="1"/>
    </i>
    <i>
      <x v="2"/>
    </i>
    <i>
      <x v="3"/>
    </i>
    <i>
      <x v="4"/>
    </i>
    <i>
      <x v="5"/>
    </i>
    <i>
      <x v="6"/>
    </i>
    <i>
      <x v="7"/>
    </i>
    <i>
      <x v="8"/>
    </i>
    <i>
      <x v="9"/>
    </i>
    <i>
      <x v="10"/>
    </i>
    <i>
      <x v="11"/>
    </i>
    <i t="grand">
      <x/>
    </i>
  </rowItems>
  <colItems count="1">
    <i/>
  </colItems>
  <dataFields count="1">
    <dataField name="Sum of Sale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58FF5E-B870-439F-B4E2-71988B82294A}"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19">
    <pivotField showAll="0"/>
    <pivotField numFmtId="14" showAll="0"/>
    <pivotField numFmtId="14" showAll="0"/>
    <pivotField showAll="0">
      <items count="5">
        <item x="1"/>
        <item x="2"/>
        <item x="3"/>
        <item x="0"/>
        <item t="default"/>
      </items>
    </pivotField>
    <pivotField axis="axisRow" showAll="0">
      <items count="13">
        <item x="6"/>
        <item x="11"/>
        <item x="5"/>
        <item x="8"/>
        <item x="2"/>
        <item x="4"/>
        <item x="10"/>
        <item x="7"/>
        <item x="0"/>
        <item x="9"/>
        <item x="1"/>
        <item x="3"/>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numFmtId="1" showAll="0"/>
    <pivotField numFmtId="1" showAll="0"/>
  </pivotFields>
  <rowFields count="1">
    <field x="4"/>
  </rowFields>
  <rowItems count="13">
    <i>
      <x/>
    </i>
    <i>
      <x v="1"/>
    </i>
    <i>
      <x v="2"/>
    </i>
    <i>
      <x v="3"/>
    </i>
    <i>
      <x v="4"/>
    </i>
    <i>
      <x v="5"/>
    </i>
    <i>
      <x v="6"/>
    </i>
    <i>
      <x v="7"/>
    </i>
    <i>
      <x v="8"/>
    </i>
    <i>
      <x v="9"/>
    </i>
    <i>
      <x v="10"/>
    </i>
    <i>
      <x v="11"/>
    </i>
    <i t="grand">
      <x/>
    </i>
  </rowItems>
  <colItems count="1">
    <i/>
  </colItems>
  <dataFields count="1">
    <dataField name="Sum of Cost"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C0BB16-BDD9-443F-A990-678195E95978}"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19">
    <pivotField showAll="0"/>
    <pivotField numFmtId="14" showAll="0"/>
    <pivotField numFmtId="14" showAll="0"/>
    <pivotField showAll="0">
      <items count="5">
        <item x="1"/>
        <item x="2"/>
        <item x="3"/>
        <item x="0"/>
        <item t="default"/>
      </items>
    </pivotField>
    <pivotField axis="axisRow" showAll="0">
      <items count="13">
        <item x="6"/>
        <item x="11"/>
        <item x="5"/>
        <item x="8"/>
        <item x="2"/>
        <item x="4"/>
        <item x="10"/>
        <item x="7"/>
        <item x="0"/>
        <item x="9"/>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 showAll="0"/>
    <pivotField numFmtId="1" showAll="0"/>
  </pivotFields>
  <rowFields count="1">
    <field x="4"/>
  </rowFields>
  <rowItems count="13">
    <i>
      <x/>
    </i>
    <i>
      <x v="1"/>
    </i>
    <i>
      <x v="2"/>
    </i>
    <i>
      <x v="3"/>
    </i>
    <i>
      <x v="4"/>
    </i>
    <i>
      <x v="5"/>
    </i>
    <i>
      <x v="6"/>
    </i>
    <i>
      <x v="7"/>
    </i>
    <i>
      <x v="8"/>
    </i>
    <i>
      <x v="9"/>
    </i>
    <i>
      <x v="10"/>
    </i>
    <i>
      <x v="11"/>
    </i>
    <i t="grand">
      <x/>
    </i>
  </rowItems>
  <colItems count="1">
    <i/>
  </colItems>
  <dataFields count="1">
    <dataField name="Sum of Profi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578F53-1ABC-482E-90D3-FA47541B8EEB}"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19">
    <pivotField showAll="0"/>
    <pivotField numFmtId="14" showAll="0"/>
    <pivotField numFmtId="14" showAll="0"/>
    <pivotField showAll="0">
      <items count="5">
        <item x="1"/>
        <item x="2"/>
        <item x="3"/>
        <item x="0"/>
        <item t="default"/>
      </items>
    </pivotField>
    <pivotField axis="axisRow" showAll="0">
      <items count="13">
        <item x="6"/>
        <item x="11"/>
        <item x="5"/>
        <item x="8"/>
        <item x="2"/>
        <item x="4"/>
        <item x="10"/>
        <item x="7"/>
        <item x="0"/>
        <item x="9"/>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dataField="1" numFmtId="1" showAll="0"/>
  </pivotFields>
  <rowFields count="1">
    <field x="4"/>
  </rowFields>
  <rowItems count="13">
    <i>
      <x/>
    </i>
    <i>
      <x v="1"/>
    </i>
    <i>
      <x v="2"/>
    </i>
    <i>
      <x v="3"/>
    </i>
    <i>
      <x v="4"/>
    </i>
    <i>
      <x v="5"/>
    </i>
    <i>
      <x v="6"/>
    </i>
    <i>
      <x v="7"/>
    </i>
    <i>
      <x v="8"/>
    </i>
    <i>
      <x v="9"/>
    </i>
    <i>
      <x v="10"/>
    </i>
    <i>
      <x v="11"/>
    </i>
    <i t="grand">
      <x/>
    </i>
  </rowItems>
  <colItems count="1">
    <i/>
  </colItems>
  <dataFields count="1">
    <dataField name="Sum of Tax"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ADEEE4-0413-4A37-A67B-2C164406836A}"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19">
    <pivotField showAll="0"/>
    <pivotField numFmtId="14" showAll="0"/>
    <pivotField numFmtId="14" showAll="0"/>
    <pivotField showAll="0">
      <items count="5">
        <item x="1"/>
        <item x="2"/>
        <item x="3"/>
        <item x="0"/>
        <item t="default"/>
      </items>
    </pivotField>
    <pivotField axis="axisRow" showAll="0">
      <items count="13">
        <item x="6"/>
        <item x="11"/>
        <item x="5"/>
        <item x="8"/>
        <item x="2"/>
        <item x="4"/>
        <item x="10"/>
        <item x="7"/>
        <item x="0"/>
        <item x="9"/>
        <item x="1"/>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numFmtId="1" showAll="0"/>
    <pivotField numFmtId="1" showAll="0"/>
  </pivotFields>
  <rowFields count="1">
    <field x="4"/>
  </rowFields>
  <rowItems count="13">
    <i>
      <x/>
    </i>
    <i>
      <x v="1"/>
    </i>
    <i>
      <x v="2"/>
    </i>
    <i>
      <x v="3"/>
    </i>
    <i>
      <x v="4"/>
    </i>
    <i>
      <x v="5"/>
    </i>
    <i>
      <x v="6"/>
    </i>
    <i>
      <x v="7"/>
    </i>
    <i>
      <x v="8"/>
    </i>
    <i>
      <x v="9"/>
    </i>
    <i>
      <x v="10"/>
    </i>
    <i>
      <x v="11"/>
    </i>
    <i t="grand">
      <x/>
    </i>
  </rowItems>
  <colItems count="1">
    <i/>
  </colItems>
  <dataFields count="1">
    <dataField name="Sum of Sales" fld="15" baseField="0" baseItem="0"/>
  </dataFields>
  <chartFormats count="2">
    <chartFormat chart="1"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0DEAF7-A0C8-4BA0-B273-5CBA7AED8E5D}"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6" firstHeaderRow="1" firstDataRow="1" firstDataCol="1"/>
  <pivotFields count="19">
    <pivotField showAll="0"/>
    <pivotField numFmtId="14" showAll="0"/>
    <pivotField numFmtId="14" showAll="0"/>
    <pivotField showAll="0">
      <items count="5">
        <item x="1"/>
        <item x="2"/>
        <item x="3"/>
        <item x="0"/>
        <item t="default"/>
      </items>
    </pivotField>
    <pivotField axis="axisRow" showAll="0">
      <items count="13">
        <item x="6"/>
        <item x="11"/>
        <item x="5"/>
        <item x="8"/>
        <item x="2"/>
        <item x="4"/>
        <item x="10"/>
        <item x="7"/>
        <item x="0"/>
        <item x="9"/>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 showAll="0"/>
    <pivotField numFmtId="1" showAll="0"/>
  </pivotFields>
  <rowFields count="1">
    <field x="4"/>
  </rowFields>
  <rowItems count="13">
    <i>
      <x/>
    </i>
    <i>
      <x v="1"/>
    </i>
    <i>
      <x v="2"/>
    </i>
    <i>
      <x v="3"/>
    </i>
    <i>
      <x v="4"/>
    </i>
    <i>
      <x v="5"/>
    </i>
    <i>
      <x v="6"/>
    </i>
    <i>
      <x v="7"/>
    </i>
    <i>
      <x v="8"/>
    </i>
    <i>
      <x v="9"/>
    </i>
    <i>
      <x v="10"/>
    </i>
    <i>
      <x v="11"/>
    </i>
    <i t="grand">
      <x/>
    </i>
  </rowItems>
  <colItems count="1">
    <i/>
  </colItems>
  <dataFields count="1">
    <dataField name="Sum of Profit" fld="17" baseField="0" baseItem="0"/>
  </dataFields>
  <chartFormats count="2">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8EF25A0-BF31-4456-B6D3-B9EB435F6FEB}" name="PivotTable7"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19">
    <pivotField showAll="0"/>
    <pivotField numFmtId="14" showAll="0"/>
    <pivotField numFmtId="14" showAll="0"/>
    <pivotField showAll="0">
      <items count="5">
        <item x="1"/>
        <item x="2"/>
        <item x="3"/>
        <item x="0"/>
        <item t="default"/>
      </items>
    </pivotField>
    <pivotField showAll="0">
      <items count="13">
        <item x="6"/>
        <item x="11"/>
        <item x="5"/>
        <item x="8"/>
        <item x="2"/>
        <item x="4"/>
        <item x="10"/>
        <item x="7"/>
        <item x="0"/>
        <item x="9"/>
        <item x="1"/>
        <item x="3"/>
        <item t="default"/>
      </items>
    </pivotField>
    <pivotField showAll="0"/>
    <pivotField showAll="0"/>
    <pivotField showAll="0"/>
    <pivotField showAll="0"/>
    <pivotField showAll="0"/>
    <pivotField showAll="0"/>
    <pivotField showAll="0"/>
    <pivotField showAll="0"/>
    <pivotField axis="axisRow" showAll="0">
      <items count="4">
        <item x="0"/>
        <item x="2"/>
        <item x="1"/>
        <item t="default"/>
      </items>
    </pivotField>
    <pivotField showAll="0"/>
    <pivotField dataField="1" showAll="0"/>
    <pivotField showAll="0"/>
    <pivotField numFmtId="1" showAll="0"/>
    <pivotField numFmtId="1" showAll="0"/>
  </pivotFields>
  <rowFields count="1">
    <field x="13"/>
  </rowFields>
  <rowItems count="4">
    <i>
      <x/>
    </i>
    <i>
      <x v="1"/>
    </i>
    <i>
      <x v="2"/>
    </i>
    <i t="grand">
      <x/>
    </i>
  </rowItems>
  <colItems count="1">
    <i/>
  </colItems>
  <dataFields count="1">
    <dataField name="Sum of Sales" fld="15" baseField="0" baseItem="0"/>
  </dataFields>
  <chartFormats count="5">
    <chartFormat chart="2"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3" count="1" selected="0">
            <x v="0"/>
          </reference>
        </references>
      </pivotArea>
    </chartFormat>
    <chartFormat chart="4" format="7">
      <pivotArea type="data" outline="0" fieldPosition="0">
        <references count="2">
          <reference field="4294967294" count="1" selected="0">
            <x v="0"/>
          </reference>
          <reference field="13" count="1" selected="0">
            <x v="1"/>
          </reference>
        </references>
      </pivotArea>
    </chartFormat>
    <chartFormat chart="4" format="8">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4A2B455-DB08-4417-B1EF-BC35C91B5568}" name="PivotTable8"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9">
    <pivotField showAll="0"/>
    <pivotField numFmtId="14" showAll="0"/>
    <pivotField numFmtId="14" showAll="0"/>
    <pivotField showAll="0">
      <items count="5">
        <item x="1"/>
        <item x="2"/>
        <item x="3"/>
        <item x="0"/>
        <item t="default"/>
      </items>
    </pivotField>
    <pivotField showAll="0">
      <items count="13">
        <item x="6"/>
        <item x="11"/>
        <item x="5"/>
        <item x="8"/>
        <item x="2"/>
        <item x="4"/>
        <item x="10"/>
        <item x="7"/>
        <item x="0"/>
        <item x="9"/>
        <item x="1"/>
        <item x="3"/>
        <item t="default"/>
      </items>
    </pivotField>
    <pivotField showAll="0"/>
    <pivotField showAll="0"/>
    <pivotField showAll="0"/>
    <pivotField showAll="0"/>
    <pivotField axis="axisRow" showAll="0">
      <items count="50">
        <item x="36"/>
        <item x="18"/>
        <item x="11"/>
        <item x="1"/>
        <item x="7"/>
        <item x="25"/>
        <item x="3"/>
        <item x="35"/>
        <item x="8"/>
        <item x="19"/>
        <item x="40"/>
        <item x="0"/>
        <item x="33"/>
        <item x="38"/>
        <item x="44"/>
        <item x="21"/>
        <item x="2"/>
        <item x="46"/>
        <item x="14"/>
        <item x="26"/>
        <item x="10"/>
        <item x="37"/>
        <item x="29"/>
        <item x="20"/>
        <item x="45"/>
        <item x="42"/>
        <item x="27"/>
        <item x="43"/>
        <item x="15"/>
        <item x="41"/>
        <item x="5"/>
        <item x="9"/>
        <item x="48"/>
        <item x="22"/>
        <item x="30"/>
        <item x="23"/>
        <item x="12"/>
        <item x="4"/>
        <item x="34"/>
        <item x="31"/>
        <item x="24"/>
        <item x="13"/>
        <item x="28"/>
        <item x="32"/>
        <item x="17"/>
        <item x="6"/>
        <item x="47"/>
        <item x="16"/>
        <item x="39"/>
        <item t="default"/>
      </items>
    </pivotField>
    <pivotField showAll="0"/>
    <pivotField showAll="0"/>
    <pivotField showAll="0"/>
    <pivotField showAll="0"/>
    <pivotField showAll="0"/>
    <pivotField dataField="1" showAll="0"/>
    <pivotField showAll="0"/>
    <pivotField numFmtId="1" showAll="0"/>
    <pivotField numFmtId="1" showAll="0"/>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AE761D7-046F-4C3C-9CED-6F86A6F59FDC}" name="PivotTable9"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19">
    <pivotField dataField="1" showAll="0">
      <items count="4923">
        <item x="4804"/>
        <item x="1664"/>
        <item x="3671"/>
        <item x="2588"/>
        <item x="3415"/>
        <item x="3804"/>
        <item x="488"/>
        <item x="1124"/>
        <item x="2064"/>
        <item x="3555"/>
        <item x="4918"/>
        <item x="4855"/>
        <item x="2485"/>
        <item x="1713"/>
        <item x="3691"/>
        <item x="1999"/>
        <item x="4403"/>
        <item x="3972"/>
        <item x="3133"/>
        <item x="4162"/>
        <item x="2280"/>
        <item x="853"/>
        <item x="4698"/>
        <item x="1317"/>
        <item x="714"/>
        <item x="2692"/>
        <item x="4015"/>
        <item x="24"/>
        <item x="4081"/>
        <item x="3572"/>
        <item x="2319"/>
        <item x="389"/>
        <item x="3605"/>
        <item x="3848"/>
        <item x="900"/>
        <item x="2091"/>
        <item x="1151"/>
        <item x="2044"/>
        <item x="4508"/>
        <item x="1438"/>
        <item x="3234"/>
        <item x="4315"/>
        <item x="1398"/>
        <item x="452"/>
        <item x="1006"/>
        <item x="1030"/>
        <item x="4631"/>
        <item x="4836"/>
        <item x="3998"/>
        <item x="1792"/>
        <item x="3165"/>
        <item x="3824"/>
        <item x="3382"/>
        <item x="4747"/>
        <item x="2906"/>
        <item x="2586"/>
        <item x="3668"/>
        <item x="3907"/>
        <item x="891"/>
        <item x="1450"/>
        <item x="1165"/>
        <item x="910"/>
        <item x="661"/>
        <item x="1521"/>
        <item x="4701"/>
        <item x="821"/>
        <item x="515"/>
        <item x="2878"/>
        <item x="4195"/>
        <item x="2396"/>
        <item x="3084"/>
        <item x="3976"/>
        <item x="4042"/>
        <item x="1695"/>
        <item x="3545"/>
        <item x="1"/>
        <item x="323"/>
        <item x="2810"/>
        <item x="1475"/>
        <item x="1632"/>
        <item x="3093"/>
        <item x="4383"/>
        <item x="313"/>
        <item x="2293"/>
        <item x="1592"/>
        <item x="1040"/>
        <item x="2309"/>
        <item x="629"/>
        <item x="4171"/>
        <item x="2949"/>
        <item x="4247"/>
        <item x="4302"/>
        <item x="1423"/>
        <item x="4490"/>
        <item x="2786"/>
        <item x="4226"/>
        <item x="3186"/>
        <item x="2822"/>
        <item x="1376"/>
        <item x="3335"/>
        <item x="3303"/>
        <item x="2104"/>
        <item x="3699"/>
        <item x="4486"/>
        <item x="4762"/>
        <item x="367"/>
        <item x="257"/>
        <item x="1437"/>
        <item x="3117"/>
        <item x="2718"/>
        <item x="3401"/>
        <item x="1114"/>
        <item x="1679"/>
        <item x="3751"/>
        <item x="3116"/>
        <item x="2452"/>
        <item x="2018"/>
        <item x="3625"/>
        <item x="843"/>
        <item x="2157"/>
        <item x="250"/>
        <item x="2969"/>
        <item x="814"/>
        <item x="4283"/>
        <item x="3252"/>
        <item x="4886"/>
        <item x="1197"/>
        <item x="2515"/>
        <item x="3197"/>
        <item x="3849"/>
        <item x="1191"/>
        <item x="2467"/>
        <item x="859"/>
        <item x="4900"/>
        <item x="4149"/>
        <item x="341"/>
        <item x="3607"/>
        <item x="610"/>
        <item x="3509"/>
        <item x="4196"/>
        <item x="4182"/>
        <item x="4056"/>
        <item x="861"/>
        <item x="2095"/>
        <item x="2269"/>
        <item x="2962"/>
        <item x="2037"/>
        <item x="111"/>
        <item x="406"/>
        <item x="2647"/>
        <item x="2554"/>
        <item x="3861"/>
        <item x="175"/>
        <item x="2207"/>
        <item x="3208"/>
        <item x="2731"/>
        <item x="127"/>
        <item x="3153"/>
        <item x="3061"/>
        <item x="2617"/>
        <item x="1362"/>
        <item x="3320"/>
        <item x="3460"/>
        <item x="3873"/>
        <item x="176"/>
        <item x="1019"/>
        <item x="3377"/>
        <item x="1094"/>
        <item x="3801"/>
        <item x="475"/>
        <item x="721"/>
        <item x="319"/>
        <item x="4075"/>
        <item x="2439"/>
        <item x="3246"/>
        <item x="3018"/>
        <item x="198"/>
        <item x="969"/>
        <item x="1107"/>
        <item x="393"/>
        <item x="828"/>
        <item x="4588"/>
        <item x="2769"/>
        <item x="1558"/>
        <item x="2411"/>
        <item x="1913"/>
        <item x="1985"/>
        <item x="706"/>
        <item x="1849"/>
        <item x="162"/>
        <item x="3347"/>
        <item x="2700"/>
        <item x="4460"/>
        <item x="945"/>
        <item x="987"/>
        <item x="4335"/>
        <item x="2505"/>
        <item x="3410"/>
        <item x="278"/>
        <item x="4238"/>
        <item x="425"/>
        <item x="1866"/>
        <item x="477"/>
        <item x="4686"/>
        <item x="1330"/>
        <item x="3465"/>
        <item x="2389"/>
        <item x="951"/>
        <item x="2572"/>
        <item x="347"/>
        <item x="2158"/>
        <item x="4111"/>
        <item x="874"/>
        <item x="819"/>
        <item x="229"/>
        <item x="2524"/>
        <item x="3123"/>
        <item x="2730"/>
        <item x="720"/>
        <item x="3053"/>
        <item x="1111"/>
        <item x="4739"/>
        <item x="1802"/>
        <item x="620"/>
        <item x="2500"/>
        <item x="3471"/>
        <item x="166"/>
        <item x="121"/>
        <item x="2844"/>
        <item x="1142"/>
        <item x="1000"/>
        <item x="2612"/>
        <item x="4041"/>
        <item x="1767"/>
        <item x="3626"/>
        <item x="1824"/>
        <item x="181"/>
        <item x="4451"/>
        <item x="405"/>
        <item x="1078"/>
        <item x="4646"/>
        <item x="269"/>
        <item x="909"/>
        <item x="4170"/>
        <item x="1843"/>
        <item x="1003"/>
        <item x="764"/>
        <item x="3086"/>
        <item x="2025"/>
        <item x="2629"/>
        <item x="4722"/>
        <item x="3091"/>
        <item x="2511"/>
        <item x="1821"/>
        <item x="1702"/>
        <item x="3286"/>
        <item x="1097"/>
        <item x="2039"/>
        <item x="1827"/>
        <item x="947"/>
        <item x="2502"/>
        <item x="4876"/>
        <item x="907"/>
        <item x="1687"/>
        <item x="2486"/>
        <item x="1857"/>
        <item x="3728"/>
        <item x="2314"/>
        <item x="4556"/>
        <item x="468"/>
        <item x="2943"/>
        <item x="3092"/>
        <item x="4269"/>
        <item x="2627"/>
        <item x="1766"/>
        <item x="2624"/>
        <item x="4734"/>
        <item x="2323"/>
        <item x="1430"/>
        <item x="1166"/>
        <item x="399"/>
        <item x="3087"/>
        <item x="1610"/>
        <item x="1761"/>
        <item x="1104"/>
        <item x="2327"/>
        <item x="4695"/>
        <item x="4215"/>
        <item x="1150"/>
        <item x="1280"/>
        <item x="4594"/>
        <item x="1542"/>
        <item x="2674"/>
        <item x="1249"/>
        <item x="3811"/>
        <item x="858"/>
        <item x="3802"/>
        <item x="476"/>
        <item x="3529"/>
        <item x="1753"/>
        <item x="3293"/>
        <item x="3046"/>
        <item x="3766"/>
        <item x="3837"/>
        <item x="647"/>
        <item x="1109"/>
        <item x="1589"/>
        <item x="79"/>
        <item x="4468"/>
        <item x="2722"/>
        <item x="2875"/>
        <item x="3144"/>
        <item x="3674"/>
        <item x="1966"/>
        <item x="604"/>
        <item x="4116"/>
        <item x="2458"/>
        <item x="1018"/>
        <item x="563"/>
        <item x="800"/>
        <item x="3723"/>
        <item x="3878"/>
        <item x="1298"/>
        <item x="3250"/>
        <item x="774"/>
        <item x="586"/>
        <item x="4744"/>
        <item x="4369"/>
        <item x="3400"/>
        <item x="815"/>
        <item x="3541"/>
        <item x="1997"/>
        <item x="1161"/>
        <item x="4317"/>
        <item x="1666"/>
        <item x="2260"/>
        <item x="4020"/>
        <item x="2385"/>
        <item x="2301"/>
        <item x="3041"/>
        <item x="1930"/>
        <item x="3819"/>
        <item x="2231"/>
        <item x="80"/>
        <item x="2034"/>
        <item x="1934"/>
        <item x="3312"/>
        <item x="4425"/>
        <item x="3456"/>
        <item x="3656"/>
        <item x="3358"/>
        <item x="3792"/>
        <item x="1929"/>
        <item x="2694"/>
        <item x="3827"/>
        <item x="763"/>
        <item x="2709"/>
        <item x="3967"/>
        <item x="3284"/>
        <item x="1707"/>
        <item x="612"/>
        <item x="770"/>
        <item x="4456"/>
        <item x="3563"/>
        <item x="1911"/>
        <item x="535"/>
        <item x="988"/>
        <item x="2894"/>
        <item x="1826"/>
        <item x="1273"/>
        <item x="2933"/>
        <item x="3892"/>
        <item x="3351"/>
        <item x="4443"/>
        <item x="2419"/>
        <item x="1418"/>
        <item x="362"/>
        <item x="1044"/>
        <item x="22"/>
        <item x="392"/>
        <item x="4768"/>
        <item x="1088"/>
        <item x="4783"/>
        <item x="1289"/>
        <item x="1993"/>
        <item x="3580"/>
        <item x="665"/>
        <item x="2072"/>
        <item x="2911"/>
        <item x="2660"/>
        <item x="258"/>
        <item x="4509"/>
        <item x="3158"/>
        <item x="1703"/>
        <item x="4223"/>
        <item x="4219"/>
        <item x="4506"/>
        <item x="1955"/>
        <item x="4014"/>
        <item x="4488"/>
        <item x="886"/>
        <item x="1383"/>
        <item x="2306"/>
        <item x="2988"/>
        <item x="3844"/>
        <item x="2758"/>
        <item x="3566"/>
        <item x="2372"/>
        <item x="6"/>
        <item x="4577"/>
        <item x="1700"/>
        <item x="1828"/>
        <item x="2238"/>
        <item x="2803"/>
        <item x="2333"/>
        <item x="2430"/>
        <item x="966"/>
        <item x="3785"/>
        <item x="1820"/>
        <item x="4682"/>
        <item x="2221"/>
        <item x="679"/>
        <item x="1564"/>
        <item x="2665"/>
        <item x="4513"/>
        <item x="4459"/>
        <item x="3911"/>
        <item x="2464"/>
        <item x="482"/>
        <item x="1681"/>
        <item x="3975"/>
        <item x="3128"/>
        <item x="4675"/>
        <item x="3518"/>
        <item x="4311"/>
        <item x="483"/>
        <item x="1510"/>
        <item x="238"/>
        <item x="3110"/>
        <item x="1082"/>
        <item x="2623"/>
        <item x="1580"/>
        <item x="3119"/>
        <item x="4664"/>
        <item x="4410"/>
        <item x="4074"/>
        <item x="3067"/>
        <item x="4672"/>
        <item x="1152"/>
        <item x="3343"/>
        <item x="1711"/>
        <item x="2868"/>
        <item x="2266"/>
        <item x="4301"/>
        <item x="862"/>
        <item x="2549"/>
        <item x="4555"/>
        <item x="3315"/>
        <item x="3990"/>
        <item x="1836"/>
        <item x="734"/>
        <item x="2544"/>
        <item x="2360"/>
        <item x="4798"/>
        <item x="4500"/>
        <item x="4520"/>
        <item x="2848"/>
        <item x="2019"/>
        <item x="2256"/>
        <item x="2578"/>
        <item x="1943"/>
        <item x="2989"/>
        <item x="3449"/>
        <item x="682"/>
        <item x="2457"/>
        <item x="2645"/>
        <item x="4213"/>
        <item x="3222"/>
        <item x="3543"/>
        <item x="3081"/>
        <item x="509"/>
        <item x="4696"/>
        <item x="16"/>
        <item x="1811"/>
        <item x="1845"/>
        <item x="4512"/>
        <item x="4516"/>
        <item x="368"/>
        <item x="1772"/>
        <item x="2824"/>
        <item x="1768"/>
        <item x="2980"/>
        <item x="4200"/>
        <item x="2340"/>
        <item x="3395"/>
        <item x="1920"/>
        <item x="2352"/>
        <item x="1351"/>
        <item x="1952"/>
        <item x="1283"/>
        <item x="4779"/>
        <item x="2383"/>
        <item x="2473"/>
        <item x="3828"/>
        <item x="4642"/>
        <item x="1889"/>
        <item x="2961"/>
        <item x="1512"/>
        <item x="446"/>
        <item x="1058"/>
        <item x="1550"/>
        <item x="4562"/>
        <item x="2667"/>
        <item x="3115"/>
        <item x="1414"/>
        <item x="1126"/>
        <item x="2338"/>
        <item x="4522"/>
        <item x="3928"/>
        <item x="1193"/>
        <item x="4830"/>
        <item x="427"/>
        <item x="1426"/>
        <item x="657"/>
        <item x="849"/>
        <item x="3611"/>
        <item x="3606"/>
        <item x="1359"/>
        <item x="4837"/>
        <item x="38"/>
        <item x="946"/>
        <item x="2320"/>
        <item x="4453"/>
        <item x="1092"/>
        <item x="454"/>
        <item x="4707"/>
        <item x="1381"/>
        <item x="1554"/>
        <item x="687"/>
        <item x="683"/>
        <item x="2912"/>
        <item x="3904"/>
        <item x="63"/>
        <item x="2972"/>
        <item x="4271"/>
        <item x="3659"/>
        <item x="686"/>
        <item x="4428"/>
        <item x="4402"/>
        <item x="3823"/>
        <item x="1405"/>
        <item x="3417"/>
        <item x="4134"/>
        <item x="746"/>
        <item x="228"/>
        <item x="3982"/>
        <item x="3831"/>
        <item x="370"/>
        <item x="3688"/>
        <item x="3273"/>
        <item x="3068"/>
        <item x="2555"/>
        <item x="2582"/>
        <item x="479"/>
        <item x="1242"/>
        <item x="2631"/>
        <item x="4842"/>
        <item x="4217"/>
        <item x="2723"/>
        <item x="924"/>
        <item x="3359"/>
        <item x="2325"/>
        <item x="1451"/>
        <item x="136"/>
        <item x="3906"/>
        <item x="818"/>
        <item x="4727"/>
        <item x="1031"/>
        <item x="1834"/>
        <item x="102"/>
        <item x="496"/>
        <item x="1306"/>
        <item x="2489"/>
        <item x="4199"/>
        <item x="1668"/>
        <item x="225"/>
        <item x="4210"/>
        <item x="4236"/>
        <item x="3111"/>
        <item x="1595"/>
        <item x="299"/>
        <item x="3735"/>
        <item x="4115"/>
        <item x="1010"/>
        <item x="4521"/>
        <item x="3526"/>
        <item x="126"/>
        <item x="2380"/>
        <item x="799"/>
        <item x="1627"/>
        <item x="226"/>
        <item x="4589"/>
        <item x="3777"/>
        <item x="2737"/>
        <item x="3219"/>
        <item x="4329"/>
        <item x="1936"/>
        <item x="1822"/>
        <item x="2229"/>
        <item x="3787"/>
        <item x="2318"/>
        <item x="4152"/>
        <item x="3789"/>
        <item x="3033"/>
        <item x="2970"/>
        <item x="2218"/>
        <item x="2203"/>
        <item x="1216"/>
        <item x="326"/>
        <item x="2190"/>
        <item x="524"/>
        <item x="3484"/>
        <item x="726"/>
        <item x="718"/>
        <item x="2414"/>
        <item x="4427"/>
        <item x="3652"/>
        <item x="23"/>
        <item x="4764"/>
        <item x="4391"/>
        <item x="4161"/>
        <item x="3822"/>
        <item x="2761"/>
        <item x="283"/>
        <item x="261"/>
        <item x="2382"/>
        <item x="3009"/>
        <item x="975"/>
        <item x="4017"/>
        <item x="4432"/>
        <item x="87"/>
        <item x="2399"/>
        <item x="1593"/>
        <item x="4576"/>
        <item x="753"/>
        <item x="1893"/>
        <item x="1232"/>
        <item x="4"/>
        <item x="3534"/>
        <item x="2401"/>
        <item x="690"/>
        <item x="2204"/>
        <item x="3424"/>
        <item x="11"/>
        <item x="3486"/>
        <item x="115"/>
        <item x="2917"/>
        <item x="4816"/>
        <item x="2422"/>
        <item x="3586"/>
        <item x="1113"/>
        <item x="3554"/>
        <item x="508"/>
        <item x="240"/>
        <item x="322"/>
        <item x="2990"/>
        <item x="4186"/>
        <item x="4566"/>
        <item x="4713"/>
        <item x="3900"/>
        <item x="848"/>
        <item x="2429"/>
        <item x="3065"/>
        <item x="1011"/>
        <item x="3546"/>
        <item x="4538"/>
        <item x="1198"/>
        <item x="507"/>
        <item x="1686"/>
        <item x="811"/>
        <item x="1645"/>
        <item x="3352"/>
        <item x="4018"/>
        <item x="3317"/>
        <item x="2022"/>
        <item x="1025"/>
        <item x="760"/>
        <item x="3404"/>
        <item x="3521"/>
        <item x="2450"/>
        <item x="1319"/>
        <item x="1183"/>
        <item x="1240"/>
        <item x="4348"/>
        <item x="1525"/>
        <item x="2610"/>
        <item x="376"/>
        <item x="2688"/>
        <item x="441"/>
        <item x="3925"/>
        <item x="448"/>
        <item x="854"/>
        <item x="2613"/>
        <item x="3434"/>
        <item x="3172"/>
        <item x="981"/>
        <item x="3489"/>
        <item x="2240"/>
        <item x="4146"/>
        <item x="2185"/>
        <item x="4461"/>
        <item x="742"/>
        <item x="290"/>
        <item x="694"/>
        <item x="149"/>
        <item x="571"/>
        <item x="2841"/>
        <item x="2290"/>
        <item x="1991"/>
        <item x="936"/>
        <item x="1518"/>
        <item x="841"/>
        <item x="2371"/>
        <item x="1973"/>
        <item x="1871"/>
        <item x="2076"/>
        <item x="1074"/>
        <item x="521"/>
        <item x="3630"/>
        <item x="3886"/>
        <item x="4000"/>
        <item x="2418"/>
        <item x="486"/>
        <item x="2405"/>
        <item x="3913"/>
        <item x="2785"/>
        <item x="2985"/>
        <item x="1960"/>
        <item x="3154"/>
        <item x="2671"/>
        <item x="968"/>
        <item x="4007"/>
        <item x="2377"/>
        <item x="4819"/>
        <item x="712"/>
        <item x="4351"/>
        <item x="2417"/>
        <item x="4726"/>
        <item x="3711"/>
        <item x="698"/>
        <item x="4307"/>
        <item x="29"/>
        <item x="44"/>
        <item x="1360"/>
        <item x="557"/>
        <item x="646"/>
        <item x="1829"/>
        <item x="394"/>
        <item x="4148"/>
        <item x="664"/>
        <item x="4527"/>
        <item x="1248"/>
        <item x="3570"/>
        <item x="3869"/>
        <item x="1129"/>
        <item x="191"/>
        <item x="329"/>
        <item x="2807"/>
        <item x="3595"/>
        <item x="1577"/>
        <item x="340"/>
        <item x="4167"/>
        <item x="193"/>
        <item x="2020"/>
        <item x="3627"/>
        <item x="3779"/>
        <item x="1449"/>
        <item x="2224"/>
        <item x="2082"/>
        <item x="2921"/>
        <item x="3686"/>
        <item x="1368"/>
        <item x="4310"/>
        <item x="1965"/>
        <item x="1640"/>
        <item x="3231"/>
        <item x="1574"/>
        <item x="1514"/>
        <item x="2742"/>
        <item x="167"/>
        <item x="3750"/>
        <item x="35"/>
        <item x="3066"/>
        <item x="3295"/>
        <item x="589"/>
        <item x="3004"/>
        <item x="2929"/>
        <item x="4570"/>
        <item x="1186"/>
        <item x="3765"/>
        <item x="1738"/>
        <item x="4505"/>
        <item x="2699"/>
        <item x="4204"/>
        <item x="4381"/>
        <item x="3500"/>
        <item x="2872"/>
        <item x="1694"/>
        <item x="491"/>
        <item x="2657"/>
        <item x="2496"/>
        <item x="4330"/>
        <item x="2154"/>
        <item x="88"/>
        <item x="579"/>
        <item x="4619"/>
        <item x="730"/>
        <item x="4608"/>
        <item x="791"/>
        <item x="2767"/>
        <item x="284"/>
        <item x="2303"/>
        <item x="2652"/>
        <item x="2046"/>
        <item x="3369"/>
        <item x="990"/>
        <item x="2013"/>
        <item x="4913"/>
        <item x="2101"/>
        <item x="2363"/>
        <item x="3773"/>
        <item x="767"/>
        <item x="108"/>
        <item x="4647"/>
        <item x="201"/>
        <item x="3634"/>
        <item x="3959"/>
        <item x="4854"/>
        <item x="2092"/>
        <item x="4835"/>
        <item x="1691"/>
        <item x="974"/>
        <item x="143"/>
        <item x="2577"/>
        <item x="3264"/>
        <item x="2172"/>
        <item x="622"/>
        <item x="561"/>
        <item x="2471"/>
        <item x="213"/>
        <item x="1023"/>
        <item x="3438"/>
        <item x="2846"/>
        <item x="2334"/>
        <item x="3944"/>
        <item x="2738"/>
        <item x="1675"/>
        <item x="1731"/>
        <item x="114"/>
        <item x="2186"/>
        <item x="161"/>
        <item x="1555"/>
        <item x="2243"/>
        <item x="2348"/>
        <item x="917"/>
        <item x="2033"/>
        <item x="3440"/>
        <item x="1600"/>
        <item x="1501"/>
        <item x="3006"/>
        <item x="3651"/>
        <item x="2831"/>
        <item x="3108"/>
        <item x="1994"/>
        <item x="2090"/>
        <item x="409"/>
        <item x="1194"/>
        <item x="2291"/>
        <item x="4278"/>
        <item x="1130"/>
        <item x="1602"/>
        <item x="779"/>
        <item x="4660"/>
        <item x="2192"/>
        <item x="925"/>
        <item x="1323"/>
        <item x="3062"/>
        <item x="4668"/>
        <item x="3373"/>
        <item x="2669"/>
        <item x="3236"/>
        <item x="1992"/>
        <item x="839"/>
        <item x="2666"/>
        <item x="339"/>
        <item x="2661"/>
        <item x="4037"/>
        <item x="1903"/>
        <item x="4802"/>
        <item x="4085"/>
        <item x="480"/>
        <item x="2043"/>
        <item x="526"/>
        <item x="3667"/>
        <item x="2759"/>
        <item x="3318"/>
        <item x="2113"/>
        <item x="3528"/>
        <item x="1565"/>
        <item x="4841"/>
        <item x="4222"/>
        <item x="1445"/>
        <item x="4359"/>
        <item x="4890"/>
        <item x="591"/>
        <item x="435"/>
        <item x="4424"/>
        <item x="4117"/>
        <item x="522"/>
        <item x="2791"/>
        <item x="4436"/>
        <item x="649"/>
        <item x="1683"/>
        <item x="2768"/>
        <item x="2003"/>
        <item x="3841"/>
        <item x="4606"/>
        <item x="3564"/>
        <item x="2900"/>
        <item x="2281"/>
        <item x="318"/>
        <item x="2973"/>
        <item x="4519"/>
        <item x="2153"/>
        <item x="86"/>
        <item x="1324"/>
        <item x="3689"/>
        <item x="3795"/>
        <item x="4101"/>
        <item x="3639"/>
        <item x="1882"/>
        <item x="3022"/>
        <item x="2346"/>
        <item x="4578"/>
        <item x="1520"/>
        <item x="538"/>
        <item x="1422"/>
        <item x="1139"/>
        <item x="1133"/>
        <item x="4006"/>
        <item x="3375"/>
        <item x="1979"/>
        <item x="2359"/>
        <item x="1880"/>
        <item x="1406"/>
        <item x="4743"/>
        <item x="1652"/>
        <item x="4579"/>
        <item x="2719"/>
        <item x="2529"/>
        <item x="2394"/>
        <item x="926"/>
        <item x="103"/>
        <item x="3259"/>
        <item x="1208"/>
        <item x="2817"/>
        <item x="564"/>
        <item x="2720"/>
        <item x="555"/>
        <item x="771"/>
        <item x="2724"/>
        <item x="1043"/>
        <item x="1427"/>
        <item x="286"/>
        <item x="187"/>
        <item x="410"/>
        <item x="1777"/>
        <item x="4357"/>
        <item x="601"/>
        <item x="4879"/>
        <item x="1773"/>
        <item x="3720"/>
        <item x="2649"/>
        <item x="3591"/>
        <item x="3379"/>
        <item x="94"/>
        <item x="227"/>
        <item x="2403"/>
        <item x="547"/>
        <item x="199"/>
        <item x="134"/>
        <item x="3150"/>
        <item x="551"/>
        <item x="2460"/>
        <item x="1832"/>
        <item x="2428"/>
        <item x="1196"/>
        <item x="4250"/>
        <item x="1499"/>
        <item x="3514"/>
        <item x="1332"/>
        <item x="1891"/>
        <item x="2975"/>
        <item x="220"/>
        <item x="92"/>
        <item x="3455"/>
        <item x="4374"/>
        <item x="303"/>
        <item x="1842"/>
        <item x="4286"/>
        <item x="3396"/>
        <item x="2589"/>
        <item x="2129"/>
        <item x="8"/>
        <item x="1760"/>
        <item x="1614"/>
        <item x="1352"/>
        <item x="1110"/>
        <item x="2177"/>
        <item x="388"/>
        <item x="4395"/>
        <item x="3583"/>
        <item x="2133"/>
        <item x="1804"/>
        <item x="1411"/>
        <item x="431"/>
        <item x="3174"/>
        <item x="2047"/>
        <item x="1415"/>
        <item x="1439"/>
        <item x="4632"/>
        <item x="1634"/>
        <item x="2809"/>
        <item x="3536"/>
        <item x="1200"/>
        <item x="4730"/>
        <item x="3183"/>
        <item x="1637"/>
        <item x="1825"/>
        <item x="1048"/>
        <item x="3585"/>
        <item x="3173"/>
        <item x="2855"/>
        <item x="1940"/>
        <item x="455"/>
        <item x="1972"/>
        <item x="1121"/>
        <item x="2705"/>
        <item x="2978"/>
        <item x="3446"/>
        <item x="1915"/>
        <item x="3306"/>
        <item x="3870"/>
        <item x="3490"/>
        <item x="202"/>
        <item x="1851"/>
        <item x="4266"/>
        <item x="3855"/>
        <item x="2362"/>
        <item x="1881"/>
        <item x="688"/>
        <item x="3240"/>
        <item x="567"/>
        <item x="3576"/>
        <item x="1429"/>
        <item x="1049"/>
        <item x="894"/>
        <item x="2259"/>
        <item x="3077"/>
        <item x="4437"/>
        <item x="1504"/>
        <item x="1491"/>
        <item x="3290"/>
        <item x="413"/>
        <item x="281"/>
        <item x="1073"/>
        <item x="4910"/>
        <item x="817"/>
        <item x="1746"/>
        <item x="407"/>
        <item x="4574"/>
        <item x="4752"/>
        <item x="4797"/>
        <item x="1927"/>
        <item x="3942"/>
        <item x="1392"/>
        <item x="4793"/>
        <item x="3590"/>
        <item x="3047"/>
        <item x="285"/>
        <item x="1987"/>
        <item x="2507"/>
        <item x="246"/>
        <item x="273"/>
        <item x="2465"/>
        <item x="3565"/>
        <item x="2031"/>
        <item x="1630"/>
        <item x="3874"/>
        <item x="3994"/>
        <item x="1621"/>
        <item x="1334"/>
        <item x="4309"/>
        <item x="497"/>
        <item x="3708"/>
        <item x="4667"/>
        <item x="4517"/>
        <item x="3551"/>
        <item x="790"/>
        <item x="2802"/>
        <item x="2098"/>
        <item x="1108"/>
        <item x="3774"/>
        <item x="188"/>
        <item x="782"/>
        <item x="4604"/>
        <item x="4143"/>
        <item x="3412"/>
        <item x="696"/>
        <item x="3799"/>
        <item x="1024"/>
        <item x="384"/>
        <item x="252"/>
        <item x="2540"/>
        <item x="1982"/>
        <item x="3999"/>
        <item x="2532"/>
        <item x="673"/>
        <item x="3097"/>
        <item x="1782"/>
        <item x="3896"/>
        <item x="3539"/>
        <item x="1625"/>
        <item x="1366"/>
        <item x="2734"/>
        <item x="549"/>
        <item x="1162"/>
        <item x="844"/>
        <item x="4273"/>
        <item x="1027"/>
        <item x="941"/>
        <item x="639"/>
        <item x="3411"/>
        <item x="4448"/>
        <item x="2159"/>
        <item x="977"/>
        <item x="2504"/>
        <item x="4648"/>
        <item x="2199"/>
        <item x="4224"/>
        <item x="2533"/>
        <item x="1896"/>
        <item x="2000"/>
        <item x="4093"/>
        <item x="4491"/>
        <item x="2873"/>
        <item x="4382"/>
        <item x="1905"/>
        <item x="1079"/>
        <item x="3679"/>
        <item x="2071"/>
        <item x="1143"/>
        <item x="2799"/>
        <item x="2226"/>
        <item x="4144"/>
        <item x="57"/>
        <item x="4227"/>
        <item x="3478"/>
        <item x="1218"/>
        <item x="594"/>
        <item x="153"/>
        <item x="2241"/>
        <item x="3075"/>
        <item x="590"/>
        <item x="3480"/>
        <item x="2"/>
        <item x="1776"/>
        <item x="249"/>
        <item x="4385"/>
        <item x="3700"/>
        <item x="1628"/>
        <item x="113"/>
        <item x="4735"/>
        <item x="2945"/>
        <item x="4016"/>
        <item x="1022"/>
        <item x="1304"/>
        <item x="357"/>
        <item x="3322"/>
        <item x="3748"/>
        <item x="1611"/>
        <item x="2073"/>
        <item x="4251"/>
        <item x="797"/>
        <item x="737"/>
        <item x="3096"/>
        <item x="4903"/>
        <item x="2936"/>
        <item x="1780"/>
        <item x="1727"/>
        <item x="2194"/>
        <item x="829"/>
        <item x="400"/>
        <item x="4206"/>
        <item x="2060"/>
        <item x="1205"/>
        <item x="2909"/>
        <item x="4113"/>
        <item x="4450"/>
        <item x="3901"/>
        <item x="4181"/>
        <item x="4083"/>
        <item x="1270"/>
        <item x="2168"/>
        <item x="150"/>
        <item x="1676"/>
        <item x="1939"/>
        <item x="3393"/>
        <item x="56"/>
        <item x="1072"/>
        <item x="4153"/>
        <item x="3005"/>
        <item x="1441"/>
        <item x="3187"/>
        <item x="2233"/>
        <item x="2315"/>
        <item x="3376"/>
        <item x="4390"/>
        <item x="2735"/>
        <item x="3319"/>
        <item x="1291"/>
        <item x="494"/>
        <item x="3299"/>
        <item x="2632"/>
        <item x="1169"/>
        <item x="2620"/>
        <item x="4773"/>
        <item x="160"/>
        <item x="1187"/>
        <item x="4844"/>
        <item x="3722"/>
        <item x="1095"/>
        <item x="4725"/>
        <item x="920"/>
        <item x="676"/>
        <item x="850"/>
        <item x="3371"/>
        <item x="3658"/>
        <item x="950"/>
        <item x="700"/>
        <item x="3275"/>
        <item x="4303"/>
        <item x="3182"/>
        <item x="1372"/>
        <item x="2392"/>
        <item x="3099"/>
        <item x="2967"/>
        <item x="1548"/>
        <item x="2109"/>
        <item x="4112"/>
        <item x="626"/>
        <item x="3337"/>
        <item x="892"/>
        <item x="1309"/>
        <item x="2849"/>
        <item x="4651"/>
        <item x="4724"/>
        <item x="348"/>
        <item x="2235"/>
        <item x="3860"/>
        <item x="418"/>
        <item x="1536"/>
        <item x="1045"/>
        <item x="2252"/>
        <item x="3669"/>
        <item x="1089"/>
        <item x="4071"/>
        <item x="43"/>
        <item x="2819"/>
        <item x="34"/>
        <item x="1457"/>
        <item x="732"/>
        <item x="3695"/>
        <item x="2324"/>
        <item x="2519"/>
        <item x="4546"/>
        <item x="4316"/>
        <item x="120"/>
        <item x="1951"/>
        <item x="3408"/>
        <item x="2002"/>
        <item x="2245"/>
        <item x="1716"/>
        <item x="3472"/>
        <item x="4883"/>
        <item x="3612"/>
        <item x="658"/>
        <item x="1551"/>
        <item x="428"/>
        <item x="2492"/>
        <item x="3160"/>
        <item x="1290"/>
        <item x="3258"/>
        <item x="1921"/>
        <item x="1118"/>
        <item x="781"/>
        <item x="2585"/>
        <item x="1253"/>
        <item x="4571"/>
        <item x="785"/>
        <item x="3296"/>
        <item x="1257"/>
        <item x="2834"/>
        <item x="1239"/>
        <item x="3912"/>
        <item x="4515"/>
        <item x="131"/>
        <item x="744"/>
        <item x="868"/>
        <item x="2604"/>
        <item x="380"/>
        <item x="3614"/>
        <item x="1123"/>
        <item x="2753"/>
        <item x="2879"/>
        <item x="1622"/>
        <item x="3171"/>
        <item x="4011"/>
        <item x="4049"/>
        <item x="4614"/>
        <item x="633"/>
        <item x="3883"/>
        <item x="2764"/>
        <item x="3933"/>
        <item x="1374"/>
        <item x="3107"/>
        <item x="3712"/>
        <item x="3162"/>
        <item x="643"/>
        <item x="3392"/>
        <item x="4003"/>
        <item x="2406"/>
        <item x="838"/>
        <item x="4202"/>
        <item x="1279"/>
        <item x="3616"/>
        <item x="356"/>
        <item x="320"/>
        <item x="4622"/>
        <item x="41"/>
        <item x="2322"/>
        <item x="3816"/>
        <item x="2851"/>
        <item x="2264"/>
        <item x="4069"/>
        <item x="1969"/>
        <item x="4586"/>
        <item x="2685"/>
        <item x="3687"/>
        <item x="1180"/>
        <item x="463"/>
        <item x="2234"/>
        <item x="3588"/>
        <item x="2701"/>
        <item x="2706"/>
        <item x="914"/>
        <item x="2425"/>
        <item x="955"/>
        <item x="1119"/>
        <item x="3808"/>
        <item x="2914"/>
        <item x="4475"/>
        <item x="1190"/>
        <item x="2196"/>
        <item x="958"/>
        <item x="4105"/>
        <item x="1336"/>
        <item x="4183"/>
        <item x="4721"/>
        <item x="3011"/>
        <item x="4895"/>
        <item x="4558"/>
        <item x="3457"/>
        <item x="2110"/>
        <item x="510"/>
        <item x="105"/>
        <item x="2579"/>
        <item x="206"/>
        <item x="2223"/>
        <item x="3226"/>
        <item x="3325"/>
        <item x="1569"/>
        <item x="4652"/>
        <item x="2910"/>
        <item x="3145"/>
        <item x="731"/>
        <item x="2294"/>
        <item x="4484"/>
        <item x="2827"/>
        <item x="3291"/>
        <item x="4260"/>
        <item x="182"/>
        <item x="4849"/>
        <item x="1399"/>
        <item x="3227"/>
        <item x="3877"/>
        <item x="2263"/>
        <item x="1945"/>
        <item x="1740"/>
        <item x="3496"/>
        <item x="1053"/>
        <item x="4047"/>
        <item x="73"/>
        <item x="3547"/>
        <item x="2087"/>
        <item x="4406"/>
        <item x="3013"/>
        <item x="1341"/>
        <item x="685"/>
        <item x="1266"/>
        <item x="4700"/>
        <item x="1210"/>
        <item x="3010"/>
        <item x="1269"/>
        <item x="3515"/>
        <item x="1325"/>
        <item x="4234"/>
        <item x="2941"/>
        <item x="637"/>
        <item x="4449"/>
        <item x="3800"/>
        <item x="3301"/>
        <item x="1037"/>
        <item x="3088"/>
        <item x="3629"/>
        <item x="3746"/>
        <item x="757"/>
        <item x="3444"/>
        <item x="4040"/>
        <item x="4766"/>
        <item x="2597"/>
        <item x="3063"/>
        <item x="3838"/>
        <item x="3609"/>
        <item x="1962"/>
        <item x="2427"/>
        <item x="2149"/>
        <item x="293"/>
        <item x="1502"/>
        <item x="4501"/>
        <item x="2498"/>
        <item x="3147"/>
        <item x="4417"/>
        <item x="3992"/>
        <item x="1028"/>
        <item x="836"/>
        <item x="4494"/>
        <item x="3418"/>
        <item x="1981"/>
        <item x="379"/>
        <item x="2934"/>
        <item x="4354"/>
        <item x="2447"/>
        <item x="2356"/>
        <item x="1573"/>
        <item x="810"/>
        <item x="931"/>
        <item x="1876"/>
        <item x="3977"/>
        <item x="3193"/>
        <item x="331"/>
        <item x="1665"/>
        <item x="2935"/>
        <item x="2605"/>
        <item x="1093"/>
        <item x="670"/>
        <item x="2049"/>
        <item x="2096"/>
        <item x="185"/>
        <item x="2732"/>
        <item x="4781"/>
        <item x="2062"/>
        <item x="1807"/>
        <item x="4770"/>
        <item x="4076"/>
        <item x="2127"/>
        <item x="1229"/>
        <item x="1590"/>
        <item x="4662"/>
        <item x="2402"/>
        <item x="710"/>
        <item x="1949"/>
        <item x="1101"/>
        <item x="572"/>
        <item x="4534"/>
        <item x="3549"/>
        <item x="3292"/>
        <item x="4892"/>
        <item x="578"/>
        <item x="4654"/>
        <item x="2960"/>
        <item x="2305"/>
        <item x="4856"/>
        <item x="4633"/>
        <item x="1918"/>
        <item x="1250"/>
        <item x="3542"/>
        <item x="2178"/>
        <item x="2432"/>
        <item x="2659"/>
        <item x="4207"/>
        <item x="2916"/>
        <item x="4691"/>
        <item x="3721"/>
        <item x="4769"/>
        <item x="3482"/>
        <item x="4756"/>
        <item x="3031"/>
        <item x="1140"/>
        <item x="1393"/>
        <item x="96"/>
        <item x="2512"/>
        <item x="4048"/>
        <item x="4794"/>
        <item x="3166"/>
        <item x="536"/>
        <item x="4319"/>
        <item x="4025"/>
        <item x="3960"/>
        <item x="2477"/>
        <item x="4089"/>
        <item x="4542"/>
        <item x="1478"/>
        <item x="360"/>
        <item x="616"/>
        <item x="2357"/>
        <item x="3810"/>
        <item x="2522"/>
        <item x="4899"/>
        <item x="2565"/>
        <item x="1402"/>
        <item x="1959"/>
        <item x="997"/>
        <item x="4530"/>
        <item x="245"/>
        <item x="2689"/>
        <item x="4531"/>
        <item x="4064"/>
        <item x="4344"/>
        <item x="2023"/>
        <item x="3464"/>
        <item x="4132"/>
        <item x="4693"/>
        <item x="4052"/>
        <item x="2361"/>
        <item x="2940"/>
        <item x="1539"/>
        <item x="4463"/>
        <item x="2545"/>
        <item x="1744"/>
        <item x="4045"/>
        <item x="434"/>
        <item x="3300"/>
        <item x="3474"/>
        <item x="3106"/>
        <item x="4088"/>
        <item x="3243"/>
        <item x="4235"/>
        <item x="3852"/>
        <item x="1888"/>
        <item x="2237"/>
        <item x="648"/>
        <item x="640"/>
        <item x="793"/>
        <item x="470"/>
        <item x="4715"/>
        <item x="2232"/>
        <item x="2459"/>
        <item x="944"/>
        <item x="754"/>
        <item x="3943"/>
        <item x="4142"/>
        <item x="2341"/>
        <item x="1060"/>
        <item x="4133"/>
        <item x="2981"/>
        <item x="2663"/>
        <item x="2209"/>
        <item x="3058"/>
        <item x="287"/>
        <item x="61"/>
        <item x="3363"/>
        <item x="1673"/>
        <item x="4434"/>
        <item x="3872"/>
        <item x="801"/>
        <item x="3636"/>
        <item x="4737"/>
        <item x="3002"/>
        <item x="4364"/>
        <item x="2225"/>
        <item x="3281"/>
        <item x="4473"/>
        <item x="28"/>
        <item x="1980"/>
        <item x="1663"/>
        <item x="4263"/>
        <item x="4655"/>
        <item x="2820"/>
        <item x="2014"/>
        <item x="1899"/>
        <item x="4805"/>
        <item x="3681"/>
        <item x="422"/>
        <item x="2494"/>
        <item x="74"/>
        <item x="2675"/>
        <item x="2493"/>
        <item x="1909"/>
        <item x="4352"/>
        <item x="4813"/>
        <item x="4033"/>
        <item x="1781"/>
        <item x="374"/>
        <item x="4384"/>
        <item x="4327"/>
        <item x="1715"/>
        <item x="2965"/>
        <item x="3531"/>
        <item x="3926"/>
        <item x="4780"/>
        <item x="3386"/>
        <item x="2029"/>
        <item x="761"/>
        <item x="1349"/>
        <item x="180"/>
        <item x="3930"/>
        <item x="3366"/>
        <item x="3875"/>
        <item x="3898"/>
        <item x="3331"/>
        <item x="1005"/>
        <item x="371"/>
        <item x="3707"/>
        <item x="183"/>
        <item x="3633"/>
        <item x="3104"/>
        <item x="14"/>
        <item x="1001"/>
        <item x="300"/>
        <item x="1846"/>
        <item x="272"/>
        <item x="2007"/>
        <item x="2637"/>
        <item x="982"/>
        <item x="1771"/>
        <item x="2779"/>
        <item x="2257"/>
        <item x="794"/>
        <item x="3556"/>
        <item x="2950"/>
        <item x="4372"/>
        <item x="3592"/>
        <item x="4198"/>
        <item x="4495"/>
        <item x="4252"/>
        <item x="2594"/>
        <item x="3677"/>
        <item x="4528"/>
        <item x="4823"/>
        <item x="2120"/>
        <item x="1812"/>
        <item x="3939"/>
        <item x="769"/>
        <item x="845"/>
        <item x="4407"/>
        <item x="2335"/>
        <item x="324"/>
        <item x="1225"/>
        <item x="1529"/>
        <item x="1275"/>
        <item x="1238"/>
        <item x="4380"/>
        <item x="2088"/>
        <item x="2404"/>
        <item x="4355"/>
        <item x="4567"/>
        <item x="2478"/>
        <item x="3260"/>
        <item x="2449"/>
        <item x="2103"/>
        <item x="2739"/>
        <item x="3485"/>
        <item x="3628"/>
        <item x="911"/>
        <item x="663"/>
        <item x="343"/>
        <item x="3175"/>
        <item x="1117"/>
        <item x="2421"/>
        <item x="4858"/>
        <item x="2630"/>
        <item x="4760"/>
        <item x="1603"/>
        <item x="1357"/>
        <item x="1310"/>
        <item x="3341"/>
        <item x="2001"/>
        <item x="2483"/>
        <item x="2173"/>
        <item x="3423"/>
        <item x="2503"/>
        <item x="296"/>
        <item x="2633"/>
        <item x="54"/>
        <item x="3624"/>
        <item x="809"/>
        <item x="2375"/>
        <item x="3025"/>
        <item x="3191"/>
        <item x="4595"/>
        <item x="2366"/>
        <item x="1116"/>
        <item x="4729"/>
        <item x="1032"/>
        <item x="1886"/>
        <item x="3443"/>
        <item x="3348"/>
        <item x="1723"/>
        <item x="1522"/>
        <item x="3520"/>
        <item x="3676"/>
        <item x="2134"/>
        <item x="3184"/>
        <item x="3665"/>
        <item x="2815"/>
        <item x="311"/>
        <item x="1513"/>
        <item x="4772"/>
        <item x="2295"/>
        <item x="2571"/>
        <item x="3447"/>
        <item x="3473"/>
        <item x="2702"/>
        <item x="1535"/>
        <item x="4442"/>
        <item x="3036"/>
        <item x="3466"/>
        <item x="3764"/>
        <item x="1295"/>
        <item x="265"/>
        <item x="824"/>
        <item x="3690"/>
        <item x="397"/>
        <item x="3409"/>
        <item x="2308"/>
        <item x="4636"/>
        <item x="3247"/>
        <item x="117"/>
        <item x="543"/>
        <item x="3085"/>
        <item x="2261"/>
        <item x="70"/>
        <item x="2490"/>
        <item x="3833"/>
        <item x="3974"/>
        <item x="4504"/>
        <item x="2288"/>
        <item x="3324"/>
        <item x="3522"/>
        <item x="2105"/>
        <item x="1567"/>
        <item x="76"/>
        <item x="729"/>
        <item x="4699"/>
        <item x="802"/>
        <item x="1581"/>
        <item x="3468"/>
        <item x="4498"/>
        <item x="190"/>
        <item x="4904"/>
        <item x="4795"/>
        <item x="1318"/>
        <item x="2607"/>
        <item x="4464"/>
        <item x="4634"/>
        <item x="4026"/>
        <item x="2835"/>
        <item x="4320"/>
        <item x="3164"/>
        <item x="3759"/>
        <item x="2135"/>
        <item x="2915"/>
        <item x="2593"/>
        <item x="137"/>
        <item x="2239"/>
        <item x="1179"/>
        <item x="4476"/>
        <item x="4220"/>
        <item x="221"/>
        <item x="4300"/>
        <item x="2247"/>
        <item x="4828"/>
        <item x="1942"/>
        <item x="562"/>
        <item x="2563"/>
        <item x="2038"/>
        <item x="2453"/>
        <item x="4147"/>
        <item x="2424"/>
        <item x="2510"/>
        <item x="2600"/>
        <item x="724"/>
        <item x="776"/>
        <item x="2197"/>
        <item x="4347"/>
        <item x="783"/>
        <item x="1226"/>
        <item x="2677"/>
        <item x="4758"/>
        <item x="4757"/>
        <item x="1007"/>
        <item x="1466"/>
        <item x="3015"/>
        <item x="4688"/>
        <item x="4455"/>
        <item x="215"/>
        <item x="1320"/>
        <item x="602"/>
        <item x="2024"/>
        <item x="3483"/>
        <item x="3426"/>
        <item x="1852"/>
        <item x="262"/>
        <item x="2193"/>
        <item x="4887"/>
        <item x="3581"/>
        <item x="2842"/>
        <item x="4658"/>
        <item x="3569"/>
        <item x="644"/>
        <item x="3957"/>
        <item x="3702"/>
        <item x="2587"/>
        <item x="2750"/>
        <item x="3497"/>
        <item x="2895"/>
        <item x="3761"/>
        <item x="1682"/>
        <item x="678"/>
        <item x="2679"/>
        <item x="2142"/>
        <item x="4863"/>
        <item x="3865"/>
        <item x="4777"/>
        <item x="1848"/>
        <item x="4368"/>
        <item x="1976"/>
        <item x="668"/>
        <item x="4063"/>
        <item x="1925"/>
        <item x="2711"/>
        <item x="3244"/>
        <item x="4080"/>
        <item x="1355"/>
        <item x="1195"/>
        <item x="4350"/>
        <item x="3646"/>
        <item x="2438"/>
        <item x="4164"/>
        <item x="1696"/>
        <item x="1967"/>
        <item x="716"/>
        <item x="2170"/>
        <item x="97"/>
        <item x="2823"/>
        <item x="2770"/>
        <item x="2557"/>
        <item x="3881"/>
        <item x="361"/>
        <item x="883"/>
        <item x="1274"/>
        <item x="4573"/>
        <item x="2370"/>
        <item x="3890"/>
        <item x="3138"/>
        <item x="1618"/>
        <item x="204"/>
        <item x="1977"/>
        <item x="3575"/>
        <item x="2592"/>
        <item x="918"/>
        <item x="4044"/>
        <item x="266"/>
        <item x="2298"/>
        <item x="1688"/>
        <item x="4454"/>
        <item x="456"/>
        <item x="991"/>
        <item x="827"/>
        <item x="3706"/>
        <item x="3675"/>
        <item x="4051"/>
        <item x="1134"/>
        <item x="345"/>
        <item x="4175"/>
        <item x="321"/>
        <item x="2662"/>
        <item x="3806"/>
        <item x="4060"/>
        <item x="1728"/>
        <item x="141"/>
        <item x="4264"/>
        <item x="473"/>
        <item x="867"/>
        <item x="3143"/>
        <item x="1096"/>
        <item x="4270"/>
        <item x="2757"/>
        <item x="1900"/>
        <item x="3288"/>
        <item x="784"/>
        <item x="2782"/>
        <item x="280"/>
        <item x="1937"/>
        <item x="758"/>
        <item x="1373"/>
        <item x="3571"/>
        <item x="756"/>
        <item x="1655"/>
        <item x="2413"/>
        <item x="4915"/>
        <item x="2608"/>
        <item x="3249"/>
        <item x="3151"/>
        <item x="4265"/>
        <item x="1296"/>
        <item x="3797"/>
        <item x="3330"/>
        <item x="3603"/>
        <item x="48"/>
        <item x="4097"/>
        <item x="1102"/>
        <item x="4099"/>
        <item x="1465"/>
        <item x="1606"/>
        <item x="2642"/>
        <item x="1477"/>
        <item x="2712"/>
        <item x="3023"/>
        <item x="4493"/>
        <item x="385"/>
        <item x="4445"/>
        <item x="223"/>
        <item x="3793"/>
        <item x="4736"/>
        <item x="2250"/>
        <item x="1654"/>
        <item x="466"/>
        <item x="723"/>
        <item x="1769"/>
        <item x="3030"/>
        <item x="2903"/>
        <item x="2602"/>
        <item x="1808"/>
        <item x="1315"/>
        <item x="2676"/>
        <item x="330"/>
        <item x="416"/>
        <item x="4179"/>
        <item x="3726"/>
        <item x="1149"/>
        <item x="3304"/>
        <item x="3709"/>
        <item x="129"/>
        <item x="942"/>
        <item x="628"/>
        <item x="879"/>
        <item x="2246"/>
        <item x="4444"/>
        <item x="1267"/>
        <item x="2386"/>
        <item x="369"/>
        <item x="1328"/>
        <item x="263"/>
        <item x="4009"/>
        <item x="3204"/>
        <item x="4656"/>
        <item x="242"/>
        <item x="3314"/>
        <item x="312"/>
        <item x="4753"/>
        <item x="3414"/>
        <item x="3783"/>
        <item x="2874"/>
        <item x="305"/>
        <item x="4796"/>
        <item x="1046"/>
        <item x="3381"/>
        <item x="3805"/>
        <item x="4584"/>
        <item x="2776"/>
        <item x="4412"/>
        <item x="3601"/>
        <item x="882"/>
        <item x="728"/>
        <item x="4312"/>
        <item x="4420"/>
        <item x="1153"/>
        <item x="512"/>
        <item x="932"/>
        <item x="3548"/>
        <item x="4068"/>
        <item x="429"/>
        <item x="3279"/>
        <item x="889"/>
        <item x="1459"/>
        <item x="2495"/>
        <item x="1396"/>
        <item x="60"/>
        <item x="2032"/>
        <item x="3638"/>
        <item x="178"/>
        <item x="3969"/>
        <item x="47"/>
        <item x="314"/>
        <item x="2991"/>
        <item x="4257"/>
        <item x="3538"/>
        <item x="927"/>
        <item x="4118"/>
        <item x="432"/>
        <item x="1489"/>
        <item x="3794"/>
        <item x="623"/>
        <item x="3936"/>
        <item x="1172"/>
        <item x="3758"/>
        <item x="1922"/>
        <item x="2646"/>
        <item x="704"/>
        <item x="3278"/>
        <item x="2726"/>
        <item x="3342"/>
        <item x="264"/>
        <item x="4291"/>
        <item x="4479"/>
        <item x="1458"/>
        <item x="517"/>
        <item x="2553"/>
        <item x="888"/>
        <item x="1647"/>
        <item x="527"/>
        <item x="4653"/>
        <item x="2717"/>
        <item x="4362"/>
        <item x="4600"/>
        <item x="4767"/>
        <item x="3328"/>
        <item x="822"/>
        <item x="2772"/>
        <item x="2480"/>
        <item x="2889"/>
        <item x="3596"/>
        <item x="3043"/>
        <item x="1013"/>
        <item x="3201"/>
        <item x="484"/>
        <item x="1556"/>
        <item x="2942"/>
        <item x="3270"/>
        <item x="3781"/>
        <item x="1148"/>
        <item x="4228"/>
        <item x="1055"/>
        <item x="2825"/>
        <item x="3102"/>
        <item x="855"/>
        <item x="3265"/>
        <item x="599"/>
        <item x="3737"/>
        <item x="1867"/>
        <item x="172"/>
        <item x="501"/>
        <item x="2373"/>
        <item x="4343"/>
        <item x="3729"/>
        <item x="4710"/>
        <item x="1537"/>
        <item x="4875"/>
        <item x="2924"/>
        <item x="4572"/>
        <item x="1251"/>
        <item x="2083"/>
        <item x="1570"/>
        <item x="4087"/>
        <item x="3361"/>
        <item x="1741"/>
        <item x="2650"/>
        <item x="2378"/>
        <item x="350"/>
        <item x="2999"/>
        <item x="1387"/>
        <item x="4860"/>
        <item x="2567"/>
        <item x="437"/>
        <item x="2065"/>
        <item x="847"/>
        <item x="2077"/>
        <item x="1233"/>
        <item x="1212"/>
        <item x="4575"/>
        <item x="3961"/>
        <item x="1051"/>
        <item x="2733"/>
        <item x="4386"/>
        <item x="2987"/>
        <item x="2877"/>
        <item x="1244"/>
        <item x="831"/>
        <item x="1667"/>
        <item x="588"/>
        <item x="4070"/>
        <item x="3949"/>
        <item x="3436"/>
        <item x="1080"/>
        <item x="3993"/>
        <item x="4232"/>
        <item x="3909"/>
        <item x="1635"/>
        <item x="505"/>
        <item x="2805"/>
        <item x="1085"/>
        <item x="2026"/>
        <item x="3645"/>
        <item x="2530"/>
        <item x="1112"/>
        <item x="4911"/>
        <item x="1764"/>
        <item x="1041"/>
        <item x="1568"/>
        <item x="184"/>
        <item x="703"/>
        <item x="3285"/>
        <item x="4324"/>
        <item x="1255"/>
        <item x="1677"/>
        <item x="1616"/>
        <item x="3788"/>
        <item x="1970"/>
        <item x="2966"/>
        <item x="2655"/>
        <item x="1424"/>
        <item x="1833"/>
        <item x="2004"/>
        <item x="1796"/>
        <item x="3137"/>
        <item x="1552"/>
        <item x="2468"/>
        <item x="3953"/>
        <item x="1718"/>
        <item x="1863"/>
        <item x="3229"/>
        <item x="4230"/>
        <item x="3710"/>
        <item x="4889"/>
        <item x="806"/>
        <item x="2321"/>
        <item x="1471"/>
        <item x="3203"/>
        <item x="2673"/>
        <item x="4137"/>
        <item x="3850"/>
        <item x="1884"/>
        <item x="1260"/>
        <item x="1207"/>
        <item x="2442"/>
        <item x="4759"/>
        <item x="474"/>
        <item x="2628"/>
        <item x="4893"/>
        <item x="1314"/>
        <item x="3019"/>
        <item x="4789"/>
        <item x="2860"/>
        <item x="351"/>
        <item x="3744"/>
        <item x="381"/>
        <item x="751"/>
        <item x="4720"/>
        <item x="2781"/>
        <item x="1252"/>
        <item x="3113"/>
        <item x="3643"/>
        <item x="2009"/>
        <item x="4868"/>
        <item x="2448"/>
        <item x="519"/>
        <item x="4874"/>
        <item x="2898"/>
        <item x="2884"/>
        <item x="1247"/>
        <item x="1785"/>
        <item x="4637"/>
        <item x="1526"/>
        <item x="542"/>
        <item x="4884"/>
        <item x="4603"/>
        <item x="4188"/>
        <item x="2146"/>
        <item x="4298"/>
        <item x="3724"/>
        <item x="2727"/>
        <item x="4098"/>
        <item x="1762"/>
        <item x="2765"/>
        <item x="3587"/>
        <item x="1455"/>
        <item x="465"/>
        <item x="812"/>
        <item x="423"/>
        <item x="954"/>
        <item x="2123"/>
        <item x="1453"/>
        <item x="1469"/>
        <item x="4477"/>
        <item x="4353"/>
        <item x="4810"/>
        <item x="3731"/>
        <item x="1294"/>
        <item x="208"/>
        <item x="3550"/>
        <item x="1340"/>
        <item x="444"/>
        <item x="1895"/>
        <item x="1840"/>
        <item x="1256"/>
        <item x="1016"/>
        <item x="3156"/>
        <item x="4564"/>
        <item x="4249"/>
        <item x="2514"/>
        <item x="3598"/>
        <item x="2886"/>
        <item x="4870"/>
        <item x="2993"/>
        <item x="983"/>
        <item x="4537"/>
        <item x="1830"/>
        <item x="2273"/>
        <item x="84"/>
        <item x="2215"/>
        <item x="765"/>
        <item x="4605"/>
        <item x="3504"/>
        <item x="632"/>
        <item x="3034"/>
        <item x="244"/>
        <item x="2552"/>
        <item x="1646"/>
        <item x="2641"/>
        <item x="905"/>
        <item x="1818"/>
        <item x="1312"/>
        <item x="4881"/>
        <item x="396"/>
        <item x="755"/>
        <item x="2547"/>
        <item x="3453"/>
        <item x="4763"/>
        <item x="4345"/>
        <item x="4776"/>
        <item x="1990"/>
        <item x="4679"/>
        <item x="624"/>
        <item x="3510"/>
        <item x="1797"/>
        <item x="439"/>
        <item x="3126"/>
        <item x="4827"/>
        <item x="2276"/>
        <item x="3553"/>
        <item x="3268"/>
        <item x="4787"/>
        <item x="3487"/>
        <item x="4166"/>
        <item x="2036"/>
        <item x="3879"/>
        <item x="4447"/>
        <item x="3305"/>
        <item x="2715"/>
        <item x="1631"/>
        <item x="2456"/>
        <item x="1532"/>
        <item x="165"/>
        <item x="4719"/>
        <item x="1211"/>
        <item x="3532"/>
        <item x="2568"/>
        <item x="635"/>
        <item x="2174"/>
        <item x="2725"/>
        <item x="3127"/>
        <item x="1127"/>
        <item x="2116"/>
        <item x="1774"/>
        <item x="1500"/>
        <item x="4440"/>
        <item x="377"/>
        <item x="3254"/>
        <item x="3370"/>
        <item x="1047"/>
        <item x="1099"/>
        <item x="4669"/>
        <item x="1299"/>
        <item x="531"/>
        <item x="669"/>
        <item x="1503"/>
        <item x="4596"/>
        <item x="3422"/>
        <item x="274"/>
        <item x="3567"/>
        <item x="2434"/>
        <item x="672"/>
        <item x="3200"/>
        <item x="110"/>
        <item x="1941"/>
        <item x="237"/>
        <item x="3430"/>
        <item x="3425"/>
        <item x="740"/>
        <item x="1623"/>
        <item x="4318"/>
        <item x="3078"/>
        <item x="3682"/>
        <item x="786"/>
        <item x="3388"/>
        <item x="1901"/>
        <item x="4592"/>
        <item x="1287"/>
        <item x="4398"/>
        <item x="3506"/>
        <item x="2188"/>
        <item x="1188"/>
        <item x="3604"/>
        <item x="2670"/>
        <item x="553"/>
        <item x="3644"/>
        <item x="4094"/>
        <item x="908"/>
        <item x="4268"/>
        <item x="4019"/>
        <item x="1601"/>
        <item x="124"/>
        <item x="1968"/>
        <item x="2651"/>
        <item x="613"/>
        <item x="1020"/>
        <item x="1793"/>
        <item x="4114"/>
        <item x="1202"/>
        <item x="1725"/>
        <item x="4159"/>
        <item x="2297"/>
        <item x="402"/>
        <item x="1484"/>
        <item x="1540"/>
        <item x="3064"/>
        <item x="1098"/>
        <item x="2274"/>
        <item x="3843"/>
        <item x="1416"/>
        <item x="1685"/>
        <item x="4059"/>
        <item x="335"/>
        <item x="2508"/>
        <item x="2080"/>
        <item x="2570"/>
        <item x="2994"/>
        <item x="1182"/>
        <item x="2267"/>
        <item x="2583"/>
        <item x="401"/>
        <item x="1672"/>
        <item x="3372"/>
        <item x="899"/>
        <item x="3887"/>
        <item x="3732"/>
        <item x="52"/>
        <item x="1950"/>
        <item x="4712"/>
        <item x="3884"/>
        <item x="4687"/>
        <item x="4375"/>
        <item x="4126"/>
        <item x="4616"/>
        <item x="1054"/>
        <item x="1173"/>
        <item x="1461"/>
        <item x="4057"/>
        <item x="1689"/>
        <item x="3647"/>
        <item x="4469"/>
        <item x="4626"/>
        <item x="3839"/>
        <item x="1281"/>
        <item x="2455"/>
        <item x="4820"/>
        <item x="100"/>
        <item x="748"/>
        <item x="735"/>
        <item x="2857"/>
        <item x="803"/>
        <item x="3451"/>
        <item x="1755"/>
        <item x="1106"/>
        <item x="677"/>
        <item x="440"/>
        <item x="2161"/>
        <item x="935"/>
        <item x="4023"/>
        <item x="3095"/>
        <item x="1412"/>
        <item x="3507"/>
        <item x="2870"/>
        <item x="4433"/>
        <item x="3637"/>
        <item x="25"/>
        <item x="1805"/>
        <item x="3071"/>
        <item x="2328"/>
        <item x="3139"/>
        <item x="1421"/>
        <item x="436"/>
        <item x="3355"/>
        <item x="3168"/>
        <item x="4840"/>
        <item x="3383"/>
        <item x="412"/>
        <item x="254"/>
        <item x="3163"/>
        <item x="4723"/>
        <item x="4367"/>
        <item x="4785"/>
        <item x="4920"/>
        <item x="445"/>
        <item x="1061"/>
        <item x="2955"/>
        <item x="3467"/>
        <item x="2523"/>
        <item x="3277"/>
        <item x="1742"/>
        <item x="1472"/>
        <item x="3632"/>
        <item x="2187"/>
        <item x="4817"/>
        <item x="49"/>
        <item x="2883"/>
        <item x="1890"/>
        <item x="352"/>
        <item x="442"/>
        <item x="2182"/>
        <item x="2897"/>
        <item x="4039"/>
        <item x="4135"/>
        <item x="3684"/>
        <item x="2283"/>
        <item x="541"/>
        <item x="1181"/>
        <item x="4108"/>
        <item x="30"/>
        <item x="934"/>
        <item x="3714"/>
        <item x="3323"/>
        <item x="3880"/>
        <item x="4156"/>
        <item x="1638"/>
        <item x="4852"/>
        <item x="3212"/>
        <item x="3917"/>
        <item x="499"/>
        <item x="4749"/>
        <item x="2058"/>
        <item x="4740"/>
        <item x="659"/>
        <item x="939"/>
        <item x="3262"/>
        <item x="4683"/>
        <item x="2491"/>
        <item x="1265"/>
        <item x="2423"/>
        <item x="447"/>
        <item x="3919"/>
        <item x="4799"/>
        <item x="1367"/>
        <item x="3809"/>
        <item x="3334"/>
        <item x="3213"/>
        <item x="1572"/>
        <item x="328"/>
        <item x="852"/>
        <item x="533"/>
        <item x="592"/>
        <item x="3032"/>
        <item x="4092"/>
        <item x="4862"/>
        <item x="3660"/>
        <item x="3715"/>
        <item x="645"/>
        <item x="3696"/>
        <item x="4233"/>
        <item x="3649"/>
        <item x="4514"/>
        <item x="3176"/>
        <item x="3462"/>
        <item x="2326"/>
        <item x="89"/>
        <item x="1697"/>
        <item x="3818"/>
        <item x="4422"/>
        <item x="2538"/>
        <item x="1650"/>
        <item x="4645"/>
        <item x="1935"/>
        <item x="1311"/>
        <item x="3189"/>
        <item x="31"/>
        <item x="1562"/>
        <item x="391"/>
        <item x="596"/>
        <item x="940"/>
        <item x="2085"/>
        <item x="275"/>
        <item x="1831"/>
        <item x="3876"/>
        <item x="2367"/>
        <item x="4607"/>
        <item x="600"/>
        <item x="1241"/>
        <item x="877"/>
        <item x="1327"/>
        <item x="762"/>
        <item x="2433"/>
        <item x="500"/>
        <item x="1463"/>
        <item x="333"/>
        <item x="37"/>
        <item x="4066"/>
        <item x="3349"/>
        <item x="871"/>
        <item x="327"/>
        <item x="4690"/>
        <item x="3435"/>
        <item x="1869"/>
        <item x="3367"/>
        <item x="2606"/>
        <item x="2462"/>
        <item x="4717"/>
        <item x="3945"/>
        <item x="4582"/>
        <item x="1353"/>
        <item x="1974"/>
        <item x="2931"/>
        <item x="1944"/>
        <item x="4174"/>
        <item x="3914"/>
        <item x="923"/>
        <item x="247"/>
        <item x="1420"/>
        <item x="1747"/>
        <item x="1029"/>
        <item x="3701"/>
        <item x="3983"/>
        <item x="580"/>
        <item x="4104"/>
        <item x="2952"/>
        <item x="3840"/>
        <item x="3338"/>
        <item x="3755"/>
        <item x="1719"/>
        <item x="1057"/>
        <item x="3622"/>
        <item x="4349"/>
        <item x="739"/>
        <item x="3196"/>
        <item x="2397"/>
        <item x="3057"/>
        <item x="109"/>
        <item x="309"/>
        <item x="4731"/>
        <item x="145"/>
        <item x="1103"/>
        <item x="3903"/>
        <item x="4180"/>
        <item x="4897"/>
        <item x="1329"/>
        <item x="214"/>
        <item x="2435"/>
        <item x="2296"/>
        <item x="3935"/>
        <item x="1670"/>
        <item x="4189"/>
        <item x="3927"/>
        <item x="4548"/>
        <item x="1067"/>
        <item x="4865"/>
        <item x="3357"/>
        <item x="4281"/>
        <item x="2747"/>
        <item x="2075"/>
        <item x="4413"/>
        <item x="2882"/>
        <item x="3076"/>
        <item x="3026"/>
        <item x="4062"/>
        <item x="4012"/>
        <item x="2728"/>
        <item x="4457"/>
        <item x="705"/>
        <item x="2056"/>
        <item x="3623"/>
        <item x="4414"/>
        <item x="4861"/>
        <item x="192"/>
        <item x="4801"/>
        <item x="3230"/>
        <item x="337"/>
        <item x="558"/>
        <item x="4054"/>
        <item x="1607"/>
        <item x="1975"/>
        <item x="1313"/>
        <item x="203"/>
        <item x="695"/>
        <item x="2798"/>
        <item x="2656"/>
        <item x="3135"/>
        <item x="3888"/>
        <item x="3958"/>
        <item x="1300"/>
        <item x="4185"/>
        <item x="386"/>
        <item x="363"/>
        <item x="1721"/>
        <item x="693"/>
        <item x="840"/>
        <item x="2944"/>
        <item x="3501"/>
        <item x="241"/>
        <item x="3282"/>
        <item x="1894"/>
        <item x="3237"/>
        <item x="234"/>
        <item x="2183"/>
        <item x="1261"/>
        <item x="147"/>
        <item x="1473"/>
        <item x="768"/>
        <item x="2472"/>
        <item x="155"/>
        <item x="4201"/>
        <item x="3902"/>
        <item x="1481"/>
        <item x="2783"/>
        <item x="2079"/>
        <item x="1649"/>
        <item x="2517"/>
        <item x="4138"/>
        <item x="3027"/>
        <item x="2904"/>
        <item x="3118"/>
        <item x="994"/>
        <item x="4261"/>
        <item x="154"/>
        <item x="1704"/>
        <item x="3916"/>
        <item x="4705"/>
        <item x="4916"/>
        <item x="3368"/>
        <item x="898"/>
        <item x="2040"/>
        <item x="3294"/>
        <item x="1954"/>
        <item x="606"/>
        <item x="4119"/>
        <item x="953"/>
        <item x="4458"/>
        <item x="3743"/>
        <item x="4124"/>
        <item x="1056"/>
        <item x="7"/>
        <item x="3207"/>
        <item x="880"/>
        <item x="3517"/>
        <item x="1933"/>
        <item x="1865"/>
        <item x="4529"/>
        <item x="3979"/>
        <item x="4560"/>
        <item x="3350"/>
        <item x="4689"/>
        <item x="1380"/>
        <item x="4139"/>
        <item x="2205"/>
        <item x="2902"/>
        <item x="2084"/>
        <item x="107"/>
        <item x="3770"/>
        <item x="3233"/>
        <item x="1388"/>
        <item x="2466"/>
        <item x="3308"/>
        <item x="1068"/>
        <item x="1464"/>
        <item x="3650"/>
        <item x="1015"/>
        <item x="1326"/>
        <item x="4851"/>
        <item x="3112"/>
        <item x="1699"/>
        <item x="904"/>
        <item x="4613"/>
        <item x="713"/>
        <item x="3114"/>
        <item x="4557"/>
        <item x="1788"/>
        <item x="2888"/>
        <item x="2922"/>
        <item x="4246"/>
        <item x="4640"/>
        <item x="2930"/>
        <item x="1203"/>
        <item x="3177"/>
        <item x="727"/>
        <item x="3454"/>
        <item x="1364"/>
        <item x="4497"/>
        <item x="4551"/>
        <item x="3431"/>
        <item x="4405"/>
        <item x="4601"/>
        <item x="459"/>
        <item x="1538"/>
        <item x="1230"/>
        <item x="1433"/>
        <item x="772"/>
        <item x="1759"/>
        <item x="2131"/>
        <item x="964"/>
        <item x="979"/>
        <item x="1292"/>
        <item x="354"/>
        <item x="3326"/>
        <item x="1288"/>
        <item x="2920"/>
        <item x="2208"/>
        <item x="3298"/>
        <item x="3832"/>
        <item x="1872"/>
        <item x="2268"/>
        <item x="495"/>
        <item x="3965"/>
        <item x="4010"/>
        <item x="1377"/>
        <item x="2527"/>
        <item x="4306"/>
        <item x="489"/>
        <item x="2451"/>
        <item x="4379"/>
        <item x="4272"/>
        <item x="3505"/>
        <item x="2067"/>
        <item x="3784"/>
        <item x="4332"/>
        <item x="3941"/>
        <item x="4248"/>
        <item x="1259"/>
        <item x="1447"/>
        <item x="1431"/>
        <item x="4091"/>
        <item x="3845"/>
        <item x="2400"/>
        <item x="3986"/>
        <item x="1778"/>
        <item x="3461"/>
        <item x="642"/>
        <item x="3593"/>
        <item x="1862"/>
        <item x="1021"/>
        <item x="1613"/>
        <item x="4297"/>
        <item x="2284"/>
        <item x="929"/>
        <item x="2899"/>
        <item x="1546"/>
        <item x="2526"/>
        <item x="778"/>
        <item x="3491"/>
        <item x="2804"/>
        <item x="2440"/>
        <item x="4032"/>
        <item x="2752"/>
        <item x="424"/>
        <item x="3573"/>
        <item x="3419"/>
        <item x="3895"/>
        <item x="689"/>
        <item x="752"/>
        <item x="1671"/>
        <item x="3214"/>
        <item x="1401"/>
        <item x="2230"/>
        <item x="3209"/>
        <item x="2534"/>
        <item x="4160"/>
        <item x="2222"/>
        <item x="1498"/>
        <item x="4774"/>
        <item x="4857"/>
        <item x="4532"/>
        <item x="743"/>
        <item x="3216"/>
        <item x="4267"/>
        <item x="2115"/>
        <item x="3786"/>
        <item x="795"/>
        <item x="846"/>
        <item x="1659"/>
        <item x="2189"/>
        <item x="1838"/>
        <item x="922"/>
        <item x="842"/>
        <item x="2818"/>
        <item x="373"/>
        <item x="3527"/>
        <item x="3858"/>
        <item x="1413"/>
        <item x="1885"/>
        <item x="3074"/>
        <item x="1263"/>
        <item x="158"/>
        <item x="4423"/>
        <item x="2254"/>
        <item x="4499"/>
        <item x="2253"/>
        <item x="2111"/>
        <item x="3772"/>
        <item x="1177"/>
        <item x="1751"/>
        <item x="2774"/>
        <item x="4814"/>
        <item x="3738"/>
        <item x="1837"/>
        <item x="3125"/>
        <item x="3964"/>
        <item x="138"/>
        <item x="3897"/>
        <item x="1369"/>
        <item x="3559"/>
        <item x="609"/>
        <item x="1926"/>
        <item x="151"/>
        <item x="3782"/>
        <item x="4748"/>
        <item x="3044"/>
        <item x="2777"/>
        <item x="3950"/>
        <item x="2374"/>
        <item x="3608"/>
        <item x="2180"/>
        <item x="222"/>
        <item x="860"/>
        <item x="3826"/>
        <item x="4276"/>
        <item x="3283"/>
        <item x="3439"/>
        <item x="3021"/>
        <item x="4293"/>
        <item x="4334"/>
        <item x="1488"/>
        <item x="618"/>
        <item x="1394"/>
        <item x="267"/>
        <item x="4438"/>
        <item x="933"/>
        <item x="2968"/>
        <item x="1530"/>
        <item x="195"/>
        <item x="2316"/>
        <item x="3754"/>
        <item x="2664"/>
        <item x="4638"/>
        <item x="2121"/>
        <item x="2053"/>
        <item x="186"/>
        <item x="3673"/>
        <item x="2551"/>
        <item x="1407"/>
        <item x="4393"/>
        <item x="3437"/>
        <item x="3042"/>
        <item x="2443"/>
        <item x="3812"/>
        <item x="3083"/>
        <item x="2584"/>
        <item x="895"/>
        <item x="2680"/>
        <item x="4371"/>
        <item x="565"/>
        <item x="1174"/>
        <item x="3704"/>
        <item x="2426"/>
        <item x="1272"/>
        <item x="3142"/>
        <item x="3836"/>
        <item x="2829"/>
        <item x="1345"/>
        <item x="1745"/>
        <item x="3968"/>
        <item x="1132"/>
        <item x="2843"/>
        <item x="4240"/>
        <item x="3683"/>
        <item x="3894"/>
        <item x="4046"/>
        <item x="808"/>
        <item x="2784"/>
        <item x="3717"/>
        <item x="1278"/>
        <item x="3051"/>
        <item x="2814"/>
        <item x="4229"/>
        <item x="3353"/>
        <item x="260"/>
        <item x="26"/>
        <item x="2055"/>
        <item x="992"/>
        <item x="2155"/>
        <item x="3276"/>
        <item x="1071"/>
        <item x="4800"/>
        <item x="288"/>
        <item x="2672"/>
        <item x="1729"/>
        <item x="1209"/>
        <item x="4545"/>
        <item x="3098"/>
        <item x="4615"/>
        <item x="1379"/>
        <item x="2789"/>
        <item x="1122"/>
        <item x="3955"/>
        <item x="654"/>
        <item x="3771"/>
        <item x="4709"/>
        <item x="3329"/>
        <item x="163"/>
        <item x="4609"/>
        <item x="1931"/>
        <item x="4136"/>
        <item x="4746"/>
        <item x="2287"/>
        <item x="2436"/>
        <item x="2163"/>
        <item x="2217"/>
        <item x="50"/>
        <item x="4563"/>
        <item x="2198"/>
        <item x="2337"/>
        <item x="2074"/>
        <item x="2560"/>
        <item x="2787"/>
        <item x="2184"/>
        <item x="980"/>
        <item x="4325"/>
        <item x="1983"/>
        <item x="3082"/>
        <item x="1961"/>
        <item x="3427"/>
        <item x="2066"/>
        <item x="2242"/>
        <item x="1958"/>
        <item x="3871"/>
        <item x="2166"/>
        <item x="2099"/>
        <item x="3287"/>
        <item x="544"/>
        <item x="123"/>
        <item x="3653"/>
        <item x="1136"/>
        <item x="4832"/>
        <item x="681"/>
        <item x="382"/>
        <item x="2107"/>
        <item x="3985"/>
        <item x="3251"/>
        <item x="310"/>
        <item x="3055"/>
        <item x="4751"/>
        <item x="3492"/>
        <item x="1859"/>
        <item x="2122"/>
        <item x="4287"/>
        <item x="2603"/>
        <item x="132"/>
        <item x="1617"/>
        <item x="2928"/>
        <item x="316"/>
        <item x="169"/>
        <item x="1228"/>
        <item x="2698"/>
        <item x="1460"/>
        <item x="4474"/>
        <item x="2974"/>
        <item x="1358"/>
        <item x="4027"/>
        <item x="4621"/>
        <item x="1410"/>
        <item x="490"/>
        <item x="4714"/>
        <item x="4157"/>
        <item x="253"/>
        <item x="3387"/>
        <item x="2598"/>
        <item x="492"/>
        <item x="570"/>
        <item x="4568"/>
        <item x="1563"/>
        <item x="1608"/>
        <item x="142"/>
        <item x="1582"/>
        <item x="3475"/>
        <item x="3908"/>
        <item x="4843"/>
        <item x="4733"/>
        <item x="3929"/>
        <item x="4121"/>
        <item x="2951"/>
        <item x="1217"/>
        <item x="3842"/>
        <item x="4786"/>
        <item x="1335"/>
        <item x="55"/>
        <item x="2998"/>
        <item x="1585"/>
        <item x="3863"/>
        <item x="2484"/>
        <item x="4305"/>
        <item x="2867"/>
        <item x="1395"/>
        <item x="4289"/>
        <item x="387"/>
        <item x="1735"/>
        <item x="3727"/>
        <item x="4847"/>
        <item x="1910"/>
        <item x="2059"/>
        <item x="1356"/>
        <item x="1220"/>
        <item x="82"/>
        <item x="2808"/>
        <item x="4511"/>
        <item x="4190"/>
        <item x="2497"/>
        <item x="2376"/>
        <item x="1784"/>
        <item x="2130"/>
        <item x="1571"/>
        <item x="4053"/>
        <item x="636"/>
        <item x="4245"/>
        <item x="10"/>
        <item x="4906"/>
        <item x="959"/>
        <item x="4421"/>
        <item x="2409"/>
        <item x="3432"/>
        <item x="4905"/>
        <item x="3307"/>
        <item x="3508"/>
        <item x="3378"/>
        <item x="4599"/>
        <item x="650"/>
        <item x="2653"/>
        <item x="4158"/>
        <item x="125"/>
        <item x="4471"/>
        <item x="1791"/>
        <item x="1790"/>
        <item x="3148"/>
        <item x="3141"/>
        <item x="66"/>
        <item x="4665"/>
        <item x="1543"/>
        <item x="1544"/>
        <item x="1641"/>
        <item x="702"/>
        <item x="3952"/>
        <item x="869"/>
        <item x="3762"/>
        <item x="4657"/>
        <item x="1154"/>
        <item x="2463"/>
        <item x="1923"/>
        <item x="1998"/>
        <item x="773"/>
        <item x="625"/>
        <item x="1386"/>
        <item x="2866"/>
        <item x="2164"/>
        <item x="1692"/>
        <item x="3730"/>
        <item x="4489"/>
        <item x="3753"/>
        <item x="3389"/>
        <item x="4242"/>
        <item x="1462"/>
        <item x="4013"/>
        <item x="3040"/>
        <item x="3798"/>
        <item x="986"/>
        <item x="4482"/>
        <item x="2379"/>
        <item x="1254"/>
        <item x="866"/>
        <item x="1434"/>
        <item x="4791"/>
        <item x="518"/>
        <item x="426"/>
        <item x="2070"/>
        <item x="4194"/>
        <item x="2654"/>
        <item x="1428"/>
        <item x="4173"/>
        <item x="978"/>
        <item x="3825"/>
        <item x="699"/>
        <item x="711"/>
        <item x="1231"/>
        <item x="152"/>
        <item x="2678"/>
        <item x="3405"/>
        <item x="1480"/>
        <item x="984"/>
        <item x="4282"/>
        <item x="414"/>
        <item x="896"/>
        <item x="2626"/>
        <item x="3494"/>
        <item x="467"/>
        <item x="921"/>
        <item x="4130"/>
        <item x="4256"/>
        <item x="2864"/>
        <item x="4470"/>
        <item x="1743"/>
        <item x="4258"/>
        <item x="4882"/>
        <item x="4544"/>
        <item x="1214"/>
        <item x="2330"/>
        <item x="919"/>
        <item x="2736"/>
        <item x="4172"/>
        <item x="1856"/>
        <item x="897"/>
        <item x="614"/>
        <item x="4002"/>
        <item x="2795"/>
        <item x="823"/>
        <item x="1705"/>
        <item x="4738"/>
        <item x="717"/>
        <item x="3864"/>
        <item x="4073"/>
        <item x="1361"/>
        <item x="3552"/>
        <item x="4808"/>
        <item x="2984"/>
        <item x="1964"/>
        <item x="4394"/>
        <item x="1653"/>
        <item x="2027"/>
        <item x="2048"/>
        <item x="4838"/>
        <item x="651"/>
        <item x="90"/>
        <item x="4038"/>
        <item x="1748"/>
        <item x="3266"/>
        <item x="634"/>
        <item x="2469"/>
        <item x="3619"/>
        <item x="2474"/>
        <item x="3394"/>
        <item x="2840"/>
        <item x="884"/>
        <item x="4921"/>
        <item x="4131"/>
        <item x="294"/>
        <item x="4706"/>
        <item x="353"/>
        <item x="4618"/>
        <item x="574"/>
        <item x="1221"/>
        <item x="4030"/>
        <item x="1908"/>
        <item x="4846"/>
        <item x="4409"/>
        <item x="3210"/>
        <item x="3703"/>
        <item x="973"/>
        <item x="4090"/>
        <item x="952"/>
        <item x="2959"/>
        <item x="171"/>
        <item x="2228"/>
        <item x="2885"/>
        <item x="4569"/>
        <item x="4623"/>
        <item x="2539"/>
        <item x="4036"/>
        <item x="641"/>
        <item x="1354"/>
        <item x="1012"/>
        <item x="2213"/>
        <item x="1815"/>
        <item x="3362"/>
        <item x="545"/>
        <item x="4483"/>
        <item x="502"/>
        <item x="3937"/>
        <item x="1924"/>
        <item x="2214"/>
        <item x="1813"/>
        <item x="1678"/>
        <item x="4806"/>
        <item x="168"/>
        <item x="3146"/>
        <item x="1141"/>
        <item x="597"/>
        <item x="2391"/>
        <item x="478"/>
        <item x="4184"/>
        <item x="948"/>
        <item x="2937"/>
        <item x="2282"/>
        <item x="71"/>
        <item x="3747"/>
        <item x="2550"/>
        <item x="159"/>
        <item x="2398"/>
        <item x="4024"/>
        <item x="4547"/>
        <item x="4187"/>
        <item x="4086"/>
        <item x="2329"/>
        <item x="2775"/>
        <item x="2143"/>
        <item x="2901"/>
        <item x="4465"/>
        <item x="1456"/>
        <item x="830"/>
        <item x="3"/>
        <item x="3618"/>
        <item x="1009"/>
        <item x="4624"/>
        <item x="2932"/>
        <item x="989"/>
        <item x="3267"/>
        <item x="3631"/>
        <item x="1508"/>
        <item x="1285"/>
        <item x="2581"/>
        <item x="4754"/>
        <item x="1902"/>
        <item x="1184"/>
        <item x="2569"/>
        <item x="1215"/>
        <item x="4611"/>
        <item x="2368"/>
        <item x="2714"/>
        <item x="4211"/>
        <item x="1492"/>
        <item x="4694"/>
        <item x="3402"/>
        <item x="3613"/>
        <item x="2313"/>
        <item x="4782"/>
        <item x="3980"/>
        <item x="12"/>
        <item x="4176"/>
        <item x="3397"/>
        <item x="2614"/>
        <item x="1658"/>
        <item x="1378"/>
        <item x="3345"/>
        <item x="2336"/>
        <item x="2856"/>
        <item x="2828"/>
        <item x="1322"/>
        <item x="3775"/>
        <item x="3829"/>
        <item x="4389"/>
        <item x="1442"/>
        <item x="4191"/>
        <item x="3796"/>
        <item x="2138"/>
        <item x="4396"/>
        <item x="4431"/>
        <item x="1914"/>
        <item x="1038"/>
        <item x="2813"/>
        <item x="3365"/>
        <item x="1303"/>
        <item x="1612"/>
        <item x="832"/>
        <item x="2744"/>
        <item x="4151"/>
        <item x="2766"/>
        <item x="2826"/>
        <item x="3333"/>
        <item x="433"/>
        <item x="485"/>
        <item x="2635"/>
        <item x="4467"/>
        <item x="912"/>
        <item x="4536"/>
        <item x="366"/>
        <item x="3745"/>
        <item x="1819"/>
        <item x="1293"/>
        <item x="674"/>
        <item x="306"/>
        <item x="608"/>
        <item x="4216"/>
        <item x="1042"/>
        <item x="1365"/>
        <item x="1800"/>
        <item x="3991"/>
        <item x="277"/>
        <item x="292"/>
        <item x="556"/>
        <item x="2518"/>
        <item x="4771"/>
        <item x="2050"/>
        <item x="1069"/>
        <item x="3170"/>
        <item x="4339"/>
        <item x="3719"/>
        <item x="3910"/>
        <item x="2416"/>
        <item x="298"/>
        <item x="3725"/>
        <item x="1674"/>
        <item x="4337"/>
        <item x="2010"/>
        <item x="3956"/>
        <item x="1583"/>
        <item x="2754"/>
        <item x="1403"/>
        <item x="3421"/>
        <item x="116"/>
        <item x="3476"/>
        <item x="4029"/>
        <item x="2542"/>
        <item x="2045"/>
        <item x="4912"/>
        <item x="2041"/>
        <item x="1566"/>
        <item x="1077"/>
        <item x="2543"/>
        <item x="139"/>
        <item x="619"/>
        <item x="2345"/>
        <item x="3525"/>
        <item x="3741"/>
        <item x="1344"/>
        <item x="2615"/>
        <item x="1485"/>
        <item x="2420"/>
        <item x="3523"/>
        <item x="1100"/>
        <item x="346"/>
        <item x="697"/>
        <item x="46"/>
        <item x="4365"/>
        <item x="4140"/>
        <item x="1806"/>
        <item x="1409"/>
        <item x="2248"/>
        <item x="960"/>
        <item x="4466"/>
        <item x="1594"/>
        <item x="3124"/>
        <item x="1775"/>
        <item x="4902"/>
        <item x="1284"/>
        <item x="4209"/>
        <item x="1870"/>
        <item x="4155"/>
        <item x="4254"/>
        <item x="3854"/>
        <item x="3705"/>
        <item x="3310"/>
        <item x="2695"/>
        <item x="3561"/>
        <item x="1897"/>
        <item x="1075"/>
        <item x="2976"/>
        <item x="4078"/>
        <item x="2891"/>
        <item x="421"/>
        <item x="4885"/>
        <item x="4831"/>
        <item x="1002"/>
        <item x="2351"/>
        <item x="2599"/>
        <item x="3934"/>
        <item x="2619"/>
        <item x="1817"/>
        <item x="4129"/>
        <item x="4397"/>
        <item x="3403"/>
        <item x="2278"/>
        <item x="3039"/>
        <item x="2658"/>
        <item x="4681"/>
        <item x="2755"/>
        <item x="3140"/>
        <item x="2461"/>
        <item x="4100"/>
        <item x="2195"/>
        <item x="3420"/>
        <item x="2160"/>
        <item x="2482"/>
        <item x="2479"/>
        <item x="4079"/>
        <item x="611"/>
        <item x="32"/>
        <item x="4290"/>
        <item x="3920"/>
        <item x="2179"/>
        <item x="4866"/>
        <item x="358"/>
        <item x="1375"/>
        <item x="2638"/>
        <item x="4067"/>
        <item x="741"/>
        <item x="3016"/>
        <item x="4880"/>
        <item x="1346"/>
        <item x="607"/>
        <item x="2499"/>
        <item x="2292"/>
        <item x="2476"/>
        <item x="961"/>
        <item x="173"/>
        <item x="1527"/>
        <item x="2012"/>
        <item x="4277"/>
        <item x="85"/>
        <item x="915"/>
        <item x="3017"/>
        <item x="3056"/>
        <item x="1120"/>
        <item x="3269"/>
        <item x="3459"/>
        <item x="2114"/>
        <item x="4096"/>
        <item x="4702"/>
        <item x="411"/>
        <item x="1159"/>
        <item x="1339"/>
        <item x="2760"/>
        <item x="4441"/>
        <item x="217"/>
        <item x="4103"/>
        <item x="3100"/>
        <item x="1147"/>
        <item x="4659"/>
        <item x="2408"/>
        <item x="3693"/>
        <item x="1297"/>
        <item x="2147"/>
        <item x="4285"/>
        <item x="2621"/>
        <item x="4818"/>
        <item x="4378"/>
        <item x="4154"/>
        <item x="4525"/>
        <item x="963"/>
        <item x="513"/>
        <item x="21"/>
        <item x="1081"/>
        <item x="2255"/>
        <item x="3891"/>
        <item x="631"/>
        <item x="1509"/>
        <item x="2801"/>
        <item x="4373"/>
        <item x="390"/>
        <item x="4829"/>
        <item x="375"/>
        <item x="816"/>
        <item x="2054"/>
        <item x="1286"/>
        <item x="2249"/>
        <item x="708"/>
        <item x="4535"/>
        <item x="4342"/>
        <item x="3385"/>
        <item x="1235"/>
        <item x="1916"/>
        <item x="2983"/>
        <item x="3718"/>
        <item x="3346"/>
        <item x="205"/>
        <item x="2800"/>
        <item x="315"/>
        <item x="2141"/>
        <item x="2487"/>
        <item x="1050"/>
        <item x="2561"/>
        <item x="1338"/>
        <item x="4304"/>
        <item x="3502"/>
        <item x="2350"/>
        <item x="4340"/>
        <item x="1201"/>
        <item x="1789"/>
        <item x="395"/>
        <item x="2300"/>
        <item x="4205"/>
        <item x="913"/>
        <item x="1175"/>
        <item x="1302"/>
        <item x="317"/>
        <item x="3970"/>
        <item x="530"/>
        <item x="2501"/>
        <item x="1086"/>
        <item x="0"/>
        <item x="937"/>
        <item x="4661"/>
        <item x="3302"/>
        <item x="1803"/>
        <item x="2176"/>
        <item x="72"/>
        <item x="792"/>
        <item x="1752"/>
        <item x="3309"/>
        <item x="4485"/>
        <item x="3815"/>
        <item x="4050"/>
        <item x="104"/>
        <item x="2202"/>
        <item x="27"/>
        <item x="4871"/>
        <item x="65"/>
        <item x="4526"/>
        <item x="33"/>
        <item x="4416"/>
        <item x="684"/>
        <item x="2008"/>
        <item x="949"/>
        <item x="3962"/>
        <item x="3488"/>
        <item x="1717"/>
        <item x="4627"/>
        <item x="289"/>
        <item x="4376"/>
        <item x="3340"/>
        <item x="2741"/>
        <item x="118"/>
        <item x="3238"/>
        <item x="4360"/>
        <item x="297"/>
        <item x="1578"/>
        <item x="2576"/>
        <item x="3757"/>
        <item x="4502"/>
        <item x="3697"/>
        <item x="101"/>
        <item x="1189"/>
        <item x="59"/>
        <item x="3094"/>
        <item x="197"/>
        <item x="408"/>
        <item x="789"/>
        <item x="3155"/>
        <item x="2838"/>
        <item x="3008"/>
        <item x="1720"/>
        <item x="1639"/>
        <item x="1559"/>
        <item x="1064"/>
        <item x="1305"/>
        <item x="2310"/>
        <item x="523"/>
        <item x="1633"/>
        <item x="2986"/>
        <item x="232"/>
        <item x="938"/>
        <item x="140"/>
        <item x="3749"/>
        <item x="873"/>
        <item x="2289"/>
        <item x="64"/>
        <item x="1178"/>
        <item x="4110"/>
        <item x="259"/>
        <item x="98"/>
        <item x="2167"/>
        <item x="2317"/>
        <item x="3557"/>
        <item x="916"/>
        <item x="404"/>
        <item x="1425"/>
        <item x="998"/>
        <item x="2042"/>
        <item x="2837"/>
        <item x="3311"/>
        <item x="3654"/>
        <item x="3429"/>
        <item x="4225"/>
        <item x="956"/>
        <item x="825"/>
        <item x="58"/>
        <item x="3129"/>
        <item x="2893"/>
        <item x="3493"/>
        <item x="2412"/>
        <item x="3996"/>
        <item x="1276"/>
        <item x="1948"/>
        <item x="3610"/>
        <item x="4001"/>
        <item x="2509"/>
        <item x="4388"/>
        <item x="4415"/>
        <item x="3360"/>
        <item x="3511"/>
        <item x="307"/>
        <item x="2171"/>
        <item x="3662"/>
        <item x="835"/>
        <item x="1576"/>
        <item x="2790"/>
        <item x="1482"/>
        <item x="1750"/>
        <item x="3535"/>
        <item x="3354"/>
        <item x="2262"/>
        <item x="325"/>
        <item x="3997"/>
        <item x="4408"/>
        <item x="745"/>
        <item x="1204"/>
        <item x="372"/>
        <item x="3769"/>
        <item x="3813"/>
        <item x="2847"/>
        <item x="3921"/>
        <item x="4237"/>
        <item x="3336"/>
        <item x="1599"/>
        <item x="3024"/>
        <item x="2307"/>
        <item x="3313"/>
        <item x="1726"/>
        <item x="2332"/>
        <item x="4366"/>
        <item x="4241"/>
        <item x="4625"/>
        <item x="2964"/>
        <item x="2140"/>
        <item x="3090"/>
        <item x="2611"/>
        <item x="1156"/>
        <item x="2125"/>
        <item x="1066"/>
        <item x="3803"/>
        <item x="3070"/>
        <item x="2977"/>
        <item x="1763"/>
        <item x="2488"/>
        <item x="1636"/>
        <item x="780"/>
        <item x="1553"/>
        <item x="3003"/>
        <item x="4602"/>
        <item x="3120"/>
        <item x="4274"/>
        <item x="3995"/>
        <item x="4370"/>
        <item x="1847"/>
        <item x="1062"/>
        <item x="4107"/>
        <item x="2206"/>
        <item x="3597"/>
        <item x="1709"/>
        <item x="2788"/>
        <item x="2191"/>
        <item x="2729"/>
        <item x="4214"/>
        <item x="2506"/>
        <item x="1128"/>
        <item x="4168"/>
        <item x="2431"/>
        <item x="2513"/>
        <item x="1185"/>
        <item x="3978"/>
        <item x="2558"/>
        <item x="1523"/>
        <item x="652"/>
        <item x="1698"/>
        <item x="1604"/>
        <item x="2086"/>
        <item x="2751"/>
        <item x="378"/>
        <item x="3052"/>
        <item x="4341"/>
        <item x="965"/>
        <item x="4095"/>
        <item x="430"/>
        <item x="3241"/>
        <item x="3713"/>
        <item x="4055"/>
        <item x="1258"/>
        <item x="701"/>
        <item x="2887"/>
        <item x="1906"/>
        <item x="453"/>
        <item x="4478"/>
        <item x="4507"/>
        <item x="1160"/>
        <item x="1779"/>
        <item x="156"/>
        <item x="1519"/>
        <item x="4809"/>
        <item x="2017"/>
        <item x="133"/>
        <item x="3577"/>
        <item x="443"/>
        <item x="4677"/>
        <item x="3416"/>
        <item x="3235"/>
        <item x="4178"/>
        <item x="1765"/>
        <item x="1234"/>
        <item x="2852"/>
        <item x="4363"/>
        <item x="2687"/>
        <item x="1629"/>
        <item x="3255"/>
        <item x="2746"/>
        <item x="3862"/>
        <item x="1144"/>
        <item x="2865"/>
        <item x="2089"/>
        <item x="4628"/>
        <item x="3734"/>
        <item x="2939"/>
        <item x="4401"/>
        <item x="1549"/>
        <item x="851"/>
        <item x="4145"/>
        <item x="2616"/>
        <item x="1052"/>
        <item x="4279"/>
        <item x="554"/>
        <item x="1661"/>
        <item x="3178"/>
        <item x="3356"/>
        <item x="2063"/>
        <item x="3544"/>
        <item x="3060"/>
        <item x="4864"/>
        <item x="534"/>
        <item x="2773"/>
        <item x="3152"/>
        <item x="3513"/>
        <item x="2892"/>
        <item x="2061"/>
        <item x="3199"/>
        <item x="4141"/>
        <item x="2236"/>
        <item x="2388"/>
        <item x="1343"/>
        <item x="4165"/>
        <item x="1730"/>
        <item x="450"/>
        <item x="4280"/>
        <item x="2995"/>
        <item x="2648"/>
        <item x="1432"/>
        <item x="4673"/>
        <item x="3256"/>
        <item x="1855"/>
        <item x="3868"/>
        <item x="4120"/>
        <item x="4480"/>
        <item x="560"/>
        <item x="248"/>
        <item x="4561"/>
        <item x="3853"/>
        <item x="1084"/>
        <item x="3215"/>
        <item x="1841"/>
        <item x="2743"/>
        <item x="1844"/>
        <item x="1517"/>
        <item x="1584"/>
        <item x="457"/>
        <item x="4022"/>
        <item x="3820"/>
        <item x="615"/>
        <item x="1733"/>
        <item x="875"/>
        <item x="4346"/>
        <item x="807"/>
        <item x="4322"/>
        <item x="2836"/>
        <item x="2312"/>
        <item x="4218"/>
        <item x="3600"/>
        <item x="2601"/>
        <item x="3239"/>
        <item x="2021"/>
        <item x="4043"/>
        <item x="106"/>
        <item x="3101"/>
        <item x="3558"/>
        <item x="2369"/>
        <item x="3072"/>
        <item x="2905"/>
        <item x="4650"/>
        <item x="4034"/>
        <item x="279"/>
        <item x="4212"/>
        <item x="1798"/>
        <item x="3000"/>
        <item x="3503"/>
        <item x="1860"/>
        <item x="1277"/>
        <item x="1063"/>
        <item x="1799"/>
        <item x="224"/>
        <item x="3181"/>
        <item x="2681"/>
        <item x="1756"/>
        <item x="3790"/>
        <item x="255"/>
        <item x="3760"/>
        <item x="2913"/>
        <item x="1864"/>
        <item x="906"/>
        <item x="471"/>
        <item x="1814"/>
        <item x="3364"/>
        <item x="2364"/>
        <item x="3211"/>
        <item x="1642"/>
        <item x="2005"/>
        <item x="3481"/>
        <item x="2354"/>
        <item x="451"/>
        <item x="4559"/>
        <item x="593"/>
        <item x="759"/>
        <item x="1246"/>
        <item x="834"/>
        <item x="2564"/>
        <item x="3989"/>
        <item x="583"/>
        <item x="4811"/>
        <item x="820"/>
        <item x="4323"/>
        <item x="4869"/>
        <item x="1035"/>
        <item x="2200"/>
        <item x="2470"/>
        <item x="4610"/>
        <item x="4524"/>
        <item x="2797"/>
        <item x="1337"/>
        <item x="4894"/>
        <item x="302"/>
        <item x="598"/>
        <item x="4583"/>
        <item x="573"/>
        <item x="4580"/>
        <item x="3641"/>
        <item x="2277"/>
        <item x="2953"/>
        <item x="972"/>
        <item x="546"/>
        <item x="4540"/>
        <item x="2919"/>
        <item x="3109"/>
        <item x="1083"/>
        <item x="1919"/>
        <item x="3763"/>
        <item x="3672"/>
        <item x="4439"/>
        <item x="2304"/>
        <item x="2279"/>
        <item x="1087"/>
        <item x="4122"/>
        <item x="2925"/>
        <item x="1076"/>
        <item x="1586"/>
        <item x="3441"/>
        <item x="2097"/>
        <item x="39"/>
        <item x="4896"/>
        <item x="209"/>
        <item x="4708"/>
        <item x="4908"/>
        <item x="4704"/>
        <item x="4807"/>
        <item x="148"/>
        <item x="3225"/>
        <item x="4292"/>
        <item x="3050"/>
        <item x="4581"/>
        <item x="4487"/>
        <item x="51"/>
        <item x="3413"/>
        <item x="3271"/>
        <item x="3847"/>
        <item x="3678"/>
        <item x="775"/>
        <item x="2227"/>
        <item x="256"/>
        <item x="4750"/>
        <item x="4643"/>
        <item x="3136"/>
        <item x="3780"/>
        <item x="3938"/>
        <item x="2454"/>
        <item x="3574"/>
        <item x="3274"/>
        <item x="2710"/>
        <item x="4790"/>
        <item x="2622"/>
        <item x="2390"/>
        <item x="2342"/>
        <item x="3918"/>
        <item x="878"/>
        <item x="1786"/>
        <item x="3202"/>
        <item x="707"/>
        <item x="2958"/>
        <item x="1236"/>
        <item x="4821"/>
        <item x="1268"/>
        <item x="13"/>
        <item x="1227"/>
        <item x="216"/>
        <item x="4745"/>
        <item x="3931"/>
        <item x="174"/>
        <item x="1446"/>
        <item x="3971"/>
        <item x="3080"/>
        <item x="2861"/>
        <item x="971"/>
        <item x="660"/>
        <item x="4919"/>
        <item x="2258"/>
        <item x="3245"/>
        <item x="3220"/>
        <item x="750"/>
        <item x="2445"/>
        <item x="3428"/>
        <item x="1946"/>
        <item x="3470"/>
        <item x="4778"/>
        <item x="2271"/>
        <item x="1547"/>
        <item x="3899"/>
        <item x="4909"/>
        <item x="548"/>
        <item x="653"/>
        <item x="2181"/>
        <item x="3947"/>
        <item x="4035"/>
        <item x="3666"/>
        <item x="1474"/>
        <item x="3028"/>
        <item x="2596"/>
        <item x="4629"/>
        <item x="1657"/>
        <item x="243"/>
        <item x="813"/>
        <item x="2162"/>
        <item x="1493"/>
        <item x="398"/>
        <item x="3048"/>
        <item x="967"/>
        <item x="2636"/>
        <item x="2415"/>
        <item x="667"/>
        <item x="4663"/>
        <item x="2963"/>
        <item x="2151"/>
        <item x="338"/>
        <item x="4765"/>
        <item x="2793"/>
        <item x="3020"/>
        <item x="788"/>
        <item x="722"/>
        <item x="2531"/>
        <item x="4481"/>
        <item x="4336"/>
        <item x="2358"/>
        <item x="1853"/>
        <item x="3752"/>
        <item x="4177"/>
        <item x="4321"/>
        <item x="1033"/>
        <item x="4253"/>
        <item x="2057"/>
        <item x="438"/>
        <item x="3621"/>
        <item x="1219"/>
        <item x="3524"/>
        <item x="2821"/>
        <item x="2475"/>
        <item x="3620"/>
        <item x="2946"/>
        <item x="2393"/>
        <item x="1850"/>
        <item x="4404"/>
        <item x="4004"/>
        <item x="4678"/>
        <item x="119"/>
        <item x="4472"/>
        <item x="3940"/>
        <item x="1989"/>
        <item x="2446"/>
        <item x="3007"/>
        <item x="3778"/>
        <item x="2347"/>
        <item x="1795"/>
        <item x="2144"/>
        <item x="1714"/>
        <item x="584"/>
        <item x="1444"/>
        <item x="4102"/>
        <item x="2992"/>
        <item x="3495"/>
        <item x="308"/>
        <item x="4313"/>
        <item x="235"/>
        <item x="4697"/>
        <item x="4314"/>
        <item x="1443"/>
        <item x="2833"/>
        <item x="3924"/>
        <item x="4761"/>
        <item x="95"/>
        <item x="3458"/>
        <item x="1545"/>
        <item x="4430"/>
        <item x="2219"/>
        <item x="230"/>
        <item x="3694"/>
        <item x="2691"/>
        <item x="1861"/>
        <item x="69"/>
        <item x="1823"/>
        <item x="3617"/>
        <item x="1722"/>
        <item x="4005"/>
        <item x="2349"/>
        <item x="2690"/>
        <item x="3635"/>
        <item x="2853"/>
        <item x="1737"/>
        <item x="3889"/>
        <item x="1391"/>
        <item x="3579"/>
        <item x="1452"/>
        <item x="4452"/>
        <item x="4239"/>
        <item x="4543"/>
        <item x="2683"/>
        <item x="4435"/>
        <item x="3846"/>
        <item x="1171"/>
        <item x="2069"/>
        <item x="236"/>
        <item x="887"/>
        <item x="1956"/>
        <item x="18"/>
        <item x="2859"/>
        <item x="1348"/>
        <item x="1059"/>
        <item x="1978"/>
        <item x="3121"/>
        <item x="4387"/>
        <item x="2052"/>
        <item x="1957"/>
        <item x="995"/>
        <item x="957"/>
        <item x="2051"/>
        <item x="4077"/>
        <item x="4510"/>
        <item x="3217"/>
        <item x="1014"/>
        <item x="890"/>
        <item x="1986"/>
        <item x="3568"/>
        <item x="3599"/>
        <item x="3167"/>
        <item x="1487"/>
        <item x="3188"/>
        <item x="4812"/>
        <item x="4296"/>
        <item x="487"/>
        <item x="3922"/>
        <item x="1787"/>
        <item x="4462"/>
        <item x="1350"/>
        <item x="3442"/>
        <item x="2212"/>
        <item x="2696"/>
        <item x="2854"/>
        <item x="2907"/>
        <item x="2148"/>
        <item x="2152"/>
        <item x="2806"/>
        <item x="747"/>
        <item x="4703"/>
        <item x="4294"/>
        <item x="2721"/>
        <item x="2353"/>
        <item x="3560"/>
        <item x="493"/>
        <item x="2535"/>
        <item x="233"/>
        <item x="2869"/>
        <item x="3578"/>
        <item x="2927"/>
        <item x="3272"/>
        <item x="3867"/>
        <item x="1643"/>
        <item x="130"/>
        <item x="1794"/>
        <item x="383"/>
        <item x="4255"/>
        <item x="787"/>
        <item x="725"/>
        <item x="1710"/>
        <item x="4711"/>
        <item x="2437"/>
        <item x="2682"/>
        <item x="3159"/>
        <item x="1389"/>
        <item x="1651"/>
        <item x="3742"/>
        <item x="1004"/>
        <item x="464"/>
        <item x="1524"/>
        <item x="1528"/>
        <item x="1271"/>
        <item x="2100"/>
        <item x="3380"/>
        <item x="3157"/>
        <item x="4845"/>
        <item x="1397"/>
        <item x="2124"/>
        <item x="3263"/>
        <item x="605"/>
        <item x="3073"/>
        <item x="5"/>
        <item x="1619"/>
        <item x="4617"/>
        <item x="569"/>
        <item x="4898"/>
        <item x="3339"/>
        <item x="865"/>
        <item x="68"/>
        <item x="3161"/>
        <item x="2384"/>
        <item x="2311"/>
        <item x="1167"/>
        <item x="1440"/>
        <item x="1157"/>
        <item x="3180"/>
        <item x="3407"/>
        <item x="481"/>
        <item x="4917"/>
        <item x="2118"/>
        <item x="2119"/>
        <item x="1706"/>
        <item x="3479"/>
        <item x="112"/>
        <item x="3131"/>
        <item x="1868"/>
        <item x="4692"/>
        <item x="1237"/>
        <item x="3655"/>
        <item x="1680"/>
        <item x="1168"/>
        <item x="520"/>
        <item x="2102"/>
        <item x="3029"/>
        <item x="420"/>
        <item x="2126"/>
        <item x="1105"/>
        <item x="576"/>
        <item x="575"/>
        <item x="506"/>
        <item x="1158"/>
        <item x="4208"/>
        <item x="4872"/>
        <item x="415"/>
        <item x="462"/>
        <item x="3054"/>
        <item x="1243"/>
        <item x="458"/>
        <item x="3768"/>
        <item x="2778"/>
        <item x="3001"/>
        <item x="1039"/>
        <item x="1587"/>
        <item x="4597"/>
        <item x="537"/>
        <item x="3951"/>
        <item x="1690"/>
        <item x="4193"/>
        <item x="2639"/>
        <item x="3149"/>
        <item x="2591"/>
        <item x="528"/>
        <item x="666"/>
        <item x="3049"/>
        <item x="4419"/>
        <item x="2220"/>
        <item x="1036"/>
        <item x="251"/>
        <item x="2285"/>
        <item x="4400"/>
        <item x="2794"/>
        <item x="15"/>
        <item x="2521"/>
        <item x="2028"/>
        <item x="282"/>
        <item x="2272"/>
        <item x="3821"/>
        <item x="2938"/>
        <item x="3685"/>
        <item x="2890"/>
        <item x="3105"/>
        <item x="1476"/>
        <item x="200"/>
        <item x="976"/>
        <item x="4169"/>
        <item x="2703"/>
        <item x="2948"/>
        <item x="603"/>
        <item x="4552"/>
        <item x="3452"/>
        <item x="2796"/>
        <item x="4333"/>
        <item x="1984"/>
        <item x="1146"/>
        <item x="1070"/>
        <item x="1624"/>
        <item x="999"/>
        <item x="3857"/>
        <item x="4742"/>
        <item x="4128"/>
        <item x="332"/>
        <item x="3327"/>
        <item x="4262"/>
        <item x="3232"/>
        <item x="4907"/>
        <item x="4684"/>
        <item x="1342"/>
        <item x="1206"/>
        <item x="719"/>
        <item x="99"/>
        <item x="1435"/>
        <item x="4259"/>
        <item x="2573"/>
        <item x="1419"/>
        <item x="4587"/>
        <item x="2150"/>
        <item x="2811"/>
        <item x="3736"/>
        <item x="1505"/>
        <item x="1858"/>
        <item x="2201"/>
        <item x="4788"/>
        <item x="2016"/>
        <item x="1371"/>
        <item x="1877"/>
        <item x="3391"/>
        <item x="4163"/>
        <item x="3642"/>
        <item x="671"/>
        <item x="930"/>
        <item x="4418"/>
        <item x="2862"/>
        <item x="1839"/>
        <item x="2956"/>
        <item x="4299"/>
        <item x="1883"/>
        <item x="4203"/>
        <item x="4275"/>
        <item x="1490"/>
        <item x="2693"/>
        <item x="4150"/>
        <item x="4058"/>
        <item x="1816"/>
        <item x="91"/>
        <item x="4741"/>
        <item x="164"/>
        <item x="1483"/>
        <item x="1448"/>
        <item x="837"/>
        <item x="587"/>
        <item x="1669"/>
        <item x="885"/>
        <item x="993"/>
        <item x="81"/>
        <item x="1199"/>
        <item x="2275"/>
        <item x="1224"/>
        <item x="4914"/>
        <item x="928"/>
        <item x="2136"/>
        <item x="3223"/>
        <item x="1125"/>
        <item x="1222"/>
        <item x="692"/>
        <item x="3185"/>
        <item x="270"/>
        <item x="3615"/>
        <item x="1660"/>
        <item x="2640"/>
        <item x="4803"/>
        <item x="3069"/>
        <item x="902"/>
        <item x="3984"/>
        <item x="3344"/>
        <item x="4008"/>
        <item x="4554"/>
        <item x="304"/>
        <item x="627"/>
        <item x="3316"/>
        <item x="2771"/>
        <item x="1693"/>
        <item x="662"/>
        <item x="511"/>
        <item x="1596"/>
        <item x="3648"/>
        <item x="2574"/>
        <item x="3966"/>
        <item x="881"/>
        <item x="4848"/>
        <item x="872"/>
        <item x="2686"/>
        <item x="75"/>
        <item x="691"/>
        <item x="469"/>
        <item x="207"/>
        <item x="2516"/>
        <item x="970"/>
        <item x="3190"/>
        <item x="211"/>
        <item x="2957"/>
        <item x="2748"/>
        <item x="2210"/>
        <item x="219"/>
        <item x="4878"/>
        <item x="2302"/>
        <item x="3332"/>
        <item x="4533"/>
        <item x="833"/>
        <item x="4833"/>
        <item x="1917"/>
        <item x="1835"/>
        <item x="2165"/>
        <item x="1363"/>
        <item x="189"/>
        <item x="1579"/>
        <item x="996"/>
        <item x="1333"/>
        <item x="1932"/>
        <item x="4718"/>
        <item x="1163"/>
        <item x="3206"/>
        <item x="1026"/>
        <item x="498"/>
        <item x="3179"/>
        <item x="2093"/>
        <item x="3280"/>
        <item x="901"/>
        <item x="239"/>
        <item x="2816"/>
        <item x="4326"/>
        <item x="3059"/>
        <item x="342"/>
        <item x="17"/>
        <item x="4888"/>
        <item x="2139"/>
        <item x="2982"/>
        <item x="449"/>
        <item x="4644"/>
        <item x="525"/>
        <item x="83"/>
        <item x="3716"/>
        <item x="4541"/>
        <item x="1516"/>
        <item x="2344"/>
        <item x="1754"/>
        <item x="1511"/>
        <item x="2068"/>
        <item x="2881"/>
        <item x="93"/>
        <item x="1264"/>
        <item x="4426"/>
        <item x="1017"/>
        <item x="4399"/>
        <item x="3670"/>
        <item x="2520"/>
        <item x="2745"/>
        <item x="2078"/>
        <item x="1648"/>
        <item x="2006"/>
        <item x="3448"/>
        <item x="157"/>
        <item x="1301"/>
        <item x="349"/>
        <item x="4308"/>
        <item x="3859"/>
        <item x="42"/>
        <item x="4853"/>
        <item x="863"/>
        <item x="4492"/>
        <item x="3923"/>
        <item x="177"/>
        <item x="170"/>
        <item x="1470"/>
        <item x="3130"/>
        <item x="4585"/>
        <item x="805"/>
        <item x="19"/>
        <item x="2211"/>
        <item x="2880"/>
        <item x="893"/>
        <item x="4630"/>
        <item x="2441"/>
        <item x="128"/>
        <item x="4670"/>
        <item x="1907"/>
        <item x="3537"/>
        <item x="1223"/>
        <item x="680"/>
        <item x="144"/>
        <item x="4197"/>
        <item x="630"/>
        <item x="3253"/>
        <item x="4084"/>
        <item x="3035"/>
        <item x="1454"/>
        <item x="2112"/>
        <item x="3248"/>
        <item x="4553"/>
        <item x="1316"/>
        <item x="1135"/>
        <item x="3893"/>
        <item x="1496"/>
        <item x="3198"/>
        <item x="864"/>
        <item x="3582"/>
        <item x="3733"/>
        <item x="2536"/>
        <item x="4065"/>
        <item x="4824"/>
        <item x="1495"/>
        <item x="1575"/>
        <item x="1644"/>
        <item x="4590"/>
        <item x="1597"/>
        <item x="1963"/>
        <item x="1874"/>
        <item x="3228"/>
        <item x="675"/>
        <item x="334"/>
        <item x="3533"/>
        <item x="1662"/>
        <item x="1479"/>
        <item x="4891"/>
        <item x="1656"/>
        <item x="4591"/>
        <item x="617"/>
        <item x="2830"/>
        <item x="4192"/>
        <item x="2863"/>
        <item x="1534"/>
        <item x="1390"/>
        <item x="1131"/>
        <item x="3540"/>
        <item x="1988"/>
        <item x="2270"/>
        <item x="20"/>
        <item x="4674"/>
        <item x="2556"/>
        <item x="3192"/>
        <item x="2145"/>
        <item x="2387"/>
        <item x="2365"/>
        <item x="3406"/>
        <item x="295"/>
        <item x="3905"/>
        <item x="552"/>
        <item x="3981"/>
        <item x="4839"/>
        <item x="3519"/>
        <item x="3661"/>
        <item x="4284"/>
        <item x="78"/>
        <item x="3963"/>
        <item x="2244"/>
        <item x="4815"/>
        <item x="4639"/>
        <item x="1034"/>
        <item x="2839"/>
        <item x="3498"/>
        <item x="4635"/>
        <item x="4755"/>
        <item x="2668"/>
        <item x="1995"/>
        <item x="4288"/>
        <item x="1912"/>
        <item x="568"/>
        <item x="1090"/>
        <item x="3973"/>
        <item x="4411"/>
        <item x="3433"/>
        <item x="577"/>
        <item x="1533"/>
        <item x="1757"/>
        <item x="3915"/>
        <item x="4784"/>
        <item x="3194"/>
        <item x="2117"/>
        <item x="4676"/>
        <item x="1605"/>
        <item x="2444"/>
        <item x="3946"/>
        <item x="194"/>
        <item x="1809"/>
        <item x="1155"/>
        <item x="122"/>
        <item x="1417"/>
        <item x="504"/>
        <item x="3089"/>
        <item x="4244"/>
        <item x="1145"/>
        <item x="3562"/>
        <item x="2845"/>
        <item x="1307"/>
        <item x="4822"/>
        <item x="2713"/>
        <item x="2923"/>
        <item x="2528"/>
        <item x="540"/>
        <item x="1938"/>
        <item x="4620"/>
        <item x="4867"/>
        <item x="539"/>
        <item x="4356"/>
        <item x="1176"/>
        <item x="2343"/>
        <item x="4028"/>
        <item x="271"/>
        <item x="3602"/>
        <item x="1382"/>
        <item x="3195"/>
        <item x="2996"/>
        <item x="3221"/>
        <item x="1436"/>
        <item x="856"/>
        <item x="3516"/>
        <item x="355"/>
        <item x="1875"/>
        <item x="2918"/>
        <item x="3103"/>
        <item x="2926"/>
        <item x="4031"/>
        <item x="461"/>
        <item x="3038"/>
        <item x="2546"/>
        <item x="2541"/>
        <item x="4612"/>
        <item x="3791"/>
        <item x="1321"/>
        <item x="581"/>
        <item x="4728"/>
        <item x="1497"/>
        <item x="1615"/>
        <item x="1739"/>
        <item x="1557"/>
        <item x="3664"/>
        <item x="2566"/>
        <item x="4221"/>
        <item x="733"/>
        <item x="3224"/>
        <item x="2537"/>
        <item x="3988"/>
        <item x="4539"/>
        <item x="364"/>
        <item x="4873"/>
        <item x="1588"/>
        <item x="2339"/>
        <item x="4680"/>
        <item x="2749"/>
        <item x="2331"/>
        <item x="2381"/>
        <item x="2081"/>
        <item x="9"/>
        <item x="301"/>
        <item x="2618"/>
        <item x="749"/>
        <item x="876"/>
        <item x="2762"/>
        <item x="2780"/>
        <item x="4106"/>
        <item x="1801"/>
        <item x="2832"/>
        <item x="2871"/>
        <item x="4231"/>
        <item x="1370"/>
        <item x="4518"/>
        <item x="3885"/>
        <item x="4021"/>
        <item x="336"/>
        <item x="2562"/>
        <item x="2740"/>
        <item x="2015"/>
        <item x="3469"/>
        <item x="1506"/>
        <item x="4496"/>
        <item x="3948"/>
        <item x="3218"/>
        <item x="3767"/>
        <item x="1996"/>
        <item x="4549"/>
        <item x="4732"/>
        <item x="1770"/>
        <item x="2697"/>
        <item x="3584"/>
        <item x="1467"/>
        <item x="2094"/>
        <item x="4377"/>
        <item x="1115"/>
        <item x="1531"/>
        <item x="4358"/>
        <item x="1331"/>
        <item x="766"/>
        <item x="2580"/>
        <item x="1192"/>
        <item x="3807"/>
        <item x="2395"/>
        <item x="3014"/>
        <item x="2156"/>
        <item x="3594"/>
        <item x="1262"/>
        <item x="2644"/>
        <item x="3134"/>
        <item x="2169"/>
        <item x="2643"/>
        <item x="903"/>
        <item x="516"/>
        <item x="4123"/>
        <item x="798"/>
        <item x="218"/>
        <item x="3257"/>
        <item x="4072"/>
        <item x="403"/>
        <item x="985"/>
        <item x="870"/>
        <item x="419"/>
        <item x="3205"/>
        <item x="4565"/>
        <item x="638"/>
        <item x="1591"/>
        <item x="2971"/>
        <item x="655"/>
        <item x="4641"/>
        <item x="2355"/>
        <item x="146"/>
        <item x="4775"/>
        <item x="1878"/>
        <item x="3740"/>
        <item x="4598"/>
        <item x="1507"/>
        <item x="4125"/>
        <item x="4850"/>
        <item x="4716"/>
        <item x="3830"/>
        <item x="210"/>
        <item x="3835"/>
        <item x="1947"/>
        <item x="4901"/>
        <item x="2525"/>
        <item x="529"/>
        <item x="4834"/>
        <item x="1953"/>
        <item x="1486"/>
        <item x="1561"/>
        <item x="3132"/>
        <item x="621"/>
        <item x="1892"/>
        <item x="4392"/>
        <item x="826"/>
        <item x="738"/>
        <item x="3398"/>
        <item x="3530"/>
        <item x="344"/>
        <item x="4826"/>
        <item x="460"/>
        <item x="3169"/>
        <item x="1347"/>
        <item x="1282"/>
        <item x="4361"/>
        <item x="1468"/>
        <item x="1971"/>
        <item x="2108"/>
        <item x="3289"/>
        <item x="365"/>
        <item x="3987"/>
        <item x="2175"/>
        <item x="3640"/>
        <item x="62"/>
        <item x="2908"/>
        <item x="4295"/>
        <item x="2708"/>
        <item x="1879"/>
        <item x="1308"/>
        <item x="2132"/>
        <item x="1560"/>
        <item x="3477"/>
        <item x="2590"/>
        <item x="595"/>
        <item x="1515"/>
        <item x="2030"/>
        <item x="1701"/>
        <item x="3445"/>
        <item x="1758"/>
        <item x="1091"/>
        <item x="3856"/>
        <item x="1065"/>
        <item x="135"/>
        <item x="4061"/>
        <item x="1170"/>
        <item x="1783"/>
        <item x="2684"/>
        <item x="3866"/>
        <item x="2559"/>
        <item x="4523"/>
        <item x="2011"/>
        <item x="4671"/>
        <item x="1708"/>
        <item x="4243"/>
        <item x="3589"/>
        <item x="857"/>
        <item x="3882"/>
        <item x="2575"/>
        <item x="1385"/>
        <item x="709"/>
        <item x="3698"/>
        <item x="1404"/>
        <item x="2481"/>
        <item x="67"/>
        <item x="53"/>
        <item x="2634"/>
        <item x="4649"/>
        <item x="3037"/>
        <item x="1598"/>
        <item x="2704"/>
        <item x="2035"/>
        <item x="2707"/>
        <item x="962"/>
        <item x="40"/>
        <item x="77"/>
        <item x="559"/>
        <item x="3399"/>
        <item x="1724"/>
        <item x="212"/>
        <item x="4685"/>
        <item x="3657"/>
        <item x="2137"/>
        <item x="1138"/>
        <item x="3814"/>
        <item x="796"/>
        <item x="2407"/>
        <item x="3045"/>
        <item x="1408"/>
        <item x="3739"/>
        <item x="3932"/>
        <item x="715"/>
        <item x="1732"/>
        <item x="3122"/>
        <item x="4666"/>
        <item x="196"/>
        <item x="4429"/>
        <item x="417"/>
        <item x="3954"/>
        <item x="4859"/>
        <item x="2106"/>
        <item x="2265"/>
        <item x="1684"/>
        <item x="1810"/>
        <item x="3851"/>
        <item x="777"/>
        <item x="3374"/>
        <item x="550"/>
        <item x="268"/>
        <item x="3261"/>
        <item x="4331"/>
        <item x="3776"/>
        <item x="2763"/>
        <item x="3390"/>
        <item x="2251"/>
        <item x="2850"/>
        <item x="4503"/>
        <item x="2812"/>
        <item x="3680"/>
        <item x="2947"/>
        <item x="4792"/>
        <item x="1384"/>
        <item x="2979"/>
        <item x="1620"/>
        <item x="943"/>
        <item x="3756"/>
        <item x="2858"/>
        <item x="1245"/>
        <item x="3079"/>
        <item x="2609"/>
        <item x="4825"/>
        <item x="4328"/>
        <item x="4127"/>
        <item x="4338"/>
        <item x="1887"/>
        <item x="736"/>
        <item x="276"/>
        <item x="4109"/>
        <item x="2299"/>
        <item x="3242"/>
        <item x="3692"/>
        <item x="1928"/>
        <item x="1609"/>
        <item x="231"/>
        <item x="3834"/>
        <item x="1734"/>
        <item x="179"/>
        <item x="2286"/>
        <item x="3512"/>
        <item x="2756"/>
        <item x="2997"/>
        <item x="1873"/>
        <item x="566"/>
        <item x="1400"/>
        <item x="2595"/>
        <item x="3817"/>
        <item x="2625"/>
        <item x="514"/>
        <item x="3499"/>
        <item x="4082"/>
        <item x="2876"/>
        <item x="2128"/>
        <item x="1494"/>
        <item x="359"/>
        <item x="2216"/>
        <item x="1008"/>
        <item x="3297"/>
        <item x="4446"/>
        <item x="2792"/>
        <item x="532"/>
        <item x="1626"/>
        <item x="804"/>
        <item x="1213"/>
        <item x="2954"/>
        <item x="3384"/>
        <item x="1137"/>
        <item x="3321"/>
        <item x="4877"/>
        <item x="582"/>
        <item x="1712"/>
        <item x="1164"/>
        <item x="1541"/>
        <item x="3463"/>
        <item x="3012"/>
        <item x="503"/>
        <item x="656"/>
        <item x="1904"/>
        <item x="4593"/>
        <item x="4550"/>
        <item x="3450"/>
        <item x="2716"/>
        <item x="1749"/>
        <item x="291"/>
        <item x="45"/>
        <item x="585"/>
        <item x="1736"/>
        <item x="1898"/>
        <item x="472"/>
        <item x="2548"/>
        <item x="2896"/>
        <item x="2410"/>
        <item x="3663"/>
        <item x="1854"/>
        <item x="36"/>
        <item t="default"/>
      </items>
    </pivotField>
    <pivotField numFmtId="14" showAll="0"/>
    <pivotField numFmtId="14" showAll="0"/>
    <pivotField showAll="0">
      <items count="5">
        <item x="1"/>
        <item x="2"/>
        <item x="3"/>
        <item x="0"/>
        <item t="default"/>
      </items>
    </pivotField>
    <pivotField showAll="0">
      <items count="13">
        <item x="6"/>
        <item x="11"/>
        <item x="5"/>
        <item x="8"/>
        <item x="2"/>
        <item x="4"/>
        <item x="10"/>
        <item x="7"/>
        <item x="0"/>
        <item x="9"/>
        <item x="1"/>
        <item x="3"/>
        <item t="default"/>
      </items>
    </pivotField>
    <pivotField axis="axisRow" showAll="0" sortType="descending">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numFmtId="1" showAll="0"/>
    <pivotField numFmtId="1" showAll="0"/>
  </pivotFields>
  <rowFields count="1">
    <field x="5"/>
  </rowFields>
  <rowItems count="5">
    <i>
      <x/>
    </i>
    <i>
      <x v="1"/>
    </i>
    <i>
      <x v="2"/>
    </i>
    <i>
      <x v="3"/>
    </i>
    <i t="grand">
      <x/>
    </i>
  </rowItems>
  <colItems count="1">
    <i/>
  </colItems>
  <dataFields count="1">
    <dataField name="Count of Order ID" fld="0" subtotal="count" baseField="0" baseItem="0"/>
  </dataFields>
  <chartFormats count="6">
    <chartFormat chart="3"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5" count="1" selected="0">
            <x v="0"/>
          </reference>
        </references>
      </pivotArea>
    </chartFormat>
    <chartFormat chart="5" format="8">
      <pivotArea type="data" outline="0" fieldPosition="0">
        <references count="2">
          <reference field="4294967294" count="1" selected="0">
            <x v="0"/>
          </reference>
          <reference field="5" count="1" selected="0">
            <x v="1"/>
          </reference>
        </references>
      </pivotArea>
    </chartFormat>
    <chartFormat chart="5" format="9">
      <pivotArea type="data" outline="0" fieldPosition="0">
        <references count="2">
          <reference field="4294967294" count="1" selected="0">
            <x v="0"/>
          </reference>
          <reference field="5" count="1" selected="0">
            <x v="2"/>
          </reference>
        </references>
      </pivotArea>
    </chartFormat>
    <chartFormat chart="5" format="10">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9DF4446-1745-44F5-B9A0-A3A9F5E8BD87}" name="PivotTable10"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9">
    <pivotField dataField="1" showAll="0">
      <items count="4923">
        <item x="4804"/>
        <item x="1664"/>
        <item x="3671"/>
        <item x="2588"/>
        <item x="3415"/>
        <item x="3804"/>
        <item x="488"/>
        <item x="1124"/>
        <item x="2064"/>
        <item x="3555"/>
        <item x="4918"/>
        <item x="4855"/>
        <item x="2485"/>
        <item x="1713"/>
        <item x="3691"/>
        <item x="1999"/>
        <item x="4403"/>
        <item x="3972"/>
        <item x="3133"/>
        <item x="4162"/>
        <item x="2280"/>
        <item x="853"/>
        <item x="4698"/>
        <item x="1317"/>
        <item x="714"/>
        <item x="2692"/>
        <item x="4015"/>
        <item x="24"/>
        <item x="4081"/>
        <item x="3572"/>
        <item x="2319"/>
        <item x="389"/>
        <item x="3605"/>
        <item x="3848"/>
        <item x="900"/>
        <item x="2091"/>
        <item x="1151"/>
        <item x="2044"/>
        <item x="4508"/>
        <item x="1438"/>
        <item x="3234"/>
        <item x="4315"/>
        <item x="1398"/>
        <item x="452"/>
        <item x="1006"/>
        <item x="1030"/>
        <item x="4631"/>
        <item x="4836"/>
        <item x="3998"/>
        <item x="1792"/>
        <item x="3165"/>
        <item x="3824"/>
        <item x="3382"/>
        <item x="4747"/>
        <item x="2906"/>
        <item x="2586"/>
        <item x="3668"/>
        <item x="3907"/>
        <item x="891"/>
        <item x="1450"/>
        <item x="1165"/>
        <item x="910"/>
        <item x="661"/>
        <item x="1521"/>
        <item x="4701"/>
        <item x="821"/>
        <item x="515"/>
        <item x="2878"/>
        <item x="4195"/>
        <item x="2396"/>
        <item x="3084"/>
        <item x="3976"/>
        <item x="4042"/>
        <item x="1695"/>
        <item x="3545"/>
        <item x="1"/>
        <item x="323"/>
        <item x="2810"/>
        <item x="1475"/>
        <item x="1632"/>
        <item x="3093"/>
        <item x="4383"/>
        <item x="313"/>
        <item x="2293"/>
        <item x="1592"/>
        <item x="1040"/>
        <item x="2309"/>
        <item x="629"/>
        <item x="4171"/>
        <item x="2949"/>
        <item x="4247"/>
        <item x="4302"/>
        <item x="1423"/>
        <item x="4490"/>
        <item x="2786"/>
        <item x="4226"/>
        <item x="3186"/>
        <item x="2822"/>
        <item x="1376"/>
        <item x="3335"/>
        <item x="3303"/>
        <item x="2104"/>
        <item x="3699"/>
        <item x="4486"/>
        <item x="4762"/>
        <item x="367"/>
        <item x="257"/>
        <item x="1437"/>
        <item x="3117"/>
        <item x="2718"/>
        <item x="3401"/>
        <item x="1114"/>
        <item x="1679"/>
        <item x="3751"/>
        <item x="3116"/>
        <item x="2452"/>
        <item x="2018"/>
        <item x="3625"/>
        <item x="843"/>
        <item x="2157"/>
        <item x="250"/>
        <item x="2969"/>
        <item x="814"/>
        <item x="4283"/>
        <item x="3252"/>
        <item x="4886"/>
        <item x="1197"/>
        <item x="2515"/>
        <item x="3197"/>
        <item x="3849"/>
        <item x="1191"/>
        <item x="2467"/>
        <item x="859"/>
        <item x="4900"/>
        <item x="4149"/>
        <item x="341"/>
        <item x="3607"/>
        <item x="610"/>
        <item x="3509"/>
        <item x="4196"/>
        <item x="4182"/>
        <item x="4056"/>
        <item x="861"/>
        <item x="2095"/>
        <item x="2269"/>
        <item x="2962"/>
        <item x="2037"/>
        <item x="111"/>
        <item x="406"/>
        <item x="2647"/>
        <item x="2554"/>
        <item x="3861"/>
        <item x="175"/>
        <item x="2207"/>
        <item x="3208"/>
        <item x="2731"/>
        <item x="127"/>
        <item x="3153"/>
        <item x="3061"/>
        <item x="2617"/>
        <item x="1362"/>
        <item x="3320"/>
        <item x="3460"/>
        <item x="3873"/>
        <item x="176"/>
        <item x="1019"/>
        <item x="3377"/>
        <item x="1094"/>
        <item x="3801"/>
        <item x="475"/>
        <item x="721"/>
        <item x="319"/>
        <item x="4075"/>
        <item x="2439"/>
        <item x="3246"/>
        <item x="3018"/>
        <item x="198"/>
        <item x="969"/>
        <item x="1107"/>
        <item x="393"/>
        <item x="828"/>
        <item x="4588"/>
        <item x="2769"/>
        <item x="1558"/>
        <item x="2411"/>
        <item x="1913"/>
        <item x="1985"/>
        <item x="706"/>
        <item x="1849"/>
        <item x="162"/>
        <item x="3347"/>
        <item x="2700"/>
        <item x="4460"/>
        <item x="945"/>
        <item x="987"/>
        <item x="4335"/>
        <item x="2505"/>
        <item x="3410"/>
        <item x="278"/>
        <item x="4238"/>
        <item x="425"/>
        <item x="1866"/>
        <item x="477"/>
        <item x="4686"/>
        <item x="1330"/>
        <item x="3465"/>
        <item x="2389"/>
        <item x="951"/>
        <item x="2572"/>
        <item x="347"/>
        <item x="2158"/>
        <item x="4111"/>
        <item x="874"/>
        <item x="819"/>
        <item x="229"/>
        <item x="2524"/>
        <item x="3123"/>
        <item x="2730"/>
        <item x="720"/>
        <item x="3053"/>
        <item x="1111"/>
        <item x="4739"/>
        <item x="1802"/>
        <item x="620"/>
        <item x="2500"/>
        <item x="3471"/>
        <item x="166"/>
        <item x="121"/>
        <item x="2844"/>
        <item x="1142"/>
        <item x="1000"/>
        <item x="2612"/>
        <item x="4041"/>
        <item x="1767"/>
        <item x="3626"/>
        <item x="1824"/>
        <item x="181"/>
        <item x="4451"/>
        <item x="405"/>
        <item x="1078"/>
        <item x="4646"/>
        <item x="269"/>
        <item x="909"/>
        <item x="4170"/>
        <item x="1843"/>
        <item x="1003"/>
        <item x="764"/>
        <item x="3086"/>
        <item x="2025"/>
        <item x="2629"/>
        <item x="4722"/>
        <item x="3091"/>
        <item x="2511"/>
        <item x="1821"/>
        <item x="1702"/>
        <item x="3286"/>
        <item x="1097"/>
        <item x="2039"/>
        <item x="1827"/>
        <item x="947"/>
        <item x="2502"/>
        <item x="4876"/>
        <item x="907"/>
        <item x="1687"/>
        <item x="2486"/>
        <item x="1857"/>
        <item x="3728"/>
        <item x="2314"/>
        <item x="4556"/>
        <item x="468"/>
        <item x="2943"/>
        <item x="3092"/>
        <item x="4269"/>
        <item x="2627"/>
        <item x="1766"/>
        <item x="2624"/>
        <item x="4734"/>
        <item x="2323"/>
        <item x="1430"/>
        <item x="1166"/>
        <item x="399"/>
        <item x="3087"/>
        <item x="1610"/>
        <item x="1761"/>
        <item x="1104"/>
        <item x="2327"/>
        <item x="4695"/>
        <item x="4215"/>
        <item x="1150"/>
        <item x="1280"/>
        <item x="4594"/>
        <item x="1542"/>
        <item x="2674"/>
        <item x="1249"/>
        <item x="3811"/>
        <item x="858"/>
        <item x="3802"/>
        <item x="476"/>
        <item x="3529"/>
        <item x="1753"/>
        <item x="3293"/>
        <item x="3046"/>
        <item x="3766"/>
        <item x="3837"/>
        <item x="647"/>
        <item x="1109"/>
        <item x="1589"/>
        <item x="79"/>
        <item x="4468"/>
        <item x="2722"/>
        <item x="2875"/>
        <item x="3144"/>
        <item x="3674"/>
        <item x="1966"/>
        <item x="604"/>
        <item x="4116"/>
        <item x="2458"/>
        <item x="1018"/>
        <item x="563"/>
        <item x="800"/>
        <item x="3723"/>
        <item x="3878"/>
        <item x="1298"/>
        <item x="3250"/>
        <item x="774"/>
        <item x="586"/>
        <item x="4744"/>
        <item x="4369"/>
        <item x="3400"/>
        <item x="815"/>
        <item x="3541"/>
        <item x="1997"/>
        <item x="1161"/>
        <item x="4317"/>
        <item x="1666"/>
        <item x="2260"/>
        <item x="4020"/>
        <item x="2385"/>
        <item x="2301"/>
        <item x="3041"/>
        <item x="1930"/>
        <item x="3819"/>
        <item x="2231"/>
        <item x="80"/>
        <item x="2034"/>
        <item x="1934"/>
        <item x="3312"/>
        <item x="4425"/>
        <item x="3456"/>
        <item x="3656"/>
        <item x="3358"/>
        <item x="3792"/>
        <item x="1929"/>
        <item x="2694"/>
        <item x="3827"/>
        <item x="763"/>
        <item x="2709"/>
        <item x="3967"/>
        <item x="3284"/>
        <item x="1707"/>
        <item x="612"/>
        <item x="770"/>
        <item x="4456"/>
        <item x="3563"/>
        <item x="1911"/>
        <item x="535"/>
        <item x="988"/>
        <item x="2894"/>
        <item x="1826"/>
        <item x="1273"/>
        <item x="2933"/>
        <item x="3892"/>
        <item x="3351"/>
        <item x="4443"/>
        <item x="2419"/>
        <item x="1418"/>
        <item x="362"/>
        <item x="1044"/>
        <item x="22"/>
        <item x="392"/>
        <item x="4768"/>
        <item x="1088"/>
        <item x="4783"/>
        <item x="1289"/>
        <item x="1993"/>
        <item x="3580"/>
        <item x="665"/>
        <item x="2072"/>
        <item x="2911"/>
        <item x="2660"/>
        <item x="258"/>
        <item x="4509"/>
        <item x="3158"/>
        <item x="1703"/>
        <item x="4223"/>
        <item x="4219"/>
        <item x="4506"/>
        <item x="1955"/>
        <item x="4014"/>
        <item x="4488"/>
        <item x="886"/>
        <item x="1383"/>
        <item x="2306"/>
        <item x="2988"/>
        <item x="3844"/>
        <item x="2758"/>
        <item x="3566"/>
        <item x="2372"/>
        <item x="6"/>
        <item x="4577"/>
        <item x="1700"/>
        <item x="1828"/>
        <item x="2238"/>
        <item x="2803"/>
        <item x="2333"/>
        <item x="2430"/>
        <item x="966"/>
        <item x="3785"/>
        <item x="1820"/>
        <item x="4682"/>
        <item x="2221"/>
        <item x="679"/>
        <item x="1564"/>
        <item x="2665"/>
        <item x="4513"/>
        <item x="4459"/>
        <item x="3911"/>
        <item x="2464"/>
        <item x="482"/>
        <item x="1681"/>
        <item x="3975"/>
        <item x="3128"/>
        <item x="4675"/>
        <item x="3518"/>
        <item x="4311"/>
        <item x="483"/>
        <item x="1510"/>
        <item x="238"/>
        <item x="3110"/>
        <item x="1082"/>
        <item x="2623"/>
        <item x="1580"/>
        <item x="3119"/>
        <item x="4664"/>
        <item x="4410"/>
        <item x="4074"/>
        <item x="3067"/>
        <item x="4672"/>
        <item x="1152"/>
        <item x="3343"/>
        <item x="1711"/>
        <item x="2868"/>
        <item x="2266"/>
        <item x="4301"/>
        <item x="862"/>
        <item x="2549"/>
        <item x="4555"/>
        <item x="3315"/>
        <item x="3990"/>
        <item x="1836"/>
        <item x="734"/>
        <item x="2544"/>
        <item x="2360"/>
        <item x="4798"/>
        <item x="4500"/>
        <item x="4520"/>
        <item x="2848"/>
        <item x="2019"/>
        <item x="2256"/>
        <item x="2578"/>
        <item x="1943"/>
        <item x="2989"/>
        <item x="3449"/>
        <item x="682"/>
        <item x="2457"/>
        <item x="2645"/>
        <item x="4213"/>
        <item x="3222"/>
        <item x="3543"/>
        <item x="3081"/>
        <item x="509"/>
        <item x="4696"/>
        <item x="16"/>
        <item x="1811"/>
        <item x="1845"/>
        <item x="4512"/>
        <item x="4516"/>
        <item x="368"/>
        <item x="1772"/>
        <item x="2824"/>
        <item x="1768"/>
        <item x="2980"/>
        <item x="4200"/>
        <item x="2340"/>
        <item x="3395"/>
        <item x="1920"/>
        <item x="2352"/>
        <item x="1351"/>
        <item x="1952"/>
        <item x="1283"/>
        <item x="4779"/>
        <item x="2383"/>
        <item x="2473"/>
        <item x="3828"/>
        <item x="4642"/>
        <item x="1889"/>
        <item x="2961"/>
        <item x="1512"/>
        <item x="446"/>
        <item x="1058"/>
        <item x="1550"/>
        <item x="4562"/>
        <item x="2667"/>
        <item x="3115"/>
        <item x="1414"/>
        <item x="1126"/>
        <item x="2338"/>
        <item x="4522"/>
        <item x="3928"/>
        <item x="1193"/>
        <item x="4830"/>
        <item x="427"/>
        <item x="1426"/>
        <item x="657"/>
        <item x="849"/>
        <item x="3611"/>
        <item x="3606"/>
        <item x="1359"/>
        <item x="4837"/>
        <item x="38"/>
        <item x="946"/>
        <item x="2320"/>
        <item x="4453"/>
        <item x="1092"/>
        <item x="454"/>
        <item x="4707"/>
        <item x="1381"/>
        <item x="1554"/>
        <item x="687"/>
        <item x="683"/>
        <item x="2912"/>
        <item x="3904"/>
        <item x="63"/>
        <item x="2972"/>
        <item x="4271"/>
        <item x="3659"/>
        <item x="686"/>
        <item x="4428"/>
        <item x="4402"/>
        <item x="3823"/>
        <item x="1405"/>
        <item x="3417"/>
        <item x="4134"/>
        <item x="746"/>
        <item x="228"/>
        <item x="3982"/>
        <item x="3831"/>
        <item x="370"/>
        <item x="3688"/>
        <item x="3273"/>
        <item x="3068"/>
        <item x="2555"/>
        <item x="2582"/>
        <item x="479"/>
        <item x="1242"/>
        <item x="2631"/>
        <item x="4842"/>
        <item x="4217"/>
        <item x="2723"/>
        <item x="924"/>
        <item x="3359"/>
        <item x="2325"/>
        <item x="1451"/>
        <item x="136"/>
        <item x="3906"/>
        <item x="818"/>
        <item x="4727"/>
        <item x="1031"/>
        <item x="1834"/>
        <item x="102"/>
        <item x="496"/>
        <item x="1306"/>
        <item x="2489"/>
        <item x="4199"/>
        <item x="1668"/>
        <item x="225"/>
        <item x="4210"/>
        <item x="4236"/>
        <item x="3111"/>
        <item x="1595"/>
        <item x="299"/>
        <item x="3735"/>
        <item x="4115"/>
        <item x="1010"/>
        <item x="4521"/>
        <item x="3526"/>
        <item x="126"/>
        <item x="2380"/>
        <item x="799"/>
        <item x="1627"/>
        <item x="226"/>
        <item x="4589"/>
        <item x="3777"/>
        <item x="2737"/>
        <item x="3219"/>
        <item x="4329"/>
        <item x="1936"/>
        <item x="1822"/>
        <item x="2229"/>
        <item x="3787"/>
        <item x="2318"/>
        <item x="4152"/>
        <item x="3789"/>
        <item x="3033"/>
        <item x="2970"/>
        <item x="2218"/>
        <item x="2203"/>
        <item x="1216"/>
        <item x="326"/>
        <item x="2190"/>
        <item x="524"/>
        <item x="3484"/>
        <item x="726"/>
        <item x="718"/>
        <item x="2414"/>
        <item x="4427"/>
        <item x="3652"/>
        <item x="23"/>
        <item x="4764"/>
        <item x="4391"/>
        <item x="4161"/>
        <item x="3822"/>
        <item x="2761"/>
        <item x="283"/>
        <item x="261"/>
        <item x="2382"/>
        <item x="3009"/>
        <item x="975"/>
        <item x="4017"/>
        <item x="4432"/>
        <item x="87"/>
        <item x="2399"/>
        <item x="1593"/>
        <item x="4576"/>
        <item x="753"/>
        <item x="1893"/>
        <item x="1232"/>
        <item x="4"/>
        <item x="3534"/>
        <item x="2401"/>
        <item x="690"/>
        <item x="2204"/>
        <item x="3424"/>
        <item x="11"/>
        <item x="3486"/>
        <item x="115"/>
        <item x="2917"/>
        <item x="4816"/>
        <item x="2422"/>
        <item x="3586"/>
        <item x="1113"/>
        <item x="3554"/>
        <item x="508"/>
        <item x="240"/>
        <item x="322"/>
        <item x="2990"/>
        <item x="4186"/>
        <item x="4566"/>
        <item x="4713"/>
        <item x="3900"/>
        <item x="848"/>
        <item x="2429"/>
        <item x="3065"/>
        <item x="1011"/>
        <item x="3546"/>
        <item x="4538"/>
        <item x="1198"/>
        <item x="507"/>
        <item x="1686"/>
        <item x="811"/>
        <item x="1645"/>
        <item x="3352"/>
        <item x="4018"/>
        <item x="3317"/>
        <item x="2022"/>
        <item x="1025"/>
        <item x="760"/>
        <item x="3404"/>
        <item x="3521"/>
        <item x="2450"/>
        <item x="1319"/>
        <item x="1183"/>
        <item x="1240"/>
        <item x="4348"/>
        <item x="1525"/>
        <item x="2610"/>
        <item x="376"/>
        <item x="2688"/>
        <item x="441"/>
        <item x="3925"/>
        <item x="448"/>
        <item x="854"/>
        <item x="2613"/>
        <item x="3434"/>
        <item x="3172"/>
        <item x="981"/>
        <item x="3489"/>
        <item x="2240"/>
        <item x="4146"/>
        <item x="2185"/>
        <item x="4461"/>
        <item x="742"/>
        <item x="290"/>
        <item x="694"/>
        <item x="149"/>
        <item x="571"/>
        <item x="2841"/>
        <item x="2290"/>
        <item x="1991"/>
        <item x="936"/>
        <item x="1518"/>
        <item x="841"/>
        <item x="2371"/>
        <item x="1973"/>
        <item x="1871"/>
        <item x="2076"/>
        <item x="1074"/>
        <item x="521"/>
        <item x="3630"/>
        <item x="3886"/>
        <item x="4000"/>
        <item x="2418"/>
        <item x="486"/>
        <item x="2405"/>
        <item x="3913"/>
        <item x="2785"/>
        <item x="2985"/>
        <item x="1960"/>
        <item x="3154"/>
        <item x="2671"/>
        <item x="968"/>
        <item x="4007"/>
        <item x="2377"/>
        <item x="4819"/>
        <item x="712"/>
        <item x="4351"/>
        <item x="2417"/>
        <item x="4726"/>
        <item x="3711"/>
        <item x="698"/>
        <item x="4307"/>
        <item x="29"/>
        <item x="44"/>
        <item x="1360"/>
        <item x="557"/>
        <item x="646"/>
        <item x="1829"/>
        <item x="394"/>
        <item x="4148"/>
        <item x="664"/>
        <item x="4527"/>
        <item x="1248"/>
        <item x="3570"/>
        <item x="3869"/>
        <item x="1129"/>
        <item x="191"/>
        <item x="329"/>
        <item x="2807"/>
        <item x="3595"/>
        <item x="1577"/>
        <item x="340"/>
        <item x="4167"/>
        <item x="193"/>
        <item x="2020"/>
        <item x="3627"/>
        <item x="3779"/>
        <item x="1449"/>
        <item x="2224"/>
        <item x="2082"/>
        <item x="2921"/>
        <item x="3686"/>
        <item x="1368"/>
        <item x="4310"/>
        <item x="1965"/>
        <item x="1640"/>
        <item x="3231"/>
        <item x="1574"/>
        <item x="1514"/>
        <item x="2742"/>
        <item x="167"/>
        <item x="3750"/>
        <item x="35"/>
        <item x="3066"/>
        <item x="3295"/>
        <item x="589"/>
        <item x="3004"/>
        <item x="2929"/>
        <item x="4570"/>
        <item x="1186"/>
        <item x="3765"/>
        <item x="1738"/>
        <item x="4505"/>
        <item x="2699"/>
        <item x="4204"/>
        <item x="4381"/>
        <item x="3500"/>
        <item x="2872"/>
        <item x="1694"/>
        <item x="491"/>
        <item x="2657"/>
        <item x="2496"/>
        <item x="4330"/>
        <item x="2154"/>
        <item x="88"/>
        <item x="579"/>
        <item x="4619"/>
        <item x="730"/>
        <item x="4608"/>
        <item x="791"/>
        <item x="2767"/>
        <item x="284"/>
        <item x="2303"/>
        <item x="2652"/>
        <item x="2046"/>
        <item x="3369"/>
        <item x="990"/>
        <item x="2013"/>
        <item x="4913"/>
        <item x="2101"/>
        <item x="2363"/>
        <item x="3773"/>
        <item x="767"/>
        <item x="108"/>
        <item x="4647"/>
        <item x="201"/>
        <item x="3634"/>
        <item x="3959"/>
        <item x="4854"/>
        <item x="2092"/>
        <item x="4835"/>
        <item x="1691"/>
        <item x="974"/>
        <item x="143"/>
        <item x="2577"/>
        <item x="3264"/>
        <item x="2172"/>
        <item x="622"/>
        <item x="561"/>
        <item x="2471"/>
        <item x="213"/>
        <item x="1023"/>
        <item x="3438"/>
        <item x="2846"/>
        <item x="2334"/>
        <item x="3944"/>
        <item x="2738"/>
        <item x="1675"/>
        <item x="1731"/>
        <item x="114"/>
        <item x="2186"/>
        <item x="161"/>
        <item x="1555"/>
        <item x="2243"/>
        <item x="2348"/>
        <item x="917"/>
        <item x="2033"/>
        <item x="3440"/>
        <item x="1600"/>
        <item x="1501"/>
        <item x="3006"/>
        <item x="3651"/>
        <item x="2831"/>
        <item x="3108"/>
        <item x="1994"/>
        <item x="2090"/>
        <item x="409"/>
        <item x="1194"/>
        <item x="2291"/>
        <item x="4278"/>
        <item x="1130"/>
        <item x="1602"/>
        <item x="779"/>
        <item x="4660"/>
        <item x="2192"/>
        <item x="925"/>
        <item x="1323"/>
        <item x="3062"/>
        <item x="4668"/>
        <item x="3373"/>
        <item x="2669"/>
        <item x="3236"/>
        <item x="1992"/>
        <item x="839"/>
        <item x="2666"/>
        <item x="339"/>
        <item x="2661"/>
        <item x="4037"/>
        <item x="1903"/>
        <item x="4802"/>
        <item x="4085"/>
        <item x="480"/>
        <item x="2043"/>
        <item x="526"/>
        <item x="3667"/>
        <item x="2759"/>
        <item x="3318"/>
        <item x="2113"/>
        <item x="3528"/>
        <item x="1565"/>
        <item x="4841"/>
        <item x="4222"/>
        <item x="1445"/>
        <item x="4359"/>
        <item x="4890"/>
        <item x="591"/>
        <item x="435"/>
        <item x="4424"/>
        <item x="4117"/>
        <item x="522"/>
        <item x="2791"/>
        <item x="4436"/>
        <item x="649"/>
        <item x="1683"/>
        <item x="2768"/>
        <item x="2003"/>
        <item x="3841"/>
        <item x="4606"/>
        <item x="3564"/>
        <item x="2900"/>
        <item x="2281"/>
        <item x="318"/>
        <item x="2973"/>
        <item x="4519"/>
        <item x="2153"/>
        <item x="86"/>
        <item x="1324"/>
        <item x="3689"/>
        <item x="3795"/>
        <item x="4101"/>
        <item x="3639"/>
        <item x="1882"/>
        <item x="3022"/>
        <item x="2346"/>
        <item x="4578"/>
        <item x="1520"/>
        <item x="538"/>
        <item x="1422"/>
        <item x="1139"/>
        <item x="1133"/>
        <item x="4006"/>
        <item x="3375"/>
        <item x="1979"/>
        <item x="2359"/>
        <item x="1880"/>
        <item x="1406"/>
        <item x="4743"/>
        <item x="1652"/>
        <item x="4579"/>
        <item x="2719"/>
        <item x="2529"/>
        <item x="2394"/>
        <item x="926"/>
        <item x="103"/>
        <item x="3259"/>
        <item x="1208"/>
        <item x="2817"/>
        <item x="564"/>
        <item x="2720"/>
        <item x="555"/>
        <item x="771"/>
        <item x="2724"/>
        <item x="1043"/>
        <item x="1427"/>
        <item x="286"/>
        <item x="187"/>
        <item x="410"/>
        <item x="1777"/>
        <item x="4357"/>
        <item x="601"/>
        <item x="4879"/>
        <item x="1773"/>
        <item x="3720"/>
        <item x="2649"/>
        <item x="3591"/>
        <item x="3379"/>
        <item x="94"/>
        <item x="227"/>
        <item x="2403"/>
        <item x="547"/>
        <item x="199"/>
        <item x="134"/>
        <item x="3150"/>
        <item x="551"/>
        <item x="2460"/>
        <item x="1832"/>
        <item x="2428"/>
        <item x="1196"/>
        <item x="4250"/>
        <item x="1499"/>
        <item x="3514"/>
        <item x="1332"/>
        <item x="1891"/>
        <item x="2975"/>
        <item x="220"/>
        <item x="92"/>
        <item x="3455"/>
        <item x="4374"/>
        <item x="303"/>
        <item x="1842"/>
        <item x="4286"/>
        <item x="3396"/>
        <item x="2589"/>
        <item x="2129"/>
        <item x="8"/>
        <item x="1760"/>
        <item x="1614"/>
        <item x="1352"/>
        <item x="1110"/>
        <item x="2177"/>
        <item x="388"/>
        <item x="4395"/>
        <item x="3583"/>
        <item x="2133"/>
        <item x="1804"/>
        <item x="1411"/>
        <item x="431"/>
        <item x="3174"/>
        <item x="2047"/>
        <item x="1415"/>
        <item x="1439"/>
        <item x="4632"/>
        <item x="1634"/>
        <item x="2809"/>
        <item x="3536"/>
        <item x="1200"/>
        <item x="4730"/>
        <item x="3183"/>
        <item x="1637"/>
        <item x="1825"/>
        <item x="1048"/>
        <item x="3585"/>
        <item x="3173"/>
        <item x="2855"/>
        <item x="1940"/>
        <item x="455"/>
        <item x="1972"/>
        <item x="1121"/>
        <item x="2705"/>
        <item x="2978"/>
        <item x="3446"/>
        <item x="1915"/>
        <item x="3306"/>
        <item x="3870"/>
        <item x="3490"/>
        <item x="202"/>
        <item x="1851"/>
        <item x="4266"/>
        <item x="3855"/>
        <item x="2362"/>
        <item x="1881"/>
        <item x="688"/>
        <item x="3240"/>
        <item x="567"/>
        <item x="3576"/>
        <item x="1429"/>
        <item x="1049"/>
        <item x="894"/>
        <item x="2259"/>
        <item x="3077"/>
        <item x="4437"/>
        <item x="1504"/>
        <item x="1491"/>
        <item x="3290"/>
        <item x="413"/>
        <item x="281"/>
        <item x="1073"/>
        <item x="4910"/>
        <item x="817"/>
        <item x="1746"/>
        <item x="407"/>
        <item x="4574"/>
        <item x="4752"/>
        <item x="4797"/>
        <item x="1927"/>
        <item x="3942"/>
        <item x="1392"/>
        <item x="4793"/>
        <item x="3590"/>
        <item x="3047"/>
        <item x="285"/>
        <item x="1987"/>
        <item x="2507"/>
        <item x="246"/>
        <item x="273"/>
        <item x="2465"/>
        <item x="3565"/>
        <item x="2031"/>
        <item x="1630"/>
        <item x="3874"/>
        <item x="3994"/>
        <item x="1621"/>
        <item x="1334"/>
        <item x="4309"/>
        <item x="497"/>
        <item x="3708"/>
        <item x="4667"/>
        <item x="4517"/>
        <item x="3551"/>
        <item x="790"/>
        <item x="2802"/>
        <item x="2098"/>
        <item x="1108"/>
        <item x="3774"/>
        <item x="188"/>
        <item x="782"/>
        <item x="4604"/>
        <item x="4143"/>
        <item x="3412"/>
        <item x="696"/>
        <item x="3799"/>
        <item x="1024"/>
        <item x="384"/>
        <item x="252"/>
        <item x="2540"/>
        <item x="1982"/>
        <item x="3999"/>
        <item x="2532"/>
        <item x="673"/>
        <item x="3097"/>
        <item x="1782"/>
        <item x="3896"/>
        <item x="3539"/>
        <item x="1625"/>
        <item x="1366"/>
        <item x="2734"/>
        <item x="549"/>
        <item x="1162"/>
        <item x="844"/>
        <item x="4273"/>
        <item x="1027"/>
        <item x="941"/>
        <item x="639"/>
        <item x="3411"/>
        <item x="4448"/>
        <item x="2159"/>
        <item x="977"/>
        <item x="2504"/>
        <item x="4648"/>
        <item x="2199"/>
        <item x="4224"/>
        <item x="2533"/>
        <item x="1896"/>
        <item x="2000"/>
        <item x="4093"/>
        <item x="4491"/>
        <item x="2873"/>
        <item x="4382"/>
        <item x="1905"/>
        <item x="1079"/>
        <item x="3679"/>
        <item x="2071"/>
        <item x="1143"/>
        <item x="2799"/>
        <item x="2226"/>
        <item x="4144"/>
        <item x="57"/>
        <item x="4227"/>
        <item x="3478"/>
        <item x="1218"/>
        <item x="594"/>
        <item x="153"/>
        <item x="2241"/>
        <item x="3075"/>
        <item x="590"/>
        <item x="3480"/>
        <item x="2"/>
        <item x="1776"/>
        <item x="249"/>
        <item x="4385"/>
        <item x="3700"/>
        <item x="1628"/>
        <item x="113"/>
        <item x="4735"/>
        <item x="2945"/>
        <item x="4016"/>
        <item x="1022"/>
        <item x="1304"/>
        <item x="357"/>
        <item x="3322"/>
        <item x="3748"/>
        <item x="1611"/>
        <item x="2073"/>
        <item x="4251"/>
        <item x="797"/>
        <item x="737"/>
        <item x="3096"/>
        <item x="4903"/>
        <item x="2936"/>
        <item x="1780"/>
        <item x="1727"/>
        <item x="2194"/>
        <item x="829"/>
        <item x="400"/>
        <item x="4206"/>
        <item x="2060"/>
        <item x="1205"/>
        <item x="2909"/>
        <item x="4113"/>
        <item x="4450"/>
        <item x="3901"/>
        <item x="4181"/>
        <item x="4083"/>
        <item x="1270"/>
        <item x="2168"/>
        <item x="150"/>
        <item x="1676"/>
        <item x="1939"/>
        <item x="3393"/>
        <item x="56"/>
        <item x="1072"/>
        <item x="4153"/>
        <item x="3005"/>
        <item x="1441"/>
        <item x="3187"/>
        <item x="2233"/>
        <item x="2315"/>
        <item x="3376"/>
        <item x="4390"/>
        <item x="2735"/>
        <item x="3319"/>
        <item x="1291"/>
        <item x="494"/>
        <item x="3299"/>
        <item x="2632"/>
        <item x="1169"/>
        <item x="2620"/>
        <item x="4773"/>
        <item x="160"/>
        <item x="1187"/>
        <item x="4844"/>
        <item x="3722"/>
        <item x="1095"/>
        <item x="4725"/>
        <item x="920"/>
        <item x="676"/>
        <item x="850"/>
        <item x="3371"/>
        <item x="3658"/>
        <item x="950"/>
        <item x="700"/>
        <item x="3275"/>
        <item x="4303"/>
        <item x="3182"/>
        <item x="1372"/>
        <item x="2392"/>
        <item x="3099"/>
        <item x="2967"/>
        <item x="1548"/>
        <item x="2109"/>
        <item x="4112"/>
        <item x="626"/>
        <item x="3337"/>
        <item x="892"/>
        <item x="1309"/>
        <item x="2849"/>
        <item x="4651"/>
        <item x="4724"/>
        <item x="348"/>
        <item x="2235"/>
        <item x="3860"/>
        <item x="418"/>
        <item x="1536"/>
        <item x="1045"/>
        <item x="2252"/>
        <item x="3669"/>
        <item x="1089"/>
        <item x="4071"/>
        <item x="43"/>
        <item x="2819"/>
        <item x="34"/>
        <item x="1457"/>
        <item x="732"/>
        <item x="3695"/>
        <item x="2324"/>
        <item x="2519"/>
        <item x="4546"/>
        <item x="4316"/>
        <item x="120"/>
        <item x="1951"/>
        <item x="3408"/>
        <item x="2002"/>
        <item x="2245"/>
        <item x="1716"/>
        <item x="3472"/>
        <item x="4883"/>
        <item x="3612"/>
        <item x="658"/>
        <item x="1551"/>
        <item x="428"/>
        <item x="2492"/>
        <item x="3160"/>
        <item x="1290"/>
        <item x="3258"/>
        <item x="1921"/>
        <item x="1118"/>
        <item x="781"/>
        <item x="2585"/>
        <item x="1253"/>
        <item x="4571"/>
        <item x="785"/>
        <item x="3296"/>
        <item x="1257"/>
        <item x="2834"/>
        <item x="1239"/>
        <item x="3912"/>
        <item x="4515"/>
        <item x="131"/>
        <item x="744"/>
        <item x="868"/>
        <item x="2604"/>
        <item x="380"/>
        <item x="3614"/>
        <item x="1123"/>
        <item x="2753"/>
        <item x="2879"/>
        <item x="1622"/>
        <item x="3171"/>
        <item x="4011"/>
        <item x="4049"/>
        <item x="4614"/>
        <item x="633"/>
        <item x="3883"/>
        <item x="2764"/>
        <item x="3933"/>
        <item x="1374"/>
        <item x="3107"/>
        <item x="3712"/>
        <item x="3162"/>
        <item x="643"/>
        <item x="3392"/>
        <item x="4003"/>
        <item x="2406"/>
        <item x="838"/>
        <item x="4202"/>
        <item x="1279"/>
        <item x="3616"/>
        <item x="356"/>
        <item x="320"/>
        <item x="4622"/>
        <item x="41"/>
        <item x="2322"/>
        <item x="3816"/>
        <item x="2851"/>
        <item x="2264"/>
        <item x="4069"/>
        <item x="1969"/>
        <item x="4586"/>
        <item x="2685"/>
        <item x="3687"/>
        <item x="1180"/>
        <item x="463"/>
        <item x="2234"/>
        <item x="3588"/>
        <item x="2701"/>
        <item x="2706"/>
        <item x="914"/>
        <item x="2425"/>
        <item x="955"/>
        <item x="1119"/>
        <item x="3808"/>
        <item x="2914"/>
        <item x="4475"/>
        <item x="1190"/>
        <item x="2196"/>
        <item x="958"/>
        <item x="4105"/>
        <item x="1336"/>
        <item x="4183"/>
        <item x="4721"/>
        <item x="3011"/>
        <item x="4895"/>
        <item x="4558"/>
        <item x="3457"/>
        <item x="2110"/>
        <item x="510"/>
        <item x="105"/>
        <item x="2579"/>
        <item x="206"/>
        <item x="2223"/>
        <item x="3226"/>
        <item x="3325"/>
        <item x="1569"/>
        <item x="4652"/>
        <item x="2910"/>
        <item x="3145"/>
        <item x="731"/>
        <item x="2294"/>
        <item x="4484"/>
        <item x="2827"/>
        <item x="3291"/>
        <item x="4260"/>
        <item x="182"/>
        <item x="4849"/>
        <item x="1399"/>
        <item x="3227"/>
        <item x="3877"/>
        <item x="2263"/>
        <item x="1945"/>
        <item x="1740"/>
        <item x="3496"/>
        <item x="1053"/>
        <item x="4047"/>
        <item x="73"/>
        <item x="3547"/>
        <item x="2087"/>
        <item x="4406"/>
        <item x="3013"/>
        <item x="1341"/>
        <item x="685"/>
        <item x="1266"/>
        <item x="4700"/>
        <item x="1210"/>
        <item x="3010"/>
        <item x="1269"/>
        <item x="3515"/>
        <item x="1325"/>
        <item x="4234"/>
        <item x="2941"/>
        <item x="637"/>
        <item x="4449"/>
        <item x="3800"/>
        <item x="3301"/>
        <item x="1037"/>
        <item x="3088"/>
        <item x="3629"/>
        <item x="3746"/>
        <item x="757"/>
        <item x="3444"/>
        <item x="4040"/>
        <item x="4766"/>
        <item x="2597"/>
        <item x="3063"/>
        <item x="3838"/>
        <item x="3609"/>
        <item x="1962"/>
        <item x="2427"/>
        <item x="2149"/>
        <item x="293"/>
        <item x="1502"/>
        <item x="4501"/>
        <item x="2498"/>
        <item x="3147"/>
        <item x="4417"/>
        <item x="3992"/>
        <item x="1028"/>
        <item x="836"/>
        <item x="4494"/>
        <item x="3418"/>
        <item x="1981"/>
        <item x="379"/>
        <item x="2934"/>
        <item x="4354"/>
        <item x="2447"/>
        <item x="2356"/>
        <item x="1573"/>
        <item x="810"/>
        <item x="931"/>
        <item x="1876"/>
        <item x="3977"/>
        <item x="3193"/>
        <item x="331"/>
        <item x="1665"/>
        <item x="2935"/>
        <item x="2605"/>
        <item x="1093"/>
        <item x="670"/>
        <item x="2049"/>
        <item x="2096"/>
        <item x="185"/>
        <item x="2732"/>
        <item x="4781"/>
        <item x="2062"/>
        <item x="1807"/>
        <item x="4770"/>
        <item x="4076"/>
        <item x="2127"/>
        <item x="1229"/>
        <item x="1590"/>
        <item x="4662"/>
        <item x="2402"/>
        <item x="710"/>
        <item x="1949"/>
        <item x="1101"/>
        <item x="572"/>
        <item x="4534"/>
        <item x="3549"/>
        <item x="3292"/>
        <item x="4892"/>
        <item x="578"/>
        <item x="4654"/>
        <item x="2960"/>
        <item x="2305"/>
        <item x="4856"/>
        <item x="4633"/>
        <item x="1918"/>
        <item x="1250"/>
        <item x="3542"/>
        <item x="2178"/>
        <item x="2432"/>
        <item x="2659"/>
        <item x="4207"/>
        <item x="2916"/>
        <item x="4691"/>
        <item x="3721"/>
        <item x="4769"/>
        <item x="3482"/>
        <item x="4756"/>
        <item x="3031"/>
        <item x="1140"/>
        <item x="1393"/>
        <item x="96"/>
        <item x="2512"/>
        <item x="4048"/>
        <item x="4794"/>
        <item x="3166"/>
        <item x="536"/>
        <item x="4319"/>
        <item x="4025"/>
        <item x="3960"/>
        <item x="2477"/>
        <item x="4089"/>
        <item x="4542"/>
        <item x="1478"/>
        <item x="360"/>
        <item x="616"/>
        <item x="2357"/>
        <item x="3810"/>
        <item x="2522"/>
        <item x="4899"/>
        <item x="2565"/>
        <item x="1402"/>
        <item x="1959"/>
        <item x="997"/>
        <item x="4530"/>
        <item x="245"/>
        <item x="2689"/>
        <item x="4531"/>
        <item x="4064"/>
        <item x="4344"/>
        <item x="2023"/>
        <item x="3464"/>
        <item x="4132"/>
        <item x="4693"/>
        <item x="4052"/>
        <item x="2361"/>
        <item x="2940"/>
        <item x="1539"/>
        <item x="4463"/>
        <item x="2545"/>
        <item x="1744"/>
        <item x="4045"/>
        <item x="434"/>
        <item x="3300"/>
        <item x="3474"/>
        <item x="3106"/>
        <item x="4088"/>
        <item x="3243"/>
        <item x="4235"/>
        <item x="3852"/>
        <item x="1888"/>
        <item x="2237"/>
        <item x="648"/>
        <item x="640"/>
        <item x="793"/>
        <item x="470"/>
        <item x="4715"/>
        <item x="2232"/>
        <item x="2459"/>
        <item x="944"/>
        <item x="754"/>
        <item x="3943"/>
        <item x="4142"/>
        <item x="2341"/>
        <item x="1060"/>
        <item x="4133"/>
        <item x="2981"/>
        <item x="2663"/>
        <item x="2209"/>
        <item x="3058"/>
        <item x="287"/>
        <item x="61"/>
        <item x="3363"/>
        <item x="1673"/>
        <item x="4434"/>
        <item x="3872"/>
        <item x="801"/>
        <item x="3636"/>
        <item x="4737"/>
        <item x="3002"/>
        <item x="4364"/>
        <item x="2225"/>
        <item x="3281"/>
        <item x="4473"/>
        <item x="28"/>
        <item x="1980"/>
        <item x="1663"/>
        <item x="4263"/>
        <item x="4655"/>
        <item x="2820"/>
        <item x="2014"/>
        <item x="1899"/>
        <item x="4805"/>
        <item x="3681"/>
        <item x="422"/>
        <item x="2494"/>
        <item x="74"/>
        <item x="2675"/>
        <item x="2493"/>
        <item x="1909"/>
        <item x="4352"/>
        <item x="4813"/>
        <item x="4033"/>
        <item x="1781"/>
        <item x="374"/>
        <item x="4384"/>
        <item x="4327"/>
        <item x="1715"/>
        <item x="2965"/>
        <item x="3531"/>
        <item x="3926"/>
        <item x="4780"/>
        <item x="3386"/>
        <item x="2029"/>
        <item x="761"/>
        <item x="1349"/>
        <item x="180"/>
        <item x="3930"/>
        <item x="3366"/>
        <item x="3875"/>
        <item x="3898"/>
        <item x="3331"/>
        <item x="1005"/>
        <item x="371"/>
        <item x="3707"/>
        <item x="183"/>
        <item x="3633"/>
        <item x="3104"/>
        <item x="14"/>
        <item x="1001"/>
        <item x="300"/>
        <item x="1846"/>
        <item x="272"/>
        <item x="2007"/>
        <item x="2637"/>
        <item x="982"/>
        <item x="1771"/>
        <item x="2779"/>
        <item x="2257"/>
        <item x="794"/>
        <item x="3556"/>
        <item x="2950"/>
        <item x="4372"/>
        <item x="3592"/>
        <item x="4198"/>
        <item x="4495"/>
        <item x="4252"/>
        <item x="2594"/>
        <item x="3677"/>
        <item x="4528"/>
        <item x="4823"/>
        <item x="2120"/>
        <item x="1812"/>
        <item x="3939"/>
        <item x="769"/>
        <item x="845"/>
        <item x="4407"/>
        <item x="2335"/>
        <item x="324"/>
        <item x="1225"/>
        <item x="1529"/>
        <item x="1275"/>
        <item x="1238"/>
        <item x="4380"/>
        <item x="2088"/>
        <item x="2404"/>
        <item x="4355"/>
        <item x="4567"/>
        <item x="2478"/>
        <item x="3260"/>
        <item x="2449"/>
        <item x="2103"/>
        <item x="2739"/>
        <item x="3485"/>
        <item x="3628"/>
        <item x="911"/>
        <item x="663"/>
        <item x="343"/>
        <item x="3175"/>
        <item x="1117"/>
        <item x="2421"/>
        <item x="4858"/>
        <item x="2630"/>
        <item x="4760"/>
        <item x="1603"/>
        <item x="1357"/>
        <item x="1310"/>
        <item x="3341"/>
        <item x="2001"/>
        <item x="2483"/>
        <item x="2173"/>
        <item x="3423"/>
        <item x="2503"/>
        <item x="296"/>
        <item x="2633"/>
        <item x="54"/>
        <item x="3624"/>
        <item x="809"/>
        <item x="2375"/>
        <item x="3025"/>
        <item x="3191"/>
        <item x="4595"/>
        <item x="2366"/>
        <item x="1116"/>
        <item x="4729"/>
        <item x="1032"/>
        <item x="1886"/>
        <item x="3443"/>
        <item x="3348"/>
        <item x="1723"/>
        <item x="1522"/>
        <item x="3520"/>
        <item x="3676"/>
        <item x="2134"/>
        <item x="3184"/>
        <item x="3665"/>
        <item x="2815"/>
        <item x="311"/>
        <item x="1513"/>
        <item x="4772"/>
        <item x="2295"/>
        <item x="2571"/>
        <item x="3447"/>
        <item x="3473"/>
        <item x="2702"/>
        <item x="1535"/>
        <item x="4442"/>
        <item x="3036"/>
        <item x="3466"/>
        <item x="3764"/>
        <item x="1295"/>
        <item x="265"/>
        <item x="824"/>
        <item x="3690"/>
        <item x="397"/>
        <item x="3409"/>
        <item x="2308"/>
        <item x="4636"/>
        <item x="3247"/>
        <item x="117"/>
        <item x="543"/>
        <item x="3085"/>
        <item x="2261"/>
        <item x="70"/>
        <item x="2490"/>
        <item x="3833"/>
        <item x="3974"/>
        <item x="4504"/>
        <item x="2288"/>
        <item x="3324"/>
        <item x="3522"/>
        <item x="2105"/>
        <item x="1567"/>
        <item x="76"/>
        <item x="729"/>
        <item x="4699"/>
        <item x="802"/>
        <item x="1581"/>
        <item x="3468"/>
        <item x="4498"/>
        <item x="190"/>
        <item x="4904"/>
        <item x="4795"/>
        <item x="1318"/>
        <item x="2607"/>
        <item x="4464"/>
        <item x="4634"/>
        <item x="4026"/>
        <item x="2835"/>
        <item x="4320"/>
        <item x="3164"/>
        <item x="3759"/>
        <item x="2135"/>
        <item x="2915"/>
        <item x="2593"/>
        <item x="137"/>
        <item x="2239"/>
        <item x="1179"/>
        <item x="4476"/>
        <item x="4220"/>
        <item x="221"/>
        <item x="4300"/>
        <item x="2247"/>
        <item x="4828"/>
        <item x="1942"/>
        <item x="562"/>
        <item x="2563"/>
        <item x="2038"/>
        <item x="2453"/>
        <item x="4147"/>
        <item x="2424"/>
        <item x="2510"/>
        <item x="2600"/>
        <item x="724"/>
        <item x="776"/>
        <item x="2197"/>
        <item x="4347"/>
        <item x="783"/>
        <item x="1226"/>
        <item x="2677"/>
        <item x="4758"/>
        <item x="4757"/>
        <item x="1007"/>
        <item x="1466"/>
        <item x="3015"/>
        <item x="4688"/>
        <item x="4455"/>
        <item x="215"/>
        <item x="1320"/>
        <item x="602"/>
        <item x="2024"/>
        <item x="3483"/>
        <item x="3426"/>
        <item x="1852"/>
        <item x="262"/>
        <item x="2193"/>
        <item x="4887"/>
        <item x="3581"/>
        <item x="2842"/>
        <item x="4658"/>
        <item x="3569"/>
        <item x="644"/>
        <item x="3957"/>
        <item x="3702"/>
        <item x="2587"/>
        <item x="2750"/>
        <item x="3497"/>
        <item x="2895"/>
        <item x="3761"/>
        <item x="1682"/>
        <item x="678"/>
        <item x="2679"/>
        <item x="2142"/>
        <item x="4863"/>
        <item x="3865"/>
        <item x="4777"/>
        <item x="1848"/>
        <item x="4368"/>
        <item x="1976"/>
        <item x="668"/>
        <item x="4063"/>
        <item x="1925"/>
        <item x="2711"/>
        <item x="3244"/>
        <item x="4080"/>
        <item x="1355"/>
        <item x="1195"/>
        <item x="4350"/>
        <item x="3646"/>
        <item x="2438"/>
        <item x="4164"/>
        <item x="1696"/>
        <item x="1967"/>
        <item x="716"/>
        <item x="2170"/>
        <item x="97"/>
        <item x="2823"/>
        <item x="2770"/>
        <item x="2557"/>
        <item x="3881"/>
        <item x="361"/>
        <item x="883"/>
        <item x="1274"/>
        <item x="4573"/>
        <item x="2370"/>
        <item x="3890"/>
        <item x="3138"/>
        <item x="1618"/>
        <item x="204"/>
        <item x="1977"/>
        <item x="3575"/>
        <item x="2592"/>
        <item x="918"/>
        <item x="4044"/>
        <item x="266"/>
        <item x="2298"/>
        <item x="1688"/>
        <item x="4454"/>
        <item x="456"/>
        <item x="991"/>
        <item x="827"/>
        <item x="3706"/>
        <item x="3675"/>
        <item x="4051"/>
        <item x="1134"/>
        <item x="345"/>
        <item x="4175"/>
        <item x="321"/>
        <item x="2662"/>
        <item x="3806"/>
        <item x="4060"/>
        <item x="1728"/>
        <item x="141"/>
        <item x="4264"/>
        <item x="473"/>
        <item x="867"/>
        <item x="3143"/>
        <item x="1096"/>
        <item x="4270"/>
        <item x="2757"/>
        <item x="1900"/>
        <item x="3288"/>
        <item x="784"/>
        <item x="2782"/>
        <item x="280"/>
        <item x="1937"/>
        <item x="758"/>
        <item x="1373"/>
        <item x="3571"/>
        <item x="756"/>
        <item x="1655"/>
        <item x="2413"/>
        <item x="4915"/>
        <item x="2608"/>
        <item x="3249"/>
        <item x="3151"/>
        <item x="4265"/>
        <item x="1296"/>
        <item x="3797"/>
        <item x="3330"/>
        <item x="3603"/>
        <item x="48"/>
        <item x="4097"/>
        <item x="1102"/>
        <item x="4099"/>
        <item x="1465"/>
        <item x="1606"/>
        <item x="2642"/>
        <item x="1477"/>
        <item x="2712"/>
        <item x="3023"/>
        <item x="4493"/>
        <item x="385"/>
        <item x="4445"/>
        <item x="223"/>
        <item x="3793"/>
        <item x="4736"/>
        <item x="2250"/>
        <item x="1654"/>
        <item x="466"/>
        <item x="723"/>
        <item x="1769"/>
        <item x="3030"/>
        <item x="2903"/>
        <item x="2602"/>
        <item x="1808"/>
        <item x="1315"/>
        <item x="2676"/>
        <item x="330"/>
        <item x="416"/>
        <item x="4179"/>
        <item x="3726"/>
        <item x="1149"/>
        <item x="3304"/>
        <item x="3709"/>
        <item x="129"/>
        <item x="942"/>
        <item x="628"/>
        <item x="879"/>
        <item x="2246"/>
        <item x="4444"/>
        <item x="1267"/>
        <item x="2386"/>
        <item x="369"/>
        <item x="1328"/>
        <item x="263"/>
        <item x="4009"/>
        <item x="3204"/>
        <item x="4656"/>
        <item x="242"/>
        <item x="3314"/>
        <item x="312"/>
        <item x="4753"/>
        <item x="3414"/>
        <item x="3783"/>
        <item x="2874"/>
        <item x="305"/>
        <item x="4796"/>
        <item x="1046"/>
        <item x="3381"/>
        <item x="3805"/>
        <item x="4584"/>
        <item x="2776"/>
        <item x="4412"/>
        <item x="3601"/>
        <item x="882"/>
        <item x="728"/>
        <item x="4312"/>
        <item x="4420"/>
        <item x="1153"/>
        <item x="512"/>
        <item x="932"/>
        <item x="3548"/>
        <item x="4068"/>
        <item x="429"/>
        <item x="3279"/>
        <item x="889"/>
        <item x="1459"/>
        <item x="2495"/>
        <item x="1396"/>
        <item x="60"/>
        <item x="2032"/>
        <item x="3638"/>
        <item x="178"/>
        <item x="3969"/>
        <item x="47"/>
        <item x="314"/>
        <item x="2991"/>
        <item x="4257"/>
        <item x="3538"/>
        <item x="927"/>
        <item x="4118"/>
        <item x="432"/>
        <item x="1489"/>
        <item x="3794"/>
        <item x="623"/>
        <item x="3936"/>
        <item x="1172"/>
        <item x="3758"/>
        <item x="1922"/>
        <item x="2646"/>
        <item x="704"/>
        <item x="3278"/>
        <item x="2726"/>
        <item x="3342"/>
        <item x="264"/>
        <item x="4291"/>
        <item x="4479"/>
        <item x="1458"/>
        <item x="517"/>
        <item x="2553"/>
        <item x="888"/>
        <item x="1647"/>
        <item x="527"/>
        <item x="4653"/>
        <item x="2717"/>
        <item x="4362"/>
        <item x="4600"/>
        <item x="4767"/>
        <item x="3328"/>
        <item x="822"/>
        <item x="2772"/>
        <item x="2480"/>
        <item x="2889"/>
        <item x="3596"/>
        <item x="3043"/>
        <item x="1013"/>
        <item x="3201"/>
        <item x="484"/>
        <item x="1556"/>
        <item x="2942"/>
        <item x="3270"/>
        <item x="3781"/>
        <item x="1148"/>
        <item x="4228"/>
        <item x="1055"/>
        <item x="2825"/>
        <item x="3102"/>
        <item x="855"/>
        <item x="3265"/>
        <item x="599"/>
        <item x="3737"/>
        <item x="1867"/>
        <item x="172"/>
        <item x="501"/>
        <item x="2373"/>
        <item x="4343"/>
        <item x="3729"/>
        <item x="4710"/>
        <item x="1537"/>
        <item x="4875"/>
        <item x="2924"/>
        <item x="4572"/>
        <item x="1251"/>
        <item x="2083"/>
        <item x="1570"/>
        <item x="4087"/>
        <item x="3361"/>
        <item x="1741"/>
        <item x="2650"/>
        <item x="2378"/>
        <item x="350"/>
        <item x="2999"/>
        <item x="1387"/>
        <item x="4860"/>
        <item x="2567"/>
        <item x="437"/>
        <item x="2065"/>
        <item x="847"/>
        <item x="2077"/>
        <item x="1233"/>
        <item x="1212"/>
        <item x="4575"/>
        <item x="3961"/>
        <item x="1051"/>
        <item x="2733"/>
        <item x="4386"/>
        <item x="2987"/>
        <item x="2877"/>
        <item x="1244"/>
        <item x="831"/>
        <item x="1667"/>
        <item x="588"/>
        <item x="4070"/>
        <item x="3949"/>
        <item x="3436"/>
        <item x="1080"/>
        <item x="3993"/>
        <item x="4232"/>
        <item x="3909"/>
        <item x="1635"/>
        <item x="505"/>
        <item x="2805"/>
        <item x="1085"/>
        <item x="2026"/>
        <item x="3645"/>
        <item x="2530"/>
        <item x="1112"/>
        <item x="4911"/>
        <item x="1764"/>
        <item x="1041"/>
        <item x="1568"/>
        <item x="184"/>
        <item x="703"/>
        <item x="3285"/>
        <item x="4324"/>
        <item x="1255"/>
        <item x="1677"/>
        <item x="1616"/>
        <item x="3788"/>
        <item x="1970"/>
        <item x="2966"/>
        <item x="2655"/>
        <item x="1424"/>
        <item x="1833"/>
        <item x="2004"/>
        <item x="1796"/>
        <item x="3137"/>
        <item x="1552"/>
        <item x="2468"/>
        <item x="3953"/>
        <item x="1718"/>
        <item x="1863"/>
        <item x="3229"/>
        <item x="4230"/>
        <item x="3710"/>
        <item x="4889"/>
        <item x="806"/>
        <item x="2321"/>
        <item x="1471"/>
        <item x="3203"/>
        <item x="2673"/>
        <item x="4137"/>
        <item x="3850"/>
        <item x="1884"/>
        <item x="1260"/>
        <item x="1207"/>
        <item x="2442"/>
        <item x="4759"/>
        <item x="474"/>
        <item x="2628"/>
        <item x="4893"/>
        <item x="1314"/>
        <item x="3019"/>
        <item x="4789"/>
        <item x="2860"/>
        <item x="351"/>
        <item x="3744"/>
        <item x="381"/>
        <item x="751"/>
        <item x="4720"/>
        <item x="2781"/>
        <item x="1252"/>
        <item x="3113"/>
        <item x="3643"/>
        <item x="2009"/>
        <item x="4868"/>
        <item x="2448"/>
        <item x="519"/>
        <item x="4874"/>
        <item x="2898"/>
        <item x="2884"/>
        <item x="1247"/>
        <item x="1785"/>
        <item x="4637"/>
        <item x="1526"/>
        <item x="542"/>
        <item x="4884"/>
        <item x="4603"/>
        <item x="4188"/>
        <item x="2146"/>
        <item x="4298"/>
        <item x="3724"/>
        <item x="2727"/>
        <item x="4098"/>
        <item x="1762"/>
        <item x="2765"/>
        <item x="3587"/>
        <item x="1455"/>
        <item x="465"/>
        <item x="812"/>
        <item x="423"/>
        <item x="954"/>
        <item x="2123"/>
        <item x="1453"/>
        <item x="1469"/>
        <item x="4477"/>
        <item x="4353"/>
        <item x="4810"/>
        <item x="3731"/>
        <item x="1294"/>
        <item x="208"/>
        <item x="3550"/>
        <item x="1340"/>
        <item x="444"/>
        <item x="1895"/>
        <item x="1840"/>
        <item x="1256"/>
        <item x="1016"/>
        <item x="3156"/>
        <item x="4564"/>
        <item x="4249"/>
        <item x="2514"/>
        <item x="3598"/>
        <item x="2886"/>
        <item x="4870"/>
        <item x="2993"/>
        <item x="983"/>
        <item x="4537"/>
        <item x="1830"/>
        <item x="2273"/>
        <item x="84"/>
        <item x="2215"/>
        <item x="765"/>
        <item x="4605"/>
        <item x="3504"/>
        <item x="632"/>
        <item x="3034"/>
        <item x="244"/>
        <item x="2552"/>
        <item x="1646"/>
        <item x="2641"/>
        <item x="905"/>
        <item x="1818"/>
        <item x="1312"/>
        <item x="4881"/>
        <item x="396"/>
        <item x="755"/>
        <item x="2547"/>
        <item x="3453"/>
        <item x="4763"/>
        <item x="4345"/>
        <item x="4776"/>
        <item x="1990"/>
        <item x="4679"/>
        <item x="624"/>
        <item x="3510"/>
        <item x="1797"/>
        <item x="439"/>
        <item x="3126"/>
        <item x="4827"/>
        <item x="2276"/>
        <item x="3553"/>
        <item x="3268"/>
        <item x="4787"/>
        <item x="3487"/>
        <item x="4166"/>
        <item x="2036"/>
        <item x="3879"/>
        <item x="4447"/>
        <item x="3305"/>
        <item x="2715"/>
        <item x="1631"/>
        <item x="2456"/>
        <item x="1532"/>
        <item x="165"/>
        <item x="4719"/>
        <item x="1211"/>
        <item x="3532"/>
        <item x="2568"/>
        <item x="635"/>
        <item x="2174"/>
        <item x="2725"/>
        <item x="3127"/>
        <item x="1127"/>
        <item x="2116"/>
        <item x="1774"/>
        <item x="1500"/>
        <item x="4440"/>
        <item x="377"/>
        <item x="3254"/>
        <item x="3370"/>
        <item x="1047"/>
        <item x="1099"/>
        <item x="4669"/>
        <item x="1299"/>
        <item x="531"/>
        <item x="669"/>
        <item x="1503"/>
        <item x="4596"/>
        <item x="3422"/>
        <item x="274"/>
        <item x="3567"/>
        <item x="2434"/>
        <item x="672"/>
        <item x="3200"/>
        <item x="110"/>
        <item x="1941"/>
        <item x="237"/>
        <item x="3430"/>
        <item x="3425"/>
        <item x="740"/>
        <item x="1623"/>
        <item x="4318"/>
        <item x="3078"/>
        <item x="3682"/>
        <item x="786"/>
        <item x="3388"/>
        <item x="1901"/>
        <item x="4592"/>
        <item x="1287"/>
        <item x="4398"/>
        <item x="3506"/>
        <item x="2188"/>
        <item x="1188"/>
        <item x="3604"/>
        <item x="2670"/>
        <item x="553"/>
        <item x="3644"/>
        <item x="4094"/>
        <item x="908"/>
        <item x="4268"/>
        <item x="4019"/>
        <item x="1601"/>
        <item x="124"/>
        <item x="1968"/>
        <item x="2651"/>
        <item x="613"/>
        <item x="1020"/>
        <item x="1793"/>
        <item x="4114"/>
        <item x="1202"/>
        <item x="1725"/>
        <item x="4159"/>
        <item x="2297"/>
        <item x="402"/>
        <item x="1484"/>
        <item x="1540"/>
        <item x="3064"/>
        <item x="1098"/>
        <item x="2274"/>
        <item x="3843"/>
        <item x="1416"/>
        <item x="1685"/>
        <item x="4059"/>
        <item x="335"/>
        <item x="2508"/>
        <item x="2080"/>
        <item x="2570"/>
        <item x="2994"/>
        <item x="1182"/>
        <item x="2267"/>
        <item x="2583"/>
        <item x="401"/>
        <item x="1672"/>
        <item x="3372"/>
        <item x="899"/>
        <item x="3887"/>
        <item x="3732"/>
        <item x="52"/>
        <item x="1950"/>
        <item x="4712"/>
        <item x="3884"/>
        <item x="4687"/>
        <item x="4375"/>
        <item x="4126"/>
        <item x="4616"/>
        <item x="1054"/>
        <item x="1173"/>
        <item x="1461"/>
        <item x="4057"/>
        <item x="1689"/>
        <item x="3647"/>
        <item x="4469"/>
        <item x="4626"/>
        <item x="3839"/>
        <item x="1281"/>
        <item x="2455"/>
        <item x="4820"/>
        <item x="100"/>
        <item x="748"/>
        <item x="735"/>
        <item x="2857"/>
        <item x="803"/>
        <item x="3451"/>
        <item x="1755"/>
        <item x="1106"/>
        <item x="677"/>
        <item x="440"/>
        <item x="2161"/>
        <item x="935"/>
        <item x="4023"/>
        <item x="3095"/>
        <item x="1412"/>
        <item x="3507"/>
        <item x="2870"/>
        <item x="4433"/>
        <item x="3637"/>
        <item x="25"/>
        <item x="1805"/>
        <item x="3071"/>
        <item x="2328"/>
        <item x="3139"/>
        <item x="1421"/>
        <item x="436"/>
        <item x="3355"/>
        <item x="3168"/>
        <item x="4840"/>
        <item x="3383"/>
        <item x="412"/>
        <item x="254"/>
        <item x="3163"/>
        <item x="4723"/>
        <item x="4367"/>
        <item x="4785"/>
        <item x="4920"/>
        <item x="445"/>
        <item x="1061"/>
        <item x="2955"/>
        <item x="3467"/>
        <item x="2523"/>
        <item x="3277"/>
        <item x="1742"/>
        <item x="1472"/>
        <item x="3632"/>
        <item x="2187"/>
        <item x="4817"/>
        <item x="49"/>
        <item x="2883"/>
        <item x="1890"/>
        <item x="352"/>
        <item x="442"/>
        <item x="2182"/>
        <item x="2897"/>
        <item x="4039"/>
        <item x="4135"/>
        <item x="3684"/>
        <item x="2283"/>
        <item x="541"/>
        <item x="1181"/>
        <item x="4108"/>
        <item x="30"/>
        <item x="934"/>
        <item x="3714"/>
        <item x="3323"/>
        <item x="3880"/>
        <item x="4156"/>
        <item x="1638"/>
        <item x="4852"/>
        <item x="3212"/>
        <item x="3917"/>
        <item x="499"/>
        <item x="4749"/>
        <item x="2058"/>
        <item x="4740"/>
        <item x="659"/>
        <item x="939"/>
        <item x="3262"/>
        <item x="4683"/>
        <item x="2491"/>
        <item x="1265"/>
        <item x="2423"/>
        <item x="447"/>
        <item x="3919"/>
        <item x="4799"/>
        <item x="1367"/>
        <item x="3809"/>
        <item x="3334"/>
        <item x="3213"/>
        <item x="1572"/>
        <item x="328"/>
        <item x="852"/>
        <item x="533"/>
        <item x="592"/>
        <item x="3032"/>
        <item x="4092"/>
        <item x="4862"/>
        <item x="3660"/>
        <item x="3715"/>
        <item x="645"/>
        <item x="3696"/>
        <item x="4233"/>
        <item x="3649"/>
        <item x="4514"/>
        <item x="3176"/>
        <item x="3462"/>
        <item x="2326"/>
        <item x="89"/>
        <item x="1697"/>
        <item x="3818"/>
        <item x="4422"/>
        <item x="2538"/>
        <item x="1650"/>
        <item x="4645"/>
        <item x="1935"/>
        <item x="1311"/>
        <item x="3189"/>
        <item x="31"/>
        <item x="1562"/>
        <item x="391"/>
        <item x="596"/>
        <item x="940"/>
        <item x="2085"/>
        <item x="275"/>
        <item x="1831"/>
        <item x="3876"/>
        <item x="2367"/>
        <item x="4607"/>
        <item x="600"/>
        <item x="1241"/>
        <item x="877"/>
        <item x="1327"/>
        <item x="762"/>
        <item x="2433"/>
        <item x="500"/>
        <item x="1463"/>
        <item x="333"/>
        <item x="37"/>
        <item x="4066"/>
        <item x="3349"/>
        <item x="871"/>
        <item x="327"/>
        <item x="4690"/>
        <item x="3435"/>
        <item x="1869"/>
        <item x="3367"/>
        <item x="2606"/>
        <item x="2462"/>
        <item x="4717"/>
        <item x="3945"/>
        <item x="4582"/>
        <item x="1353"/>
        <item x="1974"/>
        <item x="2931"/>
        <item x="1944"/>
        <item x="4174"/>
        <item x="3914"/>
        <item x="923"/>
        <item x="247"/>
        <item x="1420"/>
        <item x="1747"/>
        <item x="1029"/>
        <item x="3701"/>
        <item x="3983"/>
        <item x="580"/>
        <item x="4104"/>
        <item x="2952"/>
        <item x="3840"/>
        <item x="3338"/>
        <item x="3755"/>
        <item x="1719"/>
        <item x="1057"/>
        <item x="3622"/>
        <item x="4349"/>
        <item x="739"/>
        <item x="3196"/>
        <item x="2397"/>
        <item x="3057"/>
        <item x="109"/>
        <item x="309"/>
        <item x="4731"/>
        <item x="145"/>
        <item x="1103"/>
        <item x="3903"/>
        <item x="4180"/>
        <item x="4897"/>
        <item x="1329"/>
        <item x="214"/>
        <item x="2435"/>
        <item x="2296"/>
        <item x="3935"/>
        <item x="1670"/>
        <item x="4189"/>
        <item x="3927"/>
        <item x="4548"/>
        <item x="1067"/>
        <item x="4865"/>
        <item x="3357"/>
        <item x="4281"/>
        <item x="2747"/>
        <item x="2075"/>
        <item x="4413"/>
        <item x="2882"/>
        <item x="3076"/>
        <item x="3026"/>
        <item x="4062"/>
        <item x="4012"/>
        <item x="2728"/>
        <item x="4457"/>
        <item x="705"/>
        <item x="2056"/>
        <item x="3623"/>
        <item x="4414"/>
        <item x="4861"/>
        <item x="192"/>
        <item x="4801"/>
        <item x="3230"/>
        <item x="337"/>
        <item x="558"/>
        <item x="4054"/>
        <item x="1607"/>
        <item x="1975"/>
        <item x="1313"/>
        <item x="203"/>
        <item x="695"/>
        <item x="2798"/>
        <item x="2656"/>
        <item x="3135"/>
        <item x="3888"/>
        <item x="3958"/>
        <item x="1300"/>
        <item x="4185"/>
        <item x="386"/>
        <item x="363"/>
        <item x="1721"/>
        <item x="693"/>
        <item x="840"/>
        <item x="2944"/>
        <item x="3501"/>
        <item x="241"/>
        <item x="3282"/>
        <item x="1894"/>
        <item x="3237"/>
        <item x="234"/>
        <item x="2183"/>
        <item x="1261"/>
        <item x="147"/>
        <item x="1473"/>
        <item x="768"/>
        <item x="2472"/>
        <item x="155"/>
        <item x="4201"/>
        <item x="3902"/>
        <item x="1481"/>
        <item x="2783"/>
        <item x="2079"/>
        <item x="1649"/>
        <item x="2517"/>
        <item x="4138"/>
        <item x="3027"/>
        <item x="2904"/>
        <item x="3118"/>
        <item x="994"/>
        <item x="4261"/>
        <item x="154"/>
        <item x="1704"/>
        <item x="3916"/>
        <item x="4705"/>
        <item x="4916"/>
        <item x="3368"/>
        <item x="898"/>
        <item x="2040"/>
        <item x="3294"/>
        <item x="1954"/>
        <item x="606"/>
        <item x="4119"/>
        <item x="953"/>
        <item x="4458"/>
        <item x="3743"/>
        <item x="4124"/>
        <item x="1056"/>
        <item x="7"/>
        <item x="3207"/>
        <item x="880"/>
        <item x="3517"/>
        <item x="1933"/>
        <item x="1865"/>
        <item x="4529"/>
        <item x="3979"/>
        <item x="4560"/>
        <item x="3350"/>
        <item x="4689"/>
        <item x="1380"/>
        <item x="4139"/>
        <item x="2205"/>
        <item x="2902"/>
        <item x="2084"/>
        <item x="107"/>
        <item x="3770"/>
        <item x="3233"/>
        <item x="1388"/>
        <item x="2466"/>
        <item x="3308"/>
        <item x="1068"/>
        <item x="1464"/>
        <item x="3650"/>
        <item x="1015"/>
        <item x="1326"/>
        <item x="4851"/>
        <item x="3112"/>
        <item x="1699"/>
        <item x="904"/>
        <item x="4613"/>
        <item x="713"/>
        <item x="3114"/>
        <item x="4557"/>
        <item x="1788"/>
        <item x="2888"/>
        <item x="2922"/>
        <item x="4246"/>
        <item x="4640"/>
        <item x="2930"/>
        <item x="1203"/>
        <item x="3177"/>
        <item x="727"/>
        <item x="3454"/>
        <item x="1364"/>
        <item x="4497"/>
        <item x="4551"/>
        <item x="3431"/>
        <item x="4405"/>
        <item x="4601"/>
        <item x="459"/>
        <item x="1538"/>
        <item x="1230"/>
        <item x="1433"/>
        <item x="772"/>
        <item x="1759"/>
        <item x="2131"/>
        <item x="964"/>
        <item x="979"/>
        <item x="1292"/>
        <item x="354"/>
        <item x="3326"/>
        <item x="1288"/>
        <item x="2920"/>
        <item x="2208"/>
        <item x="3298"/>
        <item x="3832"/>
        <item x="1872"/>
        <item x="2268"/>
        <item x="495"/>
        <item x="3965"/>
        <item x="4010"/>
        <item x="1377"/>
        <item x="2527"/>
        <item x="4306"/>
        <item x="489"/>
        <item x="2451"/>
        <item x="4379"/>
        <item x="4272"/>
        <item x="3505"/>
        <item x="2067"/>
        <item x="3784"/>
        <item x="4332"/>
        <item x="3941"/>
        <item x="4248"/>
        <item x="1259"/>
        <item x="1447"/>
        <item x="1431"/>
        <item x="4091"/>
        <item x="3845"/>
        <item x="2400"/>
        <item x="3986"/>
        <item x="1778"/>
        <item x="3461"/>
        <item x="642"/>
        <item x="3593"/>
        <item x="1862"/>
        <item x="1021"/>
        <item x="1613"/>
        <item x="4297"/>
        <item x="2284"/>
        <item x="929"/>
        <item x="2899"/>
        <item x="1546"/>
        <item x="2526"/>
        <item x="778"/>
        <item x="3491"/>
        <item x="2804"/>
        <item x="2440"/>
        <item x="4032"/>
        <item x="2752"/>
        <item x="424"/>
        <item x="3573"/>
        <item x="3419"/>
        <item x="3895"/>
        <item x="689"/>
        <item x="752"/>
        <item x="1671"/>
        <item x="3214"/>
        <item x="1401"/>
        <item x="2230"/>
        <item x="3209"/>
        <item x="2534"/>
        <item x="4160"/>
        <item x="2222"/>
        <item x="1498"/>
        <item x="4774"/>
        <item x="4857"/>
        <item x="4532"/>
        <item x="743"/>
        <item x="3216"/>
        <item x="4267"/>
        <item x="2115"/>
        <item x="3786"/>
        <item x="795"/>
        <item x="846"/>
        <item x="1659"/>
        <item x="2189"/>
        <item x="1838"/>
        <item x="922"/>
        <item x="842"/>
        <item x="2818"/>
        <item x="373"/>
        <item x="3527"/>
        <item x="3858"/>
        <item x="1413"/>
        <item x="1885"/>
        <item x="3074"/>
        <item x="1263"/>
        <item x="158"/>
        <item x="4423"/>
        <item x="2254"/>
        <item x="4499"/>
        <item x="2253"/>
        <item x="2111"/>
        <item x="3772"/>
        <item x="1177"/>
        <item x="1751"/>
        <item x="2774"/>
        <item x="4814"/>
        <item x="3738"/>
        <item x="1837"/>
        <item x="3125"/>
        <item x="3964"/>
        <item x="138"/>
        <item x="3897"/>
        <item x="1369"/>
        <item x="3559"/>
        <item x="609"/>
        <item x="1926"/>
        <item x="151"/>
        <item x="3782"/>
        <item x="4748"/>
        <item x="3044"/>
        <item x="2777"/>
        <item x="3950"/>
        <item x="2374"/>
        <item x="3608"/>
        <item x="2180"/>
        <item x="222"/>
        <item x="860"/>
        <item x="3826"/>
        <item x="4276"/>
        <item x="3283"/>
        <item x="3439"/>
        <item x="3021"/>
        <item x="4293"/>
        <item x="4334"/>
        <item x="1488"/>
        <item x="618"/>
        <item x="1394"/>
        <item x="267"/>
        <item x="4438"/>
        <item x="933"/>
        <item x="2968"/>
        <item x="1530"/>
        <item x="195"/>
        <item x="2316"/>
        <item x="3754"/>
        <item x="2664"/>
        <item x="4638"/>
        <item x="2121"/>
        <item x="2053"/>
        <item x="186"/>
        <item x="3673"/>
        <item x="2551"/>
        <item x="1407"/>
        <item x="4393"/>
        <item x="3437"/>
        <item x="3042"/>
        <item x="2443"/>
        <item x="3812"/>
        <item x="3083"/>
        <item x="2584"/>
        <item x="895"/>
        <item x="2680"/>
        <item x="4371"/>
        <item x="565"/>
        <item x="1174"/>
        <item x="3704"/>
        <item x="2426"/>
        <item x="1272"/>
        <item x="3142"/>
        <item x="3836"/>
        <item x="2829"/>
        <item x="1345"/>
        <item x="1745"/>
        <item x="3968"/>
        <item x="1132"/>
        <item x="2843"/>
        <item x="4240"/>
        <item x="3683"/>
        <item x="3894"/>
        <item x="4046"/>
        <item x="808"/>
        <item x="2784"/>
        <item x="3717"/>
        <item x="1278"/>
        <item x="3051"/>
        <item x="2814"/>
        <item x="4229"/>
        <item x="3353"/>
        <item x="260"/>
        <item x="26"/>
        <item x="2055"/>
        <item x="992"/>
        <item x="2155"/>
        <item x="3276"/>
        <item x="1071"/>
        <item x="4800"/>
        <item x="288"/>
        <item x="2672"/>
        <item x="1729"/>
        <item x="1209"/>
        <item x="4545"/>
        <item x="3098"/>
        <item x="4615"/>
        <item x="1379"/>
        <item x="2789"/>
        <item x="1122"/>
        <item x="3955"/>
        <item x="654"/>
        <item x="3771"/>
        <item x="4709"/>
        <item x="3329"/>
        <item x="163"/>
        <item x="4609"/>
        <item x="1931"/>
        <item x="4136"/>
        <item x="4746"/>
        <item x="2287"/>
        <item x="2436"/>
        <item x="2163"/>
        <item x="2217"/>
        <item x="50"/>
        <item x="4563"/>
        <item x="2198"/>
        <item x="2337"/>
        <item x="2074"/>
        <item x="2560"/>
        <item x="2787"/>
        <item x="2184"/>
        <item x="980"/>
        <item x="4325"/>
        <item x="1983"/>
        <item x="3082"/>
        <item x="1961"/>
        <item x="3427"/>
        <item x="2066"/>
        <item x="2242"/>
        <item x="1958"/>
        <item x="3871"/>
        <item x="2166"/>
        <item x="2099"/>
        <item x="3287"/>
        <item x="544"/>
        <item x="123"/>
        <item x="3653"/>
        <item x="1136"/>
        <item x="4832"/>
        <item x="681"/>
        <item x="382"/>
        <item x="2107"/>
        <item x="3985"/>
        <item x="3251"/>
        <item x="310"/>
        <item x="3055"/>
        <item x="4751"/>
        <item x="3492"/>
        <item x="1859"/>
        <item x="2122"/>
        <item x="4287"/>
        <item x="2603"/>
        <item x="132"/>
        <item x="1617"/>
        <item x="2928"/>
        <item x="316"/>
        <item x="169"/>
        <item x="1228"/>
        <item x="2698"/>
        <item x="1460"/>
        <item x="4474"/>
        <item x="2974"/>
        <item x="1358"/>
        <item x="4027"/>
        <item x="4621"/>
        <item x="1410"/>
        <item x="490"/>
        <item x="4714"/>
        <item x="4157"/>
        <item x="253"/>
        <item x="3387"/>
        <item x="2598"/>
        <item x="492"/>
        <item x="570"/>
        <item x="4568"/>
        <item x="1563"/>
        <item x="1608"/>
        <item x="142"/>
        <item x="1582"/>
        <item x="3475"/>
        <item x="3908"/>
        <item x="4843"/>
        <item x="4733"/>
        <item x="3929"/>
        <item x="4121"/>
        <item x="2951"/>
        <item x="1217"/>
        <item x="3842"/>
        <item x="4786"/>
        <item x="1335"/>
        <item x="55"/>
        <item x="2998"/>
        <item x="1585"/>
        <item x="3863"/>
        <item x="2484"/>
        <item x="4305"/>
        <item x="2867"/>
        <item x="1395"/>
        <item x="4289"/>
        <item x="387"/>
        <item x="1735"/>
        <item x="3727"/>
        <item x="4847"/>
        <item x="1910"/>
        <item x="2059"/>
        <item x="1356"/>
        <item x="1220"/>
        <item x="82"/>
        <item x="2808"/>
        <item x="4511"/>
        <item x="4190"/>
        <item x="2497"/>
        <item x="2376"/>
        <item x="1784"/>
        <item x="2130"/>
        <item x="1571"/>
        <item x="4053"/>
        <item x="636"/>
        <item x="4245"/>
        <item x="10"/>
        <item x="4906"/>
        <item x="959"/>
        <item x="4421"/>
        <item x="2409"/>
        <item x="3432"/>
        <item x="4905"/>
        <item x="3307"/>
        <item x="3508"/>
        <item x="3378"/>
        <item x="4599"/>
        <item x="650"/>
        <item x="2653"/>
        <item x="4158"/>
        <item x="125"/>
        <item x="4471"/>
        <item x="1791"/>
        <item x="1790"/>
        <item x="3148"/>
        <item x="3141"/>
        <item x="66"/>
        <item x="4665"/>
        <item x="1543"/>
        <item x="1544"/>
        <item x="1641"/>
        <item x="702"/>
        <item x="3952"/>
        <item x="869"/>
        <item x="3762"/>
        <item x="4657"/>
        <item x="1154"/>
        <item x="2463"/>
        <item x="1923"/>
        <item x="1998"/>
        <item x="773"/>
        <item x="625"/>
        <item x="1386"/>
        <item x="2866"/>
        <item x="2164"/>
        <item x="1692"/>
        <item x="3730"/>
        <item x="4489"/>
        <item x="3753"/>
        <item x="3389"/>
        <item x="4242"/>
        <item x="1462"/>
        <item x="4013"/>
        <item x="3040"/>
        <item x="3798"/>
        <item x="986"/>
        <item x="4482"/>
        <item x="2379"/>
        <item x="1254"/>
        <item x="866"/>
        <item x="1434"/>
        <item x="4791"/>
        <item x="518"/>
        <item x="426"/>
        <item x="2070"/>
        <item x="4194"/>
        <item x="2654"/>
        <item x="1428"/>
        <item x="4173"/>
        <item x="978"/>
        <item x="3825"/>
        <item x="699"/>
        <item x="711"/>
        <item x="1231"/>
        <item x="152"/>
        <item x="2678"/>
        <item x="3405"/>
        <item x="1480"/>
        <item x="984"/>
        <item x="4282"/>
        <item x="414"/>
        <item x="896"/>
        <item x="2626"/>
        <item x="3494"/>
        <item x="467"/>
        <item x="921"/>
        <item x="4130"/>
        <item x="4256"/>
        <item x="2864"/>
        <item x="4470"/>
        <item x="1743"/>
        <item x="4258"/>
        <item x="4882"/>
        <item x="4544"/>
        <item x="1214"/>
        <item x="2330"/>
        <item x="919"/>
        <item x="2736"/>
        <item x="4172"/>
        <item x="1856"/>
        <item x="897"/>
        <item x="614"/>
        <item x="4002"/>
        <item x="2795"/>
        <item x="823"/>
        <item x="1705"/>
        <item x="4738"/>
        <item x="717"/>
        <item x="3864"/>
        <item x="4073"/>
        <item x="1361"/>
        <item x="3552"/>
        <item x="4808"/>
        <item x="2984"/>
        <item x="1964"/>
        <item x="4394"/>
        <item x="1653"/>
        <item x="2027"/>
        <item x="2048"/>
        <item x="4838"/>
        <item x="651"/>
        <item x="90"/>
        <item x="4038"/>
        <item x="1748"/>
        <item x="3266"/>
        <item x="634"/>
        <item x="2469"/>
        <item x="3619"/>
        <item x="2474"/>
        <item x="3394"/>
        <item x="2840"/>
        <item x="884"/>
        <item x="4921"/>
        <item x="4131"/>
        <item x="294"/>
        <item x="4706"/>
        <item x="353"/>
        <item x="4618"/>
        <item x="574"/>
        <item x="1221"/>
        <item x="4030"/>
        <item x="1908"/>
        <item x="4846"/>
        <item x="4409"/>
        <item x="3210"/>
        <item x="3703"/>
        <item x="973"/>
        <item x="4090"/>
        <item x="952"/>
        <item x="2959"/>
        <item x="171"/>
        <item x="2228"/>
        <item x="2885"/>
        <item x="4569"/>
        <item x="4623"/>
        <item x="2539"/>
        <item x="4036"/>
        <item x="641"/>
        <item x="1354"/>
        <item x="1012"/>
        <item x="2213"/>
        <item x="1815"/>
        <item x="3362"/>
        <item x="545"/>
        <item x="4483"/>
        <item x="502"/>
        <item x="3937"/>
        <item x="1924"/>
        <item x="2214"/>
        <item x="1813"/>
        <item x="1678"/>
        <item x="4806"/>
        <item x="168"/>
        <item x="3146"/>
        <item x="1141"/>
        <item x="597"/>
        <item x="2391"/>
        <item x="478"/>
        <item x="4184"/>
        <item x="948"/>
        <item x="2937"/>
        <item x="2282"/>
        <item x="71"/>
        <item x="3747"/>
        <item x="2550"/>
        <item x="159"/>
        <item x="2398"/>
        <item x="4024"/>
        <item x="4547"/>
        <item x="4187"/>
        <item x="4086"/>
        <item x="2329"/>
        <item x="2775"/>
        <item x="2143"/>
        <item x="2901"/>
        <item x="4465"/>
        <item x="1456"/>
        <item x="830"/>
        <item x="3"/>
        <item x="3618"/>
        <item x="1009"/>
        <item x="4624"/>
        <item x="2932"/>
        <item x="989"/>
        <item x="3267"/>
        <item x="3631"/>
        <item x="1508"/>
        <item x="1285"/>
        <item x="2581"/>
        <item x="4754"/>
        <item x="1902"/>
        <item x="1184"/>
        <item x="2569"/>
        <item x="1215"/>
        <item x="4611"/>
        <item x="2368"/>
        <item x="2714"/>
        <item x="4211"/>
        <item x="1492"/>
        <item x="4694"/>
        <item x="3402"/>
        <item x="3613"/>
        <item x="2313"/>
        <item x="4782"/>
        <item x="3980"/>
        <item x="12"/>
        <item x="4176"/>
        <item x="3397"/>
        <item x="2614"/>
        <item x="1658"/>
        <item x="1378"/>
        <item x="3345"/>
        <item x="2336"/>
        <item x="2856"/>
        <item x="2828"/>
        <item x="1322"/>
        <item x="3775"/>
        <item x="3829"/>
        <item x="4389"/>
        <item x="1442"/>
        <item x="4191"/>
        <item x="3796"/>
        <item x="2138"/>
        <item x="4396"/>
        <item x="4431"/>
        <item x="1914"/>
        <item x="1038"/>
        <item x="2813"/>
        <item x="3365"/>
        <item x="1303"/>
        <item x="1612"/>
        <item x="832"/>
        <item x="2744"/>
        <item x="4151"/>
        <item x="2766"/>
        <item x="2826"/>
        <item x="3333"/>
        <item x="433"/>
        <item x="485"/>
        <item x="2635"/>
        <item x="4467"/>
        <item x="912"/>
        <item x="4536"/>
        <item x="366"/>
        <item x="3745"/>
        <item x="1819"/>
        <item x="1293"/>
        <item x="674"/>
        <item x="306"/>
        <item x="608"/>
        <item x="4216"/>
        <item x="1042"/>
        <item x="1365"/>
        <item x="1800"/>
        <item x="3991"/>
        <item x="277"/>
        <item x="292"/>
        <item x="556"/>
        <item x="2518"/>
        <item x="4771"/>
        <item x="2050"/>
        <item x="1069"/>
        <item x="3170"/>
        <item x="4339"/>
        <item x="3719"/>
        <item x="3910"/>
        <item x="2416"/>
        <item x="298"/>
        <item x="3725"/>
        <item x="1674"/>
        <item x="4337"/>
        <item x="2010"/>
        <item x="3956"/>
        <item x="1583"/>
        <item x="2754"/>
        <item x="1403"/>
        <item x="3421"/>
        <item x="116"/>
        <item x="3476"/>
        <item x="4029"/>
        <item x="2542"/>
        <item x="2045"/>
        <item x="4912"/>
        <item x="2041"/>
        <item x="1566"/>
        <item x="1077"/>
        <item x="2543"/>
        <item x="139"/>
        <item x="619"/>
        <item x="2345"/>
        <item x="3525"/>
        <item x="3741"/>
        <item x="1344"/>
        <item x="2615"/>
        <item x="1485"/>
        <item x="2420"/>
        <item x="3523"/>
        <item x="1100"/>
        <item x="346"/>
        <item x="697"/>
        <item x="46"/>
        <item x="4365"/>
        <item x="4140"/>
        <item x="1806"/>
        <item x="1409"/>
        <item x="2248"/>
        <item x="960"/>
        <item x="4466"/>
        <item x="1594"/>
        <item x="3124"/>
        <item x="1775"/>
        <item x="4902"/>
        <item x="1284"/>
        <item x="4209"/>
        <item x="1870"/>
        <item x="4155"/>
        <item x="4254"/>
        <item x="3854"/>
        <item x="3705"/>
        <item x="3310"/>
        <item x="2695"/>
        <item x="3561"/>
        <item x="1897"/>
        <item x="1075"/>
        <item x="2976"/>
        <item x="4078"/>
        <item x="2891"/>
        <item x="421"/>
        <item x="4885"/>
        <item x="4831"/>
        <item x="1002"/>
        <item x="2351"/>
        <item x="2599"/>
        <item x="3934"/>
        <item x="2619"/>
        <item x="1817"/>
        <item x="4129"/>
        <item x="4397"/>
        <item x="3403"/>
        <item x="2278"/>
        <item x="3039"/>
        <item x="2658"/>
        <item x="4681"/>
        <item x="2755"/>
        <item x="3140"/>
        <item x="2461"/>
        <item x="4100"/>
        <item x="2195"/>
        <item x="3420"/>
        <item x="2160"/>
        <item x="2482"/>
        <item x="2479"/>
        <item x="4079"/>
        <item x="611"/>
        <item x="32"/>
        <item x="4290"/>
        <item x="3920"/>
        <item x="2179"/>
        <item x="4866"/>
        <item x="358"/>
        <item x="1375"/>
        <item x="2638"/>
        <item x="4067"/>
        <item x="741"/>
        <item x="3016"/>
        <item x="4880"/>
        <item x="1346"/>
        <item x="607"/>
        <item x="2499"/>
        <item x="2292"/>
        <item x="2476"/>
        <item x="961"/>
        <item x="173"/>
        <item x="1527"/>
        <item x="2012"/>
        <item x="4277"/>
        <item x="85"/>
        <item x="915"/>
        <item x="3017"/>
        <item x="3056"/>
        <item x="1120"/>
        <item x="3269"/>
        <item x="3459"/>
        <item x="2114"/>
        <item x="4096"/>
        <item x="4702"/>
        <item x="411"/>
        <item x="1159"/>
        <item x="1339"/>
        <item x="2760"/>
        <item x="4441"/>
        <item x="217"/>
        <item x="4103"/>
        <item x="3100"/>
        <item x="1147"/>
        <item x="4659"/>
        <item x="2408"/>
        <item x="3693"/>
        <item x="1297"/>
        <item x="2147"/>
        <item x="4285"/>
        <item x="2621"/>
        <item x="4818"/>
        <item x="4378"/>
        <item x="4154"/>
        <item x="4525"/>
        <item x="963"/>
        <item x="513"/>
        <item x="21"/>
        <item x="1081"/>
        <item x="2255"/>
        <item x="3891"/>
        <item x="631"/>
        <item x="1509"/>
        <item x="2801"/>
        <item x="4373"/>
        <item x="390"/>
        <item x="4829"/>
        <item x="375"/>
        <item x="816"/>
        <item x="2054"/>
        <item x="1286"/>
        <item x="2249"/>
        <item x="708"/>
        <item x="4535"/>
        <item x="4342"/>
        <item x="3385"/>
        <item x="1235"/>
        <item x="1916"/>
        <item x="2983"/>
        <item x="3718"/>
        <item x="3346"/>
        <item x="205"/>
        <item x="2800"/>
        <item x="315"/>
        <item x="2141"/>
        <item x="2487"/>
        <item x="1050"/>
        <item x="2561"/>
        <item x="1338"/>
        <item x="4304"/>
        <item x="3502"/>
        <item x="2350"/>
        <item x="4340"/>
        <item x="1201"/>
        <item x="1789"/>
        <item x="395"/>
        <item x="2300"/>
        <item x="4205"/>
        <item x="913"/>
        <item x="1175"/>
        <item x="1302"/>
        <item x="317"/>
        <item x="3970"/>
        <item x="530"/>
        <item x="2501"/>
        <item x="1086"/>
        <item x="0"/>
        <item x="937"/>
        <item x="4661"/>
        <item x="3302"/>
        <item x="1803"/>
        <item x="2176"/>
        <item x="72"/>
        <item x="792"/>
        <item x="1752"/>
        <item x="3309"/>
        <item x="4485"/>
        <item x="3815"/>
        <item x="4050"/>
        <item x="104"/>
        <item x="2202"/>
        <item x="27"/>
        <item x="4871"/>
        <item x="65"/>
        <item x="4526"/>
        <item x="33"/>
        <item x="4416"/>
        <item x="684"/>
        <item x="2008"/>
        <item x="949"/>
        <item x="3962"/>
        <item x="3488"/>
        <item x="1717"/>
        <item x="4627"/>
        <item x="289"/>
        <item x="4376"/>
        <item x="3340"/>
        <item x="2741"/>
        <item x="118"/>
        <item x="3238"/>
        <item x="4360"/>
        <item x="297"/>
        <item x="1578"/>
        <item x="2576"/>
        <item x="3757"/>
        <item x="4502"/>
        <item x="3697"/>
        <item x="101"/>
        <item x="1189"/>
        <item x="59"/>
        <item x="3094"/>
        <item x="197"/>
        <item x="408"/>
        <item x="789"/>
        <item x="3155"/>
        <item x="2838"/>
        <item x="3008"/>
        <item x="1720"/>
        <item x="1639"/>
        <item x="1559"/>
        <item x="1064"/>
        <item x="1305"/>
        <item x="2310"/>
        <item x="523"/>
        <item x="1633"/>
        <item x="2986"/>
        <item x="232"/>
        <item x="938"/>
        <item x="140"/>
        <item x="3749"/>
        <item x="873"/>
        <item x="2289"/>
        <item x="64"/>
        <item x="1178"/>
        <item x="4110"/>
        <item x="259"/>
        <item x="98"/>
        <item x="2167"/>
        <item x="2317"/>
        <item x="3557"/>
        <item x="916"/>
        <item x="404"/>
        <item x="1425"/>
        <item x="998"/>
        <item x="2042"/>
        <item x="2837"/>
        <item x="3311"/>
        <item x="3654"/>
        <item x="3429"/>
        <item x="4225"/>
        <item x="956"/>
        <item x="825"/>
        <item x="58"/>
        <item x="3129"/>
        <item x="2893"/>
        <item x="3493"/>
        <item x="2412"/>
        <item x="3996"/>
        <item x="1276"/>
        <item x="1948"/>
        <item x="3610"/>
        <item x="4001"/>
        <item x="2509"/>
        <item x="4388"/>
        <item x="4415"/>
        <item x="3360"/>
        <item x="3511"/>
        <item x="307"/>
        <item x="2171"/>
        <item x="3662"/>
        <item x="835"/>
        <item x="1576"/>
        <item x="2790"/>
        <item x="1482"/>
        <item x="1750"/>
        <item x="3535"/>
        <item x="3354"/>
        <item x="2262"/>
        <item x="325"/>
        <item x="3997"/>
        <item x="4408"/>
        <item x="745"/>
        <item x="1204"/>
        <item x="372"/>
        <item x="3769"/>
        <item x="3813"/>
        <item x="2847"/>
        <item x="3921"/>
        <item x="4237"/>
        <item x="3336"/>
        <item x="1599"/>
        <item x="3024"/>
        <item x="2307"/>
        <item x="3313"/>
        <item x="1726"/>
        <item x="2332"/>
        <item x="4366"/>
        <item x="4241"/>
        <item x="4625"/>
        <item x="2964"/>
        <item x="2140"/>
        <item x="3090"/>
        <item x="2611"/>
        <item x="1156"/>
        <item x="2125"/>
        <item x="1066"/>
        <item x="3803"/>
        <item x="3070"/>
        <item x="2977"/>
        <item x="1763"/>
        <item x="2488"/>
        <item x="1636"/>
        <item x="780"/>
        <item x="1553"/>
        <item x="3003"/>
        <item x="4602"/>
        <item x="3120"/>
        <item x="4274"/>
        <item x="3995"/>
        <item x="4370"/>
        <item x="1847"/>
        <item x="1062"/>
        <item x="4107"/>
        <item x="2206"/>
        <item x="3597"/>
        <item x="1709"/>
        <item x="2788"/>
        <item x="2191"/>
        <item x="2729"/>
        <item x="4214"/>
        <item x="2506"/>
        <item x="1128"/>
        <item x="4168"/>
        <item x="2431"/>
        <item x="2513"/>
        <item x="1185"/>
        <item x="3978"/>
        <item x="2558"/>
        <item x="1523"/>
        <item x="652"/>
        <item x="1698"/>
        <item x="1604"/>
        <item x="2086"/>
        <item x="2751"/>
        <item x="378"/>
        <item x="3052"/>
        <item x="4341"/>
        <item x="965"/>
        <item x="4095"/>
        <item x="430"/>
        <item x="3241"/>
        <item x="3713"/>
        <item x="4055"/>
        <item x="1258"/>
        <item x="701"/>
        <item x="2887"/>
        <item x="1906"/>
        <item x="453"/>
        <item x="4478"/>
        <item x="4507"/>
        <item x="1160"/>
        <item x="1779"/>
        <item x="156"/>
        <item x="1519"/>
        <item x="4809"/>
        <item x="2017"/>
        <item x="133"/>
        <item x="3577"/>
        <item x="443"/>
        <item x="4677"/>
        <item x="3416"/>
        <item x="3235"/>
        <item x="4178"/>
        <item x="1765"/>
        <item x="1234"/>
        <item x="2852"/>
        <item x="4363"/>
        <item x="2687"/>
        <item x="1629"/>
        <item x="3255"/>
        <item x="2746"/>
        <item x="3862"/>
        <item x="1144"/>
        <item x="2865"/>
        <item x="2089"/>
        <item x="4628"/>
        <item x="3734"/>
        <item x="2939"/>
        <item x="4401"/>
        <item x="1549"/>
        <item x="851"/>
        <item x="4145"/>
        <item x="2616"/>
        <item x="1052"/>
        <item x="4279"/>
        <item x="554"/>
        <item x="1661"/>
        <item x="3178"/>
        <item x="3356"/>
        <item x="2063"/>
        <item x="3544"/>
        <item x="3060"/>
        <item x="4864"/>
        <item x="534"/>
        <item x="2773"/>
        <item x="3152"/>
        <item x="3513"/>
        <item x="2892"/>
        <item x="2061"/>
        <item x="3199"/>
        <item x="4141"/>
        <item x="2236"/>
        <item x="2388"/>
        <item x="1343"/>
        <item x="4165"/>
        <item x="1730"/>
        <item x="450"/>
        <item x="4280"/>
        <item x="2995"/>
        <item x="2648"/>
        <item x="1432"/>
        <item x="4673"/>
        <item x="3256"/>
        <item x="1855"/>
        <item x="3868"/>
        <item x="4120"/>
        <item x="4480"/>
        <item x="560"/>
        <item x="248"/>
        <item x="4561"/>
        <item x="3853"/>
        <item x="1084"/>
        <item x="3215"/>
        <item x="1841"/>
        <item x="2743"/>
        <item x="1844"/>
        <item x="1517"/>
        <item x="1584"/>
        <item x="457"/>
        <item x="4022"/>
        <item x="3820"/>
        <item x="615"/>
        <item x="1733"/>
        <item x="875"/>
        <item x="4346"/>
        <item x="807"/>
        <item x="4322"/>
        <item x="2836"/>
        <item x="2312"/>
        <item x="4218"/>
        <item x="3600"/>
        <item x="2601"/>
        <item x="3239"/>
        <item x="2021"/>
        <item x="4043"/>
        <item x="106"/>
        <item x="3101"/>
        <item x="3558"/>
        <item x="2369"/>
        <item x="3072"/>
        <item x="2905"/>
        <item x="4650"/>
        <item x="4034"/>
        <item x="279"/>
        <item x="4212"/>
        <item x="1798"/>
        <item x="3000"/>
        <item x="3503"/>
        <item x="1860"/>
        <item x="1277"/>
        <item x="1063"/>
        <item x="1799"/>
        <item x="224"/>
        <item x="3181"/>
        <item x="2681"/>
        <item x="1756"/>
        <item x="3790"/>
        <item x="255"/>
        <item x="3760"/>
        <item x="2913"/>
        <item x="1864"/>
        <item x="906"/>
        <item x="471"/>
        <item x="1814"/>
        <item x="3364"/>
        <item x="2364"/>
        <item x="3211"/>
        <item x="1642"/>
        <item x="2005"/>
        <item x="3481"/>
        <item x="2354"/>
        <item x="451"/>
        <item x="4559"/>
        <item x="593"/>
        <item x="759"/>
        <item x="1246"/>
        <item x="834"/>
        <item x="2564"/>
        <item x="3989"/>
        <item x="583"/>
        <item x="4811"/>
        <item x="820"/>
        <item x="4323"/>
        <item x="4869"/>
        <item x="1035"/>
        <item x="2200"/>
        <item x="2470"/>
        <item x="4610"/>
        <item x="4524"/>
        <item x="2797"/>
        <item x="1337"/>
        <item x="4894"/>
        <item x="302"/>
        <item x="598"/>
        <item x="4583"/>
        <item x="573"/>
        <item x="4580"/>
        <item x="3641"/>
        <item x="2277"/>
        <item x="2953"/>
        <item x="972"/>
        <item x="546"/>
        <item x="4540"/>
        <item x="2919"/>
        <item x="3109"/>
        <item x="1083"/>
        <item x="1919"/>
        <item x="3763"/>
        <item x="3672"/>
        <item x="4439"/>
        <item x="2304"/>
        <item x="2279"/>
        <item x="1087"/>
        <item x="4122"/>
        <item x="2925"/>
        <item x="1076"/>
        <item x="1586"/>
        <item x="3441"/>
        <item x="2097"/>
        <item x="39"/>
        <item x="4896"/>
        <item x="209"/>
        <item x="4708"/>
        <item x="4908"/>
        <item x="4704"/>
        <item x="4807"/>
        <item x="148"/>
        <item x="3225"/>
        <item x="4292"/>
        <item x="3050"/>
        <item x="4581"/>
        <item x="4487"/>
        <item x="51"/>
        <item x="3413"/>
        <item x="3271"/>
        <item x="3847"/>
        <item x="3678"/>
        <item x="775"/>
        <item x="2227"/>
        <item x="256"/>
        <item x="4750"/>
        <item x="4643"/>
        <item x="3136"/>
        <item x="3780"/>
        <item x="3938"/>
        <item x="2454"/>
        <item x="3574"/>
        <item x="3274"/>
        <item x="2710"/>
        <item x="4790"/>
        <item x="2622"/>
        <item x="2390"/>
        <item x="2342"/>
        <item x="3918"/>
        <item x="878"/>
        <item x="1786"/>
        <item x="3202"/>
        <item x="707"/>
        <item x="2958"/>
        <item x="1236"/>
        <item x="4821"/>
        <item x="1268"/>
        <item x="13"/>
        <item x="1227"/>
        <item x="216"/>
        <item x="4745"/>
        <item x="3931"/>
        <item x="174"/>
        <item x="1446"/>
        <item x="3971"/>
        <item x="3080"/>
        <item x="2861"/>
        <item x="971"/>
        <item x="660"/>
        <item x="4919"/>
        <item x="2258"/>
        <item x="3245"/>
        <item x="3220"/>
        <item x="750"/>
        <item x="2445"/>
        <item x="3428"/>
        <item x="1946"/>
        <item x="3470"/>
        <item x="4778"/>
        <item x="2271"/>
        <item x="1547"/>
        <item x="3899"/>
        <item x="4909"/>
        <item x="548"/>
        <item x="653"/>
        <item x="2181"/>
        <item x="3947"/>
        <item x="4035"/>
        <item x="3666"/>
        <item x="1474"/>
        <item x="3028"/>
        <item x="2596"/>
        <item x="4629"/>
        <item x="1657"/>
        <item x="243"/>
        <item x="813"/>
        <item x="2162"/>
        <item x="1493"/>
        <item x="398"/>
        <item x="3048"/>
        <item x="967"/>
        <item x="2636"/>
        <item x="2415"/>
        <item x="667"/>
        <item x="4663"/>
        <item x="2963"/>
        <item x="2151"/>
        <item x="338"/>
        <item x="4765"/>
        <item x="2793"/>
        <item x="3020"/>
        <item x="788"/>
        <item x="722"/>
        <item x="2531"/>
        <item x="4481"/>
        <item x="4336"/>
        <item x="2358"/>
        <item x="1853"/>
        <item x="3752"/>
        <item x="4177"/>
        <item x="4321"/>
        <item x="1033"/>
        <item x="4253"/>
        <item x="2057"/>
        <item x="438"/>
        <item x="3621"/>
        <item x="1219"/>
        <item x="3524"/>
        <item x="2821"/>
        <item x="2475"/>
        <item x="3620"/>
        <item x="2946"/>
        <item x="2393"/>
        <item x="1850"/>
        <item x="4404"/>
        <item x="4004"/>
        <item x="4678"/>
        <item x="119"/>
        <item x="4472"/>
        <item x="3940"/>
        <item x="1989"/>
        <item x="2446"/>
        <item x="3007"/>
        <item x="3778"/>
        <item x="2347"/>
        <item x="1795"/>
        <item x="2144"/>
        <item x="1714"/>
        <item x="584"/>
        <item x="1444"/>
        <item x="4102"/>
        <item x="2992"/>
        <item x="3495"/>
        <item x="308"/>
        <item x="4313"/>
        <item x="235"/>
        <item x="4697"/>
        <item x="4314"/>
        <item x="1443"/>
        <item x="2833"/>
        <item x="3924"/>
        <item x="4761"/>
        <item x="95"/>
        <item x="3458"/>
        <item x="1545"/>
        <item x="4430"/>
        <item x="2219"/>
        <item x="230"/>
        <item x="3694"/>
        <item x="2691"/>
        <item x="1861"/>
        <item x="69"/>
        <item x="1823"/>
        <item x="3617"/>
        <item x="1722"/>
        <item x="4005"/>
        <item x="2349"/>
        <item x="2690"/>
        <item x="3635"/>
        <item x="2853"/>
        <item x="1737"/>
        <item x="3889"/>
        <item x="1391"/>
        <item x="3579"/>
        <item x="1452"/>
        <item x="4452"/>
        <item x="4239"/>
        <item x="4543"/>
        <item x="2683"/>
        <item x="4435"/>
        <item x="3846"/>
        <item x="1171"/>
        <item x="2069"/>
        <item x="236"/>
        <item x="887"/>
        <item x="1956"/>
        <item x="18"/>
        <item x="2859"/>
        <item x="1348"/>
        <item x="1059"/>
        <item x="1978"/>
        <item x="3121"/>
        <item x="4387"/>
        <item x="2052"/>
        <item x="1957"/>
        <item x="995"/>
        <item x="957"/>
        <item x="2051"/>
        <item x="4077"/>
        <item x="4510"/>
        <item x="3217"/>
        <item x="1014"/>
        <item x="890"/>
        <item x="1986"/>
        <item x="3568"/>
        <item x="3599"/>
        <item x="3167"/>
        <item x="1487"/>
        <item x="3188"/>
        <item x="4812"/>
        <item x="4296"/>
        <item x="487"/>
        <item x="3922"/>
        <item x="1787"/>
        <item x="4462"/>
        <item x="1350"/>
        <item x="3442"/>
        <item x="2212"/>
        <item x="2696"/>
        <item x="2854"/>
        <item x="2907"/>
        <item x="2148"/>
        <item x="2152"/>
        <item x="2806"/>
        <item x="747"/>
        <item x="4703"/>
        <item x="4294"/>
        <item x="2721"/>
        <item x="2353"/>
        <item x="3560"/>
        <item x="493"/>
        <item x="2535"/>
        <item x="233"/>
        <item x="2869"/>
        <item x="3578"/>
        <item x="2927"/>
        <item x="3272"/>
        <item x="3867"/>
        <item x="1643"/>
        <item x="130"/>
        <item x="1794"/>
        <item x="383"/>
        <item x="4255"/>
        <item x="787"/>
        <item x="725"/>
        <item x="1710"/>
        <item x="4711"/>
        <item x="2437"/>
        <item x="2682"/>
        <item x="3159"/>
        <item x="1389"/>
        <item x="1651"/>
        <item x="3742"/>
        <item x="1004"/>
        <item x="464"/>
        <item x="1524"/>
        <item x="1528"/>
        <item x="1271"/>
        <item x="2100"/>
        <item x="3380"/>
        <item x="3157"/>
        <item x="4845"/>
        <item x="1397"/>
        <item x="2124"/>
        <item x="3263"/>
        <item x="605"/>
        <item x="3073"/>
        <item x="5"/>
        <item x="1619"/>
        <item x="4617"/>
        <item x="569"/>
        <item x="4898"/>
        <item x="3339"/>
        <item x="865"/>
        <item x="68"/>
        <item x="3161"/>
        <item x="2384"/>
        <item x="2311"/>
        <item x="1167"/>
        <item x="1440"/>
        <item x="1157"/>
        <item x="3180"/>
        <item x="3407"/>
        <item x="481"/>
        <item x="4917"/>
        <item x="2118"/>
        <item x="2119"/>
        <item x="1706"/>
        <item x="3479"/>
        <item x="112"/>
        <item x="3131"/>
        <item x="1868"/>
        <item x="4692"/>
        <item x="1237"/>
        <item x="3655"/>
        <item x="1680"/>
        <item x="1168"/>
        <item x="520"/>
        <item x="2102"/>
        <item x="3029"/>
        <item x="420"/>
        <item x="2126"/>
        <item x="1105"/>
        <item x="576"/>
        <item x="575"/>
        <item x="506"/>
        <item x="1158"/>
        <item x="4208"/>
        <item x="4872"/>
        <item x="415"/>
        <item x="462"/>
        <item x="3054"/>
        <item x="1243"/>
        <item x="458"/>
        <item x="3768"/>
        <item x="2778"/>
        <item x="3001"/>
        <item x="1039"/>
        <item x="1587"/>
        <item x="4597"/>
        <item x="537"/>
        <item x="3951"/>
        <item x="1690"/>
        <item x="4193"/>
        <item x="2639"/>
        <item x="3149"/>
        <item x="2591"/>
        <item x="528"/>
        <item x="666"/>
        <item x="3049"/>
        <item x="4419"/>
        <item x="2220"/>
        <item x="1036"/>
        <item x="251"/>
        <item x="2285"/>
        <item x="4400"/>
        <item x="2794"/>
        <item x="15"/>
        <item x="2521"/>
        <item x="2028"/>
        <item x="282"/>
        <item x="2272"/>
        <item x="3821"/>
        <item x="2938"/>
        <item x="3685"/>
        <item x="2890"/>
        <item x="3105"/>
        <item x="1476"/>
        <item x="200"/>
        <item x="976"/>
        <item x="4169"/>
        <item x="2703"/>
        <item x="2948"/>
        <item x="603"/>
        <item x="4552"/>
        <item x="3452"/>
        <item x="2796"/>
        <item x="4333"/>
        <item x="1984"/>
        <item x="1146"/>
        <item x="1070"/>
        <item x="1624"/>
        <item x="999"/>
        <item x="3857"/>
        <item x="4742"/>
        <item x="4128"/>
        <item x="332"/>
        <item x="3327"/>
        <item x="4262"/>
        <item x="3232"/>
        <item x="4907"/>
        <item x="4684"/>
        <item x="1342"/>
        <item x="1206"/>
        <item x="719"/>
        <item x="99"/>
        <item x="1435"/>
        <item x="4259"/>
        <item x="2573"/>
        <item x="1419"/>
        <item x="4587"/>
        <item x="2150"/>
        <item x="2811"/>
        <item x="3736"/>
        <item x="1505"/>
        <item x="1858"/>
        <item x="2201"/>
        <item x="4788"/>
        <item x="2016"/>
        <item x="1371"/>
        <item x="1877"/>
        <item x="3391"/>
        <item x="4163"/>
        <item x="3642"/>
        <item x="671"/>
        <item x="930"/>
        <item x="4418"/>
        <item x="2862"/>
        <item x="1839"/>
        <item x="2956"/>
        <item x="4299"/>
        <item x="1883"/>
        <item x="4203"/>
        <item x="4275"/>
        <item x="1490"/>
        <item x="2693"/>
        <item x="4150"/>
        <item x="4058"/>
        <item x="1816"/>
        <item x="91"/>
        <item x="4741"/>
        <item x="164"/>
        <item x="1483"/>
        <item x="1448"/>
        <item x="837"/>
        <item x="587"/>
        <item x="1669"/>
        <item x="885"/>
        <item x="993"/>
        <item x="81"/>
        <item x="1199"/>
        <item x="2275"/>
        <item x="1224"/>
        <item x="4914"/>
        <item x="928"/>
        <item x="2136"/>
        <item x="3223"/>
        <item x="1125"/>
        <item x="1222"/>
        <item x="692"/>
        <item x="3185"/>
        <item x="270"/>
        <item x="3615"/>
        <item x="1660"/>
        <item x="2640"/>
        <item x="4803"/>
        <item x="3069"/>
        <item x="902"/>
        <item x="3984"/>
        <item x="3344"/>
        <item x="4008"/>
        <item x="4554"/>
        <item x="304"/>
        <item x="627"/>
        <item x="3316"/>
        <item x="2771"/>
        <item x="1693"/>
        <item x="662"/>
        <item x="511"/>
        <item x="1596"/>
        <item x="3648"/>
        <item x="2574"/>
        <item x="3966"/>
        <item x="881"/>
        <item x="4848"/>
        <item x="872"/>
        <item x="2686"/>
        <item x="75"/>
        <item x="691"/>
        <item x="469"/>
        <item x="207"/>
        <item x="2516"/>
        <item x="970"/>
        <item x="3190"/>
        <item x="211"/>
        <item x="2957"/>
        <item x="2748"/>
        <item x="2210"/>
        <item x="219"/>
        <item x="4878"/>
        <item x="2302"/>
        <item x="3332"/>
        <item x="4533"/>
        <item x="833"/>
        <item x="4833"/>
        <item x="1917"/>
        <item x="1835"/>
        <item x="2165"/>
        <item x="1363"/>
        <item x="189"/>
        <item x="1579"/>
        <item x="996"/>
        <item x="1333"/>
        <item x="1932"/>
        <item x="4718"/>
        <item x="1163"/>
        <item x="3206"/>
        <item x="1026"/>
        <item x="498"/>
        <item x="3179"/>
        <item x="2093"/>
        <item x="3280"/>
        <item x="901"/>
        <item x="239"/>
        <item x="2816"/>
        <item x="4326"/>
        <item x="3059"/>
        <item x="342"/>
        <item x="17"/>
        <item x="4888"/>
        <item x="2139"/>
        <item x="2982"/>
        <item x="449"/>
        <item x="4644"/>
        <item x="525"/>
        <item x="83"/>
        <item x="3716"/>
        <item x="4541"/>
        <item x="1516"/>
        <item x="2344"/>
        <item x="1754"/>
        <item x="1511"/>
        <item x="2068"/>
        <item x="2881"/>
        <item x="93"/>
        <item x="1264"/>
        <item x="4426"/>
        <item x="1017"/>
        <item x="4399"/>
        <item x="3670"/>
        <item x="2520"/>
        <item x="2745"/>
        <item x="2078"/>
        <item x="1648"/>
        <item x="2006"/>
        <item x="3448"/>
        <item x="157"/>
        <item x="1301"/>
        <item x="349"/>
        <item x="4308"/>
        <item x="3859"/>
        <item x="42"/>
        <item x="4853"/>
        <item x="863"/>
        <item x="4492"/>
        <item x="3923"/>
        <item x="177"/>
        <item x="170"/>
        <item x="1470"/>
        <item x="3130"/>
        <item x="4585"/>
        <item x="805"/>
        <item x="19"/>
        <item x="2211"/>
        <item x="2880"/>
        <item x="893"/>
        <item x="4630"/>
        <item x="2441"/>
        <item x="128"/>
        <item x="4670"/>
        <item x="1907"/>
        <item x="3537"/>
        <item x="1223"/>
        <item x="680"/>
        <item x="144"/>
        <item x="4197"/>
        <item x="630"/>
        <item x="3253"/>
        <item x="4084"/>
        <item x="3035"/>
        <item x="1454"/>
        <item x="2112"/>
        <item x="3248"/>
        <item x="4553"/>
        <item x="1316"/>
        <item x="1135"/>
        <item x="3893"/>
        <item x="1496"/>
        <item x="3198"/>
        <item x="864"/>
        <item x="3582"/>
        <item x="3733"/>
        <item x="2536"/>
        <item x="4065"/>
        <item x="4824"/>
        <item x="1495"/>
        <item x="1575"/>
        <item x="1644"/>
        <item x="4590"/>
        <item x="1597"/>
        <item x="1963"/>
        <item x="1874"/>
        <item x="3228"/>
        <item x="675"/>
        <item x="334"/>
        <item x="3533"/>
        <item x="1662"/>
        <item x="1479"/>
        <item x="4891"/>
        <item x="1656"/>
        <item x="4591"/>
        <item x="617"/>
        <item x="2830"/>
        <item x="4192"/>
        <item x="2863"/>
        <item x="1534"/>
        <item x="1390"/>
        <item x="1131"/>
        <item x="3540"/>
        <item x="1988"/>
        <item x="2270"/>
        <item x="20"/>
        <item x="4674"/>
        <item x="2556"/>
        <item x="3192"/>
        <item x="2145"/>
        <item x="2387"/>
        <item x="2365"/>
        <item x="3406"/>
        <item x="295"/>
        <item x="3905"/>
        <item x="552"/>
        <item x="3981"/>
        <item x="4839"/>
        <item x="3519"/>
        <item x="3661"/>
        <item x="4284"/>
        <item x="78"/>
        <item x="3963"/>
        <item x="2244"/>
        <item x="4815"/>
        <item x="4639"/>
        <item x="1034"/>
        <item x="2839"/>
        <item x="3498"/>
        <item x="4635"/>
        <item x="4755"/>
        <item x="2668"/>
        <item x="1995"/>
        <item x="4288"/>
        <item x="1912"/>
        <item x="568"/>
        <item x="1090"/>
        <item x="3973"/>
        <item x="4411"/>
        <item x="3433"/>
        <item x="577"/>
        <item x="1533"/>
        <item x="1757"/>
        <item x="3915"/>
        <item x="4784"/>
        <item x="3194"/>
        <item x="2117"/>
        <item x="4676"/>
        <item x="1605"/>
        <item x="2444"/>
        <item x="3946"/>
        <item x="194"/>
        <item x="1809"/>
        <item x="1155"/>
        <item x="122"/>
        <item x="1417"/>
        <item x="504"/>
        <item x="3089"/>
        <item x="4244"/>
        <item x="1145"/>
        <item x="3562"/>
        <item x="2845"/>
        <item x="1307"/>
        <item x="4822"/>
        <item x="2713"/>
        <item x="2923"/>
        <item x="2528"/>
        <item x="540"/>
        <item x="1938"/>
        <item x="4620"/>
        <item x="4867"/>
        <item x="539"/>
        <item x="4356"/>
        <item x="1176"/>
        <item x="2343"/>
        <item x="4028"/>
        <item x="271"/>
        <item x="3602"/>
        <item x="1382"/>
        <item x="3195"/>
        <item x="2996"/>
        <item x="3221"/>
        <item x="1436"/>
        <item x="856"/>
        <item x="3516"/>
        <item x="355"/>
        <item x="1875"/>
        <item x="2918"/>
        <item x="3103"/>
        <item x="2926"/>
        <item x="4031"/>
        <item x="461"/>
        <item x="3038"/>
        <item x="2546"/>
        <item x="2541"/>
        <item x="4612"/>
        <item x="3791"/>
        <item x="1321"/>
        <item x="581"/>
        <item x="4728"/>
        <item x="1497"/>
        <item x="1615"/>
        <item x="1739"/>
        <item x="1557"/>
        <item x="3664"/>
        <item x="2566"/>
        <item x="4221"/>
        <item x="733"/>
        <item x="3224"/>
        <item x="2537"/>
        <item x="3988"/>
        <item x="4539"/>
        <item x="364"/>
        <item x="4873"/>
        <item x="1588"/>
        <item x="2339"/>
        <item x="4680"/>
        <item x="2749"/>
        <item x="2331"/>
        <item x="2381"/>
        <item x="2081"/>
        <item x="9"/>
        <item x="301"/>
        <item x="2618"/>
        <item x="749"/>
        <item x="876"/>
        <item x="2762"/>
        <item x="2780"/>
        <item x="4106"/>
        <item x="1801"/>
        <item x="2832"/>
        <item x="2871"/>
        <item x="4231"/>
        <item x="1370"/>
        <item x="4518"/>
        <item x="3885"/>
        <item x="4021"/>
        <item x="336"/>
        <item x="2562"/>
        <item x="2740"/>
        <item x="2015"/>
        <item x="3469"/>
        <item x="1506"/>
        <item x="4496"/>
        <item x="3948"/>
        <item x="3218"/>
        <item x="3767"/>
        <item x="1996"/>
        <item x="4549"/>
        <item x="4732"/>
        <item x="1770"/>
        <item x="2697"/>
        <item x="3584"/>
        <item x="1467"/>
        <item x="2094"/>
        <item x="4377"/>
        <item x="1115"/>
        <item x="1531"/>
        <item x="4358"/>
        <item x="1331"/>
        <item x="766"/>
        <item x="2580"/>
        <item x="1192"/>
        <item x="3807"/>
        <item x="2395"/>
        <item x="3014"/>
        <item x="2156"/>
        <item x="3594"/>
        <item x="1262"/>
        <item x="2644"/>
        <item x="3134"/>
        <item x="2169"/>
        <item x="2643"/>
        <item x="903"/>
        <item x="516"/>
        <item x="4123"/>
        <item x="798"/>
        <item x="218"/>
        <item x="3257"/>
        <item x="4072"/>
        <item x="403"/>
        <item x="985"/>
        <item x="870"/>
        <item x="419"/>
        <item x="3205"/>
        <item x="4565"/>
        <item x="638"/>
        <item x="1591"/>
        <item x="2971"/>
        <item x="655"/>
        <item x="4641"/>
        <item x="2355"/>
        <item x="146"/>
        <item x="4775"/>
        <item x="1878"/>
        <item x="3740"/>
        <item x="4598"/>
        <item x="1507"/>
        <item x="4125"/>
        <item x="4850"/>
        <item x="4716"/>
        <item x="3830"/>
        <item x="210"/>
        <item x="3835"/>
        <item x="1947"/>
        <item x="4901"/>
        <item x="2525"/>
        <item x="529"/>
        <item x="4834"/>
        <item x="1953"/>
        <item x="1486"/>
        <item x="1561"/>
        <item x="3132"/>
        <item x="621"/>
        <item x="1892"/>
        <item x="4392"/>
        <item x="826"/>
        <item x="738"/>
        <item x="3398"/>
        <item x="3530"/>
        <item x="344"/>
        <item x="4826"/>
        <item x="460"/>
        <item x="3169"/>
        <item x="1347"/>
        <item x="1282"/>
        <item x="4361"/>
        <item x="1468"/>
        <item x="1971"/>
        <item x="2108"/>
        <item x="3289"/>
        <item x="365"/>
        <item x="3987"/>
        <item x="2175"/>
        <item x="3640"/>
        <item x="62"/>
        <item x="2908"/>
        <item x="4295"/>
        <item x="2708"/>
        <item x="1879"/>
        <item x="1308"/>
        <item x="2132"/>
        <item x="1560"/>
        <item x="3477"/>
        <item x="2590"/>
        <item x="595"/>
        <item x="1515"/>
        <item x="2030"/>
        <item x="1701"/>
        <item x="3445"/>
        <item x="1758"/>
        <item x="1091"/>
        <item x="3856"/>
        <item x="1065"/>
        <item x="135"/>
        <item x="4061"/>
        <item x="1170"/>
        <item x="1783"/>
        <item x="2684"/>
        <item x="3866"/>
        <item x="2559"/>
        <item x="4523"/>
        <item x="2011"/>
        <item x="4671"/>
        <item x="1708"/>
        <item x="4243"/>
        <item x="3589"/>
        <item x="857"/>
        <item x="3882"/>
        <item x="2575"/>
        <item x="1385"/>
        <item x="709"/>
        <item x="3698"/>
        <item x="1404"/>
        <item x="2481"/>
        <item x="67"/>
        <item x="53"/>
        <item x="2634"/>
        <item x="4649"/>
        <item x="3037"/>
        <item x="1598"/>
        <item x="2704"/>
        <item x="2035"/>
        <item x="2707"/>
        <item x="962"/>
        <item x="40"/>
        <item x="77"/>
        <item x="559"/>
        <item x="3399"/>
        <item x="1724"/>
        <item x="212"/>
        <item x="4685"/>
        <item x="3657"/>
        <item x="2137"/>
        <item x="1138"/>
        <item x="3814"/>
        <item x="796"/>
        <item x="2407"/>
        <item x="3045"/>
        <item x="1408"/>
        <item x="3739"/>
        <item x="3932"/>
        <item x="715"/>
        <item x="1732"/>
        <item x="3122"/>
        <item x="4666"/>
        <item x="196"/>
        <item x="4429"/>
        <item x="417"/>
        <item x="3954"/>
        <item x="4859"/>
        <item x="2106"/>
        <item x="2265"/>
        <item x="1684"/>
        <item x="1810"/>
        <item x="3851"/>
        <item x="777"/>
        <item x="3374"/>
        <item x="550"/>
        <item x="268"/>
        <item x="3261"/>
        <item x="4331"/>
        <item x="3776"/>
        <item x="2763"/>
        <item x="3390"/>
        <item x="2251"/>
        <item x="2850"/>
        <item x="4503"/>
        <item x="2812"/>
        <item x="3680"/>
        <item x="2947"/>
        <item x="4792"/>
        <item x="1384"/>
        <item x="2979"/>
        <item x="1620"/>
        <item x="943"/>
        <item x="3756"/>
        <item x="2858"/>
        <item x="1245"/>
        <item x="3079"/>
        <item x="2609"/>
        <item x="4825"/>
        <item x="4328"/>
        <item x="4127"/>
        <item x="4338"/>
        <item x="1887"/>
        <item x="736"/>
        <item x="276"/>
        <item x="4109"/>
        <item x="2299"/>
        <item x="3242"/>
        <item x="3692"/>
        <item x="1928"/>
        <item x="1609"/>
        <item x="231"/>
        <item x="3834"/>
        <item x="1734"/>
        <item x="179"/>
        <item x="2286"/>
        <item x="3512"/>
        <item x="2756"/>
        <item x="2997"/>
        <item x="1873"/>
        <item x="566"/>
        <item x="1400"/>
        <item x="2595"/>
        <item x="3817"/>
        <item x="2625"/>
        <item x="514"/>
        <item x="3499"/>
        <item x="4082"/>
        <item x="2876"/>
        <item x="2128"/>
        <item x="1494"/>
        <item x="359"/>
        <item x="2216"/>
        <item x="1008"/>
        <item x="3297"/>
        <item x="4446"/>
        <item x="2792"/>
        <item x="532"/>
        <item x="1626"/>
        <item x="804"/>
        <item x="1213"/>
        <item x="2954"/>
        <item x="3384"/>
        <item x="1137"/>
        <item x="3321"/>
        <item x="4877"/>
        <item x="582"/>
        <item x="1712"/>
        <item x="1164"/>
        <item x="1541"/>
        <item x="3463"/>
        <item x="3012"/>
        <item x="503"/>
        <item x="656"/>
        <item x="1904"/>
        <item x="4593"/>
        <item x="4550"/>
        <item x="3450"/>
        <item x="2716"/>
        <item x="1749"/>
        <item x="291"/>
        <item x="45"/>
        <item x="585"/>
        <item x="1736"/>
        <item x="1898"/>
        <item x="472"/>
        <item x="2548"/>
        <item x="2896"/>
        <item x="2410"/>
        <item x="3663"/>
        <item x="1854"/>
        <item x="36"/>
        <item t="default"/>
      </items>
    </pivotField>
    <pivotField numFmtId="14" showAll="0"/>
    <pivotField numFmtId="14" showAll="0"/>
    <pivotField showAll="0">
      <items count="5">
        <item x="1"/>
        <item x="2"/>
        <item x="3"/>
        <item x="0"/>
        <item t="default"/>
      </items>
    </pivotField>
    <pivotField showAll="0">
      <items count="13">
        <item x="6"/>
        <item x="11"/>
        <item x="5"/>
        <item x="8"/>
        <item x="2"/>
        <item x="4"/>
        <item x="10"/>
        <item x="7"/>
        <item x="0"/>
        <item x="9"/>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numFmtId="1" showAll="0"/>
  </pivotFields>
  <rowItems count="1">
    <i/>
  </rowItems>
  <colItems count="1">
    <i/>
  </colItems>
  <dataFields count="1">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664FD6C-E13A-43C2-AFE8-CA6199B31E83}" sourceName="Month">
  <pivotTables>
    <pivotTable tabId="4" name="PivotTable1"/>
    <pivotTable tabId="5" name="PivotTable2"/>
    <pivotTable tabId="6" name="PivotTable3"/>
    <pivotTable tabId="7" name="PivotTable4"/>
    <pivotTable tabId="8" name="PivotTable5"/>
    <pivotTable tabId="9" name="PivotTable6"/>
    <pivotTable tabId="14" name="PivotTable10"/>
    <pivotTable tabId="10" name="PivotTable7"/>
    <pivotTable tabId="11" name="PivotTable8"/>
    <pivotTable tabId="12" name="PivotTable9"/>
  </pivotTables>
  <data>
    <tabular pivotCacheId="1946146927">
      <items count="12">
        <i x="6" s="1"/>
        <i x="11" s="1"/>
        <i x="5" s="1"/>
        <i x="8" s="1"/>
        <i x="2" s="1"/>
        <i x="4" s="1"/>
        <i x="10" s="1"/>
        <i x="7" s="1"/>
        <i x="0" s="1"/>
        <i x="9"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748B155-9A1F-4991-81EE-C65D5945806B}" sourceName="Year">
  <pivotTables>
    <pivotTable tabId="4" name="PivotTable1"/>
    <pivotTable tabId="5" name="PivotTable2"/>
    <pivotTable tabId="6" name="PivotTable3"/>
    <pivotTable tabId="7" name="PivotTable4"/>
    <pivotTable tabId="8" name="PivotTable5"/>
    <pivotTable tabId="9" name="PivotTable6"/>
    <pivotTable tabId="14" name="PivotTable10"/>
    <pivotTable tabId="10" name="PivotTable7"/>
    <pivotTable tabId="11" name="PivotTable8"/>
    <pivotTable tabId="12" name="PivotTable9"/>
  </pivotTables>
  <data>
    <tabular pivotCacheId="1946146927">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A6BB6609-37CB-47C7-854A-8E0AA509B535}" cache="Slicer_Month" caption="Month" rowHeight="234950"/>
  <slicer name="Year" xr10:uid="{8C2C0A47-93F8-4474-AFDC-2D075183E302}"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61BC18A4-6AF9-4F53-87F3-7CBEEF57D630}" cache="Slicer_Month" caption="Month" rowHeight="234950"/>
  <slicer name="Year 1" xr10:uid="{173F70BA-7AC6-4E8F-BE68-4968FB3EE41A}" cache="Slicer_Year"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2" xr10:uid="{5584A745-707F-4C3D-B2C0-96EE1C98B8AE}" cache="Slicer_Month" caption="Month" rowHeight="234950"/>
  <slicer name="Year 2" xr10:uid="{6AB01AE3-FCC5-48C8-909C-6CF92FD39FE2}" cache="Slicer_Year" caption="Yea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3" xr10:uid="{6C3892D4-F7DC-4768-A401-14AA858B3B99}" cache="Slicer_Month" caption="Month" rowHeight="234950"/>
  <slicer name="Year 3" xr10:uid="{F8A148C9-9B85-479D-8332-2535DB7DBC11}" cache="Slicer_Year" caption="Year"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4" xr10:uid="{B5A0522F-9A25-4B1F-A493-9AB766073959}" cache="Slicer_Month" caption="Month" columnCount="2" rowHeight="365760"/>
  <slicer name="Year 4" xr10:uid="{39D9BD53-3411-4456-ABCE-661A4B58FF3B}" cache="Slicer_Year" caption="Year" rowHeight="36576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CD387-FB92-422B-8E63-DF969036CA6C}">
  <dimension ref="A3:F16"/>
  <sheetViews>
    <sheetView workbookViewId="0">
      <selection activeCell="F4" sqref="F4"/>
    </sheetView>
  </sheetViews>
  <sheetFormatPr defaultRowHeight="14.4" x14ac:dyDescent="0.3"/>
  <cols>
    <col min="1" max="1" width="12.5546875" bestFit="1" customWidth="1"/>
    <col min="2" max="2" width="12" bestFit="1" customWidth="1"/>
  </cols>
  <sheetData>
    <row r="3" spans="1:6" x14ac:dyDescent="0.3">
      <c r="A3" s="5" t="s">
        <v>8203</v>
      </c>
      <c r="B3" t="s">
        <v>8217</v>
      </c>
    </row>
    <row r="4" spans="1:6" x14ac:dyDescent="0.3">
      <c r="A4" s="6" t="s">
        <v>8204</v>
      </c>
      <c r="B4" s="7">
        <v>94291.6296</v>
      </c>
      <c r="E4" t="str">
        <f>A4</f>
        <v>Jan</v>
      </c>
      <c r="F4" s="8">
        <f>GETPIVOTDATA("Sales",$A$3,"Month",E4)</f>
        <v>94291.6296</v>
      </c>
    </row>
    <row r="5" spans="1:6" x14ac:dyDescent="0.3">
      <c r="A5" s="6" t="s">
        <v>8205</v>
      </c>
      <c r="B5" s="7">
        <v>59371.115400000002</v>
      </c>
    </row>
    <row r="6" spans="1:6" x14ac:dyDescent="0.3">
      <c r="A6" s="6" t="s">
        <v>8206</v>
      </c>
      <c r="B6" s="7">
        <v>197573.58719999992</v>
      </c>
    </row>
    <row r="7" spans="1:6" x14ac:dyDescent="0.3">
      <c r="A7" s="6" t="s">
        <v>8207</v>
      </c>
      <c r="B7" s="7">
        <v>136283.00059999991</v>
      </c>
    </row>
    <row r="8" spans="1:6" x14ac:dyDescent="0.3">
      <c r="A8" s="6" t="s">
        <v>8208</v>
      </c>
      <c r="B8" s="7">
        <v>154086.72369999991</v>
      </c>
    </row>
    <row r="9" spans="1:6" x14ac:dyDescent="0.3">
      <c r="A9" s="6" t="s">
        <v>8209</v>
      </c>
      <c r="B9" s="7">
        <v>145837.07929999984</v>
      </c>
    </row>
    <row r="10" spans="1:6" x14ac:dyDescent="0.3">
      <c r="A10" s="6" t="s">
        <v>8210</v>
      </c>
      <c r="B10" s="7">
        <v>145535.68899999993</v>
      </c>
    </row>
    <row r="11" spans="1:6" x14ac:dyDescent="0.3">
      <c r="A11" s="6" t="s">
        <v>8211</v>
      </c>
      <c r="B11" s="7">
        <v>157315.92699999994</v>
      </c>
    </row>
    <row r="12" spans="1:6" x14ac:dyDescent="0.3">
      <c r="A12" s="6" t="s">
        <v>8212</v>
      </c>
      <c r="B12" s="7">
        <v>300103.41169999907</v>
      </c>
    </row>
    <row r="13" spans="1:6" x14ac:dyDescent="0.3">
      <c r="A13" s="6" t="s">
        <v>8213</v>
      </c>
      <c r="B13" s="7">
        <v>199496.29469999985</v>
      </c>
    </row>
    <row r="14" spans="1:6" x14ac:dyDescent="0.3">
      <c r="A14" s="6" t="s">
        <v>8214</v>
      </c>
      <c r="B14" s="7">
        <v>350161.71099999954</v>
      </c>
    </row>
    <row r="15" spans="1:6" x14ac:dyDescent="0.3">
      <c r="A15" s="6" t="s">
        <v>8215</v>
      </c>
      <c r="B15" s="7">
        <v>321480.16949999961</v>
      </c>
    </row>
    <row r="16" spans="1:6" x14ac:dyDescent="0.3">
      <c r="A16" s="6" t="s">
        <v>8216</v>
      </c>
      <c r="B16" s="7">
        <v>2261536.3386999974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B35C0-12F6-43F2-B458-A6214515D253}">
  <dimension ref="A3:F16"/>
  <sheetViews>
    <sheetView workbookViewId="0">
      <selection activeCell="A3" sqref="A3"/>
    </sheetView>
  </sheetViews>
  <sheetFormatPr defaultRowHeight="14.4" x14ac:dyDescent="0.3"/>
  <cols>
    <col min="1" max="1" width="12.5546875" bestFit="1" customWidth="1"/>
    <col min="2" max="2" width="12" bestFit="1" customWidth="1"/>
    <col min="6" max="6" width="10" bestFit="1" customWidth="1"/>
  </cols>
  <sheetData>
    <row r="3" spans="1:6" x14ac:dyDescent="0.3">
      <c r="A3" s="5" t="s">
        <v>8203</v>
      </c>
      <c r="B3" t="s">
        <v>8218</v>
      </c>
    </row>
    <row r="4" spans="1:6" x14ac:dyDescent="0.3">
      <c r="A4" s="6" t="s">
        <v>8204</v>
      </c>
      <c r="B4" s="7">
        <v>83185.356599999985</v>
      </c>
      <c r="E4" t="str">
        <f>A4</f>
        <v>Jan</v>
      </c>
      <c r="F4" s="8">
        <f>GETPIVOTDATA("Cost",$A$3,"Month",E4)</f>
        <v>83185.356599999985</v>
      </c>
    </row>
    <row r="5" spans="1:6" x14ac:dyDescent="0.3">
      <c r="A5" s="6" t="s">
        <v>8205</v>
      </c>
      <c r="B5" s="7">
        <v>54737.77</v>
      </c>
    </row>
    <row r="6" spans="1:6" x14ac:dyDescent="0.3">
      <c r="A6" s="6" t="s">
        <v>8206</v>
      </c>
      <c r="B6" s="7">
        <v>177253.9418</v>
      </c>
    </row>
    <row r="7" spans="1:6" x14ac:dyDescent="0.3">
      <c r="A7" s="6" t="s">
        <v>8207</v>
      </c>
      <c r="B7" s="7">
        <v>120351.31459999995</v>
      </c>
    </row>
    <row r="8" spans="1:6" x14ac:dyDescent="0.3">
      <c r="A8" s="6" t="s">
        <v>8208</v>
      </c>
      <c r="B8" s="7">
        <v>141972.47090000001</v>
      </c>
    </row>
    <row r="9" spans="1:6" x14ac:dyDescent="0.3">
      <c r="A9" s="6" t="s">
        <v>8209</v>
      </c>
      <c r="B9" s="7">
        <v>133604.30550000002</v>
      </c>
    </row>
    <row r="10" spans="1:6" x14ac:dyDescent="0.3">
      <c r="A10" s="6" t="s">
        <v>8210</v>
      </c>
      <c r="B10" s="7">
        <v>137560.95999999988</v>
      </c>
    </row>
    <row r="11" spans="1:6" x14ac:dyDescent="0.3">
      <c r="A11" s="6" t="s">
        <v>8211</v>
      </c>
      <c r="B11" s="7">
        <v>143177.50399999999</v>
      </c>
    </row>
    <row r="12" spans="1:6" x14ac:dyDescent="0.3">
      <c r="A12" s="6" t="s">
        <v>8212</v>
      </c>
      <c r="B12" s="7">
        <v>265902.78289999964</v>
      </c>
    </row>
    <row r="13" spans="1:6" x14ac:dyDescent="0.3">
      <c r="A13" s="6" t="s">
        <v>8213</v>
      </c>
      <c r="B13" s="7">
        <v>183904.14469999989</v>
      </c>
    </row>
    <row r="14" spans="1:6" x14ac:dyDescent="0.3">
      <c r="A14" s="6" t="s">
        <v>8214</v>
      </c>
      <c r="B14" s="7">
        <v>315693.00799999939</v>
      </c>
    </row>
    <row r="15" spans="1:6" x14ac:dyDescent="0.3">
      <c r="A15" s="6" t="s">
        <v>8215</v>
      </c>
      <c r="B15" s="7">
        <v>291200.02849999978</v>
      </c>
    </row>
    <row r="16" spans="1:6" x14ac:dyDescent="0.3">
      <c r="A16" s="6" t="s">
        <v>8216</v>
      </c>
      <c r="B16" s="7">
        <v>2048543.5874999985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26794-3932-41CC-A4FC-35B840669148}">
  <dimension ref="A3:F16"/>
  <sheetViews>
    <sheetView workbookViewId="0">
      <selection activeCell="F4" sqref="F4"/>
    </sheetView>
  </sheetViews>
  <sheetFormatPr defaultRowHeight="14.4" x14ac:dyDescent="0.3"/>
  <cols>
    <col min="1" max="1" width="12.5546875" bestFit="1" customWidth="1"/>
    <col min="2" max="2" width="12.109375" bestFit="1" customWidth="1"/>
  </cols>
  <sheetData>
    <row r="3" spans="1:6" x14ac:dyDescent="0.3">
      <c r="A3" s="5" t="s">
        <v>8203</v>
      </c>
      <c r="B3" t="s">
        <v>8219</v>
      </c>
    </row>
    <row r="4" spans="1:6" x14ac:dyDescent="0.3">
      <c r="A4" s="6" t="s">
        <v>8204</v>
      </c>
      <c r="B4" s="7">
        <v>11106.272999999999</v>
      </c>
      <c r="E4" t="str">
        <f>A4</f>
        <v>Jan</v>
      </c>
      <c r="F4" s="8">
        <f>GETPIVOTDATA("Profit",$A$3,"Month",E4)</f>
        <v>11106.272999999999</v>
      </c>
    </row>
    <row r="5" spans="1:6" x14ac:dyDescent="0.3">
      <c r="A5" s="6" t="s">
        <v>8205</v>
      </c>
      <c r="B5" s="7">
        <v>4633.3453999999992</v>
      </c>
    </row>
    <row r="6" spans="1:6" x14ac:dyDescent="0.3">
      <c r="A6" s="6" t="s">
        <v>8206</v>
      </c>
      <c r="B6" s="7">
        <v>20319.64539999999</v>
      </c>
    </row>
    <row r="7" spans="1:6" x14ac:dyDescent="0.3">
      <c r="A7" s="6" t="s">
        <v>8207</v>
      </c>
      <c r="B7" s="7">
        <v>15931.686000000007</v>
      </c>
    </row>
    <row r="8" spans="1:6" x14ac:dyDescent="0.3">
      <c r="A8" s="6" t="s">
        <v>8208</v>
      </c>
      <c r="B8" s="7">
        <v>12114.252799999993</v>
      </c>
    </row>
    <row r="9" spans="1:6" x14ac:dyDescent="0.3">
      <c r="A9" s="6" t="s">
        <v>8209</v>
      </c>
      <c r="B9" s="7">
        <v>12232.773799999999</v>
      </c>
    </row>
    <row r="10" spans="1:6" x14ac:dyDescent="0.3">
      <c r="A10" s="6" t="s">
        <v>8210</v>
      </c>
      <c r="B10" s="7">
        <v>7974.7289999999966</v>
      </c>
    </row>
    <row r="11" spans="1:6" x14ac:dyDescent="0.3">
      <c r="A11" s="6" t="s">
        <v>8211</v>
      </c>
      <c r="B11" s="7">
        <v>14138.422999999997</v>
      </c>
    </row>
    <row r="12" spans="1:6" x14ac:dyDescent="0.3">
      <c r="A12" s="6" t="s">
        <v>8212</v>
      </c>
      <c r="B12" s="7">
        <v>34200.628800000006</v>
      </c>
    </row>
    <row r="13" spans="1:6" x14ac:dyDescent="0.3">
      <c r="A13" s="6" t="s">
        <v>8213</v>
      </c>
      <c r="B13" s="7">
        <v>15592.149999999998</v>
      </c>
    </row>
    <row r="14" spans="1:6" x14ac:dyDescent="0.3">
      <c r="A14" s="6" t="s">
        <v>8214</v>
      </c>
      <c r="B14" s="7">
        <v>34468.702999999994</v>
      </c>
    </row>
    <row r="15" spans="1:6" x14ac:dyDescent="0.3">
      <c r="A15" s="6" t="s">
        <v>8215</v>
      </c>
      <c r="B15" s="7">
        <v>30280.140999999952</v>
      </c>
    </row>
    <row r="16" spans="1:6" x14ac:dyDescent="0.3">
      <c r="A16" s="6" t="s">
        <v>8216</v>
      </c>
      <c r="B16" s="7">
        <v>212992.75119999994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F8B84-C525-4AB4-8967-70A479C0D944}">
  <dimension ref="A3:F16"/>
  <sheetViews>
    <sheetView workbookViewId="0">
      <selection activeCell="F4" sqref="F4"/>
    </sheetView>
  </sheetViews>
  <sheetFormatPr defaultRowHeight="14.4" x14ac:dyDescent="0.3"/>
  <cols>
    <col min="1" max="1" width="12.5546875" bestFit="1" customWidth="1"/>
    <col min="2" max="2" width="12" bestFit="1" customWidth="1"/>
  </cols>
  <sheetData>
    <row r="3" spans="1:6" x14ac:dyDescent="0.3">
      <c r="A3" s="5" t="s">
        <v>8203</v>
      </c>
      <c r="B3" t="s">
        <v>8220</v>
      </c>
    </row>
    <row r="4" spans="1:6" x14ac:dyDescent="0.3">
      <c r="A4" s="6" t="s">
        <v>8204</v>
      </c>
      <c r="B4" s="7">
        <v>1665.9409499999997</v>
      </c>
      <c r="E4" t="str">
        <f>A4</f>
        <v>Jan</v>
      </c>
      <c r="F4" s="8">
        <f>GETPIVOTDATA("Tax",$A$3,"Month",E4)</f>
        <v>1665.9409499999997</v>
      </c>
    </row>
    <row r="5" spans="1:6" x14ac:dyDescent="0.3">
      <c r="A5" s="6" t="s">
        <v>8205</v>
      </c>
      <c r="B5" s="7">
        <v>695.00180999999998</v>
      </c>
    </row>
    <row r="6" spans="1:6" x14ac:dyDescent="0.3">
      <c r="A6" s="6" t="s">
        <v>8206</v>
      </c>
      <c r="B6" s="7">
        <v>3047.9468099999985</v>
      </c>
    </row>
    <row r="7" spans="1:6" x14ac:dyDescent="0.3">
      <c r="A7" s="6" t="s">
        <v>8207</v>
      </c>
      <c r="B7" s="7">
        <v>2389.7529000000018</v>
      </c>
    </row>
    <row r="8" spans="1:6" x14ac:dyDescent="0.3">
      <c r="A8" s="6" t="s">
        <v>8208</v>
      </c>
      <c r="B8" s="7">
        <v>1817.1379199999992</v>
      </c>
    </row>
    <row r="9" spans="1:6" x14ac:dyDescent="0.3">
      <c r="A9" s="6" t="s">
        <v>8209</v>
      </c>
      <c r="B9" s="7">
        <v>1834.9160700000002</v>
      </c>
    </row>
    <row r="10" spans="1:6" x14ac:dyDescent="0.3">
      <c r="A10" s="6" t="s">
        <v>8210</v>
      </c>
      <c r="B10" s="7">
        <v>1196.2093500000003</v>
      </c>
    </row>
    <row r="11" spans="1:6" x14ac:dyDescent="0.3">
      <c r="A11" s="6" t="s">
        <v>8211</v>
      </c>
      <c r="B11" s="7">
        <v>2120.7634499999986</v>
      </c>
    </row>
    <row r="12" spans="1:6" x14ac:dyDescent="0.3">
      <c r="A12" s="6" t="s">
        <v>8212</v>
      </c>
      <c r="B12" s="7">
        <v>5130.0943199999992</v>
      </c>
    </row>
    <row r="13" spans="1:6" x14ac:dyDescent="0.3">
      <c r="A13" s="6" t="s">
        <v>8213</v>
      </c>
      <c r="B13" s="7">
        <v>2338.8224999999993</v>
      </c>
    </row>
    <row r="14" spans="1:6" x14ac:dyDescent="0.3">
      <c r="A14" s="6" t="s">
        <v>8214</v>
      </c>
      <c r="B14" s="7">
        <v>5170.3054499999989</v>
      </c>
    </row>
    <row r="15" spans="1:6" x14ac:dyDescent="0.3">
      <c r="A15" s="6" t="s">
        <v>8215</v>
      </c>
      <c r="B15" s="7">
        <v>4542.0211499999996</v>
      </c>
    </row>
    <row r="16" spans="1:6" x14ac:dyDescent="0.3">
      <c r="A16" s="6" t="s">
        <v>8216</v>
      </c>
      <c r="B16" s="7">
        <v>31948.912679999998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4DC0D-0F5E-4CB4-8A43-53BAE3856CEC}">
  <dimension ref="A3:B16"/>
  <sheetViews>
    <sheetView workbookViewId="0">
      <selection activeCell="A3" sqref="A3"/>
    </sheetView>
  </sheetViews>
  <sheetFormatPr defaultRowHeight="14.4" x14ac:dyDescent="0.3"/>
  <cols>
    <col min="1" max="1" width="12.5546875" bestFit="1" customWidth="1"/>
    <col min="2" max="2" width="12" bestFit="1" customWidth="1"/>
  </cols>
  <sheetData>
    <row r="3" spans="1:2" x14ac:dyDescent="0.3">
      <c r="A3" s="5" t="s">
        <v>8203</v>
      </c>
      <c r="B3" t="s">
        <v>8217</v>
      </c>
    </row>
    <row r="4" spans="1:2" x14ac:dyDescent="0.3">
      <c r="A4" s="6" t="s">
        <v>8204</v>
      </c>
      <c r="B4" s="7">
        <v>94291.6296</v>
      </c>
    </row>
    <row r="5" spans="1:2" x14ac:dyDescent="0.3">
      <c r="A5" s="6" t="s">
        <v>8205</v>
      </c>
      <c r="B5" s="7">
        <v>59371.115400000002</v>
      </c>
    </row>
    <row r="6" spans="1:2" x14ac:dyDescent="0.3">
      <c r="A6" s="6" t="s">
        <v>8206</v>
      </c>
      <c r="B6" s="7">
        <v>197573.58719999992</v>
      </c>
    </row>
    <row r="7" spans="1:2" x14ac:dyDescent="0.3">
      <c r="A7" s="6" t="s">
        <v>8207</v>
      </c>
      <c r="B7" s="7">
        <v>136283.00059999991</v>
      </c>
    </row>
    <row r="8" spans="1:2" x14ac:dyDescent="0.3">
      <c r="A8" s="6" t="s">
        <v>8208</v>
      </c>
      <c r="B8" s="7">
        <v>154086.72369999991</v>
      </c>
    </row>
    <row r="9" spans="1:2" x14ac:dyDescent="0.3">
      <c r="A9" s="6" t="s">
        <v>8209</v>
      </c>
      <c r="B9" s="7">
        <v>145837.07929999984</v>
      </c>
    </row>
    <row r="10" spans="1:2" x14ac:dyDescent="0.3">
      <c r="A10" s="6" t="s">
        <v>8210</v>
      </c>
      <c r="B10" s="7">
        <v>145535.68899999993</v>
      </c>
    </row>
    <row r="11" spans="1:2" x14ac:dyDescent="0.3">
      <c r="A11" s="6" t="s">
        <v>8211</v>
      </c>
      <c r="B11" s="7">
        <v>157315.92699999994</v>
      </c>
    </row>
    <row r="12" spans="1:2" x14ac:dyDescent="0.3">
      <c r="A12" s="6" t="s">
        <v>8212</v>
      </c>
      <c r="B12" s="7">
        <v>300103.41169999907</v>
      </c>
    </row>
    <row r="13" spans="1:2" x14ac:dyDescent="0.3">
      <c r="A13" s="6" t="s">
        <v>8213</v>
      </c>
      <c r="B13" s="7">
        <v>199496.29469999985</v>
      </c>
    </row>
    <row r="14" spans="1:2" x14ac:dyDescent="0.3">
      <c r="A14" s="6" t="s">
        <v>8214</v>
      </c>
      <c r="B14" s="7">
        <v>350161.71099999954</v>
      </c>
    </row>
    <row r="15" spans="1:2" x14ac:dyDescent="0.3">
      <c r="A15" s="6" t="s">
        <v>8215</v>
      </c>
      <c r="B15" s="7">
        <v>321480.16949999961</v>
      </c>
    </row>
    <row r="16" spans="1:2" x14ac:dyDescent="0.3">
      <c r="A16" s="6" t="s">
        <v>8216</v>
      </c>
      <c r="B16" s="7">
        <v>2261536.3386999974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18031-4733-43F4-8013-AF294491AB4A}">
  <dimension ref="A3:B16"/>
  <sheetViews>
    <sheetView workbookViewId="0">
      <selection activeCell="A3" sqref="A3"/>
    </sheetView>
  </sheetViews>
  <sheetFormatPr defaultRowHeight="14.4" x14ac:dyDescent="0.3"/>
  <cols>
    <col min="1" max="1" width="12.5546875" bestFit="1" customWidth="1"/>
    <col min="2" max="2" width="12.109375" bestFit="1" customWidth="1"/>
  </cols>
  <sheetData>
    <row r="3" spans="1:2" x14ac:dyDescent="0.3">
      <c r="A3" s="5" t="s">
        <v>8203</v>
      </c>
      <c r="B3" t="s">
        <v>8219</v>
      </c>
    </row>
    <row r="4" spans="1:2" x14ac:dyDescent="0.3">
      <c r="A4" s="6" t="s">
        <v>8204</v>
      </c>
      <c r="B4" s="7">
        <v>11106.272999999999</v>
      </c>
    </row>
    <row r="5" spans="1:2" x14ac:dyDescent="0.3">
      <c r="A5" s="6" t="s">
        <v>8205</v>
      </c>
      <c r="B5" s="7">
        <v>4633.3453999999992</v>
      </c>
    </row>
    <row r="6" spans="1:2" x14ac:dyDescent="0.3">
      <c r="A6" s="6" t="s">
        <v>8206</v>
      </c>
      <c r="B6" s="7">
        <v>20319.64539999999</v>
      </c>
    </row>
    <row r="7" spans="1:2" x14ac:dyDescent="0.3">
      <c r="A7" s="6" t="s">
        <v>8207</v>
      </c>
      <c r="B7" s="7">
        <v>15931.686000000007</v>
      </c>
    </row>
    <row r="8" spans="1:2" x14ac:dyDescent="0.3">
      <c r="A8" s="6" t="s">
        <v>8208</v>
      </c>
      <c r="B8" s="7">
        <v>12114.252799999993</v>
      </c>
    </row>
    <row r="9" spans="1:2" x14ac:dyDescent="0.3">
      <c r="A9" s="6" t="s">
        <v>8209</v>
      </c>
      <c r="B9" s="7">
        <v>12232.773799999999</v>
      </c>
    </row>
    <row r="10" spans="1:2" x14ac:dyDescent="0.3">
      <c r="A10" s="6" t="s">
        <v>8210</v>
      </c>
      <c r="B10" s="7">
        <v>7974.7289999999966</v>
      </c>
    </row>
    <row r="11" spans="1:2" x14ac:dyDescent="0.3">
      <c r="A11" s="6" t="s">
        <v>8211</v>
      </c>
      <c r="B11" s="7">
        <v>14138.422999999997</v>
      </c>
    </row>
    <row r="12" spans="1:2" x14ac:dyDescent="0.3">
      <c r="A12" s="6" t="s">
        <v>8212</v>
      </c>
      <c r="B12" s="7">
        <v>34200.628800000006</v>
      </c>
    </row>
    <row r="13" spans="1:2" x14ac:dyDescent="0.3">
      <c r="A13" s="6" t="s">
        <v>8213</v>
      </c>
      <c r="B13" s="7">
        <v>15592.149999999998</v>
      </c>
    </row>
    <row r="14" spans="1:2" x14ac:dyDescent="0.3">
      <c r="A14" s="6" t="s">
        <v>8214</v>
      </c>
      <c r="B14" s="7">
        <v>34468.702999999994</v>
      </c>
    </row>
    <row r="15" spans="1:2" x14ac:dyDescent="0.3">
      <c r="A15" s="6" t="s">
        <v>8215</v>
      </c>
      <c r="B15" s="7">
        <v>30280.140999999952</v>
      </c>
    </row>
    <row r="16" spans="1:2" x14ac:dyDescent="0.3">
      <c r="A16" s="6" t="s">
        <v>8216</v>
      </c>
      <c r="B16" s="7">
        <v>212992.75119999994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3EAC7-7150-4C16-86E8-501650ED859A}">
  <dimension ref="A3:B7"/>
  <sheetViews>
    <sheetView workbookViewId="0">
      <selection activeCell="I4" sqref="I4"/>
    </sheetView>
  </sheetViews>
  <sheetFormatPr defaultRowHeight="14.4" x14ac:dyDescent="0.3"/>
  <cols>
    <col min="1" max="1" width="13.109375" bestFit="1" customWidth="1"/>
    <col min="2" max="2" width="12" bestFit="1" customWidth="1"/>
  </cols>
  <sheetData>
    <row r="3" spans="1:2" x14ac:dyDescent="0.3">
      <c r="A3" s="5" t="s">
        <v>8203</v>
      </c>
      <c r="B3" t="s">
        <v>8217</v>
      </c>
    </row>
    <row r="4" spans="1:2" x14ac:dyDescent="0.3">
      <c r="A4" s="6" t="s">
        <v>27</v>
      </c>
      <c r="B4" s="7">
        <v>576235.21600000036</v>
      </c>
    </row>
    <row r="5" spans="1:2" x14ac:dyDescent="0.3">
      <c r="A5" s="6" t="s">
        <v>128</v>
      </c>
      <c r="B5" s="7">
        <v>707538.26450000505</v>
      </c>
    </row>
    <row r="6" spans="1:2" x14ac:dyDescent="0.3">
      <c r="A6" s="6" t="s">
        <v>110</v>
      </c>
      <c r="B6" s="7">
        <v>977762.85819999664</v>
      </c>
    </row>
    <row r="7" spans="1:2" x14ac:dyDescent="0.3">
      <c r="A7" s="6" t="s">
        <v>8216</v>
      </c>
      <c r="B7" s="7">
        <v>2261536.3387000021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8A57C-BDB3-4B2A-B008-486C4089D826}">
  <dimension ref="A3:B53"/>
  <sheetViews>
    <sheetView workbookViewId="0">
      <selection activeCell="B1" activeCellId="1" sqref="A1:A1048576 B1:B1048576"/>
    </sheetView>
  </sheetViews>
  <sheetFormatPr defaultRowHeight="14.4" x14ac:dyDescent="0.3"/>
  <cols>
    <col min="1" max="1" width="17.33203125" bestFit="1" customWidth="1"/>
    <col min="2" max="2" width="12" bestFit="1" customWidth="1"/>
  </cols>
  <sheetData>
    <row r="3" spans="1:2" x14ac:dyDescent="0.3">
      <c r="A3" s="5" t="s">
        <v>8203</v>
      </c>
      <c r="B3" t="s">
        <v>8217</v>
      </c>
    </row>
    <row r="4" spans="1:2" x14ac:dyDescent="0.3">
      <c r="A4" s="6" t="s">
        <v>754</v>
      </c>
      <c r="B4" s="7">
        <v>19510.640000000003</v>
      </c>
    </row>
    <row r="5" spans="1:2" x14ac:dyDescent="0.3">
      <c r="A5" s="6" t="s">
        <v>178</v>
      </c>
      <c r="B5" s="7">
        <v>35272.656999999999</v>
      </c>
    </row>
    <row r="6" spans="1:2" x14ac:dyDescent="0.3">
      <c r="A6" s="6" t="s">
        <v>93</v>
      </c>
      <c r="B6" s="7">
        <v>11678.130000000001</v>
      </c>
    </row>
    <row r="7" spans="1:2" x14ac:dyDescent="0.3">
      <c r="A7" s="6" t="s">
        <v>33</v>
      </c>
      <c r="B7" s="7">
        <v>446306.46350000019</v>
      </c>
    </row>
    <row r="8" spans="1:2" x14ac:dyDescent="0.3">
      <c r="A8" s="6" t="s">
        <v>75</v>
      </c>
      <c r="B8" s="7">
        <v>31841.597999999987</v>
      </c>
    </row>
    <row r="9" spans="1:2" x14ac:dyDescent="0.3">
      <c r="A9" s="6" t="s">
        <v>310</v>
      </c>
      <c r="B9" s="7">
        <v>13384.356999999995</v>
      </c>
    </row>
    <row r="10" spans="1:2" x14ac:dyDescent="0.3">
      <c r="A10" s="6" t="s">
        <v>53</v>
      </c>
      <c r="B10" s="7">
        <v>27322.999000000003</v>
      </c>
    </row>
    <row r="11" spans="1:2" x14ac:dyDescent="0.3">
      <c r="A11" s="6" t="s">
        <v>700</v>
      </c>
      <c r="B11" s="7">
        <v>2865.0200000000004</v>
      </c>
    </row>
    <row r="12" spans="1:2" x14ac:dyDescent="0.3">
      <c r="A12" s="6" t="s">
        <v>79</v>
      </c>
      <c r="B12" s="7">
        <v>88436.531999999992</v>
      </c>
    </row>
    <row r="13" spans="1:2" x14ac:dyDescent="0.3">
      <c r="A13" s="6" t="s">
        <v>183</v>
      </c>
      <c r="B13" s="7">
        <v>48219.11</v>
      </c>
    </row>
    <row r="14" spans="1:2" x14ac:dyDescent="0.3">
      <c r="A14" s="6" t="s">
        <v>980</v>
      </c>
      <c r="B14" s="7">
        <v>4382.4859999999999</v>
      </c>
    </row>
    <row r="15" spans="1:2" x14ac:dyDescent="0.3">
      <c r="A15" s="6" t="s">
        <v>24</v>
      </c>
      <c r="B15" s="7">
        <v>79236.516999999934</v>
      </c>
    </row>
    <row r="16" spans="1:2" x14ac:dyDescent="0.3">
      <c r="A16" s="6" t="s">
        <v>653</v>
      </c>
      <c r="B16" s="7">
        <v>48718.400000000001</v>
      </c>
    </row>
    <row r="17" spans="1:2" x14ac:dyDescent="0.3">
      <c r="A17" s="6" t="s">
        <v>878</v>
      </c>
      <c r="B17" s="7">
        <v>4443.5600000000004</v>
      </c>
    </row>
    <row r="18" spans="1:2" x14ac:dyDescent="0.3">
      <c r="A18" s="6" t="s">
        <v>1912</v>
      </c>
      <c r="B18" s="7">
        <v>2914.3099999999995</v>
      </c>
    </row>
    <row r="19" spans="1:2" x14ac:dyDescent="0.3">
      <c r="A19" s="6" t="s">
        <v>205</v>
      </c>
      <c r="B19" s="7">
        <v>36458.389999999992</v>
      </c>
    </row>
    <row r="20" spans="1:2" x14ac:dyDescent="0.3">
      <c r="A20" s="6" t="s">
        <v>43</v>
      </c>
      <c r="B20" s="7">
        <v>9131.0499999999993</v>
      </c>
    </row>
    <row r="21" spans="1:2" x14ac:dyDescent="0.3">
      <c r="A21" s="6" t="s">
        <v>2888</v>
      </c>
      <c r="B21" s="7">
        <v>1270.53</v>
      </c>
    </row>
    <row r="22" spans="1:2" x14ac:dyDescent="0.3">
      <c r="A22" s="6" t="s">
        <v>140</v>
      </c>
      <c r="B22" s="7">
        <v>23705.523000000001</v>
      </c>
    </row>
    <row r="23" spans="1:2" x14ac:dyDescent="0.3">
      <c r="A23" s="6" t="s">
        <v>314</v>
      </c>
      <c r="B23" s="7">
        <v>28634.433999999997</v>
      </c>
    </row>
    <row r="24" spans="1:2" x14ac:dyDescent="0.3">
      <c r="A24" s="6" t="s">
        <v>89</v>
      </c>
      <c r="B24" s="7">
        <v>76136.07399999995</v>
      </c>
    </row>
    <row r="25" spans="1:2" x14ac:dyDescent="0.3">
      <c r="A25" s="6" t="s">
        <v>807</v>
      </c>
      <c r="B25" s="7">
        <v>29863.150000000009</v>
      </c>
    </row>
    <row r="26" spans="1:2" x14ac:dyDescent="0.3">
      <c r="A26" s="6" t="s">
        <v>454</v>
      </c>
      <c r="B26" s="7">
        <v>10771.339999999998</v>
      </c>
    </row>
    <row r="27" spans="1:2" x14ac:dyDescent="0.3">
      <c r="A27" s="6" t="s">
        <v>192</v>
      </c>
      <c r="B27" s="7">
        <v>22205.150000000005</v>
      </c>
    </row>
    <row r="28" spans="1:2" x14ac:dyDescent="0.3">
      <c r="A28" s="6" t="s">
        <v>1962</v>
      </c>
      <c r="B28" s="7">
        <v>5589.351999999999</v>
      </c>
    </row>
    <row r="29" spans="1:2" x14ac:dyDescent="0.3">
      <c r="A29" s="6" t="s">
        <v>1699</v>
      </c>
      <c r="B29" s="7">
        <v>7464.9300000000012</v>
      </c>
    </row>
    <row r="30" spans="1:2" x14ac:dyDescent="0.3">
      <c r="A30" s="6" t="s">
        <v>325</v>
      </c>
      <c r="B30" s="7">
        <v>16729.101999999999</v>
      </c>
    </row>
    <row r="31" spans="1:2" x14ac:dyDescent="0.3">
      <c r="A31" s="6" t="s">
        <v>1737</v>
      </c>
      <c r="B31" s="7">
        <v>7292.5239999999994</v>
      </c>
    </row>
    <row r="32" spans="1:2" x14ac:dyDescent="0.3">
      <c r="A32" s="6" t="s">
        <v>144</v>
      </c>
      <c r="B32" s="7">
        <v>34610.971999999994</v>
      </c>
    </row>
    <row r="33" spans="1:2" x14ac:dyDescent="0.3">
      <c r="A33" s="6" t="s">
        <v>1031</v>
      </c>
      <c r="B33" s="7">
        <v>4783.5219999999999</v>
      </c>
    </row>
    <row r="34" spans="1:2" x14ac:dyDescent="0.3">
      <c r="A34" s="6" t="s">
        <v>62</v>
      </c>
      <c r="B34" s="7">
        <v>306361.14699999947</v>
      </c>
    </row>
    <row r="35" spans="1:2" x14ac:dyDescent="0.3">
      <c r="A35" s="6" t="s">
        <v>83</v>
      </c>
      <c r="B35" s="7">
        <v>55165.963999999993</v>
      </c>
    </row>
    <row r="36" spans="1:2" x14ac:dyDescent="0.3">
      <c r="A36" s="6" t="s">
        <v>3817</v>
      </c>
      <c r="B36" s="7">
        <v>919.91</v>
      </c>
    </row>
    <row r="37" spans="1:2" x14ac:dyDescent="0.3">
      <c r="A37" s="6" t="s">
        <v>233</v>
      </c>
      <c r="B37" s="7">
        <v>75130.349999999991</v>
      </c>
    </row>
    <row r="38" spans="1:2" x14ac:dyDescent="0.3">
      <c r="A38" s="6" t="s">
        <v>503</v>
      </c>
      <c r="B38" s="7">
        <v>19683.389999999996</v>
      </c>
    </row>
    <row r="39" spans="1:2" x14ac:dyDescent="0.3">
      <c r="A39" s="6" t="s">
        <v>242</v>
      </c>
      <c r="B39" s="7">
        <v>17284.462</v>
      </c>
    </row>
    <row r="40" spans="1:2" x14ac:dyDescent="0.3">
      <c r="A40" s="6" t="s">
        <v>101</v>
      </c>
      <c r="B40" s="7">
        <v>116276.65000000001</v>
      </c>
    </row>
    <row r="41" spans="1:2" x14ac:dyDescent="0.3">
      <c r="A41" s="6" t="s">
        <v>58</v>
      </c>
      <c r="B41" s="7">
        <v>22525.025999999991</v>
      </c>
    </row>
    <row r="42" spans="1:2" x14ac:dyDescent="0.3">
      <c r="A42" s="6" t="s">
        <v>698</v>
      </c>
      <c r="B42" s="7">
        <v>8481.7099999999991</v>
      </c>
    </row>
    <row r="43" spans="1:2" x14ac:dyDescent="0.3">
      <c r="A43" s="6" t="s">
        <v>564</v>
      </c>
      <c r="B43" s="7">
        <v>1315.5600000000002</v>
      </c>
    </row>
    <row r="44" spans="1:2" x14ac:dyDescent="0.3">
      <c r="A44" s="6" t="s">
        <v>250</v>
      </c>
      <c r="B44" s="7">
        <v>30661.872999999981</v>
      </c>
    </row>
    <row r="45" spans="1:2" x14ac:dyDescent="0.3">
      <c r="A45" s="6" t="s">
        <v>109</v>
      </c>
      <c r="B45" s="7">
        <v>168572.08819999982</v>
      </c>
    </row>
    <row r="46" spans="1:2" x14ac:dyDescent="0.3">
      <c r="A46" s="6" t="s">
        <v>415</v>
      </c>
      <c r="B46" s="7">
        <v>11220.055999999995</v>
      </c>
    </row>
    <row r="47" spans="1:2" x14ac:dyDescent="0.3">
      <c r="A47" s="6" t="s">
        <v>637</v>
      </c>
      <c r="B47" s="7">
        <v>8929.369999999999</v>
      </c>
    </row>
    <row r="48" spans="1:2" x14ac:dyDescent="0.3">
      <c r="A48" s="6" t="s">
        <v>158</v>
      </c>
      <c r="B48" s="7">
        <v>70636.72</v>
      </c>
    </row>
    <row r="49" spans="1:2" x14ac:dyDescent="0.3">
      <c r="A49" s="6" t="s">
        <v>70</v>
      </c>
      <c r="B49" s="7">
        <v>135206.84999999998</v>
      </c>
    </row>
    <row r="50" spans="1:2" x14ac:dyDescent="0.3">
      <c r="A50" s="6" t="s">
        <v>3042</v>
      </c>
      <c r="B50" s="7">
        <v>1209.8240000000001</v>
      </c>
    </row>
    <row r="51" spans="1:2" x14ac:dyDescent="0.3">
      <c r="A51" s="6" t="s">
        <v>148</v>
      </c>
      <c r="B51" s="7">
        <v>31173.430000000026</v>
      </c>
    </row>
    <row r="52" spans="1:2" x14ac:dyDescent="0.3">
      <c r="A52" s="6" t="s">
        <v>922</v>
      </c>
      <c r="B52" s="7">
        <v>1603.136</v>
      </c>
    </row>
    <row r="53" spans="1:2" x14ac:dyDescent="0.3">
      <c r="A53" s="6" t="s">
        <v>8216</v>
      </c>
      <c r="B53" s="7">
        <v>2261536.3386999997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B7D1D-5B0B-4DAD-9606-798288C2838C}">
  <dimension ref="A3:B8"/>
  <sheetViews>
    <sheetView workbookViewId="0">
      <selection activeCell="B6" sqref="B6"/>
    </sheetView>
  </sheetViews>
  <sheetFormatPr defaultRowHeight="14.4" x14ac:dyDescent="0.3"/>
  <cols>
    <col min="1" max="1" width="12.77734375" bestFit="1" customWidth="1"/>
    <col min="2" max="2" width="15.88671875" bestFit="1" customWidth="1"/>
  </cols>
  <sheetData>
    <row r="3" spans="1:2" x14ac:dyDescent="0.3">
      <c r="A3" s="5" t="s">
        <v>8203</v>
      </c>
      <c r="B3" t="s">
        <v>8222</v>
      </c>
    </row>
    <row r="4" spans="1:2" x14ac:dyDescent="0.3">
      <c r="A4" s="6" t="s">
        <v>37</v>
      </c>
      <c r="B4" s="7">
        <v>5858</v>
      </c>
    </row>
    <row r="5" spans="1:2" x14ac:dyDescent="0.3">
      <c r="A5" s="6" t="s">
        <v>67</v>
      </c>
      <c r="B5" s="7">
        <v>1902</v>
      </c>
    </row>
    <row r="6" spans="1:2" x14ac:dyDescent="0.3">
      <c r="A6" s="6" t="s">
        <v>30</v>
      </c>
      <c r="B6" s="7">
        <v>538</v>
      </c>
    </row>
    <row r="7" spans="1:2" x14ac:dyDescent="0.3">
      <c r="A7" s="6" t="s">
        <v>20</v>
      </c>
      <c r="B7" s="7">
        <v>1501</v>
      </c>
    </row>
    <row r="8" spans="1:2" x14ac:dyDescent="0.3">
      <c r="A8" s="6" t="s">
        <v>8216</v>
      </c>
      <c r="B8" s="7">
        <v>9799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50BDF-910B-4C01-AA0A-7741B64C0D2E}">
  <dimension ref="A3:E4"/>
  <sheetViews>
    <sheetView workbookViewId="0">
      <selection activeCell="E4" sqref="E4"/>
    </sheetView>
  </sheetViews>
  <sheetFormatPr defaultRowHeight="14.4" x14ac:dyDescent="0.3"/>
  <cols>
    <col min="1" max="1" width="15.88671875" bestFit="1" customWidth="1"/>
  </cols>
  <sheetData>
    <row r="3" spans="1:5" x14ac:dyDescent="0.3">
      <c r="A3" t="s">
        <v>8222</v>
      </c>
    </row>
    <row r="4" spans="1:5" x14ac:dyDescent="0.3">
      <c r="A4" s="7">
        <v>9799</v>
      </c>
      <c r="E4">
        <f>GETPIVOTDATA("Order ID",$A$3)</f>
        <v>9799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37FDE-A7AE-4A45-8718-BABEB0B1E4CF}">
  <dimension ref="A1:S9800"/>
  <sheetViews>
    <sheetView workbookViewId="0">
      <selection activeCell="A27" sqref="A1:S9800"/>
    </sheetView>
  </sheetViews>
  <sheetFormatPr defaultRowHeight="14.4" x14ac:dyDescent="0.3"/>
  <sheetData>
    <row r="1" spans="1:19" ht="15.6" x14ac:dyDescent="0.3">
      <c r="A1" t="s">
        <v>0</v>
      </c>
      <c r="B1" s="1" t="s">
        <v>1</v>
      </c>
      <c r="C1" t="s">
        <v>2</v>
      </c>
      <c r="D1" t="s">
        <v>3</v>
      </c>
      <c r="E1" t="s">
        <v>4</v>
      </c>
      <c r="F1" t="s">
        <v>5</v>
      </c>
      <c r="G1" t="s">
        <v>6</v>
      </c>
      <c r="H1" s="2" t="s">
        <v>7</v>
      </c>
      <c r="I1" t="s">
        <v>8</v>
      </c>
      <c r="J1" t="s">
        <v>9</v>
      </c>
      <c r="K1" t="s">
        <v>10</v>
      </c>
      <c r="L1" t="s">
        <v>11</v>
      </c>
      <c r="M1" t="s">
        <v>12</v>
      </c>
      <c r="N1" t="s">
        <v>13</v>
      </c>
      <c r="O1" t="s">
        <v>14</v>
      </c>
      <c r="P1" s="3" t="s">
        <v>15</v>
      </c>
      <c r="Q1" s="3" t="s">
        <v>16</v>
      </c>
      <c r="R1" t="s">
        <v>17</v>
      </c>
      <c r="S1" t="s">
        <v>18</v>
      </c>
    </row>
    <row r="2" spans="1:19" ht="15.6" x14ac:dyDescent="0.3">
      <c r="A2" t="s">
        <v>19</v>
      </c>
      <c r="B2" s="1">
        <v>43347</v>
      </c>
      <c r="C2" s="1">
        <v>43349</v>
      </c>
      <c r="D2">
        <f t="shared" ref="D2:D65" si="0">YEAR(B2)</f>
        <v>2018</v>
      </c>
      <c r="E2" t="str">
        <f t="shared" ref="E2:E65" si="1">TEXT(B2,"mmm")</f>
        <v>Sep</v>
      </c>
      <c r="F2" t="s">
        <v>20</v>
      </c>
      <c r="G2" t="s">
        <v>21</v>
      </c>
      <c r="H2" s="2" t="s">
        <v>22</v>
      </c>
      <c r="I2" t="s">
        <v>23</v>
      </c>
      <c r="J2" t="s">
        <v>24</v>
      </c>
      <c r="K2">
        <v>60653</v>
      </c>
      <c r="L2" t="s">
        <v>25</v>
      </c>
      <c r="M2" t="s">
        <v>26</v>
      </c>
      <c r="N2" t="s">
        <v>27</v>
      </c>
      <c r="O2" t="s">
        <v>28</v>
      </c>
      <c r="P2" s="4">
        <v>825.17399999999998</v>
      </c>
      <c r="Q2" s="4">
        <v>100</v>
      </c>
      <c r="R2" s="4">
        <f>P2-Q2</f>
        <v>725.17399999999998</v>
      </c>
      <c r="S2" s="4">
        <f>0.15*R2</f>
        <v>108.7761</v>
      </c>
    </row>
    <row r="3" spans="1:19" x14ac:dyDescent="0.3">
      <c r="A3" t="s">
        <v>29</v>
      </c>
      <c r="B3" s="1">
        <v>42336</v>
      </c>
      <c r="C3" s="1">
        <v>42336</v>
      </c>
      <c r="D3">
        <f t="shared" si="0"/>
        <v>2015</v>
      </c>
      <c r="E3" t="str">
        <f t="shared" si="1"/>
        <v>Nov</v>
      </c>
      <c r="F3" t="s">
        <v>30</v>
      </c>
      <c r="G3" t="s">
        <v>31</v>
      </c>
      <c r="H3" t="s">
        <v>22</v>
      </c>
      <c r="I3" t="s">
        <v>32</v>
      </c>
      <c r="J3" t="s">
        <v>33</v>
      </c>
      <c r="K3">
        <v>94122</v>
      </c>
      <c r="L3" t="s">
        <v>34</v>
      </c>
      <c r="M3" t="s">
        <v>35</v>
      </c>
      <c r="N3" t="s">
        <v>27</v>
      </c>
      <c r="O3" t="s">
        <v>28</v>
      </c>
      <c r="P3" s="4">
        <v>411.33199999999999</v>
      </c>
      <c r="Q3" s="4">
        <v>100</v>
      </c>
      <c r="R3" s="4">
        <f t="shared" ref="R3:R66" si="2">P3-Q3</f>
        <v>311.33199999999999</v>
      </c>
      <c r="S3" s="4">
        <f t="shared" ref="S3:S66" si="3">0.15*R3</f>
        <v>46.699799999999996</v>
      </c>
    </row>
    <row r="4" spans="1:19" ht="15.6" x14ac:dyDescent="0.3">
      <c r="A4" t="s">
        <v>36</v>
      </c>
      <c r="B4" s="1">
        <v>42618</v>
      </c>
      <c r="C4" s="1">
        <v>42622</v>
      </c>
      <c r="D4">
        <f t="shared" si="0"/>
        <v>2016</v>
      </c>
      <c r="E4" t="str">
        <f t="shared" si="1"/>
        <v>Sep</v>
      </c>
      <c r="F4" t="s">
        <v>37</v>
      </c>
      <c r="G4" t="s">
        <v>38</v>
      </c>
      <c r="H4" s="2" t="s">
        <v>22</v>
      </c>
      <c r="I4" t="s">
        <v>39</v>
      </c>
      <c r="J4" t="s">
        <v>33</v>
      </c>
      <c r="K4">
        <v>92105</v>
      </c>
      <c r="L4" t="s">
        <v>34</v>
      </c>
      <c r="M4" t="s">
        <v>35</v>
      </c>
      <c r="N4" t="s">
        <v>27</v>
      </c>
      <c r="O4" t="s">
        <v>28</v>
      </c>
      <c r="P4" s="4">
        <v>411.33199999999999</v>
      </c>
      <c r="Q4" s="4">
        <v>100</v>
      </c>
      <c r="R4" s="4">
        <f t="shared" si="2"/>
        <v>311.33199999999999</v>
      </c>
      <c r="S4" s="4">
        <f t="shared" si="3"/>
        <v>46.699799999999996</v>
      </c>
    </row>
    <row r="5" spans="1:19" ht="15.6" x14ac:dyDescent="0.3">
      <c r="A5" t="s">
        <v>40</v>
      </c>
      <c r="B5" s="1">
        <v>43250</v>
      </c>
      <c r="C5" s="1">
        <v>43251</v>
      </c>
      <c r="D5">
        <f t="shared" si="0"/>
        <v>2018</v>
      </c>
      <c r="E5" t="str">
        <f t="shared" si="1"/>
        <v>May</v>
      </c>
      <c r="F5" t="s">
        <v>20</v>
      </c>
      <c r="G5" t="s">
        <v>41</v>
      </c>
      <c r="H5" s="2" t="s">
        <v>22</v>
      </c>
      <c r="I5" t="s">
        <v>42</v>
      </c>
      <c r="J5" t="s">
        <v>43</v>
      </c>
      <c r="K5">
        <v>70506</v>
      </c>
      <c r="L5" t="s">
        <v>44</v>
      </c>
      <c r="M5" t="s">
        <v>35</v>
      </c>
      <c r="N5" t="s">
        <v>27</v>
      </c>
      <c r="O5" t="s">
        <v>28</v>
      </c>
      <c r="P5" s="4">
        <v>241.96</v>
      </c>
      <c r="Q5" s="4">
        <v>100</v>
      </c>
      <c r="R5" s="4">
        <f t="shared" si="2"/>
        <v>141.96</v>
      </c>
      <c r="S5" s="4">
        <f t="shared" si="3"/>
        <v>21.294</v>
      </c>
    </row>
    <row r="6" spans="1:19" ht="15.6" x14ac:dyDescent="0.3">
      <c r="A6" t="s">
        <v>45</v>
      </c>
      <c r="B6" s="1">
        <v>42150</v>
      </c>
      <c r="C6" s="1">
        <v>42154</v>
      </c>
      <c r="D6">
        <f t="shared" si="0"/>
        <v>2015</v>
      </c>
      <c r="E6" t="str">
        <f t="shared" si="1"/>
        <v>May</v>
      </c>
      <c r="F6" t="s">
        <v>37</v>
      </c>
      <c r="G6" t="s">
        <v>46</v>
      </c>
      <c r="H6" s="2" t="s">
        <v>22</v>
      </c>
      <c r="I6" t="s">
        <v>47</v>
      </c>
      <c r="J6" t="s">
        <v>33</v>
      </c>
      <c r="K6">
        <v>90008</v>
      </c>
      <c r="L6" t="s">
        <v>34</v>
      </c>
      <c r="M6" t="s">
        <v>48</v>
      </c>
      <c r="N6" t="s">
        <v>27</v>
      </c>
      <c r="O6" t="s">
        <v>28</v>
      </c>
      <c r="P6" s="4">
        <v>290.666</v>
      </c>
      <c r="Q6" s="4">
        <v>100</v>
      </c>
      <c r="R6" s="4">
        <f t="shared" si="2"/>
        <v>190.666</v>
      </c>
      <c r="S6" s="4">
        <f t="shared" si="3"/>
        <v>28.599899999999998</v>
      </c>
    </row>
    <row r="7" spans="1:19" x14ac:dyDescent="0.3">
      <c r="A7" t="s">
        <v>49</v>
      </c>
      <c r="B7" s="1">
        <v>42327</v>
      </c>
      <c r="C7" s="1">
        <v>42333</v>
      </c>
      <c r="D7">
        <f t="shared" si="0"/>
        <v>2015</v>
      </c>
      <c r="E7" t="str">
        <f t="shared" si="1"/>
        <v>Nov</v>
      </c>
      <c r="F7" t="s">
        <v>37</v>
      </c>
      <c r="G7" t="s">
        <v>50</v>
      </c>
      <c r="H7" t="s">
        <v>51</v>
      </c>
      <c r="I7" t="s">
        <v>52</v>
      </c>
      <c r="J7" t="s">
        <v>53</v>
      </c>
      <c r="K7">
        <v>19805</v>
      </c>
      <c r="L7" t="s">
        <v>54</v>
      </c>
      <c r="M7" t="s">
        <v>48</v>
      </c>
      <c r="N7" t="s">
        <v>27</v>
      </c>
      <c r="O7" t="s">
        <v>28</v>
      </c>
      <c r="P7" s="4">
        <v>1025.8800000000001</v>
      </c>
      <c r="Q7" s="4">
        <v>100</v>
      </c>
      <c r="R7" s="4">
        <f t="shared" si="2"/>
        <v>925.88000000000011</v>
      </c>
      <c r="S7" s="4">
        <f t="shared" si="3"/>
        <v>138.88200000000001</v>
      </c>
    </row>
    <row r="8" spans="1:19" x14ac:dyDescent="0.3">
      <c r="A8" t="s">
        <v>55</v>
      </c>
      <c r="B8" s="1">
        <v>42369</v>
      </c>
      <c r="C8" s="1">
        <v>42376</v>
      </c>
      <c r="D8">
        <f t="shared" si="0"/>
        <v>2015</v>
      </c>
      <c r="E8" t="str">
        <f t="shared" si="1"/>
        <v>Dec</v>
      </c>
      <c r="F8" t="s">
        <v>37</v>
      </c>
      <c r="G8" t="s">
        <v>56</v>
      </c>
      <c r="H8" t="s">
        <v>22</v>
      </c>
      <c r="I8" t="s">
        <v>57</v>
      </c>
      <c r="J8" t="s">
        <v>58</v>
      </c>
      <c r="K8">
        <v>2908</v>
      </c>
      <c r="L8" t="s">
        <v>54</v>
      </c>
      <c r="M8" t="s">
        <v>48</v>
      </c>
      <c r="N8" t="s">
        <v>27</v>
      </c>
      <c r="O8" t="s">
        <v>28</v>
      </c>
      <c r="P8" s="4">
        <v>341.96</v>
      </c>
      <c r="Q8" s="4">
        <v>100</v>
      </c>
      <c r="R8" s="4">
        <f t="shared" si="2"/>
        <v>241.95999999999998</v>
      </c>
      <c r="S8" s="4">
        <f t="shared" si="3"/>
        <v>36.293999999999997</v>
      </c>
    </row>
    <row r="9" spans="1:19" x14ac:dyDescent="0.3">
      <c r="A9" t="s">
        <v>59</v>
      </c>
      <c r="B9" s="1">
        <v>42890</v>
      </c>
      <c r="C9" s="1">
        <v>42890</v>
      </c>
      <c r="D9">
        <f t="shared" si="0"/>
        <v>2017</v>
      </c>
      <c r="E9" t="str">
        <f t="shared" si="1"/>
        <v>Jun</v>
      </c>
      <c r="F9" t="s">
        <v>30</v>
      </c>
      <c r="G9" t="s">
        <v>60</v>
      </c>
      <c r="H9" t="s">
        <v>51</v>
      </c>
      <c r="I9" t="s">
        <v>61</v>
      </c>
      <c r="J9" t="s">
        <v>62</v>
      </c>
      <c r="K9">
        <v>10035</v>
      </c>
      <c r="L9" t="s">
        <v>54</v>
      </c>
      <c r="M9" t="s">
        <v>48</v>
      </c>
      <c r="N9" t="s">
        <v>27</v>
      </c>
      <c r="O9" t="s">
        <v>28</v>
      </c>
      <c r="P9" s="4">
        <v>136.78399999999999</v>
      </c>
      <c r="Q9" s="4">
        <v>100</v>
      </c>
      <c r="R9" s="4">
        <f t="shared" si="2"/>
        <v>36.783999999999992</v>
      </c>
      <c r="S9" s="4">
        <f t="shared" si="3"/>
        <v>5.5175999999999989</v>
      </c>
    </row>
    <row r="10" spans="1:19" ht="15.6" x14ac:dyDescent="0.3">
      <c r="A10" t="s">
        <v>63</v>
      </c>
      <c r="B10" s="1">
        <v>42453</v>
      </c>
      <c r="C10" s="1">
        <v>42456</v>
      </c>
      <c r="D10">
        <f t="shared" si="0"/>
        <v>2016</v>
      </c>
      <c r="E10" t="str">
        <f t="shared" si="1"/>
        <v>Mar</v>
      </c>
      <c r="F10" t="s">
        <v>20</v>
      </c>
      <c r="G10" t="s">
        <v>64</v>
      </c>
      <c r="H10" s="2" t="s">
        <v>22</v>
      </c>
      <c r="I10" t="s">
        <v>65</v>
      </c>
      <c r="J10" t="s">
        <v>24</v>
      </c>
      <c r="K10">
        <v>61604</v>
      </c>
      <c r="L10" t="s">
        <v>25</v>
      </c>
      <c r="M10" t="s">
        <v>48</v>
      </c>
      <c r="N10" t="s">
        <v>27</v>
      </c>
      <c r="O10" t="s">
        <v>28</v>
      </c>
      <c r="P10" s="4">
        <v>359.05799999999999</v>
      </c>
      <c r="Q10" s="4">
        <v>100</v>
      </c>
      <c r="R10" s="4">
        <f t="shared" si="2"/>
        <v>259.05799999999999</v>
      </c>
      <c r="S10" s="4">
        <f t="shared" si="3"/>
        <v>38.858699999999999</v>
      </c>
    </row>
    <row r="11" spans="1:19" x14ac:dyDescent="0.3">
      <c r="A11" t="s">
        <v>66</v>
      </c>
      <c r="B11" s="1">
        <v>42765</v>
      </c>
      <c r="C11" s="1">
        <v>42767</v>
      </c>
      <c r="D11">
        <f t="shared" si="0"/>
        <v>2017</v>
      </c>
      <c r="E11" t="str">
        <f t="shared" si="1"/>
        <v>Jan</v>
      </c>
      <c r="F11" t="s">
        <v>67</v>
      </c>
      <c r="G11" t="s">
        <v>68</v>
      </c>
      <c r="H11" t="s">
        <v>51</v>
      </c>
      <c r="I11" t="s">
        <v>69</v>
      </c>
      <c r="J11" t="s">
        <v>70</v>
      </c>
      <c r="K11">
        <v>98103</v>
      </c>
      <c r="L11" t="s">
        <v>34</v>
      </c>
      <c r="M11" t="s">
        <v>71</v>
      </c>
      <c r="N11" t="s">
        <v>27</v>
      </c>
      <c r="O11" t="s">
        <v>28</v>
      </c>
      <c r="P11" s="4">
        <v>48.58</v>
      </c>
      <c r="Q11" s="4">
        <v>100</v>
      </c>
      <c r="R11" s="4">
        <f t="shared" si="2"/>
        <v>-51.42</v>
      </c>
      <c r="S11" s="4">
        <f t="shared" si="3"/>
        <v>-7.7130000000000001</v>
      </c>
    </row>
    <row r="12" spans="1:19" ht="15.6" x14ac:dyDescent="0.3">
      <c r="A12" t="s">
        <v>72</v>
      </c>
      <c r="B12" s="1">
        <v>43453</v>
      </c>
      <c r="C12" s="1">
        <v>43457</v>
      </c>
      <c r="D12">
        <f t="shared" si="0"/>
        <v>2018</v>
      </c>
      <c r="E12" t="str">
        <f t="shared" si="1"/>
        <v>Dec</v>
      </c>
      <c r="F12" t="s">
        <v>37</v>
      </c>
      <c r="G12" t="s">
        <v>73</v>
      </c>
      <c r="H12" s="2" t="s">
        <v>22</v>
      </c>
      <c r="I12" t="s">
        <v>74</v>
      </c>
      <c r="J12" t="s">
        <v>75</v>
      </c>
      <c r="K12">
        <v>80134</v>
      </c>
      <c r="L12" t="s">
        <v>34</v>
      </c>
      <c r="M12" t="s">
        <v>71</v>
      </c>
      <c r="N12" t="s">
        <v>27</v>
      </c>
      <c r="O12" t="s">
        <v>28</v>
      </c>
      <c r="P12" s="4">
        <v>102.018</v>
      </c>
      <c r="Q12" s="4">
        <v>100</v>
      </c>
      <c r="R12" s="4">
        <f t="shared" si="2"/>
        <v>2.0180000000000007</v>
      </c>
      <c r="S12" s="4">
        <f t="shared" si="3"/>
        <v>0.30270000000000008</v>
      </c>
    </row>
    <row r="13" spans="1:19" ht="15.6" x14ac:dyDescent="0.3">
      <c r="A13" t="s">
        <v>76</v>
      </c>
      <c r="B13" s="1">
        <v>42224</v>
      </c>
      <c r="C13" s="1">
        <v>42226</v>
      </c>
      <c r="D13">
        <f t="shared" si="0"/>
        <v>2015</v>
      </c>
      <c r="E13" t="str">
        <f t="shared" si="1"/>
        <v>Aug</v>
      </c>
      <c r="F13" t="s">
        <v>67</v>
      </c>
      <c r="G13" t="s">
        <v>77</v>
      </c>
      <c r="H13" s="2" t="s">
        <v>22</v>
      </c>
      <c r="I13" t="s">
        <v>78</v>
      </c>
      <c r="J13" t="s">
        <v>79</v>
      </c>
      <c r="K13">
        <v>32216</v>
      </c>
      <c r="L13" t="s">
        <v>44</v>
      </c>
      <c r="M13" t="s">
        <v>71</v>
      </c>
      <c r="N13" t="s">
        <v>27</v>
      </c>
      <c r="O13" t="s">
        <v>28</v>
      </c>
      <c r="P13" s="4">
        <v>155.45599999999999</v>
      </c>
      <c r="Q13" s="4">
        <v>100</v>
      </c>
      <c r="R13" s="4">
        <f t="shared" si="2"/>
        <v>55.455999999999989</v>
      </c>
      <c r="S13" s="4">
        <f t="shared" si="3"/>
        <v>8.3183999999999987</v>
      </c>
    </row>
    <row r="14" spans="1:19" ht="15.6" x14ac:dyDescent="0.3">
      <c r="A14" t="s">
        <v>80</v>
      </c>
      <c r="B14" s="1">
        <v>43266</v>
      </c>
      <c r="C14" s="1">
        <v>43270</v>
      </c>
      <c r="D14">
        <f t="shared" si="0"/>
        <v>2018</v>
      </c>
      <c r="E14" t="str">
        <f t="shared" si="1"/>
        <v>Jun</v>
      </c>
      <c r="F14" t="s">
        <v>37</v>
      </c>
      <c r="G14" t="s">
        <v>81</v>
      </c>
      <c r="H14" s="2" t="s">
        <v>22</v>
      </c>
      <c r="I14" t="s">
        <v>82</v>
      </c>
      <c r="J14" t="s">
        <v>83</v>
      </c>
      <c r="K14">
        <v>28110</v>
      </c>
      <c r="L14" t="s">
        <v>44</v>
      </c>
      <c r="M14" t="s">
        <v>71</v>
      </c>
      <c r="N14" t="s">
        <v>27</v>
      </c>
      <c r="O14" t="s">
        <v>28</v>
      </c>
      <c r="P14" s="4">
        <v>77.727999999999994</v>
      </c>
      <c r="Q14" s="4">
        <v>100</v>
      </c>
      <c r="R14" s="4">
        <f t="shared" si="2"/>
        <v>-22.272000000000006</v>
      </c>
      <c r="S14" s="4">
        <f t="shared" si="3"/>
        <v>-3.3408000000000007</v>
      </c>
    </row>
    <row r="15" spans="1:19" ht="15.6" x14ac:dyDescent="0.3">
      <c r="A15" t="s">
        <v>84</v>
      </c>
      <c r="B15" s="1">
        <v>43318</v>
      </c>
      <c r="C15" s="1">
        <v>43322</v>
      </c>
      <c r="D15">
        <f t="shared" si="0"/>
        <v>2018</v>
      </c>
      <c r="E15" t="str">
        <f t="shared" si="1"/>
        <v>Aug</v>
      </c>
      <c r="F15" t="s">
        <v>67</v>
      </c>
      <c r="G15" t="s">
        <v>85</v>
      </c>
      <c r="H15" s="2" t="s">
        <v>22</v>
      </c>
      <c r="I15" t="s">
        <v>42</v>
      </c>
      <c r="J15" t="s">
        <v>43</v>
      </c>
      <c r="K15">
        <v>70506</v>
      </c>
      <c r="L15" t="s">
        <v>44</v>
      </c>
      <c r="M15" t="s">
        <v>71</v>
      </c>
      <c r="N15" t="s">
        <v>27</v>
      </c>
      <c r="O15" t="s">
        <v>28</v>
      </c>
      <c r="P15" s="4">
        <v>145.74</v>
      </c>
      <c r="Q15" s="4">
        <v>100</v>
      </c>
      <c r="R15" s="4">
        <f t="shared" si="2"/>
        <v>45.740000000000009</v>
      </c>
      <c r="S15" s="4">
        <f t="shared" si="3"/>
        <v>6.8610000000000015</v>
      </c>
    </row>
    <row r="16" spans="1:19" ht="15.6" x14ac:dyDescent="0.3">
      <c r="A16" t="s">
        <v>86</v>
      </c>
      <c r="B16" s="1">
        <v>42634</v>
      </c>
      <c r="C16" s="1">
        <v>42640</v>
      </c>
      <c r="D16">
        <f t="shared" si="0"/>
        <v>2016</v>
      </c>
      <c r="E16" t="str">
        <f t="shared" si="1"/>
        <v>Sep</v>
      </c>
      <c r="F16" t="s">
        <v>37</v>
      </c>
      <c r="G16" t="s">
        <v>87</v>
      </c>
      <c r="H16" s="2" t="s">
        <v>22</v>
      </c>
      <c r="I16" t="s">
        <v>88</v>
      </c>
      <c r="J16" t="s">
        <v>89</v>
      </c>
      <c r="K16">
        <v>48146</v>
      </c>
      <c r="L16" t="s">
        <v>25</v>
      </c>
      <c r="M16" t="s">
        <v>71</v>
      </c>
      <c r="N16" t="s">
        <v>27</v>
      </c>
      <c r="O16" t="s">
        <v>28</v>
      </c>
      <c r="P16" s="4">
        <v>194.32</v>
      </c>
      <c r="Q16" s="4">
        <v>100</v>
      </c>
      <c r="R16" s="4">
        <f t="shared" si="2"/>
        <v>94.32</v>
      </c>
      <c r="S16" s="4">
        <f t="shared" si="3"/>
        <v>14.147999999999998</v>
      </c>
    </row>
    <row r="17" spans="1:19" ht="15.6" x14ac:dyDescent="0.3">
      <c r="A17" t="s">
        <v>90</v>
      </c>
      <c r="B17" s="1">
        <v>42235</v>
      </c>
      <c r="C17" s="1">
        <v>42242</v>
      </c>
      <c r="D17">
        <f t="shared" si="0"/>
        <v>2015</v>
      </c>
      <c r="E17" t="str">
        <f t="shared" si="1"/>
        <v>Aug</v>
      </c>
      <c r="F17" t="s">
        <v>37</v>
      </c>
      <c r="G17" t="s">
        <v>91</v>
      </c>
      <c r="H17" s="2" t="s">
        <v>22</v>
      </c>
      <c r="I17" t="s">
        <v>92</v>
      </c>
      <c r="J17" t="s">
        <v>93</v>
      </c>
      <c r="K17">
        <v>72401</v>
      </c>
      <c r="L17" t="s">
        <v>44</v>
      </c>
      <c r="M17" t="s">
        <v>94</v>
      </c>
      <c r="N17" t="s">
        <v>27</v>
      </c>
      <c r="O17" t="s">
        <v>28</v>
      </c>
      <c r="P17" s="4">
        <v>638.82000000000005</v>
      </c>
      <c r="Q17" s="4">
        <v>100</v>
      </c>
      <c r="R17" s="4">
        <f t="shared" si="2"/>
        <v>538.82000000000005</v>
      </c>
      <c r="S17" s="4">
        <f t="shared" si="3"/>
        <v>80.823000000000008</v>
      </c>
    </row>
    <row r="18" spans="1:19" ht="15.6" x14ac:dyDescent="0.3">
      <c r="A18" t="s">
        <v>95</v>
      </c>
      <c r="B18" s="1">
        <v>42169</v>
      </c>
      <c r="C18" s="1">
        <v>42175</v>
      </c>
      <c r="D18">
        <f t="shared" si="0"/>
        <v>2015</v>
      </c>
      <c r="E18" t="str">
        <f t="shared" si="1"/>
        <v>Jun</v>
      </c>
      <c r="F18" t="s">
        <v>37</v>
      </c>
      <c r="G18" t="s">
        <v>96</v>
      </c>
      <c r="H18" s="2" t="s">
        <v>22</v>
      </c>
      <c r="I18" t="s">
        <v>97</v>
      </c>
      <c r="J18" t="s">
        <v>89</v>
      </c>
      <c r="K18">
        <v>48234</v>
      </c>
      <c r="L18" t="s">
        <v>25</v>
      </c>
      <c r="M18" t="s">
        <v>94</v>
      </c>
      <c r="N18" t="s">
        <v>27</v>
      </c>
      <c r="O18" t="s">
        <v>28</v>
      </c>
      <c r="P18" s="4">
        <v>212.94</v>
      </c>
      <c r="Q18" s="4">
        <v>100</v>
      </c>
      <c r="R18" s="4">
        <f t="shared" si="2"/>
        <v>112.94</v>
      </c>
      <c r="S18" s="4">
        <f t="shared" si="3"/>
        <v>16.940999999999999</v>
      </c>
    </row>
    <row r="19" spans="1:19" ht="15.6" x14ac:dyDescent="0.3">
      <c r="A19" t="s">
        <v>98</v>
      </c>
      <c r="B19" s="1">
        <v>42598</v>
      </c>
      <c r="C19" s="1">
        <v>42602</v>
      </c>
      <c r="D19">
        <f t="shared" si="0"/>
        <v>2016</v>
      </c>
      <c r="E19" t="str">
        <f t="shared" si="1"/>
        <v>Aug</v>
      </c>
      <c r="F19" t="s">
        <v>37</v>
      </c>
      <c r="G19" t="s">
        <v>99</v>
      </c>
      <c r="H19" s="2" t="s">
        <v>22</v>
      </c>
      <c r="I19" t="s">
        <v>100</v>
      </c>
      <c r="J19" t="s">
        <v>101</v>
      </c>
      <c r="K19">
        <v>19120</v>
      </c>
      <c r="L19" t="s">
        <v>54</v>
      </c>
      <c r="M19" t="s">
        <v>102</v>
      </c>
      <c r="N19" t="s">
        <v>27</v>
      </c>
      <c r="O19" t="s">
        <v>28</v>
      </c>
      <c r="P19" s="4">
        <v>301.47000000000003</v>
      </c>
      <c r="Q19" s="4">
        <v>100</v>
      </c>
      <c r="R19" s="4">
        <f t="shared" si="2"/>
        <v>201.47000000000003</v>
      </c>
      <c r="S19" s="4">
        <f t="shared" si="3"/>
        <v>30.220500000000001</v>
      </c>
    </row>
    <row r="20" spans="1:19" x14ac:dyDescent="0.3">
      <c r="A20" t="s">
        <v>103</v>
      </c>
      <c r="B20" s="1">
        <v>43428</v>
      </c>
      <c r="C20" s="1">
        <v>43435</v>
      </c>
      <c r="D20">
        <f t="shared" si="0"/>
        <v>2018</v>
      </c>
      <c r="E20" t="str">
        <f t="shared" si="1"/>
        <v>Nov</v>
      </c>
      <c r="F20" t="s">
        <v>37</v>
      </c>
      <c r="G20" t="s">
        <v>104</v>
      </c>
      <c r="H20" t="s">
        <v>105</v>
      </c>
      <c r="I20" t="s">
        <v>61</v>
      </c>
      <c r="J20" t="s">
        <v>62</v>
      </c>
      <c r="K20">
        <v>10035</v>
      </c>
      <c r="L20" t="s">
        <v>54</v>
      </c>
      <c r="M20" t="s">
        <v>102</v>
      </c>
      <c r="N20" t="s">
        <v>27</v>
      </c>
      <c r="O20" t="s">
        <v>28</v>
      </c>
      <c r="P20" s="4">
        <v>321.56799999999998</v>
      </c>
      <c r="Q20" s="4">
        <v>100</v>
      </c>
      <c r="R20" s="4">
        <f t="shared" si="2"/>
        <v>221.56799999999998</v>
      </c>
      <c r="S20" s="4">
        <f t="shared" si="3"/>
        <v>33.235199999999999</v>
      </c>
    </row>
    <row r="21" spans="1:19" x14ac:dyDescent="0.3">
      <c r="A21" t="s">
        <v>106</v>
      </c>
      <c r="B21" s="1">
        <v>43005</v>
      </c>
      <c r="C21" s="1">
        <v>43011</v>
      </c>
      <c r="D21">
        <f t="shared" si="0"/>
        <v>2017</v>
      </c>
      <c r="E21" t="str">
        <f t="shared" si="1"/>
        <v>Sep</v>
      </c>
      <c r="F21" t="s">
        <v>37</v>
      </c>
      <c r="G21" t="s">
        <v>107</v>
      </c>
      <c r="H21" t="s">
        <v>51</v>
      </c>
      <c r="I21" t="s">
        <v>108</v>
      </c>
      <c r="J21" t="s">
        <v>109</v>
      </c>
      <c r="K21">
        <v>77340</v>
      </c>
      <c r="L21" t="s">
        <v>25</v>
      </c>
      <c r="M21" t="s">
        <v>102</v>
      </c>
      <c r="N21" t="s">
        <v>110</v>
      </c>
      <c r="O21" t="s">
        <v>28</v>
      </c>
      <c r="P21" s="4">
        <v>956.66480000000001</v>
      </c>
      <c r="Q21" s="4">
        <v>100</v>
      </c>
      <c r="R21" s="4">
        <f t="shared" si="2"/>
        <v>856.66480000000001</v>
      </c>
      <c r="S21" s="4">
        <f t="shared" si="3"/>
        <v>128.49972</v>
      </c>
    </row>
    <row r="22" spans="1:19" x14ac:dyDescent="0.3">
      <c r="A22" t="s">
        <v>111</v>
      </c>
      <c r="B22" s="1">
        <v>43044</v>
      </c>
      <c r="C22" s="1">
        <v>43048</v>
      </c>
      <c r="D22">
        <f t="shared" si="0"/>
        <v>2017</v>
      </c>
      <c r="E22" t="str">
        <f t="shared" si="1"/>
        <v>Nov</v>
      </c>
      <c r="F22" t="s">
        <v>37</v>
      </c>
      <c r="G22" t="s">
        <v>112</v>
      </c>
      <c r="H22" t="s">
        <v>105</v>
      </c>
      <c r="I22" t="s">
        <v>113</v>
      </c>
      <c r="J22" t="s">
        <v>109</v>
      </c>
      <c r="K22">
        <v>77036</v>
      </c>
      <c r="L22" t="s">
        <v>25</v>
      </c>
      <c r="M22" t="s">
        <v>102</v>
      </c>
      <c r="N22" t="s">
        <v>110</v>
      </c>
      <c r="O22" t="s">
        <v>28</v>
      </c>
      <c r="P22" s="4">
        <v>956.66480000000001</v>
      </c>
      <c r="Q22" s="4">
        <v>100</v>
      </c>
      <c r="R22" s="4">
        <f t="shared" si="2"/>
        <v>856.66480000000001</v>
      </c>
      <c r="S22" s="4">
        <f t="shared" si="3"/>
        <v>128.49972</v>
      </c>
    </row>
    <row r="23" spans="1:19" x14ac:dyDescent="0.3">
      <c r="A23" t="s">
        <v>114</v>
      </c>
      <c r="B23" s="1">
        <v>43280</v>
      </c>
      <c r="C23" s="1">
        <v>43281</v>
      </c>
      <c r="D23">
        <f t="shared" si="0"/>
        <v>2018</v>
      </c>
      <c r="E23" t="str">
        <f t="shared" si="1"/>
        <v>Jun</v>
      </c>
      <c r="F23" t="s">
        <v>20</v>
      </c>
      <c r="G23" t="s">
        <v>115</v>
      </c>
      <c r="H23" t="s">
        <v>105</v>
      </c>
      <c r="I23" t="s">
        <v>116</v>
      </c>
      <c r="J23" t="s">
        <v>109</v>
      </c>
      <c r="K23">
        <v>75220</v>
      </c>
      <c r="L23" t="s">
        <v>25</v>
      </c>
      <c r="M23" t="s">
        <v>102</v>
      </c>
      <c r="N23" t="s">
        <v>27</v>
      </c>
      <c r="O23" t="s">
        <v>28</v>
      </c>
      <c r="P23" s="4">
        <v>409.99919999999997</v>
      </c>
      <c r="Q23" s="4">
        <v>100</v>
      </c>
      <c r="R23" s="4">
        <f t="shared" si="2"/>
        <v>309.99919999999997</v>
      </c>
      <c r="S23" s="4">
        <f t="shared" si="3"/>
        <v>46.499879999999997</v>
      </c>
    </row>
    <row r="24" spans="1:19" x14ac:dyDescent="0.3">
      <c r="A24" t="s">
        <v>117</v>
      </c>
      <c r="B24" s="1">
        <v>42093</v>
      </c>
      <c r="C24" s="1">
        <v>42098</v>
      </c>
      <c r="D24">
        <f t="shared" si="0"/>
        <v>2015</v>
      </c>
      <c r="E24" t="str">
        <f t="shared" si="1"/>
        <v>Mar</v>
      </c>
      <c r="F24" t="s">
        <v>37</v>
      </c>
      <c r="G24" t="s">
        <v>118</v>
      </c>
      <c r="H24" t="s">
        <v>105</v>
      </c>
      <c r="I24" t="s">
        <v>32</v>
      </c>
      <c r="J24" t="s">
        <v>33</v>
      </c>
      <c r="K24">
        <v>94110</v>
      </c>
      <c r="L24" t="s">
        <v>34</v>
      </c>
      <c r="M24" t="s">
        <v>119</v>
      </c>
      <c r="N24" t="s">
        <v>27</v>
      </c>
      <c r="O24" t="s">
        <v>28</v>
      </c>
      <c r="P24" s="4">
        <v>205.666</v>
      </c>
      <c r="Q24" s="4">
        <v>100</v>
      </c>
      <c r="R24" s="4">
        <f t="shared" si="2"/>
        <v>105.666</v>
      </c>
      <c r="S24" s="4">
        <f t="shared" si="3"/>
        <v>15.849899999999998</v>
      </c>
    </row>
    <row r="25" spans="1:19" ht="15.6" x14ac:dyDescent="0.3">
      <c r="A25" t="s">
        <v>120</v>
      </c>
      <c r="B25" s="1">
        <v>42106</v>
      </c>
      <c r="C25" s="1">
        <v>42111</v>
      </c>
      <c r="D25">
        <f t="shared" si="0"/>
        <v>2015</v>
      </c>
      <c r="E25" t="str">
        <f t="shared" si="1"/>
        <v>Apr</v>
      </c>
      <c r="F25" t="s">
        <v>37</v>
      </c>
      <c r="G25" t="s">
        <v>121</v>
      </c>
      <c r="H25" s="2" t="s">
        <v>22</v>
      </c>
      <c r="I25" t="s">
        <v>122</v>
      </c>
      <c r="J25" t="s">
        <v>33</v>
      </c>
      <c r="K25">
        <v>90278</v>
      </c>
      <c r="L25" t="s">
        <v>34</v>
      </c>
      <c r="M25" t="s">
        <v>119</v>
      </c>
      <c r="N25" t="s">
        <v>27</v>
      </c>
      <c r="O25" t="s">
        <v>28</v>
      </c>
      <c r="P25" s="4">
        <v>308.49900000000002</v>
      </c>
      <c r="Q25" s="4">
        <v>100</v>
      </c>
      <c r="R25" s="4">
        <f t="shared" si="2"/>
        <v>208.49900000000002</v>
      </c>
      <c r="S25" s="4">
        <f t="shared" si="3"/>
        <v>31.274850000000001</v>
      </c>
    </row>
    <row r="26" spans="1:19" ht="15.6" x14ac:dyDescent="0.3">
      <c r="A26" t="s">
        <v>123</v>
      </c>
      <c r="B26" s="1">
        <v>42305</v>
      </c>
      <c r="C26" s="1">
        <v>42308</v>
      </c>
      <c r="D26">
        <f t="shared" si="0"/>
        <v>2015</v>
      </c>
      <c r="E26" t="str">
        <f t="shared" si="1"/>
        <v>Oct</v>
      </c>
      <c r="F26" t="s">
        <v>20</v>
      </c>
      <c r="G26" t="s">
        <v>124</v>
      </c>
      <c r="H26" s="2" t="s">
        <v>22</v>
      </c>
      <c r="I26" t="s">
        <v>47</v>
      </c>
      <c r="J26" t="s">
        <v>33</v>
      </c>
      <c r="K26">
        <v>90049</v>
      </c>
      <c r="L26" t="s">
        <v>34</v>
      </c>
      <c r="M26" t="s">
        <v>119</v>
      </c>
      <c r="N26" t="s">
        <v>27</v>
      </c>
      <c r="O26" t="s">
        <v>28</v>
      </c>
      <c r="P26" s="4">
        <v>616.99800000000005</v>
      </c>
      <c r="Q26" s="4">
        <v>100</v>
      </c>
      <c r="R26" s="4">
        <f t="shared" si="2"/>
        <v>516.99800000000005</v>
      </c>
      <c r="S26" s="4">
        <f t="shared" si="3"/>
        <v>77.549700000000001</v>
      </c>
    </row>
    <row r="27" spans="1:19" x14ac:dyDescent="0.3">
      <c r="A27" t="s">
        <v>125</v>
      </c>
      <c r="B27" s="1">
        <v>43072</v>
      </c>
      <c r="C27" s="1">
        <v>43076</v>
      </c>
      <c r="D27">
        <f t="shared" si="0"/>
        <v>2017</v>
      </c>
      <c r="E27" t="str">
        <f t="shared" si="1"/>
        <v>Dec</v>
      </c>
      <c r="F27" t="s">
        <v>37</v>
      </c>
      <c r="G27" t="s">
        <v>126</v>
      </c>
      <c r="H27" t="s">
        <v>51</v>
      </c>
      <c r="I27" t="s">
        <v>127</v>
      </c>
      <c r="J27" t="s">
        <v>33</v>
      </c>
      <c r="K27">
        <v>95037</v>
      </c>
      <c r="L27" t="s">
        <v>34</v>
      </c>
      <c r="M27" t="s">
        <v>119</v>
      </c>
      <c r="N27" t="s">
        <v>128</v>
      </c>
      <c r="O27" t="s">
        <v>28</v>
      </c>
      <c r="P27" s="4">
        <v>205.666</v>
      </c>
      <c r="Q27" s="4">
        <v>100</v>
      </c>
      <c r="R27" s="4">
        <f t="shared" si="2"/>
        <v>105.666</v>
      </c>
      <c r="S27" s="4">
        <f t="shared" si="3"/>
        <v>15.849899999999998</v>
      </c>
    </row>
    <row r="28" spans="1:19" x14ac:dyDescent="0.3">
      <c r="A28" t="s">
        <v>129</v>
      </c>
      <c r="B28" s="1">
        <v>43206</v>
      </c>
      <c r="C28" s="1">
        <v>43210</v>
      </c>
      <c r="D28">
        <f t="shared" si="0"/>
        <v>2018</v>
      </c>
      <c r="E28" t="str">
        <f t="shared" si="1"/>
        <v>Apr</v>
      </c>
      <c r="F28" t="s">
        <v>37</v>
      </c>
      <c r="G28" t="s">
        <v>130</v>
      </c>
      <c r="H28" t="s">
        <v>105</v>
      </c>
      <c r="I28" t="s">
        <v>131</v>
      </c>
      <c r="J28" t="s">
        <v>33</v>
      </c>
      <c r="K28">
        <v>95123</v>
      </c>
      <c r="L28" t="s">
        <v>34</v>
      </c>
      <c r="M28" t="s">
        <v>119</v>
      </c>
      <c r="N28" t="s">
        <v>27</v>
      </c>
      <c r="O28" t="s">
        <v>28</v>
      </c>
      <c r="P28" s="4">
        <v>102.833</v>
      </c>
      <c r="Q28" s="4">
        <v>100</v>
      </c>
      <c r="R28" s="4">
        <f t="shared" si="2"/>
        <v>2.8329999999999984</v>
      </c>
      <c r="S28" s="4">
        <f t="shared" si="3"/>
        <v>0.42494999999999977</v>
      </c>
    </row>
    <row r="29" spans="1:19" ht="15.6" x14ac:dyDescent="0.3">
      <c r="A29" t="s">
        <v>132</v>
      </c>
      <c r="B29" s="1">
        <v>43261</v>
      </c>
      <c r="C29" s="1">
        <v>43264</v>
      </c>
      <c r="D29">
        <f t="shared" si="0"/>
        <v>2018</v>
      </c>
      <c r="E29" t="str">
        <f t="shared" si="1"/>
        <v>Jun</v>
      </c>
      <c r="F29" t="s">
        <v>20</v>
      </c>
      <c r="G29" t="s">
        <v>133</v>
      </c>
      <c r="H29" s="2" t="s">
        <v>22</v>
      </c>
      <c r="I29" t="s">
        <v>47</v>
      </c>
      <c r="J29" t="s">
        <v>33</v>
      </c>
      <c r="K29">
        <v>90045</v>
      </c>
      <c r="L29" t="s">
        <v>34</v>
      </c>
      <c r="M29" t="s">
        <v>119</v>
      </c>
      <c r="N29" t="s">
        <v>27</v>
      </c>
      <c r="O29" t="s">
        <v>28</v>
      </c>
      <c r="P29" s="4">
        <v>514.16499999999996</v>
      </c>
      <c r="Q29" s="4">
        <v>100</v>
      </c>
      <c r="R29" s="4">
        <f t="shared" si="2"/>
        <v>414.16499999999996</v>
      </c>
      <c r="S29" s="4">
        <f t="shared" si="3"/>
        <v>62.124749999999992</v>
      </c>
    </row>
    <row r="30" spans="1:19" ht="15.6" x14ac:dyDescent="0.3">
      <c r="A30" t="s">
        <v>134</v>
      </c>
      <c r="B30" s="1">
        <v>42694</v>
      </c>
      <c r="C30" s="1">
        <v>42701</v>
      </c>
      <c r="D30">
        <f t="shared" si="0"/>
        <v>2016</v>
      </c>
      <c r="E30" t="str">
        <f t="shared" si="1"/>
        <v>Nov</v>
      </c>
      <c r="F30" t="s">
        <v>37</v>
      </c>
      <c r="G30" t="s">
        <v>135</v>
      </c>
      <c r="H30" s="2" t="s">
        <v>22</v>
      </c>
      <c r="I30" t="s">
        <v>136</v>
      </c>
      <c r="J30" t="s">
        <v>79</v>
      </c>
      <c r="K30">
        <v>33180</v>
      </c>
      <c r="L30" t="s">
        <v>44</v>
      </c>
      <c r="M30" t="s">
        <v>119</v>
      </c>
      <c r="N30" t="s">
        <v>27</v>
      </c>
      <c r="O30" t="s">
        <v>28</v>
      </c>
      <c r="P30" s="4">
        <v>290.35199999999998</v>
      </c>
      <c r="Q30" s="4">
        <v>100</v>
      </c>
      <c r="R30" s="4">
        <f t="shared" si="2"/>
        <v>190.35199999999998</v>
      </c>
      <c r="S30" s="4">
        <f t="shared" si="3"/>
        <v>28.552799999999994</v>
      </c>
    </row>
    <row r="31" spans="1:19" x14ac:dyDescent="0.3">
      <c r="A31" t="s">
        <v>137</v>
      </c>
      <c r="B31" s="1">
        <v>42267</v>
      </c>
      <c r="C31" s="1">
        <v>42271</v>
      </c>
      <c r="D31">
        <f t="shared" si="0"/>
        <v>2015</v>
      </c>
      <c r="E31" t="str">
        <f t="shared" si="1"/>
        <v>Sep</v>
      </c>
      <c r="F31" t="s">
        <v>37</v>
      </c>
      <c r="G31" t="s">
        <v>138</v>
      </c>
      <c r="H31" t="s">
        <v>105</v>
      </c>
      <c r="I31" t="s">
        <v>139</v>
      </c>
      <c r="J31" t="s">
        <v>140</v>
      </c>
      <c r="K31">
        <v>21044</v>
      </c>
      <c r="L31" t="s">
        <v>54</v>
      </c>
      <c r="M31" t="s">
        <v>119</v>
      </c>
      <c r="N31" t="s">
        <v>27</v>
      </c>
      <c r="O31" t="s">
        <v>28</v>
      </c>
      <c r="P31" s="4">
        <v>362.94</v>
      </c>
      <c r="Q31" s="4">
        <v>100</v>
      </c>
      <c r="R31" s="4">
        <f t="shared" si="2"/>
        <v>262.94</v>
      </c>
      <c r="S31" s="4">
        <f t="shared" si="3"/>
        <v>39.440999999999995</v>
      </c>
    </row>
    <row r="32" spans="1:19" x14ac:dyDescent="0.3">
      <c r="A32" t="s">
        <v>141</v>
      </c>
      <c r="B32" s="1">
        <v>43025</v>
      </c>
      <c r="C32" s="1">
        <v>43028</v>
      </c>
      <c r="D32">
        <f t="shared" si="0"/>
        <v>2017</v>
      </c>
      <c r="E32" t="str">
        <f t="shared" si="1"/>
        <v>Oct</v>
      </c>
      <c r="F32" t="s">
        <v>20</v>
      </c>
      <c r="G32" t="s">
        <v>142</v>
      </c>
      <c r="H32" t="s">
        <v>51</v>
      </c>
      <c r="I32" t="s">
        <v>143</v>
      </c>
      <c r="J32" t="s">
        <v>144</v>
      </c>
      <c r="K32">
        <v>8861</v>
      </c>
      <c r="L32" t="s">
        <v>54</v>
      </c>
      <c r="M32" t="s">
        <v>119</v>
      </c>
      <c r="N32" t="s">
        <v>27</v>
      </c>
      <c r="O32" t="s">
        <v>28</v>
      </c>
      <c r="P32" s="4">
        <v>120.98</v>
      </c>
      <c r="Q32" s="4">
        <v>100</v>
      </c>
      <c r="R32" s="4">
        <f t="shared" si="2"/>
        <v>20.980000000000004</v>
      </c>
      <c r="S32" s="4">
        <f t="shared" si="3"/>
        <v>3.1470000000000007</v>
      </c>
    </row>
    <row r="33" spans="1:19" x14ac:dyDescent="0.3">
      <c r="A33" t="s">
        <v>145</v>
      </c>
      <c r="B33" s="1">
        <v>42960</v>
      </c>
      <c r="C33" s="1">
        <v>42965</v>
      </c>
      <c r="D33">
        <f t="shared" si="0"/>
        <v>2017</v>
      </c>
      <c r="E33" t="str">
        <f t="shared" si="1"/>
        <v>Aug</v>
      </c>
      <c r="F33" t="s">
        <v>67</v>
      </c>
      <c r="G33" t="s">
        <v>146</v>
      </c>
      <c r="H33" t="s">
        <v>51</v>
      </c>
      <c r="I33" t="s">
        <v>147</v>
      </c>
      <c r="J33" t="s">
        <v>148</v>
      </c>
      <c r="K33">
        <v>53214</v>
      </c>
      <c r="L33" t="s">
        <v>25</v>
      </c>
      <c r="M33" t="s">
        <v>119</v>
      </c>
      <c r="N33" t="s">
        <v>128</v>
      </c>
      <c r="O33" t="s">
        <v>28</v>
      </c>
      <c r="P33" s="4">
        <v>241.96</v>
      </c>
      <c r="Q33" s="4">
        <v>100</v>
      </c>
      <c r="R33" s="4">
        <f t="shared" si="2"/>
        <v>141.96</v>
      </c>
      <c r="S33" s="4">
        <f t="shared" si="3"/>
        <v>21.294</v>
      </c>
    </row>
    <row r="34" spans="1:19" ht="15.6" x14ac:dyDescent="0.3">
      <c r="A34" t="s">
        <v>149</v>
      </c>
      <c r="B34" s="1">
        <v>43262</v>
      </c>
      <c r="C34" s="1">
        <v>43264</v>
      </c>
      <c r="D34">
        <f t="shared" si="0"/>
        <v>2018</v>
      </c>
      <c r="E34" t="str">
        <f t="shared" si="1"/>
        <v>Jun</v>
      </c>
      <c r="F34" t="s">
        <v>67</v>
      </c>
      <c r="G34" t="s">
        <v>150</v>
      </c>
      <c r="H34" s="2" t="s">
        <v>22</v>
      </c>
      <c r="I34" t="s">
        <v>69</v>
      </c>
      <c r="J34" t="s">
        <v>70</v>
      </c>
      <c r="K34">
        <v>98103</v>
      </c>
      <c r="L34" t="s">
        <v>34</v>
      </c>
      <c r="M34" t="s">
        <v>151</v>
      </c>
      <c r="N34" t="s">
        <v>27</v>
      </c>
      <c r="O34" t="s">
        <v>28</v>
      </c>
      <c r="P34" s="4">
        <v>174.42</v>
      </c>
      <c r="Q34" s="4">
        <v>100</v>
      </c>
      <c r="R34" s="4">
        <f t="shared" si="2"/>
        <v>74.419999999999987</v>
      </c>
      <c r="S34" s="4">
        <f t="shared" si="3"/>
        <v>11.162999999999998</v>
      </c>
    </row>
    <row r="35" spans="1:19" ht="15.6" x14ac:dyDescent="0.3">
      <c r="A35" t="s">
        <v>152</v>
      </c>
      <c r="B35" s="1">
        <v>43443</v>
      </c>
      <c r="C35" s="1">
        <v>43445</v>
      </c>
      <c r="D35">
        <f t="shared" si="0"/>
        <v>2018</v>
      </c>
      <c r="E35" t="str">
        <f t="shared" si="1"/>
        <v>Dec</v>
      </c>
      <c r="F35" t="s">
        <v>67</v>
      </c>
      <c r="G35" t="s">
        <v>153</v>
      </c>
      <c r="H35" s="2" t="s">
        <v>22</v>
      </c>
      <c r="I35" t="s">
        <v>154</v>
      </c>
      <c r="J35" t="s">
        <v>33</v>
      </c>
      <c r="K35">
        <v>93905</v>
      </c>
      <c r="L35" t="s">
        <v>34</v>
      </c>
      <c r="M35" t="s">
        <v>151</v>
      </c>
      <c r="N35" t="s">
        <v>27</v>
      </c>
      <c r="O35" t="s">
        <v>28</v>
      </c>
      <c r="P35" s="4">
        <v>148.25700000000001</v>
      </c>
      <c r="Q35" s="4">
        <v>100</v>
      </c>
      <c r="R35" s="4">
        <f t="shared" si="2"/>
        <v>48.257000000000005</v>
      </c>
      <c r="S35" s="4">
        <f t="shared" si="3"/>
        <v>7.23855</v>
      </c>
    </row>
    <row r="36" spans="1:19" ht="15.6" x14ac:dyDescent="0.3">
      <c r="A36" t="s">
        <v>155</v>
      </c>
      <c r="B36" s="1">
        <v>42476</v>
      </c>
      <c r="C36" s="1">
        <v>42478</v>
      </c>
      <c r="D36">
        <f t="shared" si="0"/>
        <v>2016</v>
      </c>
      <c r="E36" t="str">
        <f t="shared" si="1"/>
        <v>Apr</v>
      </c>
      <c r="F36" t="s">
        <v>20</v>
      </c>
      <c r="G36" t="s">
        <v>156</v>
      </c>
      <c r="H36" s="2" t="s">
        <v>22</v>
      </c>
      <c r="I36" t="s">
        <v>157</v>
      </c>
      <c r="J36" t="s">
        <v>158</v>
      </c>
      <c r="K36">
        <v>22980</v>
      </c>
      <c r="L36" t="s">
        <v>44</v>
      </c>
      <c r="M36" t="s">
        <v>151</v>
      </c>
      <c r="N36" t="s">
        <v>27</v>
      </c>
      <c r="O36" t="s">
        <v>28</v>
      </c>
      <c r="P36" s="4">
        <v>523.26</v>
      </c>
      <c r="Q36" s="4">
        <v>100</v>
      </c>
      <c r="R36" s="4">
        <f t="shared" si="2"/>
        <v>423.26</v>
      </c>
      <c r="S36" s="4">
        <f t="shared" si="3"/>
        <v>63.488999999999997</v>
      </c>
    </row>
    <row r="37" spans="1:19" ht="15.6" x14ac:dyDescent="0.3">
      <c r="A37" t="s">
        <v>159</v>
      </c>
      <c r="B37" s="1">
        <v>42694</v>
      </c>
      <c r="C37" s="1">
        <v>42699</v>
      </c>
      <c r="D37">
        <f t="shared" si="0"/>
        <v>2016</v>
      </c>
      <c r="E37" t="str">
        <f t="shared" si="1"/>
        <v>Nov</v>
      </c>
      <c r="F37" t="s">
        <v>37</v>
      </c>
      <c r="G37" t="s">
        <v>160</v>
      </c>
      <c r="H37" s="2" t="s">
        <v>22</v>
      </c>
      <c r="I37" t="s">
        <v>61</v>
      </c>
      <c r="J37" t="s">
        <v>62</v>
      </c>
      <c r="K37">
        <v>10035</v>
      </c>
      <c r="L37" t="s">
        <v>54</v>
      </c>
      <c r="M37" t="s">
        <v>151</v>
      </c>
      <c r="N37" t="s">
        <v>27</v>
      </c>
      <c r="O37" t="s">
        <v>28</v>
      </c>
      <c r="P37" s="4">
        <v>186.048</v>
      </c>
      <c r="Q37" s="4">
        <v>100</v>
      </c>
      <c r="R37" s="4">
        <f t="shared" si="2"/>
        <v>86.048000000000002</v>
      </c>
      <c r="S37" s="4">
        <f t="shared" si="3"/>
        <v>12.9072</v>
      </c>
    </row>
    <row r="38" spans="1:19" ht="15.6" x14ac:dyDescent="0.3">
      <c r="A38" t="s">
        <v>161</v>
      </c>
      <c r="B38" s="1">
        <v>43288</v>
      </c>
      <c r="C38" s="1">
        <v>43290</v>
      </c>
      <c r="D38">
        <f t="shared" si="0"/>
        <v>2018</v>
      </c>
      <c r="E38" t="str">
        <f t="shared" si="1"/>
        <v>Jul</v>
      </c>
      <c r="F38" t="s">
        <v>20</v>
      </c>
      <c r="G38" t="s">
        <v>162</v>
      </c>
      <c r="H38" s="2" t="s">
        <v>22</v>
      </c>
      <c r="I38" t="s">
        <v>100</v>
      </c>
      <c r="J38" t="s">
        <v>101</v>
      </c>
      <c r="K38">
        <v>19120</v>
      </c>
      <c r="L38" t="s">
        <v>54</v>
      </c>
      <c r="M38" t="s">
        <v>151</v>
      </c>
      <c r="N38" t="s">
        <v>27</v>
      </c>
      <c r="O38" t="s">
        <v>28</v>
      </c>
      <c r="P38" s="4">
        <v>87.21</v>
      </c>
      <c r="Q38" s="4">
        <v>100</v>
      </c>
      <c r="R38" s="4">
        <f t="shared" si="2"/>
        <v>-12.790000000000006</v>
      </c>
      <c r="S38" s="4">
        <f t="shared" si="3"/>
        <v>-1.9185000000000008</v>
      </c>
    </row>
    <row r="39" spans="1:19" x14ac:dyDescent="0.3">
      <c r="A39" t="s">
        <v>163</v>
      </c>
      <c r="B39" s="1">
        <v>43018</v>
      </c>
      <c r="C39" s="1">
        <v>43020</v>
      </c>
      <c r="D39">
        <f t="shared" si="0"/>
        <v>2017</v>
      </c>
      <c r="E39" t="str">
        <f t="shared" si="1"/>
        <v>Oct</v>
      </c>
      <c r="F39" t="s">
        <v>20</v>
      </c>
      <c r="G39" t="s">
        <v>164</v>
      </c>
      <c r="H39" t="s">
        <v>51</v>
      </c>
      <c r="I39" t="s">
        <v>165</v>
      </c>
      <c r="J39" t="s">
        <v>75</v>
      </c>
      <c r="K39">
        <v>80219</v>
      </c>
      <c r="L39" t="s">
        <v>34</v>
      </c>
      <c r="M39" t="s">
        <v>166</v>
      </c>
      <c r="N39" t="s">
        <v>27</v>
      </c>
      <c r="O39" t="s">
        <v>28</v>
      </c>
      <c r="P39" s="4">
        <v>90.882000000000005</v>
      </c>
      <c r="Q39" s="4">
        <v>100</v>
      </c>
      <c r="R39" s="4">
        <f t="shared" si="2"/>
        <v>-9.117999999999995</v>
      </c>
      <c r="S39" s="4">
        <f t="shared" si="3"/>
        <v>-1.3676999999999992</v>
      </c>
    </row>
    <row r="40" spans="1:19" ht="15.6" x14ac:dyDescent="0.3">
      <c r="A40" t="s">
        <v>167</v>
      </c>
      <c r="B40" s="1">
        <v>42317</v>
      </c>
      <c r="C40" s="1">
        <v>42319</v>
      </c>
      <c r="D40">
        <f t="shared" si="0"/>
        <v>2015</v>
      </c>
      <c r="E40" t="str">
        <f t="shared" si="1"/>
        <v>Nov</v>
      </c>
      <c r="F40" t="s">
        <v>67</v>
      </c>
      <c r="G40" t="s">
        <v>168</v>
      </c>
      <c r="H40" s="2" t="s">
        <v>22</v>
      </c>
      <c r="I40" t="s">
        <v>32</v>
      </c>
      <c r="J40" t="s">
        <v>33</v>
      </c>
      <c r="K40">
        <v>94110</v>
      </c>
      <c r="L40" t="s">
        <v>34</v>
      </c>
      <c r="M40" t="s">
        <v>169</v>
      </c>
      <c r="N40" t="s">
        <v>27</v>
      </c>
      <c r="O40" t="s">
        <v>28</v>
      </c>
      <c r="P40" s="4">
        <v>222.666</v>
      </c>
      <c r="Q40" s="4">
        <v>100</v>
      </c>
      <c r="R40" s="4">
        <f t="shared" si="2"/>
        <v>122.666</v>
      </c>
      <c r="S40" s="4">
        <f t="shared" si="3"/>
        <v>18.399899999999999</v>
      </c>
    </row>
    <row r="41" spans="1:19" ht="15.6" x14ac:dyDescent="0.3">
      <c r="A41" t="s">
        <v>170</v>
      </c>
      <c r="B41" s="1">
        <v>43148</v>
      </c>
      <c r="C41" s="1">
        <v>43150</v>
      </c>
      <c r="D41">
        <f t="shared" si="0"/>
        <v>2018</v>
      </c>
      <c r="E41" t="str">
        <f t="shared" si="1"/>
        <v>Feb</v>
      </c>
      <c r="F41" t="s">
        <v>20</v>
      </c>
      <c r="G41" t="s">
        <v>171</v>
      </c>
      <c r="H41" s="2" t="s">
        <v>22</v>
      </c>
      <c r="I41" t="s">
        <v>113</v>
      </c>
      <c r="J41" t="s">
        <v>109</v>
      </c>
      <c r="K41">
        <v>77041</v>
      </c>
      <c r="L41" t="s">
        <v>25</v>
      </c>
      <c r="M41" t="s">
        <v>169</v>
      </c>
      <c r="N41" t="s">
        <v>27</v>
      </c>
      <c r="O41" t="s">
        <v>28</v>
      </c>
      <c r="P41" s="4">
        <v>89.066400000000002</v>
      </c>
      <c r="Q41" s="4">
        <v>100</v>
      </c>
      <c r="R41" s="4">
        <f t="shared" si="2"/>
        <v>-10.933599999999998</v>
      </c>
      <c r="S41" s="4">
        <f t="shared" si="3"/>
        <v>-1.6400399999999997</v>
      </c>
    </row>
    <row r="42" spans="1:19" ht="15.6" x14ac:dyDescent="0.3">
      <c r="A42" t="s">
        <v>172</v>
      </c>
      <c r="B42" s="1">
        <v>43226</v>
      </c>
      <c r="C42" s="1">
        <v>43231</v>
      </c>
      <c r="D42">
        <f t="shared" si="0"/>
        <v>2018</v>
      </c>
      <c r="E42" t="str">
        <f t="shared" si="1"/>
        <v>May</v>
      </c>
      <c r="F42" t="s">
        <v>37</v>
      </c>
      <c r="G42" t="s">
        <v>173</v>
      </c>
      <c r="H42" s="2" t="s">
        <v>22</v>
      </c>
      <c r="I42" t="s">
        <v>174</v>
      </c>
      <c r="J42" t="s">
        <v>109</v>
      </c>
      <c r="K42">
        <v>76106</v>
      </c>
      <c r="L42" t="s">
        <v>25</v>
      </c>
      <c r="M42" t="s">
        <v>169</v>
      </c>
      <c r="N42" t="s">
        <v>27</v>
      </c>
      <c r="O42" t="s">
        <v>28</v>
      </c>
      <c r="P42" s="4">
        <v>623.46479999999997</v>
      </c>
      <c r="Q42" s="4">
        <v>100</v>
      </c>
      <c r="R42" s="4">
        <f t="shared" si="2"/>
        <v>523.46479999999997</v>
      </c>
      <c r="S42" s="4">
        <f t="shared" si="3"/>
        <v>78.519719999999992</v>
      </c>
    </row>
    <row r="43" spans="1:19" ht="15.6" x14ac:dyDescent="0.3">
      <c r="A43" t="s">
        <v>175</v>
      </c>
      <c r="B43" s="1">
        <v>42565</v>
      </c>
      <c r="C43" s="1">
        <v>42570</v>
      </c>
      <c r="D43">
        <f t="shared" si="0"/>
        <v>2016</v>
      </c>
      <c r="E43" t="str">
        <f t="shared" si="1"/>
        <v>Jul</v>
      </c>
      <c r="F43" t="s">
        <v>67</v>
      </c>
      <c r="G43" t="s">
        <v>176</v>
      </c>
      <c r="H43" s="2" t="s">
        <v>22</v>
      </c>
      <c r="I43" t="s">
        <v>177</v>
      </c>
      <c r="J43" t="s">
        <v>178</v>
      </c>
      <c r="K43">
        <v>85204</v>
      </c>
      <c r="L43" t="s">
        <v>34</v>
      </c>
      <c r="M43" t="s">
        <v>179</v>
      </c>
      <c r="N43" t="s">
        <v>27</v>
      </c>
      <c r="O43" t="s">
        <v>28</v>
      </c>
      <c r="P43" s="4">
        <v>127.764</v>
      </c>
      <c r="Q43" s="4">
        <v>100</v>
      </c>
      <c r="R43" s="4">
        <f t="shared" si="2"/>
        <v>27.763999999999996</v>
      </c>
      <c r="S43" s="4">
        <f t="shared" si="3"/>
        <v>4.1645999999999992</v>
      </c>
    </row>
    <row r="44" spans="1:19" x14ac:dyDescent="0.3">
      <c r="A44" t="s">
        <v>180</v>
      </c>
      <c r="B44" s="1">
        <v>42833</v>
      </c>
      <c r="C44" s="1">
        <v>42836</v>
      </c>
      <c r="D44">
        <f t="shared" si="0"/>
        <v>2017</v>
      </c>
      <c r="E44" t="str">
        <f t="shared" si="1"/>
        <v>Apr</v>
      </c>
      <c r="F44" t="s">
        <v>20</v>
      </c>
      <c r="G44" t="s">
        <v>181</v>
      </c>
      <c r="H44" t="s">
        <v>51</v>
      </c>
      <c r="I44" t="s">
        <v>182</v>
      </c>
      <c r="J44" t="s">
        <v>183</v>
      </c>
      <c r="K44">
        <v>31907</v>
      </c>
      <c r="L44" t="s">
        <v>44</v>
      </c>
      <c r="M44" t="s">
        <v>179</v>
      </c>
      <c r="N44" t="s">
        <v>128</v>
      </c>
      <c r="O44" t="s">
        <v>28</v>
      </c>
      <c r="P44" s="4">
        <v>354.9</v>
      </c>
      <c r="Q44" s="4">
        <v>100</v>
      </c>
      <c r="R44" s="4">
        <f t="shared" si="2"/>
        <v>254.89999999999998</v>
      </c>
      <c r="S44" s="4">
        <f t="shared" si="3"/>
        <v>38.234999999999992</v>
      </c>
    </row>
    <row r="45" spans="1:19" ht="15.6" x14ac:dyDescent="0.3">
      <c r="A45" t="s">
        <v>184</v>
      </c>
      <c r="B45" s="1">
        <v>42704</v>
      </c>
      <c r="C45" s="1">
        <v>42708</v>
      </c>
      <c r="D45">
        <f t="shared" si="0"/>
        <v>2016</v>
      </c>
      <c r="E45" t="str">
        <f t="shared" si="1"/>
        <v>Nov</v>
      </c>
      <c r="F45" t="s">
        <v>37</v>
      </c>
      <c r="G45" t="s">
        <v>185</v>
      </c>
      <c r="H45" s="2" t="s">
        <v>22</v>
      </c>
      <c r="I45" t="s">
        <v>61</v>
      </c>
      <c r="J45" t="s">
        <v>62</v>
      </c>
      <c r="K45">
        <v>10035</v>
      </c>
      <c r="L45" t="s">
        <v>54</v>
      </c>
      <c r="M45" t="s">
        <v>179</v>
      </c>
      <c r="N45" t="s">
        <v>27</v>
      </c>
      <c r="O45" t="s">
        <v>28</v>
      </c>
      <c r="P45" s="4">
        <v>681.40800000000002</v>
      </c>
      <c r="Q45" s="4">
        <v>100</v>
      </c>
      <c r="R45" s="4">
        <f t="shared" si="2"/>
        <v>581.40800000000002</v>
      </c>
      <c r="S45" s="4">
        <f t="shared" si="3"/>
        <v>87.211200000000005</v>
      </c>
    </row>
    <row r="46" spans="1:19" x14ac:dyDescent="0.3">
      <c r="A46" t="s">
        <v>186</v>
      </c>
      <c r="B46" s="1">
        <v>42175</v>
      </c>
      <c r="C46" s="1">
        <v>42179</v>
      </c>
      <c r="D46">
        <f t="shared" si="0"/>
        <v>2015</v>
      </c>
      <c r="E46" t="str">
        <f t="shared" si="1"/>
        <v>Jun</v>
      </c>
      <c r="F46" t="s">
        <v>37</v>
      </c>
      <c r="G46" t="s">
        <v>187</v>
      </c>
      <c r="H46" t="s">
        <v>105</v>
      </c>
      <c r="I46" t="s">
        <v>188</v>
      </c>
      <c r="J46" t="s">
        <v>109</v>
      </c>
      <c r="K46">
        <v>75023</v>
      </c>
      <c r="L46" t="s">
        <v>25</v>
      </c>
      <c r="M46" t="s">
        <v>179</v>
      </c>
      <c r="N46" t="s">
        <v>27</v>
      </c>
      <c r="O46" t="s">
        <v>28</v>
      </c>
      <c r="P46" s="4">
        <v>193.06559999999999</v>
      </c>
      <c r="Q46" s="4">
        <v>100</v>
      </c>
      <c r="R46" s="4">
        <f t="shared" si="2"/>
        <v>93.065599999999989</v>
      </c>
      <c r="S46" s="4">
        <f t="shared" si="3"/>
        <v>13.959839999999998</v>
      </c>
    </row>
    <row r="47" spans="1:19" ht="15.6" x14ac:dyDescent="0.3">
      <c r="A47" t="s">
        <v>189</v>
      </c>
      <c r="B47" s="1">
        <v>43113</v>
      </c>
      <c r="C47" s="1">
        <v>43118</v>
      </c>
      <c r="D47">
        <f t="shared" si="0"/>
        <v>2018</v>
      </c>
      <c r="E47" t="str">
        <f t="shared" si="1"/>
        <v>Jan</v>
      </c>
      <c r="F47" t="s">
        <v>67</v>
      </c>
      <c r="G47" t="s">
        <v>190</v>
      </c>
      <c r="H47" s="2" t="s">
        <v>22</v>
      </c>
      <c r="I47" t="s">
        <v>191</v>
      </c>
      <c r="J47" t="s">
        <v>192</v>
      </c>
      <c r="K47">
        <v>65807</v>
      </c>
      <c r="L47" t="s">
        <v>25</v>
      </c>
      <c r="M47" t="s">
        <v>179</v>
      </c>
      <c r="N47" t="s">
        <v>27</v>
      </c>
      <c r="O47" t="s">
        <v>28</v>
      </c>
      <c r="P47" s="4">
        <v>212.94</v>
      </c>
      <c r="Q47" s="4">
        <v>100</v>
      </c>
      <c r="R47" s="4">
        <f t="shared" si="2"/>
        <v>112.94</v>
      </c>
      <c r="S47" s="4">
        <f t="shared" si="3"/>
        <v>16.940999999999999</v>
      </c>
    </row>
    <row r="48" spans="1:19" ht="15.6" x14ac:dyDescent="0.3">
      <c r="A48" t="s">
        <v>193</v>
      </c>
      <c r="B48" s="1">
        <v>43121</v>
      </c>
      <c r="C48" s="1">
        <v>43125</v>
      </c>
      <c r="D48">
        <f t="shared" si="0"/>
        <v>2018</v>
      </c>
      <c r="E48" t="str">
        <f t="shared" si="1"/>
        <v>Jan</v>
      </c>
      <c r="F48" t="s">
        <v>37</v>
      </c>
      <c r="G48" t="s">
        <v>194</v>
      </c>
      <c r="H48" s="2" t="s">
        <v>22</v>
      </c>
      <c r="I48" t="s">
        <v>69</v>
      </c>
      <c r="J48" t="s">
        <v>70</v>
      </c>
      <c r="K48">
        <v>98115</v>
      </c>
      <c r="L48" t="s">
        <v>34</v>
      </c>
      <c r="M48" t="s">
        <v>195</v>
      </c>
      <c r="N48" t="s">
        <v>27</v>
      </c>
      <c r="O48" t="s">
        <v>28</v>
      </c>
      <c r="P48" s="4">
        <v>84.98</v>
      </c>
      <c r="Q48" s="4">
        <v>100</v>
      </c>
      <c r="R48" s="4">
        <f t="shared" si="2"/>
        <v>-15.019999999999996</v>
      </c>
      <c r="S48" s="4">
        <f t="shared" si="3"/>
        <v>-2.2529999999999992</v>
      </c>
    </row>
    <row r="49" spans="1:19" x14ac:dyDescent="0.3">
      <c r="A49" t="s">
        <v>196</v>
      </c>
      <c r="B49" s="1">
        <v>43063</v>
      </c>
      <c r="C49" s="1">
        <v>43069</v>
      </c>
      <c r="D49">
        <f t="shared" si="0"/>
        <v>2017</v>
      </c>
      <c r="E49" t="str">
        <f t="shared" si="1"/>
        <v>Nov</v>
      </c>
      <c r="F49" t="s">
        <v>37</v>
      </c>
      <c r="G49" t="s">
        <v>197</v>
      </c>
      <c r="H49" t="s">
        <v>51</v>
      </c>
      <c r="I49" t="s">
        <v>198</v>
      </c>
      <c r="J49" t="s">
        <v>79</v>
      </c>
      <c r="K49">
        <v>33012</v>
      </c>
      <c r="L49" t="s">
        <v>44</v>
      </c>
      <c r="M49" t="s">
        <v>195</v>
      </c>
      <c r="N49" t="s">
        <v>128</v>
      </c>
      <c r="O49" t="s">
        <v>28</v>
      </c>
      <c r="P49" s="4">
        <v>339.92</v>
      </c>
      <c r="Q49" s="4">
        <v>100</v>
      </c>
      <c r="R49" s="4">
        <f t="shared" si="2"/>
        <v>239.92000000000002</v>
      </c>
      <c r="S49" s="4">
        <f t="shared" si="3"/>
        <v>35.988</v>
      </c>
    </row>
    <row r="50" spans="1:19" ht="15.6" x14ac:dyDescent="0.3">
      <c r="A50" t="s">
        <v>199</v>
      </c>
      <c r="B50" s="1">
        <v>42834</v>
      </c>
      <c r="C50" s="1">
        <v>42839</v>
      </c>
      <c r="D50">
        <f t="shared" si="0"/>
        <v>2017</v>
      </c>
      <c r="E50" t="str">
        <f t="shared" si="1"/>
        <v>Apr</v>
      </c>
      <c r="F50" t="s">
        <v>37</v>
      </c>
      <c r="G50" t="s">
        <v>200</v>
      </c>
      <c r="H50" s="2" t="s">
        <v>22</v>
      </c>
      <c r="I50" t="s">
        <v>47</v>
      </c>
      <c r="J50" t="s">
        <v>33</v>
      </c>
      <c r="K50">
        <v>90004</v>
      </c>
      <c r="L50" t="s">
        <v>34</v>
      </c>
      <c r="M50" t="s">
        <v>201</v>
      </c>
      <c r="N50" t="s">
        <v>27</v>
      </c>
      <c r="O50" t="s">
        <v>28</v>
      </c>
      <c r="P50" s="4">
        <v>556.66499999999996</v>
      </c>
      <c r="Q50" s="4">
        <v>100</v>
      </c>
      <c r="R50" s="4">
        <f t="shared" si="2"/>
        <v>456.66499999999996</v>
      </c>
      <c r="S50" s="4">
        <f t="shared" si="3"/>
        <v>68.499749999999992</v>
      </c>
    </row>
    <row r="51" spans="1:19" x14ac:dyDescent="0.3">
      <c r="A51" t="s">
        <v>202</v>
      </c>
      <c r="B51" s="1">
        <v>43047</v>
      </c>
      <c r="C51" s="1">
        <v>43050</v>
      </c>
      <c r="D51">
        <f t="shared" si="0"/>
        <v>2017</v>
      </c>
      <c r="E51" t="str">
        <f t="shared" si="1"/>
        <v>Nov</v>
      </c>
      <c r="F51" t="s">
        <v>67</v>
      </c>
      <c r="G51" t="s">
        <v>203</v>
      </c>
      <c r="H51" t="s">
        <v>51</v>
      </c>
      <c r="I51" t="s">
        <v>204</v>
      </c>
      <c r="J51" t="s">
        <v>205</v>
      </c>
      <c r="K51">
        <v>42420</v>
      </c>
      <c r="L51" t="s">
        <v>44</v>
      </c>
      <c r="M51" t="s">
        <v>201</v>
      </c>
      <c r="N51" t="s">
        <v>128</v>
      </c>
      <c r="O51" t="s">
        <v>28</v>
      </c>
      <c r="P51" s="4">
        <v>261.95999999999998</v>
      </c>
      <c r="Q51" s="4">
        <v>100</v>
      </c>
      <c r="R51" s="4">
        <f t="shared" si="2"/>
        <v>161.95999999999998</v>
      </c>
      <c r="S51" s="4">
        <f t="shared" si="3"/>
        <v>24.293999999999997</v>
      </c>
    </row>
    <row r="52" spans="1:19" x14ac:dyDescent="0.3">
      <c r="A52" t="s">
        <v>206</v>
      </c>
      <c r="B52" s="1">
        <v>43221</v>
      </c>
      <c r="C52" s="1">
        <v>43222</v>
      </c>
      <c r="D52">
        <f t="shared" si="0"/>
        <v>2018</v>
      </c>
      <c r="E52" t="str">
        <f t="shared" si="1"/>
        <v>May</v>
      </c>
      <c r="F52" t="s">
        <v>20</v>
      </c>
      <c r="G52" t="s">
        <v>38</v>
      </c>
      <c r="H52" t="s">
        <v>105</v>
      </c>
      <c r="I52" t="s">
        <v>207</v>
      </c>
      <c r="J52" t="s">
        <v>79</v>
      </c>
      <c r="K52">
        <v>33065</v>
      </c>
      <c r="L52" t="s">
        <v>44</v>
      </c>
      <c r="M52" t="s">
        <v>201</v>
      </c>
      <c r="N52" t="s">
        <v>27</v>
      </c>
      <c r="O52" t="s">
        <v>28</v>
      </c>
      <c r="P52" s="4">
        <v>314.35199999999998</v>
      </c>
      <c r="Q52" s="4">
        <v>100</v>
      </c>
      <c r="R52" s="4">
        <f t="shared" si="2"/>
        <v>214.35199999999998</v>
      </c>
      <c r="S52" s="4">
        <f t="shared" si="3"/>
        <v>32.152799999999992</v>
      </c>
    </row>
    <row r="53" spans="1:19" ht="15.6" x14ac:dyDescent="0.3">
      <c r="A53" t="s">
        <v>208</v>
      </c>
      <c r="B53" s="1">
        <v>43337</v>
      </c>
      <c r="C53" s="1">
        <v>43341</v>
      </c>
      <c r="D53">
        <f t="shared" si="0"/>
        <v>2018</v>
      </c>
      <c r="E53" t="str">
        <f t="shared" si="1"/>
        <v>Aug</v>
      </c>
      <c r="F53" t="s">
        <v>37</v>
      </c>
      <c r="G53" t="s">
        <v>85</v>
      </c>
      <c r="H53" s="2" t="s">
        <v>22</v>
      </c>
      <c r="I53" t="s">
        <v>100</v>
      </c>
      <c r="J53" t="s">
        <v>101</v>
      </c>
      <c r="K53">
        <v>19140</v>
      </c>
      <c r="L53" t="s">
        <v>54</v>
      </c>
      <c r="M53" t="s">
        <v>201</v>
      </c>
      <c r="N53" t="s">
        <v>27</v>
      </c>
      <c r="O53" t="s">
        <v>28</v>
      </c>
      <c r="P53" s="4">
        <v>130.97999999999999</v>
      </c>
      <c r="Q53" s="4">
        <v>100</v>
      </c>
      <c r="R53" s="4">
        <f t="shared" si="2"/>
        <v>30.97999999999999</v>
      </c>
      <c r="S53" s="4">
        <f t="shared" si="3"/>
        <v>4.6469999999999985</v>
      </c>
    </row>
    <row r="54" spans="1:19" x14ac:dyDescent="0.3">
      <c r="A54" t="s">
        <v>209</v>
      </c>
      <c r="B54" s="1">
        <v>42920</v>
      </c>
      <c r="C54" s="1">
        <v>42922</v>
      </c>
      <c r="D54">
        <f t="shared" si="0"/>
        <v>2017</v>
      </c>
      <c r="E54" t="str">
        <f t="shared" si="1"/>
        <v>Jul</v>
      </c>
      <c r="F54" t="s">
        <v>20</v>
      </c>
      <c r="G54" t="s">
        <v>210</v>
      </c>
      <c r="H54" t="s">
        <v>22</v>
      </c>
      <c r="I54" t="s">
        <v>32</v>
      </c>
      <c r="J54" t="s">
        <v>33</v>
      </c>
      <c r="K54">
        <v>94109</v>
      </c>
      <c r="L54" t="s">
        <v>34</v>
      </c>
      <c r="M54" t="s">
        <v>211</v>
      </c>
      <c r="N54" t="s">
        <v>110</v>
      </c>
      <c r="O54" t="s">
        <v>28</v>
      </c>
      <c r="P54" s="4">
        <v>1279.165</v>
      </c>
      <c r="Q54" s="4">
        <v>100</v>
      </c>
      <c r="R54" s="4">
        <f t="shared" si="2"/>
        <v>1179.165</v>
      </c>
      <c r="S54" s="4">
        <f t="shared" si="3"/>
        <v>176.87474999999998</v>
      </c>
    </row>
    <row r="55" spans="1:19" ht="15.6" x14ac:dyDescent="0.3">
      <c r="A55" t="s">
        <v>212</v>
      </c>
      <c r="B55" s="1">
        <v>43366</v>
      </c>
      <c r="C55" s="1">
        <v>43372</v>
      </c>
      <c r="D55">
        <f t="shared" si="0"/>
        <v>2018</v>
      </c>
      <c r="E55" t="str">
        <f t="shared" si="1"/>
        <v>Sep</v>
      </c>
      <c r="F55" t="s">
        <v>37</v>
      </c>
      <c r="G55" t="s">
        <v>213</v>
      </c>
      <c r="H55" s="2" t="s">
        <v>22</v>
      </c>
      <c r="I55" t="s">
        <v>214</v>
      </c>
      <c r="J55" t="s">
        <v>75</v>
      </c>
      <c r="K55">
        <v>80525</v>
      </c>
      <c r="L55" t="s">
        <v>34</v>
      </c>
      <c r="M55" t="s">
        <v>211</v>
      </c>
      <c r="N55" t="s">
        <v>27</v>
      </c>
      <c r="O55" t="s">
        <v>28</v>
      </c>
      <c r="P55" s="4">
        <v>180.58799999999999</v>
      </c>
      <c r="Q55" s="4">
        <v>100</v>
      </c>
      <c r="R55" s="4">
        <f t="shared" si="2"/>
        <v>80.587999999999994</v>
      </c>
      <c r="S55" s="4">
        <f t="shared" si="3"/>
        <v>12.088199999999999</v>
      </c>
    </row>
    <row r="56" spans="1:19" ht="15.6" x14ac:dyDescent="0.3">
      <c r="A56" t="s">
        <v>215</v>
      </c>
      <c r="B56" s="1">
        <v>42984</v>
      </c>
      <c r="C56" s="1">
        <v>42987</v>
      </c>
      <c r="D56">
        <f t="shared" si="0"/>
        <v>2017</v>
      </c>
      <c r="E56" t="str">
        <f t="shared" si="1"/>
        <v>Sep</v>
      </c>
      <c r="F56" t="s">
        <v>67</v>
      </c>
      <c r="G56" t="s">
        <v>216</v>
      </c>
      <c r="H56" s="2" t="s">
        <v>22</v>
      </c>
      <c r="I56" t="s">
        <v>61</v>
      </c>
      <c r="J56" t="s">
        <v>62</v>
      </c>
      <c r="K56">
        <v>10035</v>
      </c>
      <c r="L56" t="s">
        <v>54</v>
      </c>
      <c r="M56" t="s">
        <v>211</v>
      </c>
      <c r="N56" t="s">
        <v>110</v>
      </c>
      <c r="O56" t="s">
        <v>28</v>
      </c>
      <c r="P56" s="4">
        <v>722.35199999999998</v>
      </c>
      <c r="Q56" s="4">
        <v>100</v>
      </c>
      <c r="R56" s="4">
        <f t="shared" si="2"/>
        <v>622.35199999999998</v>
      </c>
      <c r="S56" s="4">
        <f t="shared" si="3"/>
        <v>93.352799999999988</v>
      </c>
    </row>
    <row r="57" spans="1:19" ht="15.6" x14ac:dyDescent="0.3">
      <c r="A57" t="s">
        <v>217</v>
      </c>
      <c r="B57" s="1">
        <v>43137</v>
      </c>
      <c r="C57" s="1">
        <v>43142</v>
      </c>
      <c r="D57">
        <f t="shared" si="0"/>
        <v>2018</v>
      </c>
      <c r="E57" t="str">
        <f t="shared" si="1"/>
        <v>Feb</v>
      </c>
      <c r="F57" t="s">
        <v>37</v>
      </c>
      <c r="G57" t="s">
        <v>218</v>
      </c>
      <c r="H57" s="2" t="s">
        <v>22</v>
      </c>
      <c r="I57" t="s">
        <v>61</v>
      </c>
      <c r="J57" t="s">
        <v>62</v>
      </c>
      <c r="K57">
        <v>10024</v>
      </c>
      <c r="L57" t="s">
        <v>54</v>
      </c>
      <c r="M57" t="s">
        <v>211</v>
      </c>
      <c r="N57" t="s">
        <v>27</v>
      </c>
      <c r="O57" t="s">
        <v>28</v>
      </c>
      <c r="P57" s="4">
        <v>240.78399999999999</v>
      </c>
      <c r="Q57" s="4">
        <v>100</v>
      </c>
      <c r="R57" s="4">
        <f t="shared" si="2"/>
        <v>140.78399999999999</v>
      </c>
      <c r="S57" s="4">
        <f t="shared" si="3"/>
        <v>21.117599999999999</v>
      </c>
    </row>
    <row r="58" spans="1:19" ht="15.6" x14ac:dyDescent="0.3">
      <c r="A58" t="s">
        <v>219</v>
      </c>
      <c r="B58" s="1">
        <v>42430</v>
      </c>
      <c r="C58" s="1">
        <v>42433</v>
      </c>
      <c r="D58">
        <f t="shared" si="0"/>
        <v>2016</v>
      </c>
      <c r="E58" t="str">
        <f t="shared" si="1"/>
        <v>Mar</v>
      </c>
      <c r="F58" t="s">
        <v>20</v>
      </c>
      <c r="G58" t="s">
        <v>220</v>
      </c>
      <c r="H58" s="2" t="s">
        <v>22</v>
      </c>
      <c r="I58" t="s">
        <v>113</v>
      </c>
      <c r="J58" t="s">
        <v>109</v>
      </c>
      <c r="K58">
        <v>77070</v>
      </c>
      <c r="L58" t="s">
        <v>25</v>
      </c>
      <c r="M58" t="s">
        <v>211</v>
      </c>
      <c r="N58" t="s">
        <v>27</v>
      </c>
      <c r="O58" t="s">
        <v>28</v>
      </c>
      <c r="P58" s="4">
        <v>1227.9983999999999</v>
      </c>
      <c r="Q58" s="4">
        <v>100</v>
      </c>
      <c r="R58" s="4">
        <f t="shared" si="2"/>
        <v>1127.9983999999999</v>
      </c>
      <c r="S58" s="4">
        <f t="shared" si="3"/>
        <v>169.19976</v>
      </c>
    </row>
    <row r="59" spans="1:19" ht="15.6" x14ac:dyDescent="0.3">
      <c r="A59" t="s">
        <v>221</v>
      </c>
      <c r="B59" s="1">
        <v>42687</v>
      </c>
      <c r="C59" s="1">
        <v>42691</v>
      </c>
      <c r="D59">
        <f t="shared" si="0"/>
        <v>2016</v>
      </c>
      <c r="E59" t="str">
        <f t="shared" si="1"/>
        <v>Nov</v>
      </c>
      <c r="F59" t="s">
        <v>37</v>
      </c>
      <c r="G59" t="s">
        <v>222</v>
      </c>
      <c r="H59" s="2" t="s">
        <v>22</v>
      </c>
      <c r="I59" t="s">
        <v>113</v>
      </c>
      <c r="J59" t="s">
        <v>109</v>
      </c>
      <c r="K59">
        <v>77041</v>
      </c>
      <c r="L59" t="s">
        <v>25</v>
      </c>
      <c r="M59" t="s">
        <v>211</v>
      </c>
      <c r="N59" t="s">
        <v>27</v>
      </c>
      <c r="O59" t="s">
        <v>28</v>
      </c>
      <c r="P59" s="4">
        <v>613.99919999999997</v>
      </c>
      <c r="Q59" s="4">
        <v>100</v>
      </c>
      <c r="R59" s="4">
        <f t="shared" si="2"/>
        <v>513.99919999999997</v>
      </c>
      <c r="S59" s="4">
        <f t="shared" si="3"/>
        <v>77.099879999999999</v>
      </c>
    </row>
    <row r="60" spans="1:19" x14ac:dyDescent="0.3">
      <c r="A60" t="s">
        <v>223</v>
      </c>
      <c r="B60" s="1">
        <v>43186</v>
      </c>
      <c r="C60" s="1">
        <v>43191</v>
      </c>
      <c r="D60">
        <f t="shared" si="0"/>
        <v>2018</v>
      </c>
      <c r="E60" t="str">
        <f t="shared" si="1"/>
        <v>Mar</v>
      </c>
      <c r="F60" t="s">
        <v>37</v>
      </c>
      <c r="G60" t="s">
        <v>224</v>
      </c>
      <c r="H60" t="s">
        <v>105</v>
      </c>
      <c r="I60" t="s">
        <v>113</v>
      </c>
      <c r="J60" t="s">
        <v>109</v>
      </c>
      <c r="K60">
        <v>77070</v>
      </c>
      <c r="L60" t="s">
        <v>25</v>
      </c>
      <c r="M60" t="s">
        <v>211</v>
      </c>
      <c r="N60" t="s">
        <v>27</v>
      </c>
      <c r="O60" t="s">
        <v>28</v>
      </c>
      <c r="P60" s="4">
        <v>1023.332</v>
      </c>
      <c r="Q60" s="4">
        <v>1023.332</v>
      </c>
      <c r="R60" s="4">
        <f t="shared" si="2"/>
        <v>0</v>
      </c>
      <c r="S60" s="4">
        <f t="shared" si="3"/>
        <v>0</v>
      </c>
    </row>
    <row r="61" spans="1:19" x14ac:dyDescent="0.3">
      <c r="A61" t="s">
        <v>225</v>
      </c>
      <c r="B61" s="1">
        <v>43250</v>
      </c>
      <c r="C61" s="1">
        <v>43254</v>
      </c>
      <c r="D61">
        <f t="shared" si="0"/>
        <v>2018</v>
      </c>
      <c r="E61" t="str">
        <f t="shared" si="1"/>
        <v>May</v>
      </c>
      <c r="F61" t="s">
        <v>67</v>
      </c>
      <c r="G61" t="s">
        <v>226</v>
      </c>
      <c r="H61" t="s">
        <v>105</v>
      </c>
      <c r="I61" t="s">
        <v>116</v>
      </c>
      <c r="J61" t="s">
        <v>109</v>
      </c>
      <c r="K61">
        <v>75217</v>
      </c>
      <c r="L61" t="s">
        <v>25</v>
      </c>
      <c r="M61" t="s">
        <v>211</v>
      </c>
      <c r="N61" t="s">
        <v>27</v>
      </c>
      <c r="O61" t="s">
        <v>28</v>
      </c>
      <c r="P61" s="4">
        <v>204.66640000000001</v>
      </c>
      <c r="Q61" s="4">
        <v>204.66640000000001</v>
      </c>
      <c r="R61" s="4">
        <f t="shared" si="2"/>
        <v>0</v>
      </c>
      <c r="S61" s="4">
        <f t="shared" si="3"/>
        <v>0</v>
      </c>
    </row>
    <row r="62" spans="1:19" x14ac:dyDescent="0.3">
      <c r="A62" t="s">
        <v>227</v>
      </c>
      <c r="B62" s="1">
        <v>42994</v>
      </c>
      <c r="C62" s="1">
        <v>43000</v>
      </c>
      <c r="D62">
        <f t="shared" si="0"/>
        <v>2017</v>
      </c>
      <c r="E62" t="str">
        <f t="shared" si="1"/>
        <v>Sep</v>
      </c>
      <c r="F62" t="s">
        <v>37</v>
      </c>
      <c r="G62" t="s">
        <v>228</v>
      </c>
      <c r="H62" t="s">
        <v>51</v>
      </c>
      <c r="I62" t="s">
        <v>131</v>
      </c>
      <c r="J62" t="s">
        <v>33</v>
      </c>
      <c r="K62">
        <v>95123</v>
      </c>
      <c r="L62" t="s">
        <v>34</v>
      </c>
      <c r="M62" t="s">
        <v>229</v>
      </c>
      <c r="N62" t="s">
        <v>128</v>
      </c>
      <c r="O62" t="s">
        <v>28</v>
      </c>
      <c r="P62" s="4">
        <v>273.666</v>
      </c>
      <c r="Q62" s="4">
        <v>273.666</v>
      </c>
      <c r="R62" s="4">
        <f t="shared" si="2"/>
        <v>0</v>
      </c>
      <c r="S62" s="4">
        <f t="shared" si="3"/>
        <v>0</v>
      </c>
    </row>
    <row r="63" spans="1:19" ht="15.6" x14ac:dyDescent="0.3">
      <c r="A63" t="s">
        <v>230</v>
      </c>
      <c r="B63" s="1">
        <v>42549</v>
      </c>
      <c r="C63" s="1">
        <v>42554</v>
      </c>
      <c r="D63">
        <f t="shared" si="0"/>
        <v>2016</v>
      </c>
      <c r="E63" t="str">
        <f t="shared" si="1"/>
        <v>Jun</v>
      </c>
      <c r="F63" t="s">
        <v>67</v>
      </c>
      <c r="G63" t="s">
        <v>231</v>
      </c>
      <c r="H63" s="2" t="s">
        <v>22</v>
      </c>
      <c r="I63" t="s">
        <v>232</v>
      </c>
      <c r="J63" t="s">
        <v>233</v>
      </c>
      <c r="K63">
        <v>45373</v>
      </c>
      <c r="L63" t="s">
        <v>54</v>
      </c>
      <c r="M63" t="s">
        <v>229</v>
      </c>
      <c r="N63" t="s">
        <v>27</v>
      </c>
      <c r="O63" t="s">
        <v>28</v>
      </c>
      <c r="P63" s="4">
        <v>482.94</v>
      </c>
      <c r="Q63" s="4">
        <v>482.94</v>
      </c>
      <c r="R63" s="4">
        <f t="shared" si="2"/>
        <v>0</v>
      </c>
      <c r="S63" s="4">
        <f t="shared" si="3"/>
        <v>0</v>
      </c>
    </row>
    <row r="64" spans="1:19" ht="15.6" x14ac:dyDescent="0.3">
      <c r="A64" t="s">
        <v>234</v>
      </c>
      <c r="B64" s="1">
        <v>43185</v>
      </c>
      <c r="C64" s="1">
        <v>43186</v>
      </c>
      <c r="D64">
        <f t="shared" si="0"/>
        <v>2018</v>
      </c>
      <c r="E64" t="str">
        <f t="shared" si="1"/>
        <v>Mar</v>
      </c>
      <c r="F64" t="s">
        <v>20</v>
      </c>
      <c r="G64" t="s">
        <v>235</v>
      </c>
      <c r="H64" s="2" t="s">
        <v>22</v>
      </c>
      <c r="I64" t="s">
        <v>61</v>
      </c>
      <c r="J64" t="s">
        <v>62</v>
      </c>
      <c r="K64">
        <v>10009</v>
      </c>
      <c r="L64" t="s">
        <v>54</v>
      </c>
      <c r="M64" t="s">
        <v>229</v>
      </c>
      <c r="N64" t="s">
        <v>27</v>
      </c>
      <c r="O64" t="s">
        <v>28</v>
      </c>
      <c r="P64" s="4">
        <v>257.56799999999998</v>
      </c>
      <c r="Q64" s="4">
        <v>257.56799999999998</v>
      </c>
      <c r="R64" s="4">
        <f t="shared" si="2"/>
        <v>0</v>
      </c>
      <c r="S64" s="4">
        <f t="shared" si="3"/>
        <v>0</v>
      </c>
    </row>
    <row r="65" spans="1:19" x14ac:dyDescent="0.3">
      <c r="A65" t="s">
        <v>236</v>
      </c>
      <c r="B65" s="1">
        <v>42023</v>
      </c>
      <c r="C65" s="1">
        <v>42024</v>
      </c>
      <c r="D65">
        <f t="shared" si="0"/>
        <v>2015</v>
      </c>
      <c r="E65" t="str">
        <f t="shared" si="1"/>
        <v>Jan</v>
      </c>
      <c r="F65" t="s">
        <v>20</v>
      </c>
      <c r="G65" t="s">
        <v>237</v>
      </c>
      <c r="H65" t="s">
        <v>105</v>
      </c>
      <c r="I65" t="s">
        <v>238</v>
      </c>
      <c r="J65" t="s">
        <v>178</v>
      </c>
      <c r="K65">
        <v>85254</v>
      </c>
      <c r="L65" t="s">
        <v>34</v>
      </c>
      <c r="M65" t="s">
        <v>239</v>
      </c>
      <c r="N65" t="s">
        <v>27</v>
      </c>
      <c r="O65" t="s">
        <v>28</v>
      </c>
      <c r="P65" s="4">
        <v>181.47</v>
      </c>
      <c r="Q65" s="4">
        <v>50</v>
      </c>
      <c r="R65" s="4">
        <f t="shared" si="2"/>
        <v>131.47</v>
      </c>
      <c r="S65" s="4">
        <f t="shared" si="3"/>
        <v>19.720499999999998</v>
      </c>
    </row>
    <row r="66" spans="1:19" x14ac:dyDescent="0.3">
      <c r="A66" t="s">
        <v>240</v>
      </c>
      <c r="B66" s="1">
        <v>43362</v>
      </c>
      <c r="C66" s="1">
        <v>43368</v>
      </c>
      <c r="D66">
        <f t="shared" ref="D66:D129" si="4">YEAR(B66)</f>
        <v>2018</v>
      </c>
      <c r="E66" t="str">
        <f t="shared" ref="E66:E129" si="5">TEXT(B66,"mmm")</f>
        <v>Sep</v>
      </c>
      <c r="F66" t="s">
        <v>37</v>
      </c>
      <c r="G66" t="s">
        <v>241</v>
      </c>
      <c r="H66" t="s">
        <v>51</v>
      </c>
      <c r="I66" t="s">
        <v>191</v>
      </c>
      <c r="J66" t="s">
        <v>242</v>
      </c>
      <c r="K66">
        <v>97477</v>
      </c>
      <c r="L66" t="s">
        <v>34</v>
      </c>
      <c r="M66" t="s">
        <v>239</v>
      </c>
      <c r="N66" t="s">
        <v>27</v>
      </c>
      <c r="O66" t="s">
        <v>28</v>
      </c>
      <c r="P66" s="4">
        <v>72.587999999999994</v>
      </c>
      <c r="Q66" s="4">
        <v>72.587999999999994</v>
      </c>
      <c r="R66" s="4">
        <f t="shared" si="2"/>
        <v>0</v>
      </c>
      <c r="S66" s="4">
        <f t="shared" si="3"/>
        <v>0</v>
      </c>
    </row>
    <row r="67" spans="1:19" ht="15.6" x14ac:dyDescent="0.3">
      <c r="A67" t="s">
        <v>243</v>
      </c>
      <c r="B67" s="1">
        <v>43375</v>
      </c>
      <c r="C67" s="1">
        <v>43381</v>
      </c>
      <c r="D67">
        <f t="shared" si="4"/>
        <v>2018</v>
      </c>
      <c r="E67" t="str">
        <f t="shared" si="5"/>
        <v>Oct</v>
      </c>
      <c r="F67" t="s">
        <v>37</v>
      </c>
      <c r="G67" t="s">
        <v>244</v>
      </c>
      <c r="H67" s="2" t="s">
        <v>22</v>
      </c>
      <c r="I67" t="s">
        <v>191</v>
      </c>
      <c r="J67" t="s">
        <v>242</v>
      </c>
      <c r="K67">
        <v>97477</v>
      </c>
      <c r="L67" t="s">
        <v>34</v>
      </c>
      <c r="M67" t="s">
        <v>239</v>
      </c>
      <c r="N67" t="s">
        <v>27</v>
      </c>
      <c r="O67" t="s">
        <v>28</v>
      </c>
      <c r="P67" s="4">
        <v>217.76400000000001</v>
      </c>
      <c r="Q67" s="4">
        <v>217.76400000000001</v>
      </c>
      <c r="R67" s="4">
        <f t="shared" ref="R67:R130" si="6">P67-Q67</f>
        <v>0</v>
      </c>
      <c r="S67" s="4">
        <f t="shared" ref="S67:S130" si="7">0.15*R67</f>
        <v>0</v>
      </c>
    </row>
    <row r="68" spans="1:19" x14ac:dyDescent="0.3">
      <c r="A68" t="s">
        <v>245</v>
      </c>
      <c r="B68" s="1">
        <v>43442</v>
      </c>
      <c r="C68" s="1">
        <v>43446</v>
      </c>
      <c r="D68">
        <f t="shared" si="4"/>
        <v>2018</v>
      </c>
      <c r="E68" t="str">
        <f t="shared" si="5"/>
        <v>Dec</v>
      </c>
      <c r="F68" t="s">
        <v>37</v>
      </c>
      <c r="G68" t="s">
        <v>246</v>
      </c>
      <c r="H68" t="s">
        <v>105</v>
      </c>
      <c r="I68" t="s">
        <v>32</v>
      </c>
      <c r="J68" t="s">
        <v>33</v>
      </c>
      <c r="K68">
        <v>94110</v>
      </c>
      <c r="L68" t="s">
        <v>34</v>
      </c>
      <c r="M68" t="s">
        <v>239</v>
      </c>
      <c r="N68" t="s">
        <v>27</v>
      </c>
      <c r="O68" t="s">
        <v>28</v>
      </c>
      <c r="P68" s="4">
        <v>1336.829</v>
      </c>
      <c r="Q68" s="4">
        <v>1336.829</v>
      </c>
      <c r="R68" s="4">
        <f t="shared" si="6"/>
        <v>0</v>
      </c>
      <c r="S68" s="4">
        <f t="shared" si="7"/>
        <v>0</v>
      </c>
    </row>
    <row r="69" spans="1:19" x14ac:dyDescent="0.3">
      <c r="A69" t="s">
        <v>247</v>
      </c>
      <c r="B69" s="1">
        <v>43213</v>
      </c>
      <c r="C69" s="1">
        <v>43217</v>
      </c>
      <c r="D69">
        <f t="shared" si="4"/>
        <v>2018</v>
      </c>
      <c r="E69" t="str">
        <f t="shared" si="5"/>
        <v>Apr</v>
      </c>
      <c r="F69" t="s">
        <v>37</v>
      </c>
      <c r="G69" t="s">
        <v>248</v>
      </c>
      <c r="H69" t="s">
        <v>22</v>
      </c>
      <c r="I69" t="s">
        <v>249</v>
      </c>
      <c r="J69" t="s">
        <v>250</v>
      </c>
      <c r="K69">
        <v>37042</v>
      </c>
      <c r="L69" t="s">
        <v>44</v>
      </c>
      <c r="M69" t="s">
        <v>239</v>
      </c>
      <c r="N69" t="s">
        <v>27</v>
      </c>
      <c r="O69" t="s">
        <v>28</v>
      </c>
      <c r="P69" s="4">
        <v>387.13600000000002</v>
      </c>
      <c r="Q69" s="4">
        <v>387.13600000000002</v>
      </c>
      <c r="R69" s="4">
        <f t="shared" si="6"/>
        <v>0</v>
      </c>
      <c r="S69" s="4">
        <f t="shared" si="7"/>
        <v>0</v>
      </c>
    </row>
    <row r="70" spans="1:19" ht="15.6" x14ac:dyDescent="0.3">
      <c r="A70" t="s">
        <v>251</v>
      </c>
      <c r="B70" s="1">
        <v>42066</v>
      </c>
      <c r="C70" s="1">
        <v>42071</v>
      </c>
      <c r="D70">
        <f t="shared" si="4"/>
        <v>2015</v>
      </c>
      <c r="E70" t="str">
        <f t="shared" si="5"/>
        <v>Mar</v>
      </c>
      <c r="F70" t="s">
        <v>37</v>
      </c>
      <c r="G70" t="s">
        <v>252</v>
      </c>
      <c r="H70" s="2" t="s">
        <v>22</v>
      </c>
      <c r="I70" t="s">
        <v>182</v>
      </c>
      <c r="J70" t="s">
        <v>233</v>
      </c>
      <c r="K70">
        <v>43229</v>
      </c>
      <c r="L70" t="s">
        <v>54</v>
      </c>
      <c r="M70" t="s">
        <v>239</v>
      </c>
      <c r="N70" t="s">
        <v>27</v>
      </c>
      <c r="O70" t="s">
        <v>28</v>
      </c>
      <c r="P70" s="4">
        <v>302.45</v>
      </c>
      <c r="Q70" s="4">
        <v>302.45</v>
      </c>
      <c r="R70" s="4">
        <f t="shared" si="6"/>
        <v>0</v>
      </c>
      <c r="S70" s="4">
        <f t="shared" si="7"/>
        <v>0</v>
      </c>
    </row>
    <row r="71" spans="1:19" ht="15.6" x14ac:dyDescent="0.3">
      <c r="A71" t="s">
        <v>253</v>
      </c>
      <c r="B71" s="1">
        <v>43365</v>
      </c>
      <c r="C71" s="1">
        <v>43367</v>
      </c>
      <c r="D71">
        <f t="shared" si="4"/>
        <v>2018</v>
      </c>
      <c r="E71" t="str">
        <f t="shared" si="5"/>
        <v>Sep</v>
      </c>
      <c r="F71" t="s">
        <v>67</v>
      </c>
      <c r="G71" t="s">
        <v>254</v>
      </c>
      <c r="H71" s="2" t="s">
        <v>22</v>
      </c>
      <c r="I71" t="s">
        <v>255</v>
      </c>
      <c r="J71" t="s">
        <v>89</v>
      </c>
      <c r="K71">
        <v>48911</v>
      </c>
      <c r="L71" t="s">
        <v>25</v>
      </c>
      <c r="M71" t="s">
        <v>239</v>
      </c>
      <c r="N71" t="s">
        <v>27</v>
      </c>
      <c r="O71" t="s">
        <v>28</v>
      </c>
      <c r="P71" s="4">
        <v>241.96</v>
      </c>
      <c r="Q71" s="4">
        <v>241.96</v>
      </c>
      <c r="R71" s="4">
        <f t="shared" si="6"/>
        <v>0</v>
      </c>
      <c r="S71" s="4">
        <f t="shared" si="7"/>
        <v>0</v>
      </c>
    </row>
    <row r="72" spans="1:19" x14ac:dyDescent="0.3">
      <c r="A72" t="s">
        <v>256</v>
      </c>
      <c r="B72" s="1">
        <v>42813</v>
      </c>
      <c r="C72" s="1">
        <v>42815</v>
      </c>
      <c r="D72">
        <f t="shared" si="4"/>
        <v>2017</v>
      </c>
      <c r="E72" t="str">
        <f t="shared" si="5"/>
        <v>Mar</v>
      </c>
      <c r="F72" t="s">
        <v>67</v>
      </c>
      <c r="G72" t="s">
        <v>257</v>
      </c>
      <c r="H72" t="s">
        <v>51</v>
      </c>
      <c r="I72" t="s">
        <v>258</v>
      </c>
      <c r="J72" t="s">
        <v>75</v>
      </c>
      <c r="K72">
        <v>80122</v>
      </c>
      <c r="L72" t="s">
        <v>34</v>
      </c>
      <c r="M72" t="s">
        <v>259</v>
      </c>
      <c r="N72" t="s">
        <v>27</v>
      </c>
      <c r="O72" t="s">
        <v>28</v>
      </c>
      <c r="P72" s="4">
        <v>72.293999999999997</v>
      </c>
      <c r="Q72" s="4">
        <v>72.293999999999997</v>
      </c>
      <c r="R72" s="4">
        <f t="shared" si="6"/>
        <v>0</v>
      </c>
      <c r="S72" s="4">
        <f t="shared" si="7"/>
        <v>0</v>
      </c>
    </row>
    <row r="73" spans="1:19" x14ac:dyDescent="0.3">
      <c r="A73" t="s">
        <v>260</v>
      </c>
      <c r="B73" s="1">
        <v>43421</v>
      </c>
      <c r="C73" s="1">
        <v>43427</v>
      </c>
      <c r="D73">
        <f t="shared" si="4"/>
        <v>2018</v>
      </c>
      <c r="E73" t="str">
        <f t="shared" si="5"/>
        <v>Nov</v>
      </c>
      <c r="F73" t="s">
        <v>37</v>
      </c>
      <c r="G73" t="s">
        <v>261</v>
      </c>
      <c r="H73" t="s">
        <v>105</v>
      </c>
      <c r="I73" t="s">
        <v>262</v>
      </c>
      <c r="J73" t="s">
        <v>109</v>
      </c>
      <c r="K73">
        <v>78521</v>
      </c>
      <c r="L73" t="s">
        <v>25</v>
      </c>
      <c r="M73" t="s">
        <v>259</v>
      </c>
      <c r="N73" t="s">
        <v>27</v>
      </c>
      <c r="O73" t="s">
        <v>28</v>
      </c>
      <c r="P73" s="4">
        <v>327.7328</v>
      </c>
      <c r="Q73" s="4">
        <v>327.7328</v>
      </c>
      <c r="R73" s="4">
        <f t="shared" si="6"/>
        <v>0</v>
      </c>
      <c r="S73" s="4">
        <f t="shared" si="7"/>
        <v>0</v>
      </c>
    </row>
    <row r="74" spans="1:19" x14ac:dyDescent="0.3">
      <c r="A74" t="s">
        <v>263</v>
      </c>
      <c r="B74" s="1">
        <v>43452</v>
      </c>
      <c r="C74" s="1">
        <v>43457</v>
      </c>
      <c r="D74">
        <f t="shared" si="4"/>
        <v>2018</v>
      </c>
      <c r="E74" t="str">
        <f t="shared" si="5"/>
        <v>Dec</v>
      </c>
      <c r="F74" t="s">
        <v>67</v>
      </c>
      <c r="G74" t="s">
        <v>264</v>
      </c>
      <c r="H74" t="s">
        <v>105</v>
      </c>
      <c r="I74" t="s">
        <v>265</v>
      </c>
      <c r="J74" t="s">
        <v>33</v>
      </c>
      <c r="K74">
        <v>92024</v>
      </c>
      <c r="L74" t="s">
        <v>34</v>
      </c>
      <c r="M74" t="s">
        <v>266</v>
      </c>
      <c r="N74" t="s">
        <v>27</v>
      </c>
      <c r="O74" t="s">
        <v>28</v>
      </c>
      <c r="P74" s="4">
        <v>119.833</v>
      </c>
      <c r="Q74" s="4">
        <v>119.833</v>
      </c>
      <c r="R74" s="4">
        <f t="shared" si="6"/>
        <v>0</v>
      </c>
      <c r="S74" s="4">
        <f t="shared" si="7"/>
        <v>0</v>
      </c>
    </row>
    <row r="75" spans="1:19" ht="15.6" x14ac:dyDescent="0.3">
      <c r="A75" t="s">
        <v>267</v>
      </c>
      <c r="B75" s="1">
        <v>42576</v>
      </c>
      <c r="C75" s="1">
        <v>42578</v>
      </c>
      <c r="D75">
        <f t="shared" si="4"/>
        <v>2016</v>
      </c>
      <c r="E75" t="str">
        <f t="shared" si="5"/>
        <v>Jul</v>
      </c>
      <c r="F75" t="s">
        <v>67</v>
      </c>
      <c r="G75" t="s">
        <v>268</v>
      </c>
      <c r="H75" s="2" t="s">
        <v>22</v>
      </c>
      <c r="I75" t="s">
        <v>69</v>
      </c>
      <c r="J75" t="s">
        <v>70</v>
      </c>
      <c r="K75">
        <v>98115</v>
      </c>
      <c r="L75" t="s">
        <v>34</v>
      </c>
      <c r="M75" t="s">
        <v>269</v>
      </c>
      <c r="N75" t="s">
        <v>27</v>
      </c>
      <c r="O75" t="s">
        <v>28</v>
      </c>
      <c r="P75" s="4">
        <v>704.9</v>
      </c>
      <c r="Q75" s="4">
        <v>704.9</v>
      </c>
      <c r="R75" s="4">
        <f t="shared" si="6"/>
        <v>0</v>
      </c>
      <c r="S75" s="4">
        <f t="shared" si="7"/>
        <v>0</v>
      </c>
    </row>
    <row r="76" spans="1:19" ht="15.6" x14ac:dyDescent="0.3">
      <c r="A76" t="s">
        <v>270</v>
      </c>
      <c r="B76" s="1">
        <v>42674</v>
      </c>
      <c r="C76" s="1">
        <v>42674</v>
      </c>
      <c r="D76">
        <f t="shared" si="4"/>
        <v>2016</v>
      </c>
      <c r="E76" t="str">
        <f t="shared" si="5"/>
        <v>Oct</v>
      </c>
      <c r="F76" t="s">
        <v>30</v>
      </c>
      <c r="G76" t="s">
        <v>271</v>
      </c>
      <c r="H76" s="2" t="s">
        <v>22</v>
      </c>
      <c r="I76" t="s">
        <v>272</v>
      </c>
      <c r="J76" t="s">
        <v>33</v>
      </c>
      <c r="K76">
        <v>92374</v>
      </c>
      <c r="L76" t="s">
        <v>34</v>
      </c>
      <c r="M76" t="s">
        <v>269</v>
      </c>
      <c r="N76" t="s">
        <v>27</v>
      </c>
      <c r="O76" t="s">
        <v>28</v>
      </c>
      <c r="P76" s="4">
        <v>425.83300000000003</v>
      </c>
      <c r="Q76" s="4">
        <v>425.83300000000003</v>
      </c>
      <c r="R76" s="4">
        <f t="shared" si="6"/>
        <v>0</v>
      </c>
      <c r="S76" s="4">
        <f t="shared" si="7"/>
        <v>0</v>
      </c>
    </row>
    <row r="77" spans="1:19" ht="15.6" x14ac:dyDescent="0.3">
      <c r="A77" t="s">
        <v>273</v>
      </c>
      <c r="B77" s="1">
        <v>42707</v>
      </c>
      <c r="C77" s="1">
        <v>42711</v>
      </c>
      <c r="D77">
        <f t="shared" si="4"/>
        <v>2016</v>
      </c>
      <c r="E77" t="str">
        <f t="shared" si="5"/>
        <v>Dec</v>
      </c>
      <c r="F77" t="s">
        <v>37</v>
      </c>
      <c r="G77" t="s">
        <v>274</v>
      </c>
      <c r="H77" s="2" t="s">
        <v>22</v>
      </c>
      <c r="I77" t="s">
        <v>32</v>
      </c>
      <c r="J77" t="s">
        <v>33</v>
      </c>
      <c r="K77">
        <v>94110</v>
      </c>
      <c r="L77" t="s">
        <v>34</v>
      </c>
      <c r="M77" t="s">
        <v>269</v>
      </c>
      <c r="N77" t="s">
        <v>27</v>
      </c>
      <c r="O77" t="s">
        <v>28</v>
      </c>
      <c r="P77" s="4">
        <v>359.49900000000002</v>
      </c>
      <c r="Q77" s="4">
        <v>359.49900000000002</v>
      </c>
      <c r="R77" s="4">
        <f t="shared" si="6"/>
        <v>0</v>
      </c>
      <c r="S77" s="4">
        <f t="shared" si="7"/>
        <v>0</v>
      </c>
    </row>
    <row r="78" spans="1:19" ht="15.6" x14ac:dyDescent="0.3">
      <c r="A78" t="s">
        <v>275</v>
      </c>
      <c r="B78" s="1">
        <v>43065</v>
      </c>
      <c r="C78" s="1">
        <v>43069</v>
      </c>
      <c r="D78">
        <f t="shared" si="4"/>
        <v>2017</v>
      </c>
      <c r="E78" t="str">
        <f t="shared" si="5"/>
        <v>Nov</v>
      </c>
      <c r="F78" t="s">
        <v>37</v>
      </c>
      <c r="G78" t="s">
        <v>276</v>
      </c>
      <c r="H78" s="2" t="s">
        <v>22</v>
      </c>
      <c r="I78" t="s">
        <v>47</v>
      </c>
      <c r="J78" t="s">
        <v>33</v>
      </c>
      <c r="K78">
        <v>90045</v>
      </c>
      <c r="L78" t="s">
        <v>34</v>
      </c>
      <c r="M78" t="s">
        <v>269</v>
      </c>
      <c r="N78" t="s">
        <v>110</v>
      </c>
      <c r="O78" t="s">
        <v>28</v>
      </c>
      <c r="P78" s="4">
        <v>3406.6640000000002</v>
      </c>
      <c r="Q78" s="4">
        <f>P78-1000</f>
        <v>2406.6640000000002</v>
      </c>
      <c r="R78" s="4">
        <f t="shared" si="6"/>
        <v>1000</v>
      </c>
      <c r="S78" s="4">
        <f t="shared" si="7"/>
        <v>150</v>
      </c>
    </row>
    <row r="79" spans="1:19" x14ac:dyDescent="0.3">
      <c r="A79" t="s">
        <v>277</v>
      </c>
      <c r="B79" s="1">
        <v>43429</v>
      </c>
      <c r="C79" s="1">
        <v>43433</v>
      </c>
      <c r="D79">
        <f t="shared" si="4"/>
        <v>2018</v>
      </c>
      <c r="E79" t="str">
        <f t="shared" si="5"/>
        <v>Nov</v>
      </c>
      <c r="F79" t="s">
        <v>37</v>
      </c>
      <c r="G79" t="s">
        <v>278</v>
      </c>
      <c r="H79" t="s">
        <v>105</v>
      </c>
      <c r="I79" t="s">
        <v>32</v>
      </c>
      <c r="J79" t="s">
        <v>33</v>
      </c>
      <c r="K79">
        <v>94122</v>
      </c>
      <c r="L79" t="s">
        <v>34</v>
      </c>
      <c r="M79" t="s">
        <v>269</v>
      </c>
      <c r="N79" t="s">
        <v>27</v>
      </c>
      <c r="O79" t="s">
        <v>28</v>
      </c>
      <c r="P79" s="4">
        <v>359.49900000000002</v>
      </c>
      <c r="Q79" s="4">
        <v>359.49900000000002</v>
      </c>
      <c r="R79" s="4">
        <f t="shared" si="6"/>
        <v>0</v>
      </c>
      <c r="S79" s="4">
        <f t="shared" si="7"/>
        <v>0</v>
      </c>
    </row>
    <row r="80" spans="1:19" x14ac:dyDescent="0.3">
      <c r="A80" t="s">
        <v>279</v>
      </c>
      <c r="B80" s="1">
        <v>42757</v>
      </c>
      <c r="C80" s="1">
        <v>42763</v>
      </c>
      <c r="D80">
        <f t="shared" si="4"/>
        <v>2017</v>
      </c>
      <c r="E80" t="str">
        <f t="shared" si="5"/>
        <v>Jan</v>
      </c>
      <c r="F80" t="s">
        <v>37</v>
      </c>
      <c r="G80" t="s">
        <v>280</v>
      </c>
      <c r="H80" t="s">
        <v>51</v>
      </c>
      <c r="I80" t="s">
        <v>281</v>
      </c>
      <c r="J80" t="s">
        <v>83</v>
      </c>
      <c r="K80">
        <v>28314</v>
      </c>
      <c r="L80" t="s">
        <v>44</v>
      </c>
      <c r="M80" t="s">
        <v>269</v>
      </c>
      <c r="N80" t="s">
        <v>128</v>
      </c>
      <c r="O80" t="s">
        <v>28</v>
      </c>
      <c r="P80" s="4">
        <v>451.13600000000002</v>
      </c>
      <c r="Q80" s="4">
        <v>451.13600000000002</v>
      </c>
      <c r="R80" s="4">
        <f t="shared" si="6"/>
        <v>0</v>
      </c>
      <c r="S80" s="4">
        <f t="shared" si="7"/>
        <v>0</v>
      </c>
    </row>
    <row r="81" spans="1:19" ht="15.6" x14ac:dyDescent="0.3">
      <c r="A81" t="s">
        <v>282</v>
      </c>
      <c r="B81" s="1">
        <v>42267</v>
      </c>
      <c r="C81" s="1">
        <v>42270</v>
      </c>
      <c r="D81">
        <f t="shared" si="4"/>
        <v>2015</v>
      </c>
      <c r="E81" t="str">
        <f t="shared" si="5"/>
        <v>Sep</v>
      </c>
      <c r="F81" t="s">
        <v>20</v>
      </c>
      <c r="G81" t="s">
        <v>283</v>
      </c>
      <c r="H81" s="2" t="s">
        <v>22</v>
      </c>
      <c r="I81" t="s">
        <v>61</v>
      </c>
      <c r="J81" t="s">
        <v>62</v>
      </c>
      <c r="K81">
        <v>10011</v>
      </c>
      <c r="L81" t="s">
        <v>54</v>
      </c>
      <c r="M81" t="s">
        <v>269</v>
      </c>
      <c r="N81" t="s">
        <v>27</v>
      </c>
      <c r="O81" t="s">
        <v>28</v>
      </c>
      <c r="P81" s="4">
        <v>801.56799999999998</v>
      </c>
      <c r="Q81" s="4">
        <v>801.56799999999998</v>
      </c>
      <c r="R81" s="4">
        <f t="shared" si="6"/>
        <v>0</v>
      </c>
      <c r="S81" s="4">
        <f t="shared" si="7"/>
        <v>0</v>
      </c>
    </row>
    <row r="82" spans="1:19" ht="15.6" x14ac:dyDescent="0.3">
      <c r="A82" t="s">
        <v>284</v>
      </c>
      <c r="B82" s="1">
        <v>42325</v>
      </c>
      <c r="C82" s="1">
        <v>42330</v>
      </c>
      <c r="D82">
        <f t="shared" si="4"/>
        <v>2015</v>
      </c>
      <c r="E82" t="str">
        <f t="shared" si="5"/>
        <v>Nov</v>
      </c>
      <c r="F82" t="s">
        <v>37</v>
      </c>
      <c r="G82" t="s">
        <v>285</v>
      </c>
      <c r="H82" s="2" t="s">
        <v>22</v>
      </c>
      <c r="I82" t="s">
        <v>286</v>
      </c>
      <c r="J82" t="s">
        <v>62</v>
      </c>
      <c r="K82">
        <v>14215</v>
      </c>
      <c r="L82" t="s">
        <v>54</v>
      </c>
      <c r="M82" t="s">
        <v>269</v>
      </c>
      <c r="N82" t="s">
        <v>27</v>
      </c>
      <c r="O82" t="s">
        <v>28</v>
      </c>
      <c r="P82" s="4">
        <v>4007.84</v>
      </c>
      <c r="Q82" s="4">
        <f>P82-1000</f>
        <v>3007.84</v>
      </c>
      <c r="R82" s="4">
        <f t="shared" si="6"/>
        <v>1000</v>
      </c>
      <c r="S82" s="4">
        <f t="shared" si="7"/>
        <v>150</v>
      </c>
    </row>
    <row r="83" spans="1:19" x14ac:dyDescent="0.3">
      <c r="A83" t="s">
        <v>287</v>
      </c>
      <c r="B83" s="1">
        <v>42630</v>
      </c>
      <c r="C83" s="1">
        <v>42636</v>
      </c>
      <c r="D83">
        <f t="shared" si="4"/>
        <v>2016</v>
      </c>
      <c r="E83" t="str">
        <f t="shared" si="5"/>
        <v>Sep</v>
      </c>
      <c r="F83" t="s">
        <v>37</v>
      </c>
      <c r="G83" t="s">
        <v>288</v>
      </c>
      <c r="H83" t="s">
        <v>105</v>
      </c>
      <c r="I83" t="s">
        <v>61</v>
      </c>
      <c r="J83" t="s">
        <v>62</v>
      </c>
      <c r="K83">
        <v>10035</v>
      </c>
      <c r="L83" t="s">
        <v>54</v>
      </c>
      <c r="M83" t="s">
        <v>269</v>
      </c>
      <c r="N83" t="s">
        <v>27</v>
      </c>
      <c r="O83" t="s">
        <v>28</v>
      </c>
      <c r="P83" s="4">
        <v>2003.92</v>
      </c>
      <c r="Q83" s="4">
        <v>2003.92</v>
      </c>
      <c r="R83" s="4">
        <f t="shared" si="6"/>
        <v>0</v>
      </c>
      <c r="S83" s="4">
        <f t="shared" si="7"/>
        <v>0</v>
      </c>
    </row>
    <row r="84" spans="1:19" x14ac:dyDescent="0.3">
      <c r="A84" t="s">
        <v>289</v>
      </c>
      <c r="B84" s="1">
        <v>43276</v>
      </c>
      <c r="C84" s="1">
        <v>43278</v>
      </c>
      <c r="D84">
        <f t="shared" si="4"/>
        <v>2018</v>
      </c>
      <c r="E84" t="str">
        <f t="shared" si="5"/>
        <v>Jun</v>
      </c>
      <c r="F84" t="s">
        <v>67</v>
      </c>
      <c r="G84" t="s">
        <v>290</v>
      </c>
      <c r="H84" t="s">
        <v>105</v>
      </c>
      <c r="I84" t="s">
        <v>61</v>
      </c>
      <c r="J84" t="s">
        <v>62</v>
      </c>
      <c r="K84">
        <v>10024</v>
      </c>
      <c r="L84" t="s">
        <v>54</v>
      </c>
      <c r="M84" t="s">
        <v>269</v>
      </c>
      <c r="N84" t="s">
        <v>27</v>
      </c>
      <c r="O84" t="s">
        <v>28</v>
      </c>
      <c r="P84" s="4">
        <v>400.78399999999999</v>
      </c>
      <c r="Q84" s="4">
        <v>400.78399999999999</v>
      </c>
      <c r="R84" s="4">
        <f t="shared" si="6"/>
        <v>0</v>
      </c>
      <c r="S84" s="4">
        <f t="shared" si="7"/>
        <v>0</v>
      </c>
    </row>
    <row r="85" spans="1:19" ht="15.6" x14ac:dyDescent="0.3">
      <c r="A85" t="s">
        <v>291</v>
      </c>
      <c r="B85" s="1">
        <v>42694</v>
      </c>
      <c r="C85" s="1">
        <v>42697</v>
      </c>
      <c r="D85">
        <f t="shared" si="4"/>
        <v>2016</v>
      </c>
      <c r="E85" t="str">
        <f t="shared" si="5"/>
        <v>Nov</v>
      </c>
      <c r="F85" t="s">
        <v>67</v>
      </c>
      <c r="G85" t="s">
        <v>292</v>
      </c>
      <c r="H85" s="2" t="s">
        <v>22</v>
      </c>
      <c r="I85" t="s">
        <v>293</v>
      </c>
      <c r="J85" t="s">
        <v>75</v>
      </c>
      <c r="K85">
        <v>80013</v>
      </c>
      <c r="L85" t="s">
        <v>34</v>
      </c>
      <c r="M85" t="s">
        <v>294</v>
      </c>
      <c r="N85" t="s">
        <v>27</v>
      </c>
      <c r="O85" t="s">
        <v>28</v>
      </c>
      <c r="P85" s="4">
        <v>145.76400000000001</v>
      </c>
      <c r="Q85" s="4">
        <v>145.76400000000001</v>
      </c>
      <c r="R85" s="4">
        <f t="shared" si="6"/>
        <v>0</v>
      </c>
      <c r="S85" s="4">
        <f t="shared" si="7"/>
        <v>0</v>
      </c>
    </row>
    <row r="86" spans="1:19" x14ac:dyDescent="0.3">
      <c r="A86" t="s">
        <v>295</v>
      </c>
      <c r="B86" s="1">
        <v>42833</v>
      </c>
      <c r="C86" s="1">
        <v>42838</v>
      </c>
      <c r="D86">
        <f t="shared" si="4"/>
        <v>2017</v>
      </c>
      <c r="E86" t="str">
        <f t="shared" si="5"/>
        <v>Apr</v>
      </c>
      <c r="F86" t="s">
        <v>37</v>
      </c>
      <c r="G86" t="s">
        <v>296</v>
      </c>
      <c r="H86" t="s">
        <v>51</v>
      </c>
      <c r="I86" t="s">
        <v>61</v>
      </c>
      <c r="J86" t="s">
        <v>62</v>
      </c>
      <c r="K86">
        <v>10035</v>
      </c>
      <c r="L86" t="s">
        <v>54</v>
      </c>
      <c r="M86" t="s">
        <v>294</v>
      </c>
      <c r="N86" t="s">
        <v>128</v>
      </c>
      <c r="O86" t="s">
        <v>28</v>
      </c>
      <c r="P86" s="4">
        <v>388.70400000000001</v>
      </c>
      <c r="Q86" s="4">
        <v>388.70400000000001</v>
      </c>
      <c r="R86" s="4">
        <f t="shared" si="6"/>
        <v>0</v>
      </c>
      <c r="S86" s="4">
        <f t="shared" si="7"/>
        <v>0</v>
      </c>
    </row>
    <row r="87" spans="1:19" ht="15.6" x14ac:dyDescent="0.3">
      <c r="A87" t="s">
        <v>297</v>
      </c>
      <c r="B87" s="1">
        <v>43217</v>
      </c>
      <c r="C87" s="1">
        <v>43221</v>
      </c>
      <c r="D87">
        <f t="shared" si="4"/>
        <v>2018</v>
      </c>
      <c r="E87" t="str">
        <f t="shared" si="5"/>
        <v>Apr</v>
      </c>
      <c r="F87" t="s">
        <v>37</v>
      </c>
      <c r="G87" t="s">
        <v>298</v>
      </c>
      <c r="H87" s="2" t="s">
        <v>22</v>
      </c>
      <c r="I87" t="s">
        <v>174</v>
      </c>
      <c r="J87" t="s">
        <v>109</v>
      </c>
      <c r="K87">
        <v>76106</v>
      </c>
      <c r="L87" t="s">
        <v>25</v>
      </c>
      <c r="M87" t="s">
        <v>294</v>
      </c>
      <c r="N87" t="s">
        <v>27</v>
      </c>
      <c r="O87" t="s">
        <v>28</v>
      </c>
      <c r="P87" s="4">
        <v>220.26560000000001</v>
      </c>
      <c r="Q87" s="4">
        <v>220.26560000000001</v>
      </c>
      <c r="R87" s="4">
        <f t="shared" si="6"/>
        <v>0</v>
      </c>
      <c r="S87" s="4">
        <f t="shared" si="7"/>
        <v>0</v>
      </c>
    </row>
    <row r="88" spans="1:19" ht="15.6" x14ac:dyDescent="0.3">
      <c r="A88" t="s">
        <v>299</v>
      </c>
      <c r="B88" s="1">
        <v>42613</v>
      </c>
      <c r="C88" s="1">
        <v>42615</v>
      </c>
      <c r="D88">
        <f t="shared" si="4"/>
        <v>2016</v>
      </c>
      <c r="E88" t="str">
        <f t="shared" si="5"/>
        <v>Aug</v>
      </c>
      <c r="F88" t="s">
        <v>20</v>
      </c>
      <c r="G88" t="s">
        <v>300</v>
      </c>
      <c r="H88" s="2" t="s">
        <v>22</v>
      </c>
      <c r="I88" t="s">
        <v>32</v>
      </c>
      <c r="J88" t="s">
        <v>33</v>
      </c>
      <c r="K88">
        <v>94122</v>
      </c>
      <c r="L88" t="s">
        <v>34</v>
      </c>
      <c r="M88" t="s">
        <v>301</v>
      </c>
      <c r="N88" t="s">
        <v>27</v>
      </c>
      <c r="O88" t="s">
        <v>28</v>
      </c>
      <c r="P88" s="4">
        <v>1552.8309999999999</v>
      </c>
      <c r="Q88" s="4">
        <f>P88-150</f>
        <v>1402.8309999999999</v>
      </c>
      <c r="R88" s="4">
        <f t="shared" si="6"/>
        <v>150</v>
      </c>
      <c r="S88" s="4">
        <f t="shared" si="7"/>
        <v>22.5</v>
      </c>
    </row>
    <row r="89" spans="1:19" ht="15.6" x14ac:dyDescent="0.3">
      <c r="A89" t="s">
        <v>302</v>
      </c>
      <c r="B89" s="1">
        <v>42319</v>
      </c>
      <c r="C89" s="1">
        <v>42323</v>
      </c>
      <c r="D89">
        <f t="shared" si="4"/>
        <v>2015</v>
      </c>
      <c r="E89" t="str">
        <f t="shared" si="5"/>
        <v>Nov</v>
      </c>
      <c r="F89" t="s">
        <v>67</v>
      </c>
      <c r="G89" t="s">
        <v>303</v>
      </c>
      <c r="H89" s="2" t="s">
        <v>22</v>
      </c>
      <c r="I89" t="s">
        <v>304</v>
      </c>
      <c r="J89" t="s">
        <v>101</v>
      </c>
      <c r="K89">
        <v>19601</v>
      </c>
      <c r="L89" t="s">
        <v>54</v>
      </c>
      <c r="M89" t="s">
        <v>301</v>
      </c>
      <c r="N89" t="s">
        <v>27</v>
      </c>
      <c r="O89" t="s">
        <v>28</v>
      </c>
      <c r="P89" s="4">
        <v>521.96</v>
      </c>
      <c r="Q89" s="4">
        <v>521.96</v>
      </c>
      <c r="R89" s="4">
        <f t="shared" si="6"/>
        <v>0</v>
      </c>
      <c r="S89" s="4">
        <f t="shared" si="7"/>
        <v>0</v>
      </c>
    </row>
    <row r="90" spans="1:19" ht="15.6" x14ac:dyDescent="0.3">
      <c r="A90" t="s">
        <v>305</v>
      </c>
      <c r="B90" s="1">
        <v>42655</v>
      </c>
      <c r="C90" s="1">
        <v>42657</v>
      </c>
      <c r="D90">
        <f t="shared" si="4"/>
        <v>2016</v>
      </c>
      <c r="E90" t="str">
        <f t="shared" si="5"/>
        <v>Oct</v>
      </c>
      <c r="F90" t="s">
        <v>20</v>
      </c>
      <c r="G90" t="s">
        <v>306</v>
      </c>
      <c r="H90" s="2" t="s">
        <v>22</v>
      </c>
      <c r="I90" t="s">
        <v>61</v>
      </c>
      <c r="J90" t="s">
        <v>62</v>
      </c>
      <c r="K90">
        <v>10035</v>
      </c>
      <c r="L90" t="s">
        <v>54</v>
      </c>
      <c r="M90" t="s">
        <v>301</v>
      </c>
      <c r="N90" t="s">
        <v>27</v>
      </c>
      <c r="O90" t="s">
        <v>28</v>
      </c>
      <c r="P90" s="4">
        <v>626.35199999999998</v>
      </c>
      <c r="Q90" s="4">
        <v>626.35199999999998</v>
      </c>
      <c r="R90" s="4">
        <f t="shared" si="6"/>
        <v>0</v>
      </c>
      <c r="S90" s="4">
        <f t="shared" si="7"/>
        <v>0</v>
      </c>
    </row>
    <row r="91" spans="1:19" x14ac:dyDescent="0.3">
      <c r="A91" t="s">
        <v>307</v>
      </c>
      <c r="B91" s="1">
        <v>43029</v>
      </c>
      <c r="C91" s="1">
        <v>43029</v>
      </c>
      <c r="D91">
        <f t="shared" si="4"/>
        <v>2017</v>
      </c>
      <c r="E91" t="str">
        <f t="shared" si="5"/>
        <v>Oct</v>
      </c>
      <c r="F91" t="s">
        <v>30</v>
      </c>
      <c r="G91" t="s">
        <v>308</v>
      </c>
      <c r="H91" t="s">
        <v>22</v>
      </c>
      <c r="I91" t="s">
        <v>309</v>
      </c>
      <c r="J91" t="s">
        <v>310</v>
      </c>
      <c r="K91">
        <v>6040</v>
      </c>
      <c r="L91" t="s">
        <v>54</v>
      </c>
      <c r="M91" t="s">
        <v>301</v>
      </c>
      <c r="N91" t="s">
        <v>110</v>
      </c>
      <c r="O91" t="s">
        <v>28</v>
      </c>
      <c r="P91" s="4">
        <v>1043.92</v>
      </c>
      <c r="Q91" s="4">
        <f>P91-150</f>
        <v>893.92000000000007</v>
      </c>
      <c r="R91" s="4">
        <f t="shared" si="6"/>
        <v>150</v>
      </c>
      <c r="S91" s="4">
        <f t="shared" si="7"/>
        <v>22.5</v>
      </c>
    </row>
    <row r="92" spans="1:19" ht="15.6" x14ac:dyDescent="0.3">
      <c r="A92" t="s">
        <v>311</v>
      </c>
      <c r="B92" s="1">
        <v>43358</v>
      </c>
      <c r="C92" s="1">
        <v>43360</v>
      </c>
      <c r="D92">
        <f t="shared" si="4"/>
        <v>2018</v>
      </c>
      <c r="E92" t="str">
        <f t="shared" si="5"/>
        <v>Sep</v>
      </c>
      <c r="F92" t="s">
        <v>67</v>
      </c>
      <c r="G92" t="s">
        <v>312</v>
      </c>
      <c r="H92" s="2" t="s">
        <v>22</v>
      </c>
      <c r="I92" t="s">
        <v>313</v>
      </c>
      <c r="J92" t="s">
        <v>314</v>
      </c>
      <c r="K92">
        <v>2149</v>
      </c>
      <c r="L92" t="s">
        <v>54</v>
      </c>
      <c r="M92" t="s">
        <v>301</v>
      </c>
      <c r="N92" t="s">
        <v>27</v>
      </c>
      <c r="O92" t="s">
        <v>28</v>
      </c>
      <c r="P92" s="4">
        <v>782.94</v>
      </c>
      <c r="Q92" s="4">
        <v>782.94</v>
      </c>
      <c r="R92" s="4">
        <f t="shared" si="6"/>
        <v>0</v>
      </c>
      <c r="S92" s="4">
        <f t="shared" si="7"/>
        <v>0</v>
      </c>
    </row>
    <row r="93" spans="1:19" ht="15.6" x14ac:dyDescent="0.3">
      <c r="A93" t="s">
        <v>315</v>
      </c>
      <c r="B93" s="1">
        <v>42571</v>
      </c>
      <c r="C93" s="1">
        <v>42578</v>
      </c>
      <c r="D93">
        <f t="shared" si="4"/>
        <v>2016</v>
      </c>
      <c r="E93" t="str">
        <f t="shared" si="5"/>
        <v>Jul</v>
      </c>
      <c r="F93" t="s">
        <v>37</v>
      </c>
      <c r="G93" t="s">
        <v>264</v>
      </c>
      <c r="H93" s="2" t="s">
        <v>22</v>
      </c>
      <c r="I93" t="s">
        <v>316</v>
      </c>
      <c r="J93" t="s">
        <v>24</v>
      </c>
      <c r="K93">
        <v>60035</v>
      </c>
      <c r="L93" t="s">
        <v>25</v>
      </c>
      <c r="M93" t="s">
        <v>301</v>
      </c>
      <c r="N93" t="s">
        <v>27</v>
      </c>
      <c r="O93" t="s">
        <v>28</v>
      </c>
      <c r="P93" s="4">
        <v>913.43</v>
      </c>
      <c r="Q93" s="4">
        <v>913.43</v>
      </c>
      <c r="R93" s="4">
        <f t="shared" si="6"/>
        <v>0</v>
      </c>
      <c r="S93" s="4">
        <f t="shared" si="7"/>
        <v>0</v>
      </c>
    </row>
    <row r="94" spans="1:19" ht="15.6" x14ac:dyDescent="0.3">
      <c r="A94" t="s">
        <v>317</v>
      </c>
      <c r="B94" s="1">
        <v>42731</v>
      </c>
      <c r="C94" s="1">
        <v>42735</v>
      </c>
      <c r="D94">
        <f t="shared" si="4"/>
        <v>2016</v>
      </c>
      <c r="E94" t="str">
        <f t="shared" si="5"/>
        <v>Dec</v>
      </c>
      <c r="F94" t="s">
        <v>37</v>
      </c>
      <c r="G94" t="s">
        <v>318</v>
      </c>
      <c r="H94" s="2" t="s">
        <v>22</v>
      </c>
      <c r="I94" t="s">
        <v>113</v>
      </c>
      <c r="J94" t="s">
        <v>109</v>
      </c>
      <c r="K94">
        <v>77041</v>
      </c>
      <c r="L94" t="s">
        <v>25</v>
      </c>
      <c r="M94" t="s">
        <v>301</v>
      </c>
      <c r="N94" t="s">
        <v>27</v>
      </c>
      <c r="O94" t="s">
        <v>28</v>
      </c>
      <c r="P94" s="4">
        <v>532.39919999999995</v>
      </c>
      <c r="Q94" s="4">
        <v>532.39919999999995</v>
      </c>
      <c r="R94" s="4">
        <f t="shared" si="6"/>
        <v>0</v>
      </c>
      <c r="S94" s="4">
        <f t="shared" si="7"/>
        <v>0</v>
      </c>
    </row>
    <row r="95" spans="1:19" x14ac:dyDescent="0.3">
      <c r="A95" t="s">
        <v>319</v>
      </c>
      <c r="B95" s="1">
        <v>42743</v>
      </c>
      <c r="C95" s="1">
        <v>42747</v>
      </c>
      <c r="D95">
        <f t="shared" si="4"/>
        <v>2017</v>
      </c>
      <c r="E95" t="str">
        <f t="shared" si="5"/>
        <v>Jan</v>
      </c>
      <c r="F95" t="s">
        <v>37</v>
      </c>
      <c r="G95" t="s">
        <v>320</v>
      </c>
      <c r="H95" t="s">
        <v>22</v>
      </c>
      <c r="I95" t="s">
        <v>321</v>
      </c>
      <c r="J95" t="s">
        <v>148</v>
      </c>
      <c r="K95">
        <v>53132</v>
      </c>
      <c r="L95" t="s">
        <v>25</v>
      </c>
      <c r="M95" t="s">
        <v>301</v>
      </c>
      <c r="N95" t="s">
        <v>110</v>
      </c>
      <c r="O95" t="s">
        <v>28</v>
      </c>
      <c r="P95" s="4">
        <v>1565.88</v>
      </c>
      <c r="Q95" s="4">
        <f>P95-150</f>
        <v>1415.88</v>
      </c>
      <c r="R95" s="4">
        <f t="shared" si="6"/>
        <v>150</v>
      </c>
      <c r="S95" s="4">
        <f t="shared" si="7"/>
        <v>22.5</v>
      </c>
    </row>
    <row r="96" spans="1:19" ht="15.6" x14ac:dyDescent="0.3">
      <c r="A96" t="s">
        <v>322</v>
      </c>
      <c r="B96" s="1">
        <v>42695</v>
      </c>
      <c r="C96" s="1">
        <v>42699</v>
      </c>
      <c r="D96">
        <f t="shared" si="4"/>
        <v>2016</v>
      </c>
      <c r="E96" t="str">
        <f t="shared" si="5"/>
        <v>Nov</v>
      </c>
      <c r="F96" t="s">
        <v>37</v>
      </c>
      <c r="G96" t="s">
        <v>323</v>
      </c>
      <c r="H96" s="2" t="s">
        <v>22</v>
      </c>
      <c r="I96" t="s">
        <v>324</v>
      </c>
      <c r="J96" t="s">
        <v>325</v>
      </c>
      <c r="K96">
        <v>89115</v>
      </c>
      <c r="L96" t="s">
        <v>34</v>
      </c>
      <c r="M96" t="s">
        <v>326</v>
      </c>
      <c r="N96" t="s">
        <v>27</v>
      </c>
      <c r="O96" t="s">
        <v>28</v>
      </c>
      <c r="P96" s="4">
        <v>141.96</v>
      </c>
      <c r="Q96" s="4">
        <v>141.96</v>
      </c>
      <c r="R96" s="4">
        <f t="shared" si="6"/>
        <v>0</v>
      </c>
      <c r="S96" s="4">
        <f t="shared" si="7"/>
        <v>0</v>
      </c>
    </row>
    <row r="97" spans="1:19" ht="15.6" x14ac:dyDescent="0.3">
      <c r="A97" t="s">
        <v>327</v>
      </c>
      <c r="B97" s="1">
        <v>43435</v>
      </c>
      <c r="C97" s="1">
        <v>43442</v>
      </c>
      <c r="D97">
        <f t="shared" si="4"/>
        <v>2018</v>
      </c>
      <c r="E97" t="str">
        <f t="shared" si="5"/>
        <v>Dec</v>
      </c>
      <c r="F97" t="s">
        <v>37</v>
      </c>
      <c r="G97" t="s">
        <v>328</v>
      </c>
      <c r="H97" s="2" t="s">
        <v>22</v>
      </c>
      <c r="I97" t="s">
        <v>69</v>
      </c>
      <c r="J97" t="s">
        <v>70</v>
      </c>
      <c r="K97">
        <v>98105</v>
      </c>
      <c r="L97" t="s">
        <v>34</v>
      </c>
      <c r="M97" t="s">
        <v>326</v>
      </c>
      <c r="N97" t="s">
        <v>27</v>
      </c>
      <c r="O97" t="s">
        <v>28</v>
      </c>
      <c r="P97" s="4">
        <v>141.96</v>
      </c>
      <c r="Q97" s="4">
        <v>141.96</v>
      </c>
      <c r="R97" s="4">
        <f t="shared" si="6"/>
        <v>0</v>
      </c>
      <c r="S97" s="4">
        <f t="shared" si="7"/>
        <v>0</v>
      </c>
    </row>
    <row r="98" spans="1:19" ht="15.6" x14ac:dyDescent="0.3">
      <c r="A98" t="s">
        <v>329</v>
      </c>
      <c r="B98" s="1">
        <v>42406</v>
      </c>
      <c r="C98" s="1">
        <v>42413</v>
      </c>
      <c r="D98">
        <f t="shared" si="4"/>
        <v>2016</v>
      </c>
      <c r="E98" t="str">
        <f t="shared" si="5"/>
        <v>Feb</v>
      </c>
      <c r="F98" t="s">
        <v>37</v>
      </c>
      <c r="G98" t="s">
        <v>330</v>
      </c>
      <c r="H98" s="2" t="s">
        <v>22</v>
      </c>
      <c r="I98" t="s">
        <v>52</v>
      </c>
      <c r="J98" t="s">
        <v>53</v>
      </c>
      <c r="K98">
        <v>19805</v>
      </c>
      <c r="L98" t="s">
        <v>54</v>
      </c>
      <c r="M98" t="s">
        <v>326</v>
      </c>
      <c r="N98" t="s">
        <v>27</v>
      </c>
      <c r="O98" t="s">
        <v>28</v>
      </c>
      <c r="P98" s="4">
        <v>283.92</v>
      </c>
      <c r="Q98" s="4">
        <v>283.92</v>
      </c>
      <c r="R98" s="4">
        <f t="shared" si="6"/>
        <v>0</v>
      </c>
      <c r="S98" s="4">
        <f t="shared" si="7"/>
        <v>0</v>
      </c>
    </row>
    <row r="99" spans="1:19" x14ac:dyDescent="0.3">
      <c r="A99" t="s">
        <v>331</v>
      </c>
      <c r="B99" s="1">
        <v>43060</v>
      </c>
      <c r="C99" s="1">
        <v>43060</v>
      </c>
      <c r="D99">
        <f t="shared" si="4"/>
        <v>2017</v>
      </c>
      <c r="E99" t="str">
        <f t="shared" si="5"/>
        <v>Nov</v>
      </c>
      <c r="F99" t="s">
        <v>30</v>
      </c>
      <c r="G99" t="s">
        <v>332</v>
      </c>
      <c r="H99" t="s">
        <v>51</v>
      </c>
      <c r="I99" t="s">
        <v>61</v>
      </c>
      <c r="J99" t="s">
        <v>62</v>
      </c>
      <c r="K99">
        <v>10009</v>
      </c>
      <c r="L99" t="s">
        <v>54</v>
      </c>
      <c r="M99" t="s">
        <v>326</v>
      </c>
      <c r="N99" t="s">
        <v>27</v>
      </c>
      <c r="O99" t="s">
        <v>28</v>
      </c>
      <c r="P99" s="4">
        <v>113.568</v>
      </c>
      <c r="Q99" s="4">
        <v>113.568</v>
      </c>
      <c r="R99" s="4">
        <f t="shared" si="6"/>
        <v>0</v>
      </c>
      <c r="S99" s="4">
        <f t="shared" si="7"/>
        <v>0</v>
      </c>
    </row>
    <row r="100" spans="1:19" ht="15.6" x14ac:dyDescent="0.3">
      <c r="A100" t="s">
        <v>333</v>
      </c>
      <c r="B100" s="1">
        <v>43280</v>
      </c>
      <c r="C100" s="1">
        <v>43283</v>
      </c>
      <c r="D100">
        <f t="shared" si="4"/>
        <v>2018</v>
      </c>
      <c r="E100" t="str">
        <f t="shared" si="5"/>
        <v>Jun</v>
      </c>
      <c r="F100" t="s">
        <v>20</v>
      </c>
      <c r="G100" t="s">
        <v>334</v>
      </c>
      <c r="H100" s="2" t="s">
        <v>22</v>
      </c>
      <c r="I100" t="s">
        <v>335</v>
      </c>
      <c r="J100" t="s">
        <v>310</v>
      </c>
      <c r="K100">
        <v>6460</v>
      </c>
      <c r="L100" t="s">
        <v>54</v>
      </c>
      <c r="M100" t="s">
        <v>326</v>
      </c>
      <c r="N100" t="s">
        <v>27</v>
      </c>
      <c r="O100" t="s">
        <v>28</v>
      </c>
      <c r="P100" s="4">
        <v>638.82000000000005</v>
      </c>
      <c r="Q100" s="4">
        <v>638.82000000000005</v>
      </c>
      <c r="R100" s="4">
        <f t="shared" si="6"/>
        <v>0</v>
      </c>
      <c r="S100" s="4">
        <f t="shared" si="7"/>
        <v>0</v>
      </c>
    </row>
    <row r="101" spans="1:19" ht="15.6" x14ac:dyDescent="0.3">
      <c r="A101" t="s">
        <v>336</v>
      </c>
      <c r="B101" s="1">
        <v>42728</v>
      </c>
      <c r="C101" s="1">
        <v>42732</v>
      </c>
      <c r="D101">
        <f t="shared" si="4"/>
        <v>2016</v>
      </c>
      <c r="E101" t="str">
        <f t="shared" si="5"/>
        <v>Dec</v>
      </c>
      <c r="F101" t="s">
        <v>37</v>
      </c>
      <c r="G101" t="s">
        <v>337</v>
      </c>
      <c r="H101" s="2" t="s">
        <v>22</v>
      </c>
      <c r="I101" t="s">
        <v>338</v>
      </c>
      <c r="J101" t="s">
        <v>75</v>
      </c>
      <c r="K101">
        <v>80906</v>
      </c>
      <c r="L101" t="s">
        <v>34</v>
      </c>
      <c r="M101" t="s">
        <v>339</v>
      </c>
      <c r="N101" t="s">
        <v>27</v>
      </c>
      <c r="O101" t="s">
        <v>28</v>
      </c>
      <c r="P101" s="4">
        <v>590.05799999999999</v>
      </c>
      <c r="Q101" s="4">
        <v>590.05799999999999</v>
      </c>
      <c r="R101" s="4">
        <f t="shared" si="6"/>
        <v>0</v>
      </c>
      <c r="S101" s="4">
        <f t="shared" si="7"/>
        <v>0</v>
      </c>
    </row>
    <row r="102" spans="1:19" x14ac:dyDescent="0.3">
      <c r="A102" t="s">
        <v>340</v>
      </c>
      <c r="B102" s="1">
        <v>43003</v>
      </c>
      <c r="C102" s="1">
        <v>43005</v>
      </c>
      <c r="D102">
        <f t="shared" si="4"/>
        <v>2017</v>
      </c>
      <c r="E102" t="str">
        <f t="shared" si="5"/>
        <v>Sep</v>
      </c>
      <c r="F102" t="s">
        <v>20</v>
      </c>
      <c r="G102" t="s">
        <v>341</v>
      </c>
      <c r="H102" t="s">
        <v>51</v>
      </c>
      <c r="I102" t="s">
        <v>32</v>
      </c>
      <c r="J102" t="s">
        <v>33</v>
      </c>
      <c r="K102">
        <v>94110</v>
      </c>
      <c r="L102" t="s">
        <v>34</v>
      </c>
      <c r="M102" t="s">
        <v>339</v>
      </c>
      <c r="N102" t="s">
        <v>128</v>
      </c>
      <c r="O102" t="s">
        <v>28</v>
      </c>
      <c r="P102" s="4">
        <v>477.666</v>
      </c>
      <c r="Q102" s="4">
        <v>80</v>
      </c>
      <c r="R102" s="4">
        <f t="shared" si="6"/>
        <v>397.666</v>
      </c>
      <c r="S102" s="4">
        <f t="shared" si="7"/>
        <v>59.649899999999995</v>
      </c>
    </row>
    <row r="103" spans="1:19" x14ac:dyDescent="0.3">
      <c r="A103" t="s">
        <v>342</v>
      </c>
      <c r="B103" s="1">
        <v>43298</v>
      </c>
      <c r="C103" s="1">
        <v>43300</v>
      </c>
      <c r="D103">
        <f t="shared" si="4"/>
        <v>2018</v>
      </c>
      <c r="E103" t="str">
        <f t="shared" si="5"/>
        <v>Jul</v>
      </c>
      <c r="F103" t="s">
        <v>67</v>
      </c>
      <c r="G103" t="s">
        <v>343</v>
      </c>
      <c r="H103" t="s">
        <v>51</v>
      </c>
      <c r="I103" t="s">
        <v>344</v>
      </c>
      <c r="J103" t="s">
        <v>33</v>
      </c>
      <c r="K103">
        <v>92307</v>
      </c>
      <c r="L103" t="s">
        <v>34</v>
      </c>
      <c r="M103" t="s">
        <v>339</v>
      </c>
      <c r="N103" t="s">
        <v>27</v>
      </c>
      <c r="O103" t="s">
        <v>28</v>
      </c>
      <c r="P103" s="4">
        <v>1194.165</v>
      </c>
      <c r="Q103" s="4">
        <v>1194.165</v>
      </c>
      <c r="R103" s="4">
        <f t="shared" si="6"/>
        <v>0</v>
      </c>
      <c r="S103" s="4">
        <f t="shared" si="7"/>
        <v>0</v>
      </c>
    </row>
    <row r="104" spans="1:19" x14ac:dyDescent="0.3">
      <c r="A104" t="s">
        <v>345</v>
      </c>
      <c r="B104" s="1">
        <v>42369</v>
      </c>
      <c r="C104" s="1">
        <v>42373</v>
      </c>
      <c r="D104">
        <f t="shared" si="4"/>
        <v>2015</v>
      </c>
      <c r="E104" t="str">
        <f t="shared" si="5"/>
        <v>Dec</v>
      </c>
      <c r="F104" t="s">
        <v>67</v>
      </c>
      <c r="G104" t="s">
        <v>346</v>
      </c>
      <c r="H104" t="s">
        <v>51</v>
      </c>
      <c r="I104" t="s">
        <v>347</v>
      </c>
      <c r="J104" t="s">
        <v>62</v>
      </c>
      <c r="K104">
        <v>13601</v>
      </c>
      <c r="L104" t="s">
        <v>54</v>
      </c>
      <c r="M104" t="s">
        <v>339</v>
      </c>
      <c r="N104" t="s">
        <v>27</v>
      </c>
      <c r="O104" t="s">
        <v>28</v>
      </c>
      <c r="P104" s="4">
        <v>1573.4880000000001</v>
      </c>
      <c r="Q104" s="4">
        <f>P104-150</f>
        <v>1423.4880000000001</v>
      </c>
      <c r="R104" s="4">
        <f t="shared" si="6"/>
        <v>150</v>
      </c>
      <c r="S104" s="4">
        <f t="shared" si="7"/>
        <v>22.5</v>
      </c>
    </row>
    <row r="105" spans="1:19" ht="15.6" x14ac:dyDescent="0.3">
      <c r="A105" t="s">
        <v>305</v>
      </c>
      <c r="B105" s="1">
        <v>42655</v>
      </c>
      <c r="C105" s="1">
        <v>42657</v>
      </c>
      <c r="D105">
        <f t="shared" si="4"/>
        <v>2016</v>
      </c>
      <c r="E105" t="str">
        <f t="shared" si="5"/>
        <v>Oct</v>
      </c>
      <c r="F105" t="s">
        <v>20</v>
      </c>
      <c r="G105" t="s">
        <v>306</v>
      </c>
      <c r="H105" s="2" t="s">
        <v>22</v>
      </c>
      <c r="I105" t="s">
        <v>61</v>
      </c>
      <c r="J105" t="s">
        <v>62</v>
      </c>
      <c r="K105">
        <v>10035</v>
      </c>
      <c r="L105" t="s">
        <v>54</v>
      </c>
      <c r="M105" t="s">
        <v>339</v>
      </c>
      <c r="N105" t="s">
        <v>27</v>
      </c>
      <c r="O105" t="s">
        <v>28</v>
      </c>
      <c r="P105" s="4">
        <v>899.13599999999997</v>
      </c>
      <c r="Q105" s="4">
        <v>899.13599999999997</v>
      </c>
      <c r="R105" s="4">
        <f t="shared" si="6"/>
        <v>0</v>
      </c>
      <c r="S105" s="4">
        <f t="shared" si="7"/>
        <v>0</v>
      </c>
    </row>
    <row r="106" spans="1:19" ht="15.6" x14ac:dyDescent="0.3">
      <c r="A106" t="s">
        <v>348</v>
      </c>
      <c r="B106" s="1">
        <v>42729</v>
      </c>
      <c r="C106" s="1">
        <v>42734</v>
      </c>
      <c r="D106">
        <f t="shared" si="4"/>
        <v>2016</v>
      </c>
      <c r="E106" t="str">
        <f t="shared" si="5"/>
        <v>Dec</v>
      </c>
      <c r="F106" t="s">
        <v>37</v>
      </c>
      <c r="G106" t="s">
        <v>349</v>
      </c>
      <c r="H106" s="2" t="s">
        <v>22</v>
      </c>
      <c r="I106" t="s">
        <v>61</v>
      </c>
      <c r="J106" t="s">
        <v>62</v>
      </c>
      <c r="K106">
        <v>10024</v>
      </c>
      <c r="L106" t="s">
        <v>54</v>
      </c>
      <c r="M106" t="s">
        <v>339</v>
      </c>
      <c r="N106" t="s">
        <v>27</v>
      </c>
      <c r="O106" t="s">
        <v>28</v>
      </c>
      <c r="P106" s="4">
        <v>449.56799999999998</v>
      </c>
      <c r="Q106" s="4">
        <v>449.56799999999998</v>
      </c>
      <c r="R106" s="4">
        <f t="shared" si="6"/>
        <v>0</v>
      </c>
      <c r="S106" s="4">
        <f t="shared" si="7"/>
        <v>0</v>
      </c>
    </row>
    <row r="107" spans="1:19" ht="15.6" x14ac:dyDescent="0.3">
      <c r="A107" t="s">
        <v>350</v>
      </c>
      <c r="B107" s="1">
        <v>43254</v>
      </c>
      <c r="C107" s="1">
        <v>43261</v>
      </c>
      <c r="D107">
        <f t="shared" si="4"/>
        <v>2018</v>
      </c>
      <c r="E107" t="str">
        <f t="shared" si="5"/>
        <v>Jun</v>
      </c>
      <c r="F107" t="s">
        <v>37</v>
      </c>
      <c r="G107" t="s">
        <v>142</v>
      </c>
      <c r="H107" s="2" t="s">
        <v>22</v>
      </c>
      <c r="I107" t="s">
        <v>351</v>
      </c>
      <c r="J107" t="s">
        <v>79</v>
      </c>
      <c r="K107">
        <v>33024</v>
      </c>
      <c r="L107" t="s">
        <v>44</v>
      </c>
      <c r="M107" t="s">
        <v>352</v>
      </c>
      <c r="N107" t="s">
        <v>27</v>
      </c>
      <c r="O107" t="s">
        <v>28</v>
      </c>
      <c r="P107" s="4">
        <v>241.56800000000001</v>
      </c>
      <c r="Q107" s="4">
        <v>241.56800000000001</v>
      </c>
      <c r="R107" s="4">
        <f t="shared" si="6"/>
        <v>0</v>
      </c>
      <c r="S107" s="4">
        <f t="shared" si="7"/>
        <v>0</v>
      </c>
    </row>
    <row r="108" spans="1:19" ht="15.6" x14ac:dyDescent="0.3">
      <c r="A108" t="s">
        <v>353</v>
      </c>
      <c r="B108" s="1">
        <v>42557</v>
      </c>
      <c r="C108" s="1">
        <v>42562</v>
      </c>
      <c r="D108">
        <f t="shared" si="4"/>
        <v>2016</v>
      </c>
      <c r="E108" t="str">
        <f t="shared" si="5"/>
        <v>Jul</v>
      </c>
      <c r="F108" t="s">
        <v>37</v>
      </c>
      <c r="G108" t="s">
        <v>354</v>
      </c>
      <c r="H108" s="2" t="s">
        <v>22</v>
      </c>
      <c r="I108" t="s">
        <v>355</v>
      </c>
      <c r="J108" t="s">
        <v>314</v>
      </c>
      <c r="K108">
        <v>1040</v>
      </c>
      <c r="L108" t="s">
        <v>54</v>
      </c>
      <c r="M108" t="s">
        <v>352</v>
      </c>
      <c r="N108" t="s">
        <v>27</v>
      </c>
      <c r="O108" t="s">
        <v>28</v>
      </c>
      <c r="P108" s="4">
        <v>301.95999999999998</v>
      </c>
      <c r="Q108" s="4">
        <v>301.95999999999998</v>
      </c>
      <c r="R108" s="4">
        <f t="shared" si="6"/>
        <v>0</v>
      </c>
      <c r="S108" s="4">
        <f t="shared" si="7"/>
        <v>0</v>
      </c>
    </row>
    <row r="109" spans="1:19" x14ac:dyDescent="0.3">
      <c r="A109" t="s">
        <v>356</v>
      </c>
      <c r="B109" s="1">
        <v>43190</v>
      </c>
      <c r="C109" s="1">
        <v>43194</v>
      </c>
      <c r="D109">
        <f t="shared" si="4"/>
        <v>2018</v>
      </c>
      <c r="E109" t="str">
        <f t="shared" si="5"/>
        <v>Mar</v>
      </c>
      <c r="F109" t="s">
        <v>37</v>
      </c>
      <c r="G109" t="s">
        <v>357</v>
      </c>
      <c r="H109" t="s">
        <v>51</v>
      </c>
      <c r="I109" t="s">
        <v>358</v>
      </c>
      <c r="J109" t="s">
        <v>109</v>
      </c>
      <c r="K109">
        <v>79109</v>
      </c>
      <c r="L109" t="s">
        <v>25</v>
      </c>
      <c r="M109" t="s">
        <v>352</v>
      </c>
      <c r="N109" t="s">
        <v>27</v>
      </c>
      <c r="O109" t="s">
        <v>28</v>
      </c>
      <c r="P109" s="4">
        <v>205.33279999999999</v>
      </c>
      <c r="Q109" s="4">
        <v>205.33279999999999</v>
      </c>
      <c r="R109" s="4">
        <f t="shared" si="6"/>
        <v>0</v>
      </c>
      <c r="S109" s="4">
        <f t="shared" si="7"/>
        <v>0</v>
      </c>
    </row>
    <row r="110" spans="1:19" x14ac:dyDescent="0.3">
      <c r="A110" t="s">
        <v>359</v>
      </c>
      <c r="B110" s="1">
        <v>42998</v>
      </c>
      <c r="C110" s="1">
        <v>43002</v>
      </c>
      <c r="D110">
        <f t="shared" si="4"/>
        <v>2017</v>
      </c>
      <c r="E110" t="str">
        <f t="shared" si="5"/>
        <v>Sep</v>
      </c>
      <c r="F110" t="s">
        <v>37</v>
      </c>
      <c r="G110" t="s">
        <v>360</v>
      </c>
      <c r="H110" t="s">
        <v>51</v>
      </c>
      <c r="I110" t="s">
        <v>69</v>
      </c>
      <c r="J110" t="s">
        <v>70</v>
      </c>
      <c r="K110">
        <v>98105</v>
      </c>
      <c r="L110" t="s">
        <v>34</v>
      </c>
      <c r="M110" t="s">
        <v>361</v>
      </c>
      <c r="N110" t="s">
        <v>27</v>
      </c>
      <c r="O110" t="s">
        <v>28</v>
      </c>
      <c r="P110" s="4">
        <v>163.88</v>
      </c>
      <c r="Q110" s="4">
        <v>163.88</v>
      </c>
      <c r="R110" s="4">
        <f t="shared" si="6"/>
        <v>0</v>
      </c>
      <c r="S110" s="4">
        <f t="shared" si="7"/>
        <v>0</v>
      </c>
    </row>
    <row r="111" spans="1:19" ht="15.6" x14ac:dyDescent="0.3">
      <c r="A111" t="s">
        <v>362</v>
      </c>
      <c r="B111" s="1">
        <v>42731</v>
      </c>
      <c r="C111" s="1">
        <v>42735</v>
      </c>
      <c r="D111">
        <f t="shared" si="4"/>
        <v>2016</v>
      </c>
      <c r="E111" t="str">
        <f t="shared" si="5"/>
        <v>Dec</v>
      </c>
      <c r="F111" t="s">
        <v>37</v>
      </c>
      <c r="G111" t="s">
        <v>363</v>
      </c>
      <c r="H111" s="2" t="s">
        <v>22</v>
      </c>
      <c r="I111" t="s">
        <v>364</v>
      </c>
      <c r="J111" t="s">
        <v>250</v>
      </c>
      <c r="K111">
        <v>37130</v>
      </c>
      <c r="L111" t="s">
        <v>44</v>
      </c>
      <c r="M111" t="s">
        <v>361</v>
      </c>
      <c r="N111" t="s">
        <v>27</v>
      </c>
      <c r="O111" t="s">
        <v>28</v>
      </c>
      <c r="P111" s="4">
        <v>131.10400000000001</v>
      </c>
      <c r="Q111" s="4">
        <v>131.10400000000001</v>
      </c>
      <c r="R111" s="4">
        <f t="shared" si="6"/>
        <v>0</v>
      </c>
      <c r="S111" s="4">
        <f t="shared" si="7"/>
        <v>0</v>
      </c>
    </row>
    <row r="112" spans="1:19" x14ac:dyDescent="0.3">
      <c r="A112" t="s">
        <v>365</v>
      </c>
      <c r="B112" s="1">
        <v>42976</v>
      </c>
      <c r="C112" s="1">
        <v>42981</v>
      </c>
      <c r="D112">
        <f t="shared" si="4"/>
        <v>2017</v>
      </c>
      <c r="E112" t="str">
        <f t="shared" si="5"/>
        <v>Aug</v>
      </c>
      <c r="F112" t="s">
        <v>37</v>
      </c>
      <c r="G112" t="s">
        <v>366</v>
      </c>
      <c r="H112" t="s">
        <v>51</v>
      </c>
      <c r="I112" t="s">
        <v>100</v>
      </c>
      <c r="J112" t="s">
        <v>101</v>
      </c>
      <c r="K112">
        <v>19120</v>
      </c>
      <c r="L112" t="s">
        <v>54</v>
      </c>
      <c r="M112" t="s">
        <v>361</v>
      </c>
      <c r="N112" t="s">
        <v>27</v>
      </c>
      <c r="O112" t="s">
        <v>28</v>
      </c>
      <c r="P112" s="4">
        <v>163.88</v>
      </c>
      <c r="Q112" s="4">
        <v>163.88</v>
      </c>
      <c r="R112" s="4">
        <f t="shared" si="6"/>
        <v>0</v>
      </c>
      <c r="S112" s="4">
        <f t="shared" si="7"/>
        <v>0</v>
      </c>
    </row>
    <row r="113" spans="1:19" x14ac:dyDescent="0.3">
      <c r="A113" t="s">
        <v>367</v>
      </c>
      <c r="B113" s="1">
        <v>43074</v>
      </c>
      <c r="C113" s="1">
        <v>43076</v>
      </c>
      <c r="D113">
        <f t="shared" si="4"/>
        <v>2017</v>
      </c>
      <c r="E113" t="str">
        <f t="shared" si="5"/>
        <v>Dec</v>
      </c>
      <c r="F113" t="s">
        <v>20</v>
      </c>
      <c r="G113" t="s">
        <v>368</v>
      </c>
      <c r="H113" t="s">
        <v>51</v>
      </c>
      <c r="I113" t="s">
        <v>321</v>
      </c>
      <c r="J113" t="s">
        <v>314</v>
      </c>
      <c r="K113">
        <v>2038</v>
      </c>
      <c r="L113" t="s">
        <v>54</v>
      </c>
      <c r="M113" t="s">
        <v>361</v>
      </c>
      <c r="N113" t="s">
        <v>27</v>
      </c>
      <c r="O113" t="s">
        <v>28</v>
      </c>
      <c r="P113" s="4">
        <v>81.94</v>
      </c>
      <c r="Q113" s="4">
        <v>81.94</v>
      </c>
      <c r="R113" s="4">
        <f t="shared" si="6"/>
        <v>0</v>
      </c>
      <c r="S113" s="4">
        <f t="shared" si="7"/>
        <v>0</v>
      </c>
    </row>
    <row r="114" spans="1:19" x14ac:dyDescent="0.3">
      <c r="A114" t="s">
        <v>369</v>
      </c>
      <c r="B114" s="1">
        <v>42215</v>
      </c>
      <c r="C114" s="1">
        <v>42221</v>
      </c>
      <c r="D114">
        <f t="shared" si="4"/>
        <v>2015</v>
      </c>
      <c r="E114" t="str">
        <f t="shared" si="5"/>
        <v>Jul</v>
      </c>
      <c r="F114" t="s">
        <v>37</v>
      </c>
      <c r="G114" t="s">
        <v>303</v>
      </c>
      <c r="H114" t="s">
        <v>51</v>
      </c>
      <c r="I114" t="s">
        <v>69</v>
      </c>
      <c r="J114" t="s">
        <v>70</v>
      </c>
      <c r="K114">
        <v>98103</v>
      </c>
      <c r="L114" t="s">
        <v>34</v>
      </c>
      <c r="M114" t="s">
        <v>370</v>
      </c>
      <c r="N114" t="s">
        <v>27</v>
      </c>
      <c r="O114" t="s">
        <v>28</v>
      </c>
      <c r="P114" s="4">
        <v>1367.84</v>
      </c>
      <c r="Q114" s="4">
        <v>1367.84</v>
      </c>
      <c r="R114" s="4">
        <f t="shared" si="6"/>
        <v>0</v>
      </c>
      <c r="S114" s="4">
        <f t="shared" si="7"/>
        <v>0</v>
      </c>
    </row>
    <row r="115" spans="1:19" x14ac:dyDescent="0.3">
      <c r="A115" t="s">
        <v>371</v>
      </c>
      <c r="B115" s="1">
        <v>42270</v>
      </c>
      <c r="C115" s="1">
        <v>42275</v>
      </c>
      <c r="D115">
        <f t="shared" si="4"/>
        <v>2015</v>
      </c>
      <c r="E115" t="str">
        <f t="shared" si="5"/>
        <v>Sep</v>
      </c>
      <c r="F115" t="s">
        <v>37</v>
      </c>
      <c r="G115" t="s">
        <v>160</v>
      </c>
      <c r="H115" t="s">
        <v>51</v>
      </c>
      <c r="I115" t="s">
        <v>39</v>
      </c>
      <c r="J115" t="s">
        <v>33</v>
      </c>
      <c r="K115">
        <v>92037</v>
      </c>
      <c r="L115" t="s">
        <v>34</v>
      </c>
      <c r="M115" t="s">
        <v>370</v>
      </c>
      <c r="N115" t="s">
        <v>27</v>
      </c>
      <c r="O115" t="s">
        <v>28</v>
      </c>
      <c r="P115" s="4">
        <v>435.99900000000002</v>
      </c>
      <c r="Q115" s="4">
        <v>50</v>
      </c>
      <c r="R115" s="4">
        <f t="shared" si="6"/>
        <v>385.99900000000002</v>
      </c>
      <c r="S115" s="4">
        <f t="shared" si="7"/>
        <v>57.899850000000001</v>
      </c>
    </row>
    <row r="116" spans="1:19" ht="15.6" x14ac:dyDescent="0.3">
      <c r="A116" t="s">
        <v>372</v>
      </c>
      <c r="B116" s="1">
        <v>42701</v>
      </c>
      <c r="C116" s="1">
        <v>42703</v>
      </c>
      <c r="D116">
        <f t="shared" si="4"/>
        <v>2016</v>
      </c>
      <c r="E116" t="str">
        <f t="shared" si="5"/>
        <v>Nov</v>
      </c>
      <c r="F116" t="s">
        <v>67</v>
      </c>
      <c r="G116" t="s">
        <v>373</v>
      </c>
      <c r="H116" s="2" t="s">
        <v>22</v>
      </c>
      <c r="I116" t="s">
        <v>313</v>
      </c>
      <c r="J116" t="s">
        <v>314</v>
      </c>
      <c r="K116">
        <v>2149</v>
      </c>
      <c r="L116" t="s">
        <v>54</v>
      </c>
      <c r="M116" t="s">
        <v>370</v>
      </c>
      <c r="N116" t="s">
        <v>27</v>
      </c>
      <c r="O116" t="s">
        <v>28</v>
      </c>
      <c r="P116" s="4">
        <v>170.98</v>
      </c>
      <c r="Q116" s="4">
        <f>P116-17</f>
        <v>153.97999999999999</v>
      </c>
      <c r="R116" s="4">
        <f t="shared" si="6"/>
        <v>17</v>
      </c>
      <c r="S116" s="4">
        <f t="shared" si="7"/>
        <v>2.5499999999999998</v>
      </c>
    </row>
    <row r="117" spans="1:19" ht="15.6" x14ac:dyDescent="0.3">
      <c r="A117" t="s">
        <v>374</v>
      </c>
      <c r="B117" s="1">
        <v>42437</v>
      </c>
      <c r="C117" s="1">
        <v>42441</v>
      </c>
      <c r="D117">
        <f t="shared" si="4"/>
        <v>2016</v>
      </c>
      <c r="E117" t="str">
        <f t="shared" si="5"/>
        <v>Mar</v>
      </c>
      <c r="F117" t="s">
        <v>37</v>
      </c>
      <c r="G117" t="s">
        <v>375</v>
      </c>
      <c r="H117" s="2" t="s">
        <v>22</v>
      </c>
      <c r="I117" t="s">
        <v>376</v>
      </c>
      <c r="J117" t="s">
        <v>148</v>
      </c>
      <c r="K117">
        <v>53142</v>
      </c>
      <c r="L117" t="s">
        <v>25</v>
      </c>
      <c r="M117" t="s">
        <v>370</v>
      </c>
      <c r="N117" t="s">
        <v>27</v>
      </c>
      <c r="O117" t="s">
        <v>28</v>
      </c>
      <c r="P117" s="4">
        <v>512.94000000000005</v>
      </c>
      <c r="Q117" s="4">
        <v>512.94000000000005</v>
      </c>
      <c r="R117" s="4">
        <f t="shared" si="6"/>
        <v>0</v>
      </c>
      <c r="S117" s="4">
        <f t="shared" si="7"/>
        <v>0</v>
      </c>
    </row>
    <row r="118" spans="1:19" x14ac:dyDescent="0.3">
      <c r="A118" t="s">
        <v>377</v>
      </c>
      <c r="B118" s="1">
        <v>42017</v>
      </c>
      <c r="C118" s="1">
        <v>42022</v>
      </c>
      <c r="D118">
        <f t="shared" si="4"/>
        <v>2015</v>
      </c>
      <c r="E118" t="str">
        <f t="shared" si="5"/>
        <v>Jan</v>
      </c>
      <c r="F118" t="s">
        <v>37</v>
      </c>
      <c r="G118" t="s">
        <v>378</v>
      </c>
      <c r="H118" t="s">
        <v>105</v>
      </c>
      <c r="I118" t="s">
        <v>32</v>
      </c>
      <c r="J118" t="s">
        <v>33</v>
      </c>
      <c r="K118">
        <v>94109</v>
      </c>
      <c r="L118" t="s">
        <v>34</v>
      </c>
      <c r="M118" t="s">
        <v>379</v>
      </c>
      <c r="N118" t="s">
        <v>27</v>
      </c>
      <c r="O118" t="s">
        <v>28</v>
      </c>
      <c r="P118" s="4">
        <v>333.99900000000002</v>
      </c>
      <c r="Q118" s="4">
        <v>50</v>
      </c>
      <c r="R118" s="4">
        <f t="shared" si="6"/>
        <v>283.99900000000002</v>
      </c>
      <c r="S118" s="4">
        <f t="shared" si="7"/>
        <v>42.599850000000004</v>
      </c>
    </row>
    <row r="119" spans="1:19" ht="15.6" x14ac:dyDescent="0.3">
      <c r="A119" t="s">
        <v>380</v>
      </c>
      <c r="B119" s="1">
        <v>43400</v>
      </c>
      <c r="C119" s="1">
        <v>43401</v>
      </c>
      <c r="D119">
        <f t="shared" si="4"/>
        <v>2018</v>
      </c>
      <c r="E119" t="str">
        <f t="shared" si="5"/>
        <v>Oct</v>
      </c>
      <c r="F119" t="s">
        <v>20</v>
      </c>
      <c r="G119" t="s">
        <v>320</v>
      </c>
      <c r="H119" s="2" t="s">
        <v>22</v>
      </c>
      <c r="I119" t="s">
        <v>32</v>
      </c>
      <c r="J119" t="s">
        <v>33</v>
      </c>
      <c r="K119">
        <v>94110</v>
      </c>
      <c r="L119" t="s">
        <v>34</v>
      </c>
      <c r="M119" t="s">
        <v>379</v>
      </c>
      <c r="N119" t="s">
        <v>27</v>
      </c>
      <c r="O119" t="s">
        <v>28</v>
      </c>
      <c r="P119" s="4">
        <v>556.66499999999996</v>
      </c>
      <c r="Q119" s="4">
        <v>556.66499999999996</v>
      </c>
      <c r="R119" s="4">
        <f t="shared" si="6"/>
        <v>0</v>
      </c>
      <c r="S119" s="4">
        <f t="shared" si="7"/>
        <v>0</v>
      </c>
    </row>
    <row r="120" spans="1:19" x14ac:dyDescent="0.3">
      <c r="A120" t="s">
        <v>381</v>
      </c>
      <c r="B120" s="1">
        <v>43008</v>
      </c>
      <c r="C120" s="1">
        <v>43012</v>
      </c>
      <c r="D120">
        <f t="shared" si="4"/>
        <v>2017</v>
      </c>
      <c r="E120" t="str">
        <f t="shared" si="5"/>
        <v>Sep</v>
      </c>
      <c r="F120" t="s">
        <v>37</v>
      </c>
      <c r="G120" t="s">
        <v>382</v>
      </c>
      <c r="H120" t="s">
        <v>51</v>
      </c>
      <c r="I120" t="s">
        <v>61</v>
      </c>
      <c r="J120" t="s">
        <v>62</v>
      </c>
      <c r="K120">
        <v>10011</v>
      </c>
      <c r="L120" t="s">
        <v>54</v>
      </c>
      <c r="M120" t="s">
        <v>379</v>
      </c>
      <c r="N120" t="s">
        <v>27</v>
      </c>
      <c r="O120" t="s">
        <v>28</v>
      </c>
      <c r="P120" s="4">
        <v>523.91999999999996</v>
      </c>
      <c r="Q120" s="4">
        <f>P120-150</f>
        <v>373.91999999999996</v>
      </c>
      <c r="R120" s="4">
        <f t="shared" si="6"/>
        <v>150</v>
      </c>
      <c r="S120" s="4">
        <f t="shared" si="7"/>
        <v>22.5</v>
      </c>
    </row>
    <row r="121" spans="1:19" x14ac:dyDescent="0.3">
      <c r="A121" t="s">
        <v>383</v>
      </c>
      <c r="B121" s="1">
        <v>43382</v>
      </c>
      <c r="C121" s="1">
        <v>43387</v>
      </c>
      <c r="D121">
        <f t="shared" si="4"/>
        <v>2018</v>
      </c>
      <c r="E121" t="str">
        <f t="shared" si="5"/>
        <v>Oct</v>
      </c>
      <c r="F121" t="s">
        <v>37</v>
      </c>
      <c r="G121" t="s">
        <v>384</v>
      </c>
      <c r="H121" t="s">
        <v>105</v>
      </c>
      <c r="I121" t="s">
        <v>61</v>
      </c>
      <c r="J121" t="s">
        <v>62</v>
      </c>
      <c r="K121">
        <v>10024</v>
      </c>
      <c r="L121" t="s">
        <v>54</v>
      </c>
      <c r="M121" t="s">
        <v>379</v>
      </c>
      <c r="N121" t="s">
        <v>27</v>
      </c>
      <c r="O121" t="s">
        <v>28</v>
      </c>
      <c r="P121" s="4">
        <v>314.35199999999998</v>
      </c>
      <c r="Q121" s="4">
        <v>314.35199999999998</v>
      </c>
      <c r="R121" s="4">
        <f t="shared" si="6"/>
        <v>0</v>
      </c>
      <c r="S121" s="4">
        <f t="shared" si="7"/>
        <v>0</v>
      </c>
    </row>
    <row r="122" spans="1:19" x14ac:dyDescent="0.3">
      <c r="A122" t="s">
        <v>385</v>
      </c>
      <c r="B122" s="1">
        <v>43315</v>
      </c>
      <c r="C122" s="1">
        <v>43316</v>
      </c>
      <c r="D122">
        <f t="shared" si="4"/>
        <v>2018</v>
      </c>
      <c r="E122" t="str">
        <f t="shared" si="5"/>
        <v>Aug</v>
      </c>
      <c r="F122" t="s">
        <v>20</v>
      </c>
      <c r="G122" t="s">
        <v>386</v>
      </c>
      <c r="H122" t="s">
        <v>105</v>
      </c>
      <c r="I122" t="s">
        <v>23</v>
      </c>
      <c r="J122" t="s">
        <v>24</v>
      </c>
      <c r="K122">
        <v>60623</v>
      </c>
      <c r="L122" t="s">
        <v>25</v>
      </c>
      <c r="M122" t="s">
        <v>379</v>
      </c>
      <c r="N122" t="s">
        <v>27</v>
      </c>
      <c r="O122" t="s">
        <v>28</v>
      </c>
      <c r="P122" s="4">
        <v>183.37200000000001</v>
      </c>
      <c r="Q122" s="4">
        <v>183.37200000000001</v>
      </c>
      <c r="R122" s="4">
        <f t="shared" si="6"/>
        <v>0</v>
      </c>
      <c r="S122" s="4">
        <f t="shared" si="7"/>
        <v>0</v>
      </c>
    </row>
    <row r="123" spans="1:19" ht="15.6" x14ac:dyDescent="0.3">
      <c r="A123" t="s">
        <v>387</v>
      </c>
      <c r="B123" s="1">
        <v>42568</v>
      </c>
      <c r="C123" s="1">
        <v>42570</v>
      </c>
      <c r="D123">
        <f t="shared" si="4"/>
        <v>2016</v>
      </c>
      <c r="E123" t="str">
        <f t="shared" si="5"/>
        <v>Jul</v>
      </c>
      <c r="F123" t="s">
        <v>67</v>
      </c>
      <c r="G123" t="s">
        <v>388</v>
      </c>
      <c r="H123" s="2" t="s">
        <v>22</v>
      </c>
      <c r="I123" t="s">
        <v>389</v>
      </c>
      <c r="J123" t="s">
        <v>33</v>
      </c>
      <c r="K123">
        <v>93309</v>
      </c>
      <c r="L123" t="s">
        <v>34</v>
      </c>
      <c r="M123" t="s">
        <v>390</v>
      </c>
      <c r="N123" t="s">
        <v>27</v>
      </c>
      <c r="O123" t="s">
        <v>28</v>
      </c>
      <c r="P123" s="4">
        <v>195.46600000000001</v>
      </c>
      <c r="Q123" s="4">
        <v>195.46600000000001</v>
      </c>
      <c r="R123" s="4">
        <f t="shared" si="6"/>
        <v>0</v>
      </c>
      <c r="S123" s="4">
        <f t="shared" si="7"/>
        <v>0</v>
      </c>
    </row>
    <row r="124" spans="1:19" ht="15.6" x14ac:dyDescent="0.3">
      <c r="A124" t="s">
        <v>36</v>
      </c>
      <c r="B124" s="1">
        <v>42618</v>
      </c>
      <c r="C124" s="1">
        <v>42622</v>
      </c>
      <c r="D124">
        <f t="shared" si="4"/>
        <v>2016</v>
      </c>
      <c r="E124" t="str">
        <f t="shared" si="5"/>
        <v>Sep</v>
      </c>
      <c r="F124" t="s">
        <v>37</v>
      </c>
      <c r="G124" t="s">
        <v>38</v>
      </c>
      <c r="H124" s="2" t="s">
        <v>22</v>
      </c>
      <c r="I124" t="s">
        <v>39</v>
      </c>
      <c r="J124" t="s">
        <v>33</v>
      </c>
      <c r="K124">
        <v>92105</v>
      </c>
      <c r="L124" t="s">
        <v>34</v>
      </c>
      <c r="M124" t="s">
        <v>390</v>
      </c>
      <c r="N124" t="s">
        <v>27</v>
      </c>
      <c r="O124" t="s">
        <v>28</v>
      </c>
      <c r="P124" s="4">
        <v>293.19900000000001</v>
      </c>
      <c r="Q124" s="4">
        <v>100</v>
      </c>
      <c r="R124" s="4">
        <f t="shared" si="6"/>
        <v>193.19900000000001</v>
      </c>
      <c r="S124" s="4">
        <f t="shared" si="7"/>
        <v>28.979849999999999</v>
      </c>
    </row>
    <row r="125" spans="1:19" ht="15.6" x14ac:dyDescent="0.3">
      <c r="A125" t="s">
        <v>391</v>
      </c>
      <c r="B125" s="1">
        <v>42333</v>
      </c>
      <c r="C125" s="1">
        <v>42337</v>
      </c>
      <c r="D125">
        <f t="shared" si="4"/>
        <v>2015</v>
      </c>
      <c r="E125" t="str">
        <f t="shared" si="5"/>
        <v>Nov</v>
      </c>
      <c r="F125" t="s">
        <v>67</v>
      </c>
      <c r="G125" t="s">
        <v>392</v>
      </c>
      <c r="H125" s="2" t="s">
        <v>22</v>
      </c>
      <c r="I125" t="s">
        <v>61</v>
      </c>
      <c r="J125" t="s">
        <v>62</v>
      </c>
      <c r="K125">
        <v>10009</v>
      </c>
      <c r="L125" t="s">
        <v>54</v>
      </c>
      <c r="M125" t="s">
        <v>390</v>
      </c>
      <c r="N125" t="s">
        <v>27</v>
      </c>
      <c r="O125" t="s">
        <v>28</v>
      </c>
      <c r="P125" s="4">
        <v>275.952</v>
      </c>
      <c r="Q125" s="4">
        <v>275.952</v>
      </c>
      <c r="R125" s="4">
        <f t="shared" si="6"/>
        <v>0</v>
      </c>
      <c r="S125" s="4">
        <f t="shared" si="7"/>
        <v>0</v>
      </c>
    </row>
    <row r="126" spans="1:19" x14ac:dyDescent="0.3">
      <c r="A126" t="s">
        <v>393</v>
      </c>
      <c r="B126" s="1">
        <v>42981</v>
      </c>
      <c r="C126" s="1">
        <v>42986</v>
      </c>
      <c r="D126">
        <f t="shared" si="4"/>
        <v>2017</v>
      </c>
      <c r="E126" t="str">
        <f t="shared" si="5"/>
        <v>Sep</v>
      </c>
      <c r="F126" t="s">
        <v>67</v>
      </c>
      <c r="G126" t="s">
        <v>200</v>
      </c>
      <c r="H126" t="s">
        <v>51</v>
      </c>
      <c r="I126" t="s">
        <v>394</v>
      </c>
      <c r="J126" t="s">
        <v>140</v>
      </c>
      <c r="K126">
        <v>21215</v>
      </c>
      <c r="L126" t="s">
        <v>54</v>
      </c>
      <c r="M126" t="s">
        <v>390</v>
      </c>
      <c r="N126" t="s">
        <v>128</v>
      </c>
      <c r="O126" t="s">
        <v>28</v>
      </c>
      <c r="P126" s="4">
        <v>344.94</v>
      </c>
      <c r="Q126" s="4">
        <f>P126-75</f>
        <v>269.94</v>
      </c>
      <c r="R126" s="4">
        <f t="shared" si="6"/>
        <v>75</v>
      </c>
      <c r="S126" s="4">
        <f t="shared" si="7"/>
        <v>11.25</v>
      </c>
    </row>
    <row r="127" spans="1:19" x14ac:dyDescent="0.3">
      <c r="A127" t="s">
        <v>395</v>
      </c>
      <c r="B127" s="1">
        <v>43424</v>
      </c>
      <c r="C127" s="1">
        <v>43426</v>
      </c>
      <c r="D127">
        <f t="shared" si="4"/>
        <v>2018</v>
      </c>
      <c r="E127" t="str">
        <f t="shared" si="5"/>
        <v>Nov</v>
      </c>
      <c r="F127" t="s">
        <v>20</v>
      </c>
      <c r="G127" t="s">
        <v>396</v>
      </c>
      <c r="H127" t="s">
        <v>105</v>
      </c>
      <c r="I127" t="s">
        <v>61</v>
      </c>
      <c r="J127" t="s">
        <v>62</v>
      </c>
      <c r="K127">
        <v>10035</v>
      </c>
      <c r="L127" t="s">
        <v>54</v>
      </c>
      <c r="M127" t="s">
        <v>390</v>
      </c>
      <c r="N127" t="s">
        <v>27</v>
      </c>
      <c r="O127" t="s">
        <v>28</v>
      </c>
      <c r="P127" s="4">
        <v>183.96799999999999</v>
      </c>
      <c r="Q127" s="4">
        <f>P127-17</f>
        <v>166.96799999999999</v>
      </c>
      <c r="R127" s="4">
        <f t="shared" si="6"/>
        <v>17</v>
      </c>
      <c r="S127" s="4">
        <f t="shared" si="7"/>
        <v>2.5499999999999998</v>
      </c>
    </row>
    <row r="128" spans="1:19" x14ac:dyDescent="0.3">
      <c r="A128" t="s">
        <v>397</v>
      </c>
      <c r="B128" s="1">
        <v>42975</v>
      </c>
      <c r="C128" s="1">
        <v>42978</v>
      </c>
      <c r="D128">
        <f t="shared" si="4"/>
        <v>2017</v>
      </c>
      <c r="E128" t="str">
        <f t="shared" si="5"/>
        <v>Aug</v>
      </c>
      <c r="F128" t="s">
        <v>20</v>
      </c>
      <c r="G128" t="s">
        <v>398</v>
      </c>
      <c r="H128" t="s">
        <v>51</v>
      </c>
      <c r="I128" t="s">
        <v>116</v>
      </c>
      <c r="J128" t="s">
        <v>109</v>
      </c>
      <c r="K128">
        <v>75081</v>
      </c>
      <c r="L128" t="s">
        <v>25</v>
      </c>
      <c r="M128" t="s">
        <v>390</v>
      </c>
      <c r="N128" t="s">
        <v>27</v>
      </c>
      <c r="O128" t="s">
        <v>28</v>
      </c>
      <c r="P128" s="4">
        <v>156.37280000000001</v>
      </c>
      <c r="Q128" s="4">
        <v>156.37280000000001</v>
      </c>
      <c r="R128" s="4">
        <f t="shared" si="6"/>
        <v>0</v>
      </c>
      <c r="S128" s="4">
        <f t="shared" si="7"/>
        <v>0</v>
      </c>
    </row>
    <row r="129" spans="1:19" x14ac:dyDescent="0.3">
      <c r="A129" t="s">
        <v>399</v>
      </c>
      <c r="B129" s="1">
        <v>43442</v>
      </c>
      <c r="C129" s="1">
        <v>43447</v>
      </c>
      <c r="D129">
        <f t="shared" si="4"/>
        <v>2018</v>
      </c>
      <c r="E129" t="str">
        <f t="shared" si="5"/>
        <v>Dec</v>
      </c>
      <c r="F129" t="s">
        <v>37</v>
      </c>
      <c r="G129" t="s">
        <v>168</v>
      </c>
      <c r="H129" t="s">
        <v>105</v>
      </c>
      <c r="I129" t="s">
        <v>400</v>
      </c>
      <c r="J129" t="s">
        <v>148</v>
      </c>
      <c r="K129">
        <v>53711</v>
      </c>
      <c r="L129" t="s">
        <v>25</v>
      </c>
      <c r="M129" t="s">
        <v>390</v>
      </c>
      <c r="N129" t="s">
        <v>27</v>
      </c>
      <c r="O129" t="s">
        <v>28</v>
      </c>
      <c r="P129" s="4">
        <v>459.92</v>
      </c>
      <c r="Q129" s="4">
        <v>459.92</v>
      </c>
      <c r="R129" s="4">
        <f t="shared" si="6"/>
        <v>0</v>
      </c>
      <c r="S129" s="4">
        <f t="shared" si="7"/>
        <v>0</v>
      </c>
    </row>
    <row r="130" spans="1:19" x14ac:dyDescent="0.3">
      <c r="A130" t="s">
        <v>401</v>
      </c>
      <c r="B130" s="1">
        <v>42159</v>
      </c>
      <c r="C130" s="1">
        <v>42164</v>
      </c>
      <c r="D130">
        <f t="shared" ref="D130:D193" si="8">YEAR(B130)</f>
        <v>2015</v>
      </c>
      <c r="E130" t="str">
        <f t="shared" ref="E130:E193" si="9">TEXT(B130,"mmm")</f>
        <v>Jun</v>
      </c>
      <c r="F130" t="s">
        <v>37</v>
      </c>
      <c r="G130" t="s">
        <v>257</v>
      </c>
      <c r="H130" t="s">
        <v>105</v>
      </c>
      <c r="I130" t="s">
        <v>61</v>
      </c>
      <c r="J130" t="s">
        <v>62</v>
      </c>
      <c r="K130">
        <v>10035</v>
      </c>
      <c r="L130" t="s">
        <v>54</v>
      </c>
      <c r="M130" t="s">
        <v>402</v>
      </c>
      <c r="N130" t="s">
        <v>27</v>
      </c>
      <c r="O130" t="s">
        <v>28</v>
      </c>
      <c r="P130" s="4">
        <v>353.56799999999998</v>
      </c>
      <c r="Q130" s="4">
        <v>353.56799999999998</v>
      </c>
      <c r="R130" s="4">
        <f t="shared" si="6"/>
        <v>0</v>
      </c>
      <c r="S130" s="4">
        <f t="shared" si="7"/>
        <v>0</v>
      </c>
    </row>
    <row r="131" spans="1:19" ht="15.6" x14ac:dyDescent="0.3">
      <c r="A131" t="s">
        <v>403</v>
      </c>
      <c r="B131" s="1">
        <v>42340</v>
      </c>
      <c r="C131" s="1">
        <v>42342</v>
      </c>
      <c r="D131">
        <f t="shared" si="8"/>
        <v>2015</v>
      </c>
      <c r="E131" t="str">
        <f t="shared" si="9"/>
        <v>Dec</v>
      </c>
      <c r="F131" t="s">
        <v>20</v>
      </c>
      <c r="G131" t="s">
        <v>404</v>
      </c>
      <c r="H131" s="2" t="s">
        <v>22</v>
      </c>
      <c r="I131" t="s">
        <v>61</v>
      </c>
      <c r="J131" t="s">
        <v>62</v>
      </c>
      <c r="K131">
        <v>10035</v>
      </c>
      <c r="L131" t="s">
        <v>54</v>
      </c>
      <c r="M131" t="s">
        <v>402</v>
      </c>
      <c r="N131" t="s">
        <v>27</v>
      </c>
      <c r="O131" t="s">
        <v>28</v>
      </c>
      <c r="P131" s="4">
        <v>883.92</v>
      </c>
      <c r="Q131" s="4">
        <v>883.92</v>
      </c>
      <c r="R131" s="4">
        <f t="shared" ref="R131:R194" si="10">P131-Q131</f>
        <v>0</v>
      </c>
      <c r="S131" s="4">
        <f t="shared" ref="S131:S194" si="11">0.15*R131</f>
        <v>0</v>
      </c>
    </row>
    <row r="132" spans="1:19" x14ac:dyDescent="0.3">
      <c r="A132" t="s">
        <v>405</v>
      </c>
      <c r="B132" s="1">
        <v>42804</v>
      </c>
      <c r="C132" s="1">
        <v>42810</v>
      </c>
      <c r="D132">
        <f t="shared" si="8"/>
        <v>2017</v>
      </c>
      <c r="E132" t="str">
        <f t="shared" si="9"/>
        <v>Mar</v>
      </c>
      <c r="F132" t="s">
        <v>37</v>
      </c>
      <c r="G132" t="s">
        <v>224</v>
      </c>
      <c r="H132" t="s">
        <v>51</v>
      </c>
      <c r="I132" t="s">
        <v>406</v>
      </c>
      <c r="J132" t="s">
        <v>62</v>
      </c>
      <c r="K132">
        <v>11561</v>
      </c>
      <c r="L132" t="s">
        <v>54</v>
      </c>
      <c r="M132" t="s">
        <v>402</v>
      </c>
      <c r="N132" t="s">
        <v>128</v>
      </c>
      <c r="O132" t="s">
        <v>28</v>
      </c>
      <c r="P132" s="4">
        <v>176.78399999999999</v>
      </c>
      <c r="Q132" s="4">
        <v>176.78399999999999</v>
      </c>
      <c r="R132" s="4">
        <f t="shared" si="10"/>
        <v>0</v>
      </c>
      <c r="S132" s="4">
        <f t="shared" si="11"/>
        <v>0</v>
      </c>
    </row>
    <row r="133" spans="1:19" x14ac:dyDescent="0.3">
      <c r="A133" t="s">
        <v>407</v>
      </c>
      <c r="B133" s="1">
        <v>42907</v>
      </c>
      <c r="C133" s="1">
        <v>42912</v>
      </c>
      <c r="D133">
        <f t="shared" si="8"/>
        <v>2017</v>
      </c>
      <c r="E133" t="str">
        <f t="shared" si="9"/>
        <v>Jun</v>
      </c>
      <c r="F133" t="s">
        <v>37</v>
      </c>
      <c r="G133" t="s">
        <v>408</v>
      </c>
      <c r="H133" t="s">
        <v>51</v>
      </c>
      <c r="I133" t="s">
        <v>61</v>
      </c>
      <c r="J133" t="s">
        <v>62</v>
      </c>
      <c r="K133">
        <v>10011</v>
      </c>
      <c r="L133" t="s">
        <v>54</v>
      </c>
      <c r="M133" t="s">
        <v>402</v>
      </c>
      <c r="N133" t="s">
        <v>128</v>
      </c>
      <c r="O133" t="s">
        <v>28</v>
      </c>
      <c r="P133" s="4">
        <v>353.56799999999998</v>
      </c>
      <c r="Q133" s="4">
        <v>80</v>
      </c>
      <c r="R133" s="4">
        <f t="shared" si="10"/>
        <v>273.56799999999998</v>
      </c>
      <c r="S133" s="4">
        <f t="shared" si="11"/>
        <v>41.035199999999996</v>
      </c>
    </row>
    <row r="134" spans="1:19" ht="15.6" x14ac:dyDescent="0.3">
      <c r="A134" t="s">
        <v>409</v>
      </c>
      <c r="B134" s="1">
        <v>42272</v>
      </c>
      <c r="C134" s="1">
        <v>42277</v>
      </c>
      <c r="D134">
        <f t="shared" si="8"/>
        <v>2015</v>
      </c>
      <c r="E134" t="str">
        <f t="shared" si="9"/>
        <v>Sep</v>
      </c>
      <c r="F134" t="s">
        <v>37</v>
      </c>
      <c r="G134" t="s">
        <v>133</v>
      </c>
      <c r="H134" s="2" t="s">
        <v>22</v>
      </c>
      <c r="I134" t="s">
        <v>113</v>
      </c>
      <c r="J134" t="s">
        <v>109</v>
      </c>
      <c r="K134">
        <v>77041</v>
      </c>
      <c r="L134" t="s">
        <v>25</v>
      </c>
      <c r="M134" t="s">
        <v>402</v>
      </c>
      <c r="N134" t="s">
        <v>27</v>
      </c>
      <c r="O134" t="s">
        <v>28</v>
      </c>
      <c r="P134" s="4">
        <v>300.53280000000001</v>
      </c>
      <c r="Q134" s="4">
        <v>300.53280000000001</v>
      </c>
      <c r="R134" s="4">
        <f t="shared" si="10"/>
        <v>0</v>
      </c>
      <c r="S134" s="4">
        <f t="shared" si="11"/>
        <v>0</v>
      </c>
    </row>
    <row r="135" spans="1:19" ht="15.6" x14ac:dyDescent="0.3">
      <c r="A135" t="s">
        <v>410</v>
      </c>
      <c r="B135" s="1">
        <v>42372</v>
      </c>
      <c r="C135" s="1">
        <v>42377</v>
      </c>
      <c r="D135">
        <f t="shared" si="8"/>
        <v>2016</v>
      </c>
      <c r="E135" t="str">
        <f t="shared" si="9"/>
        <v>Jan</v>
      </c>
      <c r="F135" t="s">
        <v>67</v>
      </c>
      <c r="G135" t="s">
        <v>411</v>
      </c>
      <c r="H135" s="2" t="s">
        <v>22</v>
      </c>
      <c r="I135" t="s">
        <v>116</v>
      </c>
      <c r="J135" t="s">
        <v>109</v>
      </c>
      <c r="K135">
        <v>75217</v>
      </c>
      <c r="L135" t="s">
        <v>25</v>
      </c>
      <c r="M135" t="s">
        <v>402</v>
      </c>
      <c r="N135" t="s">
        <v>27</v>
      </c>
      <c r="O135" t="s">
        <v>28</v>
      </c>
      <c r="P135" s="4">
        <v>1352.3976</v>
      </c>
      <c r="Q135" s="4">
        <f>P135-500</f>
        <v>852.39760000000001</v>
      </c>
      <c r="R135" s="4">
        <f t="shared" si="10"/>
        <v>500</v>
      </c>
      <c r="S135" s="4">
        <f t="shared" si="11"/>
        <v>75</v>
      </c>
    </row>
    <row r="136" spans="1:19" x14ac:dyDescent="0.3">
      <c r="A136" t="s">
        <v>412</v>
      </c>
      <c r="B136" s="1">
        <v>43360</v>
      </c>
      <c r="C136" s="1">
        <v>43364</v>
      </c>
      <c r="D136">
        <f t="shared" si="8"/>
        <v>2018</v>
      </c>
      <c r="E136" t="str">
        <f t="shared" si="9"/>
        <v>Sep</v>
      </c>
      <c r="F136" t="s">
        <v>67</v>
      </c>
      <c r="G136" t="s">
        <v>413</v>
      </c>
      <c r="H136" t="s">
        <v>51</v>
      </c>
      <c r="I136" t="s">
        <v>414</v>
      </c>
      <c r="J136" t="s">
        <v>415</v>
      </c>
      <c r="K136">
        <v>84604</v>
      </c>
      <c r="L136" t="s">
        <v>34</v>
      </c>
      <c r="M136" t="s">
        <v>416</v>
      </c>
      <c r="N136" t="s">
        <v>27</v>
      </c>
      <c r="O136" t="s">
        <v>28</v>
      </c>
      <c r="P136" s="4">
        <v>1292.94</v>
      </c>
      <c r="Q136" s="4">
        <f>P136-500</f>
        <v>792.94</v>
      </c>
      <c r="R136" s="4">
        <f t="shared" si="10"/>
        <v>500</v>
      </c>
      <c r="S136" s="4">
        <f t="shared" si="11"/>
        <v>75</v>
      </c>
    </row>
    <row r="137" spans="1:19" x14ac:dyDescent="0.3">
      <c r="A137" t="s">
        <v>417</v>
      </c>
      <c r="B137" s="1">
        <v>43385</v>
      </c>
      <c r="C137" s="1">
        <v>43389</v>
      </c>
      <c r="D137">
        <f t="shared" si="8"/>
        <v>2018</v>
      </c>
      <c r="E137" t="str">
        <f t="shared" si="9"/>
        <v>Oct</v>
      </c>
      <c r="F137" t="s">
        <v>37</v>
      </c>
      <c r="G137" t="s">
        <v>418</v>
      </c>
      <c r="H137" t="s">
        <v>105</v>
      </c>
      <c r="I137" t="s">
        <v>419</v>
      </c>
      <c r="J137" t="s">
        <v>144</v>
      </c>
      <c r="K137">
        <v>8701</v>
      </c>
      <c r="L137" t="s">
        <v>54</v>
      </c>
      <c r="M137" t="s">
        <v>416</v>
      </c>
      <c r="N137" t="s">
        <v>27</v>
      </c>
      <c r="O137" t="s">
        <v>28</v>
      </c>
      <c r="P137" s="4">
        <v>2154.9</v>
      </c>
      <c r="Q137" s="4">
        <f>P137-500</f>
        <v>1654.9</v>
      </c>
      <c r="R137" s="4">
        <f t="shared" si="10"/>
        <v>500</v>
      </c>
      <c r="S137" s="4">
        <f t="shared" si="11"/>
        <v>75</v>
      </c>
    </row>
    <row r="138" spans="1:19" ht="15.6" x14ac:dyDescent="0.3">
      <c r="A138" t="s">
        <v>420</v>
      </c>
      <c r="B138" s="1">
        <v>42632</v>
      </c>
      <c r="C138" s="1">
        <v>42637</v>
      </c>
      <c r="D138">
        <f t="shared" si="8"/>
        <v>2016</v>
      </c>
      <c r="E138" t="str">
        <f t="shared" si="9"/>
        <v>Sep</v>
      </c>
      <c r="F138" t="s">
        <v>67</v>
      </c>
      <c r="G138" t="s">
        <v>421</v>
      </c>
      <c r="H138" s="2" t="s">
        <v>22</v>
      </c>
      <c r="I138" t="s">
        <v>422</v>
      </c>
      <c r="J138" t="s">
        <v>158</v>
      </c>
      <c r="K138">
        <v>22204</v>
      </c>
      <c r="L138" t="s">
        <v>44</v>
      </c>
      <c r="M138" t="s">
        <v>423</v>
      </c>
      <c r="N138" t="s">
        <v>27</v>
      </c>
      <c r="O138" t="s">
        <v>28</v>
      </c>
      <c r="P138" s="4">
        <v>61.96</v>
      </c>
      <c r="Q138" s="4">
        <v>61.96</v>
      </c>
      <c r="R138" s="4">
        <f t="shared" si="10"/>
        <v>0</v>
      </c>
      <c r="S138" s="4">
        <f t="shared" si="11"/>
        <v>0</v>
      </c>
    </row>
    <row r="139" spans="1:19" x14ac:dyDescent="0.3">
      <c r="A139" t="s">
        <v>424</v>
      </c>
      <c r="B139" s="1">
        <v>43204</v>
      </c>
      <c r="C139" s="1">
        <v>43208</v>
      </c>
      <c r="D139">
        <f t="shared" si="8"/>
        <v>2018</v>
      </c>
      <c r="E139" t="str">
        <f t="shared" si="9"/>
        <v>Apr</v>
      </c>
      <c r="F139" t="s">
        <v>37</v>
      </c>
      <c r="G139" t="s">
        <v>231</v>
      </c>
      <c r="H139" t="s">
        <v>51</v>
      </c>
      <c r="I139" t="s">
        <v>281</v>
      </c>
      <c r="J139" t="s">
        <v>83</v>
      </c>
      <c r="K139">
        <v>28314</v>
      </c>
      <c r="L139" t="s">
        <v>44</v>
      </c>
      <c r="M139" t="s">
        <v>423</v>
      </c>
      <c r="N139" t="s">
        <v>27</v>
      </c>
      <c r="O139" t="s">
        <v>28</v>
      </c>
      <c r="P139" s="4">
        <v>198.27199999999999</v>
      </c>
      <c r="Q139" s="4">
        <v>198.27199999999999</v>
      </c>
      <c r="R139" s="4">
        <f t="shared" si="10"/>
        <v>0</v>
      </c>
      <c r="S139" s="4">
        <f t="shared" si="11"/>
        <v>0</v>
      </c>
    </row>
    <row r="140" spans="1:19" ht="15.6" x14ac:dyDescent="0.3">
      <c r="A140" t="s">
        <v>425</v>
      </c>
      <c r="B140" s="1">
        <v>42018</v>
      </c>
      <c r="C140" s="1">
        <v>42019</v>
      </c>
      <c r="D140">
        <f t="shared" si="8"/>
        <v>2015</v>
      </c>
      <c r="E140" t="str">
        <f t="shared" si="9"/>
        <v>Jan</v>
      </c>
      <c r="F140" t="s">
        <v>20</v>
      </c>
      <c r="G140" t="s">
        <v>426</v>
      </c>
      <c r="H140" s="2" t="s">
        <v>22</v>
      </c>
      <c r="I140" t="s">
        <v>100</v>
      </c>
      <c r="J140" t="s">
        <v>101</v>
      </c>
      <c r="K140">
        <v>19140</v>
      </c>
      <c r="L140" t="s">
        <v>54</v>
      </c>
      <c r="M140" t="s">
        <v>423</v>
      </c>
      <c r="N140" t="s">
        <v>27</v>
      </c>
      <c r="O140" t="s">
        <v>28</v>
      </c>
      <c r="P140" s="4">
        <v>61.96</v>
      </c>
      <c r="Q140" s="4">
        <v>61.96</v>
      </c>
      <c r="R140" s="4">
        <f t="shared" si="10"/>
        <v>0</v>
      </c>
      <c r="S140" s="4">
        <f t="shared" si="11"/>
        <v>0</v>
      </c>
    </row>
    <row r="141" spans="1:19" x14ac:dyDescent="0.3">
      <c r="A141" t="s">
        <v>427</v>
      </c>
      <c r="B141" s="1">
        <v>42842</v>
      </c>
      <c r="C141" s="1">
        <v>42846</v>
      </c>
      <c r="D141">
        <f t="shared" si="8"/>
        <v>2017</v>
      </c>
      <c r="E141" t="str">
        <f t="shared" si="9"/>
        <v>Apr</v>
      </c>
      <c r="F141" t="s">
        <v>37</v>
      </c>
      <c r="G141" t="s">
        <v>388</v>
      </c>
      <c r="H141" t="s">
        <v>51</v>
      </c>
      <c r="I141" t="s">
        <v>419</v>
      </c>
      <c r="J141" t="s">
        <v>33</v>
      </c>
      <c r="K141">
        <v>90712</v>
      </c>
      <c r="L141" t="s">
        <v>34</v>
      </c>
      <c r="M141" t="s">
        <v>428</v>
      </c>
      <c r="N141" t="s">
        <v>128</v>
      </c>
      <c r="O141" t="s">
        <v>28</v>
      </c>
      <c r="P141" s="4">
        <v>257.49900000000002</v>
      </c>
      <c r="Q141" s="4">
        <v>257.49900000000002</v>
      </c>
      <c r="R141" s="4">
        <f t="shared" si="10"/>
        <v>0</v>
      </c>
      <c r="S141" s="4">
        <f t="shared" si="11"/>
        <v>0</v>
      </c>
    </row>
    <row r="142" spans="1:19" ht="15.6" x14ac:dyDescent="0.3">
      <c r="A142" t="s">
        <v>429</v>
      </c>
      <c r="B142" s="1">
        <v>43302</v>
      </c>
      <c r="C142" s="1">
        <v>43308</v>
      </c>
      <c r="D142">
        <f t="shared" si="8"/>
        <v>2018</v>
      </c>
      <c r="E142" t="str">
        <f t="shared" si="9"/>
        <v>Jul</v>
      </c>
      <c r="F142" t="s">
        <v>37</v>
      </c>
      <c r="G142" t="s">
        <v>430</v>
      </c>
      <c r="H142" s="2" t="s">
        <v>22</v>
      </c>
      <c r="I142" t="s">
        <v>431</v>
      </c>
      <c r="J142" t="s">
        <v>158</v>
      </c>
      <c r="K142">
        <v>24153</v>
      </c>
      <c r="L142" t="s">
        <v>44</v>
      </c>
      <c r="M142" t="s">
        <v>428</v>
      </c>
      <c r="N142" t="s">
        <v>27</v>
      </c>
      <c r="O142" t="s">
        <v>28</v>
      </c>
      <c r="P142" s="4">
        <v>302.94</v>
      </c>
      <c r="Q142" s="4">
        <v>302.94</v>
      </c>
      <c r="R142" s="4">
        <f t="shared" si="10"/>
        <v>0</v>
      </c>
      <c r="S142" s="4">
        <f t="shared" si="11"/>
        <v>0</v>
      </c>
    </row>
    <row r="143" spans="1:19" ht="15.6" x14ac:dyDescent="0.3">
      <c r="A143" t="s">
        <v>432</v>
      </c>
      <c r="B143" s="1">
        <v>43204</v>
      </c>
      <c r="C143" s="1">
        <v>43209</v>
      </c>
      <c r="D143">
        <f t="shared" si="8"/>
        <v>2018</v>
      </c>
      <c r="E143" t="str">
        <f t="shared" si="9"/>
        <v>Apr</v>
      </c>
      <c r="F143" t="s">
        <v>37</v>
      </c>
      <c r="G143" t="s">
        <v>433</v>
      </c>
      <c r="H143" s="2" t="s">
        <v>22</v>
      </c>
      <c r="I143" t="s">
        <v>61</v>
      </c>
      <c r="J143" t="s">
        <v>62</v>
      </c>
      <c r="K143">
        <v>10024</v>
      </c>
      <c r="L143" t="s">
        <v>54</v>
      </c>
      <c r="M143" t="s">
        <v>428</v>
      </c>
      <c r="N143" t="s">
        <v>27</v>
      </c>
      <c r="O143" t="s">
        <v>28</v>
      </c>
      <c r="P143" s="4">
        <v>242.352</v>
      </c>
      <c r="Q143" s="4">
        <v>242.352</v>
      </c>
      <c r="R143" s="4">
        <f t="shared" si="10"/>
        <v>0</v>
      </c>
      <c r="S143" s="4">
        <f t="shared" si="11"/>
        <v>0</v>
      </c>
    </row>
    <row r="144" spans="1:19" x14ac:dyDescent="0.3">
      <c r="A144" t="s">
        <v>434</v>
      </c>
      <c r="B144" s="1">
        <v>43464</v>
      </c>
      <c r="C144" s="1">
        <v>43468</v>
      </c>
      <c r="D144">
        <f t="shared" si="8"/>
        <v>2018</v>
      </c>
      <c r="E144" t="str">
        <f t="shared" si="9"/>
        <v>Dec</v>
      </c>
      <c r="F144" t="s">
        <v>37</v>
      </c>
      <c r="G144" t="s">
        <v>435</v>
      </c>
      <c r="H144" t="s">
        <v>105</v>
      </c>
      <c r="I144" t="s">
        <v>61</v>
      </c>
      <c r="J144" t="s">
        <v>62</v>
      </c>
      <c r="K144">
        <v>10009</v>
      </c>
      <c r="L144" t="s">
        <v>54</v>
      </c>
      <c r="M144" t="s">
        <v>428</v>
      </c>
      <c r="N144" t="s">
        <v>27</v>
      </c>
      <c r="O144" t="s">
        <v>28</v>
      </c>
      <c r="P144" s="4">
        <v>323.13600000000002</v>
      </c>
      <c r="Q144" s="4">
        <v>323.13600000000002</v>
      </c>
      <c r="R144" s="4">
        <f t="shared" si="10"/>
        <v>0</v>
      </c>
      <c r="S144" s="4">
        <f t="shared" si="11"/>
        <v>0</v>
      </c>
    </row>
    <row r="145" spans="1:19" x14ac:dyDescent="0.3">
      <c r="A145" t="s">
        <v>436</v>
      </c>
      <c r="B145" s="1">
        <v>43092</v>
      </c>
      <c r="C145" s="1">
        <v>43093</v>
      </c>
      <c r="D145">
        <f t="shared" si="8"/>
        <v>2017</v>
      </c>
      <c r="E145" t="str">
        <f t="shared" si="9"/>
        <v>Dec</v>
      </c>
      <c r="F145" t="s">
        <v>20</v>
      </c>
      <c r="G145" t="s">
        <v>437</v>
      </c>
      <c r="H145" t="s">
        <v>51</v>
      </c>
      <c r="I145" t="s">
        <v>23</v>
      </c>
      <c r="J145" t="s">
        <v>24</v>
      </c>
      <c r="K145">
        <v>60623</v>
      </c>
      <c r="L145" t="s">
        <v>25</v>
      </c>
      <c r="M145" t="s">
        <v>428</v>
      </c>
      <c r="N145" t="s">
        <v>27</v>
      </c>
      <c r="O145" t="s">
        <v>28</v>
      </c>
      <c r="P145" s="4">
        <v>141.37200000000001</v>
      </c>
      <c r="Q145" s="4">
        <v>141.37200000000001</v>
      </c>
      <c r="R145" s="4">
        <f t="shared" si="10"/>
        <v>0</v>
      </c>
      <c r="S145" s="4">
        <f t="shared" si="11"/>
        <v>0</v>
      </c>
    </row>
    <row r="146" spans="1:19" x14ac:dyDescent="0.3">
      <c r="A146" t="s">
        <v>438</v>
      </c>
      <c r="B146" s="1">
        <v>43417</v>
      </c>
      <c r="C146" s="1">
        <v>43423</v>
      </c>
      <c r="D146">
        <f t="shared" si="8"/>
        <v>2018</v>
      </c>
      <c r="E146" t="str">
        <f t="shared" si="9"/>
        <v>Nov</v>
      </c>
      <c r="F146" t="s">
        <v>37</v>
      </c>
      <c r="G146" t="s">
        <v>439</v>
      </c>
      <c r="H146" t="s">
        <v>51</v>
      </c>
      <c r="I146" t="s">
        <v>116</v>
      </c>
      <c r="J146" t="s">
        <v>109</v>
      </c>
      <c r="K146">
        <v>75220</v>
      </c>
      <c r="L146" t="s">
        <v>25</v>
      </c>
      <c r="M146" t="s">
        <v>428</v>
      </c>
      <c r="N146" t="s">
        <v>27</v>
      </c>
      <c r="O146" t="s">
        <v>28</v>
      </c>
      <c r="P146" s="4">
        <v>205.9992</v>
      </c>
      <c r="Q146" s="4">
        <v>205.9992</v>
      </c>
      <c r="R146" s="4">
        <f t="shared" si="10"/>
        <v>0</v>
      </c>
      <c r="S146" s="4">
        <f t="shared" si="11"/>
        <v>0</v>
      </c>
    </row>
    <row r="147" spans="1:19" ht="15.6" x14ac:dyDescent="0.3">
      <c r="A147" t="s">
        <v>440</v>
      </c>
      <c r="B147" s="1">
        <v>42715</v>
      </c>
      <c r="C147" s="1">
        <v>42720</v>
      </c>
      <c r="D147">
        <f t="shared" si="8"/>
        <v>2016</v>
      </c>
      <c r="E147" t="str">
        <f t="shared" si="9"/>
        <v>Dec</v>
      </c>
      <c r="F147" t="s">
        <v>37</v>
      </c>
      <c r="G147" t="s">
        <v>441</v>
      </c>
      <c r="H147" s="2" t="s">
        <v>22</v>
      </c>
      <c r="I147" t="s">
        <v>338</v>
      </c>
      <c r="J147" t="s">
        <v>75</v>
      </c>
      <c r="K147">
        <v>80906</v>
      </c>
      <c r="L147" t="s">
        <v>34</v>
      </c>
      <c r="M147" t="s">
        <v>442</v>
      </c>
      <c r="N147" t="s">
        <v>27</v>
      </c>
      <c r="O147" t="s">
        <v>28</v>
      </c>
      <c r="P147" s="4">
        <v>69.575999999999993</v>
      </c>
      <c r="Q147" s="4">
        <v>69.575999999999993</v>
      </c>
      <c r="R147" s="4">
        <f t="shared" si="10"/>
        <v>0</v>
      </c>
      <c r="S147" s="4">
        <f t="shared" si="11"/>
        <v>0</v>
      </c>
    </row>
    <row r="148" spans="1:19" x14ac:dyDescent="0.3">
      <c r="A148" t="s">
        <v>443</v>
      </c>
      <c r="B148" s="1">
        <v>42986</v>
      </c>
      <c r="C148" s="1">
        <v>42992</v>
      </c>
      <c r="D148">
        <f t="shared" si="8"/>
        <v>2017</v>
      </c>
      <c r="E148" t="str">
        <f t="shared" si="9"/>
        <v>Sep</v>
      </c>
      <c r="F148" t="s">
        <v>37</v>
      </c>
      <c r="G148" t="s">
        <v>444</v>
      </c>
      <c r="H148" t="s">
        <v>51</v>
      </c>
      <c r="I148" t="s">
        <v>445</v>
      </c>
      <c r="J148" t="s">
        <v>314</v>
      </c>
      <c r="K148">
        <v>2148</v>
      </c>
      <c r="L148" t="s">
        <v>54</v>
      </c>
      <c r="M148" t="s">
        <v>442</v>
      </c>
      <c r="N148" t="s">
        <v>27</v>
      </c>
      <c r="O148" t="s">
        <v>28</v>
      </c>
      <c r="P148" s="4">
        <v>173.94</v>
      </c>
      <c r="Q148" s="4">
        <f>P148-17</f>
        <v>156.94</v>
      </c>
      <c r="R148" s="4">
        <f t="shared" si="10"/>
        <v>17</v>
      </c>
      <c r="S148" s="4">
        <f t="shared" si="11"/>
        <v>2.5499999999999998</v>
      </c>
    </row>
    <row r="149" spans="1:19" x14ac:dyDescent="0.3">
      <c r="A149" t="s">
        <v>446</v>
      </c>
      <c r="B149" s="1">
        <v>43077</v>
      </c>
      <c r="C149" s="1">
        <v>43081</v>
      </c>
      <c r="D149">
        <f t="shared" si="8"/>
        <v>2017</v>
      </c>
      <c r="E149" t="str">
        <f t="shared" si="9"/>
        <v>Dec</v>
      </c>
      <c r="F149" t="s">
        <v>37</v>
      </c>
      <c r="G149" t="s">
        <v>38</v>
      </c>
      <c r="H149" t="s">
        <v>51</v>
      </c>
      <c r="I149" t="s">
        <v>447</v>
      </c>
      <c r="J149" t="s">
        <v>148</v>
      </c>
      <c r="K149">
        <v>54703</v>
      </c>
      <c r="L149" t="s">
        <v>25</v>
      </c>
      <c r="M149" t="s">
        <v>442</v>
      </c>
      <c r="N149" t="s">
        <v>128</v>
      </c>
      <c r="O149" t="s">
        <v>28</v>
      </c>
      <c r="P149" s="4">
        <v>405.86</v>
      </c>
      <c r="Q149" s="4">
        <v>405.86</v>
      </c>
      <c r="R149" s="4">
        <f t="shared" si="10"/>
        <v>0</v>
      </c>
      <c r="S149" s="4">
        <f t="shared" si="11"/>
        <v>0</v>
      </c>
    </row>
    <row r="150" spans="1:19" ht="15.6" x14ac:dyDescent="0.3">
      <c r="A150" t="s">
        <v>448</v>
      </c>
      <c r="B150" s="1">
        <v>43436</v>
      </c>
      <c r="C150" s="1">
        <v>43440</v>
      </c>
      <c r="D150">
        <f t="shared" si="8"/>
        <v>2018</v>
      </c>
      <c r="E150" t="str">
        <f t="shared" si="9"/>
        <v>Dec</v>
      </c>
      <c r="F150" t="s">
        <v>37</v>
      </c>
      <c r="G150" t="s">
        <v>449</v>
      </c>
      <c r="H150" s="2" t="s">
        <v>22</v>
      </c>
      <c r="I150" t="s">
        <v>165</v>
      </c>
      <c r="J150" t="s">
        <v>75</v>
      </c>
      <c r="K150">
        <v>80219</v>
      </c>
      <c r="L150" t="s">
        <v>34</v>
      </c>
      <c r="M150" t="s">
        <v>450</v>
      </c>
      <c r="N150" t="s">
        <v>27</v>
      </c>
      <c r="O150" t="s">
        <v>28</v>
      </c>
      <c r="P150" s="4">
        <v>242.352</v>
      </c>
      <c r="Q150" s="4">
        <v>242.352</v>
      </c>
      <c r="R150" s="4">
        <f t="shared" si="10"/>
        <v>0</v>
      </c>
      <c r="S150" s="4">
        <f t="shared" si="11"/>
        <v>0</v>
      </c>
    </row>
    <row r="151" spans="1:19" x14ac:dyDescent="0.3">
      <c r="A151" t="s">
        <v>451</v>
      </c>
      <c r="B151" s="1">
        <v>42935</v>
      </c>
      <c r="C151" s="1">
        <v>42941</v>
      </c>
      <c r="D151">
        <f t="shared" si="8"/>
        <v>2017</v>
      </c>
      <c r="E151" t="str">
        <f t="shared" si="9"/>
        <v>Jul</v>
      </c>
      <c r="F151" t="s">
        <v>37</v>
      </c>
      <c r="G151" t="s">
        <v>452</v>
      </c>
      <c r="H151" t="s">
        <v>51</v>
      </c>
      <c r="I151" t="s">
        <v>453</v>
      </c>
      <c r="J151" t="s">
        <v>454</v>
      </c>
      <c r="K151">
        <v>39401</v>
      </c>
      <c r="L151" t="s">
        <v>44</v>
      </c>
      <c r="M151" t="s">
        <v>450</v>
      </c>
      <c r="N151" t="s">
        <v>27</v>
      </c>
      <c r="O151" t="s">
        <v>28</v>
      </c>
      <c r="P151" s="4">
        <v>504.9</v>
      </c>
      <c r="Q151" s="4">
        <v>504.9</v>
      </c>
      <c r="R151" s="4">
        <f t="shared" si="10"/>
        <v>0</v>
      </c>
      <c r="S151" s="4">
        <f t="shared" si="11"/>
        <v>0</v>
      </c>
    </row>
    <row r="152" spans="1:19" ht="15.6" x14ac:dyDescent="0.3">
      <c r="A152" t="s">
        <v>455</v>
      </c>
      <c r="B152" s="1">
        <v>43238</v>
      </c>
      <c r="C152" s="1">
        <v>43239</v>
      </c>
      <c r="D152">
        <f t="shared" si="8"/>
        <v>2018</v>
      </c>
      <c r="E152" t="str">
        <f t="shared" si="9"/>
        <v>May</v>
      </c>
      <c r="F152" t="s">
        <v>20</v>
      </c>
      <c r="G152" t="s">
        <v>456</v>
      </c>
      <c r="H152" s="2" t="s">
        <v>22</v>
      </c>
      <c r="I152" t="s">
        <v>457</v>
      </c>
      <c r="J152" t="s">
        <v>183</v>
      </c>
      <c r="K152">
        <v>30328</v>
      </c>
      <c r="L152" t="s">
        <v>44</v>
      </c>
      <c r="M152" t="s">
        <v>450</v>
      </c>
      <c r="N152" t="s">
        <v>27</v>
      </c>
      <c r="O152" t="s">
        <v>28</v>
      </c>
      <c r="P152" s="4">
        <v>302.94</v>
      </c>
      <c r="Q152" s="4">
        <v>302.94</v>
      </c>
      <c r="R152" s="4">
        <f t="shared" si="10"/>
        <v>0</v>
      </c>
      <c r="S152" s="4">
        <f t="shared" si="11"/>
        <v>0</v>
      </c>
    </row>
    <row r="153" spans="1:19" x14ac:dyDescent="0.3">
      <c r="A153" t="s">
        <v>458</v>
      </c>
      <c r="B153" s="1">
        <v>42326</v>
      </c>
      <c r="C153" s="1">
        <v>42329</v>
      </c>
      <c r="D153">
        <f t="shared" si="8"/>
        <v>2015</v>
      </c>
      <c r="E153" t="str">
        <f t="shared" si="9"/>
        <v>Nov</v>
      </c>
      <c r="F153" t="s">
        <v>20</v>
      </c>
      <c r="G153" t="s">
        <v>459</v>
      </c>
      <c r="H153" t="s">
        <v>105</v>
      </c>
      <c r="I153" t="s">
        <v>460</v>
      </c>
      <c r="J153" t="s">
        <v>24</v>
      </c>
      <c r="K153">
        <v>60016</v>
      </c>
      <c r="L153" t="s">
        <v>25</v>
      </c>
      <c r="M153" t="s">
        <v>450</v>
      </c>
      <c r="N153" t="s">
        <v>27</v>
      </c>
      <c r="O153" t="s">
        <v>28</v>
      </c>
      <c r="P153" s="4">
        <v>424.11599999999999</v>
      </c>
      <c r="Q153" s="4">
        <v>424.11599999999999</v>
      </c>
      <c r="R153" s="4">
        <f t="shared" si="10"/>
        <v>0</v>
      </c>
      <c r="S153" s="4">
        <f t="shared" si="11"/>
        <v>0</v>
      </c>
    </row>
    <row r="154" spans="1:19" ht="15.6" x14ac:dyDescent="0.3">
      <c r="A154" t="s">
        <v>461</v>
      </c>
      <c r="B154" s="1">
        <v>42648</v>
      </c>
      <c r="C154" s="1">
        <v>42652</v>
      </c>
      <c r="D154">
        <f t="shared" si="8"/>
        <v>2016</v>
      </c>
      <c r="E154" t="str">
        <f t="shared" si="9"/>
        <v>Oct</v>
      </c>
      <c r="F154" t="s">
        <v>37</v>
      </c>
      <c r="G154" t="s">
        <v>462</v>
      </c>
      <c r="H154" s="2" t="s">
        <v>22</v>
      </c>
      <c r="I154" t="s">
        <v>463</v>
      </c>
      <c r="J154" t="s">
        <v>242</v>
      </c>
      <c r="K154">
        <v>97206</v>
      </c>
      <c r="L154" t="s">
        <v>34</v>
      </c>
      <c r="M154" t="s">
        <v>464</v>
      </c>
      <c r="N154" t="s">
        <v>27</v>
      </c>
      <c r="O154" t="s">
        <v>28</v>
      </c>
      <c r="P154" s="4">
        <v>66.293999999999997</v>
      </c>
      <c r="Q154" s="4">
        <v>66.293999999999997</v>
      </c>
      <c r="R154" s="4">
        <f t="shared" si="10"/>
        <v>0</v>
      </c>
      <c r="S154" s="4">
        <f t="shared" si="11"/>
        <v>0</v>
      </c>
    </row>
    <row r="155" spans="1:19" x14ac:dyDescent="0.3">
      <c r="A155" t="s">
        <v>465</v>
      </c>
      <c r="B155" s="1">
        <v>43161</v>
      </c>
      <c r="C155" s="1">
        <v>43167</v>
      </c>
      <c r="D155">
        <f t="shared" si="8"/>
        <v>2018</v>
      </c>
      <c r="E155" t="str">
        <f t="shared" si="9"/>
        <v>Mar</v>
      </c>
      <c r="F155" t="s">
        <v>37</v>
      </c>
      <c r="G155" t="s">
        <v>173</v>
      </c>
      <c r="H155" t="s">
        <v>51</v>
      </c>
      <c r="I155" t="s">
        <v>466</v>
      </c>
      <c r="J155" t="s">
        <v>53</v>
      </c>
      <c r="K155">
        <v>19711</v>
      </c>
      <c r="L155" t="s">
        <v>54</v>
      </c>
      <c r="M155" t="s">
        <v>464</v>
      </c>
      <c r="N155" t="s">
        <v>27</v>
      </c>
      <c r="O155" t="s">
        <v>28</v>
      </c>
      <c r="P155" s="4">
        <v>441.96</v>
      </c>
      <c r="Q155" s="4">
        <v>441.96</v>
      </c>
      <c r="R155" s="4">
        <f t="shared" si="10"/>
        <v>0</v>
      </c>
      <c r="S155" s="4">
        <f t="shared" si="11"/>
        <v>0</v>
      </c>
    </row>
    <row r="156" spans="1:19" ht="15.6" x14ac:dyDescent="0.3">
      <c r="A156" t="s">
        <v>467</v>
      </c>
      <c r="B156" s="1">
        <v>43456</v>
      </c>
      <c r="C156" s="1">
        <v>43461</v>
      </c>
      <c r="D156">
        <f t="shared" si="8"/>
        <v>2018</v>
      </c>
      <c r="E156" t="str">
        <f t="shared" si="9"/>
        <v>Dec</v>
      </c>
      <c r="F156" t="s">
        <v>67</v>
      </c>
      <c r="G156" t="s">
        <v>468</v>
      </c>
      <c r="H156" s="2" t="s">
        <v>22</v>
      </c>
      <c r="I156" t="s">
        <v>57</v>
      </c>
      <c r="J156" t="s">
        <v>58</v>
      </c>
      <c r="K156">
        <v>2908</v>
      </c>
      <c r="L156" t="s">
        <v>54</v>
      </c>
      <c r="M156" t="s">
        <v>464</v>
      </c>
      <c r="N156" t="s">
        <v>27</v>
      </c>
      <c r="O156" t="s">
        <v>28</v>
      </c>
      <c r="P156" s="4">
        <v>220.98</v>
      </c>
      <c r="Q156" s="4">
        <v>220.98</v>
      </c>
      <c r="R156" s="4">
        <f t="shared" si="10"/>
        <v>0</v>
      </c>
      <c r="S156" s="4">
        <f t="shared" si="11"/>
        <v>0</v>
      </c>
    </row>
    <row r="157" spans="1:19" ht="15.6" x14ac:dyDescent="0.3">
      <c r="A157" t="s">
        <v>469</v>
      </c>
      <c r="B157" s="1">
        <v>42603</v>
      </c>
      <c r="C157" s="1">
        <v>42608</v>
      </c>
      <c r="D157">
        <f t="shared" si="8"/>
        <v>2016</v>
      </c>
      <c r="E157" t="str">
        <f t="shared" si="9"/>
        <v>Aug</v>
      </c>
      <c r="F157" t="s">
        <v>37</v>
      </c>
      <c r="G157" t="s">
        <v>357</v>
      </c>
      <c r="H157" s="2" t="s">
        <v>22</v>
      </c>
      <c r="I157" t="s">
        <v>32</v>
      </c>
      <c r="J157" t="s">
        <v>33</v>
      </c>
      <c r="K157">
        <v>94122</v>
      </c>
      <c r="L157" t="s">
        <v>34</v>
      </c>
      <c r="M157" t="s">
        <v>470</v>
      </c>
      <c r="N157" t="s">
        <v>27</v>
      </c>
      <c r="O157" t="s">
        <v>28</v>
      </c>
      <c r="P157" s="4">
        <v>586.39800000000002</v>
      </c>
      <c r="Q157" s="4">
        <v>586.39800000000002</v>
      </c>
      <c r="R157" s="4">
        <f t="shared" si="10"/>
        <v>0</v>
      </c>
      <c r="S157" s="4">
        <f t="shared" si="11"/>
        <v>0</v>
      </c>
    </row>
    <row r="158" spans="1:19" ht="15.6" x14ac:dyDescent="0.3">
      <c r="A158" t="s">
        <v>471</v>
      </c>
      <c r="B158" s="1">
        <v>43071</v>
      </c>
      <c r="C158" s="1">
        <v>43073</v>
      </c>
      <c r="D158">
        <f t="shared" si="8"/>
        <v>2017</v>
      </c>
      <c r="E158" t="str">
        <f t="shared" si="9"/>
        <v>Dec</v>
      </c>
      <c r="F158" t="s">
        <v>67</v>
      </c>
      <c r="G158" t="s">
        <v>472</v>
      </c>
      <c r="H158" s="2" t="s">
        <v>22</v>
      </c>
      <c r="I158" t="s">
        <v>113</v>
      </c>
      <c r="J158" t="s">
        <v>109</v>
      </c>
      <c r="K158">
        <v>77036</v>
      </c>
      <c r="L158" t="s">
        <v>25</v>
      </c>
      <c r="M158" t="s">
        <v>470</v>
      </c>
      <c r="N158" t="s">
        <v>110</v>
      </c>
      <c r="O158" t="s">
        <v>28</v>
      </c>
      <c r="P158" s="4">
        <v>781.86400000000003</v>
      </c>
      <c r="Q158" s="4">
        <v>781.86400000000003</v>
      </c>
      <c r="R158" s="4">
        <f t="shared" si="10"/>
        <v>0</v>
      </c>
      <c r="S158" s="4">
        <f t="shared" si="11"/>
        <v>0</v>
      </c>
    </row>
    <row r="159" spans="1:19" x14ac:dyDescent="0.3">
      <c r="A159" t="s">
        <v>473</v>
      </c>
      <c r="B159" s="1">
        <v>43025</v>
      </c>
      <c r="C159" s="1">
        <v>43029</v>
      </c>
      <c r="D159">
        <f t="shared" si="8"/>
        <v>2017</v>
      </c>
      <c r="E159" t="str">
        <f t="shared" si="9"/>
        <v>Oct</v>
      </c>
      <c r="F159" t="s">
        <v>37</v>
      </c>
      <c r="G159" t="s">
        <v>474</v>
      </c>
      <c r="H159" t="s">
        <v>51</v>
      </c>
      <c r="I159" t="s">
        <v>475</v>
      </c>
      <c r="J159" t="s">
        <v>33</v>
      </c>
      <c r="K159">
        <v>93727</v>
      </c>
      <c r="L159" t="s">
        <v>34</v>
      </c>
      <c r="M159" t="s">
        <v>476</v>
      </c>
      <c r="N159" t="s">
        <v>27</v>
      </c>
      <c r="O159" t="s">
        <v>28</v>
      </c>
      <c r="P159" s="4">
        <v>120.666</v>
      </c>
      <c r="Q159" s="4">
        <v>120.666</v>
      </c>
      <c r="R159" s="4">
        <f t="shared" si="10"/>
        <v>0</v>
      </c>
      <c r="S159" s="4">
        <f t="shared" si="11"/>
        <v>0</v>
      </c>
    </row>
    <row r="160" spans="1:19" x14ac:dyDescent="0.3">
      <c r="A160" t="s">
        <v>477</v>
      </c>
      <c r="B160" s="1">
        <v>43191</v>
      </c>
      <c r="C160" s="1">
        <v>43193</v>
      </c>
      <c r="D160">
        <f t="shared" si="8"/>
        <v>2018</v>
      </c>
      <c r="E160" t="str">
        <f t="shared" si="9"/>
        <v>Apr</v>
      </c>
      <c r="F160" t="s">
        <v>20</v>
      </c>
      <c r="G160" t="s">
        <v>478</v>
      </c>
      <c r="H160" t="s">
        <v>51</v>
      </c>
      <c r="I160" t="s">
        <v>32</v>
      </c>
      <c r="J160" t="s">
        <v>33</v>
      </c>
      <c r="K160">
        <v>94110</v>
      </c>
      <c r="L160" t="s">
        <v>34</v>
      </c>
      <c r="M160" t="s">
        <v>476</v>
      </c>
      <c r="N160" t="s">
        <v>27</v>
      </c>
      <c r="O160" t="s">
        <v>28</v>
      </c>
      <c r="P160" s="4">
        <v>482.66399999999999</v>
      </c>
      <c r="Q160" s="4">
        <v>482.66399999999999</v>
      </c>
      <c r="R160" s="4">
        <f t="shared" si="10"/>
        <v>0</v>
      </c>
      <c r="S160" s="4">
        <f t="shared" si="11"/>
        <v>0</v>
      </c>
    </row>
    <row r="161" spans="1:19" x14ac:dyDescent="0.3">
      <c r="A161" t="s">
        <v>479</v>
      </c>
      <c r="B161" s="1">
        <v>42981</v>
      </c>
      <c r="C161" s="1">
        <v>42985</v>
      </c>
      <c r="D161">
        <f t="shared" si="8"/>
        <v>2017</v>
      </c>
      <c r="E161" t="str">
        <f t="shared" si="9"/>
        <v>Sep</v>
      </c>
      <c r="F161" t="s">
        <v>37</v>
      </c>
      <c r="G161" t="s">
        <v>480</v>
      </c>
      <c r="H161" t="s">
        <v>51</v>
      </c>
      <c r="I161" t="s">
        <v>23</v>
      </c>
      <c r="J161" t="s">
        <v>24</v>
      </c>
      <c r="K161">
        <v>60610</v>
      </c>
      <c r="L161" t="s">
        <v>25</v>
      </c>
      <c r="M161" t="s">
        <v>476</v>
      </c>
      <c r="N161" t="s">
        <v>128</v>
      </c>
      <c r="O161" t="s">
        <v>28</v>
      </c>
      <c r="P161" s="4">
        <v>198.744</v>
      </c>
      <c r="Q161" s="4">
        <v>198.744</v>
      </c>
      <c r="R161" s="4">
        <f t="shared" si="10"/>
        <v>0</v>
      </c>
      <c r="S161" s="4">
        <f t="shared" si="11"/>
        <v>0</v>
      </c>
    </row>
    <row r="162" spans="1:19" ht="15.6" x14ac:dyDescent="0.3">
      <c r="A162" t="s">
        <v>481</v>
      </c>
      <c r="B162" s="1">
        <v>43380</v>
      </c>
      <c r="C162" s="1">
        <v>43386</v>
      </c>
      <c r="D162">
        <f t="shared" si="8"/>
        <v>2018</v>
      </c>
      <c r="E162" t="str">
        <f t="shared" si="9"/>
        <v>Oct</v>
      </c>
      <c r="F162" t="s">
        <v>37</v>
      </c>
      <c r="G162" t="s">
        <v>482</v>
      </c>
      <c r="H162" s="2" t="s">
        <v>22</v>
      </c>
      <c r="I162" t="s">
        <v>32</v>
      </c>
      <c r="J162" t="s">
        <v>33</v>
      </c>
      <c r="K162">
        <v>94110</v>
      </c>
      <c r="L162" t="s">
        <v>34</v>
      </c>
      <c r="M162" t="s">
        <v>483</v>
      </c>
      <c r="N162" t="s">
        <v>27</v>
      </c>
      <c r="O162" t="s">
        <v>28</v>
      </c>
      <c r="P162" s="4">
        <v>307.666</v>
      </c>
      <c r="Q162" s="4">
        <v>307.666</v>
      </c>
      <c r="R162" s="4">
        <f t="shared" si="10"/>
        <v>0</v>
      </c>
      <c r="S162" s="4">
        <f t="shared" si="11"/>
        <v>0</v>
      </c>
    </row>
    <row r="163" spans="1:19" ht="15.6" x14ac:dyDescent="0.3">
      <c r="A163" t="s">
        <v>484</v>
      </c>
      <c r="B163" s="1">
        <v>43429</v>
      </c>
      <c r="C163" s="1">
        <v>43434</v>
      </c>
      <c r="D163">
        <f t="shared" si="8"/>
        <v>2018</v>
      </c>
      <c r="E163" t="str">
        <f t="shared" si="9"/>
        <v>Nov</v>
      </c>
      <c r="F163" t="s">
        <v>37</v>
      </c>
      <c r="G163" t="s">
        <v>485</v>
      </c>
      <c r="H163" s="2" t="s">
        <v>22</v>
      </c>
      <c r="I163" t="s">
        <v>486</v>
      </c>
      <c r="J163" t="s">
        <v>79</v>
      </c>
      <c r="K163">
        <v>33311</v>
      </c>
      <c r="L163" t="s">
        <v>44</v>
      </c>
      <c r="M163" t="s">
        <v>483</v>
      </c>
      <c r="N163" t="s">
        <v>27</v>
      </c>
      <c r="O163" t="s">
        <v>28</v>
      </c>
      <c r="P163" s="4">
        <v>723.92</v>
      </c>
      <c r="Q163" s="4">
        <f>P163-75</f>
        <v>648.91999999999996</v>
      </c>
      <c r="R163" s="4">
        <f t="shared" si="10"/>
        <v>75</v>
      </c>
      <c r="S163" s="4">
        <f t="shared" si="11"/>
        <v>11.25</v>
      </c>
    </row>
    <row r="164" spans="1:19" ht="15.6" x14ac:dyDescent="0.3">
      <c r="A164" t="s">
        <v>487</v>
      </c>
      <c r="B164" s="1">
        <v>42588</v>
      </c>
      <c r="C164" s="1">
        <v>42592</v>
      </c>
      <c r="D164">
        <f t="shared" si="8"/>
        <v>2016</v>
      </c>
      <c r="E164" t="str">
        <f t="shared" si="9"/>
        <v>Aug</v>
      </c>
      <c r="F164" t="s">
        <v>37</v>
      </c>
      <c r="G164" t="s">
        <v>488</v>
      </c>
      <c r="H164" s="2" t="s">
        <v>22</v>
      </c>
      <c r="I164" t="s">
        <v>113</v>
      </c>
      <c r="J164" t="s">
        <v>109</v>
      </c>
      <c r="K164">
        <v>77095</v>
      </c>
      <c r="L164" t="s">
        <v>25</v>
      </c>
      <c r="M164" t="s">
        <v>483</v>
      </c>
      <c r="N164" t="s">
        <v>27</v>
      </c>
      <c r="O164" t="s">
        <v>28</v>
      </c>
      <c r="P164" s="4">
        <v>369.19920000000002</v>
      </c>
      <c r="Q164" s="4">
        <v>369.19920000000002</v>
      </c>
      <c r="R164" s="4">
        <f t="shared" si="10"/>
        <v>0</v>
      </c>
      <c r="S164" s="4">
        <f t="shared" si="11"/>
        <v>0</v>
      </c>
    </row>
    <row r="165" spans="1:19" ht="15.6" x14ac:dyDescent="0.3">
      <c r="A165" t="s">
        <v>489</v>
      </c>
      <c r="B165" s="1">
        <v>42695</v>
      </c>
      <c r="C165" s="1">
        <v>42700</v>
      </c>
      <c r="D165">
        <f t="shared" si="8"/>
        <v>2016</v>
      </c>
      <c r="E165" t="str">
        <f t="shared" si="9"/>
        <v>Nov</v>
      </c>
      <c r="F165" t="s">
        <v>67</v>
      </c>
      <c r="G165" t="s">
        <v>490</v>
      </c>
      <c r="H165" s="2" t="s">
        <v>22</v>
      </c>
      <c r="I165" t="s">
        <v>491</v>
      </c>
      <c r="J165" t="s">
        <v>109</v>
      </c>
      <c r="K165">
        <v>77642</v>
      </c>
      <c r="L165" t="s">
        <v>25</v>
      </c>
      <c r="M165" t="s">
        <v>483</v>
      </c>
      <c r="N165" t="s">
        <v>27</v>
      </c>
      <c r="O165" t="s">
        <v>28</v>
      </c>
      <c r="P165" s="4">
        <v>246.1328</v>
      </c>
      <c r="Q165" s="4">
        <v>246.1328</v>
      </c>
      <c r="R165" s="4">
        <f t="shared" si="10"/>
        <v>0</v>
      </c>
      <c r="S165" s="4">
        <f t="shared" si="11"/>
        <v>0</v>
      </c>
    </row>
    <row r="166" spans="1:19" ht="15.6" x14ac:dyDescent="0.3">
      <c r="A166" t="s">
        <v>492</v>
      </c>
      <c r="B166" s="1">
        <v>42035</v>
      </c>
      <c r="C166" s="1">
        <v>42037</v>
      </c>
      <c r="D166">
        <f t="shared" si="8"/>
        <v>2015</v>
      </c>
      <c r="E166" t="str">
        <f t="shared" si="9"/>
        <v>Jan</v>
      </c>
      <c r="F166" t="s">
        <v>20</v>
      </c>
      <c r="G166" t="s">
        <v>493</v>
      </c>
      <c r="H166" s="2" t="s">
        <v>22</v>
      </c>
      <c r="I166" t="s">
        <v>494</v>
      </c>
      <c r="J166" t="s">
        <v>33</v>
      </c>
      <c r="K166">
        <v>92691</v>
      </c>
      <c r="L166" t="s">
        <v>34</v>
      </c>
      <c r="M166" t="s">
        <v>495</v>
      </c>
      <c r="N166" t="s">
        <v>27</v>
      </c>
      <c r="O166" t="s">
        <v>28</v>
      </c>
      <c r="P166" s="4">
        <v>290.666</v>
      </c>
      <c r="Q166" s="4">
        <v>50</v>
      </c>
      <c r="R166" s="4">
        <f t="shared" si="10"/>
        <v>240.666</v>
      </c>
      <c r="S166" s="4">
        <f t="shared" si="11"/>
        <v>36.099899999999998</v>
      </c>
    </row>
    <row r="167" spans="1:19" x14ac:dyDescent="0.3">
      <c r="A167" t="s">
        <v>496</v>
      </c>
      <c r="B167" s="1">
        <v>43281</v>
      </c>
      <c r="C167" s="1">
        <v>43283</v>
      </c>
      <c r="D167">
        <f t="shared" si="8"/>
        <v>2018</v>
      </c>
      <c r="E167" t="str">
        <f t="shared" si="9"/>
        <v>Jun</v>
      </c>
      <c r="F167" t="s">
        <v>67</v>
      </c>
      <c r="G167" t="s">
        <v>497</v>
      </c>
      <c r="H167" t="s">
        <v>105</v>
      </c>
      <c r="I167" t="s">
        <v>47</v>
      </c>
      <c r="J167" t="s">
        <v>33</v>
      </c>
      <c r="K167">
        <v>90032</v>
      </c>
      <c r="L167" t="s">
        <v>34</v>
      </c>
      <c r="M167" t="s">
        <v>495</v>
      </c>
      <c r="N167" t="s">
        <v>27</v>
      </c>
      <c r="O167" t="s">
        <v>28</v>
      </c>
      <c r="P167" s="4">
        <v>435.99900000000002</v>
      </c>
      <c r="Q167" s="4">
        <v>435.99900000000002</v>
      </c>
      <c r="R167" s="4">
        <f t="shared" si="10"/>
        <v>0</v>
      </c>
      <c r="S167" s="4">
        <f t="shared" si="11"/>
        <v>0</v>
      </c>
    </row>
    <row r="168" spans="1:19" ht="15.6" x14ac:dyDescent="0.3">
      <c r="A168" t="s">
        <v>498</v>
      </c>
      <c r="B168" s="1">
        <v>42724</v>
      </c>
      <c r="C168" s="1">
        <v>42729</v>
      </c>
      <c r="D168">
        <f t="shared" si="8"/>
        <v>2016</v>
      </c>
      <c r="E168" t="str">
        <f t="shared" si="9"/>
        <v>Dec</v>
      </c>
      <c r="F168" t="s">
        <v>37</v>
      </c>
      <c r="G168" t="s">
        <v>499</v>
      </c>
      <c r="H168" s="2" t="s">
        <v>22</v>
      </c>
      <c r="I168" t="s">
        <v>23</v>
      </c>
      <c r="J168" t="s">
        <v>24</v>
      </c>
      <c r="K168">
        <v>60623</v>
      </c>
      <c r="L168" t="s">
        <v>25</v>
      </c>
      <c r="M168" t="s">
        <v>495</v>
      </c>
      <c r="N168" t="s">
        <v>27</v>
      </c>
      <c r="O168" t="s">
        <v>28</v>
      </c>
      <c r="P168" s="4">
        <v>359.05799999999999</v>
      </c>
      <c r="Q168" s="4">
        <v>359.05799999999999</v>
      </c>
      <c r="R168" s="4">
        <f t="shared" si="10"/>
        <v>0</v>
      </c>
      <c r="S168" s="4">
        <f t="shared" si="11"/>
        <v>0</v>
      </c>
    </row>
    <row r="169" spans="1:19" x14ac:dyDescent="0.3">
      <c r="A169" t="s">
        <v>500</v>
      </c>
      <c r="B169" s="1">
        <v>43049</v>
      </c>
      <c r="C169" s="1">
        <v>43051</v>
      </c>
      <c r="D169">
        <f t="shared" si="8"/>
        <v>2017</v>
      </c>
      <c r="E169" t="str">
        <f t="shared" si="9"/>
        <v>Nov</v>
      </c>
      <c r="F169" t="s">
        <v>20</v>
      </c>
      <c r="G169" t="s">
        <v>501</v>
      </c>
      <c r="H169" t="s">
        <v>51</v>
      </c>
      <c r="I169" t="s">
        <v>502</v>
      </c>
      <c r="J169" t="s">
        <v>503</v>
      </c>
      <c r="K169">
        <v>73120</v>
      </c>
      <c r="L169" t="s">
        <v>25</v>
      </c>
      <c r="M169" t="s">
        <v>495</v>
      </c>
      <c r="N169" t="s">
        <v>128</v>
      </c>
      <c r="O169" t="s">
        <v>28</v>
      </c>
      <c r="P169" s="4">
        <v>341.96</v>
      </c>
      <c r="Q169" s="4">
        <v>80</v>
      </c>
      <c r="R169" s="4">
        <f t="shared" si="10"/>
        <v>261.95999999999998</v>
      </c>
      <c r="S169" s="4">
        <f t="shared" si="11"/>
        <v>39.293999999999997</v>
      </c>
    </row>
    <row r="170" spans="1:19" ht="15.6" x14ac:dyDescent="0.3">
      <c r="A170" t="s">
        <v>504</v>
      </c>
      <c r="B170" s="1">
        <v>42324</v>
      </c>
      <c r="C170" s="1">
        <v>42326</v>
      </c>
      <c r="D170">
        <f t="shared" si="8"/>
        <v>2015</v>
      </c>
      <c r="E170" t="str">
        <f t="shared" si="9"/>
        <v>Nov</v>
      </c>
      <c r="F170" t="s">
        <v>20</v>
      </c>
      <c r="G170" t="s">
        <v>505</v>
      </c>
      <c r="H170" s="2" t="s">
        <v>22</v>
      </c>
      <c r="I170" t="s">
        <v>47</v>
      </c>
      <c r="J170" t="s">
        <v>33</v>
      </c>
      <c r="K170">
        <v>90008</v>
      </c>
      <c r="L170" t="s">
        <v>34</v>
      </c>
      <c r="M170" t="s">
        <v>506</v>
      </c>
      <c r="N170" t="s">
        <v>27</v>
      </c>
      <c r="O170" t="s">
        <v>28</v>
      </c>
      <c r="P170" s="4">
        <v>305.97449999999998</v>
      </c>
      <c r="Q170" s="4">
        <v>305.97449999999998</v>
      </c>
      <c r="R170" s="4">
        <f t="shared" si="10"/>
        <v>0</v>
      </c>
      <c r="S170" s="4">
        <f t="shared" si="11"/>
        <v>0</v>
      </c>
    </row>
    <row r="171" spans="1:19" ht="15.6" x14ac:dyDescent="0.3">
      <c r="A171" t="s">
        <v>507</v>
      </c>
      <c r="B171" s="1">
        <v>42504</v>
      </c>
      <c r="C171" s="1">
        <v>42509</v>
      </c>
      <c r="D171">
        <f t="shared" si="8"/>
        <v>2016</v>
      </c>
      <c r="E171" t="str">
        <f t="shared" si="9"/>
        <v>May</v>
      </c>
      <c r="F171" t="s">
        <v>37</v>
      </c>
      <c r="G171" t="s">
        <v>508</v>
      </c>
      <c r="H171" s="2" t="s">
        <v>22</v>
      </c>
      <c r="I171" t="s">
        <v>509</v>
      </c>
      <c r="J171" t="s">
        <v>33</v>
      </c>
      <c r="K171">
        <v>93010</v>
      </c>
      <c r="L171" t="s">
        <v>34</v>
      </c>
      <c r="M171" t="s">
        <v>506</v>
      </c>
      <c r="N171" t="s">
        <v>27</v>
      </c>
      <c r="O171" t="s">
        <v>28</v>
      </c>
      <c r="P171" s="4">
        <v>509.95749999999998</v>
      </c>
      <c r="Q171" s="4">
        <v>509.95749999999998</v>
      </c>
      <c r="R171" s="4">
        <f t="shared" si="10"/>
        <v>0</v>
      </c>
      <c r="S171" s="4">
        <f t="shared" si="11"/>
        <v>0</v>
      </c>
    </row>
    <row r="172" spans="1:19" x14ac:dyDescent="0.3">
      <c r="A172" t="s">
        <v>510</v>
      </c>
      <c r="B172" s="1">
        <v>43141</v>
      </c>
      <c r="C172" s="1">
        <v>43145</v>
      </c>
      <c r="D172">
        <f t="shared" si="8"/>
        <v>2018</v>
      </c>
      <c r="E172" t="str">
        <f t="shared" si="9"/>
        <v>Feb</v>
      </c>
      <c r="F172" t="s">
        <v>37</v>
      </c>
      <c r="G172" t="s">
        <v>392</v>
      </c>
      <c r="H172" t="s">
        <v>22</v>
      </c>
      <c r="I172" t="s">
        <v>511</v>
      </c>
      <c r="J172" t="s">
        <v>33</v>
      </c>
      <c r="K172">
        <v>92677</v>
      </c>
      <c r="L172" t="s">
        <v>34</v>
      </c>
      <c r="M172" t="s">
        <v>506</v>
      </c>
      <c r="N172" t="s">
        <v>27</v>
      </c>
      <c r="O172" t="s">
        <v>28</v>
      </c>
      <c r="P172" s="4">
        <v>203.983</v>
      </c>
      <c r="Q172" s="4">
        <f>P172-17</f>
        <v>186.983</v>
      </c>
      <c r="R172" s="4">
        <f t="shared" si="10"/>
        <v>17</v>
      </c>
      <c r="S172" s="4">
        <f t="shared" si="11"/>
        <v>2.5499999999999998</v>
      </c>
    </row>
    <row r="173" spans="1:19" ht="15.6" x14ac:dyDescent="0.3">
      <c r="A173" t="s">
        <v>512</v>
      </c>
      <c r="B173" s="1">
        <v>43269</v>
      </c>
      <c r="C173" s="1">
        <v>43274</v>
      </c>
      <c r="D173">
        <f t="shared" si="8"/>
        <v>2018</v>
      </c>
      <c r="E173" t="str">
        <f t="shared" si="9"/>
        <v>Jun</v>
      </c>
      <c r="F173" t="s">
        <v>37</v>
      </c>
      <c r="G173" t="s">
        <v>513</v>
      </c>
      <c r="H173" s="2" t="s">
        <v>22</v>
      </c>
      <c r="I173" t="s">
        <v>47</v>
      </c>
      <c r="J173" t="s">
        <v>33</v>
      </c>
      <c r="K173">
        <v>90032</v>
      </c>
      <c r="L173" t="s">
        <v>34</v>
      </c>
      <c r="M173" t="s">
        <v>506</v>
      </c>
      <c r="N173" t="s">
        <v>27</v>
      </c>
      <c r="O173" t="s">
        <v>28</v>
      </c>
      <c r="P173" s="4">
        <v>917.92349999999999</v>
      </c>
      <c r="Q173" s="4">
        <v>917.92349999999999</v>
      </c>
      <c r="R173" s="4">
        <f t="shared" si="10"/>
        <v>0</v>
      </c>
      <c r="S173" s="4">
        <f t="shared" si="11"/>
        <v>0</v>
      </c>
    </row>
    <row r="174" spans="1:19" x14ac:dyDescent="0.3">
      <c r="A174" t="s">
        <v>514</v>
      </c>
      <c r="B174" s="1">
        <v>42771</v>
      </c>
      <c r="C174" s="1">
        <v>42771</v>
      </c>
      <c r="D174">
        <f t="shared" si="8"/>
        <v>2017</v>
      </c>
      <c r="E174" t="str">
        <f t="shared" si="9"/>
        <v>Feb</v>
      </c>
      <c r="F174" t="s">
        <v>30</v>
      </c>
      <c r="G174" t="s">
        <v>354</v>
      </c>
      <c r="H174" t="s">
        <v>51</v>
      </c>
      <c r="I174" t="s">
        <v>515</v>
      </c>
      <c r="J174" t="s">
        <v>183</v>
      </c>
      <c r="K174">
        <v>30080</v>
      </c>
      <c r="L174" t="s">
        <v>44</v>
      </c>
      <c r="M174" t="s">
        <v>506</v>
      </c>
      <c r="N174" t="s">
        <v>128</v>
      </c>
      <c r="O174" t="s">
        <v>28</v>
      </c>
      <c r="P174" s="4">
        <v>239.98</v>
      </c>
      <c r="Q174" s="4">
        <v>239.98</v>
      </c>
      <c r="R174" s="4">
        <f t="shared" si="10"/>
        <v>0</v>
      </c>
      <c r="S174" s="4">
        <f t="shared" si="11"/>
        <v>0</v>
      </c>
    </row>
    <row r="175" spans="1:19" x14ac:dyDescent="0.3">
      <c r="A175" t="s">
        <v>516</v>
      </c>
      <c r="B175" s="1">
        <v>43137</v>
      </c>
      <c r="C175" s="1">
        <v>43140</v>
      </c>
      <c r="D175">
        <f t="shared" si="8"/>
        <v>2018</v>
      </c>
      <c r="E175" t="str">
        <f t="shared" si="9"/>
        <v>Feb</v>
      </c>
      <c r="F175" t="s">
        <v>20</v>
      </c>
      <c r="G175" t="s">
        <v>517</v>
      </c>
      <c r="H175" t="s">
        <v>105</v>
      </c>
      <c r="I175" t="s">
        <v>422</v>
      </c>
      <c r="J175" t="s">
        <v>158</v>
      </c>
      <c r="K175">
        <v>22204</v>
      </c>
      <c r="L175" t="s">
        <v>44</v>
      </c>
      <c r="M175" t="s">
        <v>506</v>
      </c>
      <c r="N175" t="s">
        <v>27</v>
      </c>
      <c r="O175" t="s">
        <v>28</v>
      </c>
      <c r="P175" s="4">
        <v>359.97</v>
      </c>
      <c r="Q175" s="4">
        <v>359.97</v>
      </c>
      <c r="R175" s="4">
        <f t="shared" si="10"/>
        <v>0</v>
      </c>
      <c r="S175" s="4">
        <f t="shared" si="11"/>
        <v>0</v>
      </c>
    </row>
    <row r="176" spans="1:19" x14ac:dyDescent="0.3">
      <c r="A176" t="s">
        <v>518</v>
      </c>
      <c r="B176" s="1">
        <v>42823</v>
      </c>
      <c r="C176" s="1">
        <v>42827</v>
      </c>
      <c r="D176">
        <f t="shared" si="8"/>
        <v>2017</v>
      </c>
      <c r="E176" t="str">
        <f t="shared" si="9"/>
        <v>Mar</v>
      </c>
      <c r="F176" t="s">
        <v>37</v>
      </c>
      <c r="G176" t="s">
        <v>519</v>
      </c>
      <c r="H176" t="s">
        <v>51</v>
      </c>
      <c r="I176" t="s">
        <v>191</v>
      </c>
      <c r="J176" t="s">
        <v>233</v>
      </c>
      <c r="K176">
        <v>45503</v>
      </c>
      <c r="L176" t="s">
        <v>54</v>
      </c>
      <c r="M176" t="s">
        <v>506</v>
      </c>
      <c r="N176" t="s">
        <v>128</v>
      </c>
      <c r="O176" t="s">
        <v>28</v>
      </c>
      <c r="P176" s="4">
        <v>299.97500000000002</v>
      </c>
      <c r="Q176" s="4">
        <v>299.97500000000002</v>
      </c>
      <c r="R176" s="4">
        <f t="shared" si="10"/>
        <v>0</v>
      </c>
      <c r="S176" s="4">
        <f t="shared" si="11"/>
        <v>0</v>
      </c>
    </row>
    <row r="177" spans="1:19" ht="15.6" x14ac:dyDescent="0.3">
      <c r="A177" t="s">
        <v>520</v>
      </c>
      <c r="B177" s="1">
        <v>43447</v>
      </c>
      <c r="C177" s="1">
        <v>43452</v>
      </c>
      <c r="D177">
        <f t="shared" si="8"/>
        <v>2018</v>
      </c>
      <c r="E177" t="str">
        <f t="shared" si="9"/>
        <v>Dec</v>
      </c>
      <c r="F177" t="s">
        <v>37</v>
      </c>
      <c r="G177" t="s">
        <v>521</v>
      </c>
      <c r="H177" s="2" t="s">
        <v>22</v>
      </c>
      <c r="I177" t="s">
        <v>61</v>
      </c>
      <c r="J177" t="s">
        <v>62</v>
      </c>
      <c r="K177">
        <v>10024</v>
      </c>
      <c r="L177" t="s">
        <v>54</v>
      </c>
      <c r="M177" t="s">
        <v>506</v>
      </c>
      <c r="N177" t="s">
        <v>27</v>
      </c>
      <c r="O177" t="s">
        <v>28</v>
      </c>
      <c r="P177" s="4">
        <v>287.976</v>
      </c>
      <c r="Q177" s="4">
        <v>287.976</v>
      </c>
      <c r="R177" s="4">
        <f t="shared" si="10"/>
        <v>0</v>
      </c>
      <c r="S177" s="4">
        <f t="shared" si="11"/>
        <v>0</v>
      </c>
    </row>
    <row r="178" spans="1:19" x14ac:dyDescent="0.3">
      <c r="A178" t="s">
        <v>522</v>
      </c>
      <c r="B178" s="1">
        <v>43459</v>
      </c>
      <c r="C178" s="1">
        <v>43463</v>
      </c>
      <c r="D178">
        <f t="shared" si="8"/>
        <v>2018</v>
      </c>
      <c r="E178" t="str">
        <f t="shared" si="9"/>
        <v>Dec</v>
      </c>
      <c r="F178" t="s">
        <v>37</v>
      </c>
      <c r="G178" t="s">
        <v>523</v>
      </c>
      <c r="H178" t="s">
        <v>105</v>
      </c>
      <c r="I178" t="s">
        <v>61</v>
      </c>
      <c r="J178" t="s">
        <v>62</v>
      </c>
      <c r="K178">
        <v>10035</v>
      </c>
      <c r="L178" t="s">
        <v>54</v>
      </c>
      <c r="M178" t="s">
        <v>506</v>
      </c>
      <c r="N178" t="s">
        <v>27</v>
      </c>
      <c r="O178" t="s">
        <v>28</v>
      </c>
      <c r="P178" s="4">
        <v>191.98400000000001</v>
      </c>
      <c r="Q178" s="4">
        <f>P178-17</f>
        <v>174.98400000000001</v>
      </c>
      <c r="R178" s="4">
        <f t="shared" si="10"/>
        <v>17</v>
      </c>
      <c r="S178" s="4">
        <f t="shared" si="11"/>
        <v>2.5499999999999998</v>
      </c>
    </row>
    <row r="179" spans="1:19" x14ac:dyDescent="0.3">
      <c r="A179" t="s">
        <v>524</v>
      </c>
      <c r="B179" s="1">
        <v>42081</v>
      </c>
      <c r="C179" s="1">
        <v>42084</v>
      </c>
      <c r="D179">
        <f t="shared" si="8"/>
        <v>2015</v>
      </c>
      <c r="E179" t="str">
        <f t="shared" si="9"/>
        <v>Mar</v>
      </c>
      <c r="F179" t="s">
        <v>67</v>
      </c>
      <c r="G179" t="s">
        <v>525</v>
      </c>
      <c r="H179" t="s">
        <v>22</v>
      </c>
      <c r="I179" t="s">
        <v>32</v>
      </c>
      <c r="J179" t="s">
        <v>33</v>
      </c>
      <c r="K179">
        <v>94110</v>
      </c>
      <c r="L179" t="s">
        <v>34</v>
      </c>
      <c r="M179" t="s">
        <v>526</v>
      </c>
      <c r="N179" t="s">
        <v>27</v>
      </c>
      <c r="O179" t="s">
        <v>28</v>
      </c>
      <c r="P179" s="4">
        <v>1198.33</v>
      </c>
      <c r="Q179" s="4">
        <v>1198.33</v>
      </c>
      <c r="R179" s="4">
        <f t="shared" si="10"/>
        <v>0</v>
      </c>
      <c r="S179" s="4">
        <f t="shared" si="11"/>
        <v>0</v>
      </c>
    </row>
    <row r="180" spans="1:19" x14ac:dyDescent="0.3">
      <c r="A180" t="s">
        <v>527</v>
      </c>
      <c r="B180" s="1">
        <v>42194</v>
      </c>
      <c r="C180" s="1">
        <v>42199</v>
      </c>
      <c r="D180">
        <f t="shared" si="8"/>
        <v>2015</v>
      </c>
      <c r="E180" t="str">
        <f t="shared" si="9"/>
        <v>Jul</v>
      </c>
      <c r="F180" t="s">
        <v>37</v>
      </c>
      <c r="G180" t="s">
        <v>194</v>
      </c>
      <c r="H180" t="s">
        <v>22</v>
      </c>
      <c r="I180" t="s">
        <v>32</v>
      </c>
      <c r="J180" t="s">
        <v>33</v>
      </c>
      <c r="K180">
        <v>94122</v>
      </c>
      <c r="L180" t="s">
        <v>34</v>
      </c>
      <c r="M180" t="s">
        <v>526</v>
      </c>
      <c r="N180" t="s">
        <v>27</v>
      </c>
      <c r="O180" t="s">
        <v>28</v>
      </c>
      <c r="P180" s="4">
        <v>119.833</v>
      </c>
      <c r="Q180" s="4">
        <v>119.833</v>
      </c>
      <c r="R180" s="4">
        <f t="shared" si="10"/>
        <v>0</v>
      </c>
      <c r="S180" s="4">
        <f t="shared" si="11"/>
        <v>0</v>
      </c>
    </row>
    <row r="181" spans="1:19" ht="15.6" x14ac:dyDescent="0.3">
      <c r="A181" t="s">
        <v>528</v>
      </c>
      <c r="B181" s="1">
        <v>42900</v>
      </c>
      <c r="C181" s="1">
        <v>42900</v>
      </c>
      <c r="D181">
        <f t="shared" si="8"/>
        <v>2017</v>
      </c>
      <c r="E181" t="str">
        <f t="shared" si="9"/>
        <v>Jun</v>
      </c>
      <c r="F181" t="s">
        <v>30</v>
      </c>
      <c r="G181" t="s">
        <v>529</v>
      </c>
      <c r="H181" s="2" t="s">
        <v>22</v>
      </c>
      <c r="I181" t="s">
        <v>47</v>
      </c>
      <c r="J181" t="s">
        <v>33</v>
      </c>
      <c r="K181">
        <v>90036</v>
      </c>
      <c r="L181" t="s">
        <v>34</v>
      </c>
      <c r="M181" t="s">
        <v>526</v>
      </c>
      <c r="N181" t="s">
        <v>27</v>
      </c>
      <c r="O181" t="s">
        <v>28</v>
      </c>
      <c r="P181" s="4">
        <v>599.16499999999996</v>
      </c>
      <c r="Q181" s="4">
        <f>P181-75</f>
        <v>524.16499999999996</v>
      </c>
      <c r="R181" s="4">
        <f t="shared" si="10"/>
        <v>75</v>
      </c>
      <c r="S181" s="4">
        <f t="shared" si="11"/>
        <v>11.25</v>
      </c>
    </row>
    <row r="182" spans="1:19" x14ac:dyDescent="0.3">
      <c r="A182" t="s">
        <v>530</v>
      </c>
      <c r="B182" s="1">
        <v>42903</v>
      </c>
      <c r="C182" s="1">
        <v>42905</v>
      </c>
      <c r="D182">
        <f t="shared" si="8"/>
        <v>2017</v>
      </c>
      <c r="E182" t="str">
        <f t="shared" si="9"/>
        <v>Jun</v>
      </c>
      <c r="F182" t="s">
        <v>20</v>
      </c>
      <c r="G182" t="s">
        <v>531</v>
      </c>
      <c r="H182" t="s">
        <v>51</v>
      </c>
      <c r="I182" t="s">
        <v>47</v>
      </c>
      <c r="J182" t="s">
        <v>33</v>
      </c>
      <c r="K182">
        <v>90045</v>
      </c>
      <c r="L182" t="s">
        <v>34</v>
      </c>
      <c r="M182" t="s">
        <v>526</v>
      </c>
      <c r="N182" t="s">
        <v>128</v>
      </c>
      <c r="O182" t="s">
        <v>28</v>
      </c>
      <c r="P182" s="4">
        <v>239.666</v>
      </c>
      <c r="Q182" s="4">
        <v>239.666</v>
      </c>
      <c r="R182" s="4">
        <f t="shared" si="10"/>
        <v>0</v>
      </c>
      <c r="S182" s="4">
        <f t="shared" si="11"/>
        <v>0</v>
      </c>
    </row>
    <row r="183" spans="1:19" ht="15.6" x14ac:dyDescent="0.3">
      <c r="A183" t="s">
        <v>532</v>
      </c>
      <c r="B183" s="1">
        <v>43346</v>
      </c>
      <c r="C183" s="1">
        <v>43350</v>
      </c>
      <c r="D183">
        <f t="shared" si="8"/>
        <v>2018</v>
      </c>
      <c r="E183" t="str">
        <f t="shared" si="9"/>
        <v>Sep</v>
      </c>
      <c r="F183" t="s">
        <v>67</v>
      </c>
      <c r="G183" t="s">
        <v>459</v>
      </c>
      <c r="H183" s="2" t="s">
        <v>22</v>
      </c>
      <c r="I183" t="s">
        <v>533</v>
      </c>
      <c r="J183" t="s">
        <v>33</v>
      </c>
      <c r="K183">
        <v>94521</v>
      </c>
      <c r="L183" t="s">
        <v>34</v>
      </c>
      <c r="M183" t="s">
        <v>526</v>
      </c>
      <c r="N183" t="s">
        <v>27</v>
      </c>
      <c r="O183" t="s">
        <v>28</v>
      </c>
      <c r="P183" s="4">
        <v>239.666</v>
      </c>
      <c r="Q183" s="4">
        <v>239.666</v>
      </c>
      <c r="R183" s="4">
        <f t="shared" si="10"/>
        <v>0</v>
      </c>
      <c r="S183" s="4">
        <f t="shared" si="11"/>
        <v>0</v>
      </c>
    </row>
    <row r="184" spans="1:19" ht="15.6" x14ac:dyDescent="0.3">
      <c r="A184" t="s">
        <v>534</v>
      </c>
      <c r="B184" s="1">
        <v>42465</v>
      </c>
      <c r="C184" s="1">
        <v>42470</v>
      </c>
      <c r="D184">
        <f t="shared" si="8"/>
        <v>2016</v>
      </c>
      <c r="E184" t="str">
        <f t="shared" si="9"/>
        <v>Apr</v>
      </c>
      <c r="F184" t="s">
        <v>37</v>
      </c>
      <c r="G184" t="s">
        <v>535</v>
      </c>
      <c r="H184" s="2" t="s">
        <v>22</v>
      </c>
      <c r="I184" t="s">
        <v>100</v>
      </c>
      <c r="J184" t="s">
        <v>101</v>
      </c>
      <c r="K184">
        <v>19143</v>
      </c>
      <c r="L184" t="s">
        <v>54</v>
      </c>
      <c r="M184" t="s">
        <v>526</v>
      </c>
      <c r="N184" t="s">
        <v>27</v>
      </c>
      <c r="O184" t="s">
        <v>28</v>
      </c>
      <c r="P184" s="4">
        <v>352.45</v>
      </c>
      <c r="Q184" s="4">
        <v>352.45</v>
      </c>
      <c r="R184" s="4">
        <f t="shared" si="10"/>
        <v>0</v>
      </c>
      <c r="S184" s="4">
        <f t="shared" si="11"/>
        <v>0</v>
      </c>
    </row>
    <row r="185" spans="1:19" x14ac:dyDescent="0.3">
      <c r="A185" t="s">
        <v>536</v>
      </c>
      <c r="B185" s="1">
        <v>42267</v>
      </c>
      <c r="C185" s="1">
        <v>42270</v>
      </c>
      <c r="D185">
        <f t="shared" si="8"/>
        <v>2015</v>
      </c>
      <c r="E185" t="str">
        <f t="shared" si="9"/>
        <v>Sep</v>
      </c>
      <c r="F185" t="s">
        <v>20</v>
      </c>
      <c r="G185" t="s">
        <v>290</v>
      </c>
      <c r="H185" t="s">
        <v>105</v>
      </c>
      <c r="I185" t="s">
        <v>23</v>
      </c>
      <c r="J185" t="s">
        <v>24</v>
      </c>
      <c r="K185">
        <v>60653</v>
      </c>
      <c r="L185" t="s">
        <v>25</v>
      </c>
      <c r="M185" t="s">
        <v>526</v>
      </c>
      <c r="N185" t="s">
        <v>27</v>
      </c>
      <c r="O185" t="s">
        <v>28</v>
      </c>
      <c r="P185" s="4">
        <v>493.43</v>
      </c>
      <c r="Q185" s="4">
        <v>493.43</v>
      </c>
      <c r="R185" s="4">
        <f t="shared" si="10"/>
        <v>0</v>
      </c>
      <c r="S185" s="4">
        <f t="shared" si="11"/>
        <v>0</v>
      </c>
    </row>
    <row r="186" spans="1:19" ht="15.6" x14ac:dyDescent="0.3">
      <c r="A186" t="s">
        <v>537</v>
      </c>
      <c r="B186" s="1">
        <v>42521</v>
      </c>
      <c r="C186" s="1">
        <v>42525</v>
      </c>
      <c r="D186">
        <f t="shared" si="8"/>
        <v>2016</v>
      </c>
      <c r="E186" t="str">
        <f t="shared" si="9"/>
        <v>May</v>
      </c>
      <c r="F186" t="s">
        <v>37</v>
      </c>
      <c r="G186" t="s">
        <v>538</v>
      </c>
      <c r="H186" s="2" t="s">
        <v>22</v>
      </c>
      <c r="I186" t="s">
        <v>539</v>
      </c>
      <c r="J186" t="s">
        <v>415</v>
      </c>
      <c r="K186">
        <v>84057</v>
      </c>
      <c r="L186" t="s">
        <v>34</v>
      </c>
      <c r="M186" t="s">
        <v>540</v>
      </c>
      <c r="N186" t="s">
        <v>27</v>
      </c>
      <c r="O186" t="s">
        <v>28</v>
      </c>
      <c r="P186" s="4">
        <v>1406.86</v>
      </c>
      <c r="Q186" s="4">
        <v>1406.86</v>
      </c>
      <c r="R186" s="4">
        <f t="shared" si="10"/>
        <v>0</v>
      </c>
      <c r="S186" s="4">
        <f t="shared" si="11"/>
        <v>0</v>
      </c>
    </row>
    <row r="187" spans="1:19" ht="15.6" x14ac:dyDescent="0.3">
      <c r="A187" t="s">
        <v>541</v>
      </c>
      <c r="B187" s="1">
        <v>42676</v>
      </c>
      <c r="C187" s="1">
        <v>42680</v>
      </c>
      <c r="D187">
        <f t="shared" si="8"/>
        <v>2016</v>
      </c>
      <c r="E187" t="str">
        <f t="shared" si="9"/>
        <v>Nov</v>
      </c>
      <c r="F187" t="s">
        <v>37</v>
      </c>
      <c r="G187" t="s">
        <v>542</v>
      </c>
      <c r="H187" s="2" t="s">
        <v>22</v>
      </c>
      <c r="I187" t="s">
        <v>39</v>
      </c>
      <c r="J187" t="s">
        <v>33</v>
      </c>
      <c r="K187">
        <v>92105</v>
      </c>
      <c r="L187" t="s">
        <v>34</v>
      </c>
      <c r="M187" t="s">
        <v>540</v>
      </c>
      <c r="N187" t="s">
        <v>27</v>
      </c>
      <c r="O187" t="s">
        <v>28</v>
      </c>
      <c r="P187" s="4">
        <v>512.49900000000002</v>
      </c>
      <c r="Q187" s="4">
        <v>512.49900000000002</v>
      </c>
      <c r="R187" s="4">
        <f t="shared" si="10"/>
        <v>0</v>
      </c>
      <c r="S187" s="4">
        <f t="shared" si="11"/>
        <v>0</v>
      </c>
    </row>
    <row r="188" spans="1:19" x14ac:dyDescent="0.3">
      <c r="A188" t="s">
        <v>543</v>
      </c>
      <c r="B188" s="1">
        <v>42818</v>
      </c>
      <c r="C188" s="1">
        <v>42820</v>
      </c>
      <c r="D188">
        <f t="shared" si="8"/>
        <v>2017</v>
      </c>
      <c r="E188" t="str">
        <f t="shared" si="9"/>
        <v>Mar</v>
      </c>
      <c r="F188" t="s">
        <v>67</v>
      </c>
      <c r="G188" t="s">
        <v>544</v>
      </c>
      <c r="H188" t="s">
        <v>51</v>
      </c>
      <c r="I188" t="s">
        <v>545</v>
      </c>
      <c r="J188" t="s">
        <v>233</v>
      </c>
      <c r="K188">
        <v>44105</v>
      </c>
      <c r="L188" t="s">
        <v>54</v>
      </c>
      <c r="M188" t="s">
        <v>540</v>
      </c>
      <c r="N188" t="s">
        <v>128</v>
      </c>
      <c r="O188" t="s">
        <v>28</v>
      </c>
      <c r="P188" s="4">
        <v>301.47000000000003</v>
      </c>
      <c r="Q188" s="4">
        <v>301.47000000000003</v>
      </c>
      <c r="R188" s="4">
        <f t="shared" si="10"/>
        <v>0</v>
      </c>
      <c r="S188" s="4">
        <f t="shared" si="11"/>
        <v>0</v>
      </c>
    </row>
    <row r="189" spans="1:19" x14ac:dyDescent="0.3">
      <c r="A189" t="s">
        <v>546</v>
      </c>
      <c r="B189" s="1">
        <v>42729</v>
      </c>
      <c r="C189" s="1">
        <v>42736</v>
      </c>
      <c r="D189">
        <f t="shared" si="8"/>
        <v>2016</v>
      </c>
      <c r="E189" t="str">
        <f t="shared" si="9"/>
        <v>Dec</v>
      </c>
      <c r="F189" t="s">
        <v>37</v>
      </c>
      <c r="G189" t="s">
        <v>547</v>
      </c>
      <c r="H189" t="s">
        <v>105</v>
      </c>
      <c r="I189" t="s">
        <v>97</v>
      </c>
      <c r="J189" t="s">
        <v>89</v>
      </c>
      <c r="K189">
        <v>48227</v>
      </c>
      <c r="L189" t="s">
        <v>25</v>
      </c>
      <c r="M189" t="s">
        <v>548</v>
      </c>
      <c r="N189" t="s">
        <v>27</v>
      </c>
      <c r="O189" t="s">
        <v>28</v>
      </c>
      <c r="P189" s="4">
        <v>160.97999999999999</v>
      </c>
      <c r="Q189" s="4">
        <v>160.97999999999999</v>
      </c>
      <c r="R189" s="4">
        <f t="shared" si="10"/>
        <v>0</v>
      </c>
      <c r="S189" s="4">
        <f t="shared" si="11"/>
        <v>0</v>
      </c>
    </row>
    <row r="190" spans="1:19" x14ac:dyDescent="0.3">
      <c r="A190" t="s">
        <v>549</v>
      </c>
      <c r="B190" s="1">
        <v>43392</v>
      </c>
      <c r="C190" s="1">
        <v>43397</v>
      </c>
      <c r="D190">
        <f t="shared" si="8"/>
        <v>2018</v>
      </c>
      <c r="E190" t="str">
        <f t="shared" si="9"/>
        <v>Oct</v>
      </c>
      <c r="F190" t="s">
        <v>37</v>
      </c>
      <c r="G190" t="s">
        <v>550</v>
      </c>
      <c r="H190" t="s">
        <v>105</v>
      </c>
      <c r="I190" t="s">
        <v>551</v>
      </c>
      <c r="J190" t="s">
        <v>109</v>
      </c>
      <c r="K190">
        <v>76706</v>
      </c>
      <c r="L190" t="s">
        <v>25</v>
      </c>
      <c r="M190" t="s">
        <v>548</v>
      </c>
      <c r="N190" t="s">
        <v>27</v>
      </c>
      <c r="O190" t="s">
        <v>28</v>
      </c>
      <c r="P190" s="4">
        <v>328.39920000000001</v>
      </c>
      <c r="Q190" s="4">
        <v>328.39920000000001</v>
      </c>
      <c r="R190" s="4">
        <f t="shared" si="10"/>
        <v>0</v>
      </c>
      <c r="S190" s="4">
        <f t="shared" si="11"/>
        <v>0</v>
      </c>
    </row>
    <row r="191" spans="1:19" ht="15.6" x14ac:dyDescent="0.3">
      <c r="A191" t="s">
        <v>552</v>
      </c>
      <c r="B191" s="1">
        <v>42442</v>
      </c>
      <c r="C191" s="1">
        <v>42444</v>
      </c>
      <c r="D191">
        <f t="shared" si="8"/>
        <v>2016</v>
      </c>
      <c r="E191" t="str">
        <f t="shared" si="9"/>
        <v>Mar</v>
      </c>
      <c r="F191" t="s">
        <v>20</v>
      </c>
      <c r="G191" t="s">
        <v>553</v>
      </c>
      <c r="H191" s="2" t="s">
        <v>22</v>
      </c>
      <c r="I191" t="s">
        <v>69</v>
      </c>
      <c r="J191" t="s">
        <v>70</v>
      </c>
      <c r="K191">
        <v>98103</v>
      </c>
      <c r="L191" t="s">
        <v>34</v>
      </c>
      <c r="M191" t="s">
        <v>554</v>
      </c>
      <c r="N191" t="s">
        <v>27</v>
      </c>
      <c r="O191" t="s">
        <v>28</v>
      </c>
      <c r="P191" s="4">
        <v>141.96</v>
      </c>
      <c r="Q191" s="4">
        <v>141.96</v>
      </c>
      <c r="R191" s="4">
        <f t="shared" si="10"/>
        <v>0</v>
      </c>
      <c r="S191" s="4">
        <f t="shared" si="11"/>
        <v>0</v>
      </c>
    </row>
    <row r="192" spans="1:19" ht="15.6" x14ac:dyDescent="0.3">
      <c r="A192" t="s">
        <v>555</v>
      </c>
      <c r="B192" s="1">
        <v>42646</v>
      </c>
      <c r="C192" s="1">
        <v>42651</v>
      </c>
      <c r="D192">
        <f t="shared" si="8"/>
        <v>2016</v>
      </c>
      <c r="E192" t="str">
        <f t="shared" si="9"/>
        <v>Oct</v>
      </c>
      <c r="F192" t="s">
        <v>37</v>
      </c>
      <c r="G192" t="s">
        <v>556</v>
      </c>
      <c r="H192" s="2" t="s">
        <v>22</v>
      </c>
      <c r="I192" t="s">
        <v>47</v>
      </c>
      <c r="J192" t="s">
        <v>33</v>
      </c>
      <c r="K192">
        <v>90032</v>
      </c>
      <c r="L192" t="s">
        <v>34</v>
      </c>
      <c r="M192" t="s">
        <v>554</v>
      </c>
      <c r="N192" t="s">
        <v>27</v>
      </c>
      <c r="O192" t="s">
        <v>28</v>
      </c>
      <c r="P192" s="4">
        <v>120.666</v>
      </c>
      <c r="Q192" s="4">
        <v>100</v>
      </c>
      <c r="R192" s="4">
        <f t="shared" si="10"/>
        <v>20.665999999999997</v>
      </c>
      <c r="S192" s="4">
        <f t="shared" si="11"/>
        <v>3.0998999999999994</v>
      </c>
    </row>
    <row r="193" spans="1:19" ht="15.6" x14ac:dyDescent="0.3">
      <c r="A193" t="s">
        <v>557</v>
      </c>
      <c r="B193" s="1">
        <v>42646</v>
      </c>
      <c r="C193" s="1">
        <v>42649</v>
      </c>
      <c r="D193">
        <f t="shared" si="8"/>
        <v>2016</v>
      </c>
      <c r="E193" t="str">
        <f t="shared" si="9"/>
        <v>Oct</v>
      </c>
      <c r="F193" t="s">
        <v>67</v>
      </c>
      <c r="G193" t="s">
        <v>558</v>
      </c>
      <c r="H193" s="2" t="s">
        <v>22</v>
      </c>
      <c r="I193" t="s">
        <v>182</v>
      </c>
      <c r="J193" t="s">
        <v>233</v>
      </c>
      <c r="K193">
        <v>43229</v>
      </c>
      <c r="L193" t="s">
        <v>54</v>
      </c>
      <c r="M193" t="s">
        <v>554</v>
      </c>
      <c r="N193" t="s">
        <v>27</v>
      </c>
      <c r="O193" t="s">
        <v>28</v>
      </c>
      <c r="P193" s="4">
        <v>35.49</v>
      </c>
      <c r="Q193" s="4">
        <v>35.49</v>
      </c>
      <c r="R193" s="4">
        <f t="shared" si="10"/>
        <v>0</v>
      </c>
      <c r="S193" s="4">
        <f t="shared" si="11"/>
        <v>0</v>
      </c>
    </row>
    <row r="194" spans="1:19" x14ac:dyDescent="0.3">
      <c r="A194" t="s">
        <v>559</v>
      </c>
      <c r="B194" s="1">
        <v>42944</v>
      </c>
      <c r="C194" s="1">
        <v>42945</v>
      </c>
      <c r="D194">
        <f t="shared" ref="D194:D257" si="12">YEAR(B194)</f>
        <v>2017</v>
      </c>
      <c r="E194" t="str">
        <f t="shared" ref="E194:E257" si="13">TEXT(B194,"mmm")</f>
        <v>Jul</v>
      </c>
      <c r="F194" t="s">
        <v>20</v>
      </c>
      <c r="G194" t="s">
        <v>560</v>
      </c>
      <c r="H194" t="s">
        <v>51</v>
      </c>
      <c r="I194" t="s">
        <v>561</v>
      </c>
      <c r="J194" t="s">
        <v>101</v>
      </c>
      <c r="K194">
        <v>18018</v>
      </c>
      <c r="L194" t="s">
        <v>54</v>
      </c>
      <c r="M194" t="s">
        <v>554</v>
      </c>
      <c r="N194" t="s">
        <v>128</v>
      </c>
      <c r="O194" t="s">
        <v>28</v>
      </c>
      <c r="P194" s="4">
        <v>177.45</v>
      </c>
      <c r="Q194" s="4">
        <v>177.45</v>
      </c>
      <c r="R194" s="4">
        <f t="shared" si="10"/>
        <v>0</v>
      </c>
      <c r="S194" s="4">
        <f t="shared" si="11"/>
        <v>0</v>
      </c>
    </row>
    <row r="195" spans="1:19" ht="15.6" x14ac:dyDescent="0.3">
      <c r="A195" t="s">
        <v>562</v>
      </c>
      <c r="B195" s="1">
        <v>42030</v>
      </c>
      <c r="C195" s="1">
        <v>42033</v>
      </c>
      <c r="D195">
        <f t="shared" si="12"/>
        <v>2015</v>
      </c>
      <c r="E195" t="str">
        <f t="shared" si="13"/>
        <v>Jan</v>
      </c>
      <c r="F195" t="s">
        <v>20</v>
      </c>
      <c r="G195" t="s">
        <v>490</v>
      </c>
      <c r="H195" s="2" t="s">
        <v>22</v>
      </c>
      <c r="I195" t="s">
        <v>563</v>
      </c>
      <c r="J195" t="s">
        <v>564</v>
      </c>
      <c r="K195">
        <v>57701</v>
      </c>
      <c r="L195" t="s">
        <v>25</v>
      </c>
      <c r="M195" t="s">
        <v>554</v>
      </c>
      <c r="N195" t="s">
        <v>27</v>
      </c>
      <c r="O195" t="s">
        <v>28</v>
      </c>
      <c r="P195" s="4">
        <v>141.96</v>
      </c>
      <c r="Q195" s="4">
        <v>141.96</v>
      </c>
      <c r="R195" s="4">
        <f t="shared" ref="R195:R258" si="14">P195-Q195</f>
        <v>0</v>
      </c>
      <c r="S195" s="4">
        <f t="shared" ref="S195:S258" si="15">0.15*R195</f>
        <v>0</v>
      </c>
    </row>
    <row r="196" spans="1:19" x14ac:dyDescent="0.3">
      <c r="A196" t="s">
        <v>565</v>
      </c>
      <c r="B196" s="1">
        <v>42808</v>
      </c>
      <c r="C196" s="1">
        <v>42811</v>
      </c>
      <c r="D196">
        <f t="shared" si="12"/>
        <v>2017</v>
      </c>
      <c r="E196" t="str">
        <f t="shared" si="13"/>
        <v>Mar</v>
      </c>
      <c r="F196" t="s">
        <v>20</v>
      </c>
      <c r="G196" t="s">
        <v>566</v>
      </c>
      <c r="H196" t="s">
        <v>51</v>
      </c>
      <c r="I196" t="s">
        <v>567</v>
      </c>
      <c r="J196" t="s">
        <v>109</v>
      </c>
      <c r="K196">
        <v>78550</v>
      </c>
      <c r="L196" t="s">
        <v>25</v>
      </c>
      <c r="M196" t="s">
        <v>554</v>
      </c>
      <c r="N196" t="s">
        <v>128</v>
      </c>
      <c r="O196" t="s">
        <v>28</v>
      </c>
      <c r="P196" s="4">
        <v>241.33199999999999</v>
      </c>
      <c r="Q196" s="4">
        <v>241.33199999999999</v>
      </c>
      <c r="R196" s="4">
        <f t="shared" si="14"/>
        <v>0</v>
      </c>
      <c r="S196" s="4">
        <f t="shared" si="15"/>
        <v>0</v>
      </c>
    </row>
    <row r="197" spans="1:19" ht="15.6" x14ac:dyDescent="0.3">
      <c r="A197" t="s">
        <v>568</v>
      </c>
      <c r="B197" s="1">
        <v>42350</v>
      </c>
      <c r="C197" s="1">
        <v>42352</v>
      </c>
      <c r="D197">
        <f t="shared" si="12"/>
        <v>2015</v>
      </c>
      <c r="E197" t="str">
        <f t="shared" si="13"/>
        <v>Dec</v>
      </c>
      <c r="F197" t="s">
        <v>67</v>
      </c>
      <c r="G197" t="s">
        <v>569</v>
      </c>
      <c r="H197" s="2" t="s">
        <v>22</v>
      </c>
      <c r="I197" t="s">
        <v>475</v>
      </c>
      <c r="J197" t="s">
        <v>33</v>
      </c>
      <c r="K197">
        <v>93727</v>
      </c>
      <c r="L197" t="s">
        <v>34</v>
      </c>
      <c r="M197" t="s">
        <v>570</v>
      </c>
      <c r="N197" t="s">
        <v>27</v>
      </c>
      <c r="O197" t="s">
        <v>28</v>
      </c>
      <c r="P197" s="4">
        <v>254.97450000000001</v>
      </c>
      <c r="Q197" s="4">
        <v>254.97450000000001</v>
      </c>
      <c r="R197" s="4">
        <f t="shared" si="14"/>
        <v>0</v>
      </c>
      <c r="S197" s="4">
        <f t="shared" si="15"/>
        <v>0</v>
      </c>
    </row>
    <row r="198" spans="1:19" x14ac:dyDescent="0.3">
      <c r="A198" t="s">
        <v>571</v>
      </c>
      <c r="B198" s="1">
        <v>43004</v>
      </c>
      <c r="C198" s="1">
        <v>43009</v>
      </c>
      <c r="D198">
        <f t="shared" si="12"/>
        <v>2017</v>
      </c>
      <c r="E198" t="str">
        <f t="shared" si="13"/>
        <v>Sep</v>
      </c>
      <c r="F198" t="s">
        <v>37</v>
      </c>
      <c r="G198" t="s">
        <v>572</v>
      </c>
      <c r="H198" t="s">
        <v>51</v>
      </c>
      <c r="I198" t="s">
        <v>573</v>
      </c>
      <c r="J198" t="s">
        <v>33</v>
      </c>
      <c r="K198">
        <v>92345</v>
      </c>
      <c r="L198" t="s">
        <v>34</v>
      </c>
      <c r="M198" t="s">
        <v>570</v>
      </c>
      <c r="N198" t="s">
        <v>128</v>
      </c>
      <c r="O198" t="s">
        <v>28</v>
      </c>
      <c r="P198" s="4">
        <v>424.95749999999998</v>
      </c>
      <c r="Q198" s="4">
        <v>424.95749999999998</v>
      </c>
      <c r="R198" s="4">
        <f t="shared" si="14"/>
        <v>0</v>
      </c>
      <c r="S198" s="4">
        <f t="shared" si="15"/>
        <v>0</v>
      </c>
    </row>
    <row r="199" spans="1:19" ht="15.6" x14ac:dyDescent="0.3">
      <c r="A199" t="s">
        <v>574</v>
      </c>
      <c r="B199" s="1">
        <v>43225</v>
      </c>
      <c r="C199" s="1">
        <v>43226</v>
      </c>
      <c r="D199">
        <f t="shared" si="12"/>
        <v>2018</v>
      </c>
      <c r="E199" t="str">
        <f t="shared" si="13"/>
        <v>May</v>
      </c>
      <c r="F199" t="s">
        <v>20</v>
      </c>
      <c r="G199" t="s">
        <v>575</v>
      </c>
      <c r="H199" s="2" t="s">
        <v>22</v>
      </c>
      <c r="I199" t="s">
        <v>576</v>
      </c>
      <c r="J199" t="s">
        <v>75</v>
      </c>
      <c r="K199">
        <v>80027</v>
      </c>
      <c r="L199" t="s">
        <v>34</v>
      </c>
      <c r="M199" t="s">
        <v>570</v>
      </c>
      <c r="N199" t="s">
        <v>27</v>
      </c>
      <c r="O199" t="s">
        <v>28</v>
      </c>
      <c r="P199" s="4">
        <v>89.991</v>
      </c>
      <c r="Q199" s="4">
        <v>89.991</v>
      </c>
      <c r="R199" s="4">
        <f t="shared" si="14"/>
        <v>0</v>
      </c>
      <c r="S199" s="4">
        <f t="shared" si="15"/>
        <v>0</v>
      </c>
    </row>
    <row r="200" spans="1:19" x14ac:dyDescent="0.3">
      <c r="A200" t="s">
        <v>577</v>
      </c>
      <c r="B200" s="1">
        <v>43231</v>
      </c>
      <c r="C200" s="1">
        <v>43233</v>
      </c>
      <c r="D200">
        <f t="shared" si="12"/>
        <v>2018</v>
      </c>
      <c r="E200" t="str">
        <f t="shared" si="13"/>
        <v>May</v>
      </c>
      <c r="F200" t="s">
        <v>20</v>
      </c>
      <c r="G200" t="s">
        <v>124</v>
      </c>
      <c r="H200" t="s">
        <v>51</v>
      </c>
      <c r="I200" t="s">
        <v>578</v>
      </c>
      <c r="J200" t="s">
        <v>178</v>
      </c>
      <c r="K200">
        <v>85023</v>
      </c>
      <c r="L200" t="s">
        <v>34</v>
      </c>
      <c r="M200" t="s">
        <v>570</v>
      </c>
      <c r="N200" t="s">
        <v>27</v>
      </c>
      <c r="O200" t="s">
        <v>28</v>
      </c>
      <c r="P200" s="4">
        <v>209.97900000000001</v>
      </c>
      <c r="Q200" s="4">
        <v>209.97900000000001</v>
      </c>
      <c r="R200" s="4">
        <f t="shared" si="14"/>
        <v>0</v>
      </c>
      <c r="S200" s="4">
        <f t="shared" si="15"/>
        <v>0</v>
      </c>
    </row>
    <row r="201" spans="1:19" x14ac:dyDescent="0.3">
      <c r="A201" t="s">
        <v>579</v>
      </c>
      <c r="B201" s="1">
        <v>43403</v>
      </c>
      <c r="C201" s="1">
        <v>43406</v>
      </c>
      <c r="D201">
        <f t="shared" si="12"/>
        <v>2018</v>
      </c>
      <c r="E201" t="str">
        <f t="shared" si="13"/>
        <v>Oct</v>
      </c>
      <c r="F201" t="s">
        <v>20</v>
      </c>
      <c r="G201" t="s">
        <v>349</v>
      </c>
      <c r="H201" t="s">
        <v>105</v>
      </c>
      <c r="I201" t="s">
        <v>69</v>
      </c>
      <c r="J201" t="s">
        <v>70</v>
      </c>
      <c r="K201">
        <v>98115</v>
      </c>
      <c r="L201" t="s">
        <v>34</v>
      </c>
      <c r="M201" t="s">
        <v>570</v>
      </c>
      <c r="N201" t="s">
        <v>27</v>
      </c>
      <c r="O201" t="s">
        <v>28</v>
      </c>
      <c r="P201" s="4">
        <v>199.98</v>
      </c>
      <c r="Q201" s="4">
        <v>199.98</v>
      </c>
      <c r="R201" s="4">
        <f t="shared" si="14"/>
        <v>0</v>
      </c>
      <c r="S201" s="4">
        <f t="shared" si="15"/>
        <v>0</v>
      </c>
    </row>
    <row r="202" spans="1:19" x14ac:dyDescent="0.3">
      <c r="A202" t="s">
        <v>580</v>
      </c>
      <c r="B202" s="1">
        <v>42134</v>
      </c>
      <c r="C202" s="1">
        <v>42138</v>
      </c>
      <c r="D202">
        <f t="shared" si="12"/>
        <v>2015</v>
      </c>
      <c r="E202" t="str">
        <f t="shared" si="13"/>
        <v>May</v>
      </c>
      <c r="F202" t="s">
        <v>67</v>
      </c>
      <c r="G202" t="s">
        <v>581</v>
      </c>
      <c r="H202" t="s">
        <v>105</v>
      </c>
      <c r="I202" t="s">
        <v>100</v>
      </c>
      <c r="J202" t="s">
        <v>101</v>
      </c>
      <c r="K202">
        <v>19134</v>
      </c>
      <c r="L202" t="s">
        <v>54</v>
      </c>
      <c r="M202" t="s">
        <v>570</v>
      </c>
      <c r="N202" t="s">
        <v>27</v>
      </c>
      <c r="O202" t="s">
        <v>28</v>
      </c>
      <c r="P202" s="4">
        <v>349.96499999999997</v>
      </c>
      <c r="Q202" s="4">
        <v>349.96499999999997</v>
      </c>
      <c r="R202" s="4">
        <f t="shared" si="14"/>
        <v>0</v>
      </c>
      <c r="S202" s="4">
        <f t="shared" si="15"/>
        <v>0</v>
      </c>
    </row>
    <row r="203" spans="1:19" ht="15.6" x14ac:dyDescent="0.3">
      <c r="A203" t="s">
        <v>582</v>
      </c>
      <c r="B203" s="1">
        <v>42687</v>
      </c>
      <c r="C203" s="1">
        <v>42693</v>
      </c>
      <c r="D203">
        <f t="shared" si="12"/>
        <v>2016</v>
      </c>
      <c r="E203" t="str">
        <f t="shared" si="13"/>
        <v>Nov</v>
      </c>
      <c r="F203" t="s">
        <v>37</v>
      </c>
      <c r="G203" t="s">
        <v>583</v>
      </c>
      <c r="H203" s="2" t="s">
        <v>22</v>
      </c>
      <c r="I203" t="s">
        <v>466</v>
      </c>
      <c r="J203" t="s">
        <v>53</v>
      </c>
      <c r="K203">
        <v>19711</v>
      </c>
      <c r="L203" t="s">
        <v>54</v>
      </c>
      <c r="M203" t="s">
        <v>570</v>
      </c>
      <c r="N203" t="s">
        <v>27</v>
      </c>
      <c r="O203" t="s">
        <v>28</v>
      </c>
      <c r="P203" s="4">
        <v>299.97000000000003</v>
      </c>
      <c r="Q203" s="4">
        <v>299.97000000000003</v>
      </c>
      <c r="R203" s="4">
        <f t="shared" si="14"/>
        <v>0</v>
      </c>
      <c r="S203" s="4">
        <f t="shared" si="15"/>
        <v>0</v>
      </c>
    </row>
    <row r="204" spans="1:19" x14ac:dyDescent="0.3">
      <c r="A204" t="s">
        <v>584</v>
      </c>
      <c r="B204" s="1">
        <v>42320</v>
      </c>
      <c r="C204" s="1">
        <v>42324</v>
      </c>
      <c r="D204">
        <f t="shared" si="12"/>
        <v>2015</v>
      </c>
      <c r="E204" t="str">
        <f t="shared" si="13"/>
        <v>Nov</v>
      </c>
      <c r="F204" t="s">
        <v>37</v>
      </c>
      <c r="G204" t="s">
        <v>585</v>
      </c>
      <c r="H204" t="s">
        <v>51</v>
      </c>
      <c r="I204" t="s">
        <v>113</v>
      </c>
      <c r="J204" t="s">
        <v>109</v>
      </c>
      <c r="K204">
        <v>77036</v>
      </c>
      <c r="L204" t="s">
        <v>25</v>
      </c>
      <c r="M204" t="s">
        <v>570</v>
      </c>
      <c r="N204" t="s">
        <v>27</v>
      </c>
      <c r="O204" t="s">
        <v>28</v>
      </c>
      <c r="P204" s="4">
        <v>67.993200000000002</v>
      </c>
      <c r="Q204" s="4">
        <v>67.993200000000002</v>
      </c>
      <c r="R204" s="4">
        <f t="shared" si="14"/>
        <v>0</v>
      </c>
      <c r="S204" s="4">
        <f t="shared" si="15"/>
        <v>0</v>
      </c>
    </row>
    <row r="205" spans="1:19" ht="15.6" x14ac:dyDescent="0.3">
      <c r="A205" t="s">
        <v>315</v>
      </c>
      <c r="B205" s="1">
        <v>42571</v>
      </c>
      <c r="C205" s="1">
        <v>42578</v>
      </c>
      <c r="D205">
        <f t="shared" si="12"/>
        <v>2016</v>
      </c>
      <c r="E205" t="str">
        <f t="shared" si="13"/>
        <v>Jul</v>
      </c>
      <c r="F205" t="s">
        <v>37</v>
      </c>
      <c r="G205" t="s">
        <v>264</v>
      </c>
      <c r="H205" s="2" t="s">
        <v>22</v>
      </c>
      <c r="I205" t="s">
        <v>316</v>
      </c>
      <c r="J205" t="s">
        <v>24</v>
      </c>
      <c r="K205">
        <v>60035</v>
      </c>
      <c r="L205" t="s">
        <v>25</v>
      </c>
      <c r="M205" t="s">
        <v>586</v>
      </c>
      <c r="N205" t="s">
        <v>27</v>
      </c>
      <c r="O205" t="s">
        <v>28</v>
      </c>
      <c r="P205" s="4">
        <v>384.94400000000002</v>
      </c>
      <c r="Q205" s="4">
        <v>384.94400000000002</v>
      </c>
      <c r="R205" s="4">
        <f t="shared" si="14"/>
        <v>0</v>
      </c>
      <c r="S205" s="4">
        <f t="shared" si="15"/>
        <v>0</v>
      </c>
    </row>
    <row r="206" spans="1:19" ht="15.6" x14ac:dyDescent="0.3">
      <c r="A206" t="s">
        <v>587</v>
      </c>
      <c r="B206" s="1">
        <v>42591</v>
      </c>
      <c r="C206" s="1">
        <v>42595</v>
      </c>
      <c r="D206">
        <f t="shared" si="12"/>
        <v>2016</v>
      </c>
      <c r="E206" t="str">
        <f t="shared" si="13"/>
        <v>Aug</v>
      </c>
      <c r="F206" t="s">
        <v>67</v>
      </c>
      <c r="G206" t="s">
        <v>588</v>
      </c>
      <c r="H206" s="2" t="s">
        <v>22</v>
      </c>
      <c r="I206" t="s">
        <v>589</v>
      </c>
      <c r="J206" t="s">
        <v>148</v>
      </c>
      <c r="K206">
        <v>53209</v>
      </c>
      <c r="L206" t="s">
        <v>25</v>
      </c>
      <c r="M206" t="s">
        <v>586</v>
      </c>
      <c r="N206" t="s">
        <v>27</v>
      </c>
      <c r="O206" t="s">
        <v>28</v>
      </c>
      <c r="P206" s="4">
        <v>687.4</v>
      </c>
      <c r="Q206" s="4">
        <v>687.4</v>
      </c>
      <c r="R206" s="4">
        <f t="shared" si="14"/>
        <v>0</v>
      </c>
      <c r="S206" s="4">
        <f t="shared" si="15"/>
        <v>0</v>
      </c>
    </row>
    <row r="207" spans="1:19" ht="15.6" x14ac:dyDescent="0.3">
      <c r="A207" t="s">
        <v>590</v>
      </c>
      <c r="B207" s="1">
        <v>42610</v>
      </c>
      <c r="C207" s="1">
        <v>42617</v>
      </c>
      <c r="D207">
        <f t="shared" si="12"/>
        <v>2016</v>
      </c>
      <c r="E207" t="str">
        <f t="shared" si="13"/>
        <v>Aug</v>
      </c>
      <c r="F207" t="s">
        <v>37</v>
      </c>
      <c r="G207" t="s">
        <v>591</v>
      </c>
      <c r="H207" s="2" t="s">
        <v>22</v>
      </c>
      <c r="I207" t="s">
        <v>47</v>
      </c>
      <c r="J207" t="s">
        <v>33</v>
      </c>
      <c r="K207">
        <v>90049</v>
      </c>
      <c r="L207" t="s">
        <v>34</v>
      </c>
      <c r="M207" t="s">
        <v>592</v>
      </c>
      <c r="N207" t="s">
        <v>27</v>
      </c>
      <c r="O207" t="s">
        <v>28</v>
      </c>
      <c r="P207" s="4">
        <v>307.666</v>
      </c>
      <c r="Q207" s="4">
        <v>100</v>
      </c>
      <c r="R207" s="4">
        <f t="shared" si="14"/>
        <v>207.666</v>
      </c>
      <c r="S207" s="4">
        <f t="shared" si="15"/>
        <v>31.149899999999999</v>
      </c>
    </row>
    <row r="208" spans="1:19" x14ac:dyDescent="0.3">
      <c r="A208" t="s">
        <v>593</v>
      </c>
      <c r="B208" s="1">
        <v>42916</v>
      </c>
      <c r="C208" s="1">
        <v>42918</v>
      </c>
      <c r="D208">
        <f t="shared" si="12"/>
        <v>2017</v>
      </c>
      <c r="E208" t="str">
        <f t="shared" si="13"/>
        <v>Jun</v>
      </c>
      <c r="F208" t="s">
        <v>67</v>
      </c>
      <c r="G208" t="s">
        <v>594</v>
      </c>
      <c r="H208" t="s">
        <v>22</v>
      </c>
      <c r="I208" t="s">
        <v>457</v>
      </c>
      <c r="J208" t="s">
        <v>183</v>
      </c>
      <c r="K208">
        <v>30328</v>
      </c>
      <c r="L208" t="s">
        <v>44</v>
      </c>
      <c r="M208" t="s">
        <v>592</v>
      </c>
      <c r="N208" t="s">
        <v>110</v>
      </c>
      <c r="O208" t="s">
        <v>28</v>
      </c>
      <c r="P208" s="4">
        <v>1266.8599999999999</v>
      </c>
      <c r="Q208" s="4">
        <v>1266.8599999999999</v>
      </c>
      <c r="R208" s="4">
        <f t="shared" si="14"/>
        <v>0</v>
      </c>
      <c r="S208" s="4">
        <f t="shared" si="15"/>
        <v>0</v>
      </c>
    </row>
    <row r="209" spans="1:19" x14ac:dyDescent="0.3">
      <c r="A209" t="s">
        <v>595</v>
      </c>
      <c r="B209" s="1">
        <v>43059</v>
      </c>
      <c r="C209" s="1">
        <v>43064</v>
      </c>
      <c r="D209">
        <f t="shared" si="12"/>
        <v>2017</v>
      </c>
      <c r="E209" t="str">
        <f t="shared" si="13"/>
        <v>Nov</v>
      </c>
      <c r="F209" t="s">
        <v>37</v>
      </c>
      <c r="G209" t="s">
        <v>596</v>
      </c>
      <c r="H209" t="s">
        <v>51</v>
      </c>
      <c r="I209" t="s">
        <v>597</v>
      </c>
      <c r="J209" t="s">
        <v>79</v>
      </c>
      <c r="K209">
        <v>32839</v>
      </c>
      <c r="L209" t="s">
        <v>44</v>
      </c>
      <c r="M209" t="s">
        <v>592</v>
      </c>
      <c r="N209" t="s">
        <v>128</v>
      </c>
      <c r="O209" t="s">
        <v>28</v>
      </c>
      <c r="P209" s="4">
        <v>289.56799999999998</v>
      </c>
      <c r="Q209" s="4">
        <v>289.56799999999998</v>
      </c>
      <c r="R209" s="4">
        <f t="shared" si="14"/>
        <v>0</v>
      </c>
      <c r="S209" s="4">
        <f t="shared" si="15"/>
        <v>0</v>
      </c>
    </row>
    <row r="210" spans="1:19" x14ac:dyDescent="0.3">
      <c r="A210" t="s">
        <v>598</v>
      </c>
      <c r="B210" s="1">
        <v>43239</v>
      </c>
      <c r="C210" s="1">
        <v>43243</v>
      </c>
      <c r="D210">
        <f t="shared" si="12"/>
        <v>2018</v>
      </c>
      <c r="E210" t="str">
        <f t="shared" si="13"/>
        <v>May</v>
      </c>
      <c r="F210" t="s">
        <v>37</v>
      </c>
      <c r="G210" t="s">
        <v>599</v>
      </c>
      <c r="H210" t="s">
        <v>105</v>
      </c>
      <c r="I210" t="s">
        <v>600</v>
      </c>
      <c r="J210" t="s">
        <v>183</v>
      </c>
      <c r="K210">
        <v>30318</v>
      </c>
      <c r="L210" t="s">
        <v>44</v>
      </c>
      <c r="M210" t="s">
        <v>592</v>
      </c>
      <c r="N210" t="s">
        <v>27</v>
      </c>
      <c r="O210" t="s">
        <v>28</v>
      </c>
      <c r="P210" s="4">
        <v>1628.82</v>
      </c>
      <c r="Q210" s="4">
        <v>1628.82</v>
      </c>
      <c r="R210" s="4">
        <f t="shared" si="14"/>
        <v>0</v>
      </c>
      <c r="S210" s="4">
        <f t="shared" si="15"/>
        <v>0</v>
      </c>
    </row>
    <row r="211" spans="1:19" ht="15.6" x14ac:dyDescent="0.3">
      <c r="A211" t="s">
        <v>601</v>
      </c>
      <c r="B211" s="1">
        <v>42371</v>
      </c>
      <c r="C211" s="1">
        <v>42378</v>
      </c>
      <c r="D211">
        <f t="shared" si="12"/>
        <v>2016</v>
      </c>
      <c r="E211" t="str">
        <f t="shared" si="13"/>
        <v>Jan</v>
      </c>
      <c r="F211" t="s">
        <v>37</v>
      </c>
      <c r="G211" t="s">
        <v>602</v>
      </c>
      <c r="H211" s="2" t="s">
        <v>22</v>
      </c>
      <c r="I211" t="s">
        <v>603</v>
      </c>
      <c r="J211" t="s">
        <v>233</v>
      </c>
      <c r="K211">
        <v>44256</v>
      </c>
      <c r="L211" t="s">
        <v>54</v>
      </c>
      <c r="M211" t="s">
        <v>592</v>
      </c>
      <c r="N211" t="s">
        <v>27</v>
      </c>
      <c r="O211" t="s">
        <v>28</v>
      </c>
      <c r="P211" s="4">
        <v>452.45</v>
      </c>
      <c r="Q211" s="4">
        <v>452.45</v>
      </c>
      <c r="R211" s="4">
        <f t="shared" si="14"/>
        <v>0</v>
      </c>
      <c r="S211" s="4">
        <f t="shared" si="15"/>
        <v>0</v>
      </c>
    </row>
    <row r="212" spans="1:19" ht="15.6" x14ac:dyDescent="0.3">
      <c r="A212" t="s">
        <v>604</v>
      </c>
      <c r="B212" s="1">
        <v>42623</v>
      </c>
      <c r="C212" s="1">
        <v>42627</v>
      </c>
      <c r="D212">
        <f t="shared" si="12"/>
        <v>2016</v>
      </c>
      <c r="E212" t="str">
        <f t="shared" si="13"/>
        <v>Sep</v>
      </c>
      <c r="F212" t="s">
        <v>37</v>
      </c>
      <c r="G212" t="s">
        <v>605</v>
      </c>
      <c r="H212" s="2" t="s">
        <v>22</v>
      </c>
      <c r="I212" t="s">
        <v>606</v>
      </c>
      <c r="J212" t="s">
        <v>314</v>
      </c>
      <c r="K212">
        <v>2151</v>
      </c>
      <c r="L212" t="s">
        <v>54</v>
      </c>
      <c r="M212" t="s">
        <v>592</v>
      </c>
      <c r="N212" t="s">
        <v>27</v>
      </c>
      <c r="O212" t="s">
        <v>28</v>
      </c>
      <c r="P212" s="4">
        <v>361.96</v>
      </c>
      <c r="Q212" s="4">
        <v>361.96</v>
      </c>
      <c r="R212" s="4">
        <f t="shared" si="14"/>
        <v>0</v>
      </c>
      <c r="S212" s="4">
        <f t="shared" si="15"/>
        <v>0</v>
      </c>
    </row>
    <row r="213" spans="1:19" ht="15.6" x14ac:dyDescent="0.3">
      <c r="A213" t="s">
        <v>607</v>
      </c>
      <c r="B213" s="1">
        <v>42930</v>
      </c>
      <c r="C213" s="1">
        <v>42934</v>
      </c>
      <c r="D213">
        <f t="shared" si="12"/>
        <v>2017</v>
      </c>
      <c r="E213" t="str">
        <f t="shared" si="13"/>
        <v>Jul</v>
      </c>
      <c r="F213" t="s">
        <v>67</v>
      </c>
      <c r="G213" t="s">
        <v>608</v>
      </c>
      <c r="H213" s="2" t="s">
        <v>22</v>
      </c>
      <c r="I213" t="s">
        <v>61</v>
      </c>
      <c r="J213" t="s">
        <v>62</v>
      </c>
      <c r="K213">
        <v>10009</v>
      </c>
      <c r="L213" t="s">
        <v>54</v>
      </c>
      <c r="M213" t="s">
        <v>592</v>
      </c>
      <c r="N213" t="s">
        <v>27</v>
      </c>
      <c r="O213" t="s">
        <v>28</v>
      </c>
      <c r="P213" s="4">
        <v>579.13599999999997</v>
      </c>
      <c r="Q213" s="4">
        <v>579.13599999999997</v>
      </c>
      <c r="R213" s="4">
        <f t="shared" si="14"/>
        <v>0</v>
      </c>
      <c r="S213" s="4">
        <f t="shared" si="15"/>
        <v>0</v>
      </c>
    </row>
    <row r="214" spans="1:19" x14ac:dyDescent="0.3">
      <c r="A214" t="s">
        <v>609</v>
      </c>
      <c r="B214" s="1">
        <v>43215</v>
      </c>
      <c r="C214" s="1">
        <v>43217</v>
      </c>
      <c r="D214">
        <f t="shared" si="12"/>
        <v>2018</v>
      </c>
      <c r="E214" t="str">
        <f t="shared" si="13"/>
        <v>Apr</v>
      </c>
      <c r="F214" t="s">
        <v>67</v>
      </c>
      <c r="G214" t="s">
        <v>162</v>
      </c>
      <c r="H214" t="s">
        <v>105</v>
      </c>
      <c r="I214" t="s">
        <v>47</v>
      </c>
      <c r="J214" t="s">
        <v>33</v>
      </c>
      <c r="K214">
        <v>90008</v>
      </c>
      <c r="L214" t="s">
        <v>34</v>
      </c>
      <c r="M214" t="s">
        <v>610</v>
      </c>
      <c r="N214" t="s">
        <v>27</v>
      </c>
      <c r="O214" t="s">
        <v>28</v>
      </c>
      <c r="P214" s="4">
        <v>344.98099999999999</v>
      </c>
      <c r="Q214" s="4">
        <f>P214-75</f>
        <v>269.98099999999999</v>
      </c>
      <c r="R214" s="4">
        <f t="shared" si="14"/>
        <v>75</v>
      </c>
      <c r="S214" s="4">
        <f t="shared" si="15"/>
        <v>11.25</v>
      </c>
    </row>
    <row r="215" spans="1:19" x14ac:dyDescent="0.3">
      <c r="A215" t="s">
        <v>611</v>
      </c>
      <c r="B215" s="1">
        <v>43310</v>
      </c>
      <c r="C215" s="1">
        <v>43314</v>
      </c>
      <c r="D215">
        <f t="shared" si="12"/>
        <v>2018</v>
      </c>
      <c r="E215" t="str">
        <f t="shared" si="13"/>
        <v>Jul</v>
      </c>
      <c r="F215" t="s">
        <v>37</v>
      </c>
      <c r="G215" t="s">
        <v>77</v>
      </c>
      <c r="H215" t="s">
        <v>105</v>
      </c>
      <c r="I215" t="s">
        <v>69</v>
      </c>
      <c r="J215" t="s">
        <v>70</v>
      </c>
      <c r="K215">
        <v>98103</v>
      </c>
      <c r="L215" t="s">
        <v>34</v>
      </c>
      <c r="M215" t="s">
        <v>610</v>
      </c>
      <c r="N215" t="s">
        <v>27</v>
      </c>
      <c r="O215" t="s">
        <v>28</v>
      </c>
      <c r="P215" s="4">
        <v>115.96</v>
      </c>
      <c r="Q215" s="4">
        <v>115.96</v>
      </c>
      <c r="R215" s="4">
        <f t="shared" si="14"/>
        <v>0</v>
      </c>
      <c r="S215" s="4">
        <f t="shared" si="15"/>
        <v>0</v>
      </c>
    </row>
    <row r="216" spans="1:19" ht="15.6" x14ac:dyDescent="0.3">
      <c r="A216" t="s">
        <v>612</v>
      </c>
      <c r="B216" s="1">
        <v>42568</v>
      </c>
      <c r="C216" s="1">
        <v>42571</v>
      </c>
      <c r="D216">
        <f t="shared" si="12"/>
        <v>2016</v>
      </c>
      <c r="E216" t="str">
        <f t="shared" si="13"/>
        <v>Jul</v>
      </c>
      <c r="F216" t="s">
        <v>67</v>
      </c>
      <c r="G216" t="s">
        <v>613</v>
      </c>
      <c r="H216" s="2" t="s">
        <v>22</v>
      </c>
      <c r="I216" t="s">
        <v>614</v>
      </c>
      <c r="J216" t="s">
        <v>79</v>
      </c>
      <c r="K216">
        <v>34952</v>
      </c>
      <c r="L216" t="s">
        <v>44</v>
      </c>
      <c r="M216" t="s">
        <v>610</v>
      </c>
      <c r="N216" t="s">
        <v>27</v>
      </c>
      <c r="O216" t="s">
        <v>28</v>
      </c>
      <c r="P216" s="4">
        <v>231.92</v>
      </c>
      <c r="Q216" s="4">
        <v>231.92</v>
      </c>
      <c r="R216" s="4">
        <f t="shared" si="14"/>
        <v>0</v>
      </c>
      <c r="S216" s="4">
        <f t="shared" si="15"/>
        <v>0</v>
      </c>
    </row>
    <row r="217" spans="1:19" ht="15.6" x14ac:dyDescent="0.3">
      <c r="A217" t="s">
        <v>615</v>
      </c>
      <c r="B217" s="1">
        <v>43156</v>
      </c>
      <c r="C217" s="1">
        <v>43160</v>
      </c>
      <c r="D217">
        <f t="shared" si="12"/>
        <v>2018</v>
      </c>
      <c r="E217" t="str">
        <f t="shared" si="13"/>
        <v>Feb</v>
      </c>
      <c r="F217" t="s">
        <v>37</v>
      </c>
      <c r="G217" t="s">
        <v>616</v>
      </c>
      <c r="H217" s="2" t="s">
        <v>22</v>
      </c>
      <c r="I217" t="s">
        <v>617</v>
      </c>
      <c r="J217" t="s">
        <v>83</v>
      </c>
      <c r="K217">
        <v>27834</v>
      </c>
      <c r="L217" t="s">
        <v>44</v>
      </c>
      <c r="M217" t="s">
        <v>610</v>
      </c>
      <c r="N217" t="s">
        <v>27</v>
      </c>
      <c r="O217" t="s">
        <v>28</v>
      </c>
      <c r="P217" s="4">
        <v>231.92</v>
      </c>
      <c r="Q217" s="4">
        <v>231.92</v>
      </c>
      <c r="R217" s="4">
        <f t="shared" si="14"/>
        <v>0</v>
      </c>
      <c r="S217" s="4">
        <f t="shared" si="15"/>
        <v>0</v>
      </c>
    </row>
    <row r="218" spans="1:19" x14ac:dyDescent="0.3">
      <c r="A218" t="s">
        <v>618</v>
      </c>
      <c r="B218" s="1">
        <v>42628</v>
      </c>
      <c r="C218" s="1">
        <v>42632</v>
      </c>
      <c r="D218">
        <f t="shared" si="12"/>
        <v>2016</v>
      </c>
      <c r="E218" t="str">
        <f t="shared" si="13"/>
        <v>Sep</v>
      </c>
      <c r="F218" t="s">
        <v>67</v>
      </c>
      <c r="G218" t="s">
        <v>619</v>
      </c>
      <c r="H218" t="s">
        <v>51</v>
      </c>
      <c r="I218" t="s">
        <v>61</v>
      </c>
      <c r="J218" t="s">
        <v>62</v>
      </c>
      <c r="K218">
        <v>10035</v>
      </c>
      <c r="L218" t="s">
        <v>54</v>
      </c>
      <c r="M218" t="s">
        <v>610</v>
      </c>
      <c r="N218" t="s">
        <v>27</v>
      </c>
      <c r="O218" t="s">
        <v>28</v>
      </c>
      <c r="P218" s="4">
        <v>46.384</v>
      </c>
      <c r="Q218" s="4">
        <v>46.384</v>
      </c>
      <c r="R218" s="4">
        <f t="shared" si="14"/>
        <v>0</v>
      </c>
      <c r="S218" s="4">
        <f t="shared" si="15"/>
        <v>0</v>
      </c>
    </row>
    <row r="219" spans="1:19" x14ac:dyDescent="0.3">
      <c r="A219" t="s">
        <v>620</v>
      </c>
      <c r="B219" s="1">
        <v>42737</v>
      </c>
      <c r="C219" s="1">
        <v>42742</v>
      </c>
      <c r="D219">
        <f t="shared" si="12"/>
        <v>2017</v>
      </c>
      <c r="E219" t="str">
        <f t="shared" si="13"/>
        <v>Jan</v>
      </c>
      <c r="F219" t="s">
        <v>37</v>
      </c>
      <c r="G219" t="s">
        <v>619</v>
      </c>
      <c r="H219" t="s">
        <v>51</v>
      </c>
      <c r="I219" t="s">
        <v>621</v>
      </c>
      <c r="J219" t="s">
        <v>140</v>
      </c>
      <c r="K219">
        <v>20877</v>
      </c>
      <c r="L219" t="s">
        <v>54</v>
      </c>
      <c r="M219" t="s">
        <v>610</v>
      </c>
      <c r="N219" t="s">
        <v>27</v>
      </c>
      <c r="O219" t="s">
        <v>28</v>
      </c>
      <c r="P219" s="4">
        <v>173.94</v>
      </c>
      <c r="Q219" s="4">
        <f>P219-17</f>
        <v>156.94</v>
      </c>
      <c r="R219" s="4">
        <f t="shared" si="14"/>
        <v>17</v>
      </c>
      <c r="S219" s="4">
        <f t="shared" si="15"/>
        <v>2.5499999999999998</v>
      </c>
    </row>
    <row r="220" spans="1:19" x14ac:dyDescent="0.3">
      <c r="A220" t="s">
        <v>622</v>
      </c>
      <c r="B220" s="1">
        <v>43059</v>
      </c>
      <c r="C220" s="1">
        <v>43063</v>
      </c>
      <c r="D220">
        <f t="shared" si="12"/>
        <v>2017</v>
      </c>
      <c r="E220" t="str">
        <f t="shared" si="13"/>
        <v>Nov</v>
      </c>
      <c r="F220" t="s">
        <v>67</v>
      </c>
      <c r="G220" t="s">
        <v>623</v>
      </c>
      <c r="H220" t="s">
        <v>51</v>
      </c>
      <c r="I220" t="s">
        <v>182</v>
      </c>
      <c r="J220" t="s">
        <v>233</v>
      </c>
      <c r="K220">
        <v>43229</v>
      </c>
      <c r="L220" t="s">
        <v>54</v>
      </c>
      <c r="M220" t="s">
        <v>610</v>
      </c>
      <c r="N220" t="s">
        <v>27</v>
      </c>
      <c r="O220" t="s">
        <v>28</v>
      </c>
      <c r="P220" s="4">
        <v>86.97</v>
      </c>
      <c r="Q220" s="4">
        <v>86.97</v>
      </c>
      <c r="R220" s="4">
        <f t="shared" si="14"/>
        <v>0</v>
      </c>
      <c r="S220" s="4">
        <f t="shared" si="15"/>
        <v>0</v>
      </c>
    </row>
    <row r="221" spans="1:19" x14ac:dyDescent="0.3">
      <c r="A221" t="s">
        <v>624</v>
      </c>
      <c r="B221" s="1">
        <v>43248</v>
      </c>
      <c r="C221" s="1">
        <v>43252</v>
      </c>
      <c r="D221">
        <f t="shared" si="12"/>
        <v>2018</v>
      </c>
      <c r="E221" t="str">
        <f t="shared" si="13"/>
        <v>May</v>
      </c>
      <c r="F221" t="s">
        <v>37</v>
      </c>
      <c r="G221" t="s">
        <v>625</v>
      </c>
      <c r="H221" t="s">
        <v>51</v>
      </c>
      <c r="I221" t="s">
        <v>545</v>
      </c>
      <c r="J221" t="s">
        <v>233</v>
      </c>
      <c r="K221">
        <v>44105</v>
      </c>
      <c r="L221" t="s">
        <v>54</v>
      </c>
      <c r="M221" t="s">
        <v>610</v>
      </c>
      <c r="N221" t="s">
        <v>27</v>
      </c>
      <c r="O221" t="s">
        <v>28</v>
      </c>
      <c r="P221" s="4">
        <v>115.96</v>
      </c>
      <c r="Q221" s="4">
        <v>115.96</v>
      </c>
      <c r="R221" s="4">
        <f t="shared" si="14"/>
        <v>0</v>
      </c>
      <c r="S221" s="4">
        <f t="shared" si="15"/>
        <v>0</v>
      </c>
    </row>
    <row r="222" spans="1:19" ht="15.6" x14ac:dyDescent="0.3">
      <c r="A222" t="s">
        <v>626</v>
      </c>
      <c r="B222" s="1">
        <v>43462</v>
      </c>
      <c r="C222" s="1">
        <v>43466</v>
      </c>
      <c r="D222">
        <f t="shared" si="12"/>
        <v>2018</v>
      </c>
      <c r="E222" t="str">
        <f t="shared" si="13"/>
        <v>Dec</v>
      </c>
      <c r="F222" t="s">
        <v>37</v>
      </c>
      <c r="G222" t="s">
        <v>627</v>
      </c>
      <c r="H222" s="2" t="s">
        <v>22</v>
      </c>
      <c r="I222" t="s">
        <v>628</v>
      </c>
      <c r="J222" t="s">
        <v>109</v>
      </c>
      <c r="K222">
        <v>78664</v>
      </c>
      <c r="L222" t="s">
        <v>25</v>
      </c>
      <c r="M222" t="s">
        <v>610</v>
      </c>
      <c r="N222" t="s">
        <v>27</v>
      </c>
      <c r="O222" t="s">
        <v>28</v>
      </c>
      <c r="P222" s="4">
        <v>78.852800000000002</v>
      </c>
      <c r="Q222" s="4">
        <v>78.852800000000002</v>
      </c>
      <c r="R222" s="4">
        <f t="shared" si="14"/>
        <v>0</v>
      </c>
      <c r="S222" s="4">
        <f t="shared" si="15"/>
        <v>0</v>
      </c>
    </row>
    <row r="223" spans="1:19" x14ac:dyDescent="0.3">
      <c r="A223" t="s">
        <v>629</v>
      </c>
      <c r="B223" s="1">
        <v>43259</v>
      </c>
      <c r="C223" s="1">
        <v>43261</v>
      </c>
      <c r="D223">
        <f t="shared" si="12"/>
        <v>2018</v>
      </c>
      <c r="E223" t="str">
        <f t="shared" si="13"/>
        <v>Jun</v>
      </c>
      <c r="F223" t="s">
        <v>20</v>
      </c>
      <c r="G223" t="s">
        <v>630</v>
      </c>
      <c r="H223" t="s">
        <v>22</v>
      </c>
      <c r="I223" t="s">
        <v>47</v>
      </c>
      <c r="J223" t="s">
        <v>33</v>
      </c>
      <c r="K223">
        <v>90049</v>
      </c>
      <c r="L223" t="s">
        <v>34</v>
      </c>
      <c r="M223" t="s">
        <v>631</v>
      </c>
      <c r="N223" t="s">
        <v>27</v>
      </c>
      <c r="O223" t="s">
        <v>28</v>
      </c>
      <c r="P223" s="4">
        <v>1497.6659999999999</v>
      </c>
      <c r="Q223" s="4">
        <v>1497.6659999999999</v>
      </c>
      <c r="R223" s="4">
        <f t="shared" si="14"/>
        <v>0</v>
      </c>
      <c r="S223" s="4">
        <f t="shared" si="15"/>
        <v>0</v>
      </c>
    </row>
    <row r="224" spans="1:19" ht="15.6" x14ac:dyDescent="0.3">
      <c r="A224" t="s">
        <v>287</v>
      </c>
      <c r="B224" s="1">
        <v>42630</v>
      </c>
      <c r="C224" s="1">
        <v>42636</v>
      </c>
      <c r="D224">
        <f t="shared" si="12"/>
        <v>2016</v>
      </c>
      <c r="E224" t="str">
        <f t="shared" si="13"/>
        <v>Sep</v>
      </c>
      <c r="F224" t="s">
        <v>37</v>
      </c>
      <c r="G224" t="s">
        <v>288</v>
      </c>
      <c r="H224" s="2" t="s">
        <v>22</v>
      </c>
      <c r="I224" t="s">
        <v>61</v>
      </c>
      <c r="J224" t="s">
        <v>62</v>
      </c>
      <c r="K224">
        <v>10035</v>
      </c>
      <c r="L224" t="s">
        <v>54</v>
      </c>
      <c r="M224" t="s">
        <v>631</v>
      </c>
      <c r="N224" t="s">
        <v>27</v>
      </c>
      <c r="O224" t="s">
        <v>28</v>
      </c>
      <c r="P224" s="4">
        <v>4228.7039999999997</v>
      </c>
      <c r="Q224" s="4">
        <f>P224-1000</f>
        <v>3228.7039999999997</v>
      </c>
      <c r="R224" s="4">
        <f t="shared" si="14"/>
        <v>1000</v>
      </c>
      <c r="S224" s="4">
        <f t="shared" si="15"/>
        <v>150</v>
      </c>
    </row>
    <row r="225" spans="1:19" x14ac:dyDescent="0.3">
      <c r="A225" t="s">
        <v>632</v>
      </c>
      <c r="B225" s="1">
        <v>42630</v>
      </c>
      <c r="C225" s="1">
        <v>42634</v>
      </c>
      <c r="D225">
        <f t="shared" si="12"/>
        <v>2016</v>
      </c>
      <c r="E225" t="str">
        <f t="shared" si="13"/>
        <v>Sep</v>
      </c>
      <c r="F225" t="s">
        <v>37</v>
      </c>
      <c r="G225" t="s">
        <v>633</v>
      </c>
      <c r="H225" t="s">
        <v>105</v>
      </c>
      <c r="I225" t="s">
        <v>100</v>
      </c>
      <c r="J225" t="s">
        <v>101</v>
      </c>
      <c r="K225">
        <v>19140</v>
      </c>
      <c r="L225" t="s">
        <v>54</v>
      </c>
      <c r="M225" t="s">
        <v>631</v>
      </c>
      <c r="N225" t="s">
        <v>27</v>
      </c>
      <c r="O225" t="s">
        <v>28</v>
      </c>
      <c r="P225" s="4">
        <v>3083.43</v>
      </c>
      <c r="Q225" s="4">
        <f>P225-1000</f>
        <v>2083.4299999999998</v>
      </c>
      <c r="R225" s="4">
        <f t="shared" si="14"/>
        <v>1000</v>
      </c>
      <c r="S225" s="4">
        <f t="shared" si="15"/>
        <v>150</v>
      </c>
    </row>
    <row r="226" spans="1:19" ht="15.6" x14ac:dyDescent="0.3">
      <c r="A226" t="s">
        <v>634</v>
      </c>
      <c r="B226" s="1">
        <v>42682</v>
      </c>
      <c r="C226" s="1">
        <v>42686</v>
      </c>
      <c r="D226">
        <f t="shared" si="12"/>
        <v>2016</v>
      </c>
      <c r="E226" t="str">
        <f t="shared" si="13"/>
        <v>Nov</v>
      </c>
      <c r="F226" t="s">
        <v>37</v>
      </c>
      <c r="G226" t="s">
        <v>635</v>
      </c>
      <c r="H226" s="2" t="s">
        <v>22</v>
      </c>
      <c r="I226" t="s">
        <v>636</v>
      </c>
      <c r="J226" t="s">
        <v>637</v>
      </c>
      <c r="L226" t="s">
        <v>54</v>
      </c>
      <c r="M226" t="s">
        <v>631</v>
      </c>
      <c r="N226" t="s">
        <v>27</v>
      </c>
      <c r="O226" t="s">
        <v>28</v>
      </c>
      <c r="P226" s="4">
        <v>4404.8999999999996</v>
      </c>
      <c r="Q226" s="4">
        <f>P226-1000</f>
        <v>3404.8999999999996</v>
      </c>
      <c r="R226" s="4">
        <f t="shared" si="14"/>
        <v>1000</v>
      </c>
      <c r="S226" s="4">
        <f t="shared" si="15"/>
        <v>150</v>
      </c>
    </row>
    <row r="227" spans="1:19" x14ac:dyDescent="0.3">
      <c r="A227" t="s">
        <v>638</v>
      </c>
      <c r="B227" s="1">
        <v>42986</v>
      </c>
      <c r="C227" s="1">
        <v>42988</v>
      </c>
      <c r="D227">
        <f t="shared" si="12"/>
        <v>2017</v>
      </c>
      <c r="E227" t="str">
        <f t="shared" si="13"/>
        <v>Sep</v>
      </c>
      <c r="F227" t="s">
        <v>67</v>
      </c>
      <c r="G227" t="s">
        <v>639</v>
      </c>
      <c r="H227" t="s">
        <v>105</v>
      </c>
      <c r="I227" t="s">
        <v>113</v>
      </c>
      <c r="J227" t="s">
        <v>109</v>
      </c>
      <c r="K227">
        <v>77036</v>
      </c>
      <c r="L227" t="s">
        <v>25</v>
      </c>
      <c r="M227" t="s">
        <v>631</v>
      </c>
      <c r="N227" t="s">
        <v>110</v>
      </c>
      <c r="O227" t="s">
        <v>28</v>
      </c>
      <c r="P227" s="4">
        <v>2396.2656000000002</v>
      </c>
      <c r="Q227" s="4">
        <v>2396.2656000000002</v>
      </c>
      <c r="R227" s="4">
        <f t="shared" si="14"/>
        <v>0</v>
      </c>
      <c r="S227" s="4">
        <f t="shared" si="15"/>
        <v>0</v>
      </c>
    </row>
    <row r="228" spans="1:19" x14ac:dyDescent="0.3">
      <c r="A228" t="s">
        <v>640</v>
      </c>
      <c r="B228" s="1">
        <v>43267</v>
      </c>
      <c r="C228" s="1">
        <v>43270</v>
      </c>
      <c r="D228">
        <f t="shared" si="12"/>
        <v>2018</v>
      </c>
      <c r="E228" t="str">
        <f t="shared" si="13"/>
        <v>Jun</v>
      </c>
      <c r="F228" t="s">
        <v>20</v>
      </c>
      <c r="G228" t="s">
        <v>641</v>
      </c>
      <c r="H228" t="s">
        <v>105</v>
      </c>
      <c r="I228" t="s">
        <v>32</v>
      </c>
      <c r="J228" t="s">
        <v>33</v>
      </c>
      <c r="K228">
        <v>94122</v>
      </c>
      <c r="L228" t="s">
        <v>34</v>
      </c>
      <c r="M228" t="s">
        <v>642</v>
      </c>
      <c r="N228" t="s">
        <v>27</v>
      </c>
      <c r="O228" t="s">
        <v>643</v>
      </c>
      <c r="P228" s="4">
        <v>1212.96</v>
      </c>
      <c r="Q228" s="4">
        <v>1212.96</v>
      </c>
      <c r="R228" s="4">
        <f t="shared" si="14"/>
        <v>0</v>
      </c>
      <c r="S228" s="4">
        <f t="shared" si="15"/>
        <v>0</v>
      </c>
    </row>
    <row r="229" spans="1:19" ht="15.6" x14ac:dyDescent="0.3">
      <c r="A229" t="s">
        <v>644</v>
      </c>
      <c r="B229" s="1">
        <v>42769</v>
      </c>
      <c r="C229" s="1">
        <v>42776</v>
      </c>
      <c r="D229">
        <f t="shared" si="12"/>
        <v>2017</v>
      </c>
      <c r="E229" t="str">
        <f t="shared" si="13"/>
        <v>Feb</v>
      </c>
      <c r="F229" t="s">
        <v>37</v>
      </c>
      <c r="G229" t="s">
        <v>493</v>
      </c>
      <c r="H229" s="2" t="s">
        <v>22</v>
      </c>
      <c r="I229" t="s">
        <v>645</v>
      </c>
      <c r="J229" t="s">
        <v>205</v>
      </c>
      <c r="K229">
        <v>40475</v>
      </c>
      <c r="L229" t="s">
        <v>44</v>
      </c>
      <c r="M229" t="s">
        <v>642</v>
      </c>
      <c r="N229" t="s">
        <v>110</v>
      </c>
      <c r="O229" t="s">
        <v>643</v>
      </c>
      <c r="P229" s="4">
        <v>866.4</v>
      </c>
      <c r="Q229" s="4">
        <v>866.4</v>
      </c>
      <c r="R229" s="4">
        <f t="shared" si="14"/>
        <v>0</v>
      </c>
      <c r="S229" s="4">
        <f t="shared" si="15"/>
        <v>0</v>
      </c>
    </row>
    <row r="230" spans="1:19" ht="15.6" x14ac:dyDescent="0.3">
      <c r="A230" t="s">
        <v>646</v>
      </c>
      <c r="B230" s="1">
        <v>43333</v>
      </c>
      <c r="C230" s="1">
        <v>43335</v>
      </c>
      <c r="D230">
        <f t="shared" si="12"/>
        <v>2018</v>
      </c>
      <c r="E230" t="str">
        <f t="shared" si="13"/>
        <v>Aug</v>
      </c>
      <c r="F230" t="s">
        <v>67</v>
      </c>
      <c r="G230" t="s">
        <v>647</v>
      </c>
      <c r="H230" s="2" t="s">
        <v>22</v>
      </c>
      <c r="I230" t="s">
        <v>648</v>
      </c>
      <c r="J230" t="s">
        <v>454</v>
      </c>
      <c r="K230">
        <v>39212</v>
      </c>
      <c r="L230" t="s">
        <v>44</v>
      </c>
      <c r="M230" t="s">
        <v>642</v>
      </c>
      <c r="N230" t="s">
        <v>27</v>
      </c>
      <c r="O230" t="s">
        <v>643</v>
      </c>
      <c r="P230" s="4">
        <v>866.4</v>
      </c>
      <c r="Q230" s="4">
        <v>866.4</v>
      </c>
      <c r="R230" s="4">
        <f t="shared" si="14"/>
        <v>0</v>
      </c>
      <c r="S230" s="4">
        <f t="shared" si="15"/>
        <v>0</v>
      </c>
    </row>
    <row r="231" spans="1:19" ht="15.6" x14ac:dyDescent="0.3">
      <c r="A231" t="s">
        <v>649</v>
      </c>
      <c r="B231" s="1">
        <v>42339</v>
      </c>
      <c r="C231" s="1">
        <v>42341</v>
      </c>
      <c r="D231">
        <f t="shared" si="12"/>
        <v>2015</v>
      </c>
      <c r="E231" t="str">
        <f t="shared" si="13"/>
        <v>Dec</v>
      </c>
      <c r="F231" t="s">
        <v>67</v>
      </c>
      <c r="G231" t="s">
        <v>459</v>
      </c>
      <c r="H231" s="2" t="s">
        <v>22</v>
      </c>
      <c r="I231" t="s">
        <v>182</v>
      </c>
      <c r="J231" t="s">
        <v>233</v>
      </c>
      <c r="K231">
        <v>43229</v>
      </c>
      <c r="L231" t="s">
        <v>54</v>
      </c>
      <c r="M231" t="s">
        <v>642</v>
      </c>
      <c r="N231" t="s">
        <v>27</v>
      </c>
      <c r="O231" t="s">
        <v>643</v>
      </c>
      <c r="P231" s="4">
        <v>909.72</v>
      </c>
      <c r="Q231" s="4">
        <v>909.72</v>
      </c>
      <c r="R231" s="4">
        <f t="shared" si="14"/>
        <v>0</v>
      </c>
      <c r="S231" s="4">
        <f t="shared" si="15"/>
        <v>0</v>
      </c>
    </row>
    <row r="232" spans="1:19" x14ac:dyDescent="0.3">
      <c r="A232" t="s">
        <v>650</v>
      </c>
      <c r="B232" s="1">
        <v>42135</v>
      </c>
      <c r="C232" s="1">
        <v>42140</v>
      </c>
      <c r="D232">
        <f t="shared" si="12"/>
        <v>2015</v>
      </c>
      <c r="E232" t="str">
        <f t="shared" si="13"/>
        <v>May</v>
      </c>
      <c r="F232" t="s">
        <v>37</v>
      </c>
      <c r="G232" t="s">
        <v>602</v>
      </c>
      <c r="H232" t="s">
        <v>51</v>
      </c>
      <c r="I232" t="s">
        <v>108</v>
      </c>
      <c r="J232" t="s">
        <v>109</v>
      </c>
      <c r="K232">
        <v>77340</v>
      </c>
      <c r="L232" t="s">
        <v>25</v>
      </c>
      <c r="M232" t="s">
        <v>642</v>
      </c>
      <c r="N232" t="s">
        <v>27</v>
      </c>
      <c r="O232" t="s">
        <v>643</v>
      </c>
      <c r="P232" s="4">
        <v>1212.96</v>
      </c>
      <c r="Q232" s="4">
        <v>1212.96</v>
      </c>
      <c r="R232" s="4">
        <f t="shared" si="14"/>
        <v>0</v>
      </c>
      <c r="S232" s="4">
        <f t="shared" si="15"/>
        <v>0</v>
      </c>
    </row>
    <row r="233" spans="1:19" ht="15.6" x14ac:dyDescent="0.3">
      <c r="A233" t="s">
        <v>651</v>
      </c>
      <c r="B233" s="1">
        <v>42626</v>
      </c>
      <c r="C233" s="1">
        <v>42631</v>
      </c>
      <c r="D233">
        <f t="shared" si="12"/>
        <v>2016</v>
      </c>
      <c r="E233" t="str">
        <f t="shared" si="13"/>
        <v>Sep</v>
      </c>
      <c r="F233" t="s">
        <v>37</v>
      </c>
      <c r="G233" t="s">
        <v>652</v>
      </c>
      <c r="H233" s="2" t="s">
        <v>22</v>
      </c>
      <c r="I233" t="s">
        <v>182</v>
      </c>
      <c r="J233" t="s">
        <v>653</v>
      </c>
      <c r="K233">
        <v>47201</v>
      </c>
      <c r="L233" t="s">
        <v>25</v>
      </c>
      <c r="M233" t="s">
        <v>642</v>
      </c>
      <c r="N233" t="s">
        <v>27</v>
      </c>
      <c r="O233" t="s">
        <v>643</v>
      </c>
      <c r="P233" s="4">
        <v>1516.2</v>
      </c>
      <c r="Q233" s="4">
        <v>1516.2</v>
      </c>
      <c r="R233" s="4">
        <f t="shared" si="14"/>
        <v>0</v>
      </c>
      <c r="S233" s="4">
        <f t="shared" si="15"/>
        <v>0</v>
      </c>
    </row>
    <row r="234" spans="1:19" x14ac:dyDescent="0.3">
      <c r="A234" t="s">
        <v>654</v>
      </c>
      <c r="B234" s="1">
        <v>42191</v>
      </c>
      <c r="C234" s="1">
        <v>42197</v>
      </c>
      <c r="D234">
        <f t="shared" si="12"/>
        <v>2015</v>
      </c>
      <c r="E234" t="str">
        <f t="shared" si="13"/>
        <v>Jul</v>
      </c>
      <c r="F234" t="s">
        <v>37</v>
      </c>
      <c r="G234" t="s">
        <v>655</v>
      </c>
      <c r="H234" t="s">
        <v>22</v>
      </c>
      <c r="I234" t="s">
        <v>656</v>
      </c>
      <c r="J234" t="s">
        <v>33</v>
      </c>
      <c r="K234">
        <v>92020</v>
      </c>
      <c r="L234" t="s">
        <v>34</v>
      </c>
      <c r="M234" t="s">
        <v>657</v>
      </c>
      <c r="N234" t="s">
        <v>27</v>
      </c>
      <c r="O234" t="s">
        <v>643</v>
      </c>
      <c r="P234" s="4">
        <v>478.48</v>
      </c>
      <c r="Q234" s="4">
        <v>100</v>
      </c>
      <c r="R234" s="4">
        <f t="shared" si="14"/>
        <v>378.48</v>
      </c>
      <c r="S234" s="4">
        <f t="shared" si="15"/>
        <v>56.771999999999998</v>
      </c>
    </row>
    <row r="235" spans="1:19" ht="15.6" x14ac:dyDescent="0.3">
      <c r="A235" t="s">
        <v>658</v>
      </c>
      <c r="B235" s="1">
        <v>42207</v>
      </c>
      <c r="C235" s="1">
        <v>42209</v>
      </c>
      <c r="D235">
        <f t="shared" si="12"/>
        <v>2015</v>
      </c>
      <c r="E235" t="str">
        <f t="shared" si="13"/>
        <v>Jul</v>
      </c>
      <c r="F235" t="s">
        <v>67</v>
      </c>
      <c r="G235" t="s">
        <v>659</v>
      </c>
      <c r="H235" s="2" t="s">
        <v>22</v>
      </c>
      <c r="I235" t="s">
        <v>32</v>
      </c>
      <c r="J235" t="s">
        <v>33</v>
      </c>
      <c r="K235">
        <v>94122</v>
      </c>
      <c r="L235" t="s">
        <v>34</v>
      </c>
      <c r="M235" t="s">
        <v>657</v>
      </c>
      <c r="N235" t="s">
        <v>27</v>
      </c>
      <c r="O235" t="s">
        <v>643</v>
      </c>
      <c r="P235" s="4">
        <v>717.72</v>
      </c>
      <c r="Q235" s="4">
        <v>717.72</v>
      </c>
      <c r="R235" s="4">
        <f t="shared" si="14"/>
        <v>0</v>
      </c>
      <c r="S235" s="4">
        <f t="shared" si="15"/>
        <v>0</v>
      </c>
    </row>
    <row r="236" spans="1:19" x14ac:dyDescent="0.3">
      <c r="A236" t="s">
        <v>660</v>
      </c>
      <c r="B236" s="1">
        <v>43394</v>
      </c>
      <c r="C236" s="1">
        <v>43395</v>
      </c>
      <c r="D236">
        <f t="shared" si="12"/>
        <v>2018</v>
      </c>
      <c r="E236" t="str">
        <f t="shared" si="13"/>
        <v>Oct</v>
      </c>
      <c r="F236" t="s">
        <v>20</v>
      </c>
      <c r="G236" t="s">
        <v>661</v>
      </c>
      <c r="H236" t="s">
        <v>51</v>
      </c>
      <c r="I236" t="s">
        <v>191</v>
      </c>
      <c r="J236" t="s">
        <v>242</v>
      </c>
      <c r="K236">
        <v>97477</v>
      </c>
      <c r="L236" t="s">
        <v>34</v>
      </c>
      <c r="M236" t="s">
        <v>657</v>
      </c>
      <c r="N236" t="s">
        <v>27</v>
      </c>
      <c r="O236" t="s">
        <v>643</v>
      </c>
      <c r="P236" s="4">
        <v>478.48</v>
      </c>
      <c r="Q236" s="4">
        <v>478.48</v>
      </c>
      <c r="R236" s="4">
        <f t="shared" si="14"/>
        <v>0</v>
      </c>
      <c r="S236" s="4">
        <f t="shared" si="15"/>
        <v>0</v>
      </c>
    </row>
    <row r="237" spans="1:19" ht="15.6" x14ac:dyDescent="0.3">
      <c r="A237" t="s">
        <v>662</v>
      </c>
      <c r="B237" s="1">
        <v>43287</v>
      </c>
      <c r="C237" s="1">
        <v>43287</v>
      </c>
      <c r="D237">
        <f t="shared" si="12"/>
        <v>2018</v>
      </c>
      <c r="E237" t="str">
        <f t="shared" si="13"/>
        <v>Jul</v>
      </c>
      <c r="F237" t="s">
        <v>30</v>
      </c>
      <c r="G237" t="s">
        <v>663</v>
      </c>
      <c r="H237" s="2" t="s">
        <v>22</v>
      </c>
      <c r="I237" t="s">
        <v>136</v>
      </c>
      <c r="J237" t="s">
        <v>79</v>
      </c>
      <c r="K237">
        <v>33142</v>
      </c>
      <c r="L237" t="s">
        <v>44</v>
      </c>
      <c r="M237" t="s">
        <v>657</v>
      </c>
      <c r="N237" t="s">
        <v>27</v>
      </c>
      <c r="O237" t="s">
        <v>643</v>
      </c>
      <c r="P237" s="4">
        <v>239.24</v>
      </c>
      <c r="Q237" s="4">
        <v>239.24</v>
      </c>
      <c r="R237" s="4">
        <f t="shared" si="14"/>
        <v>0</v>
      </c>
      <c r="S237" s="4">
        <f t="shared" si="15"/>
        <v>0</v>
      </c>
    </row>
    <row r="238" spans="1:19" ht="15.6" x14ac:dyDescent="0.3">
      <c r="A238" t="s">
        <v>664</v>
      </c>
      <c r="B238" s="1">
        <v>43435</v>
      </c>
      <c r="C238" s="1">
        <v>43440</v>
      </c>
      <c r="D238">
        <f t="shared" si="12"/>
        <v>2018</v>
      </c>
      <c r="E238" t="str">
        <f t="shared" si="13"/>
        <v>Dec</v>
      </c>
      <c r="F238" t="s">
        <v>37</v>
      </c>
      <c r="G238" t="s">
        <v>665</v>
      </c>
      <c r="H238" s="2" t="s">
        <v>22</v>
      </c>
      <c r="I238" t="s">
        <v>666</v>
      </c>
      <c r="J238" t="s">
        <v>310</v>
      </c>
      <c r="K238">
        <v>6824</v>
      </c>
      <c r="L238" t="s">
        <v>54</v>
      </c>
      <c r="M238" t="s">
        <v>657</v>
      </c>
      <c r="N238" t="s">
        <v>27</v>
      </c>
      <c r="O238" t="s">
        <v>643</v>
      </c>
      <c r="P238" s="4">
        <v>897.15</v>
      </c>
      <c r="Q238" s="4">
        <v>897.15</v>
      </c>
      <c r="R238" s="4">
        <f t="shared" si="14"/>
        <v>0</v>
      </c>
      <c r="S238" s="4">
        <f t="shared" si="15"/>
        <v>0</v>
      </c>
    </row>
    <row r="239" spans="1:19" ht="15.6" x14ac:dyDescent="0.3">
      <c r="A239" t="s">
        <v>667</v>
      </c>
      <c r="B239" s="1">
        <v>42047</v>
      </c>
      <c r="C239" s="1">
        <v>42053</v>
      </c>
      <c r="D239">
        <f t="shared" si="12"/>
        <v>2015</v>
      </c>
      <c r="E239" t="str">
        <f t="shared" si="13"/>
        <v>Feb</v>
      </c>
      <c r="F239" t="s">
        <v>37</v>
      </c>
      <c r="G239" t="s">
        <v>668</v>
      </c>
      <c r="H239" s="2" t="s">
        <v>22</v>
      </c>
      <c r="I239" t="s">
        <v>533</v>
      </c>
      <c r="J239" t="s">
        <v>33</v>
      </c>
      <c r="K239">
        <v>94521</v>
      </c>
      <c r="L239" t="s">
        <v>34</v>
      </c>
      <c r="M239" t="s">
        <v>669</v>
      </c>
      <c r="N239" t="s">
        <v>27</v>
      </c>
      <c r="O239" t="s">
        <v>643</v>
      </c>
      <c r="P239" s="4">
        <v>129.56800000000001</v>
      </c>
      <c r="Q239" s="4">
        <v>50</v>
      </c>
      <c r="R239" s="4">
        <f t="shared" si="14"/>
        <v>79.568000000000012</v>
      </c>
      <c r="S239" s="4">
        <f t="shared" si="15"/>
        <v>11.935200000000002</v>
      </c>
    </row>
    <row r="240" spans="1:19" x14ac:dyDescent="0.3">
      <c r="A240" t="s">
        <v>670</v>
      </c>
      <c r="B240" s="1">
        <v>42837</v>
      </c>
      <c r="C240" s="1">
        <v>42839</v>
      </c>
      <c r="D240">
        <f t="shared" si="12"/>
        <v>2017</v>
      </c>
      <c r="E240" t="str">
        <f t="shared" si="13"/>
        <v>Apr</v>
      </c>
      <c r="F240" t="s">
        <v>20</v>
      </c>
      <c r="G240" t="s">
        <v>671</v>
      </c>
      <c r="H240" t="s">
        <v>51</v>
      </c>
      <c r="I240" t="s">
        <v>47</v>
      </c>
      <c r="J240" t="s">
        <v>33</v>
      </c>
      <c r="K240">
        <v>90036</v>
      </c>
      <c r="L240" t="s">
        <v>34</v>
      </c>
      <c r="M240" t="s">
        <v>669</v>
      </c>
      <c r="N240" t="s">
        <v>128</v>
      </c>
      <c r="O240" t="s">
        <v>643</v>
      </c>
      <c r="P240" s="4">
        <v>194.352</v>
      </c>
      <c r="Q240" s="4">
        <v>194.352</v>
      </c>
      <c r="R240" s="4">
        <f t="shared" si="14"/>
        <v>0</v>
      </c>
      <c r="S240" s="4">
        <f t="shared" si="15"/>
        <v>0</v>
      </c>
    </row>
    <row r="241" spans="1:19" ht="15.6" x14ac:dyDescent="0.3">
      <c r="A241" t="s">
        <v>672</v>
      </c>
      <c r="B241" s="1">
        <v>43240</v>
      </c>
      <c r="C241" s="1">
        <v>43244</v>
      </c>
      <c r="D241">
        <f t="shared" si="12"/>
        <v>2018</v>
      </c>
      <c r="E241" t="str">
        <f t="shared" si="13"/>
        <v>May</v>
      </c>
      <c r="F241" t="s">
        <v>37</v>
      </c>
      <c r="G241" t="s">
        <v>673</v>
      </c>
      <c r="H241" s="2" t="s">
        <v>22</v>
      </c>
      <c r="I241" t="s">
        <v>419</v>
      </c>
      <c r="J241" t="s">
        <v>33</v>
      </c>
      <c r="K241">
        <v>90712</v>
      </c>
      <c r="L241" t="s">
        <v>34</v>
      </c>
      <c r="M241" t="s">
        <v>669</v>
      </c>
      <c r="N241" t="s">
        <v>27</v>
      </c>
      <c r="O241" t="s">
        <v>643</v>
      </c>
      <c r="P241" s="4">
        <v>518.27200000000005</v>
      </c>
      <c r="Q241" s="4">
        <v>518.27200000000005</v>
      </c>
      <c r="R241" s="4">
        <f t="shared" si="14"/>
        <v>0</v>
      </c>
      <c r="S241" s="4">
        <f t="shared" si="15"/>
        <v>0</v>
      </c>
    </row>
    <row r="242" spans="1:19" ht="15.6" x14ac:dyDescent="0.3">
      <c r="A242" t="s">
        <v>674</v>
      </c>
      <c r="B242" s="1">
        <v>43445</v>
      </c>
      <c r="C242" s="1">
        <v>43451</v>
      </c>
      <c r="D242">
        <f t="shared" si="12"/>
        <v>2018</v>
      </c>
      <c r="E242" t="str">
        <f t="shared" si="13"/>
        <v>Dec</v>
      </c>
      <c r="F242" t="s">
        <v>37</v>
      </c>
      <c r="G242" t="s">
        <v>675</v>
      </c>
      <c r="H242" s="2" t="s">
        <v>22</v>
      </c>
      <c r="I242" t="s">
        <v>78</v>
      </c>
      <c r="J242" t="s">
        <v>79</v>
      </c>
      <c r="K242">
        <v>32216</v>
      </c>
      <c r="L242" t="s">
        <v>44</v>
      </c>
      <c r="M242" t="s">
        <v>669</v>
      </c>
      <c r="N242" t="s">
        <v>27</v>
      </c>
      <c r="O242" t="s">
        <v>643</v>
      </c>
      <c r="P242" s="4">
        <v>64.784000000000006</v>
      </c>
      <c r="Q242" s="4">
        <v>64.784000000000006</v>
      </c>
      <c r="R242" s="4">
        <f t="shared" si="14"/>
        <v>0</v>
      </c>
      <c r="S242" s="4">
        <f t="shared" si="15"/>
        <v>0</v>
      </c>
    </row>
    <row r="243" spans="1:19" x14ac:dyDescent="0.3">
      <c r="A243" t="s">
        <v>676</v>
      </c>
      <c r="B243" s="1">
        <v>42959</v>
      </c>
      <c r="C243" s="1">
        <v>42963</v>
      </c>
      <c r="D243">
        <f t="shared" si="12"/>
        <v>2017</v>
      </c>
      <c r="E243" t="str">
        <f t="shared" si="13"/>
        <v>Aug</v>
      </c>
      <c r="F243" t="s">
        <v>37</v>
      </c>
      <c r="G243" t="s">
        <v>655</v>
      </c>
      <c r="H243" t="s">
        <v>51</v>
      </c>
      <c r="I243" t="s">
        <v>61</v>
      </c>
      <c r="J243" t="s">
        <v>62</v>
      </c>
      <c r="K243">
        <v>10011</v>
      </c>
      <c r="L243" t="s">
        <v>54</v>
      </c>
      <c r="M243" t="s">
        <v>669</v>
      </c>
      <c r="N243" t="s">
        <v>27</v>
      </c>
      <c r="O243" t="s">
        <v>643</v>
      </c>
      <c r="P243" s="4">
        <v>145.76400000000001</v>
      </c>
      <c r="Q243" s="4">
        <v>145.76400000000001</v>
      </c>
      <c r="R243" s="4">
        <f t="shared" si="14"/>
        <v>0</v>
      </c>
      <c r="S243" s="4">
        <f t="shared" si="15"/>
        <v>0</v>
      </c>
    </row>
    <row r="244" spans="1:19" ht="15.6" x14ac:dyDescent="0.3">
      <c r="A244" t="s">
        <v>677</v>
      </c>
      <c r="B244" s="1">
        <v>42171</v>
      </c>
      <c r="C244" s="1">
        <v>42177</v>
      </c>
      <c r="D244">
        <f t="shared" si="12"/>
        <v>2015</v>
      </c>
      <c r="E244" t="str">
        <f t="shared" si="13"/>
        <v>Jun</v>
      </c>
      <c r="F244" t="s">
        <v>37</v>
      </c>
      <c r="G244" t="s">
        <v>678</v>
      </c>
      <c r="H244" s="2" t="s">
        <v>22</v>
      </c>
      <c r="I244" t="s">
        <v>679</v>
      </c>
      <c r="J244" t="s">
        <v>653</v>
      </c>
      <c r="K244">
        <v>46544</v>
      </c>
      <c r="L244" t="s">
        <v>25</v>
      </c>
      <c r="M244" t="s">
        <v>669</v>
      </c>
      <c r="N244" t="s">
        <v>27</v>
      </c>
      <c r="O244" t="s">
        <v>643</v>
      </c>
      <c r="P244" s="4">
        <v>647.84</v>
      </c>
      <c r="Q244" s="4">
        <v>647.84</v>
      </c>
      <c r="R244" s="4">
        <f t="shared" si="14"/>
        <v>0</v>
      </c>
      <c r="S244" s="4">
        <f t="shared" si="15"/>
        <v>0</v>
      </c>
    </row>
    <row r="245" spans="1:19" ht="15.6" x14ac:dyDescent="0.3">
      <c r="A245" t="s">
        <v>680</v>
      </c>
      <c r="B245" s="1">
        <v>42478</v>
      </c>
      <c r="C245" s="1">
        <v>42482</v>
      </c>
      <c r="D245">
        <f t="shared" si="12"/>
        <v>2016</v>
      </c>
      <c r="E245" t="str">
        <f t="shared" si="13"/>
        <v>Apr</v>
      </c>
      <c r="F245" t="s">
        <v>67</v>
      </c>
      <c r="G245" t="s">
        <v>613</v>
      </c>
      <c r="H245" s="2" t="s">
        <v>22</v>
      </c>
      <c r="I245" t="s">
        <v>681</v>
      </c>
      <c r="J245" t="s">
        <v>109</v>
      </c>
      <c r="K245">
        <v>78501</v>
      </c>
      <c r="L245" t="s">
        <v>25</v>
      </c>
      <c r="M245" t="s">
        <v>669</v>
      </c>
      <c r="N245" t="s">
        <v>27</v>
      </c>
      <c r="O245" t="s">
        <v>643</v>
      </c>
      <c r="P245" s="4">
        <v>56.686</v>
      </c>
      <c r="Q245" s="4">
        <v>56.686</v>
      </c>
      <c r="R245" s="4">
        <f t="shared" si="14"/>
        <v>0</v>
      </c>
      <c r="S245" s="4">
        <f t="shared" si="15"/>
        <v>0</v>
      </c>
    </row>
    <row r="246" spans="1:19" x14ac:dyDescent="0.3">
      <c r="A246" t="s">
        <v>682</v>
      </c>
      <c r="B246" s="1">
        <v>42288</v>
      </c>
      <c r="C246" s="1">
        <v>42290</v>
      </c>
      <c r="D246">
        <f t="shared" si="12"/>
        <v>2015</v>
      </c>
      <c r="E246" t="str">
        <f t="shared" si="13"/>
        <v>Oct</v>
      </c>
      <c r="F246" t="s">
        <v>20</v>
      </c>
      <c r="G246" t="s">
        <v>683</v>
      </c>
      <c r="H246" t="s">
        <v>105</v>
      </c>
      <c r="I246" t="s">
        <v>684</v>
      </c>
      <c r="J246" t="s">
        <v>33</v>
      </c>
      <c r="K246">
        <v>91104</v>
      </c>
      <c r="L246" t="s">
        <v>34</v>
      </c>
      <c r="M246" t="s">
        <v>685</v>
      </c>
      <c r="N246" t="s">
        <v>27</v>
      </c>
      <c r="O246" t="s">
        <v>643</v>
      </c>
      <c r="P246" s="4">
        <v>433.56799999999998</v>
      </c>
      <c r="Q246" s="4">
        <v>433.56799999999998</v>
      </c>
      <c r="R246" s="4">
        <f t="shared" si="14"/>
        <v>0</v>
      </c>
      <c r="S246" s="4">
        <f t="shared" si="15"/>
        <v>0</v>
      </c>
    </row>
    <row r="247" spans="1:19" ht="15.6" x14ac:dyDescent="0.3">
      <c r="A247" t="s">
        <v>686</v>
      </c>
      <c r="B247" s="1">
        <v>43043</v>
      </c>
      <c r="C247" s="1">
        <v>43045</v>
      </c>
      <c r="D247">
        <f t="shared" si="12"/>
        <v>2017</v>
      </c>
      <c r="E247" t="str">
        <f t="shared" si="13"/>
        <v>Nov</v>
      </c>
      <c r="F247" t="s">
        <v>67</v>
      </c>
      <c r="G247" t="s">
        <v>687</v>
      </c>
      <c r="H247" s="2" t="s">
        <v>22</v>
      </c>
      <c r="I247" t="s">
        <v>688</v>
      </c>
      <c r="J247" t="s">
        <v>242</v>
      </c>
      <c r="K247">
        <v>97405</v>
      </c>
      <c r="L247" t="s">
        <v>34</v>
      </c>
      <c r="M247" t="s">
        <v>685</v>
      </c>
      <c r="N247" t="s">
        <v>27</v>
      </c>
      <c r="O247" t="s">
        <v>643</v>
      </c>
      <c r="P247" s="4">
        <v>650.35199999999998</v>
      </c>
      <c r="Q247" s="4">
        <v>650.35199999999998</v>
      </c>
      <c r="R247" s="4">
        <f t="shared" si="14"/>
        <v>0</v>
      </c>
      <c r="S247" s="4">
        <f t="shared" si="15"/>
        <v>0</v>
      </c>
    </row>
    <row r="248" spans="1:19" x14ac:dyDescent="0.3">
      <c r="A248" t="s">
        <v>689</v>
      </c>
      <c r="B248" s="1">
        <v>42898</v>
      </c>
      <c r="C248" s="1">
        <v>42902</v>
      </c>
      <c r="D248">
        <f t="shared" si="12"/>
        <v>2017</v>
      </c>
      <c r="E248" t="str">
        <f t="shared" si="13"/>
        <v>Jun</v>
      </c>
      <c r="F248" t="s">
        <v>67</v>
      </c>
      <c r="G248" t="s">
        <v>690</v>
      </c>
      <c r="H248" t="s">
        <v>51</v>
      </c>
      <c r="I248" t="s">
        <v>113</v>
      </c>
      <c r="J248" t="s">
        <v>109</v>
      </c>
      <c r="K248">
        <v>77070</v>
      </c>
      <c r="L248" t="s">
        <v>25</v>
      </c>
      <c r="M248" t="s">
        <v>685</v>
      </c>
      <c r="N248" t="s">
        <v>128</v>
      </c>
      <c r="O248" t="s">
        <v>643</v>
      </c>
      <c r="P248" s="4">
        <v>379.37200000000001</v>
      </c>
      <c r="Q248" s="4">
        <f>P248-75</f>
        <v>304.37200000000001</v>
      </c>
      <c r="R248" s="4">
        <f t="shared" si="14"/>
        <v>75</v>
      </c>
      <c r="S248" s="4">
        <f t="shared" si="15"/>
        <v>11.25</v>
      </c>
    </row>
    <row r="249" spans="1:19" ht="15.6" x14ac:dyDescent="0.3">
      <c r="A249" t="s">
        <v>691</v>
      </c>
      <c r="B249" s="1">
        <v>43281</v>
      </c>
      <c r="C249" s="1">
        <v>43285</v>
      </c>
      <c r="D249">
        <f t="shared" si="12"/>
        <v>2018</v>
      </c>
      <c r="E249" t="str">
        <f t="shared" si="13"/>
        <v>Jun</v>
      </c>
      <c r="F249" t="s">
        <v>67</v>
      </c>
      <c r="G249" t="s">
        <v>692</v>
      </c>
      <c r="H249" s="2" t="s">
        <v>22</v>
      </c>
      <c r="I249" t="s">
        <v>23</v>
      </c>
      <c r="J249" t="s">
        <v>24</v>
      </c>
      <c r="K249">
        <v>60653</v>
      </c>
      <c r="L249" t="s">
        <v>25</v>
      </c>
      <c r="M249" t="s">
        <v>685</v>
      </c>
      <c r="N249" t="s">
        <v>27</v>
      </c>
      <c r="O249" t="s">
        <v>643</v>
      </c>
      <c r="P249" s="4">
        <v>569.05799999999999</v>
      </c>
      <c r="Q249" s="4">
        <v>569.05799999999999</v>
      </c>
      <c r="R249" s="4">
        <f t="shared" si="14"/>
        <v>0</v>
      </c>
      <c r="S249" s="4">
        <f t="shared" si="15"/>
        <v>0</v>
      </c>
    </row>
    <row r="250" spans="1:19" x14ac:dyDescent="0.3">
      <c r="A250" t="s">
        <v>693</v>
      </c>
      <c r="B250" s="1">
        <v>42809</v>
      </c>
      <c r="C250" s="1">
        <v>42810</v>
      </c>
      <c r="D250">
        <f t="shared" si="12"/>
        <v>2017</v>
      </c>
      <c r="E250" t="str">
        <f t="shared" si="13"/>
        <v>Mar</v>
      </c>
      <c r="F250" t="s">
        <v>20</v>
      </c>
      <c r="G250" t="s">
        <v>694</v>
      </c>
      <c r="H250" t="s">
        <v>22</v>
      </c>
      <c r="I250" t="s">
        <v>32</v>
      </c>
      <c r="J250" t="s">
        <v>33</v>
      </c>
      <c r="K250">
        <v>94110</v>
      </c>
      <c r="L250" t="s">
        <v>34</v>
      </c>
      <c r="M250" t="s">
        <v>695</v>
      </c>
      <c r="N250" t="s">
        <v>110</v>
      </c>
      <c r="O250" t="s">
        <v>643</v>
      </c>
      <c r="P250" s="4">
        <v>1352.0319999999999</v>
      </c>
      <c r="Q250" s="4">
        <f>P250-500</f>
        <v>852.03199999999993</v>
      </c>
      <c r="R250" s="4">
        <f t="shared" si="14"/>
        <v>500</v>
      </c>
      <c r="S250" s="4">
        <f t="shared" si="15"/>
        <v>75</v>
      </c>
    </row>
    <row r="251" spans="1:19" ht="15.6" x14ac:dyDescent="0.3">
      <c r="A251" t="s">
        <v>696</v>
      </c>
      <c r="B251" s="1">
        <v>42634</v>
      </c>
      <c r="C251" s="1">
        <v>42639</v>
      </c>
      <c r="D251">
        <f t="shared" si="12"/>
        <v>2016</v>
      </c>
      <c r="E251" t="str">
        <f t="shared" si="13"/>
        <v>Sep</v>
      </c>
      <c r="F251" t="s">
        <v>37</v>
      </c>
      <c r="G251" t="s">
        <v>697</v>
      </c>
      <c r="H251" s="2" t="s">
        <v>22</v>
      </c>
      <c r="I251" t="s">
        <v>139</v>
      </c>
      <c r="J251" t="s">
        <v>698</v>
      </c>
      <c r="K251">
        <v>29203</v>
      </c>
      <c r="L251" t="s">
        <v>44</v>
      </c>
      <c r="M251" t="s">
        <v>695</v>
      </c>
      <c r="N251" t="s">
        <v>27</v>
      </c>
      <c r="O251" t="s">
        <v>643</v>
      </c>
      <c r="P251" s="4">
        <v>1690.04</v>
      </c>
      <c r="Q251" s="4">
        <v>1690.04</v>
      </c>
      <c r="R251" s="4">
        <f t="shared" si="14"/>
        <v>0</v>
      </c>
      <c r="S251" s="4">
        <f t="shared" si="15"/>
        <v>0</v>
      </c>
    </row>
    <row r="252" spans="1:19" ht="15.6" x14ac:dyDescent="0.3">
      <c r="A252" t="s">
        <v>699</v>
      </c>
      <c r="B252" s="1">
        <v>42487</v>
      </c>
      <c r="C252" s="1">
        <v>42493</v>
      </c>
      <c r="D252">
        <f t="shared" si="12"/>
        <v>2016</v>
      </c>
      <c r="E252" t="str">
        <f t="shared" si="13"/>
        <v>Apr</v>
      </c>
      <c r="F252" t="s">
        <v>37</v>
      </c>
      <c r="G252" t="s">
        <v>285</v>
      </c>
      <c r="H252" s="2" t="s">
        <v>22</v>
      </c>
      <c r="I252" t="s">
        <v>70</v>
      </c>
      <c r="J252" t="s">
        <v>700</v>
      </c>
      <c r="K252">
        <v>20016</v>
      </c>
      <c r="L252" t="s">
        <v>54</v>
      </c>
      <c r="M252" t="s">
        <v>695</v>
      </c>
      <c r="N252" t="s">
        <v>27</v>
      </c>
      <c r="O252" t="s">
        <v>643</v>
      </c>
      <c r="P252" s="4">
        <v>1267.53</v>
      </c>
      <c r="Q252" s="4">
        <v>1267.53</v>
      </c>
      <c r="R252" s="4">
        <f t="shared" si="14"/>
        <v>0</v>
      </c>
      <c r="S252" s="4">
        <f t="shared" si="15"/>
        <v>0</v>
      </c>
    </row>
    <row r="253" spans="1:19" ht="15.6" x14ac:dyDescent="0.3">
      <c r="A253" t="s">
        <v>701</v>
      </c>
      <c r="B253" s="1">
        <v>42983</v>
      </c>
      <c r="C253" s="1">
        <v>42987</v>
      </c>
      <c r="D253">
        <f t="shared" si="12"/>
        <v>2017</v>
      </c>
      <c r="E253" t="str">
        <f t="shared" si="13"/>
        <v>Sep</v>
      </c>
      <c r="F253" t="s">
        <v>37</v>
      </c>
      <c r="G253" t="s">
        <v>702</v>
      </c>
      <c r="H253" s="2" t="s">
        <v>22</v>
      </c>
      <c r="I253" t="s">
        <v>100</v>
      </c>
      <c r="J253" t="s">
        <v>101</v>
      </c>
      <c r="K253">
        <v>19134</v>
      </c>
      <c r="L253" t="s">
        <v>54</v>
      </c>
      <c r="M253" t="s">
        <v>695</v>
      </c>
      <c r="N253" t="s">
        <v>110</v>
      </c>
      <c r="O253" t="s">
        <v>643</v>
      </c>
      <c r="P253" s="4">
        <v>887.27099999999996</v>
      </c>
      <c r="Q253" s="4">
        <f>P253-150</f>
        <v>737.27099999999996</v>
      </c>
      <c r="R253" s="4">
        <f t="shared" si="14"/>
        <v>150</v>
      </c>
      <c r="S253" s="4">
        <f t="shared" si="15"/>
        <v>22.5</v>
      </c>
    </row>
    <row r="254" spans="1:19" ht="15.6" x14ac:dyDescent="0.3">
      <c r="A254" t="s">
        <v>703</v>
      </c>
      <c r="B254" s="1">
        <v>43119</v>
      </c>
      <c r="C254" s="1">
        <v>43124</v>
      </c>
      <c r="D254">
        <f t="shared" si="12"/>
        <v>2018</v>
      </c>
      <c r="E254" t="str">
        <f t="shared" si="13"/>
        <v>Jan</v>
      </c>
      <c r="F254" t="s">
        <v>67</v>
      </c>
      <c r="G254" t="s">
        <v>704</v>
      </c>
      <c r="H254" s="2" t="s">
        <v>22</v>
      </c>
      <c r="I254" t="s">
        <v>100</v>
      </c>
      <c r="J254" t="s">
        <v>101</v>
      </c>
      <c r="K254">
        <v>19140</v>
      </c>
      <c r="L254" t="s">
        <v>54</v>
      </c>
      <c r="M254" t="s">
        <v>695</v>
      </c>
      <c r="N254" t="s">
        <v>27</v>
      </c>
      <c r="O254" t="s">
        <v>643</v>
      </c>
      <c r="P254" s="4">
        <v>887.27099999999996</v>
      </c>
      <c r="Q254" s="4">
        <f>P254-150</f>
        <v>737.27099999999996</v>
      </c>
      <c r="R254" s="4">
        <f t="shared" si="14"/>
        <v>150</v>
      </c>
      <c r="S254" s="4">
        <f t="shared" si="15"/>
        <v>22.5</v>
      </c>
    </row>
    <row r="255" spans="1:19" ht="15.6" x14ac:dyDescent="0.3">
      <c r="A255" t="s">
        <v>461</v>
      </c>
      <c r="B255" s="1">
        <v>42648</v>
      </c>
      <c r="C255" s="1">
        <v>42652</v>
      </c>
      <c r="D255">
        <f t="shared" si="12"/>
        <v>2016</v>
      </c>
      <c r="E255" t="str">
        <f t="shared" si="13"/>
        <v>Oct</v>
      </c>
      <c r="F255" t="s">
        <v>37</v>
      </c>
      <c r="G255" t="s">
        <v>462</v>
      </c>
      <c r="H255" s="2" t="s">
        <v>22</v>
      </c>
      <c r="I255" t="s">
        <v>463</v>
      </c>
      <c r="J255" t="s">
        <v>242</v>
      </c>
      <c r="K255">
        <v>97206</v>
      </c>
      <c r="L255" t="s">
        <v>34</v>
      </c>
      <c r="M255" t="s">
        <v>705</v>
      </c>
      <c r="N255" t="s">
        <v>27</v>
      </c>
      <c r="O255" t="s">
        <v>643</v>
      </c>
      <c r="P255" s="4">
        <v>291.16800000000001</v>
      </c>
      <c r="Q255" s="4">
        <v>291.16800000000001</v>
      </c>
      <c r="R255" s="4">
        <f t="shared" si="14"/>
        <v>0</v>
      </c>
      <c r="S255" s="4">
        <f t="shared" si="15"/>
        <v>0</v>
      </c>
    </row>
    <row r="256" spans="1:19" ht="15.6" x14ac:dyDescent="0.3">
      <c r="A256" t="s">
        <v>706</v>
      </c>
      <c r="B256" s="1">
        <v>42668</v>
      </c>
      <c r="C256" s="1">
        <v>42668</v>
      </c>
      <c r="D256">
        <f t="shared" si="12"/>
        <v>2016</v>
      </c>
      <c r="E256" t="str">
        <f t="shared" si="13"/>
        <v>Oct</v>
      </c>
      <c r="F256" t="s">
        <v>30</v>
      </c>
      <c r="G256" t="s">
        <v>707</v>
      </c>
      <c r="H256" s="2" t="s">
        <v>22</v>
      </c>
      <c r="I256" t="s">
        <v>165</v>
      </c>
      <c r="J256" t="s">
        <v>75</v>
      </c>
      <c r="K256">
        <v>80219</v>
      </c>
      <c r="L256" t="s">
        <v>34</v>
      </c>
      <c r="M256" t="s">
        <v>705</v>
      </c>
      <c r="N256" t="s">
        <v>27</v>
      </c>
      <c r="O256" t="s">
        <v>643</v>
      </c>
      <c r="P256" s="4">
        <v>582.33600000000001</v>
      </c>
      <c r="Q256" s="4">
        <v>582.33600000000001</v>
      </c>
      <c r="R256" s="4">
        <f t="shared" si="14"/>
        <v>0</v>
      </c>
      <c r="S256" s="4">
        <f t="shared" si="15"/>
        <v>0</v>
      </c>
    </row>
    <row r="257" spans="1:19" ht="15.6" x14ac:dyDescent="0.3">
      <c r="A257" t="s">
        <v>708</v>
      </c>
      <c r="B257" s="1">
        <v>42017</v>
      </c>
      <c r="C257" s="1">
        <v>42020</v>
      </c>
      <c r="D257">
        <f t="shared" si="12"/>
        <v>2015</v>
      </c>
      <c r="E257" t="str">
        <f t="shared" si="13"/>
        <v>Jan</v>
      </c>
      <c r="F257" t="s">
        <v>67</v>
      </c>
      <c r="G257" t="s">
        <v>709</v>
      </c>
      <c r="H257" s="2" t="s">
        <v>22</v>
      </c>
      <c r="I257" t="s">
        <v>710</v>
      </c>
      <c r="J257" t="s">
        <v>698</v>
      </c>
      <c r="K257">
        <v>29464</v>
      </c>
      <c r="L257" t="s">
        <v>44</v>
      </c>
      <c r="M257" t="s">
        <v>705</v>
      </c>
      <c r="N257" t="s">
        <v>27</v>
      </c>
      <c r="O257" t="s">
        <v>643</v>
      </c>
      <c r="P257" s="4">
        <v>545.94000000000005</v>
      </c>
      <c r="Q257" s="4">
        <v>545.94000000000005</v>
      </c>
      <c r="R257" s="4">
        <f t="shared" si="14"/>
        <v>0</v>
      </c>
      <c r="S257" s="4">
        <f t="shared" si="15"/>
        <v>0</v>
      </c>
    </row>
    <row r="258" spans="1:19" ht="15.6" x14ac:dyDescent="0.3">
      <c r="A258" t="s">
        <v>711</v>
      </c>
      <c r="B258" s="1">
        <v>42084</v>
      </c>
      <c r="C258" s="1">
        <v>42088</v>
      </c>
      <c r="D258">
        <f t="shared" ref="D258:D321" si="16">YEAR(B258)</f>
        <v>2015</v>
      </c>
      <c r="E258" t="str">
        <f t="shared" ref="E258:E321" si="17">TEXT(B258,"mmm")</f>
        <v>Mar</v>
      </c>
      <c r="F258" t="s">
        <v>37</v>
      </c>
      <c r="G258" t="s">
        <v>235</v>
      </c>
      <c r="H258" s="2" t="s">
        <v>22</v>
      </c>
      <c r="I258" t="s">
        <v>712</v>
      </c>
      <c r="J258" t="s">
        <v>250</v>
      </c>
      <c r="K258">
        <v>37918</v>
      </c>
      <c r="L258" t="s">
        <v>44</v>
      </c>
      <c r="M258" t="s">
        <v>705</v>
      </c>
      <c r="N258" t="s">
        <v>27</v>
      </c>
      <c r="O258" t="s">
        <v>643</v>
      </c>
      <c r="P258" s="4">
        <v>218.376</v>
      </c>
      <c r="Q258" s="4">
        <v>218.376</v>
      </c>
      <c r="R258" s="4">
        <f t="shared" si="14"/>
        <v>0</v>
      </c>
      <c r="S258" s="4">
        <f t="shared" si="15"/>
        <v>0</v>
      </c>
    </row>
    <row r="259" spans="1:19" ht="15.6" x14ac:dyDescent="0.3">
      <c r="A259" t="s">
        <v>713</v>
      </c>
      <c r="B259" s="1">
        <v>42675</v>
      </c>
      <c r="C259" s="1">
        <v>42677</v>
      </c>
      <c r="D259">
        <f t="shared" si="16"/>
        <v>2016</v>
      </c>
      <c r="E259" t="str">
        <f t="shared" si="17"/>
        <v>Nov</v>
      </c>
      <c r="F259" t="s">
        <v>67</v>
      </c>
      <c r="G259" t="s">
        <v>714</v>
      </c>
      <c r="H259" s="2" t="s">
        <v>22</v>
      </c>
      <c r="I259" t="s">
        <v>61</v>
      </c>
      <c r="J259" t="s">
        <v>62</v>
      </c>
      <c r="K259">
        <v>10035</v>
      </c>
      <c r="L259" t="s">
        <v>54</v>
      </c>
      <c r="M259" t="s">
        <v>705</v>
      </c>
      <c r="N259" t="s">
        <v>27</v>
      </c>
      <c r="O259" t="s">
        <v>643</v>
      </c>
      <c r="P259" s="4">
        <v>327.56400000000002</v>
      </c>
      <c r="Q259" s="4">
        <v>327.56400000000002</v>
      </c>
      <c r="R259" s="4">
        <f t="shared" ref="R259:R322" si="18">P259-Q259</f>
        <v>0</v>
      </c>
      <c r="S259" s="4">
        <f t="shared" ref="S259:S322" si="19">0.15*R259</f>
        <v>0</v>
      </c>
    </row>
    <row r="260" spans="1:19" ht="15.6" x14ac:dyDescent="0.3">
      <c r="A260" t="s">
        <v>715</v>
      </c>
      <c r="B260" s="1">
        <v>43411</v>
      </c>
      <c r="C260" s="1">
        <v>43413</v>
      </c>
      <c r="D260">
        <f t="shared" si="16"/>
        <v>2018</v>
      </c>
      <c r="E260" t="str">
        <f t="shared" si="17"/>
        <v>Nov</v>
      </c>
      <c r="F260" t="s">
        <v>67</v>
      </c>
      <c r="G260" t="s">
        <v>716</v>
      </c>
      <c r="H260" s="2" t="s">
        <v>22</v>
      </c>
      <c r="I260" t="s">
        <v>717</v>
      </c>
      <c r="J260" t="s">
        <v>140</v>
      </c>
      <c r="K260">
        <v>20735</v>
      </c>
      <c r="L260" t="s">
        <v>54</v>
      </c>
      <c r="M260" t="s">
        <v>705</v>
      </c>
      <c r="N260" t="s">
        <v>27</v>
      </c>
      <c r="O260" t="s">
        <v>643</v>
      </c>
      <c r="P260" s="4">
        <v>272.97000000000003</v>
      </c>
      <c r="Q260" s="4">
        <v>272.97000000000003</v>
      </c>
      <c r="R260" s="4">
        <f t="shared" si="18"/>
        <v>0</v>
      </c>
      <c r="S260" s="4">
        <f t="shared" si="19"/>
        <v>0</v>
      </c>
    </row>
    <row r="261" spans="1:19" x14ac:dyDescent="0.3">
      <c r="A261" t="s">
        <v>718</v>
      </c>
      <c r="B261" s="1">
        <v>42886</v>
      </c>
      <c r="C261" s="1">
        <v>42890</v>
      </c>
      <c r="D261">
        <f t="shared" si="16"/>
        <v>2017</v>
      </c>
      <c r="E261" t="str">
        <f t="shared" si="17"/>
        <v>May</v>
      </c>
      <c r="F261" t="s">
        <v>37</v>
      </c>
      <c r="G261" t="s">
        <v>719</v>
      </c>
      <c r="H261" t="s">
        <v>51</v>
      </c>
      <c r="I261" t="s">
        <v>720</v>
      </c>
      <c r="J261" t="s">
        <v>24</v>
      </c>
      <c r="K261">
        <v>62521</v>
      </c>
      <c r="L261" t="s">
        <v>25</v>
      </c>
      <c r="M261" t="s">
        <v>705</v>
      </c>
      <c r="N261" t="s">
        <v>128</v>
      </c>
      <c r="O261" t="s">
        <v>643</v>
      </c>
      <c r="P261" s="4">
        <v>191.07900000000001</v>
      </c>
      <c r="Q261" s="4">
        <f>P261-17</f>
        <v>174.07900000000001</v>
      </c>
      <c r="R261" s="4">
        <f t="shared" si="18"/>
        <v>17</v>
      </c>
      <c r="S261" s="4">
        <f t="shared" si="19"/>
        <v>2.5499999999999998</v>
      </c>
    </row>
    <row r="262" spans="1:19" ht="15.6" x14ac:dyDescent="0.3">
      <c r="A262" t="s">
        <v>721</v>
      </c>
      <c r="B262" s="1">
        <v>43184</v>
      </c>
      <c r="C262" s="1">
        <v>43190</v>
      </c>
      <c r="D262">
        <f t="shared" si="16"/>
        <v>2018</v>
      </c>
      <c r="E262" t="str">
        <f t="shared" si="17"/>
        <v>Mar</v>
      </c>
      <c r="F262" t="s">
        <v>37</v>
      </c>
      <c r="G262" t="s">
        <v>505</v>
      </c>
      <c r="H262" s="2" t="s">
        <v>22</v>
      </c>
      <c r="I262" t="s">
        <v>589</v>
      </c>
      <c r="J262" t="s">
        <v>148</v>
      </c>
      <c r="K262">
        <v>53209</v>
      </c>
      <c r="L262" t="s">
        <v>25</v>
      </c>
      <c r="M262" t="s">
        <v>705</v>
      </c>
      <c r="N262" t="s">
        <v>27</v>
      </c>
      <c r="O262" t="s">
        <v>643</v>
      </c>
      <c r="P262" s="4">
        <v>90.99</v>
      </c>
      <c r="Q262" s="4">
        <v>90.99</v>
      </c>
      <c r="R262" s="4">
        <f t="shared" si="18"/>
        <v>0</v>
      </c>
      <c r="S262" s="4">
        <f t="shared" si="19"/>
        <v>0</v>
      </c>
    </row>
    <row r="263" spans="1:19" ht="15.6" x14ac:dyDescent="0.3">
      <c r="A263" t="s">
        <v>722</v>
      </c>
      <c r="B263" s="1">
        <v>43422</v>
      </c>
      <c r="C263" s="1">
        <v>43427</v>
      </c>
      <c r="D263">
        <f t="shared" si="16"/>
        <v>2018</v>
      </c>
      <c r="E263" t="str">
        <f t="shared" si="17"/>
        <v>Nov</v>
      </c>
      <c r="F263" t="s">
        <v>37</v>
      </c>
      <c r="G263" t="s">
        <v>723</v>
      </c>
      <c r="H263" s="2" t="s">
        <v>22</v>
      </c>
      <c r="I263" t="s">
        <v>23</v>
      </c>
      <c r="J263" t="s">
        <v>24</v>
      </c>
      <c r="K263">
        <v>60623</v>
      </c>
      <c r="L263" t="s">
        <v>25</v>
      </c>
      <c r="M263" t="s">
        <v>705</v>
      </c>
      <c r="N263" t="s">
        <v>27</v>
      </c>
      <c r="O263" t="s">
        <v>643</v>
      </c>
      <c r="P263" s="4">
        <v>127.386</v>
      </c>
      <c r="Q263" s="4">
        <v>127.386</v>
      </c>
      <c r="R263" s="4">
        <f t="shared" si="18"/>
        <v>0</v>
      </c>
      <c r="S263" s="4">
        <f t="shared" si="19"/>
        <v>0</v>
      </c>
    </row>
    <row r="264" spans="1:19" x14ac:dyDescent="0.3">
      <c r="A264" t="s">
        <v>724</v>
      </c>
      <c r="B264" s="1">
        <v>42255</v>
      </c>
      <c r="C264" s="1">
        <v>42261</v>
      </c>
      <c r="D264">
        <f t="shared" si="16"/>
        <v>2015</v>
      </c>
      <c r="E264" t="str">
        <f t="shared" si="17"/>
        <v>Sep</v>
      </c>
      <c r="F264" t="s">
        <v>37</v>
      </c>
      <c r="G264" t="s">
        <v>553</v>
      </c>
      <c r="H264" t="s">
        <v>105</v>
      </c>
      <c r="I264" t="s">
        <v>725</v>
      </c>
      <c r="J264" t="s">
        <v>70</v>
      </c>
      <c r="K264">
        <v>99301</v>
      </c>
      <c r="L264" t="s">
        <v>34</v>
      </c>
      <c r="M264" t="s">
        <v>726</v>
      </c>
      <c r="N264" t="s">
        <v>27</v>
      </c>
      <c r="O264" t="s">
        <v>643</v>
      </c>
      <c r="P264" s="4">
        <v>975.92</v>
      </c>
      <c r="Q264" s="4">
        <v>975.92</v>
      </c>
      <c r="R264" s="4">
        <f t="shared" si="18"/>
        <v>0</v>
      </c>
      <c r="S264" s="4">
        <f t="shared" si="19"/>
        <v>0</v>
      </c>
    </row>
    <row r="265" spans="1:19" ht="15.6" x14ac:dyDescent="0.3">
      <c r="A265" t="s">
        <v>727</v>
      </c>
      <c r="B265" s="1">
        <v>42273</v>
      </c>
      <c r="C265" s="1">
        <v>42274</v>
      </c>
      <c r="D265">
        <f t="shared" si="16"/>
        <v>2015</v>
      </c>
      <c r="E265" t="str">
        <f t="shared" si="17"/>
        <v>Sep</v>
      </c>
      <c r="F265" t="s">
        <v>20</v>
      </c>
      <c r="G265" t="s">
        <v>728</v>
      </c>
      <c r="H265" s="2" t="s">
        <v>22</v>
      </c>
      <c r="I265" t="s">
        <v>39</v>
      </c>
      <c r="J265" t="s">
        <v>33</v>
      </c>
      <c r="K265">
        <v>92105</v>
      </c>
      <c r="L265" t="s">
        <v>34</v>
      </c>
      <c r="M265" t="s">
        <v>726</v>
      </c>
      <c r="N265" t="s">
        <v>27</v>
      </c>
      <c r="O265" t="s">
        <v>643</v>
      </c>
      <c r="P265" s="4">
        <v>585.55200000000002</v>
      </c>
      <c r="Q265" s="4">
        <v>50</v>
      </c>
      <c r="R265" s="4">
        <f t="shared" si="18"/>
        <v>535.55200000000002</v>
      </c>
      <c r="S265" s="4">
        <f t="shared" si="19"/>
        <v>80.332800000000006</v>
      </c>
    </row>
    <row r="266" spans="1:19" ht="15.6" x14ac:dyDescent="0.3">
      <c r="A266" t="s">
        <v>202</v>
      </c>
      <c r="B266" s="1">
        <v>43047</v>
      </c>
      <c r="C266" s="1">
        <v>43050</v>
      </c>
      <c r="D266">
        <f t="shared" si="16"/>
        <v>2017</v>
      </c>
      <c r="E266" t="str">
        <f t="shared" si="17"/>
        <v>Nov</v>
      </c>
      <c r="F266" t="s">
        <v>67</v>
      </c>
      <c r="G266" t="s">
        <v>203</v>
      </c>
      <c r="H266" s="2" t="s">
        <v>22</v>
      </c>
      <c r="I266" t="s">
        <v>204</v>
      </c>
      <c r="J266" t="s">
        <v>205</v>
      </c>
      <c r="K266">
        <v>42420</v>
      </c>
      <c r="L266" t="s">
        <v>44</v>
      </c>
      <c r="M266" t="s">
        <v>726</v>
      </c>
      <c r="N266" t="s">
        <v>110</v>
      </c>
      <c r="O266" t="s">
        <v>643</v>
      </c>
      <c r="P266" s="4">
        <v>731.94</v>
      </c>
      <c r="Q266" s="4">
        <v>731.94</v>
      </c>
      <c r="R266" s="4">
        <f t="shared" si="18"/>
        <v>0</v>
      </c>
      <c r="S266" s="4">
        <f t="shared" si="19"/>
        <v>0</v>
      </c>
    </row>
    <row r="267" spans="1:19" x14ac:dyDescent="0.3">
      <c r="A267" t="s">
        <v>729</v>
      </c>
      <c r="B267" s="1">
        <v>43406</v>
      </c>
      <c r="C267" s="1">
        <v>43409</v>
      </c>
      <c r="D267">
        <f t="shared" si="16"/>
        <v>2018</v>
      </c>
      <c r="E267" t="str">
        <f t="shared" si="17"/>
        <v>Nov</v>
      </c>
      <c r="F267" t="s">
        <v>67</v>
      </c>
      <c r="G267" t="s">
        <v>730</v>
      </c>
      <c r="H267" t="s">
        <v>51</v>
      </c>
      <c r="I267" t="s">
        <v>204</v>
      </c>
      <c r="J267" t="s">
        <v>205</v>
      </c>
      <c r="K267">
        <v>42420</v>
      </c>
      <c r="L267" t="s">
        <v>44</v>
      </c>
      <c r="M267" t="s">
        <v>726</v>
      </c>
      <c r="N267" t="s">
        <v>27</v>
      </c>
      <c r="O267" t="s">
        <v>643</v>
      </c>
      <c r="P267" s="4">
        <v>975.92</v>
      </c>
      <c r="Q267" s="4">
        <v>975.92</v>
      </c>
      <c r="R267" s="4">
        <f t="shared" si="18"/>
        <v>0</v>
      </c>
      <c r="S267" s="4">
        <f t="shared" si="19"/>
        <v>0</v>
      </c>
    </row>
    <row r="268" spans="1:19" x14ac:dyDescent="0.3">
      <c r="A268" t="s">
        <v>731</v>
      </c>
      <c r="B268" s="1">
        <v>43433</v>
      </c>
      <c r="C268" s="1">
        <v>43437</v>
      </c>
      <c r="D268">
        <f t="shared" si="16"/>
        <v>2018</v>
      </c>
      <c r="E268" t="str">
        <f t="shared" si="17"/>
        <v>Nov</v>
      </c>
      <c r="F268" t="s">
        <v>37</v>
      </c>
      <c r="G268" t="s">
        <v>732</v>
      </c>
      <c r="H268" t="s">
        <v>105</v>
      </c>
      <c r="I268" t="s">
        <v>733</v>
      </c>
      <c r="J268" t="s">
        <v>250</v>
      </c>
      <c r="K268">
        <v>37421</v>
      </c>
      <c r="L268" t="s">
        <v>44</v>
      </c>
      <c r="M268" t="s">
        <v>726</v>
      </c>
      <c r="N268" t="s">
        <v>27</v>
      </c>
      <c r="O268" t="s">
        <v>643</v>
      </c>
      <c r="P268" s="4">
        <v>390.36799999999999</v>
      </c>
      <c r="Q268" s="4">
        <v>390.36799999999999</v>
      </c>
      <c r="R268" s="4">
        <f t="shared" si="18"/>
        <v>0</v>
      </c>
      <c r="S268" s="4">
        <f t="shared" si="19"/>
        <v>0</v>
      </c>
    </row>
    <row r="269" spans="1:19" ht="15.6" x14ac:dyDescent="0.3">
      <c r="A269" t="s">
        <v>734</v>
      </c>
      <c r="B269" s="1">
        <v>42177</v>
      </c>
      <c r="C269" s="1">
        <v>42182</v>
      </c>
      <c r="D269">
        <f t="shared" si="16"/>
        <v>2015</v>
      </c>
      <c r="E269" t="str">
        <f t="shared" si="17"/>
        <v>Jun</v>
      </c>
      <c r="F269" t="s">
        <v>37</v>
      </c>
      <c r="G269" t="s">
        <v>210</v>
      </c>
      <c r="H269" s="2" t="s">
        <v>22</v>
      </c>
      <c r="I269" t="s">
        <v>735</v>
      </c>
      <c r="J269" t="s">
        <v>101</v>
      </c>
      <c r="K269">
        <v>19013</v>
      </c>
      <c r="L269" t="s">
        <v>54</v>
      </c>
      <c r="M269" t="s">
        <v>726</v>
      </c>
      <c r="N269" t="s">
        <v>27</v>
      </c>
      <c r="O269" t="s">
        <v>643</v>
      </c>
      <c r="P269" s="4">
        <v>853.93</v>
      </c>
      <c r="Q269" s="4">
        <f>P269-75</f>
        <v>778.93</v>
      </c>
      <c r="R269" s="4">
        <f t="shared" si="18"/>
        <v>75</v>
      </c>
      <c r="S269" s="4">
        <f t="shared" si="19"/>
        <v>11.25</v>
      </c>
    </row>
    <row r="270" spans="1:19" x14ac:dyDescent="0.3">
      <c r="A270" t="s">
        <v>736</v>
      </c>
      <c r="B270" s="1">
        <v>42826</v>
      </c>
      <c r="C270" s="1">
        <v>42830</v>
      </c>
      <c r="D270">
        <f t="shared" si="16"/>
        <v>2017</v>
      </c>
      <c r="E270" t="str">
        <f t="shared" si="17"/>
        <v>Apr</v>
      </c>
      <c r="F270" t="s">
        <v>37</v>
      </c>
      <c r="G270" t="s">
        <v>737</v>
      </c>
      <c r="H270" t="s">
        <v>22</v>
      </c>
      <c r="I270" t="s">
        <v>61</v>
      </c>
      <c r="J270" t="s">
        <v>62</v>
      </c>
      <c r="K270">
        <v>10009</v>
      </c>
      <c r="L270" t="s">
        <v>54</v>
      </c>
      <c r="M270" t="s">
        <v>726</v>
      </c>
      <c r="N270" t="s">
        <v>110</v>
      </c>
      <c r="O270" t="s">
        <v>643</v>
      </c>
      <c r="P270" s="4">
        <v>1317.492</v>
      </c>
      <c r="Q270" s="4">
        <v>1317.492</v>
      </c>
      <c r="R270" s="4">
        <f t="shared" si="18"/>
        <v>0</v>
      </c>
      <c r="S270" s="4">
        <f t="shared" si="19"/>
        <v>0</v>
      </c>
    </row>
    <row r="271" spans="1:19" ht="15.6" x14ac:dyDescent="0.3">
      <c r="A271" t="s">
        <v>738</v>
      </c>
      <c r="B271" s="1">
        <v>42832</v>
      </c>
      <c r="C271" s="1">
        <v>42837</v>
      </c>
      <c r="D271">
        <f t="shared" si="16"/>
        <v>2017</v>
      </c>
      <c r="E271" t="str">
        <f t="shared" si="17"/>
        <v>Apr</v>
      </c>
      <c r="F271" t="s">
        <v>37</v>
      </c>
      <c r="G271" t="s">
        <v>739</v>
      </c>
      <c r="H271" s="2" t="s">
        <v>22</v>
      </c>
      <c r="I271" t="s">
        <v>61</v>
      </c>
      <c r="J271" t="s">
        <v>62</v>
      </c>
      <c r="K271">
        <v>10035</v>
      </c>
      <c r="L271" t="s">
        <v>54</v>
      </c>
      <c r="M271" t="s">
        <v>726</v>
      </c>
      <c r="N271" t="s">
        <v>27</v>
      </c>
      <c r="O271" t="s">
        <v>643</v>
      </c>
      <c r="P271" s="4">
        <v>658.74599999999998</v>
      </c>
      <c r="Q271" s="4">
        <v>658.74599999999998</v>
      </c>
      <c r="R271" s="4">
        <f t="shared" si="18"/>
        <v>0</v>
      </c>
      <c r="S271" s="4">
        <f t="shared" si="19"/>
        <v>0</v>
      </c>
    </row>
    <row r="272" spans="1:19" x14ac:dyDescent="0.3">
      <c r="A272" t="s">
        <v>740</v>
      </c>
      <c r="B272" s="1">
        <v>43051</v>
      </c>
      <c r="C272" s="1">
        <v>43055</v>
      </c>
      <c r="D272">
        <f t="shared" si="16"/>
        <v>2017</v>
      </c>
      <c r="E272" t="str">
        <f t="shared" si="17"/>
        <v>Nov</v>
      </c>
      <c r="F272" t="s">
        <v>37</v>
      </c>
      <c r="G272" t="s">
        <v>741</v>
      </c>
      <c r="H272" t="s">
        <v>105</v>
      </c>
      <c r="I272" t="s">
        <v>742</v>
      </c>
      <c r="J272" t="s">
        <v>233</v>
      </c>
      <c r="K272">
        <v>44134</v>
      </c>
      <c r="L272" t="s">
        <v>54</v>
      </c>
      <c r="M272" t="s">
        <v>726</v>
      </c>
      <c r="N272" t="s">
        <v>110</v>
      </c>
      <c r="O272" t="s">
        <v>643</v>
      </c>
      <c r="P272" s="4">
        <v>1537.0740000000001</v>
      </c>
      <c r="Q272" s="4">
        <v>1537.0740000000001</v>
      </c>
      <c r="R272" s="4">
        <f t="shared" si="18"/>
        <v>0</v>
      </c>
      <c r="S272" s="4">
        <f t="shared" si="19"/>
        <v>0</v>
      </c>
    </row>
    <row r="273" spans="1:19" x14ac:dyDescent="0.3">
      <c r="A273" t="s">
        <v>743</v>
      </c>
      <c r="B273" s="1">
        <v>43099</v>
      </c>
      <c r="C273" s="1">
        <v>43101</v>
      </c>
      <c r="D273">
        <f t="shared" si="16"/>
        <v>2017</v>
      </c>
      <c r="E273" t="str">
        <f t="shared" si="17"/>
        <v>Dec</v>
      </c>
      <c r="F273" t="s">
        <v>20</v>
      </c>
      <c r="G273" t="s">
        <v>378</v>
      </c>
      <c r="H273" t="s">
        <v>51</v>
      </c>
      <c r="I273" t="s">
        <v>744</v>
      </c>
      <c r="J273" t="s">
        <v>101</v>
      </c>
      <c r="K273">
        <v>17602</v>
      </c>
      <c r="L273" t="s">
        <v>54</v>
      </c>
      <c r="M273" t="s">
        <v>726</v>
      </c>
      <c r="N273" t="s">
        <v>27</v>
      </c>
      <c r="O273" t="s">
        <v>643</v>
      </c>
      <c r="P273" s="4">
        <v>170.786</v>
      </c>
      <c r="Q273" s="4">
        <f>P273-17</f>
        <v>153.786</v>
      </c>
      <c r="R273" s="4">
        <f t="shared" si="18"/>
        <v>17</v>
      </c>
      <c r="S273" s="4">
        <f t="shared" si="19"/>
        <v>2.5499999999999998</v>
      </c>
    </row>
    <row r="274" spans="1:19" x14ac:dyDescent="0.3">
      <c r="A274" t="s">
        <v>745</v>
      </c>
      <c r="B274" s="1">
        <v>43074</v>
      </c>
      <c r="C274" s="1">
        <v>43078</v>
      </c>
      <c r="D274">
        <f t="shared" si="16"/>
        <v>2017</v>
      </c>
      <c r="E274" t="str">
        <f t="shared" si="17"/>
        <v>Dec</v>
      </c>
      <c r="F274" t="s">
        <v>37</v>
      </c>
      <c r="G274" t="s">
        <v>746</v>
      </c>
      <c r="H274" t="s">
        <v>22</v>
      </c>
      <c r="I274" t="s">
        <v>321</v>
      </c>
      <c r="J274" t="s">
        <v>148</v>
      </c>
      <c r="K274">
        <v>53132</v>
      </c>
      <c r="L274" t="s">
        <v>25</v>
      </c>
      <c r="M274" t="s">
        <v>726</v>
      </c>
      <c r="N274" t="s">
        <v>110</v>
      </c>
      <c r="O274" t="s">
        <v>643</v>
      </c>
      <c r="P274" s="4">
        <v>1951.84</v>
      </c>
      <c r="Q274" s="4">
        <v>1951.84</v>
      </c>
      <c r="R274" s="4">
        <f t="shared" si="18"/>
        <v>0</v>
      </c>
      <c r="S274" s="4">
        <f t="shared" si="19"/>
        <v>0</v>
      </c>
    </row>
    <row r="275" spans="1:19" x14ac:dyDescent="0.3">
      <c r="A275" t="s">
        <v>747</v>
      </c>
      <c r="B275" s="1">
        <v>43273</v>
      </c>
      <c r="C275" s="1">
        <v>43277</v>
      </c>
      <c r="D275">
        <f t="shared" si="16"/>
        <v>2018</v>
      </c>
      <c r="E275" t="str">
        <f t="shared" si="17"/>
        <v>Jun</v>
      </c>
      <c r="F275" t="s">
        <v>37</v>
      </c>
      <c r="G275" t="s">
        <v>748</v>
      </c>
      <c r="H275" t="s">
        <v>22</v>
      </c>
      <c r="I275" t="s">
        <v>97</v>
      </c>
      <c r="J275" t="s">
        <v>89</v>
      </c>
      <c r="K275">
        <v>48227</v>
      </c>
      <c r="L275" t="s">
        <v>25</v>
      </c>
      <c r="M275" t="s">
        <v>726</v>
      </c>
      <c r="N275" t="s">
        <v>27</v>
      </c>
      <c r="O275" t="s">
        <v>643</v>
      </c>
      <c r="P275" s="4">
        <v>487.96</v>
      </c>
      <c r="Q275" s="4">
        <v>487.96</v>
      </c>
      <c r="R275" s="4">
        <f t="shared" si="18"/>
        <v>0</v>
      </c>
      <c r="S275" s="4">
        <f t="shared" si="19"/>
        <v>0</v>
      </c>
    </row>
    <row r="276" spans="1:19" x14ac:dyDescent="0.3">
      <c r="A276" t="s">
        <v>749</v>
      </c>
      <c r="B276" s="1">
        <v>43299</v>
      </c>
      <c r="C276" s="1">
        <v>43304</v>
      </c>
      <c r="D276">
        <f t="shared" si="16"/>
        <v>2018</v>
      </c>
      <c r="E276" t="str">
        <f t="shared" si="17"/>
        <v>Jul</v>
      </c>
      <c r="F276" t="s">
        <v>37</v>
      </c>
      <c r="G276" t="s">
        <v>750</v>
      </c>
      <c r="H276" t="s">
        <v>105</v>
      </c>
      <c r="I276" t="s">
        <v>578</v>
      </c>
      <c r="J276" t="s">
        <v>178</v>
      </c>
      <c r="K276">
        <v>85023</v>
      </c>
      <c r="L276" t="s">
        <v>34</v>
      </c>
      <c r="M276" t="s">
        <v>751</v>
      </c>
      <c r="N276" t="s">
        <v>27</v>
      </c>
      <c r="O276" t="s">
        <v>643</v>
      </c>
      <c r="P276" s="4">
        <v>311.976</v>
      </c>
      <c r="Q276" s="4">
        <v>311.976</v>
      </c>
      <c r="R276" s="4">
        <f t="shared" si="18"/>
        <v>0</v>
      </c>
      <c r="S276" s="4">
        <f t="shared" si="19"/>
        <v>0</v>
      </c>
    </row>
    <row r="277" spans="1:19" x14ac:dyDescent="0.3">
      <c r="A277" t="s">
        <v>752</v>
      </c>
      <c r="B277" s="1">
        <v>42357</v>
      </c>
      <c r="C277" s="1">
        <v>42359</v>
      </c>
      <c r="D277">
        <f t="shared" si="16"/>
        <v>2015</v>
      </c>
      <c r="E277" t="str">
        <f t="shared" si="17"/>
        <v>Dec</v>
      </c>
      <c r="F277" t="s">
        <v>67</v>
      </c>
      <c r="G277" t="s">
        <v>441</v>
      </c>
      <c r="H277" t="s">
        <v>105</v>
      </c>
      <c r="I277" t="s">
        <v>753</v>
      </c>
      <c r="J277" t="s">
        <v>754</v>
      </c>
      <c r="K277">
        <v>35630</v>
      </c>
      <c r="L277" t="s">
        <v>44</v>
      </c>
      <c r="M277" t="s">
        <v>751</v>
      </c>
      <c r="N277" t="s">
        <v>27</v>
      </c>
      <c r="O277" t="s">
        <v>643</v>
      </c>
      <c r="P277" s="4">
        <v>1819.86</v>
      </c>
      <c r="Q277" s="4">
        <v>1819.86</v>
      </c>
      <c r="R277" s="4">
        <f t="shared" si="18"/>
        <v>0</v>
      </c>
      <c r="S277" s="4">
        <f t="shared" si="19"/>
        <v>0</v>
      </c>
    </row>
    <row r="278" spans="1:19" ht="15.6" x14ac:dyDescent="0.3">
      <c r="A278" t="s">
        <v>755</v>
      </c>
      <c r="B278" s="1">
        <v>42486</v>
      </c>
      <c r="C278" s="1">
        <v>42492</v>
      </c>
      <c r="D278">
        <f t="shared" si="16"/>
        <v>2016</v>
      </c>
      <c r="E278" t="str">
        <f t="shared" si="17"/>
        <v>Apr</v>
      </c>
      <c r="F278" t="s">
        <v>37</v>
      </c>
      <c r="G278" t="s">
        <v>130</v>
      </c>
      <c r="H278" s="2" t="s">
        <v>22</v>
      </c>
      <c r="I278" t="s">
        <v>756</v>
      </c>
      <c r="J278" t="s">
        <v>250</v>
      </c>
      <c r="K278">
        <v>38109</v>
      </c>
      <c r="L278" t="s">
        <v>44</v>
      </c>
      <c r="M278" t="s">
        <v>751</v>
      </c>
      <c r="N278" t="s">
        <v>27</v>
      </c>
      <c r="O278" t="s">
        <v>643</v>
      </c>
      <c r="P278" s="4">
        <v>831.93600000000004</v>
      </c>
      <c r="Q278" s="4">
        <v>831.93600000000004</v>
      </c>
      <c r="R278" s="4">
        <f t="shared" si="18"/>
        <v>0</v>
      </c>
      <c r="S278" s="4">
        <f t="shared" si="19"/>
        <v>0</v>
      </c>
    </row>
    <row r="279" spans="1:19" x14ac:dyDescent="0.3">
      <c r="A279" t="s">
        <v>757</v>
      </c>
      <c r="B279" s="1">
        <v>43045</v>
      </c>
      <c r="C279" s="1">
        <v>43048</v>
      </c>
      <c r="D279">
        <f t="shared" si="16"/>
        <v>2017</v>
      </c>
      <c r="E279" t="str">
        <f t="shared" si="17"/>
        <v>Nov</v>
      </c>
      <c r="F279" t="s">
        <v>20</v>
      </c>
      <c r="G279" t="s">
        <v>758</v>
      </c>
      <c r="H279" t="s">
        <v>51</v>
      </c>
      <c r="I279" t="s">
        <v>78</v>
      </c>
      <c r="J279" t="s">
        <v>79</v>
      </c>
      <c r="K279">
        <v>32216</v>
      </c>
      <c r="L279" t="s">
        <v>44</v>
      </c>
      <c r="M279" t="s">
        <v>751</v>
      </c>
      <c r="N279" t="s">
        <v>128</v>
      </c>
      <c r="O279" t="s">
        <v>643</v>
      </c>
      <c r="P279" s="4">
        <v>207.98400000000001</v>
      </c>
      <c r="Q279" s="4">
        <v>207.98400000000001</v>
      </c>
      <c r="R279" s="4">
        <f t="shared" si="18"/>
        <v>0</v>
      </c>
      <c r="S279" s="4">
        <f t="shared" si="19"/>
        <v>0</v>
      </c>
    </row>
    <row r="280" spans="1:19" ht="15.6" x14ac:dyDescent="0.3">
      <c r="A280" t="s">
        <v>759</v>
      </c>
      <c r="B280" s="1">
        <v>42396</v>
      </c>
      <c r="C280" s="1">
        <v>42398</v>
      </c>
      <c r="D280">
        <f t="shared" si="16"/>
        <v>2016</v>
      </c>
      <c r="E280" t="str">
        <f t="shared" si="17"/>
        <v>Jan</v>
      </c>
      <c r="F280" t="s">
        <v>67</v>
      </c>
      <c r="G280" t="s">
        <v>85</v>
      </c>
      <c r="H280" s="2" t="s">
        <v>22</v>
      </c>
      <c r="I280" t="s">
        <v>545</v>
      </c>
      <c r="J280" t="s">
        <v>233</v>
      </c>
      <c r="K280">
        <v>44105</v>
      </c>
      <c r="L280" t="s">
        <v>54</v>
      </c>
      <c r="M280" t="s">
        <v>751</v>
      </c>
      <c r="N280" t="s">
        <v>27</v>
      </c>
      <c r="O280" t="s">
        <v>643</v>
      </c>
      <c r="P280" s="4">
        <v>181.98599999999999</v>
      </c>
      <c r="Q280" s="4">
        <f>P280-17</f>
        <v>164.98599999999999</v>
      </c>
      <c r="R280" s="4">
        <f t="shared" si="18"/>
        <v>17</v>
      </c>
      <c r="S280" s="4">
        <f t="shared" si="19"/>
        <v>2.5499999999999998</v>
      </c>
    </row>
    <row r="281" spans="1:19" ht="15.6" x14ac:dyDescent="0.3">
      <c r="A281" t="s">
        <v>760</v>
      </c>
      <c r="B281" s="1">
        <v>42652</v>
      </c>
      <c r="C281" s="1">
        <v>42656</v>
      </c>
      <c r="D281">
        <f t="shared" si="16"/>
        <v>2016</v>
      </c>
      <c r="E281" t="str">
        <f t="shared" si="17"/>
        <v>Oct</v>
      </c>
      <c r="F281" t="s">
        <v>37</v>
      </c>
      <c r="G281" t="s">
        <v>761</v>
      </c>
      <c r="H281" s="2" t="s">
        <v>22</v>
      </c>
      <c r="I281" t="s">
        <v>97</v>
      </c>
      <c r="J281" t="s">
        <v>89</v>
      </c>
      <c r="K281">
        <v>48227</v>
      </c>
      <c r="L281" t="s">
        <v>25</v>
      </c>
      <c r="M281" t="s">
        <v>751</v>
      </c>
      <c r="N281" t="s">
        <v>27</v>
      </c>
      <c r="O281" t="s">
        <v>643</v>
      </c>
      <c r="P281" s="4">
        <v>389.97</v>
      </c>
      <c r="Q281" s="4">
        <v>389.97</v>
      </c>
      <c r="R281" s="4">
        <f t="shared" si="18"/>
        <v>0</v>
      </c>
      <c r="S281" s="4">
        <f t="shared" si="19"/>
        <v>0</v>
      </c>
    </row>
    <row r="282" spans="1:19" x14ac:dyDescent="0.3">
      <c r="A282" t="s">
        <v>762</v>
      </c>
      <c r="B282" s="1">
        <v>43004</v>
      </c>
      <c r="C282" s="1">
        <v>43008</v>
      </c>
      <c r="D282">
        <f t="shared" si="16"/>
        <v>2017</v>
      </c>
      <c r="E282" t="str">
        <f t="shared" si="17"/>
        <v>Sep</v>
      </c>
      <c r="F282" t="s">
        <v>37</v>
      </c>
      <c r="G282" t="s">
        <v>763</v>
      </c>
      <c r="H282" t="s">
        <v>51</v>
      </c>
      <c r="I282" t="s">
        <v>113</v>
      </c>
      <c r="J282" t="s">
        <v>109</v>
      </c>
      <c r="K282">
        <v>77041</v>
      </c>
      <c r="L282" t="s">
        <v>25</v>
      </c>
      <c r="M282" t="s">
        <v>751</v>
      </c>
      <c r="N282" t="s">
        <v>128</v>
      </c>
      <c r="O282" t="s">
        <v>643</v>
      </c>
      <c r="P282" s="4">
        <v>454.96499999999997</v>
      </c>
      <c r="Q282" s="4">
        <v>454.96499999999997</v>
      </c>
      <c r="R282" s="4">
        <f t="shared" si="18"/>
        <v>0</v>
      </c>
      <c r="S282" s="4">
        <f t="shared" si="19"/>
        <v>0</v>
      </c>
    </row>
    <row r="283" spans="1:19" x14ac:dyDescent="0.3">
      <c r="A283" t="s">
        <v>764</v>
      </c>
      <c r="B283" s="1">
        <v>43069</v>
      </c>
      <c r="C283" s="1">
        <v>43075</v>
      </c>
      <c r="D283">
        <f t="shared" si="16"/>
        <v>2017</v>
      </c>
      <c r="E283" t="str">
        <f t="shared" si="17"/>
        <v>Nov</v>
      </c>
      <c r="F283" t="s">
        <v>37</v>
      </c>
      <c r="G283" t="s">
        <v>556</v>
      </c>
      <c r="H283" t="s">
        <v>51</v>
      </c>
      <c r="I283" t="s">
        <v>97</v>
      </c>
      <c r="J283" t="s">
        <v>89</v>
      </c>
      <c r="K283">
        <v>48227</v>
      </c>
      <c r="L283" t="s">
        <v>25</v>
      </c>
      <c r="M283" t="s">
        <v>751</v>
      </c>
      <c r="N283" t="s">
        <v>128</v>
      </c>
      <c r="O283" t="s">
        <v>643</v>
      </c>
      <c r="P283" s="4">
        <v>389.97</v>
      </c>
      <c r="Q283" s="4">
        <v>389.97</v>
      </c>
      <c r="R283" s="4">
        <f t="shared" si="18"/>
        <v>0</v>
      </c>
      <c r="S283" s="4">
        <f t="shared" si="19"/>
        <v>0</v>
      </c>
    </row>
    <row r="284" spans="1:19" x14ac:dyDescent="0.3">
      <c r="A284" t="s">
        <v>765</v>
      </c>
      <c r="B284" s="1">
        <v>43242</v>
      </c>
      <c r="C284" s="1">
        <v>43246</v>
      </c>
      <c r="D284">
        <f t="shared" si="16"/>
        <v>2018</v>
      </c>
      <c r="E284" t="str">
        <f t="shared" si="17"/>
        <v>May</v>
      </c>
      <c r="F284" t="s">
        <v>37</v>
      </c>
      <c r="G284" t="s">
        <v>766</v>
      </c>
      <c r="H284" t="s">
        <v>105</v>
      </c>
      <c r="I284" t="s">
        <v>23</v>
      </c>
      <c r="J284" t="s">
        <v>24</v>
      </c>
      <c r="K284">
        <v>60653</v>
      </c>
      <c r="L284" t="s">
        <v>25</v>
      </c>
      <c r="M284" t="s">
        <v>751</v>
      </c>
      <c r="N284" t="s">
        <v>27</v>
      </c>
      <c r="O284" t="s">
        <v>643</v>
      </c>
      <c r="P284" s="4">
        <v>181.98599999999999</v>
      </c>
      <c r="Q284" s="4">
        <f>P284-17</f>
        <v>164.98599999999999</v>
      </c>
      <c r="R284" s="4">
        <f t="shared" si="18"/>
        <v>17</v>
      </c>
      <c r="S284" s="4">
        <f t="shared" si="19"/>
        <v>2.5499999999999998</v>
      </c>
    </row>
    <row r="285" spans="1:19" x14ac:dyDescent="0.3">
      <c r="A285" t="s">
        <v>767</v>
      </c>
      <c r="B285" s="1">
        <v>43374</v>
      </c>
      <c r="C285" s="1">
        <v>43375</v>
      </c>
      <c r="D285">
        <f t="shared" si="16"/>
        <v>2018</v>
      </c>
      <c r="E285" t="str">
        <f t="shared" si="17"/>
        <v>Oct</v>
      </c>
      <c r="F285" t="s">
        <v>20</v>
      </c>
      <c r="G285" t="s">
        <v>704</v>
      </c>
      <c r="H285" t="s">
        <v>105</v>
      </c>
      <c r="I285" t="s">
        <v>131</v>
      </c>
      <c r="J285" t="s">
        <v>33</v>
      </c>
      <c r="K285">
        <v>95123</v>
      </c>
      <c r="L285" t="s">
        <v>34</v>
      </c>
      <c r="M285" t="s">
        <v>768</v>
      </c>
      <c r="N285" t="s">
        <v>27</v>
      </c>
      <c r="O285" t="s">
        <v>643</v>
      </c>
      <c r="P285" s="4">
        <v>108.608</v>
      </c>
      <c r="Q285" s="4">
        <v>108.608</v>
      </c>
      <c r="R285" s="4">
        <f t="shared" si="18"/>
        <v>0</v>
      </c>
      <c r="S285" s="4">
        <f t="shared" si="19"/>
        <v>0</v>
      </c>
    </row>
    <row r="286" spans="1:19" x14ac:dyDescent="0.3">
      <c r="A286" t="s">
        <v>769</v>
      </c>
      <c r="B286" s="1">
        <v>42211</v>
      </c>
      <c r="C286" s="1">
        <v>42217</v>
      </c>
      <c r="D286">
        <f t="shared" si="16"/>
        <v>2015</v>
      </c>
      <c r="E286" t="str">
        <f t="shared" si="17"/>
        <v>Jul</v>
      </c>
      <c r="F286" t="s">
        <v>37</v>
      </c>
      <c r="G286" t="s">
        <v>770</v>
      </c>
      <c r="H286" t="s">
        <v>105</v>
      </c>
      <c r="I286" t="s">
        <v>600</v>
      </c>
      <c r="J286" t="s">
        <v>183</v>
      </c>
      <c r="K286">
        <v>30318</v>
      </c>
      <c r="L286" t="s">
        <v>44</v>
      </c>
      <c r="M286" t="s">
        <v>768</v>
      </c>
      <c r="N286" t="s">
        <v>27</v>
      </c>
      <c r="O286" t="s">
        <v>643</v>
      </c>
      <c r="P286" s="4">
        <v>67.88</v>
      </c>
      <c r="Q286" s="4">
        <v>67.88</v>
      </c>
      <c r="R286" s="4">
        <f t="shared" si="18"/>
        <v>0</v>
      </c>
      <c r="S286" s="4">
        <f t="shared" si="19"/>
        <v>0</v>
      </c>
    </row>
    <row r="287" spans="1:19" ht="15.6" x14ac:dyDescent="0.3">
      <c r="A287" t="s">
        <v>771</v>
      </c>
      <c r="B287" s="1">
        <v>43403</v>
      </c>
      <c r="C287" s="1">
        <v>43405</v>
      </c>
      <c r="D287">
        <f t="shared" si="16"/>
        <v>2018</v>
      </c>
      <c r="E287" t="str">
        <f t="shared" si="17"/>
        <v>Oct</v>
      </c>
      <c r="F287" t="s">
        <v>20</v>
      </c>
      <c r="G287" t="s">
        <v>772</v>
      </c>
      <c r="H287" s="2" t="s">
        <v>22</v>
      </c>
      <c r="I287" t="s">
        <v>645</v>
      </c>
      <c r="J287" t="s">
        <v>205</v>
      </c>
      <c r="K287">
        <v>40475</v>
      </c>
      <c r="L287" t="s">
        <v>44</v>
      </c>
      <c r="M287" t="s">
        <v>768</v>
      </c>
      <c r="N287" t="s">
        <v>27</v>
      </c>
      <c r="O287" t="s">
        <v>643</v>
      </c>
      <c r="P287" s="4">
        <v>33.94</v>
      </c>
      <c r="Q287" s="4">
        <v>33.94</v>
      </c>
      <c r="R287" s="4">
        <f t="shared" si="18"/>
        <v>0</v>
      </c>
      <c r="S287" s="4">
        <f t="shared" si="19"/>
        <v>0</v>
      </c>
    </row>
    <row r="288" spans="1:19" x14ac:dyDescent="0.3">
      <c r="A288" t="s">
        <v>773</v>
      </c>
      <c r="B288" s="1">
        <v>43035</v>
      </c>
      <c r="C288" s="1">
        <v>43039</v>
      </c>
      <c r="D288">
        <f t="shared" si="16"/>
        <v>2017</v>
      </c>
      <c r="E288" t="str">
        <f t="shared" si="17"/>
        <v>Oct</v>
      </c>
      <c r="F288" t="s">
        <v>37</v>
      </c>
      <c r="G288" t="s">
        <v>774</v>
      </c>
      <c r="H288" t="s">
        <v>51</v>
      </c>
      <c r="I288" t="s">
        <v>61</v>
      </c>
      <c r="J288" t="s">
        <v>62</v>
      </c>
      <c r="K288">
        <v>10011</v>
      </c>
      <c r="L288" t="s">
        <v>54</v>
      </c>
      <c r="M288" t="s">
        <v>768</v>
      </c>
      <c r="N288" t="s">
        <v>128</v>
      </c>
      <c r="O288" t="s">
        <v>643</v>
      </c>
      <c r="P288" s="4">
        <v>427.64400000000001</v>
      </c>
      <c r="Q288" s="4">
        <v>427.64400000000001</v>
      </c>
      <c r="R288" s="4">
        <f t="shared" si="18"/>
        <v>0</v>
      </c>
      <c r="S288" s="4">
        <f t="shared" si="19"/>
        <v>0</v>
      </c>
    </row>
    <row r="289" spans="1:19" x14ac:dyDescent="0.3">
      <c r="A289" t="s">
        <v>775</v>
      </c>
      <c r="B289" s="1">
        <v>42620</v>
      </c>
      <c r="C289" s="1">
        <v>42624</v>
      </c>
      <c r="D289">
        <f t="shared" si="16"/>
        <v>2016</v>
      </c>
      <c r="E289" t="str">
        <f t="shared" si="17"/>
        <v>Sep</v>
      </c>
      <c r="F289" t="s">
        <v>37</v>
      </c>
      <c r="G289" t="s">
        <v>776</v>
      </c>
      <c r="H289" t="s">
        <v>51</v>
      </c>
      <c r="I289" t="s">
        <v>777</v>
      </c>
      <c r="J289" t="s">
        <v>109</v>
      </c>
      <c r="K289">
        <v>79907</v>
      </c>
      <c r="L289" t="s">
        <v>25</v>
      </c>
      <c r="M289" t="s">
        <v>768</v>
      </c>
      <c r="N289" t="s">
        <v>27</v>
      </c>
      <c r="O289" t="s">
        <v>643</v>
      </c>
      <c r="P289" s="4">
        <v>47.515999999999998</v>
      </c>
      <c r="Q289" s="4">
        <v>47.515999999999998</v>
      </c>
      <c r="R289" s="4">
        <f t="shared" si="18"/>
        <v>0</v>
      </c>
      <c r="S289" s="4">
        <f t="shared" si="19"/>
        <v>0</v>
      </c>
    </row>
    <row r="290" spans="1:19" x14ac:dyDescent="0.3">
      <c r="A290" t="s">
        <v>778</v>
      </c>
      <c r="B290" s="1">
        <v>42331</v>
      </c>
      <c r="C290" s="1">
        <v>42333</v>
      </c>
      <c r="D290">
        <f t="shared" si="16"/>
        <v>2015</v>
      </c>
      <c r="E290" t="str">
        <f t="shared" si="17"/>
        <v>Nov</v>
      </c>
      <c r="F290" t="s">
        <v>20</v>
      </c>
      <c r="G290" t="s">
        <v>668</v>
      </c>
      <c r="H290" t="s">
        <v>105</v>
      </c>
      <c r="I290" t="s">
        <v>47</v>
      </c>
      <c r="J290" t="s">
        <v>33</v>
      </c>
      <c r="K290">
        <v>90004</v>
      </c>
      <c r="L290" t="s">
        <v>34</v>
      </c>
      <c r="M290" t="s">
        <v>779</v>
      </c>
      <c r="N290" t="s">
        <v>27</v>
      </c>
      <c r="O290" t="s">
        <v>643</v>
      </c>
      <c r="P290" s="4">
        <v>381.44</v>
      </c>
      <c r="Q290" s="4">
        <v>381.44</v>
      </c>
      <c r="R290" s="4">
        <f t="shared" si="18"/>
        <v>0</v>
      </c>
      <c r="S290" s="4">
        <f t="shared" si="19"/>
        <v>0</v>
      </c>
    </row>
    <row r="291" spans="1:19" ht="15.6" x14ac:dyDescent="0.3">
      <c r="A291" t="s">
        <v>780</v>
      </c>
      <c r="B291" s="1">
        <v>42359</v>
      </c>
      <c r="C291" s="1">
        <v>42365</v>
      </c>
      <c r="D291">
        <f t="shared" si="16"/>
        <v>2015</v>
      </c>
      <c r="E291" t="str">
        <f t="shared" si="17"/>
        <v>Dec</v>
      </c>
      <c r="F291" t="s">
        <v>37</v>
      </c>
      <c r="G291" t="s">
        <v>235</v>
      </c>
      <c r="H291" s="2" t="s">
        <v>22</v>
      </c>
      <c r="I291" t="s">
        <v>39</v>
      </c>
      <c r="J291" t="s">
        <v>33</v>
      </c>
      <c r="K291">
        <v>92024</v>
      </c>
      <c r="L291" t="s">
        <v>34</v>
      </c>
      <c r="M291" t="s">
        <v>779</v>
      </c>
      <c r="N291" t="s">
        <v>27</v>
      </c>
      <c r="O291" t="s">
        <v>643</v>
      </c>
      <c r="P291" s="4">
        <v>572.16</v>
      </c>
      <c r="Q291" s="4">
        <v>572.16</v>
      </c>
      <c r="R291" s="4">
        <f t="shared" si="18"/>
        <v>0</v>
      </c>
      <c r="S291" s="4">
        <f t="shared" si="19"/>
        <v>0</v>
      </c>
    </row>
    <row r="292" spans="1:19" ht="15.6" x14ac:dyDescent="0.3">
      <c r="A292" t="s">
        <v>781</v>
      </c>
      <c r="B292" s="1">
        <v>42681</v>
      </c>
      <c r="C292" s="1">
        <v>42683</v>
      </c>
      <c r="D292">
        <f t="shared" si="16"/>
        <v>2016</v>
      </c>
      <c r="E292" t="str">
        <f t="shared" si="17"/>
        <v>Nov</v>
      </c>
      <c r="F292" t="s">
        <v>67</v>
      </c>
      <c r="G292" t="s">
        <v>782</v>
      </c>
      <c r="H292" s="2" t="s">
        <v>22</v>
      </c>
      <c r="I292" t="s">
        <v>47</v>
      </c>
      <c r="J292" t="s">
        <v>33</v>
      </c>
      <c r="K292">
        <v>90036</v>
      </c>
      <c r="L292" t="s">
        <v>34</v>
      </c>
      <c r="M292" t="s">
        <v>779</v>
      </c>
      <c r="N292" t="s">
        <v>27</v>
      </c>
      <c r="O292" t="s">
        <v>643</v>
      </c>
      <c r="P292" s="4">
        <v>190.72</v>
      </c>
      <c r="Q292" s="4">
        <f>P292-17</f>
        <v>173.72</v>
      </c>
      <c r="R292" s="4">
        <f t="shared" si="18"/>
        <v>17</v>
      </c>
      <c r="S292" s="4">
        <f t="shared" si="19"/>
        <v>2.5499999999999998</v>
      </c>
    </row>
    <row r="293" spans="1:19" ht="15.6" x14ac:dyDescent="0.3">
      <c r="A293" t="s">
        <v>783</v>
      </c>
      <c r="B293" s="1">
        <v>42694</v>
      </c>
      <c r="C293" s="1">
        <v>42698</v>
      </c>
      <c r="D293">
        <f t="shared" si="16"/>
        <v>2016</v>
      </c>
      <c r="E293" t="str">
        <f t="shared" si="17"/>
        <v>Nov</v>
      </c>
      <c r="F293" t="s">
        <v>37</v>
      </c>
      <c r="G293" t="s">
        <v>784</v>
      </c>
      <c r="H293" s="2" t="s">
        <v>22</v>
      </c>
      <c r="I293" t="s">
        <v>785</v>
      </c>
      <c r="J293" t="s">
        <v>33</v>
      </c>
      <c r="K293">
        <v>94601</v>
      </c>
      <c r="L293" t="s">
        <v>34</v>
      </c>
      <c r="M293" t="s">
        <v>779</v>
      </c>
      <c r="N293" t="s">
        <v>27</v>
      </c>
      <c r="O293" t="s">
        <v>643</v>
      </c>
      <c r="P293" s="4">
        <v>572.16</v>
      </c>
      <c r="Q293" s="4">
        <v>572.16</v>
      </c>
      <c r="R293" s="4">
        <f t="shared" si="18"/>
        <v>0</v>
      </c>
      <c r="S293" s="4">
        <f t="shared" si="19"/>
        <v>0</v>
      </c>
    </row>
    <row r="294" spans="1:19" x14ac:dyDescent="0.3">
      <c r="A294" t="s">
        <v>786</v>
      </c>
      <c r="B294" s="1">
        <v>42564</v>
      </c>
      <c r="C294" s="1">
        <v>42566</v>
      </c>
      <c r="D294">
        <f t="shared" si="16"/>
        <v>2016</v>
      </c>
      <c r="E294" t="str">
        <f t="shared" si="17"/>
        <v>Jul</v>
      </c>
      <c r="F294" t="s">
        <v>67</v>
      </c>
      <c r="G294" t="s">
        <v>709</v>
      </c>
      <c r="H294" t="s">
        <v>105</v>
      </c>
      <c r="I294" t="s">
        <v>61</v>
      </c>
      <c r="J294" t="s">
        <v>62</v>
      </c>
      <c r="K294">
        <v>10035</v>
      </c>
      <c r="L294" t="s">
        <v>54</v>
      </c>
      <c r="M294" t="s">
        <v>779</v>
      </c>
      <c r="N294" t="s">
        <v>27</v>
      </c>
      <c r="O294" t="s">
        <v>643</v>
      </c>
      <c r="P294" s="4">
        <v>1931.04</v>
      </c>
      <c r="Q294" s="4">
        <v>1931.04</v>
      </c>
      <c r="R294" s="4">
        <f t="shared" si="18"/>
        <v>0</v>
      </c>
      <c r="S294" s="4">
        <f t="shared" si="19"/>
        <v>0</v>
      </c>
    </row>
    <row r="295" spans="1:19" ht="15.6" x14ac:dyDescent="0.3">
      <c r="A295" t="s">
        <v>787</v>
      </c>
      <c r="B295" s="1">
        <v>42681</v>
      </c>
      <c r="C295" s="1">
        <v>42683</v>
      </c>
      <c r="D295">
        <f t="shared" si="16"/>
        <v>2016</v>
      </c>
      <c r="E295" t="str">
        <f t="shared" si="17"/>
        <v>Nov</v>
      </c>
      <c r="F295" t="s">
        <v>67</v>
      </c>
      <c r="G295" t="s">
        <v>788</v>
      </c>
      <c r="H295" s="2" t="s">
        <v>22</v>
      </c>
      <c r="I295" t="s">
        <v>636</v>
      </c>
      <c r="J295" t="s">
        <v>637</v>
      </c>
      <c r="L295" t="s">
        <v>54</v>
      </c>
      <c r="M295" t="s">
        <v>779</v>
      </c>
      <c r="N295" t="s">
        <v>27</v>
      </c>
      <c r="O295" t="s">
        <v>643</v>
      </c>
      <c r="P295" s="4">
        <v>715.2</v>
      </c>
      <c r="Q295" s="4">
        <v>715.2</v>
      </c>
      <c r="R295" s="4">
        <f t="shared" si="18"/>
        <v>0</v>
      </c>
      <c r="S295" s="4">
        <f t="shared" si="19"/>
        <v>0</v>
      </c>
    </row>
    <row r="296" spans="1:19" ht="15.6" x14ac:dyDescent="0.3">
      <c r="A296" t="s">
        <v>789</v>
      </c>
      <c r="B296" s="1">
        <v>43263</v>
      </c>
      <c r="C296" s="1">
        <v>43269</v>
      </c>
      <c r="D296">
        <f t="shared" si="16"/>
        <v>2018</v>
      </c>
      <c r="E296" t="str">
        <f t="shared" si="17"/>
        <v>Jun</v>
      </c>
      <c r="F296" t="s">
        <v>37</v>
      </c>
      <c r="G296" t="s">
        <v>790</v>
      </c>
      <c r="H296" s="2" t="s">
        <v>22</v>
      </c>
      <c r="I296" t="s">
        <v>61</v>
      </c>
      <c r="J296" t="s">
        <v>62</v>
      </c>
      <c r="K296">
        <v>10035</v>
      </c>
      <c r="L296" t="s">
        <v>54</v>
      </c>
      <c r="M296" t="s">
        <v>779</v>
      </c>
      <c r="N296" t="s">
        <v>27</v>
      </c>
      <c r="O296" t="s">
        <v>643</v>
      </c>
      <c r="P296" s="4">
        <v>858.24</v>
      </c>
      <c r="Q296" s="4">
        <v>858.24</v>
      </c>
      <c r="R296" s="4">
        <f t="shared" si="18"/>
        <v>0</v>
      </c>
      <c r="S296" s="4">
        <f t="shared" si="19"/>
        <v>0</v>
      </c>
    </row>
    <row r="297" spans="1:19" x14ac:dyDescent="0.3">
      <c r="A297" t="s">
        <v>791</v>
      </c>
      <c r="B297" s="1">
        <v>43227</v>
      </c>
      <c r="C297" s="1">
        <v>43231</v>
      </c>
      <c r="D297">
        <f t="shared" si="16"/>
        <v>2018</v>
      </c>
      <c r="E297" t="str">
        <f t="shared" si="17"/>
        <v>May</v>
      </c>
      <c r="F297" t="s">
        <v>37</v>
      </c>
      <c r="G297" t="s">
        <v>792</v>
      </c>
      <c r="H297" t="s">
        <v>51</v>
      </c>
      <c r="I297" t="s">
        <v>97</v>
      </c>
      <c r="J297" t="s">
        <v>89</v>
      </c>
      <c r="K297">
        <v>48234</v>
      </c>
      <c r="L297" t="s">
        <v>25</v>
      </c>
      <c r="M297" t="s">
        <v>779</v>
      </c>
      <c r="N297" t="s">
        <v>27</v>
      </c>
      <c r="O297" t="s">
        <v>643</v>
      </c>
      <c r="P297" s="4">
        <v>476.8</v>
      </c>
      <c r="Q297" s="4">
        <v>476.8</v>
      </c>
      <c r="R297" s="4">
        <f t="shared" si="18"/>
        <v>0</v>
      </c>
      <c r="S297" s="4">
        <f t="shared" si="19"/>
        <v>0</v>
      </c>
    </row>
    <row r="298" spans="1:19" ht="15.6" x14ac:dyDescent="0.3">
      <c r="A298" t="s">
        <v>793</v>
      </c>
      <c r="B298" s="1">
        <v>42319</v>
      </c>
      <c r="C298" s="1">
        <v>42322</v>
      </c>
      <c r="D298">
        <f t="shared" si="16"/>
        <v>2015</v>
      </c>
      <c r="E298" t="str">
        <f t="shared" si="17"/>
        <v>Nov</v>
      </c>
      <c r="F298" t="s">
        <v>67</v>
      </c>
      <c r="G298" t="s">
        <v>794</v>
      </c>
      <c r="H298" s="2" t="s">
        <v>22</v>
      </c>
      <c r="I298" t="s">
        <v>576</v>
      </c>
      <c r="J298" t="s">
        <v>75</v>
      </c>
      <c r="K298">
        <v>80027</v>
      </c>
      <c r="L298" t="s">
        <v>34</v>
      </c>
      <c r="M298" t="s">
        <v>795</v>
      </c>
      <c r="N298" t="s">
        <v>27</v>
      </c>
      <c r="O298" t="s">
        <v>643</v>
      </c>
      <c r="P298" s="4">
        <v>603.91999999999996</v>
      </c>
      <c r="Q298" s="4">
        <v>603.91999999999996</v>
      </c>
      <c r="R298" s="4">
        <f t="shared" si="18"/>
        <v>0</v>
      </c>
      <c r="S298" s="4">
        <f t="shared" si="19"/>
        <v>0</v>
      </c>
    </row>
    <row r="299" spans="1:19" x14ac:dyDescent="0.3">
      <c r="A299" t="s">
        <v>796</v>
      </c>
      <c r="B299" s="1">
        <v>43307</v>
      </c>
      <c r="C299" s="1">
        <v>43313</v>
      </c>
      <c r="D299">
        <f t="shared" si="16"/>
        <v>2018</v>
      </c>
      <c r="E299" t="str">
        <f t="shared" si="17"/>
        <v>Jul</v>
      </c>
      <c r="F299" t="s">
        <v>37</v>
      </c>
      <c r="G299" t="s">
        <v>797</v>
      </c>
      <c r="H299" t="s">
        <v>51</v>
      </c>
      <c r="I299" t="s">
        <v>47</v>
      </c>
      <c r="J299" t="s">
        <v>33</v>
      </c>
      <c r="K299">
        <v>90036</v>
      </c>
      <c r="L299" t="s">
        <v>34</v>
      </c>
      <c r="M299" t="s">
        <v>795</v>
      </c>
      <c r="N299" t="s">
        <v>27</v>
      </c>
      <c r="O299" t="s">
        <v>643</v>
      </c>
      <c r="P299" s="4">
        <v>362.35199999999998</v>
      </c>
      <c r="Q299" s="4">
        <v>362.35199999999998</v>
      </c>
      <c r="R299" s="4">
        <f t="shared" si="18"/>
        <v>0</v>
      </c>
      <c r="S299" s="4">
        <f t="shared" si="19"/>
        <v>0</v>
      </c>
    </row>
    <row r="300" spans="1:19" ht="15.6" x14ac:dyDescent="0.3">
      <c r="A300" t="s">
        <v>798</v>
      </c>
      <c r="B300" s="1">
        <v>43267</v>
      </c>
      <c r="C300" s="1">
        <v>43272</v>
      </c>
      <c r="D300">
        <f t="shared" si="16"/>
        <v>2018</v>
      </c>
      <c r="E300" t="str">
        <f t="shared" si="17"/>
        <v>Jun</v>
      </c>
      <c r="F300" t="s">
        <v>67</v>
      </c>
      <c r="G300" t="s">
        <v>130</v>
      </c>
      <c r="H300" s="2" t="s">
        <v>22</v>
      </c>
      <c r="I300" t="s">
        <v>753</v>
      </c>
      <c r="J300" t="s">
        <v>205</v>
      </c>
      <c r="K300">
        <v>41042</v>
      </c>
      <c r="L300" t="s">
        <v>44</v>
      </c>
      <c r="M300" t="s">
        <v>795</v>
      </c>
      <c r="N300" t="s">
        <v>27</v>
      </c>
      <c r="O300" t="s">
        <v>643</v>
      </c>
      <c r="P300" s="4">
        <v>301.95999999999998</v>
      </c>
      <c r="Q300" s="4">
        <v>301.95999999999998</v>
      </c>
      <c r="R300" s="4">
        <f t="shared" si="18"/>
        <v>0</v>
      </c>
      <c r="S300" s="4">
        <f t="shared" si="19"/>
        <v>0</v>
      </c>
    </row>
    <row r="301" spans="1:19" ht="15.6" x14ac:dyDescent="0.3">
      <c r="A301" t="s">
        <v>799</v>
      </c>
      <c r="B301" s="1">
        <v>42619</v>
      </c>
      <c r="C301" s="1">
        <v>42626</v>
      </c>
      <c r="D301">
        <f t="shared" si="16"/>
        <v>2016</v>
      </c>
      <c r="E301" t="str">
        <f t="shared" si="17"/>
        <v>Sep</v>
      </c>
      <c r="F301" t="s">
        <v>37</v>
      </c>
      <c r="G301" t="s">
        <v>673</v>
      </c>
      <c r="H301" s="2" t="s">
        <v>22</v>
      </c>
      <c r="I301" t="s">
        <v>61</v>
      </c>
      <c r="J301" t="s">
        <v>62</v>
      </c>
      <c r="K301">
        <v>10024</v>
      </c>
      <c r="L301" t="s">
        <v>54</v>
      </c>
      <c r="M301" t="s">
        <v>795</v>
      </c>
      <c r="N301" t="s">
        <v>27</v>
      </c>
      <c r="O301" t="s">
        <v>643</v>
      </c>
      <c r="P301" s="4">
        <v>271.76400000000001</v>
      </c>
      <c r="Q301" s="4">
        <v>271.76400000000001</v>
      </c>
      <c r="R301" s="4">
        <f t="shared" si="18"/>
        <v>0</v>
      </c>
      <c r="S301" s="4">
        <f t="shared" si="19"/>
        <v>0</v>
      </c>
    </row>
    <row r="302" spans="1:19" ht="15.6" x14ac:dyDescent="0.3">
      <c r="A302" t="s">
        <v>800</v>
      </c>
      <c r="B302" s="1">
        <v>43183</v>
      </c>
      <c r="C302" s="1">
        <v>43187</v>
      </c>
      <c r="D302">
        <f t="shared" si="16"/>
        <v>2018</v>
      </c>
      <c r="E302" t="str">
        <f t="shared" si="17"/>
        <v>Mar</v>
      </c>
      <c r="F302" t="s">
        <v>37</v>
      </c>
      <c r="G302" t="s">
        <v>517</v>
      </c>
      <c r="H302" s="2" t="s">
        <v>22</v>
      </c>
      <c r="I302" t="s">
        <v>61</v>
      </c>
      <c r="J302" t="s">
        <v>62</v>
      </c>
      <c r="K302">
        <v>10011</v>
      </c>
      <c r="L302" t="s">
        <v>54</v>
      </c>
      <c r="M302" t="s">
        <v>795</v>
      </c>
      <c r="N302" t="s">
        <v>27</v>
      </c>
      <c r="O302" t="s">
        <v>643</v>
      </c>
      <c r="P302" s="4">
        <v>271.76400000000001</v>
      </c>
      <c r="Q302" s="4">
        <v>271.76400000000001</v>
      </c>
      <c r="R302" s="4">
        <f t="shared" si="18"/>
        <v>0</v>
      </c>
      <c r="S302" s="4">
        <f t="shared" si="19"/>
        <v>0</v>
      </c>
    </row>
    <row r="303" spans="1:19" x14ac:dyDescent="0.3">
      <c r="A303" t="s">
        <v>801</v>
      </c>
      <c r="B303" s="1">
        <v>42815</v>
      </c>
      <c r="C303" s="1">
        <v>42822</v>
      </c>
      <c r="D303">
        <f t="shared" si="16"/>
        <v>2017</v>
      </c>
      <c r="E303" t="str">
        <f t="shared" si="17"/>
        <v>Mar</v>
      </c>
      <c r="F303" t="s">
        <v>37</v>
      </c>
      <c r="G303" t="s">
        <v>802</v>
      </c>
      <c r="H303" t="s">
        <v>51</v>
      </c>
      <c r="I303" t="s">
        <v>23</v>
      </c>
      <c r="J303" t="s">
        <v>24</v>
      </c>
      <c r="K303">
        <v>60623</v>
      </c>
      <c r="L303" t="s">
        <v>25</v>
      </c>
      <c r="M303" t="s">
        <v>795</v>
      </c>
      <c r="N303" t="s">
        <v>27</v>
      </c>
      <c r="O303" t="s">
        <v>643</v>
      </c>
      <c r="P303" s="4">
        <v>528.42999999999995</v>
      </c>
      <c r="Q303" s="4">
        <v>528.42999999999995</v>
      </c>
      <c r="R303" s="4">
        <f t="shared" si="18"/>
        <v>0</v>
      </c>
      <c r="S303" s="4">
        <f t="shared" si="19"/>
        <v>0</v>
      </c>
    </row>
    <row r="304" spans="1:19" x14ac:dyDescent="0.3">
      <c r="A304" t="s">
        <v>803</v>
      </c>
      <c r="B304" s="1">
        <v>42918</v>
      </c>
      <c r="C304" s="1">
        <v>42919</v>
      </c>
      <c r="D304">
        <f t="shared" si="16"/>
        <v>2017</v>
      </c>
      <c r="E304" t="str">
        <f t="shared" si="17"/>
        <v>Jul</v>
      </c>
      <c r="F304" t="s">
        <v>20</v>
      </c>
      <c r="G304" t="s">
        <v>804</v>
      </c>
      <c r="H304" t="s">
        <v>51</v>
      </c>
      <c r="I304" t="s">
        <v>108</v>
      </c>
      <c r="J304" t="s">
        <v>109</v>
      </c>
      <c r="K304">
        <v>77340</v>
      </c>
      <c r="L304" t="s">
        <v>25</v>
      </c>
      <c r="M304" t="s">
        <v>795</v>
      </c>
      <c r="N304" t="s">
        <v>27</v>
      </c>
      <c r="O304" t="s">
        <v>643</v>
      </c>
      <c r="P304" s="4">
        <v>528.42999999999995</v>
      </c>
      <c r="Q304" s="4">
        <v>528.42999999999995</v>
      </c>
      <c r="R304" s="4">
        <f t="shared" si="18"/>
        <v>0</v>
      </c>
      <c r="S304" s="4">
        <f t="shared" si="19"/>
        <v>0</v>
      </c>
    </row>
    <row r="305" spans="1:19" ht="15.6" x14ac:dyDescent="0.3">
      <c r="A305" t="s">
        <v>805</v>
      </c>
      <c r="B305" s="1">
        <v>43367</v>
      </c>
      <c r="C305" s="1">
        <v>43371</v>
      </c>
      <c r="D305">
        <f t="shared" si="16"/>
        <v>2018</v>
      </c>
      <c r="E305" t="str">
        <f t="shared" si="17"/>
        <v>Sep</v>
      </c>
      <c r="F305" t="s">
        <v>37</v>
      </c>
      <c r="G305" t="s">
        <v>782</v>
      </c>
      <c r="H305" s="2" t="s">
        <v>22</v>
      </c>
      <c r="I305" t="s">
        <v>806</v>
      </c>
      <c r="J305" t="s">
        <v>807</v>
      </c>
      <c r="K305">
        <v>56301</v>
      </c>
      <c r="L305" t="s">
        <v>25</v>
      </c>
      <c r="M305" t="s">
        <v>795</v>
      </c>
      <c r="N305" t="s">
        <v>27</v>
      </c>
      <c r="O305" t="s">
        <v>643</v>
      </c>
      <c r="P305" s="4">
        <v>603.91999999999996</v>
      </c>
      <c r="Q305" s="4">
        <v>603.91999999999996</v>
      </c>
      <c r="R305" s="4">
        <f t="shared" si="18"/>
        <v>0</v>
      </c>
      <c r="S305" s="4">
        <f t="shared" si="19"/>
        <v>0</v>
      </c>
    </row>
    <row r="306" spans="1:19" ht="15.6" x14ac:dyDescent="0.3">
      <c r="A306" t="s">
        <v>808</v>
      </c>
      <c r="B306" s="1">
        <v>43395</v>
      </c>
      <c r="C306" s="1">
        <v>43397</v>
      </c>
      <c r="D306">
        <f t="shared" si="16"/>
        <v>2018</v>
      </c>
      <c r="E306" t="str">
        <f t="shared" si="17"/>
        <v>Oct</v>
      </c>
      <c r="F306" t="s">
        <v>67</v>
      </c>
      <c r="G306" t="s">
        <v>809</v>
      </c>
      <c r="H306" s="2" t="s">
        <v>22</v>
      </c>
      <c r="I306" t="s">
        <v>214</v>
      </c>
      <c r="J306" t="s">
        <v>75</v>
      </c>
      <c r="K306">
        <v>80525</v>
      </c>
      <c r="L306" t="s">
        <v>34</v>
      </c>
      <c r="M306" t="s">
        <v>810</v>
      </c>
      <c r="N306" t="s">
        <v>27</v>
      </c>
      <c r="O306" t="s">
        <v>643</v>
      </c>
      <c r="P306" s="4">
        <v>579.13599999999997</v>
      </c>
      <c r="Q306" s="4">
        <v>579.13599999999997</v>
      </c>
      <c r="R306" s="4">
        <f t="shared" si="18"/>
        <v>0</v>
      </c>
      <c r="S306" s="4">
        <f t="shared" si="19"/>
        <v>0</v>
      </c>
    </row>
    <row r="307" spans="1:19" x14ac:dyDescent="0.3">
      <c r="A307" t="s">
        <v>811</v>
      </c>
      <c r="B307" s="1">
        <v>42291</v>
      </c>
      <c r="C307" s="1">
        <v>42294</v>
      </c>
      <c r="D307">
        <f t="shared" si="16"/>
        <v>2015</v>
      </c>
      <c r="E307" t="str">
        <f t="shared" si="17"/>
        <v>Oct</v>
      </c>
      <c r="F307" t="s">
        <v>20</v>
      </c>
      <c r="G307" t="s">
        <v>812</v>
      </c>
      <c r="H307" t="s">
        <v>105</v>
      </c>
      <c r="I307" t="s">
        <v>313</v>
      </c>
      <c r="J307" t="s">
        <v>314</v>
      </c>
      <c r="K307">
        <v>2149</v>
      </c>
      <c r="L307" t="s">
        <v>54</v>
      </c>
      <c r="M307" t="s">
        <v>810</v>
      </c>
      <c r="N307" t="s">
        <v>27</v>
      </c>
      <c r="O307" t="s">
        <v>643</v>
      </c>
      <c r="P307" s="4">
        <v>1628.82</v>
      </c>
      <c r="Q307" s="4">
        <v>1628.82</v>
      </c>
      <c r="R307" s="4">
        <f t="shared" si="18"/>
        <v>0</v>
      </c>
      <c r="S307" s="4">
        <f t="shared" si="19"/>
        <v>0</v>
      </c>
    </row>
    <row r="308" spans="1:19" ht="15.6" x14ac:dyDescent="0.3">
      <c r="A308" t="s">
        <v>813</v>
      </c>
      <c r="B308" s="1">
        <v>42590</v>
      </c>
      <c r="C308" s="1">
        <v>42590</v>
      </c>
      <c r="D308">
        <f t="shared" si="16"/>
        <v>2016</v>
      </c>
      <c r="E308" t="str">
        <f t="shared" si="17"/>
        <v>Aug</v>
      </c>
      <c r="F308" t="s">
        <v>30</v>
      </c>
      <c r="G308" t="s">
        <v>814</v>
      </c>
      <c r="H308" s="2" t="s">
        <v>22</v>
      </c>
      <c r="I308" t="s">
        <v>32</v>
      </c>
      <c r="J308" t="s">
        <v>33</v>
      </c>
      <c r="K308">
        <v>94109</v>
      </c>
      <c r="L308" t="s">
        <v>34</v>
      </c>
      <c r="M308" t="s">
        <v>815</v>
      </c>
      <c r="N308" t="s">
        <v>27</v>
      </c>
      <c r="O308" t="s">
        <v>643</v>
      </c>
      <c r="P308" s="4">
        <v>144.78399999999999</v>
      </c>
      <c r="Q308" s="4">
        <v>144.78399999999999</v>
      </c>
      <c r="R308" s="4">
        <f t="shared" si="18"/>
        <v>0</v>
      </c>
      <c r="S308" s="4">
        <f t="shared" si="19"/>
        <v>0</v>
      </c>
    </row>
    <row r="309" spans="1:19" x14ac:dyDescent="0.3">
      <c r="A309" t="s">
        <v>816</v>
      </c>
      <c r="B309" s="1">
        <v>42756</v>
      </c>
      <c r="C309" s="1">
        <v>42758</v>
      </c>
      <c r="D309">
        <f t="shared" si="16"/>
        <v>2017</v>
      </c>
      <c r="E309" t="str">
        <f t="shared" si="17"/>
        <v>Jan</v>
      </c>
      <c r="F309" t="s">
        <v>67</v>
      </c>
      <c r="G309" t="s">
        <v>817</v>
      </c>
      <c r="H309" t="s">
        <v>22</v>
      </c>
      <c r="I309" t="s">
        <v>39</v>
      </c>
      <c r="J309" t="s">
        <v>33</v>
      </c>
      <c r="K309">
        <v>92037</v>
      </c>
      <c r="L309" t="s">
        <v>34</v>
      </c>
      <c r="M309" t="s">
        <v>815</v>
      </c>
      <c r="N309" t="s">
        <v>110</v>
      </c>
      <c r="O309" t="s">
        <v>643</v>
      </c>
      <c r="P309" s="4">
        <v>1013.4880000000001</v>
      </c>
      <c r="Q309" s="4">
        <v>1013.4880000000001</v>
      </c>
      <c r="R309" s="4">
        <f t="shared" si="18"/>
        <v>0</v>
      </c>
      <c r="S309" s="4">
        <f t="shared" si="19"/>
        <v>0</v>
      </c>
    </row>
    <row r="310" spans="1:19" ht="15.6" x14ac:dyDescent="0.3">
      <c r="A310" t="s">
        <v>818</v>
      </c>
      <c r="B310" s="1">
        <v>43360</v>
      </c>
      <c r="C310" s="1">
        <v>43365</v>
      </c>
      <c r="D310">
        <f t="shared" si="16"/>
        <v>2018</v>
      </c>
      <c r="E310" t="str">
        <f t="shared" si="17"/>
        <v>Sep</v>
      </c>
      <c r="F310" t="s">
        <v>67</v>
      </c>
      <c r="G310" t="s">
        <v>819</v>
      </c>
      <c r="H310" s="2" t="s">
        <v>22</v>
      </c>
      <c r="I310" t="s">
        <v>820</v>
      </c>
      <c r="J310" t="s">
        <v>183</v>
      </c>
      <c r="K310">
        <v>30076</v>
      </c>
      <c r="L310" t="s">
        <v>44</v>
      </c>
      <c r="M310" t="s">
        <v>815</v>
      </c>
      <c r="N310" t="s">
        <v>27</v>
      </c>
      <c r="O310" t="s">
        <v>643</v>
      </c>
      <c r="P310" s="4">
        <v>723.92</v>
      </c>
      <c r="Q310" s="4">
        <f>P310-75</f>
        <v>648.91999999999996</v>
      </c>
      <c r="R310" s="4">
        <f t="shared" si="18"/>
        <v>75</v>
      </c>
      <c r="S310" s="4">
        <f t="shared" si="19"/>
        <v>11.25</v>
      </c>
    </row>
    <row r="311" spans="1:19" ht="15.6" x14ac:dyDescent="0.3">
      <c r="A311" t="s">
        <v>821</v>
      </c>
      <c r="B311" s="1">
        <v>42634</v>
      </c>
      <c r="C311" s="1">
        <v>42639</v>
      </c>
      <c r="D311">
        <f t="shared" si="16"/>
        <v>2016</v>
      </c>
      <c r="E311" t="str">
        <f t="shared" si="17"/>
        <v>Sep</v>
      </c>
      <c r="F311" t="s">
        <v>37</v>
      </c>
      <c r="G311" t="s">
        <v>822</v>
      </c>
      <c r="H311" s="2" t="s">
        <v>22</v>
      </c>
      <c r="I311" t="s">
        <v>313</v>
      </c>
      <c r="J311" t="s">
        <v>314</v>
      </c>
      <c r="K311">
        <v>2149</v>
      </c>
      <c r="L311" t="s">
        <v>54</v>
      </c>
      <c r="M311" t="s">
        <v>815</v>
      </c>
      <c r="N311" t="s">
        <v>27</v>
      </c>
      <c r="O311" t="s">
        <v>643</v>
      </c>
      <c r="P311" s="4">
        <v>542.94000000000005</v>
      </c>
      <c r="Q311" s="4">
        <v>542.94000000000005</v>
      </c>
      <c r="R311" s="4">
        <f t="shared" si="18"/>
        <v>0</v>
      </c>
      <c r="S311" s="4">
        <f t="shared" si="19"/>
        <v>0</v>
      </c>
    </row>
    <row r="312" spans="1:19" ht="15.6" x14ac:dyDescent="0.3">
      <c r="A312" t="s">
        <v>823</v>
      </c>
      <c r="B312" s="1">
        <v>42714</v>
      </c>
      <c r="C312" s="1">
        <v>42720</v>
      </c>
      <c r="D312">
        <f t="shared" si="16"/>
        <v>2016</v>
      </c>
      <c r="E312" t="str">
        <f t="shared" si="17"/>
        <v>Dec</v>
      </c>
      <c r="F312" t="s">
        <v>37</v>
      </c>
      <c r="G312" t="s">
        <v>824</v>
      </c>
      <c r="H312" s="2" t="s">
        <v>22</v>
      </c>
      <c r="I312" t="s">
        <v>394</v>
      </c>
      <c r="J312" t="s">
        <v>140</v>
      </c>
      <c r="K312">
        <v>21215</v>
      </c>
      <c r="L312" t="s">
        <v>54</v>
      </c>
      <c r="M312" t="s">
        <v>815</v>
      </c>
      <c r="N312" t="s">
        <v>27</v>
      </c>
      <c r="O312" t="s">
        <v>643</v>
      </c>
      <c r="P312" s="4">
        <v>542.94000000000005</v>
      </c>
      <c r="Q312" s="4">
        <v>542.94000000000005</v>
      </c>
      <c r="R312" s="4">
        <f t="shared" si="18"/>
        <v>0</v>
      </c>
      <c r="S312" s="4">
        <f t="shared" si="19"/>
        <v>0</v>
      </c>
    </row>
    <row r="313" spans="1:19" x14ac:dyDescent="0.3">
      <c r="A313" t="s">
        <v>825</v>
      </c>
      <c r="B313" s="1">
        <v>43053</v>
      </c>
      <c r="C313" s="1">
        <v>43058</v>
      </c>
      <c r="D313">
        <f t="shared" si="16"/>
        <v>2017</v>
      </c>
      <c r="E313" t="str">
        <f t="shared" si="17"/>
        <v>Nov</v>
      </c>
      <c r="F313" t="s">
        <v>67</v>
      </c>
      <c r="G313" t="s">
        <v>826</v>
      </c>
      <c r="H313" t="s">
        <v>51</v>
      </c>
      <c r="I313" t="s">
        <v>100</v>
      </c>
      <c r="J313" t="s">
        <v>101</v>
      </c>
      <c r="K313">
        <v>19134</v>
      </c>
      <c r="L313" t="s">
        <v>54</v>
      </c>
      <c r="M313" t="s">
        <v>815</v>
      </c>
      <c r="N313" t="s">
        <v>128</v>
      </c>
      <c r="O313" t="s">
        <v>643</v>
      </c>
      <c r="P313" s="4">
        <v>380.05799999999999</v>
      </c>
      <c r="Q313" s="4">
        <f>P313-75</f>
        <v>305.05799999999999</v>
      </c>
      <c r="R313" s="4">
        <f t="shared" si="18"/>
        <v>75</v>
      </c>
      <c r="S313" s="4">
        <f t="shared" si="19"/>
        <v>11.25</v>
      </c>
    </row>
    <row r="314" spans="1:19" ht="15.6" x14ac:dyDescent="0.3">
      <c r="A314" t="s">
        <v>827</v>
      </c>
      <c r="B314" s="1">
        <v>43270</v>
      </c>
      <c r="C314" s="1">
        <v>43272</v>
      </c>
      <c r="D314">
        <f t="shared" si="16"/>
        <v>2018</v>
      </c>
      <c r="E314" t="str">
        <f t="shared" si="17"/>
        <v>Jun</v>
      </c>
      <c r="F314" t="s">
        <v>67</v>
      </c>
      <c r="G314" t="s">
        <v>828</v>
      </c>
      <c r="H314" s="2" t="s">
        <v>22</v>
      </c>
      <c r="I314" t="s">
        <v>466</v>
      </c>
      <c r="J314" t="s">
        <v>233</v>
      </c>
      <c r="K314">
        <v>43055</v>
      </c>
      <c r="L314" t="s">
        <v>54</v>
      </c>
      <c r="M314" t="s">
        <v>815</v>
      </c>
      <c r="N314" t="s">
        <v>27</v>
      </c>
      <c r="O314" t="s">
        <v>643</v>
      </c>
      <c r="P314" s="4">
        <v>760.11599999999999</v>
      </c>
      <c r="Q314" s="4">
        <v>760.11599999999999</v>
      </c>
      <c r="R314" s="4">
        <f t="shared" si="18"/>
        <v>0</v>
      </c>
      <c r="S314" s="4">
        <f t="shared" si="19"/>
        <v>0</v>
      </c>
    </row>
    <row r="315" spans="1:19" x14ac:dyDescent="0.3">
      <c r="A315" t="s">
        <v>829</v>
      </c>
      <c r="B315" s="1">
        <v>43368</v>
      </c>
      <c r="C315" s="1">
        <v>43374</v>
      </c>
      <c r="D315">
        <f t="shared" si="16"/>
        <v>2018</v>
      </c>
      <c r="E315" t="str">
        <f t="shared" si="17"/>
        <v>Sep</v>
      </c>
      <c r="F315" t="s">
        <v>37</v>
      </c>
      <c r="G315" t="s">
        <v>830</v>
      </c>
      <c r="H315" t="s">
        <v>105</v>
      </c>
      <c r="I315" t="s">
        <v>61</v>
      </c>
      <c r="J315" t="s">
        <v>62</v>
      </c>
      <c r="K315">
        <v>10009</v>
      </c>
      <c r="L315" t="s">
        <v>54</v>
      </c>
      <c r="M315" t="s">
        <v>815</v>
      </c>
      <c r="N315" t="s">
        <v>27</v>
      </c>
      <c r="O315" t="s">
        <v>643</v>
      </c>
      <c r="P315" s="4">
        <v>488.64600000000002</v>
      </c>
      <c r="Q315" s="4">
        <v>488.64600000000002</v>
      </c>
      <c r="R315" s="4">
        <f t="shared" si="18"/>
        <v>0</v>
      </c>
      <c r="S315" s="4">
        <f t="shared" si="19"/>
        <v>0</v>
      </c>
    </row>
    <row r="316" spans="1:19" x14ac:dyDescent="0.3">
      <c r="A316" t="s">
        <v>831</v>
      </c>
      <c r="B316" s="1">
        <v>43428</v>
      </c>
      <c r="C316" s="1">
        <v>43432</v>
      </c>
      <c r="D316">
        <f t="shared" si="16"/>
        <v>2018</v>
      </c>
      <c r="E316" t="str">
        <f t="shared" si="17"/>
        <v>Nov</v>
      </c>
      <c r="F316" t="s">
        <v>37</v>
      </c>
      <c r="G316" t="s">
        <v>124</v>
      </c>
      <c r="H316" t="s">
        <v>51</v>
      </c>
      <c r="I316" t="s">
        <v>61</v>
      </c>
      <c r="J316" t="s">
        <v>62</v>
      </c>
      <c r="K316">
        <v>10035</v>
      </c>
      <c r="L316" t="s">
        <v>54</v>
      </c>
      <c r="M316" t="s">
        <v>815</v>
      </c>
      <c r="N316" t="s">
        <v>27</v>
      </c>
      <c r="O316" t="s">
        <v>643</v>
      </c>
      <c r="P316" s="4">
        <v>977.29200000000003</v>
      </c>
      <c r="Q316" s="4">
        <v>977.29200000000003</v>
      </c>
      <c r="R316" s="4">
        <f t="shared" si="18"/>
        <v>0</v>
      </c>
      <c r="S316" s="4">
        <f t="shared" si="19"/>
        <v>0</v>
      </c>
    </row>
    <row r="317" spans="1:19" x14ac:dyDescent="0.3">
      <c r="A317" t="s">
        <v>832</v>
      </c>
      <c r="B317" s="1">
        <v>42923</v>
      </c>
      <c r="C317" s="1">
        <v>42927</v>
      </c>
      <c r="D317">
        <f t="shared" si="16"/>
        <v>2017</v>
      </c>
      <c r="E317" t="str">
        <f t="shared" si="17"/>
        <v>Jul</v>
      </c>
      <c r="F317" t="s">
        <v>67</v>
      </c>
      <c r="G317" t="s">
        <v>833</v>
      </c>
      <c r="H317" t="s">
        <v>51</v>
      </c>
      <c r="I317" t="s">
        <v>293</v>
      </c>
      <c r="J317" t="s">
        <v>24</v>
      </c>
      <c r="K317">
        <v>60505</v>
      </c>
      <c r="L317" t="s">
        <v>25</v>
      </c>
      <c r="M317" t="s">
        <v>815</v>
      </c>
      <c r="N317" t="s">
        <v>128</v>
      </c>
      <c r="O317" t="s">
        <v>643</v>
      </c>
      <c r="P317" s="4">
        <v>253.37200000000001</v>
      </c>
      <c r="Q317" s="4">
        <v>253.37200000000001</v>
      </c>
      <c r="R317" s="4">
        <f t="shared" si="18"/>
        <v>0</v>
      </c>
      <c r="S317" s="4">
        <f t="shared" si="19"/>
        <v>0</v>
      </c>
    </row>
    <row r="318" spans="1:19" x14ac:dyDescent="0.3">
      <c r="A318" t="s">
        <v>834</v>
      </c>
      <c r="B318" s="1">
        <v>43162</v>
      </c>
      <c r="C318" s="1">
        <v>43169</v>
      </c>
      <c r="D318">
        <f t="shared" si="16"/>
        <v>2018</v>
      </c>
      <c r="E318" t="str">
        <f t="shared" si="17"/>
        <v>Mar</v>
      </c>
      <c r="F318" t="s">
        <v>37</v>
      </c>
      <c r="G318" t="s">
        <v>112</v>
      </c>
      <c r="H318" t="s">
        <v>105</v>
      </c>
      <c r="I318" t="s">
        <v>835</v>
      </c>
      <c r="J318" t="s">
        <v>89</v>
      </c>
      <c r="K318">
        <v>48127</v>
      </c>
      <c r="L318" t="s">
        <v>25</v>
      </c>
      <c r="M318" t="s">
        <v>815</v>
      </c>
      <c r="N318" t="s">
        <v>27</v>
      </c>
      <c r="O318" t="s">
        <v>643</v>
      </c>
      <c r="P318" s="4">
        <v>180.98</v>
      </c>
      <c r="Q318" s="4">
        <f>P318-17</f>
        <v>163.98</v>
      </c>
      <c r="R318" s="4">
        <f t="shared" si="18"/>
        <v>17</v>
      </c>
      <c r="S318" s="4">
        <f t="shared" si="19"/>
        <v>2.5499999999999998</v>
      </c>
    </row>
    <row r="319" spans="1:19" ht="15.6" x14ac:dyDescent="0.3">
      <c r="A319" t="s">
        <v>836</v>
      </c>
      <c r="B319" s="1">
        <v>43094</v>
      </c>
      <c r="C319" s="1">
        <v>43099</v>
      </c>
      <c r="D319">
        <f t="shared" si="16"/>
        <v>2017</v>
      </c>
      <c r="E319" t="str">
        <f t="shared" si="17"/>
        <v>Dec</v>
      </c>
      <c r="F319" t="s">
        <v>37</v>
      </c>
      <c r="G319" t="s">
        <v>81</v>
      </c>
      <c r="H319" s="2" t="s">
        <v>22</v>
      </c>
      <c r="I319" t="s">
        <v>69</v>
      </c>
      <c r="J319" t="s">
        <v>70</v>
      </c>
      <c r="K319">
        <v>98115</v>
      </c>
      <c r="L319" t="s">
        <v>34</v>
      </c>
      <c r="M319" t="s">
        <v>837</v>
      </c>
      <c r="N319" t="s">
        <v>27</v>
      </c>
      <c r="O319" t="s">
        <v>643</v>
      </c>
      <c r="P319" s="4">
        <v>698.35199999999998</v>
      </c>
      <c r="Q319" s="4">
        <v>698.35199999999998</v>
      </c>
      <c r="R319" s="4">
        <f t="shared" si="18"/>
        <v>0</v>
      </c>
      <c r="S319" s="4">
        <f t="shared" si="19"/>
        <v>0</v>
      </c>
    </row>
    <row r="320" spans="1:19" x14ac:dyDescent="0.3">
      <c r="A320" t="s">
        <v>838</v>
      </c>
      <c r="B320" s="1">
        <v>43035</v>
      </c>
      <c r="C320" s="1">
        <v>43040</v>
      </c>
      <c r="D320">
        <f t="shared" si="16"/>
        <v>2017</v>
      </c>
      <c r="E320" t="str">
        <f t="shared" si="17"/>
        <v>Oct</v>
      </c>
      <c r="F320" t="s">
        <v>67</v>
      </c>
      <c r="G320" t="s">
        <v>774</v>
      </c>
      <c r="H320" t="s">
        <v>51</v>
      </c>
      <c r="I320" t="s">
        <v>839</v>
      </c>
      <c r="J320" t="s">
        <v>158</v>
      </c>
      <c r="K320">
        <v>23666</v>
      </c>
      <c r="L320" t="s">
        <v>44</v>
      </c>
      <c r="M320" t="s">
        <v>837</v>
      </c>
      <c r="N320" t="s">
        <v>128</v>
      </c>
      <c r="O320" t="s">
        <v>643</v>
      </c>
      <c r="P320" s="4">
        <v>290.98</v>
      </c>
      <c r="Q320" s="4">
        <v>290.98</v>
      </c>
      <c r="R320" s="4">
        <f t="shared" si="18"/>
        <v>0</v>
      </c>
      <c r="S320" s="4">
        <f t="shared" si="19"/>
        <v>0</v>
      </c>
    </row>
    <row r="321" spans="1:19" ht="15.6" x14ac:dyDescent="0.3">
      <c r="A321" t="s">
        <v>80</v>
      </c>
      <c r="B321" s="1">
        <v>43266</v>
      </c>
      <c r="C321" s="1">
        <v>43270</v>
      </c>
      <c r="D321">
        <f t="shared" si="16"/>
        <v>2018</v>
      </c>
      <c r="E321" t="str">
        <f t="shared" si="17"/>
        <v>Jun</v>
      </c>
      <c r="F321" t="s">
        <v>37</v>
      </c>
      <c r="G321" t="s">
        <v>81</v>
      </c>
      <c r="H321" s="2" t="s">
        <v>22</v>
      </c>
      <c r="I321" t="s">
        <v>82</v>
      </c>
      <c r="J321" t="s">
        <v>83</v>
      </c>
      <c r="K321">
        <v>28110</v>
      </c>
      <c r="L321" t="s">
        <v>44</v>
      </c>
      <c r="M321" t="s">
        <v>837</v>
      </c>
      <c r="N321" t="s">
        <v>27</v>
      </c>
      <c r="O321" t="s">
        <v>643</v>
      </c>
      <c r="P321" s="4">
        <v>698.35199999999998</v>
      </c>
      <c r="Q321" s="4">
        <v>698.35199999999998</v>
      </c>
      <c r="R321" s="4">
        <f t="shared" si="18"/>
        <v>0</v>
      </c>
      <c r="S321" s="4">
        <f t="shared" si="19"/>
        <v>0</v>
      </c>
    </row>
    <row r="322" spans="1:19" ht="15.6" x14ac:dyDescent="0.3">
      <c r="A322" t="s">
        <v>840</v>
      </c>
      <c r="B322" s="1">
        <v>42332</v>
      </c>
      <c r="C322" s="1">
        <v>42332</v>
      </c>
      <c r="D322">
        <f t="shared" ref="D322:D385" si="20">YEAR(B322)</f>
        <v>2015</v>
      </c>
      <c r="E322" t="str">
        <f t="shared" ref="E322:E385" si="21">TEXT(B322,"mmm")</f>
        <v>Nov</v>
      </c>
      <c r="F322" t="s">
        <v>30</v>
      </c>
      <c r="G322" t="s">
        <v>472</v>
      </c>
      <c r="H322" s="2" t="s">
        <v>22</v>
      </c>
      <c r="I322" t="s">
        <v>182</v>
      </c>
      <c r="J322" t="s">
        <v>233</v>
      </c>
      <c r="K322">
        <v>43229</v>
      </c>
      <c r="L322" t="s">
        <v>54</v>
      </c>
      <c r="M322" t="s">
        <v>837</v>
      </c>
      <c r="N322" t="s">
        <v>27</v>
      </c>
      <c r="O322" t="s">
        <v>643</v>
      </c>
      <c r="P322" s="4">
        <v>611.05799999999999</v>
      </c>
      <c r="Q322" s="4">
        <v>611.05799999999999</v>
      </c>
      <c r="R322" s="4">
        <f t="shared" si="18"/>
        <v>0</v>
      </c>
      <c r="S322" s="4">
        <f t="shared" si="19"/>
        <v>0</v>
      </c>
    </row>
    <row r="323" spans="1:19" x14ac:dyDescent="0.3">
      <c r="A323" t="s">
        <v>841</v>
      </c>
      <c r="B323" s="1">
        <v>42827</v>
      </c>
      <c r="C323" s="1">
        <v>42831</v>
      </c>
      <c r="D323">
        <f t="shared" si="20"/>
        <v>2017</v>
      </c>
      <c r="E323" t="str">
        <f t="shared" si="21"/>
        <v>Apr</v>
      </c>
      <c r="F323" t="s">
        <v>67</v>
      </c>
      <c r="G323" t="s">
        <v>842</v>
      </c>
      <c r="H323" t="s">
        <v>22</v>
      </c>
      <c r="I323" t="s">
        <v>589</v>
      </c>
      <c r="J323" t="s">
        <v>148</v>
      </c>
      <c r="K323">
        <v>53209</v>
      </c>
      <c r="L323" t="s">
        <v>25</v>
      </c>
      <c r="M323" t="s">
        <v>837</v>
      </c>
      <c r="N323" t="s">
        <v>110</v>
      </c>
      <c r="O323" t="s">
        <v>643</v>
      </c>
      <c r="P323" s="4">
        <v>1454.9</v>
      </c>
      <c r="Q323" s="4">
        <v>1454.9</v>
      </c>
      <c r="R323" s="4">
        <f t="shared" ref="R323:R386" si="22">P323-Q323</f>
        <v>0</v>
      </c>
      <c r="S323" s="4">
        <f t="shared" ref="S323:S386" si="23">0.15*R323</f>
        <v>0</v>
      </c>
    </row>
    <row r="324" spans="1:19" ht="15.6" x14ac:dyDescent="0.3">
      <c r="A324" t="s">
        <v>843</v>
      </c>
      <c r="B324" s="1">
        <v>43443</v>
      </c>
      <c r="C324" s="1">
        <v>43447</v>
      </c>
      <c r="D324">
        <f t="shared" si="20"/>
        <v>2018</v>
      </c>
      <c r="E324" t="str">
        <f t="shared" si="21"/>
        <v>Dec</v>
      </c>
      <c r="F324" t="s">
        <v>37</v>
      </c>
      <c r="G324" t="s">
        <v>661</v>
      </c>
      <c r="H324" s="2" t="s">
        <v>22</v>
      </c>
      <c r="I324" t="s">
        <v>97</v>
      </c>
      <c r="J324" t="s">
        <v>89</v>
      </c>
      <c r="K324">
        <v>48234</v>
      </c>
      <c r="L324" t="s">
        <v>25</v>
      </c>
      <c r="M324" t="s">
        <v>837</v>
      </c>
      <c r="N324" t="s">
        <v>27</v>
      </c>
      <c r="O324" t="s">
        <v>643</v>
      </c>
      <c r="P324" s="4">
        <v>872.94</v>
      </c>
      <c r="Q324" s="4">
        <v>872.94</v>
      </c>
      <c r="R324" s="4">
        <f t="shared" si="22"/>
        <v>0</v>
      </c>
      <c r="S324" s="4">
        <f t="shared" si="23"/>
        <v>0</v>
      </c>
    </row>
    <row r="325" spans="1:19" ht="15.6" x14ac:dyDescent="0.3">
      <c r="A325" t="s">
        <v>778</v>
      </c>
      <c r="B325" s="1">
        <v>42331</v>
      </c>
      <c r="C325" s="1">
        <v>42333</v>
      </c>
      <c r="D325">
        <f t="shared" si="20"/>
        <v>2015</v>
      </c>
      <c r="E325" t="str">
        <f t="shared" si="21"/>
        <v>Nov</v>
      </c>
      <c r="F325" t="s">
        <v>20</v>
      </c>
      <c r="G325" t="s">
        <v>668</v>
      </c>
      <c r="H325" s="2" t="s">
        <v>22</v>
      </c>
      <c r="I325" t="s">
        <v>47</v>
      </c>
      <c r="J325" t="s">
        <v>33</v>
      </c>
      <c r="K325">
        <v>90004</v>
      </c>
      <c r="L325" t="s">
        <v>34</v>
      </c>
      <c r="M325" t="s">
        <v>844</v>
      </c>
      <c r="N325" t="s">
        <v>27</v>
      </c>
      <c r="O325" t="s">
        <v>643</v>
      </c>
      <c r="P325" s="4">
        <v>603.91999999999996</v>
      </c>
      <c r="Q325" s="4">
        <v>603.91999999999996</v>
      </c>
      <c r="R325" s="4">
        <f t="shared" si="22"/>
        <v>0</v>
      </c>
      <c r="S325" s="4">
        <f t="shared" si="23"/>
        <v>0</v>
      </c>
    </row>
    <row r="326" spans="1:19" x14ac:dyDescent="0.3">
      <c r="A326" t="s">
        <v>845</v>
      </c>
      <c r="B326" s="1">
        <v>43130</v>
      </c>
      <c r="C326" s="1">
        <v>43137</v>
      </c>
      <c r="D326">
        <f t="shared" si="20"/>
        <v>2018</v>
      </c>
      <c r="E326" t="str">
        <f t="shared" si="21"/>
        <v>Jan</v>
      </c>
      <c r="F326" t="s">
        <v>37</v>
      </c>
      <c r="G326" t="s">
        <v>846</v>
      </c>
      <c r="H326" t="s">
        <v>22</v>
      </c>
      <c r="I326" t="s">
        <v>32</v>
      </c>
      <c r="J326" t="s">
        <v>33</v>
      </c>
      <c r="K326">
        <v>94110</v>
      </c>
      <c r="L326" t="s">
        <v>34</v>
      </c>
      <c r="M326" t="s">
        <v>844</v>
      </c>
      <c r="N326" t="s">
        <v>27</v>
      </c>
      <c r="O326" t="s">
        <v>643</v>
      </c>
      <c r="P326" s="4">
        <v>120.78400000000001</v>
      </c>
      <c r="Q326" s="4">
        <v>120.78400000000001</v>
      </c>
      <c r="R326" s="4">
        <f t="shared" si="22"/>
        <v>0</v>
      </c>
      <c r="S326" s="4">
        <f t="shared" si="23"/>
        <v>0</v>
      </c>
    </row>
    <row r="327" spans="1:19" ht="15.6" x14ac:dyDescent="0.3">
      <c r="A327" t="s">
        <v>847</v>
      </c>
      <c r="B327" s="1">
        <v>43248</v>
      </c>
      <c r="C327" s="1">
        <v>43250</v>
      </c>
      <c r="D327">
        <f t="shared" si="20"/>
        <v>2018</v>
      </c>
      <c r="E327" t="str">
        <f t="shared" si="21"/>
        <v>May</v>
      </c>
      <c r="F327" t="s">
        <v>67</v>
      </c>
      <c r="G327" t="s">
        <v>435</v>
      </c>
      <c r="H327" s="2" t="s">
        <v>22</v>
      </c>
      <c r="I327" t="s">
        <v>139</v>
      </c>
      <c r="J327" t="s">
        <v>698</v>
      </c>
      <c r="K327">
        <v>29203</v>
      </c>
      <c r="L327" t="s">
        <v>44</v>
      </c>
      <c r="M327" t="s">
        <v>844</v>
      </c>
      <c r="N327" t="s">
        <v>27</v>
      </c>
      <c r="O327" t="s">
        <v>643</v>
      </c>
      <c r="P327" s="4">
        <v>301.95999999999998</v>
      </c>
      <c r="Q327" s="4">
        <v>301.95999999999998</v>
      </c>
      <c r="R327" s="4">
        <f t="shared" si="22"/>
        <v>0</v>
      </c>
      <c r="S327" s="4">
        <f t="shared" si="23"/>
        <v>0</v>
      </c>
    </row>
    <row r="328" spans="1:19" ht="15.6" x14ac:dyDescent="0.3">
      <c r="A328" t="s">
        <v>848</v>
      </c>
      <c r="B328" s="1">
        <v>42519</v>
      </c>
      <c r="C328" s="1">
        <v>42521</v>
      </c>
      <c r="D328">
        <f t="shared" si="20"/>
        <v>2016</v>
      </c>
      <c r="E328" t="str">
        <f t="shared" si="21"/>
        <v>May</v>
      </c>
      <c r="F328" t="s">
        <v>20</v>
      </c>
      <c r="G328" t="s">
        <v>849</v>
      </c>
      <c r="H328" s="2" t="s">
        <v>22</v>
      </c>
      <c r="I328" t="s">
        <v>182</v>
      </c>
      <c r="J328" t="s">
        <v>233</v>
      </c>
      <c r="K328">
        <v>43229</v>
      </c>
      <c r="L328" t="s">
        <v>54</v>
      </c>
      <c r="M328" t="s">
        <v>844</v>
      </c>
      <c r="N328" t="s">
        <v>27</v>
      </c>
      <c r="O328" t="s">
        <v>643</v>
      </c>
      <c r="P328" s="4">
        <v>317.05799999999999</v>
      </c>
      <c r="Q328" s="4">
        <v>317.05799999999999</v>
      </c>
      <c r="R328" s="4">
        <f t="shared" si="22"/>
        <v>0</v>
      </c>
      <c r="S328" s="4">
        <f t="shared" si="23"/>
        <v>0</v>
      </c>
    </row>
    <row r="329" spans="1:19" ht="15.6" x14ac:dyDescent="0.3">
      <c r="A329" t="s">
        <v>850</v>
      </c>
      <c r="B329" s="1">
        <v>42064</v>
      </c>
      <c r="C329" s="1">
        <v>42068</v>
      </c>
      <c r="D329">
        <f t="shared" si="20"/>
        <v>2015</v>
      </c>
      <c r="E329" t="str">
        <f t="shared" si="21"/>
        <v>Mar</v>
      </c>
      <c r="F329" t="s">
        <v>37</v>
      </c>
      <c r="G329" t="s">
        <v>851</v>
      </c>
      <c r="H329" s="2" t="s">
        <v>22</v>
      </c>
      <c r="I329" t="s">
        <v>852</v>
      </c>
      <c r="J329" t="s">
        <v>24</v>
      </c>
      <c r="K329">
        <v>60126</v>
      </c>
      <c r="L329" t="s">
        <v>25</v>
      </c>
      <c r="M329" t="s">
        <v>844</v>
      </c>
      <c r="N329" t="s">
        <v>27</v>
      </c>
      <c r="O329" t="s">
        <v>643</v>
      </c>
      <c r="P329" s="4">
        <v>634.11599999999999</v>
      </c>
      <c r="Q329" s="4">
        <v>634.11599999999999</v>
      </c>
      <c r="R329" s="4">
        <f t="shared" si="22"/>
        <v>0</v>
      </c>
      <c r="S329" s="4">
        <f t="shared" si="23"/>
        <v>0</v>
      </c>
    </row>
    <row r="330" spans="1:19" ht="15.6" x14ac:dyDescent="0.3">
      <c r="A330" t="s">
        <v>853</v>
      </c>
      <c r="B330" s="1">
        <v>42516</v>
      </c>
      <c r="C330" s="1">
        <v>42518</v>
      </c>
      <c r="D330">
        <f t="shared" si="20"/>
        <v>2016</v>
      </c>
      <c r="E330" t="str">
        <f t="shared" si="21"/>
        <v>May</v>
      </c>
      <c r="F330" t="s">
        <v>67</v>
      </c>
      <c r="G330" t="s">
        <v>854</v>
      </c>
      <c r="H330" s="2" t="s">
        <v>22</v>
      </c>
      <c r="I330" t="s">
        <v>855</v>
      </c>
      <c r="J330" t="s">
        <v>109</v>
      </c>
      <c r="K330">
        <v>78207</v>
      </c>
      <c r="L330" t="s">
        <v>25</v>
      </c>
      <c r="M330" t="s">
        <v>844</v>
      </c>
      <c r="N330" t="s">
        <v>27</v>
      </c>
      <c r="O330" t="s">
        <v>643</v>
      </c>
      <c r="P330" s="4">
        <v>105.68600000000001</v>
      </c>
      <c r="Q330" s="4">
        <v>105.68600000000001</v>
      </c>
      <c r="R330" s="4">
        <f t="shared" si="22"/>
        <v>0</v>
      </c>
      <c r="S330" s="4">
        <f t="shared" si="23"/>
        <v>0</v>
      </c>
    </row>
    <row r="331" spans="1:19" x14ac:dyDescent="0.3">
      <c r="A331" t="s">
        <v>856</v>
      </c>
      <c r="B331" s="1">
        <v>43057</v>
      </c>
      <c r="C331" s="1">
        <v>43062</v>
      </c>
      <c r="D331">
        <f t="shared" si="20"/>
        <v>2017</v>
      </c>
      <c r="E331" t="str">
        <f t="shared" si="21"/>
        <v>Nov</v>
      </c>
      <c r="F331" t="s">
        <v>67</v>
      </c>
      <c r="G331" t="s">
        <v>857</v>
      </c>
      <c r="H331" t="s">
        <v>51</v>
      </c>
      <c r="I331" t="s">
        <v>858</v>
      </c>
      <c r="J331" t="s">
        <v>89</v>
      </c>
      <c r="K331">
        <v>48180</v>
      </c>
      <c r="L331" t="s">
        <v>25</v>
      </c>
      <c r="M331" t="s">
        <v>844</v>
      </c>
      <c r="N331" t="s">
        <v>128</v>
      </c>
      <c r="O331" t="s">
        <v>643</v>
      </c>
      <c r="P331" s="4">
        <v>301.95999999999998</v>
      </c>
      <c r="Q331" s="4">
        <v>301.95999999999998</v>
      </c>
      <c r="R331" s="4">
        <f t="shared" si="22"/>
        <v>0</v>
      </c>
      <c r="S331" s="4">
        <f t="shared" si="23"/>
        <v>0</v>
      </c>
    </row>
    <row r="332" spans="1:19" ht="15.6" x14ac:dyDescent="0.3">
      <c r="A332" t="s">
        <v>859</v>
      </c>
      <c r="B332" s="1">
        <v>42150</v>
      </c>
      <c r="C332" s="1">
        <v>42154</v>
      </c>
      <c r="D332">
        <f t="shared" si="20"/>
        <v>2015</v>
      </c>
      <c r="E332" t="str">
        <f t="shared" si="21"/>
        <v>May</v>
      </c>
      <c r="F332" t="s">
        <v>37</v>
      </c>
      <c r="G332" t="s">
        <v>200</v>
      </c>
      <c r="H332" s="2" t="s">
        <v>22</v>
      </c>
      <c r="I332" t="s">
        <v>47</v>
      </c>
      <c r="J332" t="s">
        <v>33</v>
      </c>
      <c r="K332">
        <v>90008</v>
      </c>
      <c r="L332" t="s">
        <v>34</v>
      </c>
      <c r="M332" t="s">
        <v>860</v>
      </c>
      <c r="N332" t="s">
        <v>27</v>
      </c>
      <c r="O332" t="s">
        <v>643</v>
      </c>
      <c r="P332" s="4">
        <v>225.29599999999999</v>
      </c>
      <c r="Q332" s="4">
        <v>225.29599999999999</v>
      </c>
      <c r="R332" s="4">
        <f t="shared" si="22"/>
        <v>0</v>
      </c>
      <c r="S332" s="4">
        <f t="shared" si="23"/>
        <v>0</v>
      </c>
    </row>
    <row r="333" spans="1:19" x14ac:dyDescent="0.3">
      <c r="A333" t="s">
        <v>861</v>
      </c>
      <c r="B333" s="1">
        <v>42319</v>
      </c>
      <c r="C333" s="1">
        <v>42326</v>
      </c>
      <c r="D333">
        <f t="shared" si="20"/>
        <v>2015</v>
      </c>
      <c r="E333" t="str">
        <f t="shared" si="21"/>
        <v>Nov</v>
      </c>
      <c r="F333" t="s">
        <v>37</v>
      </c>
      <c r="G333" t="s">
        <v>213</v>
      </c>
      <c r="H333" t="s">
        <v>105</v>
      </c>
      <c r="I333" t="s">
        <v>47</v>
      </c>
      <c r="J333" t="s">
        <v>33</v>
      </c>
      <c r="K333">
        <v>90008</v>
      </c>
      <c r="L333" t="s">
        <v>34</v>
      </c>
      <c r="M333" t="s">
        <v>860</v>
      </c>
      <c r="N333" t="s">
        <v>27</v>
      </c>
      <c r="O333" t="s">
        <v>643</v>
      </c>
      <c r="P333" s="4">
        <v>112.648</v>
      </c>
      <c r="Q333" s="4">
        <v>112.648</v>
      </c>
      <c r="R333" s="4">
        <f t="shared" si="22"/>
        <v>0</v>
      </c>
      <c r="S333" s="4">
        <f t="shared" si="23"/>
        <v>0</v>
      </c>
    </row>
    <row r="334" spans="1:19" ht="15.6" x14ac:dyDescent="0.3">
      <c r="A334" t="s">
        <v>862</v>
      </c>
      <c r="B334" s="1">
        <v>43002</v>
      </c>
      <c r="C334" s="1">
        <v>43006</v>
      </c>
      <c r="D334">
        <f t="shared" si="20"/>
        <v>2017</v>
      </c>
      <c r="E334" t="str">
        <f t="shared" si="21"/>
        <v>Sep</v>
      </c>
      <c r="F334" t="s">
        <v>37</v>
      </c>
      <c r="G334" t="s">
        <v>605</v>
      </c>
      <c r="H334" s="2" t="s">
        <v>22</v>
      </c>
      <c r="I334" t="s">
        <v>47</v>
      </c>
      <c r="J334" t="s">
        <v>33</v>
      </c>
      <c r="K334">
        <v>90049</v>
      </c>
      <c r="L334" t="s">
        <v>34</v>
      </c>
      <c r="M334" t="s">
        <v>860</v>
      </c>
      <c r="N334" t="s">
        <v>27</v>
      </c>
      <c r="O334" t="s">
        <v>643</v>
      </c>
      <c r="P334" s="4">
        <v>563.24</v>
      </c>
      <c r="Q334" s="4">
        <v>563.24</v>
      </c>
      <c r="R334" s="4">
        <f t="shared" si="22"/>
        <v>0</v>
      </c>
      <c r="S334" s="4">
        <f t="shared" si="23"/>
        <v>0</v>
      </c>
    </row>
    <row r="335" spans="1:19" ht="15.6" x14ac:dyDescent="0.3">
      <c r="A335" t="s">
        <v>863</v>
      </c>
      <c r="B335" s="1">
        <v>43302</v>
      </c>
      <c r="C335" s="1">
        <v>43306</v>
      </c>
      <c r="D335">
        <f t="shared" si="20"/>
        <v>2018</v>
      </c>
      <c r="E335" t="str">
        <f t="shared" si="21"/>
        <v>Jul</v>
      </c>
      <c r="F335" t="s">
        <v>37</v>
      </c>
      <c r="G335" t="s">
        <v>864</v>
      </c>
      <c r="H335" s="2" t="s">
        <v>22</v>
      </c>
      <c r="I335" t="s">
        <v>39</v>
      </c>
      <c r="J335" t="s">
        <v>33</v>
      </c>
      <c r="K335">
        <v>92024</v>
      </c>
      <c r="L335" t="s">
        <v>34</v>
      </c>
      <c r="M335" t="s">
        <v>860</v>
      </c>
      <c r="N335" t="s">
        <v>27</v>
      </c>
      <c r="O335" t="s">
        <v>643</v>
      </c>
      <c r="P335" s="4">
        <v>225.29599999999999</v>
      </c>
      <c r="Q335" s="4">
        <v>225.29599999999999</v>
      </c>
      <c r="R335" s="4">
        <f t="shared" si="22"/>
        <v>0</v>
      </c>
      <c r="S335" s="4">
        <f t="shared" si="23"/>
        <v>0</v>
      </c>
    </row>
    <row r="336" spans="1:19" x14ac:dyDescent="0.3">
      <c r="A336" t="s">
        <v>865</v>
      </c>
      <c r="B336" s="1">
        <v>42354</v>
      </c>
      <c r="C336" s="1">
        <v>42358</v>
      </c>
      <c r="D336">
        <f t="shared" si="20"/>
        <v>2015</v>
      </c>
      <c r="E336" t="str">
        <f t="shared" si="21"/>
        <v>Dec</v>
      </c>
      <c r="F336" t="s">
        <v>67</v>
      </c>
      <c r="G336" t="s">
        <v>866</v>
      </c>
      <c r="H336" t="s">
        <v>51</v>
      </c>
      <c r="I336" t="s">
        <v>198</v>
      </c>
      <c r="J336" t="s">
        <v>79</v>
      </c>
      <c r="K336">
        <v>33012</v>
      </c>
      <c r="L336" t="s">
        <v>44</v>
      </c>
      <c r="M336" t="s">
        <v>860</v>
      </c>
      <c r="N336" t="s">
        <v>27</v>
      </c>
      <c r="O336" t="s">
        <v>643</v>
      </c>
      <c r="P336" s="4">
        <v>1013.832</v>
      </c>
      <c r="Q336" s="4">
        <v>1013.832</v>
      </c>
      <c r="R336" s="4">
        <f t="shared" si="22"/>
        <v>0</v>
      </c>
      <c r="S336" s="4">
        <f t="shared" si="23"/>
        <v>0</v>
      </c>
    </row>
    <row r="337" spans="1:19" x14ac:dyDescent="0.3">
      <c r="A337" t="s">
        <v>867</v>
      </c>
      <c r="B337" s="1">
        <v>42934</v>
      </c>
      <c r="C337" s="1">
        <v>42939</v>
      </c>
      <c r="D337">
        <f t="shared" si="20"/>
        <v>2017</v>
      </c>
      <c r="E337" t="str">
        <f t="shared" si="21"/>
        <v>Jul</v>
      </c>
      <c r="F337" t="s">
        <v>37</v>
      </c>
      <c r="G337" t="s">
        <v>828</v>
      </c>
      <c r="H337" t="s">
        <v>51</v>
      </c>
      <c r="I337" t="s">
        <v>868</v>
      </c>
      <c r="J337" t="s">
        <v>205</v>
      </c>
      <c r="K337">
        <v>42104</v>
      </c>
      <c r="L337" t="s">
        <v>44</v>
      </c>
      <c r="M337" t="s">
        <v>860</v>
      </c>
      <c r="N337" t="s">
        <v>27</v>
      </c>
      <c r="O337" t="s">
        <v>643</v>
      </c>
      <c r="P337" s="4">
        <v>140.81</v>
      </c>
      <c r="Q337" s="4">
        <v>140.81</v>
      </c>
      <c r="R337" s="4">
        <f t="shared" si="22"/>
        <v>0</v>
      </c>
      <c r="S337" s="4">
        <f t="shared" si="23"/>
        <v>0</v>
      </c>
    </row>
    <row r="338" spans="1:19" x14ac:dyDescent="0.3">
      <c r="A338" t="s">
        <v>869</v>
      </c>
      <c r="B338" s="1">
        <v>42962</v>
      </c>
      <c r="C338" s="1">
        <v>42964</v>
      </c>
      <c r="D338">
        <f t="shared" si="20"/>
        <v>2017</v>
      </c>
      <c r="E338" t="str">
        <f t="shared" si="21"/>
        <v>Aug</v>
      </c>
      <c r="F338" t="s">
        <v>67</v>
      </c>
      <c r="G338" t="s">
        <v>870</v>
      </c>
      <c r="H338" t="s">
        <v>51</v>
      </c>
      <c r="I338" t="s">
        <v>281</v>
      </c>
      <c r="J338" t="s">
        <v>83</v>
      </c>
      <c r="K338">
        <v>28314</v>
      </c>
      <c r="L338" t="s">
        <v>44</v>
      </c>
      <c r="M338" t="s">
        <v>860</v>
      </c>
      <c r="N338" t="s">
        <v>128</v>
      </c>
      <c r="O338" t="s">
        <v>643</v>
      </c>
      <c r="P338" s="4">
        <v>225.29599999999999</v>
      </c>
      <c r="Q338" s="4">
        <v>225.29599999999999</v>
      </c>
      <c r="R338" s="4">
        <f t="shared" si="22"/>
        <v>0</v>
      </c>
      <c r="S338" s="4">
        <f t="shared" si="23"/>
        <v>0</v>
      </c>
    </row>
    <row r="339" spans="1:19" ht="15.6" x14ac:dyDescent="0.3">
      <c r="A339" t="s">
        <v>871</v>
      </c>
      <c r="B339" s="1">
        <v>42266</v>
      </c>
      <c r="C339" s="1">
        <v>42266</v>
      </c>
      <c r="D339">
        <f t="shared" si="20"/>
        <v>2015</v>
      </c>
      <c r="E339" t="str">
        <f t="shared" si="21"/>
        <v>Sep</v>
      </c>
      <c r="F339" t="s">
        <v>30</v>
      </c>
      <c r="G339" t="s">
        <v>872</v>
      </c>
      <c r="H339" s="2" t="s">
        <v>22</v>
      </c>
      <c r="I339" t="s">
        <v>61</v>
      </c>
      <c r="J339" t="s">
        <v>62</v>
      </c>
      <c r="K339">
        <v>10011</v>
      </c>
      <c r="L339" t="s">
        <v>54</v>
      </c>
      <c r="M339" t="s">
        <v>860</v>
      </c>
      <c r="N339" t="s">
        <v>27</v>
      </c>
      <c r="O339" t="s">
        <v>643</v>
      </c>
      <c r="P339" s="4">
        <v>887.10299999999995</v>
      </c>
      <c r="Q339" s="4">
        <f>P339-150</f>
        <v>737.10299999999995</v>
      </c>
      <c r="R339" s="4">
        <f t="shared" si="22"/>
        <v>150</v>
      </c>
      <c r="S339" s="4">
        <f t="shared" si="23"/>
        <v>22.5</v>
      </c>
    </row>
    <row r="340" spans="1:19" x14ac:dyDescent="0.3">
      <c r="A340" t="s">
        <v>873</v>
      </c>
      <c r="B340" s="1">
        <v>43039</v>
      </c>
      <c r="C340" s="1">
        <v>43045</v>
      </c>
      <c r="D340">
        <f t="shared" si="20"/>
        <v>2017</v>
      </c>
      <c r="E340" t="str">
        <f t="shared" si="21"/>
        <v>Oct</v>
      </c>
      <c r="F340" t="s">
        <v>37</v>
      </c>
      <c r="G340" t="s">
        <v>874</v>
      </c>
      <c r="H340" t="s">
        <v>51</v>
      </c>
      <c r="I340" t="s">
        <v>100</v>
      </c>
      <c r="J340" t="s">
        <v>101</v>
      </c>
      <c r="K340">
        <v>19143</v>
      </c>
      <c r="L340" t="s">
        <v>54</v>
      </c>
      <c r="M340" t="s">
        <v>860</v>
      </c>
      <c r="N340" t="s">
        <v>27</v>
      </c>
      <c r="O340" t="s">
        <v>643</v>
      </c>
      <c r="P340" s="4">
        <v>492.83499999999998</v>
      </c>
      <c r="Q340" s="4">
        <v>492.83499999999998</v>
      </c>
      <c r="R340" s="4">
        <f t="shared" si="22"/>
        <v>0</v>
      </c>
      <c r="S340" s="4">
        <f t="shared" si="23"/>
        <v>0</v>
      </c>
    </row>
    <row r="341" spans="1:19" ht="15.6" x14ac:dyDescent="0.3">
      <c r="A341" t="s">
        <v>875</v>
      </c>
      <c r="B341" s="1">
        <v>42637</v>
      </c>
      <c r="C341" s="1">
        <v>42641</v>
      </c>
      <c r="D341">
        <f t="shared" si="20"/>
        <v>2016</v>
      </c>
      <c r="E341" t="str">
        <f t="shared" si="21"/>
        <v>Sep</v>
      </c>
      <c r="F341" t="s">
        <v>37</v>
      </c>
      <c r="G341" t="s">
        <v>876</v>
      </c>
      <c r="H341" s="2" t="s">
        <v>22</v>
      </c>
      <c r="I341" t="s">
        <v>877</v>
      </c>
      <c r="J341" t="s">
        <v>878</v>
      </c>
      <c r="K341">
        <v>52001</v>
      </c>
      <c r="L341" t="s">
        <v>25</v>
      </c>
      <c r="M341" t="s">
        <v>860</v>
      </c>
      <c r="N341" t="s">
        <v>27</v>
      </c>
      <c r="O341" t="s">
        <v>643</v>
      </c>
      <c r="P341" s="4">
        <v>1408.1</v>
      </c>
      <c r="Q341" s="4">
        <v>1408.1</v>
      </c>
      <c r="R341" s="4">
        <f t="shared" si="22"/>
        <v>0</v>
      </c>
      <c r="S341" s="4">
        <f t="shared" si="23"/>
        <v>0</v>
      </c>
    </row>
    <row r="342" spans="1:19" ht="15.6" x14ac:dyDescent="0.3">
      <c r="A342" t="s">
        <v>879</v>
      </c>
      <c r="B342" s="1">
        <v>42362</v>
      </c>
      <c r="C342" s="1">
        <v>42367</v>
      </c>
      <c r="D342">
        <f t="shared" si="20"/>
        <v>2015</v>
      </c>
      <c r="E342" t="str">
        <f t="shared" si="21"/>
        <v>Dec</v>
      </c>
      <c r="F342" t="s">
        <v>37</v>
      </c>
      <c r="G342" t="s">
        <v>880</v>
      </c>
      <c r="H342" s="2" t="s">
        <v>22</v>
      </c>
      <c r="I342" t="s">
        <v>47</v>
      </c>
      <c r="J342" t="s">
        <v>33</v>
      </c>
      <c r="K342">
        <v>90045</v>
      </c>
      <c r="L342" t="s">
        <v>34</v>
      </c>
      <c r="M342" t="s">
        <v>881</v>
      </c>
      <c r="N342" t="s">
        <v>27</v>
      </c>
      <c r="O342" t="s">
        <v>643</v>
      </c>
      <c r="P342" s="4">
        <v>292.27199999999999</v>
      </c>
      <c r="Q342" s="4">
        <v>292.27199999999999</v>
      </c>
      <c r="R342" s="4">
        <f t="shared" si="22"/>
        <v>0</v>
      </c>
      <c r="S342" s="4">
        <f t="shared" si="23"/>
        <v>0</v>
      </c>
    </row>
    <row r="343" spans="1:19" x14ac:dyDescent="0.3">
      <c r="A343" t="s">
        <v>882</v>
      </c>
      <c r="B343" s="1">
        <v>43009</v>
      </c>
      <c r="C343" s="1">
        <v>43010</v>
      </c>
      <c r="D343">
        <f t="shared" si="20"/>
        <v>2017</v>
      </c>
      <c r="E343" t="str">
        <f t="shared" si="21"/>
        <v>Oct</v>
      </c>
      <c r="F343" t="s">
        <v>20</v>
      </c>
      <c r="G343" t="s">
        <v>883</v>
      </c>
      <c r="H343" t="s">
        <v>51</v>
      </c>
      <c r="I343" t="s">
        <v>32</v>
      </c>
      <c r="J343" t="s">
        <v>33</v>
      </c>
      <c r="K343">
        <v>94122</v>
      </c>
      <c r="L343" t="s">
        <v>34</v>
      </c>
      <c r="M343" t="s">
        <v>881</v>
      </c>
      <c r="N343" t="s">
        <v>128</v>
      </c>
      <c r="O343" t="s">
        <v>643</v>
      </c>
      <c r="P343" s="4">
        <v>194.84800000000001</v>
      </c>
      <c r="Q343" s="4">
        <v>194.84800000000001</v>
      </c>
      <c r="R343" s="4">
        <f t="shared" si="22"/>
        <v>0</v>
      </c>
      <c r="S343" s="4">
        <f t="shared" si="23"/>
        <v>0</v>
      </c>
    </row>
    <row r="344" spans="1:19" x14ac:dyDescent="0.3">
      <c r="A344" t="s">
        <v>884</v>
      </c>
      <c r="B344" s="1">
        <v>43045</v>
      </c>
      <c r="C344" s="1">
        <v>43049</v>
      </c>
      <c r="D344">
        <f t="shared" si="20"/>
        <v>2017</v>
      </c>
      <c r="E344" t="str">
        <f t="shared" si="21"/>
        <v>Nov</v>
      </c>
      <c r="F344" t="s">
        <v>67</v>
      </c>
      <c r="G344" t="s">
        <v>885</v>
      </c>
      <c r="H344" t="s">
        <v>51</v>
      </c>
      <c r="I344" t="s">
        <v>47</v>
      </c>
      <c r="J344" t="s">
        <v>33</v>
      </c>
      <c r="K344">
        <v>90004</v>
      </c>
      <c r="L344" t="s">
        <v>34</v>
      </c>
      <c r="M344" t="s">
        <v>881</v>
      </c>
      <c r="N344" t="s">
        <v>27</v>
      </c>
      <c r="O344" t="s">
        <v>643</v>
      </c>
      <c r="P344" s="4">
        <v>81.424000000000007</v>
      </c>
      <c r="Q344" s="4">
        <v>81.424000000000007</v>
      </c>
      <c r="R344" s="4">
        <f t="shared" si="22"/>
        <v>0</v>
      </c>
      <c r="S344" s="4">
        <f t="shared" si="23"/>
        <v>0</v>
      </c>
    </row>
    <row r="345" spans="1:19" x14ac:dyDescent="0.3">
      <c r="A345" t="s">
        <v>886</v>
      </c>
      <c r="B345" s="1">
        <v>43083</v>
      </c>
      <c r="C345" s="1">
        <v>43086</v>
      </c>
      <c r="D345">
        <f t="shared" si="20"/>
        <v>2017</v>
      </c>
      <c r="E345" t="str">
        <f t="shared" si="21"/>
        <v>Dec</v>
      </c>
      <c r="F345" t="s">
        <v>20</v>
      </c>
      <c r="G345" t="s">
        <v>357</v>
      </c>
      <c r="H345" t="s">
        <v>51</v>
      </c>
      <c r="I345" t="s">
        <v>39</v>
      </c>
      <c r="J345" t="s">
        <v>33</v>
      </c>
      <c r="K345">
        <v>92037</v>
      </c>
      <c r="L345" t="s">
        <v>34</v>
      </c>
      <c r="M345" t="s">
        <v>881</v>
      </c>
      <c r="N345" t="s">
        <v>27</v>
      </c>
      <c r="O345" t="s">
        <v>643</v>
      </c>
      <c r="P345" s="4">
        <v>81.424000000000007</v>
      </c>
      <c r="Q345" s="4">
        <v>81.424000000000007</v>
      </c>
      <c r="R345" s="4">
        <f t="shared" si="22"/>
        <v>0</v>
      </c>
      <c r="S345" s="4">
        <f t="shared" si="23"/>
        <v>0</v>
      </c>
    </row>
    <row r="346" spans="1:19" ht="15.6" x14ac:dyDescent="0.3">
      <c r="A346" t="s">
        <v>887</v>
      </c>
      <c r="B346" s="1">
        <v>43287</v>
      </c>
      <c r="C346" s="1">
        <v>43292</v>
      </c>
      <c r="D346">
        <f t="shared" si="20"/>
        <v>2018</v>
      </c>
      <c r="E346" t="str">
        <f t="shared" si="21"/>
        <v>Jul</v>
      </c>
      <c r="F346" t="s">
        <v>37</v>
      </c>
      <c r="G346" t="s">
        <v>222</v>
      </c>
      <c r="H346" s="2" t="s">
        <v>22</v>
      </c>
      <c r="I346" t="s">
        <v>47</v>
      </c>
      <c r="J346" t="s">
        <v>33</v>
      </c>
      <c r="K346">
        <v>90008</v>
      </c>
      <c r="L346" t="s">
        <v>34</v>
      </c>
      <c r="M346" t="s">
        <v>881</v>
      </c>
      <c r="N346" t="s">
        <v>27</v>
      </c>
      <c r="O346" t="s">
        <v>643</v>
      </c>
      <c r="P346" s="4">
        <v>122.136</v>
      </c>
      <c r="Q346" s="4">
        <v>122.136</v>
      </c>
      <c r="R346" s="4">
        <f t="shared" si="22"/>
        <v>0</v>
      </c>
      <c r="S346" s="4">
        <f t="shared" si="23"/>
        <v>0</v>
      </c>
    </row>
    <row r="347" spans="1:19" x14ac:dyDescent="0.3">
      <c r="A347" t="s">
        <v>888</v>
      </c>
      <c r="B347" s="1">
        <v>42994</v>
      </c>
      <c r="C347" s="1">
        <v>42996</v>
      </c>
      <c r="D347">
        <f t="shared" si="20"/>
        <v>2017</v>
      </c>
      <c r="E347" t="str">
        <f t="shared" si="21"/>
        <v>Sep</v>
      </c>
      <c r="F347" t="s">
        <v>20</v>
      </c>
      <c r="G347" t="s">
        <v>889</v>
      </c>
      <c r="H347" t="s">
        <v>51</v>
      </c>
      <c r="I347" t="s">
        <v>182</v>
      </c>
      <c r="J347" t="s">
        <v>183</v>
      </c>
      <c r="K347">
        <v>31907</v>
      </c>
      <c r="L347" t="s">
        <v>44</v>
      </c>
      <c r="M347" t="s">
        <v>881</v>
      </c>
      <c r="N347" t="s">
        <v>27</v>
      </c>
      <c r="O347" t="s">
        <v>643</v>
      </c>
      <c r="P347" s="4">
        <v>121.78</v>
      </c>
      <c r="Q347" s="4">
        <v>121.78</v>
      </c>
      <c r="R347" s="4">
        <f t="shared" si="22"/>
        <v>0</v>
      </c>
      <c r="S347" s="4">
        <f t="shared" si="23"/>
        <v>0</v>
      </c>
    </row>
    <row r="348" spans="1:19" ht="15.6" x14ac:dyDescent="0.3">
      <c r="A348" t="s">
        <v>890</v>
      </c>
      <c r="B348" s="1">
        <v>43459</v>
      </c>
      <c r="C348" s="1">
        <v>43462</v>
      </c>
      <c r="D348">
        <f t="shared" si="20"/>
        <v>2018</v>
      </c>
      <c r="E348" t="str">
        <f t="shared" si="21"/>
        <v>Dec</v>
      </c>
      <c r="F348" t="s">
        <v>67</v>
      </c>
      <c r="G348" t="s">
        <v>99</v>
      </c>
      <c r="H348" s="2" t="s">
        <v>22</v>
      </c>
      <c r="I348" t="s">
        <v>576</v>
      </c>
      <c r="J348" t="s">
        <v>205</v>
      </c>
      <c r="K348">
        <v>40214</v>
      </c>
      <c r="L348" t="s">
        <v>44</v>
      </c>
      <c r="M348" t="s">
        <v>881</v>
      </c>
      <c r="N348" t="s">
        <v>27</v>
      </c>
      <c r="O348" t="s">
        <v>643</v>
      </c>
      <c r="P348" s="4">
        <v>304.45</v>
      </c>
      <c r="Q348" s="4">
        <v>304.45</v>
      </c>
      <c r="R348" s="4">
        <f t="shared" si="22"/>
        <v>0</v>
      </c>
      <c r="S348" s="4">
        <f t="shared" si="23"/>
        <v>0</v>
      </c>
    </row>
    <row r="349" spans="1:19" ht="15.6" x14ac:dyDescent="0.3">
      <c r="A349" t="s">
        <v>891</v>
      </c>
      <c r="B349" s="1">
        <v>42434</v>
      </c>
      <c r="C349" s="1">
        <v>42434</v>
      </c>
      <c r="D349">
        <f t="shared" si="20"/>
        <v>2016</v>
      </c>
      <c r="E349" t="str">
        <f t="shared" si="21"/>
        <v>Mar</v>
      </c>
      <c r="F349" t="s">
        <v>30</v>
      </c>
      <c r="G349" t="s">
        <v>892</v>
      </c>
      <c r="H349" s="2" t="s">
        <v>22</v>
      </c>
      <c r="I349" t="s">
        <v>61</v>
      </c>
      <c r="J349" t="s">
        <v>62</v>
      </c>
      <c r="K349">
        <v>10011</v>
      </c>
      <c r="L349" t="s">
        <v>54</v>
      </c>
      <c r="M349" t="s">
        <v>881</v>
      </c>
      <c r="N349" t="s">
        <v>27</v>
      </c>
      <c r="O349" t="s">
        <v>643</v>
      </c>
      <c r="P349" s="4">
        <v>383.60700000000003</v>
      </c>
      <c r="Q349" s="4">
        <v>383.60700000000003</v>
      </c>
      <c r="R349" s="4">
        <f t="shared" si="22"/>
        <v>0</v>
      </c>
      <c r="S349" s="4">
        <f t="shared" si="23"/>
        <v>0</v>
      </c>
    </row>
    <row r="350" spans="1:19" x14ac:dyDescent="0.3">
      <c r="A350" t="s">
        <v>701</v>
      </c>
      <c r="B350" s="1">
        <v>42983</v>
      </c>
      <c r="C350" s="1">
        <v>42987</v>
      </c>
      <c r="D350">
        <f t="shared" si="20"/>
        <v>2017</v>
      </c>
      <c r="E350" t="str">
        <f t="shared" si="21"/>
        <v>Sep</v>
      </c>
      <c r="F350" t="s">
        <v>37</v>
      </c>
      <c r="G350" t="s">
        <v>702</v>
      </c>
      <c r="H350" t="s">
        <v>51</v>
      </c>
      <c r="I350" t="s">
        <v>100</v>
      </c>
      <c r="J350" t="s">
        <v>101</v>
      </c>
      <c r="K350">
        <v>19134</v>
      </c>
      <c r="L350" t="s">
        <v>54</v>
      </c>
      <c r="M350" t="s">
        <v>881</v>
      </c>
      <c r="N350" t="s">
        <v>27</v>
      </c>
      <c r="O350" t="s">
        <v>643</v>
      </c>
      <c r="P350" s="4">
        <v>71.245999999999995</v>
      </c>
      <c r="Q350" s="4">
        <v>71.245999999999995</v>
      </c>
      <c r="R350" s="4">
        <f t="shared" si="22"/>
        <v>0</v>
      </c>
      <c r="S350" s="4">
        <f t="shared" si="23"/>
        <v>0</v>
      </c>
    </row>
    <row r="351" spans="1:19" ht="15.6" x14ac:dyDescent="0.3">
      <c r="A351" t="s">
        <v>893</v>
      </c>
      <c r="B351" s="1">
        <v>42046</v>
      </c>
      <c r="C351" s="1">
        <v>42050</v>
      </c>
      <c r="D351">
        <f t="shared" si="20"/>
        <v>2015</v>
      </c>
      <c r="E351" t="str">
        <f t="shared" si="21"/>
        <v>Feb</v>
      </c>
      <c r="F351" t="s">
        <v>67</v>
      </c>
      <c r="G351" t="s">
        <v>118</v>
      </c>
      <c r="H351" s="2" t="s">
        <v>22</v>
      </c>
      <c r="I351" t="s">
        <v>139</v>
      </c>
      <c r="J351" t="s">
        <v>192</v>
      </c>
      <c r="K351">
        <v>65203</v>
      </c>
      <c r="L351" t="s">
        <v>25</v>
      </c>
      <c r="M351" t="s">
        <v>881</v>
      </c>
      <c r="N351" t="s">
        <v>27</v>
      </c>
      <c r="O351" t="s">
        <v>643</v>
      </c>
      <c r="P351" s="4">
        <v>60.89</v>
      </c>
      <c r="Q351" s="4">
        <v>60.89</v>
      </c>
      <c r="R351" s="4">
        <f t="shared" si="22"/>
        <v>0</v>
      </c>
      <c r="S351" s="4">
        <f t="shared" si="23"/>
        <v>0</v>
      </c>
    </row>
    <row r="352" spans="1:19" ht="15.6" x14ac:dyDescent="0.3">
      <c r="A352" t="s">
        <v>894</v>
      </c>
      <c r="B352" s="1">
        <v>42129</v>
      </c>
      <c r="C352" s="1">
        <v>42132</v>
      </c>
      <c r="D352">
        <f t="shared" si="20"/>
        <v>2015</v>
      </c>
      <c r="E352" t="str">
        <f t="shared" si="21"/>
        <v>May</v>
      </c>
      <c r="F352" t="s">
        <v>20</v>
      </c>
      <c r="G352" t="s">
        <v>895</v>
      </c>
      <c r="H352" s="2" t="s">
        <v>22</v>
      </c>
      <c r="I352" t="s">
        <v>855</v>
      </c>
      <c r="J352" t="s">
        <v>109</v>
      </c>
      <c r="K352">
        <v>78207</v>
      </c>
      <c r="L352" t="s">
        <v>25</v>
      </c>
      <c r="M352" t="s">
        <v>881</v>
      </c>
      <c r="N352" t="s">
        <v>27</v>
      </c>
      <c r="O352" t="s">
        <v>643</v>
      </c>
      <c r="P352" s="4">
        <v>127.869</v>
      </c>
      <c r="Q352" s="4">
        <v>127.869</v>
      </c>
      <c r="R352" s="4">
        <f t="shared" si="22"/>
        <v>0</v>
      </c>
      <c r="S352" s="4">
        <f t="shared" si="23"/>
        <v>0</v>
      </c>
    </row>
    <row r="353" spans="1:19" ht="15.6" x14ac:dyDescent="0.3">
      <c r="A353" t="s">
        <v>896</v>
      </c>
      <c r="B353" s="1">
        <v>42490</v>
      </c>
      <c r="C353" s="1">
        <v>42495</v>
      </c>
      <c r="D353">
        <f t="shared" si="20"/>
        <v>2016</v>
      </c>
      <c r="E353" t="str">
        <f t="shared" si="21"/>
        <v>Apr</v>
      </c>
      <c r="F353" t="s">
        <v>37</v>
      </c>
      <c r="G353" t="s">
        <v>897</v>
      </c>
      <c r="H353" s="2" t="s">
        <v>22</v>
      </c>
      <c r="I353" t="s">
        <v>23</v>
      </c>
      <c r="J353" t="s">
        <v>24</v>
      </c>
      <c r="K353">
        <v>60610</v>
      </c>
      <c r="L353" t="s">
        <v>25</v>
      </c>
      <c r="M353" t="s">
        <v>881</v>
      </c>
      <c r="N353" t="s">
        <v>27</v>
      </c>
      <c r="O353" t="s">
        <v>643</v>
      </c>
      <c r="P353" s="4">
        <v>213.11500000000001</v>
      </c>
      <c r="Q353" s="4">
        <v>213.11500000000001</v>
      </c>
      <c r="R353" s="4">
        <f t="shared" si="22"/>
        <v>0</v>
      </c>
      <c r="S353" s="4">
        <f t="shared" si="23"/>
        <v>0</v>
      </c>
    </row>
    <row r="354" spans="1:19" x14ac:dyDescent="0.3">
      <c r="A354" t="s">
        <v>898</v>
      </c>
      <c r="B354" s="1">
        <v>42911</v>
      </c>
      <c r="C354" s="1">
        <v>42913</v>
      </c>
      <c r="D354">
        <f t="shared" si="20"/>
        <v>2017</v>
      </c>
      <c r="E354" t="str">
        <f t="shared" si="21"/>
        <v>Jun</v>
      </c>
      <c r="F354" t="s">
        <v>67</v>
      </c>
      <c r="G354" t="s">
        <v>899</v>
      </c>
      <c r="H354" t="s">
        <v>51</v>
      </c>
      <c r="I354" t="s">
        <v>113</v>
      </c>
      <c r="J354" t="s">
        <v>109</v>
      </c>
      <c r="K354">
        <v>77070</v>
      </c>
      <c r="L354" t="s">
        <v>25</v>
      </c>
      <c r="M354" t="s">
        <v>881</v>
      </c>
      <c r="N354" t="s">
        <v>27</v>
      </c>
      <c r="O354" t="s">
        <v>643</v>
      </c>
      <c r="P354" s="4">
        <v>85.245999999999995</v>
      </c>
      <c r="Q354" s="4">
        <v>85.245999999999995</v>
      </c>
      <c r="R354" s="4">
        <f t="shared" si="22"/>
        <v>0</v>
      </c>
      <c r="S354" s="4">
        <f t="shared" si="23"/>
        <v>0</v>
      </c>
    </row>
    <row r="355" spans="1:19" x14ac:dyDescent="0.3">
      <c r="A355" t="s">
        <v>900</v>
      </c>
      <c r="B355" s="1">
        <v>43248</v>
      </c>
      <c r="C355" s="1">
        <v>43253</v>
      </c>
      <c r="D355">
        <f t="shared" si="20"/>
        <v>2018</v>
      </c>
      <c r="E355" t="str">
        <f t="shared" si="21"/>
        <v>May</v>
      </c>
      <c r="F355" t="s">
        <v>67</v>
      </c>
      <c r="G355" t="s">
        <v>901</v>
      </c>
      <c r="H355" t="s">
        <v>51</v>
      </c>
      <c r="I355" t="s">
        <v>23</v>
      </c>
      <c r="J355" t="s">
        <v>24</v>
      </c>
      <c r="K355">
        <v>60653</v>
      </c>
      <c r="L355" t="s">
        <v>25</v>
      </c>
      <c r="M355" t="s">
        <v>881</v>
      </c>
      <c r="N355" t="s">
        <v>27</v>
      </c>
      <c r="O355" t="s">
        <v>643</v>
      </c>
      <c r="P355" s="4">
        <v>106.869</v>
      </c>
      <c r="Q355" s="4">
        <v>106.869</v>
      </c>
      <c r="R355" s="4">
        <f t="shared" si="22"/>
        <v>0</v>
      </c>
      <c r="S355" s="4">
        <f t="shared" si="23"/>
        <v>0</v>
      </c>
    </row>
    <row r="356" spans="1:19" x14ac:dyDescent="0.3">
      <c r="A356" t="s">
        <v>66</v>
      </c>
      <c r="B356" s="1">
        <v>42765</v>
      </c>
      <c r="C356" s="1">
        <v>42767</v>
      </c>
      <c r="D356">
        <f t="shared" si="20"/>
        <v>2017</v>
      </c>
      <c r="E356" t="str">
        <f t="shared" si="21"/>
        <v>Jan</v>
      </c>
      <c r="F356" t="s">
        <v>67</v>
      </c>
      <c r="G356" t="s">
        <v>68</v>
      </c>
      <c r="H356" t="s">
        <v>51</v>
      </c>
      <c r="I356" t="s">
        <v>69</v>
      </c>
      <c r="J356" t="s">
        <v>70</v>
      </c>
      <c r="K356">
        <v>98103</v>
      </c>
      <c r="L356" t="s">
        <v>34</v>
      </c>
      <c r="M356" t="s">
        <v>902</v>
      </c>
      <c r="N356" t="s">
        <v>128</v>
      </c>
      <c r="O356" t="s">
        <v>643</v>
      </c>
      <c r="P356" s="4">
        <v>435.16800000000001</v>
      </c>
      <c r="Q356" s="4">
        <v>435.16800000000001</v>
      </c>
      <c r="R356" s="4">
        <f t="shared" si="22"/>
        <v>0</v>
      </c>
      <c r="S356" s="4">
        <f t="shared" si="23"/>
        <v>0</v>
      </c>
    </row>
    <row r="357" spans="1:19" x14ac:dyDescent="0.3">
      <c r="A357" t="s">
        <v>903</v>
      </c>
      <c r="B357" s="1">
        <v>43042</v>
      </c>
      <c r="C357" s="1">
        <v>43045</v>
      </c>
      <c r="D357">
        <f t="shared" si="20"/>
        <v>2017</v>
      </c>
      <c r="E357" t="str">
        <f t="shared" si="21"/>
        <v>Nov</v>
      </c>
      <c r="F357" t="s">
        <v>20</v>
      </c>
      <c r="G357" t="s">
        <v>904</v>
      </c>
      <c r="H357" t="s">
        <v>51</v>
      </c>
      <c r="I357" t="s">
        <v>47</v>
      </c>
      <c r="J357" t="s">
        <v>33</v>
      </c>
      <c r="K357">
        <v>90032</v>
      </c>
      <c r="L357" t="s">
        <v>34</v>
      </c>
      <c r="M357" t="s">
        <v>902</v>
      </c>
      <c r="N357" t="s">
        <v>128</v>
      </c>
      <c r="O357" t="s">
        <v>643</v>
      </c>
      <c r="P357" s="4">
        <v>217.584</v>
      </c>
      <c r="Q357" s="4">
        <v>217.584</v>
      </c>
      <c r="R357" s="4">
        <f t="shared" si="22"/>
        <v>0</v>
      </c>
      <c r="S357" s="4">
        <f t="shared" si="23"/>
        <v>0</v>
      </c>
    </row>
    <row r="358" spans="1:19" x14ac:dyDescent="0.3">
      <c r="A358" t="s">
        <v>905</v>
      </c>
      <c r="B358" s="1">
        <v>43378</v>
      </c>
      <c r="C358" s="1">
        <v>43383</v>
      </c>
      <c r="D358">
        <f t="shared" si="20"/>
        <v>2018</v>
      </c>
      <c r="E358" t="str">
        <f t="shared" si="21"/>
        <v>Oct</v>
      </c>
      <c r="F358" t="s">
        <v>37</v>
      </c>
      <c r="G358" t="s">
        <v>906</v>
      </c>
      <c r="H358" t="s">
        <v>51</v>
      </c>
      <c r="I358" t="s">
        <v>907</v>
      </c>
      <c r="J358" t="s">
        <v>33</v>
      </c>
      <c r="K358">
        <v>95928</v>
      </c>
      <c r="L358" t="s">
        <v>34</v>
      </c>
      <c r="M358" t="s">
        <v>902</v>
      </c>
      <c r="N358" t="s">
        <v>27</v>
      </c>
      <c r="O358" t="s">
        <v>643</v>
      </c>
      <c r="P358" s="4">
        <v>435.16800000000001</v>
      </c>
      <c r="Q358" s="4">
        <v>435.16800000000001</v>
      </c>
      <c r="R358" s="4">
        <f t="shared" si="22"/>
        <v>0</v>
      </c>
      <c r="S358" s="4">
        <f t="shared" si="23"/>
        <v>0</v>
      </c>
    </row>
    <row r="359" spans="1:19" ht="15.6" x14ac:dyDescent="0.3">
      <c r="A359" t="s">
        <v>908</v>
      </c>
      <c r="B359" s="1">
        <v>42206</v>
      </c>
      <c r="C359" s="1">
        <v>42210</v>
      </c>
      <c r="D359">
        <f t="shared" si="20"/>
        <v>2015</v>
      </c>
      <c r="E359" t="str">
        <f t="shared" si="21"/>
        <v>Jul</v>
      </c>
      <c r="F359" t="s">
        <v>37</v>
      </c>
      <c r="G359" t="s">
        <v>909</v>
      </c>
      <c r="H359" s="2" t="s">
        <v>22</v>
      </c>
      <c r="I359" t="s">
        <v>32</v>
      </c>
      <c r="J359" t="s">
        <v>33</v>
      </c>
      <c r="K359">
        <v>94122</v>
      </c>
      <c r="L359" t="s">
        <v>34</v>
      </c>
      <c r="M359" t="s">
        <v>910</v>
      </c>
      <c r="N359" t="s">
        <v>27</v>
      </c>
      <c r="O359" t="s">
        <v>643</v>
      </c>
      <c r="P359" s="4">
        <v>801.56799999999998</v>
      </c>
      <c r="Q359" s="4">
        <v>801.56799999999998</v>
      </c>
      <c r="R359" s="4">
        <f t="shared" si="22"/>
        <v>0</v>
      </c>
      <c r="S359" s="4">
        <f t="shared" si="23"/>
        <v>0</v>
      </c>
    </row>
    <row r="360" spans="1:19" x14ac:dyDescent="0.3">
      <c r="A360" t="s">
        <v>911</v>
      </c>
      <c r="B360" s="1">
        <v>42705</v>
      </c>
      <c r="C360" s="1">
        <v>42709</v>
      </c>
      <c r="D360">
        <f t="shared" si="20"/>
        <v>2016</v>
      </c>
      <c r="E360" t="str">
        <f t="shared" si="21"/>
        <v>Dec</v>
      </c>
      <c r="F360" t="s">
        <v>67</v>
      </c>
      <c r="G360" t="s">
        <v>912</v>
      </c>
      <c r="H360" t="s">
        <v>105</v>
      </c>
      <c r="I360" t="s">
        <v>69</v>
      </c>
      <c r="J360" t="s">
        <v>70</v>
      </c>
      <c r="K360">
        <v>98105</v>
      </c>
      <c r="L360" t="s">
        <v>34</v>
      </c>
      <c r="M360" t="s">
        <v>910</v>
      </c>
      <c r="N360" t="s">
        <v>27</v>
      </c>
      <c r="O360" t="s">
        <v>643</v>
      </c>
      <c r="P360" s="4">
        <v>2003.92</v>
      </c>
      <c r="Q360" s="4">
        <v>2003.92</v>
      </c>
      <c r="R360" s="4">
        <f t="shared" si="22"/>
        <v>0</v>
      </c>
      <c r="S360" s="4">
        <f t="shared" si="23"/>
        <v>0</v>
      </c>
    </row>
    <row r="361" spans="1:19" ht="15.6" x14ac:dyDescent="0.3">
      <c r="A361" t="s">
        <v>913</v>
      </c>
      <c r="B361" s="1">
        <v>42885</v>
      </c>
      <c r="C361" s="1">
        <v>42890</v>
      </c>
      <c r="D361">
        <f t="shared" si="20"/>
        <v>2017</v>
      </c>
      <c r="E361" t="str">
        <f t="shared" si="21"/>
        <v>May</v>
      </c>
      <c r="F361" t="s">
        <v>37</v>
      </c>
      <c r="G361" t="s">
        <v>914</v>
      </c>
      <c r="H361" s="2" t="s">
        <v>22</v>
      </c>
      <c r="I361" t="s">
        <v>74</v>
      </c>
      <c r="J361" t="s">
        <v>75</v>
      </c>
      <c r="K361">
        <v>80134</v>
      </c>
      <c r="L361" t="s">
        <v>34</v>
      </c>
      <c r="M361" t="s">
        <v>910</v>
      </c>
      <c r="N361" t="s">
        <v>110</v>
      </c>
      <c r="O361" t="s">
        <v>643</v>
      </c>
      <c r="P361" s="4">
        <v>801.56799999999998</v>
      </c>
      <c r="Q361" s="4">
        <v>801.56799999999998</v>
      </c>
      <c r="R361" s="4">
        <f t="shared" si="22"/>
        <v>0</v>
      </c>
      <c r="S361" s="4">
        <f t="shared" si="23"/>
        <v>0</v>
      </c>
    </row>
    <row r="362" spans="1:19" x14ac:dyDescent="0.3">
      <c r="A362" t="s">
        <v>915</v>
      </c>
      <c r="B362" s="1">
        <v>42973</v>
      </c>
      <c r="C362" s="1">
        <v>42976</v>
      </c>
      <c r="D362">
        <f t="shared" si="20"/>
        <v>2017</v>
      </c>
      <c r="E362" t="str">
        <f t="shared" si="21"/>
        <v>Aug</v>
      </c>
      <c r="F362" t="s">
        <v>20</v>
      </c>
      <c r="G362" t="s">
        <v>916</v>
      </c>
      <c r="H362" t="s">
        <v>22</v>
      </c>
      <c r="I362" t="s">
        <v>39</v>
      </c>
      <c r="J362" t="s">
        <v>33</v>
      </c>
      <c r="K362">
        <v>92037</v>
      </c>
      <c r="L362" t="s">
        <v>34</v>
      </c>
      <c r="M362" t="s">
        <v>910</v>
      </c>
      <c r="N362" t="s">
        <v>110</v>
      </c>
      <c r="O362" t="s">
        <v>643</v>
      </c>
      <c r="P362" s="4">
        <v>1603.136</v>
      </c>
      <c r="Q362" s="4">
        <v>1603.136</v>
      </c>
      <c r="R362" s="4">
        <f t="shared" si="22"/>
        <v>0</v>
      </c>
      <c r="S362" s="4">
        <f t="shared" si="23"/>
        <v>0</v>
      </c>
    </row>
    <row r="363" spans="1:19" ht="15.6" x14ac:dyDescent="0.3">
      <c r="A363" t="s">
        <v>917</v>
      </c>
      <c r="B363" s="1">
        <v>42996</v>
      </c>
      <c r="C363" s="1">
        <v>43000</v>
      </c>
      <c r="D363">
        <f t="shared" si="20"/>
        <v>2017</v>
      </c>
      <c r="E363" t="str">
        <f t="shared" si="21"/>
        <v>Sep</v>
      </c>
      <c r="F363" t="s">
        <v>37</v>
      </c>
      <c r="G363" t="s">
        <v>918</v>
      </c>
      <c r="H363" s="2" t="s">
        <v>22</v>
      </c>
      <c r="I363" t="s">
        <v>39</v>
      </c>
      <c r="J363" t="s">
        <v>33</v>
      </c>
      <c r="K363">
        <v>92105</v>
      </c>
      <c r="L363" t="s">
        <v>34</v>
      </c>
      <c r="M363" t="s">
        <v>910</v>
      </c>
      <c r="N363" t="s">
        <v>110</v>
      </c>
      <c r="O363" t="s">
        <v>643</v>
      </c>
      <c r="P363" s="4">
        <v>801.56799999999998</v>
      </c>
      <c r="Q363" s="4">
        <v>801.56799999999998</v>
      </c>
      <c r="R363" s="4">
        <f t="shared" si="22"/>
        <v>0</v>
      </c>
      <c r="S363" s="4">
        <f t="shared" si="23"/>
        <v>0</v>
      </c>
    </row>
    <row r="364" spans="1:19" x14ac:dyDescent="0.3">
      <c r="A364" t="s">
        <v>919</v>
      </c>
      <c r="B364" s="1">
        <v>43046</v>
      </c>
      <c r="C364" s="1">
        <v>43051</v>
      </c>
      <c r="D364">
        <f t="shared" si="20"/>
        <v>2017</v>
      </c>
      <c r="E364" t="str">
        <f t="shared" si="21"/>
        <v>Nov</v>
      </c>
      <c r="F364" t="s">
        <v>37</v>
      </c>
      <c r="G364" t="s">
        <v>920</v>
      </c>
      <c r="H364" t="s">
        <v>22</v>
      </c>
      <c r="I364" t="s">
        <v>921</v>
      </c>
      <c r="J364" t="s">
        <v>922</v>
      </c>
      <c r="K364">
        <v>82001</v>
      </c>
      <c r="L364" t="s">
        <v>34</v>
      </c>
      <c r="M364" t="s">
        <v>910</v>
      </c>
      <c r="N364" t="s">
        <v>110</v>
      </c>
      <c r="O364" t="s">
        <v>643</v>
      </c>
      <c r="P364" s="4">
        <v>1603.136</v>
      </c>
      <c r="Q364" s="4">
        <v>1603.136</v>
      </c>
      <c r="R364" s="4">
        <f t="shared" si="22"/>
        <v>0</v>
      </c>
      <c r="S364" s="4">
        <f t="shared" si="23"/>
        <v>0</v>
      </c>
    </row>
    <row r="365" spans="1:19" x14ac:dyDescent="0.3">
      <c r="A365" t="s">
        <v>923</v>
      </c>
      <c r="B365" s="1">
        <v>43417</v>
      </c>
      <c r="C365" s="1">
        <v>43422</v>
      </c>
      <c r="D365">
        <f t="shared" si="20"/>
        <v>2018</v>
      </c>
      <c r="E365" t="str">
        <f t="shared" si="21"/>
        <v>Nov</v>
      </c>
      <c r="F365" t="s">
        <v>37</v>
      </c>
      <c r="G365" t="s">
        <v>732</v>
      </c>
      <c r="H365" t="s">
        <v>105</v>
      </c>
      <c r="I365" t="s">
        <v>69</v>
      </c>
      <c r="J365" t="s">
        <v>70</v>
      </c>
      <c r="K365">
        <v>98103</v>
      </c>
      <c r="L365" t="s">
        <v>34</v>
      </c>
      <c r="M365" t="s">
        <v>910</v>
      </c>
      <c r="N365" t="s">
        <v>27</v>
      </c>
      <c r="O365" t="s">
        <v>643</v>
      </c>
      <c r="P365" s="4">
        <v>2404.7040000000002</v>
      </c>
      <c r="Q365" s="4">
        <v>2404.7040000000002</v>
      </c>
      <c r="R365" s="4">
        <f t="shared" si="22"/>
        <v>0</v>
      </c>
      <c r="S365" s="4">
        <f t="shared" si="23"/>
        <v>0</v>
      </c>
    </row>
    <row r="366" spans="1:19" x14ac:dyDescent="0.3">
      <c r="A366" t="s">
        <v>924</v>
      </c>
      <c r="B366" s="1">
        <v>43363</v>
      </c>
      <c r="C366" s="1">
        <v>43369</v>
      </c>
      <c r="D366">
        <f t="shared" si="20"/>
        <v>2018</v>
      </c>
      <c r="E366" t="str">
        <f t="shared" si="21"/>
        <v>Sep</v>
      </c>
      <c r="F366" t="s">
        <v>37</v>
      </c>
      <c r="G366" t="s">
        <v>85</v>
      </c>
      <c r="H366" t="s">
        <v>105</v>
      </c>
      <c r="I366" t="s">
        <v>61</v>
      </c>
      <c r="J366" t="s">
        <v>62</v>
      </c>
      <c r="K366">
        <v>10035</v>
      </c>
      <c r="L366" t="s">
        <v>54</v>
      </c>
      <c r="M366" t="s">
        <v>910</v>
      </c>
      <c r="N366" t="s">
        <v>27</v>
      </c>
      <c r="O366" t="s">
        <v>643</v>
      </c>
      <c r="P366" s="4">
        <v>2254.41</v>
      </c>
      <c r="Q366" s="4">
        <v>2254.41</v>
      </c>
      <c r="R366" s="4">
        <f t="shared" si="22"/>
        <v>0</v>
      </c>
      <c r="S366" s="4">
        <f t="shared" si="23"/>
        <v>0</v>
      </c>
    </row>
    <row r="367" spans="1:19" ht="15.6" x14ac:dyDescent="0.3">
      <c r="A367" t="s">
        <v>925</v>
      </c>
      <c r="B367" s="1">
        <v>42997</v>
      </c>
      <c r="C367" s="1">
        <v>42997</v>
      </c>
      <c r="D367">
        <f t="shared" si="20"/>
        <v>2017</v>
      </c>
      <c r="E367" t="str">
        <f t="shared" si="21"/>
        <v>Sep</v>
      </c>
      <c r="F367" t="s">
        <v>30</v>
      </c>
      <c r="G367" t="s">
        <v>846</v>
      </c>
      <c r="H367" s="2" t="s">
        <v>22</v>
      </c>
      <c r="I367" t="s">
        <v>293</v>
      </c>
      <c r="J367" t="s">
        <v>24</v>
      </c>
      <c r="K367">
        <v>60505</v>
      </c>
      <c r="L367" t="s">
        <v>25</v>
      </c>
      <c r="M367" t="s">
        <v>910</v>
      </c>
      <c r="N367" t="s">
        <v>27</v>
      </c>
      <c r="O367" t="s">
        <v>643</v>
      </c>
      <c r="P367" s="4">
        <v>701.37199999999996</v>
      </c>
      <c r="Q367" s="4">
        <v>701.37199999999996</v>
      </c>
      <c r="R367" s="4">
        <f t="shared" si="22"/>
        <v>0</v>
      </c>
      <c r="S367" s="4">
        <f t="shared" si="23"/>
        <v>0</v>
      </c>
    </row>
    <row r="368" spans="1:19" ht="15.6" x14ac:dyDescent="0.3">
      <c r="A368" t="s">
        <v>926</v>
      </c>
      <c r="B368" s="1">
        <v>42637</v>
      </c>
      <c r="C368" s="1">
        <v>42643</v>
      </c>
      <c r="D368">
        <f t="shared" si="20"/>
        <v>2016</v>
      </c>
      <c r="E368" t="str">
        <f t="shared" si="21"/>
        <v>Sep</v>
      </c>
      <c r="F368" t="s">
        <v>37</v>
      </c>
      <c r="G368" t="s">
        <v>553</v>
      </c>
      <c r="H368" s="2" t="s">
        <v>22</v>
      </c>
      <c r="I368" t="s">
        <v>42</v>
      </c>
      <c r="J368" t="s">
        <v>43</v>
      </c>
      <c r="K368">
        <v>70506</v>
      </c>
      <c r="L368" t="s">
        <v>44</v>
      </c>
      <c r="M368" t="s">
        <v>927</v>
      </c>
      <c r="N368" t="s">
        <v>27</v>
      </c>
      <c r="O368" t="s">
        <v>643</v>
      </c>
      <c r="P368" s="4">
        <v>517.5</v>
      </c>
      <c r="Q368" s="4">
        <v>517.5</v>
      </c>
      <c r="R368" s="4">
        <f t="shared" si="22"/>
        <v>0</v>
      </c>
      <c r="S368" s="4">
        <f t="shared" si="23"/>
        <v>0</v>
      </c>
    </row>
    <row r="369" spans="1:19" ht="15.6" x14ac:dyDescent="0.3">
      <c r="A369" t="s">
        <v>928</v>
      </c>
      <c r="B369" s="1">
        <v>42679</v>
      </c>
      <c r="C369" s="1">
        <v>42683</v>
      </c>
      <c r="D369">
        <f t="shared" si="20"/>
        <v>2016</v>
      </c>
      <c r="E369" t="str">
        <f t="shared" si="21"/>
        <v>Nov</v>
      </c>
      <c r="F369" t="s">
        <v>37</v>
      </c>
      <c r="G369" t="s">
        <v>366</v>
      </c>
      <c r="H369" s="2" t="s">
        <v>22</v>
      </c>
      <c r="I369" t="s">
        <v>82</v>
      </c>
      <c r="J369" t="s">
        <v>83</v>
      </c>
      <c r="K369">
        <v>28110</v>
      </c>
      <c r="L369" t="s">
        <v>44</v>
      </c>
      <c r="M369" t="s">
        <v>927</v>
      </c>
      <c r="N369" t="s">
        <v>27</v>
      </c>
      <c r="O369" t="s">
        <v>643</v>
      </c>
      <c r="P369" s="4">
        <v>207</v>
      </c>
      <c r="Q369" s="4">
        <v>207</v>
      </c>
      <c r="R369" s="4">
        <f t="shared" si="22"/>
        <v>0</v>
      </c>
      <c r="S369" s="4">
        <f t="shared" si="23"/>
        <v>0</v>
      </c>
    </row>
    <row r="370" spans="1:19" x14ac:dyDescent="0.3">
      <c r="A370" t="s">
        <v>929</v>
      </c>
      <c r="B370" s="1">
        <v>43229</v>
      </c>
      <c r="C370" s="1">
        <v>43230</v>
      </c>
      <c r="D370">
        <f t="shared" si="20"/>
        <v>2018</v>
      </c>
      <c r="E370" t="str">
        <f t="shared" si="21"/>
        <v>May</v>
      </c>
      <c r="F370" t="s">
        <v>20</v>
      </c>
      <c r="G370" t="s">
        <v>930</v>
      </c>
      <c r="H370" t="s">
        <v>51</v>
      </c>
      <c r="I370" t="s">
        <v>78</v>
      </c>
      <c r="J370" t="s">
        <v>83</v>
      </c>
      <c r="K370">
        <v>28540</v>
      </c>
      <c r="L370" t="s">
        <v>44</v>
      </c>
      <c r="M370" t="s">
        <v>927</v>
      </c>
      <c r="N370" t="s">
        <v>27</v>
      </c>
      <c r="O370" t="s">
        <v>643</v>
      </c>
      <c r="P370" s="4">
        <v>207</v>
      </c>
      <c r="Q370" s="4">
        <v>207</v>
      </c>
      <c r="R370" s="4">
        <f t="shared" si="22"/>
        <v>0</v>
      </c>
      <c r="S370" s="4">
        <f t="shared" si="23"/>
        <v>0</v>
      </c>
    </row>
    <row r="371" spans="1:19" ht="15.6" x14ac:dyDescent="0.3">
      <c r="A371" t="s">
        <v>931</v>
      </c>
      <c r="B371" s="1">
        <v>43463</v>
      </c>
      <c r="C371" s="1">
        <v>43466</v>
      </c>
      <c r="D371">
        <f t="shared" si="20"/>
        <v>2018</v>
      </c>
      <c r="E371" t="str">
        <f t="shared" si="21"/>
        <v>Dec</v>
      </c>
      <c r="F371" t="s">
        <v>67</v>
      </c>
      <c r="G371" t="s">
        <v>932</v>
      </c>
      <c r="H371" s="2" t="s">
        <v>22</v>
      </c>
      <c r="I371" t="s">
        <v>576</v>
      </c>
      <c r="J371" t="s">
        <v>205</v>
      </c>
      <c r="K371">
        <v>40214</v>
      </c>
      <c r="L371" t="s">
        <v>44</v>
      </c>
      <c r="M371" t="s">
        <v>927</v>
      </c>
      <c r="N371" t="s">
        <v>27</v>
      </c>
      <c r="O371" t="s">
        <v>643</v>
      </c>
      <c r="P371" s="4">
        <v>258.75</v>
      </c>
      <c r="Q371" s="4">
        <v>258.75</v>
      </c>
      <c r="R371" s="4">
        <f t="shared" si="22"/>
        <v>0</v>
      </c>
      <c r="S371" s="4">
        <f t="shared" si="23"/>
        <v>0</v>
      </c>
    </row>
    <row r="372" spans="1:19" ht="15.6" x14ac:dyDescent="0.3">
      <c r="A372" t="s">
        <v>933</v>
      </c>
      <c r="B372" s="1">
        <v>42726</v>
      </c>
      <c r="C372" s="1">
        <v>42727</v>
      </c>
      <c r="D372">
        <f t="shared" si="20"/>
        <v>2016</v>
      </c>
      <c r="E372" t="str">
        <f t="shared" si="21"/>
        <v>Dec</v>
      </c>
      <c r="F372" t="s">
        <v>20</v>
      </c>
      <c r="G372" t="s">
        <v>934</v>
      </c>
      <c r="H372" s="2" t="s">
        <v>22</v>
      </c>
      <c r="I372" t="s">
        <v>100</v>
      </c>
      <c r="J372" t="s">
        <v>101</v>
      </c>
      <c r="K372">
        <v>19140</v>
      </c>
      <c r="L372" t="s">
        <v>54</v>
      </c>
      <c r="M372" t="s">
        <v>927</v>
      </c>
      <c r="N372" t="s">
        <v>27</v>
      </c>
      <c r="O372" t="s">
        <v>643</v>
      </c>
      <c r="P372" s="4">
        <v>422.625</v>
      </c>
      <c r="Q372" s="4">
        <v>422.625</v>
      </c>
      <c r="R372" s="4">
        <f t="shared" si="22"/>
        <v>0</v>
      </c>
      <c r="S372" s="4">
        <f t="shared" si="23"/>
        <v>0</v>
      </c>
    </row>
    <row r="373" spans="1:19" x14ac:dyDescent="0.3">
      <c r="A373" t="s">
        <v>935</v>
      </c>
      <c r="B373" s="1">
        <v>43070</v>
      </c>
      <c r="C373" s="1">
        <v>43074</v>
      </c>
      <c r="D373">
        <f t="shared" si="20"/>
        <v>2017</v>
      </c>
      <c r="E373" t="str">
        <f t="shared" si="21"/>
        <v>Dec</v>
      </c>
      <c r="F373" t="s">
        <v>37</v>
      </c>
      <c r="G373" t="s">
        <v>130</v>
      </c>
      <c r="H373" t="s">
        <v>51</v>
      </c>
      <c r="I373" t="s">
        <v>936</v>
      </c>
      <c r="J373" t="s">
        <v>140</v>
      </c>
      <c r="K373">
        <v>20852</v>
      </c>
      <c r="L373" t="s">
        <v>54</v>
      </c>
      <c r="M373" t="s">
        <v>927</v>
      </c>
      <c r="N373" t="s">
        <v>27</v>
      </c>
      <c r="O373" t="s">
        <v>643</v>
      </c>
      <c r="P373" s="4">
        <v>172.5</v>
      </c>
      <c r="Q373" s="4">
        <f>P373-17</f>
        <v>155.5</v>
      </c>
      <c r="R373" s="4">
        <f t="shared" si="22"/>
        <v>17</v>
      </c>
      <c r="S373" s="4">
        <f t="shared" si="23"/>
        <v>2.5499999999999998</v>
      </c>
    </row>
    <row r="374" spans="1:19" x14ac:dyDescent="0.3">
      <c r="A374" t="s">
        <v>937</v>
      </c>
      <c r="B374" s="1">
        <v>42064</v>
      </c>
      <c r="C374" s="1">
        <v>42068</v>
      </c>
      <c r="D374">
        <f t="shared" si="20"/>
        <v>2015</v>
      </c>
      <c r="E374" t="str">
        <f t="shared" si="21"/>
        <v>Mar</v>
      </c>
      <c r="F374" t="s">
        <v>37</v>
      </c>
      <c r="G374" t="s">
        <v>599</v>
      </c>
      <c r="H374" t="s">
        <v>105</v>
      </c>
      <c r="I374" t="s">
        <v>777</v>
      </c>
      <c r="J374" t="s">
        <v>109</v>
      </c>
      <c r="K374">
        <v>79907</v>
      </c>
      <c r="L374" t="s">
        <v>25</v>
      </c>
      <c r="M374" t="s">
        <v>927</v>
      </c>
      <c r="N374" t="s">
        <v>27</v>
      </c>
      <c r="O374" t="s">
        <v>643</v>
      </c>
      <c r="P374" s="4">
        <v>362.25</v>
      </c>
      <c r="Q374" s="4">
        <v>362.25</v>
      </c>
      <c r="R374" s="4">
        <f t="shared" si="22"/>
        <v>0</v>
      </c>
      <c r="S374" s="4">
        <f t="shared" si="23"/>
        <v>0</v>
      </c>
    </row>
    <row r="375" spans="1:19" x14ac:dyDescent="0.3">
      <c r="A375" t="s">
        <v>938</v>
      </c>
      <c r="B375" s="1">
        <v>42774</v>
      </c>
      <c r="C375" s="1">
        <v>42781</v>
      </c>
      <c r="D375">
        <f t="shared" si="20"/>
        <v>2017</v>
      </c>
      <c r="E375" t="str">
        <f t="shared" si="21"/>
        <v>Feb</v>
      </c>
      <c r="F375" t="s">
        <v>37</v>
      </c>
      <c r="G375" t="s">
        <v>939</v>
      </c>
      <c r="H375" t="s">
        <v>51</v>
      </c>
      <c r="I375" t="s">
        <v>113</v>
      </c>
      <c r="J375" t="s">
        <v>109</v>
      </c>
      <c r="K375">
        <v>77036</v>
      </c>
      <c r="L375" t="s">
        <v>25</v>
      </c>
      <c r="M375" t="s">
        <v>927</v>
      </c>
      <c r="N375" t="s">
        <v>128</v>
      </c>
      <c r="O375" t="s">
        <v>643</v>
      </c>
      <c r="P375" s="4">
        <v>241.5</v>
      </c>
      <c r="Q375" s="4">
        <v>241.5</v>
      </c>
      <c r="R375" s="4">
        <f t="shared" si="22"/>
        <v>0</v>
      </c>
      <c r="S375" s="4">
        <f t="shared" si="23"/>
        <v>0</v>
      </c>
    </row>
    <row r="376" spans="1:19" x14ac:dyDescent="0.3">
      <c r="A376" t="s">
        <v>940</v>
      </c>
      <c r="B376" s="1">
        <v>43063</v>
      </c>
      <c r="C376" s="1">
        <v>43069</v>
      </c>
      <c r="D376">
        <f t="shared" si="20"/>
        <v>2017</v>
      </c>
      <c r="E376" t="str">
        <f t="shared" si="21"/>
        <v>Nov</v>
      </c>
      <c r="F376" t="s">
        <v>37</v>
      </c>
      <c r="G376" t="s">
        <v>363</v>
      </c>
      <c r="H376" t="s">
        <v>22</v>
      </c>
      <c r="I376" t="s">
        <v>47</v>
      </c>
      <c r="J376" t="s">
        <v>33</v>
      </c>
      <c r="K376">
        <v>90036</v>
      </c>
      <c r="L376" t="s">
        <v>34</v>
      </c>
      <c r="M376" t="s">
        <v>941</v>
      </c>
      <c r="N376" t="s">
        <v>110</v>
      </c>
      <c r="O376" t="s">
        <v>643</v>
      </c>
      <c r="P376" s="4">
        <v>1684.752</v>
      </c>
      <c r="Q376" s="4">
        <v>1684.752</v>
      </c>
      <c r="R376" s="4">
        <f t="shared" si="22"/>
        <v>0</v>
      </c>
      <c r="S376" s="4">
        <f t="shared" si="23"/>
        <v>0</v>
      </c>
    </row>
    <row r="377" spans="1:19" ht="15.6" x14ac:dyDescent="0.3">
      <c r="A377" t="s">
        <v>942</v>
      </c>
      <c r="B377" s="1">
        <v>43262</v>
      </c>
      <c r="C377" s="1">
        <v>43263</v>
      </c>
      <c r="D377">
        <f t="shared" si="20"/>
        <v>2018</v>
      </c>
      <c r="E377" t="str">
        <f t="shared" si="21"/>
        <v>Jun</v>
      </c>
      <c r="F377" t="s">
        <v>20</v>
      </c>
      <c r="G377" t="s">
        <v>655</v>
      </c>
      <c r="H377" s="2" t="s">
        <v>22</v>
      </c>
      <c r="I377" t="s">
        <v>65</v>
      </c>
      <c r="J377" t="s">
        <v>178</v>
      </c>
      <c r="K377">
        <v>85345</v>
      </c>
      <c r="L377" t="s">
        <v>34</v>
      </c>
      <c r="M377" t="s">
        <v>941</v>
      </c>
      <c r="N377" t="s">
        <v>27</v>
      </c>
      <c r="O377" t="s">
        <v>643</v>
      </c>
      <c r="P377" s="4">
        <v>280.79199999999997</v>
      </c>
      <c r="Q377" s="4">
        <v>100</v>
      </c>
      <c r="R377" s="4">
        <f t="shared" si="22"/>
        <v>180.79199999999997</v>
      </c>
      <c r="S377" s="4">
        <f t="shared" si="23"/>
        <v>27.118799999999997</v>
      </c>
    </row>
    <row r="378" spans="1:19" ht="15.6" x14ac:dyDescent="0.3">
      <c r="A378" t="s">
        <v>943</v>
      </c>
      <c r="B378" s="1">
        <v>43458</v>
      </c>
      <c r="C378" s="1">
        <v>43465</v>
      </c>
      <c r="D378">
        <f t="shared" si="20"/>
        <v>2018</v>
      </c>
      <c r="E378" t="str">
        <f t="shared" si="21"/>
        <v>Dec</v>
      </c>
      <c r="F378" t="s">
        <v>37</v>
      </c>
      <c r="G378" t="s">
        <v>944</v>
      </c>
      <c r="H378" s="2" t="s">
        <v>22</v>
      </c>
      <c r="I378" t="s">
        <v>945</v>
      </c>
      <c r="J378" t="s">
        <v>178</v>
      </c>
      <c r="K378">
        <v>85224</v>
      </c>
      <c r="L378" t="s">
        <v>34</v>
      </c>
      <c r="M378" t="s">
        <v>941</v>
      </c>
      <c r="N378" t="s">
        <v>27</v>
      </c>
      <c r="O378" t="s">
        <v>643</v>
      </c>
      <c r="P378" s="4">
        <v>842.37599999999998</v>
      </c>
      <c r="Q378" s="4">
        <v>100</v>
      </c>
      <c r="R378" s="4">
        <f t="shared" si="22"/>
        <v>742.37599999999998</v>
      </c>
      <c r="S378" s="4">
        <f t="shared" si="23"/>
        <v>111.35639999999999</v>
      </c>
    </row>
    <row r="379" spans="1:19" ht="15.6" x14ac:dyDescent="0.3">
      <c r="A379" t="s">
        <v>946</v>
      </c>
      <c r="B379" s="1">
        <v>42123</v>
      </c>
      <c r="C379" s="1">
        <v>42127</v>
      </c>
      <c r="D379">
        <f t="shared" si="20"/>
        <v>2015</v>
      </c>
      <c r="E379" t="str">
        <f t="shared" si="21"/>
        <v>Apr</v>
      </c>
      <c r="F379" t="s">
        <v>37</v>
      </c>
      <c r="G379" t="s">
        <v>947</v>
      </c>
      <c r="H379" s="2" t="s">
        <v>22</v>
      </c>
      <c r="I379" t="s">
        <v>756</v>
      </c>
      <c r="J379" t="s">
        <v>250</v>
      </c>
      <c r="K379">
        <v>38109</v>
      </c>
      <c r="L379" t="s">
        <v>44</v>
      </c>
      <c r="M379" t="s">
        <v>941</v>
      </c>
      <c r="N379" t="s">
        <v>27</v>
      </c>
      <c r="O379" t="s">
        <v>643</v>
      </c>
      <c r="P379" s="4">
        <v>561.58399999999995</v>
      </c>
      <c r="Q379" s="4">
        <v>561.58399999999995</v>
      </c>
      <c r="R379" s="4">
        <f t="shared" si="22"/>
        <v>0</v>
      </c>
      <c r="S379" s="4">
        <f t="shared" si="23"/>
        <v>0</v>
      </c>
    </row>
    <row r="380" spans="1:19" x14ac:dyDescent="0.3">
      <c r="A380" t="s">
        <v>948</v>
      </c>
      <c r="B380" s="1">
        <v>42183</v>
      </c>
      <c r="C380" s="1">
        <v>42187</v>
      </c>
      <c r="D380">
        <f t="shared" si="20"/>
        <v>2015</v>
      </c>
      <c r="E380" t="str">
        <f t="shared" si="21"/>
        <v>Jun</v>
      </c>
      <c r="F380" t="s">
        <v>37</v>
      </c>
      <c r="G380" t="s">
        <v>949</v>
      </c>
      <c r="H380" t="s">
        <v>105</v>
      </c>
      <c r="I380" t="s">
        <v>100</v>
      </c>
      <c r="J380" t="s">
        <v>101</v>
      </c>
      <c r="K380">
        <v>19140</v>
      </c>
      <c r="L380" t="s">
        <v>54</v>
      </c>
      <c r="M380" t="s">
        <v>941</v>
      </c>
      <c r="N380" t="s">
        <v>27</v>
      </c>
      <c r="O380" t="s">
        <v>643</v>
      </c>
      <c r="P380" s="4">
        <v>1228.4649999999999</v>
      </c>
      <c r="Q380" s="4">
        <v>1228.4649999999999</v>
      </c>
      <c r="R380" s="4">
        <f t="shared" si="22"/>
        <v>0</v>
      </c>
      <c r="S380" s="4">
        <f t="shared" si="23"/>
        <v>0</v>
      </c>
    </row>
    <row r="381" spans="1:19" ht="15.6" x14ac:dyDescent="0.3">
      <c r="A381" t="s">
        <v>282</v>
      </c>
      <c r="B381" s="1">
        <v>42267</v>
      </c>
      <c r="C381" s="1">
        <v>42270</v>
      </c>
      <c r="D381">
        <f t="shared" si="20"/>
        <v>2015</v>
      </c>
      <c r="E381" t="str">
        <f t="shared" si="21"/>
        <v>Sep</v>
      </c>
      <c r="F381" t="s">
        <v>20</v>
      </c>
      <c r="G381" t="s">
        <v>283</v>
      </c>
      <c r="H381" s="2" t="s">
        <v>22</v>
      </c>
      <c r="I381" t="s">
        <v>61</v>
      </c>
      <c r="J381" t="s">
        <v>62</v>
      </c>
      <c r="K381">
        <v>10011</v>
      </c>
      <c r="L381" t="s">
        <v>54</v>
      </c>
      <c r="M381" t="s">
        <v>941</v>
      </c>
      <c r="N381" t="s">
        <v>27</v>
      </c>
      <c r="O381" t="s">
        <v>643</v>
      </c>
      <c r="P381" s="4">
        <v>631.78200000000004</v>
      </c>
      <c r="Q381" s="4">
        <v>631.78200000000004</v>
      </c>
      <c r="R381" s="4">
        <f t="shared" si="22"/>
        <v>0</v>
      </c>
      <c r="S381" s="4">
        <f t="shared" si="23"/>
        <v>0</v>
      </c>
    </row>
    <row r="382" spans="1:19" ht="15.6" x14ac:dyDescent="0.3">
      <c r="A382" t="s">
        <v>950</v>
      </c>
      <c r="B382" s="1">
        <v>42996</v>
      </c>
      <c r="C382" s="1">
        <v>43003</v>
      </c>
      <c r="D382">
        <f t="shared" si="20"/>
        <v>2017</v>
      </c>
      <c r="E382" t="str">
        <f t="shared" si="21"/>
        <v>Sep</v>
      </c>
      <c r="F382" t="s">
        <v>37</v>
      </c>
      <c r="G382" t="s">
        <v>951</v>
      </c>
      <c r="H382" s="2" t="s">
        <v>22</v>
      </c>
      <c r="I382" t="s">
        <v>952</v>
      </c>
      <c r="J382" t="s">
        <v>62</v>
      </c>
      <c r="K382">
        <v>10801</v>
      </c>
      <c r="L382" t="s">
        <v>54</v>
      </c>
      <c r="M382" t="s">
        <v>941</v>
      </c>
      <c r="N382" t="s">
        <v>27</v>
      </c>
      <c r="O382" t="s">
        <v>643</v>
      </c>
      <c r="P382" s="4">
        <v>631.78200000000004</v>
      </c>
      <c r="Q382" s="4">
        <v>631.78200000000004</v>
      </c>
      <c r="R382" s="4">
        <f t="shared" si="22"/>
        <v>0</v>
      </c>
      <c r="S382" s="4">
        <f t="shared" si="23"/>
        <v>0</v>
      </c>
    </row>
    <row r="383" spans="1:19" x14ac:dyDescent="0.3">
      <c r="A383" t="s">
        <v>953</v>
      </c>
      <c r="B383" s="1">
        <v>42085</v>
      </c>
      <c r="C383" s="1">
        <v>42089</v>
      </c>
      <c r="D383">
        <f t="shared" si="20"/>
        <v>2015</v>
      </c>
      <c r="E383" t="str">
        <f t="shared" si="21"/>
        <v>Mar</v>
      </c>
      <c r="F383" t="s">
        <v>37</v>
      </c>
      <c r="G383" t="s">
        <v>954</v>
      </c>
      <c r="H383" t="s">
        <v>51</v>
      </c>
      <c r="I383" t="s">
        <v>955</v>
      </c>
      <c r="J383" t="s">
        <v>178</v>
      </c>
      <c r="K383">
        <v>85705</v>
      </c>
      <c r="L383" t="s">
        <v>34</v>
      </c>
      <c r="M383" t="s">
        <v>956</v>
      </c>
      <c r="N383" t="s">
        <v>27</v>
      </c>
      <c r="O383" t="s">
        <v>643</v>
      </c>
      <c r="P383" s="4">
        <v>314.35199999999998</v>
      </c>
      <c r="Q383" s="4">
        <v>314.35199999999998</v>
      </c>
      <c r="R383" s="4">
        <f t="shared" si="22"/>
        <v>0</v>
      </c>
      <c r="S383" s="4">
        <f t="shared" si="23"/>
        <v>0</v>
      </c>
    </row>
    <row r="384" spans="1:19" ht="15.6" x14ac:dyDescent="0.3">
      <c r="A384" t="s">
        <v>957</v>
      </c>
      <c r="B384" s="1">
        <v>42647</v>
      </c>
      <c r="C384" s="1">
        <v>42652</v>
      </c>
      <c r="D384">
        <f t="shared" si="20"/>
        <v>2016</v>
      </c>
      <c r="E384" t="str">
        <f t="shared" si="21"/>
        <v>Oct</v>
      </c>
      <c r="F384" t="s">
        <v>67</v>
      </c>
      <c r="G384" t="s">
        <v>842</v>
      </c>
      <c r="H384" s="2" t="s">
        <v>22</v>
      </c>
      <c r="I384" t="s">
        <v>958</v>
      </c>
      <c r="J384" t="s">
        <v>183</v>
      </c>
      <c r="K384">
        <v>31088</v>
      </c>
      <c r="L384" t="s">
        <v>44</v>
      </c>
      <c r="M384" t="s">
        <v>956</v>
      </c>
      <c r="N384" t="s">
        <v>27</v>
      </c>
      <c r="O384" t="s">
        <v>643</v>
      </c>
      <c r="P384" s="4">
        <v>392.94</v>
      </c>
      <c r="Q384" s="4">
        <v>392.94</v>
      </c>
      <c r="R384" s="4">
        <f t="shared" si="22"/>
        <v>0</v>
      </c>
      <c r="S384" s="4">
        <f t="shared" si="23"/>
        <v>0</v>
      </c>
    </row>
    <row r="385" spans="1:19" x14ac:dyDescent="0.3">
      <c r="A385" t="s">
        <v>959</v>
      </c>
      <c r="B385" s="1">
        <v>43239</v>
      </c>
      <c r="C385" s="1">
        <v>43244</v>
      </c>
      <c r="D385">
        <f t="shared" si="20"/>
        <v>2018</v>
      </c>
      <c r="E385" t="str">
        <f t="shared" si="21"/>
        <v>May</v>
      </c>
      <c r="F385" t="s">
        <v>67</v>
      </c>
      <c r="G385" t="s">
        <v>960</v>
      </c>
      <c r="H385" t="s">
        <v>51</v>
      </c>
      <c r="I385" t="s">
        <v>712</v>
      </c>
      <c r="J385" t="s">
        <v>250</v>
      </c>
      <c r="K385">
        <v>37918</v>
      </c>
      <c r="L385" t="s">
        <v>44</v>
      </c>
      <c r="M385" t="s">
        <v>956</v>
      </c>
      <c r="N385" t="s">
        <v>27</v>
      </c>
      <c r="O385" t="s">
        <v>643</v>
      </c>
      <c r="P385" s="4">
        <v>314.35199999999998</v>
      </c>
      <c r="Q385" s="4">
        <v>80</v>
      </c>
      <c r="R385" s="4">
        <f t="shared" si="22"/>
        <v>234.35199999999998</v>
      </c>
      <c r="S385" s="4">
        <f t="shared" si="23"/>
        <v>35.152799999999992</v>
      </c>
    </row>
    <row r="386" spans="1:19" x14ac:dyDescent="0.3">
      <c r="A386" t="s">
        <v>961</v>
      </c>
      <c r="B386" s="1">
        <v>43424</v>
      </c>
      <c r="C386" s="1">
        <v>43428</v>
      </c>
      <c r="D386">
        <f t="shared" ref="D386:D449" si="24">YEAR(B386)</f>
        <v>2018</v>
      </c>
      <c r="E386" t="str">
        <f t="shared" ref="E386:E449" si="25">TEXT(B386,"mmm")</f>
        <v>Nov</v>
      </c>
      <c r="F386" t="s">
        <v>37</v>
      </c>
      <c r="G386" t="s">
        <v>962</v>
      </c>
      <c r="H386" t="s">
        <v>105</v>
      </c>
      <c r="I386" t="s">
        <v>648</v>
      </c>
      <c r="J386" t="s">
        <v>250</v>
      </c>
      <c r="K386">
        <v>38301</v>
      </c>
      <c r="L386" t="s">
        <v>44</v>
      </c>
      <c r="M386" t="s">
        <v>956</v>
      </c>
      <c r="N386" t="s">
        <v>27</v>
      </c>
      <c r="O386" t="s">
        <v>643</v>
      </c>
      <c r="P386" s="4">
        <v>209.56800000000001</v>
      </c>
      <c r="Q386" s="4">
        <f>P386-17</f>
        <v>192.56800000000001</v>
      </c>
      <c r="R386" s="4">
        <f t="shared" si="22"/>
        <v>17</v>
      </c>
      <c r="S386" s="4">
        <f t="shared" si="23"/>
        <v>2.5499999999999998</v>
      </c>
    </row>
    <row r="387" spans="1:19" ht="15.6" x14ac:dyDescent="0.3">
      <c r="A387" t="s">
        <v>963</v>
      </c>
      <c r="B387" s="1">
        <v>42550</v>
      </c>
      <c r="C387" s="1">
        <v>42553</v>
      </c>
      <c r="D387">
        <f t="shared" si="24"/>
        <v>2016</v>
      </c>
      <c r="E387" t="str">
        <f t="shared" si="25"/>
        <v>Jun</v>
      </c>
      <c r="F387" t="s">
        <v>20</v>
      </c>
      <c r="G387" t="s">
        <v>770</v>
      </c>
      <c r="H387" s="2" t="s">
        <v>22</v>
      </c>
      <c r="I387" t="s">
        <v>61</v>
      </c>
      <c r="J387" t="s">
        <v>62</v>
      </c>
      <c r="K387">
        <v>10024</v>
      </c>
      <c r="L387" t="s">
        <v>54</v>
      </c>
      <c r="M387" t="s">
        <v>956</v>
      </c>
      <c r="N387" t="s">
        <v>27</v>
      </c>
      <c r="O387" t="s">
        <v>643</v>
      </c>
      <c r="P387" s="4">
        <v>117.88200000000001</v>
      </c>
      <c r="Q387" s="4">
        <v>117.88200000000001</v>
      </c>
      <c r="R387" s="4">
        <f t="shared" ref="R387:R450" si="26">P387-Q387</f>
        <v>0</v>
      </c>
      <c r="S387" s="4">
        <f t="shared" ref="S387:S450" si="27">0.15*R387</f>
        <v>0</v>
      </c>
    </row>
    <row r="388" spans="1:19" x14ac:dyDescent="0.3">
      <c r="A388" t="s">
        <v>964</v>
      </c>
      <c r="B388" s="1">
        <v>43233</v>
      </c>
      <c r="C388" s="1">
        <v>43237</v>
      </c>
      <c r="D388">
        <f t="shared" si="24"/>
        <v>2018</v>
      </c>
      <c r="E388" t="str">
        <f t="shared" si="25"/>
        <v>May</v>
      </c>
      <c r="F388" t="s">
        <v>37</v>
      </c>
      <c r="G388" t="s">
        <v>965</v>
      </c>
      <c r="H388" t="s">
        <v>22</v>
      </c>
      <c r="I388" t="s">
        <v>100</v>
      </c>
      <c r="J388" t="s">
        <v>101</v>
      </c>
      <c r="K388">
        <v>19140</v>
      </c>
      <c r="L388" t="s">
        <v>54</v>
      </c>
      <c r="M388" t="s">
        <v>956</v>
      </c>
      <c r="N388" t="s">
        <v>27</v>
      </c>
      <c r="O388" t="s">
        <v>643</v>
      </c>
      <c r="P388" s="4">
        <v>458.43</v>
      </c>
      <c r="Q388" s="4">
        <v>458.43</v>
      </c>
      <c r="R388" s="4">
        <f t="shared" si="26"/>
        <v>0</v>
      </c>
      <c r="S388" s="4">
        <f t="shared" si="27"/>
        <v>0</v>
      </c>
    </row>
    <row r="389" spans="1:19" x14ac:dyDescent="0.3">
      <c r="A389" t="s">
        <v>966</v>
      </c>
      <c r="B389" s="1">
        <v>42326</v>
      </c>
      <c r="C389" s="1">
        <v>42331</v>
      </c>
      <c r="D389">
        <f t="shared" si="24"/>
        <v>2015</v>
      </c>
      <c r="E389" t="str">
        <f t="shared" si="25"/>
        <v>Nov</v>
      </c>
      <c r="F389" t="s">
        <v>37</v>
      </c>
      <c r="G389" t="s">
        <v>308</v>
      </c>
      <c r="H389" t="s">
        <v>51</v>
      </c>
      <c r="I389" t="s">
        <v>321</v>
      </c>
      <c r="J389" t="s">
        <v>148</v>
      </c>
      <c r="K389">
        <v>53132</v>
      </c>
      <c r="L389" t="s">
        <v>25</v>
      </c>
      <c r="M389" t="s">
        <v>956</v>
      </c>
      <c r="N389" t="s">
        <v>27</v>
      </c>
      <c r="O389" t="s">
        <v>643</v>
      </c>
      <c r="P389" s="4">
        <v>392.94</v>
      </c>
      <c r="Q389" s="4">
        <v>392.94</v>
      </c>
      <c r="R389" s="4">
        <f t="shared" si="26"/>
        <v>0</v>
      </c>
      <c r="S389" s="4">
        <f t="shared" si="27"/>
        <v>0</v>
      </c>
    </row>
    <row r="390" spans="1:19" ht="15.6" x14ac:dyDescent="0.3">
      <c r="A390" t="s">
        <v>967</v>
      </c>
      <c r="B390" s="1">
        <v>42837</v>
      </c>
      <c r="C390" s="1">
        <v>42841</v>
      </c>
      <c r="D390">
        <f t="shared" si="24"/>
        <v>2017</v>
      </c>
      <c r="E390" t="str">
        <f t="shared" si="25"/>
        <v>Apr</v>
      </c>
      <c r="F390" t="s">
        <v>37</v>
      </c>
      <c r="G390" t="s">
        <v>719</v>
      </c>
      <c r="H390" s="2" t="s">
        <v>22</v>
      </c>
      <c r="I390" t="s">
        <v>47</v>
      </c>
      <c r="J390" t="s">
        <v>33</v>
      </c>
      <c r="K390">
        <v>90036</v>
      </c>
      <c r="L390" t="s">
        <v>34</v>
      </c>
      <c r="M390" t="s">
        <v>968</v>
      </c>
      <c r="N390" t="s">
        <v>27</v>
      </c>
      <c r="O390" t="s">
        <v>643</v>
      </c>
      <c r="P390" s="4">
        <v>638.28800000000001</v>
      </c>
      <c r="Q390" s="4">
        <v>100</v>
      </c>
      <c r="R390" s="4">
        <f t="shared" si="26"/>
        <v>538.28800000000001</v>
      </c>
      <c r="S390" s="4">
        <f t="shared" si="27"/>
        <v>80.743200000000002</v>
      </c>
    </row>
    <row r="391" spans="1:19" ht="15.6" x14ac:dyDescent="0.3">
      <c r="A391" t="s">
        <v>969</v>
      </c>
      <c r="B391" s="1">
        <v>43277</v>
      </c>
      <c r="C391" s="1">
        <v>43282</v>
      </c>
      <c r="D391">
        <f t="shared" si="24"/>
        <v>2018</v>
      </c>
      <c r="E391" t="str">
        <f t="shared" si="25"/>
        <v>Jun</v>
      </c>
      <c r="F391" t="s">
        <v>37</v>
      </c>
      <c r="G391" t="s">
        <v>334</v>
      </c>
      <c r="H391" s="2" t="s">
        <v>22</v>
      </c>
      <c r="I391" t="s">
        <v>136</v>
      </c>
      <c r="J391" t="s">
        <v>79</v>
      </c>
      <c r="K391">
        <v>33180</v>
      </c>
      <c r="L391" t="s">
        <v>44</v>
      </c>
      <c r="M391" t="s">
        <v>968</v>
      </c>
      <c r="N391" t="s">
        <v>27</v>
      </c>
      <c r="O391" t="s">
        <v>643</v>
      </c>
      <c r="P391" s="4">
        <v>273.55200000000002</v>
      </c>
      <c r="Q391" s="4">
        <v>273.55200000000002</v>
      </c>
      <c r="R391" s="4">
        <f t="shared" si="26"/>
        <v>0</v>
      </c>
      <c r="S391" s="4">
        <f t="shared" si="27"/>
        <v>0</v>
      </c>
    </row>
    <row r="392" spans="1:19" ht="15.6" x14ac:dyDescent="0.3">
      <c r="A392" t="s">
        <v>970</v>
      </c>
      <c r="B392" s="1">
        <v>42638</v>
      </c>
      <c r="C392" s="1">
        <v>42638</v>
      </c>
      <c r="D392">
        <f t="shared" si="24"/>
        <v>2016</v>
      </c>
      <c r="E392" t="str">
        <f t="shared" si="25"/>
        <v>Sep</v>
      </c>
      <c r="F392" t="s">
        <v>30</v>
      </c>
      <c r="G392" t="s">
        <v>971</v>
      </c>
      <c r="H392" s="2" t="s">
        <v>22</v>
      </c>
      <c r="I392" t="s">
        <v>972</v>
      </c>
      <c r="J392" t="s">
        <v>62</v>
      </c>
      <c r="K392">
        <v>11520</v>
      </c>
      <c r="L392" t="s">
        <v>54</v>
      </c>
      <c r="M392" t="s">
        <v>968</v>
      </c>
      <c r="N392" t="s">
        <v>27</v>
      </c>
      <c r="O392" t="s">
        <v>643</v>
      </c>
      <c r="P392" s="4">
        <v>102.58199999999999</v>
      </c>
      <c r="Q392" s="4">
        <v>102.58199999999999</v>
      </c>
      <c r="R392" s="4">
        <f t="shared" si="26"/>
        <v>0</v>
      </c>
      <c r="S392" s="4">
        <f t="shared" si="27"/>
        <v>0</v>
      </c>
    </row>
    <row r="393" spans="1:19" ht="15.6" x14ac:dyDescent="0.3">
      <c r="A393" t="s">
        <v>973</v>
      </c>
      <c r="B393" s="1">
        <v>42675</v>
      </c>
      <c r="C393" s="1">
        <v>42679</v>
      </c>
      <c r="D393">
        <f t="shared" si="24"/>
        <v>2016</v>
      </c>
      <c r="E393" t="str">
        <f t="shared" si="25"/>
        <v>Nov</v>
      </c>
      <c r="F393" t="s">
        <v>37</v>
      </c>
      <c r="G393" t="s">
        <v>462</v>
      </c>
      <c r="H393" s="2" t="s">
        <v>22</v>
      </c>
      <c r="I393" t="s">
        <v>61</v>
      </c>
      <c r="J393" t="s">
        <v>62</v>
      </c>
      <c r="K393">
        <v>10009</v>
      </c>
      <c r="L393" t="s">
        <v>54</v>
      </c>
      <c r="M393" t="s">
        <v>968</v>
      </c>
      <c r="N393" t="s">
        <v>27</v>
      </c>
      <c r="O393" t="s">
        <v>643</v>
      </c>
      <c r="P393" s="4">
        <v>205.16399999999999</v>
      </c>
      <c r="Q393" s="4">
        <v>205.16399999999999</v>
      </c>
      <c r="R393" s="4">
        <f t="shared" si="26"/>
        <v>0</v>
      </c>
      <c r="S393" s="4">
        <f t="shared" si="27"/>
        <v>0</v>
      </c>
    </row>
    <row r="394" spans="1:19" x14ac:dyDescent="0.3">
      <c r="A394" t="s">
        <v>974</v>
      </c>
      <c r="B394" s="1">
        <v>42782</v>
      </c>
      <c r="C394" s="1">
        <v>42786</v>
      </c>
      <c r="D394">
        <f t="shared" si="24"/>
        <v>2017</v>
      </c>
      <c r="E394" t="str">
        <f t="shared" si="25"/>
        <v>Feb</v>
      </c>
      <c r="F394" t="s">
        <v>37</v>
      </c>
      <c r="G394" t="s">
        <v>975</v>
      </c>
      <c r="H394" t="s">
        <v>51</v>
      </c>
      <c r="I394" t="s">
        <v>976</v>
      </c>
      <c r="J394" t="s">
        <v>144</v>
      </c>
      <c r="K394">
        <v>7109</v>
      </c>
      <c r="L394" t="s">
        <v>54</v>
      </c>
      <c r="M394" t="s">
        <v>968</v>
      </c>
      <c r="N394" t="s">
        <v>128</v>
      </c>
      <c r="O394" t="s">
        <v>643</v>
      </c>
      <c r="P394" s="4">
        <v>227.96</v>
      </c>
      <c r="Q394" s="4">
        <v>227.96</v>
      </c>
      <c r="R394" s="4">
        <f t="shared" si="26"/>
        <v>0</v>
      </c>
      <c r="S394" s="4">
        <f t="shared" si="27"/>
        <v>0</v>
      </c>
    </row>
    <row r="395" spans="1:19" ht="15.6" x14ac:dyDescent="0.3">
      <c r="A395" t="s">
        <v>977</v>
      </c>
      <c r="B395" s="1">
        <v>43383</v>
      </c>
      <c r="C395" s="1">
        <v>43389</v>
      </c>
      <c r="D395">
        <f t="shared" si="24"/>
        <v>2018</v>
      </c>
      <c r="E395" t="str">
        <f t="shared" si="25"/>
        <v>Oct</v>
      </c>
      <c r="F395" t="s">
        <v>37</v>
      </c>
      <c r="G395" t="s">
        <v>616</v>
      </c>
      <c r="H395" s="2" t="s">
        <v>22</v>
      </c>
      <c r="I395" t="s">
        <v>293</v>
      </c>
      <c r="J395" t="s">
        <v>24</v>
      </c>
      <c r="K395">
        <v>60505</v>
      </c>
      <c r="L395" t="s">
        <v>25</v>
      </c>
      <c r="M395" t="s">
        <v>968</v>
      </c>
      <c r="N395" t="s">
        <v>27</v>
      </c>
      <c r="O395" t="s">
        <v>643</v>
      </c>
      <c r="P395" s="4">
        <v>239.358</v>
      </c>
      <c r="Q395" s="4">
        <v>239.358</v>
      </c>
      <c r="R395" s="4">
        <f t="shared" si="26"/>
        <v>0</v>
      </c>
      <c r="S395" s="4">
        <f t="shared" si="27"/>
        <v>0</v>
      </c>
    </row>
    <row r="396" spans="1:19" x14ac:dyDescent="0.3">
      <c r="A396" t="s">
        <v>978</v>
      </c>
      <c r="B396" s="1">
        <v>42348</v>
      </c>
      <c r="C396" s="1">
        <v>42352</v>
      </c>
      <c r="D396">
        <f t="shared" si="24"/>
        <v>2015</v>
      </c>
      <c r="E396" t="str">
        <f t="shared" si="25"/>
        <v>Dec</v>
      </c>
      <c r="F396" t="s">
        <v>37</v>
      </c>
      <c r="G396" t="s">
        <v>572</v>
      </c>
      <c r="H396" t="s">
        <v>51</v>
      </c>
      <c r="I396" t="s">
        <v>979</v>
      </c>
      <c r="J396" t="s">
        <v>980</v>
      </c>
      <c r="K396">
        <v>83605</v>
      </c>
      <c r="L396" t="s">
        <v>34</v>
      </c>
      <c r="M396" t="s">
        <v>981</v>
      </c>
      <c r="N396" t="s">
        <v>27</v>
      </c>
      <c r="O396" t="s">
        <v>643</v>
      </c>
      <c r="P396" s="4">
        <v>338.35199999999998</v>
      </c>
      <c r="Q396" s="4">
        <v>338.35199999999998</v>
      </c>
      <c r="R396" s="4">
        <f t="shared" si="26"/>
        <v>0</v>
      </c>
      <c r="S396" s="4">
        <f t="shared" si="27"/>
        <v>0</v>
      </c>
    </row>
    <row r="397" spans="1:19" ht="15.6" x14ac:dyDescent="0.3">
      <c r="A397" t="s">
        <v>982</v>
      </c>
      <c r="B397" s="1">
        <v>42691</v>
      </c>
      <c r="C397" s="1">
        <v>42695</v>
      </c>
      <c r="D397">
        <f t="shared" si="24"/>
        <v>2016</v>
      </c>
      <c r="E397" t="str">
        <f t="shared" si="25"/>
        <v>Nov</v>
      </c>
      <c r="F397" t="s">
        <v>37</v>
      </c>
      <c r="G397" t="s">
        <v>983</v>
      </c>
      <c r="H397" s="2" t="s">
        <v>22</v>
      </c>
      <c r="I397" t="s">
        <v>39</v>
      </c>
      <c r="J397" t="s">
        <v>33</v>
      </c>
      <c r="K397">
        <v>92105</v>
      </c>
      <c r="L397" t="s">
        <v>34</v>
      </c>
      <c r="M397" t="s">
        <v>981</v>
      </c>
      <c r="N397" t="s">
        <v>27</v>
      </c>
      <c r="O397" t="s">
        <v>643</v>
      </c>
      <c r="P397" s="4">
        <v>225.56800000000001</v>
      </c>
      <c r="Q397" s="4">
        <v>100</v>
      </c>
      <c r="R397" s="4">
        <f t="shared" si="26"/>
        <v>125.56800000000001</v>
      </c>
      <c r="S397" s="4">
        <f t="shared" si="27"/>
        <v>18.8352</v>
      </c>
    </row>
    <row r="398" spans="1:19" ht="15.6" x14ac:dyDescent="0.3">
      <c r="A398" t="s">
        <v>984</v>
      </c>
      <c r="B398" s="1">
        <v>43085</v>
      </c>
      <c r="C398" s="1">
        <v>43092</v>
      </c>
      <c r="D398">
        <f t="shared" si="24"/>
        <v>2017</v>
      </c>
      <c r="E398" t="str">
        <f t="shared" si="25"/>
        <v>Dec</v>
      </c>
      <c r="F398" t="s">
        <v>37</v>
      </c>
      <c r="G398" t="s">
        <v>985</v>
      </c>
      <c r="H398" s="2" t="s">
        <v>22</v>
      </c>
      <c r="I398" t="s">
        <v>344</v>
      </c>
      <c r="J398" t="s">
        <v>33</v>
      </c>
      <c r="K398">
        <v>92307</v>
      </c>
      <c r="L398" t="s">
        <v>34</v>
      </c>
      <c r="M398" t="s">
        <v>981</v>
      </c>
      <c r="N398" t="s">
        <v>27</v>
      </c>
      <c r="O398" t="s">
        <v>643</v>
      </c>
      <c r="P398" s="4">
        <v>563.91999999999996</v>
      </c>
      <c r="Q398" s="4">
        <v>563.91999999999996</v>
      </c>
      <c r="R398" s="4">
        <f t="shared" si="26"/>
        <v>0</v>
      </c>
      <c r="S398" s="4">
        <f t="shared" si="27"/>
        <v>0</v>
      </c>
    </row>
    <row r="399" spans="1:19" ht="15.6" x14ac:dyDescent="0.3">
      <c r="A399" t="s">
        <v>329</v>
      </c>
      <c r="B399" s="1">
        <v>42406</v>
      </c>
      <c r="C399" s="1">
        <v>42413</v>
      </c>
      <c r="D399">
        <f t="shared" si="24"/>
        <v>2016</v>
      </c>
      <c r="E399" t="str">
        <f t="shared" si="25"/>
        <v>Feb</v>
      </c>
      <c r="F399" t="s">
        <v>37</v>
      </c>
      <c r="G399" t="s">
        <v>330</v>
      </c>
      <c r="H399" s="2" t="s">
        <v>22</v>
      </c>
      <c r="I399" t="s">
        <v>52</v>
      </c>
      <c r="J399" t="s">
        <v>53</v>
      </c>
      <c r="K399">
        <v>19805</v>
      </c>
      <c r="L399" t="s">
        <v>54</v>
      </c>
      <c r="M399" t="s">
        <v>981</v>
      </c>
      <c r="N399" t="s">
        <v>27</v>
      </c>
      <c r="O399" t="s">
        <v>643</v>
      </c>
      <c r="P399" s="4">
        <v>1268.82</v>
      </c>
      <c r="Q399" s="4">
        <v>1268.82</v>
      </c>
      <c r="R399" s="4">
        <f t="shared" si="26"/>
        <v>0</v>
      </c>
      <c r="S399" s="4">
        <f t="shared" si="27"/>
        <v>0</v>
      </c>
    </row>
    <row r="400" spans="1:19" x14ac:dyDescent="0.3">
      <c r="A400" t="s">
        <v>986</v>
      </c>
      <c r="B400" s="1">
        <v>42940</v>
      </c>
      <c r="C400" s="1">
        <v>42942</v>
      </c>
      <c r="D400">
        <f t="shared" si="24"/>
        <v>2017</v>
      </c>
      <c r="E400" t="str">
        <f t="shared" si="25"/>
        <v>Jul</v>
      </c>
      <c r="F400" t="s">
        <v>67</v>
      </c>
      <c r="G400" t="s">
        <v>585</v>
      </c>
      <c r="H400" t="s">
        <v>51</v>
      </c>
      <c r="I400" t="s">
        <v>61</v>
      </c>
      <c r="J400" t="s">
        <v>62</v>
      </c>
      <c r="K400">
        <v>10035</v>
      </c>
      <c r="L400" t="s">
        <v>54</v>
      </c>
      <c r="M400" t="s">
        <v>981</v>
      </c>
      <c r="N400" t="s">
        <v>128</v>
      </c>
      <c r="O400" t="s">
        <v>643</v>
      </c>
      <c r="P400" s="4">
        <v>253.76400000000001</v>
      </c>
      <c r="Q400" s="4">
        <v>253.76400000000001</v>
      </c>
      <c r="R400" s="4">
        <f t="shared" si="26"/>
        <v>0</v>
      </c>
      <c r="S400" s="4">
        <f t="shared" si="27"/>
        <v>0</v>
      </c>
    </row>
    <row r="401" spans="1:19" x14ac:dyDescent="0.3">
      <c r="A401" t="s">
        <v>987</v>
      </c>
      <c r="B401" s="1">
        <v>43452</v>
      </c>
      <c r="C401" s="1">
        <v>43458</v>
      </c>
      <c r="D401">
        <f t="shared" si="24"/>
        <v>2018</v>
      </c>
      <c r="E401" t="str">
        <f t="shared" si="25"/>
        <v>Dec</v>
      </c>
      <c r="F401" t="s">
        <v>37</v>
      </c>
      <c r="G401" t="s">
        <v>988</v>
      </c>
      <c r="H401" t="s">
        <v>105</v>
      </c>
      <c r="I401" t="s">
        <v>61</v>
      </c>
      <c r="J401" t="s">
        <v>62</v>
      </c>
      <c r="K401">
        <v>10009</v>
      </c>
      <c r="L401" t="s">
        <v>54</v>
      </c>
      <c r="M401" t="s">
        <v>981</v>
      </c>
      <c r="N401" t="s">
        <v>27</v>
      </c>
      <c r="O401" t="s">
        <v>643</v>
      </c>
      <c r="P401" s="4">
        <v>1141.9380000000001</v>
      </c>
      <c r="Q401" s="4">
        <v>1141.9380000000001</v>
      </c>
      <c r="R401" s="4">
        <f t="shared" si="26"/>
        <v>0</v>
      </c>
      <c r="S401" s="4">
        <f t="shared" si="27"/>
        <v>0</v>
      </c>
    </row>
    <row r="402" spans="1:19" ht="15.6" x14ac:dyDescent="0.3">
      <c r="A402" t="s">
        <v>989</v>
      </c>
      <c r="B402" s="1">
        <v>42537</v>
      </c>
      <c r="C402" s="1">
        <v>42541</v>
      </c>
      <c r="D402">
        <f t="shared" si="24"/>
        <v>2016</v>
      </c>
      <c r="E402" t="str">
        <f t="shared" si="25"/>
        <v>Jun</v>
      </c>
      <c r="F402" t="s">
        <v>37</v>
      </c>
      <c r="G402" t="s">
        <v>990</v>
      </c>
      <c r="H402" s="2" t="s">
        <v>22</v>
      </c>
      <c r="I402" t="s">
        <v>991</v>
      </c>
      <c r="J402" t="s">
        <v>109</v>
      </c>
      <c r="K402">
        <v>75051</v>
      </c>
      <c r="L402" t="s">
        <v>25</v>
      </c>
      <c r="M402" t="s">
        <v>981</v>
      </c>
      <c r="N402" t="s">
        <v>27</v>
      </c>
      <c r="O402" t="s">
        <v>643</v>
      </c>
      <c r="P402" s="4">
        <v>197.37200000000001</v>
      </c>
      <c r="Q402" s="4">
        <v>197.37200000000001</v>
      </c>
      <c r="R402" s="4">
        <f t="shared" si="26"/>
        <v>0</v>
      </c>
      <c r="S402" s="4">
        <f t="shared" si="27"/>
        <v>0</v>
      </c>
    </row>
    <row r="403" spans="1:19" x14ac:dyDescent="0.3">
      <c r="A403" t="s">
        <v>992</v>
      </c>
      <c r="B403" s="1">
        <v>42332</v>
      </c>
      <c r="C403" s="1">
        <v>42334</v>
      </c>
      <c r="D403">
        <f t="shared" si="24"/>
        <v>2015</v>
      </c>
      <c r="E403" t="str">
        <f t="shared" si="25"/>
        <v>Nov</v>
      </c>
      <c r="F403" t="s">
        <v>67</v>
      </c>
      <c r="G403" t="s">
        <v>993</v>
      </c>
      <c r="H403" t="s">
        <v>105</v>
      </c>
      <c r="I403" t="s">
        <v>994</v>
      </c>
      <c r="J403" t="s">
        <v>33</v>
      </c>
      <c r="K403">
        <v>95823</v>
      </c>
      <c r="L403" t="s">
        <v>34</v>
      </c>
      <c r="M403" t="s">
        <v>995</v>
      </c>
      <c r="N403" t="s">
        <v>27</v>
      </c>
      <c r="O403" t="s">
        <v>643</v>
      </c>
      <c r="P403" s="4">
        <v>120.712</v>
      </c>
      <c r="Q403" s="4">
        <v>120.712</v>
      </c>
      <c r="R403" s="4">
        <f t="shared" si="26"/>
        <v>0</v>
      </c>
      <c r="S403" s="4">
        <f t="shared" si="27"/>
        <v>0</v>
      </c>
    </row>
    <row r="404" spans="1:19" ht="15.6" x14ac:dyDescent="0.3">
      <c r="A404" t="s">
        <v>996</v>
      </c>
      <c r="B404" s="1">
        <v>43414</v>
      </c>
      <c r="C404" s="1">
        <v>43421</v>
      </c>
      <c r="D404">
        <f t="shared" si="24"/>
        <v>2018</v>
      </c>
      <c r="E404" t="str">
        <f t="shared" si="25"/>
        <v>Nov</v>
      </c>
      <c r="F404" t="s">
        <v>37</v>
      </c>
      <c r="G404" t="s">
        <v>997</v>
      </c>
      <c r="H404" s="2" t="s">
        <v>22</v>
      </c>
      <c r="I404" t="s">
        <v>47</v>
      </c>
      <c r="J404" t="s">
        <v>33</v>
      </c>
      <c r="K404">
        <v>90008</v>
      </c>
      <c r="L404" t="s">
        <v>34</v>
      </c>
      <c r="M404" t="s">
        <v>995</v>
      </c>
      <c r="N404" t="s">
        <v>27</v>
      </c>
      <c r="O404" t="s">
        <v>643</v>
      </c>
      <c r="P404" s="4">
        <v>241.42400000000001</v>
      </c>
      <c r="Q404" s="4">
        <v>241.42400000000001</v>
      </c>
      <c r="R404" s="4">
        <f t="shared" si="26"/>
        <v>0</v>
      </c>
      <c r="S404" s="4">
        <f t="shared" si="27"/>
        <v>0</v>
      </c>
    </row>
    <row r="405" spans="1:19" ht="15.6" x14ac:dyDescent="0.3">
      <c r="A405" t="s">
        <v>998</v>
      </c>
      <c r="B405" s="1">
        <v>43098</v>
      </c>
      <c r="C405" s="1">
        <v>43102</v>
      </c>
      <c r="D405">
        <f t="shared" si="24"/>
        <v>2017</v>
      </c>
      <c r="E405" t="str">
        <f t="shared" si="25"/>
        <v>Dec</v>
      </c>
      <c r="F405" t="s">
        <v>37</v>
      </c>
      <c r="G405" t="s">
        <v>519</v>
      </c>
      <c r="H405" s="2" t="s">
        <v>22</v>
      </c>
      <c r="I405" t="s">
        <v>589</v>
      </c>
      <c r="J405" t="s">
        <v>148</v>
      </c>
      <c r="K405">
        <v>53209</v>
      </c>
      <c r="L405" t="s">
        <v>25</v>
      </c>
      <c r="M405" t="s">
        <v>995</v>
      </c>
      <c r="N405" t="s">
        <v>110</v>
      </c>
      <c r="O405" t="s">
        <v>643</v>
      </c>
      <c r="P405" s="4">
        <v>754.45</v>
      </c>
      <c r="Q405" s="4">
        <v>754.45</v>
      </c>
      <c r="R405" s="4">
        <f t="shared" si="26"/>
        <v>0</v>
      </c>
      <c r="S405" s="4">
        <f t="shared" si="27"/>
        <v>0</v>
      </c>
    </row>
    <row r="406" spans="1:19" x14ac:dyDescent="0.3">
      <c r="A406" t="s">
        <v>223</v>
      </c>
      <c r="B406" s="1">
        <v>43186</v>
      </c>
      <c r="C406" s="1">
        <v>43191</v>
      </c>
      <c r="D406">
        <f t="shared" si="24"/>
        <v>2018</v>
      </c>
      <c r="E406" t="str">
        <f t="shared" si="25"/>
        <v>Mar</v>
      </c>
      <c r="F406" t="s">
        <v>37</v>
      </c>
      <c r="G406" t="s">
        <v>224</v>
      </c>
      <c r="H406" t="s">
        <v>105</v>
      </c>
      <c r="I406" t="s">
        <v>113</v>
      </c>
      <c r="J406" t="s">
        <v>109</v>
      </c>
      <c r="K406">
        <v>77070</v>
      </c>
      <c r="L406" t="s">
        <v>25</v>
      </c>
      <c r="M406" t="s">
        <v>995</v>
      </c>
      <c r="N406" t="s">
        <v>27</v>
      </c>
      <c r="O406" t="s">
        <v>643</v>
      </c>
      <c r="P406" s="4">
        <v>211.24600000000001</v>
      </c>
      <c r="Q406" s="4">
        <v>211.24600000000001</v>
      </c>
      <c r="R406" s="4">
        <f t="shared" si="26"/>
        <v>0</v>
      </c>
      <c r="S406" s="4">
        <f t="shared" si="27"/>
        <v>0</v>
      </c>
    </row>
    <row r="407" spans="1:19" ht="15.6" x14ac:dyDescent="0.3">
      <c r="A407" t="s">
        <v>999</v>
      </c>
      <c r="B407" s="1">
        <v>42197</v>
      </c>
      <c r="C407" s="1">
        <v>42203</v>
      </c>
      <c r="D407">
        <f t="shared" si="24"/>
        <v>2015</v>
      </c>
      <c r="E407" t="str">
        <f t="shared" si="25"/>
        <v>Jul</v>
      </c>
      <c r="F407" t="s">
        <v>37</v>
      </c>
      <c r="G407" t="s">
        <v>1000</v>
      </c>
      <c r="H407" s="2" t="s">
        <v>22</v>
      </c>
      <c r="I407" t="s">
        <v>69</v>
      </c>
      <c r="J407" t="s">
        <v>70</v>
      </c>
      <c r="K407">
        <v>98115</v>
      </c>
      <c r="L407" t="s">
        <v>34</v>
      </c>
      <c r="M407" t="s">
        <v>1001</v>
      </c>
      <c r="N407" t="s">
        <v>27</v>
      </c>
      <c r="O407" t="s">
        <v>643</v>
      </c>
      <c r="P407" s="4">
        <v>123.136</v>
      </c>
      <c r="Q407" s="4">
        <v>123.136</v>
      </c>
      <c r="R407" s="4">
        <f t="shared" si="26"/>
        <v>0</v>
      </c>
      <c r="S407" s="4">
        <f t="shared" si="27"/>
        <v>0</v>
      </c>
    </row>
    <row r="408" spans="1:19" x14ac:dyDescent="0.3">
      <c r="A408" t="s">
        <v>1002</v>
      </c>
      <c r="B408" s="1">
        <v>42236</v>
      </c>
      <c r="C408" s="1">
        <v>42241</v>
      </c>
      <c r="D408">
        <f t="shared" si="24"/>
        <v>2015</v>
      </c>
      <c r="E408" t="str">
        <f t="shared" si="25"/>
        <v>Aug</v>
      </c>
      <c r="F408" t="s">
        <v>37</v>
      </c>
      <c r="G408" t="s">
        <v>478</v>
      </c>
      <c r="H408" t="s">
        <v>51</v>
      </c>
      <c r="I408" t="s">
        <v>839</v>
      </c>
      <c r="J408" t="s">
        <v>158</v>
      </c>
      <c r="K408">
        <v>23666</v>
      </c>
      <c r="L408" t="s">
        <v>44</v>
      </c>
      <c r="M408" t="s">
        <v>1001</v>
      </c>
      <c r="N408" t="s">
        <v>27</v>
      </c>
      <c r="O408" t="s">
        <v>643</v>
      </c>
      <c r="P408" s="4">
        <v>500.24</v>
      </c>
      <c r="Q408" s="4">
        <v>500.24</v>
      </c>
      <c r="R408" s="4">
        <f t="shared" si="26"/>
        <v>0</v>
      </c>
      <c r="S408" s="4">
        <f t="shared" si="27"/>
        <v>0</v>
      </c>
    </row>
    <row r="409" spans="1:19" x14ac:dyDescent="0.3">
      <c r="A409" t="s">
        <v>1003</v>
      </c>
      <c r="B409" s="1">
        <v>42322</v>
      </c>
      <c r="C409" s="1">
        <v>42326</v>
      </c>
      <c r="D409">
        <f t="shared" si="24"/>
        <v>2015</v>
      </c>
      <c r="E409" t="str">
        <f t="shared" si="25"/>
        <v>Nov</v>
      </c>
      <c r="F409" t="s">
        <v>37</v>
      </c>
      <c r="G409" t="s">
        <v>1004</v>
      </c>
      <c r="H409" t="s">
        <v>22</v>
      </c>
      <c r="I409" t="s">
        <v>61</v>
      </c>
      <c r="J409" t="s">
        <v>62</v>
      </c>
      <c r="K409">
        <v>10011</v>
      </c>
      <c r="L409" t="s">
        <v>54</v>
      </c>
      <c r="M409" t="s">
        <v>1001</v>
      </c>
      <c r="N409" t="s">
        <v>27</v>
      </c>
      <c r="O409" t="s">
        <v>643</v>
      </c>
      <c r="P409" s="4">
        <v>69.263999999999996</v>
      </c>
      <c r="Q409" s="4">
        <v>69.263999999999996</v>
      </c>
      <c r="R409" s="4">
        <f t="shared" si="26"/>
        <v>0</v>
      </c>
      <c r="S409" s="4">
        <f t="shared" si="27"/>
        <v>0</v>
      </c>
    </row>
    <row r="410" spans="1:19" x14ac:dyDescent="0.3">
      <c r="A410" t="s">
        <v>1005</v>
      </c>
      <c r="B410" s="1">
        <v>43438</v>
      </c>
      <c r="C410" s="1">
        <v>43438</v>
      </c>
      <c r="D410">
        <f t="shared" si="24"/>
        <v>2018</v>
      </c>
      <c r="E410" t="str">
        <f t="shared" si="25"/>
        <v>Dec</v>
      </c>
      <c r="F410" t="s">
        <v>30</v>
      </c>
      <c r="G410" t="s">
        <v>675</v>
      </c>
      <c r="H410" t="s">
        <v>51</v>
      </c>
      <c r="I410" t="s">
        <v>100</v>
      </c>
      <c r="J410" t="s">
        <v>101</v>
      </c>
      <c r="K410">
        <v>19143</v>
      </c>
      <c r="L410" t="s">
        <v>54</v>
      </c>
      <c r="M410" t="s">
        <v>1001</v>
      </c>
      <c r="N410" t="s">
        <v>27</v>
      </c>
      <c r="O410" t="s">
        <v>643</v>
      </c>
      <c r="P410" s="4">
        <v>188.55199999999999</v>
      </c>
      <c r="Q410" s="4">
        <v>188.55199999999999</v>
      </c>
      <c r="R410" s="4">
        <f t="shared" si="26"/>
        <v>0</v>
      </c>
      <c r="S410" s="4">
        <f t="shared" si="27"/>
        <v>0</v>
      </c>
    </row>
    <row r="411" spans="1:19" x14ac:dyDescent="0.3">
      <c r="A411" t="s">
        <v>1006</v>
      </c>
      <c r="B411" s="1">
        <v>43028</v>
      </c>
      <c r="C411" s="1">
        <v>43033</v>
      </c>
      <c r="D411">
        <f t="shared" si="24"/>
        <v>2017</v>
      </c>
      <c r="E411" t="str">
        <f t="shared" si="25"/>
        <v>Oct</v>
      </c>
      <c r="F411" t="s">
        <v>37</v>
      </c>
      <c r="G411" t="s">
        <v>472</v>
      </c>
      <c r="H411" t="s">
        <v>51</v>
      </c>
      <c r="I411" t="s">
        <v>656</v>
      </c>
      <c r="J411" t="s">
        <v>33</v>
      </c>
      <c r="K411">
        <v>92020</v>
      </c>
      <c r="L411" t="s">
        <v>34</v>
      </c>
      <c r="M411" t="s">
        <v>1007</v>
      </c>
      <c r="N411" t="s">
        <v>128</v>
      </c>
      <c r="O411" t="s">
        <v>643</v>
      </c>
      <c r="P411" s="4">
        <v>387.13600000000002</v>
      </c>
      <c r="Q411" s="4">
        <v>387.13600000000002</v>
      </c>
      <c r="R411" s="4">
        <f t="shared" si="26"/>
        <v>0</v>
      </c>
      <c r="S411" s="4">
        <f t="shared" si="27"/>
        <v>0</v>
      </c>
    </row>
    <row r="412" spans="1:19" x14ac:dyDescent="0.3">
      <c r="A412" t="s">
        <v>1008</v>
      </c>
      <c r="B412" s="1">
        <v>42782</v>
      </c>
      <c r="C412" s="1">
        <v>42786</v>
      </c>
      <c r="D412">
        <f t="shared" si="24"/>
        <v>2017</v>
      </c>
      <c r="E412" t="str">
        <f t="shared" si="25"/>
        <v>Feb</v>
      </c>
      <c r="F412" t="s">
        <v>37</v>
      </c>
      <c r="G412" t="s">
        <v>1009</v>
      </c>
      <c r="H412" t="s">
        <v>51</v>
      </c>
      <c r="I412" t="s">
        <v>61</v>
      </c>
      <c r="J412" t="s">
        <v>62</v>
      </c>
      <c r="K412">
        <v>10024</v>
      </c>
      <c r="L412" t="s">
        <v>54</v>
      </c>
      <c r="M412" t="s">
        <v>1007</v>
      </c>
      <c r="N412" t="s">
        <v>128</v>
      </c>
      <c r="O412" t="s">
        <v>643</v>
      </c>
      <c r="P412" s="4">
        <v>326.64600000000002</v>
      </c>
      <c r="Q412" s="4">
        <v>326.64600000000002</v>
      </c>
      <c r="R412" s="4">
        <f t="shared" si="26"/>
        <v>0</v>
      </c>
      <c r="S412" s="4">
        <f t="shared" si="27"/>
        <v>0</v>
      </c>
    </row>
    <row r="413" spans="1:19" ht="15.6" x14ac:dyDescent="0.3">
      <c r="A413" t="s">
        <v>1010</v>
      </c>
      <c r="B413" s="1">
        <v>43382</v>
      </c>
      <c r="C413" s="1">
        <v>43384</v>
      </c>
      <c r="D413">
        <f t="shared" si="24"/>
        <v>2018</v>
      </c>
      <c r="E413" t="str">
        <f t="shared" si="25"/>
        <v>Oct</v>
      </c>
      <c r="F413" t="s">
        <v>67</v>
      </c>
      <c r="G413" t="s">
        <v>1011</v>
      </c>
      <c r="H413" s="2" t="s">
        <v>22</v>
      </c>
      <c r="I413" t="s">
        <v>1012</v>
      </c>
      <c r="J413" t="s">
        <v>109</v>
      </c>
      <c r="K413">
        <v>77573</v>
      </c>
      <c r="L413" t="s">
        <v>25</v>
      </c>
      <c r="M413" t="s">
        <v>1007</v>
      </c>
      <c r="N413" t="s">
        <v>27</v>
      </c>
      <c r="O413" t="s">
        <v>643</v>
      </c>
      <c r="P413" s="4">
        <v>254.05799999999999</v>
      </c>
      <c r="Q413" s="4">
        <v>254.05799999999999</v>
      </c>
      <c r="R413" s="4">
        <f t="shared" si="26"/>
        <v>0</v>
      </c>
      <c r="S413" s="4">
        <f t="shared" si="27"/>
        <v>0</v>
      </c>
    </row>
    <row r="414" spans="1:19" x14ac:dyDescent="0.3">
      <c r="A414" t="s">
        <v>1013</v>
      </c>
      <c r="B414" s="1">
        <v>42354</v>
      </c>
      <c r="C414" s="1">
        <v>42359</v>
      </c>
      <c r="D414">
        <f t="shared" si="24"/>
        <v>2015</v>
      </c>
      <c r="E414" t="str">
        <f t="shared" si="25"/>
        <v>Dec</v>
      </c>
      <c r="F414" t="s">
        <v>37</v>
      </c>
      <c r="G414" t="s">
        <v>1014</v>
      </c>
      <c r="H414" t="s">
        <v>51</v>
      </c>
      <c r="I414" t="s">
        <v>994</v>
      </c>
      <c r="J414" t="s">
        <v>33</v>
      </c>
      <c r="K414">
        <v>95823</v>
      </c>
      <c r="L414" t="s">
        <v>34</v>
      </c>
      <c r="M414" t="s">
        <v>1015</v>
      </c>
      <c r="N414" t="s">
        <v>27</v>
      </c>
      <c r="O414" t="s">
        <v>643</v>
      </c>
      <c r="P414" s="4">
        <v>1403.92</v>
      </c>
      <c r="Q414" s="4">
        <v>1403.92</v>
      </c>
      <c r="R414" s="4">
        <f t="shared" si="26"/>
        <v>0</v>
      </c>
      <c r="S414" s="4">
        <f t="shared" si="27"/>
        <v>0</v>
      </c>
    </row>
    <row r="415" spans="1:19" ht="15.6" x14ac:dyDescent="0.3">
      <c r="A415" t="s">
        <v>267</v>
      </c>
      <c r="B415" s="1">
        <v>42576</v>
      </c>
      <c r="C415" s="1">
        <v>42578</v>
      </c>
      <c r="D415">
        <f t="shared" si="24"/>
        <v>2016</v>
      </c>
      <c r="E415" t="str">
        <f t="shared" si="25"/>
        <v>Jul</v>
      </c>
      <c r="F415" t="s">
        <v>67</v>
      </c>
      <c r="G415" t="s">
        <v>268</v>
      </c>
      <c r="H415" s="2" t="s">
        <v>22</v>
      </c>
      <c r="I415" t="s">
        <v>69</v>
      </c>
      <c r="J415" t="s">
        <v>70</v>
      </c>
      <c r="K415">
        <v>98115</v>
      </c>
      <c r="L415" t="s">
        <v>34</v>
      </c>
      <c r="M415" t="s">
        <v>1015</v>
      </c>
      <c r="N415" t="s">
        <v>27</v>
      </c>
      <c r="O415" t="s">
        <v>643</v>
      </c>
      <c r="P415" s="4">
        <v>561.56799999999998</v>
      </c>
      <c r="Q415" s="4">
        <v>561.56799999999998</v>
      </c>
      <c r="R415" s="4">
        <f t="shared" si="26"/>
        <v>0</v>
      </c>
      <c r="S415" s="4">
        <f t="shared" si="27"/>
        <v>0</v>
      </c>
    </row>
    <row r="416" spans="1:19" ht="15.6" x14ac:dyDescent="0.3">
      <c r="A416" t="s">
        <v>1016</v>
      </c>
      <c r="B416" s="1">
        <v>42666</v>
      </c>
      <c r="C416" s="1">
        <v>42670</v>
      </c>
      <c r="D416">
        <f t="shared" si="24"/>
        <v>2016</v>
      </c>
      <c r="E416" t="str">
        <f t="shared" si="25"/>
        <v>Oct</v>
      </c>
      <c r="F416" t="s">
        <v>67</v>
      </c>
      <c r="G416" t="s">
        <v>1017</v>
      </c>
      <c r="H416" s="2" t="s">
        <v>22</v>
      </c>
      <c r="I416" t="s">
        <v>39</v>
      </c>
      <c r="J416" t="s">
        <v>33</v>
      </c>
      <c r="K416">
        <v>92105</v>
      </c>
      <c r="L416" t="s">
        <v>34</v>
      </c>
      <c r="M416" t="s">
        <v>1015</v>
      </c>
      <c r="N416" t="s">
        <v>27</v>
      </c>
      <c r="O416" t="s">
        <v>643</v>
      </c>
      <c r="P416" s="4">
        <v>842.35199999999998</v>
      </c>
      <c r="Q416" s="4">
        <v>842.35199999999998</v>
      </c>
      <c r="R416" s="4">
        <f t="shared" si="26"/>
        <v>0</v>
      </c>
      <c r="S416" s="4">
        <f t="shared" si="27"/>
        <v>0</v>
      </c>
    </row>
    <row r="417" spans="1:19" x14ac:dyDescent="0.3">
      <c r="A417" t="s">
        <v>1018</v>
      </c>
      <c r="B417" s="1">
        <v>43039</v>
      </c>
      <c r="C417" s="1">
        <v>43044</v>
      </c>
      <c r="D417">
        <f t="shared" si="24"/>
        <v>2017</v>
      </c>
      <c r="E417" t="str">
        <f t="shared" si="25"/>
        <v>Oct</v>
      </c>
      <c r="F417" t="s">
        <v>37</v>
      </c>
      <c r="G417" t="s">
        <v>1019</v>
      </c>
      <c r="H417" t="s">
        <v>22</v>
      </c>
      <c r="I417" t="s">
        <v>32</v>
      </c>
      <c r="J417" t="s">
        <v>33</v>
      </c>
      <c r="K417">
        <v>94109</v>
      </c>
      <c r="L417" t="s">
        <v>34</v>
      </c>
      <c r="M417" t="s">
        <v>1015</v>
      </c>
      <c r="N417" t="s">
        <v>110</v>
      </c>
      <c r="O417" t="s">
        <v>643</v>
      </c>
      <c r="P417" s="4">
        <v>1403.92</v>
      </c>
      <c r="Q417" s="4">
        <v>1403.92</v>
      </c>
      <c r="R417" s="4">
        <f t="shared" si="26"/>
        <v>0</v>
      </c>
      <c r="S417" s="4">
        <f t="shared" si="27"/>
        <v>0</v>
      </c>
    </row>
    <row r="418" spans="1:19" x14ac:dyDescent="0.3">
      <c r="A418" t="s">
        <v>1020</v>
      </c>
      <c r="B418" s="1">
        <v>42996</v>
      </c>
      <c r="C418" s="1">
        <v>43001</v>
      </c>
      <c r="D418">
        <f t="shared" si="24"/>
        <v>2017</v>
      </c>
      <c r="E418" t="str">
        <f t="shared" si="25"/>
        <v>Sep</v>
      </c>
      <c r="F418" t="s">
        <v>37</v>
      </c>
      <c r="G418" t="s">
        <v>430</v>
      </c>
      <c r="H418" t="s">
        <v>51</v>
      </c>
      <c r="I418" t="s">
        <v>1021</v>
      </c>
      <c r="J418" t="s">
        <v>754</v>
      </c>
      <c r="K418">
        <v>36830</v>
      </c>
      <c r="L418" t="s">
        <v>44</v>
      </c>
      <c r="M418" t="s">
        <v>1015</v>
      </c>
      <c r="N418" t="s">
        <v>128</v>
      </c>
      <c r="O418" t="s">
        <v>643</v>
      </c>
      <c r="P418" s="4">
        <v>350.98</v>
      </c>
      <c r="Q418" s="4">
        <v>350.98</v>
      </c>
      <c r="R418" s="4">
        <f t="shared" si="26"/>
        <v>0</v>
      </c>
      <c r="S418" s="4">
        <f t="shared" si="27"/>
        <v>0</v>
      </c>
    </row>
    <row r="419" spans="1:19" ht="15.6" x14ac:dyDescent="0.3">
      <c r="A419" t="s">
        <v>1022</v>
      </c>
      <c r="B419" s="1">
        <v>43429</v>
      </c>
      <c r="C419" s="1">
        <v>43434</v>
      </c>
      <c r="D419">
        <f t="shared" si="24"/>
        <v>2018</v>
      </c>
      <c r="E419" t="str">
        <f t="shared" si="25"/>
        <v>Nov</v>
      </c>
      <c r="F419" t="s">
        <v>67</v>
      </c>
      <c r="G419" t="s">
        <v>426</v>
      </c>
      <c r="H419" s="2" t="s">
        <v>22</v>
      </c>
      <c r="I419" t="s">
        <v>576</v>
      </c>
      <c r="J419" t="s">
        <v>205</v>
      </c>
      <c r="K419">
        <v>40214</v>
      </c>
      <c r="L419" t="s">
        <v>44</v>
      </c>
      <c r="M419" t="s">
        <v>1015</v>
      </c>
      <c r="N419" t="s">
        <v>27</v>
      </c>
      <c r="O419" t="s">
        <v>643</v>
      </c>
      <c r="P419" s="4">
        <v>701.96</v>
      </c>
      <c r="Q419" s="4">
        <v>701.96</v>
      </c>
      <c r="R419" s="4">
        <f t="shared" si="26"/>
        <v>0</v>
      </c>
      <c r="S419" s="4">
        <f t="shared" si="27"/>
        <v>0</v>
      </c>
    </row>
    <row r="420" spans="1:19" ht="15.6" x14ac:dyDescent="0.3">
      <c r="A420" t="s">
        <v>1023</v>
      </c>
      <c r="B420" s="1">
        <v>43436</v>
      </c>
      <c r="C420" s="1">
        <v>43439</v>
      </c>
      <c r="D420">
        <f t="shared" si="24"/>
        <v>2018</v>
      </c>
      <c r="E420" t="str">
        <f t="shared" si="25"/>
        <v>Dec</v>
      </c>
      <c r="F420" t="s">
        <v>20</v>
      </c>
      <c r="G420" t="s">
        <v>115</v>
      </c>
      <c r="H420" s="2" t="s">
        <v>22</v>
      </c>
      <c r="I420" t="s">
        <v>431</v>
      </c>
      <c r="J420" t="s">
        <v>158</v>
      </c>
      <c r="K420">
        <v>24153</v>
      </c>
      <c r="L420" t="s">
        <v>44</v>
      </c>
      <c r="M420" t="s">
        <v>1015</v>
      </c>
      <c r="N420" t="s">
        <v>27</v>
      </c>
      <c r="O420" t="s">
        <v>643</v>
      </c>
      <c r="P420" s="4">
        <v>701.96</v>
      </c>
      <c r="Q420" s="4">
        <v>701.96</v>
      </c>
      <c r="R420" s="4">
        <f t="shared" si="26"/>
        <v>0</v>
      </c>
      <c r="S420" s="4">
        <f t="shared" si="27"/>
        <v>0</v>
      </c>
    </row>
    <row r="421" spans="1:19" x14ac:dyDescent="0.3">
      <c r="A421" t="s">
        <v>1024</v>
      </c>
      <c r="B421" s="1">
        <v>42339</v>
      </c>
      <c r="C421" s="1">
        <v>42341</v>
      </c>
      <c r="D421">
        <f t="shared" si="24"/>
        <v>2015</v>
      </c>
      <c r="E421" t="str">
        <f t="shared" si="25"/>
        <v>Dec</v>
      </c>
      <c r="F421" t="s">
        <v>20</v>
      </c>
      <c r="G421" t="s">
        <v>1025</v>
      </c>
      <c r="H421" t="s">
        <v>105</v>
      </c>
      <c r="I421" t="s">
        <v>400</v>
      </c>
      <c r="J421" t="s">
        <v>148</v>
      </c>
      <c r="K421">
        <v>53711</v>
      </c>
      <c r="L421" t="s">
        <v>25</v>
      </c>
      <c r="M421" t="s">
        <v>1015</v>
      </c>
      <c r="N421" t="s">
        <v>27</v>
      </c>
      <c r="O421" t="s">
        <v>643</v>
      </c>
      <c r="P421" s="4">
        <v>2807.84</v>
      </c>
      <c r="Q421" s="4">
        <f>P421-1000</f>
        <v>1807.8400000000001</v>
      </c>
      <c r="R421" s="4">
        <f t="shared" si="26"/>
        <v>1000</v>
      </c>
      <c r="S421" s="4">
        <f t="shared" si="27"/>
        <v>150</v>
      </c>
    </row>
    <row r="422" spans="1:19" ht="15.6" x14ac:dyDescent="0.3">
      <c r="A422" t="s">
        <v>1026</v>
      </c>
      <c r="B422" s="1">
        <v>42364</v>
      </c>
      <c r="C422" s="1">
        <v>42366</v>
      </c>
      <c r="D422">
        <f t="shared" si="24"/>
        <v>2015</v>
      </c>
      <c r="E422" t="str">
        <f t="shared" si="25"/>
        <v>Dec</v>
      </c>
      <c r="F422" t="s">
        <v>20</v>
      </c>
      <c r="G422" t="s">
        <v>758</v>
      </c>
      <c r="H422" s="2" t="s">
        <v>22</v>
      </c>
      <c r="I422" t="s">
        <v>338</v>
      </c>
      <c r="J422" t="s">
        <v>75</v>
      </c>
      <c r="K422">
        <v>80906</v>
      </c>
      <c r="L422" t="s">
        <v>34</v>
      </c>
      <c r="M422" t="s">
        <v>1027</v>
      </c>
      <c r="N422" t="s">
        <v>27</v>
      </c>
      <c r="O422" t="s">
        <v>643</v>
      </c>
      <c r="P422" s="4">
        <v>230.352</v>
      </c>
      <c r="Q422" s="4">
        <v>230.352</v>
      </c>
      <c r="R422" s="4">
        <f t="shared" si="26"/>
        <v>0</v>
      </c>
      <c r="S422" s="4">
        <f t="shared" si="27"/>
        <v>0</v>
      </c>
    </row>
    <row r="423" spans="1:19" ht="15.6" x14ac:dyDescent="0.3">
      <c r="A423" t="s">
        <v>1028</v>
      </c>
      <c r="B423" s="1">
        <v>42688</v>
      </c>
      <c r="C423" s="1">
        <v>42693</v>
      </c>
      <c r="D423">
        <f t="shared" si="24"/>
        <v>2016</v>
      </c>
      <c r="E423" t="str">
        <f t="shared" si="25"/>
        <v>Nov</v>
      </c>
      <c r="F423" t="s">
        <v>37</v>
      </c>
      <c r="G423" t="s">
        <v>1029</v>
      </c>
      <c r="H423" s="2" t="s">
        <v>22</v>
      </c>
      <c r="I423" t="s">
        <v>1030</v>
      </c>
      <c r="J423" t="s">
        <v>1031</v>
      </c>
      <c r="K423">
        <v>87124</v>
      </c>
      <c r="L423" t="s">
        <v>34</v>
      </c>
      <c r="M423" t="s">
        <v>1027</v>
      </c>
      <c r="N423" t="s">
        <v>27</v>
      </c>
      <c r="O423" t="s">
        <v>643</v>
      </c>
      <c r="P423" s="4">
        <v>230.352</v>
      </c>
      <c r="Q423" s="4">
        <v>230.352</v>
      </c>
      <c r="R423" s="4">
        <f t="shared" si="26"/>
        <v>0</v>
      </c>
      <c r="S423" s="4">
        <f t="shared" si="27"/>
        <v>0</v>
      </c>
    </row>
    <row r="424" spans="1:19" ht="15.6" x14ac:dyDescent="0.3">
      <c r="A424" t="s">
        <v>1032</v>
      </c>
      <c r="B424" s="1">
        <v>43407</v>
      </c>
      <c r="C424" s="1">
        <v>43411</v>
      </c>
      <c r="D424">
        <f t="shared" si="24"/>
        <v>2018</v>
      </c>
      <c r="E424" t="str">
        <f t="shared" si="25"/>
        <v>Nov</v>
      </c>
      <c r="F424" t="s">
        <v>37</v>
      </c>
      <c r="G424" t="s">
        <v>1033</v>
      </c>
      <c r="H424" s="2" t="s">
        <v>22</v>
      </c>
      <c r="I424" t="s">
        <v>69</v>
      </c>
      <c r="J424" t="s">
        <v>70</v>
      </c>
      <c r="K424">
        <v>98105</v>
      </c>
      <c r="L424" t="s">
        <v>34</v>
      </c>
      <c r="M424" t="s">
        <v>1027</v>
      </c>
      <c r="N424" t="s">
        <v>27</v>
      </c>
      <c r="O424" t="s">
        <v>643</v>
      </c>
      <c r="P424" s="4">
        <v>307.13600000000002</v>
      </c>
      <c r="Q424" s="4">
        <v>307.13600000000002</v>
      </c>
      <c r="R424" s="4">
        <f t="shared" si="26"/>
        <v>0</v>
      </c>
      <c r="S424" s="4">
        <f t="shared" si="27"/>
        <v>0</v>
      </c>
    </row>
    <row r="425" spans="1:19" ht="15.6" x14ac:dyDescent="0.3">
      <c r="A425" t="s">
        <v>1034</v>
      </c>
      <c r="B425" s="1">
        <v>42481</v>
      </c>
      <c r="C425" s="1">
        <v>42488</v>
      </c>
      <c r="D425">
        <f t="shared" si="24"/>
        <v>2016</v>
      </c>
      <c r="E425" t="str">
        <f t="shared" si="25"/>
        <v>Apr</v>
      </c>
      <c r="F425" t="s">
        <v>37</v>
      </c>
      <c r="G425" t="s">
        <v>244</v>
      </c>
      <c r="H425" s="2" t="s">
        <v>22</v>
      </c>
      <c r="I425" t="s">
        <v>576</v>
      </c>
      <c r="J425" t="s">
        <v>205</v>
      </c>
      <c r="K425">
        <v>40214</v>
      </c>
      <c r="L425" t="s">
        <v>44</v>
      </c>
      <c r="M425" t="s">
        <v>1027</v>
      </c>
      <c r="N425" t="s">
        <v>27</v>
      </c>
      <c r="O425" t="s">
        <v>643</v>
      </c>
      <c r="P425" s="4">
        <v>191.96</v>
      </c>
      <c r="Q425" s="4">
        <f>P425-17</f>
        <v>174.96</v>
      </c>
      <c r="R425" s="4">
        <f t="shared" si="26"/>
        <v>17</v>
      </c>
      <c r="S425" s="4">
        <f t="shared" si="27"/>
        <v>2.5499999999999998</v>
      </c>
    </row>
    <row r="426" spans="1:19" ht="15.6" x14ac:dyDescent="0.3">
      <c r="A426" t="s">
        <v>1035</v>
      </c>
      <c r="B426" s="1">
        <v>42656</v>
      </c>
      <c r="C426" s="1">
        <v>42660</v>
      </c>
      <c r="D426">
        <f t="shared" si="24"/>
        <v>2016</v>
      </c>
      <c r="E426" t="str">
        <f t="shared" si="25"/>
        <v>Oct</v>
      </c>
      <c r="F426" t="s">
        <v>37</v>
      </c>
      <c r="G426" t="s">
        <v>581</v>
      </c>
      <c r="H426" s="2" t="s">
        <v>22</v>
      </c>
      <c r="I426" t="s">
        <v>576</v>
      </c>
      <c r="J426" t="s">
        <v>205</v>
      </c>
      <c r="K426">
        <v>40214</v>
      </c>
      <c r="L426" t="s">
        <v>44</v>
      </c>
      <c r="M426" t="s">
        <v>1027</v>
      </c>
      <c r="N426" t="s">
        <v>27</v>
      </c>
      <c r="O426" t="s">
        <v>643</v>
      </c>
      <c r="P426" s="4">
        <v>287.94</v>
      </c>
      <c r="Q426" s="4">
        <v>287.94</v>
      </c>
      <c r="R426" s="4">
        <f t="shared" si="26"/>
        <v>0</v>
      </c>
      <c r="S426" s="4">
        <f t="shared" si="27"/>
        <v>0</v>
      </c>
    </row>
    <row r="427" spans="1:19" ht="15.6" x14ac:dyDescent="0.3">
      <c r="A427" t="s">
        <v>1036</v>
      </c>
      <c r="B427" s="1">
        <v>43275</v>
      </c>
      <c r="C427" s="1">
        <v>43277</v>
      </c>
      <c r="D427">
        <f t="shared" si="24"/>
        <v>2018</v>
      </c>
      <c r="E427" t="str">
        <f t="shared" si="25"/>
        <v>Jun</v>
      </c>
      <c r="F427" t="s">
        <v>67</v>
      </c>
      <c r="G427" t="s">
        <v>1037</v>
      </c>
      <c r="H427" s="2" t="s">
        <v>22</v>
      </c>
      <c r="I427" t="s">
        <v>61</v>
      </c>
      <c r="J427" t="s">
        <v>62</v>
      </c>
      <c r="K427">
        <v>10011</v>
      </c>
      <c r="L427" t="s">
        <v>54</v>
      </c>
      <c r="M427" t="s">
        <v>1027</v>
      </c>
      <c r="N427" t="s">
        <v>27</v>
      </c>
      <c r="O427" t="s">
        <v>643</v>
      </c>
      <c r="P427" s="4">
        <v>172.76400000000001</v>
      </c>
      <c r="Q427" s="4">
        <f>P427-17</f>
        <v>155.76400000000001</v>
      </c>
      <c r="R427" s="4">
        <f t="shared" si="26"/>
        <v>17</v>
      </c>
      <c r="S427" s="4">
        <f t="shared" si="27"/>
        <v>2.5499999999999998</v>
      </c>
    </row>
    <row r="428" spans="1:19" x14ac:dyDescent="0.3">
      <c r="A428" t="s">
        <v>1038</v>
      </c>
      <c r="B428" s="1">
        <v>42970</v>
      </c>
      <c r="C428" s="1">
        <v>42977</v>
      </c>
      <c r="D428">
        <f t="shared" si="24"/>
        <v>2017</v>
      </c>
      <c r="E428" t="str">
        <f t="shared" si="25"/>
        <v>Aug</v>
      </c>
      <c r="F428" t="s">
        <v>37</v>
      </c>
      <c r="G428" t="s">
        <v>1039</v>
      </c>
      <c r="H428" t="s">
        <v>51</v>
      </c>
      <c r="I428" t="s">
        <v>69</v>
      </c>
      <c r="J428" t="s">
        <v>70</v>
      </c>
      <c r="K428">
        <v>98105</v>
      </c>
      <c r="L428" t="s">
        <v>34</v>
      </c>
      <c r="M428" t="s">
        <v>1040</v>
      </c>
      <c r="N428" t="s">
        <v>27</v>
      </c>
      <c r="O428" t="s">
        <v>643</v>
      </c>
      <c r="P428" s="4">
        <v>532.70399999999995</v>
      </c>
      <c r="Q428" s="4">
        <v>532.70399999999995</v>
      </c>
      <c r="R428" s="4">
        <f t="shared" si="26"/>
        <v>0</v>
      </c>
      <c r="S428" s="4">
        <f t="shared" si="27"/>
        <v>0</v>
      </c>
    </row>
    <row r="429" spans="1:19" ht="15.6" x14ac:dyDescent="0.3">
      <c r="A429" t="s">
        <v>1041</v>
      </c>
      <c r="B429" s="1">
        <v>42584</v>
      </c>
      <c r="C429" s="1">
        <v>42587</v>
      </c>
      <c r="D429">
        <f t="shared" si="24"/>
        <v>2016</v>
      </c>
      <c r="E429" t="str">
        <f t="shared" si="25"/>
        <v>Aug</v>
      </c>
      <c r="F429" t="s">
        <v>67</v>
      </c>
      <c r="G429" t="s">
        <v>1042</v>
      </c>
      <c r="H429" s="2" t="s">
        <v>22</v>
      </c>
      <c r="I429" t="s">
        <v>57</v>
      </c>
      <c r="J429" t="s">
        <v>58</v>
      </c>
      <c r="K429">
        <v>2908</v>
      </c>
      <c r="L429" t="s">
        <v>54</v>
      </c>
      <c r="M429" t="s">
        <v>1040</v>
      </c>
      <c r="N429" t="s">
        <v>27</v>
      </c>
      <c r="O429" t="s">
        <v>643</v>
      </c>
      <c r="P429" s="4">
        <v>110.98</v>
      </c>
      <c r="Q429" s="4">
        <v>110.98</v>
      </c>
      <c r="R429" s="4">
        <f t="shared" si="26"/>
        <v>0</v>
      </c>
      <c r="S429" s="4">
        <f t="shared" si="27"/>
        <v>0</v>
      </c>
    </row>
    <row r="430" spans="1:19" ht="15.6" x14ac:dyDescent="0.3">
      <c r="A430" t="s">
        <v>287</v>
      </c>
      <c r="B430" s="1">
        <v>42630</v>
      </c>
      <c r="C430" s="1">
        <v>42636</v>
      </c>
      <c r="D430">
        <f t="shared" si="24"/>
        <v>2016</v>
      </c>
      <c r="E430" t="str">
        <f t="shared" si="25"/>
        <v>Sep</v>
      </c>
      <c r="F430" t="s">
        <v>37</v>
      </c>
      <c r="G430" t="s">
        <v>288</v>
      </c>
      <c r="H430" s="2" t="s">
        <v>22</v>
      </c>
      <c r="I430" t="s">
        <v>61</v>
      </c>
      <c r="J430" t="s">
        <v>62</v>
      </c>
      <c r="K430">
        <v>10035</v>
      </c>
      <c r="L430" t="s">
        <v>54</v>
      </c>
      <c r="M430" t="s">
        <v>1040</v>
      </c>
      <c r="N430" t="s">
        <v>27</v>
      </c>
      <c r="O430" t="s">
        <v>643</v>
      </c>
      <c r="P430" s="4">
        <v>199.76400000000001</v>
      </c>
      <c r="Q430" s="4">
        <v>199.76400000000001</v>
      </c>
      <c r="R430" s="4">
        <f t="shared" si="26"/>
        <v>0</v>
      </c>
      <c r="S430" s="4">
        <f t="shared" si="27"/>
        <v>0</v>
      </c>
    </row>
    <row r="431" spans="1:19" ht="15.6" x14ac:dyDescent="0.3">
      <c r="A431" t="s">
        <v>1043</v>
      </c>
      <c r="B431" s="1">
        <v>43406</v>
      </c>
      <c r="C431" s="1">
        <v>43411</v>
      </c>
      <c r="D431">
        <f t="shared" si="24"/>
        <v>2018</v>
      </c>
      <c r="E431" t="str">
        <f t="shared" si="25"/>
        <v>Nov</v>
      </c>
      <c r="F431" t="s">
        <v>67</v>
      </c>
      <c r="G431" t="s">
        <v>96</v>
      </c>
      <c r="H431" s="2" t="s">
        <v>22</v>
      </c>
      <c r="I431" t="s">
        <v>191</v>
      </c>
      <c r="J431" t="s">
        <v>233</v>
      </c>
      <c r="K431">
        <v>45503</v>
      </c>
      <c r="L431" t="s">
        <v>54</v>
      </c>
      <c r="M431" t="s">
        <v>1040</v>
      </c>
      <c r="N431" t="s">
        <v>27</v>
      </c>
      <c r="O431" t="s">
        <v>643</v>
      </c>
      <c r="P431" s="4">
        <v>155.37200000000001</v>
      </c>
      <c r="Q431" s="4">
        <v>155.37200000000001</v>
      </c>
      <c r="R431" s="4">
        <f t="shared" si="26"/>
        <v>0</v>
      </c>
      <c r="S431" s="4">
        <f t="shared" si="27"/>
        <v>0</v>
      </c>
    </row>
    <row r="432" spans="1:19" ht="15.6" x14ac:dyDescent="0.3">
      <c r="A432" t="s">
        <v>1044</v>
      </c>
      <c r="B432" s="1">
        <v>42331</v>
      </c>
      <c r="C432" s="1">
        <v>42334</v>
      </c>
      <c r="D432">
        <f t="shared" si="24"/>
        <v>2015</v>
      </c>
      <c r="E432" t="str">
        <f t="shared" si="25"/>
        <v>Nov</v>
      </c>
      <c r="F432" t="s">
        <v>67</v>
      </c>
      <c r="G432" t="s">
        <v>661</v>
      </c>
      <c r="H432" s="2" t="s">
        <v>22</v>
      </c>
      <c r="I432" t="s">
        <v>113</v>
      </c>
      <c r="J432" t="s">
        <v>109</v>
      </c>
      <c r="K432">
        <v>77095</v>
      </c>
      <c r="L432" t="s">
        <v>25</v>
      </c>
      <c r="M432" t="s">
        <v>1040</v>
      </c>
      <c r="N432" t="s">
        <v>27</v>
      </c>
      <c r="O432" t="s">
        <v>643</v>
      </c>
      <c r="P432" s="4">
        <v>155.37200000000001</v>
      </c>
      <c r="Q432" s="4">
        <v>155.37200000000001</v>
      </c>
      <c r="R432" s="4">
        <f t="shared" si="26"/>
        <v>0</v>
      </c>
      <c r="S432" s="4">
        <f t="shared" si="27"/>
        <v>0</v>
      </c>
    </row>
    <row r="433" spans="1:19" x14ac:dyDescent="0.3">
      <c r="A433" t="s">
        <v>1045</v>
      </c>
      <c r="B433" s="1">
        <v>42881</v>
      </c>
      <c r="C433" s="1">
        <v>42881</v>
      </c>
      <c r="D433">
        <f t="shared" si="24"/>
        <v>2017</v>
      </c>
      <c r="E433" t="str">
        <f t="shared" si="25"/>
        <v>May</v>
      </c>
      <c r="F433" t="s">
        <v>30</v>
      </c>
      <c r="G433" t="s">
        <v>1046</v>
      </c>
      <c r="H433" t="s">
        <v>51</v>
      </c>
      <c r="I433" t="s">
        <v>174</v>
      </c>
      <c r="J433" t="s">
        <v>109</v>
      </c>
      <c r="K433">
        <v>76106</v>
      </c>
      <c r="L433" t="s">
        <v>25</v>
      </c>
      <c r="M433" t="s">
        <v>1040</v>
      </c>
      <c r="N433" t="s">
        <v>128</v>
      </c>
      <c r="O433" t="s">
        <v>643</v>
      </c>
      <c r="P433" s="4">
        <v>388.43</v>
      </c>
      <c r="Q433" s="4">
        <v>388.43</v>
      </c>
      <c r="R433" s="4">
        <f t="shared" si="26"/>
        <v>0</v>
      </c>
      <c r="S433" s="4">
        <f t="shared" si="27"/>
        <v>0</v>
      </c>
    </row>
    <row r="434" spans="1:19" ht="15.6" x14ac:dyDescent="0.3">
      <c r="A434" t="s">
        <v>1047</v>
      </c>
      <c r="B434" s="1">
        <v>43423</v>
      </c>
      <c r="C434" s="1">
        <v>43430</v>
      </c>
      <c r="D434">
        <f t="shared" si="24"/>
        <v>2018</v>
      </c>
      <c r="E434" t="str">
        <f t="shared" si="25"/>
        <v>Nov</v>
      </c>
      <c r="F434" t="s">
        <v>37</v>
      </c>
      <c r="G434" t="s">
        <v>1048</v>
      </c>
      <c r="H434" s="2" t="s">
        <v>22</v>
      </c>
      <c r="I434" t="s">
        <v>1049</v>
      </c>
      <c r="J434" t="s">
        <v>109</v>
      </c>
      <c r="K434">
        <v>77840</v>
      </c>
      <c r="L434" t="s">
        <v>25</v>
      </c>
      <c r="M434" t="s">
        <v>1040</v>
      </c>
      <c r="N434" t="s">
        <v>27</v>
      </c>
      <c r="O434" t="s">
        <v>643</v>
      </c>
      <c r="P434" s="4">
        <v>233.05799999999999</v>
      </c>
      <c r="Q434" s="4">
        <v>233.05799999999999</v>
      </c>
      <c r="R434" s="4">
        <f t="shared" si="26"/>
        <v>0</v>
      </c>
      <c r="S434" s="4">
        <f t="shared" si="27"/>
        <v>0</v>
      </c>
    </row>
    <row r="435" spans="1:19" ht="15.6" x14ac:dyDescent="0.3">
      <c r="A435" t="s">
        <v>1050</v>
      </c>
      <c r="B435" s="1">
        <v>42486</v>
      </c>
      <c r="C435" s="1">
        <v>42491</v>
      </c>
      <c r="D435">
        <f t="shared" si="24"/>
        <v>2016</v>
      </c>
      <c r="E435" t="str">
        <f t="shared" si="25"/>
        <v>Apr</v>
      </c>
      <c r="F435" t="s">
        <v>37</v>
      </c>
      <c r="G435" t="s">
        <v>1051</v>
      </c>
      <c r="H435" s="2" t="s">
        <v>22</v>
      </c>
      <c r="I435" t="s">
        <v>39</v>
      </c>
      <c r="J435" t="s">
        <v>33</v>
      </c>
      <c r="K435">
        <v>92105</v>
      </c>
      <c r="L435" t="s">
        <v>34</v>
      </c>
      <c r="M435" t="s">
        <v>1052</v>
      </c>
      <c r="N435" t="s">
        <v>27</v>
      </c>
      <c r="O435" t="s">
        <v>643</v>
      </c>
      <c r="P435" s="4">
        <v>63.936</v>
      </c>
      <c r="Q435" s="4">
        <v>100</v>
      </c>
      <c r="R435" s="4">
        <f t="shared" si="26"/>
        <v>-36.064</v>
      </c>
      <c r="S435" s="4">
        <f t="shared" si="27"/>
        <v>-5.4096000000000002</v>
      </c>
    </row>
    <row r="436" spans="1:19" x14ac:dyDescent="0.3">
      <c r="A436" t="s">
        <v>1053</v>
      </c>
      <c r="B436" s="1">
        <v>43235</v>
      </c>
      <c r="C436" s="1">
        <v>43240</v>
      </c>
      <c r="D436">
        <f t="shared" si="24"/>
        <v>2018</v>
      </c>
      <c r="E436" t="str">
        <f t="shared" si="25"/>
        <v>May</v>
      </c>
      <c r="F436" t="s">
        <v>37</v>
      </c>
      <c r="G436" t="s">
        <v>671</v>
      </c>
      <c r="H436" t="s">
        <v>105</v>
      </c>
      <c r="I436" t="s">
        <v>69</v>
      </c>
      <c r="J436" t="s">
        <v>70</v>
      </c>
      <c r="K436">
        <v>98103</v>
      </c>
      <c r="L436" t="s">
        <v>34</v>
      </c>
      <c r="M436" t="s">
        <v>1052</v>
      </c>
      <c r="N436" t="s">
        <v>27</v>
      </c>
      <c r="O436" t="s">
        <v>643</v>
      </c>
      <c r="P436" s="4">
        <v>42.624000000000002</v>
      </c>
      <c r="Q436" s="4">
        <v>42.624000000000002</v>
      </c>
      <c r="R436" s="4">
        <f t="shared" si="26"/>
        <v>0</v>
      </c>
      <c r="S436" s="4">
        <f t="shared" si="27"/>
        <v>0</v>
      </c>
    </row>
    <row r="437" spans="1:19" ht="15.6" x14ac:dyDescent="0.3">
      <c r="A437" t="s">
        <v>1054</v>
      </c>
      <c r="B437" s="1">
        <v>42324</v>
      </c>
      <c r="C437" s="1">
        <v>42328</v>
      </c>
      <c r="D437">
        <f t="shared" si="24"/>
        <v>2015</v>
      </c>
      <c r="E437" t="str">
        <f t="shared" si="25"/>
        <v>Nov</v>
      </c>
      <c r="F437" t="s">
        <v>37</v>
      </c>
      <c r="G437" t="s">
        <v>1055</v>
      </c>
      <c r="H437" s="2" t="s">
        <v>22</v>
      </c>
      <c r="I437" t="s">
        <v>720</v>
      </c>
      <c r="J437" t="s">
        <v>24</v>
      </c>
      <c r="K437">
        <v>62521</v>
      </c>
      <c r="L437" t="s">
        <v>25</v>
      </c>
      <c r="M437" t="s">
        <v>1052</v>
      </c>
      <c r="N437" t="s">
        <v>27</v>
      </c>
      <c r="O437" t="s">
        <v>643</v>
      </c>
      <c r="P437" s="4">
        <v>37.295999999999999</v>
      </c>
      <c r="Q437" s="4">
        <v>37.295999999999999</v>
      </c>
      <c r="R437" s="4">
        <f t="shared" si="26"/>
        <v>0</v>
      </c>
      <c r="S437" s="4">
        <f t="shared" si="27"/>
        <v>0</v>
      </c>
    </row>
    <row r="438" spans="1:19" x14ac:dyDescent="0.3">
      <c r="A438" t="s">
        <v>791</v>
      </c>
      <c r="B438" s="1">
        <v>43227</v>
      </c>
      <c r="C438" s="1">
        <v>43231</v>
      </c>
      <c r="D438">
        <f t="shared" si="24"/>
        <v>2018</v>
      </c>
      <c r="E438" t="str">
        <f t="shared" si="25"/>
        <v>May</v>
      </c>
      <c r="F438" t="s">
        <v>37</v>
      </c>
      <c r="G438" t="s">
        <v>792</v>
      </c>
      <c r="H438" t="s">
        <v>51</v>
      </c>
      <c r="I438" t="s">
        <v>97</v>
      </c>
      <c r="J438" t="s">
        <v>89</v>
      </c>
      <c r="K438">
        <v>48234</v>
      </c>
      <c r="L438" t="s">
        <v>25</v>
      </c>
      <c r="M438" t="s">
        <v>1052</v>
      </c>
      <c r="N438" t="s">
        <v>27</v>
      </c>
      <c r="O438" t="s">
        <v>643</v>
      </c>
      <c r="P438" s="4">
        <v>26.64</v>
      </c>
      <c r="Q438" s="4">
        <v>26.64</v>
      </c>
      <c r="R438" s="4">
        <f t="shared" si="26"/>
        <v>0</v>
      </c>
      <c r="S438" s="4">
        <f t="shared" si="27"/>
        <v>0</v>
      </c>
    </row>
    <row r="439" spans="1:19" ht="15.6" x14ac:dyDescent="0.3">
      <c r="A439" t="s">
        <v>1056</v>
      </c>
      <c r="B439" s="1">
        <v>43329</v>
      </c>
      <c r="C439" s="1">
        <v>43336</v>
      </c>
      <c r="D439">
        <f t="shared" si="24"/>
        <v>2018</v>
      </c>
      <c r="E439" t="str">
        <f t="shared" si="25"/>
        <v>Aug</v>
      </c>
      <c r="F439" t="s">
        <v>37</v>
      </c>
      <c r="G439" t="s">
        <v>1057</v>
      </c>
      <c r="H439" s="2" t="s">
        <v>22</v>
      </c>
      <c r="I439" t="s">
        <v>113</v>
      </c>
      <c r="J439" t="s">
        <v>109</v>
      </c>
      <c r="K439">
        <v>77095</v>
      </c>
      <c r="L439" t="s">
        <v>25</v>
      </c>
      <c r="M439" t="s">
        <v>1052</v>
      </c>
      <c r="N439" t="s">
        <v>27</v>
      </c>
      <c r="O439" t="s">
        <v>643</v>
      </c>
      <c r="P439" s="4">
        <v>74.591999999999999</v>
      </c>
      <c r="Q439" s="4">
        <v>74.591999999999999</v>
      </c>
      <c r="R439" s="4">
        <f t="shared" si="26"/>
        <v>0</v>
      </c>
      <c r="S439" s="4">
        <f t="shared" si="27"/>
        <v>0</v>
      </c>
    </row>
    <row r="440" spans="1:19" x14ac:dyDescent="0.3">
      <c r="A440" t="s">
        <v>1058</v>
      </c>
      <c r="B440" s="1">
        <v>42396</v>
      </c>
      <c r="C440" s="1">
        <v>42398</v>
      </c>
      <c r="D440">
        <f t="shared" si="24"/>
        <v>2016</v>
      </c>
      <c r="E440" t="str">
        <f t="shared" si="25"/>
        <v>Jan</v>
      </c>
      <c r="F440" t="s">
        <v>20</v>
      </c>
      <c r="G440" t="s">
        <v>1059</v>
      </c>
      <c r="H440" t="s">
        <v>105</v>
      </c>
      <c r="I440" t="s">
        <v>47</v>
      </c>
      <c r="J440" t="s">
        <v>33</v>
      </c>
      <c r="K440">
        <v>90036</v>
      </c>
      <c r="L440" t="s">
        <v>34</v>
      </c>
      <c r="M440" t="s">
        <v>1060</v>
      </c>
      <c r="N440" t="s">
        <v>27</v>
      </c>
      <c r="O440" t="s">
        <v>643</v>
      </c>
      <c r="P440" s="4">
        <v>2803.92</v>
      </c>
      <c r="Q440" s="4">
        <f>P440-1000</f>
        <v>1803.92</v>
      </c>
      <c r="R440" s="4">
        <f t="shared" si="26"/>
        <v>1000</v>
      </c>
      <c r="S440" s="4">
        <f t="shared" si="27"/>
        <v>150</v>
      </c>
    </row>
    <row r="441" spans="1:19" x14ac:dyDescent="0.3">
      <c r="A441" t="s">
        <v>1061</v>
      </c>
      <c r="B441" s="1">
        <v>42840</v>
      </c>
      <c r="C441" s="1">
        <v>42842</v>
      </c>
      <c r="D441">
        <f t="shared" si="24"/>
        <v>2017</v>
      </c>
      <c r="E441" t="str">
        <f t="shared" si="25"/>
        <v>Apr</v>
      </c>
      <c r="F441" t="s">
        <v>67</v>
      </c>
      <c r="G441" t="s">
        <v>874</v>
      </c>
      <c r="H441" t="s">
        <v>22</v>
      </c>
      <c r="I441" t="s">
        <v>32</v>
      </c>
      <c r="J441" t="s">
        <v>33</v>
      </c>
      <c r="K441">
        <v>94110</v>
      </c>
      <c r="L441" t="s">
        <v>34</v>
      </c>
      <c r="M441" t="s">
        <v>1060</v>
      </c>
      <c r="N441" t="s">
        <v>110</v>
      </c>
      <c r="O441" t="s">
        <v>643</v>
      </c>
      <c r="P441" s="4">
        <v>1121.568</v>
      </c>
      <c r="Q441" s="4">
        <v>100</v>
      </c>
      <c r="R441" s="4">
        <f t="shared" si="26"/>
        <v>1021.568</v>
      </c>
      <c r="S441" s="4">
        <f t="shared" si="27"/>
        <v>153.23519999999999</v>
      </c>
    </row>
    <row r="442" spans="1:19" x14ac:dyDescent="0.3">
      <c r="A442" t="s">
        <v>1062</v>
      </c>
      <c r="B442" s="1">
        <v>43221</v>
      </c>
      <c r="C442" s="1">
        <v>43226</v>
      </c>
      <c r="D442">
        <f t="shared" si="24"/>
        <v>2018</v>
      </c>
      <c r="E442" t="str">
        <f t="shared" si="25"/>
        <v>May</v>
      </c>
      <c r="F442" t="s">
        <v>37</v>
      </c>
      <c r="G442" t="s">
        <v>224</v>
      </c>
      <c r="H442" t="s">
        <v>105</v>
      </c>
      <c r="I442" t="s">
        <v>78</v>
      </c>
      <c r="J442" t="s">
        <v>79</v>
      </c>
      <c r="K442">
        <v>32216</v>
      </c>
      <c r="L442" t="s">
        <v>44</v>
      </c>
      <c r="M442" t="s">
        <v>1060</v>
      </c>
      <c r="N442" t="s">
        <v>27</v>
      </c>
      <c r="O442" t="s">
        <v>643</v>
      </c>
      <c r="P442" s="4">
        <v>2803.92</v>
      </c>
      <c r="Q442" s="4">
        <f>P442-1000</f>
        <v>1803.92</v>
      </c>
      <c r="R442" s="4">
        <f t="shared" si="26"/>
        <v>1000</v>
      </c>
      <c r="S442" s="4">
        <f t="shared" si="27"/>
        <v>150</v>
      </c>
    </row>
    <row r="443" spans="1:19" ht="15.6" x14ac:dyDescent="0.3">
      <c r="A443" t="s">
        <v>1063</v>
      </c>
      <c r="B443" s="1">
        <v>42259</v>
      </c>
      <c r="C443" s="1">
        <v>42264</v>
      </c>
      <c r="D443">
        <f t="shared" si="24"/>
        <v>2015</v>
      </c>
      <c r="E443" t="str">
        <f t="shared" si="25"/>
        <v>Sep</v>
      </c>
      <c r="F443" t="s">
        <v>67</v>
      </c>
      <c r="G443" t="s">
        <v>1064</v>
      </c>
      <c r="H443" s="2" t="s">
        <v>22</v>
      </c>
      <c r="I443" t="s">
        <v>61</v>
      </c>
      <c r="J443" t="s">
        <v>62</v>
      </c>
      <c r="K443">
        <v>10035</v>
      </c>
      <c r="L443" t="s">
        <v>54</v>
      </c>
      <c r="M443" t="s">
        <v>1060</v>
      </c>
      <c r="N443" t="s">
        <v>27</v>
      </c>
      <c r="O443" t="s">
        <v>643</v>
      </c>
      <c r="P443" s="4">
        <v>3785.2919999999999</v>
      </c>
      <c r="Q443" s="4">
        <f>P443-1000</f>
        <v>2785.2919999999999</v>
      </c>
      <c r="R443" s="4">
        <f t="shared" si="26"/>
        <v>1000</v>
      </c>
      <c r="S443" s="4">
        <f t="shared" si="27"/>
        <v>150</v>
      </c>
    </row>
    <row r="444" spans="1:19" ht="15.6" x14ac:dyDescent="0.3">
      <c r="A444" t="s">
        <v>1065</v>
      </c>
      <c r="B444" s="1">
        <v>43329</v>
      </c>
      <c r="C444" s="1">
        <v>43334</v>
      </c>
      <c r="D444">
        <f t="shared" si="24"/>
        <v>2018</v>
      </c>
      <c r="E444" t="str">
        <f t="shared" si="25"/>
        <v>Aug</v>
      </c>
      <c r="F444" t="s">
        <v>67</v>
      </c>
      <c r="G444" t="s">
        <v>398</v>
      </c>
      <c r="H444" s="2" t="s">
        <v>22</v>
      </c>
      <c r="I444" t="s">
        <v>100</v>
      </c>
      <c r="J444" t="s">
        <v>101</v>
      </c>
      <c r="K444">
        <v>19134</v>
      </c>
      <c r="L444" t="s">
        <v>54</v>
      </c>
      <c r="M444" t="s">
        <v>1060</v>
      </c>
      <c r="N444" t="s">
        <v>27</v>
      </c>
      <c r="O444" t="s">
        <v>643</v>
      </c>
      <c r="P444" s="4">
        <v>4416.174</v>
      </c>
      <c r="Q444" s="4">
        <f>P444-1000</f>
        <v>3416.174</v>
      </c>
      <c r="R444" s="4">
        <f t="shared" si="26"/>
        <v>1000</v>
      </c>
      <c r="S444" s="4">
        <f t="shared" si="27"/>
        <v>150</v>
      </c>
    </row>
    <row r="445" spans="1:19" x14ac:dyDescent="0.3">
      <c r="A445" t="s">
        <v>1066</v>
      </c>
      <c r="B445" s="1">
        <v>42205</v>
      </c>
      <c r="C445" s="1">
        <v>42209</v>
      </c>
      <c r="D445">
        <f t="shared" si="24"/>
        <v>2015</v>
      </c>
      <c r="E445" t="str">
        <f t="shared" si="25"/>
        <v>Jul</v>
      </c>
      <c r="F445" t="s">
        <v>37</v>
      </c>
      <c r="G445" t="s">
        <v>56</v>
      </c>
      <c r="H445" t="s">
        <v>22</v>
      </c>
      <c r="I445" t="s">
        <v>116</v>
      </c>
      <c r="J445" t="s">
        <v>109</v>
      </c>
      <c r="K445">
        <v>75217</v>
      </c>
      <c r="L445" t="s">
        <v>25</v>
      </c>
      <c r="M445" t="s">
        <v>1060</v>
      </c>
      <c r="N445" t="s">
        <v>27</v>
      </c>
      <c r="O445" t="s">
        <v>643</v>
      </c>
      <c r="P445" s="4">
        <v>981.37199999999996</v>
      </c>
      <c r="Q445" s="4">
        <v>981.37199999999996</v>
      </c>
      <c r="R445" s="4">
        <f t="shared" si="26"/>
        <v>0</v>
      </c>
      <c r="S445" s="4">
        <f t="shared" si="27"/>
        <v>0</v>
      </c>
    </row>
    <row r="446" spans="1:19" x14ac:dyDescent="0.3">
      <c r="A446" t="s">
        <v>1067</v>
      </c>
      <c r="B446" s="1">
        <v>42658</v>
      </c>
      <c r="C446" s="1">
        <v>42658</v>
      </c>
      <c r="D446">
        <f t="shared" si="24"/>
        <v>2016</v>
      </c>
      <c r="E446" t="str">
        <f t="shared" si="25"/>
        <v>Oct</v>
      </c>
      <c r="F446" t="s">
        <v>30</v>
      </c>
      <c r="G446" t="s">
        <v>130</v>
      </c>
      <c r="H446" t="s">
        <v>105</v>
      </c>
      <c r="I446" t="s">
        <v>358</v>
      </c>
      <c r="J446" t="s">
        <v>109</v>
      </c>
      <c r="K446">
        <v>79109</v>
      </c>
      <c r="L446" t="s">
        <v>25</v>
      </c>
      <c r="M446" t="s">
        <v>1060</v>
      </c>
      <c r="N446" t="s">
        <v>27</v>
      </c>
      <c r="O446" t="s">
        <v>643</v>
      </c>
      <c r="P446" s="4">
        <v>2453.4299999999998</v>
      </c>
      <c r="Q446" s="4">
        <v>2453.4299999999998</v>
      </c>
      <c r="R446" s="4">
        <f t="shared" si="26"/>
        <v>0</v>
      </c>
      <c r="S446" s="4">
        <f t="shared" si="27"/>
        <v>0</v>
      </c>
    </row>
    <row r="447" spans="1:19" ht="15.6" x14ac:dyDescent="0.3">
      <c r="A447" t="s">
        <v>1068</v>
      </c>
      <c r="B447" s="1">
        <v>42882</v>
      </c>
      <c r="C447" s="1">
        <v>42884</v>
      </c>
      <c r="D447">
        <f t="shared" si="24"/>
        <v>2017</v>
      </c>
      <c r="E447" t="str">
        <f t="shared" si="25"/>
        <v>May</v>
      </c>
      <c r="F447" t="s">
        <v>67</v>
      </c>
      <c r="G447" t="s">
        <v>947</v>
      </c>
      <c r="H447" s="2" t="s">
        <v>22</v>
      </c>
      <c r="I447" t="s">
        <v>97</v>
      </c>
      <c r="J447" t="s">
        <v>89</v>
      </c>
      <c r="K447">
        <v>48205</v>
      </c>
      <c r="L447" t="s">
        <v>25</v>
      </c>
      <c r="M447" t="s">
        <v>1060</v>
      </c>
      <c r="N447" t="s">
        <v>110</v>
      </c>
      <c r="O447" t="s">
        <v>643</v>
      </c>
      <c r="P447" s="4">
        <v>3504.9</v>
      </c>
      <c r="Q447" s="4">
        <f>P447-1000</f>
        <v>2504.9</v>
      </c>
      <c r="R447" s="4">
        <f t="shared" si="26"/>
        <v>1000</v>
      </c>
      <c r="S447" s="4">
        <f t="shared" si="27"/>
        <v>150</v>
      </c>
    </row>
    <row r="448" spans="1:19" x14ac:dyDescent="0.3">
      <c r="A448" t="s">
        <v>1069</v>
      </c>
      <c r="B448" s="1">
        <v>43130</v>
      </c>
      <c r="C448" s="1">
        <v>43135</v>
      </c>
      <c r="D448">
        <f t="shared" si="24"/>
        <v>2018</v>
      </c>
      <c r="E448" t="str">
        <f t="shared" si="25"/>
        <v>Jan</v>
      </c>
      <c r="F448" t="s">
        <v>37</v>
      </c>
      <c r="G448" t="s">
        <v>895</v>
      </c>
      <c r="H448" t="s">
        <v>105</v>
      </c>
      <c r="I448" t="s">
        <v>136</v>
      </c>
      <c r="J448" t="s">
        <v>79</v>
      </c>
      <c r="K448">
        <v>33142</v>
      </c>
      <c r="L448" t="s">
        <v>44</v>
      </c>
      <c r="M448" t="s">
        <v>1070</v>
      </c>
      <c r="N448" t="s">
        <v>27</v>
      </c>
      <c r="O448" t="s">
        <v>643</v>
      </c>
      <c r="P448" s="4">
        <v>419.13600000000002</v>
      </c>
      <c r="Q448" s="4">
        <v>419.13600000000002</v>
      </c>
      <c r="R448" s="4">
        <f t="shared" si="26"/>
        <v>0</v>
      </c>
      <c r="S448" s="4">
        <f t="shared" si="27"/>
        <v>0</v>
      </c>
    </row>
    <row r="449" spans="1:19" ht="15.6" x14ac:dyDescent="0.3">
      <c r="A449" t="s">
        <v>1071</v>
      </c>
      <c r="B449" s="1">
        <v>42730</v>
      </c>
      <c r="C449" s="1">
        <v>42735</v>
      </c>
      <c r="D449">
        <f t="shared" si="24"/>
        <v>2016</v>
      </c>
      <c r="E449" t="str">
        <f t="shared" si="25"/>
        <v>Dec</v>
      </c>
      <c r="F449" t="s">
        <v>37</v>
      </c>
      <c r="G449" t="s">
        <v>1072</v>
      </c>
      <c r="H449" s="2" t="s">
        <v>22</v>
      </c>
      <c r="I449" t="s">
        <v>113</v>
      </c>
      <c r="J449" t="s">
        <v>109</v>
      </c>
      <c r="K449">
        <v>77070</v>
      </c>
      <c r="L449" t="s">
        <v>25</v>
      </c>
      <c r="M449" t="s">
        <v>1070</v>
      </c>
      <c r="N449" t="s">
        <v>27</v>
      </c>
      <c r="O449" t="s">
        <v>643</v>
      </c>
      <c r="P449" s="4">
        <v>275.05799999999999</v>
      </c>
      <c r="Q449" s="4">
        <v>275.05799999999999</v>
      </c>
      <c r="R449" s="4">
        <f t="shared" si="26"/>
        <v>0</v>
      </c>
      <c r="S449" s="4">
        <f t="shared" si="27"/>
        <v>0</v>
      </c>
    </row>
    <row r="450" spans="1:19" x14ac:dyDescent="0.3">
      <c r="A450" t="s">
        <v>1073</v>
      </c>
      <c r="B450" s="1">
        <v>42990</v>
      </c>
      <c r="C450" s="1">
        <v>42995</v>
      </c>
      <c r="D450">
        <f t="shared" ref="D450:D513" si="28">YEAR(B450)</f>
        <v>2017</v>
      </c>
      <c r="E450" t="str">
        <f t="shared" ref="E450:E513" si="29">TEXT(B450,"mmm")</f>
        <v>Sep</v>
      </c>
      <c r="F450" t="s">
        <v>37</v>
      </c>
      <c r="G450" t="s">
        <v>343</v>
      </c>
      <c r="H450" t="s">
        <v>51</v>
      </c>
      <c r="I450" t="s">
        <v>191</v>
      </c>
      <c r="J450" t="s">
        <v>158</v>
      </c>
      <c r="K450">
        <v>22153</v>
      </c>
      <c r="L450" t="s">
        <v>44</v>
      </c>
      <c r="M450" t="s">
        <v>1074</v>
      </c>
      <c r="N450" t="s">
        <v>110</v>
      </c>
      <c r="O450" t="s">
        <v>643</v>
      </c>
      <c r="P450" s="4">
        <v>1059.1199999999999</v>
      </c>
      <c r="Q450" s="4">
        <f>P450-150</f>
        <v>909.11999999999989</v>
      </c>
      <c r="R450" s="4">
        <f t="shared" si="26"/>
        <v>150</v>
      </c>
      <c r="S450" s="4">
        <f t="shared" si="27"/>
        <v>22.5</v>
      </c>
    </row>
    <row r="451" spans="1:19" x14ac:dyDescent="0.3">
      <c r="A451" t="s">
        <v>1075</v>
      </c>
      <c r="B451" s="1">
        <v>43325</v>
      </c>
      <c r="C451" s="1">
        <v>43330</v>
      </c>
      <c r="D451">
        <f t="shared" si="28"/>
        <v>2018</v>
      </c>
      <c r="E451" t="str">
        <f t="shared" si="29"/>
        <v>Aug</v>
      </c>
      <c r="F451" t="s">
        <v>37</v>
      </c>
      <c r="G451" t="s">
        <v>544</v>
      </c>
      <c r="H451" t="s">
        <v>105</v>
      </c>
      <c r="I451" t="s">
        <v>756</v>
      </c>
      <c r="J451" t="s">
        <v>250</v>
      </c>
      <c r="K451">
        <v>38109</v>
      </c>
      <c r="L451" t="s">
        <v>44</v>
      </c>
      <c r="M451" t="s">
        <v>1074</v>
      </c>
      <c r="N451" t="s">
        <v>27</v>
      </c>
      <c r="O451" t="s">
        <v>643</v>
      </c>
      <c r="P451" s="4">
        <v>423.64800000000002</v>
      </c>
      <c r="Q451" s="4">
        <v>423.64800000000002</v>
      </c>
      <c r="R451" s="4">
        <f t="shared" ref="R451:R514" si="30">P451-Q451</f>
        <v>0</v>
      </c>
      <c r="S451" s="4">
        <f t="shared" ref="S451:S514" si="31">0.15*R451</f>
        <v>0</v>
      </c>
    </row>
    <row r="452" spans="1:19" x14ac:dyDescent="0.3">
      <c r="A452" t="s">
        <v>1076</v>
      </c>
      <c r="B452" s="1">
        <v>42676</v>
      </c>
      <c r="C452" s="1">
        <v>42678</v>
      </c>
      <c r="D452">
        <f t="shared" si="28"/>
        <v>2016</v>
      </c>
      <c r="E452" t="str">
        <f t="shared" si="29"/>
        <v>Nov</v>
      </c>
      <c r="F452" t="s">
        <v>20</v>
      </c>
      <c r="G452" t="s">
        <v>1057</v>
      </c>
      <c r="H452" t="s">
        <v>105</v>
      </c>
      <c r="I452" t="s">
        <v>61</v>
      </c>
      <c r="J452" t="s">
        <v>62</v>
      </c>
      <c r="K452">
        <v>10011</v>
      </c>
      <c r="L452" t="s">
        <v>54</v>
      </c>
      <c r="M452" t="s">
        <v>1074</v>
      </c>
      <c r="N452" t="s">
        <v>27</v>
      </c>
      <c r="O452" t="s">
        <v>643</v>
      </c>
      <c r="P452" s="4">
        <v>2621.3220000000001</v>
      </c>
      <c r="Q452" s="4">
        <f>P452-1000</f>
        <v>1621.3220000000001</v>
      </c>
      <c r="R452" s="4">
        <f t="shared" si="30"/>
        <v>1000</v>
      </c>
      <c r="S452" s="4">
        <f t="shared" si="31"/>
        <v>150</v>
      </c>
    </row>
    <row r="453" spans="1:19" ht="15.6" x14ac:dyDescent="0.3">
      <c r="A453" t="s">
        <v>1077</v>
      </c>
      <c r="B453" s="1">
        <v>42691</v>
      </c>
      <c r="C453" s="1">
        <v>42698</v>
      </c>
      <c r="D453">
        <f t="shared" si="28"/>
        <v>2016</v>
      </c>
      <c r="E453" t="str">
        <f t="shared" si="29"/>
        <v>Nov</v>
      </c>
      <c r="F453" t="s">
        <v>37</v>
      </c>
      <c r="G453" t="s">
        <v>210</v>
      </c>
      <c r="H453" s="2" t="s">
        <v>22</v>
      </c>
      <c r="I453" t="s">
        <v>502</v>
      </c>
      <c r="J453" t="s">
        <v>503</v>
      </c>
      <c r="K453">
        <v>73120</v>
      </c>
      <c r="L453" t="s">
        <v>25</v>
      </c>
      <c r="M453" t="s">
        <v>1074</v>
      </c>
      <c r="N453" t="s">
        <v>27</v>
      </c>
      <c r="O453" t="s">
        <v>643</v>
      </c>
      <c r="P453" s="4">
        <v>1323.9</v>
      </c>
      <c r="Q453" s="4">
        <v>1323.9</v>
      </c>
      <c r="R453" s="4">
        <f t="shared" si="30"/>
        <v>0</v>
      </c>
      <c r="S453" s="4">
        <f t="shared" si="31"/>
        <v>0</v>
      </c>
    </row>
    <row r="454" spans="1:19" x14ac:dyDescent="0.3">
      <c r="A454" t="s">
        <v>1078</v>
      </c>
      <c r="B454" s="1">
        <v>43001</v>
      </c>
      <c r="C454" s="1">
        <v>43006</v>
      </c>
      <c r="D454">
        <f t="shared" si="28"/>
        <v>2017</v>
      </c>
      <c r="E454" t="str">
        <f t="shared" si="29"/>
        <v>Sep</v>
      </c>
      <c r="F454" t="s">
        <v>67</v>
      </c>
      <c r="G454" t="s">
        <v>264</v>
      </c>
      <c r="H454" t="s">
        <v>51</v>
      </c>
      <c r="I454" t="s">
        <v>182</v>
      </c>
      <c r="J454" t="s">
        <v>183</v>
      </c>
      <c r="K454">
        <v>31907</v>
      </c>
      <c r="L454" t="s">
        <v>44</v>
      </c>
      <c r="M454" t="s">
        <v>1079</v>
      </c>
      <c r="N454" t="s">
        <v>128</v>
      </c>
      <c r="O454" t="s">
        <v>643</v>
      </c>
      <c r="P454" s="4">
        <v>368.97</v>
      </c>
      <c r="Q454" s="4">
        <v>368.97</v>
      </c>
      <c r="R454" s="4">
        <f t="shared" si="30"/>
        <v>0</v>
      </c>
      <c r="S454" s="4">
        <f t="shared" si="31"/>
        <v>0</v>
      </c>
    </row>
    <row r="455" spans="1:19" x14ac:dyDescent="0.3">
      <c r="A455" t="s">
        <v>1080</v>
      </c>
      <c r="B455" s="1">
        <v>42862</v>
      </c>
      <c r="C455" s="1">
        <v>42866</v>
      </c>
      <c r="D455">
        <f t="shared" si="28"/>
        <v>2017</v>
      </c>
      <c r="E455" t="str">
        <f t="shared" si="29"/>
        <v>May</v>
      </c>
      <c r="F455" t="s">
        <v>37</v>
      </c>
      <c r="G455" t="s">
        <v>224</v>
      </c>
      <c r="H455" t="s">
        <v>51</v>
      </c>
      <c r="I455" t="s">
        <v>61</v>
      </c>
      <c r="J455" t="s">
        <v>62</v>
      </c>
      <c r="K455">
        <v>10009</v>
      </c>
      <c r="L455" t="s">
        <v>54</v>
      </c>
      <c r="M455" t="s">
        <v>1079</v>
      </c>
      <c r="N455" t="s">
        <v>128</v>
      </c>
      <c r="O455" t="s">
        <v>643</v>
      </c>
      <c r="P455" s="4">
        <v>442.76400000000001</v>
      </c>
      <c r="Q455" s="4">
        <v>442.76400000000001</v>
      </c>
      <c r="R455" s="4">
        <f t="shared" si="30"/>
        <v>0</v>
      </c>
      <c r="S455" s="4">
        <f t="shared" si="31"/>
        <v>0</v>
      </c>
    </row>
    <row r="456" spans="1:19" ht="15.6" x14ac:dyDescent="0.3">
      <c r="A456" t="s">
        <v>1081</v>
      </c>
      <c r="B456" s="1">
        <v>43296</v>
      </c>
      <c r="C456" s="1">
        <v>43299</v>
      </c>
      <c r="D456">
        <f t="shared" si="28"/>
        <v>2018</v>
      </c>
      <c r="E456" t="str">
        <f t="shared" si="29"/>
        <v>Jul</v>
      </c>
      <c r="F456" t="s">
        <v>67</v>
      </c>
      <c r="G456" t="s">
        <v>292</v>
      </c>
      <c r="H456" s="2" t="s">
        <v>22</v>
      </c>
      <c r="I456" t="s">
        <v>61</v>
      </c>
      <c r="J456" t="s">
        <v>62</v>
      </c>
      <c r="K456">
        <v>10024</v>
      </c>
      <c r="L456" t="s">
        <v>54</v>
      </c>
      <c r="M456" t="s">
        <v>1079</v>
      </c>
      <c r="N456" t="s">
        <v>27</v>
      </c>
      <c r="O456" t="s">
        <v>643</v>
      </c>
      <c r="P456" s="4">
        <v>664.14599999999996</v>
      </c>
      <c r="Q456" s="4">
        <v>664.14599999999996</v>
      </c>
      <c r="R456" s="4">
        <f t="shared" si="30"/>
        <v>0</v>
      </c>
      <c r="S456" s="4">
        <f t="shared" si="31"/>
        <v>0</v>
      </c>
    </row>
    <row r="457" spans="1:19" ht="15.6" x14ac:dyDescent="0.3">
      <c r="A457" t="s">
        <v>374</v>
      </c>
      <c r="B457" s="1">
        <v>42437</v>
      </c>
      <c r="C457" s="1">
        <v>42441</v>
      </c>
      <c r="D457">
        <f t="shared" si="28"/>
        <v>2016</v>
      </c>
      <c r="E457" t="str">
        <f t="shared" si="29"/>
        <v>Mar</v>
      </c>
      <c r="F457" t="s">
        <v>37</v>
      </c>
      <c r="G457" t="s">
        <v>375</v>
      </c>
      <c r="H457" s="2" t="s">
        <v>22</v>
      </c>
      <c r="I457" t="s">
        <v>376</v>
      </c>
      <c r="J457" t="s">
        <v>148</v>
      </c>
      <c r="K457">
        <v>53142</v>
      </c>
      <c r="L457" t="s">
        <v>25</v>
      </c>
      <c r="M457" t="s">
        <v>1079</v>
      </c>
      <c r="N457" t="s">
        <v>27</v>
      </c>
      <c r="O457" t="s">
        <v>643</v>
      </c>
      <c r="P457" s="4">
        <v>860.93</v>
      </c>
      <c r="Q457" s="4">
        <v>860.93</v>
      </c>
      <c r="R457" s="4">
        <f t="shared" si="30"/>
        <v>0</v>
      </c>
      <c r="S457" s="4">
        <f t="shared" si="31"/>
        <v>0</v>
      </c>
    </row>
    <row r="458" spans="1:19" x14ac:dyDescent="0.3">
      <c r="A458" t="s">
        <v>1082</v>
      </c>
      <c r="B458" s="1">
        <v>43039</v>
      </c>
      <c r="C458" s="1">
        <v>43044</v>
      </c>
      <c r="D458">
        <f t="shared" si="28"/>
        <v>2017</v>
      </c>
      <c r="E458" t="str">
        <f t="shared" si="29"/>
        <v>Oct</v>
      </c>
      <c r="F458" t="s">
        <v>37</v>
      </c>
      <c r="G458" t="s">
        <v>21</v>
      </c>
      <c r="H458" t="s">
        <v>51</v>
      </c>
      <c r="I458" t="s">
        <v>1083</v>
      </c>
      <c r="J458" t="s">
        <v>503</v>
      </c>
      <c r="K458">
        <v>74133</v>
      </c>
      <c r="L458" t="s">
        <v>25</v>
      </c>
      <c r="M458" t="s">
        <v>1079</v>
      </c>
      <c r="N458" t="s">
        <v>128</v>
      </c>
      <c r="O458" t="s">
        <v>643</v>
      </c>
      <c r="P458" s="4">
        <v>368.97</v>
      </c>
      <c r="Q458" s="4">
        <v>368.97</v>
      </c>
      <c r="R458" s="4">
        <f t="shared" si="30"/>
        <v>0</v>
      </c>
      <c r="S458" s="4">
        <f t="shared" si="31"/>
        <v>0</v>
      </c>
    </row>
    <row r="459" spans="1:19" x14ac:dyDescent="0.3">
      <c r="A459" t="s">
        <v>1084</v>
      </c>
      <c r="B459" s="1">
        <v>42918</v>
      </c>
      <c r="C459" s="1">
        <v>42923</v>
      </c>
      <c r="D459">
        <f t="shared" si="28"/>
        <v>2017</v>
      </c>
      <c r="E459" t="str">
        <f t="shared" si="29"/>
        <v>Jul</v>
      </c>
      <c r="F459" t="s">
        <v>67</v>
      </c>
      <c r="G459" t="s">
        <v>366</v>
      </c>
      <c r="H459" t="s">
        <v>51</v>
      </c>
      <c r="I459" t="s">
        <v>47</v>
      </c>
      <c r="J459" t="s">
        <v>33</v>
      </c>
      <c r="K459">
        <v>90004</v>
      </c>
      <c r="L459" t="s">
        <v>34</v>
      </c>
      <c r="M459" t="s">
        <v>1085</v>
      </c>
      <c r="N459" t="s">
        <v>128</v>
      </c>
      <c r="O459" t="s">
        <v>643</v>
      </c>
      <c r="P459" s="4">
        <v>195.184</v>
      </c>
      <c r="Q459" s="4">
        <v>195.184</v>
      </c>
      <c r="R459" s="4">
        <f t="shared" si="30"/>
        <v>0</v>
      </c>
      <c r="S459" s="4">
        <f t="shared" si="31"/>
        <v>0</v>
      </c>
    </row>
    <row r="460" spans="1:19" ht="15.6" x14ac:dyDescent="0.3">
      <c r="A460" t="s">
        <v>1086</v>
      </c>
      <c r="B460" s="1">
        <v>42197</v>
      </c>
      <c r="C460" s="1">
        <v>42201</v>
      </c>
      <c r="D460">
        <f t="shared" si="28"/>
        <v>2015</v>
      </c>
      <c r="E460" t="str">
        <f t="shared" si="29"/>
        <v>Jul</v>
      </c>
      <c r="F460" t="s">
        <v>37</v>
      </c>
      <c r="G460" t="s">
        <v>1087</v>
      </c>
      <c r="H460" s="2" t="s">
        <v>22</v>
      </c>
      <c r="I460" t="s">
        <v>1012</v>
      </c>
      <c r="J460" t="s">
        <v>109</v>
      </c>
      <c r="K460">
        <v>77573</v>
      </c>
      <c r="L460" t="s">
        <v>25</v>
      </c>
      <c r="M460" t="s">
        <v>1085</v>
      </c>
      <c r="N460" t="s">
        <v>27</v>
      </c>
      <c r="O460" t="s">
        <v>643</v>
      </c>
      <c r="P460" s="4">
        <v>512.35799999999995</v>
      </c>
      <c r="Q460" s="4">
        <v>512.35799999999995</v>
      </c>
      <c r="R460" s="4">
        <f t="shared" si="30"/>
        <v>0</v>
      </c>
      <c r="S460" s="4">
        <f t="shared" si="31"/>
        <v>0</v>
      </c>
    </row>
    <row r="461" spans="1:19" x14ac:dyDescent="0.3">
      <c r="A461" t="s">
        <v>1088</v>
      </c>
      <c r="B461" s="1">
        <v>42973</v>
      </c>
      <c r="C461" s="1">
        <v>42975</v>
      </c>
      <c r="D461">
        <f t="shared" si="28"/>
        <v>2017</v>
      </c>
      <c r="E461" t="str">
        <f t="shared" si="29"/>
        <v>Aug</v>
      </c>
      <c r="F461" t="s">
        <v>20</v>
      </c>
      <c r="G461" t="s">
        <v>1089</v>
      </c>
      <c r="H461" t="s">
        <v>51</v>
      </c>
      <c r="I461" t="s">
        <v>684</v>
      </c>
      <c r="J461" t="s">
        <v>109</v>
      </c>
      <c r="K461">
        <v>77506</v>
      </c>
      <c r="L461" t="s">
        <v>25</v>
      </c>
      <c r="M461" t="s">
        <v>1085</v>
      </c>
      <c r="N461" t="s">
        <v>110</v>
      </c>
      <c r="O461" t="s">
        <v>643</v>
      </c>
      <c r="P461" s="4">
        <v>1024.7159999999999</v>
      </c>
      <c r="Q461" s="4">
        <v>1024.7159999999999</v>
      </c>
      <c r="R461" s="4">
        <f t="shared" si="30"/>
        <v>0</v>
      </c>
      <c r="S461" s="4">
        <f t="shared" si="31"/>
        <v>0</v>
      </c>
    </row>
    <row r="462" spans="1:19" ht="15.6" x14ac:dyDescent="0.3">
      <c r="A462" t="s">
        <v>1090</v>
      </c>
      <c r="B462" s="1">
        <v>43429</v>
      </c>
      <c r="C462" s="1">
        <v>43434</v>
      </c>
      <c r="D462">
        <f t="shared" si="28"/>
        <v>2018</v>
      </c>
      <c r="E462" t="str">
        <f t="shared" si="29"/>
        <v>Nov</v>
      </c>
      <c r="F462" t="s">
        <v>37</v>
      </c>
      <c r="G462" t="s">
        <v>1091</v>
      </c>
      <c r="H462" s="2" t="s">
        <v>22</v>
      </c>
      <c r="I462" t="s">
        <v>113</v>
      </c>
      <c r="J462" t="s">
        <v>109</v>
      </c>
      <c r="K462">
        <v>77070</v>
      </c>
      <c r="L462" t="s">
        <v>25</v>
      </c>
      <c r="M462" t="s">
        <v>1085</v>
      </c>
      <c r="N462" t="s">
        <v>27</v>
      </c>
      <c r="O462" t="s">
        <v>643</v>
      </c>
      <c r="P462" s="4">
        <v>853.93</v>
      </c>
      <c r="Q462" s="4">
        <f>P462-75</f>
        <v>778.93</v>
      </c>
      <c r="R462" s="4">
        <f t="shared" si="30"/>
        <v>75</v>
      </c>
      <c r="S462" s="4">
        <f t="shared" si="31"/>
        <v>11.25</v>
      </c>
    </row>
    <row r="463" spans="1:19" x14ac:dyDescent="0.3">
      <c r="A463" t="s">
        <v>1092</v>
      </c>
      <c r="B463" s="1">
        <v>42853</v>
      </c>
      <c r="C463" s="1">
        <v>42860</v>
      </c>
      <c r="D463">
        <f t="shared" si="28"/>
        <v>2017</v>
      </c>
      <c r="E463" t="str">
        <f t="shared" si="29"/>
        <v>Apr</v>
      </c>
      <c r="F463" t="s">
        <v>37</v>
      </c>
      <c r="G463" t="s">
        <v>1093</v>
      </c>
      <c r="H463" t="s">
        <v>51</v>
      </c>
      <c r="I463" t="s">
        <v>47</v>
      </c>
      <c r="J463" t="s">
        <v>33</v>
      </c>
      <c r="K463">
        <v>90045</v>
      </c>
      <c r="L463" t="s">
        <v>34</v>
      </c>
      <c r="M463" t="s">
        <v>1094</v>
      </c>
      <c r="N463" t="s">
        <v>27</v>
      </c>
      <c r="O463" t="s">
        <v>643</v>
      </c>
      <c r="P463" s="4">
        <v>41.567999999999998</v>
      </c>
      <c r="Q463" s="4">
        <v>41.567999999999998</v>
      </c>
      <c r="R463" s="4">
        <f t="shared" si="30"/>
        <v>0</v>
      </c>
      <c r="S463" s="4">
        <f t="shared" si="31"/>
        <v>0</v>
      </c>
    </row>
    <row r="464" spans="1:19" x14ac:dyDescent="0.3">
      <c r="A464" t="s">
        <v>1095</v>
      </c>
      <c r="B464" s="1">
        <v>42990</v>
      </c>
      <c r="C464" s="1">
        <v>42991</v>
      </c>
      <c r="D464">
        <f t="shared" si="28"/>
        <v>2017</v>
      </c>
      <c r="E464" t="str">
        <f t="shared" si="29"/>
        <v>Sep</v>
      </c>
      <c r="F464" t="s">
        <v>30</v>
      </c>
      <c r="G464" t="s">
        <v>1096</v>
      </c>
      <c r="H464" t="s">
        <v>51</v>
      </c>
      <c r="I464" t="s">
        <v>576</v>
      </c>
      <c r="J464" t="s">
        <v>75</v>
      </c>
      <c r="K464">
        <v>80027</v>
      </c>
      <c r="L464" t="s">
        <v>34</v>
      </c>
      <c r="M464" t="s">
        <v>1094</v>
      </c>
      <c r="N464" t="s">
        <v>27</v>
      </c>
      <c r="O464" t="s">
        <v>643</v>
      </c>
      <c r="P464" s="4">
        <v>83.135999999999996</v>
      </c>
      <c r="Q464" s="4">
        <v>83.135999999999996</v>
      </c>
      <c r="R464" s="4">
        <f t="shared" si="30"/>
        <v>0</v>
      </c>
      <c r="S464" s="4">
        <f t="shared" si="31"/>
        <v>0</v>
      </c>
    </row>
    <row r="465" spans="1:19" ht="15.6" x14ac:dyDescent="0.3">
      <c r="A465" t="s">
        <v>1097</v>
      </c>
      <c r="B465" s="1">
        <v>42123</v>
      </c>
      <c r="C465" s="1">
        <v>42125</v>
      </c>
      <c r="D465">
        <f t="shared" si="28"/>
        <v>2015</v>
      </c>
      <c r="E465" t="str">
        <f t="shared" si="29"/>
        <v>Apr</v>
      </c>
      <c r="F465" t="s">
        <v>67</v>
      </c>
      <c r="G465" t="s">
        <v>384</v>
      </c>
      <c r="H465" s="2" t="s">
        <v>22</v>
      </c>
      <c r="I465" t="s">
        <v>1098</v>
      </c>
      <c r="J465" t="s">
        <v>43</v>
      </c>
      <c r="K465">
        <v>70601</v>
      </c>
      <c r="L465" t="s">
        <v>44</v>
      </c>
      <c r="M465" t="s">
        <v>1094</v>
      </c>
      <c r="N465" t="s">
        <v>27</v>
      </c>
      <c r="O465" t="s">
        <v>643</v>
      </c>
      <c r="P465" s="4">
        <v>51.96</v>
      </c>
      <c r="Q465" s="4">
        <v>51.96</v>
      </c>
      <c r="R465" s="4">
        <f t="shared" si="30"/>
        <v>0</v>
      </c>
      <c r="S465" s="4">
        <f t="shared" si="31"/>
        <v>0</v>
      </c>
    </row>
    <row r="466" spans="1:19" x14ac:dyDescent="0.3">
      <c r="A466" t="s">
        <v>1099</v>
      </c>
      <c r="B466" s="1">
        <v>42857</v>
      </c>
      <c r="C466" s="1">
        <v>42863</v>
      </c>
      <c r="D466">
        <f t="shared" si="28"/>
        <v>2017</v>
      </c>
      <c r="E466" t="str">
        <f t="shared" si="29"/>
        <v>May</v>
      </c>
      <c r="F466" t="s">
        <v>37</v>
      </c>
      <c r="G466" t="s">
        <v>1100</v>
      </c>
      <c r="H466" t="s">
        <v>51</v>
      </c>
      <c r="I466" t="s">
        <v>1101</v>
      </c>
      <c r="J466" t="s">
        <v>83</v>
      </c>
      <c r="K466">
        <v>27405</v>
      </c>
      <c r="L466" t="s">
        <v>44</v>
      </c>
      <c r="M466" t="s">
        <v>1094</v>
      </c>
      <c r="N466" t="s">
        <v>128</v>
      </c>
      <c r="O466" t="s">
        <v>643</v>
      </c>
      <c r="P466" s="4">
        <v>187.05600000000001</v>
      </c>
      <c r="Q466" s="4">
        <v>187.05600000000001</v>
      </c>
      <c r="R466" s="4">
        <f t="shared" si="30"/>
        <v>0</v>
      </c>
      <c r="S466" s="4">
        <f t="shared" si="31"/>
        <v>0</v>
      </c>
    </row>
    <row r="467" spans="1:19" ht="15.6" x14ac:dyDescent="0.3">
      <c r="A467" t="s">
        <v>1102</v>
      </c>
      <c r="B467" s="1">
        <v>42093</v>
      </c>
      <c r="C467" s="1">
        <v>42095</v>
      </c>
      <c r="D467">
        <f t="shared" si="28"/>
        <v>2015</v>
      </c>
      <c r="E467" t="str">
        <f t="shared" si="29"/>
        <v>Mar</v>
      </c>
      <c r="F467" t="s">
        <v>20</v>
      </c>
      <c r="G467" t="s">
        <v>306</v>
      </c>
      <c r="H467" s="2" t="s">
        <v>22</v>
      </c>
      <c r="I467" t="s">
        <v>262</v>
      </c>
      <c r="J467" t="s">
        <v>109</v>
      </c>
      <c r="K467">
        <v>78521</v>
      </c>
      <c r="L467" t="s">
        <v>25</v>
      </c>
      <c r="M467" t="s">
        <v>1094</v>
      </c>
      <c r="N467" t="s">
        <v>27</v>
      </c>
      <c r="O467" t="s">
        <v>643</v>
      </c>
      <c r="P467" s="4">
        <v>127.30200000000001</v>
      </c>
      <c r="Q467" s="4">
        <v>127.30200000000001</v>
      </c>
      <c r="R467" s="4">
        <f t="shared" si="30"/>
        <v>0</v>
      </c>
      <c r="S467" s="4">
        <f t="shared" si="31"/>
        <v>0</v>
      </c>
    </row>
    <row r="468" spans="1:19" x14ac:dyDescent="0.3">
      <c r="A468" t="s">
        <v>1103</v>
      </c>
      <c r="B468" s="1">
        <v>42581</v>
      </c>
      <c r="C468" s="1">
        <v>42583</v>
      </c>
      <c r="D468">
        <f t="shared" si="28"/>
        <v>2016</v>
      </c>
      <c r="E468" t="str">
        <f t="shared" si="29"/>
        <v>Jul</v>
      </c>
      <c r="F468" t="s">
        <v>20</v>
      </c>
      <c r="G468" t="s">
        <v>692</v>
      </c>
      <c r="H468" t="s">
        <v>105</v>
      </c>
      <c r="I468" t="s">
        <v>1104</v>
      </c>
      <c r="J468" t="s">
        <v>807</v>
      </c>
      <c r="K468">
        <v>55044</v>
      </c>
      <c r="L468" t="s">
        <v>25</v>
      </c>
      <c r="M468" t="s">
        <v>1094</v>
      </c>
      <c r="N468" t="s">
        <v>27</v>
      </c>
      <c r="O468" t="s">
        <v>643</v>
      </c>
      <c r="P468" s="4">
        <v>155.88</v>
      </c>
      <c r="Q468" s="4">
        <v>155.88</v>
      </c>
      <c r="R468" s="4">
        <f t="shared" si="30"/>
        <v>0</v>
      </c>
      <c r="S468" s="4">
        <f t="shared" si="31"/>
        <v>0</v>
      </c>
    </row>
    <row r="469" spans="1:19" ht="15.6" x14ac:dyDescent="0.3">
      <c r="A469" t="s">
        <v>1105</v>
      </c>
      <c r="B469" s="1">
        <v>43385</v>
      </c>
      <c r="C469" s="1">
        <v>43389</v>
      </c>
      <c r="D469">
        <f t="shared" si="28"/>
        <v>2018</v>
      </c>
      <c r="E469" t="str">
        <f t="shared" si="29"/>
        <v>Oct</v>
      </c>
      <c r="F469" t="s">
        <v>37</v>
      </c>
      <c r="G469" t="s">
        <v>318</v>
      </c>
      <c r="H469" s="2" t="s">
        <v>22</v>
      </c>
      <c r="I469" t="s">
        <v>1106</v>
      </c>
      <c r="J469" t="s">
        <v>24</v>
      </c>
      <c r="K469">
        <v>61107</v>
      </c>
      <c r="L469" t="s">
        <v>25</v>
      </c>
      <c r="M469" t="s">
        <v>1094</v>
      </c>
      <c r="N469" t="s">
        <v>27</v>
      </c>
      <c r="O469" t="s">
        <v>643</v>
      </c>
      <c r="P469" s="4">
        <v>254.60400000000001</v>
      </c>
      <c r="Q469" s="4">
        <v>254.60400000000001</v>
      </c>
      <c r="R469" s="4">
        <f t="shared" si="30"/>
        <v>0</v>
      </c>
      <c r="S469" s="4">
        <f t="shared" si="31"/>
        <v>0</v>
      </c>
    </row>
    <row r="470" spans="1:19" x14ac:dyDescent="0.3">
      <c r="A470" t="s">
        <v>1107</v>
      </c>
      <c r="B470" s="1">
        <v>43319</v>
      </c>
      <c r="C470" s="1">
        <v>43323</v>
      </c>
      <c r="D470">
        <f t="shared" si="28"/>
        <v>2018</v>
      </c>
      <c r="E470" t="str">
        <f t="shared" si="29"/>
        <v>Aug</v>
      </c>
      <c r="F470" t="s">
        <v>37</v>
      </c>
      <c r="G470" t="s">
        <v>296</v>
      </c>
      <c r="H470" t="s">
        <v>105</v>
      </c>
      <c r="I470" t="s">
        <v>1108</v>
      </c>
      <c r="J470" t="s">
        <v>33</v>
      </c>
      <c r="K470">
        <v>92683</v>
      </c>
      <c r="L470" t="s">
        <v>34</v>
      </c>
      <c r="M470" t="s">
        <v>1109</v>
      </c>
      <c r="N470" t="s">
        <v>27</v>
      </c>
      <c r="O470" t="s">
        <v>643</v>
      </c>
      <c r="P470" s="4">
        <v>207.184</v>
      </c>
      <c r="Q470" s="4">
        <v>207.184</v>
      </c>
      <c r="R470" s="4">
        <f t="shared" si="30"/>
        <v>0</v>
      </c>
      <c r="S470" s="4">
        <f t="shared" si="31"/>
        <v>0</v>
      </c>
    </row>
    <row r="471" spans="1:19" ht="15.6" x14ac:dyDescent="0.3">
      <c r="A471" t="s">
        <v>1110</v>
      </c>
      <c r="B471" s="1">
        <v>42134</v>
      </c>
      <c r="C471" s="1">
        <v>42139</v>
      </c>
      <c r="D471">
        <f t="shared" si="28"/>
        <v>2015</v>
      </c>
      <c r="E471" t="str">
        <f t="shared" si="29"/>
        <v>May</v>
      </c>
      <c r="F471" t="s">
        <v>37</v>
      </c>
      <c r="G471" t="s">
        <v>382</v>
      </c>
      <c r="H471" s="2" t="s">
        <v>22</v>
      </c>
      <c r="I471" t="s">
        <v>131</v>
      </c>
      <c r="J471" t="s">
        <v>33</v>
      </c>
      <c r="K471">
        <v>95123</v>
      </c>
      <c r="L471" t="s">
        <v>34</v>
      </c>
      <c r="M471" t="s">
        <v>1111</v>
      </c>
      <c r="N471" t="s">
        <v>27</v>
      </c>
      <c r="O471" t="s">
        <v>643</v>
      </c>
      <c r="P471" s="4">
        <v>256.78399999999999</v>
      </c>
      <c r="Q471" s="4">
        <v>256.78399999999999</v>
      </c>
      <c r="R471" s="4">
        <f t="shared" si="30"/>
        <v>0</v>
      </c>
      <c r="S471" s="4">
        <f t="shared" si="31"/>
        <v>0</v>
      </c>
    </row>
    <row r="472" spans="1:19" x14ac:dyDescent="0.3">
      <c r="A472" t="s">
        <v>1112</v>
      </c>
      <c r="B472" s="1">
        <v>43354</v>
      </c>
      <c r="C472" s="1">
        <v>43355</v>
      </c>
      <c r="D472">
        <f t="shared" si="28"/>
        <v>2018</v>
      </c>
      <c r="E472" t="str">
        <f t="shared" si="29"/>
        <v>Sep</v>
      </c>
      <c r="F472" t="s">
        <v>30</v>
      </c>
      <c r="G472" t="s">
        <v>728</v>
      </c>
      <c r="H472" t="s">
        <v>22</v>
      </c>
      <c r="I472" t="s">
        <v>406</v>
      </c>
      <c r="J472" t="s">
        <v>33</v>
      </c>
      <c r="K472">
        <v>90805</v>
      </c>
      <c r="L472" t="s">
        <v>34</v>
      </c>
      <c r="M472" t="s">
        <v>1111</v>
      </c>
      <c r="N472" t="s">
        <v>27</v>
      </c>
      <c r="O472" t="s">
        <v>643</v>
      </c>
      <c r="P472" s="4">
        <v>2054.2719999999999</v>
      </c>
      <c r="Q472" s="4">
        <v>2054.2719999999999</v>
      </c>
      <c r="R472" s="4">
        <f t="shared" si="30"/>
        <v>0</v>
      </c>
      <c r="S472" s="4">
        <f t="shared" si="31"/>
        <v>0</v>
      </c>
    </row>
    <row r="473" spans="1:19" x14ac:dyDescent="0.3">
      <c r="A473" t="s">
        <v>1113</v>
      </c>
      <c r="B473" s="1">
        <v>42308</v>
      </c>
      <c r="C473" s="1">
        <v>42310</v>
      </c>
      <c r="D473">
        <f t="shared" si="28"/>
        <v>2015</v>
      </c>
      <c r="E473" t="str">
        <f t="shared" si="29"/>
        <v>Oct</v>
      </c>
      <c r="F473" t="s">
        <v>67</v>
      </c>
      <c r="G473" t="s">
        <v>430</v>
      </c>
      <c r="H473" t="s">
        <v>105</v>
      </c>
      <c r="I473" t="s">
        <v>1114</v>
      </c>
      <c r="J473" t="s">
        <v>58</v>
      </c>
      <c r="K473">
        <v>2920</v>
      </c>
      <c r="L473" t="s">
        <v>54</v>
      </c>
      <c r="M473" t="s">
        <v>1111</v>
      </c>
      <c r="N473" t="s">
        <v>27</v>
      </c>
      <c r="O473" t="s">
        <v>643</v>
      </c>
      <c r="P473" s="4">
        <v>1604.9</v>
      </c>
      <c r="Q473" s="4">
        <f>P473-500</f>
        <v>1104.9000000000001</v>
      </c>
      <c r="R473" s="4">
        <f t="shared" si="30"/>
        <v>500</v>
      </c>
      <c r="S473" s="4">
        <f t="shared" si="31"/>
        <v>75</v>
      </c>
    </row>
    <row r="474" spans="1:19" x14ac:dyDescent="0.3">
      <c r="A474" t="s">
        <v>1115</v>
      </c>
      <c r="B474" s="1">
        <v>42521</v>
      </c>
      <c r="C474" s="1">
        <v>42525</v>
      </c>
      <c r="D474">
        <f t="shared" si="28"/>
        <v>2016</v>
      </c>
      <c r="E474" t="str">
        <f t="shared" si="29"/>
        <v>May</v>
      </c>
      <c r="F474" t="s">
        <v>37</v>
      </c>
      <c r="G474" t="s">
        <v>874</v>
      </c>
      <c r="H474" t="s">
        <v>105</v>
      </c>
      <c r="I474" t="s">
        <v>1116</v>
      </c>
      <c r="J474" t="s">
        <v>807</v>
      </c>
      <c r="K474">
        <v>55407</v>
      </c>
      <c r="L474" t="s">
        <v>25</v>
      </c>
      <c r="M474" t="s">
        <v>1111</v>
      </c>
      <c r="N474" t="s">
        <v>27</v>
      </c>
      <c r="O474" t="s">
        <v>643</v>
      </c>
      <c r="P474" s="4">
        <v>2567.84</v>
      </c>
      <c r="Q474" s="4">
        <f>P474-1000</f>
        <v>1567.8400000000001</v>
      </c>
      <c r="R474" s="4">
        <f t="shared" si="30"/>
        <v>1000</v>
      </c>
      <c r="S474" s="4">
        <f t="shared" si="31"/>
        <v>150</v>
      </c>
    </row>
    <row r="475" spans="1:19" ht="15.6" x14ac:dyDescent="0.3">
      <c r="A475" t="s">
        <v>1117</v>
      </c>
      <c r="B475" s="1">
        <v>42934</v>
      </c>
      <c r="C475" s="1">
        <v>42940</v>
      </c>
      <c r="D475">
        <f t="shared" si="28"/>
        <v>2017</v>
      </c>
      <c r="E475" t="str">
        <f t="shared" si="29"/>
        <v>Jul</v>
      </c>
      <c r="F475" t="s">
        <v>37</v>
      </c>
      <c r="G475" t="s">
        <v>1118</v>
      </c>
      <c r="H475" s="2" t="s">
        <v>22</v>
      </c>
      <c r="I475" t="s">
        <v>165</v>
      </c>
      <c r="J475" t="s">
        <v>75</v>
      </c>
      <c r="K475">
        <v>80219</v>
      </c>
      <c r="L475" t="s">
        <v>34</v>
      </c>
      <c r="M475" t="s">
        <v>1119</v>
      </c>
      <c r="N475" t="s">
        <v>110</v>
      </c>
      <c r="O475" t="s">
        <v>643</v>
      </c>
      <c r="P475" s="4">
        <v>854.35199999999998</v>
      </c>
      <c r="Q475" s="4">
        <f>P475-75</f>
        <v>779.35199999999998</v>
      </c>
      <c r="R475" s="4">
        <f t="shared" si="30"/>
        <v>75</v>
      </c>
      <c r="S475" s="4">
        <f t="shared" si="31"/>
        <v>11.25</v>
      </c>
    </row>
    <row r="476" spans="1:19" ht="15.6" x14ac:dyDescent="0.3">
      <c r="A476" t="s">
        <v>1120</v>
      </c>
      <c r="B476" s="1">
        <v>43343</v>
      </c>
      <c r="C476" s="1">
        <v>43345</v>
      </c>
      <c r="D476">
        <f t="shared" si="28"/>
        <v>2018</v>
      </c>
      <c r="E476" t="str">
        <f t="shared" si="29"/>
        <v>Aug</v>
      </c>
      <c r="F476" t="s">
        <v>67</v>
      </c>
      <c r="G476" t="s">
        <v>1051</v>
      </c>
      <c r="H476" s="2" t="s">
        <v>22</v>
      </c>
      <c r="I476" t="s">
        <v>1121</v>
      </c>
      <c r="J476" t="s">
        <v>70</v>
      </c>
      <c r="K476">
        <v>99207</v>
      </c>
      <c r="L476" t="s">
        <v>34</v>
      </c>
      <c r="M476" t="s">
        <v>1119</v>
      </c>
      <c r="N476" t="s">
        <v>27</v>
      </c>
      <c r="O476" t="s">
        <v>643</v>
      </c>
      <c r="P476" s="4">
        <v>569.56799999999998</v>
      </c>
      <c r="Q476" s="4">
        <v>569.56799999999998</v>
      </c>
      <c r="R476" s="4">
        <f t="shared" si="30"/>
        <v>0</v>
      </c>
      <c r="S476" s="4">
        <f t="shared" si="31"/>
        <v>0</v>
      </c>
    </row>
    <row r="477" spans="1:19" x14ac:dyDescent="0.3">
      <c r="A477" t="s">
        <v>1122</v>
      </c>
      <c r="B477" s="1">
        <v>42024</v>
      </c>
      <c r="C477" s="1">
        <v>42030</v>
      </c>
      <c r="D477">
        <f t="shared" si="28"/>
        <v>2015</v>
      </c>
      <c r="E477" t="str">
        <f t="shared" si="29"/>
        <v>Jan</v>
      </c>
      <c r="F477" t="s">
        <v>37</v>
      </c>
      <c r="G477" t="s">
        <v>1123</v>
      </c>
      <c r="H477" t="s">
        <v>105</v>
      </c>
      <c r="I477" t="s">
        <v>92</v>
      </c>
      <c r="J477" t="s">
        <v>93</v>
      </c>
      <c r="K477">
        <v>72401</v>
      </c>
      <c r="L477" t="s">
        <v>44</v>
      </c>
      <c r="M477" t="s">
        <v>1119</v>
      </c>
      <c r="N477" t="s">
        <v>27</v>
      </c>
      <c r="O477" t="s">
        <v>643</v>
      </c>
      <c r="P477" s="4">
        <v>1067.94</v>
      </c>
      <c r="Q477" s="4">
        <f>P477-150</f>
        <v>917.94</v>
      </c>
      <c r="R477" s="4">
        <f t="shared" si="30"/>
        <v>150</v>
      </c>
      <c r="S477" s="4">
        <f t="shared" si="31"/>
        <v>22.5</v>
      </c>
    </row>
    <row r="478" spans="1:19" x14ac:dyDescent="0.3">
      <c r="A478" t="s">
        <v>1124</v>
      </c>
      <c r="B478" s="1">
        <v>43094</v>
      </c>
      <c r="C478" s="1">
        <v>43100</v>
      </c>
      <c r="D478">
        <f t="shared" si="28"/>
        <v>2017</v>
      </c>
      <c r="E478" t="str">
        <f t="shared" si="29"/>
        <v>Dec</v>
      </c>
      <c r="F478" t="s">
        <v>37</v>
      </c>
      <c r="G478" t="s">
        <v>81</v>
      </c>
      <c r="H478" t="s">
        <v>22</v>
      </c>
      <c r="I478" t="s">
        <v>61</v>
      </c>
      <c r="J478" t="s">
        <v>62</v>
      </c>
      <c r="K478">
        <v>10009</v>
      </c>
      <c r="L478" t="s">
        <v>54</v>
      </c>
      <c r="M478" t="s">
        <v>1119</v>
      </c>
      <c r="N478" t="s">
        <v>110</v>
      </c>
      <c r="O478" t="s">
        <v>643</v>
      </c>
      <c r="P478" s="4">
        <v>2563.056</v>
      </c>
      <c r="Q478" s="4">
        <f>P478-1000</f>
        <v>1563.056</v>
      </c>
      <c r="R478" s="4">
        <f t="shared" si="30"/>
        <v>1000</v>
      </c>
      <c r="S478" s="4">
        <f t="shared" si="31"/>
        <v>150</v>
      </c>
    </row>
    <row r="479" spans="1:19" x14ac:dyDescent="0.3">
      <c r="A479" t="s">
        <v>1125</v>
      </c>
      <c r="B479" s="1">
        <v>43324</v>
      </c>
      <c r="C479" s="1">
        <v>43324</v>
      </c>
      <c r="D479">
        <f t="shared" si="28"/>
        <v>2018</v>
      </c>
      <c r="E479" t="str">
        <f t="shared" si="29"/>
        <v>Aug</v>
      </c>
      <c r="F479" t="s">
        <v>30</v>
      </c>
      <c r="G479" t="s">
        <v>1126</v>
      </c>
      <c r="H479" t="s">
        <v>51</v>
      </c>
      <c r="I479" t="s">
        <v>139</v>
      </c>
      <c r="J479" t="s">
        <v>140</v>
      </c>
      <c r="K479">
        <v>21044</v>
      </c>
      <c r="L479" t="s">
        <v>54</v>
      </c>
      <c r="M479" t="s">
        <v>1119</v>
      </c>
      <c r="N479" t="s">
        <v>27</v>
      </c>
      <c r="O479" t="s">
        <v>643</v>
      </c>
      <c r="P479" s="4">
        <v>1779.9</v>
      </c>
      <c r="Q479" s="4">
        <v>1779.9</v>
      </c>
      <c r="R479" s="4">
        <f t="shared" si="30"/>
        <v>0</v>
      </c>
      <c r="S479" s="4">
        <f t="shared" si="31"/>
        <v>0</v>
      </c>
    </row>
    <row r="480" spans="1:19" ht="15.6" x14ac:dyDescent="0.3">
      <c r="A480" t="s">
        <v>1127</v>
      </c>
      <c r="B480" s="1">
        <v>43004</v>
      </c>
      <c r="C480" s="1">
        <v>43009</v>
      </c>
      <c r="D480">
        <f t="shared" si="28"/>
        <v>2017</v>
      </c>
      <c r="E480" t="str">
        <f t="shared" si="29"/>
        <v>Sep</v>
      </c>
      <c r="F480" t="s">
        <v>37</v>
      </c>
      <c r="G480" t="s">
        <v>647</v>
      </c>
      <c r="H480" s="2" t="s">
        <v>22</v>
      </c>
      <c r="I480" t="s">
        <v>720</v>
      </c>
      <c r="J480" t="s">
        <v>24</v>
      </c>
      <c r="K480">
        <v>62521</v>
      </c>
      <c r="L480" t="s">
        <v>25</v>
      </c>
      <c r="M480" t="s">
        <v>1119</v>
      </c>
      <c r="N480" t="s">
        <v>110</v>
      </c>
      <c r="O480" t="s">
        <v>643</v>
      </c>
      <c r="P480" s="4">
        <v>747.55799999999999</v>
      </c>
      <c r="Q480" s="4">
        <v>747.55799999999999</v>
      </c>
      <c r="R480" s="4">
        <f t="shared" si="30"/>
        <v>0</v>
      </c>
      <c r="S480" s="4">
        <f t="shared" si="31"/>
        <v>0</v>
      </c>
    </row>
    <row r="481" spans="1:19" ht="15.6" x14ac:dyDescent="0.3">
      <c r="A481" t="s">
        <v>1128</v>
      </c>
      <c r="B481" s="1">
        <v>42333</v>
      </c>
      <c r="C481" s="1">
        <v>42337</v>
      </c>
      <c r="D481">
        <f t="shared" si="28"/>
        <v>2015</v>
      </c>
      <c r="E481" t="str">
        <f t="shared" si="29"/>
        <v>Nov</v>
      </c>
      <c r="F481" t="s">
        <v>37</v>
      </c>
      <c r="G481" t="s">
        <v>1129</v>
      </c>
      <c r="H481" s="2" t="s">
        <v>22</v>
      </c>
      <c r="I481" t="s">
        <v>47</v>
      </c>
      <c r="J481" t="s">
        <v>33</v>
      </c>
      <c r="K481">
        <v>90004</v>
      </c>
      <c r="L481" t="s">
        <v>34</v>
      </c>
      <c r="M481" t="s">
        <v>1130</v>
      </c>
      <c r="N481" t="s">
        <v>27</v>
      </c>
      <c r="O481" t="s">
        <v>643</v>
      </c>
      <c r="P481" s="4">
        <v>725.34400000000005</v>
      </c>
      <c r="Q481" s="4">
        <f>P481-75</f>
        <v>650.34400000000005</v>
      </c>
      <c r="R481" s="4">
        <f t="shared" si="30"/>
        <v>75</v>
      </c>
      <c r="S481" s="4">
        <f t="shared" si="31"/>
        <v>11.25</v>
      </c>
    </row>
    <row r="482" spans="1:19" ht="15.6" x14ac:dyDescent="0.3">
      <c r="A482" t="s">
        <v>1131</v>
      </c>
      <c r="B482" s="1">
        <v>42603</v>
      </c>
      <c r="C482" s="1">
        <v>42605</v>
      </c>
      <c r="D482">
        <f t="shared" si="28"/>
        <v>2016</v>
      </c>
      <c r="E482" t="str">
        <f t="shared" si="29"/>
        <v>Aug</v>
      </c>
      <c r="F482" t="s">
        <v>20</v>
      </c>
      <c r="G482" t="s">
        <v>623</v>
      </c>
      <c r="H482" s="2" t="s">
        <v>22</v>
      </c>
      <c r="I482" t="s">
        <v>32</v>
      </c>
      <c r="J482" t="s">
        <v>33</v>
      </c>
      <c r="K482">
        <v>94110</v>
      </c>
      <c r="L482" t="s">
        <v>34</v>
      </c>
      <c r="M482" t="s">
        <v>1130</v>
      </c>
      <c r="N482" t="s">
        <v>27</v>
      </c>
      <c r="O482" t="s">
        <v>643</v>
      </c>
      <c r="P482" s="4">
        <v>544.00800000000004</v>
      </c>
      <c r="Q482" s="4">
        <v>544.00800000000004</v>
      </c>
      <c r="R482" s="4">
        <f t="shared" si="30"/>
        <v>0</v>
      </c>
      <c r="S482" s="4">
        <f t="shared" si="31"/>
        <v>0</v>
      </c>
    </row>
    <row r="483" spans="1:19" x14ac:dyDescent="0.3">
      <c r="A483" t="s">
        <v>1117</v>
      </c>
      <c r="B483" s="1">
        <v>42934</v>
      </c>
      <c r="C483" s="1">
        <v>42940</v>
      </c>
      <c r="D483">
        <f t="shared" si="28"/>
        <v>2017</v>
      </c>
      <c r="E483" t="str">
        <f t="shared" si="29"/>
        <v>Jul</v>
      </c>
      <c r="F483" t="s">
        <v>37</v>
      </c>
      <c r="G483" t="s">
        <v>1118</v>
      </c>
      <c r="H483" t="s">
        <v>51</v>
      </c>
      <c r="I483" t="s">
        <v>165</v>
      </c>
      <c r="J483" t="s">
        <v>75</v>
      </c>
      <c r="K483">
        <v>80219</v>
      </c>
      <c r="L483" t="s">
        <v>34</v>
      </c>
      <c r="M483" t="s">
        <v>1130</v>
      </c>
      <c r="N483" t="s">
        <v>27</v>
      </c>
      <c r="O483" t="s">
        <v>643</v>
      </c>
      <c r="P483" s="4">
        <v>544.00800000000004</v>
      </c>
      <c r="Q483" s="4">
        <v>544.00800000000004</v>
      </c>
      <c r="R483" s="4">
        <f t="shared" si="30"/>
        <v>0</v>
      </c>
      <c r="S483" s="4">
        <f t="shared" si="31"/>
        <v>0</v>
      </c>
    </row>
    <row r="484" spans="1:19" ht="15.6" x14ac:dyDescent="0.3">
      <c r="A484" t="s">
        <v>448</v>
      </c>
      <c r="B484" s="1">
        <v>43436</v>
      </c>
      <c r="C484" s="1">
        <v>43440</v>
      </c>
      <c r="D484">
        <f t="shared" si="28"/>
        <v>2018</v>
      </c>
      <c r="E484" t="str">
        <f t="shared" si="29"/>
        <v>Dec</v>
      </c>
      <c r="F484" t="s">
        <v>37</v>
      </c>
      <c r="G484" t="s">
        <v>449</v>
      </c>
      <c r="H484" s="2" t="s">
        <v>22</v>
      </c>
      <c r="I484" t="s">
        <v>165</v>
      </c>
      <c r="J484" t="s">
        <v>75</v>
      </c>
      <c r="K484">
        <v>80219</v>
      </c>
      <c r="L484" t="s">
        <v>34</v>
      </c>
      <c r="M484" t="s">
        <v>1130</v>
      </c>
      <c r="N484" t="s">
        <v>27</v>
      </c>
      <c r="O484" t="s">
        <v>643</v>
      </c>
      <c r="P484" s="4">
        <v>906.68</v>
      </c>
      <c r="Q484" s="4">
        <v>906.68</v>
      </c>
      <c r="R484" s="4">
        <f t="shared" si="30"/>
        <v>0</v>
      </c>
      <c r="S484" s="4">
        <f t="shared" si="31"/>
        <v>0</v>
      </c>
    </row>
    <row r="485" spans="1:19" x14ac:dyDescent="0.3">
      <c r="A485" t="s">
        <v>1132</v>
      </c>
      <c r="B485" s="1">
        <v>42221</v>
      </c>
      <c r="C485" s="1">
        <v>42223</v>
      </c>
      <c r="D485">
        <f t="shared" si="28"/>
        <v>2015</v>
      </c>
      <c r="E485" t="str">
        <f t="shared" si="29"/>
        <v>Aug</v>
      </c>
      <c r="F485" t="s">
        <v>67</v>
      </c>
      <c r="G485" t="s">
        <v>1133</v>
      </c>
      <c r="H485" t="s">
        <v>51</v>
      </c>
      <c r="I485" t="s">
        <v>1134</v>
      </c>
      <c r="J485" t="s">
        <v>310</v>
      </c>
      <c r="K485">
        <v>6450</v>
      </c>
      <c r="L485" t="s">
        <v>54</v>
      </c>
      <c r="M485" t="s">
        <v>1130</v>
      </c>
      <c r="N485" t="s">
        <v>27</v>
      </c>
      <c r="O485" t="s">
        <v>643</v>
      </c>
      <c r="P485" s="4">
        <v>1133.3499999999999</v>
      </c>
      <c r="Q485" s="4">
        <v>1133.3499999999999</v>
      </c>
      <c r="R485" s="4">
        <f t="shared" si="30"/>
        <v>0</v>
      </c>
      <c r="S485" s="4">
        <f t="shared" si="31"/>
        <v>0</v>
      </c>
    </row>
    <row r="486" spans="1:19" x14ac:dyDescent="0.3">
      <c r="A486" t="s">
        <v>1135</v>
      </c>
      <c r="B486" s="1">
        <v>42925</v>
      </c>
      <c r="C486" s="1">
        <v>42929</v>
      </c>
      <c r="D486">
        <f t="shared" si="28"/>
        <v>2017</v>
      </c>
      <c r="E486" t="str">
        <f t="shared" si="29"/>
        <v>Jul</v>
      </c>
      <c r="F486" t="s">
        <v>37</v>
      </c>
      <c r="G486" t="s">
        <v>1136</v>
      </c>
      <c r="H486" t="s">
        <v>51</v>
      </c>
      <c r="I486" t="s">
        <v>61</v>
      </c>
      <c r="J486" t="s">
        <v>62</v>
      </c>
      <c r="K486">
        <v>10035</v>
      </c>
      <c r="L486" t="s">
        <v>54</v>
      </c>
      <c r="M486" t="s">
        <v>1130</v>
      </c>
      <c r="N486" t="s">
        <v>128</v>
      </c>
      <c r="O486" t="s">
        <v>643</v>
      </c>
      <c r="P486" s="4">
        <v>408.00599999999997</v>
      </c>
      <c r="Q486" s="4">
        <v>408.00599999999997</v>
      </c>
      <c r="R486" s="4">
        <f t="shared" si="30"/>
        <v>0</v>
      </c>
      <c r="S486" s="4">
        <f t="shared" si="31"/>
        <v>0</v>
      </c>
    </row>
    <row r="487" spans="1:19" x14ac:dyDescent="0.3">
      <c r="A487" t="s">
        <v>1137</v>
      </c>
      <c r="B487" s="1">
        <v>43053</v>
      </c>
      <c r="C487" s="1">
        <v>43056</v>
      </c>
      <c r="D487">
        <f t="shared" si="28"/>
        <v>2017</v>
      </c>
      <c r="E487" t="str">
        <f t="shared" si="29"/>
        <v>Nov</v>
      </c>
      <c r="F487" t="s">
        <v>20</v>
      </c>
      <c r="G487" t="s">
        <v>1011</v>
      </c>
      <c r="H487" t="s">
        <v>51</v>
      </c>
      <c r="I487" t="s">
        <v>61</v>
      </c>
      <c r="J487" t="s">
        <v>62</v>
      </c>
      <c r="K487">
        <v>10009</v>
      </c>
      <c r="L487" t="s">
        <v>54</v>
      </c>
      <c r="M487" t="s">
        <v>1130</v>
      </c>
      <c r="N487" t="s">
        <v>128</v>
      </c>
      <c r="O487" t="s">
        <v>643</v>
      </c>
      <c r="P487" s="4">
        <v>408.00599999999997</v>
      </c>
      <c r="Q487" s="4">
        <v>408.00599999999997</v>
      </c>
      <c r="R487" s="4">
        <f t="shared" si="30"/>
        <v>0</v>
      </c>
      <c r="S487" s="4">
        <f t="shared" si="31"/>
        <v>0</v>
      </c>
    </row>
    <row r="488" spans="1:19" ht="15.6" x14ac:dyDescent="0.3">
      <c r="A488" t="s">
        <v>446</v>
      </c>
      <c r="B488" s="1">
        <v>43077</v>
      </c>
      <c r="C488" s="1">
        <v>43081</v>
      </c>
      <c r="D488">
        <f t="shared" si="28"/>
        <v>2017</v>
      </c>
      <c r="E488" t="str">
        <f t="shared" si="29"/>
        <v>Dec</v>
      </c>
      <c r="F488" t="s">
        <v>37</v>
      </c>
      <c r="G488" t="s">
        <v>38</v>
      </c>
      <c r="H488" s="2" t="s">
        <v>22</v>
      </c>
      <c r="I488" t="s">
        <v>447</v>
      </c>
      <c r="J488" t="s">
        <v>148</v>
      </c>
      <c r="K488">
        <v>54703</v>
      </c>
      <c r="L488" t="s">
        <v>25</v>
      </c>
      <c r="M488" t="s">
        <v>1130</v>
      </c>
      <c r="N488" t="s">
        <v>27</v>
      </c>
      <c r="O488" t="s">
        <v>643</v>
      </c>
      <c r="P488" s="4">
        <v>680.01</v>
      </c>
      <c r="Q488" s="4">
        <v>680.01</v>
      </c>
      <c r="R488" s="4">
        <f t="shared" si="30"/>
        <v>0</v>
      </c>
      <c r="S488" s="4">
        <f t="shared" si="31"/>
        <v>0</v>
      </c>
    </row>
    <row r="489" spans="1:19" x14ac:dyDescent="0.3">
      <c r="A489" t="s">
        <v>1138</v>
      </c>
      <c r="B489" s="1">
        <v>43456</v>
      </c>
      <c r="C489" s="1">
        <v>43459</v>
      </c>
      <c r="D489">
        <f t="shared" si="28"/>
        <v>2018</v>
      </c>
      <c r="E489" t="str">
        <f t="shared" si="29"/>
        <v>Dec</v>
      </c>
      <c r="F489" t="s">
        <v>20</v>
      </c>
      <c r="G489" t="s">
        <v>1139</v>
      </c>
      <c r="H489" t="s">
        <v>105</v>
      </c>
      <c r="I489" t="s">
        <v>97</v>
      </c>
      <c r="J489" t="s">
        <v>89</v>
      </c>
      <c r="K489">
        <v>48227</v>
      </c>
      <c r="L489" t="s">
        <v>25</v>
      </c>
      <c r="M489" t="s">
        <v>1130</v>
      </c>
      <c r="N489" t="s">
        <v>27</v>
      </c>
      <c r="O489" t="s">
        <v>643</v>
      </c>
      <c r="P489" s="4">
        <v>1586.69</v>
      </c>
      <c r="Q489" s="4">
        <v>1586.69</v>
      </c>
      <c r="R489" s="4">
        <f t="shared" si="30"/>
        <v>0</v>
      </c>
      <c r="S489" s="4">
        <f t="shared" si="31"/>
        <v>0</v>
      </c>
    </row>
    <row r="490" spans="1:19" ht="15.6" x14ac:dyDescent="0.3">
      <c r="A490" t="s">
        <v>1140</v>
      </c>
      <c r="B490" s="1">
        <v>42203</v>
      </c>
      <c r="C490" s="1">
        <v>42203</v>
      </c>
      <c r="D490">
        <f t="shared" si="28"/>
        <v>2015</v>
      </c>
      <c r="E490" t="str">
        <f t="shared" si="29"/>
        <v>Jul</v>
      </c>
      <c r="F490" t="s">
        <v>30</v>
      </c>
      <c r="G490" t="s">
        <v>1141</v>
      </c>
      <c r="H490" s="2" t="s">
        <v>22</v>
      </c>
      <c r="I490" t="s">
        <v>955</v>
      </c>
      <c r="J490" t="s">
        <v>178</v>
      </c>
      <c r="K490">
        <v>85705</v>
      </c>
      <c r="L490" t="s">
        <v>34</v>
      </c>
      <c r="M490" t="s">
        <v>1142</v>
      </c>
      <c r="N490" t="s">
        <v>27</v>
      </c>
      <c r="O490" t="s">
        <v>643</v>
      </c>
      <c r="P490" s="4">
        <v>259.13600000000002</v>
      </c>
      <c r="Q490" s="4">
        <v>100</v>
      </c>
      <c r="R490" s="4">
        <f t="shared" si="30"/>
        <v>159.13600000000002</v>
      </c>
      <c r="S490" s="4">
        <f t="shared" si="31"/>
        <v>23.870400000000004</v>
      </c>
    </row>
    <row r="491" spans="1:19" ht="15.6" x14ac:dyDescent="0.3">
      <c r="A491" t="s">
        <v>1143</v>
      </c>
      <c r="B491" s="1">
        <v>42616</v>
      </c>
      <c r="C491" s="1">
        <v>42621</v>
      </c>
      <c r="D491">
        <f t="shared" si="28"/>
        <v>2016</v>
      </c>
      <c r="E491" t="str">
        <f t="shared" si="29"/>
        <v>Sep</v>
      </c>
      <c r="F491" t="s">
        <v>37</v>
      </c>
      <c r="G491" t="s">
        <v>1144</v>
      </c>
      <c r="H491" s="2" t="s">
        <v>22</v>
      </c>
      <c r="I491" t="s">
        <v>32</v>
      </c>
      <c r="J491" t="s">
        <v>33</v>
      </c>
      <c r="K491">
        <v>94110</v>
      </c>
      <c r="L491" t="s">
        <v>34</v>
      </c>
      <c r="M491" t="s">
        <v>1142</v>
      </c>
      <c r="N491" t="s">
        <v>27</v>
      </c>
      <c r="O491" t="s">
        <v>643</v>
      </c>
      <c r="P491" s="4">
        <v>129.56800000000001</v>
      </c>
      <c r="Q491" s="4">
        <v>100</v>
      </c>
      <c r="R491" s="4">
        <f t="shared" si="30"/>
        <v>29.568000000000012</v>
      </c>
      <c r="S491" s="4">
        <f t="shared" si="31"/>
        <v>4.4352000000000018</v>
      </c>
    </row>
    <row r="492" spans="1:19" ht="15.6" x14ac:dyDescent="0.3">
      <c r="A492" t="s">
        <v>1145</v>
      </c>
      <c r="B492" s="1">
        <v>42708</v>
      </c>
      <c r="C492" s="1">
        <v>42714</v>
      </c>
      <c r="D492">
        <f t="shared" si="28"/>
        <v>2016</v>
      </c>
      <c r="E492" t="str">
        <f t="shared" si="29"/>
        <v>Dec</v>
      </c>
      <c r="F492" t="s">
        <v>37</v>
      </c>
      <c r="G492" t="s">
        <v>328</v>
      </c>
      <c r="H492" s="2" t="s">
        <v>22</v>
      </c>
      <c r="I492" t="s">
        <v>1146</v>
      </c>
      <c r="J492" t="s">
        <v>62</v>
      </c>
      <c r="K492">
        <v>11550</v>
      </c>
      <c r="L492" t="s">
        <v>54</v>
      </c>
      <c r="M492" t="s">
        <v>1142</v>
      </c>
      <c r="N492" t="s">
        <v>27</v>
      </c>
      <c r="O492" t="s">
        <v>643</v>
      </c>
      <c r="P492" s="4">
        <v>364.41</v>
      </c>
      <c r="Q492" s="4">
        <v>364.41</v>
      </c>
      <c r="R492" s="4">
        <f t="shared" si="30"/>
        <v>0</v>
      </c>
      <c r="S492" s="4">
        <f t="shared" si="31"/>
        <v>0</v>
      </c>
    </row>
    <row r="493" spans="1:19" x14ac:dyDescent="0.3">
      <c r="A493" t="s">
        <v>1147</v>
      </c>
      <c r="B493" s="1">
        <v>43357</v>
      </c>
      <c r="C493" s="1">
        <v>43358</v>
      </c>
      <c r="D493">
        <f t="shared" si="28"/>
        <v>2018</v>
      </c>
      <c r="E493" t="str">
        <f t="shared" si="29"/>
        <v>Sep</v>
      </c>
      <c r="F493" t="s">
        <v>20</v>
      </c>
      <c r="G493" t="s">
        <v>854</v>
      </c>
      <c r="H493" t="s">
        <v>105</v>
      </c>
      <c r="I493" t="s">
        <v>100</v>
      </c>
      <c r="J493" t="s">
        <v>101</v>
      </c>
      <c r="K493">
        <v>19140</v>
      </c>
      <c r="L493" t="s">
        <v>54</v>
      </c>
      <c r="M493" t="s">
        <v>1142</v>
      </c>
      <c r="N493" t="s">
        <v>27</v>
      </c>
      <c r="O493" t="s">
        <v>643</v>
      </c>
      <c r="P493" s="4">
        <v>113.372</v>
      </c>
      <c r="Q493" s="4">
        <v>113.372</v>
      </c>
      <c r="R493" s="4">
        <f t="shared" si="30"/>
        <v>0</v>
      </c>
      <c r="S493" s="4">
        <f t="shared" si="31"/>
        <v>0</v>
      </c>
    </row>
    <row r="494" spans="1:19" ht="15.6" x14ac:dyDescent="0.3">
      <c r="A494" t="s">
        <v>1148</v>
      </c>
      <c r="B494" s="1">
        <v>43381</v>
      </c>
      <c r="C494" s="1">
        <v>43387</v>
      </c>
      <c r="D494">
        <f t="shared" si="28"/>
        <v>2018</v>
      </c>
      <c r="E494" t="str">
        <f t="shared" si="29"/>
        <v>Oct</v>
      </c>
      <c r="F494" t="s">
        <v>37</v>
      </c>
      <c r="G494" t="s">
        <v>235</v>
      </c>
      <c r="H494" s="2" t="s">
        <v>22</v>
      </c>
      <c r="I494" t="s">
        <v>61</v>
      </c>
      <c r="J494" t="s">
        <v>62</v>
      </c>
      <c r="K494">
        <v>10009</v>
      </c>
      <c r="L494" t="s">
        <v>54</v>
      </c>
      <c r="M494" t="s">
        <v>1142</v>
      </c>
      <c r="N494" t="s">
        <v>27</v>
      </c>
      <c r="O494" t="s">
        <v>643</v>
      </c>
      <c r="P494" s="4">
        <v>145.76400000000001</v>
      </c>
      <c r="Q494" s="4">
        <v>145.76400000000001</v>
      </c>
      <c r="R494" s="4">
        <f t="shared" si="30"/>
        <v>0</v>
      </c>
      <c r="S494" s="4">
        <f t="shared" si="31"/>
        <v>0</v>
      </c>
    </row>
    <row r="495" spans="1:19" x14ac:dyDescent="0.3">
      <c r="A495" t="s">
        <v>1149</v>
      </c>
      <c r="B495" s="1">
        <v>42983</v>
      </c>
      <c r="C495" s="1">
        <v>42985</v>
      </c>
      <c r="D495">
        <f t="shared" si="28"/>
        <v>2017</v>
      </c>
      <c r="E495" t="str">
        <f t="shared" si="29"/>
        <v>Sep</v>
      </c>
      <c r="F495" t="s">
        <v>67</v>
      </c>
      <c r="G495" t="s">
        <v>985</v>
      </c>
      <c r="H495" t="s">
        <v>51</v>
      </c>
      <c r="I495" t="s">
        <v>97</v>
      </c>
      <c r="J495" t="s">
        <v>89</v>
      </c>
      <c r="K495">
        <v>48227</v>
      </c>
      <c r="L495" t="s">
        <v>25</v>
      </c>
      <c r="M495" t="s">
        <v>1142</v>
      </c>
      <c r="N495" t="s">
        <v>128</v>
      </c>
      <c r="O495" t="s">
        <v>643</v>
      </c>
      <c r="P495" s="4">
        <v>242.94</v>
      </c>
      <c r="Q495" s="4">
        <v>242.94</v>
      </c>
      <c r="R495" s="4">
        <f t="shared" si="30"/>
        <v>0</v>
      </c>
      <c r="S495" s="4">
        <f t="shared" si="31"/>
        <v>0</v>
      </c>
    </row>
    <row r="496" spans="1:19" x14ac:dyDescent="0.3">
      <c r="A496" t="s">
        <v>1150</v>
      </c>
      <c r="B496" s="1">
        <v>43028</v>
      </c>
      <c r="C496" s="1">
        <v>43032</v>
      </c>
      <c r="D496">
        <f t="shared" si="28"/>
        <v>2017</v>
      </c>
      <c r="E496" t="str">
        <f t="shared" si="29"/>
        <v>Oct</v>
      </c>
      <c r="F496" t="s">
        <v>67</v>
      </c>
      <c r="G496" t="s">
        <v>1151</v>
      </c>
      <c r="H496" t="s">
        <v>51</v>
      </c>
      <c r="I496" t="s">
        <v>113</v>
      </c>
      <c r="J496" t="s">
        <v>109</v>
      </c>
      <c r="K496">
        <v>77095</v>
      </c>
      <c r="L496" t="s">
        <v>25</v>
      </c>
      <c r="M496" t="s">
        <v>1142</v>
      </c>
      <c r="N496" t="s">
        <v>27</v>
      </c>
      <c r="O496" t="s">
        <v>643</v>
      </c>
      <c r="P496" s="4">
        <v>56.686</v>
      </c>
      <c r="Q496" s="4">
        <v>56.686</v>
      </c>
      <c r="R496" s="4">
        <f t="shared" si="30"/>
        <v>0</v>
      </c>
      <c r="S496" s="4">
        <f t="shared" si="31"/>
        <v>0</v>
      </c>
    </row>
    <row r="497" spans="1:19" ht="15.6" x14ac:dyDescent="0.3">
      <c r="A497" t="s">
        <v>1152</v>
      </c>
      <c r="B497" s="1">
        <v>42137</v>
      </c>
      <c r="C497" s="1">
        <v>42143</v>
      </c>
      <c r="D497">
        <f t="shared" si="28"/>
        <v>2015</v>
      </c>
      <c r="E497" t="str">
        <f t="shared" si="29"/>
        <v>May</v>
      </c>
      <c r="F497" t="s">
        <v>37</v>
      </c>
      <c r="G497" t="s">
        <v>1153</v>
      </c>
      <c r="H497" s="2" t="s">
        <v>22</v>
      </c>
      <c r="I497" t="s">
        <v>47</v>
      </c>
      <c r="J497" t="s">
        <v>33</v>
      </c>
      <c r="K497">
        <v>90004</v>
      </c>
      <c r="L497" t="s">
        <v>34</v>
      </c>
      <c r="M497" t="s">
        <v>1154</v>
      </c>
      <c r="N497" t="s">
        <v>27</v>
      </c>
      <c r="O497" t="s">
        <v>643</v>
      </c>
      <c r="P497" s="4">
        <v>279.45600000000002</v>
      </c>
      <c r="Q497" s="4">
        <v>80</v>
      </c>
      <c r="R497" s="4">
        <f t="shared" si="30"/>
        <v>199.45600000000002</v>
      </c>
      <c r="S497" s="4">
        <f t="shared" si="31"/>
        <v>29.918400000000002</v>
      </c>
    </row>
    <row r="498" spans="1:19" ht="15.6" x14ac:dyDescent="0.3">
      <c r="A498" t="s">
        <v>1155</v>
      </c>
      <c r="B498" s="1">
        <v>42140</v>
      </c>
      <c r="C498" s="1">
        <v>42147</v>
      </c>
      <c r="D498">
        <f t="shared" si="28"/>
        <v>2015</v>
      </c>
      <c r="E498" t="str">
        <f t="shared" si="29"/>
        <v>May</v>
      </c>
      <c r="F498" t="s">
        <v>37</v>
      </c>
      <c r="G498" t="s">
        <v>1156</v>
      </c>
      <c r="H498" s="2" t="s">
        <v>22</v>
      </c>
      <c r="I498" t="s">
        <v>47</v>
      </c>
      <c r="J498" t="s">
        <v>33</v>
      </c>
      <c r="K498">
        <v>90036</v>
      </c>
      <c r="L498" t="s">
        <v>34</v>
      </c>
      <c r="M498" t="s">
        <v>1154</v>
      </c>
      <c r="N498" t="s">
        <v>27</v>
      </c>
      <c r="O498" t="s">
        <v>643</v>
      </c>
      <c r="P498" s="4">
        <v>232.88</v>
      </c>
      <c r="Q498" s="4">
        <v>232.88</v>
      </c>
      <c r="R498" s="4">
        <f t="shared" si="30"/>
        <v>0</v>
      </c>
      <c r="S498" s="4">
        <f t="shared" si="31"/>
        <v>0</v>
      </c>
    </row>
    <row r="499" spans="1:19" x14ac:dyDescent="0.3">
      <c r="A499" t="s">
        <v>1157</v>
      </c>
      <c r="B499" s="1">
        <v>42352</v>
      </c>
      <c r="C499" s="1">
        <v>42358</v>
      </c>
      <c r="D499">
        <f t="shared" si="28"/>
        <v>2015</v>
      </c>
      <c r="E499" t="str">
        <f t="shared" si="29"/>
        <v>Dec</v>
      </c>
      <c r="F499" t="s">
        <v>37</v>
      </c>
      <c r="G499" t="s">
        <v>558</v>
      </c>
      <c r="H499" t="s">
        <v>105</v>
      </c>
      <c r="I499" t="s">
        <v>1158</v>
      </c>
      <c r="J499" t="s">
        <v>79</v>
      </c>
      <c r="K499">
        <v>32725</v>
      </c>
      <c r="L499" t="s">
        <v>44</v>
      </c>
      <c r="M499" t="s">
        <v>1154</v>
      </c>
      <c r="N499" t="s">
        <v>27</v>
      </c>
      <c r="O499" t="s">
        <v>643</v>
      </c>
      <c r="P499" s="4">
        <v>186.304</v>
      </c>
      <c r="Q499" s="4">
        <v>186.304</v>
      </c>
      <c r="R499" s="4">
        <f t="shared" si="30"/>
        <v>0</v>
      </c>
      <c r="S499" s="4">
        <f t="shared" si="31"/>
        <v>0</v>
      </c>
    </row>
    <row r="500" spans="1:19" ht="15.6" x14ac:dyDescent="0.3">
      <c r="A500" t="s">
        <v>1159</v>
      </c>
      <c r="B500" s="1">
        <v>43458</v>
      </c>
      <c r="C500" s="1">
        <v>43462</v>
      </c>
      <c r="D500">
        <f t="shared" si="28"/>
        <v>2018</v>
      </c>
      <c r="E500" t="str">
        <f t="shared" si="29"/>
        <v>Dec</v>
      </c>
      <c r="F500" t="s">
        <v>37</v>
      </c>
      <c r="G500" t="s">
        <v>433</v>
      </c>
      <c r="H500" s="2" t="s">
        <v>22</v>
      </c>
      <c r="I500" t="s">
        <v>42</v>
      </c>
      <c r="J500" t="s">
        <v>43</v>
      </c>
      <c r="K500">
        <v>70506</v>
      </c>
      <c r="L500" t="s">
        <v>44</v>
      </c>
      <c r="M500" t="s">
        <v>1154</v>
      </c>
      <c r="N500" t="s">
        <v>27</v>
      </c>
      <c r="O500" t="s">
        <v>643</v>
      </c>
      <c r="P500" s="4">
        <v>232.88</v>
      </c>
      <c r="Q500" s="4">
        <v>232.88</v>
      </c>
      <c r="R500" s="4">
        <f t="shared" si="30"/>
        <v>0</v>
      </c>
      <c r="S500" s="4">
        <f t="shared" si="31"/>
        <v>0</v>
      </c>
    </row>
    <row r="501" spans="1:19" x14ac:dyDescent="0.3">
      <c r="A501" t="s">
        <v>1160</v>
      </c>
      <c r="B501" s="1">
        <v>42088</v>
      </c>
      <c r="C501" s="1">
        <v>42095</v>
      </c>
      <c r="D501">
        <f t="shared" si="28"/>
        <v>2015</v>
      </c>
      <c r="E501" t="str">
        <f t="shared" si="29"/>
        <v>Mar</v>
      </c>
      <c r="F501" t="s">
        <v>37</v>
      </c>
      <c r="G501" t="s">
        <v>1161</v>
      </c>
      <c r="H501" t="s">
        <v>105</v>
      </c>
      <c r="I501" t="s">
        <v>61</v>
      </c>
      <c r="J501" t="s">
        <v>62</v>
      </c>
      <c r="K501">
        <v>10009</v>
      </c>
      <c r="L501" t="s">
        <v>54</v>
      </c>
      <c r="M501" t="s">
        <v>1154</v>
      </c>
      <c r="N501" t="s">
        <v>27</v>
      </c>
      <c r="O501" t="s">
        <v>643</v>
      </c>
      <c r="P501" s="4">
        <v>366.786</v>
      </c>
      <c r="Q501" s="4">
        <f>P501-150</f>
        <v>216.786</v>
      </c>
      <c r="R501" s="4">
        <f t="shared" si="30"/>
        <v>150</v>
      </c>
      <c r="S501" s="4">
        <f t="shared" si="31"/>
        <v>22.5</v>
      </c>
    </row>
    <row r="502" spans="1:19" ht="15.6" x14ac:dyDescent="0.3">
      <c r="A502" t="s">
        <v>1162</v>
      </c>
      <c r="B502" s="1">
        <v>42668</v>
      </c>
      <c r="C502" s="1">
        <v>42673</v>
      </c>
      <c r="D502">
        <f t="shared" si="28"/>
        <v>2016</v>
      </c>
      <c r="E502" t="str">
        <f t="shared" si="29"/>
        <v>Oct</v>
      </c>
      <c r="F502" t="s">
        <v>37</v>
      </c>
      <c r="G502" t="s">
        <v>1163</v>
      </c>
      <c r="H502" s="2" t="s">
        <v>22</v>
      </c>
      <c r="I502" t="s">
        <v>466</v>
      </c>
      <c r="J502" t="s">
        <v>53</v>
      </c>
      <c r="K502">
        <v>19711</v>
      </c>
      <c r="L502" t="s">
        <v>54</v>
      </c>
      <c r="M502" t="s">
        <v>1154</v>
      </c>
      <c r="N502" t="s">
        <v>27</v>
      </c>
      <c r="O502" t="s">
        <v>643</v>
      </c>
      <c r="P502" s="4">
        <v>291.10000000000002</v>
      </c>
      <c r="Q502" s="4">
        <v>291.10000000000002</v>
      </c>
      <c r="R502" s="4">
        <f t="shared" si="30"/>
        <v>0</v>
      </c>
      <c r="S502" s="4">
        <f t="shared" si="31"/>
        <v>0</v>
      </c>
    </row>
    <row r="503" spans="1:19" ht="15.6" x14ac:dyDescent="0.3">
      <c r="A503" t="s">
        <v>1164</v>
      </c>
      <c r="B503" s="1">
        <v>42274</v>
      </c>
      <c r="C503" s="1">
        <v>42278</v>
      </c>
      <c r="D503">
        <f t="shared" si="28"/>
        <v>2015</v>
      </c>
      <c r="E503" t="str">
        <f t="shared" si="29"/>
        <v>Sep</v>
      </c>
      <c r="F503" t="s">
        <v>37</v>
      </c>
      <c r="G503" t="s">
        <v>1165</v>
      </c>
      <c r="H503" s="2" t="s">
        <v>22</v>
      </c>
      <c r="I503" t="s">
        <v>39</v>
      </c>
      <c r="J503" t="s">
        <v>33</v>
      </c>
      <c r="K503">
        <v>92037</v>
      </c>
      <c r="L503" t="s">
        <v>34</v>
      </c>
      <c r="M503" t="s">
        <v>1166</v>
      </c>
      <c r="N503" t="s">
        <v>27</v>
      </c>
      <c r="O503" t="s">
        <v>643</v>
      </c>
      <c r="P503" s="4">
        <v>603.91999999999996</v>
      </c>
      <c r="Q503" s="4">
        <v>50</v>
      </c>
      <c r="R503" s="4">
        <f t="shared" si="30"/>
        <v>553.91999999999996</v>
      </c>
      <c r="S503" s="4">
        <f t="shared" si="31"/>
        <v>83.087999999999994</v>
      </c>
    </row>
    <row r="504" spans="1:19" ht="15.6" x14ac:dyDescent="0.3">
      <c r="A504" t="s">
        <v>1167</v>
      </c>
      <c r="B504" s="1">
        <v>42346</v>
      </c>
      <c r="C504" s="1">
        <v>42348</v>
      </c>
      <c r="D504">
        <f t="shared" si="28"/>
        <v>2015</v>
      </c>
      <c r="E504" t="str">
        <f t="shared" si="29"/>
        <v>Dec</v>
      </c>
      <c r="F504" t="s">
        <v>67</v>
      </c>
      <c r="G504" t="s">
        <v>349</v>
      </c>
      <c r="H504" s="2" t="s">
        <v>22</v>
      </c>
      <c r="I504" t="s">
        <v>1168</v>
      </c>
      <c r="J504" t="s">
        <v>70</v>
      </c>
      <c r="K504">
        <v>98502</v>
      </c>
      <c r="L504" t="s">
        <v>34</v>
      </c>
      <c r="M504" t="s">
        <v>1166</v>
      </c>
      <c r="N504" t="s">
        <v>27</v>
      </c>
      <c r="O504" t="s">
        <v>643</v>
      </c>
      <c r="P504" s="4">
        <v>603.91999999999996</v>
      </c>
      <c r="Q504" s="4">
        <v>603.91999999999996</v>
      </c>
      <c r="R504" s="4">
        <f t="shared" si="30"/>
        <v>0</v>
      </c>
      <c r="S504" s="4">
        <f t="shared" si="31"/>
        <v>0</v>
      </c>
    </row>
    <row r="505" spans="1:19" ht="15.6" x14ac:dyDescent="0.3">
      <c r="A505" t="s">
        <v>1169</v>
      </c>
      <c r="B505" s="1">
        <v>42354</v>
      </c>
      <c r="C505" s="1">
        <v>42355</v>
      </c>
      <c r="D505">
        <f t="shared" si="28"/>
        <v>2015</v>
      </c>
      <c r="E505" t="str">
        <f t="shared" si="29"/>
        <v>Dec</v>
      </c>
      <c r="F505" t="s">
        <v>20</v>
      </c>
      <c r="G505" t="s">
        <v>1170</v>
      </c>
      <c r="H505" s="2" t="s">
        <v>22</v>
      </c>
      <c r="I505" t="s">
        <v>47</v>
      </c>
      <c r="J505" t="s">
        <v>33</v>
      </c>
      <c r="K505">
        <v>90049</v>
      </c>
      <c r="L505" t="s">
        <v>34</v>
      </c>
      <c r="M505" t="s">
        <v>1166</v>
      </c>
      <c r="N505" t="s">
        <v>27</v>
      </c>
      <c r="O505" t="s">
        <v>643</v>
      </c>
      <c r="P505" s="4">
        <v>241.56800000000001</v>
      </c>
      <c r="Q505" s="4">
        <v>100</v>
      </c>
      <c r="R505" s="4">
        <f t="shared" si="30"/>
        <v>141.56800000000001</v>
      </c>
      <c r="S505" s="4">
        <f t="shared" si="31"/>
        <v>21.235200000000003</v>
      </c>
    </row>
    <row r="506" spans="1:19" x14ac:dyDescent="0.3">
      <c r="A506" t="s">
        <v>1171</v>
      </c>
      <c r="B506" s="1">
        <v>42941</v>
      </c>
      <c r="C506" s="1">
        <v>42947</v>
      </c>
      <c r="D506">
        <f t="shared" si="28"/>
        <v>2017</v>
      </c>
      <c r="E506" t="str">
        <f t="shared" si="29"/>
        <v>Jul</v>
      </c>
      <c r="F506" t="s">
        <v>37</v>
      </c>
      <c r="G506" t="s">
        <v>668</v>
      </c>
      <c r="H506" t="s">
        <v>51</v>
      </c>
      <c r="I506" t="s">
        <v>1172</v>
      </c>
      <c r="J506" t="s">
        <v>33</v>
      </c>
      <c r="K506">
        <v>92627</v>
      </c>
      <c r="L506" t="s">
        <v>34</v>
      </c>
      <c r="M506" t="s">
        <v>1166</v>
      </c>
      <c r="N506" t="s">
        <v>128</v>
      </c>
      <c r="O506" t="s">
        <v>643</v>
      </c>
      <c r="P506" s="4">
        <v>241.56800000000001</v>
      </c>
      <c r="Q506" s="4">
        <v>241.56800000000001</v>
      </c>
      <c r="R506" s="4">
        <f t="shared" si="30"/>
        <v>0</v>
      </c>
      <c r="S506" s="4">
        <f t="shared" si="31"/>
        <v>0</v>
      </c>
    </row>
    <row r="507" spans="1:19" x14ac:dyDescent="0.3">
      <c r="A507" t="s">
        <v>1173</v>
      </c>
      <c r="B507" s="1">
        <v>43353</v>
      </c>
      <c r="C507" s="1">
        <v>43353</v>
      </c>
      <c r="D507">
        <f t="shared" si="28"/>
        <v>2018</v>
      </c>
      <c r="E507" t="str">
        <f t="shared" si="29"/>
        <v>Sep</v>
      </c>
      <c r="F507" t="s">
        <v>30</v>
      </c>
      <c r="G507" t="s">
        <v>1174</v>
      </c>
      <c r="H507" t="s">
        <v>51</v>
      </c>
      <c r="I507" t="s">
        <v>47</v>
      </c>
      <c r="J507" t="s">
        <v>33</v>
      </c>
      <c r="K507">
        <v>90004</v>
      </c>
      <c r="L507" t="s">
        <v>34</v>
      </c>
      <c r="M507" t="s">
        <v>1166</v>
      </c>
      <c r="N507" t="s">
        <v>27</v>
      </c>
      <c r="O507" t="s">
        <v>643</v>
      </c>
      <c r="P507" s="4">
        <v>362.35199999999998</v>
      </c>
      <c r="Q507" s="4">
        <v>362.35199999999998</v>
      </c>
      <c r="R507" s="4">
        <f t="shared" si="30"/>
        <v>0</v>
      </c>
      <c r="S507" s="4">
        <f t="shared" si="31"/>
        <v>0</v>
      </c>
    </row>
    <row r="508" spans="1:19" x14ac:dyDescent="0.3">
      <c r="A508" t="s">
        <v>931</v>
      </c>
      <c r="B508" s="1">
        <v>43463</v>
      </c>
      <c r="C508" s="1">
        <v>43466</v>
      </c>
      <c r="D508">
        <f t="shared" si="28"/>
        <v>2018</v>
      </c>
      <c r="E508" t="str">
        <f t="shared" si="29"/>
        <v>Dec</v>
      </c>
      <c r="F508" t="s">
        <v>67</v>
      </c>
      <c r="G508" t="s">
        <v>932</v>
      </c>
      <c r="H508" t="s">
        <v>105</v>
      </c>
      <c r="I508" t="s">
        <v>576</v>
      </c>
      <c r="J508" t="s">
        <v>205</v>
      </c>
      <c r="K508">
        <v>40214</v>
      </c>
      <c r="L508" t="s">
        <v>44</v>
      </c>
      <c r="M508" t="s">
        <v>1166</v>
      </c>
      <c r="N508" t="s">
        <v>27</v>
      </c>
      <c r="O508" t="s">
        <v>643</v>
      </c>
      <c r="P508" s="4">
        <v>1207.8399999999999</v>
      </c>
      <c r="Q508" s="4">
        <v>1207.8399999999999</v>
      </c>
      <c r="R508" s="4">
        <f t="shared" si="30"/>
        <v>0</v>
      </c>
      <c r="S508" s="4">
        <f t="shared" si="31"/>
        <v>0</v>
      </c>
    </row>
    <row r="509" spans="1:19" ht="15.6" x14ac:dyDescent="0.3">
      <c r="A509" t="s">
        <v>1175</v>
      </c>
      <c r="B509" s="1">
        <v>42312</v>
      </c>
      <c r="C509" s="1">
        <v>42317</v>
      </c>
      <c r="D509">
        <f t="shared" si="28"/>
        <v>2015</v>
      </c>
      <c r="E509" t="str">
        <f t="shared" si="29"/>
        <v>Nov</v>
      </c>
      <c r="F509" t="s">
        <v>37</v>
      </c>
      <c r="G509" t="s">
        <v>1176</v>
      </c>
      <c r="H509" s="2" t="s">
        <v>22</v>
      </c>
      <c r="I509" t="s">
        <v>61</v>
      </c>
      <c r="J509" t="s">
        <v>62</v>
      </c>
      <c r="K509">
        <v>10024</v>
      </c>
      <c r="L509" t="s">
        <v>54</v>
      </c>
      <c r="M509" t="s">
        <v>1166</v>
      </c>
      <c r="N509" t="s">
        <v>27</v>
      </c>
      <c r="O509" t="s">
        <v>643</v>
      </c>
      <c r="P509" s="4">
        <v>135.88200000000001</v>
      </c>
      <c r="Q509" s="4">
        <v>135.88200000000001</v>
      </c>
      <c r="R509" s="4">
        <f t="shared" si="30"/>
        <v>0</v>
      </c>
      <c r="S509" s="4">
        <f t="shared" si="31"/>
        <v>0</v>
      </c>
    </row>
    <row r="510" spans="1:19" ht="15.6" x14ac:dyDescent="0.3">
      <c r="A510" t="s">
        <v>1177</v>
      </c>
      <c r="B510" s="1">
        <v>43458</v>
      </c>
      <c r="C510" s="1">
        <v>43462</v>
      </c>
      <c r="D510">
        <f t="shared" si="28"/>
        <v>2018</v>
      </c>
      <c r="E510" t="str">
        <f t="shared" si="29"/>
        <v>Dec</v>
      </c>
      <c r="F510" t="s">
        <v>37</v>
      </c>
      <c r="G510" t="s">
        <v>1178</v>
      </c>
      <c r="H510" s="2" t="s">
        <v>22</v>
      </c>
      <c r="I510" t="s">
        <v>1179</v>
      </c>
      <c r="J510" t="s">
        <v>62</v>
      </c>
      <c r="K510">
        <v>11572</v>
      </c>
      <c r="L510" t="s">
        <v>54</v>
      </c>
      <c r="M510" t="s">
        <v>1166</v>
      </c>
      <c r="N510" t="s">
        <v>27</v>
      </c>
      <c r="O510" t="s">
        <v>643</v>
      </c>
      <c r="P510" s="4">
        <v>271.76400000000001</v>
      </c>
      <c r="Q510" s="4">
        <v>271.76400000000001</v>
      </c>
      <c r="R510" s="4">
        <f t="shared" si="30"/>
        <v>0</v>
      </c>
      <c r="S510" s="4">
        <f t="shared" si="31"/>
        <v>0</v>
      </c>
    </row>
    <row r="511" spans="1:19" x14ac:dyDescent="0.3">
      <c r="A511" t="s">
        <v>1180</v>
      </c>
      <c r="B511" s="1">
        <v>42112</v>
      </c>
      <c r="C511" s="1">
        <v>42116</v>
      </c>
      <c r="D511">
        <f t="shared" si="28"/>
        <v>2015</v>
      </c>
      <c r="E511" t="str">
        <f t="shared" si="29"/>
        <v>Apr</v>
      </c>
      <c r="F511" t="s">
        <v>37</v>
      </c>
      <c r="G511" t="s">
        <v>1181</v>
      </c>
      <c r="H511" t="s">
        <v>105</v>
      </c>
      <c r="I511" t="s">
        <v>113</v>
      </c>
      <c r="J511" t="s">
        <v>109</v>
      </c>
      <c r="K511">
        <v>77095</v>
      </c>
      <c r="L511" t="s">
        <v>25</v>
      </c>
      <c r="M511" t="s">
        <v>1166</v>
      </c>
      <c r="N511" t="s">
        <v>27</v>
      </c>
      <c r="O511" t="s">
        <v>643</v>
      </c>
      <c r="P511" s="4">
        <v>317.05799999999999</v>
      </c>
      <c r="Q511" s="4">
        <v>317.05799999999999</v>
      </c>
      <c r="R511" s="4">
        <f t="shared" si="30"/>
        <v>0</v>
      </c>
      <c r="S511" s="4">
        <f t="shared" si="31"/>
        <v>0</v>
      </c>
    </row>
    <row r="512" spans="1:19" x14ac:dyDescent="0.3">
      <c r="A512" t="s">
        <v>1182</v>
      </c>
      <c r="B512" s="1">
        <v>43210</v>
      </c>
      <c r="C512" s="1">
        <v>43214</v>
      </c>
      <c r="D512">
        <f t="shared" si="28"/>
        <v>2018</v>
      </c>
      <c r="E512" t="str">
        <f t="shared" si="29"/>
        <v>Apr</v>
      </c>
      <c r="F512" t="s">
        <v>37</v>
      </c>
      <c r="G512" t="s">
        <v>1183</v>
      </c>
      <c r="H512" t="s">
        <v>105</v>
      </c>
      <c r="I512" t="s">
        <v>23</v>
      </c>
      <c r="J512" t="s">
        <v>24</v>
      </c>
      <c r="K512">
        <v>60653</v>
      </c>
      <c r="L512" t="s">
        <v>25</v>
      </c>
      <c r="M512" t="s">
        <v>1166</v>
      </c>
      <c r="N512" t="s">
        <v>27</v>
      </c>
      <c r="O512" t="s">
        <v>643</v>
      </c>
      <c r="P512" s="4">
        <v>317.05799999999999</v>
      </c>
      <c r="Q512" s="4">
        <v>317.05799999999999</v>
      </c>
      <c r="R512" s="4">
        <f t="shared" si="30"/>
        <v>0</v>
      </c>
      <c r="S512" s="4">
        <f t="shared" si="31"/>
        <v>0</v>
      </c>
    </row>
    <row r="513" spans="1:19" x14ac:dyDescent="0.3">
      <c r="A513" t="s">
        <v>1184</v>
      </c>
      <c r="B513" s="1">
        <v>43435</v>
      </c>
      <c r="C513" s="1">
        <v>43439</v>
      </c>
      <c r="D513">
        <f t="shared" si="28"/>
        <v>2018</v>
      </c>
      <c r="E513" t="str">
        <f t="shared" si="29"/>
        <v>Dec</v>
      </c>
      <c r="F513" t="s">
        <v>37</v>
      </c>
      <c r="G513" t="s">
        <v>1183</v>
      </c>
      <c r="H513" t="s">
        <v>105</v>
      </c>
      <c r="I513" t="s">
        <v>991</v>
      </c>
      <c r="J513" t="s">
        <v>109</v>
      </c>
      <c r="K513">
        <v>75051</v>
      </c>
      <c r="L513" t="s">
        <v>25</v>
      </c>
      <c r="M513" t="s">
        <v>1166</v>
      </c>
      <c r="N513" t="s">
        <v>27</v>
      </c>
      <c r="O513" t="s">
        <v>643</v>
      </c>
      <c r="P513" s="4">
        <v>317.05799999999999</v>
      </c>
      <c r="Q513" s="4">
        <v>317.05799999999999</v>
      </c>
      <c r="R513" s="4">
        <f t="shared" si="30"/>
        <v>0</v>
      </c>
      <c r="S513" s="4">
        <f t="shared" si="31"/>
        <v>0</v>
      </c>
    </row>
    <row r="514" spans="1:19" ht="15.6" x14ac:dyDescent="0.3">
      <c r="A514" t="s">
        <v>1185</v>
      </c>
      <c r="B514" s="1">
        <v>42701</v>
      </c>
      <c r="C514" s="1">
        <v>42707</v>
      </c>
      <c r="D514">
        <f t="shared" ref="D514:D577" si="32">YEAR(B514)</f>
        <v>2016</v>
      </c>
      <c r="E514" t="str">
        <f t="shared" ref="E514:E577" si="33">TEXT(B514,"mmm")</f>
        <v>Nov</v>
      </c>
      <c r="F514" t="s">
        <v>37</v>
      </c>
      <c r="G514" t="s">
        <v>396</v>
      </c>
      <c r="H514" s="2" t="s">
        <v>22</v>
      </c>
      <c r="I514" t="s">
        <v>1186</v>
      </c>
      <c r="J514" t="s">
        <v>33</v>
      </c>
      <c r="K514">
        <v>92530</v>
      </c>
      <c r="L514" t="s">
        <v>34</v>
      </c>
      <c r="M514" t="s">
        <v>1187</v>
      </c>
      <c r="N514" t="s">
        <v>27</v>
      </c>
      <c r="O514" t="s">
        <v>643</v>
      </c>
      <c r="P514" s="4">
        <v>283.92</v>
      </c>
      <c r="Q514" s="4">
        <v>100</v>
      </c>
      <c r="R514" s="4">
        <f t="shared" si="30"/>
        <v>183.92000000000002</v>
      </c>
      <c r="S514" s="4">
        <f t="shared" si="31"/>
        <v>27.588000000000001</v>
      </c>
    </row>
    <row r="515" spans="1:19" ht="15.6" x14ac:dyDescent="0.3">
      <c r="A515" t="s">
        <v>1188</v>
      </c>
      <c r="B515" s="1">
        <v>43239</v>
      </c>
      <c r="C515" s="1">
        <v>43241</v>
      </c>
      <c r="D515">
        <f t="shared" si="32"/>
        <v>2018</v>
      </c>
      <c r="E515" t="str">
        <f t="shared" si="33"/>
        <v>May</v>
      </c>
      <c r="F515" t="s">
        <v>67</v>
      </c>
      <c r="G515" t="s">
        <v>655</v>
      </c>
      <c r="H515" s="2" t="s">
        <v>22</v>
      </c>
      <c r="I515" t="s">
        <v>32</v>
      </c>
      <c r="J515" t="s">
        <v>33</v>
      </c>
      <c r="K515">
        <v>94109</v>
      </c>
      <c r="L515" t="s">
        <v>34</v>
      </c>
      <c r="M515" t="s">
        <v>1187</v>
      </c>
      <c r="N515" t="s">
        <v>27</v>
      </c>
      <c r="O515" t="s">
        <v>643</v>
      </c>
      <c r="P515" s="4">
        <v>681.40800000000002</v>
      </c>
      <c r="Q515" s="4">
        <v>100</v>
      </c>
      <c r="R515" s="4">
        <f t="shared" ref="R515:R578" si="34">P515-Q515</f>
        <v>581.40800000000002</v>
      </c>
      <c r="S515" s="4">
        <f t="shared" ref="S515:S578" si="35">0.15*R515</f>
        <v>87.211200000000005</v>
      </c>
    </row>
    <row r="516" spans="1:19" ht="15.6" x14ac:dyDescent="0.3">
      <c r="A516" t="s">
        <v>1189</v>
      </c>
      <c r="B516" s="1">
        <v>42163</v>
      </c>
      <c r="C516" s="1">
        <v>42167</v>
      </c>
      <c r="D516">
        <f t="shared" si="32"/>
        <v>2015</v>
      </c>
      <c r="E516" t="str">
        <f t="shared" si="33"/>
        <v>Jun</v>
      </c>
      <c r="F516" t="s">
        <v>37</v>
      </c>
      <c r="G516" t="s">
        <v>439</v>
      </c>
      <c r="H516" s="2" t="s">
        <v>22</v>
      </c>
      <c r="I516" t="s">
        <v>1190</v>
      </c>
      <c r="J516" t="s">
        <v>250</v>
      </c>
      <c r="K516">
        <v>37620</v>
      </c>
      <c r="L516" t="s">
        <v>44</v>
      </c>
      <c r="M516" t="s">
        <v>1187</v>
      </c>
      <c r="N516" t="s">
        <v>27</v>
      </c>
      <c r="O516" t="s">
        <v>643</v>
      </c>
      <c r="P516" s="4">
        <v>170.352</v>
      </c>
      <c r="Q516" s="4">
        <v>170.352</v>
      </c>
      <c r="R516" s="4">
        <f t="shared" si="34"/>
        <v>0</v>
      </c>
      <c r="S516" s="4">
        <f t="shared" si="35"/>
        <v>0</v>
      </c>
    </row>
    <row r="517" spans="1:19" ht="15.6" x14ac:dyDescent="0.3">
      <c r="A517" t="s">
        <v>1191</v>
      </c>
      <c r="B517" s="1">
        <v>42711</v>
      </c>
      <c r="C517" s="1">
        <v>42715</v>
      </c>
      <c r="D517">
        <f t="shared" si="32"/>
        <v>2016</v>
      </c>
      <c r="E517" t="str">
        <f t="shared" si="33"/>
        <v>Dec</v>
      </c>
      <c r="F517" t="s">
        <v>37</v>
      </c>
      <c r="G517" t="s">
        <v>1192</v>
      </c>
      <c r="H517" s="2" t="s">
        <v>22</v>
      </c>
      <c r="I517" t="s">
        <v>204</v>
      </c>
      <c r="J517" t="s">
        <v>205</v>
      </c>
      <c r="K517">
        <v>42420</v>
      </c>
      <c r="L517" t="s">
        <v>44</v>
      </c>
      <c r="M517" t="s">
        <v>1187</v>
      </c>
      <c r="N517" t="s">
        <v>27</v>
      </c>
      <c r="O517" t="s">
        <v>643</v>
      </c>
      <c r="P517" s="4">
        <v>283.92</v>
      </c>
      <c r="Q517" s="4">
        <v>283.92</v>
      </c>
      <c r="R517" s="4">
        <f t="shared" si="34"/>
        <v>0</v>
      </c>
      <c r="S517" s="4">
        <f t="shared" si="35"/>
        <v>0</v>
      </c>
    </row>
    <row r="518" spans="1:19" ht="15.6" x14ac:dyDescent="0.3">
      <c r="A518" t="s">
        <v>1193</v>
      </c>
      <c r="B518" s="1">
        <v>43456</v>
      </c>
      <c r="C518" s="1">
        <v>43460</v>
      </c>
      <c r="D518">
        <f t="shared" si="32"/>
        <v>2018</v>
      </c>
      <c r="E518" t="str">
        <f t="shared" si="33"/>
        <v>Dec</v>
      </c>
      <c r="F518" t="s">
        <v>37</v>
      </c>
      <c r="G518" t="s">
        <v>96</v>
      </c>
      <c r="H518" s="2" t="s">
        <v>22</v>
      </c>
      <c r="I518" t="s">
        <v>1194</v>
      </c>
      <c r="J518" t="s">
        <v>754</v>
      </c>
      <c r="K518">
        <v>35401</v>
      </c>
      <c r="L518" t="s">
        <v>44</v>
      </c>
      <c r="M518" t="s">
        <v>1187</v>
      </c>
      <c r="N518" t="s">
        <v>27</v>
      </c>
      <c r="O518" t="s">
        <v>643</v>
      </c>
      <c r="P518" s="4">
        <v>141.96</v>
      </c>
      <c r="Q518" s="4">
        <v>100</v>
      </c>
      <c r="R518" s="4">
        <f t="shared" si="34"/>
        <v>41.960000000000008</v>
      </c>
      <c r="S518" s="4">
        <f t="shared" si="35"/>
        <v>6.2940000000000014</v>
      </c>
    </row>
    <row r="519" spans="1:19" ht="15.6" x14ac:dyDescent="0.3">
      <c r="A519" t="s">
        <v>1195</v>
      </c>
      <c r="B519" s="1">
        <v>42193</v>
      </c>
      <c r="C519" s="1">
        <v>42195</v>
      </c>
      <c r="D519">
        <f t="shared" si="32"/>
        <v>2015</v>
      </c>
      <c r="E519" t="str">
        <f t="shared" si="33"/>
        <v>Jul</v>
      </c>
      <c r="F519" t="s">
        <v>20</v>
      </c>
      <c r="G519" t="s">
        <v>268</v>
      </c>
      <c r="H519" s="2" t="s">
        <v>22</v>
      </c>
      <c r="I519" t="s">
        <v>286</v>
      </c>
      <c r="J519" t="s">
        <v>62</v>
      </c>
      <c r="K519">
        <v>14215</v>
      </c>
      <c r="L519" t="s">
        <v>54</v>
      </c>
      <c r="M519" t="s">
        <v>1187</v>
      </c>
      <c r="N519" t="s">
        <v>27</v>
      </c>
      <c r="O519" t="s">
        <v>643</v>
      </c>
      <c r="P519" s="4">
        <v>63.881999999999998</v>
      </c>
      <c r="Q519" s="4">
        <v>63.881999999999998</v>
      </c>
      <c r="R519" s="4">
        <f t="shared" si="34"/>
        <v>0</v>
      </c>
      <c r="S519" s="4">
        <f t="shared" si="35"/>
        <v>0</v>
      </c>
    </row>
    <row r="520" spans="1:19" ht="15.6" x14ac:dyDescent="0.3">
      <c r="A520" t="s">
        <v>1196</v>
      </c>
      <c r="B520" s="1">
        <v>42434</v>
      </c>
      <c r="C520" s="1">
        <v>42436</v>
      </c>
      <c r="D520">
        <f t="shared" si="32"/>
        <v>2016</v>
      </c>
      <c r="E520" t="str">
        <f t="shared" si="33"/>
        <v>Mar</v>
      </c>
      <c r="F520" t="s">
        <v>67</v>
      </c>
      <c r="G520" t="s">
        <v>1197</v>
      </c>
      <c r="H520" s="2" t="s">
        <v>22</v>
      </c>
      <c r="I520" t="s">
        <v>561</v>
      </c>
      <c r="J520" t="s">
        <v>101</v>
      </c>
      <c r="K520">
        <v>18018</v>
      </c>
      <c r="L520" t="s">
        <v>54</v>
      </c>
      <c r="M520" t="s">
        <v>1187</v>
      </c>
      <c r="N520" t="s">
        <v>27</v>
      </c>
      <c r="O520" t="s">
        <v>643</v>
      </c>
      <c r="P520" s="4">
        <v>99.372</v>
      </c>
      <c r="Q520" s="4">
        <v>99.372</v>
      </c>
      <c r="R520" s="4">
        <f t="shared" si="34"/>
        <v>0</v>
      </c>
      <c r="S520" s="4">
        <f t="shared" si="35"/>
        <v>0</v>
      </c>
    </row>
    <row r="521" spans="1:19" ht="15.6" x14ac:dyDescent="0.3">
      <c r="A521" t="s">
        <v>1198</v>
      </c>
      <c r="B521" s="1">
        <v>42498</v>
      </c>
      <c r="C521" s="1">
        <v>42505</v>
      </c>
      <c r="D521">
        <f t="shared" si="32"/>
        <v>2016</v>
      </c>
      <c r="E521" t="str">
        <f t="shared" si="33"/>
        <v>May</v>
      </c>
      <c r="F521" t="s">
        <v>37</v>
      </c>
      <c r="G521" t="s">
        <v>323</v>
      </c>
      <c r="H521" s="2" t="s">
        <v>22</v>
      </c>
      <c r="I521" t="s">
        <v>61</v>
      </c>
      <c r="J521" t="s">
        <v>62</v>
      </c>
      <c r="K521">
        <v>10024</v>
      </c>
      <c r="L521" t="s">
        <v>54</v>
      </c>
      <c r="M521" t="s">
        <v>1187</v>
      </c>
      <c r="N521" t="s">
        <v>27</v>
      </c>
      <c r="O521" t="s">
        <v>643</v>
      </c>
      <c r="P521" s="4">
        <v>127.764</v>
      </c>
      <c r="Q521" s="4">
        <v>127.764</v>
      </c>
      <c r="R521" s="4">
        <f t="shared" si="34"/>
        <v>0</v>
      </c>
      <c r="S521" s="4">
        <f t="shared" si="35"/>
        <v>0</v>
      </c>
    </row>
    <row r="522" spans="1:19" x14ac:dyDescent="0.3">
      <c r="A522" t="s">
        <v>1199</v>
      </c>
      <c r="B522" s="1">
        <v>42803</v>
      </c>
      <c r="C522" s="1">
        <v>42806</v>
      </c>
      <c r="D522">
        <f t="shared" si="32"/>
        <v>2017</v>
      </c>
      <c r="E522" t="str">
        <f t="shared" si="33"/>
        <v>Mar</v>
      </c>
      <c r="F522" t="s">
        <v>20</v>
      </c>
      <c r="G522" t="s">
        <v>854</v>
      </c>
      <c r="H522" t="s">
        <v>51</v>
      </c>
      <c r="I522" t="s">
        <v>1200</v>
      </c>
      <c r="J522" t="s">
        <v>314</v>
      </c>
      <c r="K522">
        <v>1810</v>
      </c>
      <c r="L522" t="s">
        <v>54</v>
      </c>
      <c r="M522" t="s">
        <v>1187</v>
      </c>
      <c r="N522" t="s">
        <v>128</v>
      </c>
      <c r="O522" t="s">
        <v>643</v>
      </c>
      <c r="P522" s="4">
        <v>354.9</v>
      </c>
      <c r="Q522" s="4">
        <v>354.9</v>
      </c>
      <c r="R522" s="4">
        <f t="shared" si="34"/>
        <v>0</v>
      </c>
      <c r="S522" s="4">
        <f t="shared" si="35"/>
        <v>0</v>
      </c>
    </row>
    <row r="523" spans="1:19" x14ac:dyDescent="0.3">
      <c r="A523" t="s">
        <v>1201</v>
      </c>
      <c r="B523" s="1">
        <v>42996</v>
      </c>
      <c r="C523" s="1">
        <v>42998</v>
      </c>
      <c r="D523">
        <f t="shared" si="32"/>
        <v>2017</v>
      </c>
      <c r="E523" t="str">
        <f t="shared" si="33"/>
        <v>Sep</v>
      </c>
      <c r="F523" t="s">
        <v>20</v>
      </c>
      <c r="G523" t="s">
        <v>85</v>
      </c>
      <c r="H523" t="s">
        <v>51</v>
      </c>
      <c r="I523" t="s">
        <v>182</v>
      </c>
      <c r="J523" t="s">
        <v>233</v>
      </c>
      <c r="K523">
        <v>43229</v>
      </c>
      <c r="L523" t="s">
        <v>54</v>
      </c>
      <c r="M523" t="s">
        <v>1187</v>
      </c>
      <c r="N523" t="s">
        <v>27</v>
      </c>
      <c r="O523" t="s">
        <v>643</v>
      </c>
      <c r="P523" s="4">
        <v>99.372</v>
      </c>
      <c r="Q523" s="4">
        <v>99.372</v>
      </c>
      <c r="R523" s="4">
        <f t="shared" si="34"/>
        <v>0</v>
      </c>
      <c r="S523" s="4">
        <f t="shared" si="35"/>
        <v>0</v>
      </c>
    </row>
    <row r="524" spans="1:19" x14ac:dyDescent="0.3">
      <c r="A524" t="s">
        <v>1202</v>
      </c>
      <c r="B524" s="1">
        <v>43067</v>
      </c>
      <c r="C524" s="1">
        <v>43073</v>
      </c>
      <c r="D524">
        <f t="shared" si="32"/>
        <v>2017</v>
      </c>
      <c r="E524" t="str">
        <f t="shared" si="33"/>
        <v>Nov</v>
      </c>
      <c r="F524" t="s">
        <v>37</v>
      </c>
      <c r="G524" t="s">
        <v>357</v>
      </c>
      <c r="H524" t="s">
        <v>51</v>
      </c>
      <c r="I524" t="s">
        <v>100</v>
      </c>
      <c r="J524" t="s">
        <v>101</v>
      </c>
      <c r="K524">
        <v>19140</v>
      </c>
      <c r="L524" t="s">
        <v>54</v>
      </c>
      <c r="M524" t="s">
        <v>1187</v>
      </c>
      <c r="N524" t="s">
        <v>128</v>
      </c>
      <c r="O524" t="s">
        <v>643</v>
      </c>
      <c r="P524" s="4">
        <v>347.80200000000002</v>
      </c>
      <c r="Q524" s="4">
        <f>P524-75</f>
        <v>272.80200000000002</v>
      </c>
      <c r="R524" s="4">
        <f t="shared" si="34"/>
        <v>75</v>
      </c>
      <c r="S524" s="4">
        <f t="shared" si="35"/>
        <v>11.25</v>
      </c>
    </row>
    <row r="525" spans="1:19" x14ac:dyDescent="0.3">
      <c r="A525" t="s">
        <v>1203</v>
      </c>
      <c r="B525" s="1">
        <v>43278</v>
      </c>
      <c r="C525" s="1">
        <v>43285</v>
      </c>
      <c r="D525">
        <f t="shared" si="32"/>
        <v>2018</v>
      </c>
      <c r="E525" t="str">
        <f t="shared" si="33"/>
        <v>Jun</v>
      </c>
      <c r="F525" t="s">
        <v>37</v>
      </c>
      <c r="G525" t="s">
        <v>920</v>
      </c>
      <c r="H525" t="s">
        <v>22</v>
      </c>
      <c r="I525" t="s">
        <v>347</v>
      </c>
      <c r="J525" t="s">
        <v>62</v>
      </c>
      <c r="K525">
        <v>13601</v>
      </c>
      <c r="L525" t="s">
        <v>54</v>
      </c>
      <c r="M525" t="s">
        <v>1187</v>
      </c>
      <c r="N525" t="s">
        <v>27</v>
      </c>
      <c r="O525" t="s">
        <v>643</v>
      </c>
      <c r="P525" s="4">
        <v>191.64599999999999</v>
      </c>
      <c r="Q525" s="4">
        <f>P525-17</f>
        <v>174.64599999999999</v>
      </c>
      <c r="R525" s="4">
        <f t="shared" si="34"/>
        <v>17</v>
      </c>
      <c r="S525" s="4">
        <f t="shared" si="35"/>
        <v>2.5499999999999998</v>
      </c>
    </row>
    <row r="526" spans="1:19" x14ac:dyDescent="0.3">
      <c r="A526" t="s">
        <v>1204</v>
      </c>
      <c r="B526" s="1">
        <v>43299</v>
      </c>
      <c r="C526" s="1">
        <v>43304</v>
      </c>
      <c r="D526">
        <f t="shared" si="32"/>
        <v>2018</v>
      </c>
      <c r="E526" t="str">
        <f t="shared" si="33"/>
        <v>Jul</v>
      </c>
      <c r="F526" t="s">
        <v>37</v>
      </c>
      <c r="G526" t="s">
        <v>85</v>
      </c>
      <c r="H526" t="s">
        <v>105</v>
      </c>
      <c r="I526" t="s">
        <v>100</v>
      </c>
      <c r="J526" t="s">
        <v>101</v>
      </c>
      <c r="K526">
        <v>19134</v>
      </c>
      <c r="L526" t="s">
        <v>54</v>
      </c>
      <c r="M526" t="s">
        <v>1187</v>
      </c>
      <c r="N526" t="s">
        <v>27</v>
      </c>
      <c r="O526" t="s">
        <v>643</v>
      </c>
      <c r="P526" s="4">
        <v>198.744</v>
      </c>
      <c r="Q526" s="4">
        <v>198.744</v>
      </c>
      <c r="R526" s="4">
        <f t="shared" si="34"/>
        <v>0</v>
      </c>
      <c r="S526" s="4">
        <f t="shared" si="35"/>
        <v>0</v>
      </c>
    </row>
    <row r="527" spans="1:19" x14ac:dyDescent="0.3">
      <c r="A527" t="s">
        <v>1205</v>
      </c>
      <c r="B527" s="1">
        <v>42983</v>
      </c>
      <c r="C527" s="1">
        <v>42989</v>
      </c>
      <c r="D527">
        <f t="shared" si="32"/>
        <v>2017</v>
      </c>
      <c r="E527" t="str">
        <f t="shared" si="33"/>
        <v>Sep</v>
      </c>
      <c r="F527" t="s">
        <v>37</v>
      </c>
      <c r="G527" t="s">
        <v>1206</v>
      </c>
      <c r="H527" t="s">
        <v>51</v>
      </c>
      <c r="I527" t="s">
        <v>1207</v>
      </c>
      <c r="J527" t="s">
        <v>109</v>
      </c>
      <c r="K527">
        <v>78745</v>
      </c>
      <c r="L527" t="s">
        <v>25</v>
      </c>
      <c r="M527" t="s">
        <v>1187</v>
      </c>
      <c r="N527" t="s">
        <v>128</v>
      </c>
      <c r="O527" t="s">
        <v>643</v>
      </c>
      <c r="P527" s="4">
        <v>347.80200000000002</v>
      </c>
      <c r="Q527" s="4">
        <f>P527-75</f>
        <v>272.80200000000002</v>
      </c>
      <c r="R527" s="4">
        <f t="shared" si="34"/>
        <v>75</v>
      </c>
      <c r="S527" s="4">
        <f t="shared" si="35"/>
        <v>11.25</v>
      </c>
    </row>
    <row r="528" spans="1:19" x14ac:dyDescent="0.3">
      <c r="A528" t="s">
        <v>1208</v>
      </c>
      <c r="B528" s="1">
        <v>43070</v>
      </c>
      <c r="C528" s="1">
        <v>43072</v>
      </c>
      <c r="D528">
        <f t="shared" si="32"/>
        <v>2017</v>
      </c>
      <c r="E528" t="str">
        <f t="shared" si="33"/>
        <v>Dec</v>
      </c>
      <c r="F528" t="s">
        <v>67</v>
      </c>
      <c r="G528" t="s">
        <v>1209</v>
      </c>
      <c r="H528" t="s">
        <v>51</v>
      </c>
      <c r="I528" t="s">
        <v>1210</v>
      </c>
      <c r="J528" t="s">
        <v>109</v>
      </c>
      <c r="K528">
        <v>76903</v>
      </c>
      <c r="L528" t="s">
        <v>25</v>
      </c>
      <c r="M528" t="s">
        <v>1187</v>
      </c>
      <c r="N528" t="s">
        <v>128</v>
      </c>
      <c r="O528" t="s">
        <v>643</v>
      </c>
      <c r="P528" s="4">
        <v>248.43</v>
      </c>
      <c r="Q528" s="4">
        <v>248.43</v>
      </c>
      <c r="R528" s="4">
        <f t="shared" si="34"/>
        <v>0</v>
      </c>
      <c r="S528" s="4">
        <f t="shared" si="35"/>
        <v>0</v>
      </c>
    </row>
    <row r="529" spans="1:19" ht="15.6" x14ac:dyDescent="0.3">
      <c r="A529" t="s">
        <v>1211</v>
      </c>
      <c r="B529" s="1">
        <v>42163</v>
      </c>
      <c r="C529" s="1">
        <v>42169</v>
      </c>
      <c r="D529">
        <f t="shared" si="32"/>
        <v>2015</v>
      </c>
      <c r="E529" t="str">
        <f t="shared" si="33"/>
        <v>Jun</v>
      </c>
      <c r="F529" t="s">
        <v>37</v>
      </c>
      <c r="G529" t="s">
        <v>971</v>
      </c>
      <c r="H529" s="2" t="s">
        <v>22</v>
      </c>
      <c r="I529" t="s">
        <v>69</v>
      </c>
      <c r="J529" t="s">
        <v>70</v>
      </c>
      <c r="K529">
        <v>98115</v>
      </c>
      <c r="L529" t="s">
        <v>34</v>
      </c>
      <c r="M529" t="s">
        <v>1212</v>
      </c>
      <c r="N529" t="s">
        <v>27</v>
      </c>
      <c r="O529" t="s">
        <v>643</v>
      </c>
      <c r="P529" s="4">
        <v>585.55200000000002</v>
      </c>
      <c r="Q529" s="4">
        <v>585.55200000000002</v>
      </c>
      <c r="R529" s="4">
        <f t="shared" si="34"/>
        <v>0</v>
      </c>
      <c r="S529" s="4">
        <f t="shared" si="35"/>
        <v>0</v>
      </c>
    </row>
    <row r="530" spans="1:19" ht="15.6" x14ac:dyDescent="0.3">
      <c r="A530" t="s">
        <v>1213</v>
      </c>
      <c r="B530" s="1">
        <v>42315</v>
      </c>
      <c r="C530" s="1">
        <v>42320</v>
      </c>
      <c r="D530">
        <f t="shared" si="32"/>
        <v>2015</v>
      </c>
      <c r="E530" t="str">
        <f t="shared" si="33"/>
        <v>Nov</v>
      </c>
      <c r="F530" t="s">
        <v>37</v>
      </c>
      <c r="G530" t="s">
        <v>1214</v>
      </c>
      <c r="H530" s="2" t="s">
        <v>22</v>
      </c>
      <c r="I530" t="s">
        <v>113</v>
      </c>
      <c r="J530" t="s">
        <v>109</v>
      </c>
      <c r="K530">
        <v>77070</v>
      </c>
      <c r="L530" t="s">
        <v>25</v>
      </c>
      <c r="M530" t="s">
        <v>1212</v>
      </c>
      <c r="N530" t="s">
        <v>27</v>
      </c>
      <c r="O530" t="s">
        <v>643</v>
      </c>
      <c r="P530" s="4">
        <v>683.14400000000001</v>
      </c>
      <c r="Q530" s="4">
        <v>683.14400000000001</v>
      </c>
      <c r="R530" s="4">
        <f t="shared" si="34"/>
        <v>0</v>
      </c>
      <c r="S530" s="4">
        <f t="shared" si="35"/>
        <v>0</v>
      </c>
    </row>
    <row r="531" spans="1:19" ht="15.6" x14ac:dyDescent="0.3">
      <c r="A531" t="s">
        <v>1215</v>
      </c>
      <c r="B531" s="1">
        <v>42280</v>
      </c>
      <c r="C531" s="1">
        <v>42285</v>
      </c>
      <c r="D531">
        <f t="shared" si="32"/>
        <v>2015</v>
      </c>
      <c r="E531" t="str">
        <f t="shared" si="33"/>
        <v>Oct</v>
      </c>
      <c r="F531" t="s">
        <v>67</v>
      </c>
      <c r="G531" t="s">
        <v>1216</v>
      </c>
      <c r="H531" s="2" t="s">
        <v>22</v>
      </c>
      <c r="I531" t="s">
        <v>47</v>
      </c>
      <c r="J531" t="s">
        <v>33</v>
      </c>
      <c r="K531">
        <v>90036</v>
      </c>
      <c r="L531" t="s">
        <v>34</v>
      </c>
      <c r="M531" t="s">
        <v>1217</v>
      </c>
      <c r="N531" t="s">
        <v>27</v>
      </c>
      <c r="O531" t="s">
        <v>643</v>
      </c>
      <c r="P531" s="4">
        <v>122.352</v>
      </c>
      <c r="Q531" s="4">
        <v>100</v>
      </c>
      <c r="R531" s="4">
        <f t="shared" si="34"/>
        <v>22.352000000000004</v>
      </c>
      <c r="S531" s="4">
        <f t="shared" si="35"/>
        <v>3.3528000000000007</v>
      </c>
    </row>
    <row r="532" spans="1:19" ht="15.6" x14ac:dyDescent="0.3">
      <c r="A532" t="s">
        <v>1218</v>
      </c>
      <c r="B532" s="1">
        <v>42287</v>
      </c>
      <c r="C532" s="1">
        <v>42287</v>
      </c>
      <c r="D532">
        <f t="shared" si="32"/>
        <v>2015</v>
      </c>
      <c r="E532" t="str">
        <f t="shared" si="33"/>
        <v>Oct</v>
      </c>
      <c r="F532" t="s">
        <v>30</v>
      </c>
      <c r="G532" t="s">
        <v>1219</v>
      </c>
      <c r="H532" s="2" t="s">
        <v>22</v>
      </c>
      <c r="I532" t="s">
        <v>1220</v>
      </c>
      <c r="J532" t="s">
        <v>33</v>
      </c>
      <c r="K532">
        <v>95336</v>
      </c>
      <c r="L532" t="s">
        <v>34</v>
      </c>
      <c r="M532" t="s">
        <v>1217</v>
      </c>
      <c r="N532" t="s">
        <v>27</v>
      </c>
      <c r="O532" t="s">
        <v>643</v>
      </c>
      <c r="P532" s="4">
        <v>122.352</v>
      </c>
      <c r="Q532" s="4">
        <v>122.352</v>
      </c>
      <c r="R532" s="4">
        <f t="shared" si="34"/>
        <v>0</v>
      </c>
      <c r="S532" s="4">
        <f t="shared" si="35"/>
        <v>0</v>
      </c>
    </row>
    <row r="533" spans="1:19" ht="15.6" x14ac:dyDescent="0.3">
      <c r="A533" t="s">
        <v>1221</v>
      </c>
      <c r="B533" s="1">
        <v>42409</v>
      </c>
      <c r="C533" s="1">
        <v>42416</v>
      </c>
      <c r="D533">
        <f t="shared" si="32"/>
        <v>2016</v>
      </c>
      <c r="E533" t="str">
        <f t="shared" si="33"/>
        <v>Feb</v>
      </c>
      <c r="F533" t="s">
        <v>37</v>
      </c>
      <c r="G533" t="s">
        <v>1183</v>
      </c>
      <c r="H533" s="2" t="s">
        <v>22</v>
      </c>
      <c r="I533" t="s">
        <v>47</v>
      </c>
      <c r="J533" t="s">
        <v>33</v>
      </c>
      <c r="K533">
        <v>90049</v>
      </c>
      <c r="L533" t="s">
        <v>34</v>
      </c>
      <c r="M533" t="s">
        <v>1217</v>
      </c>
      <c r="N533" t="s">
        <v>27</v>
      </c>
      <c r="O533" t="s">
        <v>643</v>
      </c>
      <c r="P533" s="4">
        <v>203.92</v>
      </c>
      <c r="Q533" s="4">
        <f>P533-17</f>
        <v>186.92</v>
      </c>
      <c r="R533" s="4">
        <f t="shared" si="34"/>
        <v>17</v>
      </c>
      <c r="S533" s="4">
        <f t="shared" si="35"/>
        <v>2.5499999999999998</v>
      </c>
    </row>
    <row r="534" spans="1:19" x14ac:dyDescent="0.3">
      <c r="A534" t="s">
        <v>1222</v>
      </c>
      <c r="B534" s="1">
        <v>42607</v>
      </c>
      <c r="C534" s="1">
        <v>42612</v>
      </c>
      <c r="D534">
        <f t="shared" si="32"/>
        <v>2016</v>
      </c>
      <c r="E534" t="str">
        <f t="shared" si="33"/>
        <v>Aug</v>
      </c>
      <c r="F534" t="s">
        <v>37</v>
      </c>
      <c r="G534" t="s">
        <v>1223</v>
      </c>
      <c r="H534" t="s">
        <v>51</v>
      </c>
      <c r="I534" t="s">
        <v>47</v>
      </c>
      <c r="J534" t="s">
        <v>33</v>
      </c>
      <c r="K534">
        <v>90045</v>
      </c>
      <c r="L534" t="s">
        <v>34</v>
      </c>
      <c r="M534" t="s">
        <v>1217</v>
      </c>
      <c r="N534" t="s">
        <v>27</v>
      </c>
      <c r="O534" t="s">
        <v>643</v>
      </c>
      <c r="P534" s="4">
        <v>40.783999999999999</v>
      </c>
      <c r="Q534" s="4">
        <v>40.783999999999999</v>
      </c>
      <c r="R534" s="4">
        <f t="shared" si="34"/>
        <v>0</v>
      </c>
      <c r="S534" s="4">
        <f t="shared" si="35"/>
        <v>0</v>
      </c>
    </row>
    <row r="535" spans="1:19" x14ac:dyDescent="0.3">
      <c r="A535" t="s">
        <v>1224</v>
      </c>
      <c r="B535" s="1">
        <v>42895</v>
      </c>
      <c r="C535" s="1">
        <v>42900</v>
      </c>
      <c r="D535">
        <f t="shared" si="32"/>
        <v>2017</v>
      </c>
      <c r="E535" t="str">
        <f t="shared" si="33"/>
        <v>Jun</v>
      </c>
      <c r="F535" t="s">
        <v>37</v>
      </c>
      <c r="G535" t="s">
        <v>702</v>
      </c>
      <c r="H535" t="s">
        <v>51</v>
      </c>
      <c r="I535" t="s">
        <v>32</v>
      </c>
      <c r="J535" t="s">
        <v>33</v>
      </c>
      <c r="K535">
        <v>94109</v>
      </c>
      <c r="L535" t="s">
        <v>34</v>
      </c>
      <c r="M535" t="s">
        <v>1217</v>
      </c>
      <c r="N535" t="s">
        <v>27</v>
      </c>
      <c r="O535" t="s">
        <v>643</v>
      </c>
      <c r="P535" s="4">
        <v>122.352</v>
      </c>
      <c r="Q535" s="4">
        <v>122.352</v>
      </c>
      <c r="R535" s="4">
        <f t="shared" si="34"/>
        <v>0</v>
      </c>
      <c r="S535" s="4">
        <f t="shared" si="35"/>
        <v>0</v>
      </c>
    </row>
    <row r="536" spans="1:19" ht="15.6" x14ac:dyDescent="0.3">
      <c r="A536" t="s">
        <v>1225</v>
      </c>
      <c r="B536" s="1">
        <v>43450</v>
      </c>
      <c r="C536" s="1">
        <v>43455</v>
      </c>
      <c r="D536">
        <f t="shared" si="32"/>
        <v>2018</v>
      </c>
      <c r="E536" t="str">
        <f t="shared" si="33"/>
        <v>Dec</v>
      </c>
      <c r="F536" t="s">
        <v>67</v>
      </c>
      <c r="G536" t="s">
        <v>1226</v>
      </c>
      <c r="H536" s="2" t="s">
        <v>22</v>
      </c>
      <c r="I536" t="s">
        <v>1179</v>
      </c>
      <c r="J536" t="s">
        <v>33</v>
      </c>
      <c r="K536">
        <v>92054</v>
      </c>
      <c r="L536" t="s">
        <v>34</v>
      </c>
      <c r="M536" t="s">
        <v>1217</v>
      </c>
      <c r="N536" t="s">
        <v>27</v>
      </c>
      <c r="O536" t="s">
        <v>643</v>
      </c>
      <c r="P536" s="4">
        <v>81.567999999999998</v>
      </c>
      <c r="Q536" s="4">
        <v>100</v>
      </c>
      <c r="R536" s="4">
        <f t="shared" si="34"/>
        <v>-18.432000000000002</v>
      </c>
      <c r="S536" s="4">
        <f t="shared" si="35"/>
        <v>-2.7648000000000001</v>
      </c>
    </row>
    <row r="537" spans="1:19" x14ac:dyDescent="0.3">
      <c r="A537" t="s">
        <v>1227</v>
      </c>
      <c r="B537" s="1">
        <v>43297</v>
      </c>
      <c r="C537" s="1">
        <v>43299</v>
      </c>
      <c r="D537">
        <f t="shared" si="32"/>
        <v>2018</v>
      </c>
      <c r="E537" t="str">
        <f t="shared" si="33"/>
        <v>Jul</v>
      </c>
      <c r="F537" t="s">
        <v>67</v>
      </c>
      <c r="G537" t="s">
        <v>1228</v>
      </c>
      <c r="H537" t="s">
        <v>105</v>
      </c>
      <c r="I537" t="s">
        <v>100</v>
      </c>
      <c r="J537" t="s">
        <v>101</v>
      </c>
      <c r="K537">
        <v>19140</v>
      </c>
      <c r="L537" t="s">
        <v>54</v>
      </c>
      <c r="M537" t="s">
        <v>1217</v>
      </c>
      <c r="N537" t="s">
        <v>27</v>
      </c>
      <c r="O537" t="s">
        <v>643</v>
      </c>
      <c r="P537" s="4">
        <v>71.372</v>
      </c>
      <c r="Q537" s="4">
        <v>71.372</v>
      </c>
      <c r="R537" s="4">
        <f t="shared" si="34"/>
        <v>0</v>
      </c>
      <c r="S537" s="4">
        <f t="shared" si="35"/>
        <v>0</v>
      </c>
    </row>
    <row r="538" spans="1:19" x14ac:dyDescent="0.3">
      <c r="A538" t="s">
        <v>1229</v>
      </c>
      <c r="B538" s="1">
        <v>42070</v>
      </c>
      <c r="C538" s="1">
        <v>42075</v>
      </c>
      <c r="D538">
        <f t="shared" si="32"/>
        <v>2015</v>
      </c>
      <c r="E538" t="str">
        <f t="shared" si="33"/>
        <v>Mar</v>
      </c>
      <c r="F538" t="s">
        <v>37</v>
      </c>
      <c r="G538" t="s">
        <v>220</v>
      </c>
      <c r="H538" t="s">
        <v>51</v>
      </c>
      <c r="I538" t="s">
        <v>69</v>
      </c>
      <c r="J538" t="s">
        <v>70</v>
      </c>
      <c r="K538">
        <v>98103</v>
      </c>
      <c r="L538" t="s">
        <v>34</v>
      </c>
      <c r="M538" t="s">
        <v>1230</v>
      </c>
      <c r="N538" t="s">
        <v>27</v>
      </c>
      <c r="O538" t="s">
        <v>643</v>
      </c>
      <c r="P538" s="4">
        <v>436.70400000000001</v>
      </c>
      <c r="Q538" s="4">
        <v>50</v>
      </c>
      <c r="R538" s="4">
        <f t="shared" si="34"/>
        <v>386.70400000000001</v>
      </c>
      <c r="S538" s="4">
        <f t="shared" si="35"/>
        <v>58.005600000000001</v>
      </c>
    </row>
    <row r="539" spans="1:19" ht="15.6" x14ac:dyDescent="0.3">
      <c r="A539" t="s">
        <v>1231</v>
      </c>
      <c r="B539" s="1">
        <v>43301</v>
      </c>
      <c r="C539" s="1">
        <v>43306</v>
      </c>
      <c r="D539">
        <f t="shared" si="32"/>
        <v>2018</v>
      </c>
      <c r="E539" t="str">
        <f t="shared" si="33"/>
        <v>Jul</v>
      </c>
      <c r="F539" t="s">
        <v>37</v>
      </c>
      <c r="G539" t="s">
        <v>1206</v>
      </c>
      <c r="H539" s="2" t="s">
        <v>22</v>
      </c>
      <c r="I539" t="s">
        <v>61</v>
      </c>
      <c r="J539" t="s">
        <v>62</v>
      </c>
      <c r="K539">
        <v>10009</v>
      </c>
      <c r="L539" t="s">
        <v>54</v>
      </c>
      <c r="M539" t="s">
        <v>1230</v>
      </c>
      <c r="N539" t="s">
        <v>27</v>
      </c>
      <c r="O539" t="s">
        <v>643</v>
      </c>
      <c r="P539" s="4">
        <v>163.76400000000001</v>
      </c>
      <c r="Q539" s="4">
        <v>163.76400000000001</v>
      </c>
      <c r="R539" s="4">
        <f t="shared" si="34"/>
        <v>0</v>
      </c>
      <c r="S539" s="4">
        <f t="shared" si="35"/>
        <v>0</v>
      </c>
    </row>
    <row r="540" spans="1:19" x14ac:dyDescent="0.3">
      <c r="A540" t="s">
        <v>1232</v>
      </c>
      <c r="B540" s="1">
        <v>42808</v>
      </c>
      <c r="C540" s="1">
        <v>42810</v>
      </c>
      <c r="D540">
        <f t="shared" si="32"/>
        <v>2017</v>
      </c>
      <c r="E540" t="str">
        <f t="shared" si="33"/>
        <v>Mar</v>
      </c>
      <c r="F540" t="s">
        <v>20</v>
      </c>
      <c r="G540" t="s">
        <v>1233</v>
      </c>
      <c r="H540" t="s">
        <v>51</v>
      </c>
      <c r="I540" t="s">
        <v>69</v>
      </c>
      <c r="J540" t="s">
        <v>70</v>
      </c>
      <c r="K540">
        <v>98103</v>
      </c>
      <c r="L540" t="s">
        <v>34</v>
      </c>
      <c r="M540" t="s">
        <v>1234</v>
      </c>
      <c r="N540" t="s">
        <v>128</v>
      </c>
      <c r="O540" t="s">
        <v>643</v>
      </c>
      <c r="P540" s="4">
        <v>196.78399999999999</v>
      </c>
      <c r="Q540" s="4">
        <v>196.78399999999999</v>
      </c>
      <c r="R540" s="4">
        <f t="shared" si="34"/>
        <v>0</v>
      </c>
      <c r="S540" s="4">
        <f t="shared" si="35"/>
        <v>0</v>
      </c>
    </row>
    <row r="541" spans="1:19" ht="15.6" x14ac:dyDescent="0.3">
      <c r="A541" t="s">
        <v>917</v>
      </c>
      <c r="B541" s="1">
        <v>42996</v>
      </c>
      <c r="C541" s="1">
        <v>43000</v>
      </c>
      <c r="D541">
        <f t="shared" si="32"/>
        <v>2017</v>
      </c>
      <c r="E541" t="str">
        <f t="shared" si="33"/>
        <v>Sep</v>
      </c>
      <c r="F541" t="s">
        <v>37</v>
      </c>
      <c r="G541" t="s">
        <v>918</v>
      </c>
      <c r="H541" s="2" t="s">
        <v>22</v>
      </c>
      <c r="I541" t="s">
        <v>39</v>
      </c>
      <c r="J541" t="s">
        <v>33</v>
      </c>
      <c r="K541">
        <v>92105</v>
      </c>
      <c r="L541" t="s">
        <v>34</v>
      </c>
      <c r="M541" t="s">
        <v>1234</v>
      </c>
      <c r="N541" t="s">
        <v>110</v>
      </c>
      <c r="O541" t="s">
        <v>643</v>
      </c>
      <c r="P541" s="4">
        <v>885.52800000000002</v>
      </c>
      <c r="Q541" s="4">
        <v>885.52800000000002</v>
      </c>
      <c r="R541" s="4">
        <f t="shared" si="34"/>
        <v>0</v>
      </c>
      <c r="S541" s="4">
        <f t="shared" si="35"/>
        <v>0</v>
      </c>
    </row>
    <row r="542" spans="1:19" x14ac:dyDescent="0.3">
      <c r="A542" t="s">
        <v>1235</v>
      </c>
      <c r="B542" s="1">
        <v>43463</v>
      </c>
      <c r="C542" s="1">
        <v>43467</v>
      </c>
      <c r="D542">
        <f t="shared" si="32"/>
        <v>2018</v>
      </c>
      <c r="E542" t="str">
        <f t="shared" si="33"/>
        <v>Dec</v>
      </c>
      <c r="F542" t="s">
        <v>37</v>
      </c>
      <c r="G542" t="s">
        <v>1236</v>
      </c>
      <c r="H542" t="s">
        <v>105</v>
      </c>
      <c r="I542" t="s">
        <v>47</v>
      </c>
      <c r="J542" t="s">
        <v>33</v>
      </c>
      <c r="K542">
        <v>90049</v>
      </c>
      <c r="L542" t="s">
        <v>34</v>
      </c>
      <c r="M542" t="s">
        <v>1234</v>
      </c>
      <c r="N542" t="s">
        <v>27</v>
      </c>
      <c r="O542" t="s">
        <v>643</v>
      </c>
      <c r="P542" s="4">
        <v>393.56799999999998</v>
      </c>
      <c r="Q542" s="4">
        <v>393.56799999999998</v>
      </c>
      <c r="R542" s="4">
        <f t="shared" si="34"/>
        <v>0</v>
      </c>
      <c r="S542" s="4">
        <f t="shared" si="35"/>
        <v>0</v>
      </c>
    </row>
    <row r="543" spans="1:19" x14ac:dyDescent="0.3">
      <c r="A543" t="s">
        <v>1237</v>
      </c>
      <c r="B543" s="1">
        <v>42998</v>
      </c>
      <c r="C543" s="1">
        <v>43003</v>
      </c>
      <c r="D543">
        <f t="shared" si="32"/>
        <v>2017</v>
      </c>
      <c r="E543" t="str">
        <f t="shared" si="33"/>
        <v>Sep</v>
      </c>
      <c r="F543" t="s">
        <v>37</v>
      </c>
      <c r="G543" t="s">
        <v>1238</v>
      </c>
      <c r="H543" t="s">
        <v>51</v>
      </c>
      <c r="I543" t="s">
        <v>1101</v>
      </c>
      <c r="J543" t="s">
        <v>83</v>
      </c>
      <c r="K543">
        <v>27405</v>
      </c>
      <c r="L543" t="s">
        <v>44</v>
      </c>
      <c r="M543" t="s">
        <v>1234</v>
      </c>
      <c r="N543" t="s">
        <v>27</v>
      </c>
      <c r="O543" t="s">
        <v>643</v>
      </c>
      <c r="P543" s="4">
        <v>98.391999999999996</v>
      </c>
      <c r="Q543" s="4">
        <v>98.391999999999996</v>
      </c>
      <c r="R543" s="4">
        <f t="shared" si="34"/>
        <v>0</v>
      </c>
      <c r="S543" s="4">
        <f t="shared" si="35"/>
        <v>0</v>
      </c>
    </row>
    <row r="544" spans="1:19" x14ac:dyDescent="0.3">
      <c r="A544" t="s">
        <v>615</v>
      </c>
      <c r="B544" s="1">
        <v>43156</v>
      </c>
      <c r="C544" s="1">
        <v>43160</v>
      </c>
      <c r="D544">
        <f t="shared" si="32"/>
        <v>2018</v>
      </c>
      <c r="E544" t="str">
        <f t="shared" si="33"/>
        <v>Feb</v>
      </c>
      <c r="F544" t="s">
        <v>37</v>
      </c>
      <c r="G544" t="s">
        <v>616</v>
      </c>
      <c r="H544" t="s">
        <v>105</v>
      </c>
      <c r="I544" t="s">
        <v>617</v>
      </c>
      <c r="J544" t="s">
        <v>83</v>
      </c>
      <c r="K544">
        <v>27834</v>
      </c>
      <c r="L544" t="s">
        <v>44</v>
      </c>
      <c r="M544" t="s">
        <v>1234</v>
      </c>
      <c r="N544" t="s">
        <v>27</v>
      </c>
      <c r="O544" t="s">
        <v>643</v>
      </c>
      <c r="P544" s="4">
        <v>196.78399999999999</v>
      </c>
      <c r="Q544" s="4">
        <v>196.78399999999999</v>
      </c>
      <c r="R544" s="4">
        <f t="shared" si="34"/>
        <v>0</v>
      </c>
      <c r="S544" s="4">
        <f t="shared" si="35"/>
        <v>0</v>
      </c>
    </row>
    <row r="545" spans="1:19" ht="15.6" x14ac:dyDescent="0.3">
      <c r="A545" t="s">
        <v>1239</v>
      </c>
      <c r="B545" s="1">
        <v>42192</v>
      </c>
      <c r="C545" s="1">
        <v>42196</v>
      </c>
      <c r="D545">
        <f t="shared" si="32"/>
        <v>2015</v>
      </c>
      <c r="E545" t="str">
        <f t="shared" si="33"/>
        <v>Jul</v>
      </c>
      <c r="F545" t="s">
        <v>37</v>
      </c>
      <c r="G545" t="s">
        <v>1240</v>
      </c>
      <c r="H545" s="2" t="s">
        <v>22</v>
      </c>
      <c r="I545" t="s">
        <v>100</v>
      </c>
      <c r="J545" t="s">
        <v>101</v>
      </c>
      <c r="K545">
        <v>19120</v>
      </c>
      <c r="L545" t="s">
        <v>54</v>
      </c>
      <c r="M545" t="s">
        <v>1234</v>
      </c>
      <c r="N545" t="s">
        <v>27</v>
      </c>
      <c r="O545" t="s">
        <v>643</v>
      </c>
      <c r="P545" s="4">
        <v>172.18600000000001</v>
      </c>
      <c r="Q545" s="4">
        <f>P545-17</f>
        <v>155.18600000000001</v>
      </c>
      <c r="R545" s="4">
        <f t="shared" si="34"/>
        <v>17</v>
      </c>
      <c r="S545" s="4">
        <f t="shared" si="35"/>
        <v>2.5499999999999998</v>
      </c>
    </row>
    <row r="546" spans="1:19" ht="15.6" x14ac:dyDescent="0.3">
      <c r="A546" t="s">
        <v>1241</v>
      </c>
      <c r="B546" s="1">
        <v>42290</v>
      </c>
      <c r="C546" s="1">
        <v>42295</v>
      </c>
      <c r="D546">
        <f t="shared" si="32"/>
        <v>2015</v>
      </c>
      <c r="E546" t="str">
        <f t="shared" si="33"/>
        <v>Oct</v>
      </c>
      <c r="F546" t="s">
        <v>67</v>
      </c>
      <c r="G546" t="s">
        <v>46</v>
      </c>
      <c r="H546" s="2" t="s">
        <v>22</v>
      </c>
      <c r="I546" t="s">
        <v>419</v>
      </c>
      <c r="J546" t="s">
        <v>144</v>
      </c>
      <c r="K546">
        <v>8701</v>
      </c>
      <c r="L546" t="s">
        <v>54</v>
      </c>
      <c r="M546" t="s">
        <v>1234</v>
      </c>
      <c r="N546" t="s">
        <v>27</v>
      </c>
      <c r="O546" t="s">
        <v>643</v>
      </c>
      <c r="P546" s="4">
        <v>245.98</v>
      </c>
      <c r="Q546" s="4">
        <v>245.98</v>
      </c>
      <c r="R546" s="4">
        <f t="shared" si="34"/>
        <v>0</v>
      </c>
      <c r="S546" s="4">
        <f t="shared" si="35"/>
        <v>0</v>
      </c>
    </row>
    <row r="547" spans="1:19" ht="15.6" x14ac:dyDescent="0.3">
      <c r="A547" t="s">
        <v>1242</v>
      </c>
      <c r="B547" s="1">
        <v>42694</v>
      </c>
      <c r="C547" s="1">
        <v>42698</v>
      </c>
      <c r="D547">
        <f t="shared" si="32"/>
        <v>2016</v>
      </c>
      <c r="E547" t="str">
        <f t="shared" si="33"/>
        <v>Nov</v>
      </c>
      <c r="F547" t="s">
        <v>37</v>
      </c>
      <c r="G547" t="s">
        <v>1243</v>
      </c>
      <c r="H547" s="2" t="s">
        <v>22</v>
      </c>
      <c r="I547" t="s">
        <v>100</v>
      </c>
      <c r="J547" t="s">
        <v>101</v>
      </c>
      <c r="K547">
        <v>19140</v>
      </c>
      <c r="L547" t="s">
        <v>54</v>
      </c>
      <c r="M547" t="s">
        <v>1234</v>
      </c>
      <c r="N547" t="s">
        <v>27</v>
      </c>
      <c r="O547" t="s">
        <v>643</v>
      </c>
      <c r="P547" s="4">
        <v>344.37200000000001</v>
      </c>
      <c r="Q547" s="4">
        <v>344.37200000000001</v>
      </c>
      <c r="R547" s="4">
        <f t="shared" si="34"/>
        <v>0</v>
      </c>
      <c r="S547" s="4">
        <f t="shared" si="35"/>
        <v>0</v>
      </c>
    </row>
    <row r="548" spans="1:19" ht="15.6" x14ac:dyDescent="0.3">
      <c r="A548" t="s">
        <v>1244</v>
      </c>
      <c r="B548" s="1">
        <v>43378</v>
      </c>
      <c r="C548" s="1">
        <v>43382</v>
      </c>
      <c r="D548">
        <f t="shared" si="32"/>
        <v>2018</v>
      </c>
      <c r="E548" t="str">
        <f t="shared" si="33"/>
        <v>Oct</v>
      </c>
      <c r="F548" t="s">
        <v>37</v>
      </c>
      <c r="G548" t="s">
        <v>124</v>
      </c>
      <c r="H548" s="2" t="s">
        <v>22</v>
      </c>
      <c r="I548" t="s">
        <v>61</v>
      </c>
      <c r="J548" t="s">
        <v>62</v>
      </c>
      <c r="K548">
        <v>10035</v>
      </c>
      <c r="L548" t="s">
        <v>54</v>
      </c>
      <c r="M548" t="s">
        <v>1234</v>
      </c>
      <c r="N548" t="s">
        <v>27</v>
      </c>
      <c r="O548" t="s">
        <v>643</v>
      </c>
      <c r="P548" s="4">
        <v>221.38200000000001</v>
      </c>
      <c r="Q548" s="4">
        <v>221.38200000000001</v>
      </c>
      <c r="R548" s="4">
        <f t="shared" si="34"/>
        <v>0</v>
      </c>
      <c r="S548" s="4">
        <f t="shared" si="35"/>
        <v>0</v>
      </c>
    </row>
    <row r="549" spans="1:19" ht="15.6" x14ac:dyDescent="0.3">
      <c r="A549" t="s">
        <v>1245</v>
      </c>
      <c r="B549" s="1">
        <v>42280</v>
      </c>
      <c r="C549" s="1">
        <v>42285</v>
      </c>
      <c r="D549">
        <f t="shared" si="32"/>
        <v>2015</v>
      </c>
      <c r="E549" t="str">
        <f t="shared" si="33"/>
        <v>Oct</v>
      </c>
      <c r="F549" t="s">
        <v>67</v>
      </c>
      <c r="G549" t="s">
        <v>719</v>
      </c>
      <c r="H549" s="2" t="s">
        <v>22</v>
      </c>
      <c r="I549" t="s">
        <v>1246</v>
      </c>
      <c r="J549" t="s">
        <v>24</v>
      </c>
      <c r="K549">
        <v>60201</v>
      </c>
      <c r="L549" t="s">
        <v>25</v>
      </c>
      <c r="M549" t="s">
        <v>1234</v>
      </c>
      <c r="N549" t="s">
        <v>27</v>
      </c>
      <c r="O549" t="s">
        <v>643</v>
      </c>
      <c r="P549" s="4">
        <v>258.279</v>
      </c>
      <c r="Q549" s="4">
        <v>258.279</v>
      </c>
      <c r="R549" s="4">
        <f t="shared" si="34"/>
        <v>0</v>
      </c>
      <c r="S549" s="4">
        <f t="shared" si="35"/>
        <v>0</v>
      </c>
    </row>
    <row r="550" spans="1:19" ht="15.6" x14ac:dyDescent="0.3">
      <c r="A550" t="s">
        <v>1247</v>
      </c>
      <c r="B550" s="1">
        <v>42514</v>
      </c>
      <c r="C550" s="1">
        <v>42516</v>
      </c>
      <c r="D550">
        <f t="shared" si="32"/>
        <v>2016</v>
      </c>
      <c r="E550" t="str">
        <f t="shared" si="33"/>
        <v>May</v>
      </c>
      <c r="F550" t="s">
        <v>67</v>
      </c>
      <c r="G550" t="s">
        <v>1248</v>
      </c>
      <c r="H550" s="2" t="s">
        <v>22</v>
      </c>
      <c r="I550" t="s">
        <v>1249</v>
      </c>
      <c r="J550" t="s">
        <v>24</v>
      </c>
      <c r="K550">
        <v>60540</v>
      </c>
      <c r="L550" t="s">
        <v>25</v>
      </c>
      <c r="M550" t="s">
        <v>1234</v>
      </c>
      <c r="N550" t="s">
        <v>27</v>
      </c>
      <c r="O550" t="s">
        <v>643</v>
      </c>
      <c r="P550" s="4">
        <v>602.65099999999995</v>
      </c>
      <c r="Q550" s="4">
        <v>602.65099999999995</v>
      </c>
      <c r="R550" s="4">
        <f t="shared" si="34"/>
        <v>0</v>
      </c>
      <c r="S550" s="4">
        <f t="shared" si="35"/>
        <v>0</v>
      </c>
    </row>
    <row r="551" spans="1:19" ht="15.6" x14ac:dyDescent="0.3">
      <c r="A551" t="s">
        <v>1250</v>
      </c>
      <c r="B551" s="1">
        <v>42703</v>
      </c>
      <c r="C551" s="1">
        <v>42708</v>
      </c>
      <c r="D551">
        <f t="shared" si="32"/>
        <v>2016</v>
      </c>
      <c r="E551" t="str">
        <f t="shared" si="33"/>
        <v>Nov</v>
      </c>
      <c r="F551" t="s">
        <v>37</v>
      </c>
      <c r="G551" t="s">
        <v>1251</v>
      </c>
      <c r="H551" s="2" t="s">
        <v>22</v>
      </c>
      <c r="I551" t="s">
        <v>97</v>
      </c>
      <c r="J551" t="s">
        <v>89</v>
      </c>
      <c r="K551">
        <v>48227</v>
      </c>
      <c r="L551" t="s">
        <v>25</v>
      </c>
      <c r="M551" t="s">
        <v>1234</v>
      </c>
      <c r="N551" t="s">
        <v>27</v>
      </c>
      <c r="O551" t="s">
        <v>643</v>
      </c>
      <c r="P551" s="4">
        <v>1106.9100000000001</v>
      </c>
      <c r="Q551" s="4">
        <v>1106.9100000000001</v>
      </c>
      <c r="R551" s="4">
        <f t="shared" si="34"/>
        <v>0</v>
      </c>
      <c r="S551" s="4">
        <f t="shared" si="35"/>
        <v>0</v>
      </c>
    </row>
    <row r="552" spans="1:19" x14ac:dyDescent="0.3">
      <c r="A552" t="s">
        <v>1252</v>
      </c>
      <c r="B552" s="1">
        <v>42843</v>
      </c>
      <c r="C552" s="1">
        <v>42848</v>
      </c>
      <c r="D552">
        <f t="shared" si="32"/>
        <v>2017</v>
      </c>
      <c r="E552" t="str">
        <f t="shared" si="33"/>
        <v>Apr</v>
      </c>
      <c r="F552" t="s">
        <v>37</v>
      </c>
      <c r="G552" t="s">
        <v>1253</v>
      </c>
      <c r="H552" t="s">
        <v>51</v>
      </c>
      <c r="I552" t="s">
        <v>113</v>
      </c>
      <c r="J552" t="s">
        <v>109</v>
      </c>
      <c r="K552">
        <v>77070</v>
      </c>
      <c r="L552" t="s">
        <v>25</v>
      </c>
      <c r="M552" t="s">
        <v>1234</v>
      </c>
      <c r="N552" t="s">
        <v>128</v>
      </c>
      <c r="O552" t="s">
        <v>643</v>
      </c>
      <c r="P552" s="4">
        <v>344.37200000000001</v>
      </c>
      <c r="Q552" s="4">
        <v>344.37200000000001</v>
      </c>
      <c r="R552" s="4">
        <f t="shared" si="34"/>
        <v>0</v>
      </c>
      <c r="S552" s="4">
        <f t="shared" si="35"/>
        <v>0</v>
      </c>
    </row>
    <row r="553" spans="1:19" x14ac:dyDescent="0.3">
      <c r="A553" t="s">
        <v>721</v>
      </c>
      <c r="B553" s="1">
        <v>43184</v>
      </c>
      <c r="C553" s="1">
        <v>43190</v>
      </c>
      <c r="D553">
        <f t="shared" si="32"/>
        <v>2018</v>
      </c>
      <c r="E553" t="str">
        <f t="shared" si="33"/>
        <v>Mar</v>
      </c>
      <c r="F553" t="s">
        <v>37</v>
      </c>
      <c r="G553" t="s">
        <v>505</v>
      </c>
      <c r="H553" t="s">
        <v>51</v>
      </c>
      <c r="I553" t="s">
        <v>589</v>
      </c>
      <c r="J553" t="s">
        <v>148</v>
      </c>
      <c r="K553">
        <v>53209</v>
      </c>
      <c r="L553" t="s">
        <v>25</v>
      </c>
      <c r="M553" t="s">
        <v>1234</v>
      </c>
      <c r="N553" t="s">
        <v>27</v>
      </c>
      <c r="O553" t="s">
        <v>643</v>
      </c>
      <c r="P553" s="4">
        <v>368.97</v>
      </c>
      <c r="Q553" s="4">
        <v>368.97</v>
      </c>
      <c r="R553" s="4">
        <f t="shared" si="34"/>
        <v>0</v>
      </c>
      <c r="S553" s="4">
        <f t="shared" si="35"/>
        <v>0</v>
      </c>
    </row>
    <row r="554" spans="1:19" ht="15.6" x14ac:dyDescent="0.3">
      <c r="A554" t="s">
        <v>1254</v>
      </c>
      <c r="B554" s="1">
        <v>42273</v>
      </c>
      <c r="C554" s="1">
        <v>42278</v>
      </c>
      <c r="D554">
        <f t="shared" si="32"/>
        <v>2015</v>
      </c>
      <c r="E554" t="str">
        <f t="shared" si="33"/>
        <v>Sep</v>
      </c>
      <c r="F554" t="s">
        <v>67</v>
      </c>
      <c r="G554" t="s">
        <v>802</v>
      </c>
      <c r="H554" s="2" t="s">
        <v>22</v>
      </c>
      <c r="I554" t="s">
        <v>47</v>
      </c>
      <c r="J554" t="s">
        <v>33</v>
      </c>
      <c r="K554">
        <v>90049</v>
      </c>
      <c r="L554" t="s">
        <v>34</v>
      </c>
      <c r="M554" t="s">
        <v>1255</v>
      </c>
      <c r="N554" t="s">
        <v>27</v>
      </c>
      <c r="O554" t="s">
        <v>643</v>
      </c>
      <c r="P554" s="4">
        <v>145.56800000000001</v>
      </c>
      <c r="Q554" s="4">
        <v>50</v>
      </c>
      <c r="R554" s="4">
        <f t="shared" si="34"/>
        <v>95.568000000000012</v>
      </c>
      <c r="S554" s="4">
        <f t="shared" si="35"/>
        <v>14.335200000000002</v>
      </c>
    </row>
    <row r="555" spans="1:19" ht="15.6" x14ac:dyDescent="0.3">
      <c r="A555" t="s">
        <v>1256</v>
      </c>
      <c r="B555" s="1">
        <v>43358</v>
      </c>
      <c r="C555" s="1">
        <v>43362</v>
      </c>
      <c r="D555">
        <f t="shared" si="32"/>
        <v>2018</v>
      </c>
      <c r="E555" t="str">
        <f t="shared" si="33"/>
        <v>Sep</v>
      </c>
      <c r="F555" t="s">
        <v>37</v>
      </c>
      <c r="G555" t="s">
        <v>1257</v>
      </c>
      <c r="H555" s="2" t="s">
        <v>22</v>
      </c>
      <c r="I555" t="s">
        <v>32</v>
      </c>
      <c r="J555" t="s">
        <v>33</v>
      </c>
      <c r="K555">
        <v>94122</v>
      </c>
      <c r="L555" t="s">
        <v>34</v>
      </c>
      <c r="M555" t="s">
        <v>1255</v>
      </c>
      <c r="N555" t="s">
        <v>27</v>
      </c>
      <c r="O555" t="s">
        <v>643</v>
      </c>
      <c r="P555" s="4">
        <v>218.352</v>
      </c>
      <c r="Q555" s="4">
        <v>218.352</v>
      </c>
      <c r="R555" s="4">
        <f t="shared" si="34"/>
        <v>0</v>
      </c>
      <c r="S555" s="4">
        <f t="shared" si="35"/>
        <v>0</v>
      </c>
    </row>
    <row r="556" spans="1:19" ht="15.6" x14ac:dyDescent="0.3">
      <c r="A556" t="s">
        <v>1258</v>
      </c>
      <c r="B556" s="1">
        <v>43372</v>
      </c>
      <c r="C556" s="1">
        <v>43375</v>
      </c>
      <c r="D556">
        <f t="shared" si="32"/>
        <v>2018</v>
      </c>
      <c r="E556" t="str">
        <f t="shared" si="33"/>
        <v>Sep</v>
      </c>
      <c r="F556" t="s">
        <v>20</v>
      </c>
      <c r="G556" t="s">
        <v>1259</v>
      </c>
      <c r="H556" s="2" t="s">
        <v>22</v>
      </c>
      <c r="I556" t="s">
        <v>389</v>
      </c>
      <c r="J556" t="s">
        <v>33</v>
      </c>
      <c r="K556">
        <v>93309</v>
      </c>
      <c r="L556" t="s">
        <v>34</v>
      </c>
      <c r="M556" t="s">
        <v>1255</v>
      </c>
      <c r="N556" t="s">
        <v>27</v>
      </c>
      <c r="O556" t="s">
        <v>643</v>
      </c>
      <c r="P556" s="4">
        <v>72.784000000000006</v>
      </c>
      <c r="Q556" s="4">
        <v>72.784000000000006</v>
      </c>
      <c r="R556" s="4">
        <f t="shared" si="34"/>
        <v>0</v>
      </c>
      <c r="S556" s="4">
        <f t="shared" si="35"/>
        <v>0</v>
      </c>
    </row>
    <row r="557" spans="1:19" x14ac:dyDescent="0.3">
      <c r="A557" t="s">
        <v>1260</v>
      </c>
      <c r="B557" s="1">
        <v>42937</v>
      </c>
      <c r="C557" s="1">
        <v>42942</v>
      </c>
      <c r="D557">
        <f t="shared" si="32"/>
        <v>2017</v>
      </c>
      <c r="E557" t="str">
        <f t="shared" si="33"/>
        <v>Jul</v>
      </c>
      <c r="F557" t="s">
        <v>37</v>
      </c>
      <c r="G557" t="s">
        <v>719</v>
      </c>
      <c r="H557" t="s">
        <v>51</v>
      </c>
      <c r="I557" t="s">
        <v>533</v>
      </c>
      <c r="J557" t="s">
        <v>83</v>
      </c>
      <c r="K557">
        <v>28027</v>
      </c>
      <c r="L557" t="s">
        <v>44</v>
      </c>
      <c r="M557" t="s">
        <v>1255</v>
      </c>
      <c r="N557" t="s">
        <v>128</v>
      </c>
      <c r="O557" t="s">
        <v>643</v>
      </c>
      <c r="P557" s="4">
        <v>363.92</v>
      </c>
      <c r="Q557" s="4">
        <v>363.92</v>
      </c>
      <c r="R557" s="4">
        <f t="shared" si="34"/>
        <v>0</v>
      </c>
      <c r="S557" s="4">
        <f t="shared" si="35"/>
        <v>0</v>
      </c>
    </row>
    <row r="558" spans="1:19" ht="15.6" x14ac:dyDescent="0.3">
      <c r="A558" t="s">
        <v>1261</v>
      </c>
      <c r="B558" s="1">
        <v>43445</v>
      </c>
      <c r="C558" s="1">
        <v>43451</v>
      </c>
      <c r="D558">
        <f t="shared" si="32"/>
        <v>2018</v>
      </c>
      <c r="E558" t="str">
        <f t="shared" si="33"/>
        <v>Dec</v>
      </c>
      <c r="F558" t="s">
        <v>37</v>
      </c>
      <c r="G558" t="s">
        <v>1262</v>
      </c>
      <c r="H558" s="2" t="s">
        <v>22</v>
      </c>
      <c r="I558" t="s">
        <v>100</v>
      </c>
      <c r="J558" t="s">
        <v>101</v>
      </c>
      <c r="K558">
        <v>19120</v>
      </c>
      <c r="L558" t="s">
        <v>54</v>
      </c>
      <c r="M558" t="s">
        <v>1255</v>
      </c>
      <c r="N558" t="s">
        <v>27</v>
      </c>
      <c r="O558" t="s">
        <v>643</v>
      </c>
      <c r="P558" s="4">
        <v>63.686</v>
      </c>
      <c r="Q558" s="4">
        <v>63.686</v>
      </c>
      <c r="R558" s="4">
        <f t="shared" si="34"/>
        <v>0</v>
      </c>
      <c r="S558" s="4">
        <f t="shared" si="35"/>
        <v>0</v>
      </c>
    </row>
    <row r="559" spans="1:19" x14ac:dyDescent="0.3">
      <c r="A559" t="s">
        <v>1263</v>
      </c>
      <c r="B559" s="1">
        <v>43079</v>
      </c>
      <c r="C559" s="1">
        <v>43084</v>
      </c>
      <c r="D559">
        <f t="shared" si="32"/>
        <v>2017</v>
      </c>
      <c r="E559" t="str">
        <f t="shared" si="33"/>
        <v>Dec</v>
      </c>
      <c r="F559" t="s">
        <v>67</v>
      </c>
      <c r="G559" t="s">
        <v>1264</v>
      </c>
      <c r="H559" t="s">
        <v>51</v>
      </c>
      <c r="I559" t="s">
        <v>32</v>
      </c>
      <c r="J559" t="s">
        <v>33</v>
      </c>
      <c r="K559">
        <v>94109</v>
      </c>
      <c r="L559" t="s">
        <v>34</v>
      </c>
      <c r="M559" t="s">
        <v>1265</v>
      </c>
      <c r="N559" t="s">
        <v>128</v>
      </c>
      <c r="O559" t="s">
        <v>643</v>
      </c>
      <c r="P559" s="4">
        <v>321.56799999999998</v>
      </c>
      <c r="Q559" s="4">
        <v>321.56799999999998</v>
      </c>
      <c r="R559" s="4">
        <f t="shared" si="34"/>
        <v>0</v>
      </c>
      <c r="S559" s="4">
        <f t="shared" si="35"/>
        <v>0</v>
      </c>
    </row>
    <row r="560" spans="1:19" x14ac:dyDescent="0.3">
      <c r="A560" t="s">
        <v>1266</v>
      </c>
      <c r="B560" s="1">
        <v>43418</v>
      </c>
      <c r="C560" s="1">
        <v>43423</v>
      </c>
      <c r="D560">
        <f t="shared" si="32"/>
        <v>2018</v>
      </c>
      <c r="E560" t="str">
        <f t="shared" si="33"/>
        <v>Nov</v>
      </c>
      <c r="F560" t="s">
        <v>37</v>
      </c>
      <c r="G560" t="s">
        <v>1267</v>
      </c>
      <c r="H560" t="s">
        <v>51</v>
      </c>
      <c r="I560" t="s">
        <v>32</v>
      </c>
      <c r="J560" t="s">
        <v>33</v>
      </c>
      <c r="K560">
        <v>94110</v>
      </c>
      <c r="L560" t="s">
        <v>34</v>
      </c>
      <c r="M560" t="s">
        <v>1265</v>
      </c>
      <c r="N560" t="s">
        <v>27</v>
      </c>
      <c r="O560" t="s">
        <v>643</v>
      </c>
      <c r="P560" s="4">
        <v>321.56799999999998</v>
      </c>
      <c r="Q560" s="4">
        <v>321.56799999999998</v>
      </c>
      <c r="R560" s="4">
        <f t="shared" si="34"/>
        <v>0</v>
      </c>
      <c r="S560" s="4">
        <f t="shared" si="35"/>
        <v>0</v>
      </c>
    </row>
    <row r="561" spans="1:19" x14ac:dyDescent="0.3">
      <c r="A561" t="s">
        <v>1268</v>
      </c>
      <c r="B561" s="1">
        <v>42094</v>
      </c>
      <c r="C561" s="1">
        <v>42094</v>
      </c>
      <c r="D561">
        <f t="shared" si="32"/>
        <v>2015</v>
      </c>
      <c r="E561" t="str">
        <f t="shared" si="33"/>
        <v>Mar</v>
      </c>
      <c r="F561" t="s">
        <v>30</v>
      </c>
      <c r="G561" t="s">
        <v>1269</v>
      </c>
      <c r="H561" t="s">
        <v>105</v>
      </c>
      <c r="I561" t="s">
        <v>1270</v>
      </c>
      <c r="J561" t="s">
        <v>79</v>
      </c>
      <c r="K561">
        <v>33614</v>
      </c>
      <c r="L561" t="s">
        <v>44</v>
      </c>
      <c r="M561" t="s">
        <v>1265</v>
      </c>
      <c r="N561" t="s">
        <v>27</v>
      </c>
      <c r="O561" t="s">
        <v>643</v>
      </c>
      <c r="P561" s="4">
        <v>1125.4880000000001</v>
      </c>
      <c r="Q561" s="4">
        <v>1125.4880000000001</v>
      </c>
      <c r="R561" s="4">
        <f t="shared" si="34"/>
        <v>0</v>
      </c>
      <c r="S561" s="4">
        <f t="shared" si="35"/>
        <v>0</v>
      </c>
    </row>
    <row r="562" spans="1:19" ht="15.6" x14ac:dyDescent="0.3">
      <c r="A562" t="s">
        <v>1271</v>
      </c>
      <c r="B562" s="1">
        <v>42539</v>
      </c>
      <c r="C562" s="1">
        <v>42541</v>
      </c>
      <c r="D562">
        <f t="shared" si="32"/>
        <v>2016</v>
      </c>
      <c r="E562" t="str">
        <f t="shared" si="33"/>
        <v>Jun</v>
      </c>
      <c r="F562" t="s">
        <v>20</v>
      </c>
      <c r="G562" t="s">
        <v>1272</v>
      </c>
      <c r="H562" s="2" t="s">
        <v>22</v>
      </c>
      <c r="I562" t="s">
        <v>515</v>
      </c>
      <c r="J562" t="s">
        <v>250</v>
      </c>
      <c r="K562">
        <v>37167</v>
      </c>
      <c r="L562" t="s">
        <v>44</v>
      </c>
      <c r="M562" t="s">
        <v>1265</v>
      </c>
      <c r="N562" t="s">
        <v>27</v>
      </c>
      <c r="O562" t="s">
        <v>643</v>
      </c>
      <c r="P562" s="4">
        <v>643.13599999999997</v>
      </c>
      <c r="Q562" s="4">
        <v>643.13599999999997</v>
      </c>
      <c r="R562" s="4">
        <f t="shared" si="34"/>
        <v>0</v>
      </c>
      <c r="S562" s="4">
        <f t="shared" si="35"/>
        <v>0</v>
      </c>
    </row>
    <row r="563" spans="1:19" ht="15.6" x14ac:dyDescent="0.3">
      <c r="A563" t="s">
        <v>1273</v>
      </c>
      <c r="B563" s="1">
        <v>42117</v>
      </c>
      <c r="C563" s="1">
        <v>42121</v>
      </c>
      <c r="D563">
        <f t="shared" si="32"/>
        <v>2015</v>
      </c>
      <c r="E563" t="str">
        <f t="shared" si="33"/>
        <v>Apr</v>
      </c>
      <c r="F563" t="s">
        <v>37</v>
      </c>
      <c r="G563" t="s">
        <v>1274</v>
      </c>
      <c r="H563" s="2" t="s">
        <v>22</v>
      </c>
      <c r="I563" t="s">
        <v>182</v>
      </c>
      <c r="J563" t="s">
        <v>233</v>
      </c>
      <c r="K563">
        <v>43229</v>
      </c>
      <c r="L563" t="s">
        <v>54</v>
      </c>
      <c r="M563" t="s">
        <v>1265</v>
      </c>
      <c r="N563" t="s">
        <v>27</v>
      </c>
      <c r="O563" t="s">
        <v>643</v>
      </c>
      <c r="P563" s="4">
        <v>281.37200000000001</v>
      </c>
      <c r="Q563" s="4">
        <v>281.37200000000001</v>
      </c>
      <c r="R563" s="4">
        <f t="shared" si="34"/>
        <v>0</v>
      </c>
      <c r="S563" s="4">
        <f t="shared" si="35"/>
        <v>0</v>
      </c>
    </row>
    <row r="564" spans="1:19" ht="15.6" x14ac:dyDescent="0.3">
      <c r="A564" t="s">
        <v>1273</v>
      </c>
      <c r="B564" s="1">
        <v>42117</v>
      </c>
      <c r="C564" s="1">
        <v>42121</v>
      </c>
      <c r="D564">
        <f t="shared" si="32"/>
        <v>2015</v>
      </c>
      <c r="E564" t="str">
        <f t="shared" si="33"/>
        <v>Apr</v>
      </c>
      <c r="F564" t="s">
        <v>37</v>
      </c>
      <c r="G564" t="s">
        <v>1274</v>
      </c>
      <c r="H564" s="2" t="s">
        <v>22</v>
      </c>
      <c r="I564" t="s">
        <v>182</v>
      </c>
      <c r="J564" t="s">
        <v>233</v>
      </c>
      <c r="K564">
        <v>43229</v>
      </c>
      <c r="L564" t="s">
        <v>54</v>
      </c>
      <c r="M564" t="s">
        <v>1265</v>
      </c>
      <c r="N564" t="s">
        <v>27</v>
      </c>
      <c r="O564" t="s">
        <v>643</v>
      </c>
      <c r="P564" s="4">
        <v>281.37200000000001</v>
      </c>
      <c r="Q564" s="4">
        <v>281.37200000000001</v>
      </c>
      <c r="R564" s="4">
        <f t="shared" si="34"/>
        <v>0</v>
      </c>
      <c r="S564" s="4">
        <f t="shared" si="35"/>
        <v>0</v>
      </c>
    </row>
    <row r="565" spans="1:19" ht="15.6" x14ac:dyDescent="0.3">
      <c r="A565" t="s">
        <v>1275</v>
      </c>
      <c r="B565" s="1">
        <v>42493</v>
      </c>
      <c r="C565" s="1">
        <v>42497</v>
      </c>
      <c r="D565">
        <f t="shared" si="32"/>
        <v>2016</v>
      </c>
      <c r="E565" t="str">
        <f t="shared" si="33"/>
        <v>May</v>
      </c>
      <c r="F565" t="s">
        <v>37</v>
      </c>
      <c r="G565" t="s">
        <v>788</v>
      </c>
      <c r="H565" s="2" t="s">
        <v>22</v>
      </c>
      <c r="I565" t="s">
        <v>100</v>
      </c>
      <c r="J565" t="s">
        <v>101</v>
      </c>
      <c r="K565">
        <v>19140</v>
      </c>
      <c r="L565" t="s">
        <v>54</v>
      </c>
      <c r="M565" t="s">
        <v>1265</v>
      </c>
      <c r="N565" t="s">
        <v>27</v>
      </c>
      <c r="O565" t="s">
        <v>643</v>
      </c>
      <c r="P565" s="4">
        <v>844.11599999999999</v>
      </c>
      <c r="Q565" s="4">
        <v>844.11599999999999</v>
      </c>
      <c r="R565" s="4">
        <f t="shared" si="34"/>
        <v>0</v>
      </c>
      <c r="S565" s="4">
        <f t="shared" si="35"/>
        <v>0</v>
      </c>
    </row>
    <row r="566" spans="1:19" ht="15.6" x14ac:dyDescent="0.3">
      <c r="A566" t="s">
        <v>1145</v>
      </c>
      <c r="B566" s="1">
        <v>42708</v>
      </c>
      <c r="C566" s="1">
        <v>42714</v>
      </c>
      <c r="D566">
        <f t="shared" si="32"/>
        <v>2016</v>
      </c>
      <c r="E566" t="str">
        <f t="shared" si="33"/>
        <v>Dec</v>
      </c>
      <c r="F566" t="s">
        <v>37</v>
      </c>
      <c r="G566" t="s">
        <v>328</v>
      </c>
      <c r="H566" s="2" t="s">
        <v>22</v>
      </c>
      <c r="I566" t="s">
        <v>1146</v>
      </c>
      <c r="J566" t="s">
        <v>62</v>
      </c>
      <c r="K566">
        <v>11550</v>
      </c>
      <c r="L566" t="s">
        <v>54</v>
      </c>
      <c r="M566" t="s">
        <v>1265</v>
      </c>
      <c r="N566" t="s">
        <v>27</v>
      </c>
      <c r="O566" t="s">
        <v>643</v>
      </c>
      <c r="P566" s="4">
        <v>361.76400000000001</v>
      </c>
      <c r="Q566" s="4">
        <v>361.76400000000001</v>
      </c>
      <c r="R566" s="4">
        <f t="shared" si="34"/>
        <v>0</v>
      </c>
      <c r="S566" s="4">
        <f t="shared" si="35"/>
        <v>0</v>
      </c>
    </row>
    <row r="567" spans="1:19" x14ac:dyDescent="0.3">
      <c r="A567" t="s">
        <v>1276</v>
      </c>
      <c r="B567" s="1">
        <v>42911</v>
      </c>
      <c r="C567" s="1">
        <v>42915</v>
      </c>
      <c r="D567">
        <f t="shared" si="32"/>
        <v>2017</v>
      </c>
      <c r="E567" t="str">
        <f t="shared" si="33"/>
        <v>Jun</v>
      </c>
      <c r="F567" t="s">
        <v>37</v>
      </c>
      <c r="G567" t="s">
        <v>146</v>
      </c>
      <c r="H567" t="s">
        <v>51</v>
      </c>
      <c r="I567" t="s">
        <v>1277</v>
      </c>
      <c r="J567" t="s">
        <v>101</v>
      </c>
      <c r="K567">
        <v>17403</v>
      </c>
      <c r="L567" t="s">
        <v>54</v>
      </c>
      <c r="M567" t="s">
        <v>1265</v>
      </c>
      <c r="N567" t="s">
        <v>128</v>
      </c>
      <c r="O567" t="s">
        <v>643</v>
      </c>
      <c r="P567" s="4">
        <v>422.05799999999999</v>
      </c>
      <c r="Q567" s="4">
        <v>422.05799999999999</v>
      </c>
      <c r="R567" s="4">
        <f t="shared" si="34"/>
        <v>0</v>
      </c>
      <c r="S567" s="4">
        <f t="shared" si="35"/>
        <v>0</v>
      </c>
    </row>
    <row r="568" spans="1:19" x14ac:dyDescent="0.3">
      <c r="A568" t="s">
        <v>1278</v>
      </c>
      <c r="B568" s="1">
        <v>43072</v>
      </c>
      <c r="C568" s="1">
        <v>43075</v>
      </c>
      <c r="D568">
        <f t="shared" si="32"/>
        <v>2017</v>
      </c>
      <c r="E568" t="str">
        <f t="shared" si="33"/>
        <v>Dec</v>
      </c>
      <c r="F568" t="s">
        <v>20</v>
      </c>
      <c r="G568" t="s">
        <v>1279</v>
      </c>
      <c r="H568" t="s">
        <v>51</v>
      </c>
      <c r="I568" t="s">
        <v>1179</v>
      </c>
      <c r="J568" t="s">
        <v>62</v>
      </c>
      <c r="K568">
        <v>11572</v>
      </c>
      <c r="L568" t="s">
        <v>54</v>
      </c>
      <c r="M568" t="s">
        <v>1265</v>
      </c>
      <c r="N568" t="s">
        <v>27</v>
      </c>
      <c r="O568" t="s">
        <v>643</v>
      </c>
      <c r="P568" s="4">
        <v>542.64599999999996</v>
      </c>
      <c r="Q568" s="4">
        <v>542.64599999999996</v>
      </c>
      <c r="R568" s="4">
        <f t="shared" si="34"/>
        <v>0</v>
      </c>
      <c r="S568" s="4">
        <f t="shared" si="35"/>
        <v>0</v>
      </c>
    </row>
    <row r="569" spans="1:19" ht="15.6" x14ac:dyDescent="0.3">
      <c r="A569" t="s">
        <v>1280</v>
      </c>
      <c r="B569" s="1">
        <v>42823</v>
      </c>
      <c r="C569" s="1">
        <v>42827</v>
      </c>
      <c r="D569">
        <f t="shared" si="32"/>
        <v>2017</v>
      </c>
      <c r="E569" t="str">
        <f t="shared" si="33"/>
        <v>Mar</v>
      </c>
      <c r="F569" t="s">
        <v>67</v>
      </c>
      <c r="G569" t="s">
        <v>997</v>
      </c>
      <c r="H569" s="2" t="s">
        <v>22</v>
      </c>
      <c r="I569" t="s">
        <v>23</v>
      </c>
      <c r="J569" t="s">
        <v>24</v>
      </c>
      <c r="K569">
        <v>60653</v>
      </c>
      <c r="L569" t="s">
        <v>25</v>
      </c>
      <c r="M569" t="s">
        <v>1265</v>
      </c>
      <c r="N569" t="s">
        <v>110</v>
      </c>
      <c r="O569" t="s">
        <v>643</v>
      </c>
      <c r="P569" s="4">
        <v>844.11599999999999</v>
      </c>
      <c r="Q569" s="4">
        <v>844.11599999999999</v>
      </c>
      <c r="R569" s="4">
        <f t="shared" si="34"/>
        <v>0</v>
      </c>
      <c r="S569" s="4">
        <f t="shared" si="35"/>
        <v>0</v>
      </c>
    </row>
    <row r="570" spans="1:19" x14ac:dyDescent="0.3">
      <c r="A570" t="s">
        <v>1281</v>
      </c>
      <c r="B570" s="1">
        <v>42923</v>
      </c>
      <c r="C570" s="1">
        <v>42925</v>
      </c>
      <c r="D570">
        <f t="shared" si="32"/>
        <v>2017</v>
      </c>
      <c r="E570" t="str">
        <f t="shared" si="33"/>
        <v>Jul</v>
      </c>
      <c r="F570" t="s">
        <v>67</v>
      </c>
      <c r="G570" t="s">
        <v>870</v>
      </c>
      <c r="H570" t="s">
        <v>51</v>
      </c>
      <c r="I570" t="s">
        <v>47</v>
      </c>
      <c r="J570" t="s">
        <v>33</v>
      </c>
      <c r="K570">
        <v>90045</v>
      </c>
      <c r="L570" t="s">
        <v>34</v>
      </c>
      <c r="M570" t="s">
        <v>1282</v>
      </c>
      <c r="N570" t="s">
        <v>128</v>
      </c>
      <c r="O570" t="s">
        <v>643</v>
      </c>
      <c r="P570" s="4">
        <v>287.96800000000002</v>
      </c>
      <c r="Q570" s="4">
        <v>287.96800000000002</v>
      </c>
      <c r="R570" s="4">
        <f t="shared" si="34"/>
        <v>0</v>
      </c>
      <c r="S570" s="4">
        <f t="shared" si="35"/>
        <v>0</v>
      </c>
    </row>
    <row r="571" spans="1:19" x14ac:dyDescent="0.3">
      <c r="A571" t="s">
        <v>1283</v>
      </c>
      <c r="B571" s="1">
        <v>42980</v>
      </c>
      <c r="C571" s="1">
        <v>42983</v>
      </c>
      <c r="D571">
        <f t="shared" si="32"/>
        <v>2017</v>
      </c>
      <c r="E571" t="str">
        <f t="shared" si="33"/>
        <v>Sep</v>
      </c>
      <c r="F571" t="s">
        <v>67</v>
      </c>
      <c r="G571" t="s">
        <v>1284</v>
      </c>
      <c r="H571" t="s">
        <v>51</v>
      </c>
      <c r="I571" t="s">
        <v>1285</v>
      </c>
      <c r="J571" t="s">
        <v>70</v>
      </c>
      <c r="K571">
        <v>98198</v>
      </c>
      <c r="L571" t="s">
        <v>34</v>
      </c>
      <c r="M571" t="s">
        <v>1282</v>
      </c>
      <c r="N571" t="s">
        <v>128</v>
      </c>
      <c r="O571" t="s">
        <v>643</v>
      </c>
      <c r="P571" s="4">
        <v>215.976</v>
      </c>
      <c r="Q571" s="4">
        <v>215.976</v>
      </c>
      <c r="R571" s="4">
        <f t="shared" si="34"/>
        <v>0</v>
      </c>
      <c r="S571" s="4">
        <f t="shared" si="35"/>
        <v>0</v>
      </c>
    </row>
    <row r="572" spans="1:19" ht="15.6" x14ac:dyDescent="0.3">
      <c r="A572" t="s">
        <v>1286</v>
      </c>
      <c r="B572" s="1">
        <v>43345</v>
      </c>
      <c r="C572" s="1">
        <v>43345</v>
      </c>
      <c r="D572">
        <f t="shared" si="32"/>
        <v>2018</v>
      </c>
      <c r="E572" t="str">
        <f t="shared" si="33"/>
        <v>Sep</v>
      </c>
      <c r="F572" t="s">
        <v>30</v>
      </c>
      <c r="G572" t="s">
        <v>1287</v>
      </c>
      <c r="H572" s="2" t="s">
        <v>22</v>
      </c>
      <c r="I572" t="s">
        <v>69</v>
      </c>
      <c r="J572" t="s">
        <v>70</v>
      </c>
      <c r="K572">
        <v>98103</v>
      </c>
      <c r="L572" t="s">
        <v>34</v>
      </c>
      <c r="M572" t="s">
        <v>1282</v>
      </c>
      <c r="N572" t="s">
        <v>27</v>
      </c>
      <c r="O572" t="s">
        <v>643</v>
      </c>
      <c r="P572" s="4">
        <v>215.976</v>
      </c>
      <c r="Q572" s="4">
        <v>215.976</v>
      </c>
      <c r="R572" s="4">
        <f t="shared" si="34"/>
        <v>0</v>
      </c>
      <c r="S572" s="4">
        <f t="shared" si="35"/>
        <v>0</v>
      </c>
    </row>
    <row r="573" spans="1:19" x14ac:dyDescent="0.3">
      <c r="A573" t="s">
        <v>1288</v>
      </c>
      <c r="B573" s="1">
        <v>43403</v>
      </c>
      <c r="C573" s="1">
        <v>43409</v>
      </c>
      <c r="D573">
        <f t="shared" si="32"/>
        <v>2018</v>
      </c>
      <c r="E573" t="str">
        <f t="shared" si="33"/>
        <v>Oct</v>
      </c>
      <c r="F573" t="s">
        <v>37</v>
      </c>
      <c r="G573" t="s">
        <v>1289</v>
      </c>
      <c r="H573" t="s">
        <v>105</v>
      </c>
      <c r="I573" t="s">
        <v>32</v>
      </c>
      <c r="J573" t="s">
        <v>33</v>
      </c>
      <c r="K573">
        <v>94122</v>
      </c>
      <c r="L573" t="s">
        <v>34</v>
      </c>
      <c r="M573" t="s">
        <v>1282</v>
      </c>
      <c r="N573" t="s">
        <v>27</v>
      </c>
      <c r="O573" t="s">
        <v>643</v>
      </c>
      <c r="P573" s="4">
        <v>71.992000000000004</v>
      </c>
      <c r="Q573" s="4">
        <v>71.992000000000004</v>
      </c>
      <c r="R573" s="4">
        <f t="shared" si="34"/>
        <v>0</v>
      </c>
      <c r="S573" s="4">
        <f t="shared" si="35"/>
        <v>0</v>
      </c>
    </row>
    <row r="574" spans="1:19" ht="15.6" x14ac:dyDescent="0.3">
      <c r="A574" t="s">
        <v>1290</v>
      </c>
      <c r="B574" s="1">
        <v>43413</v>
      </c>
      <c r="C574" s="1">
        <v>43415</v>
      </c>
      <c r="D574">
        <f t="shared" si="32"/>
        <v>2018</v>
      </c>
      <c r="E574" t="str">
        <f t="shared" si="33"/>
        <v>Nov</v>
      </c>
      <c r="F574" t="s">
        <v>20</v>
      </c>
      <c r="G574" t="s">
        <v>1291</v>
      </c>
      <c r="H574" s="2" t="s">
        <v>22</v>
      </c>
      <c r="I574" t="s">
        <v>1292</v>
      </c>
      <c r="J574" t="s">
        <v>33</v>
      </c>
      <c r="K574">
        <v>94086</v>
      </c>
      <c r="L574" t="s">
        <v>34</v>
      </c>
      <c r="M574" t="s">
        <v>1282</v>
      </c>
      <c r="N574" t="s">
        <v>27</v>
      </c>
      <c r="O574" t="s">
        <v>643</v>
      </c>
      <c r="P574" s="4">
        <v>215.976</v>
      </c>
      <c r="Q574" s="4">
        <v>215.976</v>
      </c>
      <c r="R574" s="4">
        <f t="shared" si="34"/>
        <v>0</v>
      </c>
      <c r="S574" s="4">
        <f t="shared" si="35"/>
        <v>0</v>
      </c>
    </row>
    <row r="575" spans="1:19" ht="15.6" x14ac:dyDescent="0.3">
      <c r="A575" t="s">
        <v>924</v>
      </c>
      <c r="B575" s="1">
        <v>43363</v>
      </c>
      <c r="C575" s="1">
        <v>43369</v>
      </c>
      <c r="D575">
        <f t="shared" si="32"/>
        <v>2018</v>
      </c>
      <c r="E575" t="str">
        <f t="shared" si="33"/>
        <v>Sep</v>
      </c>
      <c r="F575" t="s">
        <v>37</v>
      </c>
      <c r="G575" t="s">
        <v>85</v>
      </c>
      <c r="H575" s="2" t="s">
        <v>22</v>
      </c>
      <c r="I575" t="s">
        <v>61</v>
      </c>
      <c r="J575" t="s">
        <v>62</v>
      </c>
      <c r="K575">
        <v>10035</v>
      </c>
      <c r="L575" t="s">
        <v>54</v>
      </c>
      <c r="M575" t="s">
        <v>1282</v>
      </c>
      <c r="N575" t="s">
        <v>27</v>
      </c>
      <c r="O575" t="s">
        <v>643</v>
      </c>
      <c r="P575" s="4">
        <v>80.991</v>
      </c>
      <c r="Q575" s="4">
        <v>80.991</v>
      </c>
      <c r="R575" s="4">
        <f t="shared" si="34"/>
        <v>0</v>
      </c>
      <c r="S575" s="4">
        <f t="shared" si="35"/>
        <v>0</v>
      </c>
    </row>
    <row r="576" spans="1:19" ht="15.6" x14ac:dyDescent="0.3">
      <c r="A576" t="s">
        <v>1293</v>
      </c>
      <c r="B576" s="1">
        <v>42478</v>
      </c>
      <c r="C576" s="1">
        <v>42482</v>
      </c>
      <c r="D576">
        <f t="shared" si="32"/>
        <v>2016</v>
      </c>
      <c r="E576" t="str">
        <f t="shared" si="33"/>
        <v>Apr</v>
      </c>
      <c r="F576" t="s">
        <v>37</v>
      </c>
      <c r="G576" t="s">
        <v>1294</v>
      </c>
      <c r="H576" s="2" t="s">
        <v>22</v>
      </c>
      <c r="I576" t="s">
        <v>1295</v>
      </c>
      <c r="J576" t="s">
        <v>653</v>
      </c>
      <c r="K576">
        <v>47150</v>
      </c>
      <c r="L576" t="s">
        <v>25</v>
      </c>
      <c r="M576" t="s">
        <v>1282</v>
      </c>
      <c r="N576" t="s">
        <v>27</v>
      </c>
      <c r="O576" t="s">
        <v>643</v>
      </c>
      <c r="P576" s="4">
        <v>89.99</v>
      </c>
      <c r="Q576" s="4">
        <v>89.99</v>
      </c>
      <c r="R576" s="4">
        <f t="shared" si="34"/>
        <v>0</v>
      </c>
      <c r="S576" s="4">
        <f t="shared" si="35"/>
        <v>0</v>
      </c>
    </row>
    <row r="577" spans="1:19" ht="15.6" x14ac:dyDescent="0.3">
      <c r="A577" t="s">
        <v>1296</v>
      </c>
      <c r="B577" s="1">
        <v>43368</v>
      </c>
      <c r="C577" s="1">
        <v>43372</v>
      </c>
      <c r="D577">
        <f t="shared" si="32"/>
        <v>2018</v>
      </c>
      <c r="E577" t="str">
        <f t="shared" si="33"/>
        <v>Sep</v>
      </c>
      <c r="F577" t="s">
        <v>37</v>
      </c>
      <c r="G577" t="s">
        <v>1297</v>
      </c>
      <c r="H577" s="2" t="s">
        <v>22</v>
      </c>
      <c r="I577" t="s">
        <v>1298</v>
      </c>
      <c r="J577" t="s">
        <v>807</v>
      </c>
      <c r="K577">
        <v>55901</v>
      </c>
      <c r="L577" t="s">
        <v>25</v>
      </c>
      <c r="M577" t="s">
        <v>1282</v>
      </c>
      <c r="N577" t="s">
        <v>27</v>
      </c>
      <c r="O577" t="s">
        <v>643</v>
      </c>
      <c r="P577" s="4">
        <v>269.97000000000003</v>
      </c>
      <c r="Q577" s="4">
        <v>269.97000000000003</v>
      </c>
      <c r="R577" s="4">
        <f t="shared" si="34"/>
        <v>0</v>
      </c>
      <c r="S577" s="4">
        <f t="shared" si="35"/>
        <v>0</v>
      </c>
    </row>
    <row r="578" spans="1:19" ht="15.6" x14ac:dyDescent="0.3">
      <c r="A578" t="s">
        <v>1299</v>
      </c>
      <c r="B578" s="1">
        <v>42577</v>
      </c>
      <c r="C578" s="1">
        <v>42582</v>
      </c>
      <c r="D578">
        <f t="shared" ref="D578:D641" si="36">YEAR(B578)</f>
        <v>2016</v>
      </c>
      <c r="E578" t="str">
        <f t="shared" ref="E578:E641" si="37">TEXT(B578,"mmm")</f>
        <v>Jul</v>
      </c>
      <c r="F578" t="s">
        <v>37</v>
      </c>
      <c r="G578" t="s">
        <v>1300</v>
      </c>
      <c r="H578" s="2" t="s">
        <v>22</v>
      </c>
      <c r="I578" t="s">
        <v>1301</v>
      </c>
      <c r="J578" t="s">
        <v>178</v>
      </c>
      <c r="K578">
        <v>85301</v>
      </c>
      <c r="L578" t="s">
        <v>34</v>
      </c>
      <c r="M578" t="s">
        <v>1302</v>
      </c>
      <c r="N578" t="s">
        <v>27</v>
      </c>
      <c r="O578" t="s">
        <v>643</v>
      </c>
      <c r="P578" s="4">
        <v>266.35199999999998</v>
      </c>
      <c r="Q578" s="4">
        <v>100</v>
      </c>
      <c r="R578" s="4">
        <f t="shared" si="34"/>
        <v>166.35199999999998</v>
      </c>
      <c r="S578" s="4">
        <f t="shared" si="35"/>
        <v>24.952799999999996</v>
      </c>
    </row>
    <row r="579" spans="1:19" ht="15.6" x14ac:dyDescent="0.3">
      <c r="A579" t="s">
        <v>1303</v>
      </c>
      <c r="B579" s="1">
        <v>43354</v>
      </c>
      <c r="C579" s="1">
        <v>43354</v>
      </c>
      <c r="D579">
        <f t="shared" si="36"/>
        <v>2018</v>
      </c>
      <c r="E579" t="str">
        <f t="shared" si="37"/>
        <v>Sep</v>
      </c>
      <c r="F579" t="s">
        <v>30</v>
      </c>
      <c r="G579" t="s">
        <v>1304</v>
      </c>
      <c r="H579" s="2" t="s">
        <v>22</v>
      </c>
      <c r="I579" t="s">
        <v>69</v>
      </c>
      <c r="J579" t="s">
        <v>70</v>
      </c>
      <c r="K579">
        <v>98105</v>
      </c>
      <c r="L579" t="s">
        <v>34</v>
      </c>
      <c r="M579" t="s">
        <v>1302</v>
      </c>
      <c r="N579" t="s">
        <v>27</v>
      </c>
      <c r="O579" t="s">
        <v>643</v>
      </c>
      <c r="P579" s="4">
        <v>177.56800000000001</v>
      </c>
      <c r="Q579" s="4">
        <v>177.56800000000001</v>
      </c>
      <c r="R579" s="4">
        <f t="shared" ref="R579:R642" si="38">P579-Q579</f>
        <v>0</v>
      </c>
      <c r="S579" s="4">
        <f t="shared" ref="S579:S642" si="39">0.15*R579</f>
        <v>0</v>
      </c>
    </row>
    <row r="580" spans="1:19" ht="15.6" x14ac:dyDescent="0.3">
      <c r="A580" t="s">
        <v>1305</v>
      </c>
      <c r="B580" s="1">
        <v>42547</v>
      </c>
      <c r="C580" s="1">
        <v>42551</v>
      </c>
      <c r="D580">
        <f t="shared" si="36"/>
        <v>2016</v>
      </c>
      <c r="E580" t="str">
        <f t="shared" si="37"/>
        <v>Jun</v>
      </c>
      <c r="F580" t="s">
        <v>37</v>
      </c>
      <c r="G580" t="s">
        <v>1306</v>
      </c>
      <c r="H580" s="2" t="s">
        <v>22</v>
      </c>
      <c r="I580" t="s">
        <v>645</v>
      </c>
      <c r="J580" t="s">
        <v>158</v>
      </c>
      <c r="K580">
        <v>23223</v>
      </c>
      <c r="L580" t="s">
        <v>44</v>
      </c>
      <c r="M580" t="s">
        <v>1302</v>
      </c>
      <c r="N580" t="s">
        <v>27</v>
      </c>
      <c r="O580" t="s">
        <v>643</v>
      </c>
      <c r="P580" s="4">
        <v>332.94</v>
      </c>
      <c r="Q580" s="4">
        <v>332.94</v>
      </c>
      <c r="R580" s="4">
        <f t="shared" si="38"/>
        <v>0</v>
      </c>
      <c r="S580" s="4">
        <f t="shared" si="39"/>
        <v>0</v>
      </c>
    </row>
    <row r="581" spans="1:19" x14ac:dyDescent="0.3">
      <c r="A581" t="s">
        <v>1307</v>
      </c>
      <c r="B581" s="1">
        <v>43002</v>
      </c>
      <c r="C581" s="1">
        <v>43009</v>
      </c>
      <c r="D581">
        <f t="shared" si="36"/>
        <v>2017</v>
      </c>
      <c r="E581" t="str">
        <f t="shared" si="37"/>
        <v>Sep</v>
      </c>
      <c r="F581" t="s">
        <v>37</v>
      </c>
      <c r="G581" t="s">
        <v>985</v>
      </c>
      <c r="H581" t="s">
        <v>51</v>
      </c>
      <c r="I581" t="s">
        <v>182</v>
      </c>
      <c r="J581" t="s">
        <v>233</v>
      </c>
      <c r="K581">
        <v>43229</v>
      </c>
      <c r="L581" t="s">
        <v>54</v>
      </c>
      <c r="M581" t="s">
        <v>1302</v>
      </c>
      <c r="N581" t="s">
        <v>27</v>
      </c>
      <c r="O581" t="s">
        <v>643</v>
      </c>
      <c r="P581" s="4">
        <v>155.37200000000001</v>
      </c>
      <c r="Q581" s="4">
        <v>155.37200000000001</v>
      </c>
      <c r="R581" s="4">
        <f t="shared" si="38"/>
        <v>0</v>
      </c>
      <c r="S581" s="4">
        <f t="shared" si="39"/>
        <v>0</v>
      </c>
    </row>
    <row r="582" spans="1:19" ht="15.6" x14ac:dyDescent="0.3">
      <c r="A582" t="s">
        <v>1308</v>
      </c>
      <c r="B582" s="1">
        <v>43011</v>
      </c>
      <c r="C582" s="1">
        <v>43016</v>
      </c>
      <c r="D582">
        <f t="shared" si="36"/>
        <v>2017</v>
      </c>
      <c r="E582" t="str">
        <f t="shared" si="37"/>
        <v>Oct</v>
      </c>
      <c r="F582" t="s">
        <v>37</v>
      </c>
      <c r="G582" t="s">
        <v>895</v>
      </c>
      <c r="H582" s="2" t="s">
        <v>22</v>
      </c>
      <c r="I582" t="s">
        <v>61</v>
      </c>
      <c r="J582" t="s">
        <v>62</v>
      </c>
      <c r="K582">
        <v>10035</v>
      </c>
      <c r="L582" t="s">
        <v>54</v>
      </c>
      <c r="M582" t="s">
        <v>1302</v>
      </c>
      <c r="N582" t="s">
        <v>27</v>
      </c>
      <c r="O582" t="s">
        <v>643</v>
      </c>
      <c r="P582" s="4">
        <v>599.29200000000003</v>
      </c>
      <c r="Q582" s="4">
        <f>P582-75</f>
        <v>524.29200000000003</v>
      </c>
      <c r="R582" s="4">
        <f t="shared" si="38"/>
        <v>75</v>
      </c>
      <c r="S582" s="4">
        <f t="shared" si="39"/>
        <v>11.25</v>
      </c>
    </row>
    <row r="583" spans="1:19" x14ac:dyDescent="0.3">
      <c r="A583" t="s">
        <v>1309</v>
      </c>
      <c r="B583" s="1">
        <v>43101</v>
      </c>
      <c r="C583" s="1">
        <v>43105</v>
      </c>
      <c r="D583">
        <f t="shared" si="36"/>
        <v>2018</v>
      </c>
      <c r="E583" t="str">
        <f t="shared" si="37"/>
        <v>Jan</v>
      </c>
      <c r="F583" t="s">
        <v>37</v>
      </c>
      <c r="G583" t="s">
        <v>1310</v>
      </c>
      <c r="H583" t="s">
        <v>105</v>
      </c>
      <c r="I583" t="s">
        <v>108</v>
      </c>
      <c r="J583" t="s">
        <v>109</v>
      </c>
      <c r="K583">
        <v>77340</v>
      </c>
      <c r="L583" t="s">
        <v>25</v>
      </c>
      <c r="M583" t="s">
        <v>1302</v>
      </c>
      <c r="N583" t="s">
        <v>27</v>
      </c>
      <c r="O583" t="s">
        <v>643</v>
      </c>
      <c r="P583" s="4">
        <v>310.74400000000003</v>
      </c>
      <c r="Q583" s="4">
        <v>310.74400000000003</v>
      </c>
      <c r="R583" s="4">
        <f t="shared" si="38"/>
        <v>0</v>
      </c>
      <c r="S583" s="4">
        <f t="shared" si="39"/>
        <v>0</v>
      </c>
    </row>
    <row r="584" spans="1:19" x14ac:dyDescent="0.3">
      <c r="A584" t="s">
        <v>686</v>
      </c>
      <c r="B584" s="1">
        <v>43043</v>
      </c>
      <c r="C584" s="1">
        <v>43045</v>
      </c>
      <c r="D584">
        <f t="shared" si="36"/>
        <v>2017</v>
      </c>
      <c r="E584" t="str">
        <f t="shared" si="37"/>
        <v>Nov</v>
      </c>
      <c r="F584" t="s">
        <v>67</v>
      </c>
      <c r="G584" t="s">
        <v>687</v>
      </c>
      <c r="H584" t="s">
        <v>51</v>
      </c>
      <c r="I584" t="s">
        <v>688</v>
      </c>
      <c r="J584" t="s">
        <v>242</v>
      </c>
      <c r="K584">
        <v>97405</v>
      </c>
      <c r="L584" t="s">
        <v>34</v>
      </c>
      <c r="M584" t="s">
        <v>1311</v>
      </c>
      <c r="N584" t="s">
        <v>27</v>
      </c>
      <c r="O584" t="s">
        <v>643</v>
      </c>
      <c r="P584" s="4">
        <v>104.78400000000001</v>
      </c>
      <c r="Q584" s="4">
        <v>104.78400000000001</v>
      </c>
      <c r="R584" s="4">
        <f t="shared" si="38"/>
        <v>0</v>
      </c>
      <c r="S584" s="4">
        <f t="shared" si="39"/>
        <v>0</v>
      </c>
    </row>
    <row r="585" spans="1:19" ht="15.6" x14ac:dyDescent="0.3">
      <c r="A585" t="s">
        <v>1312</v>
      </c>
      <c r="B585" s="1">
        <v>42686</v>
      </c>
      <c r="C585" s="1">
        <v>42693</v>
      </c>
      <c r="D585">
        <f t="shared" si="36"/>
        <v>2016</v>
      </c>
      <c r="E585" t="str">
        <f t="shared" si="37"/>
        <v>Nov</v>
      </c>
      <c r="F585" t="s">
        <v>37</v>
      </c>
      <c r="G585" t="s">
        <v>1313</v>
      </c>
      <c r="H585" s="2" t="s">
        <v>22</v>
      </c>
      <c r="I585" t="s">
        <v>1314</v>
      </c>
      <c r="J585" t="s">
        <v>79</v>
      </c>
      <c r="K585">
        <v>33317</v>
      </c>
      <c r="L585" t="s">
        <v>44</v>
      </c>
      <c r="M585" t="s">
        <v>1311</v>
      </c>
      <c r="N585" t="s">
        <v>27</v>
      </c>
      <c r="O585" t="s">
        <v>643</v>
      </c>
      <c r="P585" s="4">
        <v>523.91999999999996</v>
      </c>
      <c r="Q585" s="4">
        <f>P585-150</f>
        <v>373.91999999999996</v>
      </c>
      <c r="R585" s="4">
        <f t="shared" si="38"/>
        <v>150</v>
      </c>
      <c r="S585" s="4">
        <f t="shared" si="39"/>
        <v>22.5</v>
      </c>
    </row>
    <row r="586" spans="1:19" x14ac:dyDescent="0.3">
      <c r="A586" t="s">
        <v>1315</v>
      </c>
      <c r="B586" s="1">
        <v>43369</v>
      </c>
      <c r="C586" s="1">
        <v>43373</v>
      </c>
      <c r="D586">
        <f t="shared" si="36"/>
        <v>2018</v>
      </c>
      <c r="E586" t="str">
        <f t="shared" si="37"/>
        <v>Sep</v>
      </c>
      <c r="F586" t="s">
        <v>37</v>
      </c>
      <c r="G586" t="s">
        <v>1316</v>
      </c>
      <c r="H586" t="s">
        <v>22</v>
      </c>
      <c r="I586" t="s">
        <v>1317</v>
      </c>
      <c r="J586" t="s">
        <v>79</v>
      </c>
      <c r="K586">
        <v>33023</v>
      </c>
      <c r="L586" t="s">
        <v>44</v>
      </c>
      <c r="M586" t="s">
        <v>1311</v>
      </c>
      <c r="N586" t="s">
        <v>27</v>
      </c>
      <c r="O586" t="s">
        <v>643</v>
      </c>
      <c r="P586" s="4">
        <v>419.13600000000002</v>
      </c>
      <c r="Q586" s="4">
        <v>419.13600000000002</v>
      </c>
      <c r="R586" s="4">
        <f t="shared" si="38"/>
        <v>0</v>
      </c>
      <c r="S586" s="4">
        <f t="shared" si="39"/>
        <v>0</v>
      </c>
    </row>
    <row r="587" spans="1:19" ht="15.6" x14ac:dyDescent="0.3">
      <c r="A587" t="s">
        <v>1318</v>
      </c>
      <c r="B587" s="1">
        <v>42281</v>
      </c>
      <c r="C587" s="1">
        <v>42283</v>
      </c>
      <c r="D587">
        <f t="shared" si="36"/>
        <v>2015</v>
      </c>
      <c r="E587" t="str">
        <f t="shared" si="37"/>
        <v>Oct</v>
      </c>
      <c r="F587" t="s">
        <v>20</v>
      </c>
      <c r="G587" t="s">
        <v>1319</v>
      </c>
      <c r="H587" s="2" t="s">
        <v>22</v>
      </c>
      <c r="I587" t="s">
        <v>61</v>
      </c>
      <c r="J587" t="s">
        <v>62</v>
      </c>
      <c r="K587">
        <v>10024</v>
      </c>
      <c r="L587" t="s">
        <v>54</v>
      </c>
      <c r="M587" t="s">
        <v>1311</v>
      </c>
      <c r="N587" t="s">
        <v>27</v>
      </c>
      <c r="O587" t="s">
        <v>643</v>
      </c>
      <c r="P587" s="4">
        <v>589.41</v>
      </c>
      <c r="Q587" s="4">
        <v>589.41</v>
      </c>
      <c r="R587" s="4">
        <f t="shared" si="38"/>
        <v>0</v>
      </c>
      <c r="S587" s="4">
        <f t="shared" si="39"/>
        <v>0</v>
      </c>
    </row>
    <row r="588" spans="1:19" x14ac:dyDescent="0.3">
      <c r="A588" t="s">
        <v>1320</v>
      </c>
      <c r="B588" s="1">
        <v>43080</v>
      </c>
      <c r="C588" s="1">
        <v>43080</v>
      </c>
      <c r="D588">
        <f t="shared" si="36"/>
        <v>2017</v>
      </c>
      <c r="E588" t="str">
        <f t="shared" si="37"/>
        <v>Dec</v>
      </c>
      <c r="F588" t="s">
        <v>30</v>
      </c>
      <c r="G588" t="s">
        <v>1321</v>
      </c>
      <c r="H588" t="s">
        <v>51</v>
      </c>
      <c r="I588" t="s">
        <v>182</v>
      </c>
      <c r="J588" t="s">
        <v>233</v>
      </c>
      <c r="K588">
        <v>43229</v>
      </c>
      <c r="L588" t="s">
        <v>54</v>
      </c>
      <c r="M588" t="s">
        <v>1311</v>
      </c>
      <c r="N588" t="s">
        <v>128</v>
      </c>
      <c r="O588" t="s">
        <v>643</v>
      </c>
      <c r="P588" s="4">
        <v>458.43</v>
      </c>
      <c r="Q588" s="4">
        <v>458.43</v>
      </c>
      <c r="R588" s="4">
        <f t="shared" si="38"/>
        <v>0</v>
      </c>
      <c r="S588" s="4">
        <f t="shared" si="39"/>
        <v>0</v>
      </c>
    </row>
    <row r="589" spans="1:19" ht="15.6" x14ac:dyDescent="0.3">
      <c r="A589" t="s">
        <v>1322</v>
      </c>
      <c r="B589" s="1">
        <v>43234</v>
      </c>
      <c r="C589" s="1">
        <v>43237</v>
      </c>
      <c r="D589">
        <f t="shared" si="36"/>
        <v>2018</v>
      </c>
      <c r="E589" t="str">
        <f t="shared" si="37"/>
        <v>May</v>
      </c>
      <c r="F589" t="s">
        <v>20</v>
      </c>
      <c r="G589" t="s">
        <v>1323</v>
      </c>
      <c r="H589" s="2" t="s">
        <v>22</v>
      </c>
      <c r="I589" t="s">
        <v>394</v>
      </c>
      <c r="J589" t="s">
        <v>140</v>
      </c>
      <c r="K589">
        <v>21215</v>
      </c>
      <c r="L589" t="s">
        <v>54</v>
      </c>
      <c r="M589" t="s">
        <v>1311</v>
      </c>
      <c r="N589" t="s">
        <v>27</v>
      </c>
      <c r="O589" t="s">
        <v>643</v>
      </c>
      <c r="P589" s="4">
        <v>261.95999999999998</v>
      </c>
      <c r="Q589" s="4">
        <v>261.95999999999998</v>
      </c>
      <c r="R589" s="4">
        <f t="shared" si="38"/>
        <v>0</v>
      </c>
      <c r="S589" s="4">
        <f t="shared" si="39"/>
        <v>0</v>
      </c>
    </row>
    <row r="590" spans="1:19" ht="15.6" x14ac:dyDescent="0.3">
      <c r="A590" t="s">
        <v>1324</v>
      </c>
      <c r="B590" s="1">
        <v>43357</v>
      </c>
      <c r="C590" s="1">
        <v>43359</v>
      </c>
      <c r="D590">
        <f t="shared" si="36"/>
        <v>2018</v>
      </c>
      <c r="E590" t="str">
        <f t="shared" si="37"/>
        <v>Sep</v>
      </c>
      <c r="F590" t="s">
        <v>20</v>
      </c>
      <c r="G590" t="s">
        <v>1072</v>
      </c>
      <c r="H590" s="2" t="s">
        <v>22</v>
      </c>
      <c r="I590" t="s">
        <v>61</v>
      </c>
      <c r="J590" t="s">
        <v>62</v>
      </c>
      <c r="K590">
        <v>10035</v>
      </c>
      <c r="L590" t="s">
        <v>54</v>
      </c>
      <c r="M590" t="s">
        <v>1311</v>
      </c>
      <c r="N590" t="s">
        <v>27</v>
      </c>
      <c r="O590" t="s">
        <v>643</v>
      </c>
      <c r="P590" s="4">
        <v>589.41</v>
      </c>
      <c r="Q590" s="4">
        <v>589.41</v>
      </c>
      <c r="R590" s="4">
        <f t="shared" si="38"/>
        <v>0</v>
      </c>
      <c r="S590" s="4">
        <f t="shared" si="39"/>
        <v>0</v>
      </c>
    </row>
    <row r="591" spans="1:19" ht="15.6" x14ac:dyDescent="0.3">
      <c r="A591" t="s">
        <v>1325</v>
      </c>
      <c r="B591" s="1">
        <v>42459</v>
      </c>
      <c r="C591" s="1">
        <v>42463</v>
      </c>
      <c r="D591">
        <f t="shared" si="36"/>
        <v>2016</v>
      </c>
      <c r="E591" t="str">
        <f t="shared" si="37"/>
        <v>Mar</v>
      </c>
      <c r="F591" t="s">
        <v>37</v>
      </c>
      <c r="G591" t="s">
        <v>1326</v>
      </c>
      <c r="H591" s="2" t="s">
        <v>22</v>
      </c>
      <c r="I591" t="s">
        <v>1327</v>
      </c>
      <c r="J591" t="s">
        <v>24</v>
      </c>
      <c r="K591">
        <v>61761</v>
      </c>
      <c r="L591" t="s">
        <v>25</v>
      </c>
      <c r="M591" t="s">
        <v>1311</v>
      </c>
      <c r="N591" t="s">
        <v>27</v>
      </c>
      <c r="O591" t="s">
        <v>643</v>
      </c>
      <c r="P591" s="4">
        <v>366.74400000000003</v>
      </c>
      <c r="Q591" s="4">
        <f>P591-150</f>
        <v>216.74400000000003</v>
      </c>
      <c r="R591" s="4">
        <f t="shared" si="38"/>
        <v>150</v>
      </c>
      <c r="S591" s="4">
        <f t="shared" si="39"/>
        <v>22.5</v>
      </c>
    </row>
    <row r="592" spans="1:19" x14ac:dyDescent="0.3">
      <c r="A592" t="s">
        <v>1328</v>
      </c>
      <c r="B592" s="1">
        <v>42857</v>
      </c>
      <c r="C592" s="1">
        <v>42861</v>
      </c>
      <c r="D592">
        <f t="shared" si="36"/>
        <v>2017</v>
      </c>
      <c r="E592" t="str">
        <f t="shared" si="37"/>
        <v>May</v>
      </c>
      <c r="F592" t="s">
        <v>37</v>
      </c>
      <c r="G592" t="s">
        <v>142</v>
      </c>
      <c r="H592" t="s">
        <v>51</v>
      </c>
      <c r="I592" t="s">
        <v>358</v>
      </c>
      <c r="J592" t="s">
        <v>109</v>
      </c>
      <c r="K592">
        <v>79109</v>
      </c>
      <c r="L592" t="s">
        <v>25</v>
      </c>
      <c r="M592" t="s">
        <v>1311</v>
      </c>
      <c r="N592" t="s">
        <v>128</v>
      </c>
      <c r="O592" t="s">
        <v>643</v>
      </c>
      <c r="P592" s="4">
        <v>366.74400000000003</v>
      </c>
      <c r="Q592" s="4">
        <f>P592-150</f>
        <v>216.74400000000003</v>
      </c>
      <c r="R592" s="4">
        <f t="shared" si="38"/>
        <v>150</v>
      </c>
      <c r="S592" s="4">
        <f t="shared" si="39"/>
        <v>22.5</v>
      </c>
    </row>
    <row r="593" spans="1:19" ht="15.6" x14ac:dyDescent="0.3">
      <c r="A593" t="s">
        <v>1329</v>
      </c>
      <c r="B593" s="1">
        <v>42211</v>
      </c>
      <c r="C593" s="1">
        <v>42218</v>
      </c>
      <c r="D593">
        <f t="shared" si="36"/>
        <v>2015</v>
      </c>
      <c r="E593" t="str">
        <f t="shared" si="37"/>
        <v>Jul</v>
      </c>
      <c r="F593" t="s">
        <v>37</v>
      </c>
      <c r="G593" t="s">
        <v>1181</v>
      </c>
      <c r="H593" s="2" t="s">
        <v>22</v>
      </c>
      <c r="I593" t="s">
        <v>1330</v>
      </c>
      <c r="J593" t="s">
        <v>325</v>
      </c>
      <c r="K593">
        <v>89031</v>
      </c>
      <c r="L593" t="s">
        <v>34</v>
      </c>
      <c r="M593" t="s">
        <v>1331</v>
      </c>
      <c r="N593" t="s">
        <v>27</v>
      </c>
      <c r="O593" t="s">
        <v>643</v>
      </c>
      <c r="P593" s="4">
        <v>674.35199999999998</v>
      </c>
      <c r="Q593" s="4">
        <v>674.35199999999998</v>
      </c>
      <c r="R593" s="4">
        <f t="shared" si="38"/>
        <v>0</v>
      </c>
      <c r="S593" s="4">
        <f t="shared" si="39"/>
        <v>0</v>
      </c>
    </row>
    <row r="594" spans="1:19" ht="15.6" x14ac:dyDescent="0.3">
      <c r="A594" t="s">
        <v>1332</v>
      </c>
      <c r="B594" s="1">
        <v>42567</v>
      </c>
      <c r="C594" s="1">
        <v>42567</v>
      </c>
      <c r="D594">
        <f t="shared" si="36"/>
        <v>2016</v>
      </c>
      <c r="E594" t="str">
        <f t="shared" si="37"/>
        <v>Jul</v>
      </c>
      <c r="F594" t="s">
        <v>30</v>
      </c>
      <c r="G594" t="s">
        <v>1333</v>
      </c>
      <c r="H594" s="2" t="s">
        <v>22</v>
      </c>
      <c r="I594" t="s">
        <v>32</v>
      </c>
      <c r="J594" t="s">
        <v>33</v>
      </c>
      <c r="K594">
        <v>94122</v>
      </c>
      <c r="L594" t="s">
        <v>34</v>
      </c>
      <c r="M594" t="s">
        <v>1331</v>
      </c>
      <c r="N594" t="s">
        <v>27</v>
      </c>
      <c r="O594" t="s">
        <v>643</v>
      </c>
      <c r="P594" s="4">
        <v>1348.704</v>
      </c>
      <c r="Q594" s="4">
        <v>1348.704</v>
      </c>
      <c r="R594" s="4">
        <f t="shared" si="38"/>
        <v>0</v>
      </c>
      <c r="S594" s="4">
        <f t="shared" si="39"/>
        <v>0</v>
      </c>
    </row>
    <row r="595" spans="1:19" x14ac:dyDescent="0.3">
      <c r="A595" t="s">
        <v>1334</v>
      </c>
      <c r="B595" s="1">
        <v>43410</v>
      </c>
      <c r="C595" s="1">
        <v>43417</v>
      </c>
      <c r="D595">
        <f t="shared" si="36"/>
        <v>2018</v>
      </c>
      <c r="E595" t="str">
        <f t="shared" si="37"/>
        <v>Nov</v>
      </c>
      <c r="F595" t="s">
        <v>37</v>
      </c>
      <c r="G595" t="s">
        <v>1335</v>
      </c>
      <c r="H595" t="s">
        <v>22</v>
      </c>
      <c r="I595" t="s">
        <v>69</v>
      </c>
      <c r="J595" t="s">
        <v>70</v>
      </c>
      <c r="K595">
        <v>98105</v>
      </c>
      <c r="L595" t="s">
        <v>34</v>
      </c>
      <c r="M595" t="s">
        <v>1331</v>
      </c>
      <c r="N595" t="s">
        <v>27</v>
      </c>
      <c r="O595" t="s">
        <v>643</v>
      </c>
      <c r="P595" s="4">
        <v>449.56799999999998</v>
      </c>
      <c r="Q595" s="4">
        <v>80</v>
      </c>
      <c r="R595" s="4">
        <f t="shared" si="38"/>
        <v>369.56799999999998</v>
      </c>
      <c r="S595" s="4">
        <f t="shared" si="39"/>
        <v>55.435199999999995</v>
      </c>
    </row>
    <row r="596" spans="1:19" ht="15.6" x14ac:dyDescent="0.3">
      <c r="A596" t="s">
        <v>1336</v>
      </c>
      <c r="B596" s="1">
        <v>43414</v>
      </c>
      <c r="C596" s="1">
        <v>43415</v>
      </c>
      <c r="D596">
        <f t="shared" si="36"/>
        <v>2018</v>
      </c>
      <c r="E596" t="str">
        <f t="shared" si="37"/>
        <v>Nov</v>
      </c>
      <c r="F596" t="s">
        <v>20</v>
      </c>
      <c r="G596" t="s">
        <v>1337</v>
      </c>
      <c r="H596" s="2" t="s">
        <v>22</v>
      </c>
      <c r="I596" t="s">
        <v>955</v>
      </c>
      <c r="J596" t="s">
        <v>178</v>
      </c>
      <c r="K596">
        <v>85705</v>
      </c>
      <c r="L596" t="s">
        <v>34</v>
      </c>
      <c r="M596" t="s">
        <v>1331</v>
      </c>
      <c r="N596" t="s">
        <v>27</v>
      </c>
      <c r="O596" t="s">
        <v>643</v>
      </c>
      <c r="P596" s="4">
        <v>899.13599999999997</v>
      </c>
      <c r="Q596" s="4">
        <v>100</v>
      </c>
      <c r="R596" s="4">
        <f t="shared" si="38"/>
        <v>799.13599999999997</v>
      </c>
      <c r="S596" s="4">
        <f t="shared" si="39"/>
        <v>119.87039999999999</v>
      </c>
    </row>
    <row r="597" spans="1:19" ht="15.6" x14ac:dyDescent="0.3">
      <c r="A597" t="s">
        <v>1338</v>
      </c>
      <c r="B597" s="1">
        <v>42532</v>
      </c>
      <c r="C597" s="1">
        <v>42533</v>
      </c>
      <c r="D597">
        <f t="shared" si="36"/>
        <v>2016</v>
      </c>
      <c r="E597" t="str">
        <f t="shared" si="37"/>
        <v>Jun</v>
      </c>
      <c r="F597" t="s">
        <v>20</v>
      </c>
      <c r="G597" t="s">
        <v>1339</v>
      </c>
      <c r="H597" s="2" t="s">
        <v>22</v>
      </c>
      <c r="I597" t="s">
        <v>1340</v>
      </c>
      <c r="J597" t="s">
        <v>79</v>
      </c>
      <c r="K597">
        <v>33801</v>
      </c>
      <c r="L597" t="s">
        <v>44</v>
      </c>
      <c r="M597" t="s">
        <v>1331</v>
      </c>
      <c r="N597" t="s">
        <v>27</v>
      </c>
      <c r="O597" t="s">
        <v>643</v>
      </c>
      <c r="P597" s="4">
        <v>1123.92</v>
      </c>
      <c r="Q597" s="4">
        <v>1123.92</v>
      </c>
      <c r="R597" s="4">
        <f t="shared" si="38"/>
        <v>0</v>
      </c>
      <c r="S597" s="4">
        <f t="shared" si="39"/>
        <v>0</v>
      </c>
    </row>
    <row r="598" spans="1:19" ht="15.6" x14ac:dyDescent="0.3">
      <c r="A598" t="s">
        <v>1341</v>
      </c>
      <c r="B598" s="1">
        <v>42977</v>
      </c>
      <c r="C598" s="1">
        <v>42979</v>
      </c>
      <c r="D598">
        <f t="shared" si="36"/>
        <v>2017</v>
      </c>
      <c r="E598" t="str">
        <f t="shared" si="37"/>
        <v>Aug</v>
      </c>
      <c r="F598" t="s">
        <v>20</v>
      </c>
      <c r="G598" t="s">
        <v>222</v>
      </c>
      <c r="H598" s="2" t="s">
        <v>22</v>
      </c>
      <c r="I598" t="s">
        <v>100</v>
      </c>
      <c r="J598" t="s">
        <v>101</v>
      </c>
      <c r="K598">
        <v>19143</v>
      </c>
      <c r="L598" t="s">
        <v>54</v>
      </c>
      <c r="M598" t="s">
        <v>1331</v>
      </c>
      <c r="N598" t="s">
        <v>110</v>
      </c>
      <c r="O598" t="s">
        <v>643</v>
      </c>
      <c r="P598" s="4">
        <v>786.74400000000003</v>
      </c>
      <c r="Q598" s="4">
        <v>786.74400000000003</v>
      </c>
      <c r="R598" s="4">
        <f t="shared" si="38"/>
        <v>0</v>
      </c>
      <c r="S598" s="4">
        <f t="shared" si="39"/>
        <v>0</v>
      </c>
    </row>
    <row r="599" spans="1:19" x14ac:dyDescent="0.3">
      <c r="A599" t="s">
        <v>1342</v>
      </c>
      <c r="B599" s="1">
        <v>42077</v>
      </c>
      <c r="C599" s="1">
        <v>42082</v>
      </c>
      <c r="D599">
        <f t="shared" si="36"/>
        <v>2015</v>
      </c>
      <c r="E599" t="str">
        <f t="shared" si="37"/>
        <v>Mar</v>
      </c>
      <c r="F599" t="s">
        <v>37</v>
      </c>
      <c r="G599" t="s">
        <v>1343</v>
      </c>
      <c r="H599" t="s">
        <v>22</v>
      </c>
      <c r="I599" t="s">
        <v>1344</v>
      </c>
      <c r="J599" t="s">
        <v>158</v>
      </c>
      <c r="K599">
        <v>23320</v>
      </c>
      <c r="L599" t="s">
        <v>44</v>
      </c>
      <c r="M599" t="s">
        <v>1345</v>
      </c>
      <c r="N599" t="s">
        <v>27</v>
      </c>
      <c r="O599" t="s">
        <v>643</v>
      </c>
      <c r="P599" s="4">
        <v>1139.92</v>
      </c>
      <c r="Q599" s="4">
        <v>1139.92</v>
      </c>
      <c r="R599" s="4">
        <f t="shared" si="38"/>
        <v>0</v>
      </c>
      <c r="S599" s="4">
        <f t="shared" si="39"/>
        <v>0</v>
      </c>
    </row>
    <row r="600" spans="1:19" ht="15.6" x14ac:dyDescent="0.3">
      <c r="A600" t="s">
        <v>1346</v>
      </c>
      <c r="B600" s="1">
        <v>43394</v>
      </c>
      <c r="C600" s="1">
        <v>43399</v>
      </c>
      <c r="D600">
        <f t="shared" si="36"/>
        <v>2018</v>
      </c>
      <c r="E600" t="str">
        <f t="shared" si="37"/>
        <v>Oct</v>
      </c>
      <c r="F600" t="s">
        <v>37</v>
      </c>
      <c r="G600" t="s">
        <v>1347</v>
      </c>
      <c r="H600" s="2" t="s">
        <v>22</v>
      </c>
      <c r="I600" t="s">
        <v>1340</v>
      </c>
      <c r="J600" t="s">
        <v>79</v>
      </c>
      <c r="K600">
        <v>33801</v>
      </c>
      <c r="L600" t="s">
        <v>44</v>
      </c>
      <c r="M600" t="s">
        <v>1345</v>
      </c>
      <c r="N600" t="s">
        <v>27</v>
      </c>
      <c r="O600" t="s">
        <v>643</v>
      </c>
      <c r="P600" s="4">
        <v>683.952</v>
      </c>
      <c r="Q600" s="4">
        <v>683.952</v>
      </c>
      <c r="R600" s="4">
        <f t="shared" si="38"/>
        <v>0</v>
      </c>
      <c r="S600" s="4">
        <f t="shared" si="39"/>
        <v>0</v>
      </c>
    </row>
    <row r="601" spans="1:19" ht="15.6" x14ac:dyDescent="0.3">
      <c r="A601" t="s">
        <v>1348</v>
      </c>
      <c r="B601" s="1">
        <v>42196</v>
      </c>
      <c r="C601" s="1">
        <v>42200</v>
      </c>
      <c r="D601">
        <f t="shared" si="36"/>
        <v>2015</v>
      </c>
      <c r="E601" t="str">
        <f t="shared" si="37"/>
        <v>Jul</v>
      </c>
      <c r="F601" t="s">
        <v>37</v>
      </c>
      <c r="G601" t="s">
        <v>947</v>
      </c>
      <c r="H601" s="2" t="s">
        <v>22</v>
      </c>
      <c r="I601" t="s">
        <v>1349</v>
      </c>
      <c r="J601" t="s">
        <v>144</v>
      </c>
      <c r="K601">
        <v>7601</v>
      </c>
      <c r="L601" t="s">
        <v>54</v>
      </c>
      <c r="M601" t="s">
        <v>1345</v>
      </c>
      <c r="N601" t="s">
        <v>27</v>
      </c>
      <c r="O601" t="s">
        <v>643</v>
      </c>
      <c r="P601" s="4">
        <v>854.94</v>
      </c>
      <c r="Q601" s="4">
        <f>P601-75</f>
        <v>779.94</v>
      </c>
      <c r="R601" s="4">
        <f t="shared" si="38"/>
        <v>75</v>
      </c>
      <c r="S601" s="4">
        <f t="shared" si="39"/>
        <v>11.25</v>
      </c>
    </row>
    <row r="602" spans="1:19" ht="15.6" x14ac:dyDescent="0.3">
      <c r="A602" t="s">
        <v>1350</v>
      </c>
      <c r="B602" s="1">
        <v>42603</v>
      </c>
      <c r="C602" s="1">
        <v>42607</v>
      </c>
      <c r="D602">
        <f t="shared" si="36"/>
        <v>2016</v>
      </c>
      <c r="E602" t="str">
        <f t="shared" si="37"/>
        <v>Aug</v>
      </c>
      <c r="F602" t="s">
        <v>37</v>
      </c>
      <c r="G602" t="s">
        <v>716</v>
      </c>
      <c r="H602" s="2" t="s">
        <v>22</v>
      </c>
      <c r="I602" t="s">
        <v>191</v>
      </c>
      <c r="J602" t="s">
        <v>233</v>
      </c>
      <c r="K602">
        <v>45503</v>
      </c>
      <c r="L602" t="s">
        <v>54</v>
      </c>
      <c r="M602" t="s">
        <v>1345</v>
      </c>
      <c r="N602" t="s">
        <v>27</v>
      </c>
      <c r="O602" t="s">
        <v>643</v>
      </c>
      <c r="P602" s="4">
        <v>598.45799999999997</v>
      </c>
      <c r="Q602" s="4">
        <f>P602-75</f>
        <v>523.45799999999997</v>
      </c>
      <c r="R602" s="4">
        <f t="shared" si="38"/>
        <v>75</v>
      </c>
      <c r="S602" s="4">
        <f t="shared" si="39"/>
        <v>11.25</v>
      </c>
    </row>
    <row r="603" spans="1:19" x14ac:dyDescent="0.3">
      <c r="A603" t="s">
        <v>1351</v>
      </c>
      <c r="B603" s="1">
        <v>43345</v>
      </c>
      <c r="C603" s="1">
        <v>43349</v>
      </c>
      <c r="D603">
        <f t="shared" si="36"/>
        <v>2018</v>
      </c>
      <c r="E603" t="str">
        <f t="shared" si="37"/>
        <v>Sep</v>
      </c>
      <c r="F603" t="s">
        <v>37</v>
      </c>
      <c r="G603" t="s">
        <v>1352</v>
      </c>
      <c r="H603" t="s">
        <v>51</v>
      </c>
      <c r="I603" t="s">
        <v>61</v>
      </c>
      <c r="J603" t="s">
        <v>62</v>
      </c>
      <c r="K603">
        <v>10009</v>
      </c>
      <c r="L603" t="s">
        <v>54</v>
      </c>
      <c r="M603" t="s">
        <v>1345</v>
      </c>
      <c r="N603" t="s">
        <v>27</v>
      </c>
      <c r="O603" t="s">
        <v>643</v>
      </c>
      <c r="P603" s="4">
        <v>1282.4100000000001</v>
      </c>
      <c r="Q603" s="4">
        <v>1282.4100000000001</v>
      </c>
      <c r="R603" s="4">
        <f t="shared" si="38"/>
        <v>0</v>
      </c>
      <c r="S603" s="4">
        <f t="shared" si="39"/>
        <v>0</v>
      </c>
    </row>
    <row r="604" spans="1:19" x14ac:dyDescent="0.3">
      <c r="A604" t="s">
        <v>1353</v>
      </c>
      <c r="B604" s="1">
        <v>43435</v>
      </c>
      <c r="C604" s="1">
        <v>43439</v>
      </c>
      <c r="D604">
        <f t="shared" si="36"/>
        <v>2018</v>
      </c>
      <c r="E604" t="str">
        <f t="shared" si="37"/>
        <v>Dec</v>
      </c>
      <c r="F604" t="s">
        <v>37</v>
      </c>
      <c r="G604" t="s">
        <v>1059</v>
      </c>
      <c r="H604" t="s">
        <v>105</v>
      </c>
      <c r="I604" t="s">
        <v>100</v>
      </c>
      <c r="J604" t="s">
        <v>101</v>
      </c>
      <c r="K604">
        <v>19140</v>
      </c>
      <c r="L604" t="s">
        <v>54</v>
      </c>
      <c r="M604" t="s">
        <v>1345</v>
      </c>
      <c r="N604" t="s">
        <v>27</v>
      </c>
      <c r="O604" t="s">
        <v>643</v>
      </c>
      <c r="P604" s="4">
        <v>398.97199999999998</v>
      </c>
      <c r="Q604" s="4">
        <v>398.97199999999998</v>
      </c>
      <c r="R604" s="4">
        <f t="shared" si="38"/>
        <v>0</v>
      </c>
      <c r="S604" s="4">
        <f t="shared" si="39"/>
        <v>0</v>
      </c>
    </row>
    <row r="605" spans="1:19" ht="15.6" x14ac:dyDescent="0.3">
      <c r="A605" t="s">
        <v>1354</v>
      </c>
      <c r="B605" s="1">
        <v>42170</v>
      </c>
      <c r="C605" s="1">
        <v>42176</v>
      </c>
      <c r="D605">
        <f t="shared" si="36"/>
        <v>2015</v>
      </c>
      <c r="E605" t="str">
        <f t="shared" si="37"/>
        <v>Jun</v>
      </c>
      <c r="F605" t="s">
        <v>37</v>
      </c>
      <c r="G605" t="s">
        <v>758</v>
      </c>
      <c r="H605" s="2" t="s">
        <v>22</v>
      </c>
      <c r="I605" t="s">
        <v>855</v>
      </c>
      <c r="J605" t="s">
        <v>109</v>
      </c>
      <c r="K605">
        <v>78207</v>
      </c>
      <c r="L605" t="s">
        <v>25</v>
      </c>
      <c r="M605" t="s">
        <v>1345</v>
      </c>
      <c r="N605" t="s">
        <v>27</v>
      </c>
      <c r="O605" t="s">
        <v>643</v>
      </c>
      <c r="P605" s="4">
        <v>797.94399999999996</v>
      </c>
      <c r="Q605" s="4">
        <v>797.94399999999996</v>
      </c>
      <c r="R605" s="4">
        <f t="shared" si="38"/>
        <v>0</v>
      </c>
      <c r="S605" s="4">
        <f t="shared" si="39"/>
        <v>0</v>
      </c>
    </row>
    <row r="606" spans="1:19" ht="15.6" x14ac:dyDescent="0.3">
      <c r="A606" t="s">
        <v>1355</v>
      </c>
      <c r="B606" s="1">
        <v>42319</v>
      </c>
      <c r="C606" s="1">
        <v>42323</v>
      </c>
      <c r="D606">
        <f t="shared" si="36"/>
        <v>2015</v>
      </c>
      <c r="E606" t="str">
        <f t="shared" si="37"/>
        <v>Nov</v>
      </c>
      <c r="F606" t="s">
        <v>37</v>
      </c>
      <c r="G606" t="s">
        <v>1356</v>
      </c>
      <c r="H606" s="2" t="s">
        <v>22</v>
      </c>
      <c r="I606" t="s">
        <v>23</v>
      </c>
      <c r="J606" t="s">
        <v>24</v>
      </c>
      <c r="K606">
        <v>60653</v>
      </c>
      <c r="L606" t="s">
        <v>25</v>
      </c>
      <c r="M606" t="s">
        <v>1345</v>
      </c>
      <c r="N606" t="s">
        <v>27</v>
      </c>
      <c r="O606" t="s">
        <v>643</v>
      </c>
      <c r="P606" s="4">
        <v>797.94399999999996</v>
      </c>
      <c r="Q606" s="4">
        <v>797.94399999999996</v>
      </c>
      <c r="R606" s="4">
        <f t="shared" si="38"/>
        <v>0</v>
      </c>
      <c r="S606" s="4">
        <f t="shared" si="39"/>
        <v>0</v>
      </c>
    </row>
    <row r="607" spans="1:19" x14ac:dyDescent="0.3">
      <c r="A607" t="s">
        <v>1357</v>
      </c>
      <c r="B607" s="1">
        <v>43079</v>
      </c>
      <c r="C607" s="1">
        <v>43079</v>
      </c>
      <c r="D607">
        <f t="shared" si="36"/>
        <v>2017</v>
      </c>
      <c r="E607" t="str">
        <f t="shared" si="37"/>
        <v>Dec</v>
      </c>
      <c r="F607" t="s">
        <v>30</v>
      </c>
      <c r="G607" t="s">
        <v>1358</v>
      </c>
      <c r="H607" t="s">
        <v>22</v>
      </c>
      <c r="I607" t="s">
        <v>1359</v>
      </c>
      <c r="J607" t="s">
        <v>653</v>
      </c>
      <c r="K607">
        <v>46142</v>
      </c>
      <c r="L607" t="s">
        <v>25</v>
      </c>
      <c r="M607" t="s">
        <v>1345</v>
      </c>
      <c r="N607" t="s">
        <v>110</v>
      </c>
      <c r="O607" t="s">
        <v>643</v>
      </c>
      <c r="P607" s="4">
        <v>1424.9</v>
      </c>
      <c r="Q607" s="4">
        <v>1424.9</v>
      </c>
      <c r="R607" s="4">
        <f t="shared" si="38"/>
        <v>0</v>
      </c>
      <c r="S607" s="4">
        <f t="shared" si="39"/>
        <v>0</v>
      </c>
    </row>
    <row r="608" spans="1:19" ht="15.6" x14ac:dyDescent="0.3">
      <c r="A608" t="s">
        <v>1360</v>
      </c>
      <c r="B608" s="1">
        <v>42374</v>
      </c>
      <c r="C608" s="1">
        <v>42379</v>
      </c>
      <c r="D608">
        <f t="shared" si="36"/>
        <v>2016</v>
      </c>
      <c r="E608" t="str">
        <f t="shared" si="37"/>
        <v>Jan</v>
      </c>
      <c r="F608" t="s">
        <v>37</v>
      </c>
      <c r="G608" t="s">
        <v>1361</v>
      </c>
      <c r="H608" s="2" t="s">
        <v>22</v>
      </c>
      <c r="I608" t="s">
        <v>69</v>
      </c>
      <c r="J608" t="s">
        <v>70</v>
      </c>
      <c r="K608">
        <v>98103</v>
      </c>
      <c r="L608" t="s">
        <v>34</v>
      </c>
      <c r="M608" t="s">
        <v>1362</v>
      </c>
      <c r="N608" t="s">
        <v>27</v>
      </c>
      <c r="O608" t="s">
        <v>643</v>
      </c>
      <c r="P608" s="4">
        <v>61.584000000000003</v>
      </c>
      <c r="Q608" s="4">
        <v>61.584000000000003</v>
      </c>
      <c r="R608" s="4">
        <f t="shared" si="38"/>
        <v>0</v>
      </c>
      <c r="S608" s="4">
        <f t="shared" si="39"/>
        <v>0</v>
      </c>
    </row>
    <row r="609" spans="1:19" ht="15.6" x14ac:dyDescent="0.3">
      <c r="A609" t="s">
        <v>1363</v>
      </c>
      <c r="B609" s="1">
        <v>42430</v>
      </c>
      <c r="C609" s="1">
        <v>42432</v>
      </c>
      <c r="D609">
        <f t="shared" si="36"/>
        <v>2016</v>
      </c>
      <c r="E609" t="str">
        <f t="shared" si="37"/>
        <v>Mar</v>
      </c>
      <c r="F609" t="s">
        <v>67</v>
      </c>
      <c r="G609" t="s">
        <v>1364</v>
      </c>
      <c r="H609" s="2" t="s">
        <v>22</v>
      </c>
      <c r="I609" t="s">
        <v>47</v>
      </c>
      <c r="J609" t="s">
        <v>33</v>
      </c>
      <c r="K609">
        <v>90045</v>
      </c>
      <c r="L609" t="s">
        <v>34</v>
      </c>
      <c r="M609" t="s">
        <v>1362</v>
      </c>
      <c r="N609" t="s">
        <v>27</v>
      </c>
      <c r="O609" t="s">
        <v>643</v>
      </c>
      <c r="P609" s="4">
        <v>184.75200000000001</v>
      </c>
      <c r="Q609" s="4">
        <v>184.75200000000001</v>
      </c>
      <c r="R609" s="4">
        <f t="shared" si="38"/>
        <v>0</v>
      </c>
      <c r="S609" s="4">
        <f t="shared" si="39"/>
        <v>0</v>
      </c>
    </row>
    <row r="610" spans="1:19" x14ac:dyDescent="0.3">
      <c r="A610" t="s">
        <v>1365</v>
      </c>
      <c r="B610" s="1">
        <v>43001</v>
      </c>
      <c r="C610" s="1">
        <v>43005</v>
      </c>
      <c r="D610">
        <f t="shared" si="36"/>
        <v>2017</v>
      </c>
      <c r="E610" t="str">
        <f t="shared" si="37"/>
        <v>Sep</v>
      </c>
      <c r="F610" t="s">
        <v>37</v>
      </c>
      <c r="G610" t="s">
        <v>1366</v>
      </c>
      <c r="H610" t="s">
        <v>51</v>
      </c>
      <c r="I610" t="s">
        <v>69</v>
      </c>
      <c r="J610" t="s">
        <v>70</v>
      </c>
      <c r="K610">
        <v>98115</v>
      </c>
      <c r="L610" t="s">
        <v>34</v>
      </c>
      <c r="M610" t="s">
        <v>1362</v>
      </c>
      <c r="N610" t="s">
        <v>128</v>
      </c>
      <c r="O610" t="s">
        <v>643</v>
      </c>
      <c r="P610" s="4">
        <v>184.75200000000001</v>
      </c>
      <c r="Q610" s="4">
        <v>184.75200000000001</v>
      </c>
      <c r="R610" s="4">
        <f t="shared" si="38"/>
        <v>0</v>
      </c>
      <c r="S610" s="4">
        <f t="shared" si="39"/>
        <v>0</v>
      </c>
    </row>
    <row r="611" spans="1:19" x14ac:dyDescent="0.3">
      <c r="A611" t="s">
        <v>1367</v>
      </c>
      <c r="B611" s="1">
        <v>43026</v>
      </c>
      <c r="C611" s="1">
        <v>43030</v>
      </c>
      <c r="D611">
        <f t="shared" si="36"/>
        <v>2017</v>
      </c>
      <c r="E611" t="str">
        <f t="shared" si="37"/>
        <v>Oct</v>
      </c>
      <c r="F611" t="s">
        <v>37</v>
      </c>
      <c r="G611" t="s">
        <v>112</v>
      </c>
      <c r="H611" t="s">
        <v>51</v>
      </c>
      <c r="I611" t="s">
        <v>1368</v>
      </c>
      <c r="J611" t="s">
        <v>178</v>
      </c>
      <c r="K611">
        <v>85281</v>
      </c>
      <c r="L611" t="s">
        <v>34</v>
      </c>
      <c r="M611" t="s">
        <v>1362</v>
      </c>
      <c r="N611" t="s">
        <v>128</v>
      </c>
      <c r="O611" t="s">
        <v>643</v>
      </c>
      <c r="P611" s="4">
        <v>307.92</v>
      </c>
      <c r="Q611" s="4">
        <v>307.92</v>
      </c>
      <c r="R611" s="4">
        <f t="shared" si="38"/>
        <v>0</v>
      </c>
      <c r="S611" s="4">
        <f t="shared" si="39"/>
        <v>0</v>
      </c>
    </row>
    <row r="612" spans="1:19" x14ac:dyDescent="0.3">
      <c r="A612" t="s">
        <v>1369</v>
      </c>
      <c r="B612" s="1">
        <v>43358</v>
      </c>
      <c r="C612" s="1">
        <v>43364</v>
      </c>
      <c r="D612">
        <f t="shared" si="36"/>
        <v>2018</v>
      </c>
      <c r="E612" t="str">
        <f t="shared" si="37"/>
        <v>Sep</v>
      </c>
      <c r="F612" t="s">
        <v>37</v>
      </c>
      <c r="G612" t="s">
        <v>962</v>
      </c>
      <c r="H612" t="s">
        <v>105</v>
      </c>
      <c r="I612" t="s">
        <v>47</v>
      </c>
      <c r="J612" t="s">
        <v>33</v>
      </c>
      <c r="K612">
        <v>90049</v>
      </c>
      <c r="L612" t="s">
        <v>34</v>
      </c>
      <c r="M612" t="s">
        <v>1362</v>
      </c>
      <c r="N612" t="s">
        <v>27</v>
      </c>
      <c r="O612" t="s">
        <v>643</v>
      </c>
      <c r="P612" s="4">
        <v>184.75200000000001</v>
      </c>
      <c r="Q612" s="4">
        <v>184.75200000000001</v>
      </c>
      <c r="R612" s="4">
        <f t="shared" si="38"/>
        <v>0</v>
      </c>
      <c r="S612" s="4">
        <f t="shared" si="39"/>
        <v>0</v>
      </c>
    </row>
    <row r="613" spans="1:19" x14ac:dyDescent="0.3">
      <c r="A613" t="s">
        <v>1370</v>
      </c>
      <c r="B613" s="1">
        <v>43120</v>
      </c>
      <c r="C613" s="1">
        <v>43123</v>
      </c>
      <c r="D613">
        <f t="shared" si="36"/>
        <v>2018</v>
      </c>
      <c r="E613" t="str">
        <f t="shared" si="37"/>
        <v>Jan</v>
      </c>
      <c r="F613" t="s">
        <v>67</v>
      </c>
      <c r="G613" t="s">
        <v>298</v>
      </c>
      <c r="H613" t="s">
        <v>51</v>
      </c>
      <c r="I613" t="s">
        <v>61</v>
      </c>
      <c r="J613" t="s">
        <v>62</v>
      </c>
      <c r="K613">
        <v>10024</v>
      </c>
      <c r="L613" t="s">
        <v>54</v>
      </c>
      <c r="M613" t="s">
        <v>1362</v>
      </c>
      <c r="N613" t="s">
        <v>27</v>
      </c>
      <c r="O613" t="s">
        <v>643</v>
      </c>
      <c r="P613" s="4">
        <v>207.846</v>
      </c>
      <c r="Q613" s="4">
        <v>207.846</v>
      </c>
      <c r="R613" s="4">
        <f t="shared" si="38"/>
        <v>0</v>
      </c>
      <c r="S613" s="4">
        <f t="shared" si="39"/>
        <v>0</v>
      </c>
    </row>
    <row r="614" spans="1:19" x14ac:dyDescent="0.3">
      <c r="A614" t="s">
        <v>1371</v>
      </c>
      <c r="B614" s="1">
        <v>43183</v>
      </c>
      <c r="C614" s="1">
        <v>43186</v>
      </c>
      <c r="D614">
        <f t="shared" si="36"/>
        <v>2018</v>
      </c>
      <c r="E614" t="str">
        <f t="shared" si="37"/>
        <v>Mar</v>
      </c>
      <c r="F614" t="s">
        <v>20</v>
      </c>
      <c r="G614" t="s">
        <v>934</v>
      </c>
      <c r="H614" t="s">
        <v>51</v>
      </c>
      <c r="I614" t="s">
        <v>61</v>
      </c>
      <c r="J614" t="s">
        <v>62</v>
      </c>
      <c r="K614">
        <v>10035</v>
      </c>
      <c r="L614" t="s">
        <v>54</v>
      </c>
      <c r="M614" t="s">
        <v>1362</v>
      </c>
      <c r="N614" t="s">
        <v>27</v>
      </c>
      <c r="O614" t="s">
        <v>643</v>
      </c>
      <c r="P614" s="4">
        <v>207.846</v>
      </c>
      <c r="Q614" s="4">
        <v>207.846</v>
      </c>
      <c r="R614" s="4">
        <f t="shared" si="38"/>
        <v>0</v>
      </c>
      <c r="S614" s="4">
        <f t="shared" si="39"/>
        <v>0</v>
      </c>
    </row>
    <row r="615" spans="1:19" ht="15.6" x14ac:dyDescent="0.3">
      <c r="A615" t="s">
        <v>1372</v>
      </c>
      <c r="B615" s="1">
        <v>43442</v>
      </c>
      <c r="C615" s="1">
        <v>43449</v>
      </c>
      <c r="D615">
        <f t="shared" si="36"/>
        <v>2018</v>
      </c>
      <c r="E615" t="str">
        <f t="shared" si="37"/>
        <v>Dec</v>
      </c>
      <c r="F615" t="s">
        <v>37</v>
      </c>
      <c r="G615" t="s">
        <v>1279</v>
      </c>
      <c r="H615" s="2" t="s">
        <v>22</v>
      </c>
      <c r="I615" t="s">
        <v>100</v>
      </c>
      <c r="J615" t="s">
        <v>101</v>
      </c>
      <c r="K615">
        <v>19140</v>
      </c>
      <c r="L615" t="s">
        <v>54</v>
      </c>
      <c r="M615" t="s">
        <v>1362</v>
      </c>
      <c r="N615" t="s">
        <v>27</v>
      </c>
      <c r="O615" t="s">
        <v>643</v>
      </c>
      <c r="P615" s="4">
        <v>215.54400000000001</v>
      </c>
      <c r="Q615" s="4">
        <v>215.54400000000001</v>
      </c>
      <c r="R615" s="4">
        <f t="shared" si="38"/>
        <v>0</v>
      </c>
      <c r="S615" s="4">
        <f t="shared" si="39"/>
        <v>0</v>
      </c>
    </row>
    <row r="616" spans="1:19" x14ac:dyDescent="0.3">
      <c r="A616" t="s">
        <v>1373</v>
      </c>
      <c r="B616" s="1">
        <v>42145</v>
      </c>
      <c r="C616" s="1">
        <v>42147</v>
      </c>
      <c r="D616">
        <f t="shared" si="36"/>
        <v>2015</v>
      </c>
      <c r="E616" t="str">
        <f t="shared" si="37"/>
        <v>May</v>
      </c>
      <c r="F616" t="s">
        <v>67</v>
      </c>
      <c r="G616" t="s">
        <v>932</v>
      </c>
      <c r="H616" t="s">
        <v>105</v>
      </c>
      <c r="I616" t="s">
        <v>113</v>
      </c>
      <c r="J616" t="s">
        <v>109</v>
      </c>
      <c r="K616">
        <v>77070</v>
      </c>
      <c r="L616" t="s">
        <v>25</v>
      </c>
      <c r="M616" t="s">
        <v>1362</v>
      </c>
      <c r="N616" t="s">
        <v>27</v>
      </c>
      <c r="O616" t="s">
        <v>643</v>
      </c>
      <c r="P616" s="4">
        <v>107.77200000000001</v>
      </c>
      <c r="Q616" s="4">
        <v>107.77200000000001</v>
      </c>
      <c r="R616" s="4">
        <f t="shared" si="38"/>
        <v>0</v>
      </c>
      <c r="S616" s="4">
        <f t="shared" si="39"/>
        <v>0</v>
      </c>
    </row>
    <row r="617" spans="1:19" ht="15.6" x14ac:dyDescent="0.3">
      <c r="A617" t="s">
        <v>1374</v>
      </c>
      <c r="B617" s="1">
        <v>42452</v>
      </c>
      <c r="C617" s="1">
        <v>42458</v>
      </c>
      <c r="D617">
        <f t="shared" si="36"/>
        <v>2016</v>
      </c>
      <c r="E617" t="str">
        <f t="shared" si="37"/>
        <v>Mar</v>
      </c>
      <c r="F617" t="s">
        <v>37</v>
      </c>
      <c r="G617" t="s">
        <v>1375</v>
      </c>
      <c r="H617" s="2" t="s">
        <v>22</v>
      </c>
      <c r="I617" t="s">
        <v>113</v>
      </c>
      <c r="J617" t="s">
        <v>109</v>
      </c>
      <c r="K617">
        <v>77095</v>
      </c>
      <c r="L617" t="s">
        <v>25</v>
      </c>
      <c r="M617" t="s">
        <v>1362</v>
      </c>
      <c r="N617" t="s">
        <v>27</v>
      </c>
      <c r="O617" t="s">
        <v>643</v>
      </c>
      <c r="P617" s="4">
        <v>107.77200000000001</v>
      </c>
      <c r="Q617" s="4">
        <v>107.77200000000001</v>
      </c>
      <c r="R617" s="4">
        <f t="shared" si="38"/>
        <v>0</v>
      </c>
      <c r="S617" s="4">
        <f t="shared" si="39"/>
        <v>0</v>
      </c>
    </row>
    <row r="618" spans="1:19" x14ac:dyDescent="0.3">
      <c r="A618" t="s">
        <v>1376</v>
      </c>
      <c r="B618" s="1">
        <v>43095</v>
      </c>
      <c r="C618" s="1">
        <v>43100</v>
      </c>
      <c r="D618">
        <f t="shared" si="36"/>
        <v>2017</v>
      </c>
      <c r="E618" t="str">
        <f t="shared" si="37"/>
        <v>Dec</v>
      </c>
      <c r="F618" t="s">
        <v>37</v>
      </c>
      <c r="G618" t="s">
        <v>1377</v>
      </c>
      <c r="H618" t="s">
        <v>51</v>
      </c>
      <c r="I618" t="s">
        <v>47</v>
      </c>
      <c r="J618" t="s">
        <v>33</v>
      </c>
      <c r="K618">
        <v>90004</v>
      </c>
      <c r="L618" t="s">
        <v>34</v>
      </c>
      <c r="M618" t="s">
        <v>1378</v>
      </c>
      <c r="N618" t="s">
        <v>27</v>
      </c>
      <c r="O618" t="s">
        <v>643</v>
      </c>
      <c r="P618" s="4">
        <v>146.352</v>
      </c>
      <c r="Q618" s="4">
        <v>146.352</v>
      </c>
      <c r="R618" s="4">
        <f t="shared" si="38"/>
        <v>0</v>
      </c>
      <c r="S618" s="4">
        <f t="shared" si="39"/>
        <v>0</v>
      </c>
    </row>
    <row r="619" spans="1:19" ht="15.6" x14ac:dyDescent="0.3">
      <c r="A619" t="s">
        <v>1379</v>
      </c>
      <c r="B619" s="1">
        <v>42676</v>
      </c>
      <c r="C619" s="1">
        <v>42681</v>
      </c>
      <c r="D619">
        <f t="shared" si="36"/>
        <v>2016</v>
      </c>
      <c r="E619" t="str">
        <f t="shared" si="37"/>
        <v>Nov</v>
      </c>
      <c r="F619" t="s">
        <v>37</v>
      </c>
      <c r="G619" t="s">
        <v>616</v>
      </c>
      <c r="H619" s="2" t="s">
        <v>22</v>
      </c>
      <c r="I619" t="s">
        <v>232</v>
      </c>
      <c r="J619" t="s">
        <v>62</v>
      </c>
      <c r="K619">
        <v>12180</v>
      </c>
      <c r="L619" t="s">
        <v>54</v>
      </c>
      <c r="M619" t="s">
        <v>1378</v>
      </c>
      <c r="N619" t="s">
        <v>27</v>
      </c>
      <c r="O619" t="s">
        <v>643</v>
      </c>
      <c r="P619" s="4">
        <v>109.764</v>
      </c>
      <c r="Q619" s="4">
        <v>109.764</v>
      </c>
      <c r="R619" s="4">
        <f t="shared" si="38"/>
        <v>0</v>
      </c>
      <c r="S619" s="4">
        <f t="shared" si="39"/>
        <v>0</v>
      </c>
    </row>
    <row r="620" spans="1:19" ht="15.6" x14ac:dyDescent="0.3">
      <c r="A620" t="s">
        <v>1380</v>
      </c>
      <c r="B620" s="1">
        <v>42708</v>
      </c>
      <c r="C620" s="1">
        <v>42713</v>
      </c>
      <c r="D620">
        <f t="shared" si="36"/>
        <v>2016</v>
      </c>
      <c r="E620" t="str">
        <f t="shared" si="37"/>
        <v>Dec</v>
      </c>
      <c r="F620" t="s">
        <v>67</v>
      </c>
      <c r="G620" t="s">
        <v>276</v>
      </c>
      <c r="H620" s="2" t="s">
        <v>22</v>
      </c>
      <c r="I620" t="s">
        <v>61</v>
      </c>
      <c r="J620" t="s">
        <v>62</v>
      </c>
      <c r="K620">
        <v>10035</v>
      </c>
      <c r="L620" t="s">
        <v>54</v>
      </c>
      <c r="M620" t="s">
        <v>1378</v>
      </c>
      <c r="N620" t="s">
        <v>27</v>
      </c>
      <c r="O620" t="s">
        <v>643</v>
      </c>
      <c r="P620" s="4">
        <v>384.17399999999998</v>
      </c>
      <c r="Q620" s="4">
        <v>384.17399999999998</v>
      </c>
      <c r="R620" s="4">
        <f t="shared" si="38"/>
        <v>0</v>
      </c>
      <c r="S620" s="4">
        <f t="shared" si="39"/>
        <v>0</v>
      </c>
    </row>
    <row r="621" spans="1:19" x14ac:dyDescent="0.3">
      <c r="A621" t="s">
        <v>1381</v>
      </c>
      <c r="B621" s="1">
        <v>42709</v>
      </c>
      <c r="C621" s="1">
        <v>42713</v>
      </c>
      <c r="D621">
        <f t="shared" si="36"/>
        <v>2016</v>
      </c>
      <c r="E621" t="str">
        <f t="shared" si="37"/>
        <v>Dec</v>
      </c>
      <c r="F621" t="s">
        <v>67</v>
      </c>
      <c r="G621" t="s">
        <v>1382</v>
      </c>
      <c r="H621" t="s">
        <v>105</v>
      </c>
      <c r="I621" t="s">
        <v>61</v>
      </c>
      <c r="J621" t="s">
        <v>62</v>
      </c>
      <c r="K621">
        <v>10009</v>
      </c>
      <c r="L621" t="s">
        <v>54</v>
      </c>
      <c r="M621" t="s">
        <v>1378</v>
      </c>
      <c r="N621" t="s">
        <v>27</v>
      </c>
      <c r="O621" t="s">
        <v>643</v>
      </c>
      <c r="P621" s="4">
        <v>164.64599999999999</v>
      </c>
      <c r="Q621" s="4">
        <v>164.64599999999999</v>
      </c>
      <c r="R621" s="4">
        <f t="shared" si="38"/>
        <v>0</v>
      </c>
      <c r="S621" s="4">
        <f t="shared" si="39"/>
        <v>0</v>
      </c>
    </row>
    <row r="622" spans="1:19" x14ac:dyDescent="0.3">
      <c r="A622" t="s">
        <v>1383</v>
      </c>
      <c r="B622" s="1">
        <v>42914</v>
      </c>
      <c r="C622" s="1">
        <v>42916</v>
      </c>
      <c r="D622">
        <f t="shared" si="36"/>
        <v>2017</v>
      </c>
      <c r="E622" t="str">
        <f t="shared" si="37"/>
        <v>Jun</v>
      </c>
      <c r="F622" t="s">
        <v>67</v>
      </c>
      <c r="G622" t="s">
        <v>1384</v>
      </c>
      <c r="H622" t="s">
        <v>51</v>
      </c>
      <c r="I622" t="s">
        <v>1385</v>
      </c>
      <c r="J622" t="s">
        <v>144</v>
      </c>
      <c r="K622">
        <v>7501</v>
      </c>
      <c r="L622" t="s">
        <v>54</v>
      </c>
      <c r="M622" t="s">
        <v>1378</v>
      </c>
      <c r="N622" t="s">
        <v>27</v>
      </c>
      <c r="O622" t="s">
        <v>643</v>
      </c>
      <c r="P622" s="4">
        <v>121.96</v>
      </c>
      <c r="Q622" s="4">
        <v>121.96</v>
      </c>
      <c r="R622" s="4">
        <f t="shared" si="38"/>
        <v>0</v>
      </c>
      <c r="S622" s="4">
        <f t="shared" si="39"/>
        <v>0</v>
      </c>
    </row>
    <row r="623" spans="1:19" ht="15.6" x14ac:dyDescent="0.3">
      <c r="A623" t="s">
        <v>1386</v>
      </c>
      <c r="B623" s="1">
        <v>43228</v>
      </c>
      <c r="C623" s="1">
        <v>43232</v>
      </c>
      <c r="D623">
        <f t="shared" si="36"/>
        <v>2018</v>
      </c>
      <c r="E623" t="str">
        <f t="shared" si="37"/>
        <v>May</v>
      </c>
      <c r="F623" t="s">
        <v>37</v>
      </c>
      <c r="G623" t="s">
        <v>916</v>
      </c>
      <c r="H623" s="2" t="s">
        <v>22</v>
      </c>
      <c r="I623" t="s">
        <v>100</v>
      </c>
      <c r="J623" t="s">
        <v>101</v>
      </c>
      <c r="K623">
        <v>19140</v>
      </c>
      <c r="L623" t="s">
        <v>54</v>
      </c>
      <c r="M623" t="s">
        <v>1378</v>
      </c>
      <c r="N623" t="s">
        <v>27</v>
      </c>
      <c r="O623" t="s">
        <v>643</v>
      </c>
      <c r="P623" s="4">
        <v>128.05799999999999</v>
      </c>
      <c r="Q623" s="4">
        <v>128.05799999999999</v>
      </c>
      <c r="R623" s="4">
        <f t="shared" si="38"/>
        <v>0</v>
      </c>
      <c r="S623" s="4">
        <f t="shared" si="39"/>
        <v>0</v>
      </c>
    </row>
    <row r="624" spans="1:19" ht="15.6" x14ac:dyDescent="0.3">
      <c r="A624" t="s">
        <v>1387</v>
      </c>
      <c r="B624" s="1">
        <v>42485</v>
      </c>
      <c r="C624" s="1">
        <v>42489</v>
      </c>
      <c r="D624">
        <f t="shared" si="36"/>
        <v>2016</v>
      </c>
      <c r="E624" t="str">
        <f t="shared" si="37"/>
        <v>Apr</v>
      </c>
      <c r="F624" t="s">
        <v>37</v>
      </c>
      <c r="G624" t="s">
        <v>652</v>
      </c>
      <c r="H624" s="2" t="s">
        <v>22</v>
      </c>
      <c r="I624" t="s">
        <v>293</v>
      </c>
      <c r="J624" t="s">
        <v>24</v>
      </c>
      <c r="K624">
        <v>60505</v>
      </c>
      <c r="L624" t="s">
        <v>25</v>
      </c>
      <c r="M624" t="s">
        <v>1378</v>
      </c>
      <c r="N624" t="s">
        <v>27</v>
      </c>
      <c r="O624" t="s">
        <v>643</v>
      </c>
      <c r="P624" s="4">
        <v>128.05799999999999</v>
      </c>
      <c r="Q624" s="4">
        <v>128.05799999999999</v>
      </c>
      <c r="R624" s="4">
        <f t="shared" si="38"/>
        <v>0</v>
      </c>
      <c r="S624" s="4">
        <f t="shared" si="39"/>
        <v>0</v>
      </c>
    </row>
    <row r="625" spans="1:19" ht="15.6" x14ac:dyDescent="0.3">
      <c r="A625" t="s">
        <v>1388</v>
      </c>
      <c r="B625" s="1">
        <v>43351</v>
      </c>
      <c r="C625" s="1">
        <v>43354</v>
      </c>
      <c r="D625">
        <f t="shared" si="36"/>
        <v>2018</v>
      </c>
      <c r="E625" t="str">
        <f t="shared" si="37"/>
        <v>Sep</v>
      </c>
      <c r="F625" t="s">
        <v>20</v>
      </c>
      <c r="G625" t="s">
        <v>833</v>
      </c>
      <c r="H625" s="2" t="s">
        <v>22</v>
      </c>
      <c r="I625" t="s">
        <v>422</v>
      </c>
      <c r="J625" t="s">
        <v>109</v>
      </c>
      <c r="K625">
        <v>76017</v>
      </c>
      <c r="L625" t="s">
        <v>25</v>
      </c>
      <c r="M625" t="s">
        <v>1378</v>
      </c>
      <c r="N625" t="s">
        <v>27</v>
      </c>
      <c r="O625" t="s">
        <v>643</v>
      </c>
      <c r="P625" s="4">
        <v>213.43</v>
      </c>
      <c r="Q625" s="4">
        <v>213.43</v>
      </c>
      <c r="R625" s="4">
        <f t="shared" si="38"/>
        <v>0</v>
      </c>
      <c r="S625" s="4">
        <f t="shared" si="39"/>
        <v>0</v>
      </c>
    </row>
    <row r="626" spans="1:19" x14ac:dyDescent="0.3">
      <c r="A626" t="s">
        <v>1389</v>
      </c>
      <c r="B626" s="1">
        <v>43022</v>
      </c>
      <c r="C626" s="1">
        <v>43028</v>
      </c>
      <c r="D626">
        <f t="shared" si="36"/>
        <v>2017</v>
      </c>
      <c r="E626" t="str">
        <f t="shared" si="37"/>
        <v>Oct</v>
      </c>
      <c r="F626" t="s">
        <v>37</v>
      </c>
      <c r="G626" t="s">
        <v>1390</v>
      </c>
      <c r="H626" t="s">
        <v>51</v>
      </c>
      <c r="I626" t="s">
        <v>78</v>
      </c>
      <c r="J626" t="s">
        <v>83</v>
      </c>
      <c r="K626">
        <v>28540</v>
      </c>
      <c r="L626" t="s">
        <v>44</v>
      </c>
      <c r="M626" t="s">
        <v>1391</v>
      </c>
      <c r="N626" t="s">
        <v>27</v>
      </c>
      <c r="O626" t="s">
        <v>643</v>
      </c>
      <c r="P626" s="4">
        <v>102.592</v>
      </c>
      <c r="Q626" s="4">
        <v>102.592</v>
      </c>
      <c r="R626" s="4">
        <f t="shared" si="38"/>
        <v>0</v>
      </c>
      <c r="S626" s="4">
        <f t="shared" si="39"/>
        <v>0</v>
      </c>
    </row>
    <row r="627" spans="1:19" ht="15.6" x14ac:dyDescent="0.3">
      <c r="A627" t="s">
        <v>1392</v>
      </c>
      <c r="B627" s="1">
        <v>43358</v>
      </c>
      <c r="C627" s="1">
        <v>43362</v>
      </c>
      <c r="D627">
        <f t="shared" si="36"/>
        <v>2018</v>
      </c>
      <c r="E627" t="str">
        <f t="shared" si="37"/>
        <v>Sep</v>
      </c>
      <c r="F627" t="s">
        <v>37</v>
      </c>
      <c r="G627" t="s">
        <v>1393</v>
      </c>
      <c r="H627" s="2" t="s">
        <v>22</v>
      </c>
      <c r="I627" t="s">
        <v>419</v>
      </c>
      <c r="J627" t="s">
        <v>144</v>
      </c>
      <c r="K627">
        <v>8701</v>
      </c>
      <c r="L627" t="s">
        <v>54</v>
      </c>
      <c r="M627" t="s">
        <v>1391</v>
      </c>
      <c r="N627" t="s">
        <v>27</v>
      </c>
      <c r="O627" t="s">
        <v>643</v>
      </c>
      <c r="P627" s="4">
        <v>512.96</v>
      </c>
      <c r="Q627" s="4">
        <v>512.96</v>
      </c>
      <c r="R627" s="4">
        <f t="shared" si="38"/>
        <v>0</v>
      </c>
      <c r="S627" s="4">
        <f t="shared" si="39"/>
        <v>0</v>
      </c>
    </row>
    <row r="628" spans="1:19" ht="15.6" x14ac:dyDescent="0.3">
      <c r="A628" t="s">
        <v>1394</v>
      </c>
      <c r="B628" s="1">
        <v>43172</v>
      </c>
      <c r="C628" s="1">
        <v>43172</v>
      </c>
      <c r="D628">
        <f t="shared" si="36"/>
        <v>2018</v>
      </c>
      <c r="E628" t="str">
        <f t="shared" si="37"/>
        <v>Mar</v>
      </c>
      <c r="F628" t="s">
        <v>30</v>
      </c>
      <c r="G628" t="s">
        <v>1287</v>
      </c>
      <c r="H628" s="2" t="s">
        <v>22</v>
      </c>
      <c r="I628" t="s">
        <v>23</v>
      </c>
      <c r="J628" t="s">
        <v>24</v>
      </c>
      <c r="K628">
        <v>60610</v>
      </c>
      <c r="L628" t="s">
        <v>25</v>
      </c>
      <c r="M628" t="s">
        <v>1391</v>
      </c>
      <c r="N628" t="s">
        <v>27</v>
      </c>
      <c r="O628" t="s">
        <v>643</v>
      </c>
      <c r="P628" s="4">
        <v>89.768000000000001</v>
      </c>
      <c r="Q628" s="4">
        <v>89.768000000000001</v>
      </c>
      <c r="R628" s="4">
        <f t="shared" si="38"/>
        <v>0</v>
      </c>
      <c r="S628" s="4">
        <f t="shared" si="39"/>
        <v>0</v>
      </c>
    </row>
    <row r="629" spans="1:19" ht="15.6" x14ac:dyDescent="0.3">
      <c r="A629" t="s">
        <v>1395</v>
      </c>
      <c r="B629" s="1">
        <v>42806</v>
      </c>
      <c r="C629" s="1">
        <v>42809</v>
      </c>
      <c r="D629">
        <f t="shared" si="36"/>
        <v>2017</v>
      </c>
      <c r="E629" t="str">
        <f t="shared" si="37"/>
        <v>Mar</v>
      </c>
      <c r="F629" t="s">
        <v>67</v>
      </c>
      <c r="G629" t="s">
        <v>1396</v>
      </c>
      <c r="H629" s="2" t="s">
        <v>22</v>
      </c>
      <c r="I629" t="s">
        <v>32</v>
      </c>
      <c r="J629" t="s">
        <v>33</v>
      </c>
      <c r="K629">
        <v>94109</v>
      </c>
      <c r="L629" t="s">
        <v>34</v>
      </c>
      <c r="M629" t="s">
        <v>1397</v>
      </c>
      <c r="N629" t="s">
        <v>110</v>
      </c>
      <c r="O629" t="s">
        <v>643</v>
      </c>
      <c r="P629" s="4">
        <v>770.35199999999998</v>
      </c>
      <c r="Q629" s="4">
        <f>P629-75</f>
        <v>695.35199999999998</v>
      </c>
      <c r="R629" s="4">
        <f t="shared" si="38"/>
        <v>75</v>
      </c>
      <c r="S629" s="4">
        <f t="shared" si="39"/>
        <v>11.25</v>
      </c>
    </row>
    <row r="630" spans="1:19" ht="15.6" x14ac:dyDescent="0.3">
      <c r="A630" t="s">
        <v>1398</v>
      </c>
      <c r="B630" s="1">
        <v>42874</v>
      </c>
      <c r="C630" s="1">
        <v>42879</v>
      </c>
      <c r="D630">
        <f t="shared" si="36"/>
        <v>2017</v>
      </c>
      <c r="E630" t="str">
        <f t="shared" si="37"/>
        <v>May</v>
      </c>
      <c r="F630" t="s">
        <v>37</v>
      </c>
      <c r="G630" t="s">
        <v>766</v>
      </c>
      <c r="H630" s="2" t="s">
        <v>22</v>
      </c>
      <c r="I630" t="s">
        <v>422</v>
      </c>
      <c r="J630" t="s">
        <v>158</v>
      </c>
      <c r="K630">
        <v>22204</v>
      </c>
      <c r="L630" t="s">
        <v>44</v>
      </c>
      <c r="M630" t="s">
        <v>1397</v>
      </c>
      <c r="N630" t="s">
        <v>27</v>
      </c>
      <c r="O630" t="s">
        <v>643</v>
      </c>
      <c r="P630" s="4">
        <v>641.96</v>
      </c>
      <c r="Q630" s="4">
        <v>641.96</v>
      </c>
      <c r="R630" s="4">
        <f t="shared" si="38"/>
        <v>0</v>
      </c>
      <c r="S630" s="4">
        <f t="shared" si="39"/>
        <v>0</v>
      </c>
    </row>
    <row r="631" spans="1:19" ht="15.6" x14ac:dyDescent="0.3">
      <c r="A631" t="s">
        <v>1399</v>
      </c>
      <c r="B631" s="1">
        <v>42682</v>
      </c>
      <c r="C631" s="1">
        <v>42682</v>
      </c>
      <c r="D631">
        <f t="shared" si="36"/>
        <v>2016</v>
      </c>
      <c r="E631" t="str">
        <f t="shared" si="37"/>
        <v>Nov</v>
      </c>
      <c r="F631" t="s">
        <v>30</v>
      </c>
      <c r="G631" t="s">
        <v>228</v>
      </c>
      <c r="H631" s="2" t="s">
        <v>22</v>
      </c>
      <c r="I631" t="s">
        <v>61</v>
      </c>
      <c r="J631" t="s">
        <v>62</v>
      </c>
      <c r="K631">
        <v>10024</v>
      </c>
      <c r="L631" t="s">
        <v>54</v>
      </c>
      <c r="M631" t="s">
        <v>1397</v>
      </c>
      <c r="N631" t="s">
        <v>27</v>
      </c>
      <c r="O631" t="s">
        <v>643</v>
      </c>
      <c r="P631" s="4">
        <v>577.76400000000001</v>
      </c>
      <c r="Q631" s="4">
        <v>577.76400000000001</v>
      </c>
      <c r="R631" s="4">
        <f t="shared" si="38"/>
        <v>0</v>
      </c>
      <c r="S631" s="4">
        <f t="shared" si="39"/>
        <v>0</v>
      </c>
    </row>
    <row r="632" spans="1:19" x14ac:dyDescent="0.3">
      <c r="A632" t="s">
        <v>740</v>
      </c>
      <c r="B632" s="1">
        <v>43051</v>
      </c>
      <c r="C632" s="1">
        <v>43055</v>
      </c>
      <c r="D632">
        <f t="shared" si="36"/>
        <v>2017</v>
      </c>
      <c r="E632" t="str">
        <f t="shared" si="37"/>
        <v>Nov</v>
      </c>
      <c r="F632" t="s">
        <v>37</v>
      </c>
      <c r="G632" t="s">
        <v>741</v>
      </c>
      <c r="H632" t="s">
        <v>51</v>
      </c>
      <c r="I632" t="s">
        <v>742</v>
      </c>
      <c r="J632" t="s">
        <v>233</v>
      </c>
      <c r="K632">
        <v>44134</v>
      </c>
      <c r="L632" t="s">
        <v>54</v>
      </c>
      <c r="M632" t="s">
        <v>1397</v>
      </c>
      <c r="N632" t="s">
        <v>128</v>
      </c>
      <c r="O632" t="s">
        <v>643</v>
      </c>
      <c r="P632" s="4">
        <v>449.37200000000001</v>
      </c>
      <c r="Q632" s="4">
        <v>449.37200000000001</v>
      </c>
      <c r="R632" s="4">
        <f t="shared" si="38"/>
        <v>0</v>
      </c>
      <c r="S632" s="4">
        <f t="shared" si="39"/>
        <v>0</v>
      </c>
    </row>
    <row r="633" spans="1:19" ht="15.6" x14ac:dyDescent="0.3">
      <c r="A633" t="s">
        <v>1400</v>
      </c>
      <c r="B633" s="1">
        <v>43094</v>
      </c>
      <c r="C633" s="1">
        <v>43099</v>
      </c>
      <c r="D633">
        <f t="shared" si="36"/>
        <v>2017</v>
      </c>
      <c r="E633" t="str">
        <f t="shared" si="37"/>
        <v>Dec</v>
      </c>
      <c r="F633" t="s">
        <v>37</v>
      </c>
      <c r="G633" t="s">
        <v>585</v>
      </c>
      <c r="H633" s="2" t="s">
        <v>22</v>
      </c>
      <c r="I633" t="s">
        <v>61</v>
      </c>
      <c r="J633" t="s">
        <v>62</v>
      </c>
      <c r="K633">
        <v>10024</v>
      </c>
      <c r="L633" t="s">
        <v>54</v>
      </c>
      <c r="M633" t="s">
        <v>1397</v>
      </c>
      <c r="N633" t="s">
        <v>110</v>
      </c>
      <c r="O633" t="s">
        <v>643</v>
      </c>
      <c r="P633" s="4">
        <v>866.64599999999996</v>
      </c>
      <c r="Q633" s="4">
        <v>866.64599999999996</v>
      </c>
      <c r="R633" s="4">
        <f t="shared" si="38"/>
        <v>0</v>
      </c>
      <c r="S633" s="4">
        <f t="shared" si="39"/>
        <v>0</v>
      </c>
    </row>
    <row r="634" spans="1:19" ht="15.6" x14ac:dyDescent="0.3">
      <c r="A634" t="s">
        <v>1401</v>
      </c>
      <c r="B634" s="1">
        <v>42339</v>
      </c>
      <c r="C634" s="1">
        <v>42341</v>
      </c>
      <c r="D634">
        <f t="shared" si="36"/>
        <v>2015</v>
      </c>
      <c r="E634" t="str">
        <f t="shared" si="37"/>
        <v>Dec</v>
      </c>
      <c r="F634" t="s">
        <v>67</v>
      </c>
      <c r="G634" t="s">
        <v>930</v>
      </c>
      <c r="H634" s="2" t="s">
        <v>22</v>
      </c>
      <c r="I634" t="s">
        <v>113</v>
      </c>
      <c r="J634" t="s">
        <v>109</v>
      </c>
      <c r="K634">
        <v>77070</v>
      </c>
      <c r="L634" t="s">
        <v>25</v>
      </c>
      <c r="M634" t="s">
        <v>1397</v>
      </c>
      <c r="N634" t="s">
        <v>27</v>
      </c>
      <c r="O634" t="s">
        <v>643</v>
      </c>
      <c r="P634" s="4">
        <v>674.05799999999999</v>
      </c>
      <c r="Q634" s="4">
        <v>674.05799999999999</v>
      </c>
      <c r="R634" s="4">
        <f t="shared" si="38"/>
        <v>0</v>
      </c>
      <c r="S634" s="4">
        <f t="shared" si="39"/>
        <v>0</v>
      </c>
    </row>
    <row r="635" spans="1:19" ht="15.6" x14ac:dyDescent="0.3">
      <c r="A635" t="s">
        <v>1402</v>
      </c>
      <c r="B635" s="1">
        <v>42256</v>
      </c>
      <c r="C635" s="1">
        <v>42259</v>
      </c>
      <c r="D635">
        <f t="shared" si="36"/>
        <v>2015</v>
      </c>
      <c r="E635" t="str">
        <f t="shared" si="37"/>
        <v>Sep</v>
      </c>
      <c r="F635" t="s">
        <v>67</v>
      </c>
      <c r="G635" t="s">
        <v>1403</v>
      </c>
      <c r="H635" s="2" t="s">
        <v>22</v>
      </c>
      <c r="I635" t="s">
        <v>1404</v>
      </c>
      <c r="J635" t="s">
        <v>314</v>
      </c>
      <c r="K635">
        <v>1852</v>
      </c>
      <c r="L635" t="s">
        <v>54</v>
      </c>
      <c r="M635" t="s">
        <v>1405</v>
      </c>
      <c r="N635" t="s">
        <v>27</v>
      </c>
      <c r="O635" t="s">
        <v>643</v>
      </c>
      <c r="P635" s="4">
        <v>785.88</v>
      </c>
      <c r="Q635" s="4">
        <v>785.88</v>
      </c>
      <c r="R635" s="4">
        <f t="shared" si="38"/>
        <v>0</v>
      </c>
      <c r="S635" s="4">
        <f t="shared" si="39"/>
        <v>0</v>
      </c>
    </row>
    <row r="636" spans="1:19" x14ac:dyDescent="0.3">
      <c r="A636" t="s">
        <v>1406</v>
      </c>
      <c r="B636" s="1">
        <v>42292</v>
      </c>
      <c r="C636" s="1">
        <v>42294</v>
      </c>
      <c r="D636">
        <f t="shared" si="36"/>
        <v>2015</v>
      </c>
      <c r="E636" t="str">
        <f t="shared" si="37"/>
        <v>Oct</v>
      </c>
      <c r="F636" t="s">
        <v>20</v>
      </c>
      <c r="G636" t="s">
        <v>1407</v>
      </c>
      <c r="H636" t="s">
        <v>105</v>
      </c>
      <c r="I636" t="s">
        <v>742</v>
      </c>
      <c r="J636" t="s">
        <v>233</v>
      </c>
      <c r="K636">
        <v>44134</v>
      </c>
      <c r="L636" t="s">
        <v>54</v>
      </c>
      <c r="M636" t="s">
        <v>1405</v>
      </c>
      <c r="N636" t="s">
        <v>27</v>
      </c>
      <c r="O636" t="s">
        <v>643</v>
      </c>
      <c r="P636" s="4">
        <v>183.37200000000001</v>
      </c>
      <c r="Q636" s="4">
        <v>183.37200000000001</v>
      </c>
      <c r="R636" s="4">
        <f t="shared" si="38"/>
        <v>0</v>
      </c>
      <c r="S636" s="4">
        <f t="shared" si="39"/>
        <v>0</v>
      </c>
    </row>
    <row r="637" spans="1:19" x14ac:dyDescent="0.3">
      <c r="A637" t="s">
        <v>1408</v>
      </c>
      <c r="B637" s="1">
        <v>43080</v>
      </c>
      <c r="C637" s="1">
        <v>43080</v>
      </c>
      <c r="D637">
        <f t="shared" si="36"/>
        <v>2017</v>
      </c>
      <c r="E637" t="str">
        <f t="shared" si="37"/>
        <v>Dec</v>
      </c>
      <c r="F637" t="s">
        <v>30</v>
      </c>
      <c r="G637" t="s">
        <v>1409</v>
      </c>
      <c r="H637" t="s">
        <v>51</v>
      </c>
      <c r="I637" t="s">
        <v>1410</v>
      </c>
      <c r="J637" t="s">
        <v>33</v>
      </c>
      <c r="K637">
        <v>92804</v>
      </c>
      <c r="L637" t="s">
        <v>34</v>
      </c>
      <c r="M637" t="s">
        <v>1411</v>
      </c>
      <c r="N637" t="s">
        <v>128</v>
      </c>
      <c r="O637" t="s">
        <v>643</v>
      </c>
      <c r="P637" s="4">
        <v>363.92</v>
      </c>
      <c r="Q637" s="4">
        <v>363.92</v>
      </c>
      <c r="R637" s="4">
        <f t="shared" si="38"/>
        <v>0</v>
      </c>
      <c r="S637" s="4">
        <f t="shared" si="39"/>
        <v>0</v>
      </c>
    </row>
    <row r="638" spans="1:19" x14ac:dyDescent="0.3">
      <c r="A638" t="s">
        <v>1412</v>
      </c>
      <c r="B638" s="1">
        <v>43203</v>
      </c>
      <c r="C638" s="1">
        <v>43207</v>
      </c>
      <c r="D638">
        <f t="shared" si="36"/>
        <v>2018</v>
      </c>
      <c r="E638" t="str">
        <f t="shared" si="37"/>
        <v>Apr</v>
      </c>
      <c r="F638" t="s">
        <v>37</v>
      </c>
      <c r="G638" t="s">
        <v>1413</v>
      </c>
      <c r="H638" t="s">
        <v>51</v>
      </c>
      <c r="I638" t="s">
        <v>573</v>
      </c>
      <c r="J638" t="s">
        <v>33</v>
      </c>
      <c r="K638">
        <v>92345</v>
      </c>
      <c r="L638" t="s">
        <v>34</v>
      </c>
      <c r="M638" t="s">
        <v>1411</v>
      </c>
      <c r="N638" t="s">
        <v>27</v>
      </c>
      <c r="O638" t="s">
        <v>643</v>
      </c>
      <c r="P638" s="4">
        <v>436.70400000000001</v>
      </c>
      <c r="Q638" s="4">
        <v>436.70400000000001</v>
      </c>
      <c r="R638" s="4">
        <f t="shared" si="38"/>
        <v>0</v>
      </c>
      <c r="S638" s="4">
        <f t="shared" si="39"/>
        <v>0</v>
      </c>
    </row>
    <row r="639" spans="1:19" ht="15.6" x14ac:dyDescent="0.3">
      <c r="A639" t="s">
        <v>1414</v>
      </c>
      <c r="B639" s="1">
        <v>43207</v>
      </c>
      <c r="C639" s="1">
        <v>43212</v>
      </c>
      <c r="D639">
        <f t="shared" si="36"/>
        <v>2018</v>
      </c>
      <c r="E639" t="str">
        <f t="shared" si="37"/>
        <v>Apr</v>
      </c>
      <c r="F639" t="s">
        <v>37</v>
      </c>
      <c r="G639" t="s">
        <v>854</v>
      </c>
      <c r="H639" s="2" t="s">
        <v>22</v>
      </c>
      <c r="I639" t="s">
        <v>47</v>
      </c>
      <c r="J639" t="s">
        <v>33</v>
      </c>
      <c r="K639">
        <v>90008</v>
      </c>
      <c r="L639" t="s">
        <v>34</v>
      </c>
      <c r="M639" t="s">
        <v>1411</v>
      </c>
      <c r="N639" t="s">
        <v>27</v>
      </c>
      <c r="O639" t="s">
        <v>643</v>
      </c>
      <c r="P639" s="4">
        <v>218.352</v>
      </c>
      <c r="Q639" s="4">
        <v>218.352</v>
      </c>
      <c r="R639" s="4">
        <f t="shared" si="38"/>
        <v>0</v>
      </c>
      <c r="S639" s="4">
        <f t="shared" si="39"/>
        <v>0</v>
      </c>
    </row>
    <row r="640" spans="1:19" ht="15.6" x14ac:dyDescent="0.3">
      <c r="A640" t="s">
        <v>1415</v>
      </c>
      <c r="B640" s="1">
        <v>43264</v>
      </c>
      <c r="C640" s="1">
        <v>43270</v>
      </c>
      <c r="D640">
        <f t="shared" si="36"/>
        <v>2018</v>
      </c>
      <c r="E640" t="str">
        <f t="shared" si="37"/>
        <v>Jun</v>
      </c>
      <c r="F640" t="s">
        <v>37</v>
      </c>
      <c r="G640" t="s">
        <v>912</v>
      </c>
      <c r="H640" s="2" t="s">
        <v>22</v>
      </c>
      <c r="I640" t="s">
        <v>69</v>
      </c>
      <c r="J640" t="s">
        <v>70</v>
      </c>
      <c r="K640">
        <v>98103</v>
      </c>
      <c r="L640" t="s">
        <v>34</v>
      </c>
      <c r="M640" t="s">
        <v>1411</v>
      </c>
      <c r="N640" t="s">
        <v>27</v>
      </c>
      <c r="O640" t="s">
        <v>643</v>
      </c>
      <c r="P640" s="4">
        <v>291.13600000000002</v>
      </c>
      <c r="Q640" s="4">
        <v>291.13600000000002</v>
      </c>
      <c r="R640" s="4">
        <f t="shared" si="38"/>
        <v>0</v>
      </c>
      <c r="S640" s="4">
        <f t="shared" si="39"/>
        <v>0</v>
      </c>
    </row>
    <row r="641" spans="1:19" ht="15.6" x14ac:dyDescent="0.3">
      <c r="A641" t="s">
        <v>1416</v>
      </c>
      <c r="B641" s="1">
        <v>42295</v>
      </c>
      <c r="C641" s="1">
        <v>42297</v>
      </c>
      <c r="D641">
        <f t="shared" si="36"/>
        <v>2015</v>
      </c>
      <c r="E641" t="str">
        <f t="shared" si="37"/>
        <v>Oct</v>
      </c>
      <c r="F641" t="s">
        <v>67</v>
      </c>
      <c r="G641" t="s">
        <v>413</v>
      </c>
      <c r="H641" s="2" t="s">
        <v>22</v>
      </c>
      <c r="I641" t="s">
        <v>1417</v>
      </c>
      <c r="J641" t="s">
        <v>754</v>
      </c>
      <c r="K641">
        <v>36116</v>
      </c>
      <c r="L641" t="s">
        <v>44</v>
      </c>
      <c r="M641" t="s">
        <v>1411</v>
      </c>
      <c r="N641" t="s">
        <v>27</v>
      </c>
      <c r="O641" t="s">
        <v>643</v>
      </c>
      <c r="P641" s="4">
        <v>545.88</v>
      </c>
      <c r="Q641" s="4">
        <v>100</v>
      </c>
      <c r="R641" s="4">
        <f t="shared" si="38"/>
        <v>445.88</v>
      </c>
      <c r="S641" s="4">
        <f t="shared" si="39"/>
        <v>66.881999999999991</v>
      </c>
    </row>
    <row r="642" spans="1:19" ht="15.6" x14ac:dyDescent="0.3">
      <c r="A642" t="s">
        <v>1418</v>
      </c>
      <c r="B642" s="1">
        <v>43191</v>
      </c>
      <c r="C642" s="1">
        <v>43194</v>
      </c>
      <c r="D642">
        <f t="shared" ref="D642:D705" si="40">YEAR(B642)</f>
        <v>2018</v>
      </c>
      <c r="E642" t="str">
        <f t="shared" ref="E642:E705" si="41">TEXT(B642,"mmm")</f>
        <v>Apr</v>
      </c>
      <c r="F642" t="s">
        <v>67</v>
      </c>
      <c r="G642" t="s">
        <v>833</v>
      </c>
      <c r="H642" s="2" t="s">
        <v>22</v>
      </c>
      <c r="I642" t="s">
        <v>78</v>
      </c>
      <c r="J642" t="s">
        <v>79</v>
      </c>
      <c r="K642">
        <v>32216</v>
      </c>
      <c r="L642" t="s">
        <v>44</v>
      </c>
      <c r="M642" t="s">
        <v>1411</v>
      </c>
      <c r="N642" t="s">
        <v>27</v>
      </c>
      <c r="O642" t="s">
        <v>643</v>
      </c>
      <c r="P642" s="4">
        <v>218.352</v>
      </c>
      <c r="Q642" s="4">
        <v>218.352</v>
      </c>
      <c r="R642" s="4">
        <f t="shared" si="38"/>
        <v>0</v>
      </c>
      <c r="S642" s="4">
        <f t="shared" si="39"/>
        <v>0</v>
      </c>
    </row>
    <row r="643" spans="1:19" x14ac:dyDescent="0.3">
      <c r="A643" t="s">
        <v>1419</v>
      </c>
      <c r="B643" s="1">
        <v>42353</v>
      </c>
      <c r="C643" s="1">
        <v>42355</v>
      </c>
      <c r="D643">
        <f t="shared" si="40"/>
        <v>2015</v>
      </c>
      <c r="E643" t="str">
        <f t="shared" si="41"/>
        <v>Dec</v>
      </c>
      <c r="F643" t="s">
        <v>67</v>
      </c>
      <c r="G643" t="s">
        <v>1420</v>
      </c>
      <c r="H643" t="s">
        <v>51</v>
      </c>
      <c r="I643" t="s">
        <v>100</v>
      </c>
      <c r="J643" t="s">
        <v>101</v>
      </c>
      <c r="K643">
        <v>19140</v>
      </c>
      <c r="L643" t="s">
        <v>54</v>
      </c>
      <c r="M643" t="s">
        <v>1411</v>
      </c>
      <c r="N643" t="s">
        <v>27</v>
      </c>
      <c r="O643" t="s">
        <v>643</v>
      </c>
      <c r="P643" s="4">
        <v>445.80200000000002</v>
      </c>
      <c r="Q643" s="4">
        <v>445.80200000000002</v>
      </c>
      <c r="R643" s="4">
        <f t="shared" ref="R643:R706" si="42">P643-Q643</f>
        <v>0</v>
      </c>
      <c r="S643" s="4">
        <f t="shared" ref="S643:S706" si="43">0.15*R643</f>
        <v>0</v>
      </c>
    </row>
    <row r="644" spans="1:19" x14ac:dyDescent="0.3">
      <c r="A644" t="s">
        <v>1421</v>
      </c>
      <c r="B644" s="1">
        <v>43050</v>
      </c>
      <c r="C644" s="1">
        <v>43055</v>
      </c>
      <c r="D644">
        <f t="shared" si="40"/>
        <v>2017</v>
      </c>
      <c r="E644" t="str">
        <f t="shared" si="41"/>
        <v>Nov</v>
      </c>
      <c r="F644" t="s">
        <v>37</v>
      </c>
      <c r="G644" t="s">
        <v>1422</v>
      </c>
      <c r="H644" t="s">
        <v>51</v>
      </c>
      <c r="I644" t="s">
        <v>61</v>
      </c>
      <c r="J644" t="s">
        <v>62</v>
      </c>
      <c r="K644">
        <v>10011</v>
      </c>
      <c r="L644" t="s">
        <v>54</v>
      </c>
      <c r="M644" t="s">
        <v>1411</v>
      </c>
      <c r="N644" t="s">
        <v>128</v>
      </c>
      <c r="O644" t="s">
        <v>643</v>
      </c>
      <c r="P644" s="4">
        <v>245.64599999999999</v>
      </c>
      <c r="Q644" s="4">
        <v>245.64599999999999</v>
      </c>
      <c r="R644" s="4">
        <f t="shared" si="42"/>
        <v>0</v>
      </c>
      <c r="S644" s="4">
        <f t="shared" si="43"/>
        <v>0</v>
      </c>
    </row>
    <row r="645" spans="1:19" ht="15.6" x14ac:dyDescent="0.3">
      <c r="A645" t="s">
        <v>1423</v>
      </c>
      <c r="B645" s="1">
        <v>43372</v>
      </c>
      <c r="C645" s="1">
        <v>43372</v>
      </c>
      <c r="D645">
        <f t="shared" si="40"/>
        <v>2018</v>
      </c>
      <c r="E645" t="str">
        <f t="shared" si="41"/>
        <v>Sep</v>
      </c>
      <c r="F645" t="s">
        <v>30</v>
      </c>
      <c r="G645" t="s">
        <v>630</v>
      </c>
      <c r="H645" s="2" t="s">
        <v>22</v>
      </c>
      <c r="I645" t="s">
        <v>1424</v>
      </c>
      <c r="J645" t="s">
        <v>233</v>
      </c>
      <c r="K645">
        <v>44060</v>
      </c>
      <c r="L645" t="s">
        <v>54</v>
      </c>
      <c r="M645" t="s">
        <v>1411</v>
      </c>
      <c r="N645" t="s">
        <v>27</v>
      </c>
      <c r="O645" t="s">
        <v>643</v>
      </c>
      <c r="P645" s="4">
        <v>63.686</v>
      </c>
      <c r="Q645" s="4">
        <v>63.686</v>
      </c>
      <c r="R645" s="4">
        <f t="shared" si="42"/>
        <v>0</v>
      </c>
      <c r="S645" s="4">
        <f t="shared" si="43"/>
        <v>0</v>
      </c>
    </row>
    <row r="646" spans="1:19" ht="15.6" x14ac:dyDescent="0.3">
      <c r="A646" t="s">
        <v>1425</v>
      </c>
      <c r="B646" s="1">
        <v>43410</v>
      </c>
      <c r="C646" s="1">
        <v>43415</v>
      </c>
      <c r="D646">
        <f t="shared" si="40"/>
        <v>2018</v>
      </c>
      <c r="E646" t="str">
        <f t="shared" si="41"/>
        <v>Nov</v>
      </c>
      <c r="F646" t="s">
        <v>37</v>
      </c>
      <c r="G646" t="s">
        <v>750</v>
      </c>
      <c r="H646" s="2" t="s">
        <v>22</v>
      </c>
      <c r="I646" t="s">
        <v>100</v>
      </c>
      <c r="J646" t="s">
        <v>101</v>
      </c>
      <c r="K646">
        <v>19143</v>
      </c>
      <c r="L646" t="s">
        <v>54</v>
      </c>
      <c r="M646" t="s">
        <v>1411</v>
      </c>
      <c r="N646" t="s">
        <v>27</v>
      </c>
      <c r="O646" t="s">
        <v>643</v>
      </c>
      <c r="P646" s="4">
        <v>127.372</v>
      </c>
      <c r="Q646" s="4">
        <v>127.372</v>
      </c>
      <c r="R646" s="4">
        <f t="shared" si="42"/>
        <v>0</v>
      </c>
      <c r="S646" s="4">
        <f t="shared" si="43"/>
        <v>0</v>
      </c>
    </row>
    <row r="647" spans="1:19" ht="15.6" x14ac:dyDescent="0.3">
      <c r="A647" t="s">
        <v>1426</v>
      </c>
      <c r="B647" s="1">
        <v>42553</v>
      </c>
      <c r="C647" s="1">
        <v>42557</v>
      </c>
      <c r="D647">
        <f t="shared" si="40"/>
        <v>2016</v>
      </c>
      <c r="E647" t="str">
        <f t="shared" si="41"/>
        <v>Jul</v>
      </c>
      <c r="F647" t="s">
        <v>37</v>
      </c>
      <c r="G647" t="s">
        <v>1427</v>
      </c>
      <c r="H647" s="2" t="s">
        <v>22</v>
      </c>
      <c r="I647" t="s">
        <v>1428</v>
      </c>
      <c r="J647" t="s">
        <v>24</v>
      </c>
      <c r="K647">
        <v>60188</v>
      </c>
      <c r="L647" t="s">
        <v>25</v>
      </c>
      <c r="M647" t="s">
        <v>1411</v>
      </c>
      <c r="N647" t="s">
        <v>27</v>
      </c>
      <c r="O647" t="s">
        <v>643</v>
      </c>
      <c r="P647" s="4">
        <v>382.11599999999999</v>
      </c>
      <c r="Q647" s="4">
        <v>382.11599999999999</v>
      </c>
      <c r="R647" s="4">
        <f t="shared" si="42"/>
        <v>0</v>
      </c>
      <c r="S647" s="4">
        <f t="shared" si="43"/>
        <v>0</v>
      </c>
    </row>
    <row r="648" spans="1:19" x14ac:dyDescent="0.3">
      <c r="A648" t="s">
        <v>1429</v>
      </c>
      <c r="B648" s="1">
        <v>43059</v>
      </c>
      <c r="C648" s="1">
        <v>43066</v>
      </c>
      <c r="D648">
        <f t="shared" si="40"/>
        <v>2017</v>
      </c>
      <c r="E648" t="str">
        <f t="shared" si="41"/>
        <v>Nov</v>
      </c>
      <c r="F648" t="s">
        <v>37</v>
      </c>
      <c r="G648" t="s">
        <v>1430</v>
      </c>
      <c r="H648" t="s">
        <v>51</v>
      </c>
      <c r="I648" t="s">
        <v>113</v>
      </c>
      <c r="J648" t="s">
        <v>109</v>
      </c>
      <c r="K648">
        <v>77095</v>
      </c>
      <c r="L648" t="s">
        <v>25</v>
      </c>
      <c r="M648" t="s">
        <v>1411</v>
      </c>
      <c r="N648" t="s">
        <v>128</v>
      </c>
      <c r="O648" t="s">
        <v>643</v>
      </c>
      <c r="P648" s="4">
        <v>318.43</v>
      </c>
      <c r="Q648" s="4">
        <v>318.43</v>
      </c>
      <c r="R648" s="4">
        <f t="shared" si="42"/>
        <v>0</v>
      </c>
      <c r="S648" s="4">
        <f t="shared" si="43"/>
        <v>0</v>
      </c>
    </row>
    <row r="649" spans="1:19" x14ac:dyDescent="0.3">
      <c r="A649" t="s">
        <v>1431</v>
      </c>
      <c r="B649" s="1">
        <v>43360</v>
      </c>
      <c r="C649" s="1">
        <v>43365</v>
      </c>
      <c r="D649">
        <f t="shared" si="40"/>
        <v>2018</v>
      </c>
      <c r="E649" t="str">
        <f t="shared" si="41"/>
        <v>Sep</v>
      </c>
      <c r="F649" t="s">
        <v>67</v>
      </c>
      <c r="G649" t="s">
        <v>1316</v>
      </c>
      <c r="H649" t="s">
        <v>22</v>
      </c>
      <c r="I649" t="s">
        <v>113</v>
      </c>
      <c r="J649" t="s">
        <v>109</v>
      </c>
      <c r="K649">
        <v>77036</v>
      </c>
      <c r="L649" t="s">
        <v>25</v>
      </c>
      <c r="M649" t="s">
        <v>1411</v>
      </c>
      <c r="N649" t="s">
        <v>27</v>
      </c>
      <c r="O649" t="s">
        <v>643</v>
      </c>
      <c r="P649" s="4">
        <v>318.43</v>
      </c>
      <c r="Q649" s="4">
        <v>318.43</v>
      </c>
      <c r="R649" s="4">
        <f t="shared" si="42"/>
        <v>0</v>
      </c>
      <c r="S649" s="4">
        <f t="shared" si="43"/>
        <v>0</v>
      </c>
    </row>
    <row r="650" spans="1:19" x14ac:dyDescent="0.3">
      <c r="A650" t="s">
        <v>1432</v>
      </c>
      <c r="B650" s="1">
        <v>43423</v>
      </c>
      <c r="C650" s="1">
        <v>43425</v>
      </c>
      <c r="D650">
        <f t="shared" si="40"/>
        <v>2018</v>
      </c>
      <c r="E650" t="str">
        <f t="shared" si="41"/>
        <v>Nov</v>
      </c>
      <c r="F650" t="s">
        <v>20</v>
      </c>
      <c r="G650" t="s">
        <v>1390</v>
      </c>
      <c r="H650" t="s">
        <v>105</v>
      </c>
      <c r="I650" t="s">
        <v>113</v>
      </c>
      <c r="J650" t="s">
        <v>109</v>
      </c>
      <c r="K650">
        <v>77095</v>
      </c>
      <c r="L650" t="s">
        <v>25</v>
      </c>
      <c r="M650" t="s">
        <v>1411</v>
      </c>
      <c r="N650" t="s">
        <v>27</v>
      </c>
      <c r="O650" t="s">
        <v>643</v>
      </c>
      <c r="P650" s="4">
        <v>191.05799999999999</v>
      </c>
      <c r="Q650" s="4">
        <f>P650-17</f>
        <v>174.05799999999999</v>
      </c>
      <c r="R650" s="4">
        <f t="shared" si="42"/>
        <v>17</v>
      </c>
      <c r="S650" s="4">
        <f t="shared" si="43"/>
        <v>2.5499999999999998</v>
      </c>
    </row>
    <row r="651" spans="1:19" x14ac:dyDescent="0.3">
      <c r="A651" t="s">
        <v>1433</v>
      </c>
      <c r="B651" s="1">
        <v>42221</v>
      </c>
      <c r="C651" s="1">
        <v>42225</v>
      </c>
      <c r="D651">
        <f t="shared" si="40"/>
        <v>2015</v>
      </c>
      <c r="E651" t="str">
        <f t="shared" si="41"/>
        <v>Aug</v>
      </c>
      <c r="F651" t="s">
        <v>37</v>
      </c>
      <c r="G651" t="s">
        <v>1434</v>
      </c>
      <c r="H651" t="s">
        <v>105</v>
      </c>
      <c r="I651" t="s">
        <v>47</v>
      </c>
      <c r="J651" t="s">
        <v>33</v>
      </c>
      <c r="K651">
        <v>90004</v>
      </c>
      <c r="L651" t="s">
        <v>34</v>
      </c>
      <c r="M651" t="s">
        <v>1435</v>
      </c>
      <c r="N651" t="s">
        <v>27</v>
      </c>
      <c r="O651" t="s">
        <v>643</v>
      </c>
      <c r="P651" s="4">
        <v>340.14400000000001</v>
      </c>
      <c r="Q651" s="4">
        <v>340.14400000000001</v>
      </c>
      <c r="R651" s="4">
        <f t="shared" si="42"/>
        <v>0</v>
      </c>
      <c r="S651" s="4">
        <f t="shared" si="43"/>
        <v>0</v>
      </c>
    </row>
    <row r="652" spans="1:19" ht="15.6" x14ac:dyDescent="0.3">
      <c r="A652" t="s">
        <v>1225</v>
      </c>
      <c r="B652" s="1">
        <v>43450</v>
      </c>
      <c r="C652" s="1">
        <v>43455</v>
      </c>
      <c r="D652">
        <f t="shared" si="40"/>
        <v>2018</v>
      </c>
      <c r="E652" t="str">
        <f t="shared" si="41"/>
        <v>Dec</v>
      </c>
      <c r="F652" t="s">
        <v>67</v>
      </c>
      <c r="G652" t="s">
        <v>1226</v>
      </c>
      <c r="H652" s="2" t="s">
        <v>22</v>
      </c>
      <c r="I652" t="s">
        <v>1179</v>
      </c>
      <c r="J652" t="s">
        <v>33</v>
      </c>
      <c r="K652">
        <v>92054</v>
      </c>
      <c r="L652" t="s">
        <v>34</v>
      </c>
      <c r="M652" t="s">
        <v>1435</v>
      </c>
      <c r="N652" t="s">
        <v>27</v>
      </c>
      <c r="O652" t="s">
        <v>643</v>
      </c>
      <c r="P652" s="4">
        <v>97.183999999999997</v>
      </c>
      <c r="Q652" s="4">
        <v>100</v>
      </c>
      <c r="R652" s="4">
        <f t="shared" si="42"/>
        <v>-2.8160000000000025</v>
      </c>
      <c r="S652" s="4">
        <f t="shared" si="43"/>
        <v>-0.42240000000000039</v>
      </c>
    </row>
    <row r="653" spans="1:19" ht="15.6" x14ac:dyDescent="0.3">
      <c r="A653" t="s">
        <v>1436</v>
      </c>
      <c r="B653" s="1">
        <v>43347</v>
      </c>
      <c r="C653" s="1">
        <v>43351</v>
      </c>
      <c r="D653">
        <f t="shared" si="40"/>
        <v>2018</v>
      </c>
      <c r="E653" t="str">
        <f t="shared" si="41"/>
        <v>Sep</v>
      </c>
      <c r="F653" t="s">
        <v>37</v>
      </c>
      <c r="G653" t="s">
        <v>1437</v>
      </c>
      <c r="H653" s="2" t="s">
        <v>22</v>
      </c>
      <c r="I653" t="s">
        <v>1438</v>
      </c>
      <c r="J653" t="s">
        <v>79</v>
      </c>
      <c r="K653">
        <v>33437</v>
      </c>
      <c r="L653" t="s">
        <v>44</v>
      </c>
      <c r="M653" t="s">
        <v>1435</v>
      </c>
      <c r="N653" t="s">
        <v>27</v>
      </c>
      <c r="O653" t="s">
        <v>643</v>
      </c>
      <c r="P653" s="4">
        <v>97.183999999999997</v>
      </c>
      <c r="Q653" s="4">
        <v>97.183999999999997</v>
      </c>
      <c r="R653" s="4">
        <f t="shared" si="42"/>
        <v>0</v>
      </c>
      <c r="S653" s="4">
        <f t="shared" si="43"/>
        <v>0</v>
      </c>
    </row>
    <row r="654" spans="1:19" ht="15.6" x14ac:dyDescent="0.3">
      <c r="A654" t="s">
        <v>1439</v>
      </c>
      <c r="B654" s="1">
        <v>42614</v>
      </c>
      <c r="C654" s="1">
        <v>42621</v>
      </c>
      <c r="D654">
        <f t="shared" si="40"/>
        <v>2016</v>
      </c>
      <c r="E654" t="str">
        <f t="shared" si="41"/>
        <v>Sep</v>
      </c>
      <c r="F654" t="s">
        <v>37</v>
      </c>
      <c r="G654" t="s">
        <v>1326</v>
      </c>
      <c r="H654" s="2" t="s">
        <v>22</v>
      </c>
      <c r="I654" t="s">
        <v>321</v>
      </c>
      <c r="J654" t="s">
        <v>314</v>
      </c>
      <c r="K654">
        <v>2038</v>
      </c>
      <c r="L654" t="s">
        <v>54</v>
      </c>
      <c r="M654" t="s">
        <v>1435</v>
      </c>
      <c r="N654" t="s">
        <v>27</v>
      </c>
      <c r="O654" t="s">
        <v>643</v>
      </c>
      <c r="P654" s="4">
        <v>60.74</v>
      </c>
      <c r="Q654" s="4">
        <v>60.74</v>
      </c>
      <c r="R654" s="4">
        <f t="shared" si="42"/>
        <v>0</v>
      </c>
      <c r="S654" s="4">
        <f t="shared" si="43"/>
        <v>0</v>
      </c>
    </row>
    <row r="655" spans="1:19" x14ac:dyDescent="0.3">
      <c r="A655" t="s">
        <v>1440</v>
      </c>
      <c r="B655" s="1">
        <v>42825</v>
      </c>
      <c r="C655" s="1">
        <v>42831</v>
      </c>
      <c r="D655">
        <f t="shared" si="40"/>
        <v>2017</v>
      </c>
      <c r="E655" t="str">
        <f t="shared" si="41"/>
        <v>Mar</v>
      </c>
      <c r="F655" t="s">
        <v>37</v>
      </c>
      <c r="G655" t="s">
        <v>993</v>
      </c>
      <c r="H655" t="s">
        <v>51</v>
      </c>
      <c r="I655" t="s">
        <v>61</v>
      </c>
      <c r="J655" t="s">
        <v>62</v>
      </c>
      <c r="K655">
        <v>10009</v>
      </c>
      <c r="L655" t="s">
        <v>54</v>
      </c>
      <c r="M655" t="s">
        <v>1435</v>
      </c>
      <c r="N655" t="s">
        <v>128</v>
      </c>
      <c r="O655" t="s">
        <v>643</v>
      </c>
      <c r="P655" s="4">
        <v>327.99599999999998</v>
      </c>
      <c r="Q655" s="4">
        <v>327.99599999999998</v>
      </c>
      <c r="R655" s="4">
        <f t="shared" si="42"/>
        <v>0</v>
      </c>
      <c r="S655" s="4">
        <f t="shared" si="43"/>
        <v>0</v>
      </c>
    </row>
    <row r="656" spans="1:19" x14ac:dyDescent="0.3">
      <c r="A656" t="s">
        <v>1441</v>
      </c>
      <c r="B656" s="1">
        <v>43060</v>
      </c>
      <c r="C656" s="1">
        <v>43065</v>
      </c>
      <c r="D656">
        <f t="shared" si="40"/>
        <v>2017</v>
      </c>
      <c r="E656" t="str">
        <f t="shared" si="41"/>
        <v>Nov</v>
      </c>
      <c r="F656" t="s">
        <v>37</v>
      </c>
      <c r="G656" t="s">
        <v>1442</v>
      </c>
      <c r="H656" t="s">
        <v>51</v>
      </c>
      <c r="I656" t="s">
        <v>182</v>
      </c>
      <c r="J656" t="s">
        <v>233</v>
      </c>
      <c r="K656">
        <v>43229</v>
      </c>
      <c r="L656" t="s">
        <v>54</v>
      </c>
      <c r="M656" t="s">
        <v>1435</v>
      </c>
      <c r="N656" t="s">
        <v>27</v>
      </c>
      <c r="O656" t="s">
        <v>643</v>
      </c>
      <c r="P656" s="4">
        <v>127.554</v>
      </c>
      <c r="Q656" s="4">
        <v>127.554</v>
      </c>
      <c r="R656" s="4">
        <f t="shared" si="42"/>
        <v>0</v>
      </c>
      <c r="S656" s="4">
        <f t="shared" si="43"/>
        <v>0</v>
      </c>
    </row>
    <row r="657" spans="1:19" x14ac:dyDescent="0.3">
      <c r="A657" t="s">
        <v>1443</v>
      </c>
      <c r="B657" s="1">
        <v>43438</v>
      </c>
      <c r="C657" s="1">
        <v>43444</v>
      </c>
      <c r="D657">
        <f t="shared" si="40"/>
        <v>2018</v>
      </c>
      <c r="E657" t="str">
        <f t="shared" si="41"/>
        <v>Dec</v>
      </c>
      <c r="F657" t="s">
        <v>37</v>
      </c>
      <c r="G657" t="s">
        <v>1437</v>
      </c>
      <c r="H657" t="s">
        <v>105</v>
      </c>
      <c r="I657" t="s">
        <v>1385</v>
      </c>
      <c r="J657" t="s">
        <v>144</v>
      </c>
      <c r="K657">
        <v>7501</v>
      </c>
      <c r="L657" t="s">
        <v>54</v>
      </c>
      <c r="M657" t="s">
        <v>1435</v>
      </c>
      <c r="N657" t="s">
        <v>27</v>
      </c>
      <c r="O657" t="s">
        <v>643</v>
      </c>
      <c r="P657" s="4">
        <v>182.22</v>
      </c>
      <c r="Q657" s="4">
        <f>P657-17</f>
        <v>165.22</v>
      </c>
      <c r="R657" s="4">
        <f t="shared" si="42"/>
        <v>17</v>
      </c>
      <c r="S657" s="4">
        <f t="shared" si="43"/>
        <v>2.5499999999999998</v>
      </c>
    </row>
    <row r="658" spans="1:19" x14ac:dyDescent="0.3">
      <c r="A658" t="s">
        <v>1444</v>
      </c>
      <c r="B658" s="1">
        <v>42626</v>
      </c>
      <c r="C658" s="1">
        <v>42630</v>
      </c>
      <c r="D658">
        <f t="shared" si="40"/>
        <v>2016</v>
      </c>
      <c r="E658" t="str">
        <f t="shared" si="41"/>
        <v>Sep</v>
      </c>
      <c r="F658" t="s">
        <v>67</v>
      </c>
      <c r="G658" t="s">
        <v>38</v>
      </c>
      <c r="H658" t="s">
        <v>105</v>
      </c>
      <c r="I658" t="s">
        <v>23</v>
      </c>
      <c r="J658" t="s">
        <v>24</v>
      </c>
      <c r="K658">
        <v>60623</v>
      </c>
      <c r="L658" t="s">
        <v>25</v>
      </c>
      <c r="M658" t="s">
        <v>1435</v>
      </c>
      <c r="N658" t="s">
        <v>27</v>
      </c>
      <c r="O658" t="s">
        <v>643</v>
      </c>
      <c r="P658" s="4">
        <v>170.072</v>
      </c>
      <c r="Q658" s="4">
        <v>170.072</v>
      </c>
      <c r="R658" s="4">
        <f t="shared" si="42"/>
        <v>0</v>
      </c>
      <c r="S658" s="4">
        <f t="shared" si="43"/>
        <v>0</v>
      </c>
    </row>
    <row r="659" spans="1:19" ht="15.6" x14ac:dyDescent="0.3">
      <c r="A659" t="s">
        <v>1445</v>
      </c>
      <c r="B659" s="1">
        <v>42721</v>
      </c>
      <c r="C659" s="1">
        <v>42721</v>
      </c>
      <c r="D659">
        <f t="shared" si="40"/>
        <v>2016</v>
      </c>
      <c r="E659" t="str">
        <f t="shared" si="41"/>
        <v>Dec</v>
      </c>
      <c r="F659" t="s">
        <v>30</v>
      </c>
      <c r="G659" t="s">
        <v>1240</v>
      </c>
      <c r="H659" s="2" t="s">
        <v>22</v>
      </c>
      <c r="I659" t="s">
        <v>97</v>
      </c>
      <c r="J659" t="s">
        <v>89</v>
      </c>
      <c r="K659">
        <v>48205</v>
      </c>
      <c r="L659" t="s">
        <v>25</v>
      </c>
      <c r="M659" t="s">
        <v>1435</v>
      </c>
      <c r="N659" t="s">
        <v>27</v>
      </c>
      <c r="O659" t="s">
        <v>643</v>
      </c>
      <c r="P659" s="4">
        <v>546.66</v>
      </c>
      <c r="Q659" s="4">
        <v>546.66</v>
      </c>
      <c r="R659" s="4">
        <f t="shared" si="42"/>
        <v>0</v>
      </c>
      <c r="S659" s="4">
        <f t="shared" si="43"/>
        <v>0</v>
      </c>
    </row>
    <row r="660" spans="1:19" x14ac:dyDescent="0.3">
      <c r="A660" t="s">
        <v>1446</v>
      </c>
      <c r="B660" s="1">
        <v>43057</v>
      </c>
      <c r="C660" s="1">
        <v>43061</v>
      </c>
      <c r="D660">
        <f t="shared" si="40"/>
        <v>2017</v>
      </c>
      <c r="E660" t="str">
        <f t="shared" si="41"/>
        <v>Nov</v>
      </c>
      <c r="F660" t="s">
        <v>37</v>
      </c>
      <c r="G660" t="s">
        <v>318</v>
      </c>
      <c r="H660" t="s">
        <v>51</v>
      </c>
      <c r="I660" t="s">
        <v>684</v>
      </c>
      <c r="J660" t="s">
        <v>109</v>
      </c>
      <c r="K660">
        <v>77506</v>
      </c>
      <c r="L660" t="s">
        <v>25</v>
      </c>
      <c r="M660" t="s">
        <v>1435</v>
      </c>
      <c r="N660" t="s">
        <v>128</v>
      </c>
      <c r="O660" t="s">
        <v>643</v>
      </c>
      <c r="P660" s="4">
        <v>255.108</v>
      </c>
      <c r="Q660" s="4">
        <v>255.108</v>
      </c>
      <c r="R660" s="4">
        <f t="shared" si="42"/>
        <v>0</v>
      </c>
      <c r="S660" s="4">
        <f t="shared" si="43"/>
        <v>0</v>
      </c>
    </row>
    <row r="661" spans="1:19" ht="15.6" x14ac:dyDescent="0.3">
      <c r="A661" t="s">
        <v>1447</v>
      </c>
      <c r="B661" s="1">
        <v>42308</v>
      </c>
      <c r="C661" s="1">
        <v>42312</v>
      </c>
      <c r="D661">
        <f t="shared" si="40"/>
        <v>2015</v>
      </c>
      <c r="E661" t="str">
        <f t="shared" si="41"/>
        <v>Oct</v>
      </c>
      <c r="F661" t="s">
        <v>37</v>
      </c>
      <c r="G661" t="s">
        <v>906</v>
      </c>
      <c r="H661" s="2" t="s">
        <v>22</v>
      </c>
      <c r="I661" t="s">
        <v>47</v>
      </c>
      <c r="J661" t="s">
        <v>33</v>
      </c>
      <c r="K661">
        <v>90049</v>
      </c>
      <c r="L661" t="s">
        <v>34</v>
      </c>
      <c r="M661" t="s">
        <v>1448</v>
      </c>
      <c r="N661" t="s">
        <v>27</v>
      </c>
      <c r="O661" t="s">
        <v>643</v>
      </c>
      <c r="P661" s="4">
        <v>146.352</v>
      </c>
      <c r="Q661" s="4">
        <v>146.352</v>
      </c>
      <c r="R661" s="4">
        <f t="shared" si="42"/>
        <v>0</v>
      </c>
      <c r="S661" s="4">
        <f t="shared" si="43"/>
        <v>0</v>
      </c>
    </row>
    <row r="662" spans="1:19" ht="15.6" x14ac:dyDescent="0.3">
      <c r="A662" t="s">
        <v>507</v>
      </c>
      <c r="B662" s="1">
        <v>42504</v>
      </c>
      <c r="C662" s="1">
        <v>42509</v>
      </c>
      <c r="D662">
        <f t="shared" si="40"/>
        <v>2016</v>
      </c>
      <c r="E662" t="str">
        <f t="shared" si="41"/>
        <v>May</v>
      </c>
      <c r="F662" t="s">
        <v>37</v>
      </c>
      <c r="G662" t="s">
        <v>508</v>
      </c>
      <c r="H662" s="2" t="s">
        <v>22</v>
      </c>
      <c r="I662" t="s">
        <v>509</v>
      </c>
      <c r="J662" t="s">
        <v>33</v>
      </c>
      <c r="K662">
        <v>93010</v>
      </c>
      <c r="L662" t="s">
        <v>34</v>
      </c>
      <c r="M662" t="s">
        <v>1448</v>
      </c>
      <c r="N662" t="s">
        <v>27</v>
      </c>
      <c r="O662" t="s">
        <v>643</v>
      </c>
      <c r="P662" s="4">
        <v>97.567999999999998</v>
      </c>
      <c r="Q662" s="4">
        <v>97.567999999999998</v>
      </c>
      <c r="R662" s="4">
        <f t="shared" si="42"/>
        <v>0</v>
      </c>
      <c r="S662" s="4">
        <f t="shared" si="43"/>
        <v>0</v>
      </c>
    </row>
    <row r="663" spans="1:19" x14ac:dyDescent="0.3">
      <c r="A663" t="s">
        <v>1449</v>
      </c>
      <c r="B663" s="1">
        <v>43060</v>
      </c>
      <c r="C663" s="1">
        <v>43065</v>
      </c>
      <c r="D663">
        <f t="shared" si="40"/>
        <v>2017</v>
      </c>
      <c r="E663" t="str">
        <f t="shared" si="41"/>
        <v>Nov</v>
      </c>
      <c r="F663" t="s">
        <v>37</v>
      </c>
      <c r="G663" t="s">
        <v>714</v>
      </c>
      <c r="H663" t="s">
        <v>51</v>
      </c>
      <c r="I663" t="s">
        <v>1450</v>
      </c>
      <c r="J663" t="s">
        <v>242</v>
      </c>
      <c r="K663">
        <v>97030</v>
      </c>
      <c r="L663" t="s">
        <v>34</v>
      </c>
      <c r="M663" t="s">
        <v>1448</v>
      </c>
      <c r="N663" t="s">
        <v>128</v>
      </c>
      <c r="O663" t="s">
        <v>643</v>
      </c>
      <c r="P663" s="4">
        <v>195.136</v>
      </c>
      <c r="Q663" s="4">
        <v>195.136</v>
      </c>
      <c r="R663" s="4">
        <f t="shared" si="42"/>
        <v>0</v>
      </c>
      <c r="S663" s="4">
        <f t="shared" si="43"/>
        <v>0</v>
      </c>
    </row>
    <row r="664" spans="1:19" ht="15.6" x14ac:dyDescent="0.3">
      <c r="A664" t="s">
        <v>1451</v>
      </c>
      <c r="B664" s="1">
        <v>43352</v>
      </c>
      <c r="C664" s="1">
        <v>43357</v>
      </c>
      <c r="D664">
        <f t="shared" si="40"/>
        <v>2018</v>
      </c>
      <c r="E664" t="str">
        <f t="shared" si="41"/>
        <v>Sep</v>
      </c>
      <c r="F664" t="s">
        <v>67</v>
      </c>
      <c r="G664" t="s">
        <v>493</v>
      </c>
      <c r="H664" s="2" t="s">
        <v>22</v>
      </c>
      <c r="I664" t="s">
        <v>47</v>
      </c>
      <c r="J664" t="s">
        <v>33</v>
      </c>
      <c r="K664">
        <v>90004</v>
      </c>
      <c r="L664" t="s">
        <v>34</v>
      </c>
      <c r="M664" t="s">
        <v>1448</v>
      </c>
      <c r="N664" t="s">
        <v>27</v>
      </c>
      <c r="O664" t="s">
        <v>643</v>
      </c>
      <c r="P664" s="4">
        <v>243.92</v>
      </c>
      <c r="Q664" s="4">
        <v>243.92</v>
      </c>
      <c r="R664" s="4">
        <f t="shared" si="42"/>
        <v>0</v>
      </c>
      <c r="S664" s="4">
        <f t="shared" si="43"/>
        <v>0</v>
      </c>
    </row>
    <row r="665" spans="1:19" ht="15.6" x14ac:dyDescent="0.3">
      <c r="A665" t="s">
        <v>579</v>
      </c>
      <c r="B665" s="1">
        <v>43403</v>
      </c>
      <c r="C665" s="1">
        <v>43406</v>
      </c>
      <c r="D665">
        <f t="shared" si="40"/>
        <v>2018</v>
      </c>
      <c r="E665" t="str">
        <f t="shared" si="41"/>
        <v>Oct</v>
      </c>
      <c r="F665" t="s">
        <v>20</v>
      </c>
      <c r="G665" t="s">
        <v>349</v>
      </c>
      <c r="H665" s="2" t="s">
        <v>22</v>
      </c>
      <c r="I665" t="s">
        <v>69</v>
      </c>
      <c r="J665" t="s">
        <v>70</v>
      </c>
      <c r="K665">
        <v>98115</v>
      </c>
      <c r="L665" t="s">
        <v>34</v>
      </c>
      <c r="M665" t="s">
        <v>1448</v>
      </c>
      <c r="N665" t="s">
        <v>27</v>
      </c>
      <c r="O665" t="s">
        <v>643</v>
      </c>
      <c r="P665" s="4">
        <v>97.567999999999998</v>
      </c>
      <c r="Q665" s="4">
        <v>97.567999999999998</v>
      </c>
      <c r="R665" s="4">
        <f t="shared" si="42"/>
        <v>0</v>
      </c>
      <c r="S665" s="4">
        <f t="shared" si="43"/>
        <v>0</v>
      </c>
    </row>
    <row r="666" spans="1:19" x14ac:dyDescent="0.3">
      <c r="A666" t="s">
        <v>1452</v>
      </c>
      <c r="B666" s="1">
        <v>42883</v>
      </c>
      <c r="C666" s="1">
        <v>42889</v>
      </c>
      <c r="D666">
        <f t="shared" si="40"/>
        <v>2017</v>
      </c>
      <c r="E666" t="str">
        <f t="shared" si="41"/>
        <v>May</v>
      </c>
      <c r="F666" t="s">
        <v>37</v>
      </c>
      <c r="G666" t="s">
        <v>1033</v>
      </c>
      <c r="H666" t="s">
        <v>51</v>
      </c>
      <c r="I666" t="s">
        <v>1453</v>
      </c>
      <c r="J666" t="s">
        <v>79</v>
      </c>
      <c r="K666">
        <v>32303</v>
      </c>
      <c r="L666" t="s">
        <v>44</v>
      </c>
      <c r="M666" t="s">
        <v>1448</v>
      </c>
      <c r="N666" t="s">
        <v>128</v>
      </c>
      <c r="O666" t="s">
        <v>643</v>
      </c>
      <c r="P666" s="4">
        <v>390.27199999999999</v>
      </c>
      <c r="Q666" s="4">
        <v>390.27199999999999</v>
      </c>
      <c r="R666" s="4">
        <f t="shared" si="42"/>
        <v>0</v>
      </c>
      <c r="S666" s="4">
        <f t="shared" si="43"/>
        <v>0</v>
      </c>
    </row>
    <row r="667" spans="1:19" ht="15.6" x14ac:dyDescent="0.3">
      <c r="A667" t="s">
        <v>1454</v>
      </c>
      <c r="B667" s="1">
        <v>42562</v>
      </c>
      <c r="C667" s="1">
        <v>42564</v>
      </c>
      <c r="D667">
        <f t="shared" si="40"/>
        <v>2016</v>
      </c>
      <c r="E667" t="str">
        <f t="shared" si="41"/>
        <v>Jul</v>
      </c>
      <c r="F667" t="s">
        <v>20</v>
      </c>
      <c r="G667" t="s">
        <v>1455</v>
      </c>
      <c r="H667" s="2" t="s">
        <v>22</v>
      </c>
      <c r="I667" t="s">
        <v>100</v>
      </c>
      <c r="J667" t="s">
        <v>101</v>
      </c>
      <c r="K667">
        <v>19134</v>
      </c>
      <c r="L667" t="s">
        <v>54</v>
      </c>
      <c r="M667" t="s">
        <v>1448</v>
      </c>
      <c r="N667" t="s">
        <v>27</v>
      </c>
      <c r="O667" t="s">
        <v>643</v>
      </c>
      <c r="P667" s="4">
        <v>341.488</v>
      </c>
      <c r="Q667" s="4">
        <v>341.488</v>
      </c>
      <c r="R667" s="4">
        <f t="shared" si="42"/>
        <v>0</v>
      </c>
      <c r="S667" s="4">
        <f t="shared" si="43"/>
        <v>0</v>
      </c>
    </row>
    <row r="668" spans="1:19" x14ac:dyDescent="0.3">
      <c r="A668" t="s">
        <v>1456</v>
      </c>
      <c r="B668" s="1">
        <v>43301</v>
      </c>
      <c r="C668" s="1">
        <v>43306</v>
      </c>
      <c r="D668">
        <f t="shared" si="40"/>
        <v>2018</v>
      </c>
      <c r="E668" t="str">
        <f t="shared" si="41"/>
        <v>Jul</v>
      </c>
      <c r="F668" t="s">
        <v>37</v>
      </c>
      <c r="G668" t="s">
        <v>1457</v>
      </c>
      <c r="H668" t="s">
        <v>51</v>
      </c>
      <c r="I668" t="s">
        <v>1458</v>
      </c>
      <c r="J668" t="s">
        <v>564</v>
      </c>
      <c r="K668">
        <v>57103</v>
      </c>
      <c r="L668" t="s">
        <v>25</v>
      </c>
      <c r="M668" t="s">
        <v>1448</v>
      </c>
      <c r="N668" t="s">
        <v>27</v>
      </c>
      <c r="O668" t="s">
        <v>643</v>
      </c>
      <c r="P668" s="4">
        <v>182.94</v>
      </c>
      <c r="Q668" s="4">
        <v>182.94</v>
      </c>
      <c r="R668" s="4">
        <f t="shared" si="42"/>
        <v>0</v>
      </c>
      <c r="S668" s="4">
        <f t="shared" si="43"/>
        <v>0</v>
      </c>
    </row>
    <row r="669" spans="1:19" x14ac:dyDescent="0.3">
      <c r="A669" t="s">
        <v>1459</v>
      </c>
      <c r="B669" s="1">
        <v>42906</v>
      </c>
      <c r="C669" s="1">
        <v>42907</v>
      </c>
      <c r="D669">
        <f t="shared" si="40"/>
        <v>2017</v>
      </c>
      <c r="E669" t="str">
        <f t="shared" si="41"/>
        <v>Jun</v>
      </c>
      <c r="F669" t="s">
        <v>20</v>
      </c>
      <c r="G669" t="s">
        <v>1460</v>
      </c>
      <c r="H669" t="s">
        <v>51</v>
      </c>
      <c r="I669" t="s">
        <v>684</v>
      </c>
      <c r="J669" t="s">
        <v>33</v>
      </c>
      <c r="K669">
        <v>91104</v>
      </c>
      <c r="L669" t="s">
        <v>34</v>
      </c>
      <c r="M669" t="s">
        <v>1461</v>
      </c>
      <c r="N669" t="s">
        <v>27</v>
      </c>
      <c r="O669" t="s">
        <v>643</v>
      </c>
      <c r="P669" s="4">
        <v>161.56800000000001</v>
      </c>
      <c r="Q669" s="4">
        <v>161.56800000000001</v>
      </c>
      <c r="R669" s="4">
        <f t="shared" si="42"/>
        <v>0</v>
      </c>
      <c r="S669" s="4">
        <f t="shared" si="43"/>
        <v>0</v>
      </c>
    </row>
    <row r="670" spans="1:19" x14ac:dyDescent="0.3">
      <c r="A670" t="s">
        <v>1462</v>
      </c>
      <c r="B670" s="1">
        <v>43451</v>
      </c>
      <c r="C670" s="1">
        <v>43455</v>
      </c>
      <c r="D670">
        <f t="shared" si="40"/>
        <v>2018</v>
      </c>
      <c r="E670" t="str">
        <f t="shared" si="41"/>
        <v>Dec</v>
      </c>
      <c r="F670" t="s">
        <v>37</v>
      </c>
      <c r="G670" t="s">
        <v>1262</v>
      </c>
      <c r="H670" t="s">
        <v>105</v>
      </c>
      <c r="I670" t="s">
        <v>1344</v>
      </c>
      <c r="J670" t="s">
        <v>158</v>
      </c>
      <c r="K670">
        <v>23320</v>
      </c>
      <c r="L670" t="s">
        <v>44</v>
      </c>
      <c r="M670" t="s">
        <v>1461</v>
      </c>
      <c r="N670" t="s">
        <v>27</v>
      </c>
      <c r="O670" t="s">
        <v>643</v>
      </c>
      <c r="P670" s="4">
        <v>504.9</v>
      </c>
      <c r="Q670" s="4">
        <v>504.9</v>
      </c>
      <c r="R670" s="4">
        <f t="shared" si="42"/>
        <v>0</v>
      </c>
      <c r="S670" s="4">
        <f t="shared" si="43"/>
        <v>0</v>
      </c>
    </row>
    <row r="671" spans="1:19" ht="15.6" x14ac:dyDescent="0.3">
      <c r="A671" t="s">
        <v>924</v>
      </c>
      <c r="B671" s="1">
        <v>43363</v>
      </c>
      <c r="C671" s="1">
        <v>43369</v>
      </c>
      <c r="D671">
        <f t="shared" si="40"/>
        <v>2018</v>
      </c>
      <c r="E671" t="str">
        <f t="shared" si="41"/>
        <v>Sep</v>
      </c>
      <c r="F671" t="s">
        <v>37</v>
      </c>
      <c r="G671" t="s">
        <v>85</v>
      </c>
      <c r="H671" s="2" t="s">
        <v>22</v>
      </c>
      <c r="I671" t="s">
        <v>61</v>
      </c>
      <c r="J671" t="s">
        <v>62</v>
      </c>
      <c r="K671">
        <v>10035</v>
      </c>
      <c r="L671" t="s">
        <v>54</v>
      </c>
      <c r="M671" t="s">
        <v>1461</v>
      </c>
      <c r="N671" t="s">
        <v>27</v>
      </c>
      <c r="O671" t="s">
        <v>643</v>
      </c>
      <c r="P671" s="4">
        <v>272.64600000000002</v>
      </c>
      <c r="Q671" s="4">
        <v>272.64600000000002</v>
      </c>
      <c r="R671" s="4">
        <f t="shared" si="42"/>
        <v>0</v>
      </c>
      <c r="S671" s="4">
        <f t="shared" si="43"/>
        <v>0</v>
      </c>
    </row>
    <row r="672" spans="1:19" ht="15.6" x14ac:dyDescent="0.3">
      <c r="A672" t="s">
        <v>1445</v>
      </c>
      <c r="B672" s="1">
        <v>42721</v>
      </c>
      <c r="C672" s="1">
        <v>42721</v>
      </c>
      <c r="D672">
        <f t="shared" si="40"/>
        <v>2016</v>
      </c>
      <c r="E672" t="str">
        <f t="shared" si="41"/>
        <v>Dec</v>
      </c>
      <c r="F672" t="s">
        <v>30</v>
      </c>
      <c r="G672" t="s">
        <v>1240</v>
      </c>
      <c r="H672" s="2" t="s">
        <v>22</v>
      </c>
      <c r="I672" t="s">
        <v>97</v>
      </c>
      <c r="J672" t="s">
        <v>89</v>
      </c>
      <c r="K672">
        <v>48205</v>
      </c>
      <c r="L672" t="s">
        <v>25</v>
      </c>
      <c r="M672" t="s">
        <v>1461</v>
      </c>
      <c r="N672" t="s">
        <v>27</v>
      </c>
      <c r="O672" t="s">
        <v>643</v>
      </c>
      <c r="P672" s="4">
        <v>302.94</v>
      </c>
      <c r="Q672" s="4">
        <v>302.94</v>
      </c>
      <c r="R672" s="4">
        <f t="shared" si="42"/>
        <v>0</v>
      </c>
      <c r="S672" s="4">
        <f t="shared" si="43"/>
        <v>0</v>
      </c>
    </row>
    <row r="673" spans="1:19" ht="15.6" x14ac:dyDescent="0.3">
      <c r="A673" t="s">
        <v>1463</v>
      </c>
      <c r="B673" s="1">
        <v>42667</v>
      </c>
      <c r="C673" s="1">
        <v>42670</v>
      </c>
      <c r="D673">
        <f t="shared" si="40"/>
        <v>2016</v>
      </c>
      <c r="E673" t="str">
        <f t="shared" si="41"/>
        <v>Oct</v>
      </c>
      <c r="F673" t="s">
        <v>20</v>
      </c>
      <c r="G673" t="s">
        <v>1464</v>
      </c>
      <c r="H673" s="2" t="s">
        <v>22</v>
      </c>
      <c r="I673" t="s">
        <v>785</v>
      </c>
      <c r="J673" t="s">
        <v>33</v>
      </c>
      <c r="K673">
        <v>94601</v>
      </c>
      <c r="L673" t="s">
        <v>34</v>
      </c>
      <c r="M673" t="s">
        <v>1465</v>
      </c>
      <c r="N673" t="s">
        <v>27</v>
      </c>
      <c r="O673" t="s">
        <v>643</v>
      </c>
      <c r="P673" s="4">
        <v>454.27199999999999</v>
      </c>
      <c r="Q673" s="4">
        <v>454.27199999999999</v>
      </c>
      <c r="R673" s="4">
        <f t="shared" si="42"/>
        <v>0</v>
      </c>
      <c r="S673" s="4">
        <f t="shared" si="43"/>
        <v>0</v>
      </c>
    </row>
    <row r="674" spans="1:19" ht="15.6" x14ac:dyDescent="0.3">
      <c r="A674" t="s">
        <v>1466</v>
      </c>
      <c r="B674" s="1">
        <v>43424</v>
      </c>
      <c r="C674" s="1">
        <v>43429</v>
      </c>
      <c r="D674">
        <f t="shared" si="40"/>
        <v>2018</v>
      </c>
      <c r="E674" t="str">
        <f t="shared" si="41"/>
        <v>Nov</v>
      </c>
      <c r="F674" t="s">
        <v>37</v>
      </c>
      <c r="G674" t="s">
        <v>104</v>
      </c>
      <c r="H674" s="2" t="s">
        <v>22</v>
      </c>
      <c r="I674" t="s">
        <v>1467</v>
      </c>
      <c r="J674" t="s">
        <v>33</v>
      </c>
      <c r="K674">
        <v>91761</v>
      </c>
      <c r="L674" t="s">
        <v>34</v>
      </c>
      <c r="M674" t="s">
        <v>1465</v>
      </c>
      <c r="N674" t="s">
        <v>27</v>
      </c>
      <c r="O674" t="s">
        <v>643</v>
      </c>
      <c r="P674" s="4">
        <v>283.92</v>
      </c>
      <c r="Q674" s="4">
        <v>283.92</v>
      </c>
      <c r="R674" s="4">
        <f t="shared" si="42"/>
        <v>0</v>
      </c>
      <c r="S674" s="4">
        <f t="shared" si="43"/>
        <v>0</v>
      </c>
    </row>
    <row r="675" spans="1:19" x14ac:dyDescent="0.3">
      <c r="A675" t="s">
        <v>245</v>
      </c>
      <c r="B675" s="1">
        <v>43442</v>
      </c>
      <c r="C675" s="1">
        <v>43446</v>
      </c>
      <c r="D675">
        <f t="shared" si="40"/>
        <v>2018</v>
      </c>
      <c r="E675" t="str">
        <f t="shared" si="41"/>
        <v>Dec</v>
      </c>
      <c r="F675" t="s">
        <v>37</v>
      </c>
      <c r="G675" t="s">
        <v>246</v>
      </c>
      <c r="H675" t="s">
        <v>105</v>
      </c>
      <c r="I675" t="s">
        <v>32</v>
      </c>
      <c r="J675" t="s">
        <v>33</v>
      </c>
      <c r="K675">
        <v>94110</v>
      </c>
      <c r="L675" t="s">
        <v>34</v>
      </c>
      <c r="M675" t="s">
        <v>1465</v>
      </c>
      <c r="N675" t="s">
        <v>27</v>
      </c>
      <c r="O675" t="s">
        <v>643</v>
      </c>
      <c r="P675" s="4">
        <v>113.568</v>
      </c>
      <c r="Q675" s="4">
        <v>113.568</v>
      </c>
      <c r="R675" s="4">
        <f t="shared" si="42"/>
        <v>0</v>
      </c>
      <c r="S675" s="4">
        <f t="shared" si="43"/>
        <v>0</v>
      </c>
    </row>
    <row r="676" spans="1:19" ht="15.6" x14ac:dyDescent="0.3">
      <c r="A676" t="s">
        <v>1468</v>
      </c>
      <c r="B676" s="1">
        <v>42554</v>
      </c>
      <c r="C676" s="1">
        <v>42560</v>
      </c>
      <c r="D676">
        <f t="shared" si="40"/>
        <v>2016</v>
      </c>
      <c r="E676" t="str">
        <f t="shared" si="41"/>
        <v>Jul</v>
      </c>
      <c r="F676" t="s">
        <v>37</v>
      </c>
      <c r="G676" t="s">
        <v>41</v>
      </c>
      <c r="H676" s="2" t="s">
        <v>22</v>
      </c>
      <c r="I676" t="s">
        <v>645</v>
      </c>
      <c r="J676" t="s">
        <v>205</v>
      </c>
      <c r="K676">
        <v>40475</v>
      </c>
      <c r="L676" t="s">
        <v>44</v>
      </c>
      <c r="M676" t="s">
        <v>1465</v>
      </c>
      <c r="N676" t="s">
        <v>27</v>
      </c>
      <c r="O676" t="s">
        <v>643</v>
      </c>
      <c r="P676" s="4">
        <v>70.98</v>
      </c>
      <c r="Q676" s="4">
        <v>70.98</v>
      </c>
      <c r="R676" s="4">
        <f t="shared" si="42"/>
        <v>0</v>
      </c>
      <c r="S676" s="4">
        <f t="shared" si="43"/>
        <v>0</v>
      </c>
    </row>
    <row r="677" spans="1:19" ht="15.6" x14ac:dyDescent="0.3">
      <c r="A677" t="s">
        <v>1469</v>
      </c>
      <c r="B677" s="1">
        <v>42557</v>
      </c>
      <c r="C677" s="1">
        <v>42562</v>
      </c>
      <c r="D677">
        <f t="shared" si="40"/>
        <v>2016</v>
      </c>
      <c r="E677" t="str">
        <f t="shared" si="41"/>
        <v>Jul</v>
      </c>
      <c r="F677" t="s">
        <v>37</v>
      </c>
      <c r="G677" t="s">
        <v>1183</v>
      </c>
      <c r="H677" s="2" t="s">
        <v>22</v>
      </c>
      <c r="I677" t="s">
        <v>684</v>
      </c>
      <c r="J677" t="s">
        <v>33</v>
      </c>
      <c r="K677">
        <v>91104</v>
      </c>
      <c r="L677" t="s">
        <v>34</v>
      </c>
      <c r="M677" t="s">
        <v>1470</v>
      </c>
      <c r="N677" t="s">
        <v>27</v>
      </c>
      <c r="O677" t="s">
        <v>643</v>
      </c>
      <c r="P677" s="4">
        <v>170.352</v>
      </c>
      <c r="Q677" s="4">
        <v>170.352</v>
      </c>
      <c r="R677" s="4">
        <f t="shared" si="42"/>
        <v>0</v>
      </c>
      <c r="S677" s="4">
        <f t="shared" si="43"/>
        <v>0</v>
      </c>
    </row>
    <row r="678" spans="1:19" ht="15.6" x14ac:dyDescent="0.3">
      <c r="A678" t="s">
        <v>1471</v>
      </c>
      <c r="B678" s="1">
        <v>43162</v>
      </c>
      <c r="C678" s="1">
        <v>43167</v>
      </c>
      <c r="D678">
        <f t="shared" si="40"/>
        <v>2018</v>
      </c>
      <c r="E678" t="str">
        <f t="shared" si="41"/>
        <v>Mar</v>
      </c>
      <c r="F678" t="s">
        <v>37</v>
      </c>
      <c r="G678" t="s">
        <v>1472</v>
      </c>
      <c r="H678" s="2" t="s">
        <v>22</v>
      </c>
      <c r="I678" t="s">
        <v>47</v>
      </c>
      <c r="J678" t="s">
        <v>33</v>
      </c>
      <c r="K678">
        <v>90008</v>
      </c>
      <c r="L678" t="s">
        <v>34</v>
      </c>
      <c r="M678" t="s">
        <v>1470</v>
      </c>
      <c r="N678" t="s">
        <v>27</v>
      </c>
      <c r="O678" t="s">
        <v>643</v>
      </c>
      <c r="P678" s="4">
        <v>170.352</v>
      </c>
      <c r="Q678" s="4">
        <v>170.352</v>
      </c>
      <c r="R678" s="4">
        <f t="shared" si="42"/>
        <v>0</v>
      </c>
      <c r="S678" s="4">
        <f t="shared" si="43"/>
        <v>0</v>
      </c>
    </row>
    <row r="679" spans="1:19" x14ac:dyDescent="0.3">
      <c r="A679" t="s">
        <v>1473</v>
      </c>
      <c r="B679" s="1">
        <v>43462</v>
      </c>
      <c r="C679" s="1">
        <v>43465</v>
      </c>
      <c r="D679">
        <f t="shared" si="40"/>
        <v>2018</v>
      </c>
      <c r="E679" t="str">
        <f t="shared" si="41"/>
        <v>Dec</v>
      </c>
      <c r="F679" t="s">
        <v>20</v>
      </c>
      <c r="G679" t="s">
        <v>468</v>
      </c>
      <c r="H679" t="s">
        <v>51</v>
      </c>
      <c r="I679" t="s">
        <v>406</v>
      </c>
      <c r="J679" t="s">
        <v>33</v>
      </c>
      <c r="K679">
        <v>90805</v>
      </c>
      <c r="L679" t="s">
        <v>34</v>
      </c>
      <c r="M679" t="s">
        <v>1470</v>
      </c>
      <c r="N679" t="s">
        <v>27</v>
      </c>
      <c r="O679" t="s">
        <v>643</v>
      </c>
      <c r="P679" s="4">
        <v>340.70400000000001</v>
      </c>
      <c r="Q679" s="4">
        <v>340.70400000000001</v>
      </c>
      <c r="R679" s="4">
        <f t="shared" si="42"/>
        <v>0</v>
      </c>
      <c r="S679" s="4">
        <f t="shared" si="43"/>
        <v>0</v>
      </c>
    </row>
    <row r="680" spans="1:19" ht="15.6" x14ac:dyDescent="0.3">
      <c r="A680" t="s">
        <v>1474</v>
      </c>
      <c r="B680" s="1">
        <v>42476</v>
      </c>
      <c r="C680" s="1">
        <v>42481</v>
      </c>
      <c r="D680">
        <f t="shared" si="40"/>
        <v>2016</v>
      </c>
      <c r="E680" t="str">
        <f t="shared" si="41"/>
        <v>Apr</v>
      </c>
      <c r="F680" t="s">
        <v>37</v>
      </c>
      <c r="G680" t="s">
        <v>1475</v>
      </c>
      <c r="H680" s="2" t="s">
        <v>22</v>
      </c>
      <c r="I680" t="s">
        <v>61</v>
      </c>
      <c r="J680" t="s">
        <v>62</v>
      </c>
      <c r="K680">
        <v>10024</v>
      </c>
      <c r="L680" t="s">
        <v>54</v>
      </c>
      <c r="M680" t="s">
        <v>1470</v>
      </c>
      <c r="N680" t="s">
        <v>27</v>
      </c>
      <c r="O680" t="s">
        <v>643</v>
      </c>
      <c r="P680" s="4">
        <v>127.764</v>
      </c>
      <c r="Q680" s="4">
        <v>127.764</v>
      </c>
      <c r="R680" s="4">
        <f t="shared" si="42"/>
        <v>0</v>
      </c>
      <c r="S680" s="4">
        <f t="shared" si="43"/>
        <v>0</v>
      </c>
    </row>
    <row r="681" spans="1:19" x14ac:dyDescent="0.3">
      <c r="A681" t="s">
        <v>1476</v>
      </c>
      <c r="B681" s="1">
        <v>42903</v>
      </c>
      <c r="C681" s="1">
        <v>42904</v>
      </c>
      <c r="D681">
        <f t="shared" si="40"/>
        <v>2017</v>
      </c>
      <c r="E681" t="str">
        <f t="shared" si="41"/>
        <v>Jun</v>
      </c>
      <c r="F681" t="s">
        <v>20</v>
      </c>
      <c r="G681" t="s">
        <v>1477</v>
      </c>
      <c r="H681" t="s">
        <v>51</v>
      </c>
      <c r="I681" t="s">
        <v>232</v>
      </c>
      <c r="J681" t="s">
        <v>62</v>
      </c>
      <c r="K681">
        <v>12180</v>
      </c>
      <c r="L681" t="s">
        <v>54</v>
      </c>
      <c r="M681" t="s">
        <v>1470</v>
      </c>
      <c r="N681" t="s">
        <v>128</v>
      </c>
      <c r="O681" t="s">
        <v>643</v>
      </c>
      <c r="P681" s="4">
        <v>319.41000000000003</v>
      </c>
      <c r="Q681" s="4">
        <v>319.41000000000003</v>
      </c>
      <c r="R681" s="4">
        <f t="shared" si="42"/>
        <v>0</v>
      </c>
      <c r="S681" s="4">
        <f t="shared" si="43"/>
        <v>0</v>
      </c>
    </row>
    <row r="682" spans="1:19" x14ac:dyDescent="0.3">
      <c r="A682" t="s">
        <v>1478</v>
      </c>
      <c r="B682" s="1">
        <v>43095</v>
      </c>
      <c r="C682" s="1">
        <v>43102</v>
      </c>
      <c r="D682">
        <f t="shared" si="40"/>
        <v>2017</v>
      </c>
      <c r="E682" t="str">
        <f t="shared" si="41"/>
        <v>Dec</v>
      </c>
      <c r="F682" t="s">
        <v>37</v>
      </c>
      <c r="G682" t="s">
        <v>1126</v>
      </c>
      <c r="H682" t="s">
        <v>51</v>
      </c>
      <c r="I682" t="s">
        <v>1479</v>
      </c>
      <c r="J682" t="s">
        <v>144</v>
      </c>
      <c r="K682">
        <v>8360</v>
      </c>
      <c r="L682" t="s">
        <v>54</v>
      </c>
      <c r="M682" t="s">
        <v>1470</v>
      </c>
      <c r="N682" t="s">
        <v>128</v>
      </c>
      <c r="O682" t="s">
        <v>643</v>
      </c>
      <c r="P682" s="4">
        <v>212.94</v>
      </c>
      <c r="Q682" s="4">
        <v>212.94</v>
      </c>
      <c r="R682" s="4">
        <f t="shared" si="42"/>
        <v>0</v>
      </c>
      <c r="S682" s="4">
        <f t="shared" si="43"/>
        <v>0</v>
      </c>
    </row>
    <row r="683" spans="1:19" x14ac:dyDescent="0.3">
      <c r="A683" t="s">
        <v>1480</v>
      </c>
      <c r="B683" s="1">
        <v>42119</v>
      </c>
      <c r="C683" s="1">
        <v>42124</v>
      </c>
      <c r="D683">
        <f t="shared" si="40"/>
        <v>2015</v>
      </c>
      <c r="E683" t="str">
        <f t="shared" si="41"/>
        <v>Apr</v>
      </c>
      <c r="F683" t="s">
        <v>37</v>
      </c>
      <c r="G683" t="s">
        <v>1481</v>
      </c>
      <c r="H683" t="s">
        <v>22</v>
      </c>
      <c r="I683" t="s">
        <v>1482</v>
      </c>
      <c r="J683" t="s">
        <v>33</v>
      </c>
      <c r="K683">
        <v>91776</v>
      </c>
      <c r="L683" t="s">
        <v>34</v>
      </c>
      <c r="M683" t="s">
        <v>1483</v>
      </c>
      <c r="N683" t="s">
        <v>27</v>
      </c>
      <c r="O683" t="s">
        <v>643</v>
      </c>
      <c r="P683" s="4">
        <v>1487.04</v>
      </c>
      <c r="Q683" s="4">
        <v>100</v>
      </c>
      <c r="R683" s="4">
        <f t="shared" si="42"/>
        <v>1387.04</v>
      </c>
      <c r="S683" s="4">
        <f t="shared" si="43"/>
        <v>208.05599999999998</v>
      </c>
    </row>
    <row r="684" spans="1:19" x14ac:dyDescent="0.3">
      <c r="A684" t="s">
        <v>1484</v>
      </c>
      <c r="B684" s="1">
        <v>42257</v>
      </c>
      <c r="C684" s="1">
        <v>42263</v>
      </c>
      <c r="D684">
        <f t="shared" si="40"/>
        <v>2015</v>
      </c>
      <c r="E684" t="str">
        <f t="shared" si="41"/>
        <v>Sep</v>
      </c>
      <c r="F684" t="s">
        <v>37</v>
      </c>
      <c r="G684" t="s">
        <v>1000</v>
      </c>
      <c r="H684" t="s">
        <v>105</v>
      </c>
      <c r="I684" t="s">
        <v>1450</v>
      </c>
      <c r="J684" t="s">
        <v>242</v>
      </c>
      <c r="K684">
        <v>97030</v>
      </c>
      <c r="L684" t="s">
        <v>34</v>
      </c>
      <c r="M684" t="s">
        <v>1483</v>
      </c>
      <c r="N684" t="s">
        <v>27</v>
      </c>
      <c r="O684" t="s">
        <v>643</v>
      </c>
      <c r="P684" s="4">
        <v>1487.04</v>
      </c>
      <c r="Q684" s="4">
        <v>1487.04</v>
      </c>
      <c r="R684" s="4">
        <f t="shared" si="42"/>
        <v>0</v>
      </c>
      <c r="S684" s="4">
        <f t="shared" si="43"/>
        <v>0</v>
      </c>
    </row>
    <row r="685" spans="1:19" ht="15.6" x14ac:dyDescent="0.3">
      <c r="A685" t="s">
        <v>1485</v>
      </c>
      <c r="B685" s="1">
        <v>42465</v>
      </c>
      <c r="C685" s="1">
        <v>42471</v>
      </c>
      <c r="D685">
        <f t="shared" si="40"/>
        <v>2016</v>
      </c>
      <c r="E685" t="str">
        <f t="shared" si="41"/>
        <v>Apr</v>
      </c>
      <c r="F685" t="s">
        <v>37</v>
      </c>
      <c r="G685" t="s">
        <v>490</v>
      </c>
      <c r="H685" s="2" t="s">
        <v>22</v>
      </c>
      <c r="I685" t="s">
        <v>47</v>
      </c>
      <c r="J685" t="s">
        <v>33</v>
      </c>
      <c r="K685">
        <v>90036</v>
      </c>
      <c r="L685" t="s">
        <v>34</v>
      </c>
      <c r="M685" t="s">
        <v>1483</v>
      </c>
      <c r="N685" t="s">
        <v>27</v>
      </c>
      <c r="O685" t="s">
        <v>643</v>
      </c>
      <c r="P685" s="4">
        <v>892.22400000000005</v>
      </c>
      <c r="Q685" s="4">
        <v>100</v>
      </c>
      <c r="R685" s="4">
        <f t="shared" si="42"/>
        <v>792.22400000000005</v>
      </c>
      <c r="S685" s="4">
        <f t="shared" si="43"/>
        <v>118.8336</v>
      </c>
    </row>
    <row r="686" spans="1:19" x14ac:dyDescent="0.3">
      <c r="A686" t="s">
        <v>1486</v>
      </c>
      <c r="B686" s="1">
        <v>42705</v>
      </c>
      <c r="C686" s="1">
        <v>42710</v>
      </c>
      <c r="D686">
        <f t="shared" si="40"/>
        <v>2016</v>
      </c>
      <c r="E686" t="str">
        <f t="shared" si="41"/>
        <v>Dec</v>
      </c>
      <c r="F686" t="s">
        <v>37</v>
      </c>
      <c r="G686" t="s">
        <v>1487</v>
      </c>
      <c r="H686" t="s">
        <v>105</v>
      </c>
      <c r="I686" t="s">
        <v>39</v>
      </c>
      <c r="J686" t="s">
        <v>33</v>
      </c>
      <c r="K686">
        <v>92037</v>
      </c>
      <c r="L686" t="s">
        <v>34</v>
      </c>
      <c r="M686" t="s">
        <v>1483</v>
      </c>
      <c r="N686" t="s">
        <v>27</v>
      </c>
      <c r="O686" t="s">
        <v>643</v>
      </c>
      <c r="P686" s="4">
        <v>2676.672</v>
      </c>
      <c r="Q686" s="4">
        <f>P686-1000</f>
        <v>1676.672</v>
      </c>
      <c r="R686" s="4">
        <f t="shared" si="42"/>
        <v>1000</v>
      </c>
      <c r="S686" s="4">
        <f t="shared" si="43"/>
        <v>150</v>
      </c>
    </row>
    <row r="687" spans="1:19" ht="15.6" x14ac:dyDescent="0.3">
      <c r="A687" t="s">
        <v>1488</v>
      </c>
      <c r="B687" s="1">
        <v>43157</v>
      </c>
      <c r="C687" s="1">
        <v>43159</v>
      </c>
      <c r="D687">
        <f t="shared" si="40"/>
        <v>2018</v>
      </c>
      <c r="E687" t="str">
        <f t="shared" si="41"/>
        <v>Feb</v>
      </c>
      <c r="F687" t="s">
        <v>67</v>
      </c>
      <c r="G687" t="s">
        <v>1489</v>
      </c>
      <c r="H687" s="2" t="s">
        <v>22</v>
      </c>
      <c r="I687" t="s">
        <v>47</v>
      </c>
      <c r="J687" t="s">
        <v>33</v>
      </c>
      <c r="K687">
        <v>90036</v>
      </c>
      <c r="L687" t="s">
        <v>34</v>
      </c>
      <c r="M687" t="s">
        <v>1483</v>
      </c>
      <c r="N687" t="s">
        <v>27</v>
      </c>
      <c r="O687" t="s">
        <v>643</v>
      </c>
      <c r="P687" s="4">
        <v>892.22400000000005</v>
      </c>
      <c r="Q687" s="4">
        <v>100</v>
      </c>
      <c r="R687" s="4">
        <f t="shared" si="42"/>
        <v>792.22400000000005</v>
      </c>
      <c r="S687" s="4">
        <f t="shared" si="43"/>
        <v>118.8336</v>
      </c>
    </row>
    <row r="688" spans="1:19" ht="15.6" x14ac:dyDescent="0.3">
      <c r="A688" t="s">
        <v>1490</v>
      </c>
      <c r="B688" s="1">
        <v>43366</v>
      </c>
      <c r="C688" s="1">
        <v>43372</v>
      </c>
      <c r="D688">
        <f t="shared" si="40"/>
        <v>2018</v>
      </c>
      <c r="E688" t="str">
        <f t="shared" si="41"/>
        <v>Sep</v>
      </c>
      <c r="F688" t="s">
        <v>37</v>
      </c>
      <c r="G688" t="s">
        <v>1491</v>
      </c>
      <c r="H688" s="2" t="s">
        <v>22</v>
      </c>
      <c r="I688" t="s">
        <v>47</v>
      </c>
      <c r="J688" t="s">
        <v>33</v>
      </c>
      <c r="K688">
        <v>90036</v>
      </c>
      <c r="L688" t="s">
        <v>34</v>
      </c>
      <c r="M688" t="s">
        <v>1483</v>
      </c>
      <c r="N688" t="s">
        <v>27</v>
      </c>
      <c r="O688" t="s">
        <v>643</v>
      </c>
      <c r="P688" s="4">
        <v>594.81600000000003</v>
      </c>
      <c r="Q688" s="4">
        <f>P688-75</f>
        <v>519.81600000000003</v>
      </c>
      <c r="R688" s="4">
        <f t="shared" si="42"/>
        <v>75</v>
      </c>
      <c r="S688" s="4">
        <f t="shared" si="43"/>
        <v>11.25</v>
      </c>
    </row>
    <row r="689" spans="1:19" ht="15.6" x14ac:dyDescent="0.3">
      <c r="A689" t="s">
        <v>1492</v>
      </c>
      <c r="B689" s="1">
        <v>43367</v>
      </c>
      <c r="C689" s="1">
        <v>43369</v>
      </c>
      <c r="D689">
        <f t="shared" si="40"/>
        <v>2018</v>
      </c>
      <c r="E689" t="str">
        <f t="shared" si="41"/>
        <v>Sep</v>
      </c>
      <c r="F689" t="s">
        <v>20</v>
      </c>
      <c r="G689" t="s">
        <v>1091</v>
      </c>
      <c r="H689" s="2" t="s">
        <v>22</v>
      </c>
      <c r="I689" t="s">
        <v>23</v>
      </c>
      <c r="J689" t="s">
        <v>24</v>
      </c>
      <c r="K689">
        <v>60623</v>
      </c>
      <c r="L689" t="s">
        <v>25</v>
      </c>
      <c r="M689" t="s">
        <v>1483</v>
      </c>
      <c r="N689" t="s">
        <v>27</v>
      </c>
      <c r="O689" t="s">
        <v>643</v>
      </c>
      <c r="P689" s="4">
        <v>520.46400000000006</v>
      </c>
      <c r="Q689" s="4">
        <v>520.46400000000006</v>
      </c>
      <c r="R689" s="4">
        <f t="shared" si="42"/>
        <v>0</v>
      </c>
      <c r="S689" s="4">
        <f t="shared" si="43"/>
        <v>0</v>
      </c>
    </row>
    <row r="690" spans="1:19" ht="15.6" x14ac:dyDescent="0.3">
      <c r="A690" t="s">
        <v>1493</v>
      </c>
      <c r="B690" s="1">
        <v>43445</v>
      </c>
      <c r="C690" s="1">
        <v>43445</v>
      </c>
      <c r="D690">
        <f t="shared" si="40"/>
        <v>2018</v>
      </c>
      <c r="E690" t="str">
        <f t="shared" si="41"/>
        <v>Dec</v>
      </c>
      <c r="F690" t="s">
        <v>30</v>
      </c>
      <c r="G690" t="s">
        <v>1494</v>
      </c>
      <c r="H690" s="2" t="s">
        <v>22</v>
      </c>
      <c r="I690" t="s">
        <v>293</v>
      </c>
      <c r="J690" t="s">
        <v>24</v>
      </c>
      <c r="K690">
        <v>60505</v>
      </c>
      <c r="L690" t="s">
        <v>25</v>
      </c>
      <c r="M690" t="s">
        <v>1483</v>
      </c>
      <c r="N690" t="s">
        <v>27</v>
      </c>
      <c r="O690" t="s">
        <v>643</v>
      </c>
      <c r="P690" s="4">
        <v>520.46400000000006</v>
      </c>
      <c r="Q690" s="4">
        <v>520.46400000000006</v>
      </c>
      <c r="R690" s="4">
        <f t="shared" si="42"/>
        <v>0</v>
      </c>
      <c r="S690" s="4">
        <f t="shared" si="43"/>
        <v>0</v>
      </c>
    </row>
    <row r="691" spans="1:19" ht="15.6" x14ac:dyDescent="0.3">
      <c r="A691" t="s">
        <v>1495</v>
      </c>
      <c r="B691" s="1">
        <v>43148</v>
      </c>
      <c r="C691" s="1">
        <v>43151</v>
      </c>
      <c r="D691">
        <f t="shared" si="40"/>
        <v>2018</v>
      </c>
      <c r="E691" t="str">
        <f t="shared" si="41"/>
        <v>Feb</v>
      </c>
      <c r="F691" t="s">
        <v>20</v>
      </c>
      <c r="G691" t="s">
        <v>1343</v>
      </c>
      <c r="H691" s="2" t="s">
        <v>22</v>
      </c>
      <c r="I691" t="s">
        <v>232</v>
      </c>
      <c r="J691" t="s">
        <v>233</v>
      </c>
      <c r="K691">
        <v>45373</v>
      </c>
      <c r="L691" t="s">
        <v>54</v>
      </c>
      <c r="M691" t="s">
        <v>1496</v>
      </c>
      <c r="N691" t="s">
        <v>27</v>
      </c>
      <c r="O691" t="s">
        <v>643</v>
      </c>
      <c r="P691" s="4">
        <v>899.43</v>
      </c>
      <c r="Q691" s="4">
        <v>899.43</v>
      </c>
      <c r="R691" s="4">
        <f t="shared" si="42"/>
        <v>0</v>
      </c>
      <c r="S691" s="4">
        <f t="shared" si="43"/>
        <v>0</v>
      </c>
    </row>
    <row r="692" spans="1:19" x14ac:dyDescent="0.3">
      <c r="A692" t="s">
        <v>1497</v>
      </c>
      <c r="B692" s="1">
        <v>43329</v>
      </c>
      <c r="C692" s="1">
        <v>43331</v>
      </c>
      <c r="D692">
        <f t="shared" si="40"/>
        <v>2018</v>
      </c>
      <c r="E692" t="str">
        <f t="shared" si="41"/>
        <v>Aug</v>
      </c>
      <c r="F692" t="s">
        <v>20</v>
      </c>
      <c r="G692" t="s">
        <v>605</v>
      </c>
      <c r="H692" t="s">
        <v>51</v>
      </c>
      <c r="I692" t="s">
        <v>347</v>
      </c>
      <c r="J692" t="s">
        <v>62</v>
      </c>
      <c r="K692">
        <v>13601</v>
      </c>
      <c r="L692" t="s">
        <v>54</v>
      </c>
      <c r="M692" t="s">
        <v>1496</v>
      </c>
      <c r="N692" t="s">
        <v>27</v>
      </c>
      <c r="O692" t="s">
        <v>643</v>
      </c>
      <c r="P692" s="4">
        <v>462.56400000000002</v>
      </c>
      <c r="Q692" s="4">
        <v>462.56400000000002</v>
      </c>
      <c r="R692" s="4">
        <f t="shared" si="42"/>
        <v>0</v>
      </c>
      <c r="S692" s="4">
        <f t="shared" si="43"/>
        <v>0</v>
      </c>
    </row>
    <row r="693" spans="1:19" x14ac:dyDescent="0.3">
      <c r="A693" t="s">
        <v>1498</v>
      </c>
      <c r="B693" s="1">
        <v>43434</v>
      </c>
      <c r="C693" s="1">
        <v>43437</v>
      </c>
      <c r="D693">
        <f t="shared" si="40"/>
        <v>2018</v>
      </c>
      <c r="E693" t="str">
        <f t="shared" si="41"/>
        <v>Nov</v>
      </c>
      <c r="F693" t="s">
        <v>20</v>
      </c>
      <c r="G693" t="s">
        <v>1499</v>
      </c>
      <c r="H693" t="s">
        <v>105</v>
      </c>
      <c r="I693" t="s">
        <v>100</v>
      </c>
      <c r="J693" t="s">
        <v>101</v>
      </c>
      <c r="K693">
        <v>19134</v>
      </c>
      <c r="L693" t="s">
        <v>54</v>
      </c>
      <c r="M693" t="s">
        <v>1496</v>
      </c>
      <c r="N693" t="s">
        <v>27</v>
      </c>
      <c r="O693" t="s">
        <v>643</v>
      </c>
      <c r="P693" s="4">
        <v>1079.316</v>
      </c>
      <c r="Q693" s="4">
        <v>1079.316</v>
      </c>
      <c r="R693" s="4">
        <f t="shared" si="42"/>
        <v>0</v>
      </c>
      <c r="S693" s="4">
        <f t="shared" si="43"/>
        <v>0</v>
      </c>
    </row>
    <row r="694" spans="1:19" x14ac:dyDescent="0.3">
      <c r="A694" t="s">
        <v>1500</v>
      </c>
      <c r="B694" s="1">
        <v>42150</v>
      </c>
      <c r="C694" s="1">
        <v>42155</v>
      </c>
      <c r="D694">
        <f t="shared" si="40"/>
        <v>2015</v>
      </c>
      <c r="E694" t="str">
        <f t="shared" si="41"/>
        <v>May</v>
      </c>
      <c r="F694" t="s">
        <v>37</v>
      </c>
      <c r="G694" t="s">
        <v>292</v>
      </c>
      <c r="H694" t="s">
        <v>105</v>
      </c>
      <c r="I694" t="s">
        <v>23</v>
      </c>
      <c r="J694" t="s">
        <v>24</v>
      </c>
      <c r="K694">
        <v>60623</v>
      </c>
      <c r="L694" t="s">
        <v>25</v>
      </c>
      <c r="M694" t="s">
        <v>1496</v>
      </c>
      <c r="N694" t="s">
        <v>27</v>
      </c>
      <c r="O694" t="s">
        <v>643</v>
      </c>
      <c r="P694" s="4">
        <v>359.77199999999999</v>
      </c>
      <c r="Q694" s="4">
        <v>359.77199999999999</v>
      </c>
      <c r="R694" s="4">
        <f t="shared" si="42"/>
        <v>0</v>
      </c>
      <c r="S694" s="4">
        <f t="shared" si="43"/>
        <v>0</v>
      </c>
    </row>
    <row r="695" spans="1:19" ht="15.6" x14ac:dyDescent="0.3">
      <c r="A695" t="s">
        <v>1501</v>
      </c>
      <c r="B695" s="1">
        <v>42623</v>
      </c>
      <c r="C695" s="1">
        <v>42627</v>
      </c>
      <c r="D695">
        <f t="shared" si="40"/>
        <v>2016</v>
      </c>
      <c r="E695" t="str">
        <f t="shared" si="41"/>
        <v>Sep</v>
      </c>
      <c r="F695" t="s">
        <v>37</v>
      </c>
      <c r="G695" t="s">
        <v>1502</v>
      </c>
      <c r="H695" s="2" t="s">
        <v>22</v>
      </c>
      <c r="I695" t="s">
        <v>1207</v>
      </c>
      <c r="J695" t="s">
        <v>109</v>
      </c>
      <c r="K695">
        <v>78745</v>
      </c>
      <c r="L695" t="s">
        <v>25</v>
      </c>
      <c r="M695" t="s">
        <v>1496</v>
      </c>
      <c r="N695" t="s">
        <v>27</v>
      </c>
      <c r="O695" t="s">
        <v>643</v>
      </c>
      <c r="P695" s="4">
        <v>179.886</v>
      </c>
      <c r="Q695" s="4">
        <v>179.886</v>
      </c>
      <c r="R695" s="4">
        <f t="shared" si="42"/>
        <v>0</v>
      </c>
      <c r="S695" s="4">
        <f t="shared" si="43"/>
        <v>0</v>
      </c>
    </row>
    <row r="696" spans="1:19" x14ac:dyDescent="0.3">
      <c r="A696" t="s">
        <v>1503</v>
      </c>
      <c r="B696" s="1">
        <v>42913</v>
      </c>
      <c r="C696" s="1">
        <v>42917</v>
      </c>
      <c r="D696">
        <f t="shared" si="40"/>
        <v>2017</v>
      </c>
      <c r="E696" t="str">
        <f t="shared" si="41"/>
        <v>Jun</v>
      </c>
      <c r="F696" t="s">
        <v>37</v>
      </c>
      <c r="G696" t="s">
        <v>828</v>
      </c>
      <c r="H696" t="s">
        <v>51</v>
      </c>
      <c r="I696" t="s">
        <v>316</v>
      </c>
      <c r="J696" t="s">
        <v>24</v>
      </c>
      <c r="K696">
        <v>60035</v>
      </c>
      <c r="L696" t="s">
        <v>25</v>
      </c>
      <c r="M696" t="s">
        <v>1496</v>
      </c>
      <c r="N696" t="s">
        <v>27</v>
      </c>
      <c r="O696" t="s">
        <v>643</v>
      </c>
      <c r="P696" s="4">
        <v>539.65800000000002</v>
      </c>
      <c r="Q696" s="4">
        <v>539.65800000000002</v>
      </c>
      <c r="R696" s="4">
        <f t="shared" si="42"/>
        <v>0</v>
      </c>
      <c r="S696" s="4">
        <f t="shared" si="43"/>
        <v>0</v>
      </c>
    </row>
    <row r="697" spans="1:19" ht="15.6" x14ac:dyDescent="0.3">
      <c r="A697" t="s">
        <v>1504</v>
      </c>
      <c r="B697" s="1">
        <v>43234</v>
      </c>
      <c r="C697" s="1">
        <v>43235</v>
      </c>
      <c r="D697">
        <f t="shared" si="40"/>
        <v>2018</v>
      </c>
      <c r="E697" t="str">
        <f t="shared" si="41"/>
        <v>May</v>
      </c>
      <c r="F697" t="s">
        <v>20</v>
      </c>
      <c r="G697" t="s">
        <v>285</v>
      </c>
      <c r="H697" s="2" t="s">
        <v>22</v>
      </c>
      <c r="I697" t="s">
        <v>113</v>
      </c>
      <c r="J697" t="s">
        <v>109</v>
      </c>
      <c r="K697">
        <v>77041</v>
      </c>
      <c r="L697" t="s">
        <v>25</v>
      </c>
      <c r="M697" t="s">
        <v>1496</v>
      </c>
      <c r="N697" t="s">
        <v>27</v>
      </c>
      <c r="O697" t="s">
        <v>643</v>
      </c>
      <c r="P697" s="4">
        <v>899.43</v>
      </c>
      <c r="Q697" s="4">
        <v>899.43</v>
      </c>
      <c r="R697" s="4">
        <f t="shared" si="42"/>
        <v>0</v>
      </c>
      <c r="S697" s="4">
        <f t="shared" si="43"/>
        <v>0</v>
      </c>
    </row>
    <row r="698" spans="1:19" x14ac:dyDescent="0.3">
      <c r="A698" t="s">
        <v>1505</v>
      </c>
      <c r="B698" s="1">
        <v>42064</v>
      </c>
      <c r="C698" s="1">
        <v>42069</v>
      </c>
      <c r="D698">
        <f t="shared" si="40"/>
        <v>2015</v>
      </c>
      <c r="E698" t="str">
        <f t="shared" si="41"/>
        <v>Mar</v>
      </c>
      <c r="F698" t="s">
        <v>67</v>
      </c>
      <c r="G698" t="s">
        <v>1506</v>
      </c>
      <c r="H698" t="s">
        <v>105</v>
      </c>
      <c r="I698" t="s">
        <v>69</v>
      </c>
      <c r="J698" t="s">
        <v>70</v>
      </c>
      <c r="K698">
        <v>98115</v>
      </c>
      <c r="L698" t="s">
        <v>34</v>
      </c>
      <c r="M698" t="s">
        <v>1507</v>
      </c>
      <c r="N698" t="s">
        <v>27</v>
      </c>
      <c r="O698" t="s">
        <v>643</v>
      </c>
      <c r="P698" s="4">
        <v>457.56799999999998</v>
      </c>
      <c r="Q698" s="4">
        <v>50</v>
      </c>
      <c r="R698" s="4">
        <f t="shared" si="42"/>
        <v>407.56799999999998</v>
      </c>
      <c r="S698" s="4">
        <f t="shared" si="43"/>
        <v>61.135199999999998</v>
      </c>
    </row>
    <row r="699" spans="1:19" ht="15.6" x14ac:dyDescent="0.3">
      <c r="A699" t="s">
        <v>1508</v>
      </c>
      <c r="B699" s="1">
        <v>42442</v>
      </c>
      <c r="C699" s="1">
        <v>42447</v>
      </c>
      <c r="D699">
        <f t="shared" si="40"/>
        <v>2016</v>
      </c>
      <c r="E699" t="str">
        <f t="shared" si="41"/>
        <v>Mar</v>
      </c>
      <c r="F699" t="s">
        <v>67</v>
      </c>
      <c r="G699" t="s">
        <v>1509</v>
      </c>
      <c r="H699" s="2" t="s">
        <v>22</v>
      </c>
      <c r="I699" t="s">
        <v>907</v>
      </c>
      <c r="J699" t="s">
        <v>33</v>
      </c>
      <c r="K699">
        <v>95928</v>
      </c>
      <c r="L699" t="s">
        <v>34</v>
      </c>
      <c r="M699" t="s">
        <v>1507</v>
      </c>
      <c r="N699" t="s">
        <v>27</v>
      </c>
      <c r="O699" t="s">
        <v>643</v>
      </c>
      <c r="P699" s="4">
        <v>915.13599999999997</v>
      </c>
      <c r="Q699" s="4">
        <v>915.13599999999997</v>
      </c>
      <c r="R699" s="4">
        <f t="shared" si="42"/>
        <v>0</v>
      </c>
      <c r="S699" s="4">
        <f t="shared" si="43"/>
        <v>0</v>
      </c>
    </row>
    <row r="700" spans="1:19" ht="15.6" x14ac:dyDescent="0.3">
      <c r="A700" t="s">
        <v>1510</v>
      </c>
      <c r="B700" s="1">
        <v>43011</v>
      </c>
      <c r="C700" s="1">
        <v>43015</v>
      </c>
      <c r="D700">
        <f t="shared" si="40"/>
        <v>2017</v>
      </c>
      <c r="E700" t="str">
        <f t="shared" si="41"/>
        <v>Oct</v>
      </c>
      <c r="F700" t="s">
        <v>37</v>
      </c>
      <c r="G700" t="s">
        <v>153</v>
      </c>
      <c r="H700" s="2" t="s">
        <v>22</v>
      </c>
      <c r="I700" t="s">
        <v>1511</v>
      </c>
      <c r="J700" t="s">
        <v>33</v>
      </c>
      <c r="K700">
        <v>92630</v>
      </c>
      <c r="L700" t="s">
        <v>34</v>
      </c>
      <c r="M700" t="s">
        <v>1507</v>
      </c>
      <c r="N700" t="s">
        <v>110</v>
      </c>
      <c r="O700" t="s">
        <v>643</v>
      </c>
      <c r="P700" s="4">
        <v>915.13599999999997</v>
      </c>
      <c r="Q700" s="4">
        <v>915.13599999999997</v>
      </c>
      <c r="R700" s="4">
        <f t="shared" si="42"/>
        <v>0</v>
      </c>
      <c r="S700" s="4">
        <f t="shared" si="43"/>
        <v>0</v>
      </c>
    </row>
    <row r="701" spans="1:19" x14ac:dyDescent="0.3">
      <c r="A701" t="s">
        <v>1512</v>
      </c>
      <c r="B701" s="1">
        <v>42010</v>
      </c>
      <c r="C701" s="1">
        <v>42014</v>
      </c>
      <c r="D701">
        <f t="shared" si="40"/>
        <v>2015</v>
      </c>
      <c r="E701" t="str">
        <f t="shared" si="41"/>
        <v>Jan</v>
      </c>
      <c r="F701" t="s">
        <v>37</v>
      </c>
      <c r="G701" t="s">
        <v>997</v>
      </c>
      <c r="H701" t="s">
        <v>22</v>
      </c>
      <c r="I701" t="s">
        <v>204</v>
      </c>
      <c r="J701" t="s">
        <v>205</v>
      </c>
      <c r="K701">
        <v>42420</v>
      </c>
      <c r="L701" t="s">
        <v>44</v>
      </c>
      <c r="M701" t="s">
        <v>1507</v>
      </c>
      <c r="N701" t="s">
        <v>27</v>
      </c>
      <c r="O701" t="s">
        <v>643</v>
      </c>
      <c r="P701" s="4">
        <v>2573.8200000000002</v>
      </c>
      <c r="Q701" s="4">
        <f>P701-1000</f>
        <v>1573.8200000000002</v>
      </c>
      <c r="R701" s="4">
        <f t="shared" si="42"/>
        <v>1000</v>
      </c>
      <c r="S701" s="4">
        <f t="shared" si="43"/>
        <v>150</v>
      </c>
    </row>
    <row r="702" spans="1:19" x14ac:dyDescent="0.3">
      <c r="A702" t="s">
        <v>1513</v>
      </c>
      <c r="B702" s="1">
        <v>42156</v>
      </c>
      <c r="C702" s="1">
        <v>42161</v>
      </c>
      <c r="D702">
        <f t="shared" si="40"/>
        <v>2015</v>
      </c>
      <c r="E702" t="str">
        <f t="shared" si="41"/>
        <v>Jun</v>
      </c>
      <c r="F702" t="s">
        <v>67</v>
      </c>
      <c r="G702" t="s">
        <v>1514</v>
      </c>
      <c r="H702" t="s">
        <v>22</v>
      </c>
      <c r="I702" t="s">
        <v>1104</v>
      </c>
      <c r="J702" t="s">
        <v>807</v>
      </c>
      <c r="K702">
        <v>55044</v>
      </c>
      <c r="L702" t="s">
        <v>25</v>
      </c>
      <c r="M702" t="s">
        <v>1507</v>
      </c>
      <c r="N702" t="s">
        <v>27</v>
      </c>
      <c r="O702" t="s">
        <v>643</v>
      </c>
      <c r="P702" s="4">
        <v>2001.86</v>
      </c>
      <c r="Q702" s="4">
        <v>2001.86</v>
      </c>
      <c r="R702" s="4">
        <f t="shared" si="42"/>
        <v>0</v>
      </c>
      <c r="S702" s="4">
        <f t="shared" si="43"/>
        <v>0</v>
      </c>
    </row>
    <row r="703" spans="1:19" ht="15.6" x14ac:dyDescent="0.3">
      <c r="A703" t="s">
        <v>1515</v>
      </c>
      <c r="B703" s="1">
        <v>42364</v>
      </c>
      <c r="C703" s="1">
        <v>42366</v>
      </c>
      <c r="D703">
        <f t="shared" si="40"/>
        <v>2015</v>
      </c>
      <c r="E703" t="str">
        <f t="shared" si="41"/>
        <v>Dec</v>
      </c>
      <c r="F703" t="s">
        <v>67</v>
      </c>
      <c r="G703" t="s">
        <v>665</v>
      </c>
      <c r="H703" s="2" t="s">
        <v>22</v>
      </c>
      <c r="I703" t="s">
        <v>113</v>
      </c>
      <c r="J703" t="s">
        <v>109</v>
      </c>
      <c r="K703">
        <v>77041</v>
      </c>
      <c r="L703" t="s">
        <v>25</v>
      </c>
      <c r="M703" t="s">
        <v>1507</v>
      </c>
      <c r="N703" t="s">
        <v>27</v>
      </c>
      <c r="O703" t="s">
        <v>643</v>
      </c>
      <c r="P703" s="4">
        <v>600.55799999999999</v>
      </c>
      <c r="Q703" s="4">
        <v>600.55799999999999</v>
      </c>
      <c r="R703" s="4">
        <f t="shared" si="42"/>
        <v>0</v>
      </c>
      <c r="S703" s="4">
        <f t="shared" si="43"/>
        <v>0</v>
      </c>
    </row>
    <row r="704" spans="1:19" ht="15.6" x14ac:dyDescent="0.3">
      <c r="A704" t="s">
        <v>1516</v>
      </c>
      <c r="B704" s="1">
        <v>43147</v>
      </c>
      <c r="C704" s="1">
        <v>43152</v>
      </c>
      <c r="D704">
        <f t="shared" si="40"/>
        <v>2018</v>
      </c>
      <c r="E704" t="str">
        <f t="shared" si="41"/>
        <v>Feb</v>
      </c>
      <c r="F704" t="s">
        <v>37</v>
      </c>
      <c r="G704" t="s">
        <v>452</v>
      </c>
      <c r="H704" s="2" t="s">
        <v>22</v>
      </c>
      <c r="I704" t="s">
        <v>720</v>
      </c>
      <c r="J704" t="s">
        <v>24</v>
      </c>
      <c r="K704">
        <v>62521</v>
      </c>
      <c r="L704" t="s">
        <v>25</v>
      </c>
      <c r="M704" t="s">
        <v>1507</v>
      </c>
      <c r="N704" t="s">
        <v>27</v>
      </c>
      <c r="O704" t="s">
        <v>643</v>
      </c>
      <c r="P704" s="4">
        <v>600.55799999999999</v>
      </c>
      <c r="Q704" s="4">
        <v>600.55799999999999</v>
      </c>
      <c r="R704" s="4">
        <f t="shared" si="42"/>
        <v>0</v>
      </c>
      <c r="S704" s="4">
        <f t="shared" si="43"/>
        <v>0</v>
      </c>
    </row>
    <row r="705" spans="1:19" ht="15.6" x14ac:dyDescent="0.3">
      <c r="A705" t="s">
        <v>223</v>
      </c>
      <c r="B705" s="1">
        <v>43186</v>
      </c>
      <c r="C705" s="1">
        <v>43191</v>
      </c>
      <c r="D705">
        <f t="shared" si="40"/>
        <v>2018</v>
      </c>
      <c r="E705" t="str">
        <f t="shared" si="41"/>
        <v>Mar</v>
      </c>
      <c r="F705" t="s">
        <v>37</v>
      </c>
      <c r="G705" t="s">
        <v>224</v>
      </c>
      <c r="H705" s="2" t="s">
        <v>22</v>
      </c>
      <c r="I705" t="s">
        <v>113</v>
      </c>
      <c r="J705" t="s">
        <v>109</v>
      </c>
      <c r="K705">
        <v>77070</v>
      </c>
      <c r="L705" t="s">
        <v>25</v>
      </c>
      <c r="M705" t="s">
        <v>1507</v>
      </c>
      <c r="N705" t="s">
        <v>27</v>
      </c>
      <c r="O705" t="s">
        <v>643</v>
      </c>
      <c r="P705" s="4">
        <v>600.55799999999999</v>
      </c>
      <c r="Q705" s="4">
        <v>600.55799999999999</v>
      </c>
      <c r="R705" s="4">
        <f t="shared" si="42"/>
        <v>0</v>
      </c>
      <c r="S705" s="4">
        <f t="shared" si="43"/>
        <v>0</v>
      </c>
    </row>
    <row r="706" spans="1:19" ht="15.6" x14ac:dyDescent="0.3">
      <c r="A706" t="s">
        <v>1332</v>
      </c>
      <c r="B706" s="1">
        <v>42567</v>
      </c>
      <c r="C706" s="1">
        <v>42567</v>
      </c>
      <c r="D706">
        <f t="shared" ref="D706:D769" si="44">YEAR(B706)</f>
        <v>2016</v>
      </c>
      <c r="E706" t="str">
        <f t="shared" ref="E706:E769" si="45">TEXT(B706,"mmm")</f>
        <v>Jul</v>
      </c>
      <c r="F706" t="s">
        <v>30</v>
      </c>
      <c r="G706" t="s">
        <v>1333</v>
      </c>
      <c r="H706" s="2" t="s">
        <v>22</v>
      </c>
      <c r="I706" t="s">
        <v>32</v>
      </c>
      <c r="J706" t="s">
        <v>33</v>
      </c>
      <c r="K706">
        <v>94122</v>
      </c>
      <c r="L706" t="s">
        <v>34</v>
      </c>
      <c r="M706" t="s">
        <v>1517</v>
      </c>
      <c r="N706" t="s">
        <v>27</v>
      </c>
      <c r="O706" t="s">
        <v>643</v>
      </c>
      <c r="P706" s="4">
        <v>700.15200000000004</v>
      </c>
      <c r="Q706" s="4">
        <v>700.15200000000004</v>
      </c>
      <c r="R706" s="4">
        <f t="shared" si="42"/>
        <v>0</v>
      </c>
      <c r="S706" s="4">
        <f t="shared" si="43"/>
        <v>0</v>
      </c>
    </row>
    <row r="707" spans="1:19" ht="15.6" x14ac:dyDescent="0.3">
      <c r="A707" t="s">
        <v>1518</v>
      </c>
      <c r="B707" s="1">
        <v>42839</v>
      </c>
      <c r="C707" s="1">
        <v>42839</v>
      </c>
      <c r="D707">
        <f t="shared" si="44"/>
        <v>2017</v>
      </c>
      <c r="E707" t="str">
        <f t="shared" si="45"/>
        <v>Apr</v>
      </c>
      <c r="F707" t="s">
        <v>30</v>
      </c>
      <c r="G707" t="s">
        <v>802</v>
      </c>
      <c r="H707" s="2" t="s">
        <v>22</v>
      </c>
      <c r="I707" t="s">
        <v>1301</v>
      </c>
      <c r="J707" t="s">
        <v>178</v>
      </c>
      <c r="K707">
        <v>85301</v>
      </c>
      <c r="L707" t="s">
        <v>34</v>
      </c>
      <c r="M707" t="s">
        <v>1517</v>
      </c>
      <c r="N707" t="s">
        <v>110</v>
      </c>
      <c r="O707" t="s">
        <v>643</v>
      </c>
      <c r="P707" s="4">
        <v>933.53599999999994</v>
      </c>
      <c r="Q707" s="4">
        <v>100</v>
      </c>
      <c r="R707" s="4">
        <f t="shared" ref="R707:R770" si="46">P707-Q707</f>
        <v>833.53599999999994</v>
      </c>
      <c r="S707" s="4">
        <f t="shared" ref="S707:S770" si="47">0.15*R707</f>
        <v>125.03039999999999</v>
      </c>
    </row>
    <row r="708" spans="1:19" x14ac:dyDescent="0.3">
      <c r="A708" t="s">
        <v>1519</v>
      </c>
      <c r="B708" s="1">
        <v>42990</v>
      </c>
      <c r="C708" s="1">
        <v>42992</v>
      </c>
      <c r="D708">
        <f t="shared" si="44"/>
        <v>2017</v>
      </c>
      <c r="E708" t="str">
        <f t="shared" si="45"/>
        <v>Sep</v>
      </c>
      <c r="F708" t="s">
        <v>67</v>
      </c>
      <c r="G708" t="s">
        <v>437</v>
      </c>
      <c r="H708" t="s">
        <v>51</v>
      </c>
      <c r="I708" t="s">
        <v>1520</v>
      </c>
      <c r="J708" t="s">
        <v>75</v>
      </c>
      <c r="K708">
        <v>80004</v>
      </c>
      <c r="L708" t="s">
        <v>34</v>
      </c>
      <c r="M708" t="s">
        <v>1517</v>
      </c>
      <c r="N708" t="s">
        <v>128</v>
      </c>
      <c r="O708" t="s">
        <v>643</v>
      </c>
      <c r="P708" s="4">
        <v>466.76799999999997</v>
      </c>
      <c r="Q708" s="4">
        <v>466.76799999999997</v>
      </c>
      <c r="R708" s="4">
        <f t="shared" si="46"/>
        <v>0</v>
      </c>
      <c r="S708" s="4">
        <f t="shared" si="47"/>
        <v>0</v>
      </c>
    </row>
    <row r="709" spans="1:19" ht="15.6" x14ac:dyDescent="0.3">
      <c r="A709" t="s">
        <v>1521</v>
      </c>
      <c r="B709" s="1">
        <v>42458</v>
      </c>
      <c r="C709" s="1">
        <v>42460</v>
      </c>
      <c r="D709">
        <f t="shared" si="44"/>
        <v>2016</v>
      </c>
      <c r="E709" t="str">
        <f t="shared" si="45"/>
        <v>Mar</v>
      </c>
      <c r="F709" t="s">
        <v>67</v>
      </c>
      <c r="G709" t="s">
        <v>1522</v>
      </c>
      <c r="H709" s="2" t="s">
        <v>22</v>
      </c>
      <c r="I709" t="s">
        <v>78</v>
      </c>
      <c r="J709" t="s">
        <v>79</v>
      </c>
      <c r="K709">
        <v>32216</v>
      </c>
      <c r="L709" t="s">
        <v>44</v>
      </c>
      <c r="M709" t="s">
        <v>1517</v>
      </c>
      <c r="N709" t="s">
        <v>27</v>
      </c>
      <c r="O709" t="s">
        <v>643</v>
      </c>
      <c r="P709" s="4">
        <v>1166.92</v>
      </c>
      <c r="Q709" s="4">
        <v>1166.92</v>
      </c>
      <c r="R709" s="4">
        <f t="shared" si="46"/>
        <v>0</v>
      </c>
      <c r="S709" s="4">
        <f t="shared" si="47"/>
        <v>0</v>
      </c>
    </row>
    <row r="710" spans="1:19" x14ac:dyDescent="0.3">
      <c r="A710" t="s">
        <v>924</v>
      </c>
      <c r="B710" s="1">
        <v>43363</v>
      </c>
      <c r="C710" s="1">
        <v>43369</v>
      </c>
      <c r="D710">
        <f t="shared" si="44"/>
        <v>2018</v>
      </c>
      <c r="E710" t="str">
        <f t="shared" si="45"/>
        <v>Sep</v>
      </c>
      <c r="F710" t="s">
        <v>37</v>
      </c>
      <c r="G710" t="s">
        <v>85</v>
      </c>
      <c r="H710" t="s">
        <v>105</v>
      </c>
      <c r="I710" t="s">
        <v>61</v>
      </c>
      <c r="J710" t="s">
        <v>62</v>
      </c>
      <c r="K710">
        <v>10035</v>
      </c>
      <c r="L710" t="s">
        <v>54</v>
      </c>
      <c r="M710" t="s">
        <v>1517</v>
      </c>
      <c r="N710" t="s">
        <v>27</v>
      </c>
      <c r="O710" t="s">
        <v>643</v>
      </c>
      <c r="P710" s="4">
        <v>2888.127</v>
      </c>
      <c r="Q710" s="4">
        <f>P710-1000</f>
        <v>1888.127</v>
      </c>
      <c r="R710" s="4">
        <f t="shared" si="46"/>
        <v>1000</v>
      </c>
      <c r="S710" s="4">
        <f t="shared" si="47"/>
        <v>150</v>
      </c>
    </row>
    <row r="711" spans="1:19" ht="15.6" x14ac:dyDescent="0.3">
      <c r="A711" t="s">
        <v>1523</v>
      </c>
      <c r="B711" s="1">
        <v>42486</v>
      </c>
      <c r="C711" s="1">
        <v>42490</v>
      </c>
      <c r="D711">
        <f t="shared" si="44"/>
        <v>2016</v>
      </c>
      <c r="E711" t="str">
        <f t="shared" si="45"/>
        <v>Apr</v>
      </c>
      <c r="F711" t="s">
        <v>37</v>
      </c>
      <c r="G711" t="s">
        <v>274</v>
      </c>
      <c r="H711" s="2" t="s">
        <v>22</v>
      </c>
      <c r="I711" t="s">
        <v>113</v>
      </c>
      <c r="J711" t="s">
        <v>109</v>
      </c>
      <c r="K711">
        <v>77036</v>
      </c>
      <c r="L711" t="s">
        <v>25</v>
      </c>
      <c r="M711" t="s">
        <v>1517</v>
      </c>
      <c r="N711" t="s">
        <v>27</v>
      </c>
      <c r="O711" t="s">
        <v>643</v>
      </c>
      <c r="P711" s="4">
        <v>408.42200000000003</v>
      </c>
      <c r="Q711" s="4">
        <v>408.42200000000003</v>
      </c>
      <c r="R711" s="4">
        <f t="shared" si="46"/>
        <v>0</v>
      </c>
      <c r="S711" s="4">
        <f t="shared" si="47"/>
        <v>0</v>
      </c>
    </row>
    <row r="712" spans="1:19" ht="15.6" x14ac:dyDescent="0.3">
      <c r="A712" t="s">
        <v>1426</v>
      </c>
      <c r="B712" s="1">
        <v>42553</v>
      </c>
      <c r="C712" s="1">
        <v>42557</v>
      </c>
      <c r="D712">
        <f t="shared" si="44"/>
        <v>2016</v>
      </c>
      <c r="E712" t="str">
        <f t="shared" si="45"/>
        <v>Jul</v>
      </c>
      <c r="F712" t="s">
        <v>37</v>
      </c>
      <c r="G712" t="s">
        <v>1427</v>
      </c>
      <c r="H712" s="2" t="s">
        <v>22</v>
      </c>
      <c r="I712" t="s">
        <v>1428</v>
      </c>
      <c r="J712" t="s">
        <v>24</v>
      </c>
      <c r="K712">
        <v>60188</v>
      </c>
      <c r="L712" t="s">
        <v>25</v>
      </c>
      <c r="M712" t="s">
        <v>1517</v>
      </c>
      <c r="N712" t="s">
        <v>27</v>
      </c>
      <c r="O712" t="s">
        <v>643</v>
      </c>
      <c r="P712" s="4">
        <v>408.42200000000003</v>
      </c>
      <c r="Q712" s="4">
        <v>408.42200000000003</v>
      </c>
      <c r="R712" s="4">
        <f t="shared" si="46"/>
        <v>0</v>
      </c>
      <c r="S712" s="4">
        <f t="shared" si="47"/>
        <v>0</v>
      </c>
    </row>
    <row r="713" spans="1:19" x14ac:dyDescent="0.3">
      <c r="A713" t="s">
        <v>791</v>
      </c>
      <c r="B713" s="1">
        <v>43227</v>
      </c>
      <c r="C713" s="1">
        <v>43231</v>
      </c>
      <c r="D713">
        <f t="shared" si="44"/>
        <v>2018</v>
      </c>
      <c r="E713" t="str">
        <f t="shared" si="45"/>
        <v>May</v>
      </c>
      <c r="F713" t="s">
        <v>37</v>
      </c>
      <c r="G713" t="s">
        <v>792</v>
      </c>
      <c r="H713" t="s">
        <v>51</v>
      </c>
      <c r="I713" t="s">
        <v>97</v>
      </c>
      <c r="J713" t="s">
        <v>89</v>
      </c>
      <c r="K713">
        <v>48234</v>
      </c>
      <c r="L713" t="s">
        <v>25</v>
      </c>
      <c r="M713" t="s">
        <v>1517</v>
      </c>
      <c r="N713" t="s">
        <v>27</v>
      </c>
      <c r="O713" t="s">
        <v>643</v>
      </c>
      <c r="P713" s="4">
        <v>1458.65</v>
      </c>
      <c r="Q713" s="4">
        <v>1458.65</v>
      </c>
      <c r="R713" s="4">
        <f t="shared" si="46"/>
        <v>0</v>
      </c>
      <c r="S713" s="4">
        <f t="shared" si="47"/>
        <v>0</v>
      </c>
    </row>
    <row r="714" spans="1:19" ht="15.6" x14ac:dyDescent="0.3">
      <c r="A714" t="s">
        <v>270</v>
      </c>
      <c r="B714" s="1">
        <v>42674</v>
      </c>
      <c r="C714" s="1">
        <v>42674</v>
      </c>
      <c r="D714">
        <f t="shared" si="44"/>
        <v>2016</v>
      </c>
      <c r="E714" t="str">
        <f t="shared" si="45"/>
        <v>Oct</v>
      </c>
      <c r="F714" t="s">
        <v>30</v>
      </c>
      <c r="G714" t="s">
        <v>271</v>
      </c>
      <c r="H714" s="2" t="s">
        <v>22</v>
      </c>
      <c r="I714" t="s">
        <v>272</v>
      </c>
      <c r="J714" t="s">
        <v>33</v>
      </c>
      <c r="K714">
        <v>92374</v>
      </c>
      <c r="L714" t="s">
        <v>34</v>
      </c>
      <c r="M714" t="s">
        <v>1524</v>
      </c>
      <c r="N714" t="s">
        <v>27</v>
      </c>
      <c r="O714" t="s">
        <v>643</v>
      </c>
      <c r="P714" s="4">
        <v>323.13600000000002</v>
      </c>
      <c r="Q714" s="4">
        <v>323.13600000000002</v>
      </c>
      <c r="R714" s="4">
        <f t="shared" si="46"/>
        <v>0</v>
      </c>
      <c r="S714" s="4">
        <f t="shared" si="47"/>
        <v>0</v>
      </c>
    </row>
    <row r="715" spans="1:19" x14ac:dyDescent="0.3">
      <c r="A715" t="s">
        <v>1525</v>
      </c>
      <c r="B715" s="1">
        <v>43080</v>
      </c>
      <c r="C715" s="1">
        <v>43082</v>
      </c>
      <c r="D715">
        <f t="shared" si="44"/>
        <v>2017</v>
      </c>
      <c r="E715" t="str">
        <f t="shared" si="45"/>
        <v>Dec</v>
      </c>
      <c r="F715" t="s">
        <v>20</v>
      </c>
      <c r="G715" t="s">
        <v>1526</v>
      </c>
      <c r="H715" t="s">
        <v>51</v>
      </c>
      <c r="I715" t="s">
        <v>463</v>
      </c>
      <c r="J715" t="s">
        <v>242</v>
      </c>
      <c r="K715">
        <v>97206</v>
      </c>
      <c r="L715" t="s">
        <v>34</v>
      </c>
      <c r="M715" t="s">
        <v>1524</v>
      </c>
      <c r="N715" t="s">
        <v>128</v>
      </c>
      <c r="O715" t="s">
        <v>643</v>
      </c>
      <c r="P715" s="4">
        <v>403.92</v>
      </c>
      <c r="Q715" s="4">
        <v>403.92</v>
      </c>
      <c r="R715" s="4">
        <f t="shared" si="46"/>
        <v>0</v>
      </c>
      <c r="S715" s="4">
        <f t="shared" si="47"/>
        <v>0</v>
      </c>
    </row>
    <row r="716" spans="1:19" ht="15.6" x14ac:dyDescent="0.3">
      <c r="A716" t="s">
        <v>749</v>
      </c>
      <c r="B716" s="1">
        <v>43299</v>
      </c>
      <c r="C716" s="1">
        <v>43304</v>
      </c>
      <c r="D716">
        <f t="shared" si="44"/>
        <v>2018</v>
      </c>
      <c r="E716" t="str">
        <f t="shared" si="45"/>
        <v>Jul</v>
      </c>
      <c r="F716" t="s">
        <v>37</v>
      </c>
      <c r="G716" t="s">
        <v>750</v>
      </c>
      <c r="H716" s="2" t="s">
        <v>22</v>
      </c>
      <c r="I716" t="s">
        <v>578</v>
      </c>
      <c r="J716" t="s">
        <v>178</v>
      </c>
      <c r="K716">
        <v>85023</v>
      </c>
      <c r="L716" t="s">
        <v>34</v>
      </c>
      <c r="M716" t="s">
        <v>1524</v>
      </c>
      <c r="N716" t="s">
        <v>27</v>
      </c>
      <c r="O716" t="s">
        <v>643</v>
      </c>
      <c r="P716" s="4">
        <v>161.56800000000001</v>
      </c>
      <c r="Q716" s="4">
        <v>100</v>
      </c>
      <c r="R716" s="4">
        <f t="shared" si="46"/>
        <v>61.568000000000012</v>
      </c>
      <c r="S716" s="4">
        <f t="shared" si="47"/>
        <v>9.2352000000000007</v>
      </c>
    </row>
    <row r="717" spans="1:19" ht="15.6" x14ac:dyDescent="0.3">
      <c r="A717" t="s">
        <v>55</v>
      </c>
      <c r="B717" s="1">
        <v>42369</v>
      </c>
      <c r="C717" s="1">
        <v>42376</v>
      </c>
      <c r="D717">
        <f t="shared" si="44"/>
        <v>2015</v>
      </c>
      <c r="E717" t="str">
        <f t="shared" si="45"/>
        <v>Dec</v>
      </c>
      <c r="F717" t="s">
        <v>37</v>
      </c>
      <c r="G717" t="s">
        <v>56</v>
      </c>
      <c r="H717" s="2" t="s">
        <v>22</v>
      </c>
      <c r="I717" t="s">
        <v>57</v>
      </c>
      <c r="J717" t="s">
        <v>58</v>
      </c>
      <c r="K717">
        <v>2908</v>
      </c>
      <c r="L717" t="s">
        <v>54</v>
      </c>
      <c r="M717" t="s">
        <v>1524</v>
      </c>
      <c r="N717" t="s">
        <v>27</v>
      </c>
      <c r="O717" t="s">
        <v>643</v>
      </c>
      <c r="P717" s="4">
        <v>605.88</v>
      </c>
      <c r="Q717" s="4">
        <v>605.88</v>
      </c>
      <c r="R717" s="4">
        <f t="shared" si="46"/>
        <v>0</v>
      </c>
      <c r="S717" s="4">
        <f t="shared" si="47"/>
        <v>0</v>
      </c>
    </row>
    <row r="718" spans="1:19" ht="15.6" x14ac:dyDescent="0.3">
      <c r="A718" t="s">
        <v>1527</v>
      </c>
      <c r="B718" s="1">
        <v>42403</v>
      </c>
      <c r="C718" s="1">
        <v>42407</v>
      </c>
      <c r="D718">
        <f t="shared" si="44"/>
        <v>2016</v>
      </c>
      <c r="E718" t="str">
        <f t="shared" si="45"/>
        <v>Feb</v>
      </c>
      <c r="F718" t="s">
        <v>37</v>
      </c>
      <c r="G718" t="s">
        <v>1156</v>
      </c>
      <c r="H718" s="2" t="s">
        <v>22</v>
      </c>
      <c r="I718" t="s">
        <v>1528</v>
      </c>
      <c r="J718" t="s">
        <v>62</v>
      </c>
      <c r="K718">
        <v>13440</v>
      </c>
      <c r="L718" t="s">
        <v>54</v>
      </c>
      <c r="M718" t="s">
        <v>1524</v>
      </c>
      <c r="N718" t="s">
        <v>27</v>
      </c>
      <c r="O718" t="s">
        <v>643</v>
      </c>
      <c r="P718" s="4">
        <v>90.882000000000005</v>
      </c>
      <c r="Q718" s="4">
        <v>90.882000000000005</v>
      </c>
      <c r="R718" s="4">
        <f t="shared" si="46"/>
        <v>0</v>
      </c>
      <c r="S718" s="4">
        <f t="shared" si="47"/>
        <v>0</v>
      </c>
    </row>
    <row r="719" spans="1:19" ht="15.6" x14ac:dyDescent="0.3">
      <c r="A719" t="s">
        <v>1529</v>
      </c>
      <c r="B719" s="1">
        <v>43211</v>
      </c>
      <c r="C719" s="1">
        <v>43213</v>
      </c>
      <c r="D719">
        <f t="shared" si="44"/>
        <v>2018</v>
      </c>
      <c r="E719" t="str">
        <f t="shared" si="45"/>
        <v>Apr</v>
      </c>
      <c r="F719" t="s">
        <v>20</v>
      </c>
      <c r="G719" t="s">
        <v>1310</v>
      </c>
      <c r="H719" s="2" t="s">
        <v>22</v>
      </c>
      <c r="I719" t="s">
        <v>394</v>
      </c>
      <c r="J719" t="s">
        <v>140</v>
      </c>
      <c r="K719">
        <v>21215</v>
      </c>
      <c r="L719" t="s">
        <v>54</v>
      </c>
      <c r="M719" t="s">
        <v>1524</v>
      </c>
      <c r="N719" t="s">
        <v>27</v>
      </c>
      <c r="O719" t="s">
        <v>643</v>
      </c>
      <c r="P719" s="4">
        <v>908.82</v>
      </c>
      <c r="Q719" s="4">
        <v>908.82</v>
      </c>
      <c r="R719" s="4">
        <f t="shared" si="46"/>
        <v>0</v>
      </c>
      <c r="S719" s="4">
        <f t="shared" si="47"/>
        <v>0</v>
      </c>
    </row>
    <row r="720" spans="1:19" ht="15.6" x14ac:dyDescent="0.3">
      <c r="A720" t="s">
        <v>317</v>
      </c>
      <c r="B720" s="1">
        <v>42731</v>
      </c>
      <c r="C720" s="1">
        <v>42735</v>
      </c>
      <c r="D720">
        <f t="shared" si="44"/>
        <v>2016</v>
      </c>
      <c r="E720" t="str">
        <f t="shared" si="45"/>
        <v>Dec</v>
      </c>
      <c r="F720" t="s">
        <v>37</v>
      </c>
      <c r="G720" t="s">
        <v>318</v>
      </c>
      <c r="H720" s="2" t="s">
        <v>22</v>
      </c>
      <c r="I720" t="s">
        <v>113</v>
      </c>
      <c r="J720" t="s">
        <v>109</v>
      </c>
      <c r="K720">
        <v>77041</v>
      </c>
      <c r="L720" t="s">
        <v>25</v>
      </c>
      <c r="M720" t="s">
        <v>1524</v>
      </c>
      <c r="N720" t="s">
        <v>27</v>
      </c>
      <c r="O720" t="s">
        <v>643</v>
      </c>
      <c r="P720" s="4">
        <v>212.05799999999999</v>
      </c>
      <c r="Q720" s="4">
        <v>212.05799999999999</v>
      </c>
      <c r="R720" s="4">
        <f t="shared" si="46"/>
        <v>0</v>
      </c>
      <c r="S720" s="4">
        <f t="shared" si="47"/>
        <v>0</v>
      </c>
    </row>
    <row r="721" spans="1:19" x14ac:dyDescent="0.3">
      <c r="A721" t="s">
        <v>1530</v>
      </c>
      <c r="B721" s="1">
        <v>43003</v>
      </c>
      <c r="C721" s="1">
        <v>43008</v>
      </c>
      <c r="D721">
        <f t="shared" si="44"/>
        <v>2017</v>
      </c>
      <c r="E721" t="str">
        <f t="shared" si="45"/>
        <v>Sep</v>
      </c>
      <c r="F721" t="s">
        <v>37</v>
      </c>
      <c r="G721" t="s">
        <v>1531</v>
      </c>
      <c r="H721" t="s">
        <v>51</v>
      </c>
      <c r="I721" t="s">
        <v>1532</v>
      </c>
      <c r="J721" t="s">
        <v>148</v>
      </c>
      <c r="K721">
        <v>54601</v>
      </c>
      <c r="L721" t="s">
        <v>25</v>
      </c>
      <c r="M721" t="s">
        <v>1524</v>
      </c>
      <c r="N721" t="s">
        <v>128</v>
      </c>
      <c r="O721" t="s">
        <v>643</v>
      </c>
      <c r="P721" s="4">
        <v>201.96</v>
      </c>
      <c r="Q721" s="4">
        <v>201.96</v>
      </c>
      <c r="R721" s="4">
        <f t="shared" si="46"/>
        <v>0</v>
      </c>
      <c r="S721" s="4">
        <f t="shared" si="47"/>
        <v>0</v>
      </c>
    </row>
    <row r="722" spans="1:19" x14ac:dyDescent="0.3">
      <c r="A722" t="s">
        <v>780</v>
      </c>
      <c r="B722" s="1">
        <v>42359</v>
      </c>
      <c r="C722" s="1">
        <v>42365</v>
      </c>
      <c r="D722">
        <f t="shared" si="44"/>
        <v>2015</v>
      </c>
      <c r="E722" t="str">
        <f t="shared" si="45"/>
        <v>Dec</v>
      </c>
      <c r="F722" t="s">
        <v>37</v>
      </c>
      <c r="G722" t="s">
        <v>235</v>
      </c>
      <c r="H722" t="s">
        <v>105</v>
      </c>
      <c r="I722" t="s">
        <v>39</v>
      </c>
      <c r="J722" t="s">
        <v>33</v>
      </c>
      <c r="K722">
        <v>92024</v>
      </c>
      <c r="L722" t="s">
        <v>34</v>
      </c>
      <c r="M722" t="s">
        <v>1533</v>
      </c>
      <c r="N722" t="s">
        <v>27</v>
      </c>
      <c r="O722" t="s">
        <v>643</v>
      </c>
      <c r="P722" s="4">
        <v>1325.76</v>
      </c>
      <c r="Q722" s="4">
        <v>1325.76</v>
      </c>
      <c r="R722" s="4">
        <f t="shared" si="46"/>
        <v>0</v>
      </c>
      <c r="S722" s="4">
        <f t="shared" si="47"/>
        <v>0</v>
      </c>
    </row>
    <row r="723" spans="1:19" ht="15.6" x14ac:dyDescent="0.3">
      <c r="A723" t="s">
        <v>175</v>
      </c>
      <c r="B723" s="1">
        <v>42565</v>
      </c>
      <c r="C723" s="1">
        <v>42570</v>
      </c>
      <c r="D723">
        <f t="shared" si="44"/>
        <v>2016</v>
      </c>
      <c r="E723" t="str">
        <f t="shared" si="45"/>
        <v>Jul</v>
      </c>
      <c r="F723" t="s">
        <v>67</v>
      </c>
      <c r="G723" t="s">
        <v>176</v>
      </c>
      <c r="H723" s="2" t="s">
        <v>22</v>
      </c>
      <c r="I723" t="s">
        <v>177</v>
      </c>
      <c r="J723" t="s">
        <v>178</v>
      </c>
      <c r="K723">
        <v>85204</v>
      </c>
      <c r="L723" t="s">
        <v>34</v>
      </c>
      <c r="M723" t="s">
        <v>1533</v>
      </c>
      <c r="N723" t="s">
        <v>27</v>
      </c>
      <c r="O723" t="s">
        <v>643</v>
      </c>
      <c r="P723" s="4">
        <v>441.92</v>
      </c>
      <c r="Q723" s="4">
        <v>100</v>
      </c>
      <c r="R723" s="4">
        <f t="shared" si="46"/>
        <v>341.92</v>
      </c>
      <c r="S723" s="4">
        <f t="shared" si="47"/>
        <v>51.288000000000004</v>
      </c>
    </row>
    <row r="724" spans="1:19" ht="15.6" x14ac:dyDescent="0.3">
      <c r="A724" t="s">
        <v>1028</v>
      </c>
      <c r="B724" s="1">
        <v>42688</v>
      </c>
      <c r="C724" s="1">
        <v>42693</v>
      </c>
      <c r="D724">
        <f t="shared" si="44"/>
        <v>2016</v>
      </c>
      <c r="E724" t="str">
        <f t="shared" si="45"/>
        <v>Nov</v>
      </c>
      <c r="F724" t="s">
        <v>37</v>
      </c>
      <c r="G724" t="s">
        <v>1029</v>
      </c>
      <c r="H724" s="2" t="s">
        <v>22</v>
      </c>
      <c r="I724" t="s">
        <v>1030</v>
      </c>
      <c r="J724" t="s">
        <v>1031</v>
      </c>
      <c r="K724">
        <v>87124</v>
      </c>
      <c r="L724" t="s">
        <v>34</v>
      </c>
      <c r="M724" t="s">
        <v>1533</v>
      </c>
      <c r="N724" t="s">
        <v>27</v>
      </c>
      <c r="O724" t="s">
        <v>643</v>
      </c>
      <c r="P724" s="4">
        <v>883.84</v>
      </c>
      <c r="Q724" s="4">
        <v>883.84</v>
      </c>
      <c r="R724" s="4">
        <f t="shared" si="46"/>
        <v>0</v>
      </c>
      <c r="S724" s="4">
        <f t="shared" si="47"/>
        <v>0</v>
      </c>
    </row>
    <row r="725" spans="1:19" ht="15.6" x14ac:dyDescent="0.3">
      <c r="A725" t="s">
        <v>1534</v>
      </c>
      <c r="B725" s="1">
        <v>42728</v>
      </c>
      <c r="C725" s="1">
        <v>42732</v>
      </c>
      <c r="D725">
        <f t="shared" si="44"/>
        <v>2016</v>
      </c>
      <c r="E725" t="str">
        <f t="shared" si="45"/>
        <v>Dec</v>
      </c>
      <c r="F725" t="s">
        <v>37</v>
      </c>
      <c r="G725" t="s">
        <v>934</v>
      </c>
      <c r="H725" s="2" t="s">
        <v>22</v>
      </c>
      <c r="I725" t="s">
        <v>1535</v>
      </c>
      <c r="J725" t="s">
        <v>178</v>
      </c>
      <c r="K725">
        <v>85234</v>
      </c>
      <c r="L725" t="s">
        <v>34</v>
      </c>
      <c r="M725" t="s">
        <v>1533</v>
      </c>
      <c r="N725" t="s">
        <v>27</v>
      </c>
      <c r="O725" t="s">
        <v>643</v>
      </c>
      <c r="P725" s="4">
        <v>883.84</v>
      </c>
      <c r="Q725" s="4">
        <v>100</v>
      </c>
      <c r="R725" s="4">
        <f t="shared" si="46"/>
        <v>783.84</v>
      </c>
      <c r="S725" s="4">
        <f t="shared" si="47"/>
        <v>117.57599999999999</v>
      </c>
    </row>
    <row r="726" spans="1:19" x14ac:dyDescent="0.3">
      <c r="A726" t="s">
        <v>1536</v>
      </c>
      <c r="B726" s="1">
        <v>42849</v>
      </c>
      <c r="C726" s="1">
        <v>42853</v>
      </c>
      <c r="D726">
        <f t="shared" si="44"/>
        <v>2017</v>
      </c>
      <c r="E726" t="str">
        <f t="shared" si="45"/>
        <v>Apr</v>
      </c>
      <c r="F726" t="s">
        <v>37</v>
      </c>
      <c r="G726" t="s">
        <v>1537</v>
      </c>
      <c r="H726" t="s">
        <v>22</v>
      </c>
      <c r="I726" t="s">
        <v>338</v>
      </c>
      <c r="J726" t="s">
        <v>75</v>
      </c>
      <c r="K726">
        <v>80906</v>
      </c>
      <c r="L726" t="s">
        <v>34</v>
      </c>
      <c r="M726" t="s">
        <v>1533</v>
      </c>
      <c r="N726" t="s">
        <v>110</v>
      </c>
      <c r="O726" t="s">
        <v>643</v>
      </c>
      <c r="P726" s="4">
        <v>1325.76</v>
      </c>
      <c r="Q726" s="4">
        <v>1325.76</v>
      </c>
      <c r="R726" s="4">
        <f t="shared" si="46"/>
        <v>0</v>
      </c>
      <c r="S726" s="4">
        <f t="shared" si="47"/>
        <v>0</v>
      </c>
    </row>
    <row r="727" spans="1:19" ht="15.6" x14ac:dyDescent="0.3">
      <c r="A727" t="s">
        <v>1538</v>
      </c>
      <c r="B727" s="1">
        <v>42924</v>
      </c>
      <c r="C727" s="1">
        <v>42928</v>
      </c>
      <c r="D727">
        <f t="shared" si="44"/>
        <v>2017</v>
      </c>
      <c r="E727" t="str">
        <f t="shared" si="45"/>
        <v>Jul</v>
      </c>
      <c r="F727" t="s">
        <v>37</v>
      </c>
      <c r="G727" t="s">
        <v>81</v>
      </c>
      <c r="H727" s="2" t="s">
        <v>22</v>
      </c>
      <c r="I727" t="s">
        <v>1539</v>
      </c>
      <c r="J727" t="s">
        <v>75</v>
      </c>
      <c r="K727">
        <v>80020</v>
      </c>
      <c r="L727" t="s">
        <v>34</v>
      </c>
      <c r="M727" t="s">
        <v>1533</v>
      </c>
      <c r="N727" t="s">
        <v>27</v>
      </c>
      <c r="O727" t="s">
        <v>643</v>
      </c>
      <c r="P727" s="4">
        <v>662.88</v>
      </c>
      <c r="Q727" s="4">
        <v>662.88</v>
      </c>
      <c r="R727" s="4">
        <f t="shared" si="46"/>
        <v>0</v>
      </c>
      <c r="S727" s="4">
        <f t="shared" si="47"/>
        <v>0</v>
      </c>
    </row>
    <row r="728" spans="1:19" ht="15.6" x14ac:dyDescent="0.3">
      <c r="A728" t="s">
        <v>1053</v>
      </c>
      <c r="B728" s="1">
        <v>43235</v>
      </c>
      <c r="C728" s="1">
        <v>43240</v>
      </c>
      <c r="D728">
        <f t="shared" si="44"/>
        <v>2018</v>
      </c>
      <c r="E728" t="str">
        <f t="shared" si="45"/>
        <v>May</v>
      </c>
      <c r="F728" t="s">
        <v>37</v>
      </c>
      <c r="G728" t="s">
        <v>671</v>
      </c>
      <c r="H728" s="2" t="s">
        <v>22</v>
      </c>
      <c r="I728" t="s">
        <v>69</v>
      </c>
      <c r="J728" t="s">
        <v>70</v>
      </c>
      <c r="K728">
        <v>98103</v>
      </c>
      <c r="L728" t="s">
        <v>34</v>
      </c>
      <c r="M728" t="s">
        <v>1533</v>
      </c>
      <c r="N728" t="s">
        <v>27</v>
      </c>
      <c r="O728" t="s">
        <v>643</v>
      </c>
      <c r="P728" s="4">
        <v>220.96</v>
      </c>
      <c r="Q728" s="4">
        <v>220.96</v>
      </c>
      <c r="R728" s="4">
        <f t="shared" si="46"/>
        <v>0</v>
      </c>
      <c r="S728" s="4">
        <f t="shared" si="47"/>
        <v>0</v>
      </c>
    </row>
    <row r="729" spans="1:19" ht="15.6" x14ac:dyDescent="0.3">
      <c r="A729" t="s">
        <v>1540</v>
      </c>
      <c r="B729" s="1">
        <v>42358</v>
      </c>
      <c r="C729" s="1">
        <v>42363</v>
      </c>
      <c r="D729">
        <f t="shared" si="44"/>
        <v>2015</v>
      </c>
      <c r="E729" t="str">
        <f t="shared" si="45"/>
        <v>Dec</v>
      </c>
      <c r="F729" t="s">
        <v>37</v>
      </c>
      <c r="G729" t="s">
        <v>73</v>
      </c>
      <c r="H729" s="2" t="s">
        <v>22</v>
      </c>
      <c r="I729" t="s">
        <v>139</v>
      </c>
      <c r="J729" t="s">
        <v>250</v>
      </c>
      <c r="K729">
        <v>38401</v>
      </c>
      <c r="L729" t="s">
        <v>44</v>
      </c>
      <c r="M729" t="s">
        <v>1533</v>
      </c>
      <c r="N729" t="s">
        <v>27</v>
      </c>
      <c r="O729" t="s">
        <v>643</v>
      </c>
      <c r="P729" s="4">
        <v>662.88</v>
      </c>
      <c r="Q729" s="4">
        <v>662.88</v>
      </c>
      <c r="R729" s="4">
        <f t="shared" si="46"/>
        <v>0</v>
      </c>
      <c r="S729" s="4">
        <f t="shared" si="47"/>
        <v>0</v>
      </c>
    </row>
    <row r="730" spans="1:19" x14ac:dyDescent="0.3">
      <c r="A730" t="s">
        <v>1541</v>
      </c>
      <c r="B730" s="1">
        <v>42807</v>
      </c>
      <c r="C730" s="1">
        <v>42809</v>
      </c>
      <c r="D730">
        <f t="shared" si="44"/>
        <v>2017</v>
      </c>
      <c r="E730" t="str">
        <f t="shared" si="45"/>
        <v>Mar</v>
      </c>
      <c r="F730" t="s">
        <v>67</v>
      </c>
      <c r="G730" t="s">
        <v>1542</v>
      </c>
      <c r="H730" t="s">
        <v>51</v>
      </c>
      <c r="I730" t="s">
        <v>100</v>
      </c>
      <c r="J730" t="s">
        <v>101</v>
      </c>
      <c r="K730">
        <v>19134</v>
      </c>
      <c r="L730" t="s">
        <v>54</v>
      </c>
      <c r="M730" t="s">
        <v>1533</v>
      </c>
      <c r="N730" t="s">
        <v>128</v>
      </c>
      <c r="O730" t="s">
        <v>643</v>
      </c>
      <c r="P730" s="4">
        <v>386.68</v>
      </c>
      <c r="Q730" s="4">
        <v>386.68</v>
      </c>
      <c r="R730" s="4">
        <f t="shared" si="46"/>
        <v>0</v>
      </c>
      <c r="S730" s="4">
        <f t="shared" si="47"/>
        <v>0</v>
      </c>
    </row>
    <row r="731" spans="1:19" x14ac:dyDescent="0.3">
      <c r="A731" t="s">
        <v>1543</v>
      </c>
      <c r="B731" s="1">
        <v>43434</v>
      </c>
      <c r="C731" s="1">
        <v>43436</v>
      </c>
      <c r="D731">
        <f t="shared" si="44"/>
        <v>2018</v>
      </c>
      <c r="E731" t="str">
        <f t="shared" si="45"/>
        <v>Nov</v>
      </c>
      <c r="F731" t="s">
        <v>67</v>
      </c>
      <c r="G731" t="s">
        <v>1544</v>
      </c>
      <c r="H731" t="s">
        <v>22</v>
      </c>
      <c r="I731" t="s">
        <v>61</v>
      </c>
      <c r="J731" t="s">
        <v>62</v>
      </c>
      <c r="K731">
        <v>10024</v>
      </c>
      <c r="L731" t="s">
        <v>54</v>
      </c>
      <c r="M731" t="s">
        <v>1533</v>
      </c>
      <c r="N731" t="s">
        <v>27</v>
      </c>
      <c r="O731" t="s">
        <v>643</v>
      </c>
      <c r="P731" s="4">
        <v>1242.9000000000001</v>
      </c>
      <c r="Q731" s="4">
        <v>1242.9000000000001</v>
      </c>
      <c r="R731" s="4">
        <f t="shared" si="46"/>
        <v>0</v>
      </c>
      <c r="S731" s="4">
        <f t="shared" si="47"/>
        <v>0</v>
      </c>
    </row>
    <row r="732" spans="1:19" x14ac:dyDescent="0.3">
      <c r="A732" t="s">
        <v>1545</v>
      </c>
      <c r="B732" s="1">
        <v>42255</v>
      </c>
      <c r="C732" s="1">
        <v>42259</v>
      </c>
      <c r="D732">
        <f t="shared" si="44"/>
        <v>2015</v>
      </c>
      <c r="E732" t="str">
        <f t="shared" si="45"/>
        <v>Sep</v>
      </c>
      <c r="F732" t="s">
        <v>37</v>
      </c>
      <c r="G732" t="s">
        <v>1284</v>
      </c>
      <c r="H732" t="s">
        <v>105</v>
      </c>
      <c r="I732" t="s">
        <v>855</v>
      </c>
      <c r="J732" t="s">
        <v>109</v>
      </c>
      <c r="K732">
        <v>78207</v>
      </c>
      <c r="L732" t="s">
        <v>25</v>
      </c>
      <c r="M732" t="s">
        <v>1533</v>
      </c>
      <c r="N732" t="s">
        <v>27</v>
      </c>
      <c r="O732" t="s">
        <v>643</v>
      </c>
      <c r="P732" s="4">
        <v>1740.06</v>
      </c>
      <c r="Q732" s="4">
        <v>1740.06</v>
      </c>
      <c r="R732" s="4">
        <f t="shared" si="46"/>
        <v>0</v>
      </c>
      <c r="S732" s="4">
        <f t="shared" si="47"/>
        <v>0</v>
      </c>
    </row>
    <row r="733" spans="1:19" x14ac:dyDescent="0.3">
      <c r="A733" t="s">
        <v>1546</v>
      </c>
      <c r="B733" s="1">
        <v>42255</v>
      </c>
      <c r="C733" s="1">
        <v>42262</v>
      </c>
      <c r="D733">
        <f t="shared" si="44"/>
        <v>2015</v>
      </c>
      <c r="E733" t="str">
        <f t="shared" si="45"/>
        <v>Sep</v>
      </c>
      <c r="F733" t="s">
        <v>37</v>
      </c>
      <c r="G733" t="s">
        <v>802</v>
      </c>
      <c r="H733" t="s">
        <v>105</v>
      </c>
      <c r="I733" t="s">
        <v>113</v>
      </c>
      <c r="J733" t="s">
        <v>109</v>
      </c>
      <c r="K733">
        <v>77036</v>
      </c>
      <c r="L733" t="s">
        <v>25</v>
      </c>
      <c r="M733" t="s">
        <v>1533</v>
      </c>
      <c r="N733" t="s">
        <v>27</v>
      </c>
      <c r="O733" t="s">
        <v>643</v>
      </c>
      <c r="P733" s="4">
        <v>966.7</v>
      </c>
      <c r="Q733" s="4">
        <v>966.7</v>
      </c>
      <c r="R733" s="4">
        <f t="shared" si="46"/>
        <v>0</v>
      </c>
      <c r="S733" s="4">
        <f t="shared" si="47"/>
        <v>0</v>
      </c>
    </row>
    <row r="734" spans="1:19" ht="15.6" x14ac:dyDescent="0.3">
      <c r="A734" t="s">
        <v>1547</v>
      </c>
      <c r="B734" s="1">
        <v>43430</v>
      </c>
      <c r="C734" s="1">
        <v>43435</v>
      </c>
      <c r="D734">
        <f t="shared" si="44"/>
        <v>2018</v>
      </c>
      <c r="E734" t="str">
        <f t="shared" si="45"/>
        <v>Nov</v>
      </c>
      <c r="F734" t="s">
        <v>37</v>
      </c>
      <c r="G734" t="s">
        <v>1548</v>
      </c>
      <c r="H734" s="2" t="s">
        <v>22</v>
      </c>
      <c r="I734" t="s">
        <v>645</v>
      </c>
      <c r="J734" t="s">
        <v>653</v>
      </c>
      <c r="K734">
        <v>47374</v>
      </c>
      <c r="L734" t="s">
        <v>25</v>
      </c>
      <c r="M734" t="s">
        <v>1533</v>
      </c>
      <c r="N734" t="s">
        <v>27</v>
      </c>
      <c r="O734" t="s">
        <v>643</v>
      </c>
      <c r="P734" s="4">
        <v>828.6</v>
      </c>
      <c r="Q734" s="4">
        <v>828.6</v>
      </c>
      <c r="R734" s="4">
        <f t="shared" si="46"/>
        <v>0</v>
      </c>
      <c r="S734" s="4">
        <f t="shared" si="47"/>
        <v>0</v>
      </c>
    </row>
    <row r="735" spans="1:19" ht="15.6" x14ac:dyDescent="0.3">
      <c r="A735" t="s">
        <v>1549</v>
      </c>
      <c r="B735" s="1">
        <v>42638</v>
      </c>
      <c r="C735" s="1">
        <v>42643</v>
      </c>
      <c r="D735">
        <f t="shared" si="44"/>
        <v>2016</v>
      </c>
      <c r="E735" t="str">
        <f t="shared" si="45"/>
        <v>Sep</v>
      </c>
      <c r="F735" t="s">
        <v>37</v>
      </c>
      <c r="G735" t="s">
        <v>572</v>
      </c>
      <c r="H735" s="2" t="s">
        <v>22</v>
      </c>
      <c r="I735" t="s">
        <v>69</v>
      </c>
      <c r="J735" t="s">
        <v>70</v>
      </c>
      <c r="K735">
        <v>98103</v>
      </c>
      <c r="L735" t="s">
        <v>34</v>
      </c>
      <c r="M735" t="s">
        <v>1550</v>
      </c>
      <c r="N735" t="s">
        <v>27</v>
      </c>
      <c r="O735" t="s">
        <v>643</v>
      </c>
      <c r="P735" s="4">
        <v>307.13600000000002</v>
      </c>
      <c r="Q735" s="4">
        <v>307.13600000000002</v>
      </c>
      <c r="R735" s="4">
        <f t="shared" si="46"/>
        <v>0</v>
      </c>
      <c r="S735" s="4">
        <f t="shared" si="47"/>
        <v>0</v>
      </c>
    </row>
    <row r="736" spans="1:19" x14ac:dyDescent="0.3">
      <c r="A736" t="s">
        <v>816</v>
      </c>
      <c r="B736" s="1">
        <v>42756</v>
      </c>
      <c r="C736" s="1">
        <v>42758</v>
      </c>
      <c r="D736">
        <f t="shared" si="44"/>
        <v>2017</v>
      </c>
      <c r="E736" t="str">
        <f t="shared" si="45"/>
        <v>Jan</v>
      </c>
      <c r="F736" t="s">
        <v>67</v>
      </c>
      <c r="G736" t="s">
        <v>817</v>
      </c>
      <c r="H736" t="s">
        <v>51</v>
      </c>
      <c r="I736" t="s">
        <v>39</v>
      </c>
      <c r="J736" t="s">
        <v>33</v>
      </c>
      <c r="K736">
        <v>92037</v>
      </c>
      <c r="L736" t="s">
        <v>34</v>
      </c>
      <c r="M736" t="s">
        <v>1550</v>
      </c>
      <c r="N736" t="s">
        <v>27</v>
      </c>
      <c r="O736" t="s">
        <v>643</v>
      </c>
      <c r="P736" s="4">
        <v>153.56800000000001</v>
      </c>
      <c r="Q736" s="4">
        <v>153.56800000000001</v>
      </c>
      <c r="R736" s="4">
        <f t="shared" si="46"/>
        <v>0</v>
      </c>
      <c r="S736" s="4">
        <f t="shared" si="47"/>
        <v>0</v>
      </c>
    </row>
    <row r="737" spans="1:19" ht="15.6" x14ac:dyDescent="0.3">
      <c r="A737" t="s">
        <v>579</v>
      </c>
      <c r="B737" s="1">
        <v>43403</v>
      </c>
      <c r="C737" s="1">
        <v>43406</v>
      </c>
      <c r="D737">
        <f t="shared" si="44"/>
        <v>2018</v>
      </c>
      <c r="E737" t="str">
        <f t="shared" si="45"/>
        <v>Oct</v>
      </c>
      <c r="F737" t="s">
        <v>20</v>
      </c>
      <c r="G737" t="s">
        <v>349</v>
      </c>
      <c r="H737" s="2" t="s">
        <v>22</v>
      </c>
      <c r="I737" t="s">
        <v>69</v>
      </c>
      <c r="J737" t="s">
        <v>70</v>
      </c>
      <c r="K737">
        <v>98115</v>
      </c>
      <c r="L737" t="s">
        <v>34</v>
      </c>
      <c r="M737" t="s">
        <v>1550</v>
      </c>
      <c r="N737" t="s">
        <v>27</v>
      </c>
      <c r="O737" t="s">
        <v>643</v>
      </c>
      <c r="P737" s="4">
        <v>614.27200000000005</v>
      </c>
      <c r="Q737" s="4">
        <v>614.27200000000005</v>
      </c>
      <c r="R737" s="4">
        <f t="shared" si="46"/>
        <v>0</v>
      </c>
      <c r="S737" s="4">
        <f t="shared" si="47"/>
        <v>0</v>
      </c>
    </row>
    <row r="738" spans="1:19" ht="15.6" x14ac:dyDescent="0.3">
      <c r="A738" t="s">
        <v>1551</v>
      </c>
      <c r="B738" s="1">
        <v>42255</v>
      </c>
      <c r="C738" s="1">
        <v>42260</v>
      </c>
      <c r="D738">
        <f t="shared" si="44"/>
        <v>2015</v>
      </c>
      <c r="E738" t="str">
        <f t="shared" si="45"/>
        <v>Sep</v>
      </c>
      <c r="F738" t="s">
        <v>37</v>
      </c>
      <c r="G738" t="s">
        <v>354</v>
      </c>
      <c r="H738" s="2" t="s">
        <v>22</v>
      </c>
      <c r="I738" t="s">
        <v>61</v>
      </c>
      <c r="J738" t="s">
        <v>62</v>
      </c>
      <c r="K738">
        <v>10009</v>
      </c>
      <c r="L738" t="s">
        <v>54</v>
      </c>
      <c r="M738" t="s">
        <v>1550</v>
      </c>
      <c r="N738" t="s">
        <v>27</v>
      </c>
      <c r="O738" t="s">
        <v>643</v>
      </c>
      <c r="P738" s="4">
        <v>172.76400000000001</v>
      </c>
      <c r="Q738" s="4">
        <f>P738-17</f>
        <v>155.76400000000001</v>
      </c>
      <c r="R738" s="4">
        <f t="shared" si="46"/>
        <v>17</v>
      </c>
      <c r="S738" s="4">
        <f t="shared" si="47"/>
        <v>2.5499999999999998</v>
      </c>
    </row>
    <row r="739" spans="1:19" x14ac:dyDescent="0.3">
      <c r="A739" t="s">
        <v>1552</v>
      </c>
      <c r="B739" s="1">
        <v>42325</v>
      </c>
      <c r="C739" s="1">
        <v>42329</v>
      </c>
      <c r="D739">
        <f t="shared" si="44"/>
        <v>2015</v>
      </c>
      <c r="E739" t="str">
        <f t="shared" si="45"/>
        <v>Nov</v>
      </c>
      <c r="F739" t="s">
        <v>37</v>
      </c>
      <c r="G739" t="s">
        <v>306</v>
      </c>
      <c r="H739" t="s">
        <v>22</v>
      </c>
      <c r="I739" t="s">
        <v>1553</v>
      </c>
      <c r="J739" t="s">
        <v>807</v>
      </c>
      <c r="K739">
        <v>56560</v>
      </c>
      <c r="L739" t="s">
        <v>25</v>
      </c>
      <c r="M739" t="s">
        <v>1550</v>
      </c>
      <c r="N739" t="s">
        <v>27</v>
      </c>
      <c r="O739" t="s">
        <v>643</v>
      </c>
      <c r="P739" s="4">
        <v>479.9</v>
      </c>
      <c r="Q739" s="4">
        <v>479.9</v>
      </c>
      <c r="R739" s="4">
        <f t="shared" si="46"/>
        <v>0</v>
      </c>
      <c r="S739" s="4">
        <f t="shared" si="47"/>
        <v>0</v>
      </c>
    </row>
    <row r="740" spans="1:19" ht="15.6" x14ac:dyDescent="0.3">
      <c r="A740" t="s">
        <v>1554</v>
      </c>
      <c r="B740" s="1">
        <v>42714</v>
      </c>
      <c r="C740" s="1">
        <v>42720</v>
      </c>
      <c r="D740">
        <f t="shared" si="44"/>
        <v>2016</v>
      </c>
      <c r="E740" t="str">
        <f t="shared" si="45"/>
        <v>Dec</v>
      </c>
      <c r="F740" t="s">
        <v>37</v>
      </c>
      <c r="G740" t="s">
        <v>228</v>
      </c>
      <c r="H740" s="2" t="s">
        <v>22</v>
      </c>
      <c r="I740" t="s">
        <v>648</v>
      </c>
      <c r="J740" t="s">
        <v>89</v>
      </c>
      <c r="K740">
        <v>49201</v>
      </c>
      <c r="L740" t="s">
        <v>25</v>
      </c>
      <c r="M740" t="s">
        <v>1550</v>
      </c>
      <c r="N740" t="s">
        <v>27</v>
      </c>
      <c r="O740" t="s">
        <v>643</v>
      </c>
      <c r="P740" s="4">
        <v>191.96</v>
      </c>
      <c r="Q740" s="4">
        <f>P740-17</f>
        <v>174.96</v>
      </c>
      <c r="R740" s="4">
        <f t="shared" si="46"/>
        <v>17</v>
      </c>
      <c r="S740" s="4">
        <f t="shared" si="47"/>
        <v>2.5499999999999998</v>
      </c>
    </row>
    <row r="741" spans="1:19" x14ac:dyDescent="0.3">
      <c r="A741" t="s">
        <v>1555</v>
      </c>
      <c r="B741" s="1">
        <v>43264</v>
      </c>
      <c r="C741" s="1">
        <v>43267</v>
      </c>
      <c r="D741">
        <f t="shared" si="44"/>
        <v>2018</v>
      </c>
      <c r="E741" t="str">
        <f t="shared" si="45"/>
        <v>Jun</v>
      </c>
      <c r="F741" t="s">
        <v>20</v>
      </c>
      <c r="G741" t="s">
        <v>1556</v>
      </c>
      <c r="H741" t="s">
        <v>22</v>
      </c>
      <c r="I741" t="s">
        <v>23</v>
      </c>
      <c r="J741" t="s">
        <v>24</v>
      </c>
      <c r="K741">
        <v>60653</v>
      </c>
      <c r="L741" t="s">
        <v>25</v>
      </c>
      <c r="M741" t="s">
        <v>1550</v>
      </c>
      <c r="N741" t="s">
        <v>27</v>
      </c>
      <c r="O741" t="s">
        <v>643</v>
      </c>
      <c r="P741" s="4">
        <v>470.30200000000002</v>
      </c>
      <c r="Q741" s="4">
        <v>470.30200000000002</v>
      </c>
      <c r="R741" s="4">
        <f t="shared" si="46"/>
        <v>0</v>
      </c>
      <c r="S741" s="4">
        <f t="shared" si="47"/>
        <v>0</v>
      </c>
    </row>
    <row r="742" spans="1:19" ht="15.6" x14ac:dyDescent="0.3">
      <c r="A742" t="s">
        <v>1557</v>
      </c>
      <c r="B742" s="1">
        <v>42070</v>
      </c>
      <c r="C742" s="1">
        <v>42071</v>
      </c>
      <c r="D742">
        <f t="shared" si="44"/>
        <v>2015</v>
      </c>
      <c r="E742" t="str">
        <f t="shared" si="45"/>
        <v>Mar</v>
      </c>
      <c r="F742" t="s">
        <v>20</v>
      </c>
      <c r="G742" t="s">
        <v>501</v>
      </c>
      <c r="H742" s="2" t="s">
        <v>22</v>
      </c>
      <c r="I742" t="s">
        <v>69</v>
      </c>
      <c r="J742" t="s">
        <v>70</v>
      </c>
      <c r="K742">
        <v>98103</v>
      </c>
      <c r="L742" t="s">
        <v>34</v>
      </c>
      <c r="M742" t="s">
        <v>1558</v>
      </c>
      <c r="N742" t="s">
        <v>27</v>
      </c>
      <c r="O742" t="s">
        <v>643</v>
      </c>
      <c r="P742" s="4">
        <v>48.712000000000003</v>
      </c>
      <c r="Q742" s="4">
        <v>50</v>
      </c>
      <c r="R742" s="4">
        <f t="shared" si="46"/>
        <v>-1.2879999999999967</v>
      </c>
      <c r="S742" s="4">
        <f t="shared" si="47"/>
        <v>-0.19319999999999951</v>
      </c>
    </row>
    <row r="743" spans="1:19" ht="15.6" x14ac:dyDescent="0.3">
      <c r="A743" t="s">
        <v>1559</v>
      </c>
      <c r="B743" s="1">
        <v>42428</v>
      </c>
      <c r="C743" s="1">
        <v>42433</v>
      </c>
      <c r="D743">
        <f t="shared" si="44"/>
        <v>2016</v>
      </c>
      <c r="E743" t="str">
        <f t="shared" si="45"/>
        <v>Feb</v>
      </c>
      <c r="F743" t="s">
        <v>37</v>
      </c>
      <c r="G743" t="s">
        <v>1560</v>
      </c>
      <c r="H743" s="2" t="s">
        <v>22</v>
      </c>
      <c r="I743" t="s">
        <v>139</v>
      </c>
      <c r="J743" t="s">
        <v>250</v>
      </c>
      <c r="K743">
        <v>38401</v>
      </c>
      <c r="L743" t="s">
        <v>44</v>
      </c>
      <c r="M743" t="s">
        <v>1558</v>
      </c>
      <c r="N743" t="s">
        <v>27</v>
      </c>
      <c r="O743" t="s">
        <v>643</v>
      </c>
      <c r="P743" s="4">
        <v>389.69600000000003</v>
      </c>
      <c r="Q743" s="4">
        <v>389.69600000000003</v>
      </c>
      <c r="R743" s="4">
        <f t="shared" si="46"/>
        <v>0</v>
      </c>
      <c r="S743" s="4">
        <f t="shared" si="47"/>
        <v>0</v>
      </c>
    </row>
    <row r="744" spans="1:19" ht="15.6" x14ac:dyDescent="0.3">
      <c r="A744" t="s">
        <v>1312</v>
      </c>
      <c r="B744" s="1">
        <v>42686</v>
      </c>
      <c r="C744" s="1">
        <v>42693</v>
      </c>
      <c r="D744">
        <f t="shared" si="44"/>
        <v>2016</v>
      </c>
      <c r="E744" t="str">
        <f t="shared" si="45"/>
        <v>Nov</v>
      </c>
      <c r="F744" t="s">
        <v>37</v>
      </c>
      <c r="G744" t="s">
        <v>1313</v>
      </c>
      <c r="H744" s="2" t="s">
        <v>22</v>
      </c>
      <c r="I744" t="s">
        <v>1314</v>
      </c>
      <c r="J744" t="s">
        <v>79</v>
      </c>
      <c r="K744">
        <v>33317</v>
      </c>
      <c r="L744" t="s">
        <v>44</v>
      </c>
      <c r="M744" t="s">
        <v>1558</v>
      </c>
      <c r="N744" t="s">
        <v>27</v>
      </c>
      <c r="O744" t="s">
        <v>643</v>
      </c>
      <c r="P744" s="4">
        <v>146.136</v>
      </c>
      <c r="Q744" s="4">
        <v>146.136</v>
      </c>
      <c r="R744" s="4">
        <f t="shared" si="46"/>
        <v>0</v>
      </c>
      <c r="S744" s="4">
        <f t="shared" si="47"/>
        <v>0</v>
      </c>
    </row>
    <row r="745" spans="1:19" ht="15.6" x14ac:dyDescent="0.3">
      <c r="A745" t="s">
        <v>1561</v>
      </c>
      <c r="B745" s="1">
        <v>42709</v>
      </c>
      <c r="C745" s="1">
        <v>42712</v>
      </c>
      <c r="D745">
        <f t="shared" si="44"/>
        <v>2016</v>
      </c>
      <c r="E745" t="str">
        <f t="shared" si="45"/>
        <v>Dec</v>
      </c>
      <c r="F745" t="s">
        <v>20</v>
      </c>
      <c r="G745" t="s">
        <v>1403</v>
      </c>
      <c r="H745" s="2" t="s">
        <v>22</v>
      </c>
      <c r="I745" t="s">
        <v>1562</v>
      </c>
      <c r="J745" t="s">
        <v>250</v>
      </c>
      <c r="K745">
        <v>37211</v>
      </c>
      <c r="L745" t="s">
        <v>44</v>
      </c>
      <c r="M745" t="s">
        <v>1558</v>
      </c>
      <c r="N745" t="s">
        <v>27</v>
      </c>
      <c r="O745" t="s">
        <v>643</v>
      </c>
      <c r="P745" s="4">
        <v>97.424000000000007</v>
      </c>
      <c r="Q745" s="4">
        <v>97.424000000000007</v>
      </c>
      <c r="R745" s="4">
        <f t="shared" si="46"/>
        <v>0</v>
      </c>
      <c r="S745" s="4">
        <f t="shared" si="47"/>
        <v>0</v>
      </c>
    </row>
    <row r="746" spans="1:19" x14ac:dyDescent="0.3">
      <c r="A746" t="s">
        <v>1563</v>
      </c>
      <c r="B746" s="1">
        <v>43067</v>
      </c>
      <c r="C746" s="1">
        <v>43070</v>
      </c>
      <c r="D746">
        <f t="shared" si="44"/>
        <v>2017</v>
      </c>
      <c r="E746" t="str">
        <f t="shared" si="45"/>
        <v>Nov</v>
      </c>
      <c r="F746" t="s">
        <v>67</v>
      </c>
      <c r="G746" t="s">
        <v>1564</v>
      </c>
      <c r="H746" t="s">
        <v>51</v>
      </c>
      <c r="I746" t="s">
        <v>1565</v>
      </c>
      <c r="J746" t="s">
        <v>183</v>
      </c>
      <c r="K746">
        <v>30062</v>
      </c>
      <c r="L746" t="s">
        <v>44</v>
      </c>
      <c r="M746" t="s">
        <v>1558</v>
      </c>
      <c r="N746" t="s">
        <v>128</v>
      </c>
      <c r="O746" t="s">
        <v>643</v>
      </c>
      <c r="P746" s="4">
        <v>182.67</v>
      </c>
      <c r="Q746" s="4">
        <v>182.67</v>
      </c>
      <c r="R746" s="4">
        <f t="shared" si="46"/>
        <v>0</v>
      </c>
      <c r="S746" s="4">
        <f t="shared" si="47"/>
        <v>0</v>
      </c>
    </row>
    <row r="747" spans="1:19" ht="15.6" x14ac:dyDescent="0.3">
      <c r="A747" t="s">
        <v>1566</v>
      </c>
      <c r="B747" s="1">
        <v>42365</v>
      </c>
      <c r="C747" s="1">
        <v>42369</v>
      </c>
      <c r="D747">
        <f t="shared" si="44"/>
        <v>2015</v>
      </c>
      <c r="E747" t="str">
        <f t="shared" si="45"/>
        <v>Dec</v>
      </c>
      <c r="F747" t="s">
        <v>37</v>
      </c>
      <c r="G747" t="s">
        <v>1567</v>
      </c>
      <c r="H747" s="2" t="s">
        <v>22</v>
      </c>
      <c r="I747" t="s">
        <v>61</v>
      </c>
      <c r="J747" t="s">
        <v>62</v>
      </c>
      <c r="K747">
        <v>10011</v>
      </c>
      <c r="L747" t="s">
        <v>54</v>
      </c>
      <c r="M747" t="s">
        <v>1558</v>
      </c>
      <c r="N747" t="s">
        <v>27</v>
      </c>
      <c r="O747" t="s">
        <v>643</v>
      </c>
      <c r="P747" s="4">
        <v>767.21400000000006</v>
      </c>
      <c r="Q747" s="4">
        <v>767.21400000000006</v>
      </c>
      <c r="R747" s="4">
        <f t="shared" si="46"/>
        <v>0</v>
      </c>
      <c r="S747" s="4">
        <f t="shared" si="47"/>
        <v>0</v>
      </c>
    </row>
    <row r="748" spans="1:19" x14ac:dyDescent="0.3">
      <c r="A748" t="s">
        <v>1568</v>
      </c>
      <c r="B748" s="1">
        <v>42983</v>
      </c>
      <c r="C748" s="1">
        <v>42989</v>
      </c>
      <c r="D748">
        <f t="shared" si="44"/>
        <v>2017</v>
      </c>
      <c r="E748" t="str">
        <f t="shared" si="45"/>
        <v>Sep</v>
      </c>
      <c r="F748" t="s">
        <v>37</v>
      </c>
      <c r="G748" t="s">
        <v>1569</v>
      </c>
      <c r="H748" t="s">
        <v>51</v>
      </c>
      <c r="I748" t="s">
        <v>744</v>
      </c>
      <c r="J748" t="s">
        <v>233</v>
      </c>
      <c r="K748">
        <v>43130</v>
      </c>
      <c r="L748" t="s">
        <v>54</v>
      </c>
      <c r="M748" t="s">
        <v>1558</v>
      </c>
      <c r="N748" t="s">
        <v>27</v>
      </c>
      <c r="O748" t="s">
        <v>643</v>
      </c>
      <c r="P748" s="4">
        <v>85.245999999999995</v>
      </c>
      <c r="Q748" s="4">
        <v>85.245999999999995</v>
      </c>
      <c r="R748" s="4">
        <f t="shared" si="46"/>
        <v>0</v>
      </c>
      <c r="S748" s="4">
        <f t="shared" si="47"/>
        <v>0</v>
      </c>
    </row>
    <row r="749" spans="1:19" ht="15.6" x14ac:dyDescent="0.3">
      <c r="A749" t="s">
        <v>1570</v>
      </c>
      <c r="B749" s="1">
        <v>42563</v>
      </c>
      <c r="C749" s="1">
        <v>42568</v>
      </c>
      <c r="D749">
        <f t="shared" si="44"/>
        <v>2016</v>
      </c>
      <c r="E749" t="str">
        <f t="shared" si="45"/>
        <v>Jul</v>
      </c>
      <c r="F749" t="s">
        <v>67</v>
      </c>
      <c r="G749" t="s">
        <v>162</v>
      </c>
      <c r="H749" s="2" t="s">
        <v>22</v>
      </c>
      <c r="I749" t="s">
        <v>23</v>
      </c>
      <c r="J749" t="s">
        <v>24</v>
      </c>
      <c r="K749">
        <v>60610</v>
      </c>
      <c r="L749" t="s">
        <v>25</v>
      </c>
      <c r="M749" t="s">
        <v>1558</v>
      </c>
      <c r="N749" t="s">
        <v>27</v>
      </c>
      <c r="O749" t="s">
        <v>643</v>
      </c>
      <c r="P749" s="4">
        <v>383.60700000000003</v>
      </c>
      <c r="Q749" s="4">
        <v>383.60700000000003</v>
      </c>
      <c r="R749" s="4">
        <f t="shared" si="46"/>
        <v>0</v>
      </c>
      <c r="S749" s="4">
        <f t="shared" si="47"/>
        <v>0</v>
      </c>
    </row>
    <row r="750" spans="1:19" x14ac:dyDescent="0.3">
      <c r="A750" t="s">
        <v>1208</v>
      </c>
      <c r="B750" s="1">
        <v>43070</v>
      </c>
      <c r="C750" s="1">
        <v>43072</v>
      </c>
      <c r="D750">
        <f t="shared" si="44"/>
        <v>2017</v>
      </c>
      <c r="E750" t="str">
        <f t="shared" si="45"/>
        <v>Dec</v>
      </c>
      <c r="F750" t="s">
        <v>67</v>
      </c>
      <c r="G750" t="s">
        <v>1209</v>
      </c>
      <c r="H750" t="s">
        <v>51</v>
      </c>
      <c r="I750" t="s">
        <v>1210</v>
      </c>
      <c r="J750" t="s">
        <v>109</v>
      </c>
      <c r="K750">
        <v>76903</v>
      </c>
      <c r="L750" t="s">
        <v>25</v>
      </c>
      <c r="M750" t="s">
        <v>1558</v>
      </c>
      <c r="N750" t="s">
        <v>27</v>
      </c>
      <c r="O750" t="s">
        <v>643</v>
      </c>
      <c r="P750" s="4">
        <v>85.245999999999995</v>
      </c>
      <c r="Q750" s="4">
        <v>85.245999999999995</v>
      </c>
      <c r="R750" s="4">
        <f t="shared" si="46"/>
        <v>0</v>
      </c>
      <c r="S750" s="4">
        <f t="shared" si="47"/>
        <v>0</v>
      </c>
    </row>
    <row r="751" spans="1:19" x14ac:dyDescent="0.3">
      <c r="A751" t="s">
        <v>1229</v>
      </c>
      <c r="B751" s="1">
        <v>42070</v>
      </c>
      <c r="C751" s="1">
        <v>42075</v>
      </c>
      <c r="D751">
        <f t="shared" si="44"/>
        <v>2015</v>
      </c>
      <c r="E751" t="str">
        <f t="shared" si="45"/>
        <v>Mar</v>
      </c>
      <c r="F751" t="s">
        <v>37</v>
      </c>
      <c r="G751" t="s">
        <v>220</v>
      </c>
      <c r="H751" t="s">
        <v>51</v>
      </c>
      <c r="I751" t="s">
        <v>69</v>
      </c>
      <c r="J751" t="s">
        <v>70</v>
      </c>
      <c r="K751">
        <v>98103</v>
      </c>
      <c r="L751" t="s">
        <v>34</v>
      </c>
      <c r="M751" t="s">
        <v>1571</v>
      </c>
      <c r="N751" t="s">
        <v>27</v>
      </c>
      <c r="O751" t="s">
        <v>643</v>
      </c>
      <c r="P751" s="4">
        <v>481.56799999999998</v>
      </c>
      <c r="Q751" s="4">
        <v>50</v>
      </c>
      <c r="R751" s="4">
        <f t="shared" si="46"/>
        <v>431.56799999999998</v>
      </c>
      <c r="S751" s="4">
        <f t="shared" si="47"/>
        <v>64.735199999999992</v>
      </c>
    </row>
    <row r="752" spans="1:19" ht="15.6" x14ac:dyDescent="0.3">
      <c r="A752" t="s">
        <v>507</v>
      </c>
      <c r="B752" s="1">
        <v>42504</v>
      </c>
      <c r="C752" s="1">
        <v>42509</v>
      </c>
      <c r="D752">
        <f t="shared" si="44"/>
        <v>2016</v>
      </c>
      <c r="E752" t="str">
        <f t="shared" si="45"/>
        <v>May</v>
      </c>
      <c r="F752" t="s">
        <v>37</v>
      </c>
      <c r="G752" t="s">
        <v>508</v>
      </c>
      <c r="H752" s="2" t="s">
        <v>22</v>
      </c>
      <c r="I752" t="s">
        <v>509</v>
      </c>
      <c r="J752" t="s">
        <v>33</v>
      </c>
      <c r="K752">
        <v>93010</v>
      </c>
      <c r="L752" t="s">
        <v>34</v>
      </c>
      <c r="M752" t="s">
        <v>1571</v>
      </c>
      <c r="N752" t="s">
        <v>27</v>
      </c>
      <c r="O752" t="s">
        <v>643</v>
      </c>
      <c r="P752" s="4">
        <v>722.35199999999998</v>
      </c>
      <c r="Q752" s="4">
        <f>P752-75</f>
        <v>647.35199999999998</v>
      </c>
      <c r="R752" s="4">
        <f t="shared" si="46"/>
        <v>75</v>
      </c>
      <c r="S752" s="4">
        <f t="shared" si="47"/>
        <v>11.25</v>
      </c>
    </row>
    <row r="753" spans="1:19" ht="15.6" x14ac:dyDescent="0.3">
      <c r="A753" t="s">
        <v>1016</v>
      </c>
      <c r="B753" s="1">
        <v>42666</v>
      </c>
      <c r="C753" s="1">
        <v>42670</v>
      </c>
      <c r="D753">
        <f t="shared" si="44"/>
        <v>2016</v>
      </c>
      <c r="E753" t="str">
        <f t="shared" si="45"/>
        <v>Oct</v>
      </c>
      <c r="F753" t="s">
        <v>67</v>
      </c>
      <c r="G753" t="s">
        <v>1017</v>
      </c>
      <c r="H753" s="2" t="s">
        <v>22</v>
      </c>
      <c r="I753" t="s">
        <v>39</v>
      </c>
      <c r="J753" t="s">
        <v>33</v>
      </c>
      <c r="K753">
        <v>92105</v>
      </c>
      <c r="L753" t="s">
        <v>34</v>
      </c>
      <c r="M753" t="s">
        <v>1571</v>
      </c>
      <c r="N753" t="s">
        <v>27</v>
      </c>
      <c r="O753" t="s">
        <v>643</v>
      </c>
      <c r="P753" s="4">
        <v>240.78399999999999</v>
      </c>
      <c r="Q753" s="4">
        <v>240.78399999999999</v>
      </c>
      <c r="R753" s="4">
        <f t="shared" si="46"/>
        <v>0</v>
      </c>
      <c r="S753" s="4">
        <f t="shared" si="47"/>
        <v>0</v>
      </c>
    </row>
    <row r="754" spans="1:19" x14ac:dyDescent="0.3">
      <c r="A754" t="s">
        <v>1572</v>
      </c>
      <c r="B754" s="1">
        <v>43142</v>
      </c>
      <c r="C754" s="1">
        <v>43144</v>
      </c>
      <c r="D754">
        <f t="shared" si="44"/>
        <v>2018</v>
      </c>
      <c r="E754" t="str">
        <f t="shared" si="45"/>
        <v>Feb</v>
      </c>
      <c r="F754" t="s">
        <v>67</v>
      </c>
      <c r="G754" t="s">
        <v>1573</v>
      </c>
      <c r="H754" t="s">
        <v>51</v>
      </c>
      <c r="I754" t="s">
        <v>69</v>
      </c>
      <c r="J754" t="s">
        <v>70</v>
      </c>
      <c r="K754">
        <v>98105</v>
      </c>
      <c r="L754" t="s">
        <v>34</v>
      </c>
      <c r="M754" t="s">
        <v>1571</v>
      </c>
      <c r="N754" t="s">
        <v>27</v>
      </c>
      <c r="O754" t="s">
        <v>643</v>
      </c>
      <c r="P754" s="4">
        <v>963.13599999999997</v>
      </c>
      <c r="Q754" s="4">
        <v>963.13599999999997</v>
      </c>
      <c r="R754" s="4">
        <f t="shared" si="46"/>
        <v>0</v>
      </c>
      <c r="S754" s="4">
        <f t="shared" si="47"/>
        <v>0</v>
      </c>
    </row>
    <row r="755" spans="1:19" ht="15.6" x14ac:dyDescent="0.3">
      <c r="A755" t="s">
        <v>931</v>
      </c>
      <c r="B755" s="1">
        <v>43463</v>
      </c>
      <c r="C755" s="1">
        <v>43466</v>
      </c>
      <c r="D755">
        <f t="shared" si="44"/>
        <v>2018</v>
      </c>
      <c r="E755" t="str">
        <f t="shared" si="45"/>
        <v>Dec</v>
      </c>
      <c r="F755" t="s">
        <v>67</v>
      </c>
      <c r="G755" t="s">
        <v>932</v>
      </c>
      <c r="H755" s="2" t="s">
        <v>22</v>
      </c>
      <c r="I755" t="s">
        <v>576</v>
      </c>
      <c r="J755" t="s">
        <v>205</v>
      </c>
      <c r="K755">
        <v>40214</v>
      </c>
      <c r="L755" t="s">
        <v>44</v>
      </c>
      <c r="M755" t="s">
        <v>1571</v>
      </c>
      <c r="N755" t="s">
        <v>27</v>
      </c>
      <c r="O755" t="s">
        <v>643</v>
      </c>
      <c r="P755" s="4">
        <v>300.98</v>
      </c>
      <c r="Q755" s="4">
        <v>300.98</v>
      </c>
      <c r="R755" s="4">
        <f t="shared" si="46"/>
        <v>0</v>
      </c>
      <c r="S755" s="4">
        <f t="shared" si="47"/>
        <v>0</v>
      </c>
    </row>
    <row r="756" spans="1:19" x14ac:dyDescent="0.3">
      <c r="A756" t="s">
        <v>740</v>
      </c>
      <c r="B756" s="1">
        <v>43051</v>
      </c>
      <c r="C756" s="1">
        <v>43055</v>
      </c>
      <c r="D756">
        <f t="shared" si="44"/>
        <v>2017</v>
      </c>
      <c r="E756" t="str">
        <f t="shared" si="45"/>
        <v>Nov</v>
      </c>
      <c r="F756" t="s">
        <v>37</v>
      </c>
      <c r="G756" t="s">
        <v>741</v>
      </c>
      <c r="H756" t="s">
        <v>105</v>
      </c>
      <c r="I756" t="s">
        <v>742</v>
      </c>
      <c r="J756" t="s">
        <v>233</v>
      </c>
      <c r="K756">
        <v>44134</v>
      </c>
      <c r="L756" t="s">
        <v>54</v>
      </c>
      <c r="M756" t="s">
        <v>1571</v>
      </c>
      <c r="N756" t="s">
        <v>110</v>
      </c>
      <c r="O756" t="s">
        <v>643</v>
      </c>
      <c r="P756" s="4">
        <v>1474.8019999999999</v>
      </c>
      <c r="Q756" s="4">
        <v>1474.8019999999999</v>
      </c>
      <c r="R756" s="4">
        <f t="shared" si="46"/>
        <v>0</v>
      </c>
      <c r="S756" s="4">
        <f t="shared" si="47"/>
        <v>0</v>
      </c>
    </row>
    <row r="757" spans="1:19" x14ac:dyDescent="0.3">
      <c r="A757" t="s">
        <v>1574</v>
      </c>
      <c r="B757" s="1">
        <v>42236</v>
      </c>
      <c r="C757" s="1">
        <v>42241</v>
      </c>
      <c r="D757">
        <f t="shared" si="44"/>
        <v>2015</v>
      </c>
      <c r="E757" t="str">
        <f t="shared" si="45"/>
        <v>Aug</v>
      </c>
      <c r="F757" t="s">
        <v>67</v>
      </c>
      <c r="G757" t="s">
        <v>1575</v>
      </c>
      <c r="H757" t="s">
        <v>105</v>
      </c>
      <c r="I757" t="s">
        <v>23</v>
      </c>
      <c r="J757" t="s">
        <v>24</v>
      </c>
      <c r="K757">
        <v>60610</v>
      </c>
      <c r="L757" t="s">
        <v>25</v>
      </c>
      <c r="M757" t="s">
        <v>1571</v>
      </c>
      <c r="N757" t="s">
        <v>27</v>
      </c>
      <c r="O757" t="s">
        <v>643</v>
      </c>
      <c r="P757" s="4">
        <v>421.37200000000001</v>
      </c>
      <c r="Q757" s="4">
        <v>421.37200000000001</v>
      </c>
      <c r="R757" s="4">
        <f t="shared" si="46"/>
        <v>0</v>
      </c>
      <c r="S757" s="4">
        <f t="shared" si="47"/>
        <v>0</v>
      </c>
    </row>
    <row r="758" spans="1:19" x14ac:dyDescent="0.3">
      <c r="A758" t="s">
        <v>1576</v>
      </c>
      <c r="B758" s="1">
        <v>43180</v>
      </c>
      <c r="C758" s="1">
        <v>43186</v>
      </c>
      <c r="D758">
        <f t="shared" si="44"/>
        <v>2018</v>
      </c>
      <c r="E758" t="str">
        <f t="shared" si="45"/>
        <v>Mar</v>
      </c>
      <c r="F758" t="s">
        <v>37</v>
      </c>
      <c r="G758" t="s">
        <v>1000</v>
      </c>
      <c r="H758" t="s">
        <v>105</v>
      </c>
      <c r="I758" t="s">
        <v>1083</v>
      </c>
      <c r="J758" t="s">
        <v>503</v>
      </c>
      <c r="K758">
        <v>74133</v>
      </c>
      <c r="L758" t="s">
        <v>25</v>
      </c>
      <c r="M758" t="s">
        <v>1571</v>
      </c>
      <c r="N758" t="s">
        <v>27</v>
      </c>
      <c r="O758" t="s">
        <v>643</v>
      </c>
      <c r="P758" s="4">
        <v>1805.88</v>
      </c>
      <c r="Q758" s="4">
        <f>P758-500</f>
        <v>1305.8800000000001</v>
      </c>
      <c r="R758" s="4">
        <f t="shared" si="46"/>
        <v>500</v>
      </c>
      <c r="S758" s="4">
        <f t="shared" si="47"/>
        <v>75</v>
      </c>
    </row>
    <row r="759" spans="1:19" ht="15.6" x14ac:dyDescent="0.3">
      <c r="A759" t="s">
        <v>1577</v>
      </c>
      <c r="B759" s="1">
        <v>42501</v>
      </c>
      <c r="C759" s="1">
        <v>42506</v>
      </c>
      <c r="D759">
        <f t="shared" si="44"/>
        <v>2016</v>
      </c>
      <c r="E759" t="str">
        <f t="shared" si="45"/>
        <v>May</v>
      </c>
      <c r="F759" t="s">
        <v>67</v>
      </c>
      <c r="G759" t="s">
        <v>897</v>
      </c>
      <c r="H759" s="2" t="s">
        <v>22</v>
      </c>
      <c r="I759" t="s">
        <v>578</v>
      </c>
      <c r="J759" t="s">
        <v>178</v>
      </c>
      <c r="K759">
        <v>85023</v>
      </c>
      <c r="L759" t="s">
        <v>34</v>
      </c>
      <c r="M759" t="s">
        <v>1578</v>
      </c>
      <c r="N759" t="s">
        <v>27</v>
      </c>
      <c r="O759" t="s">
        <v>643</v>
      </c>
      <c r="P759" s="4">
        <v>191.96799999999999</v>
      </c>
      <c r="Q759" s="4">
        <v>100</v>
      </c>
      <c r="R759" s="4">
        <f t="shared" si="46"/>
        <v>91.967999999999989</v>
      </c>
      <c r="S759" s="4">
        <f t="shared" si="47"/>
        <v>13.795199999999998</v>
      </c>
    </row>
    <row r="760" spans="1:19" ht="15.6" x14ac:dyDescent="0.3">
      <c r="A760" t="s">
        <v>1016</v>
      </c>
      <c r="B760" s="1">
        <v>42666</v>
      </c>
      <c r="C760" s="1">
        <v>42670</v>
      </c>
      <c r="D760">
        <f t="shared" si="44"/>
        <v>2016</v>
      </c>
      <c r="E760" t="str">
        <f t="shared" si="45"/>
        <v>Oct</v>
      </c>
      <c r="F760" t="s">
        <v>67</v>
      </c>
      <c r="G760" t="s">
        <v>1017</v>
      </c>
      <c r="H760" s="2" t="s">
        <v>22</v>
      </c>
      <c r="I760" t="s">
        <v>39</v>
      </c>
      <c r="J760" t="s">
        <v>33</v>
      </c>
      <c r="K760">
        <v>92105</v>
      </c>
      <c r="L760" t="s">
        <v>34</v>
      </c>
      <c r="M760" t="s">
        <v>1578</v>
      </c>
      <c r="N760" t="s">
        <v>27</v>
      </c>
      <c r="O760" t="s">
        <v>643</v>
      </c>
      <c r="P760" s="4">
        <v>191.96799999999999</v>
      </c>
      <c r="Q760" s="4">
        <f>P760-17</f>
        <v>174.96799999999999</v>
      </c>
      <c r="R760" s="4">
        <f t="shared" si="46"/>
        <v>17</v>
      </c>
      <c r="S760" s="4">
        <f t="shared" si="47"/>
        <v>2.5499999999999998</v>
      </c>
    </row>
    <row r="761" spans="1:19" ht="15.6" x14ac:dyDescent="0.3">
      <c r="A761" t="s">
        <v>1579</v>
      </c>
      <c r="B761" s="1">
        <v>43228</v>
      </c>
      <c r="C761" s="1">
        <v>43232</v>
      </c>
      <c r="D761">
        <f t="shared" si="44"/>
        <v>2018</v>
      </c>
      <c r="E761" t="str">
        <f t="shared" si="45"/>
        <v>May</v>
      </c>
      <c r="F761" t="s">
        <v>37</v>
      </c>
      <c r="G761" t="s">
        <v>1569</v>
      </c>
      <c r="H761" s="2" t="s">
        <v>22</v>
      </c>
      <c r="I761" t="s">
        <v>182</v>
      </c>
      <c r="J761" t="s">
        <v>233</v>
      </c>
      <c r="K761">
        <v>43229</v>
      </c>
      <c r="L761" t="s">
        <v>54</v>
      </c>
      <c r="M761" t="s">
        <v>1578</v>
      </c>
      <c r="N761" t="s">
        <v>27</v>
      </c>
      <c r="O761" t="s">
        <v>643</v>
      </c>
      <c r="P761" s="4">
        <v>47.991999999999997</v>
      </c>
      <c r="Q761" s="4">
        <v>47.991999999999997</v>
      </c>
      <c r="R761" s="4">
        <f t="shared" si="46"/>
        <v>0</v>
      </c>
      <c r="S761" s="4">
        <f t="shared" si="47"/>
        <v>0</v>
      </c>
    </row>
    <row r="762" spans="1:19" ht="15.6" x14ac:dyDescent="0.3">
      <c r="A762" t="s">
        <v>1580</v>
      </c>
      <c r="B762" s="1">
        <v>43438</v>
      </c>
      <c r="C762" s="1">
        <v>43443</v>
      </c>
      <c r="D762">
        <f t="shared" si="44"/>
        <v>2018</v>
      </c>
      <c r="E762" t="str">
        <f t="shared" si="45"/>
        <v>Dec</v>
      </c>
      <c r="F762" t="s">
        <v>37</v>
      </c>
      <c r="G762" t="s">
        <v>1581</v>
      </c>
      <c r="H762" s="2" t="s">
        <v>22</v>
      </c>
      <c r="I762" t="s">
        <v>100</v>
      </c>
      <c r="J762" t="s">
        <v>101</v>
      </c>
      <c r="K762">
        <v>19134</v>
      </c>
      <c r="L762" t="s">
        <v>54</v>
      </c>
      <c r="M762" t="s">
        <v>1578</v>
      </c>
      <c r="N762" t="s">
        <v>27</v>
      </c>
      <c r="O762" t="s">
        <v>643</v>
      </c>
      <c r="P762" s="4">
        <v>239.96</v>
      </c>
      <c r="Q762" s="4">
        <v>239.96</v>
      </c>
      <c r="R762" s="4">
        <f t="shared" si="46"/>
        <v>0</v>
      </c>
      <c r="S762" s="4">
        <f t="shared" si="47"/>
        <v>0</v>
      </c>
    </row>
    <row r="763" spans="1:19" x14ac:dyDescent="0.3">
      <c r="A763" t="s">
        <v>1582</v>
      </c>
      <c r="B763" s="1">
        <v>42833</v>
      </c>
      <c r="C763" s="1">
        <v>42837</v>
      </c>
      <c r="D763">
        <f t="shared" si="44"/>
        <v>2017</v>
      </c>
      <c r="E763" t="str">
        <f t="shared" si="45"/>
        <v>Apr</v>
      </c>
      <c r="F763" t="s">
        <v>37</v>
      </c>
      <c r="G763" t="s">
        <v>652</v>
      </c>
      <c r="H763" t="s">
        <v>51</v>
      </c>
      <c r="I763" t="s">
        <v>113</v>
      </c>
      <c r="J763" t="s">
        <v>109</v>
      </c>
      <c r="K763">
        <v>77041</v>
      </c>
      <c r="L763" t="s">
        <v>25</v>
      </c>
      <c r="M763" t="s">
        <v>1578</v>
      </c>
      <c r="N763" t="s">
        <v>27</v>
      </c>
      <c r="O763" t="s">
        <v>643</v>
      </c>
      <c r="P763" s="4">
        <v>95.983999999999995</v>
      </c>
      <c r="Q763" s="4">
        <v>95.983999999999995</v>
      </c>
      <c r="R763" s="4">
        <f t="shared" si="46"/>
        <v>0</v>
      </c>
      <c r="S763" s="4">
        <f t="shared" si="47"/>
        <v>0</v>
      </c>
    </row>
    <row r="764" spans="1:19" x14ac:dyDescent="0.3">
      <c r="A764" t="s">
        <v>1583</v>
      </c>
      <c r="B764" s="1">
        <v>43050</v>
      </c>
      <c r="C764" s="1">
        <v>43056</v>
      </c>
      <c r="D764">
        <f t="shared" si="44"/>
        <v>2017</v>
      </c>
      <c r="E764" t="str">
        <f t="shared" si="45"/>
        <v>Nov</v>
      </c>
      <c r="F764" t="s">
        <v>37</v>
      </c>
      <c r="G764" t="s">
        <v>1126</v>
      </c>
      <c r="H764" t="s">
        <v>51</v>
      </c>
      <c r="I764" t="s">
        <v>23</v>
      </c>
      <c r="J764" t="s">
        <v>24</v>
      </c>
      <c r="K764">
        <v>60623</v>
      </c>
      <c r="L764" t="s">
        <v>25</v>
      </c>
      <c r="M764" t="s">
        <v>1578</v>
      </c>
      <c r="N764" t="s">
        <v>27</v>
      </c>
      <c r="O764" t="s">
        <v>643</v>
      </c>
      <c r="P764" s="4">
        <v>47.991999999999997</v>
      </c>
      <c r="Q764" s="4">
        <v>47.991999999999997</v>
      </c>
      <c r="R764" s="4">
        <f t="shared" si="46"/>
        <v>0</v>
      </c>
      <c r="S764" s="4">
        <f t="shared" si="47"/>
        <v>0</v>
      </c>
    </row>
    <row r="765" spans="1:19" x14ac:dyDescent="0.3">
      <c r="A765" t="s">
        <v>1584</v>
      </c>
      <c r="B765" s="1">
        <v>43029</v>
      </c>
      <c r="C765" s="1">
        <v>43035</v>
      </c>
      <c r="D765">
        <f t="shared" si="44"/>
        <v>2017</v>
      </c>
      <c r="E765" t="str">
        <f t="shared" si="45"/>
        <v>Oct</v>
      </c>
      <c r="F765" t="s">
        <v>37</v>
      </c>
      <c r="G765" t="s">
        <v>971</v>
      </c>
      <c r="H765" t="s">
        <v>51</v>
      </c>
      <c r="I765" t="s">
        <v>47</v>
      </c>
      <c r="J765" t="s">
        <v>33</v>
      </c>
      <c r="K765">
        <v>90045</v>
      </c>
      <c r="L765" t="s">
        <v>34</v>
      </c>
      <c r="M765" t="s">
        <v>1585</v>
      </c>
      <c r="N765" t="s">
        <v>128</v>
      </c>
      <c r="O765" t="s">
        <v>643</v>
      </c>
      <c r="P765" s="4">
        <v>242.136</v>
      </c>
      <c r="Q765" s="4">
        <v>242.136</v>
      </c>
      <c r="R765" s="4">
        <f t="shared" si="46"/>
        <v>0</v>
      </c>
      <c r="S765" s="4">
        <f t="shared" si="47"/>
        <v>0</v>
      </c>
    </row>
    <row r="766" spans="1:19" ht="15.6" x14ac:dyDescent="0.3">
      <c r="A766" t="s">
        <v>1586</v>
      </c>
      <c r="B766" s="1">
        <v>42295</v>
      </c>
      <c r="C766" s="1">
        <v>42299</v>
      </c>
      <c r="D766">
        <f t="shared" si="44"/>
        <v>2015</v>
      </c>
      <c r="E766" t="str">
        <f t="shared" si="45"/>
        <v>Oct</v>
      </c>
      <c r="F766" t="s">
        <v>37</v>
      </c>
      <c r="G766" t="s">
        <v>1587</v>
      </c>
      <c r="H766" s="2" t="s">
        <v>22</v>
      </c>
      <c r="I766" t="s">
        <v>1588</v>
      </c>
      <c r="J766" t="s">
        <v>93</v>
      </c>
      <c r="K766">
        <v>71854</v>
      </c>
      <c r="L766" t="s">
        <v>44</v>
      </c>
      <c r="M766" t="s">
        <v>1585</v>
      </c>
      <c r="N766" t="s">
        <v>27</v>
      </c>
      <c r="O766" t="s">
        <v>643</v>
      </c>
      <c r="P766" s="4">
        <v>605.34</v>
      </c>
      <c r="Q766" s="4">
        <v>100</v>
      </c>
      <c r="R766" s="4">
        <f t="shared" si="46"/>
        <v>505.34000000000003</v>
      </c>
      <c r="S766" s="4">
        <f t="shared" si="47"/>
        <v>75.801000000000002</v>
      </c>
    </row>
    <row r="767" spans="1:19" ht="15.6" x14ac:dyDescent="0.3">
      <c r="A767" t="s">
        <v>1589</v>
      </c>
      <c r="B767" s="1">
        <v>43346</v>
      </c>
      <c r="C767" s="1">
        <v>43349</v>
      </c>
      <c r="D767">
        <f t="shared" si="44"/>
        <v>2018</v>
      </c>
      <c r="E767" t="str">
        <f t="shared" si="45"/>
        <v>Sep</v>
      </c>
      <c r="F767" t="s">
        <v>67</v>
      </c>
      <c r="G767" t="s">
        <v>1590</v>
      </c>
      <c r="H767" s="2" t="s">
        <v>22</v>
      </c>
      <c r="I767" t="s">
        <v>61</v>
      </c>
      <c r="J767" t="s">
        <v>62</v>
      </c>
      <c r="K767">
        <v>10035</v>
      </c>
      <c r="L767" t="s">
        <v>54</v>
      </c>
      <c r="M767" t="s">
        <v>1585</v>
      </c>
      <c r="N767" t="s">
        <v>27</v>
      </c>
      <c r="O767" t="s">
        <v>643</v>
      </c>
      <c r="P767" s="4">
        <v>90.801000000000002</v>
      </c>
      <c r="Q767" s="4">
        <v>90.801000000000002</v>
      </c>
      <c r="R767" s="4">
        <f t="shared" si="46"/>
        <v>0</v>
      </c>
      <c r="S767" s="4">
        <f t="shared" si="47"/>
        <v>0</v>
      </c>
    </row>
    <row r="768" spans="1:19" ht="15.6" x14ac:dyDescent="0.3">
      <c r="A768" t="s">
        <v>1591</v>
      </c>
      <c r="B768" s="1">
        <v>43116</v>
      </c>
      <c r="C768" s="1">
        <v>43118</v>
      </c>
      <c r="D768">
        <f t="shared" si="44"/>
        <v>2018</v>
      </c>
      <c r="E768" t="str">
        <f t="shared" si="45"/>
        <v>Jan</v>
      </c>
      <c r="F768" t="s">
        <v>67</v>
      </c>
      <c r="G768" t="s">
        <v>1592</v>
      </c>
      <c r="H768" s="2" t="s">
        <v>22</v>
      </c>
      <c r="I768" t="s">
        <v>648</v>
      </c>
      <c r="J768" t="s">
        <v>89</v>
      </c>
      <c r="K768">
        <v>49201</v>
      </c>
      <c r="L768" t="s">
        <v>25</v>
      </c>
      <c r="M768" t="s">
        <v>1585</v>
      </c>
      <c r="N768" t="s">
        <v>27</v>
      </c>
      <c r="O768" t="s">
        <v>643</v>
      </c>
      <c r="P768" s="4">
        <v>302.67</v>
      </c>
      <c r="Q768" s="4">
        <v>302.67</v>
      </c>
      <c r="R768" s="4">
        <f t="shared" si="46"/>
        <v>0</v>
      </c>
      <c r="S768" s="4">
        <f t="shared" si="47"/>
        <v>0</v>
      </c>
    </row>
    <row r="769" spans="1:19" ht="15.6" x14ac:dyDescent="0.3">
      <c r="A769" t="s">
        <v>1593</v>
      </c>
      <c r="B769" s="1">
        <v>43310</v>
      </c>
      <c r="C769" s="1">
        <v>43315</v>
      </c>
      <c r="D769">
        <f t="shared" si="44"/>
        <v>2018</v>
      </c>
      <c r="E769" t="str">
        <f t="shared" si="45"/>
        <v>Jul</v>
      </c>
      <c r="F769" t="s">
        <v>37</v>
      </c>
      <c r="G769" t="s">
        <v>1594</v>
      </c>
      <c r="H769" s="2" t="s">
        <v>22</v>
      </c>
      <c r="I769" t="s">
        <v>502</v>
      </c>
      <c r="J769" t="s">
        <v>503</v>
      </c>
      <c r="K769">
        <v>73120</v>
      </c>
      <c r="L769" t="s">
        <v>25</v>
      </c>
      <c r="M769" t="s">
        <v>1585</v>
      </c>
      <c r="N769" t="s">
        <v>27</v>
      </c>
      <c r="O769" t="s">
        <v>643</v>
      </c>
      <c r="P769" s="4">
        <v>302.67</v>
      </c>
      <c r="Q769" s="4">
        <v>302.67</v>
      </c>
      <c r="R769" s="4">
        <f t="shared" si="46"/>
        <v>0</v>
      </c>
      <c r="S769" s="4">
        <f t="shared" si="47"/>
        <v>0</v>
      </c>
    </row>
    <row r="770" spans="1:19" ht="15.6" x14ac:dyDescent="0.3">
      <c r="A770" t="s">
        <v>1595</v>
      </c>
      <c r="B770" s="1">
        <v>42716</v>
      </c>
      <c r="C770" s="1">
        <v>42720</v>
      </c>
      <c r="D770">
        <f t="shared" ref="D770:D833" si="48">YEAR(B770)</f>
        <v>2016</v>
      </c>
      <c r="E770" t="str">
        <f t="shared" ref="E770:E833" si="49">TEXT(B770,"mmm")</f>
        <v>Dec</v>
      </c>
      <c r="F770" t="s">
        <v>37</v>
      </c>
      <c r="G770" t="s">
        <v>542</v>
      </c>
      <c r="H770" s="2" t="s">
        <v>22</v>
      </c>
      <c r="I770" t="s">
        <v>744</v>
      </c>
      <c r="J770" t="s">
        <v>33</v>
      </c>
      <c r="K770">
        <v>93534</v>
      </c>
      <c r="L770" t="s">
        <v>34</v>
      </c>
      <c r="M770" t="s">
        <v>1596</v>
      </c>
      <c r="N770" t="s">
        <v>27</v>
      </c>
      <c r="O770" t="s">
        <v>643</v>
      </c>
      <c r="P770" s="4">
        <v>348.928</v>
      </c>
      <c r="Q770" s="4">
        <f>P770-75</f>
        <v>273.928</v>
      </c>
      <c r="R770" s="4">
        <f t="shared" si="46"/>
        <v>75</v>
      </c>
      <c r="S770" s="4">
        <f t="shared" si="47"/>
        <v>11.25</v>
      </c>
    </row>
    <row r="771" spans="1:19" ht="15.6" x14ac:dyDescent="0.3">
      <c r="A771" t="s">
        <v>1597</v>
      </c>
      <c r="B771" s="1">
        <v>43413</v>
      </c>
      <c r="C771" s="1">
        <v>43417</v>
      </c>
      <c r="D771">
        <f t="shared" si="48"/>
        <v>2018</v>
      </c>
      <c r="E771" t="str">
        <f t="shared" si="49"/>
        <v>Nov</v>
      </c>
      <c r="F771" t="s">
        <v>37</v>
      </c>
      <c r="G771" t="s">
        <v>1339</v>
      </c>
      <c r="H771" s="2" t="s">
        <v>22</v>
      </c>
      <c r="I771" t="s">
        <v>39</v>
      </c>
      <c r="J771" t="s">
        <v>33</v>
      </c>
      <c r="K771">
        <v>92105</v>
      </c>
      <c r="L771" t="s">
        <v>34</v>
      </c>
      <c r="M771" t="s">
        <v>1596</v>
      </c>
      <c r="N771" t="s">
        <v>27</v>
      </c>
      <c r="O771" t="s">
        <v>643</v>
      </c>
      <c r="P771" s="4">
        <v>523.39200000000005</v>
      </c>
      <c r="Q771" s="4">
        <f>P771-150</f>
        <v>373.39200000000005</v>
      </c>
      <c r="R771" s="4">
        <f t="shared" ref="R771:R834" si="50">P771-Q771</f>
        <v>150</v>
      </c>
      <c r="S771" s="4">
        <f t="shared" ref="S771:S834" si="51">0.15*R771</f>
        <v>22.5</v>
      </c>
    </row>
    <row r="772" spans="1:19" ht="15.6" x14ac:dyDescent="0.3">
      <c r="A772" t="s">
        <v>1598</v>
      </c>
      <c r="B772" s="1">
        <v>42131</v>
      </c>
      <c r="C772" s="1">
        <v>42136</v>
      </c>
      <c r="D772">
        <f t="shared" si="48"/>
        <v>2015</v>
      </c>
      <c r="E772" t="str">
        <f t="shared" si="49"/>
        <v>May</v>
      </c>
      <c r="F772" t="s">
        <v>37</v>
      </c>
      <c r="G772" t="s">
        <v>1297</v>
      </c>
      <c r="H772" s="2" t="s">
        <v>22</v>
      </c>
      <c r="I772" t="s">
        <v>1599</v>
      </c>
      <c r="J772" t="s">
        <v>314</v>
      </c>
      <c r="K772">
        <v>1841</v>
      </c>
      <c r="L772" t="s">
        <v>54</v>
      </c>
      <c r="M772" t="s">
        <v>1596</v>
      </c>
      <c r="N772" t="s">
        <v>27</v>
      </c>
      <c r="O772" t="s">
        <v>643</v>
      </c>
      <c r="P772" s="4">
        <v>872.32</v>
      </c>
      <c r="Q772" s="4">
        <v>872.32</v>
      </c>
      <c r="R772" s="4">
        <f t="shared" si="50"/>
        <v>0</v>
      </c>
      <c r="S772" s="4">
        <f t="shared" si="51"/>
        <v>0</v>
      </c>
    </row>
    <row r="773" spans="1:19" ht="15.6" x14ac:dyDescent="0.3">
      <c r="A773" t="s">
        <v>1600</v>
      </c>
      <c r="B773" s="1">
        <v>42997</v>
      </c>
      <c r="C773" s="1">
        <v>42999</v>
      </c>
      <c r="D773">
        <f t="shared" si="48"/>
        <v>2017</v>
      </c>
      <c r="E773" t="str">
        <f t="shared" si="49"/>
        <v>Sep</v>
      </c>
      <c r="F773" t="s">
        <v>20</v>
      </c>
      <c r="G773" t="s">
        <v>1601</v>
      </c>
      <c r="H773" s="2" t="s">
        <v>22</v>
      </c>
      <c r="I773" t="s">
        <v>57</v>
      </c>
      <c r="J773" t="s">
        <v>58</v>
      </c>
      <c r="K773">
        <v>2908</v>
      </c>
      <c r="L773" t="s">
        <v>54</v>
      </c>
      <c r="M773" t="s">
        <v>1596</v>
      </c>
      <c r="N773" t="s">
        <v>110</v>
      </c>
      <c r="O773" t="s">
        <v>643</v>
      </c>
      <c r="P773" s="4">
        <v>872.32</v>
      </c>
      <c r="Q773" s="4">
        <v>872.32</v>
      </c>
      <c r="R773" s="4">
        <f t="shared" si="50"/>
        <v>0</v>
      </c>
      <c r="S773" s="4">
        <f t="shared" si="51"/>
        <v>0</v>
      </c>
    </row>
    <row r="774" spans="1:19" ht="15.6" x14ac:dyDescent="0.3">
      <c r="A774" t="s">
        <v>1602</v>
      </c>
      <c r="B774" s="1">
        <v>42353</v>
      </c>
      <c r="C774" s="1">
        <v>42356</v>
      </c>
      <c r="D774">
        <f t="shared" si="48"/>
        <v>2015</v>
      </c>
      <c r="E774" t="str">
        <f t="shared" si="49"/>
        <v>Dec</v>
      </c>
      <c r="F774" t="s">
        <v>20</v>
      </c>
      <c r="G774" t="s">
        <v>1603</v>
      </c>
      <c r="H774" s="2" t="s">
        <v>22</v>
      </c>
      <c r="I774" t="s">
        <v>777</v>
      </c>
      <c r="J774" t="s">
        <v>109</v>
      </c>
      <c r="K774">
        <v>79907</v>
      </c>
      <c r="L774" t="s">
        <v>25</v>
      </c>
      <c r="M774" t="s">
        <v>1596</v>
      </c>
      <c r="N774" t="s">
        <v>27</v>
      </c>
      <c r="O774" t="s">
        <v>643</v>
      </c>
      <c r="P774" s="4">
        <v>763.28</v>
      </c>
      <c r="Q774" s="4">
        <v>763.28</v>
      </c>
      <c r="R774" s="4">
        <f t="shared" si="50"/>
        <v>0</v>
      </c>
      <c r="S774" s="4">
        <f t="shared" si="51"/>
        <v>0</v>
      </c>
    </row>
    <row r="775" spans="1:19" x14ac:dyDescent="0.3">
      <c r="A775" t="s">
        <v>721</v>
      </c>
      <c r="B775" s="1">
        <v>43184</v>
      </c>
      <c r="C775" s="1">
        <v>43190</v>
      </c>
      <c r="D775">
        <f t="shared" si="48"/>
        <v>2018</v>
      </c>
      <c r="E775" t="str">
        <f t="shared" si="49"/>
        <v>Mar</v>
      </c>
      <c r="F775" t="s">
        <v>37</v>
      </c>
      <c r="G775" t="s">
        <v>505</v>
      </c>
      <c r="H775" t="s">
        <v>51</v>
      </c>
      <c r="I775" t="s">
        <v>589</v>
      </c>
      <c r="J775" t="s">
        <v>148</v>
      </c>
      <c r="K775">
        <v>53209</v>
      </c>
      <c r="L775" t="s">
        <v>25</v>
      </c>
      <c r="M775" t="s">
        <v>1596</v>
      </c>
      <c r="N775" t="s">
        <v>27</v>
      </c>
      <c r="O775" t="s">
        <v>643</v>
      </c>
      <c r="P775" s="4">
        <v>1526.56</v>
      </c>
      <c r="Q775" s="4">
        <v>1526.56</v>
      </c>
      <c r="R775" s="4">
        <f t="shared" si="50"/>
        <v>0</v>
      </c>
      <c r="S775" s="4">
        <f t="shared" si="51"/>
        <v>0</v>
      </c>
    </row>
    <row r="776" spans="1:19" ht="15.6" x14ac:dyDescent="0.3">
      <c r="A776" t="s">
        <v>1604</v>
      </c>
      <c r="B776" s="1">
        <v>43423</v>
      </c>
      <c r="C776" s="1">
        <v>43429</v>
      </c>
      <c r="D776">
        <f t="shared" si="48"/>
        <v>2018</v>
      </c>
      <c r="E776" t="str">
        <f t="shared" si="49"/>
        <v>Nov</v>
      </c>
      <c r="F776" t="s">
        <v>37</v>
      </c>
      <c r="G776" t="s">
        <v>1089</v>
      </c>
      <c r="H776" s="2" t="s">
        <v>22</v>
      </c>
      <c r="I776" t="s">
        <v>1210</v>
      </c>
      <c r="J776" t="s">
        <v>109</v>
      </c>
      <c r="K776">
        <v>76903</v>
      </c>
      <c r="L776" t="s">
        <v>25</v>
      </c>
      <c r="M776" t="s">
        <v>1596</v>
      </c>
      <c r="N776" t="s">
        <v>27</v>
      </c>
      <c r="O776" t="s">
        <v>643</v>
      </c>
      <c r="P776" s="4">
        <v>305.31200000000001</v>
      </c>
      <c r="Q776" s="4">
        <v>305.31200000000001</v>
      </c>
      <c r="R776" s="4">
        <f t="shared" si="50"/>
        <v>0</v>
      </c>
      <c r="S776" s="4">
        <f t="shared" si="51"/>
        <v>0</v>
      </c>
    </row>
    <row r="777" spans="1:19" x14ac:dyDescent="0.3">
      <c r="A777" t="s">
        <v>1605</v>
      </c>
      <c r="B777" s="1">
        <v>43064</v>
      </c>
      <c r="C777" s="1">
        <v>43068</v>
      </c>
      <c r="D777">
        <f t="shared" si="48"/>
        <v>2017</v>
      </c>
      <c r="E777" t="str">
        <f t="shared" si="49"/>
        <v>Nov</v>
      </c>
      <c r="F777" t="s">
        <v>37</v>
      </c>
      <c r="G777" t="s">
        <v>1358</v>
      </c>
      <c r="H777" t="s">
        <v>51</v>
      </c>
      <c r="I777" t="s">
        <v>47</v>
      </c>
      <c r="J777" t="s">
        <v>33</v>
      </c>
      <c r="K777">
        <v>90032</v>
      </c>
      <c r="L777" t="s">
        <v>34</v>
      </c>
      <c r="M777" t="s">
        <v>1606</v>
      </c>
      <c r="N777" t="s">
        <v>128</v>
      </c>
      <c r="O777" t="s">
        <v>643</v>
      </c>
      <c r="P777" s="4">
        <v>194.352</v>
      </c>
      <c r="Q777" s="4">
        <v>194.352</v>
      </c>
      <c r="R777" s="4">
        <f t="shared" si="50"/>
        <v>0</v>
      </c>
      <c r="S777" s="4">
        <f t="shared" si="51"/>
        <v>0</v>
      </c>
    </row>
    <row r="778" spans="1:19" x14ac:dyDescent="0.3">
      <c r="A778" t="s">
        <v>1607</v>
      </c>
      <c r="B778" s="1">
        <v>43333</v>
      </c>
      <c r="C778" s="1">
        <v>43337</v>
      </c>
      <c r="D778">
        <f t="shared" si="48"/>
        <v>2018</v>
      </c>
      <c r="E778" t="str">
        <f t="shared" si="49"/>
        <v>Aug</v>
      </c>
      <c r="F778" t="s">
        <v>67</v>
      </c>
      <c r="G778" t="s">
        <v>1608</v>
      </c>
      <c r="H778" t="s">
        <v>51</v>
      </c>
      <c r="I778" t="s">
        <v>69</v>
      </c>
      <c r="J778" t="s">
        <v>70</v>
      </c>
      <c r="K778">
        <v>98115</v>
      </c>
      <c r="L778" t="s">
        <v>34</v>
      </c>
      <c r="M778" t="s">
        <v>1606</v>
      </c>
      <c r="N778" t="s">
        <v>27</v>
      </c>
      <c r="O778" t="s">
        <v>643</v>
      </c>
      <c r="P778" s="4">
        <v>388.70400000000001</v>
      </c>
      <c r="Q778" s="4">
        <v>388.70400000000001</v>
      </c>
      <c r="R778" s="4">
        <f t="shared" si="50"/>
        <v>0</v>
      </c>
      <c r="S778" s="4">
        <f t="shared" si="51"/>
        <v>0</v>
      </c>
    </row>
    <row r="779" spans="1:19" ht="15.6" x14ac:dyDescent="0.3">
      <c r="A779" t="s">
        <v>1609</v>
      </c>
      <c r="B779" s="1">
        <v>42361</v>
      </c>
      <c r="C779" s="1">
        <v>42365</v>
      </c>
      <c r="D779">
        <f t="shared" si="48"/>
        <v>2015</v>
      </c>
      <c r="E779" t="str">
        <f t="shared" si="49"/>
        <v>Dec</v>
      </c>
      <c r="F779" t="s">
        <v>67</v>
      </c>
      <c r="G779" t="s">
        <v>513</v>
      </c>
      <c r="H779" s="2" t="s">
        <v>22</v>
      </c>
      <c r="I779" t="s">
        <v>1270</v>
      </c>
      <c r="J779" t="s">
        <v>79</v>
      </c>
      <c r="K779">
        <v>33614</v>
      </c>
      <c r="L779" t="s">
        <v>44</v>
      </c>
      <c r="M779" t="s">
        <v>1606</v>
      </c>
      <c r="N779" t="s">
        <v>27</v>
      </c>
      <c r="O779" t="s">
        <v>643</v>
      </c>
      <c r="P779" s="4">
        <v>64.784000000000006</v>
      </c>
      <c r="Q779" s="4">
        <v>64.784000000000006</v>
      </c>
      <c r="R779" s="4">
        <f t="shared" si="50"/>
        <v>0</v>
      </c>
      <c r="S779" s="4">
        <f t="shared" si="51"/>
        <v>0</v>
      </c>
    </row>
    <row r="780" spans="1:19" ht="15.6" x14ac:dyDescent="0.3">
      <c r="A780" t="s">
        <v>734</v>
      </c>
      <c r="B780" s="1">
        <v>42177</v>
      </c>
      <c r="C780" s="1">
        <v>42182</v>
      </c>
      <c r="D780">
        <f t="shared" si="48"/>
        <v>2015</v>
      </c>
      <c r="E780" t="str">
        <f t="shared" si="49"/>
        <v>Jun</v>
      </c>
      <c r="F780" t="s">
        <v>37</v>
      </c>
      <c r="G780" t="s">
        <v>210</v>
      </c>
      <c r="H780" s="2" t="s">
        <v>22</v>
      </c>
      <c r="I780" t="s">
        <v>735</v>
      </c>
      <c r="J780" t="s">
        <v>101</v>
      </c>
      <c r="K780">
        <v>19013</v>
      </c>
      <c r="L780" t="s">
        <v>54</v>
      </c>
      <c r="M780" t="s">
        <v>1606</v>
      </c>
      <c r="N780" t="s">
        <v>27</v>
      </c>
      <c r="O780" t="s">
        <v>643</v>
      </c>
      <c r="P780" s="4">
        <v>170.05799999999999</v>
      </c>
      <c r="Q780" s="4">
        <v>170.05799999999999</v>
      </c>
      <c r="R780" s="4">
        <f t="shared" si="50"/>
        <v>0</v>
      </c>
      <c r="S780" s="4">
        <f t="shared" si="51"/>
        <v>0</v>
      </c>
    </row>
    <row r="781" spans="1:19" ht="15.6" x14ac:dyDescent="0.3">
      <c r="A781" t="s">
        <v>1610</v>
      </c>
      <c r="B781" s="1">
        <v>42695</v>
      </c>
      <c r="C781" s="1">
        <v>42697</v>
      </c>
      <c r="D781">
        <f t="shared" si="48"/>
        <v>2016</v>
      </c>
      <c r="E781" t="str">
        <f t="shared" si="49"/>
        <v>Nov</v>
      </c>
      <c r="F781" t="s">
        <v>67</v>
      </c>
      <c r="G781" t="s">
        <v>130</v>
      </c>
      <c r="H781" s="2" t="s">
        <v>22</v>
      </c>
      <c r="I781" t="s">
        <v>466</v>
      </c>
      <c r="J781" t="s">
        <v>233</v>
      </c>
      <c r="K781">
        <v>43055</v>
      </c>
      <c r="L781" t="s">
        <v>54</v>
      </c>
      <c r="M781" t="s">
        <v>1606</v>
      </c>
      <c r="N781" t="s">
        <v>27</v>
      </c>
      <c r="O781" t="s">
        <v>643</v>
      </c>
      <c r="P781" s="4">
        <v>396.80200000000002</v>
      </c>
      <c r="Q781" s="4">
        <v>396.80200000000002</v>
      </c>
      <c r="R781" s="4">
        <f t="shared" si="50"/>
        <v>0</v>
      </c>
      <c r="S781" s="4">
        <f t="shared" si="51"/>
        <v>0</v>
      </c>
    </row>
    <row r="782" spans="1:19" ht="15.6" x14ac:dyDescent="0.3">
      <c r="A782" t="s">
        <v>1611</v>
      </c>
      <c r="B782" s="1">
        <v>42254</v>
      </c>
      <c r="C782" s="1">
        <v>42260</v>
      </c>
      <c r="D782">
        <f t="shared" si="48"/>
        <v>2015</v>
      </c>
      <c r="E782" t="str">
        <f t="shared" si="49"/>
        <v>Sep</v>
      </c>
      <c r="F782" t="s">
        <v>37</v>
      </c>
      <c r="G782" t="s">
        <v>748</v>
      </c>
      <c r="H782" s="2" t="s">
        <v>22</v>
      </c>
      <c r="I782" t="s">
        <v>1083</v>
      </c>
      <c r="J782" t="s">
        <v>503</v>
      </c>
      <c r="K782">
        <v>74133</v>
      </c>
      <c r="L782" t="s">
        <v>25</v>
      </c>
      <c r="M782" t="s">
        <v>1606</v>
      </c>
      <c r="N782" t="s">
        <v>27</v>
      </c>
      <c r="O782" t="s">
        <v>643</v>
      </c>
      <c r="P782" s="4">
        <v>161.96</v>
      </c>
      <c r="Q782" s="4">
        <v>161.96</v>
      </c>
      <c r="R782" s="4">
        <f t="shared" si="50"/>
        <v>0</v>
      </c>
      <c r="S782" s="4">
        <f t="shared" si="51"/>
        <v>0</v>
      </c>
    </row>
    <row r="783" spans="1:19" x14ac:dyDescent="0.3">
      <c r="A783" t="s">
        <v>1612</v>
      </c>
      <c r="B783" s="1">
        <v>42260</v>
      </c>
      <c r="C783" s="1">
        <v>42264</v>
      </c>
      <c r="D783">
        <f t="shared" si="48"/>
        <v>2015</v>
      </c>
      <c r="E783" t="str">
        <f t="shared" si="49"/>
        <v>Sep</v>
      </c>
      <c r="F783" t="s">
        <v>37</v>
      </c>
      <c r="G783" t="s">
        <v>655</v>
      </c>
      <c r="H783" t="s">
        <v>22</v>
      </c>
      <c r="I783" t="s">
        <v>1613</v>
      </c>
      <c r="J783" t="s">
        <v>109</v>
      </c>
      <c r="K783">
        <v>79762</v>
      </c>
      <c r="L783" t="s">
        <v>25</v>
      </c>
      <c r="M783" t="s">
        <v>1606</v>
      </c>
      <c r="N783" t="s">
        <v>27</v>
      </c>
      <c r="O783" t="s">
        <v>643</v>
      </c>
      <c r="P783" s="4">
        <v>340.11599999999999</v>
      </c>
      <c r="Q783" s="4">
        <v>340.11599999999999</v>
      </c>
      <c r="R783" s="4">
        <f t="shared" si="50"/>
        <v>0</v>
      </c>
      <c r="S783" s="4">
        <f t="shared" si="51"/>
        <v>0</v>
      </c>
    </row>
    <row r="784" spans="1:19" x14ac:dyDescent="0.3">
      <c r="A784" t="s">
        <v>1614</v>
      </c>
      <c r="B784" s="1">
        <v>43462</v>
      </c>
      <c r="C784" s="1">
        <v>43466</v>
      </c>
      <c r="D784">
        <f t="shared" si="48"/>
        <v>2018</v>
      </c>
      <c r="E784" t="str">
        <f t="shared" si="49"/>
        <v>Dec</v>
      </c>
      <c r="F784" t="s">
        <v>37</v>
      </c>
      <c r="G784" t="s">
        <v>1615</v>
      </c>
      <c r="H784" t="s">
        <v>51</v>
      </c>
      <c r="I784" t="s">
        <v>65</v>
      </c>
      <c r="J784" t="s">
        <v>24</v>
      </c>
      <c r="K784">
        <v>61604</v>
      </c>
      <c r="L784" t="s">
        <v>25</v>
      </c>
      <c r="M784" t="s">
        <v>1606</v>
      </c>
      <c r="N784" t="s">
        <v>27</v>
      </c>
      <c r="O784" t="s">
        <v>643</v>
      </c>
      <c r="P784" s="4">
        <v>113.372</v>
      </c>
      <c r="Q784" s="4">
        <v>113.372</v>
      </c>
      <c r="R784" s="4">
        <f t="shared" si="50"/>
        <v>0</v>
      </c>
      <c r="S784" s="4">
        <f t="shared" si="51"/>
        <v>0</v>
      </c>
    </row>
    <row r="785" spans="1:19" x14ac:dyDescent="0.3">
      <c r="A785" t="s">
        <v>1616</v>
      </c>
      <c r="B785" s="1">
        <v>42816</v>
      </c>
      <c r="C785" s="1">
        <v>42816</v>
      </c>
      <c r="D785">
        <f t="shared" si="48"/>
        <v>2017</v>
      </c>
      <c r="E785" t="str">
        <f t="shared" si="49"/>
        <v>Mar</v>
      </c>
      <c r="F785" t="s">
        <v>30</v>
      </c>
      <c r="G785" t="s">
        <v>553</v>
      </c>
      <c r="H785" t="s">
        <v>51</v>
      </c>
      <c r="I785" t="s">
        <v>69</v>
      </c>
      <c r="J785" t="s">
        <v>70</v>
      </c>
      <c r="K785">
        <v>98103</v>
      </c>
      <c r="L785" t="s">
        <v>34</v>
      </c>
      <c r="M785" t="s">
        <v>1617</v>
      </c>
      <c r="N785" t="s">
        <v>27</v>
      </c>
      <c r="O785" t="s">
        <v>643</v>
      </c>
      <c r="P785" s="4">
        <v>167.88800000000001</v>
      </c>
      <c r="Q785" s="4">
        <v>167.88800000000001</v>
      </c>
      <c r="R785" s="4">
        <f t="shared" si="50"/>
        <v>0</v>
      </c>
      <c r="S785" s="4">
        <f t="shared" si="51"/>
        <v>0</v>
      </c>
    </row>
    <row r="786" spans="1:19" x14ac:dyDescent="0.3">
      <c r="A786" t="s">
        <v>1618</v>
      </c>
      <c r="B786" s="1">
        <v>43094</v>
      </c>
      <c r="C786" s="1">
        <v>43101</v>
      </c>
      <c r="D786">
        <f t="shared" si="48"/>
        <v>2017</v>
      </c>
      <c r="E786" t="str">
        <f t="shared" si="49"/>
        <v>Dec</v>
      </c>
      <c r="F786" t="s">
        <v>37</v>
      </c>
      <c r="G786" t="s">
        <v>1619</v>
      </c>
      <c r="H786" t="s">
        <v>51</v>
      </c>
      <c r="I786" t="s">
        <v>578</v>
      </c>
      <c r="J786" t="s">
        <v>178</v>
      </c>
      <c r="K786">
        <v>85023</v>
      </c>
      <c r="L786" t="s">
        <v>34</v>
      </c>
      <c r="M786" t="s">
        <v>1617</v>
      </c>
      <c r="N786" t="s">
        <v>27</v>
      </c>
      <c r="O786" t="s">
        <v>643</v>
      </c>
      <c r="P786" s="4">
        <v>47.968000000000004</v>
      </c>
      <c r="Q786" s="4">
        <v>47.968000000000004</v>
      </c>
      <c r="R786" s="4">
        <f t="shared" si="50"/>
        <v>0</v>
      </c>
      <c r="S786" s="4">
        <f t="shared" si="51"/>
        <v>0</v>
      </c>
    </row>
    <row r="787" spans="1:19" ht="15.6" x14ac:dyDescent="0.3">
      <c r="A787" t="s">
        <v>1620</v>
      </c>
      <c r="B787" s="1">
        <v>42313</v>
      </c>
      <c r="C787" s="1">
        <v>42313</v>
      </c>
      <c r="D787">
        <f t="shared" si="48"/>
        <v>2015</v>
      </c>
      <c r="E787" t="str">
        <f t="shared" si="49"/>
        <v>Nov</v>
      </c>
      <c r="F787" t="s">
        <v>30</v>
      </c>
      <c r="G787" t="s">
        <v>1621</v>
      </c>
      <c r="H787" s="2" t="s">
        <v>22</v>
      </c>
      <c r="I787" t="s">
        <v>839</v>
      </c>
      <c r="J787" t="s">
        <v>158</v>
      </c>
      <c r="K787">
        <v>23666</v>
      </c>
      <c r="L787" t="s">
        <v>44</v>
      </c>
      <c r="M787" t="s">
        <v>1617</v>
      </c>
      <c r="N787" t="s">
        <v>27</v>
      </c>
      <c r="O787" t="s">
        <v>643</v>
      </c>
      <c r="P787" s="4">
        <v>149.9</v>
      </c>
      <c r="Q787" s="4">
        <v>149.9</v>
      </c>
      <c r="R787" s="4">
        <f t="shared" si="50"/>
        <v>0</v>
      </c>
      <c r="S787" s="4">
        <f t="shared" si="51"/>
        <v>0</v>
      </c>
    </row>
    <row r="788" spans="1:19" ht="15.6" x14ac:dyDescent="0.3">
      <c r="A788" t="s">
        <v>1622</v>
      </c>
      <c r="B788" s="1">
        <v>42340</v>
      </c>
      <c r="C788" s="1">
        <v>42345</v>
      </c>
      <c r="D788">
        <f t="shared" si="48"/>
        <v>2015</v>
      </c>
      <c r="E788" t="str">
        <f t="shared" si="49"/>
        <v>Dec</v>
      </c>
      <c r="F788" t="s">
        <v>37</v>
      </c>
      <c r="G788" t="s">
        <v>1623</v>
      </c>
      <c r="H788" s="2" t="s">
        <v>22</v>
      </c>
      <c r="I788" t="s">
        <v>717</v>
      </c>
      <c r="J788" t="s">
        <v>140</v>
      </c>
      <c r="K788">
        <v>20735</v>
      </c>
      <c r="L788" t="s">
        <v>54</v>
      </c>
      <c r="M788" t="s">
        <v>1617</v>
      </c>
      <c r="N788" t="s">
        <v>27</v>
      </c>
      <c r="O788" t="s">
        <v>643</v>
      </c>
      <c r="P788" s="4">
        <v>239.84</v>
      </c>
      <c r="Q788" s="4">
        <v>239.84</v>
      </c>
      <c r="R788" s="4">
        <f t="shared" si="50"/>
        <v>0</v>
      </c>
      <c r="S788" s="4">
        <f t="shared" si="51"/>
        <v>0</v>
      </c>
    </row>
    <row r="789" spans="1:19" ht="15.6" x14ac:dyDescent="0.3">
      <c r="A789" t="s">
        <v>853</v>
      </c>
      <c r="B789" s="1">
        <v>42516</v>
      </c>
      <c r="C789" s="1">
        <v>42518</v>
      </c>
      <c r="D789">
        <f t="shared" si="48"/>
        <v>2016</v>
      </c>
      <c r="E789" t="str">
        <f t="shared" si="49"/>
        <v>May</v>
      </c>
      <c r="F789" t="s">
        <v>67</v>
      </c>
      <c r="G789" t="s">
        <v>854</v>
      </c>
      <c r="H789" s="2" t="s">
        <v>22</v>
      </c>
      <c r="I789" t="s">
        <v>855</v>
      </c>
      <c r="J789" t="s">
        <v>109</v>
      </c>
      <c r="K789">
        <v>78207</v>
      </c>
      <c r="L789" t="s">
        <v>25</v>
      </c>
      <c r="M789" t="s">
        <v>1617</v>
      </c>
      <c r="N789" t="s">
        <v>27</v>
      </c>
      <c r="O789" t="s">
        <v>643</v>
      </c>
      <c r="P789" s="4">
        <v>104.93</v>
      </c>
      <c r="Q789" s="4">
        <v>104.93</v>
      </c>
      <c r="R789" s="4">
        <f t="shared" si="50"/>
        <v>0</v>
      </c>
      <c r="S789" s="4">
        <f t="shared" si="51"/>
        <v>0</v>
      </c>
    </row>
    <row r="790" spans="1:19" x14ac:dyDescent="0.3">
      <c r="A790" t="s">
        <v>1624</v>
      </c>
      <c r="B790" s="1">
        <v>42782</v>
      </c>
      <c r="C790" s="1">
        <v>42786</v>
      </c>
      <c r="D790">
        <f t="shared" si="48"/>
        <v>2017</v>
      </c>
      <c r="E790" t="str">
        <f t="shared" si="49"/>
        <v>Feb</v>
      </c>
      <c r="F790" t="s">
        <v>37</v>
      </c>
      <c r="G790" t="s">
        <v>804</v>
      </c>
      <c r="H790" t="s">
        <v>51</v>
      </c>
      <c r="I790" t="s">
        <v>23</v>
      </c>
      <c r="J790" t="s">
        <v>24</v>
      </c>
      <c r="K790">
        <v>60623</v>
      </c>
      <c r="L790" t="s">
        <v>25</v>
      </c>
      <c r="M790" t="s">
        <v>1617</v>
      </c>
      <c r="N790" t="s">
        <v>27</v>
      </c>
      <c r="O790" t="s">
        <v>643</v>
      </c>
      <c r="P790" s="4">
        <v>62.957999999999998</v>
      </c>
      <c r="Q790" s="4">
        <v>62.957999999999998</v>
      </c>
      <c r="R790" s="4">
        <f t="shared" si="50"/>
        <v>0</v>
      </c>
      <c r="S790" s="4">
        <f t="shared" si="51"/>
        <v>0</v>
      </c>
    </row>
    <row r="791" spans="1:19" x14ac:dyDescent="0.3">
      <c r="A791" t="s">
        <v>1625</v>
      </c>
      <c r="B791" s="1">
        <v>43072</v>
      </c>
      <c r="C791" s="1">
        <v>43076</v>
      </c>
      <c r="D791">
        <f t="shared" si="48"/>
        <v>2017</v>
      </c>
      <c r="E791" t="str">
        <f t="shared" si="49"/>
        <v>Dec</v>
      </c>
      <c r="F791" t="s">
        <v>37</v>
      </c>
      <c r="G791" t="s">
        <v>1626</v>
      </c>
      <c r="H791" t="s">
        <v>51</v>
      </c>
      <c r="I791" t="s">
        <v>645</v>
      </c>
      <c r="J791" t="s">
        <v>653</v>
      </c>
      <c r="K791">
        <v>47374</v>
      </c>
      <c r="L791" t="s">
        <v>25</v>
      </c>
      <c r="M791" t="s">
        <v>1617</v>
      </c>
      <c r="N791" t="s">
        <v>27</v>
      </c>
      <c r="O791" t="s">
        <v>643</v>
      </c>
      <c r="P791" s="4">
        <v>29.98</v>
      </c>
      <c r="Q791" s="4">
        <v>29.98</v>
      </c>
      <c r="R791" s="4">
        <f t="shared" si="50"/>
        <v>0</v>
      </c>
      <c r="S791" s="4">
        <f t="shared" si="51"/>
        <v>0</v>
      </c>
    </row>
    <row r="792" spans="1:19" x14ac:dyDescent="0.3">
      <c r="A792" t="s">
        <v>1627</v>
      </c>
      <c r="B792" s="1">
        <v>42903</v>
      </c>
      <c r="C792" s="1">
        <v>42905</v>
      </c>
      <c r="D792">
        <f t="shared" si="48"/>
        <v>2017</v>
      </c>
      <c r="E792" t="str">
        <f t="shared" si="49"/>
        <v>Jun</v>
      </c>
      <c r="F792" t="s">
        <v>20</v>
      </c>
      <c r="G792" t="s">
        <v>784</v>
      </c>
      <c r="H792" t="s">
        <v>51</v>
      </c>
      <c r="I792" t="s">
        <v>1628</v>
      </c>
      <c r="J792" t="s">
        <v>75</v>
      </c>
      <c r="K792">
        <v>80501</v>
      </c>
      <c r="L792" t="s">
        <v>34</v>
      </c>
      <c r="M792" t="s">
        <v>1629</v>
      </c>
      <c r="N792" t="s">
        <v>27</v>
      </c>
      <c r="O792" t="s">
        <v>643</v>
      </c>
      <c r="P792" s="4">
        <v>483.13600000000002</v>
      </c>
      <c r="Q792" s="4">
        <v>483.13600000000002</v>
      </c>
      <c r="R792" s="4">
        <f t="shared" si="50"/>
        <v>0</v>
      </c>
      <c r="S792" s="4">
        <f t="shared" si="51"/>
        <v>0</v>
      </c>
    </row>
    <row r="793" spans="1:19" x14ac:dyDescent="0.3">
      <c r="A793" t="s">
        <v>163</v>
      </c>
      <c r="B793" s="1">
        <v>43018</v>
      </c>
      <c r="C793" s="1">
        <v>43020</v>
      </c>
      <c r="D793">
        <f t="shared" si="48"/>
        <v>2017</v>
      </c>
      <c r="E793" t="str">
        <f t="shared" si="49"/>
        <v>Oct</v>
      </c>
      <c r="F793" t="s">
        <v>20</v>
      </c>
      <c r="G793" t="s">
        <v>164</v>
      </c>
      <c r="H793" t="s">
        <v>51</v>
      </c>
      <c r="I793" t="s">
        <v>165</v>
      </c>
      <c r="J793" t="s">
        <v>75</v>
      </c>
      <c r="K793">
        <v>80219</v>
      </c>
      <c r="L793" t="s">
        <v>34</v>
      </c>
      <c r="M793" t="s">
        <v>1629</v>
      </c>
      <c r="N793" t="s">
        <v>27</v>
      </c>
      <c r="O793" t="s">
        <v>643</v>
      </c>
      <c r="P793" s="4">
        <v>120.78400000000001</v>
      </c>
      <c r="Q793" s="4">
        <v>120.78400000000001</v>
      </c>
      <c r="R793" s="4">
        <f t="shared" si="50"/>
        <v>0</v>
      </c>
      <c r="S793" s="4">
        <f t="shared" si="51"/>
        <v>0</v>
      </c>
    </row>
    <row r="794" spans="1:19" ht="15.6" x14ac:dyDescent="0.3">
      <c r="A794" t="s">
        <v>1630</v>
      </c>
      <c r="B794" s="1">
        <v>42628</v>
      </c>
      <c r="C794" s="1">
        <v>42632</v>
      </c>
      <c r="D794">
        <f t="shared" si="48"/>
        <v>2016</v>
      </c>
      <c r="E794" t="str">
        <f t="shared" si="49"/>
        <v>Sep</v>
      </c>
      <c r="F794" t="s">
        <v>37</v>
      </c>
      <c r="G794" t="s">
        <v>323</v>
      </c>
      <c r="H794" s="2" t="s">
        <v>22</v>
      </c>
      <c r="I794" t="s">
        <v>1631</v>
      </c>
      <c r="J794" t="s">
        <v>754</v>
      </c>
      <c r="K794">
        <v>36608</v>
      </c>
      <c r="L794" t="s">
        <v>44</v>
      </c>
      <c r="M794" t="s">
        <v>1629</v>
      </c>
      <c r="N794" t="s">
        <v>27</v>
      </c>
      <c r="O794" t="s">
        <v>643</v>
      </c>
      <c r="P794" s="4">
        <v>1056.8599999999999</v>
      </c>
      <c r="Q794" s="4">
        <v>100</v>
      </c>
      <c r="R794" s="4">
        <f t="shared" si="50"/>
        <v>956.8599999999999</v>
      </c>
      <c r="S794" s="4">
        <f t="shared" si="51"/>
        <v>143.52899999999997</v>
      </c>
    </row>
    <row r="795" spans="1:19" ht="15.6" x14ac:dyDescent="0.3">
      <c r="A795" t="s">
        <v>1632</v>
      </c>
      <c r="B795" s="1">
        <v>42567</v>
      </c>
      <c r="C795" s="1">
        <v>42571</v>
      </c>
      <c r="D795">
        <f t="shared" si="48"/>
        <v>2016</v>
      </c>
      <c r="E795" t="str">
        <f t="shared" si="49"/>
        <v>Jul</v>
      </c>
      <c r="F795" t="s">
        <v>37</v>
      </c>
      <c r="G795" t="s">
        <v>474</v>
      </c>
      <c r="H795" s="2" t="s">
        <v>22</v>
      </c>
      <c r="I795" t="s">
        <v>394</v>
      </c>
      <c r="J795" t="s">
        <v>140</v>
      </c>
      <c r="K795">
        <v>21215</v>
      </c>
      <c r="L795" t="s">
        <v>54</v>
      </c>
      <c r="M795" t="s">
        <v>1629</v>
      </c>
      <c r="N795" t="s">
        <v>27</v>
      </c>
      <c r="O795" t="s">
        <v>643</v>
      </c>
      <c r="P795" s="4">
        <v>150.97999999999999</v>
      </c>
      <c r="Q795" s="4">
        <v>150.97999999999999</v>
      </c>
      <c r="R795" s="4">
        <f t="shared" si="50"/>
        <v>0</v>
      </c>
      <c r="S795" s="4">
        <f t="shared" si="51"/>
        <v>0</v>
      </c>
    </row>
    <row r="796" spans="1:19" ht="15.6" x14ac:dyDescent="0.3">
      <c r="A796" t="s">
        <v>1633</v>
      </c>
      <c r="B796" s="1">
        <v>42703</v>
      </c>
      <c r="C796" s="1">
        <v>42707</v>
      </c>
      <c r="D796">
        <f t="shared" si="48"/>
        <v>2016</v>
      </c>
      <c r="E796" t="str">
        <f t="shared" si="49"/>
        <v>Nov</v>
      </c>
      <c r="F796" t="s">
        <v>37</v>
      </c>
      <c r="G796" t="s">
        <v>1019</v>
      </c>
      <c r="H796" s="2" t="s">
        <v>22</v>
      </c>
      <c r="I796" t="s">
        <v>1634</v>
      </c>
      <c r="J796" t="s">
        <v>89</v>
      </c>
      <c r="K796">
        <v>48126</v>
      </c>
      <c r="L796" t="s">
        <v>25</v>
      </c>
      <c r="M796" t="s">
        <v>1629</v>
      </c>
      <c r="N796" t="s">
        <v>27</v>
      </c>
      <c r="O796" t="s">
        <v>643</v>
      </c>
      <c r="P796" s="4">
        <v>301.95999999999998</v>
      </c>
      <c r="Q796" s="4">
        <v>301.95999999999998</v>
      </c>
      <c r="R796" s="4">
        <f t="shared" si="50"/>
        <v>0</v>
      </c>
      <c r="S796" s="4">
        <f t="shared" si="51"/>
        <v>0</v>
      </c>
    </row>
    <row r="797" spans="1:19" ht="15.6" x14ac:dyDescent="0.3">
      <c r="A797" t="s">
        <v>1635</v>
      </c>
      <c r="B797" s="1">
        <v>43096</v>
      </c>
      <c r="C797" s="1">
        <v>43100</v>
      </c>
      <c r="D797">
        <f t="shared" si="48"/>
        <v>2017</v>
      </c>
      <c r="E797" t="str">
        <f t="shared" si="49"/>
        <v>Dec</v>
      </c>
      <c r="F797" t="s">
        <v>37</v>
      </c>
      <c r="G797" t="s">
        <v>1636</v>
      </c>
      <c r="H797" s="2" t="s">
        <v>22</v>
      </c>
      <c r="I797" t="s">
        <v>1637</v>
      </c>
      <c r="J797" t="s">
        <v>24</v>
      </c>
      <c r="K797">
        <v>60098</v>
      </c>
      <c r="L797" t="s">
        <v>25</v>
      </c>
      <c r="M797" t="s">
        <v>1629</v>
      </c>
      <c r="N797" t="s">
        <v>110</v>
      </c>
      <c r="O797" t="s">
        <v>643</v>
      </c>
      <c r="P797" s="4">
        <v>845.48800000000006</v>
      </c>
      <c r="Q797" s="4">
        <v>845.48800000000006</v>
      </c>
      <c r="R797" s="4">
        <f t="shared" si="50"/>
        <v>0</v>
      </c>
      <c r="S797" s="4">
        <f t="shared" si="51"/>
        <v>0</v>
      </c>
    </row>
    <row r="798" spans="1:19" ht="15.6" x14ac:dyDescent="0.3">
      <c r="A798" t="s">
        <v>1638</v>
      </c>
      <c r="B798" s="1">
        <v>42358</v>
      </c>
      <c r="C798" s="1">
        <v>42360</v>
      </c>
      <c r="D798">
        <f t="shared" si="48"/>
        <v>2015</v>
      </c>
      <c r="E798" t="str">
        <f t="shared" si="49"/>
        <v>Dec</v>
      </c>
      <c r="F798" t="s">
        <v>20</v>
      </c>
      <c r="G798" t="s">
        <v>1297</v>
      </c>
      <c r="H798" s="2" t="s">
        <v>22</v>
      </c>
      <c r="I798" t="s">
        <v>955</v>
      </c>
      <c r="J798" t="s">
        <v>178</v>
      </c>
      <c r="K798">
        <v>85705</v>
      </c>
      <c r="L798" t="s">
        <v>34</v>
      </c>
      <c r="M798" t="s">
        <v>1639</v>
      </c>
      <c r="N798" t="s">
        <v>27</v>
      </c>
      <c r="O798" t="s">
        <v>643</v>
      </c>
      <c r="P798" s="4">
        <v>242.352</v>
      </c>
      <c r="Q798" s="4">
        <v>100</v>
      </c>
      <c r="R798" s="4">
        <f t="shared" si="50"/>
        <v>142.352</v>
      </c>
      <c r="S798" s="4">
        <f t="shared" si="51"/>
        <v>21.352799999999998</v>
      </c>
    </row>
    <row r="799" spans="1:19" x14ac:dyDescent="0.3">
      <c r="A799" t="s">
        <v>1640</v>
      </c>
      <c r="B799" s="1">
        <v>42881</v>
      </c>
      <c r="C799" s="1">
        <v>42886</v>
      </c>
      <c r="D799">
        <f t="shared" si="48"/>
        <v>2017</v>
      </c>
      <c r="E799" t="str">
        <f t="shared" si="49"/>
        <v>May</v>
      </c>
      <c r="F799" t="s">
        <v>37</v>
      </c>
      <c r="G799" t="s">
        <v>788</v>
      </c>
      <c r="H799" t="s">
        <v>51</v>
      </c>
      <c r="I799" t="s">
        <v>1641</v>
      </c>
      <c r="J799" t="s">
        <v>33</v>
      </c>
      <c r="K799">
        <v>92704</v>
      </c>
      <c r="L799" t="s">
        <v>34</v>
      </c>
      <c r="M799" t="s">
        <v>1639</v>
      </c>
      <c r="N799" t="s">
        <v>27</v>
      </c>
      <c r="O799" t="s">
        <v>643</v>
      </c>
      <c r="P799" s="4">
        <v>484.70400000000001</v>
      </c>
      <c r="Q799" s="4">
        <v>484.70400000000001</v>
      </c>
      <c r="R799" s="4">
        <f t="shared" si="50"/>
        <v>0</v>
      </c>
      <c r="S799" s="4">
        <f t="shared" si="51"/>
        <v>0</v>
      </c>
    </row>
    <row r="800" spans="1:19" ht="15.6" x14ac:dyDescent="0.3">
      <c r="A800" t="s">
        <v>1642</v>
      </c>
      <c r="B800" s="1">
        <v>43350</v>
      </c>
      <c r="C800" s="1">
        <v>43355</v>
      </c>
      <c r="D800">
        <f t="shared" si="48"/>
        <v>2018</v>
      </c>
      <c r="E800" t="str">
        <f t="shared" si="49"/>
        <v>Sep</v>
      </c>
      <c r="F800" t="s">
        <v>37</v>
      </c>
      <c r="G800" t="s">
        <v>1643</v>
      </c>
      <c r="H800" s="2" t="s">
        <v>22</v>
      </c>
      <c r="I800" t="s">
        <v>1644</v>
      </c>
      <c r="J800" t="s">
        <v>33</v>
      </c>
      <c r="K800">
        <v>95351</v>
      </c>
      <c r="L800" t="s">
        <v>34</v>
      </c>
      <c r="M800" t="s">
        <v>1639</v>
      </c>
      <c r="N800" t="s">
        <v>27</v>
      </c>
      <c r="O800" t="s">
        <v>643</v>
      </c>
      <c r="P800" s="4">
        <v>161.56800000000001</v>
      </c>
      <c r="Q800" s="4">
        <v>161.56800000000001</v>
      </c>
      <c r="R800" s="4">
        <f t="shared" si="50"/>
        <v>0</v>
      </c>
      <c r="S800" s="4">
        <f t="shared" si="51"/>
        <v>0</v>
      </c>
    </row>
    <row r="801" spans="1:19" x14ac:dyDescent="0.3">
      <c r="A801" t="s">
        <v>1559</v>
      </c>
      <c r="B801" s="1">
        <v>42428</v>
      </c>
      <c r="C801" s="1">
        <v>42433</v>
      </c>
      <c r="D801">
        <f t="shared" si="48"/>
        <v>2016</v>
      </c>
      <c r="E801" t="str">
        <f t="shared" si="49"/>
        <v>Feb</v>
      </c>
      <c r="F801" t="s">
        <v>37</v>
      </c>
      <c r="G801" t="s">
        <v>1560</v>
      </c>
      <c r="H801" t="s">
        <v>105</v>
      </c>
      <c r="I801" t="s">
        <v>139</v>
      </c>
      <c r="J801" t="s">
        <v>250</v>
      </c>
      <c r="K801">
        <v>38401</v>
      </c>
      <c r="L801" t="s">
        <v>44</v>
      </c>
      <c r="M801" t="s">
        <v>1639</v>
      </c>
      <c r="N801" t="s">
        <v>27</v>
      </c>
      <c r="O801" t="s">
        <v>643</v>
      </c>
      <c r="P801" s="4">
        <v>161.56800000000001</v>
      </c>
      <c r="Q801" s="4">
        <v>161.56800000000001</v>
      </c>
      <c r="R801" s="4">
        <f t="shared" si="50"/>
        <v>0</v>
      </c>
      <c r="S801" s="4">
        <f t="shared" si="51"/>
        <v>0</v>
      </c>
    </row>
    <row r="802" spans="1:19" ht="15.6" x14ac:dyDescent="0.3">
      <c r="A802" t="s">
        <v>1645</v>
      </c>
      <c r="B802" s="1">
        <v>42710</v>
      </c>
      <c r="C802" s="1">
        <v>42710</v>
      </c>
      <c r="D802">
        <f t="shared" si="48"/>
        <v>2016</v>
      </c>
      <c r="E802" t="str">
        <f t="shared" si="49"/>
        <v>Dec</v>
      </c>
      <c r="F802" t="s">
        <v>30</v>
      </c>
      <c r="G802" t="s">
        <v>1646</v>
      </c>
      <c r="H802" s="2" t="s">
        <v>22</v>
      </c>
      <c r="I802" t="s">
        <v>1647</v>
      </c>
      <c r="J802" t="s">
        <v>233</v>
      </c>
      <c r="K802">
        <v>43302</v>
      </c>
      <c r="L802" t="s">
        <v>54</v>
      </c>
      <c r="M802" t="s">
        <v>1639</v>
      </c>
      <c r="N802" t="s">
        <v>27</v>
      </c>
      <c r="O802" t="s">
        <v>643</v>
      </c>
      <c r="P802" s="4">
        <v>70.686000000000007</v>
      </c>
      <c r="Q802" s="4">
        <v>70.686000000000007</v>
      </c>
      <c r="R802" s="4">
        <f t="shared" si="50"/>
        <v>0</v>
      </c>
      <c r="S802" s="4">
        <f t="shared" si="51"/>
        <v>0</v>
      </c>
    </row>
    <row r="803" spans="1:19" x14ac:dyDescent="0.3">
      <c r="A803" t="s">
        <v>1589</v>
      </c>
      <c r="B803" s="1">
        <v>43346</v>
      </c>
      <c r="C803" s="1">
        <v>43349</v>
      </c>
      <c r="D803">
        <f t="shared" si="48"/>
        <v>2018</v>
      </c>
      <c r="E803" t="str">
        <f t="shared" si="49"/>
        <v>Sep</v>
      </c>
      <c r="F803" t="s">
        <v>67</v>
      </c>
      <c r="G803" t="s">
        <v>1590</v>
      </c>
      <c r="H803" t="s">
        <v>22</v>
      </c>
      <c r="I803" t="s">
        <v>61</v>
      </c>
      <c r="J803" t="s">
        <v>62</v>
      </c>
      <c r="K803">
        <v>10035</v>
      </c>
      <c r="L803" t="s">
        <v>54</v>
      </c>
      <c r="M803" t="s">
        <v>1639</v>
      </c>
      <c r="N803" t="s">
        <v>27</v>
      </c>
      <c r="O803" t="s">
        <v>643</v>
      </c>
      <c r="P803" s="4">
        <v>181.76400000000001</v>
      </c>
      <c r="Q803" s="4">
        <f>P803-17</f>
        <v>164.76400000000001</v>
      </c>
      <c r="R803" s="4">
        <f t="shared" si="50"/>
        <v>17</v>
      </c>
      <c r="S803" s="4">
        <f t="shared" si="51"/>
        <v>2.5499999999999998</v>
      </c>
    </row>
    <row r="804" spans="1:19" ht="15.6" x14ac:dyDescent="0.3">
      <c r="A804" t="s">
        <v>1648</v>
      </c>
      <c r="B804" s="1">
        <v>43352</v>
      </c>
      <c r="C804" s="1">
        <v>43356</v>
      </c>
      <c r="D804">
        <f t="shared" si="48"/>
        <v>2018</v>
      </c>
      <c r="E804" t="str">
        <f t="shared" si="49"/>
        <v>Sep</v>
      </c>
      <c r="F804" t="s">
        <v>37</v>
      </c>
      <c r="G804" t="s">
        <v>1649</v>
      </c>
      <c r="H804" s="2" t="s">
        <v>22</v>
      </c>
      <c r="I804" t="s">
        <v>100</v>
      </c>
      <c r="J804" t="s">
        <v>101</v>
      </c>
      <c r="K804">
        <v>19134</v>
      </c>
      <c r="L804" t="s">
        <v>54</v>
      </c>
      <c r="M804" t="s">
        <v>1639</v>
      </c>
      <c r="N804" t="s">
        <v>27</v>
      </c>
      <c r="O804" t="s">
        <v>643</v>
      </c>
      <c r="P804" s="4">
        <v>141.37200000000001</v>
      </c>
      <c r="Q804" s="4">
        <v>141.37200000000001</v>
      </c>
      <c r="R804" s="4">
        <f t="shared" si="50"/>
        <v>0</v>
      </c>
      <c r="S804" s="4">
        <f t="shared" si="51"/>
        <v>0</v>
      </c>
    </row>
    <row r="805" spans="1:19" ht="15.6" x14ac:dyDescent="0.3">
      <c r="A805" t="s">
        <v>1443</v>
      </c>
      <c r="B805" s="1">
        <v>43438</v>
      </c>
      <c r="C805" s="1">
        <v>43444</v>
      </c>
      <c r="D805">
        <f t="shared" si="48"/>
        <v>2018</v>
      </c>
      <c r="E805" t="str">
        <f t="shared" si="49"/>
        <v>Dec</v>
      </c>
      <c r="F805" t="s">
        <v>37</v>
      </c>
      <c r="G805" t="s">
        <v>1437</v>
      </c>
      <c r="H805" s="2" t="s">
        <v>22</v>
      </c>
      <c r="I805" t="s">
        <v>1385</v>
      </c>
      <c r="J805" t="s">
        <v>144</v>
      </c>
      <c r="K805">
        <v>7501</v>
      </c>
      <c r="L805" t="s">
        <v>54</v>
      </c>
      <c r="M805" t="s">
        <v>1639</v>
      </c>
      <c r="N805" t="s">
        <v>27</v>
      </c>
      <c r="O805" t="s">
        <v>643</v>
      </c>
      <c r="P805" s="4">
        <v>302.94</v>
      </c>
      <c r="Q805" s="4">
        <v>302.94</v>
      </c>
      <c r="R805" s="4">
        <f t="shared" si="50"/>
        <v>0</v>
      </c>
      <c r="S805" s="4">
        <f t="shared" si="51"/>
        <v>0</v>
      </c>
    </row>
    <row r="806" spans="1:19" x14ac:dyDescent="0.3">
      <c r="A806" t="s">
        <v>1650</v>
      </c>
      <c r="B806" s="1">
        <v>42995</v>
      </c>
      <c r="C806" s="1">
        <v>42999</v>
      </c>
      <c r="D806">
        <f t="shared" si="48"/>
        <v>2017</v>
      </c>
      <c r="E806" t="str">
        <f t="shared" si="49"/>
        <v>Sep</v>
      </c>
      <c r="F806" t="s">
        <v>37</v>
      </c>
      <c r="G806" t="s">
        <v>1316</v>
      </c>
      <c r="H806" t="s">
        <v>51</v>
      </c>
      <c r="I806" t="s">
        <v>69</v>
      </c>
      <c r="J806" t="s">
        <v>70</v>
      </c>
      <c r="K806">
        <v>98103</v>
      </c>
      <c r="L806" t="s">
        <v>34</v>
      </c>
      <c r="M806" t="s">
        <v>1651</v>
      </c>
      <c r="N806" t="s">
        <v>27</v>
      </c>
      <c r="O806" t="s">
        <v>643</v>
      </c>
      <c r="P806" s="4">
        <v>113.88800000000001</v>
      </c>
      <c r="Q806" s="4">
        <v>113.88800000000001</v>
      </c>
      <c r="R806" s="4">
        <f t="shared" si="50"/>
        <v>0</v>
      </c>
      <c r="S806" s="4">
        <f t="shared" si="51"/>
        <v>0</v>
      </c>
    </row>
    <row r="807" spans="1:19" x14ac:dyDescent="0.3">
      <c r="A807" t="s">
        <v>1652</v>
      </c>
      <c r="B807" s="1">
        <v>43044</v>
      </c>
      <c r="C807" s="1">
        <v>43046</v>
      </c>
      <c r="D807">
        <f t="shared" si="48"/>
        <v>2017</v>
      </c>
      <c r="E807" t="str">
        <f t="shared" si="49"/>
        <v>Nov</v>
      </c>
      <c r="F807" t="s">
        <v>67</v>
      </c>
      <c r="G807" t="s">
        <v>1264</v>
      </c>
      <c r="H807" t="s">
        <v>51</v>
      </c>
      <c r="I807" t="s">
        <v>131</v>
      </c>
      <c r="J807" t="s">
        <v>33</v>
      </c>
      <c r="K807">
        <v>95123</v>
      </c>
      <c r="L807" t="s">
        <v>34</v>
      </c>
      <c r="M807" t="s">
        <v>1651</v>
      </c>
      <c r="N807" t="s">
        <v>27</v>
      </c>
      <c r="O807" t="s">
        <v>643</v>
      </c>
      <c r="P807" s="4">
        <v>113.88800000000001</v>
      </c>
      <c r="Q807" s="4">
        <v>113.88800000000001</v>
      </c>
      <c r="R807" s="4">
        <f t="shared" si="50"/>
        <v>0</v>
      </c>
      <c r="S807" s="4">
        <f t="shared" si="51"/>
        <v>0</v>
      </c>
    </row>
    <row r="808" spans="1:19" x14ac:dyDescent="0.3">
      <c r="A808" t="s">
        <v>1653</v>
      </c>
      <c r="B808" s="1">
        <v>43416</v>
      </c>
      <c r="C808" s="1">
        <v>43416</v>
      </c>
      <c r="D808">
        <f t="shared" si="48"/>
        <v>2018</v>
      </c>
      <c r="E808" t="str">
        <f t="shared" si="49"/>
        <v>Nov</v>
      </c>
      <c r="F808" t="s">
        <v>30</v>
      </c>
      <c r="G808" t="s">
        <v>1654</v>
      </c>
      <c r="H808" t="s">
        <v>22</v>
      </c>
      <c r="I808" t="s">
        <v>1301</v>
      </c>
      <c r="J808" t="s">
        <v>178</v>
      </c>
      <c r="K808">
        <v>85301</v>
      </c>
      <c r="L808" t="s">
        <v>34</v>
      </c>
      <c r="M808" t="s">
        <v>1651</v>
      </c>
      <c r="N808" t="s">
        <v>27</v>
      </c>
      <c r="O808" t="s">
        <v>643</v>
      </c>
      <c r="P808" s="4">
        <v>113.88800000000001</v>
      </c>
      <c r="Q808" s="4">
        <v>100</v>
      </c>
      <c r="R808" s="4">
        <f t="shared" si="50"/>
        <v>13.888000000000005</v>
      </c>
      <c r="S808" s="4">
        <f t="shared" si="51"/>
        <v>2.0832000000000006</v>
      </c>
    </row>
    <row r="809" spans="1:19" x14ac:dyDescent="0.3">
      <c r="A809" t="s">
        <v>1655</v>
      </c>
      <c r="B809" s="1">
        <v>42358</v>
      </c>
      <c r="C809" s="1">
        <v>42361</v>
      </c>
      <c r="D809">
        <f t="shared" si="48"/>
        <v>2015</v>
      </c>
      <c r="E809" t="str">
        <f t="shared" si="49"/>
        <v>Dec</v>
      </c>
      <c r="F809" t="s">
        <v>67</v>
      </c>
      <c r="G809" t="s">
        <v>1656</v>
      </c>
      <c r="H809" t="s">
        <v>51</v>
      </c>
      <c r="I809" t="s">
        <v>61</v>
      </c>
      <c r="J809" t="s">
        <v>62</v>
      </c>
      <c r="K809">
        <v>10035</v>
      </c>
      <c r="L809" t="s">
        <v>54</v>
      </c>
      <c r="M809" t="s">
        <v>1651</v>
      </c>
      <c r="N809" t="s">
        <v>27</v>
      </c>
      <c r="O809" t="s">
        <v>643</v>
      </c>
      <c r="P809" s="4">
        <v>192.18600000000001</v>
      </c>
      <c r="Q809" s="4">
        <f>P809-17</f>
        <v>175.18600000000001</v>
      </c>
      <c r="R809" s="4">
        <f t="shared" si="50"/>
        <v>17</v>
      </c>
      <c r="S809" s="4">
        <f t="shared" si="51"/>
        <v>2.5499999999999998</v>
      </c>
    </row>
    <row r="810" spans="1:19" ht="15.6" x14ac:dyDescent="0.3">
      <c r="A810" t="s">
        <v>1657</v>
      </c>
      <c r="B810" s="1">
        <v>43409</v>
      </c>
      <c r="C810" s="1">
        <v>43414</v>
      </c>
      <c r="D810">
        <f t="shared" si="48"/>
        <v>2018</v>
      </c>
      <c r="E810" t="str">
        <f t="shared" si="49"/>
        <v>Nov</v>
      </c>
      <c r="F810" t="s">
        <v>67</v>
      </c>
      <c r="G810" t="s">
        <v>1658</v>
      </c>
      <c r="H810" s="2" t="s">
        <v>22</v>
      </c>
      <c r="I810" t="s">
        <v>61</v>
      </c>
      <c r="J810" t="s">
        <v>62</v>
      </c>
      <c r="K810">
        <v>10024</v>
      </c>
      <c r="L810" t="s">
        <v>54</v>
      </c>
      <c r="M810" t="s">
        <v>1651</v>
      </c>
      <c r="N810" t="s">
        <v>27</v>
      </c>
      <c r="O810" t="s">
        <v>643</v>
      </c>
      <c r="P810" s="4">
        <v>128.124</v>
      </c>
      <c r="Q810" s="4">
        <v>128.124</v>
      </c>
      <c r="R810" s="4">
        <f t="shared" si="50"/>
        <v>0</v>
      </c>
      <c r="S810" s="4">
        <f t="shared" si="51"/>
        <v>0</v>
      </c>
    </row>
    <row r="811" spans="1:19" ht="15.6" x14ac:dyDescent="0.3">
      <c r="A811" t="s">
        <v>1659</v>
      </c>
      <c r="B811" s="1">
        <v>42388</v>
      </c>
      <c r="C811" s="1">
        <v>42392</v>
      </c>
      <c r="D811">
        <f t="shared" si="48"/>
        <v>2016</v>
      </c>
      <c r="E811" t="str">
        <f t="shared" si="49"/>
        <v>Jan</v>
      </c>
      <c r="F811" t="s">
        <v>37</v>
      </c>
      <c r="G811" t="s">
        <v>1660</v>
      </c>
      <c r="H811" s="2" t="s">
        <v>22</v>
      </c>
      <c r="I811" t="s">
        <v>1661</v>
      </c>
      <c r="J811" t="s">
        <v>109</v>
      </c>
      <c r="K811">
        <v>77590</v>
      </c>
      <c r="L811" t="s">
        <v>25</v>
      </c>
      <c r="M811" t="s">
        <v>1651</v>
      </c>
      <c r="N811" t="s">
        <v>27</v>
      </c>
      <c r="O811" t="s">
        <v>643</v>
      </c>
      <c r="P811" s="4">
        <v>199.304</v>
      </c>
      <c r="Q811" s="4">
        <v>199.304</v>
      </c>
      <c r="R811" s="4">
        <f t="shared" si="50"/>
        <v>0</v>
      </c>
      <c r="S811" s="4">
        <f t="shared" si="51"/>
        <v>0</v>
      </c>
    </row>
    <row r="812" spans="1:19" ht="15.6" x14ac:dyDescent="0.3">
      <c r="A812" t="s">
        <v>1445</v>
      </c>
      <c r="B812" s="1">
        <v>42721</v>
      </c>
      <c r="C812" s="1">
        <v>42721</v>
      </c>
      <c r="D812">
        <f t="shared" si="48"/>
        <v>2016</v>
      </c>
      <c r="E812" t="str">
        <f t="shared" si="49"/>
        <v>Dec</v>
      </c>
      <c r="F812" t="s">
        <v>30</v>
      </c>
      <c r="G812" t="s">
        <v>1240</v>
      </c>
      <c r="H812" s="2" t="s">
        <v>22</v>
      </c>
      <c r="I812" t="s">
        <v>97</v>
      </c>
      <c r="J812" t="s">
        <v>89</v>
      </c>
      <c r="K812">
        <v>48205</v>
      </c>
      <c r="L812" t="s">
        <v>25</v>
      </c>
      <c r="M812" t="s">
        <v>1651</v>
      </c>
      <c r="N812" t="s">
        <v>27</v>
      </c>
      <c r="O812" t="s">
        <v>643</v>
      </c>
      <c r="P812" s="4">
        <v>142.36000000000001</v>
      </c>
      <c r="Q812" s="4">
        <v>142.36000000000001</v>
      </c>
      <c r="R812" s="4">
        <f t="shared" si="50"/>
        <v>0</v>
      </c>
      <c r="S812" s="4">
        <f t="shared" si="51"/>
        <v>0</v>
      </c>
    </row>
    <row r="813" spans="1:19" x14ac:dyDescent="0.3">
      <c r="A813" t="s">
        <v>1662</v>
      </c>
      <c r="B813" s="1">
        <v>43344</v>
      </c>
      <c r="C813" s="1">
        <v>43344</v>
      </c>
      <c r="D813">
        <f t="shared" si="48"/>
        <v>2018</v>
      </c>
      <c r="E813" t="str">
        <f t="shared" si="49"/>
        <v>Sep</v>
      </c>
      <c r="F813" t="s">
        <v>30</v>
      </c>
      <c r="G813" t="s">
        <v>949</v>
      </c>
      <c r="H813" t="s">
        <v>105</v>
      </c>
      <c r="I813" t="s">
        <v>97</v>
      </c>
      <c r="J813" t="s">
        <v>89</v>
      </c>
      <c r="K813">
        <v>48205</v>
      </c>
      <c r="L813" t="s">
        <v>25</v>
      </c>
      <c r="M813" t="s">
        <v>1651</v>
      </c>
      <c r="N813" t="s">
        <v>27</v>
      </c>
      <c r="O813" t="s">
        <v>643</v>
      </c>
      <c r="P813" s="4">
        <v>498.26</v>
      </c>
      <c r="Q813" s="4">
        <v>498.26</v>
      </c>
      <c r="R813" s="4">
        <f t="shared" si="50"/>
        <v>0</v>
      </c>
      <c r="S813" s="4">
        <f t="shared" si="51"/>
        <v>0</v>
      </c>
    </row>
    <row r="814" spans="1:19" ht="15.6" x14ac:dyDescent="0.3">
      <c r="A814" t="s">
        <v>1663</v>
      </c>
      <c r="B814" s="1">
        <v>42120</v>
      </c>
      <c r="C814" s="1">
        <v>42127</v>
      </c>
      <c r="D814">
        <f t="shared" si="48"/>
        <v>2015</v>
      </c>
      <c r="E814" t="str">
        <f t="shared" si="49"/>
        <v>Apr</v>
      </c>
      <c r="F814" t="s">
        <v>37</v>
      </c>
      <c r="G814" t="s">
        <v>368</v>
      </c>
      <c r="H814" s="2" t="s">
        <v>22</v>
      </c>
      <c r="I814" t="s">
        <v>47</v>
      </c>
      <c r="J814" t="s">
        <v>33</v>
      </c>
      <c r="K814">
        <v>90049</v>
      </c>
      <c r="L814" t="s">
        <v>34</v>
      </c>
      <c r="M814" t="s">
        <v>1664</v>
      </c>
      <c r="N814" t="s">
        <v>27</v>
      </c>
      <c r="O814" t="s">
        <v>643</v>
      </c>
      <c r="P814" s="4">
        <v>230.28</v>
      </c>
      <c r="Q814" s="4">
        <v>100</v>
      </c>
      <c r="R814" s="4">
        <f t="shared" si="50"/>
        <v>130.28</v>
      </c>
      <c r="S814" s="4">
        <f t="shared" si="51"/>
        <v>19.541999999999998</v>
      </c>
    </row>
    <row r="815" spans="1:19" ht="15.6" x14ac:dyDescent="0.3">
      <c r="A815" t="s">
        <v>1665</v>
      </c>
      <c r="B815" s="1">
        <v>42365</v>
      </c>
      <c r="C815" s="1">
        <v>42371</v>
      </c>
      <c r="D815">
        <f t="shared" si="48"/>
        <v>2015</v>
      </c>
      <c r="E815" t="str">
        <f t="shared" si="49"/>
        <v>Dec</v>
      </c>
      <c r="F815" t="s">
        <v>37</v>
      </c>
      <c r="G815" t="s">
        <v>462</v>
      </c>
      <c r="H815" s="2" t="s">
        <v>22</v>
      </c>
      <c r="I815" t="s">
        <v>32</v>
      </c>
      <c r="J815" t="s">
        <v>33</v>
      </c>
      <c r="K815">
        <v>94122</v>
      </c>
      <c r="L815" t="s">
        <v>34</v>
      </c>
      <c r="M815" t="s">
        <v>1664</v>
      </c>
      <c r="N815" t="s">
        <v>27</v>
      </c>
      <c r="O815" t="s">
        <v>643</v>
      </c>
      <c r="P815" s="4">
        <v>230.28</v>
      </c>
      <c r="Q815" s="4">
        <v>230.28</v>
      </c>
      <c r="R815" s="4">
        <f t="shared" si="50"/>
        <v>0</v>
      </c>
      <c r="S815" s="4">
        <f t="shared" si="51"/>
        <v>0</v>
      </c>
    </row>
    <row r="816" spans="1:19" x14ac:dyDescent="0.3">
      <c r="A816" t="s">
        <v>1666</v>
      </c>
      <c r="B816" s="1">
        <v>42839</v>
      </c>
      <c r="C816" s="1">
        <v>42843</v>
      </c>
      <c r="D816">
        <f t="shared" si="48"/>
        <v>2017</v>
      </c>
      <c r="E816" t="str">
        <f t="shared" si="49"/>
        <v>Apr</v>
      </c>
      <c r="F816" t="s">
        <v>37</v>
      </c>
      <c r="G816" t="s">
        <v>1667</v>
      </c>
      <c r="H816" t="s">
        <v>51</v>
      </c>
      <c r="I816" t="s">
        <v>47</v>
      </c>
      <c r="J816" t="s">
        <v>33</v>
      </c>
      <c r="K816">
        <v>90004</v>
      </c>
      <c r="L816" t="s">
        <v>34</v>
      </c>
      <c r="M816" t="s">
        <v>1664</v>
      </c>
      <c r="N816" t="s">
        <v>128</v>
      </c>
      <c r="O816" t="s">
        <v>643</v>
      </c>
      <c r="P816" s="4">
        <v>383.8</v>
      </c>
      <c r="Q816" s="4">
        <v>383.8</v>
      </c>
      <c r="R816" s="4">
        <f t="shared" si="50"/>
        <v>0</v>
      </c>
      <c r="S816" s="4">
        <f t="shared" si="51"/>
        <v>0</v>
      </c>
    </row>
    <row r="817" spans="1:19" x14ac:dyDescent="0.3">
      <c r="A817" t="s">
        <v>1668</v>
      </c>
      <c r="B817" s="1">
        <v>42931</v>
      </c>
      <c r="C817" s="1">
        <v>42936</v>
      </c>
      <c r="D817">
        <f t="shared" si="48"/>
        <v>2017</v>
      </c>
      <c r="E817" t="str">
        <f t="shared" si="49"/>
        <v>Jul</v>
      </c>
      <c r="F817" t="s">
        <v>37</v>
      </c>
      <c r="G817" t="s">
        <v>1669</v>
      </c>
      <c r="H817" t="s">
        <v>51</v>
      </c>
      <c r="I817" t="s">
        <v>463</v>
      </c>
      <c r="J817" t="s">
        <v>242</v>
      </c>
      <c r="K817">
        <v>97206</v>
      </c>
      <c r="L817" t="s">
        <v>34</v>
      </c>
      <c r="M817" t="s">
        <v>1664</v>
      </c>
      <c r="N817" t="s">
        <v>128</v>
      </c>
      <c r="O817" t="s">
        <v>643</v>
      </c>
      <c r="P817" s="4">
        <v>230.28</v>
      </c>
      <c r="Q817" s="4">
        <v>230.28</v>
      </c>
      <c r="R817" s="4">
        <f t="shared" si="50"/>
        <v>0</v>
      </c>
      <c r="S817" s="4">
        <f t="shared" si="51"/>
        <v>0</v>
      </c>
    </row>
    <row r="818" spans="1:19" ht="15.6" x14ac:dyDescent="0.3">
      <c r="A818" t="s">
        <v>1670</v>
      </c>
      <c r="B818" s="1">
        <v>43339</v>
      </c>
      <c r="C818" s="1">
        <v>43341</v>
      </c>
      <c r="D818">
        <f t="shared" si="48"/>
        <v>2018</v>
      </c>
      <c r="E818" t="str">
        <f t="shared" si="49"/>
        <v>Aug</v>
      </c>
      <c r="F818" t="s">
        <v>67</v>
      </c>
      <c r="G818" t="s">
        <v>334</v>
      </c>
      <c r="H818" s="2" t="s">
        <v>22</v>
      </c>
      <c r="I818" t="s">
        <v>1671</v>
      </c>
      <c r="J818" t="s">
        <v>33</v>
      </c>
      <c r="K818">
        <v>90301</v>
      </c>
      <c r="L818" t="s">
        <v>34</v>
      </c>
      <c r="M818" t="s">
        <v>1664</v>
      </c>
      <c r="N818" t="s">
        <v>27</v>
      </c>
      <c r="O818" t="s">
        <v>643</v>
      </c>
      <c r="P818" s="4">
        <v>230.28</v>
      </c>
      <c r="Q818" s="4">
        <v>230.28</v>
      </c>
      <c r="R818" s="4">
        <f t="shared" si="50"/>
        <v>0</v>
      </c>
      <c r="S818" s="4">
        <f t="shared" si="51"/>
        <v>0</v>
      </c>
    </row>
    <row r="819" spans="1:19" x14ac:dyDescent="0.3">
      <c r="A819" t="s">
        <v>1672</v>
      </c>
      <c r="B819" s="1">
        <v>43042</v>
      </c>
      <c r="C819" s="1">
        <v>43046</v>
      </c>
      <c r="D819">
        <f t="shared" si="48"/>
        <v>2017</v>
      </c>
      <c r="E819" t="str">
        <f t="shared" si="49"/>
        <v>Nov</v>
      </c>
      <c r="F819" t="s">
        <v>37</v>
      </c>
      <c r="G819" t="s">
        <v>1673</v>
      </c>
      <c r="H819" t="s">
        <v>51</v>
      </c>
      <c r="I819" t="s">
        <v>100</v>
      </c>
      <c r="J819" t="s">
        <v>101</v>
      </c>
      <c r="K819">
        <v>19120</v>
      </c>
      <c r="L819" t="s">
        <v>54</v>
      </c>
      <c r="M819" t="s">
        <v>1664</v>
      </c>
      <c r="N819" t="s">
        <v>128</v>
      </c>
      <c r="O819" t="s">
        <v>643</v>
      </c>
      <c r="P819" s="4">
        <v>470.15499999999997</v>
      </c>
      <c r="Q819" s="4">
        <v>470.15499999999997</v>
      </c>
      <c r="R819" s="4">
        <f t="shared" si="50"/>
        <v>0</v>
      </c>
      <c r="S819" s="4">
        <f t="shared" si="51"/>
        <v>0</v>
      </c>
    </row>
    <row r="820" spans="1:19" x14ac:dyDescent="0.3">
      <c r="A820" t="s">
        <v>1674</v>
      </c>
      <c r="B820" s="1">
        <v>43436</v>
      </c>
      <c r="C820" s="1">
        <v>43440</v>
      </c>
      <c r="D820">
        <f t="shared" si="48"/>
        <v>2018</v>
      </c>
      <c r="E820" t="str">
        <f t="shared" si="49"/>
        <v>Dec</v>
      </c>
      <c r="F820" t="s">
        <v>37</v>
      </c>
      <c r="G820" t="s">
        <v>1126</v>
      </c>
      <c r="H820" t="s">
        <v>51</v>
      </c>
      <c r="I820" t="s">
        <v>785</v>
      </c>
      <c r="J820" t="s">
        <v>33</v>
      </c>
      <c r="K820">
        <v>94601</v>
      </c>
      <c r="L820" t="s">
        <v>34</v>
      </c>
      <c r="M820" t="s">
        <v>1675</v>
      </c>
      <c r="N820" t="s">
        <v>27</v>
      </c>
      <c r="O820" t="s">
        <v>643</v>
      </c>
      <c r="P820" s="4">
        <v>1159.056</v>
      </c>
      <c r="Q820" s="4">
        <v>1159.056</v>
      </c>
      <c r="R820" s="4">
        <f t="shared" si="50"/>
        <v>0</v>
      </c>
      <c r="S820" s="4">
        <f t="shared" si="51"/>
        <v>0</v>
      </c>
    </row>
    <row r="821" spans="1:19" ht="15.6" x14ac:dyDescent="0.3">
      <c r="A821" t="s">
        <v>1676</v>
      </c>
      <c r="B821" s="1">
        <v>42269</v>
      </c>
      <c r="C821" s="1">
        <v>42276</v>
      </c>
      <c r="D821">
        <f t="shared" si="48"/>
        <v>2015</v>
      </c>
      <c r="E821" t="str">
        <f t="shared" si="49"/>
        <v>Sep</v>
      </c>
      <c r="F821" t="s">
        <v>37</v>
      </c>
      <c r="G821" t="s">
        <v>408</v>
      </c>
      <c r="H821" s="2" t="s">
        <v>22</v>
      </c>
      <c r="I821" t="s">
        <v>61</v>
      </c>
      <c r="J821" t="s">
        <v>62</v>
      </c>
      <c r="K821">
        <v>10035</v>
      </c>
      <c r="L821" t="s">
        <v>54</v>
      </c>
      <c r="M821" t="s">
        <v>1675</v>
      </c>
      <c r="N821" t="s">
        <v>27</v>
      </c>
      <c r="O821" t="s">
        <v>643</v>
      </c>
      <c r="P821" s="4">
        <v>579.52800000000002</v>
      </c>
      <c r="Q821" s="4">
        <v>80</v>
      </c>
      <c r="R821" s="4">
        <f t="shared" si="50"/>
        <v>499.52800000000002</v>
      </c>
      <c r="S821" s="4">
        <f t="shared" si="51"/>
        <v>74.929199999999994</v>
      </c>
    </row>
    <row r="822" spans="1:19" ht="15.6" x14ac:dyDescent="0.3">
      <c r="A822" t="s">
        <v>1677</v>
      </c>
      <c r="B822" s="1">
        <v>42677</v>
      </c>
      <c r="C822" s="1">
        <v>42679</v>
      </c>
      <c r="D822">
        <f t="shared" si="48"/>
        <v>2016</v>
      </c>
      <c r="E822" t="str">
        <f t="shared" si="49"/>
        <v>Nov</v>
      </c>
      <c r="F822" t="s">
        <v>20</v>
      </c>
      <c r="G822" t="s">
        <v>1678</v>
      </c>
      <c r="H822" s="2" t="s">
        <v>22</v>
      </c>
      <c r="I822" t="s">
        <v>406</v>
      </c>
      <c r="J822" t="s">
        <v>62</v>
      </c>
      <c r="K822">
        <v>11561</v>
      </c>
      <c r="L822" t="s">
        <v>54</v>
      </c>
      <c r="M822" t="s">
        <v>1675</v>
      </c>
      <c r="N822" t="s">
        <v>27</v>
      </c>
      <c r="O822" t="s">
        <v>643</v>
      </c>
      <c r="P822" s="4">
        <v>1448.82</v>
      </c>
      <c r="Q822" s="4">
        <v>1448.82</v>
      </c>
      <c r="R822" s="4">
        <f t="shared" si="50"/>
        <v>0</v>
      </c>
      <c r="S822" s="4">
        <f t="shared" si="51"/>
        <v>0</v>
      </c>
    </row>
    <row r="823" spans="1:19" x14ac:dyDescent="0.3">
      <c r="A823" t="s">
        <v>1679</v>
      </c>
      <c r="B823" s="1">
        <v>42851</v>
      </c>
      <c r="C823" s="1">
        <v>42856</v>
      </c>
      <c r="D823">
        <f t="shared" si="48"/>
        <v>2017</v>
      </c>
      <c r="E823" t="str">
        <f t="shared" si="49"/>
        <v>Apr</v>
      </c>
      <c r="F823" t="s">
        <v>37</v>
      </c>
      <c r="G823" t="s">
        <v>1680</v>
      </c>
      <c r="H823" t="s">
        <v>51</v>
      </c>
      <c r="I823" t="s">
        <v>61</v>
      </c>
      <c r="J823" t="s">
        <v>62</v>
      </c>
      <c r="K823">
        <v>10009</v>
      </c>
      <c r="L823" t="s">
        <v>54</v>
      </c>
      <c r="M823" t="s">
        <v>1675</v>
      </c>
      <c r="N823" t="s">
        <v>128</v>
      </c>
      <c r="O823" t="s">
        <v>643</v>
      </c>
      <c r="P823" s="4">
        <v>434.64600000000002</v>
      </c>
      <c r="Q823" s="4">
        <v>434.64600000000002</v>
      </c>
      <c r="R823" s="4">
        <f t="shared" si="50"/>
        <v>0</v>
      </c>
      <c r="S823" s="4">
        <f t="shared" si="51"/>
        <v>0</v>
      </c>
    </row>
    <row r="824" spans="1:19" ht="15.6" x14ac:dyDescent="0.3">
      <c r="A824" t="s">
        <v>1681</v>
      </c>
      <c r="B824" s="1">
        <v>42797</v>
      </c>
      <c r="C824" s="1">
        <v>42800</v>
      </c>
      <c r="D824">
        <f t="shared" si="48"/>
        <v>2017</v>
      </c>
      <c r="E824" t="str">
        <f t="shared" si="49"/>
        <v>Mar</v>
      </c>
      <c r="F824" t="s">
        <v>20</v>
      </c>
      <c r="G824" t="s">
        <v>468</v>
      </c>
      <c r="H824" s="2" t="s">
        <v>22</v>
      </c>
      <c r="I824" t="s">
        <v>1613</v>
      </c>
      <c r="J824" t="s">
        <v>109</v>
      </c>
      <c r="K824">
        <v>79762</v>
      </c>
      <c r="L824" t="s">
        <v>25</v>
      </c>
      <c r="M824" t="s">
        <v>1675</v>
      </c>
      <c r="N824" t="s">
        <v>27</v>
      </c>
      <c r="O824" t="s">
        <v>643</v>
      </c>
      <c r="P824" s="4">
        <v>563.42999999999995</v>
      </c>
      <c r="Q824" s="4">
        <v>563.42999999999995</v>
      </c>
      <c r="R824" s="4">
        <f t="shared" si="50"/>
        <v>0</v>
      </c>
      <c r="S824" s="4">
        <f t="shared" si="51"/>
        <v>0</v>
      </c>
    </row>
    <row r="825" spans="1:19" ht="15.6" x14ac:dyDescent="0.3">
      <c r="A825" t="s">
        <v>1682</v>
      </c>
      <c r="B825" s="1">
        <v>42634</v>
      </c>
      <c r="C825" s="1">
        <v>42636</v>
      </c>
      <c r="D825">
        <f t="shared" si="48"/>
        <v>2016</v>
      </c>
      <c r="E825" t="str">
        <f t="shared" si="49"/>
        <v>Sep</v>
      </c>
      <c r="F825" t="s">
        <v>20</v>
      </c>
      <c r="G825" t="s">
        <v>1683</v>
      </c>
      <c r="H825" s="2" t="s">
        <v>22</v>
      </c>
      <c r="I825" t="s">
        <v>47</v>
      </c>
      <c r="J825" t="s">
        <v>33</v>
      </c>
      <c r="K825">
        <v>90036</v>
      </c>
      <c r="L825" t="s">
        <v>34</v>
      </c>
      <c r="M825" t="s">
        <v>1684</v>
      </c>
      <c r="N825" t="s">
        <v>27</v>
      </c>
      <c r="O825" t="s">
        <v>643</v>
      </c>
      <c r="P825" s="4">
        <v>601.53599999999994</v>
      </c>
      <c r="Q825" s="4">
        <v>601.53599999999994</v>
      </c>
      <c r="R825" s="4">
        <f t="shared" si="50"/>
        <v>0</v>
      </c>
      <c r="S825" s="4">
        <f t="shared" si="51"/>
        <v>0</v>
      </c>
    </row>
    <row r="826" spans="1:19" x14ac:dyDescent="0.3">
      <c r="A826" t="s">
        <v>1685</v>
      </c>
      <c r="B826" s="1">
        <v>43050</v>
      </c>
      <c r="C826" s="1">
        <v>43055</v>
      </c>
      <c r="D826">
        <f t="shared" si="48"/>
        <v>2017</v>
      </c>
      <c r="E826" t="str">
        <f t="shared" si="49"/>
        <v>Nov</v>
      </c>
      <c r="F826" t="s">
        <v>37</v>
      </c>
      <c r="G826" t="s">
        <v>1686</v>
      </c>
      <c r="H826" t="s">
        <v>51</v>
      </c>
      <c r="I826" t="s">
        <v>32</v>
      </c>
      <c r="J826" t="s">
        <v>33</v>
      </c>
      <c r="K826">
        <v>94110</v>
      </c>
      <c r="L826" t="s">
        <v>34</v>
      </c>
      <c r="M826" t="s">
        <v>1684</v>
      </c>
      <c r="N826" t="s">
        <v>128</v>
      </c>
      <c r="O826" t="s">
        <v>643</v>
      </c>
      <c r="P826" s="4">
        <v>451.15199999999999</v>
      </c>
      <c r="Q826" s="4">
        <v>451.15199999999999</v>
      </c>
      <c r="R826" s="4">
        <f t="shared" si="50"/>
        <v>0</v>
      </c>
      <c r="S826" s="4">
        <f t="shared" si="51"/>
        <v>0</v>
      </c>
    </row>
    <row r="827" spans="1:19" x14ac:dyDescent="0.3">
      <c r="A827" t="s">
        <v>1687</v>
      </c>
      <c r="B827" s="1">
        <v>43374</v>
      </c>
      <c r="C827" s="1">
        <v>43381</v>
      </c>
      <c r="D827">
        <f t="shared" si="48"/>
        <v>2018</v>
      </c>
      <c r="E827" t="str">
        <f t="shared" si="49"/>
        <v>Oct</v>
      </c>
      <c r="F827" t="s">
        <v>37</v>
      </c>
      <c r="G827" t="s">
        <v>1688</v>
      </c>
      <c r="H827" t="s">
        <v>51</v>
      </c>
      <c r="I827" t="s">
        <v>69</v>
      </c>
      <c r="J827" t="s">
        <v>70</v>
      </c>
      <c r="K827">
        <v>98105</v>
      </c>
      <c r="L827" t="s">
        <v>34</v>
      </c>
      <c r="M827" t="s">
        <v>1684</v>
      </c>
      <c r="N827" t="s">
        <v>27</v>
      </c>
      <c r="O827" t="s">
        <v>643</v>
      </c>
      <c r="P827" s="4">
        <v>451.15199999999999</v>
      </c>
      <c r="Q827" s="4">
        <v>451.15199999999999</v>
      </c>
      <c r="R827" s="4">
        <f t="shared" si="50"/>
        <v>0</v>
      </c>
      <c r="S827" s="4">
        <f t="shared" si="51"/>
        <v>0</v>
      </c>
    </row>
    <row r="828" spans="1:19" ht="15.6" x14ac:dyDescent="0.3">
      <c r="A828" t="s">
        <v>1689</v>
      </c>
      <c r="B828" s="1">
        <v>42325</v>
      </c>
      <c r="C828" s="1">
        <v>42332</v>
      </c>
      <c r="D828">
        <f t="shared" si="48"/>
        <v>2015</v>
      </c>
      <c r="E828" t="str">
        <f t="shared" si="49"/>
        <v>Nov</v>
      </c>
      <c r="F828" t="s">
        <v>37</v>
      </c>
      <c r="G828" t="s">
        <v>1690</v>
      </c>
      <c r="H828" s="2" t="s">
        <v>22</v>
      </c>
      <c r="I828" t="s">
        <v>100</v>
      </c>
      <c r="J828" t="s">
        <v>101</v>
      </c>
      <c r="K828">
        <v>19143</v>
      </c>
      <c r="L828" t="s">
        <v>54</v>
      </c>
      <c r="M828" t="s">
        <v>1684</v>
      </c>
      <c r="N828" t="s">
        <v>27</v>
      </c>
      <c r="O828" t="s">
        <v>643</v>
      </c>
      <c r="P828" s="4">
        <v>657.93</v>
      </c>
      <c r="Q828" s="4">
        <v>657.93</v>
      </c>
      <c r="R828" s="4">
        <f t="shared" si="50"/>
        <v>0</v>
      </c>
      <c r="S828" s="4">
        <f t="shared" si="51"/>
        <v>0</v>
      </c>
    </row>
    <row r="829" spans="1:19" ht="15.6" x14ac:dyDescent="0.3">
      <c r="A829" t="s">
        <v>1691</v>
      </c>
      <c r="B829" s="1">
        <v>42526</v>
      </c>
      <c r="C829" s="1">
        <v>42531</v>
      </c>
      <c r="D829">
        <f t="shared" si="48"/>
        <v>2016</v>
      </c>
      <c r="E829" t="str">
        <f t="shared" si="49"/>
        <v>Jun</v>
      </c>
      <c r="F829" t="s">
        <v>37</v>
      </c>
      <c r="G829" t="s">
        <v>1422</v>
      </c>
      <c r="H829" s="2" t="s">
        <v>22</v>
      </c>
      <c r="I829" t="s">
        <v>286</v>
      </c>
      <c r="J829" t="s">
        <v>62</v>
      </c>
      <c r="K829">
        <v>14215</v>
      </c>
      <c r="L829" t="s">
        <v>54</v>
      </c>
      <c r="M829" t="s">
        <v>1684</v>
      </c>
      <c r="N829" t="s">
        <v>27</v>
      </c>
      <c r="O829" t="s">
        <v>643</v>
      </c>
      <c r="P829" s="4">
        <v>1522.6379999999999</v>
      </c>
      <c r="Q829" s="4">
        <v>1522.6379999999999</v>
      </c>
      <c r="R829" s="4">
        <f t="shared" si="50"/>
        <v>0</v>
      </c>
      <c r="S829" s="4">
        <f t="shared" si="51"/>
        <v>0</v>
      </c>
    </row>
    <row r="830" spans="1:19" ht="15.6" x14ac:dyDescent="0.3">
      <c r="A830" t="s">
        <v>1692</v>
      </c>
      <c r="B830" s="1">
        <v>43070</v>
      </c>
      <c r="C830" s="1">
        <v>43074</v>
      </c>
      <c r="D830">
        <f t="shared" si="48"/>
        <v>2017</v>
      </c>
      <c r="E830" t="str">
        <f t="shared" si="49"/>
        <v>Dec</v>
      </c>
      <c r="F830" t="s">
        <v>67</v>
      </c>
      <c r="G830" t="s">
        <v>1693</v>
      </c>
      <c r="H830" s="2" t="s">
        <v>22</v>
      </c>
      <c r="I830" t="s">
        <v>666</v>
      </c>
      <c r="J830" t="s">
        <v>310</v>
      </c>
      <c r="K830">
        <v>6824</v>
      </c>
      <c r="L830" t="s">
        <v>54</v>
      </c>
      <c r="M830" t="s">
        <v>1684</v>
      </c>
      <c r="N830" t="s">
        <v>110</v>
      </c>
      <c r="O830" t="s">
        <v>643</v>
      </c>
      <c r="P830" s="4">
        <v>751.92</v>
      </c>
      <c r="Q830" s="4">
        <v>751.92</v>
      </c>
      <c r="R830" s="4">
        <f t="shared" si="50"/>
        <v>0</v>
      </c>
      <c r="S830" s="4">
        <f t="shared" si="51"/>
        <v>0</v>
      </c>
    </row>
    <row r="831" spans="1:19" ht="15.6" x14ac:dyDescent="0.3">
      <c r="A831" t="s">
        <v>1694</v>
      </c>
      <c r="B831" s="1">
        <v>42206</v>
      </c>
      <c r="C831" s="1">
        <v>42210</v>
      </c>
      <c r="D831">
        <f t="shared" si="48"/>
        <v>2015</v>
      </c>
      <c r="E831" t="str">
        <f t="shared" si="49"/>
        <v>Jul</v>
      </c>
      <c r="F831" t="s">
        <v>37</v>
      </c>
      <c r="G831" t="s">
        <v>107</v>
      </c>
      <c r="H831" s="2" t="s">
        <v>22</v>
      </c>
      <c r="I831" t="s">
        <v>116</v>
      </c>
      <c r="J831" t="s">
        <v>109</v>
      </c>
      <c r="K831">
        <v>75217</v>
      </c>
      <c r="L831" t="s">
        <v>25</v>
      </c>
      <c r="M831" t="s">
        <v>1684</v>
      </c>
      <c r="N831" t="s">
        <v>27</v>
      </c>
      <c r="O831" t="s">
        <v>643</v>
      </c>
      <c r="P831" s="4">
        <v>657.93</v>
      </c>
      <c r="Q831" s="4">
        <v>657.93</v>
      </c>
      <c r="R831" s="4">
        <f t="shared" si="50"/>
        <v>0</v>
      </c>
      <c r="S831" s="4">
        <f t="shared" si="51"/>
        <v>0</v>
      </c>
    </row>
    <row r="832" spans="1:19" ht="15.6" x14ac:dyDescent="0.3">
      <c r="A832" t="s">
        <v>1695</v>
      </c>
      <c r="B832" s="1">
        <v>42318</v>
      </c>
      <c r="C832" s="1">
        <v>42324</v>
      </c>
      <c r="D832">
        <f t="shared" si="48"/>
        <v>2015</v>
      </c>
      <c r="E832" t="str">
        <f t="shared" si="49"/>
        <v>Nov</v>
      </c>
      <c r="F832" t="s">
        <v>37</v>
      </c>
      <c r="G832" t="s">
        <v>187</v>
      </c>
      <c r="H832" s="2" t="s">
        <v>22</v>
      </c>
      <c r="I832" t="s">
        <v>1696</v>
      </c>
      <c r="J832" t="s">
        <v>89</v>
      </c>
      <c r="K832">
        <v>48640</v>
      </c>
      <c r="L832" t="s">
        <v>25</v>
      </c>
      <c r="M832" t="s">
        <v>1684</v>
      </c>
      <c r="N832" t="s">
        <v>27</v>
      </c>
      <c r="O832" t="s">
        <v>643</v>
      </c>
      <c r="P832" s="4">
        <v>563.94000000000005</v>
      </c>
      <c r="Q832" s="4">
        <v>563.94000000000005</v>
      </c>
      <c r="R832" s="4">
        <f t="shared" si="50"/>
        <v>0</v>
      </c>
      <c r="S832" s="4">
        <f t="shared" si="51"/>
        <v>0</v>
      </c>
    </row>
    <row r="833" spans="1:19" ht="15.6" x14ac:dyDescent="0.3">
      <c r="A833" t="s">
        <v>1697</v>
      </c>
      <c r="B833" s="1">
        <v>43087</v>
      </c>
      <c r="C833" s="1">
        <v>43090</v>
      </c>
      <c r="D833">
        <f t="shared" si="48"/>
        <v>2017</v>
      </c>
      <c r="E833" t="str">
        <f t="shared" si="49"/>
        <v>Dec</v>
      </c>
      <c r="F833" t="s">
        <v>20</v>
      </c>
      <c r="G833" t="s">
        <v>248</v>
      </c>
      <c r="H833" s="2" t="s">
        <v>22</v>
      </c>
      <c r="I833" t="s">
        <v>1698</v>
      </c>
      <c r="J833" t="s">
        <v>1699</v>
      </c>
      <c r="K833">
        <v>68104</v>
      </c>
      <c r="L833" t="s">
        <v>25</v>
      </c>
      <c r="M833" t="s">
        <v>1684</v>
      </c>
      <c r="N833" t="s">
        <v>27</v>
      </c>
      <c r="O833" t="s">
        <v>643</v>
      </c>
      <c r="P833" s="4">
        <v>563.94000000000005</v>
      </c>
      <c r="Q833" s="4">
        <v>563.94000000000005</v>
      </c>
      <c r="R833" s="4">
        <f t="shared" si="50"/>
        <v>0</v>
      </c>
      <c r="S833" s="4">
        <f t="shared" si="51"/>
        <v>0</v>
      </c>
    </row>
    <row r="834" spans="1:19" ht="15.6" x14ac:dyDescent="0.3">
      <c r="A834" t="s">
        <v>1700</v>
      </c>
      <c r="B834" s="1">
        <v>43303</v>
      </c>
      <c r="C834" s="1">
        <v>43308</v>
      </c>
      <c r="D834">
        <f t="shared" ref="D834:D897" si="52">YEAR(B834)</f>
        <v>2018</v>
      </c>
      <c r="E834" t="str">
        <f t="shared" ref="E834:E897" si="53">TEXT(B834,"mmm")</f>
        <v>Jul</v>
      </c>
      <c r="F834" t="s">
        <v>37</v>
      </c>
      <c r="G834" t="s">
        <v>1701</v>
      </c>
      <c r="H834" s="2" t="s">
        <v>22</v>
      </c>
      <c r="I834" t="s">
        <v>23</v>
      </c>
      <c r="J834" t="s">
        <v>24</v>
      </c>
      <c r="K834">
        <v>60653</v>
      </c>
      <c r="L834" t="s">
        <v>25</v>
      </c>
      <c r="M834" t="s">
        <v>1684</v>
      </c>
      <c r="N834" t="s">
        <v>27</v>
      </c>
      <c r="O834" t="s">
        <v>643</v>
      </c>
      <c r="P834" s="4">
        <v>526.34400000000005</v>
      </c>
      <c r="Q834" s="4">
        <v>526.34400000000005</v>
      </c>
      <c r="R834" s="4">
        <f t="shared" si="50"/>
        <v>0</v>
      </c>
      <c r="S834" s="4">
        <f t="shared" si="51"/>
        <v>0</v>
      </c>
    </row>
    <row r="835" spans="1:19" ht="15.6" x14ac:dyDescent="0.3">
      <c r="A835" t="s">
        <v>1702</v>
      </c>
      <c r="B835" s="1">
        <v>42637</v>
      </c>
      <c r="C835" s="1">
        <v>42641</v>
      </c>
      <c r="D835">
        <f t="shared" si="52"/>
        <v>2016</v>
      </c>
      <c r="E835" t="str">
        <f t="shared" si="53"/>
        <v>Sep</v>
      </c>
      <c r="F835" t="s">
        <v>37</v>
      </c>
      <c r="G835" t="s">
        <v>1703</v>
      </c>
      <c r="H835" s="2" t="s">
        <v>22</v>
      </c>
      <c r="I835" t="s">
        <v>47</v>
      </c>
      <c r="J835" t="s">
        <v>33</v>
      </c>
      <c r="K835">
        <v>90032</v>
      </c>
      <c r="L835" t="s">
        <v>34</v>
      </c>
      <c r="M835" t="s">
        <v>1704</v>
      </c>
      <c r="N835" t="s">
        <v>27</v>
      </c>
      <c r="O835" t="s">
        <v>1705</v>
      </c>
      <c r="P835" s="4">
        <v>14.91</v>
      </c>
      <c r="Q835" s="4">
        <v>18</v>
      </c>
      <c r="R835" s="4">
        <f t="shared" ref="R835:R898" si="54">P835-Q835</f>
        <v>-3.09</v>
      </c>
      <c r="S835" s="4">
        <f t="shared" ref="S835:S898" si="55">0.15*R835</f>
        <v>-0.46349999999999997</v>
      </c>
    </row>
    <row r="836" spans="1:19" x14ac:dyDescent="0.3">
      <c r="A836" t="s">
        <v>1706</v>
      </c>
      <c r="B836" s="1">
        <v>42745</v>
      </c>
      <c r="C836" s="1">
        <v>42748</v>
      </c>
      <c r="D836">
        <f t="shared" si="52"/>
        <v>2017</v>
      </c>
      <c r="E836" t="str">
        <f t="shared" si="53"/>
        <v>Jan</v>
      </c>
      <c r="F836" t="s">
        <v>67</v>
      </c>
      <c r="G836" t="s">
        <v>261</v>
      </c>
      <c r="H836" t="s">
        <v>51</v>
      </c>
      <c r="I836" t="s">
        <v>1707</v>
      </c>
      <c r="J836" t="s">
        <v>70</v>
      </c>
      <c r="K836">
        <v>98632</v>
      </c>
      <c r="L836" t="s">
        <v>34</v>
      </c>
      <c r="M836" t="s">
        <v>1704</v>
      </c>
      <c r="N836" t="s">
        <v>27</v>
      </c>
      <c r="O836" t="s">
        <v>1705</v>
      </c>
      <c r="P836" s="4">
        <v>24.85</v>
      </c>
      <c r="Q836" s="4">
        <v>24.85</v>
      </c>
      <c r="R836" s="4">
        <f t="shared" si="54"/>
        <v>0</v>
      </c>
      <c r="S836" s="4">
        <f t="shared" si="55"/>
        <v>0</v>
      </c>
    </row>
    <row r="837" spans="1:19" x14ac:dyDescent="0.3">
      <c r="A837" t="s">
        <v>1708</v>
      </c>
      <c r="B837" s="1">
        <v>43063</v>
      </c>
      <c r="C837" s="1">
        <v>43070</v>
      </c>
      <c r="D837">
        <f t="shared" si="52"/>
        <v>2017</v>
      </c>
      <c r="E837" t="str">
        <f t="shared" si="53"/>
        <v>Nov</v>
      </c>
      <c r="F837" t="s">
        <v>37</v>
      </c>
      <c r="G837" t="s">
        <v>1709</v>
      </c>
      <c r="H837" t="s">
        <v>51</v>
      </c>
      <c r="I837" t="s">
        <v>47</v>
      </c>
      <c r="J837" t="s">
        <v>33</v>
      </c>
      <c r="K837">
        <v>90045</v>
      </c>
      <c r="L837" t="s">
        <v>34</v>
      </c>
      <c r="M837" t="s">
        <v>1704</v>
      </c>
      <c r="N837" t="s">
        <v>27</v>
      </c>
      <c r="O837" t="s">
        <v>1705</v>
      </c>
      <c r="P837" s="4">
        <v>9.94</v>
      </c>
      <c r="Q837" s="4">
        <v>9.94</v>
      </c>
      <c r="R837" s="4">
        <f t="shared" si="54"/>
        <v>0</v>
      </c>
      <c r="S837" s="4">
        <f t="shared" si="55"/>
        <v>0</v>
      </c>
    </row>
    <row r="838" spans="1:19" x14ac:dyDescent="0.3">
      <c r="A838" t="s">
        <v>1710</v>
      </c>
      <c r="B838" s="1">
        <v>42015</v>
      </c>
      <c r="C838" s="1">
        <v>42018</v>
      </c>
      <c r="D838">
        <f t="shared" si="52"/>
        <v>2015</v>
      </c>
      <c r="E838" t="str">
        <f t="shared" si="53"/>
        <v>Jan</v>
      </c>
      <c r="F838" t="s">
        <v>20</v>
      </c>
      <c r="G838" t="s">
        <v>85</v>
      </c>
      <c r="H838" t="s">
        <v>105</v>
      </c>
      <c r="I838" t="s">
        <v>1711</v>
      </c>
      <c r="J838" t="s">
        <v>53</v>
      </c>
      <c r="K838">
        <v>19901</v>
      </c>
      <c r="L838" t="s">
        <v>54</v>
      </c>
      <c r="M838" t="s">
        <v>1704</v>
      </c>
      <c r="N838" t="s">
        <v>27</v>
      </c>
      <c r="O838" t="s">
        <v>1705</v>
      </c>
      <c r="P838" s="4">
        <v>9.94</v>
      </c>
      <c r="Q838" s="4">
        <v>9.94</v>
      </c>
      <c r="R838" s="4">
        <f t="shared" si="54"/>
        <v>0</v>
      </c>
      <c r="S838" s="4">
        <f t="shared" si="55"/>
        <v>0</v>
      </c>
    </row>
    <row r="839" spans="1:19" ht="15.6" x14ac:dyDescent="0.3">
      <c r="A839" t="s">
        <v>1712</v>
      </c>
      <c r="B839" s="1">
        <v>42606</v>
      </c>
      <c r="C839" s="1">
        <v>42610</v>
      </c>
      <c r="D839">
        <f t="shared" si="52"/>
        <v>2016</v>
      </c>
      <c r="E839" t="str">
        <f t="shared" si="53"/>
        <v>Aug</v>
      </c>
      <c r="F839" t="s">
        <v>67</v>
      </c>
      <c r="G839" t="s">
        <v>599</v>
      </c>
      <c r="H839" s="2" t="s">
        <v>22</v>
      </c>
      <c r="I839" t="s">
        <v>61</v>
      </c>
      <c r="J839" t="s">
        <v>62</v>
      </c>
      <c r="K839">
        <v>10035</v>
      </c>
      <c r="L839" t="s">
        <v>54</v>
      </c>
      <c r="M839" t="s">
        <v>1704</v>
      </c>
      <c r="N839" t="s">
        <v>27</v>
      </c>
      <c r="O839" t="s">
        <v>1705</v>
      </c>
      <c r="P839" s="4">
        <v>14.91</v>
      </c>
      <c r="Q839" s="4">
        <v>18</v>
      </c>
      <c r="R839" s="4">
        <f t="shared" si="54"/>
        <v>-3.09</v>
      </c>
      <c r="S839" s="4">
        <f t="shared" si="55"/>
        <v>-0.46349999999999997</v>
      </c>
    </row>
    <row r="840" spans="1:19" ht="15.6" x14ac:dyDescent="0.3">
      <c r="A840" t="s">
        <v>1713</v>
      </c>
      <c r="B840" s="1">
        <v>42874</v>
      </c>
      <c r="C840" s="1">
        <v>42879</v>
      </c>
      <c r="D840">
        <f t="shared" si="52"/>
        <v>2017</v>
      </c>
      <c r="E840" t="str">
        <f t="shared" si="53"/>
        <v>May</v>
      </c>
      <c r="F840" t="s">
        <v>37</v>
      </c>
      <c r="G840" t="s">
        <v>1714</v>
      </c>
      <c r="H840" s="2" t="s">
        <v>22</v>
      </c>
      <c r="I840" t="s">
        <v>61</v>
      </c>
      <c r="J840" t="s">
        <v>62</v>
      </c>
      <c r="K840">
        <v>10011</v>
      </c>
      <c r="L840" t="s">
        <v>54</v>
      </c>
      <c r="M840" t="s">
        <v>1704</v>
      </c>
      <c r="N840" t="s">
        <v>27</v>
      </c>
      <c r="O840" t="s">
        <v>1705</v>
      </c>
      <c r="P840" s="4">
        <v>39.76</v>
      </c>
      <c r="Q840" s="4">
        <v>39.76</v>
      </c>
      <c r="R840" s="4">
        <f t="shared" si="54"/>
        <v>0</v>
      </c>
      <c r="S840" s="4">
        <f t="shared" si="55"/>
        <v>0</v>
      </c>
    </row>
    <row r="841" spans="1:19" x14ac:dyDescent="0.3">
      <c r="A841" t="s">
        <v>1715</v>
      </c>
      <c r="B841" s="1">
        <v>43330</v>
      </c>
      <c r="C841" s="1">
        <v>43335</v>
      </c>
      <c r="D841">
        <f t="shared" si="52"/>
        <v>2018</v>
      </c>
      <c r="E841" t="str">
        <f t="shared" si="53"/>
        <v>Aug</v>
      </c>
      <c r="F841" t="s">
        <v>67</v>
      </c>
      <c r="G841" t="s">
        <v>1716</v>
      </c>
      <c r="H841" t="s">
        <v>51</v>
      </c>
      <c r="I841" t="s">
        <v>61</v>
      </c>
      <c r="J841" t="s">
        <v>62</v>
      </c>
      <c r="K841">
        <v>10011</v>
      </c>
      <c r="L841" t="s">
        <v>54</v>
      </c>
      <c r="M841" t="s">
        <v>1704</v>
      </c>
      <c r="N841" t="s">
        <v>27</v>
      </c>
      <c r="O841" t="s">
        <v>1705</v>
      </c>
      <c r="P841" s="4">
        <v>9.94</v>
      </c>
      <c r="Q841" s="4">
        <v>9.94</v>
      </c>
      <c r="R841" s="4">
        <f t="shared" si="54"/>
        <v>0</v>
      </c>
      <c r="S841" s="4">
        <f t="shared" si="55"/>
        <v>0</v>
      </c>
    </row>
    <row r="842" spans="1:19" ht="15.6" x14ac:dyDescent="0.3">
      <c r="A842" t="s">
        <v>1717</v>
      </c>
      <c r="B842" s="1">
        <v>42136</v>
      </c>
      <c r="C842" s="1">
        <v>42139</v>
      </c>
      <c r="D842">
        <f t="shared" si="52"/>
        <v>2015</v>
      </c>
      <c r="E842" t="str">
        <f t="shared" si="53"/>
        <v>May</v>
      </c>
      <c r="F842" t="s">
        <v>20</v>
      </c>
      <c r="G842" t="s">
        <v>1123</v>
      </c>
      <c r="H842" s="2" t="s">
        <v>22</v>
      </c>
      <c r="I842" t="s">
        <v>589</v>
      </c>
      <c r="J842" t="s">
        <v>148</v>
      </c>
      <c r="K842">
        <v>53209</v>
      </c>
      <c r="L842" t="s">
        <v>25</v>
      </c>
      <c r="M842" t="s">
        <v>1704</v>
      </c>
      <c r="N842" t="s">
        <v>27</v>
      </c>
      <c r="O842" t="s">
        <v>1705</v>
      </c>
      <c r="P842" s="4">
        <v>34.79</v>
      </c>
      <c r="Q842" s="4">
        <v>34.79</v>
      </c>
      <c r="R842" s="4">
        <f t="shared" si="54"/>
        <v>0</v>
      </c>
      <c r="S842" s="4">
        <f t="shared" si="55"/>
        <v>0</v>
      </c>
    </row>
    <row r="843" spans="1:19" ht="15.6" x14ac:dyDescent="0.3">
      <c r="A843" t="s">
        <v>1718</v>
      </c>
      <c r="B843" s="1">
        <v>43216</v>
      </c>
      <c r="C843" s="1">
        <v>43217</v>
      </c>
      <c r="D843">
        <f t="shared" si="52"/>
        <v>2018</v>
      </c>
      <c r="E843" t="str">
        <f t="shared" si="53"/>
        <v>Apr</v>
      </c>
      <c r="F843" t="s">
        <v>20</v>
      </c>
      <c r="G843" t="s">
        <v>1719</v>
      </c>
      <c r="H843" s="2" t="s">
        <v>22</v>
      </c>
      <c r="I843" t="s">
        <v>174</v>
      </c>
      <c r="J843" t="s">
        <v>109</v>
      </c>
      <c r="K843">
        <v>76106</v>
      </c>
      <c r="L843" t="s">
        <v>25</v>
      </c>
      <c r="M843" t="s">
        <v>1704</v>
      </c>
      <c r="N843" t="s">
        <v>27</v>
      </c>
      <c r="O843" t="s">
        <v>1705</v>
      </c>
      <c r="P843" s="4">
        <v>1.988</v>
      </c>
      <c r="Q843" s="4">
        <v>5</v>
      </c>
      <c r="R843" s="4">
        <f t="shared" si="54"/>
        <v>-3.012</v>
      </c>
      <c r="S843" s="4">
        <f t="shared" si="55"/>
        <v>-0.45179999999999998</v>
      </c>
    </row>
    <row r="844" spans="1:19" x14ac:dyDescent="0.3">
      <c r="A844" t="s">
        <v>1720</v>
      </c>
      <c r="B844" s="1">
        <v>42847</v>
      </c>
      <c r="C844" s="1">
        <v>42854</v>
      </c>
      <c r="D844">
        <f t="shared" si="52"/>
        <v>2017</v>
      </c>
      <c r="E844" t="str">
        <f t="shared" si="53"/>
        <v>Apr</v>
      </c>
      <c r="F844" t="s">
        <v>37</v>
      </c>
      <c r="G844" t="s">
        <v>1219</v>
      </c>
      <c r="H844" t="s">
        <v>51</v>
      </c>
      <c r="I844" t="s">
        <v>578</v>
      </c>
      <c r="J844" t="s">
        <v>178</v>
      </c>
      <c r="K844">
        <v>85023</v>
      </c>
      <c r="L844" t="s">
        <v>34</v>
      </c>
      <c r="M844" t="s">
        <v>1721</v>
      </c>
      <c r="N844" t="s">
        <v>27</v>
      </c>
      <c r="O844" t="s">
        <v>1705</v>
      </c>
      <c r="P844" s="4">
        <v>23.56</v>
      </c>
      <c r="Q844" s="4">
        <v>23.56</v>
      </c>
      <c r="R844" s="4">
        <f t="shared" si="54"/>
        <v>0</v>
      </c>
      <c r="S844" s="4">
        <f t="shared" si="55"/>
        <v>0</v>
      </c>
    </row>
    <row r="845" spans="1:19" x14ac:dyDescent="0.3">
      <c r="A845" t="s">
        <v>1722</v>
      </c>
      <c r="B845" s="1">
        <v>43413</v>
      </c>
      <c r="C845" s="1">
        <v>43418</v>
      </c>
      <c r="D845">
        <f t="shared" si="52"/>
        <v>2018</v>
      </c>
      <c r="E845" t="str">
        <f t="shared" si="53"/>
        <v>Nov</v>
      </c>
      <c r="F845" t="s">
        <v>37</v>
      </c>
      <c r="G845" t="s">
        <v>130</v>
      </c>
      <c r="H845" t="s">
        <v>105</v>
      </c>
      <c r="I845" t="s">
        <v>1179</v>
      </c>
      <c r="J845" t="s">
        <v>33</v>
      </c>
      <c r="K845">
        <v>92054</v>
      </c>
      <c r="L845" t="s">
        <v>34</v>
      </c>
      <c r="M845" t="s">
        <v>1721</v>
      </c>
      <c r="N845" t="s">
        <v>27</v>
      </c>
      <c r="O845" t="s">
        <v>1705</v>
      </c>
      <c r="P845" s="4">
        <v>47.12</v>
      </c>
      <c r="Q845" s="4">
        <v>47.12</v>
      </c>
      <c r="R845" s="4">
        <f t="shared" si="54"/>
        <v>0</v>
      </c>
      <c r="S845" s="4">
        <f t="shared" si="55"/>
        <v>0</v>
      </c>
    </row>
    <row r="846" spans="1:19" x14ac:dyDescent="0.3">
      <c r="A846" t="s">
        <v>1723</v>
      </c>
      <c r="B846" s="1">
        <v>43435</v>
      </c>
      <c r="C846" s="1">
        <v>43440</v>
      </c>
      <c r="D846">
        <f t="shared" si="52"/>
        <v>2018</v>
      </c>
      <c r="E846" t="str">
        <f t="shared" si="53"/>
        <v>Dec</v>
      </c>
      <c r="F846" t="s">
        <v>37</v>
      </c>
      <c r="G846" t="s">
        <v>572</v>
      </c>
      <c r="H846" t="s">
        <v>51</v>
      </c>
      <c r="I846" t="s">
        <v>69</v>
      </c>
      <c r="J846" t="s">
        <v>70</v>
      </c>
      <c r="K846">
        <v>98105</v>
      </c>
      <c r="L846" t="s">
        <v>34</v>
      </c>
      <c r="M846" t="s">
        <v>1721</v>
      </c>
      <c r="N846" t="s">
        <v>27</v>
      </c>
      <c r="O846" t="s">
        <v>1705</v>
      </c>
      <c r="P846" s="4">
        <v>70.680000000000007</v>
      </c>
      <c r="Q846" s="4">
        <v>70.680000000000007</v>
      </c>
      <c r="R846" s="4">
        <f t="shared" si="54"/>
        <v>0</v>
      </c>
      <c r="S846" s="4">
        <f t="shared" si="55"/>
        <v>0</v>
      </c>
    </row>
    <row r="847" spans="1:19" ht="15.6" x14ac:dyDescent="0.3">
      <c r="A847" t="s">
        <v>1724</v>
      </c>
      <c r="B847" s="1">
        <v>42682</v>
      </c>
      <c r="C847" s="1">
        <v>42689</v>
      </c>
      <c r="D847">
        <f t="shared" si="52"/>
        <v>2016</v>
      </c>
      <c r="E847" t="str">
        <f t="shared" si="53"/>
        <v>Nov</v>
      </c>
      <c r="F847" t="s">
        <v>37</v>
      </c>
      <c r="G847" t="s">
        <v>1321</v>
      </c>
      <c r="H847" s="2" t="s">
        <v>22</v>
      </c>
      <c r="I847" t="s">
        <v>78</v>
      </c>
      <c r="J847" t="s">
        <v>83</v>
      </c>
      <c r="K847">
        <v>28540</v>
      </c>
      <c r="L847" t="s">
        <v>44</v>
      </c>
      <c r="M847" t="s">
        <v>1721</v>
      </c>
      <c r="N847" t="s">
        <v>27</v>
      </c>
      <c r="O847" t="s">
        <v>1705</v>
      </c>
      <c r="P847" s="4">
        <v>4.7119999999999997</v>
      </c>
      <c r="Q847" s="4">
        <v>5</v>
      </c>
      <c r="R847" s="4">
        <f t="shared" si="54"/>
        <v>-0.28800000000000026</v>
      </c>
      <c r="S847" s="4">
        <f t="shared" si="55"/>
        <v>-4.3200000000000037E-2</v>
      </c>
    </row>
    <row r="848" spans="1:19" ht="15.6" x14ac:dyDescent="0.3">
      <c r="A848" t="s">
        <v>1725</v>
      </c>
      <c r="B848" s="1">
        <v>43352</v>
      </c>
      <c r="C848" s="1">
        <v>43357</v>
      </c>
      <c r="D848">
        <f t="shared" si="52"/>
        <v>2018</v>
      </c>
      <c r="E848" t="str">
        <f t="shared" si="53"/>
        <v>Sep</v>
      </c>
      <c r="F848" t="s">
        <v>37</v>
      </c>
      <c r="G848" t="s">
        <v>328</v>
      </c>
      <c r="H848" s="2" t="s">
        <v>22</v>
      </c>
      <c r="I848" t="s">
        <v>139</v>
      </c>
      <c r="J848" t="s">
        <v>250</v>
      </c>
      <c r="K848">
        <v>38401</v>
      </c>
      <c r="L848" t="s">
        <v>44</v>
      </c>
      <c r="M848" t="s">
        <v>1721</v>
      </c>
      <c r="N848" t="s">
        <v>27</v>
      </c>
      <c r="O848" t="s">
        <v>1705</v>
      </c>
      <c r="P848" s="4">
        <v>14.135999999999999</v>
      </c>
      <c r="Q848" s="4">
        <v>14.135999999999999</v>
      </c>
      <c r="R848" s="4">
        <f t="shared" si="54"/>
        <v>0</v>
      </c>
      <c r="S848" s="4">
        <f t="shared" si="55"/>
        <v>0</v>
      </c>
    </row>
    <row r="849" spans="1:19" ht="15.6" x14ac:dyDescent="0.3">
      <c r="A849" t="s">
        <v>1113</v>
      </c>
      <c r="B849" s="1">
        <v>42308</v>
      </c>
      <c r="C849" s="1">
        <v>42310</v>
      </c>
      <c r="D849">
        <f t="shared" si="52"/>
        <v>2015</v>
      </c>
      <c r="E849" t="str">
        <f t="shared" si="53"/>
        <v>Oct</v>
      </c>
      <c r="F849" t="s">
        <v>67</v>
      </c>
      <c r="G849" t="s">
        <v>430</v>
      </c>
      <c r="H849" s="2" t="s">
        <v>22</v>
      </c>
      <c r="I849" t="s">
        <v>1114</v>
      </c>
      <c r="J849" t="s">
        <v>58</v>
      </c>
      <c r="K849">
        <v>2920</v>
      </c>
      <c r="L849" t="s">
        <v>54</v>
      </c>
      <c r="M849" t="s">
        <v>1721</v>
      </c>
      <c r="N849" t="s">
        <v>27</v>
      </c>
      <c r="O849" t="s">
        <v>1705</v>
      </c>
      <c r="P849" s="4">
        <v>17.670000000000002</v>
      </c>
      <c r="Q849" s="4">
        <v>18</v>
      </c>
      <c r="R849" s="4">
        <f t="shared" si="54"/>
        <v>-0.32999999999999829</v>
      </c>
      <c r="S849" s="4">
        <f t="shared" si="55"/>
        <v>-4.9499999999999746E-2</v>
      </c>
    </row>
    <row r="850" spans="1:19" x14ac:dyDescent="0.3">
      <c r="A850" t="s">
        <v>829</v>
      </c>
      <c r="B850" s="1">
        <v>43368</v>
      </c>
      <c r="C850" s="1">
        <v>43374</v>
      </c>
      <c r="D850">
        <f t="shared" si="52"/>
        <v>2018</v>
      </c>
      <c r="E850" t="str">
        <f t="shared" si="53"/>
        <v>Sep</v>
      </c>
      <c r="F850" t="s">
        <v>37</v>
      </c>
      <c r="G850" t="s">
        <v>830</v>
      </c>
      <c r="H850" t="s">
        <v>105</v>
      </c>
      <c r="I850" t="s">
        <v>61</v>
      </c>
      <c r="J850" t="s">
        <v>62</v>
      </c>
      <c r="K850">
        <v>10009</v>
      </c>
      <c r="L850" t="s">
        <v>54</v>
      </c>
      <c r="M850" t="s">
        <v>1721</v>
      </c>
      <c r="N850" t="s">
        <v>27</v>
      </c>
      <c r="O850" t="s">
        <v>1705</v>
      </c>
      <c r="P850" s="4">
        <v>47.12</v>
      </c>
      <c r="Q850" s="4">
        <v>47.12</v>
      </c>
      <c r="R850" s="4">
        <f t="shared" si="54"/>
        <v>0</v>
      </c>
      <c r="S850" s="4">
        <f t="shared" si="55"/>
        <v>0</v>
      </c>
    </row>
    <row r="851" spans="1:19" ht="15.6" x14ac:dyDescent="0.3">
      <c r="A851" t="s">
        <v>1726</v>
      </c>
      <c r="B851" s="1">
        <v>42434</v>
      </c>
      <c r="C851" s="1">
        <v>42438</v>
      </c>
      <c r="D851">
        <f t="shared" si="52"/>
        <v>2016</v>
      </c>
      <c r="E851" t="str">
        <f t="shared" si="53"/>
        <v>Mar</v>
      </c>
      <c r="F851" t="s">
        <v>67</v>
      </c>
      <c r="G851" t="s">
        <v>276</v>
      </c>
      <c r="H851" s="2" t="s">
        <v>22</v>
      </c>
      <c r="I851" t="s">
        <v>23</v>
      </c>
      <c r="J851" t="s">
        <v>24</v>
      </c>
      <c r="K851">
        <v>60653</v>
      </c>
      <c r="L851" t="s">
        <v>25</v>
      </c>
      <c r="M851" t="s">
        <v>1721</v>
      </c>
      <c r="N851" t="s">
        <v>27</v>
      </c>
      <c r="O851" t="s">
        <v>1705</v>
      </c>
      <c r="P851" s="4">
        <v>4.7119999999999997</v>
      </c>
      <c r="Q851" s="4">
        <v>5</v>
      </c>
      <c r="R851" s="4">
        <f t="shared" si="54"/>
        <v>-0.28800000000000026</v>
      </c>
      <c r="S851" s="4">
        <f t="shared" si="55"/>
        <v>-4.3200000000000037E-2</v>
      </c>
    </row>
    <row r="852" spans="1:19" ht="15.6" x14ac:dyDescent="0.3">
      <c r="A852" t="s">
        <v>1429</v>
      </c>
      <c r="B852" s="1">
        <v>43059</v>
      </c>
      <c r="C852" s="1">
        <v>43066</v>
      </c>
      <c r="D852">
        <f t="shared" si="52"/>
        <v>2017</v>
      </c>
      <c r="E852" t="str">
        <f t="shared" si="53"/>
        <v>Nov</v>
      </c>
      <c r="F852" t="s">
        <v>37</v>
      </c>
      <c r="G852" t="s">
        <v>1430</v>
      </c>
      <c r="H852" s="2" t="s">
        <v>22</v>
      </c>
      <c r="I852" t="s">
        <v>113</v>
      </c>
      <c r="J852" t="s">
        <v>109</v>
      </c>
      <c r="K852">
        <v>77095</v>
      </c>
      <c r="L852" t="s">
        <v>25</v>
      </c>
      <c r="M852" t="s">
        <v>1721</v>
      </c>
      <c r="N852" t="s">
        <v>110</v>
      </c>
      <c r="O852" t="s">
        <v>1705</v>
      </c>
      <c r="P852" s="4">
        <v>7.0679999999999996</v>
      </c>
      <c r="Q852" s="4">
        <v>5</v>
      </c>
      <c r="R852" s="4">
        <f t="shared" si="54"/>
        <v>2.0679999999999996</v>
      </c>
      <c r="S852" s="4">
        <f t="shared" si="55"/>
        <v>0.31019999999999992</v>
      </c>
    </row>
    <row r="853" spans="1:19" ht="15.6" x14ac:dyDescent="0.3">
      <c r="A853" t="s">
        <v>1727</v>
      </c>
      <c r="B853" s="1">
        <v>42624</v>
      </c>
      <c r="C853" s="1">
        <v>42625</v>
      </c>
      <c r="D853">
        <f t="shared" si="52"/>
        <v>2016</v>
      </c>
      <c r="E853" t="str">
        <f t="shared" si="53"/>
        <v>Sep</v>
      </c>
      <c r="F853" t="s">
        <v>20</v>
      </c>
      <c r="G853" t="s">
        <v>366</v>
      </c>
      <c r="H853" s="2" t="s">
        <v>22</v>
      </c>
      <c r="I853" t="s">
        <v>293</v>
      </c>
      <c r="J853" t="s">
        <v>75</v>
      </c>
      <c r="K853">
        <v>80013</v>
      </c>
      <c r="L853" t="s">
        <v>34</v>
      </c>
      <c r="M853" t="s">
        <v>1728</v>
      </c>
      <c r="N853" t="s">
        <v>27</v>
      </c>
      <c r="O853" t="s">
        <v>1705</v>
      </c>
      <c r="P853" s="4">
        <v>24.64</v>
      </c>
      <c r="Q853" s="4">
        <v>24.64</v>
      </c>
      <c r="R853" s="4">
        <f t="shared" si="54"/>
        <v>0</v>
      </c>
      <c r="S853" s="4">
        <f t="shared" si="55"/>
        <v>0</v>
      </c>
    </row>
    <row r="854" spans="1:19" x14ac:dyDescent="0.3">
      <c r="A854" t="s">
        <v>1729</v>
      </c>
      <c r="B854" s="1">
        <v>42930</v>
      </c>
      <c r="C854" s="1">
        <v>42934</v>
      </c>
      <c r="D854">
        <f t="shared" si="52"/>
        <v>2017</v>
      </c>
      <c r="E854" t="str">
        <f t="shared" si="53"/>
        <v>Jul</v>
      </c>
      <c r="F854" t="s">
        <v>37</v>
      </c>
      <c r="G854" t="s">
        <v>1730</v>
      </c>
      <c r="H854" t="s">
        <v>51</v>
      </c>
      <c r="I854" t="s">
        <v>32</v>
      </c>
      <c r="J854" t="s">
        <v>33</v>
      </c>
      <c r="K854">
        <v>94122</v>
      </c>
      <c r="L854" t="s">
        <v>34</v>
      </c>
      <c r="M854" t="s">
        <v>1728</v>
      </c>
      <c r="N854" t="s">
        <v>27</v>
      </c>
      <c r="O854" t="s">
        <v>1705</v>
      </c>
      <c r="P854" s="4">
        <v>30.8</v>
      </c>
      <c r="Q854" s="4">
        <v>30.8</v>
      </c>
      <c r="R854" s="4">
        <f t="shared" si="54"/>
        <v>0</v>
      </c>
      <c r="S854" s="4">
        <f t="shared" si="55"/>
        <v>0</v>
      </c>
    </row>
    <row r="855" spans="1:19" x14ac:dyDescent="0.3">
      <c r="A855" t="s">
        <v>1171</v>
      </c>
      <c r="B855" s="1">
        <v>42941</v>
      </c>
      <c r="C855" s="1">
        <v>42947</v>
      </c>
      <c r="D855">
        <f t="shared" si="52"/>
        <v>2017</v>
      </c>
      <c r="E855" t="str">
        <f t="shared" si="53"/>
        <v>Jul</v>
      </c>
      <c r="F855" t="s">
        <v>37</v>
      </c>
      <c r="G855" t="s">
        <v>668</v>
      </c>
      <c r="H855" t="s">
        <v>51</v>
      </c>
      <c r="I855" t="s">
        <v>1172</v>
      </c>
      <c r="J855" t="s">
        <v>33</v>
      </c>
      <c r="K855">
        <v>92627</v>
      </c>
      <c r="L855" t="s">
        <v>34</v>
      </c>
      <c r="M855" t="s">
        <v>1728</v>
      </c>
      <c r="N855" t="s">
        <v>27</v>
      </c>
      <c r="O855" t="s">
        <v>1705</v>
      </c>
      <c r="P855" s="4">
        <v>69.3</v>
      </c>
      <c r="Q855" s="4">
        <v>69.3</v>
      </c>
      <c r="R855" s="4">
        <f t="shared" si="54"/>
        <v>0</v>
      </c>
      <c r="S855" s="4">
        <f t="shared" si="55"/>
        <v>0</v>
      </c>
    </row>
    <row r="856" spans="1:19" x14ac:dyDescent="0.3">
      <c r="A856" t="s">
        <v>1731</v>
      </c>
      <c r="B856" s="1">
        <v>42745</v>
      </c>
      <c r="C856" s="1">
        <v>42752</v>
      </c>
      <c r="D856">
        <f t="shared" si="52"/>
        <v>2017</v>
      </c>
      <c r="E856" t="str">
        <f t="shared" si="53"/>
        <v>Jan</v>
      </c>
      <c r="F856" t="s">
        <v>37</v>
      </c>
      <c r="G856" t="s">
        <v>866</v>
      </c>
      <c r="H856" t="s">
        <v>51</v>
      </c>
      <c r="I856" t="s">
        <v>69</v>
      </c>
      <c r="J856" t="s">
        <v>70</v>
      </c>
      <c r="K856">
        <v>98115</v>
      </c>
      <c r="L856" t="s">
        <v>34</v>
      </c>
      <c r="M856" t="s">
        <v>1732</v>
      </c>
      <c r="N856" t="s">
        <v>27</v>
      </c>
      <c r="O856" t="s">
        <v>1705</v>
      </c>
      <c r="P856" s="4">
        <v>79.92</v>
      </c>
      <c r="Q856" s="4">
        <v>79.92</v>
      </c>
      <c r="R856" s="4">
        <f t="shared" si="54"/>
        <v>0</v>
      </c>
      <c r="S856" s="4">
        <f t="shared" si="55"/>
        <v>0</v>
      </c>
    </row>
    <row r="857" spans="1:19" ht="15.6" x14ac:dyDescent="0.3">
      <c r="A857" t="s">
        <v>1053</v>
      </c>
      <c r="B857" s="1">
        <v>43235</v>
      </c>
      <c r="C857" s="1">
        <v>43240</v>
      </c>
      <c r="D857">
        <f t="shared" si="52"/>
        <v>2018</v>
      </c>
      <c r="E857" t="str">
        <f t="shared" si="53"/>
        <v>May</v>
      </c>
      <c r="F857" t="s">
        <v>37</v>
      </c>
      <c r="G857" t="s">
        <v>671</v>
      </c>
      <c r="H857" s="2" t="s">
        <v>22</v>
      </c>
      <c r="I857" t="s">
        <v>69</v>
      </c>
      <c r="J857" t="s">
        <v>70</v>
      </c>
      <c r="K857">
        <v>98103</v>
      </c>
      <c r="L857" t="s">
        <v>34</v>
      </c>
      <c r="M857" t="s">
        <v>1732</v>
      </c>
      <c r="N857" t="s">
        <v>27</v>
      </c>
      <c r="O857" t="s">
        <v>1705</v>
      </c>
      <c r="P857" s="4">
        <v>39.96</v>
      </c>
      <c r="Q857" s="4">
        <v>39.96</v>
      </c>
      <c r="R857" s="4">
        <f t="shared" si="54"/>
        <v>0</v>
      </c>
      <c r="S857" s="4">
        <f t="shared" si="55"/>
        <v>0</v>
      </c>
    </row>
    <row r="858" spans="1:19" x14ac:dyDescent="0.3">
      <c r="A858" t="s">
        <v>1733</v>
      </c>
      <c r="B858" s="1">
        <v>42553</v>
      </c>
      <c r="C858" s="1">
        <v>42555</v>
      </c>
      <c r="D858">
        <f t="shared" si="52"/>
        <v>2016</v>
      </c>
      <c r="E858" t="str">
        <f t="shared" si="53"/>
        <v>Jul</v>
      </c>
      <c r="F858" t="s">
        <v>20</v>
      </c>
      <c r="G858" t="s">
        <v>596</v>
      </c>
      <c r="H858" t="s">
        <v>105</v>
      </c>
      <c r="I858" t="s">
        <v>1734</v>
      </c>
      <c r="J858" t="s">
        <v>83</v>
      </c>
      <c r="K858">
        <v>27604</v>
      </c>
      <c r="L858" t="s">
        <v>44</v>
      </c>
      <c r="M858" t="s">
        <v>1732</v>
      </c>
      <c r="N858" t="s">
        <v>27</v>
      </c>
      <c r="O858" t="s">
        <v>1705</v>
      </c>
      <c r="P858" s="4">
        <v>159.84</v>
      </c>
      <c r="Q858" s="4">
        <v>159.84</v>
      </c>
      <c r="R858" s="4">
        <f t="shared" si="54"/>
        <v>0</v>
      </c>
      <c r="S858" s="4">
        <f t="shared" si="55"/>
        <v>0</v>
      </c>
    </row>
    <row r="859" spans="1:19" x14ac:dyDescent="0.3">
      <c r="A859" t="s">
        <v>1735</v>
      </c>
      <c r="B859" s="1">
        <v>43036</v>
      </c>
      <c r="C859" s="1">
        <v>43036</v>
      </c>
      <c r="D859">
        <f t="shared" si="52"/>
        <v>2017</v>
      </c>
      <c r="E859" t="str">
        <f t="shared" si="53"/>
        <v>Oct</v>
      </c>
      <c r="F859" t="s">
        <v>30</v>
      </c>
      <c r="G859" t="s">
        <v>1259</v>
      </c>
      <c r="H859" t="s">
        <v>51</v>
      </c>
      <c r="I859" t="s">
        <v>1438</v>
      </c>
      <c r="J859" t="s">
        <v>79</v>
      </c>
      <c r="K859">
        <v>33437</v>
      </c>
      <c r="L859" t="s">
        <v>44</v>
      </c>
      <c r="M859" t="s">
        <v>1732</v>
      </c>
      <c r="N859" t="s">
        <v>27</v>
      </c>
      <c r="O859" t="s">
        <v>1705</v>
      </c>
      <c r="P859" s="4">
        <v>47.951999999999998</v>
      </c>
      <c r="Q859" s="4">
        <v>47.951999999999998</v>
      </c>
      <c r="R859" s="4">
        <f t="shared" si="54"/>
        <v>0</v>
      </c>
      <c r="S859" s="4">
        <f t="shared" si="55"/>
        <v>0</v>
      </c>
    </row>
    <row r="860" spans="1:19" ht="15.6" x14ac:dyDescent="0.3">
      <c r="A860" t="s">
        <v>1736</v>
      </c>
      <c r="B860" s="1">
        <v>42144</v>
      </c>
      <c r="C860" s="1">
        <v>42146</v>
      </c>
      <c r="D860">
        <f t="shared" si="52"/>
        <v>2015</v>
      </c>
      <c r="E860" t="str">
        <f t="shared" si="53"/>
        <v>May</v>
      </c>
      <c r="F860" t="s">
        <v>67</v>
      </c>
      <c r="G860" t="s">
        <v>1564</v>
      </c>
      <c r="H860" s="2" t="s">
        <v>22</v>
      </c>
      <c r="I860" t="s">
        <v>1711</v>
      </c>
      <c r="J860" t="s">
        <v>1737</v>
      </c>
      <c r="K860">
        <v>3820</v>
      </c>
      <c r="L860" t="s">
        <v>54</v>
      </c>
      <c r="M860" t="s">
        <v>1732</v>
      </c>
      <c r="N860" t="s">
        <v>27</v>
      </c>
      <c r="O860" t="s">
        <v>1705</v>
      </c>
      <c r="P860" s="4">
        <v>139.86000000000001</v>
      </c>
      <c r="Q860" s="4">
        <v>139.86000000000001</v>
      </c>
      <c r="R860" s="4">
        <f t="shared" si="54"/>
        <v>0</v>
      </c>
      <c r="S860" s="4">
        <f t="shared" si="55"/>
        <v>0</v>
      </c>
    </row>
    <row r="861" spans="1:19" ht="15.6" x14ac:dyDescent="0.3">
      <c r="A861" t="s">
        <v>1738</v>
      </c>
      <c r="B861" s="1">
        <v>43377</v>
      </c>
      <c r="C861" s="1">
        <v>43381</v>
      </c>
      <c r="D861">
        <f t="shared" si="52"/>
        <v>2018</v>
      </c>
      <c r="E861" t="str">
        <f t="shared" si="53"/>
        <v>Oct</v>
      </c>
      <c r="F861" t="s">
        <v>37</v>
      </c>
      <c r="G861" t="s">
        <v>897</v>
      </c>
      <c r="H861" s="2" t="s">
        <v>22</v>
      </c>
      <c r="I861" t="s">
        <v>717</v>
      </c>
      <c r="J861" t="s">
        <v>140</v>
      </c>
      <c r="K861">
        <v>20735</v>
      </c>
      <c r="L861" t="s">
        <v>54</v>
      </c>
      <c r="M861" t="s">
        <v>1732</v>
      </c>
      <c r="N861" t="s">
        <v>27</v>
      </c>
      <c r="O861" t="s">
        <v>1705</v>
      </c>
      <c r="P861" s="4">
        <v>19.98</v>
      </c>
      <c r="Q861" s="4">
        <v>18</v>
      </c>
      <c r="R861" s="4">
        <f t="shared" si="54"/>
        <v>1.9800000000000004</v>
      </c>
      <c r="S861" s="4">
        <f t="shared" si="55"/>
        <v>0.29700000000000004</v>
      </c>
    </row>
    <row r="862" spans="1:19" ht="15.6" x14ac:dyDescent="0.3">
      <c r="A862" t="s">
        <v>1739</v>
      </c>
      <c r="B862" s="1">
        <v>43388</v>
      </c>
      <c r="C862" s="1">
        <v>43393</v>
      </c>
      <c r="D862">
        <f t="shared" si="52"/>
        <v>2018</v>
      </c>
      <c r="E862" t="str">
        <f t="shared" si="53"/>
        <v>Oct</v>
      </c>
      <c r="F862" t="s">
        <v>37</v>
      </c>
      <c r="G862" t="s">
        <v>547</v>
      </c>
      <c r="H862" s="2" t="s">
        <v>22</v>
      </c>
      <c r="I862" t="s">
        <v>1740</v>
      </c>
      <c r="J862" t="s">
        <v>33</v>
      </c>
      <c r="K862">
        <v>91360</v>
      </c>
      <c r="L862" t="s">
        <v>34</v>
      </c>
      <c r="M862" t="s">
        <v>1741</v>
      </c>
      <c r="N862" t="s">
        <v>27</v>
      </c>
      <c r="O862" t="s">
        <v>1705</v>
      </c>
      <c r="P862" s="4">
        <v>22.72</v>
      </c>
      <c r="Q862" s="4">
        <v>18</v>
      </c>
      <c r="R862" s="4">
        <f t="shared" si="54"/>
        <v>4.7199999999999989</v>
      </c>
      <c r="S862" s="4">
        <f t="shared" si="55"/>
        <v>0.70799999999999985</v>
      </c>
    </row>
    <row r="863" spans="1:19" x14ac:dyDescent="0.3">
      <c r="A863" t="s">
        <v>1742</v>
      </c>
      <c r="B863" s="1">
        <v>42471</v>
      </c>
      <c r="C863" s="1">
        <v>42477</v>
      </c>
      <c r="D863">
        <f t="shared" si="52"/>
        <v>2016</v>
      </c>
      <c r="E863" t="str">
        <f t="shared" si="53"/>
        <v>Apr</v>
      </c>
      <c r="F863" t="s">
        <v>37</v>
      </c>
      <c r="G863" t="s">
        <v>1743</v>
      </c>
      <c r="H863" t="s">
        <v>51</v>
      </c>
      <c r="I863" t="s">
        <v>1270</v>
      </c>
      <c r="J863" t="s">
        <v>79</v>
      </c>
      <c r="K863">
        <v>33614</v>
      </c>
      <c r="L863" t="s">
        <v>44</v>
      </c>
      <c r="M863" t="s">
        <v>1741</v>
      </c>
      <c r="N863" t="s">
        <v>27</v>
      </c>
      <c r="O863" t="s">
        <v>1705</v>
      </c>
      <c r="P863" s="4">
        <v>54.527999999999999</v>
      </c>
      <c r="Q863" s="4">
        <v>54.527999999999999</v>
      </c>
      <c r="R863" s="4">
        <f t="shared" si="54"/>
        <v>0</v>
      </c>
      <c r="S863" s="4">
        <f t="shared" si="55"/>
        <v>0</v>
      </c>
    </row>
    <row r="864" spans="1:19" ht="15.6" x14ac:dyDescent="0.3">
      <c r="A864" t="s">
        <v>1744</v>
      </c>
      <c r="B864" s="1">
        <v>42695</v>
      </c>
      <c r="C864" s="1">
        <v>42698</v>
      </c>
      <c r="D864">
        <f t="shared" si="52"/>
        <v>2016</v>
      </c>
      <c r="E864" t="str">
        <f t="shared" si="53"/>
        <v>Nov</v>
      </c>
      <c r="F864" t="s">
        <v>20</v>
      </c>
      <c r="G864" t="s">
        <v>1745</v>
      </c>
      <c r="H864" s="2" t="s">
        <v>22</v>
      </c>
      <c r="I864" t="s">
        <v>82</v>
      </c>
      <c r="J864" t="s">
        <v>83</v>
      </c>
      <c r="K864">
        <v>28110</v>
      </c>
      <c r="L864" t="s">
        <v>44</v>
      </c>
      <c r="M864" t="s">
        <v>1741</v>
      </c>
      <c r="N864" t="s">
        <v>27</v>
      </c>
      <c r="O864" t="s">
        <v>1705</v>
      </c>
      <c r="P864" s="4">
        <v>18.175999999999998</v>
      </c>
      <c r="Q864" s="4">
        <v>18</v>
      </c>
      <c r="R864" s="4">
        <f t="shared" si="54"/>
        <v>0.17599999999999838</v>
      </c>
      <c r="S864" s="4">
        <f t="shared" si="55"/>
        <v>2.6399999999999757E-2</v>
      </c>
    </row>
    <row r="865" spans="1:19" x14ac:dyDescent="0.3">
      <c r="A865" t="s">
        <v>1746</v>
      </c>
      <c r="B865" s="1">
        <v>43457</v>
      </c>
      <c r="C865" s="1">
        <v>43461</v>
      </c>
      <c r="D865">
        <f t="shared" si="52"/>
        <v>2018</v>
      </c>
      <c r="E865" t="str">
        <f t="shared" si="53"/>
        <v>Dec</v>
      </c>
      <c r="F865" t="s">
        <v>37</v>
      </c>
      <c r="G865" t="s">
        <v>1192</v>
      </c>
      <c r="H865" t="s">
        <v>105</v>
      </c>
      <c r="I865" t="s">
        <v>1747</v>
      </c>
      <c r="J865" t="s">
        <v>250</v>
      </c>
      <c r="K865">
        <v>37075</v>
      </c>
      <c r="L865" t="s">
        <v>44</v>
      </c>
      <c r="M865" t="s">
        <v>1741</v>
      </c>
      <c r="N865" t="s">
        <v>27</v>
      </c>
      <c r="O865" t="s">
        <v>1705</v>
      </c>
      <c r="P865" s="4">
        <v>72.703999999999994</v>
      </c>
      <c r="Q865" s="4">
        <v>72.703999999999994</v>
      </c>
      <c r="R865" s="4">
        <f t="shared" si="54"/>
        <v>0</v>
      </c>
      <c r="S865" s="4">
        <f t="shared" si="55"/>
        <v>0</v>
      </c>
    </row>
    <row r="866" spans="1:19" ht="15.6" x14ac:dyDescent="0.3">
      <c r="A866" t="s">
        <v>1748</v>
      </c>
      <c r="B866" s="1">
        <v>42702</v>
      </c>
      <c r="C866" s="1">
        <v>42707</v>
      </c>
      <c r="D866">
        <f t="shared" si="52"/>
        <v>2016</v>
      </c>
      <c r="E866" t="str">
        <f t="shared" si="53"/>
        <v>Nov</v>
      </c>
      <c r="F866" t="s">
        <v>37</v>
      </c>
      <c r="G866" t="s">
        <v>1669</v>
      </c>
      <c r="H866" s="2" t="s">
        <v>22</v>
      </c>
      <c r="I866" t="s">
        <v>61</v>
      </c>
      <c r="J866" t="s">
        <v>62</v>
      </c>
      <c r="K866">
        <v>10035</v>
      </c>
      <c r="L866" t="s">
        <v>54</v>
      </c>
      <c r="M866" t="s">
        <v>1741</v>
      </c>
      <c r="N866" t="s">
        <v>27</v>
      </c>
      <c r="O866" t="s">
        <v>1705</v>
      </c>
      <c r="P866" s="4">
        <v>68.16</v>
      </c>
      <c r="Q866" s="4">
        <v>68.16</v>
      </c>
      <c r="R866" s="4">
        <f t="shared" si="54"/>
        <v>0</v>
      </c>
      <c r="S866" s="4">
        <f t="shared" si="55"/>
        <v>0</v>
      </c>
    </row>
    <row r="867" spans="1:19" ht="15.6" x14ac:dyDescent="0.3">
      <c r="A867" t="s">
        <v>1749</v>
      </c>
      <c r="B867" s="1">
        <v>42728</v>
      </c>
      <c r="C867" s="1">
        <v>42731</v>
      </c>
      <c r="D867">
        <f t="shared" si="52"/>
        <v>2016</v>
      </c>
      <c r="E867" t="str">
        <f t="shared" si="53"/>
        <v>Dec</v>
      </c>
      <c r="F867" t="s">
        <v>20</v>
      </c>
      <c r="G867" t="s">
        <v>1750</v>
      </c>
      <c r="H867" s="2" t="s">
        <v>22</v>
      </c>
      <c r="I867" t="s">
        <v>1751</v>
      </c>
      <c r="J867" t="s">
        <v>233</v>
      </c>
      <c r="K867">
        <v>43017</v>
      </c>
      <c r="L867" t="s">
        <v>54</v>
      </c>
      <c r="M867" t="s">
        <v>1741</v>
      </c>
      <c r="N867" t="s">
        <v>27</v>
      </c>
      <c r="O867" t="s">
        <v>1705</v>
      </c>
      <c r="P867" s="4">
        <v>72.703999999999994</v>
      </c>
      <c r="Q867" s="4">
        <v>72.703999999999994</v>
      </c>
      <c r="R867" s="4">
        <f t="shared" si="54"/>
        <v>0</v>
      </c>
      <c r="S867" s="4">
        <f t="shared" si="55"/>
        <v>0</v>
      </c>
    </row>
    <row r="868" spans="1:19" x14ac:dyDescent="0.3">
      <c r="A868" t="s">
        <v>1752</v>
      </c>
      <c r="B868" s="1">
        <v>43393</v>
      </c>
      <c r="C868" s="1">
        <v>43393</v>
      </c>
      <c r="D868">
        <f t="shared" si="52"/>
        <v>2018</v>
      </c>
      <c r="E868" t="str">
        <f t="shared" si="53"/>
        <v>Oct</v>
      </c>
      <c r="F868" t="s">
        <v>30</v>
      </c>
      <c r="G868" t="s">
        <v>1753</v>
      </c>
      <c r="H868" t="s">
        <v>105</v>
      </c>
      <c r="I868" t="s">
        <v>78</v>
      </c>
      <c r="J868" t="s">
        <v>79</v>
      </c>
      <c r="K868">
        <v>32216</v>
      </c>
      <c r="L868" t="s">
        <v>44</v>
      </c>
      <c r="M868" t="s">
        <v>1754</v>
      </c>
      <c r="N868" t="s">
        <v>27</v>
      </c>
      <c r="O868" t="s">
        <v>1705</v>
      </c>
      <c r="P868" s="4">
        <v>43.936</v>
      </c>
      <c r="Q868" s="4">
        <v>43.936</v>
      </c>
      <c r="R868" s="4">
        <f t="shared" si="54"/>
        <v>0</v>
      </c>
      <c r="S868" s="4">
        <f t="shared" si="55"/>
        <v>0</v>
      </c>
    </row>
    <row r="869" spans="1:19" ht="15.6" x14ac:dyDescent="0.3">
      <c r="A869" t="s">
        <v>1755</v>
      </c>
      <c r="B869" s="1">
        <v>43441</v>
      </c>
      <c r="C869" s="1">
        <v>43445</v>
      </c>
      <c r="D869">
        <f t="shared" si="52"/>
        <v>2018</v>
      </c>
      <c r="E869" t="str">
        <f t="shared" si="53"/>
        <v>Dec</v>
      </c>
      <c r="F869" t="s">
        <v>37</v>
      </c>
      <c r="G869" t="s">
        <v>482</v>
      </c>
      <c r="H869" s="2" t="s">
        <v>22</v>
      </c>
      <c r="I869" t="s">
        <v>645</v>
      </c>
      <c r="J869" t="s">
        <v>158</v>
      </c>
      <c r="K869">
        <v>23223</v>
      </c>
      <c r="L869" t="s">
        <v>44</v>
      </c>
      <c r="M869" t="s">
        <v>1754</v>
      </c>
      <c r="N869" t="s">
        <v>27</v>
      </c>
      <c r="O869" t="s">
        <v>1705</v>
      </c>
      <c r="P869" s="4">
        <v>82.38</v>
      </c>
      <c r="Q869" s="4">
        <v>82.38</v>
      </c>
      <c r="R869" s="4">
        <f t="shared" si="54"/>
        <v>0</v>
      </c>
      <c r="S869" s="4">
        <f t="shared" si="55"/>
        <v>0</v>
      </c>
    </row>
    <row r="870" spans="1:19" ht="15.6" x14ac:dyDescent="0.3">
      <c r="A870" t="s">
        <v>1355</v>
      </c>
      <c r="B870" s="1">
        <v>42319</v>
      </c>
      <c r="C870" s="1">
        <v>42323</v>
      </c>
      <c r="D870">
        <f t="shared" si="52"/>
        <v>2015</v>
      </c>
      <c r="E870" t="str">
        <f t="shared" si="53"/>
        <v>Nov</v>
      </c>
      <c r="F870" t="s">
        <v>37</v>
      </c>
      <c r="G870" t="s">
        <v>1356</v>
      </c>
      <c r="H870" s="2" t="s">
        <v>22</v>
      </c>
      <c r="I870" t="s">
        <v>23</v>
      </c>
      <c r="J870" t="s">
        <v>24</v>
      </c>
      <c r="K870">
        <v>60653</v>
      </c>
      <c r="L870" t="s">
        <v>25</v>
      </c>
      <c r="M870" t="s">
        <v>1754</v>
      </c>
      <c r="N870" t="s">
        <v>27</v>
      </c>
      <c r="O870" t="s">
        <v>1705</v>
      </c>
      <c r="P870" s="4">
        <v>10.984</v>
      </c>
      <c r="Q870" s="4">
        <v>18</v>
      </c>
      <c r="R870" s="4">
        <f t="shared" si="54"/>
        <v>-7.016</v>
      </c>
      <c r="S870" s="4">
        <f t="shared" si="55"/>
        <v>-1.0524</v>
      </c>
    </row>
    <row r="871" spans="1:19" ht="15.6" x14ac:dyDescent="0.3">
      <c r="A871" t="s">
        <v>1756</v>
      </c>
      <c r="B871" s="1">
        <v>42502</v>
      </c>
      <c r="C871" s="1">
        <v>42507</v>
      </c>
      <c r="D871">
        <f t="shared" si="52"/>
        <v>2016</v>
      </c>
      <c r="E871" t="str">
        <f t="shared" si="53"/>
        <v>May</v>
      </c>
      <c r="F871" t="s">
        <v>37</v>
      </c>
      <c r="G871" t="s">
        <v>1236</v>
      </c>
      <c r="H871" s="2" t="s">
        <v>22</v>
      </c>
      <c r="I871" t="s">
        <v>113</v>
      </c>
      <c r="J871" t="s">
        <v>109</v>
      </c>
      <c r="K871">
        <v>77041</v>
      </c>
      <c r="L871" t="s">
        <v>25</v>
      </c>
      <c r="M871" t="s">
        <v>1754</v>
      </c>
      <c r="N871" t="s">
        <v>27</v>
      </c>
      <c r="O871" t="s">
        <v>1705</v>
      </c>
      <c r="P871" s="4">
        <v>21.968</v>
      </c>
      <c r="Q871" s="4">
        <v>18</v>
      </c>
      <c r="R871" s="4">
        <f t="shared" si="54"/>
        <v>3.968</v>
      </c>
      <c r="S871" s="4">
        <f t="shared" si="55"/>
        <v>0.59519999999999995</v>
      </c>
    </row>
    <row r="872" spans="1:19" ht="15.6" x14ac:dyDescent="0.3">
      <c r="A872" t="s">
        <v>1757</v>
      </c>
      <c r="B872" s="1">
        <v>43333</v>
      </c>
      <c r="C872" s="1">
        <v>43334</v>
      </c>
      <c r="D872">
        <f t="shared" si="52"/>
        <v>2018</v>
      </c>
      <c r="E872" t="str">
        <f t="shared" si="53"/>
        <v>Aug</v>
      </c>
      <c r="F872" t="s">
        <v>20</v>
      </c>
      <c r="G872" t="s">
        <v>1743</v>
      </c>
      <c r="H872" s="2" t="s">
        <v>22</v>
      </c>
      <c r="I872" t="s">
        <v>785</v>
      </c>
      <c r="J872" t="s">
        <v>33</v>
      </c>
      <c r="K872">
        <v>94601</v>
      </c>
      <c r="L872" t="s">
        <v>34</v>
      </c>
      <c r="M872" t="s">
        <v>1758</v>
      </c>
      <c r="N872" t="s">
        <v>27</v>
      </c>
      <c r="O872" t="s">
        <v>1705</v>
      </c>
      <c r="P872" s="4">
        <v>129.91999999999999</v>
      </c>
      <c r="Q872" s="4">
        <v>129.91999999999999</v>
      </c>
      <c r="R872" s="4">
        <f t="shared" si="54"/>
        <v>0</v>
      </c>
      <c r="S872" s="4">
        <f t="shared" si="55"/>
        <v>0</v>
      </c>
    </row>
    <row r="873" spans="1:19" ht="15.6" x14ac:dyDescent="0.3">
      <c r="A873" t="s">
        <v>1759</v>
      </c>
      <c r="B873" s="1">
        <v>42299</v>
      </c>
      <c r="C873" s="1">
        <v>42303</v>
      </c>
      <c r="D873">
        <f t="shared" si="52"/>
        <v>2015</v>
      </c>
      <c r="E873" t="str">
        <f t="shared" si="53"/>
        <v>Oct</v>
      </c>
      <c r="F873" t="s">
        <v>37</v>
      </c>
      <c r="G873" t="s">
        <v>1760</v>
      </c>
      <c r="H873" s="2" t="s">
        <v>22</v>
      </c>
      <c r="I873" t="s">
        <v>1761</v>
      </c>
      <c r="J873" t="s">
        <v>43</v>
      </c>
      <c r="K873">
        <v>71111</v>
      </c>
      <c r="L873" t="s">
        <v>44</v>
      </c>
      <c r="M873" t="s">
        <v>1758</v>
      </c>
      <c r="N873" t="s">
        <v>27</v>
      </c>
      <c r="O873" t="s">
        <v>1705</v>
      </c>
      <c r="P873" s="4">
        <v>129.91999999999999</v>
      </c>
      <c r="Q873" s="4">
        <v>129.91999999999999</v>
      </c>
      <c r="R873" s="4">
        <f t="shared" si="54"/>
        <v>0</v>
      </c>
      <c r="S873" s="4">
        <f t="shared" si="55"/>
        <v>0</v>
      </c>
    </row>
    <row r="874" spans="1:19" ht="15.6" x14ac:dyDescent="0.3">
      <c r="A874" t="s">
        <v>247</v>
      </c>
      <c r="B874" s="1">
        <v>43213</v>
      </c>
      <c r="C874" s="1">
        <v>43217</v>
      </c>
      <c r="D874">
        <f t="shared" si="52"/>
        <v>2018</v>
      </c>
      <c r="E874" t="str">
        <f t="shared" si="53"/>
        <v>Apr</v>
      </c>
      <c r="F874" t="s">
        <v>37</v>
      </c>
      <c r="G874" t="s">
        <v>248</v>
      </c>
      <c r="H874" s="2" t="s">
        <v>22</v>
      </c>
      <c r="I874" t="s">
        <v>249</v>
      </c>
      <c r="J874" t="s">
        <v>250</v>
      </c>
      <c r="K874">
        <v>37042</v>
      </c>
      <c r="L874" t="s">
        <v>44</v>
      </c>
      <c r="M874" t="s">
        <v>1758</v>
      </c>
      <c r="N874" t="s">
        <v>27</v>
      </c>
      <c r="O874" t="s">
        <v>1705</v>
      </c>
      <c r="P874" s="4">
        <v>77.951999999999998</v>
      </c>
      <c r="Q874" s="4">
        <v>77.951999999999998</v>
      </c>
      <c r="R874" s="4">
        <f t="shared" si="54"/>
        <v>0</v>
      </c>
      <c r="S874" s="4">
        <f t="shared" si="55"/>
        <v>0</v>
      </c>
    </row>
    <row r="875" spans="1:19" x14ac:dyDescent="0.3">
      <c r="A875" t="s">
        <v>1350</v>
      </c>
      <c r="B875" s="1">
        <v>42603</v>
      </c>
      <c r="C875" s="1">
        <v>42607</v>
      </c>
      <c r="D875">
        <f t="shared" si="52"/>
        <v>2016</v>
      </c>
      <c r="E875" t="str">
        <f t="shared" si="53"/>
        <v>Aug</v>
      </c>
      <c r="F875" t="s">
        <v>37</v>
      </c>
      <c r="G875" t="s">
        <v>716</v>
      </c>
      <c r="H875" t="s">
        <v>51</v>
      </c>
      <c r="I875" t="s">
        <v>191</v>
      </c>
      <c r="J875" t="s">
        <v>233</v>
      </c>
      <c r="K875">
        <v>45503</v>
      </c>
      <c r="L875" t="s">
        <v>54</v>
      </c>
      <c r="M875" t="s">
        <v>1758</v>
      </c>
      <c r="N875" t="s">
        <v>27</v>
      </c>
      <c r="O875" t="s">
        <v>1705</v>
      </c>
      <c r="P875" s="4">
        <v>25.984000000000002</v>
      </c>
      <c r="Q875" s="4">
        <v>25.984000000000002</v>
      </c>
      <c r="R875" s="4">
        <f t="shared" si="54"/>
        <v>0</v>
      </c>
      <c r="S875" s="4">
        <f t="shared" si="55"/>
        <v>0</v>
      </c>
    </row>
    <row r="876" spans="1:19" ht="15.6" x14ac:dyDescent="0.3">
      <c r="A876" t="s">
        <v>1762</v>
      </c>
      <c r="B876" s="1">
        <v>42367</v>
      </c>
      <c r="C876" s="1">
        <v>42374</v>
      </c>
      <c r="D876">
        <f t="shared" si="52"/>
        <v>2015</v>
      </c>
      <c r="E876" t="str">
        <f t="shared" si="53"/>
        <v>Dec</v>
      </c>
      <c r="F876" t="s">
        <v>37</v>
      </c>
      <c r="G876" t="s">
        <v>652</v>
      </c>
      <c r="H876" s="2" t="s">
        <v>22</v>
      </c>
      <c r="I876" t="s">
        <v>23</v>
      </c>
      <c r="J876" t="s">
        <v>24</v>
      </c>
      <c r="K876">
        <v>60610</v>
      </c>
      <c r="L876" t="s">
        <v>25</v>
      </c>
      <c r="M876" t="s">
        <v>1758</v>
      </c>
      <c r="N876" t="s">
        <v>27</v>
      </c>
      <c r="O876" t="s">
        <v>1705</v>
      </c>
      <c r="P876" s="4">
        <v>38.975999999999999</v>
      </c>
      <c r="Q876" s="4">
        <v>38.975999999999999</v>
      </c>
      <c r="R876" s="4">
        <f t="shared" si="54"/>
        <v>0</v>
      </c>
      <c r="S876" s="4">
        <f t="shared" si="55"/>
        <v>0</v>
      </c>
    </row>
    <row r="877" spans="1:19" ht="15.6" x14ac:dyDescent="0.3">
      <c r="A877" t="s">
        <v>1763</v>
      </c>
      <c r="B877" s="1">
        <v>42681</v>
      </c>
      <c r="C877" s="1">
        <v>42686</v>
      </c>
      <c r="D877">
        <f t="shared" si="52"/>
        <v>2016</v>
      </c>
      <c r="E877" t="str">
        <f t="shared" si="53"/>
        <v>Nov</v>
      </c>
      <c r="F877" t="s">
        <v>37</v>
      </c>
      <c r="G877" t="s">
        <v>1764</v>
      </c>
      <c r="H877" s="2" t="s">
        <v>22</v>
      </c>
      <c r="I877" t="s">
        <v>113</v>
      </c>
      <c r="J877" t="s">
        <v>109</v>
      </c>
      <c r="K877">
        <v>77041</v>
      </c>
      <c r="L877" t="s">
        <v>25</v>
      </c>
      <c r="M877" t="s">
        <v>1758</v>
      </c>
      <c r="N877" t="s">
        <v>27</v>
      </c>
      <c r="O877" t="s">
        <v>1705</v>
      </c>
      <c r="P877" s="4">
        <v>64.959999999999994</v>
      </c>
      <c r="Q877" s="4">
        <v>80</v>
      </c>
      <c r="R877" s="4">
        <f t="shared" si="54"/>
        <v>-15.040000000000006</v>
      </c>
      <c r="S877" s="4">
        <f t="shared" si="55"/>
        <v>-2.2560000000000007</v>
      </c>
    </row>
    <row r="878" spans="1:19" ht="15.6" x14ac:dyDescent="0.3">
      <c r="A878" t="s">
        <v>1765</v>
      </c>
      <c r="B878" s="1">
        <v>42900</v>
      </c>
      <c r="C878" s="1">
        <v>42903</v>
      </c>
      <c r="D878">
        <f t="shared" si="52"/>
        <v>2017</v>
      </c>
      <c r="E878" t="str">
        <f t="shared" si="53"/>
        <v>Jun</v>
      </c>
      <c r="F878" t="s">
        <v>20</v>
      </c>
      <c r="G878" t="s">
        <v>1087</v>
      </c>
      <c r="H878" s="2" t="s">
        <v>22</v>
      </c>
      <c r="I878" t="s">
        <v>32</v>
      </c>
      <c r="J878" t="s">
        <v>33</v>
      </c>
      <c r="K878">
        <v>94122</v>
      </c>
      <c r="L878" t="s">
        <v>34</v>
      </c>
      <c r="M878" t="s">
        <v>1766</v>
      </c>
      <c r="N878" t="s">
        <v>27</v>
      </c>
      <c r="O878" t="s">
        <v>1705</v>
      </c>
      <c r="P878" s="4">
        <v>8.73</v>
      </c>
      <c r="Q878" s="4">
        <v>18</v>
      </c>
      <c r="R878" s="4">
        <f t="shared" si="54"/>
        <v>-9.27</v>
      </c>
      <c r="S878" s="4">
        <f t="shared" si="55"/>
        <v>-1.3904999999999998</v>
      </c>
    </row>
    <row r="879" spans="1:19" ht="15.6" x14ac:dyDescent="0.3">
      <c r="A879" t="s">
        <v>1767</v>
      </c>
      <c r="B879" s="1">
        <v>42842</v>
      </c>
      <c r="C879" s="1">
        <v>42846</v>
      </c>
      <c r="D879">
        <f t="shared" si="52"/>
        <v>2017</v>
      </c>
      <c r="E879" t="str">
        <f t="shared" si="53"/>
        <v>Apr</v>
      </c>
      <c r="F879" t="s">
        <v>67</v>
      </c>
      <c r="G879" t="s">
        <v>1768</v>
      </c>
      <c r="H879" s="2" t="s">
        <v>22</v>
      </c>
      <c r="I879" t="s">
        <v>1734</v>
      </c>
      <c r="J879" t="s">
        <v>83</v>
      </c>
      <c r="K879">
        <v>27604</v>
      </c>
      <c r="L879" t="s">
        <v>44</v>
      </c>
      <c r="M879" t="s">
        <v>1766</v>
      </c>
      <c r="N879" t="s">
        <v>110</v>
      </c>
      <c r="O879" t="s">
        <v>1705</v>
      </c>
      <c r="P879" s="4">
        <v>18.623999999999999</v>
      </c>
      <c r="Q879" s="4">
        <v>18</v>
      </c>
      <c r="R879" s="4">
        <f t="shared" si="54"/>
        <v>0.62399999999999878</v>
      </c>
      <c r="S879" s="4">
        <f t="shared" si="55"/>
        <v>9.3599999999999808E-2</v>
      </c>
    </row>
    <row r="880" spans="1:19" ht="15.6" x14ac:dyDescent="0.3">
      <c r="A880" t="s">
        <v>1769</v>
      </c>
      <c r="B880" s="1">
        <v>43424</v>
      </c>
      <c r="C880" s="1">
        <v>43430</v>
      </c>
      <c r="D880">
        <f t="shared" si="52"/>
        <v>2018</v>
      </c>
      <c r="E880" t="str">
        <f t="shared" si="53"/>
        <v>Nov</v>
      </c>
      <c r="F880" t="s">
        <v>37</v>
      </c>
      <c r="G880" t="s">
        <v>1770</v>
      </c>
      <c r="H880" s="2" t="s">
        <v>22</v>
      </c>
      <c r="I880" t="s">
        <v>466</v>
      </c>
      <c r="J880" t="s">
        <v>233</v>
      </c>
      <c r="K880">
        <v>43055</v>
      </c>
      <c r="L880" t="s">
        <v>54</v>
      </c>
      <c r="M880" t="s">
        <v>1766</v>
      </c>
      <c r="N880" t="s">
        <v>27</v>
      </c>
      <c r="O880" t="s">
        <v>1705</v>
      </c>
      <c r="P880" s="4">
        <v>4.6559999999999997</v>
      </c>
      <c r="Q880" s="4">
        <v>5</v>
      </c>
      <c r="R880" s="4">
        <f t="shared" si="54"/>
        <v>-0.34400000000000031</v>
      </c>
      <c r="S880" s="4">
        <f t="shared" si="55"/>
        <v>-5.1600000000000042E-2</v>
      </c>
    </row>
    <row r="881" spans="1:19" ht="15.6" x14ac:dyDescent="0.3">
      <c r="A881" t="s">
        <v>1771</v>
      </c>
      <c r="B881" s="1">
        <v>43058</v>
      </c>
      <c r="C881" s="1">
        <v>43063</v>
      </c>
      <c r="D881">
        <f t="shared" si="52"/>
        <v>2017</v>
      </c>
      <c r="E881" t="str">
        <f t="shared" si="53"/>
        <v>Nov</v>
      </c>
      <c r="F881" t="s">
        <v>37</v>
      </c>
      <c r="G881" t="s">
        <v>1772</v>
      </c>
      <c r="H881" s="2" t="s">
        <v>22</v>
      </c>
      <c r="I881" t="s">
        <v>113</v>
      </c>
      <c r="J881" t="s">
        <v>109</v>
      </c>
      <c r="K881">
        <v>77041</v>
      </c>
      <c r="L881" t="s">
        <v>25</v>
      </c>
      <c r="M881" t="s">
        <v>1766</v>
      </c>
      <c r="N881" t="s">
        <v>27</v>
      </c>
      <c r="O881" t="s">
        <v>1705</v>
      </c>
      <c r="P881" s="4">
        <v>2.3279999999999998</v>
      </c>
      <c r="Q881" s="4">
        <v>5</v>
      </c>
      <c r="R881" s="4">
        <f t="shared" si="54"/>
        <v>-2.6720000000000002</v>
      </c>
      <c r="S881" s="4">
        <f t="shared" si="55"/>
        <v>-0.40079999999999999</v>
      </c>
    </row>
    <row r="882" spans="1:19" ht="15.6" x14ac:dyDescent="0.3">
      <c r="A882" t="s">
        <v>1773</v>
      </c>
      <c r="B882" s="1">
        <v>43092</v>
      </c>
      <c r="C882" s="1">
        <v>43095</v>
      </c>
      <c r="D882">
        <f t="shared" si="52"/>
        <v>2017</v>
      </c>
      <c r="E882" t="str">
        <f t="shared" si="53"/>
        <v>Dec</v>
      </c>
      <c r="F882" t="s">
        <v>67</v>
      </c>
      <c r="G882" t="s">
        <v>947</v>
      </c>
      <c r="H882" s="2" t="s">
        <v>22</v>
      </c>
      <c r="I882" t="s">
        <v>113</v>
      </c>
      <c r="J882" t="s">
        <v>109</v>
      </c>
      <c r="K882">
        <v>77041</v>
      </c>
      <c r="L882" t="s">
        <v>25</v>
      </c>
      <c r="M882" t="s">
        <v>1766</v>
      </c>
      <c r="N882" t="s">
        <v>27</v>
      </c>
      <c r="O882" t="s">
        <v>1705</v>
      </c>
      <c r="P882" s="4">
        <v>2.3279999999999998</v>
      </c>
      <c r="Q882" s="4">
        <v>5</v>
      </c>
      <c r="R882" s="4">
        <f t="shared" si="54"/>
        <v>-2.6720000000000002</v>
      </c>
      <c r="S882" s="4">
        <f t="shared" si="55"/>
        <v>-0.40079999999999999</v>
      </c>
    </row>
    <row r="883" spans="1:19" ht="15.6" x14ac:dyDescent="0.3">
      <c r="A883" t="s">
        <v>1774</v>
      </c>
      <c r="B883" s="1">
        <v>43179</v>
      </c>
      <c r="C883" s="1">
        <v>43184</v>
      </c>
      <c r="D883">
        <f t="shared" si="52"/>
        <v>2018</v>
      </c>
      <c r="E883" t="str">
        <f t="shared" si="53"/>
        <v>Mar</v>
      </c>
      <c r="F883" t="s">
        <v>67</v>
      </c>
      <c r="G883" t="s">
        <v>519</v>
      </c>
      <c r="H883" s="2" t="s">
        <v>22</v>
      </c>
      <c r="I883" t="s">
        <v>182</v>
      </c>
      <c r="J883" t="s">
        <v>653</v>
      </c>
      <c r="K883">
        <v>47201</v>
      </c>
      <c r="L883" t="s">
        <v>25</v>
      </c>
      <c r="M883" t="s">
        <v>1766</v>
      </c>
      <c r="N883" t="s">
        <v>27</v>
      </c>
      <c r="O883" t="s">
        <v>1705</v>
      </c>
      <c r="P883" s="4">
        <v>2.91</v>
      </c>
      <c r="Q883" s="4">
        <v>5</v>
      </c>
      <c r="R883" s="4">
        <f t="shared" si="54"/>
        <v>-2.09</v>
      </c>
      <c r="S883" s="4">
        <f t="shared" si="55"/>
        <v>-0.31349999999999995</v>
      </c>
    </row>
    <row r="884" spans="1:19" ht="15.6" x14ac:dyDescent="0.3">
      <c r="A884" t="s">
        <v>1775</v>
      </c>
      <c r="B884" s="1">
        <v>43422</v>
      </c>
      <c r="C884" s="1">
        <v>43422</v>
      </c>
      <c r="D884">
        <f t="shared" si="52"/>
        <v>2018</v>
      </c>
      <c r="E884" t="str">
        <f t="shared" si="53"/>
        <v>Nov</v>
      </c>
      <c r="F884" t="s">
        <v>30</v>
      </c>
      <c r="G884" t="s">
        <v>1776</v>
      </c>
      <c r="H884" s="2" t="s">
        <v>22</v>
      </c>
      <c r="I884" t="s">
        <v>589</v>
      </c>
      <c r="J884" t="s">
        <v>148</v>
      </c>
      <c r="K884">
        <v>53209</v>
      </c>
      <c r="L884" t="s">
        <v>25</v>
      </c>
      <c r="M884" t="s">
        <v>1766</v>
      </c>
      <c r="N884" t="s">
        <v>27</v>
      </c>
      <c r="O884" t="s">
        <v>1705</v>
      </c>
      <c r="P884" s="4">
        <v>5.82</v>
      </c>
      <c r="Q884" s="4">
        <v>5</v>
      </c>
      <c r="R884" s="4">
        <f t="shared" si="54"/>
        <v>0.82000000000000028</v>
      </c>
      <c r="S884" s="4">
        <f t="shared" si="55"/>
        <v>0.12300000000000004</v>
      </c>
    </row>
    <row r="885" spans="1:19" x14ac:dyDescent="0.3">
      <c r="A885" t="s">
        <v>209</v>
      </c>
      <c r="B885" s="1">
        <v>42920</v>
      </c>
      <c r="C885" s="1">
        <v>42922</v>
      </c>
      <c r="D885">
        <f t="shared" si="52"/>
        <v>2017</v>
      </c>
      <c r="E885" t="str">
        <f t="shared" si="53"/>
        <v>Jul</v>
      </c>
      <c r="F885" t="s">
        <v>20</v>
      </c>
      <c r="G885" t="s">
        <v>210</v>
      </c>
      <c r="H885" t="s">
        <v>51</v>
      </c>
      <c r="I885" t="s">
        <v>32</v>
      </c>
      <c r="J885" t="s">
        <v>33</v>
      </c>
      <c r="K885">
        <v>94109</v>
      </c>
      <c r="L885" t="s">
        <v>34</v>
      </c>
      <c r="M885" t="s">
        <v>1777</v>
      </c>
      <c r="N885" t="s">
        <v>27</v>
      </c>
      <c r="O885" t="s">
        <v>1705</v>
      </c>
      <c r="P885" s="4">
        <v>25.4</v>
      </c>
      <c r="Q885" s="4">
        <v>25.4</v>
      </c>
      <c r="R885" s="4">
        <f t="shared" si="54"/>
        <v>0</v>
      </c>
      <c r="S885" s="4">
        <f t="shared" si="55"/>
        <v>0</v>
      </c>
    </row>
    <row r="886" spans="1:19" x14ac:dyDescent="0.3">
      <c r="A886" t="s">
        <v>1778</v>
      </c>
      <c r="B886" s="1">
        <v>42920</v>
      </c>
      <c r="C886" s="1">
        <v>42920</v>
      </c>
      <c r="D886">
        <f t="shared" si="52"/>
        <v>2017</v>
      </c>
      <c r="E886" t="str">
        <f t="shared" si="53"/>
        <v>Jul</v>
      </c>
      <c r="F886" t="s">
        <v>30</v>
      </c>
      <c r="G886" t="s">
        <v>748</v>
      </c>
      <c r="H886" t="s">
        <v>51</v>
      </c>
      <c r="I886" t="s">
        <v>69</v>
      </c>
      <c r="J886" t="s">
        <v>70</v>
      </c>
      <c r="K886">
        <v>98103</v>
      </c>
      <c r="L886" t="s">
        <v>34</v>
      </c>
      <c r="M886" t="s">
        <v>1777</v>
      </c>
      <c r="N886" t="s">
        <v>27</v>
      </c>
      <c r="O886" t="s">
        <v>1705</v>
      </c>
      <c r="P886" s="4">
        <v>25.4</v>
      </c>
      <c r="Q886" s="4">
        <v>25.4</v>
      </c>
      <c r="R886" s="4">
        <f t="shared" si="54"/>
        <v>0</v>
      </c>
      <c r="S886" s="4">
        <f t="shared" si="55"/>
        <v>0</v>
      </c>
    </row>
    <row r="887" spans="1:19" ht="15.6" x14ac:dyDescent="0.3">
      <c r="A887" t="s">
        <v>1779</v>
      </c>
      <c r="B887" s="1">
        <v>42722</v>
      </c>
      <c r="C887" s="1">
        <v>42729</v>
      </c>
      <c r="D887">
        <f t="shared" si="52"/>
        <v>2016</v>
      </c>
      <c r="E887" t="str">
        <f t="shared" si="53"/>
        <v>Dec</v>
      </c>
      <c r="F887" t="s">
        <v>37</v>
      </c>
      <c r="G887" t="s">
        <v>1780</v>
      </c>
      <c r="H887" s="2" t="s">
        <v>22</v>
      </c>
      <c r="I887" t="s">
        <v>756</v>
      </c>
      <c r="J887" t="s">
        <v>250</v>
      </c>
      <c r="K887">
        <v>38109</v>
      </c>
      <c r="L887" t="s">
        <v>44</v>
      </c>
      <c r="M887" t="s">
        <v>1777</v>
      </c>
      <c r="N887" t="s">
        <v>27</v>
      </c>
      <c r="O887" t="s">
        <v>1705</v>
      </c>
      <c r="P887" s="4">
        <v>20.32</v>
      </c>
      <c r="Q887" s="4">
        <v>18</v>
      </c>
      <c r="R887" s="4">
        <f t="shared" si="54"/>
        <v>2.3200000000000003</v>
      </c>
      <c r="S887" s="4">
        <f t="shared" si="55"/>
        <v>0.34800000000000003</v>
      </c>
    </row>
    <row r="888" spans="1:19" ht="15.6" x14ac:dyDescent="0.3">
      <c r="A888" t="s">
        <v>1781</v>
      </c>
      <c r="B888" s="1">
        <v>42277</v>
      </c>
      <c r="C888" s="1">
        <v>42283</v>
      </c>
      <c r="D888">
        <f t="shared" si="52"/>
        <v>2015</v>
      </c>
      <c r="E888" t="str">
        <f t="shared" si="53"/>
        <v>Sep</v>
      </c>
      <c r="F888" t="s">
        <v>37</v>
      </c>
      <c r="G888" t="s">
        <v>1782</v>
      </c>
      <c r="H888" s="2" t="s">
        <v>22</v>
      </c>
      <c r="I888" t="s">
        <v>61</v>
      </c>
      <c r="J888" t="s">
        <v>62</v>
      </c>
      <c r="K888">
        <v>10035</v>
      </c>
      <c r="L888" t="s">
        <v>54</v>
      </c>
      <c r="M888" t="s">
        <v>1777</v>
      </c>
      <c r="N888" t="s">
        <v>27</v>
      </c>
      <c r="O888" t="s">
        <v>1705</v>
      </c>
      <c r="P888" s="4">
        <v>15.24</v>
      </c>
      <c r="Q888" s="4">
        <v>18</v>
      </c>
      <c r="R888" s="4">
        <f t="shared" si="54"/>
        <v>-2.76</v>
      </c>
      <c r="S888" s="4">
        <f t="shared" si="55"/>
        <v>-0.41399999999999998</v>
      </c>
    </row>
    <row r="889" spans="1:19" ht="15.6" x14ac:dyDescent="0.3">
      <c r="A889" t="s">
        <v>649</v>
      </c>
      <c r="B889" s="1">
        <v>42339</v>
      </c>
      <c r="C889" s="1">
        <v>42341</v>
      </c>
      <c r="D889">
        <f t="shared" si="52"/>
        <v>2015</v>
      </c>
      <c r="E889" t="str">
        <f t="shared" si="53"/>
        <v>Dec</v>
      </c>
      <c r="F889" t="s">
        <v>67</v>
      </c>
      <c r="G889" t="s">
        <v>459</v>
      </c>
      <c r="H889" s="2" t="s">
        <v>22</v>
      </c>
      <c r="I889" t="s">
        <v>182</v>
      </c>
      <c r="J889" t="s">
        <v>233</v>
      </c>
      <c r="K889">
        <v>43229</v>
      </c>
      <c r="L889" t="s">
        <v>54</v>
      </c>
      <c r="M889" t="s">
        <v>1777</v>
      </c>
      <c r="N889" t="s">
        <v>27</v>
      </c>
      <c r="O889" t="s">
        <v>1705</v>
      </c>
      <c r="P889" s="4">
        <v>8.1280000000000001</v>
      </c>
      <c r="Q889" s="4">
        <v>18</v>
      </c>
      <c r="R889" s="4">
        <f t="shared" si="54"/>
        <v>-9.8719999999999999</v>
      </c>
      <c r="S889" s="4">
        <f t="shared" si="55"/>
        <v>-1.4807999999999999</v>
      </c>
    </row>
    <row r="890" spans="1:19" ht="15.6" x14ac:dyDescent="0.3">
      <c r="A890" t="s">
        <v>1783</v>
      </c>
      <c r="B890" s="1">
        <v>42813</v>
      </c>
      <c r="C890" s="1">
        <v>42815</v>
      </c>
      <c r="D890">
        <f t="shared" si="52"/>
        <v>2017</v>
      </c>
      <c r="E890" t="str">
        <f t="shared" si="53"/>
        <v>Mar</v>
      </c>
      <c r="F890" t="s">
        <v>67</v>
      </c>
      <c r="G890" t="s">
        <v>1784</v>
      </c>
      <c r="H890" s="2" t="s">
        <v>22</v>
      </c>
      <c r="I890" t="s">
        <v>1179</v>
      </c>
      <c r="J890" t="s">
        <v>62</v>
      </c>
      <c r="K890">
        <v>11572</v>
      </c>
      <c r="L890" t="s">
        <v>54</v>
      </c>
      <c r="M890" t="s">
        <v>1777</v>
      </c>
      <c r="N890" t="s">
        <v>110</v>
      </c>
      <c r="O890" t="s">
        <v>1705</v>
      </c>
      <c r="P890" s="4">
        <v>20.32</v>
      </c>
      <c r="Q890" s="4">
        <v>18</v>
      </c>
      <c r="R890" s="4">
        <f t="shared" si="54"/>
        <v>2.3200000000000003</v>
      </c>
      <c r="S890" s="4">
        <f t="shared" si="55"/>
        <v>0.34800000000000003</v>
      </c>
    </row>
    <row r="891" spans="1:19" ht="15.6" x14ac:dyDescent="0.3">
      <c r="A891" t="s">
        <v>1785</v>
      </c>
      <c r="B891" s="1">
        <v>43358</v>
      </c>
      <c r="C891" s="1">
        <v>43362</v>
      </c>
      <c r="D891">
        <f t="shared" si="52"/>
        <v>2018</v>
      </c>
      <c r="E891" t="str">
        <f t="shared" si="53"/>
        <v>Sep</v>
      </c>
      <c r="F891" t="s">
        <v>37</v>
      </c>
      <c r="G891" t="s">
        <v>819</v>
      </c>
      <c r="H891" s="2" t="s">
        <v>22</v>
      </c>
      <c r="I891" t="s">
        <v>61</v>
      </c>
      <c r="J891" t="s">
        <v>62</v>
      </c>
      <c r="K891">
        <v>10009</v>
      </c>
      <c r="L891" t="s">
        <v>54</v>
      </c>
      <c r="M891" t="s">
        <v>1777</v>
      </c>
      <c r="N891" t="s">
        <v>27</v>
      </c>
      <c r="O891" t="s">
        <v>1705</v>
      </c>
      <c r="P891" s="4">
        <v>35.56</v>
      </c>
      <c r="Q891" s="4">
        <v>35.56</v>
      </c>
      <c r="R891" s="4">
        <f t="shared" si="54"/>
        <v>0</v>
      </c>
      <c r="S891" s="4">
        <f t="shared" si="55"/>
        <v>0</v>
      </c>
    </row>
    <row r="892" spans="1:19" ht="15.6" x14ac:dyDescent="0.3">
      <c r="A892" t="s">
        <v>1786</v>
      </c>
      <c r="B892" s="1">
        <v>42055</v>
      </c>
      <c r="C892" s="1">
        <v>42061</v>
      </c>
      <c r="D892">
        <f t="shared" si="52"/>
        <v>2015</v>
      </c>
      <c r="E892" t="str">
        <f t="shared" si="53"/>
        <v>Feb</v>
      </c>
      <c r="F892" t="s">
        <v>37</v>
      </c>
      <c r="G892" t="s">
        <v>1089</v>
      </c>
      <c r="H892" s="2" t="s">
        <v>22</v>
      </c>
      <c r="I892" t="s">
        <v>645</v>
      </c>
      <c r="J892" t="s">
        <v>653</v>
      </c>
      <c r="K892">
        <v>47374</v>
      </c>
      <c r="L892" t="s">
        <v>25</v>
      </c>
      <c r="M892" t="s">
        <v>1777</v>
      </c>
      <c r="N892" t="s">
        <v>27</v>
      </c>
      <c r="O892" t="s">
        <v>1705</v>
      </c>
      <c r="P892" s="4">
        <v>20.32</v>
      </c>
      <c r="Q892" s="4">
        <v>18</v>
      </c>
      <c r="R892" s="4">
        <f t="shared" si="54"/>
        <v>2.3200000000000003</v>
      </c>
      <c r="S892" s="4">
        <f t="shared" si="55"/>
        <v>0.34800000000000003</v>
      </c>
    </row>
    <row r="893" spans="1:19" ht="15.6" x14ac:dyDescent="0.3">
      <c r="A893" t="s">
        <v>1787</v>
      </c>
      <c r="B893" s="1">
        <v>42333</v>
      </c>
      <c r="C893" s="1">
        <v>42338</v>
      </c>
      <c r="D893">
        <f t="shared" si="52"/>
        <v>2015</v>
      </c>
      <c r="E893" t="str">
        <f t="shared" si="53"/>
        <v>Nov</v>
      </c>
      <c r="F893" t="s">
        <v>37</v>
      </c>
      <c r="G893" t="s">
        <v>1788</v>
      </c>
      <c r="H893" s="2" t="s">
        <v>22</v>
      </c>
      <c r="I893" t="s">
        <v>422</v>
      </c>
      <c r="J893" t="s">
        <v>109</v>
      </c>
      <c r="K893">
        <v>76017</v>
      </c>
      <c r="L893" t="s">
        <v>25</v>
      </c>
      <c r="M893" t="s">
        <v>1777</v>
      </c>
      <c r="N893" t="s">
        <v>27</v>
      </c>
      <c r="O893" t="s">
        <v>1705</v>
      </c>
      <c r="P893" s="4">
        <v>6.0960000000000001</v>
      </c>
      <c r="Q893" s="4">
        <v>5</v>
      </c>
      <c r="R893" s="4">
        <f t="shared" si="54"/>
        <v>1.0960000000000001</v>
      </c>
      <c r="S893" s="4">
        <f t="shared" si="55"/>
        <v>0.16440000000000002</v>
      </c>
    </row>
    <row r="894" spans="1:19" ht="15.6" x14ac:dyDescent="0.3">
      <c r="A894" t="s">
        <v>1789</v>
      </c>
      <c r="B894" s="1">
        <v>43220</v>
      </c>
      <c r="C894" s="1">
        <v>43225</v>
      </c>
      <c r="D894">
        <f t="shared" si="52"/>
        <v>2018</v>
      </c>
      <c r="E894" t="str">
        <f t="shared" si="53"/>
        <v>Apr</v>
      </c>
      <c r="F894" t="s">
        <v>37</v>
      </c>
      <c r="G894" t="s">
        <v>916</v>
      </c>
      <c r="H894" s="2" t="s">
        <v>22</v>
      </c>
      <c r="I894" t="s">
        <v>32</v>
      </c>
      <c r="J894" t="s">
        <v>33</v>
      </c>
      <c r="K894">
        <v>94110</v>
      </c>
      <c r="L894" t="s">
        <v>34</v>
      </c>
      <c r="M894" t="s">
        <v>1790</v>
      </c>
      <c r="N894" t="s">
        <v>27</v>
      </c>
      <c r="O894" t="s">
        <v>1705</v>
      </c>
      <c r="P894" s="4">
        <v>64.959999999999994</v>
      </c>
      <c r="Q894" s="4">
        <v>64.959999999999994</v>
      </c>
      <c r="R894" s="4">
        <f t="shared" si="54"/>
        <v>0</v>
      </c>
      <c r="S894" s="4">
        <f t="shared" si="55"/>
        <v>0</v>
      </c>
    </row>
    <row r="895" spans="1:19" ht="15.6" x14ac:dyDescent="0.3">
      <c r="A895" t="s">
        <v>1791</v>
      </c>
      <c r="B895" s="1">
        <v>42707</v>
      </c>
      <c r="C895" s="1">
        <v>42711</v>
      </c>
      <c r="D895">
        <f t="shared" si="52"/>
        <v>2016</v>
      </c>
      <c r="E895" t="str">
        <f t="shared" si="53"/>
        <v>Dec</v>
      </c>
      <c r="F895" t="s">
        <v>37</v>
      </c>
      <c r="G895" t="s">
        <v>1792</v>
      </c>
      <c r="H895" s="2" t="s">
        <v>22</v>
      </c>
      <c r="I895" t="s">
        <v>78</v>
      </c>
      <c r="J895" t="s">
        <v>83</v>
      </c>
      <c r="K895">
        <v>28540</v>
      </c>
      <c r="L895" t="s">
        <v>44</v>
      </c>
      <c r="M895" t="s">
        <v>1790</v>
      </c>
      <c r="N895" t="s">
        <v>27</v>
      </c>
      <c r="O895" t="s">
        <v>1705</v>
      </c>
      <c r="P895" s="4">
        <v>77.951999999999998</v>
      </c>
      <c r="Q895" s="4">
        <v>77.951999999999998</v>
      </c>
      <c r="R895" s="4">
        <f t="shared" si="54"/>
        <v>0</v>
      </c>
      <c r="S895" s="4">
        <f t="shared" si="55"/>
        <v>0</v>
      </c>
    </row>
    <row r="896" spans="1:19" x14ac:dyDescent="0.3">
      <c r="A896" t="s">
        <v>1793</v>
      </c>
      <c r="B896" s="1">
        <v>42262</v>
      </c>
      <c r="C896" s="1">
        <v>42266</v>
      </c>
      <c r="D896">
        <f t="shared" si="52"/>
        <v>2015</v>
      </c>
      <c r="E896" t="str">
        <f t="shared" si="53"/>
        <v>Sep</v>
      </c>
      <c r="F896" t="s">
        <v>37</v>
      </c>
      <c r="G896" t="s">
        <v>1794</v>
      </c>
      <c r="H896" t="s">
        <v>51</v>
      </c>
      <c r="I896" t="s">
        <v>100</v>
      </c>
      <c r="J896" t="s">
        <v>101</v>
      </c>
      <c r="K896">
        <v>19120</v>
      </c>
      <c r="L896" t="s">
        <v>54</v>
      </c>
      <c r="M896" t="s">
        <v>1790</v>
      </c>
      <c r="N896" t="s">
        <v>27</v>
      </c>
      <c r="O896" t="s">
        <v>1705</v>
      </c>
      <c r="P896" s="4">
        <v>103.93600000000001</v>
      </c>
      <c r="Q896" s="4">
        <v>103.93600000000001</v>
      </c>
      <c r="R896" s="4">
        <f t="shared" si="54"/>
        <v>0</v>
      </c>
      <c r="S896" s="4">
        <f t="shared" si="55"/>
        <v>0</v>
      </c>
    </row>
    <row r="897" spans="1:19" ht="15.6" x14ac:dyDescent="0.3">
      <c r="A897" t="s">
        <v>1795</v>
      </c>
      <c r="B897" s="1">
        <v>42284</v>
      </c>
      <c r="C897" s="1">
        <v>42290</v>
      </c>
      <c r="D897">
        <f t="shared" si="52"/>
        <v>2015</v>
      </c>
      <c r="E897" t="str">
        <f t="shared" si="53"/>
        <v>Oct</v>
      </c>
      <c r="F897" t="s">
        <v>37</v>
      </c>
      <c r="G897" t="s">
        <v>1796</v>
      </c>
      <c r="H897" s="2" t="s">
        <v>22</v>
      </c>
      <c r="I897" t="s">
        <v>100</v>
      </c>
      <c r="J897" t="s">
        <v>101</v>
      </c>
      <c r="K897">
        <v>19140</v>
      </c>
      <c r="L897" t="s">
        <v>54</v>
      </c>
      <c r="M897" t="s">
        <v>1790</v>
      </c>
      <c r="N897" t="s">
        <v>27</v>
      </c>
      <c r="O897" t="s">
        <v>1705</v>
      </c>
      <c r="P897" s="4">
        <v>129.91999999999999</v>
      </c>
      <c r="Q897" s="4">
        <v>129.91999999999999</v>
      </c>
      <c r="R897" s="4">
        <f t="shared" si="54"/>
        <v>0</v>
      </c>
      <c r="S897" s="4">
        <f t="shared" si="55"/>
        <v>0</v>
      </c>
    </row>
    <row r="898" spans="1:19" ht="15.6" x14ac:dyDescent="0.3">
      <c r="A898" t="s">
        <v>1797</v>
      </c>
      <c r="B898" s="1">
        <v>43338</v>
      </c>
      <c r="C898" s="1">
        <v>43344</v>
      </c>
      <c r="D898">
        <f t="shared" ref="D898:D961" si="56">YEAR(B898)</f>
        <v>2018</v>
      </c>
      <c r="E898" t="str">
        <f t="shared" ref="E898:E961" si="57">TEXT(B898,"mmm")</f>
        <v>Aug</v>
      </c>
      <c r="F898" t="s">
        <v>37</v>
      </c>
      <c r="G898" t="s">
        <v>1294</v>
      </c>
      <c r="H898" s="2" t="s">
        <v>22</v>
      </c>
      <c r="I898" t="s">
        <v>23</v>
      </c>
      <c r="J898" t="s">
        <v>24</v>
      </c>
      <c r="K898">
        <v>60610</v>
      </c>
      <c r="L898" t="s">
        <v>25</v>
      </c>
      <c r="M898" t="s">
        <v>1790</v>
      </c>
      <c r="N898" t="s">
        <v>27</v>
      </c>
      <c r="O898" t="s">
        <v>1705</v>
      </c>
      <c r="P898" s="4">
        <v>64.959999999999994</v>
      </c>
      <c r="Q898" s="4">
        <v>64.959999999999994</v>
      </c>
      <c r="R898" s="4">
        <f t="shared" si="54"/>
        <v>0</v>
      </c>
      <c r="S898" s="4">
        <f t="shared" si="55"/>
        <v>0</v>
      </c>
    </row>
    <row r="899" spans="1:19" ht="15.6" x14ac:dyDescent="0.3">
      <c r="A899" t="s">
        <v>1798</v>
      </c>
      <c r="B899" s="1">
        <v>42157</v>
      </c>
      <c r="C899" s="1">
        <v>42162</v>
      </c>
      <c r="D899">
        <f t="shared" si="56"/>
        <v>2015</v>
      </c>
      <c r="E899" t="str">
        <f t="shared" si="57"/>
        <v>Jun</v>
      </c>
      <c r="F899" t="s">
        <v>37</v>
      </c>
      <c r="G899" t="s">
        <v>1343</v>
      </c>
      <c r="H899" s="2" t="s">
        <v>22</v>
      </c>
      <c r="I899" t="s">
        <v>539</v>
      </c>
      <c r="J899" t="s">
        <v>415</v>
      </c>
      <c r="K899">
        <v>84057</v>
      </c>
      <c r="L899" t="s">
        <v>34</v>
      </c>
      <c r="M899" t="s">
        <v>1799</v>
      </c>
      <c r="N899" t="s">
        <v>27</v>
      </c>
      <c r="O899" t="s">
        <v>1705</v>
      </c>
      <c r="P899" s="4">
        <v>73.319999999999993</v>
      </c>
      <c r="Q899" s="4">
        <v>73.319999999999993</v>
      </c>
      <c r="R899" s="4">
        <f t="shared" ref="R899:R962" si="58">P899-Q899</f>
        <v>0</v>
      </c>
      <c r="S899" s="4">
        <f t="shared" ref="S899:S962" si="59">0.15*R899</f>
        <v>0</v>
      </c>
    </row>
    <row r="900" spans="1:19" x14ac:dyDescent="0.3">
      <c r="A900" t="s">
        <v>1800</v>
      </c>
      <c r="B900" s="1">
        <v>43000</v>
      </c>
      <c r="C900" s="1">
        <v>43005</v>
      </c>
      <c r="D900">
        <f t="shared" si="56"/>
        <v>2017</v>
      </c>
      <c r="E900" t="str">
        <f t="shared" si="57"/>
        <v>Sep</v>
      </c>
      <c r="F900" t="s">
        <v>37</v>
      </c>
      <c r="G900" t="s">
        <v>1656</v>
      </c>
      <c r="H900" t="s">
        <v>51</v>
      </c>
      <c r="I900" t="s">
        <v>1539</v>
      </c>
      <c r="J900" t="s">
        <v>75</v>
      </c>
      <c r="K900">
        <v>80020</v>
      </c>
      <c r="L900" t="s">
        <v>34</v>
      </c>
      <c r="M900" t="s">
        <v>1799</v>
      </c>
      <c r="N900" t="s">
        <v>27</v>
      </c>
      <c r="O900" t="s">
        <v>1705</v>
      </c>
      <c r="P900" s="4">
        <v>68.432000000000002</v>
      </c>
      <c r="Q900" s="4">
        <v>68.432000000000002</v>
      </c>
      <c r="R900" s="4">
        <f t="shared" si="58"/>
        <v>0</v>
      </c>
      <c r="S900" s="4">
        <f t="shared" si="59"/>
        <v>0</v>
      </c>
    </row>
    <row r="901" spans="1:19" x14ac:dyDescent="0.3">
      <c r="A901" t="s">
        <v>1801</v>
      </c>
      <c r="B901" s="1">
        <v>43366</v>
      </c>
      <c r="C901" s="1">
        <v>43370</v>
      </c>
      <c r="D901">
        <f t="shared" si="56"/>
        <v>2018</v>
      </c>
      <c r="E901" t="str">
        <f t="shared" si="57"/>
        <v>Sep</v>
      </c>
      <c r="F901" t="s">
        <v>37</v>
      </c>
      <c r="G901" t="s">
        <v>1636</v>
      </c>
      <c r="H901" t="s">
        <v>51</v>
      </c>
      <c r="I901" t="s">
        <v>576</v>
      </c>
      <c r="J901" t="s">
        <v>75</v>
      </c>
      <c r="K901">
        <v>80027</v>
      </c>
      <c r="L901" t="s">
        <v>34</v>
      </c>
      <c r="M901" t="s">
        <v>1799</v>
      </c>
      <c r="N901" t="s">
        <v>27</v>
      </c>
      <c r="O901" t="s">
        <v>1705</v>
      </c>
      <c r="P901" s="4">
        <v>29.327999999999999</v>
      </c>
      <c r="Q901" s="4">
        <v>29.327999999999999</v>
      </c>
      <c r="R901" s="4">
        <f t="shared" si="58"/>
        <v>0</v>
      </c>
      <c r="S901" s="4">
        <f t="shared" si="59"/>
        <v>0</v>
      </c>
    </row>
    <row r="902" spans="1:19" x14ac:dyDescent="0.3">
      <c r="A902" t="s">
        <v>1802</v>
      </c>
      <c r="B902" s="1">
        <v>43028</v>
      </c>
      <c r="C902" s="1">
        <v>43034</v>
      </c>
      <c r="D902">
        <f t="shared" si="56"/>
        <v>2017</v>
      </c>
      <c r="E902" t="str">
        <f t="shared" si="57"/>
        <v>Oct</v>
      </c>
      <c r="F902" t="s">
        <v>37</v>
      </c>
      <c r="G902" t="s">
        <v>1487</v>
      </c>
      <c r="H902" t="s">
        <v>51</v>
      </c>
      <c r="I902" t="s">
        <v>422</v>
      </c>
      <c r="J902" t="s">
        <v>158</v>
      </c>
      <c r="K902">
        <v>22204</v>
      </c>
      <c r="L902" t="s">
        <v>44</v>
      </c>
      <c r="M902" t="s">
        <v>1799</v>
      </c>
      <c r="N902" t="s">
        <v>27</v>
      </c>
      <c r="O902" t="s">
        <v>1705</v>
      </c>
      <c r="P902" s="4">
        <v>61.1</v>
      </c>
      <c r="Q902" s="4">
        <v>61.1</v>
      </c>
      <c r="R902" s="4">
        <f t="shared" si="58"/>
        <v>0</v>
      </c>
      <c r="S902" s="4">
        <f t="shared" si="59"/>
        <v>0</v>
      </c>
    </row>
    <row r="903" spans="1:19" x14ac:dyDescent="0.3">
      <c r="A903" t="s">
        <v>1149</v>
      </c>
      <c r="B903" s="1">
        <v>42983</v>
      </c>
      <c r="C903" s="1">
        <v>42985</v>
      </c>
      <c r="D903">
        <f t="shared" si="56"/>
        <v>2017</v>
      </c>
      <c r="E903" t="str">
        <f t="shared" si="57"/>
        <v>Sep</v>
      </c>
      <c r="F903" t="s">
        <v>67</v>
      </c>
      <c r="G903" t="s">
        <v>985</v>
      </c>
      <c r="H903" t="s">
        <v>51</v>
      </c>
      <c r="I903" t="s">
        <v>97</v>
      </c>
      <c r="J903" t="s">
        <v>89</v>
      </c>
      <c r="K903">
        <v>48227</v>
      </c>
      <c r="L903" t="s">
        <v>25</v>
      </c>
      <c r="M903" t="s">
        <v>1799</v>
      </c>
      <c r="N903" t="s">
        <v>27</v>
      </c>
      <c r="O903" t="s">
        <v>1705</v>
      </c>
      <c r="P903" s="4">
        <v>12.22</v>
      </c>
      <c r="Q903" s="4">
        <v>12.22</v>
      </c>
      <c r="R903" s="4">
        <f t="shared" si="58"/>
        <v>0</v>
      </c>
      <c r="S903" s="4">
        <f t="shared" si="59"/>
        <v>0</v>
      </c>
    </row>
    <row r="904" spans="1:19" ht="15.6" x14ac:dyDescent="0.3">
      <c r="A904" t="s">
        <v>1803</v>
      </c>
      <c r="B904" s="1">
        <v>43354</v>
      </c>
      <c r="C904" s="1">
        <v>43354</v>
      </c>
      <c r="D904">
        <f t="shared" si="56"/>
        <v>2018</v>
      </c>
      <c r="E904" t="str">
        <f t="shared" si="57"/>
        <v>Sep</v>
      </c>
      <c r="F904" t="s">
        <v>30</v>
      </c>
      <c r="G904" t="s">
        <v>591</v>
      </c>
      <c r="H904" s="2" t="s">
        <v>22</v>
      </c>
      <c r="I904" t="s">
        <v>32</v>
      </c>
      <c r="J904" t="s">
        <v>33</v>
      </c>
      <c r="K904">
        <v>94110</v>
      </c>
      <c r="L904" t="s">
        <v>34</v>
      </c>
      <c r="M904" t="s">
        <v>1804</v>
      </c>
      <c r="N904" t="s">
        <v>27</v>
      </c>
      <c r="O904" t="s">
        <v>1705</v>
      </c>
      <c r="P904" s="4">
        <v>32.36</v>
      </c>
      <c r="Q904" s="4">
        <v>100</v>
      </c>
      <c r="R904" s="4">
        <f t="shared" si="58"/>
        <v>-67.64</v>
      </c>
      <c r="S904" s="4">
        <f t="shared" si="59"/>
        <v>-10.145999999999999</v>
      </c>
    </row>
    <row r="905" spans="1:19" x14ac:dyDescent="0.3">
      <c r="A905" t="s">
        <v>701</v>
      </c>
      <c r="B905" s="1">
        <v>42983</v>
      </c>
      <c r="C905" s="1">
        <v>42987</v>
      </c>
      <c r="D905">
        <f t="shared" si="56"/>
        <v>2017</v>
      </c>
      <c r="E905" t="str">
        <f t="shared" si="57"/>
        <v>Sep</v>
      </c>
      <c r="F905" t="s">
        <v>37</v>
      </c>
      <c r="G905" t="s">
        <v>702</v>
      </c>
      <c r="H905" t="s">
        <v>51</v>
      </c>
      <c r="I905" t="s">
        <v>100</v>
      </c>
      <c r="J905" t="s">
        <v>101</v>
      </c>
      <c r="K905">
        <v>19134</v>
      </c>
      <c r="L905" t="s">
        <v>54</v>
      </c>
      <c r="M905" t="s">
        <v>1804</v>
      </c>
      <c r="N905" t="s">
        <v>27</v>
      </c>
      <c r="O905" t="s">
        <v>1705</v>
      </c>
      <c r="P905" s="4">
        <v>58.247999999999998</v>
      </c>
      <c r="Q905" s="4">
        <v>58.247999999999998</v>
      </c>
      <c r="R905" s="4">
        <f t="shared" si="58"/>
        <v>0</v>
      </c>
      <c r="S905" s="4">
        <f t="shared" si="59"/>
        <v>0</v>
      </c>
    </row>
    <row r="906" spans="1:19" x14ac:dyDescent="0.3">
      <c r="A906" t="s">
        <v>1805</v>
      </c>
      <c r="B906" s="1">
        <v>43443</v>
      </c>
      <c r="C906" s="1">
        <v>43445</v>
      </c>
      <c r="D906">
        <f t="shared" si="56"/>
        <v>2018</v>
      </c>
      <c r="E906" t="str">
        <f t="shared" si="57"/>
        <v>Dec</v>
      </c>
      <c r="F906" t="s">
        <v>20</v>
      </c>
      <c r="G906" t="s">
        <v>1806</v>
      </c>
      <c r="H906" t="s">
        <v>51</v>
      </c>
      <c r="I906" t="s">
        <v>113</v>
      </c>
      <c r="J906" t="s">
        <v>109</v>
      </c>
      <c r="K906">
        <v>77041</v>
      </c>
      <c r="L906" t="s">
        <v>25</v>
      </c>
      <c r="M906" t="s">
        <v>1804</v>
      </c>
      <c r="N906" t="s">
        <v>27</v>
      </c>
      <c r="O906" t="s">
        <v>1705</v>
      </c>
      <c r="P906" s="4">
        <v>9.7080000000000002</v>
      </c>
      <c r="Q906" s="4">
        <v>9.7080000000000002</v>
      </c>
      <c r="R906" s="4">
        <f t="shared" si="58"/>
        <v>0</v>
      </c>
      <c r="S906" s="4">
        <f t="shared" si="59"/>
        <v>0</v>
      </c>
    </row>
    <row r="907" spans="1:19" ht="15.6" x14ac:dyDescent="0.3">
      <c r="A907" t="s">
        <v>1807</v>
      </c>
      <c r="B907" s="1">
        <v>43091</v>
      </c>
      <c r="C907" s="1">
        <v>43097</v>
      </c>
      <c r="D907">
        <f t="shared" si="56"/>
        <v>2017</v>
      </c>
      <c r="E907" t="str">
        <f t="shared" si="57"/>
        <v>Dec</v>
      </c>
      <c r="F907" t="s">
        <v>37</v>
      </c>
      <c r="G907" t="s">
        <v>138</v>
      </c>
      <c r="H907" s="2" t="s">
        <v>22</v>
      </c>
      <c r="I907" t="s">
        <v>1808</v>
      </c>
      <c r="J907" t="s">
        <v>33</v>
      </c>
      <c r="K907">
        <v>92553</v>
      </c>
      <c r="L907" t="s">
        <v>34</v>
      </c>
      <c r="M907" t="s">
        <v>1809</v>
      </c>
      <c r="N907" t="s">
        <v>110</v>
      </c>
      <c r="O907" t="s">
        <v>1705</v>
      </c>
      <c r="P907" s="4">
        <v>842.72</v>
      </c>
      <c r="Q907" s="4">
        <v>842.72</v>
      </c>
      <c r="R907" s="4">
        <f t="shared" si="58"/>
        <v>0</v>
      </c>
      <c r="S907" s="4">
        <f t="shared" si="59"/>
        <v>0</v>
      </c>
    </row>
    <row r="908" spans="1:19" x14ac:dyDescent="0.3">
      <c r="A908" t="s">
        <v>1810</v>
      </c>
      <c r="B908" s="1">
        <v>42275</v>
      </c>
      <c r="C908" s="1">
        <v>42280</v>
      </c>
      <c r="D908">
        <f t="shared" si="56"/>
        <v>2015</v>
      </c>
      <c r="E908" t="str">
        <f t="shared" si="57"/>
        <v>Sep</v>
      </c>
      <c r="F908" t="s">
        <v>37</v>
      </c>
      <c r="G908" t="s">
        <v>1811</v>
      </c>
      <c r="H908" t="s">
        <v>105</v>
      </c>
      <c r="I908" t="s">
        <v>1812</v>
      </c>
      <c r="J908" t="s">
        <v>79</v>
      </c>
      <c r="K908">
        <v>33021</v>
      </c>
      <c r="L908" t="s">
        <v>44</v>
      </c>
      <c r="M908" t="s">
        <v>1809</v>
      </c>
      <c r="N908" t="s">
        <v>27</v>
      </c>
      <c r="O908" t="s">
        <v>1705</v>
      </c>
      <c r="P908" s="4">
        <v>337.08800000000002</v>
      </c>
      <c r="Q908" s="4">
        <v>337.08800000000002</v>
      </c>
      <c r="R908" s="4">
        <f t="shared" si="58"/>
        <v>0</v>
      </c>
      <c r="S908" s="4">
        <f t="shared" si="59"/>
        <v>0</v>
      </c>
    </row>
    <row r="909" spans="1:19" ht="15.6" x14ac:dyDescent="0.3">
      <c r="A909" t="s">
        <v>1813</v>
      </c>
      <c r="B909" s="1">
        <v>42624</v>
      </c>
      <c r="C909" s="1">
        <v>42628</v>
      </c>
      <c r="D909">
        <f t="shared" si="56"/>
        <v>2016</v>
      </c>
      <c r="E909" t="str">
        <f t="shared" si="57"/>
        <v>Sep</v>
      </c>
      <c r="F909" t="s">
        <v>67</v>
      </c>
      <c r="G909" t="s">
        <v>1814</v>
      </c>
      <c r="H909" s="2" t="s">
        <v>22</v>
      </c>
      <c r="I909" t="s">
        <v>61</v>
      </c>
      <c r="J909" t="s">
        <v>62</v>
      </c>
      <c r="K909">
        <v>10035</v>
      </c>
      <c r="L909" t="s">
        <v>54</v>
      </c>
      <c r="M909" t="s">
        <v>1809</v>
      </c>
      <c r="N909" t="s">
        <v>27</v>
      </c>
      <c r="O909" t="s">
        <v>1705</v>
      </c>
      <c r="P909" s="4">
        <v>210.68</v>
      </c>
      <c r="Q909" s="4">
        <v>210.68</v>
      </c>
      <c r="R909" s="4">
        <f t="shared" si="58"/>
        <v>0</v>
      </c>
      <c r="S909" s="4">
        <f t="shared" si="59"/>
        <v>0</v>
      </c>
    </row>
    <row r="910" spans="1:19" x14ac:dyDescent="0.3">
      <c r="A910" t="s">
        <v>1815</v>
      </c>
      <c r="B910" s="1">
        <v>43396</v>
      </c>
      <c r="C910" s="1">
        <v>43397</v>
      </c>
      <c r="D910">
        <f t="shared" si="56"/>
        <v>2018</v>
      </c>
      <c r="E910" t="str">
        <f t="shared" si="57"/>
        <v>Oct</v>
      </c>
      <c r="F910" t="s">
        <v>20</v>
      </c>
      <c r="G910" t="s">
        <v>960</v>
      </c>
      <c r="H910" t="s">
        <v>51</v>
      </c>
      <c r="I910" t="s">
        <v>1114</v>
      </c>
      <c r="J910" t="s">
        <v>58</v>
      </c>
      <c r="K910">
        <v>2920</v>
      </c>
      <c r="L910" t="s">
        <v>54</v>
      </c>
      <c r="M910" t="s">
        <v>1809</v>
      </c>
      <c r="N910" t="s">
        <v>27</v>
      </c>
      <c r="O910" t="s">
        <v>1705</v>
      </c>
      <c r="P910" s="4">
        <v>210.68</v>
      </c>
      <c r="Q910" s="4">
        <v>80</v>
      </c>
      <c r="R910" s="4">
        <f t="shared" si="58"/>
        <v>130.68</v>
      </c>
      <c r="S910" s="4">
        <f t="shared" si="59"/>
        <v>19.602</v>
      </c>
    </row>
    <row r="911" spans="1:19" x14ac:dyDescent="0.3">
      <c r="A911" t="s">
        <v>1816</v>
      </c>
      <c r="B911" s="1">
        <v>42980</v>
      </c>
      <c r="C911" s="1">
        <v>42982</v>
      </c>
      <c r="D911">
        <f t="shared" si="56"/>
        <v>2017</v>
      </c>
      <c r="E911" t="str">
        <f t="shared" si="57"/>
        <v>Sep</v>
      </c>
      <c r="F911" t="s">
        <v>20</v>
      </c>
      <c r="G911" t="s">
        <v>1817</v>
      </c>
      <c r="H911" t="s">
        <v>51</v>
      </c>
      <c r="I911" t="s">
        <v>23</v>
      </c>
      <c r="J911" t="s">
        <v>24</v>
      </c>
      <c r="K911">
        <v>60653</v>
      </c>
      <c r="L911" t="s">
        <v>25</v>
      </c>
      <c r="M911" t="s">
        <v>1809</v>
      </c>
      <c r="N911" t="s">
        <v>27</v>
      </c>
      <c r="O911" t="s">
        <v>1705</v>
      </c>
      <c r="P911" s="4">
        <v>84.272000000000006</v>
      </c>
      <c r="Q911" s="4">
        <v>84.272000000000006</v>
      </c>
      <c r="R911" s="4">
        <f t="shared" si="58"/>
        <v>0</v>
      </c>
      <c r="S911" s="4">
        <f t="shared" si="59"/>
        <v>0</v>
      </c>
    </row>
    <row r="912" spans="1:19" x14ac:dyDescent="0.3">
      <c r="A912" t="s">
        <v>1818</v>
      </c>
      <c r="B912" s="1">
        <v>43133</v>
      </c>
      <c r="C912" s="1">
        <v>43138</v>
      </c>
      <c r="D912">
        <f t="shared" si="56"/>
        <v>2018</v>
      </c>
      <c r="E912" t="str">
        <f t="shared" si="57"/>
        <v>Feb</v>
      </c>
      <c r="F912" t="s">
        <v>37</v>
      </c>
      <c r="G912" t="s">
        <v>1093</v>
      </c>
      <c r="H912" t="s">
        <v>51</v>
      </c>
      <c r="I912" t="s">
        <v>39</v>
      </c>
      <c r="J912" t="s">
        <v>33</v>
      </c>
      <c r="K912">
        <v>92105</v>
      </c>
      <c r="L912" t="s">
        <v>34</v>
      </c>
      <c r="M912" t="s">
        <v>1819</v>
      </c>
      <c r="N912" t="s">
        <v>27</v>
      </c>
      <c r="O912" t="s">
        <v>1705</v>
      </c>
      <c r="P912" s="4">
        <v>210.58</v>
      </c>
      <c r="Q912" s="4">
        <v>210.58</v>
      </c>
      <c r="R912" s="4">
        <f t="shared" si="58"/>
        <v>0</v>
      </c>
      <c r="S912" s="4">
        <f t="shared" si="59"/>
        <v>0</v>
      </c>
    </row>
    <row r="913" spans="1:19" x14ac:dyDescent="0.3">
      <c r="A913" t="s">
        <v>1820</v>
      </c>
      <c r="B913" s="1">
        <v>42554</v>
      </c>
      <c r="C913" s="1">
        <v>42556</v>
      </c>
      <c r="D913">
        <f t="shared" si="56"/>
        <v>2016</v>
      </c>
      <c r="E913" t="str">
        <f t="shared" si="57"/>
        <v>Jul</v>
      </c>
      <c r="F913" t="s">
        <v>20</v>
      </c>
      <c r="G913" t="s">
        <v>707</v>
      </c>
      <c r="H913" t="s">
        <v>105</v>
      </c>
      <c r="I913" t="s">
        <v>100</v>
      </c>
      <c r="J913" t="s">
        <v>101</v>
      </c>
      <c r="K913">
        <v>19134</v>
      </c>
      <c r="L913" t="s">
        <v>54</v>
      </c>
      <c r="M913" t="s">
        <v>1819</v>
      </c>
      <c r="N913" t="s">
        <v>27</v>
      </c>
      <c r="O913" t="s">
        <v>1705</v>
      </c>
      <c r="P913" s="4">
        <v>168.464</v>
      </c>
      <c r="Q913" s="4">
        <v>168.464</v>
      </c>
      <c r="R913" s="4">
        <f t="shared" si="58"/>
        <v>0</v>
      </c>
      <c r="S913" s="4">
        <f t="shared" si="59"/>
        <v>0</v>
      </c>
    </row>
    <row r="914" spans="1:19" ht="15.6" x14ac:dyDescent="0.3">
      <c r="A914" t="s">
        <v>1821</v>
      </c>
      <c r="B914" s="1">
        <v>43277</v>
      </c>
      <c r="C914" s="1">
        <v>43282</v>
      </c>
      <c r="D914">
        <f t="shared" si="56"/>
        <v>2018</v>
      </c>
      <c r="E914" t="str">
        <f t="shared" si="57"/>
        <v>Jun</v>
      </c>
      <c r="F914" t="s">
        <v>37</v>
      </c>
      <c r="G914" t="s">
        <v>1822</v>
      </c>
      <c r="H914" s="2" t="s">
        <v>22</v>
      </c>
      <c r="I914" t="s">
        <v>1823</v>
      </c>
      <c r="J914" t="s">
        <v>653</v>
      </c>
      <c r="K914">
        <v>46350</v>
      </c>
      <c r="L914" t="s">
        <v>25</v>
      </c>
      <c r="M914" t="s">
        <v>1819</v>
      </c>
      <c r="N914" t="s">
        <v>27</v>
      </c>
      <c r="O914" t="s">
        <v>1705</v>
      </c>
      <c r="P914" s="4">
        <v>526.45000000000005</v>
      </c>
      <c r="Q914" s="4">
        <v>526.45000000000005</v>
      </c>
      <c r="R914" s="4">
        <f t="shared" si="58"/>
        <v>0</v>
      </c>
      <c r="S914" s="4">
        <f t="shared" si="59"/>
        <v>0</v>
      </c>
    </row>
    <row r="915" spans="1:19" ht="15.6" x14ac:dyDescent="0.3">
      <c r="A915" t="s">
        <v>1824</v>
      </c>
      <c r="B915" s="1">
        <v>43290</v>
      </c>
      <c r="C915" s="1">
        <v>43295</v>
      </c>
      <c r="D915">
        <f t="shared" si="56"/>
        <v>2018</v>
      </c>
      <c r="E915" t="str">
        <f t="shared" si="57"/>
        <v>Jul</v>
      </c>
      <c r="F915" t="s">
        <v>37</v>
      </c>
      <c r="G915" t="s">
        <v>1825</v>
      </c>
      <c r="H915" s="2" t="s">
        <v>22</v>
      </c>
      <c r="I915" t="s">
        <v>42</v>
      </c>
      <c r="J915" t="s">
        <v>653</v>
      </c>
      <c r="K915">
        <v>47905</v>
      </c>
      <c r="L915" t="s">
        <v>25</v>
      </c>
      <c r="M915" t="s">
        <v>1819</v>
      </c>
      <c r="N915" t="s">
        <v>27</v>
      </c>
      <c r="O915" t="s">
        <v>1705</v>
      </c>
      <c r="P915" s="4">
        <v>526.45000000000005</v>
      </c>
      <c r="Q915" s="4">
        <v>526.45000000000005</v>
      </c>
      <c r="R915" s="4">
        <f t="shared" si="58"/>
        <v>0</v>
      </c>
      <c r="S915" s="4">
        <f t="shared" si="59"/>
        <v>0</v>
      </c>
    </row>
    <row r="916" spans="1:19" ht="15.6" x14ac:dyDescent="0.3">
      <c r="A916" t="s">
        <v>1826</v>
      </c>
      <c r="B916" s="1">
        <v>42693</v>
      </c>
      <c r="C916" s="1">
        <v>42695</v>
      </c>
      <c r="D916">
        <f t="shared" si="56"/>
        <v>2016</v>
      </c>
      <c r="E916" t="str">
        <f t="shared" si="57"/>
        <v>Nov</v>
      </c>
      <c r="F916" t="s">
        <v>67</v>
      </c>
      <c r="G916" t="s">
        <v>1827</v>
      </c>
      <c r="H916" s="2" t="s">
        <v>22</v>
      </c>
      <c r="I916" t="s">
        <v>69</v>
      </c>
      <c r="J916" t="s">
        <v>70</v>
      </c>
      <c r="K916">
        <v>98115</v>
      </c>
      <c r="L916" t="s">
        <v>34</v>
      </c>
      <c r="M916" t="s">
        <v>1828</v>
      </c>
      <c r="N916" t="s">
        <v>27</v>
      </c>
      <c r="O916" t="s">
        <v>1705</v>
      </c>
      <c r="P916" s="4">
        <v>141.96</v>
      </c>
      <c r="Q916" s="4">
        <v>141.96</v>
      </c>
      <c r="R916" s="4">
        <f t="shared" si="58"/>
        <v>0</v>
      </c>
      <c r="S916" s="4">
        <f t="shared" si="59"/>
        <v>0</v>
      </c>
    </row>
    <row r="917" spans="1:19" x14ac:dyDescent="0.3">
      <c r="A917" t="s">
        <v>1653</v>
      </c>
      <c r="B917" s="1">
        <v>43416</v>
      </c>
      <c r="C917" s="1">
        <v>43416</v>
      </c>
      <c r="D917">
        <f t="shared" si="56"/>
        <v>2018</v>
      </c>
      <c r="E917" t="str">
        <f t="shared" si="57"/>
        <v>Nov</v>
      </c>
      <c r="F917" t="s">
        <v>30</v>
      </c>
      <c r="G917" t="s">
        <v>1654</v>
      </c>
      <c r="H917" t="s">
        <v>22</v>
      </c>
      <c r="I917" t="s">
        <v>1301</v>
      </c>
      <c r="J917" t="s">
        <v>178</v>
      </c>
      <c r="K917">
        <v>85301</v>
      </c>
      <c r="L917" t="s">
        <v>34</v>
      </c>
      <c r="M917" t="s">
        <v>1828</v>
      </c>
      <c r="N917" t="s">
        <v>27</v>
      </c>
      <c r="O917" t="s">
        <v>1705</v>
      </c>
      <c r="P917" s="4">
        <v>113.568</v>
      </c>
      <c r="Q917" s="4">
        <v>100</v>
      </c>
      <c r="R917" s="4">
        <f t="shared" si="58"/>
        <v>13.567999999999998</v>
      </c>
      <c r="S917" s="4">
        <f t="shared" si="59"/>
        <v>2.0351999999999997</v>
      </c>
    </row>
    <row r="918" spans="1:19" ht="15.6" x14ac:dyDescent="0.3">
      <c r="A918" t="s">
        <v>1829</v>
      </c>
      <c r="B918" s="1">
        <v>42589</v>
      </c>
      <c r="C918" s="1">
        <v>42590</v>
      </c>
      <c r="D918">
        <f t="shared" si="56"/>
        <v>2016</v>
      </c>
      <c r="E918" t="str">
        <f t="shared" si="57"/>
        <v>Aug</v>
      </c>
      <c r="F918" t="s">
        <v>20</v>
      </c>
      <c r="G918" t="s">
        <v>1830</v>
      </c>
      <c r="H918" s="2" t="s">
        <v>22</v>
      </c>
      <c r="I918" t="s">
        <v>1831</v>
      </c>
      <c r="J918" t="s">
        <v>192</v>
      </c>
      <c r="K918">
        <v>63122</v>
      </c>
      <c r="L918" t="s">
        <v>25</v>
      </c>
      <c r="M918" t="s">
        <v>1828</v>
      </c>
      <c r="N918" t="s">
        <v>27</v>
      </c>
      <c r="O918" t="s">
        <v>1705</v>
      </c>
      <c r="P918" s="4">
        <v>212.94</v>
      </c>
      <c r="Q918" s="4">
        <v>212.94</v>
      </c>
      <c r="R918" s="4">
        <f t="shared" si="58"/>
        <v>0</v>
      </c>
      <c r="S918" s="4">
        <f t="shared" si="59"/>
        <v>0</v>
      </c>
    </row>
    <row r="919" spans="1:19" ht="15.6" x14ac:dyDescent="0.3">
      <c r="A919" t="s">
        <v>1832</v>
      </c>
      <c r="B919" s="1">
        <v>42435</v>
      </c>
      <c r="C919" s="1">
        <v>42440</v>
      </c>
      <c r="D919">
        <f t="shared" si="56"/>
        <v>2016</v>
      </c>
      <c r="E919" t="str">
        <f t="shared" si="57"/>
        <v>Mar</v>
      </c>
      <c r="F919" t="s">
        <v>37</v>
      </c>
      <c r="G919" t="s">
        <v>1833</v>
      </c>
      <c r="H919" s="2" t="s">
        <v>22</v>
      </c>
      <c r="I919" t="s">
        <v>32</v>
      </c>
      <c r="J919" t="s">
        <v>33</v>
      </c>
      <c r="K919">
        <v>94122</v>
      </c>
      <c r="L919" t="s">
        <v>34</v>
      </c>
      <c r="M919" t="s">
        <v>1834</v>
      </c>
      <c r="N919" t="s">
        <v>27</v>
      </c>
      <c r="O919" t="s">
        <v>1705</v>
      </c>
      <c r="P919" s="4">
        <v>435.26</v>
      </c>
      <c r="Q919" s="4">
        <v>435.26</v>
      </c>
      <c r="R919" s="4">
        <f t="shared" si="58"/>
        <v>0</v>
      </c>
      <c r="S919" s="4">
        <f t="shared" si="59"/>
        <v>0</v>
      </c>
    </row>
    <row r="920" spans="1:19" ht="15.6" x14ac:dyDescent="0.3">
      <c r="A920" t="s">
        <v>1835</v>
      </c>
      <c r="B920" s="1">
        <v>42682</v>
      </c>
      <c r="C920" s="1">
        <v>42687</v>
      </c>
      <c r="D920">
        <f t="shared" si="56"/>
        <v>2016</v>
      </c>
      <c r="E920" t="str">
        <f t="shared" si="57"/>
        <v>Nov</v>
      </c>
      <c r="F920" t="s">
        <v>67</v>
      </c>
      <c r="G920" t="s">
        <v>1427</v>
      </c>
      <c r="H920" s="2" t="s">
        <v>22</v>
      </c>
      <c r="I920" t="s">
        <v>839</v>
      </c>
      <c r="J920" t="s">
        <v>158</v>
      </c>
      <c r="K920">
        <v>23666</v>
      </c>
      <c r="L920" t="s">
        <v>44</v>
      </c>
      <c r="M920" t="s">
        <v>1834</v>
      </c>
      <c r="N920" t="s">
        <v>27</v>
      </c>
      <c r="O920" t="s">
        <v>1705</v>
      </c>
      <c r="P920" s="4">
        <v>186.54</v>
      </c>
      <c r="Q920" s="4">
        <v>186.54</v>
      </c>
      <c r="R920" s="4">
        <f t="shared" si="58"/>
        <v>0</v>
      </c>
      <c r="S920" s="4">
        <f t="shared" si="59"/>
        <v>0</v>
      </c>
    </row>
    <row r="921" spans="1:19" x14ac:dyDescent="0.3">
      <c r="A921" t="s">
        <v>1836</v>
      </c>
      <c r="B921" s="1">
        <v>42973</v>
      </c>
      <c r="C921" s="1">
        <v>42977</v>
      </c>
      <c r="D921">
        <f t="shared" si="56"/>
        <v>2017</v>
      </c>
      <c r="E921" t="str">
        <f t="shared" si="57"/>
        <v>Aug</v>
      </c>
      <c r="F921" t="s">
        <v>37</v>
      </c>
      <c r="G921" t="s">
        <v>1811</v>
      </c>
      <c r="H921" t="s">
        <v>51</v>
      </c>
      <c r="I921" t="s">
        <v>1837</v>
      </c>
      <c r="J921" t="s">
        <v>183</v>
      </c>
      <c r="K921">
        <v>30605</v>
      </c>
      <c r="L921" t="s">
        <v>44</v>
      </c>
      <c r="M921" t="s">
        <v>1834</v>
      </c>
      <c r="N921" t="s">
        <v>128</v>
      </c>
      <c r="O921" t="s">
        <v>1705</v>
      </c>
      <c r="P921" s="4">
        <v>186.54</v>
      </c>
      <c r="Q921" s="4">
        <v>186.54</v>
      </c>
      <c r="R921" s="4">
        <f t="shared" si="58"/>
        <v>0</v>
      </c>
      <c r="S921" s="4">
        <f t="shared" si="59"/>
        <v>0</v>
      </c>
    </row>
    <row r="922" spans="1:19" ht="15.6" x14ac:dyDescent="0.3">
      <c r="A922" t="s">
        <v>1838</v>
      </c>
      <c r="B922" s="1">
        <v>42142</v>
      </c>
      <c r="C922" s="1">
        <v>42144</v>
      </c>
      <c r="D922">
        <f t="shared" si="56"/>
        <v>2015</v>
      </c>
      <c r="E922" t="str">
        <f t="shared" si="57"/>
        <v>May</v>
      </c>
      <c r="F922" t="s">
        <v>67</v>
      </c>
      <c r="G922" t="s">
        <v>732</v>
      </c>
      <c r="H922" s="2" t="s">
        <v>22</v>
      </c>
      <c r="I922" t="s">
        <v>1839</v>
      </c>
      <c r="J922" t="s">
        <v>233</v>
      </c>
      <c r="K922">
        <v>44312</v>
      </c>
      <c r="L922" t="s">
        <v>54</v>
      </c>
      <c r="M922" t="s">
        <v>1834</v>
      </c>
      <c r="N922" t="s">
        <v>27</v>
      </c>
      <c r="O922" t="s">
        <v>1705</v>
      </c>
      <c r="P922" s="4">
        <v>149.232</v>
      </c>
      <c r="Q922" s="4">
        <v>149.232</v>
      </c>
      <c r="R922" s="4">
        <f t="shared" si="58"/>
        <v>0</v>
      </c>
      <c r="S922" s="4">
        <f t="shared" si="59"/>
        <v>0</v>
      </c>
    </row>
    <row r="923" spans="1:19" ht="15.6" x14ac:dyDescent="0.3">
      <c r="A923" t="s">
        <v>1439</v>
      </c>
      <c r="B923" s="1">
        <v>42614</v>
      </c>
      <c r="C923" s="1">
        <v>42621</v>
      </c>
      <c r="D923">
        <f t="shared" si="56"/>
        <v>2016</v>
      </c>
      <c r="E923" t="str">
        <f t="shared" si="57"/>
        <v>Sep</v>
      </c>
      <c r="F923" t="s">
        <v>37</v>
      </c>
      <c r="G923" t="s">
        <v>1326</v>
      </c>
      <c r="H923" s="2" t="s">
        <v>22</v>
      </c>
      <c r="I923" t="s">
        <v>321</v>
      </c>
      <c r="J923" t="s">
        <v>314</v>
      </c>
      <c r="K923">
        <v>2038</v>
      </c>
      <c r="L923" t="s">
        <v>54</v>
      </c>
      <c r="M923" t="s">
        <v>1834</v>
      </c>
      <c r="N923" t="s">
        <v>27</v>
      </c>
      <c r="O923" t="s">
        <v>1705</v>
      </c>
      <c r="P923" s="4">
        <v>124.36</v>
      </c>
      <c r="Q923" s="4">
        <v>124.36</v>
      </c>
      <c r="R923" s="4">
        <f t="shared" si="58"/>
        <v>0</v>
      </c>
      <c r="S923" s="4">
        <f t="shared" si="59"/>
        <v>0</v>
      </c>
    </row>
    <row r="924" spans="1:19" ht="15.6" x14ac:dyDescent="0.3">
      <c r="A924" t="s">
        <v>1840</v>
      </c>
      <c r="B924" s="1">
        <v>43451</v>
      </c>
      <c r="C924" s="1">
        <v>43457</v>
      </c>
      <c r="D924">
        <f t="shared" si="56"/>
        <v>2018</v>
      </c>
      <c r="E924" t="str">
        <f t="shared" si="57"/>
        <v>Dec</v>
      </c>
      <c r="F924" t="s">
        <v>37</v>
      </c>
      <c r="G924" t="s">
        <v>1841</v>
      </c>
      <c r="H924" s="2" t="s">
        <v>22</v>
      </c>
      <c r="I924" t="s">
        <v>61</v>
      </c>
      <c r="J924" t="s">
        <v>62</v>
      </c>
      <c r="K924">
        <v>10009</v>
      </c>
      <c r="L924" t="s">
        <v>54</v>
      </c>
      <c r="M924" t="s">
        <v>1834</v>
      </c>
      <c r="N924" t="s">
        <v>27</v>
      </c>
      <c r="O924" t="s">
        <v>1705</v>
      </c>
      <c r="P924" s="4">
        <v>124.36</v>
      </c>
      <c r="Q924" s="4">
        <v>124.36</v>
      </c>
      <c r="R924" s="4">
        <f t="shared" si="58"/>
        <v>0</v>
      </c>
      <c r="S924" s="4">
        <f t="shared" si="59"/>
        <v>0</v>
      </c>
    </row>
    <row r="925" spans="1:19" ht="15.6" x14ac:dyDescent="0.3">
      <c r="A925" t="s">
        <v>374</v>
      </c>
      <c r="B925" s="1">
        <v>42437</v>
      </c>
      <c r="C925" s="1">
        <v>42441</v>
      </c>
      <c r="D925">
        <f t="shared" si="56"/>
        <v>2016</v>
      </c>
      <c r="E925" t="str">
        <f t="shared" si="57"/>
        <v>Mar</v>
      </c>
      <c r="F925" t="s">
        <v>37</v>
      </c>
      <c r="G925" t="s">
        <v>375</v>
      </c>
      <c r="H925" s="2" t="s">
        <v>22</v>
      </c>
      <c r="I925" t="s">
        <v>376</v>
      </c>
      <c r="J925" t="s">
        <v>148</v>
      </c>
      <c r="K925">
        <v>53142</v>
      </c>
      <c r="L925" t="s">
        <v>25</v>
      </c>
      <c r="M925" t="s">
        <v>1834</v>
      </c>
      <c r="N925" t="s">
        <v>27</v>
      </c>
      <c r="O925" t="s">
        <v>1705</v>
      </c>
      <c r="P925" s="4">
        <v>373.08</v>
      </c>
      <c r="Q925" s="4">
        <f>P925-150</f>
        <v>223.07999999999998</v>
      </c>
      <c r="R925" s="4">
        <f t="shared" si="58"/>
        <v>150</v>
      </c>
      <c r="S925" s="4">
        <f t="shared" si="59"/>
        <v>22.5</v>
      </c>
    </row>
    <row r="926" spans="1:19" ht="15.6" x14ac:dyDescent="0.3">
      <c r="A926" t="s">
        <v>1842</v>
      </c>
      <c r="B926" s="1">
        <v>42313</v>
      </c>
      <c r="C926" s="1">
        <v>42318</v>
      </c>
      <c r="D926">
        <f t="shared" si="56"/>
        <v>2015</v>
      </c>
      <c r="E926" t="str">
        <f t="shared" si="57"/>
        <v>Nov</v>
      </c>
      <c r="F926" t="s">
        <v>37</v>
      </c>
      <c r="G926" t="s">
        <v>876</v>
      </c>
      <c r="H926" s="2" t="s">
        <v>22</v>
      </c>
      <c r="I926" t="s">
        <v>47</v>
      </c>
      <c r="J926" t="s">
        <v>33</v>
      </c>
      <c r="K926">
        <v>90008</v>
      </c>
      <c r="L926" t="s">
        <v>34</v>
      </c>
      <c r="M926" t="s">
        <v>1843</v>
      </c>
      <c r="N926" t="s">
        <v>27</v>
      </c>
      <c r="O926" t="s">
        <v>1705</v>
      </c>
      <c r="P926" s="4">
        <v>20.04</v>
      </c>
      <c r="Q926" s="4">
        <v>18</v>
      </c>
      <c r="R926" s="4">
        <f t="shared" si="58"/>
        <v>2.0399999999999991</v>
      </c>
      <c r="S926" s="4">
        <f t="shared" si="59"/>
        <v>0.30599999999999988</v>
      </c>
    </row>
    <row r="927" spans="1:19" ht="15.6" x14ac:dyDescent="0.3">
      <c r="A927" t="s">
        <v>72</v>
      </c>
      <c r="B927" s="1">
        <v>43453</v>
      </c>
      <c r="C927" s="1">
        <v>43457</v>
      </c>
      <c r="D927">
        <f t="shared" si="56"/>
        <v>2018</v>
      </c>
      <c r="E927" t="str">
        <f t="shared" si="57"/>
        <v>Dec</v>
      </c>
      <c r="F927" t="s">
        <v>37</v>
      </c>
      <c r="G927" t="s">
        <v>73</v>
      </c>
      <c r="H927" s="2" t="s">
        <v>22</v>
      </c>
      <c r="I927" t="s">
        <v>74</v>
      </c>
      <c r="J927" t="s">
        <v>75</v>
      </c>
      <c r="K927">
        <v>80134</v>
      </c>
      <c r="L927" t="s">
        <v>34</v>
      </c>
      <c r="M927" t="s">
        <v>1843</v>
      </c>
      <c r="N927" t="s">
        <v>27</v>
      </c>
      <c r="O927" t="s">
        <v>1705</v>
      </c>
      <c r="P927" s="4">
        <v>13.36</v>
      </c>
      <c r="Q927" s="4">
        <v>13.36</v>
      </c>
      <c r="R927" s="4">
        <f t="shared" si="58"/>
        <v>0</v>
      </c>
      <c r="S927" s="4">
        <f t="shared" si="59"/>
        <v>0</v>
      </c>
    </row>
    <row r="928" spans="1:19" ht="15.6" x14ac:dyDescent="0.3">
      <c r="A928" t="s">
        <v>1844</v>
      </c>
      <c r="B928" s="1">
        <v>42591</v>
      </c>
      <c r="C928" s="1">
        <v>42598</v>
      </c>
      <c r="D928">
        <f t="shared" si="56"/>
        <v>2016</v>
      </c>
      <c r="E928" t="str">
        <f t="shared" si="57"/>
        <v>Aug</v>
      </c>
      <c r="F928" t="s">
        <v>37</v>
      </c>
      <c r="G928" t="s">
        <v>1794</v>
      </c>
      <c r="H928" s="2" t="s">
        <v>22</v>
      </c>
      <c r="I928" t="s">
        <v>61</v>
      </c>
      <c r="J928" t="s">
        <v>62</v>
      </c>
      <c r="K928">
        <v>10035</v>
      </c>
      <c r="L928" t="s">
        <v>54</v>
      </c>
      <c r="M928" t="s">
        <v>1843</v>
      </c>
      <c r="N928" t="s">
        <v>27</v>
      </c>
      <c r="O928" t="s">
        <v>1705</v>
      </c>
      <c r="P928" s="4">
        <v>10.02</v>
      </c>
      <c r="Q928" s="4">
        <v>10.02</v>
      </c>
      <c r="R928" s="4">
        <f t="shared" si="58"/>
        <v>0</v>
      </c>
      <c r="S928" s="4">
        <f t="shared" si="59"/>
        <v>0</v>
      </c>
    </row>
    <row r="929" spans="1:19" x14ac:dyDescent="0.3">
      <c r="A929" t="s">
        <v>1845</v>
      </c>
      <c r="B929" s="1">
        <v>42867</v>
      </c>
      <c r="C929" s="1">
        <v>42872</v>
      </c>
      <c r="D929">
        <f t="shared" si="56"/>
        <v>2017</v>
      </c>
      <c r="E929" t="str">
        <f t="shared" si="57"/>
        <v>May</v>
      </c>
      <c r="F929" t="s">
        <v>37</v>
      </c>
      <c r="G929" t="s">
        <v>107</v>
      </c>
      <c r="H929" t="s">
        <v>51</v>
      </c>
      <c r="I929" t="s">
        <v>61</v>
      </c>
      <c r="J929" t="s">
        <v>62</v>
      </c>
      <c r="K929">
        <v>10024</v>
      </c>
      <c r="L929" t="s">
        <v>54</v>
      </c>
      <c r="M929" t="s">
        <v>1843</v>
      </c>
      <c r="N929" t="s">
        <v>27</v>
      </c>
      <c r="O929" t="s">
        <v>1705</v>
      </c>
      <c r="P929" s="4">
        <v>10.02</v>
      </c>
      <c r="Q929" s="4">
        <v>10.02</v>
      </c>
      <c r="R929" s="4">
        <f t="shared" si="58"/>
        <v>0</v>
      </c>
      <c r="S929" s="4">
        <f t="shared" si="59"/>
        <v>0</v>
      </c>
    </row>
    <row r="930" spans="1:19" ht="15.6" x14ac:dyDescent="0.3">
      <c r="A930" t="s">
        <v>1846</v>
      </c>
      <c r="B930" s="1">
        <v>43427</v>
      </c>
      <c r="C930" s="1">
        <v>43428</v>
      </c>
      <c r="D930">
        <f t="shared" si="56"/>
        <v>2018</v>
      </c>
      <c r="E930" t="str">
        <f t="shared" si="57"/>
        <v>Nov</v>
      </c>
      <c r="F930" t="s">
        <v>20</v>
      </c>
      <c r="G930" t="s">
        <v>817</v>
      </c>
      <c r="H930" s="2" t="s">
        <v>22</v>
      </c>
      <c r="I930" t="s">
        <v>100</v>
      </c>
      <c r="J930" t="s">
        <v>101</v>
      </c>
      <c r="K930">
        <v>19120</v>
      </c>
      <c r="L930" t="s">
        <v>54</v>
      </c>
      <c r="M930" t="s">
        <v>1843</v>
      </c>
      <c r="N930" t="s">
        <v>27</v>
      </c>
      <c r="O930" t="s">
        <v>1705</v>
      </c>
      <c r="P930" s="4">
        <v>24.047999999999998</v>
      </c>
      <c r="Q930" s="4">
        <v>24.047999999999998</v>
      </c>
      <c r="R930" s="4">
        <f t="shared" si="58"/>
        <v>0</v>
      </c>
      <c r="S930" s="4">
        <f t="shared" si="59"/>
        <v>0</v>
      </c>
    </row>
    <row r="931" spans="1:19" ht="15.6" x14ac:dyDescent="0.3">
      <c r="A931" t="s">
        <v>1847</v>
      </c>
      <c r="B931" s="1">
        <v>42965</v>
      </c>
      <c r="C931" s="1">
        <v>42967</v>
      </c>
      <c r="D931">
        <f t="shared" si="56"/>
        <v>2017</v>
      </c>
      <c r="E931" t="str">
        <f t="shared" si="57"/>
        <v>Aug</v>
      </c>
      <c r="F931" t="s">
        <v>67</v>
      </c>
      <c r="G931" t="s">
        <v>373</v>
      </c>
      <c r="H931" s="2" t="s">
        <v>22</v>
      </c>
      <c r="I931" t="s">
        <v>113</v>
      </c>
      <c r="J931" t="s">
        <v>109</v>
      </c>
      <c r="K931">
        <v>77070</v>
      </c>
      <c r="L931" t="s">
        <v>25</v>
      </c>
      <c r="M931" t="s">
        <v>1843</v>
      </c>
      <c r="N931" t="s">
        <v>110</v>
      </c>
      <c r="O931" t="s">
        <v>1705</v>
      </c>
      <c r="P931" s="4">
        <v>5.3440000000000003</v>
      </c>
      <c r="Q931" s="4">
        <v>5</v>
      </c>
      <c r="R931" s="4">
        <f t="shared" si="58"/>
        <v>0.34400000000000031</v>
      </c>
      <c r="S931" s="4">
        <f t="shared" si="59"/>
        <v>5.1600000000000042E-2</v>
      </c>
    </row>
    <row r="932" spans="1:19" ht="15.6" x14ac:dyDescent="0.3">
      <c r="A932" t="s">
        <v>1848</v>
      </c>
      <c r="B932" s="1">
        <v>42318</v>
      </c>
      <c r="C932" s="1">
        <v>42324</v>
      </c>
      <c r="D932">
        <f t="shared" si="56"/>
        <v>2015</v>
      </c>
      <c r="E932" t="str">
        <f t="shared" si="57"/>
        <v>Nov</v>
      </c>
      <c r="F932" t="s">
        <v>37</v>
      </c>
      <c r="G932" t="s">
        <v>1849</v>
      </c>
      <c r="H932" s="2" t="s">
        <v>22</v>
      </c>
      <c r="I932" t="s">
        <v>39</v>
      </c>
      <c r="J932" t="s">
        <v>33</v>
      </c>
      <c r="K932">
        <v>92037</v>
      </c>
      <c r="L932" t="s">
        <v>34</v>
      </c>
      <c r="M932" t="s">
        <v>1850</v>
      </c>
      <c r="N932" t="s">
        <v>27</v>
      </c>
      <c r="O932" t="s">
        <v>1705</v>
      </c>
      <c r="P932" s="4">
        <v>39.880000000000003</v>
      </c>
      <c r="Q932" s="4">
        <v>39.880000000000003</v>
      </c>
      <c r="R932" s="4">
        <f t="shared" si="58"/>
        <v>0</v>
      </c>
      <c r="S932" s="4">
        <f t="shared" si="59"/>
        <v>0</v>
      </c>
    </row>
    <row r="933" spans="1:19" ht="15.6" x14ac:dyDescent="0.3">
      <c r="A933" t="s">
        <v>1851</v>
      </c>
      <c r="B933" s="1">
        <v>42346</v>
      </c>
      <c r="C933" s="1">
        <v>42353</v>
      </c>
      <c r="D933">
        <f t="shared" si="56"/>
        <v>2015</v>
      </c>
      <c r="E933" t="str">
        <f t="shared" si="57"/>
        <v>Dec</v>
      </c>
      <c r="F933" t="s">
        <v>37</v>
      </c>
      <c r="G933" t="s">
        <v>842</v>
      </c>
      <c r="H933" s="2" t="s">
        <v>22</v>
      </c>
      <c r="I933" t="s">
        <v>32</v>
      </c>
      <c r="J933" t="s">
        <v>33</v>
      </c>
      <c r="K933">
        <v>94110</v>
      </c>
      <c r="L933" t="s">
        <v>34</v>
      </c>
      <c r="M933" t="s">
        <v>1850</v>
      </c>
      <c r="N933" t="s">
        <v>27</v>
      </c>
      <c r="O933" t="s">
        <v>1705</v>
      </c>
      <c r="P933" s="4">
        <v>39.880000000000003</v>
      </c>
      <c r="Q933" s="4">
        <v>39.880000000000003</v>
      </c>
      <c r="R933" s="4">
        <f t="shared" si="58"/>
        <v>0</v>
      </c>
      <c r="S933" s="4">
        <f t="shared" si="59"/>
        <v>0</v>
      </c>
    </row>
    <row r="934" spans="1:19" x14ac:dyDescent="0.3">
      <c r="A934" t="s">
        <v>1852</v>
      </c>
      <c r="B934" s="1">
        <v>42698</v>
      </c>
      <c r="C934" s="1">
        <v>42704</v>
      </c>
      <c r="D934">
        <f t="shared" si="56"/>
        <v>2016</v>
      </c>
      <c r="E934" t="str">
        <f t="shared" si="57"/>
        <v>Nov</v>
      </c>
      <c r="F934" t="s">
        <v>37</v>
      </c>
      <c r="G934" t="s">
        <v>1181</v>
      </c>
      <c r="H934" t="s">
        <v>51</v>
      </c>
      <c r="I934" t="s">
        <v>47</v>
      </c>
      <c r="J934" t="s">
        <v>33</v>
      </c>
      <c r="K934">
        <v>90004</v>
      </c>
      <c r="L934" t="s">
        <v>34</v>
      </c>
      <c r="M934" t="s">
        <v>1850</v>
      </c>
      <c r="N934" t="s">
        <v>27</v>
      </c>
      <c r="O934" t="s">
        <v>1705</v>
      </c>
      <c r="P934" s="4">
        <v>79.760000000000005</v>
      </c>
      <c r="Q934" s="4">
        <v>79.760000000000005</v>
      </c>
      <c r="R934" s="4">
        <f t="shared" si="58"/>
        <v>0</v>
      </c>
      <c r="S934" s="4">
        <f t="shared" si="59"/>
        <v>0</v>
      </c>
    </row>
    <row r="935" spans="1:19" ht="15.6" x14ac:dyDescent="0.3">
      <c r="A935" t="s">
        <v>1853</v>
      </c>
      <c r="B935" s="1">
        <v>43217</v>
      </c>
      <c r="C935" s="1">
        <v>43222</v>
      </c>
      <c r="D935">
        <f t="shared" si="56"/>
        <v>2018</v>
      </c>
      <c r="E935" t="str">
        <f t="shared" si="57"/>
        <v>Apr</v>
      </c>
      <c r="F935" t="s">
        <v>37</v>
      </c>
      <c r="G935" t="s">
        <v>1854</v>
      </c>
      <c r="H935" s="2" t="s">
        <v>22</v>
      </c>
      <c r="I935" t="s">
        <v>69</v>
      </c>
      <c r="J935" t="s">
        <v>70</v>
      </c>
      <c r="K935">
        <v>98105</v>
      </c>
      <c r="L935" t="s">
        <v>34</v>
      </c>
      <c r="M935" t="s">
        <v>1850</v>
      </c>
      <c r="N935" t="s">
        <v>27</v>
      </c>
      <c r="O935" t="s">
        <v>1705</v>
      </c>
      <c r="P935" s="4">
        <v>139.58000000000001</v>
      </c>
      <c r="Q935" s="4">
        <v>139.58000000000001</v>
      </c>
      <c r="R935" s="4">
        <f t="shared" si="58"/>
        <v>0</v>
      </c>
      <c r="S935" s="4">
        <f t="shared" si="59"/>
        <v>0</v>
      </c>
    </row>
    <row r="936" spans="1:19" ht="15.6" x14ac:dyDescent="0.3">
      <c r="A936" t="s">
        <v>1855</v>
      </c>
      <c r="B936" s="1">
        <v>43061</v>
      </c>
      <c r="C936" s="1">
        <v>43065</v>
      </c>
      <c r="D936">
        <f t="shared" si="56"/>
        <v>2017</v>
      </c>
      <c r="E936" t="str">
        <f t="shared" si="57"/>
        <v>Nov</v>
      </c>
      <c r="F936" t="s">
        <v>37</v>
      </c>
      <c r="G936" t="s">
        <v>456</v>
      </c>
      <c r="H936" s="2" t="s">
        <v>22</v>
      </c>
      <c r="I936" t="s">
        <v>61</v>
      </c>
      <c r="J936" t="s">
        <v>62</v>
      </c>
      <c r="K936">
        <v>10009</v>
      </c>
      <c r="L936" t="s">
        <v>54</v>
      </c>
      <c r="M936" t="s">
        <v>1850</v>
      </c>
      <c r="N936" t="s">
        <v>27</v>
      </c>
      <c r="O936" t="s">
        <v>1705</v>
      </c>
      <c r="P936" s="4">
        <v>39.880000000000003</v>
      </c>
      <c r="Q936" s="4">
        <v>39.880000000000003</v>
      </c>
      <c r="R936" s="4">
        <f t="shared" si="58"/>
        <v>0</v>
      </c>
      <c r="S936" s="4">
        <f t="shared" si="59"/>
        <v>0</v>
      </c>
    </row>
    <row r="937" spans="1:19" ht="15.6" x14ac:dyDescent="0.3">
      <c r="A937" t="s">
        <v>1856</v>
      </c>
      <c r="B937" s="1">
        <v>42114</v>
      </c>
      <c r="C937" s="1">
        <v>42119</v>
      </c>
      <c r="D937">
        <f t="shared" si="56"/>
        <v>2015</v>
      </c>
      <c r="E937" t="str">
        <f t="shared" si="57"/>
        <v>Apr</v>
      </c>
      <c r="F937" t="s">
        <v>37</v>
      </c>
      <c r="G937" t="s">
        <v>1857</v>
      </c>
      <c r="H937" s="2" t="s">
        <v>22</v>
      </c>
      <c r="I937" t="s">
        <v>47</v>
      </c>
      <c r="J937" t="s">
        <v>33</v>
      </c>
      <c r="K937">
        <v>90045</v>
      </c>
      <c r="L937" t="s">
        <v>34</v>
      </c>
      <c r="M937" t="s">
        <v>1858</v>
      </c>
      <c r="N937" t="s">
        <v>27</v>
      </c>
      <c r="O937" t="s">
        <v>1705</v>
      </c>
      <c r="P937" s="4">
        <v>59.92</v>
      </c>
      <c r="Q937" s="4">
        <v>100</v>
      </c>
      <c r="R937" s="4">
        <f t="shared" si="58"/>
        <v>-40.08</v>
      </c>
      <c r="S937" s="4">
        <f t="shared" si="59"/>
        <v>-6.0119999999999996</v>
      </c>
    </row>
    <row r="938" spans="1:19" ht="15.6" x14ac:dyDescent="0.3">
      <c r="A938" t="s">
        <v>302</v>
      </c>
      <c r="B938" s="1">
        <v>42319</v>
      </c>
      <c r="C938" s="1">
        <v>42323</v>
      </c>
      <c r="D938">
        <f t="shared" si="56"/>
        <v>2015</v>
      </c>
      <c r="E938" t="str">
        <f t="shared" si="57"/>
        <v>Nov</v>
      </c>
      <c r="F938" t="s">
        <v>67</v>
      </c>
      <c r="G938" t="s">
        <v>303</v>
      </c>
      <c r="H938" s="2" t="s">
        <v>22</v>
      </c>
      <c r="I938" t="s">
        <v>304</v>
      </c>
      <c r="J938" t="s">
        <v>101</v>
      </c>
      <c r="K938">
        <v>19601</v>
      </c>
      <c r="L938" t="s">
        <v>54</v>
      </c>
      <c r="M938" t="s">
        <v>1858</v>
      </c>
      <c r="N938" t="s">
        <v>27</v>
      </c>
      <c r="O938" t="s">
        <v>1705</v>
      </c>
      <c r="P938" s="4">
        <v>23.968</v>
      </c>
      <c r="Q938" s="4">
        <v>23.968</v>
      </c>
      <c r="R938" s="4">
        <f t="shared" si="58"/>
        <v>0</v>
      </c>
      <c r="S938" s="4">
        <f t="shared" si="59"/>
        <v>0</v>
      </c>
    </row>
    <row r="939" spans="1:19" ht="15.6" x14ac:dyDescent="0.3">
      <c r="A939" t="s">
        <v>1783</v>
      </c>
      <c r="B939" s="1">
        <v>42813</v>
      </c>
      <c r="C939" s="1">
        <v>42815</v>
      </c>
      <c r="D939">
        <f t="shared" si="56"/>
        <v>2017</v>
      </c>
      <c r="E939" t="str">
        <f t="shared" si="57"/>
        <v>Mar</v>
      </c>
      <c r="F939" t="s">
        <v>67</v>
      </c>
      <c r="G939" t="s">
        <v>1784</v>
      </c>
      <c r="H939" s="2" t="s">
        <v>22</v>
      </c>
      <c r="I939" t="s">
        <v>1179</v>
      </c>
      <c r="J939" t="s">
        <v>62</v>
      </c>
      <c r="K939">
        <v>11572</v>
      </c>
      <c r="L939" t="s">
        <v>54</v>
      </c>
      <c r="M939" t="s">
        <v>1858</v>
      </c>
      <c r="N939" t="s">
        <v>27</v>
      </c>
      <c r="O939" t="s">
        <v>1705</v>
      </c>
      <c r="P939" s="4">
        <v>14.98</v>
      </c>
      <c r="Q939" s="4">
        <v>18</v>
      </c>
      <c r="R939" s="4">
        <f t="shared" si="58"/>
        <v>-3.0199999999999996</v>
      </c>
      <c r="S939" s="4">
        <f t="shared" si="59"/>
        <v>-0.4529999999999999</v>
      </c>
    </row>
    <row r="940" spans="1:19" ht="15.6" x14ac:dyDescent="0.3">
      <c r="A940" t="s">
        <v>1859</v>
      </c>
      <c r="B940" s="1">
        <v>42303</v>
      </c>
      <c r="C940" s="1">
        <v>42307</v>
      </c>
      <c r="D940">
        <f t="shared" si="56"/>
        <v>2015</v>
      </c>
      <c r="E940" t="str">
        <f t="shared" si="57"/>
        <v>Oct</v>
      </c>
      <c r="F940" t="s">
        <v>67</v>
      </c>
      <c r="G940" t="s">
        <v>663</v>
      </c>
      <c r="H940" s="2" t="s">
        <v>22</v>
      </c>
      <c r="I940" t="s">
        <v>69</v>
      </c>
      <c r="J940" t="s">
        <v>70</v>
      </c>
      <c r="K940">
        <v>98105</v>
      </c>
      <c r="L940" t="s">
        <v>34</v>
      </c>
      <c r="M940" t="s">
        <v>1860</v>
      </c>
      <c r="N940" t="s">
        <v>27</v>
      </c>
      <c r="O940" t="s">
        <v>1705</v>
      </c>
      <c r="P940" s="4">
        <v>63.92</v>
      </c>
      <c r="Q940" s="4">
        <v>63.92</v>
      </c>
      <c r="R940" s="4">
        <f t="shared" si="58"/>
        <v>0</v>
      </c>
      <c r="S940" s="4">
        <f t="shared" si="59"/>
        <v>0</v>
      </c>
    </row>
    <row r="941" spans="1:19" ht="15.6" x14ac:dyDescent="0.3">
      <c r="A941" t="s">
        <v>1861</v>
      </c>
      <c r="B941" s="1">
        <v>43058</v>
      </c>
      <c r="C941" s="1">
        <v>43062</v>
      </c>
      <c r="D941">
        <f t="shared" si="56"/>
        <v>2017</v>
      </c>
      <c r="E941" t="str">
        <f t="shared" si="57"/>
        <v>Nov</v>
      </c>
      <c r="F941" t="s">
        <v>37</v>
      </c>
      <c r="G941" t="s">
        <v>1862</v>
      </c>
      <c r="H941" s="2" t="s">
        <v>22</v>
      </c>
      <c r="I941" t="s">
        <v>69</v>
      </c>
      <c r="J941" t="s">
        <v>70</v>
      </c>
      <c r="K941">
        <v>98115</v>
      </c>
      <c r="L941" t="s">
        <v>34</v>
      </c>
      <c r="M941" t="s">
        <v>1860</v>
      </c>
      <c r="N941" t="s">
        <v>27</v>
      </c>
      <c r="O941" t="s">
        <v>1705</v>
      </c>
      <c r="P941" s="4">
        <v>31.96</v>
      </c>
      <c r="Q941" s="4">
        <v>31.96</v>
      </c>
      <c r="R941" s="4">
        <f t="shared" si="58"/>
        <v>0</v>
      </c>
      <c r="S941" s="4">
        <f t="shared" si="59"/>
        <v>0</v>
      </c>
    </row>
    <row r="942" spans="1:19" ht="15.6" x14ac:dyDescent="0.3">
      <c r="A942" t="s">
        <v>1863</v>
      </c>
      <c r="B942" s="1">
        <v>43070</v>
      </c>
      <c r="C942" s="1">
        <v>43070</v>
      </c>
      <c r="D942">
        <f t="shared" si="56"/>
        <v>2017</v>
      </c>
      <c r="E942" t="str">
        <f t="shared" si="57"/>
        <v>Dec</v>
      </c>
      <c r="F942" t="s">
        <v>30</v>
      </c>
      <c r="G942" t="s">
        <v>1274</v>
      </c>
      <c r="H942" s="2" t="s">
        <v>22</v>
      </c>
      <c r="I942" t="s">
        <v>1864</v>
      </c>
      <c r="J942" t="s">
        <v>33</v>
      </c>
      <c r="K942">
        <v>93030</v>
      </c>
      <c r="L942" t="s">
        <v>34</v>
      </c>
      <c r="M942" t="s">
        <v>1860</v>
      </c>
      <c r="N942" t="s">
        <v>27</v>
      </c>
      <c r="O942" t="s">
        <v>1705</v>
      </c>
      <c r="P942" s="4">
        <v>31.96</v>
      </c>
      <c r="Q942" s="4">
        <v>31.96</v>
      </c>
      <c r="R942" s="4">
        <f t="shared" si="58"/>
        <v>0</v>
      </c>
      <c r="S942" s="4">
        <f t="shared" si="59"/>
        <v>0</v>
      </c>
    </row>
    <row r="943" spans="1:19" x14ac:dyDescent="0.3">
      <c r="A943" t="s">
        <v>1865</v>
      </c>
      <c r="B943" s="1">
        <v>43350</v>
      </c>
      <c r="C943" s="1">
        <v>43354</v>
      </c>
      <c r="D943">
        <f t="shared" si="56"/>
        <v>2018</v>
      </c>
      <c r="E943" t="str">
        <f t="shared" si="57"/>
        <v>Sep</v>
      </c>
      <c r="F943" t="s">
        <v>37</v>
      </c>
      <c r="G943" t="s">
        <v>1866</v>
      </c>
      <c r="H943" t="s">
        <v>105</v>
      </c>
      <c r="I943" t="s">
        <v>47</v>
      </c>
      <c r="J943" t="s">
        <v>33</v>
      </c>
      <c r="K943">
        <v>90032</v>
      </c>
      <c r="L943" t="s">
        <v>34</v>
      </c>
      <c r="M943" t="s">
        <v>1860</v>
      </c>
      <c r="N943" t="s">
        <v>27</v>
      </c>
      <c r="O943" t="s">
        <v>1705</v>
      </c>
      <c r="P943" s="4">
        <v>47.94</v>
      </c>
      <c r="Q943" s="4">
        <v>47.94</v>
      </c>
      <c r="R943" s="4">
        <f t="shared" si="58"/>
        <v>0</v>
      </c>
      <c r="S943" s="4">
        <f t="shared" si="59"/>
        <v>0</v>
      </c>
    </row>
    <row r="944" spans="1:19" x14ac:dyDescent="0.3">
      <c r="A944" t="s">
        <v>1867</v>
      </c>
      <c r="B944" s="1">
        <v>42276</v>
      </c>
      <c r="C944" s="1">
        <v>42280</v>
      </c>
      <c r="D944">
        <f t="shared" si="56"/>
        <v>2015</v>
      </c>
      <c r="E944" t="str">
        <f t="shared" si="57"/>
        <v>Sep</v>
      </c>
      <c r="F944" t="s">
        <v>67</v>
      </c>
      <c r="G944" t="s">
        <v>1868</v>
      </c>
      <c r="H944" t="s">
        <v>105</v>
      </c>
      <c r="I944" t="s">
        <v>61</v>
      </c>
      <c r="J944" t="s">
        <v>62</v>
      </c>
      <c r="K944">
        <v>10011</v>
      </c>
      <c r="L944" t="s">
        <v>54</v>
      </c>
      <c r="M944" t="s">
        <v>1869</v>
      </c>
      <c r="N944" t="s">
        <v>27</v>
      </c>
      <c r="O944" t="s">
        <v>1705</v>
      </c>
      <c r="P944" s="4">
        <v>117.36</v>
      </c>
      <c r="Q944" s="4">
        <v>117.36</v>
      </c>
      <c r="R944" s="4">
        <f t="shared" si="58"/>
        <v>0</v>
      </c>
      <c r="S944" s="4">
        <f t="shared" si="59"/>
        <v>0</v>
      </c>
    </row>
    <row r="945" spans="1:19" ht="15.6" x14ac:dyDescent="0.3">
      <c r="A945" t="s">
        <v>1870</v>
      </c>
      <c r="B945" s="1">
        <v>42299</v>
      </c>
      <c r="C945" s="1">
        <v>42305</v>
      </c>
      <c r="D945">
        <f t="shared" si="56"/>
        <v>2015</v>
      </c>
      <c r="E945" t="str">
        <f t="shared" si="57"/>
        <v>Oct</v>
      </c>
      <c r="F945" t="s">
        <v>37</v>
      </c>
      <c r="G945" t="s">
        <v>630</v>
      </c>
      <c r="H945" s="2" t="s">
        <v>22</v>
      </c>
      <c r="I945" t="s">
        <v>466</v>
      </c>
      <c r="J945" t="s">
        <v>233</v>
      </c>
      <c r="K945">
        <v>43055</v>
      </c>
      <c r="L945" t="s">
        <v>54</v>
      </c>
      <c r="M945" t="s">
        <v>1869</v>
      </c>
      <c r="N945" t="s">
        <v>27</v>
      </c>
      <c r="O945" t="s">
        <v>1705</v>
      </c>
      <c r="P945" s="4">
        <v>93.888000000000005</v>
      </c>
      <c r="Q945" s="4">
        <v>93.888000000000005</v>
      </c>
      <c r="R945" s="4">
        <f t="shared" si="58"/>
        <v>0</v>
      </c>
      <c r="S945" s="4">
        <f t="shared" si="59"/>
        <v>0</v>
      </c>
    </row>
    <row r="946" spans="1:19" ht="15.6" x14ac:dyDescent="0.3">
      <c r="A946" t="s">
        <v>1715</v>
      </c>
      <c r="B946" s="1">
        <v>43330</v>
      </c>
      <c r="C946" s="1">
        <v>43335</v>
      </c>
      <c r="D946">
        <f t="shared" si="56"/>
        <v>2018</v>
      </c>
      <c r="E946" t="str">
        <f t="shared" si="57"/>
        <v>Aug</v>
      </c>
      <c r="F946" t="s">
        <v>67</v>
      </c>
      <c r="G946" t="s">
        <v>1716</v>
      </c>
      <c r="H946" s="2" t="s">
        <v>22</v>
      </c>
      <c r="I946" t="s">
        <v>61</v>
      </c>
      <c r="J946" t="s">
        <v>62</v>
      </c>
      <c r="K946">
        <v>10011</v>
      </c>
      <c r="L946" t="s">
        <v>54</v>
      </c>
      <c r="M946" t="s">
        <v>1869</v>
      </c>
      <c r="N946" t="s">
        <v>27</v>
      </c>
      <c r="O946" t="s">
        <v>1705</v>
      </c>
      <c r="P946" s="4">
        <v>88.02</v>
      </c>
      <c r="Q946" s="4">
        <v>88.02</v>
      </c>
      <c r="R946" s="4">
        <f t="shared" si="58"/>
        <v>0</v>
      </c>
      <c r="S946" s="4">
        <f t="shared" si="59"/>
        <v>0</v>
      </c>
    </row>
    <row r="947" spans="1:19" ht="15.6" x14ac:dyDescent="0.3">
      <c r="A947" t="s">
        <v>1871</v>
      </c>
      <c r="B947" s="1">
        <v>43439</v>
      </c>
      <c r="C947" s="1">
        <v>43445</v>
      </c>
      <c r="D947">
        <f t="shared" si="56"/>
        <v>2018</v>
      </c>
      <c r="E947" t="str">
        <f t="shared" si="57"/>
        <v>Dec</v>
      </c>
      <c r="F947" t="s">
        <v>37</v>
      </c>
      <c r="G947" t="s">
        <v>1656</v>
      </c>
      <c r="H947" s="2" t="s">
        <v>22</v>
      </c>
      <c r="I947" t="s">
        <v>61</v>
      </c>
      <c r="J947" t="s">
        <v>62</v>
      </c>
      <c r="K947">
        <v>10011</v>
      </c>
      <c r="L947" t="s">
        <v>54</v>
      </c>
      <c r="M947" t="s">
        <v>1869</v>
      </c>
      <c r="N947" t="s">
        <v>27</v>
      </c>
      <c r="O947" t="s">
        <v>1705</v>
      </c>
      <c r="P947" s="4">
        <v>58.68</v>
      </c>
      <c r="Q947" s="4">
        <v>58.68</v>
      </c>
      <c r="R947" s="4">
        <f t="shared" si="58"/>
        <v>0</v>
      </c>
      <c r="S947" s="4">
        <f t="shared" si="59"/>
        <v>0</v>
      </c>
    </row>
    <row r="948" spans="1:19" ht="15.6" x14ac:dyDescent="0.3">
      <c r="A948" t="s">
        <v>1872</v>
      </c>
      <c r="B948" s="1">
        <v>42367</v>
      </c>
      <c r="C948" s="1">
        <v>42371</v>
      </c>
      <c r="D948">
        <f t="shared" si="56"/>
        <v>2015</v>
      </c>
      <c r="E948" t="str">
        <f t="shared" si="57"/>
        <v>Dec</v>
      </c>
      <c r="F948" t="s">
        <v>37</v>
      </c>
      <c r="G948" t="s">
        <v>343</v>
      </c>
      <c r="H948" s="2" t="s">
        <v>22</v>
      </c>
      <c r="I948" t="s">
        <v>32</v>
      </c>
      <c r="J948" t="s">
        <v>33</v>
      </c>
      <c r="K948">
        <v>94110</v>
      </c>
      <c r="L948" t="s">
        <v>34</v>
      </c>
      <c r="M948" t="s">
        <v>1873</v>
      </c>
      <c r="N948" t="s">
        <v>27</v>
      </c>
      <c r="O948" t="s">
        <v>1705</v>
      </c>
      <c r="P948" s="4">
        <v>24.9</v>
      </c>
      <c r="Q948" s="4">
        <v>100</v>
      </c>
      <c r="R948" s="4">
        <f t="shared" si="58"/>
        <v>-75.099999999999994</v>
      </c>
      <c r="S948" s="4">
        <f t="shared" si="59"/>
        <v>-11.264999999999999</v>
      </c>
    </row>
    <row r="949" spans="1:19" ht="15.6" x14ac:dyDescent="0.3">
      <c r="A949" t="s">
        <v>1874</v>
      </c>
      <c r="B949" s="1">
        <v>42176</v>
      </c>
      <c r="C949" s="1">
        <v>42180</v>
      </c>
      <c r="D949">
        <f t="shared" si="56"/>
        <v>2015</v>
      </c>
      <c r="E949" t="str">
        <f t="shared" si="57"/>
        <v>Jun</v>
      </c>
      <c r="F949" t="s">
        <v>37</v>
      </c>
      <c r="G949" t="s">
        <v>323</v>
      </c>
      <c r="H949" s="2" t="s">
        <v>22</v>
      </c>
      <c r="I949" t="s">
        <v>100</v>
      </c>
      <c r="J949" t="s">
        <v>101</v>
      </c>
      <c r="K949">
        <v>19120</v>
      </c>
      <c r="L949" t="s">
        <v>54</v>
      </c>
      <c r="M949" t="s">
        <v>1873</v>
      </c>
      <c r="N949" t="s">
        <v>27</v>
      </c>
      <c r="O949" t="s">
        <v>1705</v>
      </c>
      <c r="P949" s="4">
        <v>3.984</v>
      </c>
      <c r="Q949" s="4">
        <v>5</v>
      </c>
      <c r="R949" s="4">
        <f t="shared" si="58"/>
        <v>-1.016</v>
      </c>
      <c r="S949" s="4">
        <f t="shared" si="59"/>
        <v>-0.15240000000000001</v>
      </c>
    </row>
    <row r="950" spans="1:19" x14ac:dyDescent="0.3">
      <c r="A950" t="s">
        <v>1875</v>
      </c>
      <c r="B950" s="1">
        <v>42841</v>
      </c>
      <c r="C950" s="1">
        <v>42845</v>
      </c>
      <c r="D950">
        <f t="shared" si="56"/>
        <v>2017</v>
      </c>
      <c r="E950" t="str">
        <f t="shared" si="57"/>
        <v>Apr</v>
      </c>
      <c r="F950" t="s">
        <v>37</v>
      </c>
      <c r="G950" t="s">
        <v>872</v>
      </c>
      <c r="H950" t="s">
        <v>51</v>
      </c>
      <c r="I950" t="s">
        <v>419</v>
      </c>
      <c r="J950" t="s">
        <v>144</v>
      </c>
      <c r="K950">
        <v>8701</v>
      </c>
      <c r="L950" t="s">
        <v>54</v>
      </c>
      <c r="M950" t="s">
        <v>1873</v>
      </c>
      <c r="N950" t="s">
        <v>27</v>
      </c>
      <c r="O950" t="s">
        <v>1705</v>
      </c>
      <c r="P950" s="4">
        <v>9.9600000000000009</v>
      </c>
      <c r="Q950" s="4">
        <v>9.9600000000000009</v>
      </c>
      <c r="R950" s="4">
        <f t="shared" si="58"/>
        <v>0</v>
      </c>
      <c r="S950" s="4">
        <f t="shared" si="59"/>
        <v>0</v>
      </c>
    </row>
    <row r="951" spans="1:19" ht="15.6" x14ac:dyDescent="0.3">
      <c r="A951" t="s">
        <v>1876</v>
      </c>
      <c r="B951" s="1">
        <v>43053</v>
      </c>
      <c r="C951" s="1">
        <v>43059</v>
      </c>
      <c r="D951">
        <f t="shared" si="56"/>
        <v>2017</v>
      </c>
      <c r="E951" t="str">
        <f t="shared" si="57"/>
        <v>Nov</v>
      </c>
      <c r="F951" t="s">
        <v>37</v>
      </c>
      <c r="G951" t="s">
        <v>1877</v>
      </c>
      <c r="H951" s="2" t="s">
        <v>22</v>
      </c>
      <c r="I951" t="s">
        <v>466</v>
      </c>
      <c r="J951" t="s">
        <v>53</v>
      </c>
      <c r="K951">
        <v>19711</v>
      </c>
      <c r="L951" t="s">
        <v>54</v>
      </c>
      <c r="M951" t="s">
        <v>1873</v>
      </c>
      <c r="N951" t="s">
        <v>110</v>
      </c>
      <c r="O951" t="s">
        <v>1705</v>
      </c>
      <c r="P951" s="4">
        <v>19.920000000000002</v>
      </c>
      <c r="Q951" s="4">
        <v>18</v>
      </c>
      <c r="R951" s="4">
        <f t="shared" si="58"/>
        <v>1.9200000000000017</v>
      </c>
      <c r="S951" s="4">
        <f t="shared" si="59"/>
        <v>0.28800000000000026</v>
      </c>
    </row>
    <row r="952" spans="1:19" x14ac:dyDescent="0.3">
      <c r="A952" t="s">
        <v>1878</v>
      </c>
      <c r="B952" s="1">
        <v>42261</v>
      </c>
      <c r="C952" s="1">
        <v>42265</v>
      </c>
      <c r="D952">
        <f t="shared" si="56"/>
        <v>2015</v>
      </c>
      <c r="E952" t="str">
        <f t="shared" si="57"/>
        <v>Sep</v>
      </c>
      <c r="F952" t="s">
        <v>67</v>
      </c>
      <c r="G952" t="s">
        <v>300</v>
      </c>
      <c r="H952" t="s">
        <v>51</v>
      </c>
      <c r="I952" t="s">
        <v>1879</v>
      </c>
      <c r="J952" t="s">
        <v>109</v>
      </c>
      <c r="K952">
        <v>78415</v>
      </c>
      <c r="L952" t="s">
        <v>25</v>
      </c>
      <c r="M952" t="s">
        <v>1873</v>
      </c>
      <c r="N952" t="s">
        <v>27</v>
      </c>
      <c r="O952" t="s">
        <v>1705</v>
      </c>
      <c r="P952" s="4">
        <v>9.9600000000000009</v>
      </c>
      <c r="Q952" s="4">
        <v>9.9600000000000009</v>
      </c>
      <c r="R952" s="4">
        <f t="shared" si="58"/>
        <v>0</v>
      </c>
      <c r="S952" s="4">
        <f t="shared" si="59"/>
        <v>0</v>
      </c>
    </row>
    <row r="953" spans="1:19" ht="15.6" x14ac:dyDescent="0.3">
      <c r="A953" t="s">
        <v>1880</v>
      </c>
      <c r="B953" s="1">
        <v>43140</v>
      </c>
      <c r="C953" s="1">
        <v>43145</v>
      </c>
      <c r="D953">
        <f t="shared" si="56"/>
        <v>2018</v>
      </c>
      <c r="E953" t="str">
        <f t="shared" si="57"/>
        <v>Feb</v>
      </c>
      <c r="F953" t="s">
        <v>37</v>
      </c>
      <c r="G953" t="s">
        <v>398</v>
      </c>
      <c r="H953" s="2" t="s">
        <v>22</v>
      </c>
      <c r="I953" t="s">
        <v>113</v>
      </c>
      <c r="J953" t="s">
        <v>109</v>
      </c>
      <c r="K953">
        <v>77070</v>
      </c>
      <c r="L953" t="s">
        <v>25</v>
      </c>
      <c r="M953" t="s">
        <v>1873</v>
      </c>
      <c r="N953" t="s">
        <v>27</v>
      </c>
      <c r="O953" t="s">
        <v>1705</v>
      </c>
      <c r="P953" s="4">
        <v>3.984</v>
      </c>
      <c r="Q953" s="4">
        <v>5</v>
      </c>
      <c r="R953" s="4">
        <f t="shared" si="58"/>
        <v>-1.016</v>
      </c>
      <c r="S953" s="4">
        <f t="shared" si="59"/>
        <v>-0.15240000000000001</v>
      </c>
    </row>
    <row r="954" spans="1:19" x14ac:dyDescent="0.3">
      <c r="A954" t="s">
        <v>1881</v>
      </c>
      <c r="B954" s="1">
        <v>42875</v>
      </c>
      <c r="C954" s="1">
        <v>42880</v>
      </c>
      <c r="D954">
        <f t="shared" si="56"/>
        <v>2017</v>
      </c>
      <c r="E954" t="str">
        <f t="shared" si="57"/>
        <v>May</v>
      </c>
      <c r="F954" t="s">
        <v>37</v>
      </c>
      <c r="G954" t="s">
        <v>748</v>
      </c>
      <c r="H954" t="s">
        <v>22</v>
      </c>
      <c r="I954" t="s">
        <v>1882</v>
      </c>
      <c r="J954" t="s">
        <v>33</v>
      </c>
      <c r="K954">
        <v>94591</v>
      </c>
      <c r="L954" t="s">
        <v>34</v>
      </c>
      <c r="M954" t="s">
        <v>1883</v>
      </c>
      <c r="N954" t="s">
        <v>110</v>
      </c>
      <c r="O954" t="s">
        <v>1705</v>
      </c>
      <c r="P954" s="4">
        <v>1049.2</v>
      </c>
      <c r="Q954" s="4">
        <v>1049.2</v>
      </c>
      <c r="R954" s="4">
        <f t="shared" si="58"/>
        <v>0</v>
      </c>
      <c r="S954" s="4">
        <f t="shared" si="59"/>
        <v>0</v>
      </c>
    </row>
    <row r="955" spans="1:19" ht="15.6" x14ac:dyDescent="0.3">
      <c r="A955" t="s">
        <v>1884</v>
      </c>
      <c r="B955" s="1">
        <v>42704</v>
      </c>
      <c r="C955" s="1">
        <v>42707</v>
      </c>
      <c r="D955">
        <f t="shared" si="56"/>
        <v>2016</v>
      </c>
      <c r="E955" t="str">
        <f t="shared" si="57"/>
        <v>Nov</v>
      </c>
      <c r="F955" t="s">
        <v>20</v>
      </c>
      <c r="G955" t="s">
        <v>1885</v>
      </c>
      <c r="H955" s="2" t="s">
        <v>22</v>
      </c>
      <c r="I955" t="s">
        <v>1886</v>
      </c>
      <c r="J955" t="s">
        <v>83</v>
      </c>
      <c r="K955">
        <v>27707</v>
      </c>
      <c r="L955" t="s">
        <v>44</v>
      </c>
      <c r="M955" t="s">
        <v>1883</v>
      </c>
      <c r="N955" t="s">
        <v>27</v>
      </c>
      <c r="O955" t="s">
        <v>1705</v>
      </c>
      <c r="P955" s="4">
        <v>335.74400000000003</v>
      </c>
      <c r="Q955" s="4">
        <v>335.74400000000003</v>
      </c>
      <c r="R955" s="4">
        <f t="shared" si="58"/>
        <v>0</v>
      </c>
      <c r="S955" s="4">
        <f t="shared" si="59"/>
        <v>0</v>
      </c>
    </row>
    <row r="956" spans="1:19" x14ac:dyDescent="0.3">
      <c r="A956" t="s">
        <v>1887</v>
      </c>
      <c r="B956" s="1">
        <v>43432</v>
      </c>
      <c r="C956" s="1">
        <v>43438</v>
      </c>
      <c r="D956">
        <f t="shared" si="56"/>
        <v>2018</v>
      </c>
      <c r="E956" t="str">
        <f t="shared" si="57"/>
        <v>Nov</v>
      </c>
      <c r="F956" t="s">
        <v>37</v>
      </c>
      <c r="G956" t="s">
        <v>885</v>
      </c>
      <c r="H956" t="s">
        <v>22</v>
      </c>
      <c r="I956" t="s">
        <v>394</v>
      </c>
      <c r="J956" t="s">
        <v>140</v>
      </c>
      <c r="K956">
        <v>21215</v>
      </c>
      <c r="L956" t="s">
        <v>54</v>
      </c>
      <c r="M956" t="s">
        <v>1883</v>
      </c>
      <c r="N956" t="s">
        <v>27</v>
      </c>
      <c r="O956" t="s">
        <v>1705</v>
      </c>
      <c r="P956" s="4">
        <v>1049.2</v>
      </c>
      <c r="Q956" s="4">
        <v>1049.2</v>
      </c>
      <c r="R956" s="4">
        <f t="shared" si="58"/>
        <v>0</v>
      </c>
      <c r="S956" s="4">
        <f t="shared" si="59"/>
        <v>0</v>
      </c>
    </row>
    <row r="957" spans="1:19" x14ac:dyDescent="0.3">
      <c r="A957" t="s">
        <v>1888</v>
      </c>
      <c r="B957" s="1">
        <v>43432</v>
      </c>
      <c r="C957" s="1">
        <v>43436</v>
      </c>
      <c r="D957">
        <f t="shared" si="56"/>
        <v>2018</v>
      </c>
      <c r="E957" t="str">
        <f t="shared" si="57"/>
        <v>Nov</v>
      </c>
      <c r="F957" t="s">
        <v>37</v>
      </c>
      <c r="G957" t="s">
        <v>1889</v>
      </c>
      <c r="H957" t="s">
        <v>22</v>
      </c>
      <c r="I957" t="s">
        <v>100</v>
      </c>
      <c r="J957" t="s">
        <v>101</v>
      </c>
      <c r="K957">
        <v>19120</v>
      </c>
      <c r="L957" t="s">
        <v>54</v>
      </c>
      <c r="M957" t="s">
        <v>1883</v>
      </c>
      <c r="N957" t="s">
        <v>27</v>
      </c>
      <c r="O957" t="s">
        <v>1705</v>
      </c>
      <c r="P957" s="4">
        <v>1007.232</v>
      </c>
      <c r="Q957" s="4">
        <v>1007.232</v>
      </c>
      <c r="R957" s="4">
        <f t="shared" si="58"/>
        <v>0</v>
      </c>
      <c r="S957" s="4">
        <f t="shared" si="59"/>
        <v>0</v>
      </c>
    </row>
    <row r="958" spans="1:19" x14ac:dyDescent="0.3">
      <c r="A958" t="s">
        <v>1890</v>
      </c>
      <c r="B958" s="1">
        <v>42890</v>
      </c>
      <c r="C958" s="1">
        <v>42895</v>
      </c>
      <c r="D958">
        <f t="shared" si="56"/>
        <v>2017</v>
      </c>
      <c r="E958" t="str">
        <f t="shared" si="57"/>
        <v>Jun</v>
      </c>
      <c r="F958" t="s">
        <v>67</v>
      </c>
      <c r="G958" t="s">
        <v>583</v>
      </c>
      <c r="H958" t="s">
        <v>51</v>
      </c>
      <c r="I958" t="s">
        <v>23</v>
      </c>
      <c r="J958" t="s">
        <v>24</v>
      </c>
      <c r="K958">
        <v>60610</v>
      </c>
      <c r="L958" t="s">
        <v>25</v>
      </c>
      <c r="M958" t="s">
        <v>1883</v>
      </c>
      <c r="N958" t="s">
        <v>128</v>
      </c>
      <c r="O958" t="s">
        <v>1705</v>
      </c>
      <c r="P958" s="4">
        <v>419.68</v>
      </c>
      <c r="Q958" s="4">
        <v>419.68</v>
      </c>
      <c r="R958" s="4">
        <f t="shared" si="58"/>
        <v>0</v>
      </c>
      <c r="S958" s="4">
        <f t="shared" si="59"/>
        <v>0</v>
      </c>
    </row>
    <row r="959" spans="1:19" ht="15.6" x14ac:dyDescent="0.3">
      <c r="A959" t="s">
        <v>1891</v>
      </c>
      <c r="B959" s="1">
        <v>42645</v>
      </c>
      <c r="C959" s="1">
        <v>42647</v>
      </c>
      <c r="D959">
        <f t="shared" si="56"/>
        <v>2016</v>
      </c>
      <c r="E959" t="str">
        <f t="shared" si="57"/>
        <v>Oct</v>
      </c>
      <c r="F959" t="s">
        <v>20</v>
      </c>
      <c r="G959" t="s">
        <v>1442</v>
      </c>
      <c r="H959" s="2" t="s">
        <v>22</v>
      </c>
      <c r="I959" t="s">
        <v>1892</v>
      </c>
      <c r="J959" t="s">
        <v>242</v>
      </c>
      <c r="K959">
        <v>97123</v>
      </c>
      <c r="L959" t="s">
        <v>34</v>
      </c>
      <c r="M959" t="s">
        <v>1893</v>
      </c>
      <c r="N959" t="s">
        <v>27</v>
      </c>
      <c r="O959" t="s">
        <v>1705</v>
      </c>
      <c r="P959" s="4">
        <v>11.032</v>
      </c>
      <c r="Q959" s="4">
        <v>18</v>
      </c>
      <c r="R959" s="4">
        <f t="shared" si="58"/>
        <v>-6.968</v>
      </c>
      <c r="S959" s="4">
        <f t="shared" si="59"/>
        <v>-1.0451999999999999</v>
      </c>
    </row>
    <row r="960" spans="1:19" x14ac:dyDescent="0.3">
      <c r="A960" t="s">
        <v>1894</v>
      </c>
      <c r="B960" s="1">
        <v>43407</v>
      </c>
      <c r="C960" s="1">
        <v>43412</v>
      </c>
      <c r="D960">
        <f t="shared" si="56"/>
        <v>2018</v>
      </c>
      <c r="E960" t="str">
        <f t="shared" si="57"/>
        <v>Nov</v>
      </c>
      <c r="F960" t="s">
        <v>37</v>
      </c>
      <c r="G960" t="s">
        <v>1895</v>
      </c>
      <c r="H960" t="s">
        <v>105</v>
      </c>
      <c r="I960" t="s">
        <v>1896</v>
      </c>
      <c r="J960" t="s">
        <v>1031</v>
      </c>
      <c r="K960">
        <v>88001</v>
      </c>
      <c r="L960" t="s">
        <v>34</v>
      </c>
      <c r="M960" t="s">
        <v>1893</v>
      </c>
      <c r="N960" t="s">
        <v>27</v>
      </c>
      <c r="O960" t="s">
        <v>1705</v>
      </c>
      <c r="P960" s="4">
        <v>41.37</v>
      </c>
      <c r="Q960" s="4">
        <v>41.37</v>
      </c>
      <c r="R960" s="4">
        <f t="shared" si="58"/>
        <v>0</v>
      </c>
      <c r="S960" s="4">
        <f t="shared" si="59"/>
        <v>0</v>
      </c>
    </row>
    <row r="961" spans="1:19" x14ac:dyDescent="0.3">
      <c r="A961" t="s">
        <v>1897</v>
      </c>
      <c r="B961" s="1">
        <v>42217</v>
      </c>
      <c r="C961" s="1">
        <v>42221</v>
      </c>
      <c r="D961">
        <f t="shared" si="56"/>
        <v>2015</v>
      </c>
      <c r="E961" t="str">
        <f t="shared" si="57"/>
        <v>Aug</v>
      </c>
      <c r="F961" t="s">
        <v>37</v>
      </c>
      <c r="G961" t="s">
        <v>1898</v>
      </c>
      <c r="H961" t="s">
        <v>51</v>
      </c>
      <c r="I961" t="s">
        <v>1899</v>
      </c>
      <c r="J961" t="s">
        <v>83</v>
      </c>
      <c r="K961">
        <v>28205</v>
      </c>
      <c r="L961" t="s">
        <v>44</v>
      </c>
      <c r="M961" t="s">
        <v>1893</v>
      </c>
      <c r="N961" t="s">
        <v>27</v>
      </c>
      <c r="O961" t="s">
        <v>1705</v>
      </c>
      <c r="P961" s="4">
        <v>44.128</v>
      </c>
      <c r="Q961" s="4">
        <v>44.128</v>
      </c>
      <c r="R961" s="4">
        <f t="shared" si="58"/>
        <v>0</v>
      </c>
      <c r="S961" s="4">
        <f t="shared" si="59"/>
        <v>0</v>
      </c>
    </row>
    <row r="962" spans="1:19" x14ac:dyDescent="0.3">
      <c r="A962" t="s">
        <v>1900</v>
      </c>
      <c r="B962" s="1">
        <v>43424</v>
      </c>
      <c r="C962" s="1">
        <v>43429</v>
      </c>
      <c r="D962">
        <f t="shared" ref="D962:D1025" si="60">YEAR(B962)</f>
        <v>2018</v>
      </c>
      <c r="E962" t="str">
        <f t="shared" ref="E962:E1025" si="61">TEXT(B962,"mmm")</f>
        <v>Nov</v>
      </c>
      <c r="F962" t="s">
        <v>37</v>
      </c>
      <c r="G962" t="s">
        <v>197</v>
      </c>
      <c r="H962" t="s">
        <v>22</v>
      </c>
      <c r="I962" t="s">
        <v>204</v>
      </c>
      <c r="J962" t="s">
        <v>205</v>
      </c>
      <c r="K962">
        <v>42420</v>
      </c>
      <c r="L962" t="s">
        <v>44</v>
      </c>
      <c r="M962" t="s">
        <v>1893</v>
      </c>
      <c r="N962" t="s">
        <v>27</v>
      </c>
      <c r="O962" t="s">
        <v>1705</v>
      </c>
      <c r="P962" s="4">
        <v>27.58</v>
      </c>
      <c r="Q962" s="4">
        <v>27.58</v>
      </c>
      <c r="R962" s="4">
        <f t="shared" si="58"/>
        <v>0</v>
      </c>
      <c r="S962" s="4">
        <f t="shared" si="59"/>
        <v>0</v>
      </c>
    </row>
    <row r="963" spans="1:19" ht="15.6" x14ac:dyDescent="0.3">
      <c r="A963" t="s">
        <v>1348</v>
      </c>
      <c r="B963" s="1">
        <v>42196</v>
      </c>
      <c r="C963" s="1">
        <v>42200</v>
      </c>
      <c r="D963">
        <f t="shared" si="60"/>
        <v>2015</v>
      </c>
      <c r="E963" t="str">
        <f t="shared" si="61"/>
        <v>Jul</v>
      </c>
      <c r="F963" t="s">
        <v>37</v>
      </c>
      <c r="G963" t="s">
        <v>947</v>
      </c>
      <c r="H963" s="2" t="s">
        <v>22</v>
      </c>
      <c r="I963" t="s">
        <v>1349</v>
      </c>
      <c r="J963" t="s">
        <v>144</v>
      </c>
      <c r="K963">
        <v>7601</v>
      </c>
      <c r="L963" t="s">
        <v>54</v>
      </c>
      <c r="M963" t="s">
        <v>1893</v>
      </c>
      <c r="N963" t="s">
        <v>27</v>
      </c>
      <c r="O963" t="s">
        <v>1705</v>
      </c>
      <c r="P963" s="4">
        <v>124.11</v>
      </c>
      <c r="Q963" s="4">
        <v>124.11</v>
      </c>
      <c r="R963" s="4">
        <f t="shared" ref="R963:R1026" si="62">P963-Q963</f>
        <v>0</v>
      </c>
      <c r="S963" s="4">
        <f t="shared" ref="S963:S1026" si="63">0.15*R963</f>
        <v>0</v>
      </c>
    </row>
    <row r="964" spans="1:19" x14ac:dyDescent="0.3">
      <c r="A964" t="s">
        <v>1901</v>
      </c>
      <c r="B964" s="1">
        <v>42787</v>
      </c>
      <c r="C964" s="1">
        <v>42792</v>
      </c>
      <c r="D964">
        <f t="shared" si="60"/>
        <v>2017</v>
      </c>
      <c r="E964" t="str">
        <f t="shared" si="61"/>
        <v>Feb</v>
      </c>
      <c r="F964" t="s">
        <v>37</v>
      </c>
      <c r="G964" t="s">
        <v>1272</v>
      </c>
      <c r="H964" t="s">
        <v>51</v>
      </c>
      <c r="I964" t="s">
        <v>1179</v>
      </c>
      <c r="J964" t="s">
        <v>62</v>
      </c>
      <c r="K964">
        <v>11572</v>
      </c>
      <c r="L964" t="s">
        <v>54</v>
      </c>
      <c r="M964" t="s">
        <v>1893</v>
      </c>
      <c r="N964" t="s">
        <v>27</v>
      </c>
      <c r="O964" t="s">
        <v>1705</v>
      </c>
      <c r="P964" s="4">
        <v>68.95</v>
      </c>
      <c r="Q964" s="4">
        <v>68.95</v>
      </c>
      <c r="R964" s="4">
        <f t="shared" si="62"/>
        <v>0</v>
      </c>
      <c r="S964" s="4">
        <f t="shared" si="63"/>
        <v>0</v>
      </c>
    </row>
    <row r="965" spans="1:19" x14ac:dyDescent="0.3">
      <c r="A965" t="s">
        <v>1902</v>
      </c>
      <c r="B965" s="1">
        <v>42881</v>
      </c>
      <c r="C965" s="1">
        <v>42887</v>
      </c>
      <c r="D965">
        <f t="shared" si="60"/>
        <v>2017</v>
      </c>
      <c r="E965" t="str">
        <f t="shared" si="61"/>
        <v>May</v>
      </c>
      <c r="F965" t="s">
        <v>37</v>
      </c>
      <c r="G965" t="s">
        <v>1903</v>
      </c>
      <c r="H965" t="s">
        <v>105</v>
      </c>
      <c r="I965" t="s">
        <v>70</v>
      </c>
      <c r="J965" t="s">
        <v>700</v>
      </c>
      <c r="K965">
        <v>20016</v>
      </c>
      <c r="L965" t="s">
        <v>54</v>
      </c>
      <c r="M965" t="s">
        <v>1893</v>
      </c>
      <c r="N965" t="s">
        <v>27</v>
      </c>
      <c r="O965" t="s">
        <v>1705</v>
      </c>
      <c r="P965" s="4">
        <v>41.37</v>
      </c>
      <c r="Q965" s="4">
        <v>41.37</v>
      </c>
      <c r="R965" s="4">
        <f t="shared" si="62"/>
        <v>0</v>
      </c>
      <c r="S965" s="4">
        <f t="shared" si="63"/>
        <v>0</v>
      </c>
    </row>
    <row r="966" spans="1:19" ht="15.6" x14ac:dyDescent="0.3">
      <c r="A966" t="s">
        <v>1904</v>
      </c>
      <c r="B966" s="1">
        <v>43413</v>
      </c>
      <c r="C966" s="1">
        <v>43415</v>
      </c>
      <c r="D966">
        <f t="shared" si="60"/>
        <v>2018</v>
      </c>
      <c r="E966" t="str">
        <f t="shared" si="61"/>
        <v>Nov</v>
      </c>
      <c r="F966" t="s">
        <v>67</v>
      </c>
      <c r="G966" t="s">
        <v>248</v>
      </c>
      <c r="H966" s="2" t="s">
        <v>22</v>
      </c>
      <c r="I966" t="s">
        <v>61</v>
      </c>
      <c r="J966" t="s">
        <v>62</v>
      </c>
      <c r="K966">
        <v>10009</v>
      </c>
      <c r="L966" t="s">
        <v>54</v>
      </c>
      <c r="M966" t="s">
        <v>1893</v>
      </c>
      <c r="N966" t="s">
        <v>27</v>
      </c>
      <c r="O966" t="s">
        <v>1705</v>
      </c>
      <c r="P966" s="4">
        <v>96.53</v>
      </c>
      <c r="Q966" s="4">
        <v>96.53</v>
      </c>
      <c r="R966" s="4">
        <f t="shared" si="62"/>
        <v>0</v>
      </c>
      <c r="S966" s="4">
        <f t="shared" si="63"/>
        <v>0</v>
      </c>
    </row>
    <row r="967" spans="1:19" x14ac:dyDescent="0.3">
      <c r="A967" t="s">
        <v>1872</v>
      </c>
      <c r="B967" s="1">
        <v>42367</v>
      </c>
      <c r="C967" s="1">
        <v>42371</v>
      </c>
      <c r="D967">
        <f t="shared" si="60"/>
        <v>2015</v>
      </c>
      <c r="E967" t="str">
        <f t="shared" si="61"/>
        <v>Dec</v>
      </c>
      <c r="F967" t="s">
        <v>37</v>
      </c>
      <c r="G967" t="s">
        <v>343</v>
      </c>
      <c r="H967" t="s">
        <v>51</v>
      </c>
      <c r="I967" t="s">
        <v>32</v>
      </c>
      <c r="J967" t="s">
        <v>33</v>
      </c>
      <c r="K967">
        <v>94110</v>
      </c>
      <c r="L967" t="s">
        <v>34</v>
      </c>
      <c r="M967" t="s">
        <v>1905</v>
      </c>
      <c r="N967" t="s">
        <v>27</v>
      </c>
      <c r="O967" t="s">
        <v>1705</v>
      </c>
      <c r="P967" s="4">
        <v>70.56</v>
      </c>
      <c r="Q967" s="4">
        <v>70.56</v>
      </c>
      <c r="R967" s="4">
        <f t="shared" si="62"/>
        <v>0</v>
      </c>
      <c r="S967" s="4">
        <f t="shared" si="63"/>
        <v>0</v>
      </c>
    </row>
    <row r="968" spans="1:19" ht="15.6" x14ac:dyDescent="0.3">
      <c r="A968" t="s">
        <v>1906</v>
      </c>
      <c r="B968" s="1">
        <v>42797</v>
      </c>
      <c r="C968" s="1">
        <v>42797</v>
      </c>
      <c r="D968">
        <f t="shared" si="60"/>
        <v>2017</v>
      </c>
      <c r="E968" t="str">
        <f t="shared" si="61"/>
        <v>Mar</v>
      </c>
      <c r="F968" t="s">
        <v>30</v>
      </c>
      <c r="G968" t="s">
        <v>146</v>
      </c>
      <c r="H968" s="2" t="s">
        <v>22</v>
      </c>
      <c r="I968" t="s">
        <v>32</v>
      </c>
      <c r="J968" t="s">
        <v>33</v>
      </c>
      <c r="K968">
        <v>94110</v>
      </c>
      <c r="L968" t="s">
        <v>34</v>
      </c>
      <c r="M968" t="s">
        <v>1905</v>
      </c>
      <c r="N968" t="s">
        <v>27</v>
      </c>
      <c r="O968" t="s">
        <v>1705</v>
      </c>
      <c r="P968" s="4">
        <v>35.28</v>
      </c>
      <c r="Q968" s="4">
        <v>35.28</v>
      </c>
      <c r="R968" s="4">
        <f t="shared" si="62"/>
        <v>0</v>
      </c>
      <c r="S968" s="4">
        <f t="shared" si="63"/>
        <v>0</v>
      </c>
    </row>
    <row r="969" spans="1:19" x14ac:dyDescent="0.3">
      <c r="A969" t="s">
        <v>1907</v>
      </c>
      <c r="B969" s="1">
        <v>42977</v>
      </c>
      <c r="C969" s="1">
        <v>42984</v>
      </c>
      <c r="D969">
        <f t="shared" si="60"/>
        <v>2017</v>
      </c>
      <c r="E969" t="str">
        <f t="shared" si="61"/>
        <v>Aug</v>
      </c>
      <c r="F969" t="s">
        <v>37</v>
      </c>
      <c r="G969" t="s">
        <v>1908</v>
      </c>
      <c r="H969" t="s">
        <v>51</v>
      </c>
      <c r="I969" t="s">
        <v>47</v>
      </c>
      <c r="J969" t="s">
        <v>33</v>
      </c>
      <c r="K969">
        <v>90008</v>
      </c>
      <c r="L969" t="s">
        <v>34</v>
      </c>
      <c r="M969" t="s">
        <v>1905</v>
      </c>
      <c r="N969" t="s">
        <v>27</v>
      </c>
      <c r="O969" t="s">
        <v>1705</v>
      </c>
      <c r="P969" s="4">
        <v>47.04</v>
      </c>
      <c r="Q969" s="4">
        <v>47.04</v>
      </c>
      <c r="R969" s="4">
        <f t="shared" si="62"/>
        <v>0</v>
      </c>
      <c r="S969" s="4">
        <f t="shared" si="63"/>
        <v>0</v>
      </c>
    </row>
    <row r="970" spans="1:19" ht="15.6" x14ac:dyDescent="0.3">
      <c r="A970" t="s">
        <v>1909</v>
      </c>
      <c r="B970" s="1">
        <v>42525</v>
      </c>
      <c r="C970" s="1">
        <v>42529</v>
      </c>
      <c r="D970">
        <f t="shared" si="60"/>
        <v>2016</v>
      </c>
      <c r="E970" t="str">
        <f t="shared" si="61"/>
        <v>Jun</v>
      </c>
      <c r="F970" t="s">
        <v>67</v>
      </c>
      <c r="G970" t="s">
        <v>421</v>
      </c>
      <c r="H970" s="2" t="s">
        <v>22</v>
      </c>
      <c r="I970" t="s">
        <v>61</v>
      </c>
      <c r="J970" t="s">
        <v>62</v>
      </c>
      <c r="K970">
        <v>10024</v>
      </c>
      <c r="L970" t="s">
        <v>54</v>
      </c>
      <c r="M970" t="s">
        <v>1905</v>
      </c>
      <c r="N970" t="s">
        <v>27</v>
      </c>
      <c r="O970" t="s">
        <v>1705</v>
      </c>
      <c r="P970" s="4">
        <v>35.28</v>
      </c>
      <c r="Q970" s="4">
        <v>35.28</v>
      </c>
      <c r="R970" s="4">
        <f t="shared" si="62"/>
        <v>0</v>
      </c>
      <c r="S970" s="4">
        <f t="shared" si="63"/>
        <v>0</v>
      </c>
    </row>
    <row r="971" spans="1:19" x14ac:dyDescent="0.3">
      <c r="A971" t="s">
        <v>1910</v>
      </c>
      <c r="B971" s="1">
        <v>43098</v>
      </c>
      <c r="C971" s="1">
        <v>43102</v>
      </c>
      <c r="D971">
        <f t="shared" si="60"/>
        <v>2017</v>
      </c>
      <c r="E971" t="str">
        <f t="shared" si="61"/>
        <v>Dec</v>
      </c>
      <c r="F971" t="s">
        <v>37</v>
      </c>
      <c r="G971" t="s">
        <v>396</v>
      </c>
      <c r="H971" t="s">
        <v>51</v>
      </c>
      <c r="I971" t="s">
        <v>1911</v>
      </c>
      <c r="J971" t="s">
        <v>1912</v>
      </c>
      <c r="K971">
        <v>67212</v>
      </c>
      <c r="L971" t="s">
        <v>25</v>
      </c>
      <c r="M971" t="s">
        <v>1905</v>
      </c>
      <c r="N971" t="s">
        <v>27</v>
      </c>
      <c r="O971" t="s">
        <v>1705</v>
      </c>
      <c r="P971" s="4">
        <v>70.56</v>
      </c>
      <c r="Q971" s="4">
        <v>70.56</v>
      </c>
      <c r="R971" s="4">
        <f t="shared" si="62"/>
        <v>0</v>
      </c>
      <c r="S971" s="4">
        <f t="shared" si="63"/>
        <v>0</v>
      </c>
    </row>
    <row r="972" spans="1:19" x14ac:dyDescent="0.3">
      <c r="A972" t="s">
        <v>1913</v>
      </c>
      <c r="B972" s="1">
        <v>42758</v>
      </c>
      <c r="C972" s="1">
        <v>42764</v>
      </c>
      <c r="D972">
        <f t="shared" si="60"/>
        <v>2017</v>
      </c>
      <c r="E972" t="str">
        <f t="shared" si="61"/>
        <v>Jan</v>
      </c>
      <c r="F972" t="s">
        <v>37</v>
      </c>
      <c r="G972" t="s">
        <v>1914</v>
      </c>
      <c r="H972" t="s">
        <v>51</v>
      </c>
      <c r="I972" t="s">
        <v>47</v>
      </c>
      <c r="J972" t="s">
        <v>33</v>
      </c>
      <c r="K972">
        <v>90036</v>
      </c>
      <c r="L972" t="s">
        <v>34</v>
      </c>
      <c r="M972" t="s">
        <v>1915</v>
      </c>
      <c r="N972" t="s">
        <v>27</v>
      </c>
      <c r="O972" t="s">
        <v>1705</v>
      </c>
      <c r="P972" s="4">
        <v>59.99</v>
      </c>
      <c r="Q972" s="4">
        <v>59.99</v>
      </c>
      <c r="R972" s="4">
        <f t="shared" si="62"/>
        <v>0</v>
      </c>
      <c r="S972" s="4">
        <f t="shared" si="63"/>
        <v>0</v>
      </c>
    </row>
    <row r="973" spans="1:19" x14ac:dyDescent="0.3">
      <c r="A973" t="s">
        <v>769</v>
      </c>
      <c r="B973" s="1">
        <v>42211</v>
      </c>
      <c r="C973" s="1">
        <v>42217</v>
      </c>
      <c r="D973">
        <f t="shared" si="60"/>
        <v>2015</v>
      </c>
      <c r="E973" t="str">
        <f t="shared" si="61"/>
        <v>Jul</v>
      </c>
      <c r="F973" t="s">
        <v>37</v>
      </c>
      <c r="G973" t="s">
        <v>770</v>
      </c>
      <c r="H973" t="s">
        <v>105</v>
      </c>
      <c r="I973" t="s">
        <v>600</v>
      </c>
      <c r="J973" t="s">
        <v>183</v>
      </c>
      <c r="K973">
        <v>30318</v>
      </c>
      <c r="L973" t="s">
        <v>44</v>
      </c>
      <c r="M973" t="s">
        <v>1915</v>
      </c>
      <c r="N973" t="s">
        <v>27</v>
      </c>
      <c r="O973" t="s">
        <v>1705</v>
      </c>
      <c r="P973" s="4">
        <v>25.71</v>
      </c>
      <c r="Q973" s="4">
        <v>25.71</v>
      </c>
      <c r="R973" s="4">
        <f t="shared" si="62"/>
        <v>0</v>
      </c>
      <c r="S973" s="4">
        <f t="shared" si="63"/>
        <v>0</v>
      </c>
    </row>
    <row r="974" spans="1:19" x14ac:dyDescent="0.3">
      <c r="A974" t="s">
        <v>1916</v>
      </c>
      <c r="B974" s="1">
        <v>43232</v>
      </c>
      <c r="C974" s="1">
        <v>43234</v>
      </c>
      <c r="D974">
        <f t="shared" si="60"/>
        <v>2018</v>
      </c>
      <c r="E974" t="str">
        <f t="shared" si="61"/>
        <v>May</v>
      </c>
      <c r="F974" t="s">
        <v>67</v>
      </c>
      <c r="G974" t="s">
        <v>949</v>
      </c>
      <c r="H974" t="s">
        <v>105</v>
      </c>
      <c r="I974" t="s">
        <v>1479</v>
      </c>
      <c r="J974" t="s">
        <v>144</v>
      </c>
      <c r="K974">
        <v>8360</v>
      </c>
      <c r="L974" t="s">
        <v>54</v>
      </c>
      <c r="M974" t="s">
        <v>1915</v>
      </c>
      <c r="N974" t="s">
        <v>27</v>
      </c>
      <c r="O974" t="s">
        <v>1705</v>
      </c>
      <c r="P974" s="4">
        <v>42.85</v>
      </c>
      <c r="Q974" s="4">
        <v>42.85</v>
      </c>
      <c r="R974" s="4">
        <f t="shared" si="62"/>
        <v>0</v>
      </c>
      <c r="S974" s="4">
        <f t="shared" si="63"/>
        <v>0</v>
      </c>
    </row>
    <row r="975" spans="1:19" ht="15.6" x14ac:dyDescent="0.3">
      <c r="A975" t="s">
        <v>1917</v>
      </c>
      <c r="B975" s="1">
        <v>42658</v>
      </c>
      <c r="C975" s="1">
        <v>42658</v>
      </c>
      <c r="D975">
        <f t="shared" si="60"/>
        <v>2016</v>
      </c>
      <c r="E975" t="str">
        <f t="shared" si="61"/>
        <v>Oct</v>
      </c>
      <c r="F975" t="s">
        <v>30</v>
      </c>
      <c r="G975" t="s">
        <v>118</v>
      </c>
      <c r="H975" s="2" t="s">
        <v>22</v>
      </c>
      <c r="I975" t="s">
        <v>710</v>
      </c>
      <c r="J975" t="s">
        <v>89</v>
      </c>
      <c r="K975">
        <v>48858</v>
      </c>
      <c r="L975" t="s">
        <v>25</v>
      </c>
      <c r="M975" t="s">
        <v>1915</v>
      </c>
      <c r="N975" t="s">
        <v>27</v>
      </c>
      <c r="O975" t="s">
        <v>1705</v>
      </c>
      <c r="P975" s="4">
        <v>17.14</v>
      </c>
      <c r="Q975" s="4">
        <v>18</v>
      </c>
      <c r="R975" s="4">
        <f t="shared" si="62"/>
        <v>-0.85999999999999943</v>
      </c>
      <c r="S975" s="4">
        <f t="shared" si="63"/>
        <v>-0.12899999999999992</v>
      </c>
    </row>
    <row r="976" spans="1:19" ht="15.6" x14ac:dyDescent="0.3">
      <c r="A976" t="s">
        <v>1918</v>
      </c>
      <c r="B976" s="1">
        <v>42235</v>
      </c>
      <c r="C976" s="1">
        <v>42237</v>
      </c>
      <c r="D976">
        <f t="shared" si="60"/>
        <v>2015</v>
      </c>
      <c r="E976" t="str">
        <f t="shared" si="61"/>
        <v>Aug</v>
      </c>
      <c r="F976" t="s">
        <v>67</v>
      </c>
      <c r="G976" t="s">
        <v>1430</v>
      </c>
      <c r="H976" s="2" t="s">
        <v>22</v>
      </c>
      <c r="I976" t="s">
        <v>47</v>
      </c>
      <c r="J976" t="s">
        <v>33</v>
      </c>
      <c r="K976">
        <v>90045</v>
      </c>
      <c r="L976" t="s">
        <v>34</v>
      </c>
      <c r="M976" t="s">
        <v>1919</v>
      </c>
      <c r="N976" t="s">
        <v>27</v>
      </c>
      <c r="O976" t="s">
        <v>1705</v>
      </c>
      <c r="P976" s="4">
        <v>289.24</v>
      </c>
      <c r="Q976" s="4">
        <v>289.24</v>
      </c>
      <c r="R976" s="4">
        <f t="shared" si="62"/>
        <v>0</v>
      </c>
      <c r="S976" s="4">
        <f t="shared" si="63"/>
        <v>0</v>
      </c>
    </row>
    <row r="977" spans="1:19" ht="15.6" x14ac:dyDescent="0.3">
      <c r="A977" t="s">
        <v>1920</v>
      </c>
      <c r="B977" s="1">
        <v>43315</v>
      </c>
      <c r="C977" s="1">
        <v>43320</v>
      </c>
      <c r="D977">
        <f t="shared" si="60"/>
        <v>2018</v>
      </c>
      <c r="E977" t="str">
        <f t="shared" si="61"/>
        <v>Aug</v>
      </c>
      <c r="F977" t="s">
        <v>67</v>
      </c>
      <c r="G977" t="s">
        <v>41</v>
      </c>
      <c r="H977" s="2" t="s">
        <v>22</v>
      </c>
      <c r="I977" t="s">
        <v>32</v>
      </c>
      <c r="J977" t="s">
        <v>33</v>
      </c>
      <c r="K977">
        <v>94122</v>
      </c>
      <c r="L977" t="s">
        <v>34</v>
      </c>
      <c r="M977" t="s">
        <v>1919</v>
      </c>
      <c r="N977" t="s">
        <v>27</v>
      </c>
      <c r="O977" t="s">
        <v>1705</v>
      </c>
      <c r="P977" s="4">
        <v>123.96</v>
      </c>
      <c r="Q977" s="4">
        <v>100</v>
      </c>
      <c r="R977" s="4">
        <f t="shared" si="62"/>
        <v>23.959999999999994</v>
      </c>
      <c r="S977" s="4">
        <f t="shared" si="63"/>
        <v>3.593999999999999</v>
      </c>
    </row>
    <row r="978" spans="1:19" x14ac:dyDescent="0.3">
      <c r="A978" t="s">
        <v>1921</v>
      </c>
      <c r="B978" s="1">
        <v>42772</v>
      </c>
      <c r="C978" s="1">
        <v>42777</v>
      </c>
      <c r="D978">
        <f t="shared" si="60"/>
        <v>2017</v>
      </c>
      <c r="E978" t="str">
        <f t="shared" si="61"/>
        <v>Feb</v>
      </c>
      <c r="F978" t="s">
        <v>37</v>
      </c>
      <c r="G978" t="s">
        <v>782</v>
      </c>
      <c r="H978" t="s">
        <v>51</v>
      </c>
      <c r="I978" t="s">
        <v>733</v>
      </c>
      <c r="J978" t="s">
        <v>250</v>
      </c>
      <c r="K978">
        <v>37421</v>
      </c>
      <c r="L978" t="s">
        <v>44</v>
      </c>
      <c r="M978" t="s">
        <v>1919</v>
      </c>
      <c r="N978" t="s">
        <v>27</v>
      </c>
      <c r="O978" t="s">
        <v>1705</v>
      </c>
      <c r="P978" s="4">
        <v>132.22399999999999</v>
      </c>
      <c r="Q978" s="4">
        <v>132.22399999999999</v>
      </c>
      <c r="R978" s="4">
        <f t="shared" si="62"/>
        <v>0</v>
      </c>
      <c r="S978" s="4">
        <f t="shared" si="63"/>
        <v>0</v>
      </c>
    </row>
    <row r="979" spans="1:19" x14ac:dyDescent="0.3">
      <c r="A979" t="s">
        <v>1922</v>
      </c>
      <c r="B979" s="1">
        <v>42829</v>
      </c>
      <c r="C979" s="1">
        <v>42833</v>
      </c>
      <c r="D979">
        <f t="shared" si="60"/>
        <v>2017</v>
      </c>
      <c r="E979" t="str">
        <f t="shared" si="61"/>
        <v>Apr</v>
      </c>
      <c r="F979" t="s">
        <v>67</v>
      </c>
      <c r="G979" t="s">
        <v>655</v>
      </c>
      <c r="H979" t="s">
        <v>51</v>
      </c>
      <c r="I979" t="s">
        <v>232</v>
      </c>
      <c r="J979" t="s">
        <v>62</v>
      </c>
      <c r="K979">
        <v>12180</v>
      </c>
      <c r="L979" t="s">
        <v>54</v>
      </c>
      <c r="M979" t="s">
        <v>1919</v>
      </c>
      <c r="N979" t="s">
        <v>27</v>
      </c>
      <c r="O979" t="s">
        <v>1705</v>
      </c>
      <c r="P979" s="4">
        <v>82.64</v>
      </c>
      <c r="Q979" s="4">
        <v>82.64</v>
      </c>
      <c r="R979" s="4">
        <f t="shared" si="62"/>
        <v>0</v>
      </c>
      <c r="S979" s="4">
        <f t="shared" si="63"/>
        <v>0</v>
      </c>
    </row>
    <row r="980" spans="1:19" x14ac:dyDescent="0.3">
      <c r="A980" t="s">
        <v>1135</v>
      </c>
      <c r="B980" s="1">
        <v>42925</v>
      </c>
      <c r="C980" s="1">
        <v>42929</v>
      </c>
      <c r="D980">
        <f t="shared" si="60"/>
        <v>2017</v>
      </c>
      <c r="E980" t="str">
        <f t="shared" si="61"/>
        <v>Jul</v>
      </c>
      <c r="F980" t="s">
        <v>37</v>
      </c>
      <c r="G980" t="s">
        <v>1136</v>
      </c>
      <c r="H980" t="s">
        <v>51</v>
      </c>
      <c r="I980" t="s">
        <v>61</v>
      </c>
      <c r="J980" t="s">
        <v>62</v>
      </c>
      <c r="K980">
        <v>10035</v>
      </c>
      <c r="L980" t="s">
        <v>54</v>
      </c>
      <c r="M980" t="s">
        <v>1919</v>
      </c>
      <c r="N980" t="s">
        <v>27</v>
      </c>
      <c r="O980" t="s">
        <v>1705</v>
      </c>
      <c r="P980" s="4">
        <v>165.28</v>
      </c>
      <c r="Q980" s="4">
        <v>165.28</v>
      </c>
      <c r="R980" s="4">
        <f t="shared" si="62"/>
        <v>0</v>
      </c>
      <c r="S980" s="4">
        <f t="shared" si="63"/>
        <v>0</v>
      </c>
    </row>
    <row r="981" spans="1:19" x14ac:dyDescent="0.3">
      <c r="A981" t="s">
        <v>1923</v>
      </c>
      <c r="B981" s="1">
        <v>43352</v>
      </c>
      <c r="C981" s="1">
        <v>43356</v>
      </c>
      <c r="D981">
        <f t="shared" si="60"/>
        <v>2018</v>
      </c>
      <c r="E981" t="str">
        <f t="shared" si="61"/>
        <v>Sep</v>
      </c>
      <c r="F981" t="s">
        <v>37</v>
      </c>
      <c r="G981" t="s">
        <v>899</v>
      </c>
      <c r="H981" t="s">
        <v>105</v>
      </c>
      <c r="I981" t="s">
        <v>545</v>
      </c>
      <c r="J981" t="s">
        <v>233</v>
      </c>
      <c r="K981">
        <v>44105</v>
      </c>
      <c r="L981" t="s">
        <v>54</v>
      </c>
      <c r="M981" t="s">
        <v>1919</v>
      </c>
      <c r="N981" t="s">
        <v>27</v>
      </c>
      <c r="O981" t="s">
        <v>1705</v>
      </c>
      <c r="P981" s="4">
        <v>66.111999999999995</v>
      </c>
      <c r="Q981" s="4">
        <v>66.111999999999995</v>
      </c>
      <c r="R981" s="4">
        <f t="shared" si="62"/>
        <v>0</v>
      </c>
      <c r="S981" s="4">
        <f t="shared" si="63"/>
        <v>0</v>
      </c>
    </row>
    <row r="982" spans="1:19" x14ac:dyDescent="0.3">
      <c r="A982" t="s">
        <v>1924</v>
      </c>
      <c r="B982" s="1">
        <v>42135</v>
      </c>
      <c r="C982" s="1">
        <v>42140</v>
      </c>
      <c r="D982">
        <f t="shared" si="60"/>
        <v>2015</v>
      </c>
      <c r="E982" t="str">
        <f t="shared" si="61"/>
        <v>May</v>
      </c>
      <c r="F982" t="s">
        <v>37</v>
      </c>
      <c r="G982" t="s">
        <v>1925</v>
      </c>
      <c r="H982" t="s">
        <v>105</v>
      </c>
      <c r="I982" t="s">
        <v>174</v>
      </c>
      <c r="J982" t="s">
        <v>109</v>
      </c>
      <c r="K982">
        <v>76106</v>
      </c>
      <c r="L982" t="s">
        <v>25</v>
      </c>
      <c r="M982" t="s">
        <v>1919</v>
      </c>
      <c r="N982" t="s">
        <v>27</v>
      </c>
      <c r="O982" t="s">
        <v>1705</v>
      </c>
      <c r="P982" s="4">
        <v>66.111999999999995</v>
      </c>
      <c r="Q982" s="4">
        <v>66.111999999999995</v>
      </c>
      <c r="R982" s="4">
        <f t="shared" si="62"/>
        <v>0</v>
      </c>
      <c r="S982" s="4">
        <f t="shared" si="63"/>
        <v>0</v>
      </c>
    </row>
    <row r="983" spans="1:19" ht="15.6" x14ac:dyDescent="0.3">
      <c r="A983" t="s">
        <v>1926</v>
      </c>
      <c r="B983" s="1">
        <v>42498</v>
      </c>
      <c r="C983" s="1">
        <v>42502</v>
      </c>
      <c r="D983">
        <f t="shared" si="60"/>
        <v>2016</v>
      </c>
      <c r="E983" t="str">
        <f t="shared" si="61"/>
        <v>May</v>
      </c>
      <c r="F983" t="s">
        <v>37</v>
      </c>
      <c r="G983" t="s">
        <v>1927</v>
      </c>
      <c r="H983" s="2" t="s">
        <v>22</v>
      </c>
      <c r="I983" t="s">
        <v>1116</v>
      </c>
      <c r="J983" t="s">
        <v>807</v>
      </c>
      <c r="K983">
        <v>55407</v>
      </c>
      <c r="L983" t="s">
        <v>25</v>
      </c>
      <c r="M983" t="s">
        <v>1919</v>
      </c>
      <c r="N983" t="s">
        <v>27</v>
      </c>
      <c r="O983" t="s">
        <v>1705</v>
      </c>
      <c r="P983" s="4">
        <v>123.96</v>
      </c>
      <c r="Q983" s="4">
        <v>123.96</v>
      </c>
      <c r="R983" s="4">
        <f t="shared" si="62"/>
        <v>0</v>
      </c>
      <c r="S983" s="4">
        <f t="shared" si="63"/>
        <v>0</v>
      </c>
    </row>
    <row r="984" spans="1:19" x14ac:dyDescent="0.3">
      <c r="A984" t="s">
        <v>1928</v>
      </c>
      <c r="B984" s="1">
        <v>43043</v>
      </c>
      <c r="C984" s="1">
        <v>43047</v>
      </c>
      <c r="D984">
        <f t="shared" si="60"/>
        <v>2017</v>
      </c>
      <c r="E984" t="str">
        <f t="shared" si="61"/>
        <v>Nov</v>
      </c>
      <c r="F984" t="s">
        <v>37</v>
      </c>
      <c r="G984" t="s">
        <v>1929</v>
      </c>
      <c r="H984" t="s">
        <v>51</v>
      </c>
      <c r="I984" t="s">
        <v>113</v>
      </c>
      <c r="J984" t="s">
        <v>109</v>
      </c>
      <c r="K984">
        <v>77041</v>
      </c>
      <c r="L984" t="s">
        <v>25</v>
      </c>
      <c r="M984" t="s">
        <v>1919</v>
      </c>
      <c r="N984" t="s">
        <v>27</v>
      </c>
      <c r="O984" t="s">
        <v>1705</v>
      </c>
      <c r="P984" s="4">
        <v>66.111999999999995</v>
      </c>
      <c r="Q984" s="4">
        <v>66.111999999999995</v>
      </c>
      <c r="R984" s="4">
        <f t="shared" si="62"/>
        <v>0</v>
      </c>
      <c r="S984" s="4">
        <f t="shared" si="63"/>
        <v>0</v>
      </c>
    </row>
    <row r="985" spans="1:19" x14ac:dyDescent="0.3">
      <c r="A985" t="s">
        <v>1930</v>
      </c>
      <c r="B985" s="1">
        <v>42540</v>
      </c>
      <c r="C985" s="1">
        <v>42544</v>
      </c>
      <c r="D985">
        <f t="shared" si="60"/>
        <v>2016</v>
      </c>
      <c r="E985" t="str">
        <f t="shared" si="61"/>
        <v>Jun</v>
      </c>
      <c r="F985" t="s">
        <v>37</v>
      </c>
      <c r="G985" t="s">
        <v>1264</v>
      </c>
      <c r="H985" t="s">
        <v>105</v>
      </c>
      <c r="I985" t="s">
        <v>47</v>
      </c>
      <c r="J985" t="s">
        <v>33</v>
      </c>
      <c r="K985">
        <v>90032</v>
      </c>
      <c r="L985" t="s">
        <v>34</v>
      </c>
      <c r="M985" t="s">
        <v>1931</v>
      </c>
      <c r="N985" t="s">
        <v>27</v>
      </c>
      <c r="O985" t="s">
        <v>1705</v>
      </c>
      <c r="P985" s="4">
        <v>12.56</v>
      </c>
      <c r="Q985" s="4">
        <v>12.56</v>
      </c>
      <c r="R985" s="4">
        <f t="shared" si="62"/>
        <v>0</v>
      </c>
      <c r="S985" s="4">
        <f t="shared" si="63"/>
        <v>0</v>
      </c>
    </row>
    <row r="986" spans="1:19" ht="15.6" x14ac:dyDescent="0.3">
      <c r="A986" t="s">
        <v>1932</v>
      </c>
      <c r="B986" s="1">
        <v>43431</v>
      </c>
      <c r="C986" s="1">
        <v>43436</v>
      </c>
      <c r="D986">
        <f t="shared" si="60"/>
        <v>2018</v>
      </c>
      <c r="E986" t="str">
        <f t="shared" si="61"/>
        <v>Nov</v>
      </c>
      <c r="F986" t="s">
        <v>37</v>
      </c>
      <c r="G986" t="s">
        <v>874</v>
      </c>
      <c r="H986" s="2" t="s">
        <v>22</v>
      </c>
      <c r="I986" t="s">
        <v>47</v>
      </c>
      <c r="J986" t="s">
        <v>33</v>
      </c>
      <c r="K986">
        <v>90045</v>
      </c>
      <c r="L986" t="s">
        <v>34</v>
      </c>
      <c r="M986" t="s">
        <v>1931</v>
      </c>
      <c r="N986" t="s">
        <v>27</v>
      </c>
      <c r="O986" t="s">
        <v>1705</v>
      </c>
      <c r="P986" s="4">
        <v>18.84</v>
      </c>
      <c r="Q986" s="4">
        <v>100</v>
      </c>
      <c r="R986" s="4">
        <f t="shared" si="62"/>
        <v>-81.16</v>
      </c>
      <c r="S986" s="4">
        <f t="shared" si="63"/>
        <v>-12.173999999999999</v>
      </c>
    </row>
    <row r="987" spans="1:19" ht="15.6" x14ac:dyDescent="0.3">
      <c r="A987" t="s">
        <v>1933</v>
      </c>
      <c r="B987" s="1">
        <v>43245</v>
      </c>
      <c r="C987" s="1">
        <v>43245</v>
      </c>
      <c r="D987">
        <f t="shared" si="60"/>
        <v>2018</v>
      </c>
      <c r="E987" t="str">
        <f t="shared" si="61"/>
        <v>May</v>
      </c>
      <c r="F987" t="s">
        <v>30</v>
      </c>
      <c r="G987" t="s">
        <v>1499</v>
      </c>
      <c r="H987" s="2" t="s">
        <v>22</v>
      </c>
      <c r="I987" t="s">
        <v>61</v>
      </c>
      <c r="J987" t="s">
        <v>62</v>
      </c>
      <c r="K987">
        <v>10009</v>
      </c>
      <c r="L987" t="s">
        <v>54</v>
      </c>
      <c r="M987" t="s">
        <v>1931</v>
      </c>
      <c r="N987" t="s">
        <v>27</v>
      </c>
      <c r="O987" t="s">
        <v>1705</v>
      </c>
      <c r="P987" s="4">
        <v>18.84</v>
      </c>
      <c r="Q987" s="4">
        <v>18</v>
      </c>
      <c r="R987" s="4">
        <f t="shared" si="62"/>
        <v>0.83999999999999986</v>
      </c>
      <c r="S987" s="4">
        <f t="shared" si="63"/>
        <v>0.12599999999999997</v>
      </c>
    </row>
    <row r="988" spans="1:19" ht="15.6" x14ac:dyDescent="0.3">
      <c r="A988" t="s">
        <v>1934</v>
      </c>
      <c r="B988" s="1">
        <v>43306</v>
      </c>
      <c r="C988" s="1">
        <v>43309</v>
      </c>
      <c r="D988">
        <f t="shared" si="60"/>
        <v>2018</v>
      </c>
      <c r="E988" t="str">
        <f t="shared" si="61"/>
        <v>Jul</v>
      </c>
      <c r="F988" t="s">
        <v>67</v>
      </c>
      <c r="G988" t="s">
        <v>497</v>
      </c>
      <c r="H988" s="2" t="s">
        <v>22</v>
      </c>
      <c r="I988" t="s">
        <v>100</v>
      </c>
      <c r="J988" t="s">
        <v>101</v>
      </c>
      <c r="K988">
        <v>19143</v>
      </c>
      <c r="L988" t="s">
        <v>54</v>
      </c>
      <c r="M988" t="s">
        <v>1931</v>
      </c>
      <c r="N988" t="s">
        <v>27</v>
      </c>
      <c r="O988" t="s">
        <v>1705</v>
      </c>
      <c r="P988" s="4">
        <v>20.096</v>
      </c>
      <c r="Q988" s="4">
        <v>18</v>
      </c>
      <c r="R988" s="4">
        <f t="shared" si="62"/>
        <v>2.0960000000000001</v>
      </c>
      <c r="S988" s="4">
        <f t="shared" si="63"/>
        <v>0.31440000000000001</v>
      </c>
    </row>
    <row r="989" spans="1:19" ht="15.6" x14ac:dyDescent="0.3">
      <c r="A989" t="s">
        <v>1935</v>
      </c>
      <c r="B989" s="1">
        <v>43030</v>
      </c>
      <c r="C989" s="1">
        <v>43032</v>
      </c>
      <c r="D989">
        <f t="shared" si="60"/>
        <v>2017</v>
      </c>
      <c r="E989" t="str">
        <f t="shared" si="61"/>
        <v>Oct</v>
      </c>
      <c r="F989" t="s">
        <v>20</v>
      </c>
      <c r="G989" t="s">
        <v>1936</v>
      </c>
      <c r="H989" s="2" t="s">
        <v>22</v>
      </c>
      <c r="I989" t="s">
        <v>97</v>
      </c>
      <c r="J989" t="s">
        <v>89</v>
      </c>
      <c r="K989">
        <v>48227</v>
      </c>
      <c r="L989" t="s">
        <v>25</v>
      </c>
      <c r="M989" t="s">
        <v>1931</v>
      </c>
      <c r="N989" t="s">
        <v>27</v>
      </c>
      <c r="O989" t="s">
        <v>1705</v>
      </c>
      <c r="P989" s="4">
        <v>31.4</v>
      </c>
      <c r="Q989" s="4">
        <v>31.4</v>
      </c>
      <c r="R989" s="4">
        <f t="shared" si="62"/>
        <v>0</v>
      </c>
      <c r="S989" s="4">
        <f t="shared" si="63"/>
        <v>0</v>
      </c>
    </row>
    <row r="990" spans="1:19" ht="15.6" x14ac:dyDescent="0.3">
      <c r="A990" t="s">
        <v>1937</v>
      </c>
      <c r="B990" s="1">
        <v>43087</v>
      </c>
      <c r="C990" s="1">
        <v>43091</v>
      </c>
      <c r="D990">
        <f t="shared" si="60"/>
        <v>2017</v>
      </c>
      <c r="E990" t="str">
        <f t="shared" si="61"/>
        <v>Dec</v>
      </c>
      <c r="F990" t="s">
        <v>37</v>
      </c>
      <c r="G990" t="s">
        <v>505</v>
      </c>
      <c r="H990" s="2" t="s">
        <v>22</v>
      </c>
      <c r="I990" t="s">
        <v>1116</v>
      </c>
      <c r="J990" t="s">
        <v>807</v>
      </c>
      <c r="K990">
        <v>55407</v>
      </c>
      <c r="L990" t="s">
        <v>25</v>
      </c>
      <c r="M990" t="s">
        <v>1931</v>
      </c>
      <c r="N990" t="s">
        <v>110</v>
      </c>
      <c r="O990" t="s">
        <v>1705</v>
      </c>
      <c r="P990" s="4">
        <v>18.84</v>
      </c>
      <c r="Q990" s="4">
        <v>18</v>
      </c>
      <c r="R990" s="4">
        <f t="shared" si="62"/>
        <v>0.83999999999999986</v>
      </c>
      <c r="S990" s="4">
        <f t="shared" si="63"/>
        <v>0.12599999999999997</v>
      </c>
    </row>
    <row r="991" spans="1:19" ht="15.6" x14ac:dyDescent="0.3">
      <c r="A991" t="s">
        <v>1938</v>
      </c>
      <c r="B991" s="1">
        <v>42100</v>
      </c>
      <c r="C991" s="1">
        <v>42106</v>
      </c>
      <c r="D991">
        <f t="shared" si="60"/>
        <v>2015</v>
      </c>
      <c r="E991" t="str">
        <f t="shared" si="61"/>
        <v>Apr</v>
      </c>
      <c r="F991" t="s">
        <v>37</v>
      </c>
      <c r="G991" t="s">
        <v>1226</v>
      </c>
      <c r="H991" s="2" t="s">
        <v>22</v>
      </c>
      <c r="I991" t="s">
        <v>47</v>
      </c>
      <c r="J991" t="s">
        <v>33</v>
      </c>
      <c r="K991">
        <v>90049</v>
      </c>
      <c r="L991" t="s">
        <v>34</v>
      </c>
      <c r="M991" t="s">
        <v>1939</v>
      </c>
      <c r="N991" t="s">
        <v>27</v>
      </c>
      <c r="O991" t="s">
        <v>1705</v>
      </c>
      <c r="P991" s="4">
        <v>91.96</v>
      </c>
      <c r="Q991" s="4">
        <v>100</v>
      </c>
      <c r="R991" s="4">
        <f t="shared" si="62"/>
        <v>-8.0400000000000063</v>
      </c>
      <c r="S991" s="4">
        <f t="shared" si="63"/>
        <v>-1.2060000000000008</v>
      </c>
    </row>
    <row r="992" spans="1:19" ht="15.6" x14ac:dyDescent="0.3">
      <c r="A992" t="s">
        <v>1940</v>
      </c>
      <c r="B992" s="1">
        <v>42451</v>
      </c>
      <c r="C992" s="1">
        <v>42455</v>
      </c>
      <c r="D992">
        <f t="shared" si="60"/>
        <v>2016</v>
      </c>
      <c r="E992" t="str">
        <f t="shared" si="61"/>
        <v>Mar</v>
      </c>
      <c r="F992" t="s">
        <v>37</v>
      </c>
      <c r="G992" t="s">
        <v>505</v>
      </c>
      <c r="H992" s="2" t="s">
        <v>22</v>
      </c>
      <c r="I992" t="s">
        <v>39</v>
      </c>
      <c r="J992" t="s">
        <v>33</v>
      </c>
      <c r="K992">
        <v>92037</v>
      </c>
      <c r="L992" t="s">
        <v>34</v>
      </c>
      <c r="M992" t="s">
        <v>1939</v>
      </c>
      <c r="N992" t="s">
        <v>27</v>
      </c>
      <c r="O992" t="s">
        <v>1705</v>
      </c>
      <c r="P992" s="4">
        <v>91.96</v>
      </c>
      <c r="Q992" s="4">
        <v>91.96</v>
      </c>
      <c r="R992" s="4">
        <f t="shared" si="62"/>
        <v>0</v>
      </c>
      <c r="S992" s="4">
        <f t="shared" si="63"/>
        <v>0</v>
      </c>
    </row>
    <row r="993" spans="1:19" ht="15.6" x14ac:dyDescent="0.3">
      <c r="A993" t="s">
        <v>1941</v>
      </c>
      <c r="B993" s="1">
        <v>42729</v>
      </c>
      <c r="C993" s="1">
        <v>42731</v>
      </c>
      <c r="D993">
        <f t="shared" si="60"/>
        <v>2016</v>
      </c>
      <c r="E993" t="str">
        <f t="shared" si="61"/>
        <v>Dec</v>
      </c>
      <c r="F993" t="s">
        <v>67</v>
      </c>
      <c r="G993" t="s">
        <v>91</v>
      </c>
      <c r="H993" s="2" t="s">
        <v>22</v>
      </c>
      <c r="I993" t="s">
        <v>182</v>
      </c>
      <c r="J993" t="s">
        <v>183</v>
      </c>
      <c r="K993">
        <v>31907</v>
      </c>
      <c r="L993" t="s">
        <v>44</v>
      </c>
      <c r="M993" t="s">
        <v>1939</v>
      </c>
      <c r="N993" t="s">
        <v>27</v>
      </c>
      <c r="O993" t="s">
        <v>1705</v>
      </c>
      <c r="P993" s="4">
        <v>275.88</v>
      </c>
      <c r="Q993" s="4">
        <v>275.88</v>
      </c>
      <c r="R993" s="4">
        <f t="shared" si="62"/>
        <v>0</v>
      </c>
      <c r="S993" s="4">
        <f t="shared" si="63"/>
        <v>0</v>
      </c>
    </row>
    <row r="994" spans="1:19" ht="15.6" x14ac:dyDescent="0.3">
      <c r="A994" t="s">
        <v>1942</v>
      </c>
      <c r="B994" s="1">
        <v>43220</v>
      </c>
      <c r="C994" s="1">
        <v>43224</v>
      </c>
      <c r="D994">
        <f t="shared" si="60"/>
        <v>2018</v>
      </c>
      <c r="E994" t="str">
        <f t="shared" si="61"/>
        <v>Apr</v>
      </c>
      <c r="F994" t="s">
        <v>37</v>
      </c>
      <c r="G994" t="s">
        <v>965</v>
      </c>
      <c r="H994" s="2" t="s">
        <v>22</v>
      </c>
      <c r="I994" t="s">
        <v>1943</v>
      </c>
      <c r="J994" t="s">
        <v>79</v>
      </c>
      <c r="K994">
        <v>32771</v>
      </c>
      <c r="L994" t="s">
        <v>44</v>
      </c>
      <c r="M994" t="s">
        <v>1939</v>
      </c>
      <c r="N994" t="s">
        <v>27</v>
      </c>
      <c r="O994" t="s">
        <v>1705</v>
      </c>
      <c r="P994" s="4">
        <v>220.70400000000001</v>
      </c>
      <c r="Q994" s="4">
        <v>220.70400000000001</v>
      </c>
      <c r="R994" s="4">
        <f t="shared" si="62"/>
        <v>0</v>
      </c>
      <c r="S994" s="4">
        <f t="shared" si="63"/>
        <v>0</v>
      </c>
    </row>
    <row r="995" spans="1:19" x14ac:dyDescent="0.3">
      <c r="A995" t="s">
        <v>1944</v>
      </c>
      <c r="B995" s="1">
        <v>42760</v>
      </c>
      <c r="C995" s="1">
        <v>42763</v>
      </c>
      <c r="D995">
        <f t="shared" si="60"/>
        <v>2017</v>
      </c>
      <c r="E995" t="str">
        <f t="shared" si="61"/>
        <v>Jan</v>
      </c>
      <c r="F995" t="s">
        <v>67</v>
      </c>
      <c r="G995" t="s">
        <v>1136</v>
      </c>
      <c r="H995" t="s">
        <v>51</v>
      </c>
      <c r="I995" t="s">
        <v>61</v>
      </c>
      <c r="J995" t="s">
        <v>62</v>
      </c>
      <c r="K995">
        <v>10024</v>
      </c>
      <c r="L995" t="s">
        <v>54</v>
      </c>
      <c r="M995" t="s">
        <v>1939</v>
      </c>
      <c r="N995" t="s">
        <v>27</v>
      </c>
      <c r="O995" t="s">
        <v>1705</v>
      </c>
      <c r="P995" s="4">
        <v>45.98</v>
      </c>
      <c r="Q995" s="4">
        <v>45.98</v>
      </c>
      <c r="R995" s="4">
        <f t="shared" si="62"/>
        <v>0</v>
      </c>
      <c r="S995" s="4">
        <f t="shared" si="63"/>
        <v>0</v>
      </c>
    </row>
    <row r="996" spans="1:19" x14ac:dyDescent="0.3">
      <c r="A996" t="s">
        <v>1231</v>
      </c>
      <c r="B996" s="1">
        <v>43301</v>
      </c>
      <c r="C996" s="1">
        <v>43306</v>
      </c>
      <c r="D996">
        <f t="shared" si="60"/>
        <v>2018</v>
      </c>
      <c r="E996" t="str">
        <f t="shared" si="61"/>
        <v>Jul</v>
      </c>
      <c r="F996" t="s">
        <v>37</v>
      </c>
      <c r="G996" t="s">
        <v>1206</v>
      </c>
      <c r="H996" t="s">
        <v>51</v>
      </c>
      <c r="I996" t="s">
        <v>61</v>
      </c>
      <c r="J996" t="s">
        <v>62</v>
      </c>
      <c r="K996">
        <v>10009</v>
      </c>
      <c r="L996" t="s">
        <v>54</v>
      </c>
      <c r="M996" t="s">
        <v>1939</v>
      </c>
      <c r="N996" t="s">
        <v>27</v>
      </c>
      <c r="O996" t="s">
        <v>1705</v>
      </c>
      <c r="P996" s="4">
        <v>183.92</v>
      </c>
      <c r="Q996" s="4">
        <f>P996-17</f>
        <v>166.92</v>
      </c>
      <c r="R996" s="4">
        <f t="shared" si="62"/>
        <v>17</v>
      </c>
      <c r="S996" s="4">
        <f t="shared" si="63"/>
        <v>2.5499999999999998</v>
      </c>
    </row>
    <row r="997" spans="1:19" x14ac:dyDescent="0.3">
      <c r="A997" t="s">
        <v>1945</v>
      </c>
      <c r="B997" s="1">
        <v>42880</v>
      </c>
      <c r="C997" s="1">
        <v>42885</v>
      </c>
      <c r="D997">
        <f t="shared" si="60"/>
        <v>2017</v>
      </c>
      <c r="E997" t="str">
        <f t="shared" si="61"/>
        <v>May</v>
      </c>
      <c r="F997" t="s">
        <v>37</v>
      </c>
      <c r="G997" t="s">
        <v>1946</v>
      </c>
      <c r="H997" t="s">
        <v>51</v>
      </c>
      <c r="I997" t="s">
        <v>182</v>
      </c>
      <c r="J997" t="s">
        <v>183</v>
      </c>
      <c r="K997">
        <v>31907</v>
      </c>
      <c r="L997" t="s">
        <v>44</v>
      </c>
      <c r="M997" t="s">
        <v>1947</v>
      </c>
      <c r="N997" t="s">
        <v>27</v>
      </c>
      <c r="O997" t="s">
        <v>1705</v>
      </c>
      <c r="P997" s="4">
        <v>24.96</v>
      </c>
      <c r="Q997" s="4">
        <v>24.96</v>
      </c>
      <c r="R997" s="4">
        <f t="shared" si="62"/>
        <v>0</v>
      </c>
      <c r="S997" s="4">
        <f t="shared" si="63"/>
        <v>0</v>
      </c>
    </row>
    <row r="998" spans="1:19" x14ac:dyDescent="0.3">
      <c r="A998" t="s">
        <v>1530</v>
      </c>
      <c r="B998" s="1">
        <v>43003</v>
      </c>
      <c r="C998" s="1">
        <v>43008</v>
      </c>
      <c r="D998">
        <f t="shared" si="60"/>
        <v>2017</v>
      </c>
      <c r="E998" t="str">
        <f t="shared" si="61"/>
        <v>Sep</v>
      </c>
      <c r="F998" t="s">
        <v>37</v>
      </c>
      <c r="G998" t="s">
        <v>1531</v>
      </c>
      <c r="H998" t="s">
        <v>51</v>
      </c>
      <c r="I998" t="s">
        <v>1532</v>
      </c>
      <c r="J998" t="s">
        <v>148</v>
      </c>
      <c r="K998">
        <v>54601</v>
      </c>
      <c r="L998" t="s">
        <v>25</v>
      </c>
      <c r="M998" t="s">
        <v>1947</v>
      </c>
      <c r="N998" t="s">
        <v>27</v>
      </c>
      <c r="O998" t="s">
        <v>1705</v>
      </c>
      <c r="P998" s="4">
        <v>68.64</v>
      </c>
      <c r="Q998" s="4">
        <v>68.64</v>
      </c>
      <c r="R998" s="4">
        <f t="shared" si="62"/>
        <v>0</v>
      </c>
      <c r="S998" s="4">
        <f t="shared" si="63"/>
        <v>0</v>
      </c>
    </row>
    <row r="999" spans="1:19" ht="15.6" x14ac:dyDescent="0.3">
      <c r="A999" t="s">
        <v>1851</v>
      </c>
      <c r="B999" s="1">
        <v>42346</v>
      </c>
      <c r="C999" s="1">
        <v>42353</v>
      </c>
      <c r="D999">
        <f t="shared" si="60"/>
        <v>2015</v>
      </c>
      <c r="E999" t="str">
        <f t="shared" si="61"/>
        <v>Dec</v>
      </c>
      <c r="F999" t="s">
        <v>37</v>
      </c>
      <c r="G999" t="s">
        <v>842</v>
      </c>
      <c r="H999" s="2" t="s">
        <v>22</v>
      </c>
      <c r="I999" t="s">
        <v>32</v>
      </c>
      <c r="J999" t="s">
        <v>33</v>
      </c>
      <c r="K999">
        <v>94110</v>
      </c>
      <c r="L999" t="s">
        <v>34</v>
      </c>
      <c r="M999" t="s">
        <v>1948</v>
      </c>
      <c r="N999" t="s">
        <v>27</v>
      </c>
      <c r="O999" t="s">
        <v>1705</v>
      </c>
      <c r="P999" s="4">
        <v>79.44</v>
      </c>
      <c r="Q999" s="4">
        <v>79.44</v>
      </c>
      <c r="R999" s="4">
        <f t="shared" si="62"/>
        <v>0</v>
      </c>
      <c r="S999" s="4">
        <f t="shared" si="63"/>
        <v>0</v>
      </c>
    </row>
    <row r="1000" spans="1:19" ht="15.6" x14ac:dyDescent="0.3">
      <c r="A1000" t="s">
        <v>1949</v>
      </c>
      <c r="B1000" s="1">
        <v>43182</v>
      </c>
      <c r="C1000" s="1">
        <v>43184</v>
      </c>
      <c r="D1000">
        <f t="shared" si="60"/>
        <v>2018</v>
      </c>
      <c r="E1000" t="str">
        <f t="shared" si="61"/>
        <v>Mar</v>
      </c>
      <c r="F1000" t="s">
        <v>20</v>
      </c>
      <c r="G1000" t="s">
        <v>1950</v>
      </c>
      <c r="H1000" s="2" t="s">
        <v>22</v>
      </c>
      <c r="I1000" t="s">
        <v>32</v>
      </c>
      <c r="J1000" t="s">
        <v>33</v>
      </c>
      <c r="K1000">
        <v>94122</v>
      </c>
      <c r="L1000" t="s">
        <v>34</v>
      </c>
      <c r="M1000" t="s">
        <v>1948</v>
      </c>
      <c r="N1000" t="s">
        <v>27</v>
      </c>
      <c r="O1000" t="s">
        <v>1705</v>
      </c>
      <c r="P1000" s="4">
        <v>211.84</v>
      </c>
      <c r="Q1000" s="4">
        <v>100</v>
      </c>
      <c r="R1000" s="4">
        <f t="shared" si="62"/>
        <v>111.84</v>
      </c>
      <c r="S1000" s="4">
        <f t="shared" si="63"/>
        <v>16.776</v>
      </c>
    </row>
    <row r="1001" spans="1:19" x14ac:dyDescent="0.3">
      <c r="A1001" t="s">
        <v>1951</v>
      </c>
      <c r="B1001" s="1">
        <v>42254</v>
      </c>
      <c r="C1001" s="1">
        <v>42260</v>
      </c>
      <c r="D1001">
        <f t="shared" si="60"/>
        <v>2015</v>
      </c>
      <c r="E1001" t="str">
        <f t="shared" si="61"/>
        <v>Sep</v>
      </c>
      <c r="F1001" t="s">
        <v>37</v>
      </c>
      <c r="G1001" t="s">
        <v>1952</v>
      </c>
      <c r="H1001" t="s">
        <v>51</v>
      </c>
      <c r="I1001" t="s">
        <v>100</v>
      </c>
      <c r="J1001" t="s">
        <v>101</v>
      </c>
      <c r="K1001">
        <v>19134</v>
      </c>
      <c r="L1001" t="s">
        <v>54</v>
      </c>
      <c r="M1001" t="s">
        <v>1948</v>
      </c>
      <c r="N1001" t="s">
        <v>27</v>
      </c>
      <c r="O1001" t="s">
        <v>1705</v>
      </c>
      <c r="P1001" s="4">
        <v>42.368000000000002</v>
      </c>
      <c r="Q1001" s="4">
        <v>42.368000000000002</v>
      </c>
      <c r="R1001" s="4">
        <f t="shared" si="62"/>
        <v>0</v>
      </c>
      <c r="S1001" s="4">
        <f t="shared" si="63"/>
        <v>0</v>
      </c>
    </row>
    <row r="1002" spans="1:19" x14ac:dyDescent="0.3">
      <c r="A1002" t="s">
        <v>1953</v>
      </c>
      <c r="B1002" s="1">
        <v>43049</v>
      </c>
      <c r="C1002" s="1">
        <v>43053</v>
      </c>
      <c r="D1002">
        <f t="shared" si="60"/>
        <v>2017</v>
      </c>
      <c r="E1002" t="str">
        <f t="shared" si="61"/>
        <v>Nov</v>
      </c>
      <c r="F1002" t="s">
        <v>37</v>
      </c>
      <c r="G1002" t="s">
        <v>354</v>
      </c>
      <c r="H1002" t="s">
        <v>51</v>
      </c>
      <c r="I1002" t="s">
        <v>191</v>
      </c>
      <c r="J1002" t="s">
        <v>233</v>
      </c>
      <c r="K1002">
        <v>45503</v>
      </c>
      <c r="L1002" t="s">
        <v>54</v>
      </c>
      <c r="M1002" t="s">
        <v>1948</v>
      </c>
      <c r="N1002" t="s">
        <v>27</v>
      </c>
      <c r="O1002" t="s">
        <v>1705</v>
      </c>
      <c r="P1002" s="4">
        <v>148.28800000000001</v>
      </c>
      <c r="Q1002" s="4">
        <v>148.28800000000001</v>
      </c>
      <c r="R1002" s="4">
        <f t="shared" si="62"/>
        <v>0</v>
      </c>
      <c r="S1002" s="4">
        <f t="shared" si="63"/>
        <v>0</v>
      </c>
    </row>
    <row r="1003" spans="1:19" ht="15.6" x14ac:dyDescent="0.3">
      <c r="A1003" t="s">
        <v>1954</v>
      </c>
      <c r="B1003" s="1">
        <v>42280</v>
      </c>
      <c r="C1003" s="1">
        <v>42284</v>
      </c>
      <c r="D1003">
        <f t="shared" si="60"/>
        <v>2015</v>
      </c>
      <c r="E1003" t="str">
        <f t="shared" si="61"/>
        <v>Oct</v>
      </c>
      <c r="F1003" t="s">
        <v>37</v>
      </c>
      <c r="G1003" t="s">
        <v>723</v>
      </c>
      <c r="H1003" s="2" t="s">
        <v>22</v>
      </c>
      <c r="I1003" t="s">
        <v>116</v>
      </c>
      <c r="J1003" t="s">
        <v>109</v>
      </c>
      <c r="K1003">
        <v>75217</v>
      </c>
      <c r="L1003" t="s">
        <v>25</v>
      </c>
      <c r="M1003" t="s">
        <v>1948</v>
      </c>
      <c r="N1003" t="s">
        <v>27</v>
      </c>
      <c r="O1003" t="s">
        <v>1705</v>
      </c>
      <c r="P1003" s="4">
        <v>31.776</v>
      </c>
      <c r="Q1003" s="4">
        <v>31.776</v>
      </c>
      <c r="R1003" s="4">
        <f t="shared" si="62"/>
        <v>0</v>
      </c>
      <c r="S1003" s="4">
        <f t="shared" si="63"/>
        <v>0</v>
      </c>
    </row>
    <row r="1004" spans="1:19" ht="15.6" x14ac:dyDescent="0.3">
      <c r="A1004" t="s">
        <v>1955</v>
      </c>
      <c r="B1004" s="1">
        <v>42241</v>
      </c>
      <c r="C1004" s="1">
        <v>42245</v>
      </c>
      <c r="D1004">
        <f t="shared" si="60"/>
        <v>2015</v>
      </c>
      <c r="E1004" t="str">
        <f t="shared" si="61"/>
        <v>Aug</v>
      </c>
      <c r="F1004" t="s">
        <v>37</v>
      </c>
      <c r="G1004" t="s">
        <v>1862</v>
      </c>
      <c r="H1004" s="2" t="s">
        <v>22</v>
      </c>
      <c r="I1004" t="s">
        <v>47</v>
      </c>
      <c r="J1004" t="s">
        <v>33</v>
      </c>
      <c r="K1004">
        <v>90036</v>
      </c>
      <c r="L1004" t="s">
        <v>34</v>
      </c>
      <c r="M1004" t="s">
        <v>1956</v>
      </c>
      <c r="N1004" t="s">
        <v>27</v>
      </c>
      <c r="O1004" t="s">
        <v>1705</v>
      </c>
      <c r="P1004" s="4">
        <v>6.28</v>
      </c>
      <c r="Q1004" s="4">
        <v>5</v>
      </c>
      <c r="R1004" s="4">
        <f t="shared" si="62"/>
        <v>1.2800000000000002</v>
      </c>
      <c r="S1004" s="4">
        <f t="shared" si="63"/>
        <v>0.19200000000000003</v>
      </c>
    </row>
    <row r="1005" spans="1:19" x14ac:dyDescent="0.3">
      <c r="A1005" t="s">
        <v>1957</v>
      </c>
      <c r="B1005" s="1">
        <v>43093</v>
      </c>
      <c r="C1005" s="1">
        <v>43099</v>
      </c>
      <c r="D1005">
        <f t="shared" si="60"/>
        <v>2017</v>
      </c>
      <c r="E1005" t="str">
        <f t="shared" si="61"/>
        <v>Dec</v>
      </c>
      <c r="F1005" t="s">
        <v>37</v>
      </c>
      <c r="G1005" t="s">
        <v>1059</v>
      </c>
      <c r="H1005" t="s">
        <v>51</v>
      </c>
      <c r="I1005" t="s">
        <v>131</v>
      </c>
      <c r="J1005" t="s">
        <v>33</v>
      </c>
      <c r="K1005">
        <v>95123</v>
      </c>
      <c r="L1005" t="s">
        <v>34</v>
      </c>
      <c r="M1005" t="s">
        <v>1956</v>
      </c>
      <c r="N1005" t="s">
        <v>27</v>
      </c>
      <c r="O1005" t="s">
        <v>1705</v>
      </c>
      <c r="P1005" s="4">
        <v>43.96</v>
      </c>
      <c r="Q1005" s="4">
        <v>43.96</v>
      </c>
      <c r="R1005" s="4">
        <f t="shared" si="62"/>
        <v>0</v>
      </c>
      <c r="S1005" s="4">
        <f t="shared" si="63"/>
        <v>0</v>
      </c>
    </row>
    <row r="1006" spans="1:19" ht="15.6" x14ac:dyDescent="0.3">
      <c r="A1006" t="s">
        <v>1958</v>
      </c>
      <c r="B1006" s="1">
        <v>43291</v>
      </c>
      <c r="C1006" s="1">
        <v>43295</v>
      </c>
      <c r="D1006">
        <f t="shared" si="60"/>
        <v>2018</v>
      </c>
      <c r="E1006" t="str">
        <f t="shared" si="61"/>
        <v>Jul</v>
      </c>
      <c r="F1006" t="s">
        <v>67</v>
      </c>
      <c r="G1006" t="s">
        <v>1384</v>
      </c>
      <c r="H1006" s="2" t="s">
        <v>22</v>
      </c>
      <c r="I1006" t="s">
        <v>182</v>
      </c>
      <c r="J1006" t="s">
        <v>183</v>
      </c>
      <c r="K1006">
        <v>31907</v>
      </c>
      <c r="L1006" t="s">
        <v>44</v>
      </c>
      <c r="M1006" t="s">
        <v>1956</v>
      </c>
      <c r="N1006" t="s">
        <v>27</v>
      </c>
      <c r="O1006" t="s">
        <v>1705</v>
      </c>
      <c r="P1006" s="4">
        <v>18.84</v>
      </c>
      <c r="Q1006" s="4">
        <v>18</v>
      </c>
      <c r="R1006" s="4">
        <f t="shared" si="62"/>
        <v>0.83999999999999986</v>
      </c>
      <c r="S1006" s="4">
        <f t="shared" si="63"/>
        <v>0.12599999999999997</v>
      </c>
    </row>
    <row r="1007" spans="1:19" x14ac:dyDescent="0.3">
      <c r="A1007" t="s">
        <v>1959</v>
      </c>
      <c r="B1007" s="1">
        <v>43396</v>
      </c>
      <c r="C1007" s="1">
        <v>43402</v>
      </c>
      <c r="D1007">
        <f t="shared" si="60"/>
        <v>2018</v>
      </c>
      <c r="E1007" t="str">
        <f t="shared" si="61"/>
        <v>Oct</v>
      </c>
      <c r="F1007" t="s">
        <v>37</v>
      </c>
      <c r="G1007" t="s">
        <v>880</v>
      </c>
      <c r="H1007" t="s">
        <v>51</v>
      </c>
      <c r="I1007" t="s">
        <v>1298</v>
      </c>
      <c r="J1007" t="s">
        <v>62</v>
      </c>
      <c r="K1007">
        <v>14609</v>
      </c>
      <c r="L1007" t="s">
        <v>54</v>
      </c>
      <c r="M1007" t="s">
        <v>1956</v>
      </c>
      <c r="N1007" t="s">
        <v>27</v>
      </c>
      <c r="O1007" t="s">
        <v>1705</v>
      </c>
      <c r="P1007" s="4">
        <v>69.08</v>
      </c>
      <c r="Q1007" s="4">
        <v>69.08</v>
      </c>
      <c r="R1007" s="4">
        <f t="shared" si="62"/>
        <v>0</v>
      </c>
      <c r="S1007" s="4">
        <f t="shared" si="63"/>
        <v>0</v>
      </c>
    </row>
    <row r="1008" spans="1:19" ht="15.6" x14ac:dyDescent="0.3">
      <c r="A1008" t="s">
        <v>1960</v>
      </c>
      <c r="B1008" s="1">
        <v>42687</v>
      </c>
      <c r="C1008" s="1">
        <v>42691</v>
      </c>
      <c r="D1008">
        <f t="shared" si="60"/>
        <v>2016</v>
      </c>
      <c r="E1008" t="str">
        <f t="shared" si="61"/>
        <v>Nov</v>
      </c>
      <c r="F1008" t="s">
        <v>37</v>
      </c>
      <c r="G1008" t="s">
        <v>690</v>
      </c>
      <c r="H1008" s="2" t="s">
        <v>22</v>
      </c>
      <c r="I1008" t="s">
        <v>1961</v>
      </c>
      <c r="J1008" t="s">
        <v>1962</v>
      </c>
      <c r="K1008">
        <v>59601</v>
      </c>
      <c r="L1008" t="s">
        <v>34</v>
      </c>
      <c r="M1008" t="s">
        <v>1963</v>
      </c>
      <c r="N1008" t="s">
        <v>27</v>
      </c>
      <c r="O1008" t="s">
        <v>1705</v>
      </c>
      <c r="P1008" s="4">
        <v>63.98</v>
      </c>
      <c r="Q1008" s="4">
        <v>63.98</v>
      </c>
      <c r="R1008" s="4">
        <f t="shared" si="62"/>
        <v>0</v>
      </c>
      <c r="S1008" s="4">
        <f t="shared" si="63"/>
        <v>0</v>
      </c>
    </row>
    <row r="1009" spans="1:19" ht="15.6" x14ac:dyDescent="0.3">
      <c r="A1009" t="s">
        <v>1964</v>
      </c>
      <c r="B1009" s="1">
        <v>43212</v>
      </c>
      <c r="C1009" s="1">
        <v>43214</v>
      </c>
      <c r="D1009">
        <f t="shared" si="60"/>
        <v>2018</v>
      </c>
      <c r="E1009" t="str">
        <f t="shared" si="61"/>
        <v>Apr</v>
      </c>
      <c r="F1009" t="s">
        <v>20</v>
      </c>
      <c r="G1009" t="s">
        <v>235</v>
      </c>
      <c r="H1009" s="2" t="s">
        <v>22</v>
      </c>
      <c r="I1009" t="s">
        <v>32</v>
      </c>
      <c r="J1009" t="s">
        <v>33</v>
      </c>
      <c r="K1009">
        <v>94122</v>
      </c>
      <c r="L1009" t="s">
        <v>34</v>
      </c>
      <c r="M1009" t="s">
        <v>1963</v>
      </c>
      <c r="N1009" t="s">
        <v>27</v>
      </c>
      <c r="O1009" t="s">
        <v>1705</v>
      </c>
      <c r="P1009" s="4">
        <v>18.28</v>
      </c>
      <c r="Q1009" s="4">
        <v>18</v>
      </c>
      <c r="R1009" s="4">
        <f t="shared" si="62"/>
        <v>0.28000000000000114</v>
      </c>
      <c r="S1009" s="4">
        <f t="shared" si="63"/>
        <v>4.2000000000000169E-2</v>
      </c>
    </row>
    <row r="1010" spans="1:19" ht="15.6" x14ac:dyDescent="0.3">
      <c r="A1010" t="s">
        <v>1965</v>
      </c>
      <c r="B1010" s="1">
        <v>43234</v>
      </c>
      <c r="C1010" s="1">
        <v>43234</v>
      </c>
      <c r="D1010">
        <f t="shared" si="60"/>
        <v>2018</v>
      </c>
      <c r="E1010" t="str">
        <f t="shared" si="61"/>
        <v>May</v>
      </c>
      <c r="F1010" t="s">
        <v>30</v>
      </c>
      <c r="G1010" t="s">
        <v>1966</v>
      </c>
      <c r="H1010" s="2" t="s">
        <v>22</v>
      </c>
      <c r="I1010" t="s">
        <v>1641</v>
      </c>
      <c r="J1010" t="s">
        <v>33</v>
      </c>
      <c r="K1010">
        <v>92704</v>
      </c>
      <c r="L1010" t="s">
        <v>34</v>
      </c>
      <c r="M1010" t="s">
        <v>1963</v>
      </c>
      <c r="N1010" t="s">
        <v>27</v>
      </c>
      <c r="O1010" t="s">
        <v>1705</v>
      </c>
      <c r="P1010" s="4">
        <v>18.28</v>
      </c>
      <c r="Q1010" s="4">
        <v>18</v>
      </c>
      <c r="R1010" s="4">
        <f t="shared" si="62"/>
        <v>0.28000000000000114</v>
      </c>
      <c r="S1010" s="4">
        <f t="shared" si="63"/>
        <v>4.2000000000000169E-2</v>
      </c>
    </row>
    <row r="1011" spans="1:19" ht="15.6" x14ac:dyDescent="0.3">
      <c r="A1011" t="s">
        <v>1967</v>
      </c>
      <c r="B1011" s="1">
        <v>42544</v>
      </c>
      <c r="C1011" s="1">
        <v>42550</v>
      </c>
      <c r="D1011">
        <f t="shared" si="60"/>
        <v>2016</v>
      </c>
      <c r="E1011" t="str">
        <f t="shared" si="61"/>
        <v>Jun</v>
      </c>
      <c r="F1011" t="s">
        <v>37</v>
      </c>
      <c r="G1011" t="s">
        <v>1564</v>
      </c>
      <c r="H1011" s="2" t="s">
        <v>22</v>
      </c>
      <c r="I1011" t="s">
        <v>1968</v>
      </c>
      <c r="J1011" t="s">
        <v>183</v>
      </c>
      <c r="K1011">
        <v>30344</v>
      </c>
      <c r="L1011" t="s">
        <v>44</v>
      </c>
      <c r="M1011" t="s">
        <v>1963</v>
      </c>
      <c r="N1011" t="s">
        <v>27</v>
      </c>
      <c r="O1011" t="s">
        <v>1705</v>
      </c>
      <c r="P1011" s="4">
        <v>27.42</v>
      </c>
      <c r="Q1011" s="4">
        <v>27.42</v>
      </c>
      <c r="R1011" s="4">
        <f t="shared" si="62"/>
        <v>0</v>
      </c>
      <c r="S1011" s="4">
        <f t="shared" si="63"/>
        <v>0</v>
      </c>
    </row>
    <row r="1012" spans="1:19" x14ac:dyDescent="0.3">
      <c r="A1012" t="s">
        <v>1969</v>
      </c>
      <c r="B1012" s="1">
        <v>42938</v>
      </c>
      <c r="C1012" s="1">
        <v>42942</v>
      </c>
      <c r="D1012">
        <f t="shared" si="60"/>
        <v>2017</v>
      </c>
      <c r="E1012" t="str">
        <f t="shared" si="61"/>
        <v>Jul</v>
      </c>
      <c r="F1012" t="s">
        <v>37</v>
      </c>
      <c r="G1012" t="s">
        <v>1970</v>
      </c>
      <c r="H1012" t="s">
        <v>51</v>
      </c>
      <c r="I1012" t="s">
        <v>139</v>
      </c>
      <c r="J1012" t="s">
        <v>140</v>
      </c>
      <c r="K1012">
        <v>21044</v>
      </c>
      <c r="L1012" t="s">
        <v>54</v>
      </c>
      <c r="M1012" t="s">
        <v>1963</v>
      </c>
      <c r="N1012" t="s">
        <v>27</v>
      </c>
      <c r="O1012" t="s">
        <v>1705</v>
      </c>
      <c r="P1012" s="4">
        <v>27.42</v>
      </c>
      <c r="Q1012" s="4">
        <v>27.42</v>
      </c>
      <c r="R1012" s="4">
        <f t="shared" si="62"/>
        <v>0</v>
      </c>
      <c r="S1012" s="4">
        <f t="shared" si="63"/>
        <v>0</v>
      </c>
    </row>
    <row r="1013" spans="1:19" ht="15.6" x14ac:dyDescent="0.3">
      <c r="A1013" t="s">
        <v>1971</v>
      </c>
      <c r="B1013" s="1">
        <v>43250</v>
      </c>
      <c r="C1013" s="1">
        <v>43254</v>
      </c>
      <c r="D1013">
        <f t="shared" si="60"/>
        <v>2018</v>
      </c>
      <c r="E1013" t="str">
        <f t="shared" si="61"/>
        <v>May</v>
      </c>
      <c r="F1013" t="s">
        <v>37</v>
      </c>
      <c r="G1013" t="s">
        <v>474</v>
      </c>
      <c r="H1013" s="2" t="s">
        <v>22</v>
      </c>
      <c r="I1013" t="s">
        <v>1972</v>
      </c>
      <c r="J1013" t="s">
        <v>242</v>
      </c>
      <c r="K1013">
        <v>97224</v>
      </c>
      <c r="L1013" t="s">
        <v>34</v>
      </c>
      <c r="M1013" t="s">
        <v>1973</v>
      </c>
      <c r="N1013" t="s">
        <v>27</v>
      </c>
      <c r="O1013" t="s">
        <v>1705</v>
      </c>
      <c r="P1013" s="4">
        <v>13.592000000000001</v>
      </c>
      <c r="Q1013" s="4">
        <v>13.592000000000001</v>
      </c>
      <c r="R1013" s="4">
        <f t="shared" si="62"/>
        <v>0</v>
      </c>
      <c r="S1013" s="4">
        <f t="shared" si="63"/>
        <v>0</v>
      </c>
    </row>
    <row r="1014" spans="1:19" ht="15.6" x14ac:dyDescent="0.3">
      <c r="A1014" t="s">
        <v>1974</v>
      </c>
      <c r="B1014" s="1">
        <v>42618</v>
      </c>
      <c r="C1014" s="1">
        <v>42625</v>
      </c>
      <c r="D1014">
        <f t="shared" si="60"/>
        <v>2016</v>
      </c>
      <c r="E1014" t="str">
        <f t="shared" si="61"/>
        <v>Sep</v>
      </c>
      <c r="F1014" t="s">
        <v>37</v>
      </c>
      <c r="G1014" t="s">
        <v>912</v>
      </c>
      <c r="H1014" s="2" t="s">
        <v>22</v>
      </c>
      <c r="I1014" t="s">
        <v>1975</v>
      </c>
      <c r="J1014" t="s">
        <v>158</v>
      </c>
      <c r="K1014">
        <v>22901</v>
      </c>
      <c r="L1014" t="s">
        <v>44</v>
      </c>
      <c r="M1014" t="s">
        <v>1973</v>
      </c>
      <c r="N1014" t="s">
        <v>27</v>
      </c>
      <c r="O1014" t="s">
        <v>1705</v>
      </c>
      <c r="P1014" s="4">
        <v>67.959999999999994</v>
      </c>
      <c r="Q1014" s="4">
        <v>67.959999999999994</v>
      </c>
      <c r="R1014" s="4">
        <f t="shared" si="62"/>
        <v>0</v>
      </c>
      <c r="S1014" s="4">
        <f t="shared" si="63"/>
        <v>0</v>
      </c>
    </row>
    <row r="1015" spans="1:19" ht="15.6" x14ac:dyDescent="0.3">
      <c r="A1015" t="s">
        <v>1976</v>
      </c>
      <c r="B1015" s="1">
        <v>43424</v>
      </c>
      <c r="C1015" s="1">
        <v>43428</v>
      </c>
      <c r="D1015">
        <f t="shared" si="60"/>
        <v>2018</v>
      </c>
      <c r="E1015" t="str">
        <f t="shared" si="61"/>
        <v>Nov</v>
      </c>
      <c r="F1015" t="s">
        <v>67</v>
      </c>
      <c r="G1015" t="s">
        <v>828</v>
      </c>
      <c r="H1015" s="2" t="s">
        <v>22</v>
      </c>
      <c r="I1015" t="s">
        <v>61</v>
      </c>
      <c r="J1015" t="s">
        <v>62</v>
      </c>
      <c r="K1015">
        <v>10035</v>
      </c>
      <c r="L1015" t="s">
        <v>54</v>
      </c>
      <c r="M1015" t="s">
        <v>1973</v>
      </c>
      <c r="N1015" t="s">
        <v>27</v>
      </c>
      <c r="O1015" t="s">
        <v>1705</v>
      </c>
      <c r="P1015" s="4">
        <v>50.97</v>
      </c>
      <c r="Q1015" s="4">
        <v>50.97</v>
      </c>
      <c r="R1015" s="4">
        <f t="shared" si="62"/>
        <v>0</v>
      </c>
      <c r="S1015" s="4">
        <f t="shared" si="63"/>
        <v>0</v>
      </c>
    </row>
    <row r="1016" spans="1:19" ht="15.6" x14ac:dyDescent="0.3">
      <c r="A1016" t="s">
        <v>1977</v>
      </c>
      <c r="B1016" s="1">
        <v>43437</v>
      </c>
      <c r="C1016" s="1">
        <v>43442</v>
      </c>
      <c r="D1016">
        <f t="shared" si="60"/>
        <v>2018</v>
      </c>
      <c r="E1016" t="str">
        <f t="shared" si="61"/>
        <v>Dec</v>
      </c>
      <c r="F1016" t="s">
        <v>37</v>
      </c>
      <c r="G1016" t="s">
        <v>517</v>
      </c>
      <c r="H1016" s="2" t="s">
        <v>22</v>
      </c>
      <c r="I1016" t="s">
        <v>113</v>
      </c>
      <c r="J1016" t="s">
        <v>109</v>
      </c>
      <c r="K1016">
        <v>77041</v>
      </c>
      <c r="L1016" t="s">
        <v>25</v>
      </c>
      <c r="M1016" t="s">
        <v>1973</v>
      </c>
      <c r="N1016" t="s">
        <v>27</v>
      </c>
      <c r="O1016" t="s">
        <v>1705</v>
      </c>
      <c r="P1016" s="4">
        <v>13.592000000000001</v>
      </c>
      <c r="Q1016" s="4">
        <v>13.592000000000001</v>
      </c>
      <c r="R1016" s="4">
        <f t="shared" si="62"/>
        <v>0</v>
      </c>
      <c r="S1016" s="4">
        <f t="shared" si="63"/>
        <v>0</v>
      </c>
    </row>
    <row r="1017" spans="1:19" x14ac:dyDescent="0.3">
      <c r="A1017" t="s">
        <v>1978</v>
      </c>
      <c r="B1017" s="1">
        <v>43049</v>
      </c>
      <c r="C1017" s="1">
        <v>43052</v>
      </c>
      <c r="D1017">
        <f t="shared" si="60"/>
        <v>2017</v>
      </c>
      <c r="E1017" t="str">
        <f t="shared" si="61"/>
        <v>Nov</v>
      </c>
      <c r="F1017" t="s">
        <v>67</v>
      </c>
      <c r="G1017" t="s">
        <v>1262</v>
      </c>
      <c r="H1017" t="s">
        <v>51</v>
      </c>
      <c r="I1017" t="s">
        <v>47</v>
      </c>
      <c r="J1017" t="s">
        <v>33</v>
      </c>
      <c r="K1017">
        <v>90036</v>
      </c>
      <c r="L1017" t="s">
        <v>34</v>
      </c>
      <c r="M1017" t="s">
        <v>1979</v>
      </c>
      <c r="N1017" t="s">
        <v>128</v>
      </c>
      <c r="O1017" t="s">
        <v>1705</v>
      </c>
      <c r="P1017" s="4">
        <v>467.46</v>
      </c>
      <c r="Q1017" s="4">
        <v>467.46</v>
      </c>
      <c r="R1017" s="4">
        <f t="shared" si="62"/>
        <v>0</v>
      </c>
      <c r="S1017" s="4">
        <f t="shared" si="63"/>
        <v>0</v>
      </c>
    </row>
    <row r="1018" spans="1:19" ht="15.6" x14ac:dyDescent="0.3">
      <c r="A1018" t="s">
        <v>1980</v>
      </c>
      <c r="B1018" s="1">
        <v>42014</v>
      </c>
      <c r="C1018" s="1">
        <v>42019</v>
      </c>
      <c r="D1018">
        <f t="shared" si="60"/>
        <v>2015</v>
      </c>
      <c r="E1018" t="str">
        <f t="shared" si="61"/>
        <v>Jan</v>
      </c>
      <c r="F1018" t="s">
        <v>37</v>
      </c>
      <c r="G1018" t="s">
        <v>1323</v>
      </c>
      <c r="H1018" s="2" t="s">
        <v>22</v>
      </c>
      <c r="I1018" t="s">
        <v>191</v>
      </c>
      <c r="J1018" t="s">
        <v>158</v>
      </c>
      <c r="K1018">
        <v>22153</v>
      </c>
      <c r="L1018" t="s">
        <v>44</v>
      </c>
      <c r="M1018" t="s">
        <v>1979</v>
      </c>
      <c r="N1018" t="s">
        <v>27</v>
      </c>
      <c r="O1018" t="s">
        <v>1705</v>
      </c>
      <c r="P1018" s="4">
        <v>51.94</v>
      </c>
      <c r="Q1018" s="4">
        <v>51.94</v>
      </c>
      <c r="R1018" s="4">
        <f t="shared" si="62"/>
        <v>0</v>
      </c>
      <c r="S1018" s="4">
        <f t="shared" si="63"/>
        <v>0</v>
      </c>
    </row>
    <row r="1019" spans="1:19" x14ac:dyDescent="0.3">
      <c r="A1019" t="s">
        <v>1981</v>
      </c>
      <c r="B1019" s="1">
        <v>42557</v>
      </c>
      <c r="C1019" s="1">
        <v>42561</v>
      </c>
      <c r="D1019">
        <f t="shared" si="60"/>
        <v>2016</v>
      </c>
      <c r="E1019" t="str">
        <f t="shared" si="61"/>
        <v>Jul</v>
      </c>
      <c r="F1019" t="s">
        <v>37</v>
      </c>
      <c r="G1019" t="s">
        <v>824</v>
      </c>
      <c r="H1019" t="s">
        <v>105</v>
      </c>
      <c r="I1019" t="s">
        <v>61</v>
      </c>
      <c r="J1019" t="s">
        <v>62</v>
      </c>
      <c r="K1019">
        <v>10011</v>
      </c>
      <c r="L1019" t="s">
        <v>54</v>
      </c>
      <c r="M1019" t="s">
        <v>1979</v>
      </c>
      <c r="N1019" t="s">
        <v>27</v>
      </c>
      <c r="O1019" t="s">
        <v>1705</v>
      </c>
      <c r="P1019" s="4">
        <v>155.82</v>
      </c>
      <c r="Q1019" s="4">
        <v>155.82</v>
      </c>
      <c r="R1019" s="4">
        <f t="shared" si="62"/>
        <v>0</v>
      </c>
      <c r="S1019" s="4">
        <f t="shared" si="63"/>
        <v>0</v>
      </c>
    </row>
    <row r="1020" spans="1:19" ht="15.6" x14ac:dyDescent="0.3">
      <c r="A1020" t="s">
        <v>1982</v>
      </c>
      <c r="B1020" s="1">
        <v>42675</v>
      </c>
      <c r="C1020" s="1">
        <v>42679</v>
      </c>
      <c r="D1020">
        <f t="shared" si="60"/>
        <v>2016</v>
      </c>
      <c r="E1020" t="str">
        <f t="shared" si="61"/>
        <v>Nov</v>
      </c>
      <c r="F1020" t="s">
        <v>37</v>
      </c>
      <c r="G1020" t="s">
        <v>1560</v>
      </c>
      <c r="H1020" s="2" t="s">
        <v>22</v>
      </c>
      <c r="I1020" t="s">
        <v>61</v>
      </c>
      <c r="J1020" t="s">
        <v>62</v>
      </c>
      <c r="K1020">
        <v>10011</v>
      </c>
      <c r="L1020" t="s">
        <v>54</v>
      </c>
      <c r="M1020" t="s">
        <v>1979</v>
      </c>
      <c r="N1020" t="s">
        <v>27</v>
      </c>
      <c r="O1020" t="s">
        <v>1705</v>
      </c>
      <c r="P1020" s="4">
        <v>259.7</v>
      </c>
      <c r="Q1020" s="4">
        <v>259.7</v>
      </c>
      <c r="R1020" s="4">
        <f t="shared" si="62"/>
        <v>0</v>
      </c>
      <c r="S1020" s="4">
        <f t="shared" si="63"/>
        <v>0</v>
      </c>
    </row>
    <row r="1021" spans="1:19" x14ac:dyDescent="0.3">
      <c r="A1021" t="s">
        <v>1983</v>
      </c>
      <c r="B1021" s="1">
        <v>43063</v>
      </c>
      <c r="C1021" s="1">
        <v>43066</v>
      </c>
      <c r="D1021">
        <f t="shared" si="60"/>
        <v>2017</v>
      </c>
      <c r="E1021" t="str">
        <f t="shared" si="61"/>
        <v>Nov</v>
      </c>
      <c r="F1021" t="s">
        <v>67</v>
      </c>
      <c r="G1021" t="s">
        <v>947</v>
      </c>
      <c r="H1021" t="s">
        <v>51</v>
      </c>
      <c r="I1021" t="s">
        <v>394</v>
      </c>
      <c r="J1021" t="s">
        <v>140</v>
      </c>
      <c r="K1021">
        <v>21215</v>
      </c>
      <c r="L1021" t="s">
        <v>54</v>
      </c>
      <c r="M1021" t="s">
        <v>1979</v>
      </c>
      <c r="N1021" t="s">
        <v>128</v>
      </c>
      <c r="O1021" t="s">
        <v>1705</v>
      </c>
      <c r="P1021" s="4">
        <v>207.76</v>
      </c>
      <c r="Q1021" s="4">
        <v>207.76</v>
      </c>
      <c r="R1021" s="4">
        <f t="shared" si="62"/>
        <v>0</v>
      </c>
      <c r="S1021" s="4">
        <f t="shared" si="63"/>
        <v>0</v>
      </c>
    </row>
    <row r="1022" spans="1:19" x14ac:dyDescent="0.3">
      <c r="A1022" t="s">
        <v>1984</v>
      </c>
      <c r="B1022" s="1">
        <v>42721</v>
      </c>
      <c r="C1022" s="1">
        <v>42726</v>
      </c>
      <c r="D1022">
        <f t="shared" si="60"/>
        <v>2016</v>
      </c>
      <c r="E1022" t="str">
        <f t="shared" si="61"/>
        <v>Dec</v>
      </c>
      <c r="F1022" t="s">
        <v>37</v>
      </c>
      <c r="G1022" t="s">
        <v>1603</v>
      </c>
      <c r="H1022" t="s">
        <v>51</v>
      </c>
      <c r="I1022" t="s">
        <v>1985</v>
      </c>
      <c r="J1022" t="s">
        <v>24</v>
      </c>
      <c r="K1022">
        <v>61701</v>
      </c>
      <c r="L1022" t="s">
        <v>25</v>
      </c>
      <c r="M1022" t="s">
        <v>1979</v>
      </c>
      <c r="N1022" t="s">
        <v>27</v>
      </c>
      <c r="O1022" t="s">
        <v>1705</v>
      </c>
      <c r="P1022" s="4">
        <v>41.552</v>
      </c>
      <c r="Q1022" s="4">
        <v>41.552</v>
      </c>
      <c r="R1022" s="4">
        <f t="shared" si="62"/>
        <v>0</v>
      </c>
      <c r="S1022" s="4">
        <f t="shared" si="63"/>
        <v>0</v>
      </c>
    </row>
    <row r="1023" spans="1:19" ht="15.6" x14ac:dyDescent="0.3">
      <c r="A1023" t="s">
        <v>1986</v>
      </c>
      <c r="B1023" s="1">
        <v>43213</v>
      </c>
      <c r="C1023" s="1">
        <v>43216</v>
      </c>
      <c r="D1023">
        <f t="shared" si="60"/>
        <v>2018</v>
      </c>
      <c r="E1023" t="str">
        <f t="shared" si="61"/>
        <v>Apr</v>
      </c>
      <c r="F1023" t="s">
        <v>20</v>
      </c>
      <c r="G1023" t="s">
        <v>328</v>
      </c>
      <c r="H1023" s="2" t="s">
        <v>22</v>
      </c>
      <c r="I1023" t="s">
        <v>1987</v>
      </c>
      <c r="J1023" t="s">
        <v>75</v>
      </c>
      <c r="K1023">
        <v>80634</v>
      </c>
      <c r="L1023" t="s">
        <v>34</v>
      </c>
      <c r="M1023" t="s">
        <v>1988</v>
      </c>
      <c r="N1023" t="s">
        <v>27</v>
      </c>
      <c r="O1023" t="s">
        <v>1705</v>
      </c>
      <c r="P1023" s="4">
        <v>11.664</v>
      </c>
      <c r="Q1023" s="4">
        <v>11.664</v>
      </c>
      <c r="R1023" s="4">
        <f t="shared" si="62"/>
        <v>0</v>
      </c>
      <c r="S1023" s="4">
        <f t="shared" si="63"/>
        <v>0</v>
      </c>
    </row>
    <row r="1024" spans="1:19" ht="15.6" x14ac:dyDescent="0.3">
      <c r="A1024" t="s">
        <v>1989</v>
      </c>
      <c r="B1024" s="1">
        <v>42490</v>
      </c>
      <c r="C1024" s="1">
        <v>42494</v>
      </c>
      <c r="D1024">
        <f t="shared" si="60"/>
        <v>2016</v>
      </c>
      <c r="E1024" t="str">
        <f t="shared" si="61"/>
        <v>Apr</v>
      </c>
      <c r="F1024" t="s">
        <v>37</v>
      </c>
      <c r="G1024" t="s">
        <v>918</v>
      </c>
      <c r="H1024" s="2" t="s">
        <v>22</v>
      </c>
      <c r="I1024" t="s">
        <v>1599</v>
      </c>
      <c r="J1024" t="s">
        <v>314</v>
      </c>
      <c r="K1024">
        <v>1841</v>
      </c>
      <c r="L1024" t="s">
        <v>54</v>
      </c>
      <c r="M1024" t="s">
        <v>1988</v>
      </c>
      <c r="N1024" t="s">
        <v>27</v>
      </c>
      <c r="O1024" t="s">
        <v>1705</v>
      </c>
      <c r="P1024" s="4">
        <v>24.3</v>
      </c>
      <c r="Q1024" s="4">
        <v>24.3</v>
      </c>
      <c r="R1024" s="4">
        <f t="shared" si="62"/>
        <v>0</v>
      </c>
      <c r="S1024" s="4">
        <f t="shared" si="63"/>
        <v>0</v>
      </c>
    </row>
    <row r="1025" spans="1:19" ht="15.6" x14ac:dyDescent="0.3">
      <c r="A1025" t="s">
        <v>1990</v>
      </c>
      <c r="B1025" s="1">
        <v>42687</v>
      </c>
      <c r="C1025" s="1">
        <v>42687</v>
      </c>
      <c r="D1025">
        <f t="shared" si="60"/>
        <v>2016</v>
      </c>
      <c r="E1025" t="str">
        <f t="shared" si="61"/>
        <v>Nov</v>
      </c>
      <c r="F1025" t="s">
        <v>30</v>
      </c>
      <c r="G1025" t="s">
        <v>809</v>
      </c>
      <c r="H1025" s="2" t="s">
        <v>22</v>
      </c>
      <c r="I1025" t="s">
        <v>23</v>
      </c>
      <c r="J1025" t="s">
        <v>24</v>
      </c>
      <c r="K1025">
        <v>60610</v>
      </c>
      <c r="L1025" t="s">
        <v>25</v>
      </c>
      <c r="M1025" t="s">
        <v>1988</v>
      </c>
      <c r="N1025" t="s">
        <v>27</v>
      </c>
      <c r="O1025" t="s">
        <v>1705</v>
      </c>
      <c r="P1025" s="4">
        <v>17.495999999999999</v>
      </c>
      <c r="Q1025" s="4">
        <v>18</v>
      </c>
      <c r="R1025" s="4">
        <f t="shared" si="62"/>
        <v>-0.50400000000000134</v>
      </c>
      <c r="S1025" s="4">
        <f t="shared" si="63"/>
        <v>-7.5600000000000195E-2</v>
      </c>
    </row>
    <row r="1026" spans="1:19" ht="15.6" x14ac:dyDescent="0.3">
      <c r="A1026" t="s">
        <v>534</v>
      </c>
      <c r="B1026" s="1">
        <v>42465</v>
      </c>
      <c r="C1026" s="1">
        <v>42470</v>
      </c>
      <c r="D1026">
        <f t="shared" ref="D1026:D1089" si="64">YEAR(B1026)</f>
        <v>2016</v>
      </c>
      <c r="E1026" t="str">
        <f t="shared" ref="E1026:E1089" si="65">TEXT(B1026,"mmm")</f>
        <v>Apr</v>
      </c>
      <c r="F1026" t="s">
        <v>37</v>
      </c>
      <c r="G1026" t="s">
        <v>535</v>
      </c>
      <c r="H1026" s="2" t="s">
        <v>22</v>
      </c>
      <c r="I1026" t="s">
        <v>100</v>
      </c>
      <c r="J1026" t="s">
        <v>101</v>
      </c>
      <c r="K1026">
        <v>19143</v>
      </c>
      <c r="L1026" t="s">
        <v>54</v>
      </c>
      <c r="M1026" t="s">
        <v>1991</v>
      </c>
      <c r="N1026" t="s">
        <v>27</v>
      </c>
      <c r="O1026" t="s">
        <v>1705</v>
      </c>
      <c r="P1026" s="4">
        <v>7.5839999999999996</v>
      </c>
      <c r="Q1026" s="4">
        <v>18</v>
      </c>
      <c r="R1026" s="4">
        <f t="shared" si="62"/>
        <v>-10.416</v>
      </c>
      <c r="S1026" s="4">
        <f t="shared" si="63"/>
        <v>-1.5624</v>
      </c>
    </row>
    <row r="1027" spans="1:19" x14ac:dyDescent="0.3">
      <c r="A1027" t="s">
        <v>1992</v>
      </c>
      <c r="B1027" s="1">
        <v>42805</v>
      </c>
      <c r="C1027" s="1">
        <v>42805</v>
      </c>
      <c r="D1027">
        <f t="shared" si="64"/>
        <v>2017</v>
      </c>
      <c r="E1027" t="str">
        <f t="shared" si="65"/>
        <v>Mar</v>
      </c>
      <c r="F1027" t="s">
        <v>30</v>
      </c>
      <c r="G1027" t="s">
        <v>1993</v>
      </c>
      <c r="H1027" t="s">
        <v>51</v>
      </c>
      <c r="I1027" t="s">
        <v>100</v>
      </c>
      <c r="J1027" t="s">
        <v>101</v>
      </c>
      <c r="K1027">
        <v>19140</v>
      </c>
      <c r="L1027" t="s">
        <v>54</v>
      </c>
      <c r="M1027" t="s">
        <v>1991</v>
      </c>
      <c r="N1027" t="s">
        <v>27</v>
      </c>
      <c r="O1027" t="s">
        <v>1705</v>
      </c>
      <c r="P1027" s="4">
        <v>30.335999999999999</v>
      </c>
      <c r="Q1027" s="4">
        <v>30.335999999999999</v>
      </c>
      <c r="R1027" s="4">
        <f t="shared" ref="R1027:R1090" si="66">P1027-Q1027</f>
        <v>0</v>
      </c>
      <c r="S1027" s="4">
        <f t="shared" ref="S1027:S1090" si="67">0.15*R1027</f>
        <v>0</v>
      </c>
    </row>
    <row r="1028" spans="1:19" ht="15.6" x14ac:dyDescent="0.3">
      <c r="A1028" t="s">
        <v>1994</v>
      </c>
      <c r="B1028" s="1">
        <v>43452</v>
      </c>
      <c r="C1028" s="1">
        <v>43457</v>
      </c>
      <c r="D1028">
        <f t="shared" si="64"/>
        <v>2018</v>
      </c>
      <c r="E1028" t="str">
        <f t="shared" si="65"/>
        <v>Dec</v>
      </c>
      <c r="F1028" t="s">
        <v>37</v>
      </c>
      <c r="G1028" t="s">
        <v>1491</v>
      </c>
      <c r="H1028" s="2" t="s">
        <v>22</v>
      </c>
      <c r="I1028" t="s">
        <v>1179</v>
      </c>
      <c r="J1028" t="s">
        <v>62</v>
      </c>
      <c r="K1028">
        <v>11572</v>
      </c>
      <c r="L1028" t="s">
        <v>54</v>
      </c>
      <c r="M1028" t="s">
        <v>1991</v>
      </c>
      <c r="N1028" t="s">
        <v>27</v>
      </c>
      <c r="O1028" t="s">
        <v>1705</v>
      </c>
      <c r="P1028" s="4">
        <v>18.96</v>
      </c>
      <c r="Q1028" s="4">
        <v>18</v>
      </c>
      <c r="R1028" s="4">
        <f t="shared" si="66"/>
        <v>0.96000000000000085</v>
      </c>
      <c r="S1028" s="4">
        <f t="shared" si="67"/>
        <v>0.14400000000000013</v>
      </c>
    </row>
    <row r="1029" spans="1:19" x14ac:dyDescent="0.3">
      <c r="A1029" t="s">
        <v>1995</v>
      </c>
      <c r="B1029" s="1">
        <v>42885</v>
      </c>
      <c r="C1029" s="1">
        <v>42890</v>
      </c>
      <c r="D1029">
        <f t="shared" si="64"/>
        <v>2017</v>
      </c>
      <c r="E1029" t="str">
        <f t="shared" si="65"/>
        <v>May</v>
      </c>
      <c r="F1029" t="s">
        <v>37</v>
      </c>
      <c r="G1029" t="s">
        <v>1654</v>
      </c>
      <c r="H1029" t="s">
        <v>51</v>
      </c>
      <c r="I1029" t="s">
        <v>1996</v>
      </c>
      <c r="J1029" t="s">
        <v>148</v>
      </c>
      <c r="K1029">
        <v>54880</v>
      </c>
      <c r="L1029" t="s">
        <v>25</v>
      </c>
      <c r="M1029" t="s">
        <v>1991</v>
      </c>
      <c r="N1029" t="s">
        <v>27</v>
      </c>
      <c r="O1029" t="s">
        <v>1705</v>
      </c>
      <c r="P1029" s="4">
        <v>47.4</v>
      </c>
      <c r="Q1029" s="4">
        <v>47.4</v>
      </c>
      <c r="R1029" s="4">
        <f t="shared" si="66"/>
        <v>0</v>
      </c>
      <c r="S1029" s="4">
        <f t="shared" si="67"/>
        <v>0</v>
      </c>
    </row>
    <row r="1030" spans="1:19" ht="15.6" x14ac:dyDescent="0.3">
      <c r="A1030" t="s">
        <v>1997</v>
      </c>
      <c r="B1030" s="1">
        <v>43051</v>
      </c>
      <c r="C1030" s="1">
        <v>43052</v>
      </c>
      <c r="D1030">
        <f t="shared" si="64"/>
        <v>2017</v>
      </c>
      <c r="E1030" t="str">
        <f t="shared" si="65"/>
        <v>Nov</v>
      </c>
      <c r="F1030" t="s">
        <v>20</v>
      </c>
      <c r="G1030" t="s">
        <v>1998</v>
      </c>
      <c r="H1030" s="2" t="s">
        <v>22</v>
      </c>
      <c r="I1030" t="s">
        <v>23</v>
      </c>
      <c r="J1030" t="s">
        <v>24</v>
      </c>
      <c r="K1030">
        <v>60623</v>
      </c>
      <c r="L1030" t="s">
        <v>25</v>
      </c>
      <c r="M1030" t="s">
        <v>1991</v>
      </c>
      <c r="N1030" t="s">
        <v>110</v>
      </c>
      <c r="O1030" t="s">
        <v>1705</v>
      </c>
      <c r="P1030" s="4">
        <v>22.751999999999999</v>
      </c>
      <c r="Q1030" s="4">
        <v>18</v>
      </c>
      <c r="R1030" s="4">
        <f t="shared" si="66"/>
        <v>4.7519999999999989</v>
      </c>
      <c r="S1030" s="4">
        <f t="shared" si="67"/>
        <v>0.71279999999999977</v>
      </c>
    </row>
    <row r="1031" spans="1:19" ht="15.6" x14ac:dyDescent="0.3">
      <c r="A1031" t="s">
        <v>1999</v>
      </c>
      <c r="B1031" s="1">
        <v>42199</v>
      </c>
      <c r="C1031" s="1">
        <v>42203</v>
      </c>
      <c r="D1031">
        <f t="shared" si="64"/>
        <v>2015</v>
      </c>
      <c r="E1031" t="str">
        <f t="shared" si="65"/>
        <v>Jul</v>
      </c>
      <c r="F1031" t="s">
        <v>37</v>
      </c>
      <c r="G1031" t="s">
        <v>2000</v>
      </c>
      <c r="H1031" s="2" t="s">
        <v>22</v>
      </c>
      <c r="I1031" t="s">
        <v>100</v>
      </c>
      <c r="J1031" t="s">
        <v>101</v>
      </c>
      <c r="K1031">
        <v>19140</v>
      </c>
      <c r="L1031" t="s">
        <v>54</v>
      </c>
      <c r="M1031" t="s">
        <v>2001</v>
      </c>
      <c r="N1031" t="s">
        <v>27</v>
      </c>
      <c r="O1031" t="s">
        <v>1705</v>
      </c>
      <c r="P1031" s="4">
        <v>31.984000000000002</v>
      </c>
      <c r="Q1031" s="4">
        <v>31.984000000000002</v>
      </c>
      <c r="R1031" s="4">
        <f t="shared" si="66"/>
        <v>0</v>
      </c>
      <c r="S1031" s="4">
        <f t="shared" si="67"/>
        <v>0</v>
      </c>
    </row>
    <row r="1032" spans="1:19" ht="15.6" x14ac:dyDescent="0.3">
      <c r="A1032" t="s">
        <v>2002</v>
      </c>
      <c r="B1032" s="1">
        <v>43289</v>
      </c>
      <c r="C1032" s="1">
        <v>43293</v>
      </c>
      <c r="D1032">
        <f t="shared" si="64"/>
        <v>2018</v>
      </c>
      <c r="E1032" t="str">
        <f t="shared" si="65"/>
        <v>Jul</v>
      </c>
      <c r="F1032" t="s">
        <v>37</v>
      </c>
      <c r="G1032" t="s">
        <v>2003</v>
      </c>
      <c r="H1032" s="2" t="s">
        <v>22</v>
      </c>
      <c r="I1032" t="s">
        <v>466</v>
      </c>
      <c r="J1032" t="s">
        <v>53</v>
      </c>
      <c r="K1032">
        <v>19711</v>
      </c>
      <c r="L1032" t="s">
        <v>54</v>
      </c>
      <c r="M1032" t="s">
        <v>2001</v>
      </c>
      <c r="N1032" t="s">
        <v>27</v>
      </c>
      <c r="O1032" t="s">
        <v>1705</v>
      </c>
      <c r="P1032" s="4">
        <v>39.979999999999997</v>
      </c>
      <c r="Q1032" s="4">
        <v>39.979999999999997</v>
      </c>
      <c r="R1032" s="4">
        <f t="shared" si="66"/>
        <v>0</v>
      </c>
      <c r="S1032" s="4">
        <f t="shared" si="67"/>
        <v>0</v>
      </c>
    </row>
    <row r="1033" spans="1:19" ht="15.6" x14ac:dyDescent="0.3">
      <c r="A1033" t="s">
        <v>1147</v>
      </c>
      <c r="B1033" s="1">
        <v>43357</v>
      </c>
      <c r="C1033" s="1">
        <v>43358</v>
      </c>
      <c r="D1033">
        <f t="shared" si="64"/>
        <v>2018</v>
      </c>
      <c r="E1033" t="str">
        <f t="shared" si="65"/>
        <v>Sep</v>
      </c>
      <c r="F1033" t="s">
        <v>20</v>
      </c>
      <c r="G1033" t="s">
        <v>854</v>
      </c>
      <c r="H1033" s="2" t="s">
        <v>22</v>
      </c>
      <c r="I1033" t="s">
        <v>100</v>
      </c>
      <c r="J1033" t="s">
        <v>101</v>
      </c>
      <c r="K1033">
        <v>19140</v>
      </c>
      <c r="L1033" t="s">
        <v>54</v>
      </c>
      <c r="M1033" t="s">
        <v>2001</v>
      </c>
      <c r="N1033" t="s">
        <v>27</v>
      </c>
      <c r="O1033" t="s">
        <v>1705</v>
      </c>
      <c r="P1033" s="4">
        <v>127.93600000000001</v>
      </c>
      <c r="Q1033" s="4">
        <v>127.93600000000001</v>
      </c>
      <c r="R1033" s="4">
        <f t="shared" si="66"/>
        <v>0</v>
      </c>
      <c r="S1033" s="4">
        <f t="shared" si="67"/>
        <v>0</v>
      </c>
    </row>
    <row r="1034" spans="1:19" ht="15.6" x14ac:dyDescent="0.3">
      <c r="A1034" t="s">
        <v>2004</v>
      </c>
      <c r="B1034" s="1">
        <v>43452</v>
      </c>
      <c r="C1034" s="1">
        <v>43458</v>
      </c>
      <c r="D1034">
        <f t="shared" si="64"/>
        <v>2018</v>
      </c>
      <c r="E1034" t="str">
        <f t="shared" si="65"/>
        <v>Dec</v>
      </c>
      <c r="F1034" t="s">
        <v>37</v>
      </c>
      <c r="G1034" t="s">
        <v>2003</v>
      </c>
      <c r="H1034" s="2" t="s">
        <v>22</v>
      </c>
      <c r="I1034" t="s">
        <v>589</v>
      </c>
      <c r="J1034" t="s">
        <v>148</v>
      </c>
      <c r="K1034">
        <v>53209</v>
      </c>
      <c r="L1034" t="s">
        <v>25</v>
      </c>
      <c r="M1034" t="s">
        <v>2001</v>
      </c>
      <c r="N1034" t="s">
        <v>27</v>
      </c>
      <c r="O1034" t="s">
        <v>1705</v>
      </c>
      <c r="P1034" s="4">
        <v>99.95</v>
      </c>
      <c r="Q1034" s="4">
        <v>99.95</v>
      </c>
      <c r="R1034" s="4">
        <f t="shared" si="66"/>
        <v>0</v>
      </c>
      <c r="S1034" s="4">
        <f t="shared" si="67"/>
        <v>0</v>
      </c>
    </row>
    <row r="1035" spans="1:19" x14ac:dyDescent="0.3">
      <c r="A1035" t="s">
        <v>2005</v>
      </c>
      <c r="B1035" s="1">
        <v>43072</v>
      </c>
      <c r="C1035" s="1">
        <v>43075</v>
      </c>
      <c r="D1035">
        <f t="shared" si="64"/>
        <v>2017</v>
      </c>
      <c r="E1035" t="str">
        <f t="shared" si="65"/>
        <v>Dec</v>
      </c>
      <c r="F1035" t="s">
        <v>20</v>
      </c>
      <c r="G1035" t="s">
        <v>2006</v>
      </c>
      <c r="H1035" t="s">
        <v>51</v>
      </c>
      <c r="I1035" t="s">
        <v>47</v>
      </c>
      <c r="J1035" t="s">
        <v>33</v>
      </c>
      <c r="K1035">
        <v>90045</v>
      </c>
      <c r="L1035" t="s">
        <v>34</v>
      </c>
      <c r="M1035" t="s">
        <v>2007</v>
      </c>
      <c r="N1035" t="s">
        <v>27</v>
      </c>
      <c r="O1035" t="s">
        <v>1705</v>
      </c>
      <c r="P1035" s="4">
        <v>111.9</v>
      </c>
      <c r="Q1035" s="4">
        <v>111.9</v>
      </c>
      <c r="R1035" s="4">
        <f t="shared" si="66"/>
        <v>0</v>
      </c>
      <c r="S1035" s="4">
        <f t="shared" si="67"/>
        <v>0</v>
      </c>
    </row>
    <row r="1036" spans="1:19" x14ac:dyDescent="0.3">
      <c r="A1036" t="s">
        <v>2008</v>
      </c>
      <c r="B1036" s="1">
        <v>42884</v>
      </c>
      <c r="C1036" s="1">
        <v>42888</v>
      </c>
      <c r="D1036">
        <f t="shared" si="64"/>
        <v>2017</v>
      </c>
      <c r="E1036" t="str">
        <f t="shared" si="65"/>
        <v>May</v>
      </c>
      <c r="F1036" t="s">
        <v>37</v>
      </c>
      <c r="G1036" t="s">
        <v>1730</v>
      </c>
      <c r="H1036" t="s">
        <v>51</v>
      </c>
      <c r="I1036" t="s">
        <v>1562</v>
      </c>
      <c r="J1036" t="s">
        <v>250</v>
      </c>
      <c r="K1036">
        <v>37211</v>
      </c>
      <c r="L1036" t="s">
        <v>44</v>
      </c>
      <c r="M1036" t="s">
        <v>2007</v>
      </c>
      <c r="N1036" t="s">
        <v>27</v>
      </c>
      <c r="O1036" t="s">
        <v>1705</v>
      </c>
      <c r="P1036" s="4">
        <v>44.76</v>
      </c>
      <c r="Q1036" s="4">
        <v>44.76</v>
      </c>
      <c r="R1036" s="4">
        <f t="shared" si="66"/>
        <v>0</v>
      </c>
      <c r="S1036" s="4">
        <f t="shared" si="67"/>
        <v>0</v>
      </c>
    </row>
    <row r="1037" spans="1:19" ht="15.6" x14ac:dyDescent="0.3">
      <c r="A1037" t="s">
        <v>2009</v>
      </c>
      <c r="B1037" s="1">
        <v>42460</v>
      </c>
      <c r="C1037" s="1">
        <v>42465</v>
      </c>
      <c r="D1037">
        <f t="shared" si="64"/>
        <v>2016</v>
      </c>
      <c r="E1037" t="str">
        <f t="shared" si="65"/>
        <v>Mar</v>
      </c>
      <c r="F1037" t="s">
        <v>37</v>
      </c>
      <c r="G1037" t="s">
        <v>1420</v>
      </c>
      <c r="H1037" s="2" t="s">
        <v>22</v>
      </c>
      <c r="I1037" t="s">
        <v>113</v>
      </c>
      <c r="J1037" t="s">
        <v>109</v>
      </c>
      <c r="K1037">
        <v>77095</v>
      </c>
      <c r="L1037" t="s">
        <v>25</v>
      </c>
      <c r="M1037" t="s">
        <v>2007</v>
      </c>
      <c r="N1037" t="s">
        <v>27</v>
      </c>
      <c r="O1037" t="s">
        <v>1705</v>
      </c>
      <c r="P1037" s="4">
        <v>22.38</v>
      </c>
      <c r="Q1037" s="4">
        <v>18</v>
      </c>
      <c r="R1037" s="4">
        <f t="shared" si="66"/>
        <v>4.379999999999999</v>
      </c>
      <c r="S1037" s="4">
        <f t="shared" si="67"/>
        <v>0.65699999999999981</v>
      </c>
    </row>
    <row r="1038" spans="1:19" ht="15.6" x14ac:dyDescent="0.3">
      <c r="A1038" t="s">
        <v>2010</v>
      </c>
      <c r="B1038" s="1">
        <v>43049</v>
      </c>
      <c r="C1038" s="1">
        <v>43053</v>
      </c>
      <c r="D1038">
        <f t="shared" si="64"/>
        <v>2017</v>
      </c>
      <c r="E1038" t="str">
        <f t="shared" si="65"/>
        <v>Nov</v>
      </c>
      <c r="F1038" t="s">
        <v>37</v>
      </c>
      <c r="G1038" t="s">
        <v>824</v>
      </c>
      <c r="H1038" s="2" t="s">
        <v>22</v>
      </c>
      <c r="I1038" t="s">
        <v>191</v>
      </c>
      <c r="J1038" t="s">
        <v>192</v>
      </c>
      <c r="K1038">
        <v>65807</v>
      </c>
      <c r="L1038" t="s">
        <v>25</v>
      </c>
      <c r="M1038" t="s">
        <v>2007</v>
      </c>
      <c r="N1038" t="s">
        <v>27</v>
      </c>
      <c r="O1038" t="s">
        <v>1705</v>
      </c>
      <c r="P1038" s="4">
        <v>37.299999999999997</v>
      </c>
      <c r="Q1038" s="4">
        <v>37.299999999999997</v>
      </c>
      <c r="R1038" s="4">
        <f t="shared" si="66"/>
        <v>0</v>
      </c>
      <c r="S1038" s="4">
        <f t="shared" si="67"/>
        <v>0</v>
      </c>
    </row>
    <row r="1039" spans="1:19" x14ac:dyDescent="0.3">
      <c r="A1039" t="s">
        <v>2011</v>
      </c>
      <c r="B1039" s="1">
        <v>43187</v>
      </c>
      <c r="C1039" s="1">
        <v>43190</v>
      </c>
      <c r="D1039">
        <f t="shared" si="64"/>
        <v>2018</v>
      </c>
      <c r="E1039" t="str">
        <f t="shared" si="65"/>
        <v>Mar</v>
      </c>
      <c r="F1039" t="s">
        <v>20</v>
      </c>
      <c r="G1039" t="s">
        <v>1364</v>
      </c>
      <c r="H1039" t="s">
        <v>51</v>
      </c>
      <c r="I1039" t="s">
        <v>666</v>
      </c>
      <c r="J1039" t="s">
        <v>33</v>
      </c>
      <c r="K1039">
        <v>94533</v>
      </c>
      <c r="L1039" t="s">
        <v>34</v>
      </c>
      <c r="M1039" t="s">
        <v>2012</v>
      </c>
      <c r="N1039" t="s">
        <v>27</v>
      </c>
      <c r="O1039" t="s">
        <v>1705</v>
      </c>
      <c r="P1039" s="4">
        <v>26.48</v>
      </c>
      <c r="Q1039" s="4">
        <v>26.48</v>
      </c>
      <c r="R1039" s="4">
        <f t="shared" si="66"/>
        <v>0</v>
      </c>
      <c r="S1039" s="4">
        <f t="shared" si="67"/>
        <v>0</v>
      </c>
    </row>
    <row r="1040" spans="1:19" ht="15.6" x14ac:dyDescent="0.3">
      <c r="A1040" t="s">
        <v>2013</v>
      </c>
      <c r="B1040" s="1">
        <v>42491</v>
      </c>
      <c r="C1040" s="1">
        <v>42495</v>
      </c>
      <c r="D1040">
        <f t="shared" si="64"/>
        <v>2016</v>
      </c>
      <c r="E1040" t="str">
        <f t="shared" si="65"/>
        <v>May</v>
      </c>
      <c r="F1040" t="s">
        <v>37</v>
      </c>
      <c r="G1040" t="s">
        <v>2014</v>
      </c>
      <c r="H1040" s="2" t="s">
        <v>22</v>
      </c>
      <c r="I1040" t="s">
        <v>1270</v>
      </c>
      <c r="J1040" t="s">
        <v>79</v>
      </c>
      <c r="K1040">
        <v>33614</v>
      </c>
      <c r="L1040" t="s">
        <v>44</v>
      </c>
      <c r="M1040" t="s">
        <v>2012</v>
      </c>
      <c r="N1040" t="s">
        <v>27</v>
      </c>
      <c r="O1040" t="s">
        <v>1705</v>
      </c>
      <c r="P1040" s="4">
        <v>63.552</v>
      </c>
      <c r="Q1040" s="4">
        <v>63.552</v>
      </c>
      <c r="R1040" s="4">
        <f t="shared" si="66"/>
        <v>0</v>
      </c>
      <c r="S1040" s="4">
        <f t="shared" si="67"/>
        <v>0</v>
      </c>
    </row>
    <row r="1041" spans="1:19" ht="15.6" x14ac:dyDescent="0.3">
      <c r="A1041" t="s">
        <v>2015</v>
      </c>
      <c r="B1041" s="1">
        <v>42020</v>
      </c>
      <c r="C1041" s="1">
        <v>42022</v>
      </c>
      <c r="D1041">
        <f t="shared" si="64"/>
        <v>2015</v>
      </c>
      <c r="E1041" t="str">
        <f t="shared" si="65"/>
        <v>Jan</v>
      </c>
      <c r="F1041" t="s">
        <v>67</v>
      </c>
      <c r="G1041" t="s">
        <v>2016</v>
      </c>
      <c r="H1041" s="2" t="s">
        <v>22</v>
      </c>
      <c r="I1041" t="s">
        <v>100</v>
      </c>
      <c r="J1041" t="s">
        <v>101</v>
      </c>
      <c r="K1041">
        <v>19134</v>
      </c>
      <c r="L1041" t="s">
        <v>54</v>
      </c>
      <c r="M1041" t="s">
        <v>2012</v>
      </c>
      <c r="N1041" t="s">
        <v>27</v>
      </c>
      <c r="O1041" t="s">
        <v>1705</v>
      </c>
      <c r="P1041" s="4">
        <v>127.104</v>
      </c>
      <c r="Q1041" s="4">
        <v>127.104</v>
      </c>
      <c r="R1041" s="4">
        <f t="shared" si="66"/>
        <v>0</v>
      </c>
      <c r="S1041" s="4">
        <f t="shared" si="67"/>
        <v>0</v>
      </c>
    </row>
    <row r="1042" spans="1:19" ht="15.6" x14ac:dyDescent="0.3">
      <c r="A1042" t="s">
        <v>2017</v>
      </c>
      <c r="B1042" s="1">
        <v>42273</v>
      </c>
      <c r="C1042" s="1">
        <v>42277</v>
      </c>
      <c r="D1042">
        <f t="shared" si="64"/>
        <v>2015</v>
      </c>
      <c r="E1042" t="str">
        <f t="shared" si="65"/>
        <v>Sep</v>
      </c>
      <c r="F1042" t="s">
        <v>37</v>
      </c>
      <c r="G1042" t="s">
        <v>220</v>
      </c>
      <c r="H1042" s="2" t="s">
        <v>22</v>
      </c>
      <c r="I1042" t="s">
        <v>100</v>
      </c>
      <c r="J1042" t="s">
        <v>101</v>
      </c>
      <c r="K1042">
        <v>19140</v>
      </c>
      <c r="L1042" t="s">
        <v>54</v>
      </c>
      <c r="M1042" t="s">
        <v>2012</v>
      </c>
      <c r="N1042" t="s">
        <v>27</v>
      </c>
      <c r="O1042" t="s">
        <v>1705</v>
      </c>
      <c r="P1042" s="4">
        <v>21.184000000000001</v>
      </c>
      <c r="Q1042" s="4">
        <v>18</v>
      </c>
      <c r="R1042" s="4">
        <f t="shared" si="66"/>
        <v>3.1840000000000011</v>
      </c>
      <c r="S1042" s="4">
        <f t="shared" si="67"/>
        <v>0.47760000000000014</v>
      </c>
    </row>
    <row r="1043" spans="1:19" ht="15.6" x14ac:dyDescent="0.3">
      <c r="A1043" t="s">
        <v>2018</v>
      </c>
      <c r="B1043" s="1">
        <v>42333</v>
      </c>
      <c r="C1043" s="1">
        <v>42335</v>
      </c>
      <c r="D1043">
        <f t="shared" si="64"/>
        <v>2015</v>
      </c>
      <c r="E1043" t="str">
        <f t="shared" si="65"/>
        <v>Nov</v>
      </c>
      <c r="F1043" t="s">
        <v>67</v>
      </c>
      <c r="G1043" t="s">
        <v>1592</v>
      </c>
      <c r="H1043" s="2" t="s">
        <v>22</v>
      </c>
      <c r="I1043" t="s">
        <v>2019</v>
      </c>
      <c r="J1043" t="s">
        <v>58</v>
      </c>
      <c r="K1043">
        <v>2895</v>
      </c>
      <c r="L1043" t="s">
        <v>54</v>
      </c>
      <c r="M1043" t="s">
        <v>2012</v>
      </c>
      <c r="N1043" t="s">
        <v>27</v>
      </c>
      <c r="O1043" t="s">
        <v>1705</v>
      </c>
      <c r="P1043" s="4">
        <v>52.96</v>
      </c>
      <c r="Q1043" s="4">
        <v>52.96</v>
      </c>
      <c r="R1043" s="4">
        <f t="shared" si="66"/>
        <v>0</v>
      </c>
      <c r="S1043" s="4">
        <f t="shared" si="67"/>
        <v>0</v>
      </c>
    </row>
    <row r="1044" spans="1:19" ht="15.6" x14ac:dyDescent="0.3">
      <c r="A1044" t="s">
        <v>1198</v>
      </c>
      <c r="B1044" s="1">
        <v>42498</v>
      </c>
      <c r="C1044" s="1">
        <v>42505</v>
      </c>
      <c r="D1044">
        <f t="shared" si="64"/>
        <v>2016</v>
      </c>
      <c r="E1044" t="str">
        <f t="shared" si="65"/>
        <v>May</v>
      </c>
      <c r="F1044" t="s">
        <v>37</v>
      </c>
      <c r="G1044" t="s">
        <v>323</v>
      </c>
      <c r="H1044" s="2" t="s">
        <v>22</v>
      </c>
      <c r="I1044" t="s">
        <v>61</v>
      </c>
      <c r="J1044" t="s">
        <v>62</v>
      </c>
      <c r="K1044">
        <v>10024</v>
      </c>
      <c r="L1044" t="s">
        <v>54</v>
      </c>
      <c r="M1044" t="s">
        <v>2012</v>
      </c>
      <c r="N1044" t="s">
        <v>27</v>
      </c>
      <c r="O1044" t="s">
        <v>1705</v>
      </c>
      <c r="P1044" s="4">
        <v>79.44</v>
      </c>
      <c r="Q1044" s="4">
        <v>79.44</v>
      </c>
      <c r="R1044" s="4">
        <f t="shared" si="66"/>
        <v>0</v>
      </c>
      <c r="S1044" s="4">
        <f t="shared" si="67"/>
        <v>0</v>
      </c>
    </row>
    <row r="1045" spans="1:19" ht="15.6" x14ac:dyDescent="0.3">
      <c r="A1045" t="s">
        <v>937</v>
      </c>
      <c r="B1045" s="1">
        <v>42064</v>
      </c>
      <c r="C1045" s="1">
        <v>42068</v>
      </c>
      <c r="D1045">
        <f t="shared" si="64"/>
        <v>2015</v>
      </c>
      <c r="E1045" t="str">
        <f t="shared" si="65"/>
        <v>Mar</v>
      </c>
      <c r="F1045" t="s">
        <v>37</v>
      </c>
      <c r="G1045" t="s">
        <v>599</v>
      </c>
      <c r="H1045" s="2" t="s">
        <v>22</v>
      </c>
      <c r="I1045" t="s">
        <v>777</v>
      </c>
      <c r="J1045" t="s">
        <v>109</v>
      </c>
      <c r="K1045">
        <v>79907</v>
      </c>
      <c r="L1045" t="s">
        <v>25</v>
      </c>
      <c r="M1045" t="s">
        <v>2012</v>
      </c>
      <c r="N1045" t="s">
        <v>27</v>
      </c>
      <c r="O1045" t="s">
        <v>1705</v>
      </c>
      <c r="P1045" s="4">
        <v>63.552</v>
      </c>
      <c r="Q1045" s="4">
        <v>63.552</v>
      </c>
      <c r="R1045" s="4">
        <f t="shared" si="66"/>
        <v>0</v>
      </c>
      <c r="S1045" s="4">
        <f t="shared" si="67"/>
        <v>0</v>
      </c>
    </row>
    <row r="1046" spans="1:19" ht="15.6" x14ac:dyDescent="0.3">
      <c r="A1046" t="s">
        <v>1388</v>
      </c>
      <c r="B1046" s="1">
        <v>43351</v>
      </c>
      <c r="C1046" s="1">
        <v>43354</v>
      </c>
      <c r="D1046">
        <f t="shared" si="64"/>
        <v>2018</v>
      </c>
      <c r="E1046" t="str">
        <f t="shared" si="65"/>
        <v>Sep</v>
      </c>
      <c r="F1046" t="s">
        <v>20</v>
      </c>
      <c r="G1046" t="s">
        <v>833</v>
      </c>
      <c r="H1046" s="2" t="s">
        <v>22</v>
      </c>
      <c r="I1046" t="s">
        <v>422</v>
      </c>
      <c r="J1046" t="s">
        <v>109</v>
      </c>
      <c r="K1046">
        <v>76017</v>
      </c>
      <c r="L1046" t="s">
        <v>25</v>
      </c>
      <c r="M1046" t="s">
        <v>2012</v>
      </c>
      <c r="N1046" t="s">
        <v>27</v>
      </c>
      <c r="O1046" t="s">
        <v>1705</v>
      </c>
      <c r="P1046" s="4">
        <v>21.184000000000001</v>
      </c>
      <c r="Q1046" s="4">
        <v>18</v>
      </c>
      <c r="R1046" s="4">
        <f t="shared" si="66"/>
        <v>3.1840000000000011</v>
      </c>
      <c r="S1046" s="4">
        <f t="shared" si="67"/>
        <v>0.47760000000000014</v>
      </c>
    </row>
    <row r="1047" spans="1:19" x14ac:dyDescent="0.3">
      <c r="A1047" t="s">
        <v>2020</v>
      </c>
      <c r="B1047" s="1">
        <v>43178</v>
      </c>
      <c r="C1047" s="1">
        <v>43181</v>
      </c>
      <c r="D1047">
        <f t="shared" si="64"/>
        <v>2018</v>
      </c>
      <c r="E1047" t="str">
        <f t="shared" si="65"/>
        <v>Mar</v>
      </c>
      <c r="F1047" t="s">
        <v>67</v>
      </c>
      <c r="G1047" t="s">
        <v>1306</v>
      </c>
      <c r="H1047" t="s">
        <v>105</v>
      </c>
      <c r="I1047" t="s">
        <v>475</v>
      </c>
      <c r="J1047" t="s">
        <v>33</v>
      </c>
      <c r="K1047">
        <v>93727</v>
      </c>
      <c r="L1047" t="s">
        <v>34</v>
      </c>
      <c r="M1047" t="s">
        <v>2021</v>
      </c>
      <c r="N1047" t="s">
        <v>27</v>
      </c>
      <c r="O1047" t="s">
        <v>1705</v>
      </c>
      <c r="P1047" s="4">
        <v>30.93</v>
      </c>
      <c r="Q1047" s="4">
        <v>30.93</v>
      </c>
      <c r="R1047" s="4">
        <f t="shared" si="66"/>
        <v>0</v>
      </c>
      <c r="S1047" s="4">
        <f t="shared" si="67"/>
        <v>0</v>
      </c>
    </row>
    <row r="1048" spans="1:19" x14ac:dyDescent="0.3">
      <c r="A1048" t="s">
        <v>451</v>
      </c>
      <c r="B1048" s="1">
        <v>42935</v>
      </c>
      <c r="C1048" s="1">
        <v>42941</v>
      </c>
      <c r="D1048">
        <f t="shared" si="64"/>
        <v>2017</v>
      </c>
      <c r="E1048" t="str">
        <f t="shared" si="65"/>
        <v>Jul</v>
      </c>
      <c r="F1048" t="s">
        <v>37</v>
      </c>
      <c r="G1048" t="s">
        <v>452</v>
      </c>
      <c r="H1048" t="s">
        <v>51</v>
      </c>
      <c r="I1048" t="s">
        <v>453</v>
      </c>
      <c r="J1048" t="s">
        <v>454</v>
      </c>
      <c r="K1048">
        <v>39401</v>
      </c>
      <c r="L1048" t="s">
        <v>44</v>
      </c>
      <c r="M1048" t="s">
        <v>2021</v>
      </c>
      <c r="N1048" t="s">
        <v>128</v>
      </c>
      <c r="O1048" t="s">
        <v>1705</v>
      </c>
      <c r="P1048" s="4">
        <v>185.58</v>
      </c>
      <c r="Q1048" s="4">
        <v>185.58</v>
      </c>
      <c r="R1048" s="4">
        <f t="shared" si="66"/>
        <v>0</v>
      </c>
      <c r="S1048" s="4">
        <f t="shared" si="67"/>
        <v>0</v>
      </c>
    </row>
    <row r="1049" spans="1:19" ht="15.6" x14ac:dyDescent="0.3">
      <c r="A1049" t="s">
        <v>2022</v>
      </c>
      <c r="B1049" s="1">
        <v>43248</v>
      </c>
      <c r="C1049" s="1">
        <v>43251</v>
      </c>
      <c r="D1049">
        <f t="shared" si="64"/>
        <v>2018</v>
      </c>
      <c r="E1049" t="str">
        <f t="shared" si="65"/>
        <v>May</v>
      </c>
      <c r="F1049" t="s">
        <v>67</v>
      </c>
      <c r="G1049" t="s">
        <v>1615</v>
      </c>
      <c r="H1049" s="2" t="s">
        <v>22</v>
      </c>
      <c r="I1049" t="s">
        <v>533</v>
      </c>
      <c r="J1049" t="s">
        <v>1737</v>
      </c>
      <c r="K1049">
        <v>3301</v>
      </c>
      <c r="L1049" t="s">
        <v>54</v>
      </c>
      <c r="M1049" t="s">
        <v>2021</v>
      </c>
      <c r="N1049" t="s">
        <v>27</v>
      </c>
      <c r="O1049" t="s">
        <v>1705</v>
      </c>
      <c r="P1049" s="4">
        <v>247.44</v>
      </c>
      <c r="Q1049" s="4">
        <v>247.44</v>
      </c>
      <c r="R1049" s="4">
        <f t="shared" si="66"/>
        <v>0</v>
      </c>
      <c r="S1049" s="4">
        <f t="shared" si="67"/>
        <v>0</v>
      </c>
    </row>
    <row r="1050" spans="1:19" ht="15.6" x14ac:dyDescent="0.3">
      <c r="A1050" t="s">
        <v>2023</v>
      </c>
      <c r="B1050" s="1">
        <v>42690</v>
      </c>
      <c r="C1050" s="1">
        <v>42692</v>
      </c>
      <c r="D1050">
        <f t="shared" si="64"/>
        <v>2016</v>
      </c>
      <c r="E1050" t="str">
        <f t="shared" si="65"/>
        <v>Nov</v>
      </c>
      <c r="F1050" t="s">
        <v>67</v>
      </c>
      <c r="G1050" t="s">
        <v>392</v>
      </c>
      <c r="H1050" s="2" t="s">
        <v>22</v>
      </c>
      <c r="I1050" t="s">
        <v>589</v>
      </c>
      <c r="J1050" t="s">
        <v>148</v>
      </c>
      <c r="K1050">
        <v>53209</v>
      </c>
      <c r="L1050" t="s">
        <v>25</v>
      </c>
      <c r="M1050" t="s">
        <v>2021</v>
      </c>
      <c r="N1050" t="s">
        <v>27</v>
      </c>
      <c r="O1050" t="s">
        <v>1705</v>
      </c>
      <c r="P1050" s="4">
        <v>185.58</v>
      </c>
      <c r="Q1050" s="4">
        <v>185.58</v>
      </c>
      <c r="R1050" s="4">
        <f t="shared" si="66"/>
        <v>0</v>
      </c>
      <c r="S1050" s="4">
        <f t="shared" si="67"/>
        <v>0</v>
      </c>
    </row>
    <row r="1051" spans="1:19" ht="15.6" x14ac:dyDescent="0.3">
      <c r="A1051" t="s">
        <v>2024</v>
      </c>
      <c r="B1051" s="1">
        <v>42288</v>
      </c>
      <c r="C1051" s="1">
        <v>42293</v>
      </c>
      <c r="D1051">
        <f t="shared" si="64"/>
        <v>2015</v>
      </c>
      <c r="E1051" t="str">
        <f t="shared" si="65"/>
        <v>Oct</v>
      </c>
      <c r="F1051" t="s">
        <v>37</v>
      </c>
      <c r="G1051" t="s">
        <v>2025</v>
      </c>
      <c r="H1051" s="2" t="s">
        <v>22</v>
      </c>
      <c r="I1051" t="s">
        <v>69</v>
      </c>
      <c r="J1051" t="s">
        <v>70</v>
      </c>
      <c r="K1051">
        <v>98115</v>
      </c>
      <c r="L1051" t="s">
        <v>34</v>
      </c>
      <c r="M1051" t="s">
        <v>2026</v>
      </c>
      <c r="N1051" t="s">
        <v>27</v>
      </c>
      <c r="O1051" t="s">
        <v>1705</v>
      </c>
      <c r="P1051" s="4">
        <v>63.47</v>
      </c>
      <c r="Q1051" s="4">
        <v>63.47</v>
      </c>
      <c r="R1051" s="4">
        <f t="shared" si="66"/>
        <v>0</v>
      </c>
      <c r="S1051" s="4">
        <f t="shared" si="67"/>
        <v>0</v>
      </c>
    </row>
    <row r="1052" spans="1:19" ht="15.6" x14ac:dyDescent="0.3">
      <c r="A1052" t="s">
        <v>2027</v>
      </c>
      <c r="B1052" s="1">
        <v>43420</v>
      </c>
      <c r="C1052" s="1">
        <v>43426</v>
      </c>
      <c r="D1052">
        <f t="shared" si="64"/>
        <v>2018</v>
      </c>
      <c r="E1052" t="str">
        <f t="shared" si="65"/>
        <v>Nov</v>
      </c>
      <c r="F1052" t="s">
        <v>37</v>
      </c>
      <c r="G1052" t="s">
        <v>2028</v>
      </c>
      <c r="H1052" s="2" t="s">
        <v>22</v>
      </c>
      <c r="I1052" t="s">
        <v>2029</v>
      </c>
      <c r="J1052" t="s">
        <v>33</v>
      </c>
      <c r="K1052">
        <v>95661</v>
      </c>
      <c r="L1052" t="s">
        <v>34</v>
      </c>
      <c r="M1052" t="s">
        <v>2026</v>
      </c>
      <c r="N1052" t="s">
        <v>27</v>
      </c>
      <c r="O1052" t="s">
        <v>1705</v>
      </c>
      <c r="P1052" s="4">
        <v>17.309999999999999</v>
      </c>
      <c r="Q1052" s="4">
        <v>18</v>
      </c>
      <c r="R1052" s="4">
        <f t="shared" si="66"/>
        <v>-0.69000000000000128</v>
      </c>
      <c r="S1052" s="4">
        <f t="shared" si="67"/>
        <v>-0.10350000000000019</v>
      </c>
    </row>
    <row r="1053" spans="1:19" ht="15.6" x14ac:dyDescent="0.3">
      <c r="A1053" t="s">
        <v>1351</v>
      </c>
      <c r="B1053" s="1">
        <v>43345</v>
      </c>
      <c r="C1053" s="1">
        <v>43349</v>
      </c>
      <c r="D1053">
        <f t="shared" si="64"/>
        <v>2018</v>
      </c>
      <c r="E1053" t="str">
        <f t="shared" si="65"/>
        <v>Sep</v>
      </c>
      <c r="F1053" t="s">
        <v>37</v>
      </c>
      <c r="G1053" t="s">
        <v>1352</v>
      </c>
      <c r="H1053" s="2" t="s">
        <v>22</v>
      </c>
      <c r="I1053" t="s">
        <v>61</v>
      </c>
      <c r="J1053" t="s">
        <v>62</v>
      </c>
      <c r="K1053">
        <v>10009</v>
      </c>
      <c r="L1053" t="s">
        <v>54</v>
      </c>
      <c r="M1053" t="s">
        <v>2026</v>
      </c>
      <c r="N1053" t="s">
        <v>27</v>
      </c>
      <c r="O1053" t="s">
        <v>1705</v>
      </c>
      <c r="P1053" s="4">
        <v>11.54</v>
      </c>
      <c r="Q1053" s="4">
        <v>11.54</v>
      </c>
      <c r="R1053" s="4">
        <f t="shared" si="66"/>
        <v>0</v>
      </c>
      <c r="S1053" s="4">
        <f t="shared" si="67"/>
        <v>0</v>
      </c>
    </row>
    <row r="1054" spans="1:19" ht="15.6" x14ac:dyDescent="0.3">
      <c r="A1054" t="s">
        <v>2030</v>
      </c>
      <c r="B1054" s="1">
        <v>43031</v>
      </c>
      <c r="C1054" s="1">
        <v>43037</v>
      </c>
      <c r="D1054">
        <f t="shared" si="64"/>
        <v>2017</v>
      </c>
      <c r="E1054" t="str">
        <f t="shared" si="65"/>
        <v>Oct</v>
      </c>
      <c r="F1054" t="s">
        <v>37</v>
      </c>
      <c r="G1054" t="s">
        <v>1163</v>
      </c>
      <c r="H1054" s="2" t="s">
        <v>22</v>
      </c>
      <c r="I1054" t="s">
        <v>23</v>
      </c>
      <c r="J1054" t="s">
        <v>24</v>
      </c>
      <c r="K1054">
        <v>60610</v>
      </c>
      <c r="L1054" t="s">
        <v>25</v>
      </c>
      <c r="M1054" t="s">
        <v>2026</v>
      </c>
      <c r="N1054" t="s">
        <v>27</v>
      </c>
      <c r="O1054" t="s">
        <v>1705</v>
      </c>
      <c r="P1054" s="4">
        <v>16.155999999999999</v>
      </c>
      <c r="Q1054" s="4">
        <v>18</v>
      </c>
      <c r="R1054" s="4">
        <f t="shared" si="66"/>
        <v>-1.8440000000000012</v>
      </c>
      <c r="S1054" s="4">
        <f t="shared" si="67"/>
        <v>-0.27660000000000018</v>
      </c>
    </row>
    <row r="1055" spans="1:19" ht="15.6" x14ac:dyDescent="0.3">
      <c r="A1055" t="s">
        <v>2031</v>
      </c>
      <c r="B1055" s="1">
        <v>43070</v>
      </c>
      <c r="C1055" s="1">
        <v>43076</v>
      </c>
      <c r="D1055">
        <f t="shared" si="64"/>
        <v>2017</v>
      </c>
      <c r="E1055" t="str">
        <f t="shared" si="65"/>
        <v>Dec</v>
      </c>
      <c r="F1055" t="s">
        <v>37</v>
      </c>
      <c r="G1055" t="s">
        <v>1257</v>
      </c>
      <c r="H1055" s="2" t="s">
        <v>22</v>
      </c>
      <c r="I1055" t="s">
        <v>645</v>
      </c>
      <c r="J1055" t="s">
        <v>653</v>
      </c>
      <c r="K1055">
        <v>47374</v>
      </c>
      <c r="L1055" t="s">
        <v>25</v>
      </c>
      <c r="M1055" t="s">
        <v>2026</v>
      </c>
      <c r="N1055" t="s">
        <v>110</v>
      </c>
      <c r="O1055" t="s">
        <v>1705</v>
      </c>
      <c r="P1055" s="4">
        <v>17.309999999999999</v>
      </c>
      <c r="Q1055" s="4">
        <v>18</v>
      </c>
      <c r="R1055" s="4">
        <f t="shared" si="66"/>
        <v>-0.69000000000000128</v>
      </c>
      <c r="S1055" s="4">
        <f t="shared" si="67"/>
        <v>-0.10350000000000019</v>
      </c>
    </row>
    <row r="1056" spans="1:19" x14ac:dyDescent="0.3">
      <c r="A1056" t="s">
        <v>2032</v>
      </c>
      <c r="B1056" s="1">
        <v>42445</v>
      </c>
      <c r="C1056" s="1">
        <v>42452</v>
      </c>
      <c r="D1056">
        <f t="shared" si="64"/>
        <v>2016</v>
      </c>
      <c r="E1056" t="str">
        <f t="shared" si="65"/>
        <v>Mar</v>
      </c>
      <c r="F1056" t="s">
        <v>37</v>
      </c>
      <c r="G1056" t="s">
        <v>1794</v>
      </c>
      <c r="H1056" t="s">
        <v>51</v>
      </c>
      <c r="I1056" t="s">
        <v>47</v>
      </c>
      <c r="J1056" t="s">
        <v>33</v>
      </c>
      <c r="K1056">
        <v>90036</v>
      </c>
      <c r="L1056" t="s">
        <v>34</v>
      </c>
      <c r="M1056" t="s">
        <v>2033</v>
      </c>
      <c r="N1056" t="s">
        <v>27</v>
      </c>
      <c r="O1056" t="s">
        <v>1705</v>
      </c>
      <c r="P1056" s="4">
        <v>43.13</v>
      </c>
      <c r="Q1056" s="4">
        <v>43.13</v>
      </c>
      <c r="R1056" s="4">
        <f t="shared" si="66"/>
        <v>0</v>
      </c>
      <c r="S1056" s="4">
        <f t="shared" si="67"/>
        <v>0</v>
      </c>
    </row>
    <row r="1057" spans="1:19" x14ac:dyDescent="0.3">
      <c r="A1057" t="s">
        <v>2034</v>
      </c>
      <c r="B1057" s="1">
        <v>43101</v>
      </c>
      <c r="C1057" s="1">
        <v>43105</v>
      </c>
      <c r="D1057">
        <f t="shared" si="64"/>
        <v>2018</v>
      </c>
      <c r="E1057" t="str">
        <f t="shared" si="65"/>
        <v>Jan</v>
      </c>
      <c r="F1057" t="s">
        <v>37</v>
      </c>
      <c r="G1057" t="s">
        <v>1214</v>
      </c>
      <c r="H1057" t="s">
        <v>105</v>
      </c>
      <c r="I1057" t="s">
        <v>47</v>
      </c>
      <c r="J1057" t="s">
        <v>33</v>
      </c>
      <c r="K1057">
        <v>90036</v>
      </c>
      <c r="L1057" t="s">
        <v>34</v>
      </c>
      <c r="M1057" t="s">
        <v>2033</v>
      </c>
      <c r="N1057" t="s">
        <v>27</v>
      </c>
      <c r="O1057" t="s">
        <v>1705</v>
      </c>
      <c r="P1057" s="4">
        <v>474.43</v>
      </c>
      <c r="Q1057" s="4">
        <v>474.43</v>
      </c>
      <c r="R1057" s="4">
        <f t="shared" si="66"/>
        <v>0</v>
      </c>
      <c r="S1057" s="4">
        <f t="shared" si="67"/>
        <v>0</v>
      </c>
    </row>
    <row r="1058" spans="1:19" ht="15.6" x14ac:dyDescent="0.3">
      <c r="A1058" t="s">
        <v>2035</v>
      </c>
      <c r="B1058" s="1">
        <v>43284</v>
      </c>
      <c r="C1058" s="1">
        <v>43291</v>
      </c>
      <c r="D1058">
        <f t="shared" si="64"/>
        <v>2018</v>
      </c>
      <c r="E1058" t="str">
        <f t="shared" si="65"/>
        <v>Jul</v>
      </c>
      <c r="F1058" t="s">
        <v>37</v>
      </c>
      <c r="G1058" t="s">
        <v>1011</v>
      </c>
      <c r="H1058" s="2" t="s">
        <v>22</v>
      </c>
      <c r="I1058" t="s">
        <v>2036</v>
      </c>
      <c r="J1058" t="s">
        <v>33</v>
      </c>
      <c r="K1058">
        <v>95610</v>
      </c>
      <c r="L1058" t="s">
        <v>34</v>
      </c>
      <c r="M1058" t="s">
        <v>2033</v>
      </c>
      <c r="N1058" t="s">
        <v>27</v>
      </c>
      <c r="O1058" t="s">
        <v>1705</v>
      </c>
      <c r="P1058" s="4">
        <v>129.38999999999999</v>
      </c>
      <c r="Q1058" s="4">
        <v>129.38999999999999</v>
      </c>
      <c r="R1058" s="4">
        <f t="shared" si="66"/>
        <v>0</v>
      </c>
      <c r="S1058" s="4">
        <f t="shared" si="67"/>
        <v>0</v>
      </c>
    </row>
    <row r="1059" spans="1:19" ht="15.6" x14ac:dyDescent="0.3">
      <c r="A1059" t="s">
        <v>2037</v>
      </c>
      <c r="B1059" s="1">
        <v>42690</v>
      </c>
      <c r="C1059" s="1">
        <v>42694</v>
      </c>
      <c r="D1059">
        <f t="shared" si="64"/>
        <v>2016</v>
      </c>
      <c r="E1059" t="str">
        <f t="shared" si="65"/>
        <v>Nov</v>
      </c>
      <c r="F1059" t="s">
        <v>37</v>
      </c>
      <c r="G1059" t="s">
        <v>930</v>
      </c>
      <c r="H1059" s="2" t="s">
        <v>22</v>
      </c>
      <c r="I1059" t="s">
        <v>23</v>
      </c>
      <c r="J1059" t="s">
        <v>24</v>
      </c>
      <c r="K1059">
        <v>60610</v>
      </c>
      <c r="L1059" t="s">
        <v>25</v>
      </c>
      <c r="M1059" t="s">
        <v>2033</v>
      </c>
      <c r="N1059" t="s">
        <v>27</v>
      </c>
      <c r="O1059" t="s">
        <v>1705</v>
      </c>
      <c r="P1059" s="4">
        <v>34.503999999999998</v>
      </c>
      <c r="Q1059" s="4">
        <v>34.503999999999998</v>
      </c>
      <c r="R1059" s="4">
        <f t="shared" si="66"/>
        <v>0</v>
      </c>
      <c r="S1059" s="4">
        <f t="shared" si="67"/>
        <v>0</v>
      </c>
    </row>
    <row r="1060" spans="1:19" ht="15.6" x14ac:dyDescent="0.3">
      <c r="A1060" t="s">
        <v>2038</v>
      </c>
      <c r="B1060" s="1">
        <v>43278</v>
      </c>
      <c r="C1060" s="1">
        <v>43280</v>
      </c>
      <c r="D1060">
        <f t="shared" si="64"/>
        <v>2018</v>
      </c>
      <c r="E1060" t="str">
        <f t="shared" si="65"/>
        <v>Jun</v>
      </c>
      <c r="F1060" t="s">
        <v>67</v>
      </c>
      <c r="G1060" t="s">
        <v>1156</v>
      </c>
      <c r="H1060" s="2" t="s">
        <v>22</v>
      </c>
      <c r="I1060" t="s">
        <v>69</v>
      </c>
      <c r="J1060" t="s">
        <v>70</v>
      </c>
      <c r="K1060">
        <v>98105</v>
      </c>
      <c r="L1060" t="s">
        <v>34</v>
      </c>
      <c r="M1060" t="s">
        <v>2039</v>
      </c>
      <c r="N1060" t="s">
        <v>27</v>
      </c>
      <c r="O1060" t="s">
        <v>1705</v>
      </c>
      <c r="P1060" s="4">
        <v>126.3</v>
      </c>
      <c r="Q1060" s="4">
        <v>126.3</v>
      </c>
      <c r="R1060" s="4">
        <f t="shared" si="66"/>
        <v>0</v>
      </c>
      <c r="S1060" s="4">
        <f t="shared" si="67"/>
        <v>0</v>
      </c>
    </row>
    <row r="1061" spans="1:19" ht="15.6" x14ac:dyDescent="0.3">
      <c r="A1061" t="s">
        <v>1742</v>
      </c>
      <c r="B1061" s="1">
        <v>42471</v>
      </c>
      <c r="C1061" s="1">
        <v>42477</v>
      </c>
      <c r="D1061">
        <f t="shared" si="64"/>
        <v>2016</v>
      </c>
      <c r="E1061" t="str">
        <f t="shared" si="65"/>
        <v>Apr</v>
      </c>
      <c r="F1061" t="s">
        <v>37</v>
      </c>
      <c r="G1061" t="s">
        <v>1743</v>
      </c>
      <c r="H1061" s="2" t="s">
        <v>22</v>
      </c>
      <c r="I1061" t="s">
        <v>1270</v>
      </c>
      <c r="J1061" t="s">
        <v>79</v>
      </c>
      <c r="K1061">
        <v>33614</v>
      </c>
      <c r="L1061" t="s">
        <v>44</v>
      </c>
      <c r="M1061" t="s">
        <v>2039</v>
      </c>
      <c r="N1061" t="s">
        <v>27</v>
      </c>
      <c r="O1061" t="s">
        <v>1705</v>
      </c>
      <c r="P1061" s="4">
        <v>67.36</v>
      </c>
      <c r="Q1061" s="4">
        <v>67.36</v>
      </c>
      <c r="R1061" s="4">
        <f t="shared" si="66"/>
        <v>0</v>
      </c>
      <c r="S1061" s="4">
        <f t="shared" si="67"/>
        <v>0</v>
      </c>
    </row>
    <row r="1062" spans="1:19" ht="15.6" x14ac:dyDescent="0.3">
      <c r="A1062" t="s">
        <v>2040</v>
      </c>
      <c r="B1062" s="1">
        <v>43389</v>
      </c>
      <c r="C1062" s="1">
        <v>43391</v>
      </c>
      <c r="D1062">
        <f t="shared" si="64"/>
        <v>2018</v>
      </c>
      <c r="E1062" t="str">
        <f t="shared" si="65"/>
        <v>Oct</v>
      </c>
      <c r="F1062" t="s">
        <v>20</v>
      </c>
      <c r="G1062" t="s">
        <v>914</v>
      </c>
      <c r="H1062" s="2" t="s">
        <v>22</v>
      </c>
      <c r="I1062" t="s">
        <v>61</v>
      </c>
      <c r="J1062" t="s">
        <v>62</v>
      </c>
      <c r="K1062">
        <v>10011</v>
      </c>
      <c r="L1062" t="s">
        <v>54</v>
      </c>
      <c r="M1062" t="s">
        <v>2039</v>
      </c>
      <c r="N1062" t="s">
        <v>27</v>
      </c>
      <c r="O1062" t="s">
        <v>1705</v>
      </c>
      <c r="P1062" s="4">
        <v>547.29999999999995</v>
      </c>
      <c r="Q1062" s="4">
        <v>547.29999999999995</v>
      </c>
      <c r="R1062" s="4">
        <f t="shared" si="66"/>
        <v>0</v>
      </c>
      <c r="S1062" s="4">
        <f t="shared" si="67"/>
        <v>0</v>
      </c>
    </row>
    <row r="1063" spans="1:19" ht="15.6" x14ac:dyDescent="0.3">
      <c r="A1063" t="s">
        <v>2041</v>
      </c>
      <c r="B1063" s="1">
        <v>43430</v>
      </c>
      <c r="C1063" s="1">
        <v>43431</v>
      </c>
      <c r="D1063">
        <f t="shared" si="64"/>
        <v>2018</v>
      </c>
      <c r="E1063" t="str">
        <f t="shared" si="65"/>
        <v>Nov</v>
      </c>
      <c r="F1063" t="s">
        <v>20</v>
      </c>
      <c r="G1063" t="s">
        <v>2042</v>
      </c>
      <c r="H1063" s="2" t="s">
        <v>22</v>
      </c>
      <c r="I1063" t="s">
        <v>2043</v>
      </c>
      <c r="J1063" t="s">
        <v>192</v>
      </c>
      <c r="K1063">
        <v>64118</v>
      </c>
      <c r="L1063" t="s">
        <v>25</v>
      </c>
      <c r="M1063" t="s">
        <v>2039</v>
      </c>
      <c r="N1063" t="s">
        <v>27</v>
      </c>
      <c r="O1063" t="s">
        <v>1705</v>
      </c>
      <c r="P1063" s="4">
        <v>126.3</v>
      </c>
      <c r="Q1063" s="4">
        <v>126.3</v>
      </c>
      <c r="R1063" s="4">
        <f t="shared" si="66"/>
        <v>0</v>
      </c>
      <c r="S1063" s="4">
        <f t="shared" si="67"/>
        <v>0</v>
      </c>
    </row>
    <row r="1064" spans="1:19" x14ac:dyDescent="0.3">
      <c r="A1064" t="s">
        <v>2044</v>
      </c>
      <c r="B1064" s="1">
        <v>43170</v>
      </c>
      <c r="C1064" s="1">
        <v>43174</v>
      </c>
      <c r="D1064">
        <f t="shared" si="64"/>
        <v>2018</v>
      </c>
      <c r="E1064" t="str">
        <f t="shared" si="65"/>
        <v>Mar</v>
      </c>
      <c r="F1064" t="s">
        <v>37</v>
      </c>
      <c r="G1064" t="s">
        <v>1087</v>
      </c>
      <c r="H1064" t="s">
        <v>22</v>
      </c>
      <c r="I1064" t="s">
        <v>2045</v>
      </c>
      <c r="J1064" t="s">
        <v>314</v>
      </c>
      <c r="K1064">
        <v>2138</v>
      </c>
      <c r="L1064" t="s">
        <v>54</v>
      </c>
      <c r="M1064" t="s">
        <v>2046</v>
      </c>
      <c r="N1064" t="s">
        <v>27</v>
      </c>
      <c r="O1064" t="s">
        <v>1705</v>
      </c>
      <c r="P1064" s="4">
        <v>26.72</v>
      </c>
      <c r="Q1064" s="4">
        <v>26.72</v>
      </c>
      <c r="R1064" s="4">
        <f t="shared" si="66"/>
        <v>0</v>
      </c>
      <c r="S1064" s="4">
        <f t="shared" si="67"/>
        <v>0</v>
      </c>
    </row>
    <row r="1065" spans="1:19" ht="15.6" x14ac:dyDescent="0.3">
      <c r="A1065" t="s">
        <v>718</v>
      </c>
      <c r="B1065" s="1">
        <v>42886</v>
      </c>
      <c r="C1065" s="1">
        <v>42890</v>
      </c>
      <c r="D1065">
        <f t="shared" si="64"/>
        <v>2017</v>
      </c>
      <c r="E1065" t="str">
        <f t="shared" si="65"/>
        <v>May</v>
      </c>
      <c r="F1065" t="s">
        <v>37</v>
      </c>
      <c r="G1065" t="s">
        <v>719</v>
      </c>
      <c r="H1065" s="2" t="s">
        <v>22</v>
      </c>
      <c r="I1065" t="s">
        <v>720</v>
      </c>
      <c r="J1065" t="s">
        <v>24</v>
      </c>
      <c r="K1065">
        <v>62521</v>
      </c>
      <c r="L1065" t="s">
        <v>25</v>
      </c>
      <c r="M1065" t="s">
        <v>2046</v>
      </c>
      <c r="N1065" t="s">
        <v>27</v>
      </c>
      <c r="O1065" t="s">
        <v>1705</v>
      </c>
      <c r="P1065" s="4">
        <v>32.064</v>
      </c>
      <c r="Q1065" s="4">
        <v>32.064</v>
      </c>
      <c r="R1065" s="4">
        <f t="shared" si="66"/>
        <v>0</v>
      </c>
      <c r="S1065" s="4">
        <f t="shared" si="67"/>
        <v>0</v>
      </c>
    </row>
    <row r="1066" spans="1:19" ht="15.6" x14ac:dyDescent="0.3">
      <c r="A1066" t="s">
        <v>2047</v>
      </c>
      <c r="B1066" s="1">
        <v>43375</v>
      </c>
      <c r="C1066" s="1">
        <v>43379</v>
      </c>
      <c r="D1066">
        <f t="shared" si="64"/>
        <v>2018</v>
      </c>
      <c r="E1066" t="str">
        <f t="shared" si="65"/>
        <v>Oct</v>
      </c>
      <c r="F1066" t="s">
        <v>37</v>
      </c>
      <c r="G1066" t="s">
        <v>2048</v>
      </c>
      <c r="H1066" s="2" t="s">
        <v>22</v>
      </c>
      <c r="I1066" t="s">
        <v>32</v>
      </c>
      <c r="J1066" t="s">
        <v>33</v>
      </c>
      <c r="K1066">
        <v>94109</v>
      </c>
      <c r="L1066" t="s">
        <v>34</v>
      </c>
      <c r="M1066" t="s">
        <v>2049</v>
      </c>
      <c r="N1066" t="s">
        <v>27</v>
      </c>
      <c r="O1066" t="s">
        <v>1705</v>
      </c>
      <c r="P1066" s="4">
        <v>17.46</v>
      </c>
      <c r="Q1066" s="4">
        <v>100</v>
      </c>
      <c r="R1066" s="4">
        <f t="shared" si="66"/>
        <v>-82.539999999999992</v>
      </c>
      <c r="S1066" s="4">
        <f t="shared" si="67"/>
        <v>-12.380999999999998</v>
      </c>
    </row>
    <row r="1067" spans="1:19" ht="15.6" x14ac:dyDescent="0.3">
      <c r="A1067" t="s">
        <v>2050</v>
      </c>
      <c r="B1067" s="1">
        <v>43410</v>
      </c>
      <c r="C1067" s="1">
        <v>43415</v>
      </c>
      <c r="D1067">
        <f t="shared" si="64"/>
        <v>2018</v>
      </c>
      <c r="E1067" t="str">
        <f t="shared" si="65"/>
        <v>Nov</v>
      </c>
      <c r="F1067" t="s">
        <v>37</v>
      </c>
      <c r="G1067" t="s">
        <v>652</v>
      </c>
      <c r="H1067" s="2" t="s">
        <v>22</v>
      </c>
      <c r="I1067" t="s">
        <v>47</v>
      </c>
      <c r="J1067" t="s">
        <v>33</v>
      </c>
      <c r="K1067">
        <v>90045</v>
      </c>
      <c r="L1067" t="s">
        <v>34</v>
      </c>
      <c r="M1067" t="s">
        <v>2049</v>
      </c>
      <c r="N1067" t="s">
        <v>27</v>
      </c>
      <c r="O1067" t="s">
        <v>1705</v>
      </c>
      <c r="P1067" s="4">
        <v>8.73</v>
      </c>
      <c r="Q1067" s="4">
        <v>18</v>
      </c>
      <c r="R1067" s="4">
        <f t="shared" si="66"/>
        <v>-9.27</v>
      </c>
      <c r="S1067" s="4">
        <f t="shared" si="67"/>
        <v>-1.3904999999999998</v>
      </c>
    </row>
    <row r="1068" spans="1:19" ht="15.6" x14ac:dyDescent="0.3">
      <c r="A1068" t="s">
        <v>2051</v>
      </c>
      <c r="B1068" s="1">
        <v>43415</v>
      </c>
      <c r="C1068" s="1">
        <v>43419</v>
      </c>
      <c r="D1068">
        <f t="shared" si="64"/>
        <v>2018</v>
      </c>
      <c r="E1068" t="str">
        <f t="shared" si="65"/>
        <v>Nov</v>
      </c>
      <c r="F1068" t="s">
        <v>67</v>
      </c>
      <c r="G1068" t="s">
        <v>1567</v>
      </c>
      <c r="H1068" s="2" t="s">
        <v>22</v>
      </c>
      <c r="I1068" t="s">
        <v>47</v>
      </c>
      <c r="J1068" t="s">
        <v>33</v>
      </c>
      <c r="K1068">
        <v>90045</v>
      </c>
      <c r="L1068" t="s">
        <v>34</v>
      </c>
      <c r="M1068" t="s">
        <v>2049</v>
      </c>
      <c r="N1068" t="s">
        <v>27</v>
      </c>
      <c r="O1068" t="s">
        <v>1705</v>
      </c>
      <c r="P1068" s="4">
        <v>34.92</v>
      </c>
      <c r="Q1068" s="4">
        <v>34.92</v>
      </c>
      <c r="R1068" s="4">
        <f t="shared" si="66"/>
        <v>0</v>
      </c>
      <c r="S1068" s="4">
        <f t="shared" si="67"/>
        <v>0</v>
      </c>
    </row>
    <row r="1069" spans="1:19" ht="15.6" x14ac:dyDescent="0.3">
      <c r="A1069" t="s">
        <v>2052</v>
      </c>
      <c r="B1069" s="1">
        <v>42123</v>
      </c>
      <c r="C1069" s="1">
        <v>42128</v>
      </c>
      <c r="D1069">
        <f t="shared" si="64"/>
        <v>2015</v>
      </c>
      <c r="E1069" t="str">
        <f t="shared" si="65"/>
        <v>Apr</v>
      </c>
      <c r="F1069" t="s">
        <v>37</v>
      </c>
      <c r="G1069" t="s">
        <v>156</v>
      </c>
      <c r="H1069" s="2" t="s">
        <v>22</v>
      </c>
      <c r="I1069" t="s">
        <v>1298</v>
      </c>
      <c r="J1069" t="s">
        <v>62</v>
      </c>
      <c r="K1069">
        <v>14609</v>
      </c>
      <c r="L1069" t="s">
        <v>54</v>
      </c>
      <c r="M1069" t="s">
        <v>2049</v>
      </c>
      <c r="N1069" t="s">
        <v>27</v>
      </c>
      <c r="O1069" t="s">
        <v>1705</v>
      </c>
      <c r="P1069" s="4">
        <v>17.46</v>
      </c>
      <c r="Q1069" s="4">
        <v>18</v>
      </c>
      <c r="R1069" s="4">
        <f t="shared" si="66"/>
        <v>-0.53999999999999915</v>
      </c>
      <c r="S1069" s="4">
        <f t="shared" si="67"/>
        <v>-8.0999999999999864E-2</v>
      </c>
    </row>
    <row r="1070" spans="1:19" ht="15.6" x14ac:dyDescent="0.3">
      <c r="A1070" t="s">
        <v>689</v>
      </c>
      <c r="B1070" s="1">
        <v>42898</v>
      </c>
      <c r="C1070" s="1">
        <v>42902</v>
      </c>
      <c r="D1070">
        <f t="shared" si="64"/>
        <v>2017</v>
      </c>
      <c r="E1070" t="str">
        <f t="shared" si="65"/>
        <v>Jun</v>
      </c>
      <c r="F1070" t="s">
        <v>67</v>
      </c>
      <c r="G1070" t="s">
        <v>690</v>
      </c>
      <c r="H1070" s="2" t="s">
        <v>22</v>
      </c>
      <c r="I1070" t="s">
        <v>113</v>
      </c>
      <c r="J1070" t="s">
        <v>109</v>
      </c>
      <c r="K1070">
        <v>77070</v>
      </c>
      <c r="L1070" t="s">
        <v>25</v>
      </c>
      <c r="M1070" t="s">
        <v>2049</v>
      </c>
      <c r="N1070" t="s">
        <v>110</v>
      </c>
      <c r="O1070" t="s">
        <v>1705</v>
      </c>
      <c r="P1070" s="4">
        <v>6.984</v>
      </c>
      <c r="Q1070" s="4">
        <v>5</v>
      </c>
      <c r="R1070" s="4">
        <f t="shared" si="66"/>
        <v>1.984</v>
      </c>
      <c r="S1070" s="4">
        <f t="shared" si="67"/>
        <v>0.29759999999999998</v>
      </c>
    </row>
    <row r="1071" spans="1:19" x14ac:dyDescent="0.3">
      <c r="A1071" t="s">
        <v>2053</v>
      </c>
      <c r="B1071" s="1">
        <v>43386</v>
      </c>
      <c r="C1071" s="1">
        <v>43389</v>
      </c>
      <c r="D1071">
        <f t="shared" si="64"/>
        <v>2018</v>
      </c>
      <c r="E1071" t="str">
        <f t="shared" si="65"/>
        <v>Oct</v>
      </c>
      <c r="F1071" t="s">
        <v>20</v>
      </c>
      <c r="G1071" t="s">
        <v>641</v>
      </c>
      <c r="H1071" t="s">
        <v>105</v>
      </c>
      <c r="I1071" t="s">
        <v>972</v>
      </c>
      <c r="J1071" t="s">
        <v>24</v>
      </c>
      <c r="K1071">
        <v>61032</v>
      </c>
      <c r="L1071" t="s">
        <v>25</v>
      </c>
      <c r="M1071" t="s">
        <v>2049</v>
      </c>
      <c r="N1071" t="s">
        <v>27</v>
      </c>
      <c r="O1071" t="s">
        <v>1705</v>
      </c>
      <c r="P1071" s="4">
        <v>10.476000000000001</v>
      </c>
      <c r="Q1071" s="4">
        <v>10.476000000000001</v>
      </c>
      <c r="R1071" s="4">
        <f t="shared" si="66"/>
        <v>0</v>
      </c>
      <c r="S1071" s="4">
        <f t="shared" si="67"/>
        <v>0</v>
      </c>
    </row>
    <row r="1072" spans="1:19" x14ac:dyDescent="0.3">
      <c r="A1072" t="s">
        <v>2054</v>
      </c>
      <c r="B1072" s="1">
        <v>42311</v>
      </c>
      <c r="C1072" s="1">
        <v>42315</v>
      </c>
      <c r="D1072">
        <f t="shared" si="64"/>
        <v>2015</v>
      </c>
      <c r="E1072" t="str">
        <f t="shared" si="65"/>
        <v>Nov</v>
      </c>
      <c r="F1072" t="s">
        <v>37</v>
      </c>
      <c r="G1072" t="s">
        <v>2055</v>
      </c>
      <c r="H1072" t="s">
        <v>105</v>
      </c>
      <c r="I1072" t="s">
        <v>78</v>
      </c>
      <c r="J1072" t="s">
        <v>83</v>
      </c>
      <c r="K1072">
        <v>28540</v>
      </c>
      <c r="L1072" t="s">
        <v>44</v>
      </c>
      <c r="M1072" t="s">
        <v>2056</v>
      </c>
      <c r="N1072" t="s">
        <v>27</v>
      </c>
      <c r="O1072" t="s">
        <v>1705</v>
      </c>
      <c r="P1072" s="4">
        <v>410.35199999999998</v>
      </c>
      <c r="Q1072" s="4">
        <v>410.35199999999998</v>
      </c>
      <c r="R1072" s="4">
        <f t="shared" si="66"/>
        <v>0</v>
      </c>
      <c r="S1072" s="4">
        <f t="shared" si="67"/>
        <v>0</v>
      </c>
    </row>
    <row r="1073" spans="1:19" ht="15.6" x14ac:dyDescent="0.3">
      <c r="A1073" t="s">
        <v>155</v>
      </c>
      <c r="B1073" s="1">
        <v>42476</v>
      </c>
      <c r="C1073" s="1">
        <v>42478</v>
      </c>
      <c r="D1073">
        <f t="shared" si="64"/>
        <v>2016</v>
      </c>
      <c r="E1073" t="str">
        <f t="shared" si="65"/>
        <v>Apr</v>
      </c>
      <c r="F1073" t="s">
        <v>20</v>
      </c>
      <c r="G1073" t="s">
        <v>156</v>
      </c>
      <c r="H1073" s="2" t="s">
        <v>22</v>
      </c>
      <c r="I1073" t="s">
        <v>157</v>
      </c>
      <c r="J1073" t="s">
        <v>158</v>
      </c>
      <c r="K1073">
        <v>22980</v>
      </c>
      <c r="L1073" t="s">
        <v>44</v>
      </c>
      <c r="M1073" t="s">
        <v>2056</v>
      </c>
      <c r="N1073" t="s">
        <v>27</v>
      </c>
      <c r="O1073" t="s">
        <v>1705</v>
      </c>
      <c r="P1073" s="4">
        <v>1196.8599999999999</v>
      </c>
      <c r="Q1073" s="4">
        <v>1196.8599999999999</v>
      </c>
      <c r="R1073" s="4">
        <f t="shared" si="66"/>
        <v>0</v>
      </c>
      <c r="S1073" s="4">
        <f t="shared" si="67"/>
        <v>0</v>
      </c>
    </row>
    <row r="1074" spans="1:19" ht="15.6" x14ac:dyDescent="0.3">
      <c r="A1074" t="s">
        <v>2057</v>
      </c>
      <c r="B1074" s="1">
        <v>42313</v>
      </c>
      <c r="C1074" s="1">
        <v>42318</v>
      </c>
      <c r="D1074">
        <f t="shared" si="64"/>
        <v>2015</v>
      </c>
      <c r="E1074" t="str">
        <f t="shared" si="65"/>
        <v>Nov</v>
      </c>
      <c r="F1074" t="s">
        <v>37</v>
      </c>
      <c r="G1074" t="s">
        <v>1569</v>
      </c>
      <c r="H1074" s="2" t="s">
        <v>22</v>
      </c>
      <c r="I1074" t="s">
        <v>100</v>
      </c>
      <c r="J1074" t="s">
        <v>101</v>
      </c>
      <c r="K1074">
        <v>19143</v>
      </c>
      <c r="L1074" t="s">
        <v>54</v>
      </c>
      <c r="M1074" t="s">
        <v>2056</v>
      </c>
      <c r="N1074" t="s">
        <v>27</v>
      </c>
      <c r="O1074" t="s">
        <v>1705</v>
      </c>
      <c r="P1074" s="4">
        <v>273.56799999999998</v>
      </c>
      <c r="Q1074" s="4">
        <v>273.56799999999998</v>
      </c>
      <c r="R1074" s="4">
        <f t="shared" si="66"/>
        <v>0</v>
      </c>
      <c r="S1074" s="4">
        <f t="shared" si="67"/>
        <v>0</v>
      </c>
    </row>
    <row r="1075" spans="1:19" ht="15.6" x14ac:dyDescent="0.3">
      <c r="A1075" t="s">
        <v>534</v>
      </c>
      <c r="B1075" s="1">
        <v>42465</v>
      </c>
      <c r="C1075" s="1">
        <v>42470</v>
      </c>
      <c r="D1075">
        <f t="shared" si="64"/>
        <v>2016</v>
      </c>
      <c r="E1075" t="str">
        <f t="shared" si="65"/>
        <v>Apr</v>
      </c>
      <c r="F1075" t="s">
        <v>37</v>
      </c>
      <c r="G1075" t="s">
        <v>535</v>
      </c>
      <c r="H1075" s="2" t="s">
        <v>22</v>
      </c>
      <c r="I1075" t="s">
        <v>100</v>
      </c>
      <c r="J1075" t="s">
        <v>101</v>
      </c>
      <c r="K1075">
        <v>19143</v>
      </c>
      <c r="L1075" t="s">
        <v>54</v>
      </c>
      <c r="M1075" t="s">
        <v>2056</v>
      </c>
      <c r="N1075" t="s">
        <v>27</v>
      </c>
      <c r="O1075" t="s">
        <v>1705</v>
      </c>
      <c r="P1075" s="4">
        <v>547.13599999999997</v>
      </c>
      <c r="Q1075" s="4">
        <v>547.13599999999997</v>
      </c>
      <c r="R1075" s="4">
        <f t="shared" si="66"/>
        <v>0</v>
      </c>
      <c r="S1075" s="4">
        <f t="shared" si="67"/>
        <v>0</v>
      </c>
    </row>
    <row r="1076" spans="1:19" ht="15.6" x14ac:dyDescent="0.3">
      <c r="A1076" t="s">
        <v>2058</v>
      </c>
      <c r="B1076" s="1">
        <v>42729</v>
      </c>
      <c r="C1076" s="1">
        <v>42733</v>
      </c>
      <c r="D1076">
        <f t="shared" si="64"/>
        <v>2016</v>
      </c>
      <c r="E1076" t="str">
        <f t="shared" si="65"/>
        <v>Dec</v>
      </c>
      <c r="F1076" t="s">
        <v>37</v>
      </c>
      <c r="G1076" t="s">
        <v>505</v>
      </c>
      <c r="H1076" s="2" t="s">
        <v>22</v>
      </c>
      <c r="I1076" t="s">
        <v>100</v>
      </c>
      <c r="J1076" t="s">
        <v>101</v>
      </c>
      <c r="K1076">
        <v>19140</v>
      </c>
      <c r="L1076" t="s">
        <v>54</v>
      </c>
      <c r="M1076" t="s">
        <v>2056</v>
      </c>
      <c r="N1076" t="s">
        <v>27</v>
      </c>
      <c r="O1076" t="s">
        <v>1705</v>
      </c>
      <c r="P1076" s="4">
        <v>547.13599999999997</v>
      </c>
      <c r="Q1076" s="4">
        <v>547.13599999999997</v>
      </c>
      <c r="R1076" s="4">
        <f t="shared" si="66"/>
        <v>0</v>
      </c>
      <c r="S1076" s="4">
        <f t="shared" si="67"/>
        <v>0</v>
      </c>
    </row>
    <row r="1077" spans="1:19" x14ac:dyDescent="0.3">
      <c r="A1077" t="s">
        <v>2059</v>
      </c>
      <c r="B1077" s="1">
        <v>43414</v>
      </c>
      <c r="C1077" s="1">
        <v>43419</v>
      </c>
      <c r="D1077">
        <f t="shared" si="64"/>
        <v>2018</v>
      </c>
      <c r="E1077" t="str">
        <f t="shared" si="65"/>
        <v>Nov</v>
      </c>
      <c r="F1077" t="s">
        <v>67</v>
      </c>
      <c r="G1077" t="s">
        <v>1422</v>
      </c>
      <c r="H1077" t="s">
        <v>51</v>
      </c>
      <c r="I1077" t="s">
        <v>628</v>
      </c>
      <c r="J1077" t="s">
        <v>109</v>
      </c>
      <c r="K1077">
        <v>78664</v>
      </c>
      <c r="L1077" t="s">
        <v>25</v>
      </c>
      <c r="M1077" t="s">
        <v>2056</v>
      </c>
      <c r="N1077" t="s">
        <v>27</v>
      </c>
      <c r="O1077" t="s">
        <v>1705</v>
      </c>
      <c r="P1077" s="4">
        <v>341.96</v>
      </c>
      <c r="Q1077" s="4">
        <v>341.96</v>
      </c>
      <c r="R1077" s="4">
        <f t="shared" si="66"/>
        <v>0</v>
      </c>
      <c r="S1077" s="4">
        <f t="shared" si="67"/>
        <v>0</v>
      </c>
    </row>
    <row r="1078" spans="1:19" x14ac:dyDescent="0.3">
      <c r="A1078" t="s">
        <v>440</v>
      </c>
      <c r="B1078" s="1">
        <v>42715</v>
      </c>
      <c r="C1078" s="1">
        <v>42720</v>
      </c>
      <c r="D1078">
        <f t="shared" si="64"/>
        <v>2016</v>
      </c>
      <c r="E1078" t="str">
        <f t="shared" si="65"/>
        <v>Dec</v>
      </c>
      <c r="F1078" t="s">
        <v>37</v>
      </c>
      <c r="G1078" t="s">
        <v>441</v>
      </c>
      <c r="H1078" t="s">
        <v>51</v>
      </c>
      <c r="I1078" t="s">
        <v>338</v>
      </c>
      <c r="J1078" t="s">
        <v>75</v>
      </c>
      <c r="K1078">
        <v>80906</v>
      </c>
      <c r="L1078" t="s">
        <v>34</v>
      </c>
      <c r="M1078" t="s">
        <v>2060</v>
      </c>
      <c r="N1078" t="s">
        <v>27</v>
      </c>
      <c r="O1078" t="s">
        <v>1705</v>
      </c>
      <c r="P1078" s="4">
        <v>54.92</v>
      </c>
      <c r="Q1078" s="4">
        <v>54.92</v>
      </c>
      <c r="R1078" s="4">
        <f t="shared" si="66"/>
        <v>0</v>
      </c>
      <c r="S1078" s="4">
        <f t="shared" si="67"/>
        <v>0</v>
      </c>
    </row>
    <row r="1079" spans="1:19" ht="15.6" x14ac:dyDescent="0.3">
      <c r="A1079" t="s">
        <v>2061</v>
      </c>
      <c r="B1079" s="1">
        <v>43324</v>
      </c>
      <c r="C1079" s="1">
        <v>43327</v>
      </c>
      <c r="D1079">
        <f t="shared" si="64"/>
        <v>2018</v>
      </c>
      <c r="E1079" t="str">
        <f t="shared" si="65"/>
        <v>Aug</v>
      </c>
      <c r="F1079" t="s">
        <v>20</v>
      </c>
      <c r="G1079" t="s">
        <v>1877</v>
      </c>
      <c r="H1079" s="2" t="s">
        <v>22</v>
      </c>
      <c r="I1079" t="s">
        <v>1511</v>
      </c>
      <c r="J1079" t="s">
        <v>33</v>
      </c>
      <c r="K1079">
        <v>92630</v>
      </c>
      <c r="L1079" t="s">
        <v>34</v>
      </c>
      <c r="M1079" t="s">
        <v>2060</v>
      </c>
      <c r="N1079" t="s">
        <v>27</v>
      </c>
      <c r="O1079" t="s">
        <v>1705</v>
      </c>
      <c r="P1079" s="4">
        <v>54.92</v>
      </c>
      <c r="Q1079" s="4">
        <v>54.92</v>
      </c>
      <c r="R1079" s="4">
        <f t="shared" si="66"/>
        <v>0</v>
      </c>
      <c r="S1079" s="4">
        <f t="shared" si="67"/>
        <v>0</v>
      </c>
    </row>
    <row r="1080" spans="1:19" x14ac:dyDescent="0.3">
      <c r="A1080" t="s">
        <v>2062</v>
      </c>
      <c r="B1080" s="1">
        <v>43447</v>
      </c>
      <c r="C1080" s="1">
        <v>43452</v>
      </c>
      <c r="D1080">
        <f t="shared" si="64"/>
        <v>2018</v>
      </c>
      <c r="E1080" t="str">
        <f t="shared" si="65"/>
        <v>Dec</v>
      </c>
      <c r="F1080" t="s">
        <v>37</v>
      </c>
      <c r="G1080" t="s">
        <v>112</v>
      </c>
      <c r="H1080" t="s">
        <v>105</v>
      </c>
      <c r="I1080" t="s">
        <v>32</v>
      </c>
      <c r="J1080" t="s">
        <v>33</v>
      </c>
      <c r="K1080">
        <v>94122</v>
      </c>
      <c r="L1080" t="s">
        <v>34</v>
      </c>
      <c r="M1080" t="s">
        <v>2060</v>
      </c>
      <c r="N1080" t="s">
        <v>27</v>
      </c>
      <c r="O1080" t="s">
        <v>1705</v>
      </c>
      <c r="P1080" s="4">
        <v>201.04</v>
      </c>
      <c r="Q1080" s="4">
        <v>201.04</v>
      </c>
      <c r="R1080" s="4">
        <f t="shared" si="66"/>
        <v>0</v>
      </c>
      <c r="S1080" s="4">
        <f t="shared" si="67"/>
        <v>0</v>
      </c>
    </row>
    <row r="1081" spans="1:19" ht="15.6" x14ac:dyDescent="0.3">
      <c r="A1081" t="s">
        <v>711</v>
      </c>
      <c r="B1081" s="1">
        <v>42084</v>
      </c>
      <c r="C1081" s="1">
        <v>42088</v>
      </c>
      <c r="D1081">
        <f t="shared" si="64"/>
        <v>2015</v>
      </c>
      <c r="E1081" t="str">
        <f t="shared" si="65"/>
        <v>Mar</v>
      </c>
      <c r="F1081" t="s">
        <v>37</v>
      </c>
      <c r="G1081" t="s">
        <v>235</v>
      </c>
      <c r="H1081" s="2" t="s">
        <v>22</v>
      </c>
      <c r="I1081" t="s">
        <v>712</v>
      </c>
      <c r="J1081" t="s">
        <v>250</v>
      </c>
      <c r="K1081">
        <v>37918</v>
      </c>
      <c r="L1081" t="s">
        <v>44</v>
      </c>
      <c r="M1081" t="s">
        <v>2060</v>
      </c>
      <c r="N1081" t="s">
        <v>27</v>
      </c>
      <c r="O1081" t="s">
        <v>1705</v>
      </c>
      <c r="P1081" s="4">
        <v>32.951999999999998</v>
      </c>
      <c r="Q1081" s="4">
        <v>32.951999999999998</v>
      </c>
      <c r="R1081" s="4">
        <f t="shared" si="66"/>
        <v>0</v>
      </c>
      <c r="S1081" s="4">
        <f t="shared" si="67"/>
        <v>0</v>
      </c>
    </row>
    <row r="1082" spans="1:19" ht="15.6" x14ac:dyDescent="0.3">
      <c r="A1082" t="s">
        <v>2063</v>
      </c>
      <c r="B1082" s="1">
        <v>42373</v>
      </c>
      <c r="C1082" s="1">
        <v>42378</v>
      </c>
      <c r="D1082">
        <f t="shared" si="64"/>
        <v>2016</v>
      </c>
      <c r="E1082" t="str">
        <f t="shared" si="65"/>
        <v>Jan</v>
      </c>
      <c r="F1082" t="s">
        <v>37</v>
      </c>
      <c r="G1082" t="s">
        <v>2064</v>
      </c>
      <c r="H1082" s="2" t="s">
        <v>22</v>
      </c>
      <c r="I1082" t="s">
        <v>2065</v>
      </c>
      <c r="J1082" t="s">
        <v>158</v>
      </c>
      <c r="K1082">
        <v>22304</v>
      </c>
      <c r="L1082" t="s">
        <v>44</v>
      </c>
      <c r="M1082" t="s">
        <v>2060</v>
      </c>
      <c r="N1082" t="s">
        <v>27</v>
      </c>
      <c r="O1082" t="s">
        <v>1705</v>
      </c>
      <c r="P1082" s="4">
        <v>192.22</v>
      </c>
      <c r="Q1082" s="4">
        <f>P1082-17</f>
        <v>175.22</v>
      </c>
      <c r="R1082" s="4">
        <f t="shared" si="66"/>
        <v>17</v>
      </c>
      <c r="S1082" s="4">
        <f t="shared" si="67"/>
        <v>2.5499999999999998</v>
      </c>
    </row>
    <row r="1083" spans="1:19" x14ac:dyDescent="0.3">
      <c r="A1083" t="s">
        <v>2066</v>
      </c>
      <c r="B1083" s="1">
        <v>42128</v>
      </c>
      <c r="C1083" s="1">
        <v>42128</v>
      </c>
      <c r="D1083">
        <f t="shared" si="64"/>
        <v>2015</v>
      </c>
      <c r="E1083" t="str">
        <f t="shared" si="65"/>
        <v>May</v>
      </c>
      <c r="F1083" t="s">
        <v>30</v>
      </c>
      <c r="G1083" t="s">
        <v>2067</v>
      </c>
      <c r="H1083" t="s">
        <v>105</v>
      </c>
      <c r="I1083" t="s">
        <v>2068</v>
      </c>
      <c r="J1083" t="s">
        <v>310</v>
      </c>
      <c r="K1083">
        <v>6457</v>
      </c>
      <c r="L1083" t="s">
        <v>54</v>
      </c>
      <c r="M1083" t="s">
        <v>2060</v>
      </c>
      <c r="N1083" t="s">
        <v>27</v>
      </c>
      <c r="O1083" t="s">
        <v>1705</v>
      </c>
      <c r="P1083" s="4">
        <v>27.46</v>
      </c>
      <c r="Q1083" s="4">
        <v>27.46</v>
      </c>
      <c r="R1083" s="4">
        <f t="shared" si="66"/>
        <v>0</v>
      </c>
      <c r="S1083" s="4">
        <f t="shared" si="67"/>
        <v>0</v>
      </c>
    </row>
    <row r="1084" spans="1:19" ht="15.6" x14ac:dyDescent="0.3">
      <c r="A1084" t="s">
        <v>2069</v>
      </c>
      <c r="B1084" s="1">
        <v>42326</v>
      </c>
      <c r="C1084" s="1">
        <v>42330</v>
      </c>
      <c r="D1084">
        <f t="shared" si="64"/>
        <v>2015</v>
      </c>
      <c r="E1084" t="str">
        <f t="shared" si="65"/>
        <v>Nov</v>
      </c>
      <c r="F1084" t="s">
        <v>37</v>
      </c>
      <c r="G1084" t="s">
        <v>971</v>
      </c>
      <c r="H1084" s="2" t="s">
        <v>22</v>
      </c>
      <c r="I1084" t="s">
        <v>100</v>
      </c>
      <c r="J1084" t="s">
        <v>101</v>
      </c>
      <c r="K1084">
        <v>19140</v>
      </c>
      <c r="L1084" t="s">
        <v>54</v>
      </c>
      <c r="M1084" t="s">
        <v>2060</v>
      </c>
      <c r="N1084" t="s">
        <v>27</v>
      </c>
      <c r="O1084" t="s">
        <v>1705</v>
      </c>
      <c r="P1084" s="4">
        <v>60.311999999999998</v>
      </c>
      <c r="Q1084" s="4">
        <v>60.311999999999998</v>
      </c>
      <c r="R1084" s="4">
        <f t="shared" si="66"/>
        <v>0</v>
      </c>
      <c r="S1084" s="4">
        <f t="shared" si="67"/>
        <v>0</v>
      </c>
    </row>
    <row r="1085" spans="1:19" ht="15.6" x14ac:dyDescent="0.3">
      <c r="A1085" t="s">
        <v>2070</v>
      </c>
      <c r="B1085" s="1">
        <v>42550</v>
      </c>
      <c r="C1085" s="1">
        <v>42556</v>
      </c>
      <c r="D1085">
        <f t="shared" si="64"/>
        <v>2016</v>
      </c>
      <c r="E1085" t="str">
        <f t="shared" si="65"/>
        <v>Jun</v>
      </c>
      <c r="F1085" t="s">
        <v>37</v>
      </c>
      <c r="G1085" t="s">
        <v>1214</v>
      </c>
      <c r="H1085" s="2" t="s">
        <v>22</v>
      </c>
      <c r="I1085" t="s">
        <v>744</v>
      </c>
      <c r="J1085" t="s">
        <v>101</v>
      </c>
      <c r="K1085">
        <v>17602</v>
      </c>
      <c r="L1085" t="s">
        <v>54</v>
      </c>
      <c r="M1085" t="s">
        <v>2060</v>
      </c>
      <c r="N1085" t="s">
        <v>27</v>
      </c>
      <c r="O1085" t="s">
        <v>1705</v>
      </c>
      <c r="P1085" s="4">
        <v>20.103999999999999</v>
      </c>
      <c r="Q1085" s="4">
        <v>18</v>
      </c>
      <c r="R1085" s="4">
        <f t="shared" si="66"/>
        <v>2.1039999999999992</v>
      </c>
      <c r="S1085" s="4">
        <f t="shared" si="67"/>
        <v>0.31559999999999988</v>
      </c>
    </row>
    <row r="1086" spans="1:19" ht="15.6" x14ac:dyDescent="0.3">
      <c r="A1086" t="s">
        <v>2071</v>
      </c>
      <c r="B1086" s="1">
        <v>43207</v>
      </c>
      <c r="C1086" s="1">
        <v>43209</v>
      </c>
      <c r="D1086">
        <f t="shared" si="64"/>
        <v>2018</v>
      </c>
      <c r="E1086" t="str">
        <f t="shared" si="65"/>
        <v>Apr</v>
      </c>
      <c r="F1086" t="s">
        <v>20</v>
      </c>
      <c r="G1086" t="s">
        <v>1908</v>
      </c>
      <c r="H1086" s="2" t="s">
        <v>22</v>
      </c>
      <c r="I1086" t="s">
        <v>100</v>
      </c>
      <c r="J1086" t="s">
        <v>101</v>
      </c>
      <c r="K1086">
        <v>19120</v>
      </c>
      <c r="L1086" t="s">
        <v>54</v>
      </c>
      <c r="M1086" t="s">
        <v>2060</v>
      </c>
      <c r="N1086" t="s">
        <v>27</v>
      </c>
      <c r="O1086" t="s">
        <v>1705</v>
      </c>
      <c r="P1086" s="4">
        <v>60.311999999999998</v>
      </c>
      <c r="Q1086" s="4">
        <v>60.311999999999998</v>
      </c>
      <c r="R1086" s="4">
        <f t="shared" si="66"/>
        <v>0</v>
      </c>
      <c r="S1086" s="4">
        <f t="shared" si="67"/>
        <v>0</v>
      </c>
    </row>
    <row r="1087" spans="1:19" x14ac:dyDescent="0.3">
      <c r="A1087" t="s">
        <v>2072</v>
      </c>
      <c r="B1087" s="1">
        <v>43248</v>
      </c>
      <c r="C1087" s="1">
        <v>43252</v>
      </c>
      <c r="D1087">
        <f t="shared" si="64"/>
        <v>2018</v>
      </c>
      <c r="E1087" t="str">
        <f t="shared" si="65"/>
        <v>May</v>
      </c>
      <c r="F1087" t="s">
        <v>37</v>
      </c>
      <c r="G1087" t="s">
        <v>2073</v>
      </c>
      <c r="H1087" t="s">
        <v>51</v>
      </c>
      <c r="I1087" t="s">
        <v>2074</v>
      </c>
      <c r="J1087" t="s">
        <v>140</v>
      </c>
      <c r="K1087">
        <v>20707</v>
      </c>
      <c r="L1087" t="s">
        <v>54</v>
      </c>
      <c r="M1087" t="s">
        <v>2060</v>
      </c>
      <c r="N1087" t="s">
        <v>27</v>
      </c>
      <c r="O1087" t="s">
        <v>1705</v>
      </c>
      <c r="P1087" s="4">
        <v>27.46</v>
      </c>
      <c r="Q1087" s="4">
        <v>27.46</v>
      </c>
      <c r="R1087" s="4">
        <f t="shared" si="66"/>
        <v>0</v>
      </c>
      <c r="S1087" s="4">
        <f t="shared" si="67"/>
        <v>0</v>
      </c>
    </row>
    <row r="1088" spans="1:19" x14ac:dyDescent="0.3">
      <c r="A1088" t="s">
        <v>2075</v>
      </c>
      <c r="B1088" s="1">
        <v>43457</v>
      </c>
      <c r="C1088" s="1">
        <v>43464</v>
      </c>
      <c r="D1088">
        <f t="shared" si="64"/>
        <v>2018</v>
      </c>
      <c r="E1088" t="str">
        <f t="shared" si="65"/>
        <v>Dec</v>
      </c>
      <c r="F1088" t="s">
        <v>37</v>
      </c>
      <c r="G1088" t="s">
        <v>1946</v>
      </c>
      <c r="H1088" t="s">
        <v>22</v>
      </c>
      <c r="I1088" t="s">
        <v>2076</v>
      </c>
      <c r="J1088" t="s">
        <v>310</v>
      </c>
      <c r="K1088">
        <v>6810</v>
      </c>
      <c r="L1088" t="s">
        <v>54</v>
      </c>
      <c r="M1088" t="s">
        <v>2060</v>
      </c>
      <c r="N1088" t="s">
        <v>27</v>
      </c>
      <c r="O1088" t="s">
        <v>1705</v>
      </c>
      <c r="P1088" s="4">
        <v>27.46</v>
      </c>
      <c r="Q1088" s="4">
        <v>27.46</v>
      </c>
      <c r="R1088" s="4">
        <f t="shared" si="66"/>
        <v>0</v>
      </c>
      <c r="S1088" s="4">
        <f t="shared" si="67"/>
        <v>0</v>
      </c>
    </row>
    <row r="1089" spans="1:19" ht="15.6" x14ac:dyDescent="0.3">
      <c r="A1089" t="s">
        <v>2077</v>
      </c>
      <c r="B1089" s="1">
        <v>42365</v>
      </c>
      <c r="C1089" s="1">
        <v>42369</v>
      </c>
      <c r="D1089">
        <f t="shared" si="64"/>
        <v>2015</v>
      </c>
      <c r="E1089" t="str">
        <f t="shared" si="65"/>
        <v>Dec</v>
      </c>
      <c r="F1089" t="s">
        <v>37</v>
      </c>
      <c r="G1089" t="s">
        <v>2078</v>
      </c>
      <c r="H1089" s="2" t="s">
        <v>22</v>
      </c>
      <c r="I1089" t="s">
        <v>2079</v>
      </c>
      <c r="J1089" t="s">
        <v>24</v>
      </c>
      <c r="K1089">
        <v>60076</v>
      </c>
      <c r="L1089" t="s">
        <v>25</v>
      </c>
      <c r="M1089" t="s">
        <v>2060</v>
      </c>
      <c r="N1089" t="s">
        <v>27</v>
      </c>
      <c r="O1089" t="s">
        <v>1705</v>
      </c>
      <c r="P1089" s="4">
        <v>32.951999999999998</v>
      </c>
      <c r="Q1089" s="4">
        <v>32.951999999999998</v>
      </c>
      <c r="R1089" s="4">
        <f t="shared" si="66"/>
        <v>0</v>
      </c>
      <c r="S1089" s="4">
        <f t="shared" si="67"/>
        <v>0</v>
      </c>
    </row>
    <row r="1090" spans="1:19" ht="15.6" x14ac:dyDescent="0.3">
      <c r="A1090" t="s">
        <v>2080</v>
      </c>
      <c r="B1090" s="1">
        <v>42607</v>
      </c>
      <c r="C1090" s="1">
        <v>42607</v>
      </c>
      <c r="D1090">
        <f t="shared" ref="D1090:D1153" si="68">YEAR(B1090)</f>
        <v>2016</v>
      </c>
      <c r="E1090" t="str">
        <f t="shared" ref="E1090:E1153" si="69">TEXT(B1090,"mmm")</f>
        <v>Aug</v>
      </c>
      <c r="F1090" t="s">
        <v>30</v>
      </c>
      <c r="G1090" t="s">
        <v>1603</v>
      </c>
      <c r="H1090" s="2" t="s">
        <v>22</v>
      </c>
      <c r="I1090" t="s">
        <v>113</v>
      </c>
      <c r="J1090" t="s">
        <v>109</v>
      </c>
      <c r="K1090">
        <v>77041</v>
      </c>
      <c r="L1090" t="s">
        <v>25</v>
      </c>
      <c r="M1090" t="s">
        <v>2060</v>
      </c>
      <c r="N1090" t="s">
        <v>27</v>
      </c>
      <c r="O1090" t="s">
        <v>1705</v>
      </c>
      <c r="P1090" s="4">
        <v>20.103999999999999</v>
      </c>
      <c r="Q1090" s="4">
        <v>18</v>
      </c>
      <c r="R1090" s="4">
        <f t="shared" si="66"/>
        <v>2.1039999999999992</v>
      </c>
      <c r="S1090" s="4">
        <f t="shared" si="67"/>
        <v>0.31559999999999988</v>
      </c>
    </row>
    <row r="1091" spans="1:19" x14ac:dyDescent="0.3">
      <c r="A1091" t="s">
        <v>1547</v>
      </c>
      <c r="B1091" s="1">
        <v>43430</v>
      </c>
      <c r="C1091" s="1">
        <v>43435</v>
      </c>
      <c r="D1091">
        <f t="shared" si="68"/>
        <v>2018</v>
      </c>
      <c r="E1091" t="str">
        <f t="shared" si="69"/>
        <v>Nov</v>
      </c>
      <c r="F1091" t="s">
        <v>37</v>
      </c>
      <c r="G1091" t="s">
        <v>1548</v>
      </c>
      <c r="H1091" t="s">
        <v>22</v>
      </c>
      <c r="I1091" t="s">
        <v>645</v>
      </c>
      <c r="J1091" t="s">
        <v>653</v>
      </c>
      <c r="K1091">
        <v>47374</v>
      </c>
      <c r="L1091" t="s">
        <v>25</v>
      </c>
      <c r="M1091" t="s">
        <v>2060</v>
      </c>
      <c r="N1091" t="s">
        <v>27</v>
      </c>
      <c r="O1091" t="s">
        <v>1705</v>
      </c>
      <c r="P1091" s="4">
        <v>27.46</v>
      </c>
      <c r="Q1091" s="4">
        <v>27.46</v>
      </c>
      <c r="R1091" s="4">
        <f t="shared" ref="R1091:R1154" si="70">P1091-Q1091</f>
        <v>0</v>
      </c>
      <c r="S1091" s="4">
        <f t="shared" ref="S1091:S1154" si="71">0.15*R1091</f>
        <v>0</v>
      </c>
    </row>
    <row r="1092" spans="1:19" x14ac:dyDescent="0.3">
      <c r="A1092" t="s">
        <v>2081</v>
      </c>
      <c r="B1092" s="1">
        <v>42757</v>
      </c>
      <c r="C1092" s="1">
        <v>42763</v>
      </c>
      <c r="D1092">
        <f t="shared" si="68"/>
        <v>2017</v>
      </c>
      <c r="E1092" t="str">
        <f t="shared" si="69"/>
        <v>Jan</v>
      </c>
      <c r="F1092" t="s">
        <v>37</v>
      </c>
      <c r="G1092" t="s">
        <v>343</v>
      </c>
      <c r="H1092" t="s">
        <v>51</v>
      </c>
      <c r="I1092" t="s">
        <v>69</v>
      </c>
      <c r="J1092" t="s">
        <v>70</v>
      </c>
      <c r="K1092">
        <v>98115</v>
      </c>
      <c r="L1092" t="s">
        <v>34</v>
      </c>
      <c r="M1092" t="s">
        <v>2082</v>
      </c>
      <c r="N1092" t="s">
        <v>27</v>
      </c>
      <c r="O1092" t="s">
        <v>1705</v>
      </c>
      <c r="P1092" s="4">
        <v>109.9</v>
      </c>
      <c r="Q1092" s="4">
        <v>109.9</v>
      </c>
      <c r="R1092" s="4">
        <f t="shared" si="70"/>
        <v>0</v>
      </c>
      <c r="S1092" s="4">
        <f t="shared" si="71"/>
        <v>0</v>
      </c>
    </row>
    <row r="1093" spans="1:19" x14ac:dyDescent="0.3">
      <c r="A1093" t="s">
        <v>2083</v>
      </c>
      <c r="B1093" s="1">
        <v>43330</v>
      </c>
      <c r="C1093" s="1">
        <v>43337</v>
      </c>
      <c r="D1093">
        <f t="shared" si="68"/>
        <v>2018</v>
      </c>
      <c r="E1093" t="str">
        <f t="shared" si="69"/>
        <v>Aug</v>
      </c>
      <c r="F1093" t="s">
        <v>37</v>
      </c>
      <c r="G1093" t="s">
        <v>1413</v>
      </c>
      <c r="H1093" t="s">
        <v>51</v>
      </c>
      <c r="I1093" t="s">
        <v>69</v>
      </c>
      <c r="J1093" t="s">
        <v>70</v>
      </c>
      <c r="K1093">
        <v>98103</v>
      </c>
      <c r="L1093" t="s">
        <v>34</v>
      </c>
      <c r="M1093" t="s">
        <v>2082</v>
      </c>
      <c r="N1093" t="s">
        <v>27</v>
      </c>
      <c r="O1093" t="s">
        <v>1705</v>
      </c>
      <c r="P1093" s="4">
        <v>65.94</v>
      </c>
      <c r="Q1093" s="4">
        <v>65.94</v>
      </c>
      <c r="R1093" s="4">
        <f t="shared" si="70"/>
        <v>0</v>
      </c>
      <c r="S1093" s="4">
        <f t="shared" si="71"/>
        <v>0</v>
      </c>
    </row>
    <row r="1094" spans="1:19" ht="15.6" x14ac:dyDescent="0.3">
      <c r="A1094" t="s">
        <v>2084</v>
      </c>
      <c r="B1094" s="1">
        <v>43444</v>
      </c>
      <c r="C1094" s="1">
        <v>43447</v>
      </c>
      <c r="D1094">
        <f t="shared" si="68"/>
        <v>2018</v>
      </c>
      <c r="E1094" t="str">
        <f t="shared" si="69"/>
        <v>Dec</v>
      </c>
      <c r="F1094" t="s">
        <v>20</v>
      </c>
      <c r="G1094" t="s">
        <v>1409</v>
      </c>
      <c r="H1094" s="2" t="s">
        <v>22</v>
      </c>
      <c r="I1094" t="s">
        <v>100</v>
      </c>
      <c r="J1094" t="s">
        <v>101</v>
      </c>
      <c r="K1094">
        <v>19143</v>
      </c>
      <c r="L1094" t="s">
        <v>54</v>
      </c>
      <c r="M1094" t="s">
        <v>2082</v>
      </c>
      <c r="N1094" t="s">
        <v>27</v>
      </c>
      <c r="O1094" t="s">
        <v>1705</v>
      </c>
      <c r="P1094" s="4">
        <v>87.92</v>
      </c>
      <c r="Q1094" s="4">
        <v>87.92</v>
      </c>
      <c r="R1094" s="4">
        <f t="shared" si="70"/>
        <v>0</v>
      </c>
      <c r="S1094" s="4">
        <f t="shared" si="71"/>
        <v>0</v>
      </c>
    </row>
    <row r="1095" spans="1:19" ht="15.6" x14ac:dyDescent="0.3">
      <c r="A1095" t="s">
        <v>2085</v>
      </c>
      <c r="B1095" s="1">
        <v>43301</v>
      </c>
      <c r="C1095" s="1">
        <v>43307</v>
      </c>
      <c r="D1095">
        <f t="shared" si="68"/>
        <v>2018</v>
      </c>
      <c r="E1095" t="str">
        <f t="shared" si="69"/>
        <v>Jul</v>
      </c>
      <c r="F1095" t="s">
        <v>37</v>
      </c>
      <c r="G1095" t="s">
        <v>971</v>
      </c>
      <c r="H1095" s="2" t="s">
        <v>22</v>
      </c>
      <c r="I1095" t="s">
        <v>23</v>
      </c>
      <c r="J1095" t="s">
        <v>24</v>
      </c>
      <c r="K1095">
        <v>60610</v>
      </c>
      <c r="L1095" t="s">
        <v>25</v>
      </c>
      <c r="M1095" t="s">
        <v>2082</v>
      </c>
      <c r="N1095" t="s">
        <v>27</v>
      </c>
      <c r="O1095" t="s">
        <v>1705</v>
      </c>
      <c r="P1095" s="4">
        <v>8.7919999999999998</v>
      </c>
      <c r="Q1095" s="4">
        <v>18</v>
      </c>
      <c r="R1095" s="4">
        <f t="shared" si="70"/>
        <v>-9.2080000000000002</v>
      </c>
      <c r="S1095" s="4">
        <f t="shared" si="71"/>
        <v>-1.3812</v>
      </c>
    </row>
    <row r="1096" spans="1:19" ht="15.6" x14ac:dyDescent="0.3">
      <c r="A1096" t="s">
        <v>2086</v>
      </c>
      <c r="B1096" s="1">
        <v>42164</v>
      </c>
      <c r="C1096" s="1">
        <v>42169</v>
      </c>
      <c r="D1096">
        <f t="shared" si="68"/>
        <v>2015</v>
      </c>
      <c r="E1096" t="str">
        <f t="shared" si="69"/>
        <v>Jun</v>
      </c>
      <c r="F1096" t="s">
        <v>37</v>
      </c>
      <c r="G1096" t="s">
        <v>1356</v>
      </c>
      <c r="H1096" s="2" t="s">
        <v>22</v>
      </c>
      <c r="I1096" t="s">
        <v>47</v>
      </c>
      <c r="J1096" t="s">
        <v>33</v>
      </c>
      <c r="K1096">
        <v>90032</v>
      </c>
      <c r="L1096" t="s">
        <v>34</v>
      </c>
      <c r="M1096" t="s">
        <v>2087</v>
      </c>
      <c r="N1096" t="s">
        <v>27</v>
      </c>
      <c r="O1096" t="s">
        <v>1705</v>
      </c>
      <c r="P1096" s="4">
        <v>48.86</v>
      </c>
      <c r="Q1096" s="4">
        <v>100</v>
      </c>
      <c r="R1096" s="4">
        <f t="shared" si="70"/>
        <v>-51.14</v>
      </c>
      <c r="S1096" s="4">
        <f t="shared" si="71"/>
        <v>-7.6709999999999994</v>
      </c>
    </row>
    <row r="1097" spans="1:19" x14ac:dyDescent="0.3">
      <c r="A1097" t="s">
        <v>2088</v>
      </c>
      <c r="B1097" s="1">
        <v>42253</v>
      </c>
      <c r="C1097" s="1">
        <v>42256</v>
      </c>
      <c r="D1097">
        <f t="shared" si="68"/>
        <v>2015</v>
      </c>
      <c r="E1097" t="str">
        <f t="shared" si="69"/>
        <v>Sep</v>
      </c>
      <c r="F1097" t="s">
        <v>20</v>
      </c>
      <c r="G1097" t="s">
        <v>849</v>
      </c>
      <c r="H1097" t="s">
        <v>51</v>
      </c>
      <c r="I1097" t="s">
        <v>32</v>
      </c>
      <c r="J1097" t="s">
        <v>33</v>
      </c>
      <c r="K1097">
        <v>94109</v>
      </c>
      <c r="L1097" t="s">
        <v>34</v>
      </c>
      <c r="M1097" t="s">
        <v>2087</v>
      </c>
      <c r="N1097" t="s">
        <v>27</v>
      </c>
      <c r="O1097" t="s">
        <v>1705</v>
      </c>
      <c r="P1097" s="4">
        <v>41.88</v>
      </c>
      <c r="Q1097" s="4">
        <v>41.88</v>
      </c>
      <c r="R1097" s="4">
        <f t="shared" si="70"/>
        <v>0</v>
      </c>
      <c r="S1097" s="4">
        <f t="shared" si="71"/>
        <v>0</v>
      </c>
    </row>
    <row r="1098" spans="1:19" x14ac:dyDescent="0.3">
      <c r="A1098" t="s">
        <v>2089</v>
      </c>
      <c r="B1098" s="1">
        <v>43116</v>
      </c>
      <c r="C1098" s="1">
        <v>43116</v>
      </c>
      <c r="D1098">
        <f t="shared" si="68"/>
        <v>2018</v>
      </c>
      <c r="E1098" t="str">
        <f t="shared" si="69"/>
        <v>Jan</v>
      </c>
      <c r="F1098" t="s">
        <v>30</v>
      </c>
      <c r="G1098" t="s">
        <v>320</v>
      </c>
      <c r="H1098" t="s">
        <v>51</v>
      </c>
      <c r="I1098" t="s">
        <v>47</v>
      </c>
      <c r="J1098" t="s">
        <v>33</v>
      </c>
      <c r="K1098">
        <v>90008</v>
      </c>
      <c r="L1098" t="s">
        <v>34</v>
      </c>
      <c r="M1098" t="s">
        <v>2087</v>
      </c>
      <c r="N1098" t="s">
        <v>27</v>
      </c>
      <c r="O1098" t="s">
        <v>1705</v>
      </c>
      <c r="P1098" s="4">
        <v>27.92</v>
      </c>
      <c r="Q1098" s="4">
        <v>27.92</v>
      </c>
      <c r="R1098" s="4">
        <f t="shared" si="70"/>
        <v>0</v>
      </c>
      <c r="S1098" s="4">
        <f t="shared" si="71"/>
        <v>0</v>
      </c>
    </row>
    <row r="1099" spans="1:19" ht="15.6" x14ac:dyDescent="0.3">
      <c r="A1099" t="s">
        <v>2090</v>
      </c>
      <c r="B1099" s="1">
        <v>42575</v>
      </c>
      <c r="C1099" s="1">
        <v>42579</v>
      </c>
      <c r="D1099">
        <f t="shared" si="68"/>
        <v>2016</v>
      </c>
      <c r="E1099" t="str">
        <f t="shared" si="69"/>
        <v>Jul</v>
      </c>
      <c r="F1099" t="s">
        <v>37</v>
      </c>
      <c r="G1099" t="s">
        <v>2091</v>
      </c>
      <c r="H1099" s="2" t="s">
        <v>22</v>
      </c>
      <c r="I1099" t="s">
        <v>576</v>
      </c>
      <c r="J1099" t="s">
        <v>205</v>
      </c>
      <c r="K1099">
        <v>40214</v>
      </c>
      <c r="L1099" t="s">
        <v>44</v>
      </c>
      <c r="M1099" t="s">
        <v>2087</v>
      </c>
      <c r="N1099" t="s">
        <v>27</v>
      </c>
      <c r="O1099" t="s">
        <v>1705</v>
      </c>
      <c r="P1099" s="4">
        <v>20.94</v>
      </c>
      <c r="Q1099" s="4">
        <v>18</v>
      </c>
      <c r="R1099" s="4">
        <f t="shared" si="70"/>
        <v>2.9400000000000013</v>
      </c>
      <c r="S1099" s="4">
        <f t="shared" si="71"/>
        <v>0.44100000000000017</v>
      </c>
    </row>
    <row r="1100" spans="1:19" ht="15.6" x14ac:dyDescent="0.3">
      <c r="A1100" t="s">
        <v>1871</v>
      </c>
      <c r="B1100" s="1">
        <v>43439</v>
      </c>
      <c r="C1100" s="1">
        <v>43445</v>
      </c>
      <c r="D1100">
        <f t="shared" si="68"/>
        <v>2018</v>
      </c>
      <c r="E1100" t="str">
        <f t="shared" si="69"/>
        <v>Dec</v>
      </c>
      <c r="F1100" t="s">
        <v>37</v>
      </c>
      <c r="G1100" t="s">
        <v>1656</v>
      </c>
      <c r="H1100" s="2" t="s">
        <v>22</v>
      </c>
      <c r="I1100" t="s">
        <v>61</v>
      </c>
      <c r="J1100" t="s">
        <v>62</v>
      </c>
      <c r="K1100">
        <v>10011</v>
      </c>
      <c r="L1100" t="s">
        <v>54</v>
      </c>
      <c r="M1100" t="s">
        <v>2087</v>
      </c>
      <c r="N1100" t="s">
        <v>27</v>
      </c>
      <c r="O1100" t="s">
        <v>1705</v>
      </c>
      <c r="P1100" s="4">
        <v>20.94</v>
      </c>
      <c r="Q1100" s="4">
        <v>18</v>
      </c>
      <c r="R1100" s="4">
        <f t="shared" si="70"/>
        <v>2.9400000000000013</v>
      </c>
      <c r="S1100" s="4">
        <f t="shared" si="71"/>
        <v>0.44100000000000017</v>
      </c>
    </row>
    <row r="1101" spans="1:19" x14ac:dyDescent="0.3">
      <c r="A1101" t="s">
        <v>2092</v>
      </c>
      <c r="B1101" s="1">
        <v>43017</v>
      </c>
      <c r="C1101" s="1">
        <v>43022</v>
      </c>
      <c r="D1101">
        <f t="shared" si="68"/>
        <v>2017</v>
      </c>
      <c r="E1101" t="str">
        <f t="shared" si="69"/>
        <v>Oct</v>
      </c>
      <c r="F1101" t="s">
        <v>37</v>
      </c>
      <c r="G1101" t="s">
        <v>2093</v>
      </c>
      <c r="H1101" t="s">
        <v>51</v>
      </c>
      <c r="I1101" t="s">
        <v>578</v>
      </c>
      <c r="J1101" t="s">
        <v>178</v>
      </c>
      <c r="K1101">
        <v>85023</v>
      </c>
      <c r="L1101" t="s">
        <v>34</v>
      </c>
      <c r="M1101" t="s">
        <v>2094</v>
      </c>
      <c r="N1101" t="s">
        <v>27</v>
      </c>
      <c r="O1101" t="s">
        <v>1705</v>
      </c>
      <c r="P1101" s="4">
        <v>169.56800000000001</v>
      </c>
      <c r="Q1101" s="4">
        <v>169.56800000000001</v>
      </c>
      <c r="R1101" s="4">
        <f t="shared" si="70"/>
        <v>0</v>
      </c>
      <c r="S1101" s="4">
        <f t="shared" si="71"/>
        <v>0</v>
      </c>
    </row>
    <row r="1102" spans="1:19" ht="15.6" x14ac:dyDescent="0.3">
      <c r="A1102" t="s">
        <v>1256</v>
      </c>
      <c r="B1102" s="1">
        <v>43358</v>
      </c>
      <c r="C1102" s="1">
        <v>43362</v>
      </c>
      <c r="D1102">
        <f t="shared" si="68"/>
        <v>2018</v>
      </c>
      <c r="E1102" t="str">
        <f t="shared" si="69"/>
        <v>Sep</v>
      </c>
      <c r="F1102" t="s">
        <v>37</v>
      </c>
      <c r="G1102" t="s">
        <v>1257</v>
      </c>
      <c r="H1102" s="2" t="s">
        <v>22</v>
      </c>
      <c r="I1102" t="s">
        <v>32</v>
      </c>
      <c r="J1102" t="s">
        <v>33</v>
      </c>
      <c r="K1102">
        <v>94122</v>
      </c>
      <c r="L1102" t="s">
        <v>34</v>
      </c>
      <c r="M1102" t="s">
        <v>2094</v>
      </c>
      <c r="N1102" t="s">
        <v>27</v>
      </c>
      <c r="O1102" t="s">
        <v>1705</v>
      </c>
      <c r="P1102" s="4">
        <v>529.9</v>
      </c>
      <c r="Q1102" s="4">
        <v>529.9</v>
      </c>
      <c r="R1102" s="4">
        <f t="shared" si="70"/>
        <v>0</v>
      </c>
      <c r="S1102" s="4">
        <f t="shared" si="71"/>
        <v>0</v>
      </c>
    </row>
    <row r="1103" spans="1:19" x14ac:dyDescent="0.3">
      <c r="A1103" t="s">
        <v>448</v>
      </c>
      <c r="B1103" s="1">
        <v>43436</v>
      </c>
      <c r="C1103" s="1">
        <v>43440</v>
      </c>
      <c r="D1103">
        <f t="shared" si="68"/>
        <v>2018</v>
      </c>
      <c r="E1103" t="str">
        <f t="shared" si="69"/>
        <v>Dec</v>
      </c>
      <c r="F1103" t="s">
        <v>37</v>
      </c>
      <c r="G1103" t="s">
        <v>449</v>
      </c>
      <c r="H1103" t="s">
        <v>51</v>
      </c>
      <c r="I1103" t="s">
        <v>165</v>
      </c>
      <c r="J1103" t="s">
        <v>75</v>
      </c>
      <c r="K1103">
        <v>80219</v>
      </c>
      <c r="L1103" t="s">
        <v>34</v>
      </c>
      <c r="M1103" t="s">
        <v>2094</v>
      </c>
      <c r="N1103" t="s">
        <v>27</v>
      </c>
      <c r="O1103" t="s">
        <v>1705</v>
      </c>
      <c r="P1103" s="4">
        <v>508.70400000000001</v>
      </c>
      <c r="Q1103" s="4">
        <v>508.70400000000001</v>
      </c>
      <c r="R1103" s="4">
        <f t="shared" si="70"/>
        <v>0</v>
      </c>
      <c r="S1103" s="4">
        <f t="shared" si="71"/>
        <v>0</v>
      </c>
    </row>
    <row r="1104" spans="1:19" x14ac:dyDescent="0.3">
      <c r="A1104" t="s">
        <v>2095</v>
      </c>
      <c r="B1104" s="1">
        <v>43419</v>
      </c>
      <c r="C1104" s="1">
        <v>43424</v>
      </c>
      <c r="D1104">
        <f t="shared" si="68"/>
        <v>2018</v>
      </c>
      <c r="E1104" t="str">
        <f t="shared" si="69"/>
        <v>Nov</v>
      </c>
      <c r="F1104" t="s">
        <v>37</v>
      </c>
      <c r="G1104" t="s">
        <v>375</v>
      </c>
      <c r="H1104" t="s">
        <v>105</v>
      </c>
      <c r="I1104" t="s">
        <v>1317</v>
      </c>
      <c r="J1104" t="s">
        <v>79</v>
      </c>
      <c r="K1104">
        <v>33023</v>
      </c>
      <c r="L1104" t="s">
        <v>44</v>
      </c>
      <c r="M1104" t="s">
        <v>2094</v>
      </c>
      <c r="N1104" t="s">
        <v>27</v>
      </c>
      <c r="O1104" t="s">
        <v>1705</v>
      </c>
      <c r="P1104" s="4">
        <v>339.13600000000002</v>
      </c>
      <c r="Q1104" s="4">
        <v>339.13600000000002</v>
      </c>
      <c r="R1104" s="4">
        <f t="shared" si="70"/>
        <v>0</v>
      </c>
      <c r="S1104" s="4">
        <f t="shared" si="71"/>
        <v>0</v>
      </c>
    </row>
    <row r="1105" spans="1:19" ht="15.6" x14ac:dyDescent="0.3">
      <c r="A1105" t="s">
        <v>2096</v>
      </c>
      <c r="B1105" s="1">
        <v>42598</v>
      </c>
      <c r="C1105" s="1">
        <v>42602</v>
      </c>
      <c r="D1105">
        <f t="shared" si="68"/>
        <v>2016</v>
      </c>
      <c r="E1105" t="str">
        <f t="shared" si="69"/>
        <v>Aug</v>
      </c>
      <c r="F1105" t="s">
        <v>37</v>
      </c>
      <c r="G1105" t="s">
        <v>363</v>
      </c>
      <c r="H1105" s="2" t="s">
        <v>22</v>
      </c>
      <c r="I1105" t="s">
        <v>100</v>
      </c>
      <c r="J1105" t="s">
        <v>101</v>
      </c>
      <c r="K1105">
        <v>19134</v>
      </c>
      <c r="L1105" t="s">
        <v>54</v>
      </c>
      <c r="M1105" t="s">
        <v>2094</v>
      </c>
      <c r="N1105" t="s">
        <v>27</v>
      </c>
      <c r="O1105" t="s">
        <v>1705</v>
      </c>
      <c r="P1105" s="4">
        <v>254.352</v>
      </c>
      <c r="Q1105" s="4">
        <v>254.352</v>
      </c>
      <c r="R1105" s="4">
        <f t="shared" si="70"/>
        <v>0</v>
      </c>
      <c r="S1105" s="4">
        <f t="shared" si="71"/>
        <v>0</v>
      </c>
    </row>
    <row r="1106" spans="1:19" x14ac:dyDescent="0.3">
      <c r="A1106" t="s">
        <v>2097</v>
      </c>
      <c r="B1106" s="1">
        <v>42863</v>
      </c>
      <c r="C1106" s="1">
        <v>42868</v>
      </c>
      <c r="D1106">
        <f t="shared" si="68"/>
        <v>2017</v>
      </c>
      <c r="E1106" t="str">
        <f t="shared" si="69"/>
        <v>May</v>
      </c>
      <c r="F1106" t="s">
        <v>67</v>
      </c>
      <c r="G1106" t="s">
        <v>366</v>
      </c>
      <c r="H1106" t="s">
        <v>51</v>
      </c>
      <c r="I1106" t="s">
        <v>1711</v>
      </c>
      <c r="J1106" t="s">
        <v>53</v>
      </c>
      <c r="K1106">
        <v>19901</v>
      </c>
      <c r="L1106" t="s">
        <v>54</v>
      </c>
      <c r="M1106" t="s">
        <v>2094</v>
      </c>
      <c r="N1106" t="s">
        <v>128</v>
      </c>
      <c r="O1106" t="s">
        <v>1705</v>
      </c>
      <c r="P1106" s="4">
        <v>211.96</v>
      </c>
      <c r="Q1106" s="4">
        <v>211.96</v>
      </c>
      <c r="R1106" s="4">
        <f t="shared" si="70"/>
        <v>0</v>
      </c>
      <c r="S1106" s="4">
        <f t="shared" si="71"/>
        <v>0</v>
      </c>
    </row>
    <row r="1107" spans="1:19" ht="15.6" x14ac:dyDescent="0.3">
      <c r="A1107" t="s">
        <v>2098</v>
      </c>
      <c r="B1107" s="1">
        <v>43212</v>
      </c>
      <c r="C1107" s="1">
        <v>43216</v>
      </c>
      <c r="D1107">
        <f t="shared" si="68"/>
        <v>2018</v>
      </c>
      <c r="E1107" t="str">
        <f t="shared" si="69"/>
        <v>Apr</v>
      </c>
      <c r="F1107" t="s">
        <v>37</v>
      </c>
      <c r="G1107" t="s">
        <v>819</v>
      </c>
      <c r="H1107" s="2" t="s">
        <v>22</v>
      </c>
      <c r="I1107" t="s">
        <v>100</v>
      </c>
      <c r="J1107" t="s">
        <v>101</v>
      </c>
      <c r="K1107">
        <v>19140</v>
      </c>
      <c r="L1107" t="s">
        <v>54</v>
      </c>
      <c r="M1107" t="s">
        <v>2094</v>
      </c>
      <c r="N1107" t="s">
        <v>27</v>
      </c>
      <c r="O1107" t="s">
        <v>1705</v>
      </c>
      <c r="P1107" s="4">
        <v>254.352</v>
      </c>
      <c r="Q1107" s="4">
        <v>254.352</v>
      </c>
      <c r="R1107" s="4">
        <f t="shared" si="70"/>
        <v>0</v>
      </c>
      <c r="S1107" s="4">
        <f t="shared" si="71"/>
        <v>0</v>
      </c>
    </row>
    <row r="1108" spans="1:19" x14ac:dyDescent="0.3">
      <c r="A1108" t="s">
        <v>2099</v>
      </c>
      <c r="B1108" s="1">
        <v>42694</v>
      </c>
      <c r="C1108" s="1">
        <v>42698</v>
      </c>
      <c r="D1108">
        <f t="shared" si="68"/>
        <v>2016</v>
      </c>
      <c r="E1108" t="str">
        <f t="shared" si="69"/>
        <v>Nov</v>
      </c>
      <c r="F1108" t="s">
        <v>37</v>
      </c>
      <c r="G1108" t="s">
        <v>1830</v>
      </c>
      <c r="H1108" t="s">
        <v>51</v>
      </c>
      <c r="I1108" t="s">
        <v>32</v>
      </c>
      <c r="J1108" t="s">
        <v>33</v>
      </c>
      <c r="K1108">
        <v>94109</v>
      </c>
      <c r="L1108" t="s">
        <v>34</v>
      </c>
      <c r="M1108" t="s">
        <v>2100</v>
      </c>
      <c r="N1108" t="s">
        <v>27</v>
      </c>
      <c r="O1108" t="s">
        <v>1705</v>
      </c>
      <c r="P1108" s="4">
        <v>32.04</v>
      </c>
      <c r="Q1108" s="4">
        <v>32.04</v>
      </c>
      <c r="R1108" s="4">
        <f t="shared" si="70"/>
        <v>0</v>
      </c>
      <c r="S1108" s="4">
        <f t="shared" si="71"/>
        <v>0</v>
      </c>
    </row>
    <row r="1109" spans="1:19" ht="15.6" x14ac:dyDescent="0.3">
      <c r="A1109" t="s">
        <v>2101</v>
      </c>
      <c r="B1109" s="1">
        <v>42704</v>
      </c>
      <c r="C1109" s="1">
        <v>42707</v>
      </c>
      <c r="D1109">
        <f t="shared" si="68"/>
        <v>2016</v>
      </c>
      <c r="E1109" t="str">
        <f t="shared" si="69"/>
        <v>Nov</v>
      </c>
      <c r="F1109" t="s">
        <v>20</v>
      </c>
      <c r="G1109" t="s">
        <v>1337</v>
      </c>
      <c r="H1109" s="2" t="s">
        <v>22</v>
      </c>
      <c r="I1109" t="s">
        <v>78</v>
      </c>
      <c r="J1109" t="s">
        <v>83</v>
      </c>
      <c r="K1109">
        <v>28540</v>
      </c>
      <c r="L1109" t="s">
        <v>44</v>
      </c>
      <c r="M1109" t="s">
        <v>2100</v>
      </c>
      <c r="N1109" t="s">
        <v>27</v>
      </c>
      <c r="O1109" t="s">
        <v>1705</v>
      </c>
      <c r="P1109" s="4">
        <v>17.088000000000001</v>
      </c>
      <c r="Q1109" s="4">
        <v>18</v>
      </c>
      <c r="R1109" s="4">
        <f t="shared" si="70"/>
        <v>-0.91199999999999903</v>
      </c>
      <c r="S1109" s="4">
        <f t="shared" si="71"/>
        <v>-0.13679999999999984</v>
      </c>
    </row>
    <row r="1110" spans="1:19" ht="15.6" x14ac:dyDescent="0.3">
      <c r="A1110" t="s">
        <v>1237</v>
      </c>
      <c r="B1110" s="1">
        <v>42998</v>
      </c>
      <c r="C1110" s="1">
        <v>43003</v>
      </c>
      <c r="D1110">
        <f t="shared" si="68"/>
        <v>2017</v>
      </c>
      <c r="E1110" t="str">
        <f t="shared" si="69"/>
        <v>Sep</v>
      </c>
      <c r="F1110" t="s">
        <v>37</v>
      </c>
      <c r="G1110" t="s">
        <v>1238</v>
      </c>
      <c r="H1110" s="2" t="s">
        <v>22</v>
      </c>
      <c r="I1110" t="s">
        <v>1101</v>
      </c>
      <c r="J1110" t="s">
        <v>83</v>
      </c>
      <c r="K1110">
        <v>27405</v>
      </c>
      <c r="L1110" t="s">
        <v>44</v>
      </c>
      <c r="M1110" t="s">
        <v>2100</v>
      </c>
      <c r="N1110" t="s">
        <v>110</v>
      </c>
      <c r="O1110" t="s">
        <v>1705</v>
      </c>
      <c r="P1110" s="4">
        <v>17.088000000000001</v>
      </c>
      <c r="Q1110" s="4">
        <v>18</v>
      </c>
      <c r="R1110" s="4">
        <f t="shared" si="70"/>
        <v>-0.91199999999999903</v>
      </c>
      <c r="S1110" s="4">
        <f t="shared" si="71"/>
        <v>-0.13679999999999984</v>
      </c>
    </row>
    <row r="1111" spans="1:19" ht="15.6" x14ac:dyDescent="0.3">
      <c r="A1111" t="s">
        <v>2102</v>
      </c>
      <c r="B1111" s="1">
        <v>43263</v>
      </c>
      <c r="C1111" s="1">
        <v>43270</v>
      </c>
      <c r="D1111">
        <f t="shared" si="68"/>
        <v>2018</v>
      </c>
      <c r="E1111" t="str">
        <f t="shared" si="69"/>
        <v>Jun</v>
      </c>
      <c r="F1111" t="s">
        <v>37</v>
      </c>
      <c r="G1111" t="s">
        <v>784</v>
      </c>
      <c r="H1111" s="2" t="s">
        <v>22</v>
      </c>
      <c r="I1111" t="s">
        <v>2103</v>
      </c>
      <c r="J1111" t="s">
        <v>79</v>
      </c>
      <c r="K1111">
        <v>33710</v>
      </c>
      <c r="L1111" t="s">
        <v>44</v>
      </c>
      <c r="M1111" t="s">
        <v>2100</v>
      </c>
      <c r="N1111" t="s">
        <v>27</v>
      </c>
      <c r="O1111" t="s">
        <v>1705</v>
      </c>
      <c r="P1111" s="4">
        <v>17.088000000000001</v>
      </c>
      <c r="Q1111" s="4">
        <v>18</v>
      </c>
      <c r="R1111" s="4">
        <f t="shared" si="70"/>
        <v>-0.91199999999999903</v>
      </c>
      <c r="S1111" s="4">
        <f t="shared" si="71"/>
        <v>-0.13679999999999984</v>
      </c>
    </row>
    <row r="1112" spans="1:19" ht="15.6" x14ac:dyDescent="0.3">
      <c r="A1112" t="s">
        <v>2104</v>
      </c>
      <c r="B1112" s="1">
        <v>42268</v>
      </c>
      <c r="C1112" s="1">
        <v>42270</v>
      </c>
      <c r="D1112">
        <f t="shared" si="68"/>
        <v>2015</v>
      </c>
      <c r="E1112" t="str">
        <f t="shared" si="69"/>
        <v>Sep</v>
      </c>
      <c r="F1112" t="s">
        <v>20</v>
      </c>
      <c r="G1112" t="s">
        <v>2105</v>
      </c>
      <c r="H1112" s="2" t="s">
        <v>22</v>
      </c>
      <c r="I1112" t="s">
        <v>2106</v>
      </c>
      <c r="J1112" t="s">
        <v>109</v>
      </c>
      <c r="K1112">
        <v>75043</v>
      </c>
      <c r="L1112" t="s">
        <v>25</v>
      </c>
      <c r="M1112" t="s">
        <v>2100</v>
      </c>
      <c r="N1112" t="s">
        <v>27</v>
      </c>
      <c r="O1112" t="s">
        <v>1705</v>
      </c>
      <c r="P1112" s="4">
        <v>8.5440000000000005</v>
      </c>
      <c r="Q1112" s="4">
        <v>18</v>
      </c>
      <c r="R1112" s="4">
        <f t="shared" si="70"/>
        <v>-9.4559999999999995</v>
      </c>
      <c r="S1112" s="4">
        <f t="shared" si="71"/>
        <v>-1.4183999999999999</v>
      </c>
    </row>
    <row r="1113" spans="1:19" ht="15.6" x14ac:dyDescent="0.3">
      <c r="A1113" t="s">
        <v>458</v>
      </c>
      <c r="B1113" s="1">
        <v>42326</v>
      </c>
      <c r="C1113" s="1">
        <v>42329</v>
      </c>
      <c r="D1113">
        <f t="shared" si="68"/>
        <v>2015</v>
      </c>
      <c r="E1113" t="str">
        <f t="shared" si="69"/>
        <v>Nov</v>
      </c>
      <c r="F1113" t="s">
        <v>20</v>
      </c>
      <c r="G1113" t="s">
        <v>459</v>
      </c>
      <c r="H1113" s="2" t="s">
        <v>22</v>
      </c>
      <c r="I1113" t="s">
        <v>460</v>
      </c>
      <c r="J1113" t="s">
        <v>24</v>
      </c>
      <c r="K1113">
        <v>60016</v>
      </c>
      <c r="L1113" t="s">
        <v>25</v>
      </c>
      <c r="M1113" t="s">
        <v>2100</v>
      </c>
      <c r="N1113" t="s">
        <v>27</v>
      </c>
      <c r="O1113" t="s">
        <v>1705</v>
      </c>
      <c r="P1113" s="4">
        <v>8.5440000000000005</v>
      </c>
      <c r="Q1113" s="4">
        <v>18</v>
      </c>
      <c r="R1113" s="4">
        <f t="shared" si="70"/>
        <v>-9.4559999999999995</v>
      </c>
      <c r="S1113" s="4">
        <f t="shared" si="71"/>
        <v>-1.4183999999999999</v>
      </c>
    </row>
    <row r="1114" spans="1:19" ht="15.6" x14ac:dyDescent="0.3">
      <c r="A1114" t="s">
        <v>2107</v>
      </c>
      <c r="B1114" s="1">
        <v>42353</v>
      </c>
      <c r="C1114" s="1">
        <v>42359</v>
      </c>
      <c r="D1114">
        <f t="shared" si="68"/>
        <v>2015</v>
      </c>
      <c r="E1114" t="str">
        <f t="shared" si="69"/>
        <v>Dec</v>
      </c>
      <c r="F1114" t="s">
        <v>37</v>
      </c>
      <c r="G1114" t="s">
        <v>363</v>
      </c>
      <c r="H1114" s="2" t="s">
        <v>22</v>
      </c>
      <c r="I1114" t="s">
        <v>23</v>
      </c>
      <c r="J1114" t="s">
        <v>24</v>
      </c>
      <c r="K1114">
        <v>60623</v>
      </c>
      <c r="L1114" t="s">
        <v>25</v>
      </c>
      <c r="M1114" t="s">
        <v>2100</v>
      </c>
      <c r="N1114" t="s">
        <v>27</v>
      </c>
      <c r="O1114" t="s">
        <v>1705</v>
      </c>
      <c r="P1114" s="4">
        <v>8.5440000000000005</v>
      </c>
      <c r="Q1114" s="4">
        <v>18</v>
      </c>
      <c r="R1114" s="4">
        <f t="shared" si="70"/>
        <v>-9.4559999999999995</v>
      </c>
      <c r="S1114" s="4">
        <f t="shared" si="71"/>
        <v>-1.4183999999999999</v>
      </c>
    </row>
    <row r="1115" spans="1:19" ht="15.6" x14ac:dyDescent="0.3">
      <c r="A1115" t="s">
        <v>2108</v>
      </c>
      <c r="B1115" s="1">
        <v>42651</v>
      </c>
      <c r="C1115" s="1">
        <v>42655</v>
      </c>
      <c r="D1115">
        <f t="shared" si="68"/>
        <v>2016</v>
      </c>
      <c r="E1115" t="str">
        <f t="shared" si="69"/>
        <v>Oct</v>
      </c>
      <c r="F1115" t="s">
        <v>37</v>
      </c>
      <c r="G1115" t="s">
        <v>1011</v>
      </c>
      <c r="H1115" s="2" t="s">
        <v>22</v>
      </c>
      <c r="I1115" t="s">
        <v>32</v>
      </c>
      <c r="J1115" t="s">
        <v>33</v>
      </c>
      <c r="K1115">
        <v>94122</v>
      </c>
      <c r="L1115" t="s">
        <v>34</v>
      </c>
      <c r="M1115" t="s">
        <v>2109</v>
      </c>
      <c r="N1115" t="s">
        <v>27</v>
      </c>
      <c r="O1115" t="s">
        <v>1705</v>
      </c>
      <c r="P1115" s="4">
        <v>145.9</v>
      </c>
      <c r="Q1115" s="4">
        <v>145.9</v>
      </c>
      <c r="R1115" s="4">
        <f t="shared" si="70"/>
        <v>0</v>
      </c>
      <c r="S1115" s="4">
        <f t="shared" si="71"/>
        <v>0</v>
      </c>
    </row>
    <row r="1116" spans="1:19" ht="15.6" x14ac:dyDescent="0.3">
      <c r="A1116" t="s">
        <v>2110</v>
      </c>
      <c r="B1116" s="1">
        <v>43289</v>
      </c>
      <c r="C1116" s="1">
        <v>43292</v>
      </c>
      <c r="D1116">
        <f t="shared" si="68"/>
        <v>2018</v>
      </c>
      <c r="E1116" t="str">
        <f t="shared" si="69"/>
        <v>Jul</v>
      </c>
      <c r="F1116" t="s">
        <v>20</v>
      </c>
      <c r="G1116" t="s">
        <v>2111</v>
      </c>
      <c r="H1116" s="2" t="s">
        <v>22</v>
      </c>
      <c r="I1116" t="s">
        <v>2112</v>
      </c>
      <c r="J1116" t="s">
        <v>33</v>
      </c>
      <c r="K1116">
        <v>90660</v>
      </c>
      <c r="L1116" t="s">
        <v>34</v>
      </c>
      <c r="M1116" t="s">
        <v>2109</v>
      </c>
      <c r="N1116" t="s">
        <v>27</v>
      </c>
      <c r="O1116" t="s">
        <v>1705</v>
      </c>
      <c r="P1116" s="4">
        <v>145.9</v>
      </c>
      <c r="Q1116" s="4">
        <v>145.9</v>
      </c>
      <c r="R1116" s="4">
        <f t="shared" si="70"/>
        <v>0</v>
      </c>
      <c r="S1116" s="4">
        <f t="shared" si="71"/>
        <v>0</v>
      </c>
    </row>
    <row r="1117" spans="1:19" ht="15.6" x14ac:dyDescent="0.3">
      <c r="A1117" t="s">
        <v>2113</v>
      </c>
      <c r="B1117" s="1">
        <v>42274</v>
      </c>
      <c r="C1117" s="1">
        <v>42280</v>
      </c>
      <c r="D1117">
        <f t="shared" si="68"/>
        <v>2015</v>
      </c>
      <c r="E1117" t="str">
        <f t="shared" si="69"/>
        <v>Sep</v>
      </c>
      <c r="F1117" t="s">
        <v>37</v>
      </c>
      <c r="G1117" t="s">
        <v>2114</v>
      </c>
      <c r="H1117" s="2" t="s">
        <v>22</v>
      </c>
      <c r="I1117" t="s">
        <v>1349</v>
      </c>
      <c r="J1117" t="s">
        <v>144</v>
      </c>
      <c r="K1117">
        <v>7601</v>
      </c>
      <c r="L1117" t="s">
        <v>54</v>
      </c>
      <c r="M1117" t="s">
        <v>2109</v>
      </c>
      <c r="N1117" t="s">
        <v>27</v>
      </c>
      <c r="O1117" t="s">
        <v>1705</v>
      </c>
      <c r="P1117" s="4">
        <v>87.54</v>
      </c>
      <c r="Q1117" s="4">
        <v>87.54</v>
      </c>
      <c r="R1117" s="4">
        <f t="shared" si="70"/>
        <v>0</v>
      </c>
      <c r="S1117" s="4">
        <f t="shared" si="71"/>
        <v>0</v>
      </c>
    </row>
    <row r="1118" spans="1:19" ht="15.6" x14ac:dyDescent="0.3">
      <c r="A1118" t="s">
        <v>2115</v>
      </c>
      <c r="B1118" s="1">
        <v>42340</v>
      </c>
      <c r="C1118" s="1">
        <v>42344</v>
      </c>
      <c r="D1118">
        <f t="shared" si="68"/>
        <v>2015</v>
      </c>
      <c r="E1118" t="str">
        <f t="shared" si="69"/>
        <v>Dec</v>
      </c>
      <c r="F1118" t="s">
        <v>37</v>
      </c>
      <c r="G1118" t="s">
        <v>2073</v>
      </c>
      <c r="H1118" s="2" t="s">
        <v>22</v>
      </c>
      <c r="I1118" t="s">
        <v>1879</v>
      </c>
      <c r="J1118" t="s">
        <v>109</v>
      </c>
      <c r="K1118">
        <v>78415</v>
      </c>
      <c r="L1118" t="s">
        <v>25</v>
      </c>
      <c r="M1118" t="s">
        <v>2109</v>
      </c>
      <c r="N1118" t="s">
        <v>27</v>
      </c>
      <c r="O1118" t="s">
        <v>1705</v>
      </c>
      <c r="P1118" s="4">
        <v>58.36</v>
      </c>
      <c r="Q1118" s="4">
        <v>58.36</v>
      </c>
      <c r="R1118" s="4">
        <f t="shared" si="70"/>
        <v>0</v>
      </c>
      <c r="S1118" s="4">
        <f t="shared" si="71"/>
        <v>0</v>
      </c>
    </row>
    <row r="1119" spans="1:19" ht="15.6" x14ac:dyDescent="0.3">
      <c r="A1119" t="s">
        <v>2116</v>
      </c>
      <c r="B1119" s="1">
        <v>42631</v>
      </c>
      <c r="C1119" s="1">
        <v>42636</v>
      </c>
      <c r="D1119">
        <f t="shared" si="68"/>
        <v>2016</v>
      </c>
      <c r="E1119" t="str">
        <f t="shared" si="69"/>
        <v>Sep</v>
      </c>
      <c r="F1119" t="s">
        <v>37</v>
      </c>
      <c r="G1119" t="s">
        <v>366</v>
      </c>
      <c r="H1119" s="2" t="s">
        <v>22</v>
      </c>
      <c r="I1119" t="s">
        <v>47</v>
      </c>
      <c r="J1119" t="s">
        <v>33</v>
      </c>
      <c r="K1119">
        <v>90049</v>
      </c>
      <c r="L1119" t="s">
        <v>34</v>
      </c>
      <c r="M1119" t="s">
        <v>2117</v>
      </c>
      <c r="N1119" t="s">
        <v>27</v>
      </c>
      <c r="O1119" t="s">
        <v>1705</v>
      </c>
      <c r="P1119" s="4">
        <v>24.4</v>
      </c>
      <c r="Q1119" s="4">
        <v>24.4</v>
      </c>
      <c r="R1119" s="4">
        <f t="shared" si="70"/>
        <v>0</v>
      </c>
      <c r="S1119" s="4">
        <f t="shared" si="71"/>
        <v>0</v>
      </c>
    </row>
    <row r="1120" spans="1:19" ht="15.6" x14ac:dyDescent="0.3">
      <c r="A1120" t="s">
        <v>982</v>
      </c>
      <c r="B1120" s="1">
        <v>42691</v>
      </c>
      <c r="C1120" s="1">
        <v>42695</v>
      </c>
      <c r="D1120">
        <f t="shared" si="68"/>
        <v>2016</v>
      </c>
      <c r="E1120" t="str">
        <f t="shared" si="69"/>
        <v>Nov</v>
      </c>
      <c r="F1120" t="s">
        <v>37</v>
      </c>
      <c r="G1120" t="s">
        <v>983</v>
      </c>
      <c r="H1120" s="2" t="s">
        <v>22</v>
      </c>
      <c r="I1120" t="s">
        <v>39</v>
      </c>
      <c r="J1120" t="s">
        <v>33</v>
      </c>
      <c r="K1120">
        <v>92105</v>
      </c>
      <c r="L1120" t="s">
        <v>34</v>
      </c>
      <c r="M1120" t="s">
        <v>2117</v>
      </c>
      <c r="N1120" t="s">
        <v>27</v>
      </c>
      <c r="O1120" t="s">
        <v>1705</v>
      </c>
      <c r="P1120" s="4">
        <v>36.6</v>
      </c>
      <c r="Q1120" s="4">
        <v>100</v>
      </c>
      <c r="R1120" s="4">
        <f t="shared" si="70"/>
        <v>-63.4</v>
      </c>
      <c r="S1120" s="4">
        <f t="shared" si="71"/>
        <v>-9.51</v>
      </c>
    </row>
    <row r="1121" spans="1:19" ht="15.6" x14ac:dyDescent="0.3">
      <c r="A1121" t="s">
        <v>2118</v>
      </c>
      <c r="B1121" s="1">
        <v>42190</v>
      </c>
      <c r="C1121" s="1">
        <v>42193</v>
      </c>
      <c r="D1121">
        <f t="shared" si="68"/>
        <v>2015</v>
      </c>
      <c r="E1121" t="str">
        <f t="shared" si="69"/>
        <v>Jul</v>
      </c>
      <c r="F1121" t="s">
        <v>20</v>
      </c>
      <c r="G1121" t="s">
        <v>1814</v>
      </c>
      <c r="H1121" s="2" t="s">
        <v>22</v>
      </c>
      <c r="I1121" t="s">
        <v>2119</v>
      </c>
      <c r="J1121" t="s">
        <v>79</v>
      </c>
      <c r="K1121">
        <v>32137</v>
      </c>
      <c r="L1121" t="s">
        <v>44</v>
      </c>
      <c r="M1121" t="s">
        <v>2117</v>
      </c>
      <c r="N1121" t="s">
        <v>27</v>
      </c>
      <c r="O1121" t="s">
        <v>1705</v>
      </c>
      <c r="P1121" s="4">
        <v>19.52</v>
      </c>
      <c r="Q1121" s="4">
        <v>18</v>
      </c>
      <c r="R1121" s="4">
        <f t="shared" si="70"/>
        <v>1.5199999999999996</v>
      </c>
      <c r="S1121" s="4">
        <f t="shared" si="71"/>
        <v>0.22799999999999992</v>
      </c>
    </row>
    <row r="1122" spans="1:19" x14ac:dyDescent="0.3">
      <c r="A1122" t="s">
        <v>2120</v>
      </c>
      <c r="B1122" s="1">
        <v>42951</v>
      </c>
      <c r="C1122" s="1">
        <v>42955</v>
      </c>
      <c r="D1122">
        <f t="shared" si="68"/>
        <v>2017</v>
      </c>
      <c r="E1122" t="str">
        <f t="shared" si="69"/>
        <v>Aug</v>
      </c>
      <c r="F1122" t="s">
        <v>37</v>
      </c>
      <c r="G1122" t="s">
        <v>2121</v>
      </c>
      <c r="H1122" t="s">
        <v>51</v>
      </c>
      <c r="I1122" t="s">
        <v>2122</v>
      </c>
      <c r="J1122" t="s">
        <v>158</v>
      </c>
      <c r="K1122">
        <v>23434</v>
      </c>
      <c r="L1122" t="s">
        <v>44</v>
      </c>
      <c r="M1122" t="s">
        <v>2117</v>
      </c>
      <c r="N1122" t="s">
        <v>27</v>
      </c>
      <c r="O1122" t="s">
        <v>1705</v>
      </c>
      <c r="P1122" s="4">
        <v>109.8</v>
      </c>
      <c r="Q1122" s="4">
        <v>109.8</v>
      </c>
      <c r="R1122" s="4">
        <f t="shared" si="70"/>
        <v>0</v>
      </c>
      <c r="S1122" s="4">
        <f t="shared" si="71"/>
        <v>0</v>
      </c>
    </row>
    <row r="1123" spans="1:19" ht="15.6" x14ac:dyDescent="0.3">
      <c r="A1123" t="s">
        <v>2123</v>
      </c>
      <c r="B1123" s="1">
        <v>43190</v>
      </c>
      <c r="C1123" s="1">
        <v>43192</v>
      </c>
      <c r="D1123">
        <f t="shared" si="68"/>
        <v>2018</v>
      </c>
      <c r="E1123" t="str">
        <f t="shared" si="69"/>
        <v>Mar</v>
      </c>
      <c r="F1123" t="s">
        <v>67</v>
      </c>
      <c r="G1123" t="s">
        <v>153</v>
      </c>
      <c r="H1123" s="2" t="s">
        <v>22</v>
      </c>
      <c r="I1123" t="s">
        <v>204</v>
      </c>
      <c r="J1123" t="s">
        <v>205</v>
      </c>
      <c r="K1123">
        <v>42420</v>
      </c>
      <c r="L1123" t="s">
        <v>44</v>
      </c>
      <c r="M1123" t="s">
        <v>2117</v>
      </c>
      <c r="N1123" t="s">
        <v>27</v>
      </c>
      <c r="O1123" t="s">
        <v>1705</v>
      </c>
      <c r="P1123" s="4">
        <v>61</v>
      </c>
      <c r="Q1123" s="4">
        <v>61</v>
      </c>
      <c r="R1123" s="4">
        <f t="shared" si="70"/>
        <v>0</v>
      </c>
      <c r="S1123" s="4">
        <f t="shared" si="71"/>
        <v>0</v>
      </c>
    </row>
    <row r="1124" spans="1:19" ht="15.6" x14ac:dyDescent="0.3">
      <c r="A1124" t="s">
        <v>2124</v>
      </c>
      <c r="B1124" s="1">
        <v>43281</v>
      </c>
      <c r="C1124" s="1">
        <v>43285</v>
      </c>
      <c r="D1124">
        <f t="shared" si="68"/>
        <v>2018</v>
      </c>
      <c r="E1124" t="str">
        <f t="shared" si="69"/>
        <v>Jun</v>
      </c>
      <c r="F1124" t="s">
        <v>37</v>
      </c>
      <c r="G1124" t="s">
        <v>675</v>
      </c>
      <c r="H1124" s="2" t="s">
        <v>22</v>
      </c>
      <c r="I1124" t="s">
        <v>756</v>
      </c>
      <c r="J1124" t="s">
        <v>250</v>
      </c>
      <c r="K1124">
        <v>38109</v>
      </c>
      <c r="L1124" t="s">
        <v>44</v>
      </c>
      <c r="M1124" t="s">
        <v>2117</v>
      </c>
      <c r="N1124" t="s">
        <v>27</v>
      </c>
      <c r="O1124" t="s">
        <v>1705</v>
      </c>
      <c r="P1124" s="4">
        <v>19.52</v>
      </c>
      <c r="Q1124" s="4">
        <v>18</v>
      </c>
      <c r="R1124" s="4">
        <f t="shared" si="70"/>
        <v>1.5199999999999996</v>
      </c>
      <c r="S1124" s="4">
        <f t="shared" si="71"/>
        <v>0.22799999999999992</v>
      </c>
    </row>
    <row r="1125" spans="1:19" x14ac:dyDescent="0.3">
      <c r="A1125" t="s">
        <v>2125</v>
      </c>
      <c r="B1125" s="1">
        <v>42224</v>
      </c>
      <c r="C1125" s="1">
        <v>42230</v>
      </c>
      <c r="D1125">
        <f t="shared" si="68"/>
        <v>2015</v>
      </c>
      <c r="E1125" t="str">
        <f t="shared" si="69"/>
        <v>Aug</v>
      </c>
      <c r="F1125" t="s">
        <v>37</v>
      </c>
      <c r="G1125" t="s">
        <v>1011</v>
      </c>
      <c r="H1125" t="s">
        <v>105</v>
      </c>
      <c r="I1125" t="s">
        <v>1301</v>
      </c>
      <c r="J1125" t="s">
        <v>178</v>
      </c>
      <c r="K1125">
        <v>85301</v>
      </c>
      <c r="L1125" t="s">
        <v>34</v>
      </c>
      <c r="M1125" t="s">
        <v>2126</v>
      </c>
      <c r="N1125" t="s">
        <v>27</v>
      </c>
      <c r="O1125" t="s">
        <v>1705</v>
      </c>
      <c r="P1125" s="4">
        <v>121.376</v>
      </c>
      <c r="Q1125" s="4">
        <v>121.376</v>
      </c>
      <c r="R1125" s="4">
        <f t="shared" si="70"/>
        <v>0</v>
      </c>
      <c r="S1125" s="4">
        <f t="shared" si="71"/>
        <v>0</v>
      </c>
    </row>
    <row r="1126" spans="1:19" ht="15.6" x14ac:dyDescent="0.3">
      <c r="A1126" t="s">
        <v>2127</v>
      </c>
      <c r="B1126" s="1">
        <v>42332</v>
      </c>
      <c r="C1126" s="1">
        <v>42334</v>
      </c>
      <c r="D1126">
        <f t="shared" si="68"/>
        <v>2015</v>
      </c>
      <c r="E1126" t="str">
        <f t="shared" si="69"/>
        <v>Nov</v>
      </c>
      <c r="F1126" t="s">
        <v>20</v>
      </c>
      <c r="G1126" t="s">
        <v>77</v>
      </c>
      <c r="H1126" s="2" t="s">
        <v>22</v>
      </c>
      <c r="I1126" t="s">
        <v>39</v>
      </c>
      <c r="J1126" t="s">
        <v>33</v>
      </c>
      <c r="K1126">
        <v>92037</v>
      </c>
      <c r="L1126" t="s">
        <v>34</v>
      </c>
      <c r="M1126" t="s">
        <v>2126</v>
      </c>
      <c r="N1126" t="s">
        <v>27</v>
      </c>
      <c r="O1126" t="s">
        <v>1705</v>
      </c>
      <c r="P1126" s="4">
        <v>151.72</v>
      </c>
      <c r="Q1126" s="4">
        <v>151.72</v>
      </c>
      <c r="R1126" s="4">
        <f t="shared" si="70"/>
        <v>0</v>
      </c>
      <c r="S1126" s="4">
        <f t="shared" si="71"/>
        <v>0</v>
      </c>
    </row>
    <row r="1127" spans="1:19" ht="15.6" x14ac:dyDescent="0.3">
      <c r="A1127" t="s">
        <v>2128</v>
      </c>
      <c r="B1127" s="1">
        <v>43308</v>
      </c>
      <c r="C1127" s="1">
        <v>43312</v>
      </c>
      <c r="D1127">
        <f t="shared" si="68"/>
        <v>2018</v>
      </c>
      <c r="E1127" t="str">
        <f t="shared" si="69"/>
        <v>Jul</v>
      </c>
      <c r="F1127" t="s">
        <v>67</v>
      </c>
      <c r="G1127" t="s">
        <v>2129</v>
      </c>
      <c r="H1127" s="2" t="s">
        <v>22</v>
      </c>
      <c r="I1127" t="s">
        <v>78</v>
      </c>
      <c r="J1127" t="s">
        <v>79</v>
      </c>
      <c r="K1127">
        <v>32216</v>
      </c>
      <c r="L1127" t="s">
        <v>44</v>
      </c>
      <c r="M1127" t="s">
        <v>2126</v>
      </c>
      <c r="N1127" t="s">
        <v>27</v>
      </c>
      <c r="O1127" t="s">
        <v>1705</v>
      </c>
      <c r="P1127" s="4">
        <v>91.031999999999996</v>
      </c>
      <c r="Q1127" s="4">
        <v>91.031999999999996</v>
      </c>
      <c r="R1127" s="4">
        <f t="shared" si="70"/>
        <v>0</v>
      </c>
      <c r="S1127" s="4">
        <f t="shared" si="71"/>
        <v>0</v>
      </c>
    </row>
    <row r="1128" spans="1:19" x14ac:dyDescent="0.3">
      <c r="A1128" t="s">
        <v>2130</v>
      </c>
      <c r="B1128" s="1">
        <v>43073</v>
      </c>
      <c r="C1128" s="1">
        <v>43074</v>
      </c>
      <c r="D1128">
        <f t="shared" si="68"/>
        <v>2017</v>
      </c>
      <c r="E1128" t="str">
        <f t="shared" si="69"/>
        <v>Dec</v>
      </c>
      <c r="F1128" t="s">
        <v>20</v>
      </c>
      <c r="G1128" t="s">
        <v>1284</v>
      </c>
      <c r="H1128" t="s">
        <v>51</v>
      </c>
      <c r="I1128" t="s">
        <v>61</v>
      </c>
      <c r="J1128" t="s">
        <v>62</v>
      </c>
      <c r="K1128">
        <v>10024</v>
      </c>
      <c r="L1128" t="s">
        <v>54</v>
      </c>
      <c r="M1128" t="s">
        <v>2126</v>
      </c>
      <c r="N1128" t="s">
        <v>27</v>
      </c>
      <c r="O1128" t="s">
        <v>1705</v>
      </c>
      <c r="P1128" s="4">
        <v>113.79</v>
      </c>
      <c r="Q1128" s="4">
        <v>113.79</v>
      </c>
      <c r="R1128" s="4">
        <f t="shared" si="70"/>
        <v>0</v>
      </c>
      <c r="S1128" s="4">
        <f t="shared" si="71"/>
        <v>0</v>
      </c>
    </row>
    <row r="1129" spans="1:19" ht="15.6" x14ac:dyDescent="0.3">
      <c r="A1129" t="s">
        <v>2131</v>
      </c>
      <c r="B1129" s="1">
        <v>43458</v>
      </c>
      <c r="C1129" s="1">
        <v>43463</v>
      </c>
      <c r="D1129">
        <f t="shared" si="68"/>
        <v>2018</v>
      </c>
      <c r="E1129" t="str">
        <f t="shared" si="69"/>
        <v>Dec</v>
      </c>
      <c r="F1129" t="s">
        <v>37</v>
      </c>
      <c r="G1129" t="s">
        <v>1352</v>
      </c>
      <c r="H1129" s="2" t="s">
        <v>22</v>
      </c>
      <c r="I1129" t="s">
        <v>1298</v>
      </c>
      <c r="J1129" t="s">
        <v>62</v>
      </c>
      <c r="K1129">
        <v>14609</v>
      </c>
      <c r="L1129" t="s">
        <v>54</v>
      </c>
      <c r="M1129" t="s">
        <v>2126</v>
      </c>
      <c r="N1129" t="s">
        <v>27</v>
      </c>
      <c r="O1129" t="s">
        <v>1705</v>
      </c>
      <c r="P1129" s="4">
        <v>37.93</v>
      </c>
      <c r="Q1129" s="4">
        <v>37.93</v>
      </c>
      <c r="R1129" s="4">
        <f t="shared" si="70"/>
        <v>0</v>
      </c>
      <c r="S1129" s="4">
        <f t="shared" si="71"/>
        <v>0</v>
      </c>
    </row>
    <row r="1130" spans="1:19" x14ac:dyDescent="0.3">
      <c r="A1130" t="s">
        <v>2132</v>
      </c>
      <c r="B1130" s="1">
        <v>42853</v>
      </c>
      <c r="C1130" s="1">
        <v>42855</v>
      </c>
      <c r="D1130">
        <f t="shared" si="68"/>
        <v>2017</v>
      </c>
      <c r="E1130" t="str">
        <f t="shared" si="69"/>
        <v>Apr</v>
      </c>
      <c r="F1130" t="s">
        <v>67</v>
      </c>
      <c r="G1130" t="s">
        <v>480</v>
      </c>
      <c r="H1130" t="s">
        <v>51</v>
      </c>
      <c r="I1130" t="s">
        <v>2133</v>
      </c>
      <c r="J1130" t="s">
        <v>24</v>
      </c>
      <c r="K1130">
        <v>60174</v>
      </c>
      <c r="L1130" t="s">
        <v>25</v>
      </c>
      <c r="M1130" t="s">
        <v>2126</v>
      </c>
      <c r="N1130" t="s">
        <v>27</v>
      </c>
      <c r="O1130" t="s">
        <v>1705</v>
      </c>
      <c r="P1130" s="4">
        <v>30.344000000000001</v>
      </c>
      <c r="Q1130" s="4">
        <v>30.344000000000001</v>
      </c>
      <c r="R1130" s="4">
        <f t="shared" si="70"/>
        <v>0</v>
      </c>
      <c r="S1130" s="4">
        <f t="shared" si="71"/>
        <v>0</v>
      </c>
    </row>
    <row r="1131" spans="1:19" x14ac:dyDescent="0.3">
      <c r="A1131" t="s">
        <v>2134</v>
      </c>
      <c r="B1131" s="1">
        <v>42861</v>
      </c>
      <c r="C1131" s="1">
        <v>42865</v>
      </c>
      <c r="D1131">
        <f t="shared" si="68"/>
        <v>2017</v>
      </c>
      <c r="E1131" t="str">
        <f t="shared" si="69"/>
        <v>May</v>
      </c>
      <c r="F1131" t="s">
        <v>37</v>
      </c>
      <c r="G1131" t="s">
        <v>2135</v>
      </c>
      <c r="H1131" t="s">
        <v>105</v>
      </c>
      <c r="I1131" t="s">
        <v>389</v>
      </c>
      <c r="J1131" t="s">
        <v>33</v>
      </c>
      <c r="K1131">
        <v>93309</v>
      </c>
      <c r="L1131" t="s">
        <v>34</v>
      </c>
      <c r="M1131" t="s">
        <v>2136</v>
      </c>
      <c r="N1131" t="s">
        <v>27</v>
      </c>
      <c r="O1131" t="s">
        <v>1705</v>
      </c>
      <c r="P1131" s="4">
        <v>41.6</v>
      </c>
      <c r="Q1131" s="4">
        <v>41.6</v>
      </c>
      <c r="R1131" s="4">
        <f t="shared" si="70"/>
        <v>0</v>
      </c>
      <c r="S1131" s="4">
        <f t="shared" si="71"/>
        <v>0</v>
      </c>
    </row>
    <row r="1132" spans="1:19" x14ac:dyDescent="0.3">
      <c r="A1132" t="s">
        <v>2137</v>
      </c>
      <c r="B1132" s="1">
        <v>43021</v>
      </c>
      <c r="C1132" s="1">
        <v>43025</v>
      </c>
      <c r="D1132">
        <f t="shared" si="68"/>
        <v>2017</v>
      </c>
      <c r="E1132" t="str">
        <f t="shared" si="69"/>
        <v>Oct</v>
      </c>
      <c r="F1132" t="s">
        <v>37</v>
      </c>
      <c r="G1132" t="s">
        <v>2138</v>
      </c>
      <c r="H1132" t="s">
        <v>51</v>
      </c>
      <c r="I1132" t="s">
        <v>293</v>
      </c>
      <c r="J1132" t="s">
        <v>75</v>
      </c>
      <c r="K1132">
        <v>80013</v>
      </c>
      <c r="L1132" t="s">
        <v>34</v>
      </c>
      <c r="M1132" t="s">
        <v>2136</v>
      </c>
      <c r="N1132" t="s">
        <v>27</v>
      </c>
      <c r="O1132" t="s">
        <v>1705</v>
      </c>
      <c r="P1132" s="4">
        <v>24.96</v>
      </c>
      <c r="Q1132" s="4">
        <v>24.96</v>
      </c>
      <c r="R1132" s="4">
        <f t="shared" si="70"/>
        <v>0</v>
      </c>
      <c r="S1132" s="4">
        <f t="shared" si="71"/>
        <v>0</v>
      </c>
    </row>
    <row r="1133" spans="1:19" ht="15.6" x14ac:dyDescent="0.3">
      <c r="A1133" t="s">
        <v>2139</v>
      </c>
      <c r="B1133" s="1">
        <v>42276</v>
      </c>
      <c r="C1133" s="1">
        <v>42278</v>
      </c>
      <c r="D1133">
        <f t="shared" si="68"/>
        <v>2015</v>
      </c>
      <c r="E1133" t="str">
        <f t="shared" si="69"/>
        <v>Sep</v>
      </c>
      <c r="F1133" t="s">
        <v>67</v>
      </c>
      <c r="G1133" t="s">
        <v>354</v>
      </c>
      <c r="H1133" s="2" t="s">
        <v>22</v>
      </c>
      <c r="I1133" t="s">
        <v>69</v>
      </c>
      <c r="J1133" t="s">
        <v>70</v>
      </c>
      <c r="K1133">
        <v>98115</v>
      </c>
      <c r="L1133" t="s">
        <v>34</v>
      </c>
      <c r="M1133" t="s">
        <v>2140</v>
      </c>
      <c r="N1133" t="s">
        <v>27</v>
      </c>
      <c r="O1133" t="s">
        <v>1705</v>
      </c>
      <c r="P1133" s="4">
        <v>6.16</v>
      </c>
      <c r="Q1133" s="4">
        <v>5</v>
      </c>
      <c r="R1133" s="4">
        <f t="shared" si="70"/>
        <v>1.1600000000000001</v>
      </c>
      <c r="S1133" s="4">
        <f t="shared" si="71"/>
        <v>0.17400000000000002</v>
      </c>
    </row>
    <row r="1134" spans="1:19" ht="15.6" x14ac:dyDescent="0.3">
      <c r="A1134" t="s">
        <v>2141</v>
      </c>
      <c r="B1134" s="1">
        <v>42350</v>
      </c>
      <c r="C1134" s="1">
        <v>42353</v>
      </c>
      <c r="D1134">
        <f t="shared" si="68"/>
        <v>2015</v>
      </c>
      <c r="E1134" t="str">
        <f t="shared" si="69"/>
        <v>Dec</v>
      </c>
      <c r="F1134" t="s">
        <v>67</v>
      </c>
      <c r="G1134" t="s">
        <v>1264</v>
      </c>
      <c r="H1134" s="2" t="s">
        <v>22</v>
      </c>
      <c r="I1134" t="s">
        <v>785</v>
      </c>
      <c r="J1134" t="s">
        <v>33</v>
      </c>
      <c r="K1134">
        <v>94601</v>
      </c>
      <c r="L1134" t="s">
        <v>34</v>
      </c>
      <c r="M1134" t="s">
        <v>2140</v>
      </c>
      <c r="N1134" t="s">
        <v>27</v>
      </c>
      <c r="O1134" t="s">
        <v>1705</v>
      </c>
      <c r="P1134" s="4">
        <v>9.24</v>
      </c>
      <c r="Q1134" s="4">
        <v>18</v>
      </c>
      <c r="R1134" s="4">
        <f t="shared" si="70"/>
        <v>-8.76</v>
      </c>
      <c r="S1134" s="4">
        <f t="shared" si="71"/>
        <v>-1.3139999999999998</v>
      </c>
    </row>
    <row r="1135" spans="1:19" x14ac:dyDescent="0.3">
      <c r="A1135" t="s">
        <v>2142</v>
      </c>
      <c r="B1135" s="1">
        <v>43021</v>
      </c>
      <c r="C1135" s="1">
        <v>43027</v>
      </c>
      <c r="D1135">
        <f t="shared" si="68"/>
        <v>2017</v>
      </c>
      <c r="E1135" t="str">
        <f t="shared" si="69"/>
        <v>Oct</v>
      </c>
      <c r="F1135" t="s">
        <v>37</v>
      </c>
      <c r="G1135" t="s">
        <v>784</v>
      </c>
      <c r="H1135" t="s">
        <v>105</v>
      </c>
      <c r="I1135" t="s">
        <v>2029</v>
      </c>
      <c r="J1135" t="s">
        <v>33</v>
      </c>
      <c r="K1135">
        <v>95661</v>
      </c>
      <c r="L1135" t="s">
        <v>34</v>
      </c>
      <c r="M1135" t="s">
        <v>2140</v>
      </c>
      <c r="N1135" t="s">
        <v>27</v>
      </c>
      <c r="O1135" t="s">
        <v>1705</v>
      </c>
      <c r="P1135" s="4">
        <v>43.12</v>
      </c>
      <c r="Q1135" s="4">
        <v>43.12</v>
      </c>
      <c r="R1135" s="4">
        <f t="shared" si="70"/>
        <v>0</v>
      </c>
      <c r="S1135" s="4">
        <f t="shared" si="71"/>
        <v>0</v>
      </c>
    </row>
    <row r="1136" spans="1:19" ht="15.6" x14ac:dyDescent="0.3">
      <c r="A1136" t="s">
        <v>2143</v>
      </c>
      <c r="B1136" s="1">
        <v>43371</v>
      </c>
      <c r="C1136" s="1">
        <v>43377</v>
      </c>
      <c r="D1136">
        <f t="shared" si="68"/>
        <v>2018</v>
      </c>
      <c r="E1136" t="str">
        <f t="shared" si="69"/>
        <v>Sep</v>
      </c>
      <c r="F1136" t="s">
        <v>37</v>
      </c>
      <c r="G1136" t="s">
        <v>41</v>
      </c>
      <c r="H1136" s="2" t="s">
        <v>22</v>
      </c>
      <c r="I1136" t="s">
        <v>47</v>
      </c>
      <c r="J1136" t="s">
        <v>33</v>
      </c>
      <c r="K1136">
        <v>90032</v>
      </c>
      <c r="L1136" t="s">
        <v>34</v>
      </c>
      <c r="M1136" t="s">
        <v>2140</v>
      </c>
      <c r="N1136" t="s">
        <v>27</v>
      </c>
      <c r="O1136" t="s">
        <v>1705</v>
      </c>
      <c r="P1136" s="4">
        <v>9.24</v>
      </c>
      <c r="Q1136" s="4">
        <v>100</v>
      </c>
      <c r="R1136" s="4">
        <f t="shared" si="70"/>
        <v>-90.76</v>
      </c>
      <c r="S1136" s="4">
        <f t="shared" si="71"/>
        <v>-13.614000000000001</v>
      </c>
    </row>
    <row r="1137" spans="1:19" ht="15.6" x14ac:dyDescent="0.3">
      <c r="A1137" t="s">
        <v>84</v>
      </c>
      <c r="B1137" s="1">
        <v>43318</v>
      </c>
      <c r="C1137" s="1">
        <v>43322</v>
      </c>
      <c r="D1137">
        <f t="shared" si="68"/>
        <v>2018</v>
      </c>
      <c r="E1137" t="str">
        <f t="shared" si="69"/>
        <v>Aug</v>
      </c>
      <c r="F1137" t="s">
        <v>67</v>
      </c>
      <c r="G1137" t="s">
        <v>85</v>
      </c>
      <c r="H1137" s="2" t="s">
        <v>22</v>
      </c>
      <c r="I1137" t="s">
        <v>42</v>
      </c>
      <c r="J1137" t="s">
        <v>43</v>
      </c>
      <c r="K1137">
        <v>70506</v>
      </c>
      <c r="L1137" t="s">
        <v>44</v>
      </c>
      <c r="M1137" t="s">
        <v>2140</v>
      </c>
      <c r="N1137" t="s">
        <v>27</v>
      </c>
      <c r="O1137" t="s">
        <v>1705</v>
      </c>
      <c r="P1137" s="4">
        <v>15.4</v>
      </c>
      <c r="Q1137" s="4">
        <v>18</v>
      </c>
      <c r="R1137" s="4">
        <f t="shared" si="70"/>
        <v>-2.5999999999999996</v>
      </c>
      <c r="S1137" s="4">
        <f t="shared" si="71"/>
        <v>-0.38999999999999996</v>
      </c>
    </row>
    <row r="1138" spans="1:19" ht="15.6" x14ac:dyDescent="0.3">
      <c r="A1138" t="s">
        <v>2144</v>
      </c>
      <c r="B1138" s="1">
        <v>42591</v>
      </c>
      <c r="C1138" s="1">
        <v>42594</v>
      </c>
      <c r="D1138">
        <f t="shared" si="68"/>
        <v>2016</v>
      </c>
      <c r="E1138" t="str">
        <f t="shared" si="69"/>
        <v>Aug</v>
      </c>
      <c r="F1138" t="s">
        <v>20</v>
      </c>
      <c r="G1138" t="s">
        <v>659</v>
      </c>
      <c r="H1138" s="2" t="s">
        <v>22</v>
      </c>
      <c r="I1138" t="s">
        <v>61</v>
      </c>
      <c r="J1138" t="s">
        <v>62</v>
      </c>
      <c r="K1138">
        <v>10024</v>
      </c>
      <c r="L1138" t="s">
        <v>54</v>
      </c>
      <c r="M1138" t="s">
        <v>2140</v>
      </c>
      <c r="N1138" t="s">
        <v>27</v>
      </c>
      <c r="O1138" t="s">
        <v>1705</v>
      </c>
      <c r="P1138" s="4">
        <v>6.16</v>
      </c>
      <c r="Q1138" s="4">
        <v>5</v>
      </c>
      <c r="R1138" s="4">
        <f t="shared" si="70"/>
        <v>1.1600000000000001</v>
      </c>
      <c r="S1138" s="4">
        <f t="shared" si="71"/>
        <v>0.17400000000000002</v>
      </c>
    </row>
    <row r="1139" spans="1:19" ht="15.6" x14ac:dyDescent="0.3">
      <c r="A1139" t="s">
        <v>1293</v>
      </c>
      <c r="B1139" s="1">
        <v>42478</v>
      </c>
      <c r="C1139" s="1">
        <v>42482</v>
      </c>
      <c r="D1139">
        <f t="shared" si="68"/>
        <v>2016</v>
      </c>
      <c r="E1139" t="str">
        <f t="shared" si="69"/>
        <v>Apr</v>
      </c>
      <c r="F1139" t="s">
        <v>37</v>
      </c>
      <c r="G1139" t="s">
        <v>1294</v>
      </c>
      <c r="H1139" s="2" t="s">
        <v>22</v>
      </c>
      <c r="I1139" t="s">
        <v>1295</v>
      </c>
      <c r="J1139" t="s">
        <v>653</v>
      </c>
      <c r="K1139">
        <v>47150</v>
      </c>
      <c r="L1139" t="s">
        <v>25</v>
      </c>
      <c r="M1139" t="s">
        <v>2140</v>
      </c>
      <c r="N1139" t="s">
        <v>27</v>
      </c>
      <c r="O1139" t="s">
        <v>1705</v>
      </c>
      <c r="P1139" s="4">
        <v>6.16</v>
      </c>
      <c r="Q1139" s="4">
        <v>5</v>
      </c>
      <c r="R1139" s="4">
        <f t="shared" si="70"/>
        <v>1.1600000000000001</v>
      </c>
      <c r="S1139" s="4">
        <f t="shared" si="71"/>
        <v>0.17400000000000002</v>
      </c>
    </row>
    <row r="1140" spans="1:19" ht="15.6" x14ac:dyDescent="0.3">
      <c r="A1140" t="s">
        <v>2145</v>
      </c>
      <c r="B1140" s="1">
        <v>42618</v>
      </c>
      <c r="C1140" s="1">
        <v>42623</v>
      </c>
      <c r="D1140">
        <f t="shared" si="68"/>
        <v>2016</v>
      </c>
      <c r="E1140" t="str">
        <f t="shared" si="69"/>
        <v>Sep</v>
      </c>
      <c r="F1140" t="s">
        <v>37</v>
      </c>
      <c r="G1140" t="s">
        <v>363</v>
      </c>
      <c r="H1140" s="2" t="s">
        <v>22</v>
      </c>
      <c r="I1140" t="s">
        <v>1298</v>
      </c>
      <c r="J1140" t="s">
        <v>807</v>
      </c>
      <c r="K1140">
        <v>55901</v>
      </c>
      <c r="L1140" t="s">
        <v>25</v>
      </c>
      <c r="M1140" t="s">
        <v>2140</v>
      </c>
      <c r="N1140" t="s">
        <v>27</v>
      </c>
      <c r="O1140" t="s">
        <v>1705</v>
      </c>
      <c r="P1140" s="4">
        <v>6.16</v>
      </c>
      <c r="Q1140" s="4">
        <v>5</v>
      </c>
      <c r="R1140" s="4">
        <f t="shared" si="70"/>
        <v>1.1600000000000001</v>
      </c>
      <c r="S1140" s="4">
        <f t="shared" si="71"/>
        <v>0.17400000000000002</v>
      </c>
    </row>
    <row r="1141" spans="1:19" ht="15.6" x14ac:dyDescent="0.3">
      <c r="A1141" t="s">
        <v>2146</v>
      </c>
      <c r="B1141" s="1">
        <v>42634</v>
      </c>
      <c r="C1141" s="1">
        <v>42637</v>
      </c>
      <c r="D1141">
        <f t="shared" si="68"/>
        <v>2016</v>
      </c>
      <c r="E1141" t="str">
        <f t="shared" si="69"/>
        <v>Sep</v>
      </c>
      <c r="F1141" t="s">
        <v>20</v>
      </c>
      <c r="G1141" t="s">
        <v>2147</v>
      </c>
      <c r="H1141" s="2" t="s">
        <v>22</v>
      </c>
      <c r="I1141" t="s">
        <v>113</v>
      </c>
      <c r="J1141" t="s">
        <v>109</v>
      </c>
      <c r="K1141">
        <v>77041</v>
      </c>
      <c r="L1141" t="s">
        <v>25</v>
      </c>
      <c r="M1141" t="s">
        <v>2140</v>
      </c>
      <c r="N1141" t="s">
        <v>27</v>
      </c>
      <c r="O1141" t="s">
        <v>1705</v>
      </c>
      <c r="P1141" s="4">
        <v>4.9279999999999999</v>
      </c>
      <c r="Q1141" s="4">
        <v>5</v>
      </c>
      <c r="R1141" s="4">
        <f t="shared" si="70"/>
        <v>-7.2000000000000064E-2</v>
      </c>
      <c r="S1141" s="4">
        <f t="shared" si="71"/>
        <v>-1.0800000000000009E-2</v>
      </c>
    </row>
    <row r="1142" spans="1:19" ht="15.6" x14ac:dyDescent="0.3">
      <c r="A1142" t="s">
        <v>2148</v>
      </c>
      <c r="B1142" s="1">
        <v>42179</v>
      </c>
      <c r="C1142" s="1">
        <v>42183</v>
      </c>
      <c r="D1142">
        <f t="shared" si="68"/>
        <v>2015</v>
      </c>
      <c r="E1142" t="str">
        <f t="shared" si="69"/>
        <v>Jun</v>
      </c>
      <c r="F1142" t="s">
        <v>37</v>
      </c>
      <c r="G1142" t="s">
        <v>1686</v>
      </c>
      <c r="H1142" s="2" t="s">
        <v>22</v>
      </c>
      <c r="I1142" t="s">
        <v>955</v>
      </c>
      <c r="J1142" t="s">
        <v>178</v>
      </c>
      <c r="K1142">
        <v>85705</v>
      </c>
      <c r="L1142" t="s">
        <v>34</v>
      </c>
      <c r="M1142" t="s">
        <v>2149</v>
      </c>
      <c r="N1142" t="s">
        <v>27</v>
      </c>
      <c r="O1142" t="s">
        <v>1705</v>
      </c>
      <c r="P1142" s="4">
        <v>4.2720000000000002</v>
      </c>
      <c r="Q1142" s="4">
        <v>100</v>
      </c>
      <c r="R1142" s="4">
        <f t="shared" si="70"/>
        <v>-95.727999999999994</v>
      </c>
      <c r="S1142" s="4">
        <f t="shared" si="71"/>
        <v>-14.3592</v>
      </c>
    </row>
    <row r="1143" spans="1:19" ht="15.6" x14ac:dyDescent="0.3">
      <c r="A1143" t="s">
        <v>2150</v>
      </c>
      <c r="B1143" s="1">
        <v>42663</v>
      </c>
      <c r="C1143" s="1">
        <v>42667</v>
      </c>
      <c r="D1143">
        <f t="shared" si="68"/>
        <v>2016</v>
      </c>
      <c r="E1143" t="str">
        <f t="shared" si="69"/>
        <v>Oct</v>
      </c>
      <c r="F1143" t="s">
        <v>37</v>
      </c>
      <c r="G1143" t="s">
        <v>1321</v>
      </c>
      <c r="H1143" s="2" t="s">
        <v>22</v>
      </c>
      <c r="I1143" t="s">
        <v>32</v>
      </c>
      <c r="J1143" t="s">
        <v>33</v>
      </c>
      <c r="K1143">
        <v>94109</v>
      </c>
      <c r="L1143" t="s">
        <v>34</v>
      </c>
      <c r="M1143" t="s">
        <v>2149</v>
      </c>
      <c r="N1143" t="s">
        <v>27</v>
      </c>
      <c r="O1143" t="s">
        <v>1705</v>
      </c>
      <c r="P1143" s="4">
        <v>16.02</v>
      </c>
      <c r="Q1143" s="4">
        <v>18</v>
      </c>
      <c r="R1143" s="4">
        <f t="shared" si="70"/>
        <v>-1.9800000000000004</v>
      </c>
      <c r="S1143" s="4">
        <f t="shared" si="71"/>
        <v>-0.29700000000000004</v>
      </c>
    </row>
    <row r="1144" spans="1:19" ht="15.6" x14ac:dyDescent="0.3">
      <c r="A1144" t="s">
        <v>943</v>
      </c>
      <c r="B1144" s="1">
        <v>43458</v>
      </c>
      <c r="C1144" s="1">
        <v>43465</v>
      </c>
      <c r="D1144">
        <f t="shared" si="68"/>
        <v>2018</v>
      </c>
      <c r="E1144" t="str">
        <f t="shared" si="69"/>
        <v>Dec</v>
      </c>
      <c r="F1144" t="s">
        <v>37</v>
      </c>
      <c r="G1144" t="s">
        <v>944</v>
      </c>
      <c r="H1144" s="2" t="s">
        <v>22</v>
      </c>
      <c r="I1144" t="s">
        <v>945</v>
      </c>
      <c r="J1144" t="s">
        <v>178</v>
      </c>
      <c r="K1144">
        <v>85224</v>
      </c>
      <c r="L1144" t="s">
        <v>34</v>
      </c>
      <c r="M1144" t="s">
        <v>2149</v>
      </c>
      <c r="N1144" t="s">
        <v>27</v>
      </c>
      <c r="O1144" t="s">
        <v>1705</v>
      </c>
      <c r="P1144" s="4">
        <v>8.5440000000000005</v>
      </c>
      <c r="Q1144" s="4">
        <v>100</v>
      </c>
      <c r="R1144" s="4">
        <f t="shared" si="70"/>
        <v>-91.456000000000003</v>
      </c>
      <c r="S1144" s="4">
        <f t="shared" si="71"/>
        <v>-13.718400000000001</v>
      </c>
    </row>
    <row r="1145" spans="1:19" ht="15.6" x14ac:dyDescent="0.3">
      <c r="A1145" t="s">
        <v>2151</v>
      </c>
      <c r="B1145" s="1">
        <v>42441</v>
      </c>
      <c r="C1145" s="1">
        <v>42446</v>
      </c>
      <c r="D1145">
        <f t="shared" si="68"/>
        <v>2016</v>
      </c>
      <c r="E1145" t="str">
        <f t="shared" si="69"/>
        <v>Mar</v>
      </c>
      <c r="F1145" t="s">
        <v>37</v>
      </c>
      <c r="G1145" t="s">
        <v>1422</v>
      </c>
      <c r="H1145" s="2" t="s">
        <v>22</v>
      </c>
      <c r="I1145" t="s">
        <v>1314</v>
      </c>
      <c r="J1145" t="s">
        <v>79</v>
      </c>
      <c r="K1145">
        <v>33317</v>
      </c>
      <c r="L1145" t="s">
        <v>44</v>
      </c>
      <c r="M1145" t="s">
        <v>2149</v>
      </c>
      <c r="N1145" t="s">
        <v>27</v>
      </c>
      <c r="O1145" t="s">
        <v>1705</v>
      </c>
      <c r="P1145" s="4">
        <v>6.4080000000000004</v>
      </c>
      <c r="Q1145" s="4">
        <v>5</v>
      </c>
      <c r="R1145" s="4">
        <f t="shared" si="70"/>
        <v>1.4080000000000004</v>
      </c>
      <c r="S1145" s="4">
        <f t="shared" si="71"/>
        <v>0.21120000000000005</v>
      </c>
    </row>
    <row r="1146" spans="1:19" ht="15.6" x14ac:dyDescent="0.3">
      <c r="A1146" t="s">
        <v>2152</v>
      </c>
      <c r="B1146" s="1">
        <v>42621</v>
      </c>
      <c r="C1146" s="1">
        <v>42627</v>
      </c>
      <c r="D1146">
        <f t="shared" si="68"/>
        <v>2016</v>
      </c>
      <c r="E1146" t="str">
        <f t="shared" si="69"/>
        <v>Sep</v>
      </c>
      <c r="F1146" t="s">
        <v>37</v>
      </c>
      <c r="G1146" t="s">
        <v>602</v>
      </c>
      <c r="H1146" s="2" t="s">
        <v>22</v>
      </c>
      <c r="I1146" t="s">
        <v>1417</v>
      </c>
      <c r="J1146" t="s">
        <v>754</v>
      </c>
      <c r="K1146">
        <v>36116</v>
      </c>
      <c r="L1146" t="s">
        <v>44</v>
      </c>
      <c r="M1146" t="s">
        <v>2149</v>
      </c>
      <c r="N1146" t="s">
        <v>27</v>
      </c>
      <c r="O1146" t="s">
        <v>1705</v>
      </c>
      <c r="P1146" s="4">
        <v>21.36</v>
      </c>
      <c r="Q1146" s="4">
        <v>100</v>
      </c>
      <c r="R1146" s="4">
        <f t="shared" si="70"/>
        <v>-78.64</v>
      </c>
      <c r="S1146" s="4">
        <f t="shared" si="71"/>
        <v>-11.795999999999999</v>
      </c>
    </row>
    <row r="1147" spans="1:19" ht="15.6" x14ac:dyDescent="0.3">
      <c r="A1147" t="s">
        <v>2153</v>
      </c>
      <c r="B1147" s="1">
        <v>42768</v>
      </c>
      <c r="C1147" s="1">
        <v>42770</v>
      </c>
      <c r="D1147">
        <f t="shared" si="68"/>
        <v>2017</v>
      </c>
      <c r="E1147" t="str">
        <f t="shared" si="69"/>
        <v>Feb</v>
      </c>
      <c r="F1147" t="s">
        <v>67</v>
      </c>
      <c r="G1147" t="s">
        <v>2154</v>
      </c>
      <c r="H1147" s="2" t="s">
        <v>22</v>
      </c>
      <c r="I1147" t="s">
        <v>422</v>
      </c>
      <c r="J1147" t="s">
        <v>158</v>
      </c>
      <c r="K1147">
        <v>22204</v>
      </c>
      <c r="L1147" t="s">
        <v>44</v>
      </c>
      <c r="M1147" t="s">
        <v>2149</v>
      </c>
      <c r="N1147" t="s">
        <v>110</v>
      </c>
      <c r="O1147" t="s">
        <v>1705</v>
      </c>
      <c r="P1147" s="4">
        <v>18.690000000000001</v>
      </c>
      <c r="Q1147" s="4">
        <v>18</v>
      </c>
      <c r="R1147" s="4">
        <f t="shared" si="70"/>
        <v>0.69000000000000128</v>
      </c>
      <c r="S1147" s="4">
        <f t="shared" si="71"/>
        <v>0.10350000000000019</v>
      </c>
    </row>
    <row r="1148" spans="1:19" ht="15.6" x14ac:dyDescent="0.3">
      <c r="A1148" t="s">
        <v>40</v>
      </c>
      <c r="B1148" s="1">
        <v>43250</v>
      </c>
      <c r="C1148" s="1">
        <v>43251</v>
      </c>
      <c r="D1148">
        <f t="shared" si="68"/>
        <v>2018</v>
      </c>
      <c r="E1148" t="str">
        <f t="shared" si="69"/>
        <v>May</v>
      </c>
      <c r="F1148" t="s">
        <v>20</v>
      </c>
      <c r="G1148" t="s">
        <v>41</v>
      </c>
      <c r="H1148" s="2" t="s">
        <v>22</v>
      </c>
      <c r="I1148" t="s">
        <v>42</v>
      </c>
      <c r="J1148" t="s">
        <v>43</v>
      </c>
      <c r="K1148">
        <v>70506</v>
      </c>
      <c r="L1148" t="s">
        <v>44</v>
      </c>
      <c r="M1148" t="s">
        <v>2149</v>
      </c>
      <c r="N1148" t="s">
        <v>27</v>
      </c>
      <c r="O1148" t="s">
        <v>1705</v>
      </c>
      <c r="P1148" s="4">
        <v>8.01</v>
      </c>
      <c r="Q1148" s="4">
        <v>18</v>
      </c>
      <c r="R1148" s="4">
        <f t="shared" si="70"/>
        <v>-9.99</v>
      </c>
      <c r="S1148" s="4">
        <f t="shared" si="71"/>
        <v>-1.4984999999999999</v>
      </c>
    </row>
    <row r="1149" spans="1:19" ht="15.6" x14ac:dyDescent="0.3">
      <c r="A1149" t="s">
        <v>2155</v>
      </c>
      <c r="B1149" s="1">
        <v>42242</v>
      </c>
      <c r="C1149" s="1">
        <v>42248</v>
      </c>
      <c r="D1149">
        <f t="shared" si="68"/>
        <v>2015</v>
      </c>
      <c r="E1149" t="str">
        <f t="shared" si="69"/>
        <v>Aug</v>
      </c>
      <c r="F1149" t="s">
        <v>37</v>
      </c>
      <c r="G1149" t="s">
        <v>2156</v>
      </c>
      <c r="H1149" s="2" t="s">
        <v>22</v>
      </c>
      <c r="I1149" t="s">
        <v>466</v>
      </c>
      <c r="J1149" t="s">
        <v>53</v>
      </c>
      <c r="K1149">
        <v>19711</v>
      </c>
      <c r="L1149" t="s">
        <v>54</v>
      </c>
      <c r="M1149" t="s">
        <v>2149</v>
      </c>
      <c r="N1149" t="s">
        <v>27</v>
      </c>
      <c r="O1149" t="s">
        <v>1705</v>
      </c>
      <c r="P1149" s="4">
        <v>10.68</v>
      </c>
      <c r="Q1149" s="4">
        <v>18</v>
      </c>
      <c r="R1149" s="4">
        <f t="shared" si="70"/>
        <v>-7.32</v>
      </c>
      <c r="S1149" s="4">
        <f t="shared" si="71"/>
        <v>-1.0980000000000001</v>
      </c>
    </row>
    <row r="1150" spans="1:19" ht="15.6" x14ac:dyDescent="0.3">
      <c r="A1150" t="s">
        <v>1519</v>
      </c>
      <c r="B1150" s="1">
        <v>42990</v>
      </c>
      <c r="C1150" s="1">
        <v>42992</v>
      </c>
      <c r="D1150">
        <f t="shared" si="68"/>
        <v>2017</v>
      </c>
      <c r="E1150" t="str">
        <f t="shared" si="69"/>
        <v>Sep</v>
      </c>
      <c r="F1150" t="s">
        <v>67</v>
      </c>
      <c r="G1150" t="s">
        <v>437</v>
      </c>
      <c r="H1150" s="2" t="s">
        <v>22</v>
      </c>
      <c r="I1150" t="s">
        <v>1520</v>
      </c>
      <c r="J1150" t="s">
        <v>75</v>
      </c>
      <c r="K1150">
        <v>80004</v>
      </c>
      <c r="L1150" t="s">
        <v>34</v>
      </c>
      <c r="M1150" t="s">
        <v>2157</v>
      </c>
      <c r="N1150" t="s">
        <v>27</v>
      </c>
      <c r="O1150" t="s">
        <v>1705</v>
      </c>
      <c r="P1150" s="4">
        <v>15.231999999999999</v>
      </c>
      <c r="Q1150" s="4">
        <v>18</v>
      </c>
      <c r="R1150" s="4">
        <f t="shared" si="70"/>
        <v>-2.7680000000000007</v>
      </c>
      <c r="S1150" s="4">
        <f t="shared" si="71"/>
        <v>-0.41520000000000007</v>
      </c>
    </row>
    <row r="1151" spans="1:19" x14ac:dyDescent="0.3">
      <c r="A1151" t="s">
        <v>2158</v>
      </c>
      <c r="B1151" s="1">
        <v>42078</v>
      </c>
      <c r="C1151" s="1">
        <v>42082</v>
      </c>
      <c r="D1151">
        <f t="shared" si="68"/>
        <v>2015</v>
      </c>
      <c r="E1151" t="str">
        <f t="shared" si="69"/>
        <v>Mar</v>
      </c>
      <c r="F1151" t="s">
        <v>37</v>
      </c>
      <c r="G1151" t="s">
        <v>2159</v>
      </c>
      <c r="H1151" t="s">
        <v>105</v>
      </c>
      <c r="I1151" t="s">
        <v>1270</v>
      </c>
      <c r="J1151" t="s">
        <v>79</v>
      </c>
      <c r="K1151">
        <v>33614</v>
      </c>
      <c r="L1151" t="s">
        <v>44</v>
      </c>
      <c r="M1151" t="s">
        <v>2157</v>
      </c>
      <c r="N1151" t="s">
        <v>27</v>
      </c>
      <c r="O1151" t="s">
        <v>1705</v>
      </c>
      <c r="P1151" s="4">
        <v>45.695999999999998</v>
      </c>
      <c r="Q1151" s="4">
        <v>45.695999999999998</v>
      </c>
      <c r="R1151" s="4">
        <f t="shared" si="70"/>
        <v>0</v>
      </c>
      <c r="S1151" s="4">
        <f t="shared" si="71"/>
        <v>0</v>
      </c>
    </row>
    <row r="1152" spans="1:19" x14ac:dyDescent="0.3">
      <c r="A1152" t="s">
        <v>1346</v>
      </c>
      <c r="B1152" s="1">
        <v>43394</v>
      </c>
      <c r="C1152" s="1">
        <v>43399</v>
      </c>
      <c r="D1152">
        <f t="shared" si="68"/>
        <v>2018</v>
      </c>
      <c r="E1152" t="str">
        <f t="shared" si="69"/>
        <v>Oct</v>
      </c>
      <c r="F1152" t="s">
        <v>37</v>
      </c>
      <c r="G1152" t="s">
        <v>1347</v>
      </c>
      <c r="H1152" t="s">
        <v>22</v>
      </c>
      <c r="I1152" t="s">
        <v>1340</v>
      </c>
      <c r="J1152" t="s">
        <v>79</v>
      </c>
      <c r="K1152">
        <v>33801</v>
      </c>
      <c r="L1152" t="s">
        <v>44</v>
      </c>
      <c r="M1152" t="s">
        <v>2157</v>
      </c>
      <c r="N1152" t="s">
        <v>27</v>
      </c>
      <c r="O1152" t="s">
        <v>1705</v>
      </c>
      <c r="P1152" s="4">
        <v>45.695999999999998</v>
      </c>
      <c r="Q1152" s="4">
        <v>45.695999999999998</v>
      </c>
      <c r="R1152" s="4">
        <f t="shared" si="70"/>
        <v>0</v>
      </c>
      <c r="S1152" s="4">
        <f t="shared" si="71"/>
        <v>0</v>
      </c>
    </row>
    <row r="1153" spans="1:19" ht="15.6" x14ac:dyDescent="0.3">
      <c r="A1153" t="s">
        <v>2160</v>
      </c>
      <c r="B1153" s="1">
        <v>43011</v>
      </c>
      <c r="C1153" s="1">
        <v>43015</v>
      </c>
      <c r="D1153">
        <f t="shared" si="68"/>
        <v>2017</v>
      </c>
      <c r="E1153" t="str">
        <f t="shared" si="69"/>
        <v>Oct</v>
      </c>
      <c r="F1153" t="s">
        <v>37</v>
      </c>
      <c r="G1153" t="s">
        <v>687</v>
      </c>
      <c r="H1153" s="2" t="s">
        <v>22</v>
      </c>
      <c r="I1153" t="s">
        <v>991</v>
      </c>
      <c r="J1153" t="s">
        <v>109</v>
      </c>
      <c r="K1153">
        <v>75051</v>
      </c>
      <c r="L1153" t="s">
        <v>25</v>
      </c>
      <c r="M1153" t="s">
        <v>2157</v>
      </c>
      <c r="N1153" t="s">
        <v>27</v>
      </c>
      <c r="O1153" t="s">
        <v>1705</v>
      </c>
      <c r="P1153" s="4">
        <v>38.08</v>
      </c>
      <c r="Q1153" s="4">
        <v>38.08</v>
      </c>
      <c r="R1153" s="4">
        <f t="shared" si="70"/>
        <v>0</v>
      </c>
      <c r="S1153" s="4">
        <f t="shared" si="71"/>
        <v>0</v>
      </c>
    </row>
    <row r="1154" spans="1:19" ht="15.6" x14ac:dyDescent="0.3">
      <c r="A1154" t="s">
        <v>2161</v>
      </c>
      <c r="B1154" s="1">
        <v>43416</v>
      </c>
      <c r="C1154" s="1">
        <v>43422</v>
      </c>
      <c r="D1154">
        <f t="shared" ref="D1154:D1217" si="72">YEAR(B1154)</f>
        <v>2018</v>
      </c>
      <c r="E1154" t="str">
        <f t="shared" ref="E1154:E1217" si="73">TEXT(B1154,"mmm")</f>
        <v>Nov</v>
      </c>
      <c r="F1154" t="s">
        <v>37</v>
      </c>
      <c r="G1154" t="s">
        <v>885</v>
      </c>
      <c r="H1154" s="2" t="s">
        <v>22</v>
      </c>
      <c r="I1154" t="s">
        <v>116</v>
      </c>
      <c r="J1154" t="s">
        <v>109</v>
      </c>
      <c r="K1154">
        <v>75081</v>
      </c>
      <c r="L1154" t="s">
        <v>25</v>
      </c>
      <c r="M1154" t="s">
        <v>2157</v>
      </c>
      <c r="N1154" t="s">
        <v>27</v>
      </c>
      <c r="O1154" t="s">
        <v>1705</v>
      </c>
      <c r="P1154" s="4">
        <v>22.847999999999999</v>
      </c>
      <c r="Q1154" s="4">
        <v>18</v>
      </c>
      <c r="R1154" s="4">
        <f t="shared" si="70"/>
        <v>4.847999999999999</v>
      </c>
      <c r="S1154" s="4">
        <f t="shared" si="71"/>
        <v>0.72719999999999985</v>
      </c>
    </row>
    <row r="1155" spans="1:19" x14ac:dyDescent="0.3">
      <c r="A1155" t="s">
        <v>2162</v>
      </c>
      <c r="B1155" s="1">
        <v>42933</v>
      </c>
      <c r="C1155" s="1">
        <v>42938</v>
      </c>
      <c r="D1155">
        <f t="shared" si="72"/>
        <v>2017</v>
      </c>
      <c r="E1155" t="str">
        <f t="shared" si="73"/>
        <v>Jul</v>
      </c>
      <c r="F1155" t="s">
        <v>67</v>
      </c>
      <c r="G1155" t="s">
        <v>1646</v>
      </c>
      <c r="H1155" t="s">
        <v>51</v>
      </c>
      <c r="I1155" t="s">
        <v>69</v>
      </c>
      <c r="J1155" t="s">
        <v>70</v>
      </c>
      <c r="K1155">
        <v>98105</v>
      </c>
      <c r="L1155" t="s">
        <v>34</v>
      </c>
      <c r="M1155" t="s">
        <v>2163</v>
      </c>
      <c r="N1155" t="s">
        <v>27</v>
      </c>
      <c r="O1155" t="s">
        <v>1705</v>
      </c>
      <c r="P1155" s="4">
        <v>12.42</v>
      </c>
      <c r="Q1155" s="4">
        <v>12.42</v>
      </c>
      <c r="R1155" s="4">
        <f t="shared" ref="R1155:R1218" si="74">P1155-Q1155</f>
        <v>0</v>
      </c>
      <c r="S1155" s="4">
        <f t="shared" ref="S1155:S1218" si="75">0.15*R1155</f>
        <v>0</v>
      </c>
    </row>
    <row r="1156" spans="1:19" ht="15.6" x14ac:dyDescent="0.3">
      <c r="A1156" t="s">
        <v>2164</v>
      </c>
      <c r="B1156" s="1">
        <v>43420</v>
      </c>
      <c r="C1156" s="1">
        <v>43424</v>
      </c>
      <c r="D1156">
        <f t="shared" si="72"/>
        <v>2018</v>
      </c>
      <c r="E1156" t="str">
        <f t="shared" si="73"/>
        <v>Nov</v>
      </c>
      <c r="F1156" t="s">
        <v>37</v>
      </c>
      <c r="G1156" t="s">
        <v>784</v>
      </c>
      <c r="H1156" s="2" t="s">
        <v>22</v>
      </c>
      <c r="I1156" t="s">
        <v>47</v>
      </c>
      <c r="J1156" t="s">
        <v>33</v>
      </c>
      <c r="K1156">
        <v>90049</v>
      </c>
      <c r="L1156" t="s">
        <v>34</v>
      </c>
      <c r="M1156" t="s">
        <v>2163</v>
      </c>
      <c r="N1156" t="s">
        <v>27</v>
      </c>
      <c r="O1156" t="s">
        <v>1705</v>
      </c>
      <c r="P1156" s="4">
        <v>12.42</v>
      </c>
      <c r="Q1156" s="4">
        <v>12.42</v>
      </c>
      <c r="R1156" s="4">
        <f t="shared" si="74"/>
        <v>0</v>
      </c>
      <c r="S1156" s="4">
        <f t="shared" si="75"/>
        <v>0</v>
      </c>
    </row>
    <row r="1157" spans="1:19" ht="15.6" x14ac:dyDescent="0.3">
      <c r="A1157" t="s">
        <v>2165</v>
      </c>
      <c r="B1157" s="1">
        <v>42030</v>
      </c>
      <c r="C1157" s="1">
        <v>42035</v>
      </c>
      <c r="D1157">
        <f t="shared" si="72"/>
        <v>2015</v>
      </c>
      <c r="E1157" t="str">
        <f t="shared" si="73"/>
        <v>Jan</v>
      </c>
      <c r="F1157" t="s">
        <v>37</v>
      </c>
      <c r="G1157" t="s">
        <v>1556</v>
      </c>
      <c r="H1157" s="2" t="s">
        <v>22</v>
      </c>
      <c r="I1157" t="s">
        <v>2065</v>
      </c>
      <c r="J1157" t="s">
        <v>158</v>
      </c>
      <c r="K1157">
        <v>22304</v>
      </c>
      <c r="L1157" t="s">
        <v>44</v>
      </c>
      <c r="M1157" t="s">
        <v>2163</v>
      </c>
      <c r="N1157" t="s">
        <v>27</v>
      </c>
      <c r="O1157" t="s">
        <v>1705</v>
      </c>
      <c r="P1157" s="4">
        <v>12.42</v>
      </c>
      <c r="Q1157" s="4">
        <v>12.42</v>
      </c>
      <c r="R1157" s="4">
        <f t="shared" si="74"/>
        <v>0</v>
      </c>
      <c r="S1157" s="4">
        <f t="shared" si="75"/>
        <v>0</v>
      </c>
    </row>
    <row r="1158" spans="1:19" ht="15.6" x14ac:dyDescent="0.3">
      <c r="A1158" t="s">
        <v>2166</v>
      </c>
      <c r="B1158" s="1">
        <v>42521</v>
      </c>
      <c r="C1158" s="1">
        <v>42523</v>
      </c>
      <c r="D1158">
        <f t="shared" si="72"/>
        <v>2016</v>
      </c>
      <c r="E1158" t="str">
        <f t="shared" si="73"/>
        <v>May</v>
      </c>
      <c r="F1158" t="s">
        <v>67</v>
      </c>
      <c r="G1158" t="s">
        <v>1457</v>
      </c>
      <c r="H1158" s="2" t="s">
        <v>22</v>
      </c>
      <c r="I1158" t="s">
        <v>1385</v>
      </c>
      <c r="J1158" t="s">
        <v>144</v>
      </c>
      <c r="K1158">
        <v>7501</v>
      </c>
      <c r="L1158" t="s">
        <v>54</v>
      </c>
      <c r="M1158" t="s">
        <v>2163</v>
      </c>
      <c r="N1158" t="s">
        <v>27</v>
      </c>
      <c r="O1158" t="s">
        <v>1705</v>
      </c>
      <c r="P1158" s="4">
        <v>8.2799999999999994</v>
      </c>
      <c r="Q1158" s="4">
        <v>18</v>
      </c>
      <c r="R1158" s="4">
        <f t="shared" si="74"/>
        <v>-9.7200000000000006</v>
      </c>
      <c r="S1158" s="4">
        <f t="shared" si="75"/>
        <v>-1.458</v>
      </c>
    </row>
    <row r="1159" spans="1:19" ht="15.6" x14ac:dyDescent="0.3">
      <c r="A1159" t="s">
        <v>2167</v>
      </c>
      <c r="B1159" s="1">
        <v>43406</v>
      </c>
      <c r="C1159" s="1">
        <v>43410</v>
      </c>
      <c r="D1159">
        <f t="shared" si="72"/>
        <v>2018</v>
      </c>
      <c r="E1159" t="str">
        <f t="shared" si="73"/>
        <v>Nov</v>
      </c>
      <c r="F1159" t="s">
        <v>37</v>
      </c>
      <c r="G1159" t="s">
        <v>1253</v>
      </c>
      <c r="H1159" s="2" t="s">
        <v>22</v>
      </c>
      <c r="I1159" t="s">
        <v>100</v>
      </c>
      <c r="J1159" t="s">
        <v>101</v>
      </c>
      <c r="K1159">
        <v>19140</v>
      </c>
      <c r="L1159" t="s">
        <v>54</v>
      </c>
      <c r="M1159" t="s">
        <v>2163</v>
      </c>
      <c r="N1159" t="s">
        <v>27</v>
      </c>
      <c r="O1159" t="s">
        <v>1705</v>
      </c>
      <c r="P1159" s="4">
        <v>3.3119999999999998</v>
      </c>
      <c r="Q1159" s="4">
        <v>5</v>
      </c>
      <c r="R1159" s="4">
        <f t="shared" si="74"/>
        <v>-1.6880000000000002</v>
      </c>
      <c r="S1159" s="4">
        <f t="shared" si="75"/>
        <v>-0.25320000000000004</v>
      </c>
    </row>
    <row r="1160" spans="1:19" ht="15.6" x14ac:dyDescent="0.3">
      <c r="A1160" t="s">
        <v>2168</v>
      </c>
      <c r="B1160" s="1">
        <v>42128</v>
      </c>
      <c r="C1160" s="1">
        <v>42131</v>
      </c>
      <c r="D1160">
        <f t="shared" si="72"/>
        <v>2015</v>
      </c>
      <c r="E1160" t="str">
        <f t="shared" si="73"/>
        <v>May</v>
      </c>
      <c r="F1160" t="s">
        <v>20</v>
      </c>
      <c r="G1160" t="s">
        <v>872</v>
      </c>
      <c r="H1160" s="2" t="s">
        <v>22</v>
      </c>
      <c r="I1160" t="s">
        <v>69</v>
      </c>
      <c r="J1160" t="s">
        <v>70</v>
      </c>
      <c r="K1160">
        <v>98105</v>
      </c>
      <c r="L1160" t="s">
        <v>34</v>
      </c>
      <c r="M1160" t="s">
        <v>2169</v>
      </c>
      <c r="N1160" t="s">
        <v>27</v>
      </c>
      <c r="O1160" t="s">
        <v>1705</v>
      </c>
      <c r="P1160" s="4">
        <v>12.18</v>
      </c>
      <c r="Q1160" s="4">
        <v>12.18</v>
      </c>
      <c r="R1160" s="4">
        <f t="shared" si="74"/>
        <v>0</v>
      </c>
      <c r="S1160" s="4">
        <f t="shared" si="75"/>
        <v>0</v>
      </c>
    </row>
    <row r="1161" spans="1:19" ht="15.6" x14ac:dyDescent="0.3">
      <c r="A1161" t="s">
        <v>2170</v>
      </c>
      <c r="B1161" s="1">
        <v>42364</v>
      </c>
      <c r="C1161" s="1">
        <v>42368</v>
      </c>
      <c r="D1161">
        <f t="shared" si="72"/>
        <v>2015</v>
      </c>
      <c r="E1161" t="str">
        <f t="shared" si="73"/>
        <v>Dec</v>
      </c>
      <c r="F1161" t="s">
        <v>37</v>
      </c>
      <c r="G1161" t="s">
        <v>1455</v>
      </c>
      <c r="H1161" s="2" t="s">
        <v>22</v>
      </c>
      <c r="I1161" t="s">
        <v>39</v>
      </c>
      <c r="J1161" t="s">
        <v>33</v>
      </c>
      <c r="K1161">
        <v>92024</v>
      </c>
      <c r="L1161" t="s">
        <v>34</v>
      </c>
      <c r="M1161" t="s">
        <v>2169</v>
      </c>
      <c r="N1161" t="s">
        <v>27</v>
      </c>
      <c r="O1161" t="s">
        <v>1705</v>
      </c>
      <c r="P1161" s="4">
        <v>3.48</v>
      </c>
      <c r="Q1161" s="4">
        <v>5</v>
      </c>
      <c r="R1161" s="4">
        <f t="shared" si="74"/>
        <v>-1.52</v>
      </c>
      <c r="S1161" s="4">
        <f t="shared" si="75"/>
        <v>-0.22799999999999998</v>
      </c>
    </row>
    <row r="1162" spans="1:19" ht="15.6" x14ac:dyDescent="0.3">
      <c r="A1162" t="s">
        <v>2171</v>
      </c>
      <c r="B1162" s="1">
        <v>43050</v>
      </c>
      <c r="C1162" s="1">
        <v>43055</v>
      </c>
      <c r="D1162">
        <f t="shared" si="72"/>
        <v>2017</v>
      </c>
      <c r="E1162" t="str">
        <f t="shared" si="73"/>
        <v>Nov</v>
      </c>
      <c r="F1162" t="s">
        <v>67</v>
      </c>
      <c r="G1162" t="s">
        <v>2172</v>
      </c>
      <c r="H1162" s="2" t="s">
        <v>22</v>
      </c>
      <c r="I1162" t="s">
        <v>32</v>
      </c>
      <c r="J1162" t="s">
        <v>33</v>
      </c>
      <c r="K1162">
        <v>94110</v>
      </c>
      <c r="L1162" t="s">
        <v>34</v>
      </c>
      <c r="M1162" t="s">
        <v>2169</v>
      </c>
      <c r="N1162" t="s">
        <v>110</v>
      </c>
      <c r="O1162" t="s">
        <v>1705</v>
      </c>
      <c r="P1162" s="4">
        <v>6.96</v>
      </c>
      <c r="Q1162" s="4">
        <v>100</v>
      </c>
      <c r="R1162" s="4">
        <f t="shared" si="74"/>
        <v>-93.04</v>
      </c>
      <c r="S1162" s="4">
        <f t="shared" si="75"/>
        <v>-13.956000000000001</v>
      </c>
    </row>
    <row r="1163" spans="1:19" ht="15.6" x14ac:dyDescent="0.3">
      <c r="A1163" t="s">
        <v>2173</v>
      </c>
      <c r="B1163" s="1">
        <v>43335</v>
      </c>
      <c r="C1163" s="1">
        <v>43338</v>
      </c>
      <c r="D1163">
        <f t="shared" si="72"/>
        <v>2018</v>
      </c>
      <c r="E1163" t="str">
        <f t="shared" si="73"/>
        <v>Aug</v>
      </c>
      <c r="F1163" t="s">
        <v>67</v>
      </c>
      <c r="G1163" t="s">
        <v>222</v>
      </c>
      <c r="H1163" s="2" t="s">
        <v>22</v>
      </c>
      <c r="I1163" t="s">
        <v>1453</v>
      </c>
      <c r="J1163" t="s">
        <v>79</v>
      </c>
      <c r="K1163">
        <v>32303</v>
      </c>
      <c r="L1163" t="s">
        <v>44</v>
      </c>
      <c r="M1163" t="s">
        <v>2169</v>
      </c>
      <c r="N1163" t="s">
        <v>27</v>
      </c>
      <c r="O1163" t="s">
        <v>1705</v>
      </c>
      <c r="P1163" s="4">
        <v>2.7839999999999998</v>
      </c>
      <c r="Q1163" s="4">
        <v>5</v>
      </c>
      <c r="R1163" s="4">
        <f t="shared" si="74"/>
        <v>-2.2160000000000002</v>
      </c>
      <c r="S1163" s="4">
        <f t="shared" si="75"/>
        <v>-0.33240000000000003</v>
      </c>
    </row>
    <row r="1164" spans="1:19" ht="15.6" x14ac:dyDescent="0.3">
      <c r="A1164" t="s">
        <v>2174</v>
      </c>
      <c r="B1164" s="1">
        <v>42498</v>
      </c>
      <c r="C1164" s="1">
        <v>42504</v>
      </c>
      <c r="D1164">
        <f t="shared" si="72"/>
        <v>2016</v>
      </c>
      <c r="E1164" t="str">
        <f t="shared" si="73"/>
        <v>May</v>
      </c>
      <c r="F1164" t="s">
        <v>37</v>
      </c>
      <c r="G1164" t="s">
        <v>508</v>
      </c>
      <c r="H1164" s="2" t="s">
        <v>22</v>
      </c>
      <c r="I1164" t="s">
        <v>2175</v>
      </c>
      <c r="J1164" t="s">
        <v>233</v>
      </c>
      <c r="K1164">
        <v>44221</v>
      </c>
      <c r="L1164" t="s">
        <v>54</v>
      </c>
      <c r="M1164" t="s">
        <v>2169</v>
      </c>
      <c r="N1164" t="s">
        <v>27</v>
      </c>
      <c r="O1164" t="s">
        <v>1705</v>
      </c>
      <c r="P1164" s="4">
        <v>8.3520000000000003</v>
      </c>
      <c r="Q1164" s="4">
        <v>18</v>
      </c>
      <c r="R1164" s="4">
        <f t="shared" si="74"/>
        <v>-9.6479999999999997</v>
      </c>
      <c r="S1164" s="4">
        <f t="shared" si="75"/>
        <v>-1.4471999999999998</v>
      </c>
    </row>
    <row r="1165" spans="1:19" ht="15.6" x14ac:dyDescent="0.3">
      <c r="A1165" t="s">
        <v>2176</v>
      </c>
      <c r="B1165" s="1">
        <v>42339</v>
      </c>
      <c r="C1165" s="1">
        <v>42343</v>
      </c>
      <c r="D1165">
        <f t="shared" si="72"/>
        <v>2015</v>
      </c>
      <c r="E1165" t="str">
        <f t="shared" si="73"/>
        <v>Dec</v>
      </c>
      <c r="F1165" t="s">
        <v>37</v>
      </c>
      <c r="G1165" t="s">
        <v>2177</v>
      </c>
      <c r="H1165" s="2" t="s">
        <v>22</v>
      </c>
      <c r="I1165" t="s">
        <v>32</v>
      </c>
      <c r="J1165" t="s">
        <v>33</v>
      </c>
      <c r="K1165">
        <v>94122</v>
      </c>
      <c r="L1165" t="s">
        <v>34</v>
      </c>
      <c r="M1165" t="s">
        <v>2178</v>
      </c>
      <c r="N1165" t="s">
        <v>27</v>
      </c>
      <c r="O1165" t="s">
        <v>1705</v>
      </c>
      <c r="P1165" s="4">
        <v>58.2</v>
      </c>
      <c r="Q1165" s="4">
        <v>58.2</v>
      </c>
      <c r="R1165" s="4">
        <f t="shared" si="74"/>
        <v>0</v>
      </c>
      <c r="S1165" s="4">
        <f t="shared" si="75"/>
        <v>0</v>
      </c>
    </row>
    <row r="1166" spans="1:19" ht="15.6" x14ac:dyDescent="0.3">
      <c r="A1166" t="s">
        <v>2179</v>
      </c>
      <c r="B1166" s="1">
        <v>42382</v>
      </c>
      <c r="C1166" s="1">
        <v>42386</v>
      </c>
      <c r="D1166">
        <f t="shared" si="72"/>
        <v>2016</v>
      </c>
      <c r="E1166" t="str">
        <f t="shared" si="73"/>
        <v>Jan</v>
      </c>
      <c r="F1166" t="s">
        <v>37</v>
      </c>
      <c r="G1166" t="s">
        <v>1667</v>
      </c>
      <c r="H1166" s="2" t="s">
        <v>22</v>
      </c>
      <c r="I1166" t="s">
        <v>47</v>
      </c>
      <c r="J1166" t="s">
        <v>33</v>
      </c>
      <c r="K1166">
        <v>90004</v>
      </c>
      <c r="L1166" t="s">
        <v>34</v>
      </c>
      <c r="M1166" t="s">
        <v>2178</v>
      </c>
      <c r="N1166" t="s">
        <v>27</v>
      </c>
      <c r="O1166" t="s">
        <v>1705</v>
      </c>
      <c r="P1166" s="4">
        <v>77.599999999999994</v>
      </c>
      <c r="Q1166" s="4">
        <v>77.599999999999994</v>
      </c>
      <c r="R1166" s="4">
        <f t="shared" si="74"/>
        <v>0</v>
      </c>
      <c r="S1166" s="4">
        <f t="shared" si="75"/>
        <v>0</v>
      </c>
    </row>
    <row r="1167" spans="1:19" x14ac:dyDescent="0.3">
      <c r="A1167" t="s">
        <v>2180</v>
      </c>
      <c r="B1167" s="1">
        <v>42787</v>
      </c>
      <c r="C1167" s="1">
        <v>42788</v>
      </c>
      <c r="D1167">
        <f t="shared" si="72"/>
        <v>2017</v>
      </c>
      <c r="E1167" t="str">
        <f t="shared" si="73"/>
        <v>Feb</v>
      </c>
      <c r="F1167" t="s">
        <v>20</v>
      </c>
      <c r="G1167" t="s">
        <v>804</v>
      </c>
      <c r="H1167" t="s">
        <v>51</v>
      </c>
      <c r="I1167" t="s">
        <v>61</v>
      </c>
      <c r="J1167" t="s">
        <v>62</v>
      </c>
      <c r="K1167">
        <v>10011</v>
      </c>
      <c r="L1167" t="s">
        <v>54</v>
      </c>
      <c r="M1167" t="s">
        <v>2178</v>
      </c>
      <c r="N1167" t="s">
        <v>27</v>
      </c>
      <c r="O1167" t="s">
        <v>1705</v>
      </c>
      <c r="P1167" s="4">
        <v>135.80000000000001</v>
      </c>
      <c r="Q1167" s="4">
        <v>135.80000000000001</v>
      </c>
      <c r="R1167" s="4">
        <f t="shared" si="74"/>
        <v>0</v>
      </c>
      <c r="S1167" s="4">
        <f t="shared" si="75"/>
        <v>0</v>
      </c>
    </row>
    <row r="1168" spans="1:19" x14ac:dyDescent="0.3">
      <c r="A1168" t="s">
        <v>2181</v>
      </c>
      <c r="B1168" s="1">
        <v>43036</v>
      </c>
      <c r="C1168" s="1">
        <v>43042</v>
      </c>
      <c r="D1168">
        <f t="shared" si="72"/>
        <v>2017</v>
      </c>
      <c r="E1168" t="str">
        <f t="shared" si="73"/>
        <v>Oct</v>
      </c>
      <c r="F1168" t="s">
        <v>37</v>
      </c>
      <c r="G1168" t="s">
        <v>1136</v>
      </c>
      <c r="H1168" t="s">
        <v>51</v>
      </c>
      <c r="I1168" t="s">
        <v>976</v>
      </c>
      <c r="J1168" t="s">
        <v>144</v>
      </c>
      <c r="K1168">
        <v>7109</v>
      </c>
      <c r="L1168" t="s">
        <v>54</v>
      </c>
      <c r="M1168" t="s">
        <v>2178</v>
      </c>
      <c r="N1168" t="s">
        <v>27</v>
      </c>
      <c r="O1168" t="s">
        <v>1705</v>
      </c>
      <c r="P1168" s="4">
        <v>77.599999999999994</v>
      </c>
      <c r="Q1168" s="4">
        <v>77.599999999999994</v>
      </c>
      <c r="R1168" s="4">
        <f t="shared" si="74"/>
        <v>0</v>
      </c>
      <c r="S1168" s="4">
        <f t="shared" si="75"/>
        <v>0</v>
      </c>
    </row>
    <row r="1169" spans="1:19" ht="15.6" x14ac:dyDescent="0.3">
      <c r="A1169" t="s">
        <v>1769</v>
      </c>
      <c r="B1169" s="1">
        <v>43424</v>
      </c>
      <c r="C1169" s="1">
        <v>43430</v>
      </c>
      <c r="D1169">
        <f t="shared" si="72"/>
        <v>2018</v>
      </c>
      <c r="E1169" t="str">
        <f t="shared" si="73"/>
        <v>Nov</v>
      </c>
      <c r="F1169" t="s">
        <v>37</v>
      </c>
      <c r="G1169" t="s">
        <v>1770</v>
      </c>
      <c r="H1169" s="2" t="s">
        <v>22</v>
      </c>
      <c r="I1169" t="s">
        <v>466</v>
      </c>
      <c r="J1169" t="s">
        <v>233</v>
      </c>
      <c r="K1169">
        <v>43055</v>
      </c>
      <c r="L1169" t="s">
        <v>54</v>
      </c>
      <c r="M1169" t="s">
        <v>2178</v>
      </c>
      <c r="N1169" t="s">
        <v>27</v>
      </c>
      <c r="O1169" t="s">
        <v>1705</v>
      </c>
      <c r="P1169" s="4">
        <v>77.599999999999994</v>
      </c>
      <c r="Q1169" s="4">
        <v>77.599999999999994</v>
      </c>
      <c r="R1169" s="4">
        <f t="shared" si="74"/>
        <v>0</v>
      </c>
      <c r="S1169" s="4">
        <f t="shared" si="75"/>
        <v>0</v>
      </c>
    </row>
    <row r="1170" spans="1:19" ht="15.6" x14ac:dyDescent="0.3">
      <c r="A1170" t="s">
        <v>1570</v>
      </c>
      <c r="B1170" s="1">
        <v>42563</v>
      </c>
      <c r="C1170" s="1">
        <v>42568</v>
      </c>
      <c r="D1170">
        <f t="shared" si="72"/>
        <v>2016</v>
      </c>
      <c r="E1170" t="str">
        <f t="shared" si="73"/>
        <v>Jul</v>
      </c>
      <c r="F1170" t="s">
        <v>67</v>
      </c>
      <c r="G1170" t="s">
        <v>162</v>
      </c>
      <c r="H1170" s="2" t="s">
        <v>22</v>
      </c>
      <c r="I1170" t="s">
        <v>23</v>
      </c>
      <c r="J1170" t="s">
        <v>24</v>
      </c>
      <c r="K1170">
        <v>60610</v>
      </c>
      <c r="L1170" t="s">
        <v>25</v>
      </c>
      <c r="M1170" t="s">
        <v>2178</v>
      </c>
      <c r="N1170" t="s">
        <v>27</v>
      </c>
      <c r="O1170" t="s">
        <v>1705</v>
      </c>
      <c r="P1170" s="4">
        <v>7.76</v>
      </c>
      <c r="Q1170" s="4">
        <v>18</v>
      </c>
      <c r="R1170" s="4">
        <f t="shared" si="74"/>
        <v>-10.24</v>
      </c>
      <c r="S1170" s="4">
        <f t="shared" si="75"/>
        <v>-1.536</v>
      </c>
    </row>
    <row r="1171" spans="1:19" ht="15.6" x14ac:dyDescent="0.3">
      <c r="A1171" t="s">
        <v>1848</v>
      </c>
      <c r="B1171" s="1">
        <v>42318</v>
      </c>
      <c r="C1171" s="1">
        <v>42324</v>
      </c>
      <c r="D1171">
        <f t="shared" si="72"/>
        <v>2015</v>
      </c>
      <c r="E1171" t="str">
        <f t="shared" si="73"/>
        <v>Nov</v>
      </c>
      <c r="F1171" t="s">
        <v>37</v>
      </c>
      <c r="G1171" t="s">
        <v>1849</v>
      </c>
      <c r="H1171" s="2" t="s">
        <v>22</v>
      </c>
      <c r="I1171" t="s">
        <v>39</v>
      </c>
      <c r="J1171" t="s">
        <v>33</v>
      </c>
      <c r="K1171">
        <v>92037</v>
      </c>
      <c r="L1171" t="s">
        <v>34</v>
      </c>
      <c r="M1171" t="s">
        <v>2182</v>
      </c>
      <c r="N1171" t="s">
        <v>27</v>
      </c>
      <c r="O1171" t="s">
        <v>1705</v>
      </c>
      <c r="P1171" s="4">
        <v>53.2</v>
      </c>
      <c r="Q1171" s="4">
        <v>53.2</v>
      </c>
      <c r="R1171" s="4">
        <f t="shared" si="74"/>
        <v>0</v>
      </c>
      <c r="S1171" s="4">
        <f t="shared" si="75"/>
        <v>0</v>
      </c>
    </row>
    <row r="1172" spans="1:19" x14ac:dyDescent="0.3">
      <c r="A1172" t="s">
        <v>2183</v>
      </c>
      <c r="B1172" s="1">
        <v>42535</v>
      </c>
      <c r="C1172" s="1">
        <v>42539</v>
      </c>
      <c r="D1172">
        <f t="shared" si="72"/>
        <v>2016</v>
      </c>
      <c r="E1172" t="str">
        <f t="shared" si="73"/>
        <v>Jun</v>
      </c>
      <c r="F1172" t="s">
        <v>37</v>
      </c>
      <c r="G1172" t="s">
        <v>665</v>
      </c>
      <c r="H1172" t="s">
        <v>51</v>
      </c>
      <c r="I1172" t="s">
        <v>100</v>
      </c>
      <c r="J1172" t="s">
        <v>101</v>
      </c>
      <c r="K1172">
        <v>19120</v>
      </c>
      <c r="L1172" t="s">
        <v>54</v>
      </c>
      <c r="M1172" t="s">
        <v>2182</v>
      </c>
      <c r="N1172" t="s">
        <v>27</v>
      </c>
      <c r="O1172" t="s">
        <v>1705</v>
      </c>
      <c r="P1172" s="4">
        <v>51.072000000000003</v>
      </c>
      <c r="Q1172" s="4">
        <v>51.072000000000003</v>
      </c>
      <c r="R1172" s="4">
        <f t="shared" si="74"/>
        <v>0</v>
      </c>
      <c r="S1172" s="4">
        <f t="shared" si="75"/>
        <v>0</v>
      </c>
    </row>
    <row r="1173" spans="1:19" ht="15.6" x14ac:dyDescent="0.3">
      <c r="A1173" t="s">
        <v>1648</v>
      </c>
      <c r="B1173" s="1">
        <v>43352</v>
      </c>
      <c r="C1173" s="1">
        <v>43356</v>
      </c>
      <c r="D1173">
        <f t="shared" si="72"/>
        <v>2018</v>
      </c>
      <c r="E1173" t="str">
        <f t="shared" si="73"/>
        <v>Sep</v>
      </c>
      <c r="F1173" t="s">
        <v>37</v>
      </c>
      <c r="G1173" t="s">
        <v>1649</v>
      </c>
      <c r="H1173" s="2" t="s">
        <v>22</v>
      </c>
      <c r="I1173" t="s">
        <v>100</v>
      </c>
      <c r="J1173" t="s">
        <v>101</v>
      </c>
      <c r="K1173">
        <v>19134</v>
      </c>
      <c r="L1173" t="s">
        <v>54</v>
      </c>
      <c r="M1173" t="s">
        <v>2182</v>
      </c>
      <c r="N1173" t="s">
        <v>27</v>
      </c>
      <c r="O1173" t="s">
        <v>1705</v>
      </c>
      <c r="P1173" s="4">
        <v>17.024000000000001</v>
      </c>
      <c r="Q1173" s="4">
        <v>18</v>
      </c>
      <c r="R1173" s="4">
        <f t="shared" si="74"/>
        <v>-0.97599999999999909</v>
      </c>
      <c r="S1173" s="4">
        <f t="shared" si="75"/>
        <v>-0.14639999999999986</v>
      </c>
    </row>
    <row r="1174" spans="1:19" ht="15.6" x14ac:dyDescent="0.3">
      <c r="A1174" t="s">
        <v>1638</v>
      </c>
      <c r="B1174" s="1">
        <v>42358</v>
      </c>
      <c r="C1174" s="1">
        <v>42360</v>
      </c>
      <c r="D1174">
        <f t="shared" si="72"/>
        <v>2015</v>
      </c>
      <c r="E1174" t="str">
        <f t="shared" si="73"/>
        <v>Dec</v>
      </c>
      <c r="F1174" t="s">
        <v>20</v>
      </c>
      <c r="G1174" t="s">
        <v>1297</v>
      </c>
      <c r="H1174" s="2" t="s">
        <v>22</v>
      </c>
      <c r="I1174" t="s">
        <v>955</v>
      </c>
      <c r="J1174" t="s">
        <v>178</v>
      </c>
      <c r="K1174">
        <v>85705</v>
      </c>
      <c r="L1174" t="s">
        <v>34</v>
      </c>
      <c r="M1174" t="s">
        <v>2184</v>
      </c>
      <c r="N1174" t="s">
        <v>27</v>
      </c>
      <c r="O1174" t="s">
        <v>1705</v>
      </c>
      <c r="P1174" s="4">
        <v>51.968000000000004</v>
      </c>
      <c r="Q1174" s="4">
        <v>100</v>
      </c>
      <c r="R1174" s="4">
        <f t="shared" si="74"/>
        <v>-48.031999999999996</v>
      </c>
      <c r="S1174" s="4">
        <f t="shared" si="75"/>
        <v>-7.2047999999999988</v>
      </c>
    </row>
    <row r="1175" spans="1:19" ht="15.6" x14ac:dyDescent="0.3">
      <c r="A1175" t="s">
        <v>2185</v>
      </c>
      <c r="B1175" s="1">
        <v>42399</v>
      </c>
      <c r="C1175" s="1">
        <v>42406</v>
      </c>
      <c r="D1175">
        <f t="shared" si="72"/>
        <v>2016</v>
      </c>
      <c r="E1175" t="str">
        <f t="shared" si="73"/>
        <v>Jan</v>
      </c>
      <c r="F1175" t="s">
        <v>37</v>
      </c>
      <c r="G1175" t="s">
        <v>776</v>
      </c>
      <c r="H1175" s="2" t="s">
        <v>22</v>
      </c>
      <c r="I1175" t="s">
        <v>47</v>
      </c>
      <c r="J1175" t="s">
        <v>33</v>
      </c>
      <c r="K1175">
        <v>90049</v>
      </c>
      <c r="L1175" t="s">
        <v>34</v>
      </c>
      <c r="M1175" t="s">
        <v>2184</v>
      </c>
      <c r="N1175" t="s">
        <v>27</v>
      </c>
      <c r="O1175" t="s">
        <v>1705</v>
      </c>
      <c r="P1175" s="4">
        <v>227.36</v>
      </c>
      <c r="Q1175" s="4">
        <v>100</v>
      </c>
      <c r="R1175" s="4">
        <f t="shared" si="74"/>
        <v>127.36000000000001</v>
      </c>
      <c r="S1175" s="4">
        <f t="shared" si="75"/>
        <v>19.104000000000003</v>
      </c>
    </row>
    <row r="1176" spans="1:19" ht="15.6" x14ac:dyDescent="0.3">
      <c r="A1176" t="s">
        <v>2186</v>
      </c>
      <c r="B1176" s="1">
        <v>43401</v>
      </c>
      <c r="C1176" s="1">
        <v>43403</v>
      </c>
      <c r="D1176">
        <f t="shared" si="72"/>
        <v>2018</v>
      </c>
      <c r="E1176" t="str">
        <f t="shared" si="73"/>
        <v>Oct</v>
      </c>
      <c r="F1176" t="s">
        <v>67</v>
      </c>
      <c r="G1176" t="s">
        <v>1310</v>
      </c>
      <c r="H1176" s="2" t="s">
        <v>22</v>
      </c>
      <c r="I1176" t="s">
        <v>281</v>
      </c>
      <c r="J1176" t="s">
        <v>83</v>
      </c>
      <c r="K1176">
        <v>28314</v>
      </c>
      <c r="L1176" t="s">
        <v>44</v>
      </c>
      <c r="M1176" t="s">
        <v>2184</v>
      </c>
      <c r="N1176" t="s">
        <v>27</v>
      </c>
      <c r="O1176" t="s">
        <v>1705</v>
      </c>
      <c r="P1176" s="4">
        <v>77.951999999999998</v>
      </c>
      <c r="Q1176" s="4">
        <v>77.951999999999998</v>
      </c>
      <c r="R1176" s="4">
        <f t="shared" si="74"/>
        <v>0</v>
      </c>
      <c r="S1176" s="4">
        <f t="shared" si="75"/>
        <v>0</v>
      </c>
    </row>
    <row r="1177" spans="1:19" ht="15.6" x14ac:dyDescent="0.3">
      <c r="A1177" t="s">
        <v>1676</v>
      </c>
      <c r="B1177" s="1">
        <v>42269</v>
      </c>
      <c r="C1177" s="1">
        <v>42276</v>
      </c>
      <c r="D1177">
        <f t="shared" si="72"/>
        <v>2015</v>
      </c>
      <c r="E1177" t="str">
        <f t="shared" si="73"/>
        <v>Sep</v>
      </c>
      <c r="F1177" t="s">
        <v>37</v>
      </c>
      <c r="G1177" t="s">
        <v>408</v>
      </c>
      <c r="H1177" s="2" t="s">
        <v>22</v>
      </c>
      <c r="I1177" t="s">
        <v>61</v>
      </c>
      <c r="J1177" t="s">
        <v>62</v>
      </c>
      <c r="K1177">
        <v>10035</v>
      </c>
      <c r="L1177" t="s">
        <v>54</v>
      </c>
      <c r="M1177" t="s">
        <v>2184</v>
      </c>
      <c r="N1177" t="s">
        <v>27</v>
      </c>
      <c r="O1177" t="s">
        <v>1705</v>
      </c>
      <c r="P1177" s="4">
        <v>97.44</v>
      </c>
      <c r="Q1177" s="4">
        <v>80</v>
      </c>
      <c r="R1177" s="4">
        <f t="shared" si="74"/>
        <v>17.439999999999998</v>
      </c>
      <c r="S1177" s="4">
        <f t="shared" si="75"/>
        <v>2.6159999999999997</v>
      </c>
    </row>
    <row r="1178" spans="1:19" x14ac:dyDescent="0.3">
      <c r="A1178" t="s">
        <v>2187</v>
      </c>
      <c r="B1178" s="1">
        <v>42858</v>
      </c>
      <c r="C1178" s="1">
        <v>42860</v>
      </c>
      <c r="D1178">
        <f t="shared" si="72"/>
        <v>2017</v>
      </c>
      <c r="E1178" t="str">
        <f t="shared" si="73"/>
        <v>May</v>
      </c>
      <c r="F1178" t="s">
        <v>20</v>
      </c>
      <c r="G1178" t="s">
        <v>2188</v>
      </c>
      <c r="H1178" t="s">
        <v>51</v>
      </c>
      <c r="I1178" t="s">
        <v>466</v>
      </c>
      <c r="J1178" t="s">
        <v>233</v>
      </c>
      <c r="K1178">
        <v>43055</v>
      </c>
      <c r="L1178" t="s">
        <v>54</v>
      </c>
      <c r="M1178" t="s">
        <v>2184</v>
      </c>
      <c r="N1178" t="s">
        <v>27</v>
      </c>
      <c r="O1178" t="s">
        <v>1705</v>
      </c>
      <c r="P1178" s="4">
        <v>51.968000000000004</v>
      </c>
      <c r="Q1178" s="4">
        <v>51.968000000000004</v>
      </c>
      <c r="R1178" s="4">
        <f t="shared" si="74"/>
        <v>0</v>
      </c>
      <c r="S1178" s="4">
        <f t="shared" si="75"/>
        <v>0</v>
      </c>
    </row>
    <row r="1179" spans="1:19" x14ac:dyDescent="0.3">
      <c r="A1179" t="s">
        <v>1441</v>
      </c>
      <c r="B1179" s="1">
        <v>43060</v>
      </c>
      <c r="C1179" s="1">
        <v>43065</v>
      </c>
      <c r="D1179">
        <f t="shared" si="72"/>
        <v>2017</v>
      </c>
      <c r="E1179" t="str">
        <f t="shared" si="73"/>
        <v>Nov</v>
      </c>
      <c r="F1179" t="s">
        <v>37</v>
      </c>
      <c r="G1179" t="s">
        <v>1442</v>
      </c>
      <c r="H1179" t="s">
        <v>51</v>
      </c>
      <c r="I1179" t="s">
        <v>182</v>
      </c>
      <c r="J1179" t="s">
        <v>233</v>
      </c>
      <c r="K1179">
        <v>43229</v>
      </c>
      <c r="L1179" t="s">
        <v>54</v>
      </c>
      <c r="M1179" t="s">
        <v>2184</v>
      </c>
      <c r="N1179" t="s">
        <v>27</v>
      </c>
      <c r="O1179" t="s">
        <v>1705</v>
      </c>
      <c r="P1179" s="4">
        <v>77.951999999999998</v>
      </c>
      <c r="Q1179" s="4">
        <v>77.951999999999998</v>
      </c>
      <c r="R1179" s="4">
        <f t="shared" si="74"/>
        <v>0</v>
      </c>
      <c r="S1179" s="4">
        <f t="shared" si="75"/>
        <v>0</v>
      </c>
    </row>
    <row r="1180" spans="1:19" ht="15.6" x14ac:dyDescent="0.3">
      <c r="A1180" t="s">
        <v>2189</v>
      </c>
      <c r="B1180" s="1">
        <v>43210</v>
      </c>
      <c r="C1180" s="1">
        <v>43213</v>
      </c>
      <c r="D1180">
        <f t="shared" si="72"/>
        <v>2018</v>
      </c>
      <c r="E1180" t="str">
        <f t="shared" si="73"/>
        <v>Apr</v>
      </c>
      <c r="F1180" t="s">
        <v>20</v>
      </c>
      <c r="G1180" t="s">
        <v>298</v>
      </c>
      <c r="H1180" s="2" t="s">
        <v>22</v>
      </c>
      <c r="I1180" t="s">
        <v>100</v>
      </c>
      <c r="J1180" t="s">
        <v>101</v>
      </c>
      <c r="K1180">
        <v>19120</v>
      </c>
      <c r="L1180" t="s">
        <v>54</v>
      </c>
      <c r="M1180" t="s">
        <v>2184</v>
      </c>
      <c r="N1180" t="s">
        <v>27</v>
      </c>
      <c r="O1180" t="s">
        <v>1705</v>
      </c>
      <c r="P1180" s="4">
        <v>51.968000000000004</v>
      </c>
      <c r="Q1180" s="4">
        <v>51.968000000000004</v>
      </c>
      <c r="R1180" s="4">
        <f t="shared" si="74"/>
        <v>0</v>
      </c>
      <c r="S1180" s="4">
        <f t="shared" si="75"/>
        <v>0</v>
      </c>
    </row>
    <row r="1181" spans="1:19" x14ac:dyDescent="0.3">
      <c r="A1181" t="s">
        <v>2190</v>
      </c>
      <c r="B1181" s="1">
        <v>42595</v>
      </c>
      <c r="C1181" s="1">
        <v>42595</v>
      </c>
      <c r="D1181">
        <f t="shared" si="72"/>
        <v>2016</v>
      </c>
      <c r="E1181" t="str">
        <f t="shared" si="73"/>
        <v>Aug</v>
      </c>
      <c r="F1181" t="s">
        <v>30</v>
      </c>
      <c r="G1181" t="s">
        <v>1228</v>
      </c>
      <c r="H1181" t="s">
        <v>51</v>
      </c>
      <c r="I1181" t="s">
        <v>2191</v>
      </c>
      <c r="J1181" t="s">
        <v>33</v>
      </c>
      <c r="K1181">
        <v>91767</v>
      </c>
      <c r="L1181" t="s">
        <v>34</v>
      </c>
      <c r="M1181" t="s">
        <v>2192</v>
      </c>
      <c r="N1181" t="s">
        <v>27</v>
      </c>
      <c r="O1181" t="s">
        <v>1705</v>
      </c>
      <c r="P1181" s="4">
        <v>31.56</v>
      </c>
      <c r="Q1181" s="4">
        <v>31.56</v>
      </c>
      <c r="R1181" s="4">
        <f t="shared" si="74"/>
        <v>0</v>
      </c>
      <c r="S1181" s="4">
        <f t="shared" si="75"/>
        <v>0</v>
      </c>
    </row>
    <row r="1182" spans="1:19" ht="15.6" x14ac:dyDescent="0.3">
      <c r="A1182" t="s">
        <v>2193</v>
      </c>
      <c r="B1182" s="1">
        <v>42847</v>
      </c>
      <c r="C1182" s="1">
        <v>42851</v>
      </c>
      <c r="D1182">
        <f t="shared" si="72"/>
        <v>2017</v>
      </c>
      <c r="E1182" t="str">
        <f t="shared" si="73"/>
        <v>Apr</v>
      </c>
      <c r="F1182" t="s">
        <v>67</v>
      </c>
      <c r="G1182" t="s">
        <v>1925</v>
      </c>
      <c r="H1182" s="2" t="s">
        <v>22</v>
      </c>
      <c r="I1182" t="s">
        <v>32</v>
      </c>
      <c r="J1182" t="s">
        <v>33</v>
      </c>
      <c r="K1182">
        <v>94122</v>
      </c>
      <c r="L1182" t="s">
        <v>34</v>
      </c>
      <c r="M1182" t="s">
        <v>2192</v>
      </c>
      <c r="N1182" t="s">
        <v>27</v>
      </c>
      <c r="O1182" t="s">
        <v>1705</v>
      </c>
      <c r="P1182" s="4">
        <v>31.56</v>
      </c>
      <c r="Q1182" s="4">
        <v>31.56</v>
      </c>
      <c r="R1182" s="4">
        <f t="shared" si="74"/>
        <v>0</v>
      </c>
      <c r="S1182" s="4">
        <f t="shared" si="75"/>
        <v>0</v>
      </c>
    </row>
    <row r="1183" spans="1:19" x14ac:dyDescent="0.3">
      <c r="A1183" t="s">
        <v>2194</v>
      </c>
      <c r="B1183" s="1">
        <v>42980</v>
      </c>
      <c r="C1183" s="1">
        <v>42984</v>
      </c>
      <c r="D1183">
        <f t="shared" si="72"/>
        <v>2017</v>
      </c>
      <c r="E1183" t="str">
        <f t="shared" si="73"/>
        <v>Sep</v>
      </c>
      <c r="F1183" t="s">
        <v>37</v>
      </c>
      <c r="G1183" t="s">
        <v>1885</v>
      </c>
      <c r="H1183" t="s">
        <v>51</v>
      </c>
      <c r="I1183" t="s">
        <v>47</v>
      </c>
      <c r="J1183" t="s">
        <v>33</v>
      </c>
      <c r="K1183">
        <v>90036</v>
      </c>
      <c r="L1183" t="s">
        <v>34</v>
      </c>
      <c r="M1183" t="s">
        <v>2192</v>
      </c>
      <c r="N1183" t="s">
        <v>27</v>
      </c>
      <c r="O1183" t="s">
        <v>1705</v>
      </c>
      <c r="P1183" s="4">
        <v>94.68</v>
      </c>
      <c r="Q1183" s="4">
        <v>94.68</v>
      </c>
      <c r="R1183" s="4">
        <f t="shared" si="74"/>
        <v>0</v>
      </c>
      <c r="S1183" s="4">
        <f t="shared" si="75"/>
        <v>0</v>
      </c>
    </row>
    <row r="1184" spans="1:19" x14ac:dyDescent="0.3">
      <c r="A1184" t="s">
        <v>2195</v>
      </c>
      <c r="B1184" s="1">
        <v>43043</v>
      </c>
      <c r="C1184" s="1">
        <v>43048</v>
      </c>
      <c r="D1184">
        <f t="shared" si="72"/>
        <v>2017</v>
      </c>
      <c r="E1184" t="str">
        <f t="shared" si="73"/>
        <v>Nov</v>
      </c>
      <c r="F1184" t="s">
        <v>37</v>
      </c>
      <c r="G1184" t="s">
        <v>1970</v>
      </c>
      <c r="H1184" t="s">
        <v>51</v>
      </c>
      <c r="I1184" t="s">
        <v>136</v>
      </c>
      <c r="J1184" t="s">
        <v>79</v>
      </c>
      <c r="K1184">
        <v>33180</v>
      </c>
      <c r="L1184" t="s">
        <v>44</v>
      </c>
      <c r="M1184" t="s">
        <v>2192</v>
      </c>
      <c r="N1184" t="s">
        <v>27</v>
      </c>
      <c r="O1184" t="s">
        <v>1705</v>
      </c>
      <c r="P1184" s="4">
        <v>50.496000000000002</v>
      </c>
      <c r="Q1184" s="4">
        <v>50.496000000000002</v>
      </c>
      <c r="R1184" s="4">
        <f t="shared" si="74"/>
        <v>0</v>
      </c>
      <c r="S1184" s="4">
        <f t="shared" si="75"/>
        <v>0</v>
      </c>
    </row>
    <row r="1185" spans="1:19" ht="15.6" x14ac:dyDescent="0.3">
      <c r="A1185" t="s">
        <v>2196</v>
      </c>
      <c r="B1185" s="1">
        <v>43066</v>
      </c>
      <c r="C1185" s="1">
        <v>43071</v>
      </c>
      <c r="D1185">
        <f t="shared" si="72"/>
        <v>2017</v>
      </c>
      <c r="E1185" t="str">
        <f t="shared" si="73"/>
        <v>Nov</v>
      </c>
      <c r="F1185" t="s">
        <v>37</v>
      </c>
      <c r="G1185" t="s">
        <v>346</v>
      </c>
      <c r="H1185" s="2" t="s">
        <v>22</v>
      </c>
      <c r="I1185" t="s">
        <v>2197</v>
      </c>
      <c r="J1185" t="s">
        <v>144</v>
      </c>
      <c r="K1185">
        <v>7090</v>
      </c>
      <c r="L1185" t="s">
        <v>54</v>
      </c>
      <c r="M1185" t="s">
        <v>2192</v>
      </c>
      <c r="N1185" t="s">
        <v>27</v>
      </c>
      <c r="O1185" t="s">
        <v>1705</v>
      </c>
      <c r="P1185" s="4">
        <v>31.56</v>
      </c>
      <c r="Q1185" s="4">
        <v>31.56</v>
      </c>
      <c r="R1185" s="4">
        <f t="shared" si="74"/>
        <v>0</v>
      </c>
      <c r="S1185" s="4">
        <f t="shared" si="75"/>
        <v>0</v>
      </c>
    </row>
    <row r="1186" spans="1:19" ht="15.6" x14ac:dyDescent="0.3">
      <c r="A1186" t="s">
        <v>1938</v>
      </c>
      <c r="B1186" s="1">
        <v>42100</v>
      </c>
      <c r="C1186" s="1">
        <v>42106</v>
      </c>
      <c r="D1186">
        <f t="shared" si="72"/>
        <v>2015</v>
      </c>
      <c r="E1186" t="str">
        <f t="shared" si="73"/>
        <v>Apr</v>
      </c>
      <c r="F1186" t="s">
        <v>37</v>
      </c>
      <c r="G1186" t="s">
        <v>1226</v>
      </c>
      <c r="H1186" s="2" t="s">
        <v>22</v>
      </c>
      <c r="I1186" t="s">
        <v>47</v>
      </c>
      <c r="J1186" t="s">
        <v>33</v>
      </c>
      <c r="K1186">
        <v>90049</v>
      </c>
      <c r="L1186" t="s">
        <v>34</v>
      </c>
      <c r="M1186" t="s">
        <v>2198</v>
      </c>
      <c r="N1186" t="s">
        <v>27</v>
      </c>
      <c r="O1186" t="s">
        <v>1705</v>
      </c>
      <c r="P1186" s="4">
        <v>33.11</v>
      </c>
      <c r="Q1186" s="4">
        <v>100</v>
      </c>
      <c r="R1186" s="4">
        <f t="shared" si="74"/>
        <v>-66.89</v>
      </c>
      <c r="S1186" s="4">
        <f t="shared" si="75"/>
        <v>-10.0335</v>
      </c>
    </row>
    <row r="1187" spans="1:19" ht="15.6" x14ac:dyDescent="0.3">
      <c r="A1187" t="s">
        <v>2199</v>
      </c>
      <c r="B1187" s="1">
        <v>42260</v>
      </c>
      <c r="C1187" s="1">
        <v>42260</v>
      </c>
      <c r="D1187">
        <f t="shared" si="72"/>
        <v>2015</v>
      </c>
      <c r="E1187" t="str">
        <f t="shared" si="73"/>
        <v>Sep</v>
      </c>
      <c r="F1187" t="s">
        <v>30</v>
      </c>
      <c r="G1187" t="s">
        <v>1025</v>
      </c>
      <c r="H1187" s="2" t="s">
        <v>22</v>
      </c>
      <c r="I1187" t="s">
        <v>69</v>
      </c>
      <c r="J1187" t="s">
        <v>70</v>
      </c>
      <c r="K1187">
        <v>98103</v>
      </c>
      <c r="L1187" t="s">
        <v>34</v>
      </c>
      <c r="M1187" t="s">
        <v>2198</v>
      </c>
      <c r="N1187" t="s">
        <v>27</v>
      </c>
      <c r="O1187" t="s">
        <v>1705</v>
      </c>
      <c r="P1187" s="4">
        <v>14.19</v>
      </c>
      <c r="Q1187" s="4">
        <v>14.19</v>
      </c>
      <c r="R1187" s="4">
        <f t="shared" si="74"/>
        <v>0</v>
      </c>
      <c r="S1187" s="4">
        <f t="shared" si="75"/>
        <v>0</v>
      </c>
    </row>
    <row r="1188" spans="1:19" ht="15.6" x14ac:dyDescent="0.3">
      <c r="A1188" t="s">
        <v>1519</v>
      </c>
      <c r="B1188" s="1">
        <v>42990</v>
      </c>
      <c r="C1188" s="1">
        <v>42992</v>
      </c>
      <c r="D1188">
        <f t="shared" si="72"/>
        <v>2017</v>
      </c>
      <c r="E1188" t="str">
        <f t="shared" si="73"/>
        <v>Sep</v>
      </c>
      <c r="F1188" t="s">
        <v>67</v>
      </c>
      <c r="G1188" t="s">
        <v>437</v>
      </c>
      <c r="H1188" s="2" t="s">
        <v>22</v>
      </c>
      <c r="I1188" t="s">
        <v>1520</v>
      </c>
      <c r="J1188" t="s">
        <v>75</v>
      </c>
      <c r="K1188">
        <v>80004</v>
      </c>
      <c r="L1188" t="s">
        <v>34</v>
      </c>
      <c r="M1188" t="s">
        <v>2198</v>
      </c>
      <c r="N1188" t="s">
        <v>27</v>
      </c>
      <c r="O1188" t="s">
        <v>1705</v>
      </c>
      <c r="P1188" s="4">
        <v>15.135999999999999</v>
      </c>
      <c r="Q1188" s="4">
        <v>18</v>
      </c>
      <c r="R1188" s="4">
        <f t="shared" si="74"/>
        <v>-2.8640000000000008</v>
      </c>
      <c r="S1188" s="4">
        <f t="shared" si="75"/>
        <v>-0.42960000000000009</v>
      </c>
    </row>
    <row r="1189" spans="1:19" ht="15.6" x14ac:dyDescent="0.3">
      <c r="A1189" t="s">
        <v>2200</v>
      </c>
      <c r="B1189" s="1">
        <v>43387</v>
      </c>
      <c r="C1189" s="1">
        <v>43390</v>
      </c>
      <c r="D1189">
        <f t="shared" si="72"/>
        <v>2018</v>
      </c>
      <c r="E1189" t="str">
        <f t="shared" si="73"/>
        <v>Oct</v>
      </c>
      <c r="F1189" t="s">
        <v>20</v>
      </c>
      <c r="G1189" t="s">
        <v>99</v>
      </c>
      <c r="H1189" s="2" t="s">
        <v>22</v>
      </c>
      <c r="I1189" t="s">
        <v>785</v>
      </c>
      <c r="J1189" t="s">
        <v>33</v>
      </c>
      <c r="K1189">
        <v>94601</v>
      </c>
      <c r="L1189" t="s">
        <v>34</v>
      </c>
      <c r="M1189" t="s">
        <v>2198</v>
      </c>
      <c r="N1189" t="s">
        <v>27</v>
      </c>
      <c r="O1189" t="s">
        <v>1705</v>
      </c>
      <c r="P1189" s="4">
        <v>9.4600000000000009</v>
      </c>
      <c r="Q1189" s="4">
        <v>18</v>
      </c>
      <c r="R1189" s="4">
        <f t="shared" si="74"/>
        <v>-8.5399999999999991</v>
      </c>
      <c r="S1189" s="4">
        <f t="shared" si="75"/>
        <v>-1.2809999999999999</v>
      </c>
    </row>
    <row r="1190" spans="1:19" x14ac:dyDescent="0.3">
      <c r="A1190" t="s">
        <v>2201</v>
      </c>
      <c r="B1190" s="1">
        <v>42671</v>
      </c>
      <c r="C1190" s="1">
        <v>42677</v>
      </c>
      <c r="D1190">
        <f t="shared" si="72"/>
        <v>2016</v>
      </c>
      <c r="E1190" t="str">
        <f t="shared" si="73"/>
        <v>Oct</v>
      </c>
      <c r="F1190" t="s">
        <v>37</v>
      </c>
      <c r="G1190" t="s">
        <v>2202</v>
      </c>
      <c r="H1190" t="s">
        <v>51</v>
      </c>
      <c r="I1190" t="s">
        <v>204</v>
      </c>
      <c r="J1190" t="s">
        <v>205</v>
      </c>
      <c r="K1190">
        <v>42420</v>
      </c>
      <c r="L1190" t="s">
        <v>44</v>
      </c>
      <c r="M1190" t="s">
        <v>2198</v>
      </c>
      <c r="N1190" t="s">
        <v>27</v>
      </c>
      <c r="O1190" t="s">
        <v>1705</v>
      </c>
      <c r="P1190" s="4">
        <v>33.11</v>
      </c>
      <c r="Q1190" s="4">
        <v>33.11</v>
      </c>
      <c r="R1190" s="4">
        <f t="shared" si="74"/>
        <v>0</v>
      </c>
      <c r="S1190" s="4">
        <f t="shared" si="75"/>
        <v>0</v>
      </c>
    </row>
    <row r="1191" spans="1:19" ht="15.6" x14ac:dyDescent="0.3">
      <c r="A1191" t="s">
        <v>2203</v>
      </c>
      <c r="B1191" s="1">
        <v>43089</v>
      </c>
      <c r="C1191" s="1">
        <v>43093</v>
      </c>
      <c r="D1191">
        <f t="shared" si="72"/>
        <v>2017</v>
      </c>
      <c r="E1191" t="str">
        <f t="shared" si="73"/>
        <v>Dec</v>
      </c>
      <c r="F1191" t="s">
        <v>37</v>
      </c>
      <c r="G1191" t="s">
        <v>2204</v>
      </c>
      <c r="H1191" s="2" t="s">
        <v>22</v>
      </c>
      <c r="I1191" t="s">
        <v>648</v>
      </c>
      <c r="J1191" t="s">
        <v>454</v>
      </c>
      <c r="K1191">
        <v>39212</v>
      </c>
      <c r="L1191" t="s">
        <v>44</v>
      </c>
      <c r="M1191" t="s">
        <v>2198</v>
      </c>
      <c r="N1191" t="s">
        <v>110</v>
      </c>
      <c r="O1191" t="s">
        <v>1705</v>
      </c>
      <c r="P1191" s="4">
        <v>18.920000000000002</v>
      </c>
      <c r="Q1191" s="4">
        <v>18</v>
      </c>
      <c r="R1191" s="4">
        <f t="shared" si="74"/>
        <v>0.92000000000000171</v>
      </c>
      <c r="S1191" s="4">
        <f t="shared" si="75"/>
        <v>0.13800000000000026</v>
      </c>
    </row>
    <row r="1192" spans="1:19" ht="15.6" x14ac:dyDescent="0.3">
      <c r="A1192" t="s">
        <v>2205</v>
      </c>
      <c r="B1192" s="1">
        <v>43438</v>
      </c>
      <c r="C1192" s="1">
        <v>43439</v>
      </c>
      <c r="D1192">
        <f t="shared" si="72"/>
        <v>2018</v>
      </c>
      <c r="E1192" t="str">
        <f t="shared" si="73"/>
        <v>Dec</v>
      </c>
      <c r="F1192" t="s">
        <v>20</v>
      </c>
      <c r="G1192" t="s">
        <v>439</v>
      </c>
      <c r="H1192" s="2" t="s">
        <v>22</v>
      </c>
      <c r="I1192" t="s">
        <v>100</v>
      </c>
      <c r="J1192" t="s">
        <v>101</v>
      </c>
      <c r="K1192">
        <v>19134</v>
      </c>
      <c r="L1192" t="s">
        <v>54</v>
      </c>
      <c r="M1192" t="s">
        <v>2198</v>
      </c>
      <c r="N1192" t="s">
        <v>27</v>
      </c>
      <c r="O1192" t="s">
        <v>1705</v>
      </c>
      <c r="P1192" s="4">
        <v>11.352</v>
      </c>
      <c r="Q1192" s="4">
        <v>18</v>
      </c>
      <c r="R1192" s="4">
        <f t="shared" si="74"/>
        <v>-6.6479999999999997</v>
      </c>
      <c r="S1192" s="4">
        <f t="shared" si="75"/>
        <v>-0.99719999999999986</v>
      </c>
    </row>
    <row r="1193" spans="1:19" ht="15.6" x14ac:dyDescent="0.3">
      <c r="A1193" t="s">
        <v>2206</v>
      </c>
      <c r="B1193" s="1">
        <v>43238</v>
      </c>
      <c r="C1193" s="1">
        <v>43242</v>
      </c>
      <c r="D1193">
        <f t="shared" si="72"/>
        <v>2018</v>
      </c>
      <c r="E1193" t="str">
        <f t="shared" si="73"/>
        <v>May</v>
      </c>
      <c r="F1193" t="s">
        <v>37</v>
      </c>
      <c r="G1193" t="s">
        <v>619</v>
      </c>
      <c r="H1193" s="2" t="s">
        <v>22</v>
      </c>
      <c r="I1193" t="s">
        <v>23</v>
      </c>
      <c r="J1193" t="s">
        <v>24</v>
      </c>
      <c r="K1193">
        <v>60653</v>
      </c>
      <c r="L1193" t="s">
        <v>25</v>
      </c>
      <c r="M1193" t="s">
        <v>2198</v>
      </c>
      <c r="N1193" t="s">
        <v>27</v>
      </c>
      <c r="O1193" t="s">
        <v>1705</v>
      </c>
      <c r="P1193" s="4">
        <v>1.8919999999999999</v>
      </c>
      <c r="Q1193" s="4">
        <v>5</v>
      </c>
      <c r="R1193" s="4">
        <f t="shared" si="74"/>
        <v>-3.1080000000000001</v>
      </c>
      <c r="S1193" s="4">
        <f t="shared" si="75"/>
        <v>-0.4662</v>
      </c>
    </row>
    <row r="1194" spans="1:19" x14ac:dyDescent="0.3">
      <c r="A1194" t="s">
        <v>1685</v>
      </c>
      <c r="B1194" s="1">
        <v>43050</v>
      </c>
      <c r="C1194" s="1">
        <v>43055</v>
      </c>
      <c r="D1194">
        <f t="shared" si="72"/>
        <v>2017</v>
      </c>
      <c r="E1194" t="str">
        <f t="shared" si="73"/>
        <v>Nov</v>
      </c>
      <c r="F1194" t="s">
        <v>37</v>
      </c>
      <c r="G1194" t="s">
        <v>1686</v>
      </c>
      <c r="H1194" t="s">
        <v>105</v>
      </c>
      <c r="I1194" t="s">
        <v>32</v>
      </c>
      <c r="J1194" t="s">
        <v>33</v>
      </c>
      <c r="K1194">
        <v>94110</v>
      </c>
      <c r="L1194" t="s">
        <v>34</v>
      </c>
      <c r="M1194" t="s">
        <v>2207</v>
      </c>
      <c r="N1194" t="s">
        <v>27</v>
      </c>
      <c r="O1194" t="s">
        <v>1705</v>
      </c>
      <c r="P1194" s="4">
        <v>41.96</v>
      </c>
      <c r="Q1194" s="4">
        <v>41.96</v>
      </c>
      <c r="R1194" s="4">
        <f t="shared" si="74"/>
        <v>0</v>
      </c>
      <c r="S1194" s="4">
        <f t="shared" si="75"/>
        <v>0</v>
      </c>
    </row>
    <row r="1195" spans="1:19" x14ac:dyDescent="0.3">
      <c r="A1195" t="s">
        <v>1807</v>
      </c>
      <c r="B1195" s="1">
        <v>43091</v>
      </c>
      <c r="C1195" s="1">
        <v>43097</v>
      </c>
      <c r="D1195">
        <f t="shared" si="72"/>
        <v>2017</v>
      </c>
      <c r="E1195" t="str">
        <f t="shared" si="73"/>
        <v>Dec</v>
      </c>
      <c r="F1195" t="s">
        <v>37</v>
      </c>
      <c r="G1195" t="s">
        <v>138</v>
      </c>
      <c r="H1195" t="s">
        <v>105</v>
      </c>
      <c r="I1195" t="s">
        <v>1808</v>
      </c>
      <c r="J1195" t="s">
        <v>33</v>
      </c>
      <c r="K1195">
        <v>92553</v>
      </c>
      <c r="L1195" t="s">
        <v>34</v>
      </c>
      <c r="M1195" t="s">
        <v>2207</v>
      </c>
      <c r="N1195" t="s">
        <v>27</v>
      </c>
      <c r="O1195" t="s">
        <v>1705</v>
      </c>
      <c r="P1195" s="4">
        <v>41.96</v>
      </c>
      <c r="Q1195" s="4">
        <v>41.96</v>
      </c>
      <c r="R1195" s="4">
        <f t="shared" si="74"/>
        <v>0</v>
      </c>
      <c r="S1195" s="4">
        <f t="shared" si="75"/>
        <v>0</v>
      </c>
    </row>
    <row r="1196" spans="1:19" ht="15.6" x14ac:dyDescent="0.3">
      <c r="A1196" t="s">
        <v>2208</v>
      </c>
      <c r="B1196" s="1">
        <v>43376</v>
      </c>
      <c r="C1196" s="1">
        <v>43378</v>
      </c>
      <c r="D1196">
        <f t="shared" si="72"/>
        <v>2018</v>
      </c>
      <c r="E1196" t="str">
        <f t="shared" si="73"/>
        <v>Oct</v>
      </c>
      <c r="F1196" t="s">
        <v>67</v>
      </c>
      <c r="G1196" t="s">
        <v>673</v>
      </c>
      <c r="H1196" s="2" t="s">
        <v>22</v>
      </c>
      <c r="I1196" t="s">
        <v>61</v>
      </c>
      <c r="J1196" t="s">
        <v>62</v>
      </c>
      <c r="K1196">
        <v>10009</v>
      </c>
      <c r="L1196" t="s">
        <v>54</v>
      </c>
      <c r="M1196" t="s">
        <v>2207</v>
      </c>
      <c r="N1196" t="s">
        <v>27</v>
      </c>
      <c r="O1196" t="s">
        <v>1705</v>
      </c>
      <c r="P1196" s="4">
        <v>83.92</v>
      </c>
      <c r="Q1196" s="4">
        <v>83.92</v>
      </c>
      <c r="R1196" s="4">
        <f t="shared" si="74"/>
        <v>0</v>
      </c>
      <c r="S1196" s="4">
        <f t="shared" si="75"/>
        <v>0</v>
      </c>
    </row>
    <row r="1197" spans="1:19" x14ac:dyDescent="0.3">
      <c r="A1197" t="s">
        <v>2209</v>
      </c>
      <c r="B1197" s="1">
        <v>43439</v>
      </c>
      <c r="C1197" s="1">
        <v>43442</v>
      </c>
      <c r="D1197">
        <f t="shared" si="72"/>
        <v>2018</v>
      </c>
      <c r="E1197" t="str">
        <f t="shared" si="73"/>
        <v>Dec</v>
      </c>
      <c r="F1197" t="s">
        <v>20</v>
      </c>
      <c r="G1197" t="s">
        <v>971</v>
      </c>
      <c r="H1197" t="s">
        <v>105</v>
      </c>
      <c r="I1197" t="s">
        <v>61</v>
      </c>
      <c r="J1197" t="s">
        <v>62</v>
      </c>
      <c r="K1197">
        <v>10024</v>
      </c>
      <c r="L1197" t="s">
        <v>54</v>
      </c>
      <c r="M1197" t="s">
        <v>2207</v>
      </c>
      <c r="N1197" t="s">
        <v>27</v>
      </c>
      <c r="O1197" t="s">
        <v>1705</v>
      </c>
      <c r="P1197" s="4">
        <v>41.96</v>
      </c>
      <c r="Q1197" s="4">
        <v>41.96</v>
      </c>
      <c r="R1197" s="4">
        <f t="shared" si="74"/>
        <v>0</v>
      </c>
      <c r="S1197" s="4">
        <f t="shared" si="75"/>
        <v>0</v>
      </c>
    </row>
    <row r="1198" spans="1:19" x14ac:dyDescent="0.3">
      <c r="A1198" t="s">
        <v>2210</v>
      </c>
      <c r="B1198" s="1">
        <v>43459</v>
      </c>
      <c r="C1198" s="1">
        <v>43464</v>
      </c>
      <c r="D1198">
        <f t="shared" si="72"/>
        <v>2018</v>
      </c>
      <c r="E1198" t="str">
        <f t="shared" si="73"/>
        <v>Dec</v>
      </c>
      <c r="F1198" t="s">
        <v>37</v>
      </c>
      <c r="G1198" t="s">
        <v>298</v>
      </c>
      <c r="H1198" t="s">
        <v>51</v>
      </c>
      <c r="I1198" t="s">
        <v>61</v>
      </c>
      <c r="J1198" t="s">
        <v>62</v>
      </c>
      <c r="K1198">
        <v>10035</v>
      </c>
      <c r="L1198" t="s">
        <v>54</v>
      </c>
      <c r="M1198" t="s">
        <v>2207</v>
      </c>
      <c r="N1198" t="s">
        <v>27</v>
      </c>
      <c r="O1198" t="s">
        <v>1705</v>
      </c>
      <c r="P1198" s="4">
        <v>41.96</v>
      </c>
      <c r="Q1198" s="4">
        <v>41.96</v>
      </c>
      <c r="R1198" s="4">
        <f t="shared" si="74"/>
        <v>0</v>
      </c>
      <c r="S1198" s="4">
        <f t="shared" si="75"/>
        <v>0</v>
      </c>
    </row>
    <row r="1199" spans="1:19" ht="15.6" x14ac:dyDescent="0.3">
      <c r="A1199" t="s">
        <v>2211</v>
      </c>
      <c r="B1199" s="1">
        <v>43080</v>
      </c>
      <c r="C1199" s="1">
        <v>43085</v>
      </c>
      <c r="D1199">
        <f t="shared" si="72"/>
        <v>2017</v>
      </c>
      <c r="E1199" t="str">
        <f t="shared" si="73"/>
        <v>Dec</v>
      </c>
      <c r="F1199" t="s">
        <v>67</v>
      </c>
      <c r="G1199" t="s">
        <v>1206</v>
      </c>
      <c r="H1199" s="2" t="s">
        <v>22</v>
      </c>
      <c r="I1199" t="s">
        <v>2212</v>
      </c>
      <c r="J1199" t="s">
        <v>70</v>
      </c>
      <c r="K1199">
        <v>98661</v>
      </c>
      <c r="L1199" t="s">
        <v>34</v>
      </c>
      <c r="M1199" t="s">
        <v>2213</v>
      </c>
      <c r="N1199" t="s">
        <v>27</v>
      </c>
      <c r="O1199" t="s">
        <v>1705</v>
      </c>
      <c r="P1199" s="4">
        <v>14.8</v>
      </c>
      <c r="Q1199" s="4">
        <v>18</v>
      </c>
      <c r="R1199" s="4">
        <f t="shared" si="74"/>
        <v>-3.1999999999999993</v>
      </c>
      <c r="S1199" s="4">
        <f t="shared" si="75"/>
        <v>-0.47999999999999987</v>
      </c>
    </row>
    <row r="1200" spans="1:19" x14ac:dyDescent="0.3">
      <c r="A1200" t="s">
        <v>2214</v>
      </c>
      <c r="B1200" s="1">
        <v>43091</v>
      </c>
      <c r="C1200" s="1">
        <v>43097</v>
      </c>
      <c r="D1200">
        <f t="shared" si="72"/>
        <v>2017</v>
      </c>
      <c r="E1200" t="str">
        <f t="shared" si="73"/>
        <v>Dec</v>
      </c>
      <c r="F1200" t="s">
        <v>37</v>
      </c>
      <c r="G1200" t="s">
        <v>1306</v>
      </c>
      <c r="H1200" t="s">
        <v>51</v>
      </c>
      <c r="I1200" t="s">
        <v>2215</v>
      </c>
      <c r="J1200" t="s">
        <v>242</v>
      </c>
      <c r="K1200">
        <v>97756</v>
      </c>
      <c r="L1200" t="s">
        <v>34</v>
      </c>
      <c r="M1200" t="s">
        <v>2213</v>
      </c>
      <c r="N1200" t="s">
        <v>27</v>
      </c>
      <c r="O1200" t="s">
        <v>1705</v>
      </c>
      <c r="P1200" s="4">
        <v>11.84</v>
      </c>
      <c r="Q1200" s="4">
        <v>11.84</v>
      </c>
      <c r="R1200" s="4">
        <f t="shared" si="74"/>
        <v>0</v>
      </c>
      <c r="S1200" s="4">
        <f t="shared" si="75"/>
        <v>0</v>
      </c>
    </row>
    <row r="1201" spans="1:19" ht="15.6" x14ac:dyDescent="0.3">
      <c r="A1201" t="s">
        <v>2216</v>
      </c>
      <c r="B1201" s="1">
        <v>43462</v>
      </c>
      <c r="C1201" s="1">
        <v>43467</v>
      </c>
      <c r="D1201">
        <f t="shared" si="72"/>
        <v>2018</v>
      </c>
      <c r="E1201" t="str">
        <f t="shared" si="73"/>
        <v>Dec</v>
      </c>
      <c r="F1201" t="s">
        <v>37</v>
      </c>
      <c r="G1201" t="s">
        <v>107</v>
      </c>
      <c r="H1201" s="2" t="s">
        <v>22</v>
      </c>
      <c r="I1201" t="s">
        <v>69</v>
      </c>
      <c r="J1201" t="s">
        <v>70</v>
      </c>
      <c r="K1201">
        <v>98103</v>
      </c>
      <c r="L1201" t="s">
        <v>34</v>
      </c>
      <c r="M1201" t="s">
        <v>2213</v>
      </c>
      <c r="N1201" t="s">
        <v>27</v>
      </c>
      <c r="O1201" t="s">
        <v>1705</v>
      </c>
      <c r="P1201" s="4">
        <v>7.4</v>
      </c>
      <c r="Q1201" s="4">
        <v>5</v>
      </c>
      <c r="R1201" s="4">
        <f t="shared" si="74"/>
        <v>2.4000000000000004</v>
      </c>
      <c r="S1201" s="4">
        <f t="shared" si="75"/>
        <v>0.36000000000000004</v>
      </c>
    </row>
    <row r="1202" spans="1:19" ht="15.6" x14ac:dyDescent="0.3">
      <c r="A1202" t="s">
        <v>2217</v>
      </c>
      <c r="B1202" s="1">
        <v>42156</v>
      </c>
      <c r="C1202" s="1">
        <v>42161</v>
      </c>
      <c r="D1202">
        <f t="shared" si="72"/>
        <v>2015</v>
      </c>
      <c r="E1202" t="str">
        <f t="shared" si="73"/>
        <v>Jun</v>
      </c>
      <c r="F1202" t="s">
        <v>37</v>
      </c>
      <c r="G1202" t="s">
        <v>542</v>
      </c>
      <c r="H1202" s="2" t="s">
        <v>22</v>
      </c>
      <c r="I1202" t="s">
        <v>2218</v>
      </c>
      <c r="J1202" t="s">
        <v>93</v>
      </c>
      <c r="K1202">
        <v>72209</v>
      </c>
      <c r="L1202" t="s">
        <v>44</v>
      </c>
      <c r="M1202" t="s">
        <v>2213</v>
      </c>
      <c r="N1202" t="s">
        <v>27</v>
      </c>
      <c r="O1202" t="s">
        <v>1705</v>
      </c>
      <c r="P1202" s="4">
        <v>22.2</v>
      </c>
      <c r="Q1202" s="4">
        <v>100</v>
      </c>
      <c r="R1202" s="4">
        <f t="shared" si="74"/>
        <v>-77.8</v>
      </c>
      <c r="S1202" s="4">
        <f t="shared" si="75"/>
        <v>-11.67</v>
      </c>
    </row>
    <row r="1203" spans="1:19" ht="15.6" x14ac:dyDescent="0.3">
      <c r="A1203" t="s">
        <v>2219</v>
      </c>
      <c r="B1203" s="1">
        <v>43220</v>
      </c>
      <c r="C1203" s="1">
        <v>43225</v>
      </c>
      <c r="D1203">
        <f t="shared" si="72"/>
        <v>2018</v>
      </c>
      <c r="E1203" t="str">
        <f t="shared" si="73"/>
        <v>Apr</v>
      </c>
      <c r="F1203" t="s">
        <v>37</v>
      </c>
      <c r="G1203" t="s">
        <v>2220</v>
      </c>
      <c r="H1203" s="2" t="s">
        <v>22</v>
      </c>
      <c r="I1203" t="s">
        <v>2221</v>
      </c>
      <c r="J1203" t="s">
        <v>79</v>
      </c>
      <c r="K1203">
        <v>33068</v>
      </c>
      <c r="L1203" t="s">
        <v>44</v>
      </c>
      <c r="M1203" t="s">
        <v>2213</v>
      </c>
      <c r="N1203" t="s">
        <v>27</v>
      </c>
      <c r="O1203" t="s">
        <v>1705</v>
      </c>
      <c r="P1203" s="4">
        <v>23.68</v>
      </c>
      <c r="Q1203" s="4">
        <v>23.68</v>
      </c>
      <c r="R1203" s="4">
        <f t="shared" si="74"/>
        <v>0</v>
      </c>
      <c r="S1203" s="4">
        <f t="shared" si="75"/>
        <v>0</v>
      </c>
    </row>
    <row r="1204" spans="1:19" ht="15.6" x14ac:dyDescent="0.3">
      <c r="A1204" t="s">
        <v>2222</v>
      </c>
      <c r="B1204" s="1">
        <v>42521</v>
      </c>
      <c r="C1204" s="1">
        <v>42528</v>
      </c>
      <c r="D1204">
        <f t="shared" si="72"/>
        <v>2016</v>
      </c>
      <c r="E1204" t="str">
        <f t="shared" si="73"/>
        <v>May</v>
      </c>
      <c r="F1204" t="s">
        <v>37</v>
      </c>
      <c r="G1204" t="s">
        <v>197</v>
      </c>
      <c r="H1204" s="2" t="s">
        <v>22</v>
      </c>
      <c r="I1204" t="s">
        <v>2223</v>
      </c>
      <c r="J1204" t="s">
        <v>310</v>
      </c>
      <c r="K1204">
        <v>6360</v>
      </c>
      <c r="L1204" t="s">
        <v>54</v>
      </c>
      <c r="M1204" t="s">
        <v>2213</v>
      </c>
      <c r="N1204" t="s">
        <v>27</v>
      </c>
      <c r="O1204" t="s">
        <v>1705</v>
      </c>
      <c r="P1204" s="4">
        <v>22.2</v>
      </c>
      <c r="Q1204" s="4">
        <v>18</v>
      </c>
      <c r="R1204" s="4">
        <f t="shared" si="74"/>
        <v>4.1999999999999993</v>
      </c>
      <c r="S1204" s="4">
        <f t="shared" si="75"/>
        <v>0.62999999999999989</v>
      </c>
    </row>
    <row r="1205" spans="1:19" ht="15.6" x14ac:dyDescent="0.3">
      <c r="A1205" t="s">
        <v>2224</v>
      </c>
      <c r="B1205" s="1">
        <v>42707</v>
      </c>
      <c r="C1205" s="1">
        <v>42711</v>
      </c>
      <c r="D1205">
        <f t="shared" si="72"/>
        <v>2016</v>
      </c>
      <c r="E1205" t="str">
        <f t="shared" si="73"/>
        <v>Dec</v>
      </c>
      <c r="F1205" t="s">
        <v>37</v>
      </c>
      <c r="G1205" t="s">
        <v>1396</v>
      </c>
      <c r="H1205" s="2" t="s">
        <v>22</v>
      </c>
      <c r="I1205" t="s">
        <v>100</v>
      </c>
      <c r="J1205" t="s">
        <v>101</v>
      </c>
      <c r="K1205">
        <v>19140</v>
      </c>
      <c r="L1205" t="s">
        <v>54</v>
      </c>
      <c r="M1205" t="s">
        <v>2213</v>
      </c>
      <c r="N1205" t="s">
        <v>27</v>
      </c>
      <c r="O1205" t="s">
        <v>1705</v>
      </c>
      <c r="P1205" s="4">
        <v>2.96</v>
      </c>
      <c r="Q1205" s="4">
        <v>5</v>
      </c>
      <c r="R1205" s="4">
        <f t="shared" si="74"/>
        <v>-2.04</v>
      </c>
      <c r="S1205" s="4">
        <f t="shared" si="75"/>
        <v>-0.30599999999999999</v>
      </c>
    </row>
    <row r="1206" spans="1:19" ht="15.6" x14ac:dyDescent="0.3">
      <c r="A1206" t="s">
        <v>1614</v>
      </c>
      <c r="B1206" s="1">
        <v>43462</v>
      </c>
      <c r="C1206" s="1">
        <v>43466</v>
      </c>
      <c r="D1206">
        <f t="shared" si="72"/>
        <v>2018</v>
      </c>
      <c r="E1206" t="str">
        <f t="shared" si="73"/>
        <v>Dec</v>
      </c>
      <c r="F1206" t="s">
        <v>37</v>
      </c>
      <c r="G1206" t="s">
        <v>1615</v>
      </c>
      <c r="H1206" s="2" t="s">
        <v>22</v>
      </c>
      <c r="I1206" t="s">
        <v>65</v>
      </c>
      <c r="J1206" t="s">
        <v>24</v>
      </c>
      <c r="K1206">
        <v>61604</v>
      </c>
      <c r="L1206" t="s">
        <v>25</v>
      </c>
      <c r="M1206" t="s">
        <v>2213</v>
      </c>
      <c r="N1206" t="s">
        <v>27</v>
      </c>
      <c r="O1206" t="s">
        <v>1705</v>
      </c>
      <c r="P1206" s="4">
        <v>2.96</v>
      </c>
      <c r="Q1206" s="4">
        <v>5</v>
      </c>
      <c r="R1206" s="4">
        <f t="shared" si="74"/>
        <v>-2.04</v>
      </c>
      <c r="S1206" s="4">
        <f t="shared" si="75"/>
        <v>-0.30599999999999999</v>
      </c>
    </row>
    <row r="1207" spans="1:19" ht="15.6" x14ac:dyDescent="0.3">
      <c r="A1207" t="s">
        <v>2225</v>
      </c>
      <c r="B1207" s="1">
        <v>42333</v>
      </c>
      <c r="C1207" s="1">
        <v>42335</v>
      </c>
      <c r="D1207">
        <f t="shared" si="72"/>
        <v>2015</v>
      </c>
      <c r="E1207" t="str">
        <f t="shared" si="73"/>
        <v>Nov</v>
      </c>
      <c r="F1207" t="s">
        <v>67</v>
      </c>
      <c r="G1207" t="s">
        <v>1619</v>
      </c>
      <c r="H1207" s="2" t="s">
        <v>22</v>
      </c>
      <c r="I1207" t="s">
        <v>2226</v>
      </c>
      <c r="J1207" t="s">
        <v>33</v>
      </c>
      <c r="K1207">
        <v>94513</v>
      </c>
      <c r="L1207" t="s">
        <v>34</v>
      </c>
      <c r="M1207" t="s">
        <v>2227</v>
      </c>
      <c r="N1207" t="s">
        <v>27</v>
      </c>
      <c r="O1207" t="s">
        <v>1705</v>
      </c>
      <c r="P1207" s="4">
        <v>23.88</v>
      </c>
      <c r="Q1207" s="4">
        <v>23.88</v>
      </c>
      <c r="R1207" s="4">
        <f t="shared" si="74"/>
        <v>0</v>
      </c>
      <c r="S1207" s="4">
        <f t="shared" si="75"/>
        <v>0</v>
      </c>
    </row>
    <row r="1208" spans="1:19" ht="15.6" x14ac:dyDescent="0.3">
      <c r="A1208" t="s">
        <v>2228</v>
      </c>
      <c r="B1208" s="1">
        <v>43308</v>
      </c>
      <c r="C1208" s="1">
        <v>43313</v>
      </c>
      <c r="D1208">
        <f t="shared" si="72"/>
        <v>2018</v>
      </c>
      <c r="E1208" t="str">
        <f t="shared" si="73"/>
        <v>Jul</v>
      </c>
      <c r="F1208" t="s">
        <v>67</v>
      </c>
      <c r="G1208" t="s">
        <v>1646</v>
      </c>
      <c r="H1208" s="2" t="s">
        <v>22</v>
      </c>
      <c r="I1208" t="s">
        <v>69</v>
      </c>
      <c r="J1208" t="s">
        <v>70</v>
      </c>
      <c r="K1208">
        <v>98115</v>
      </c>
      <c r="L1208" t="s">
        <v>34</v>
      </c>
      <c r="M1208" t="s">
        <v>2227</v>
      </c>
      <c r="N1208" t="s">
        <v>27</v>
      </c>
      <c r="O1208" t="s">
        <v>1705</v>
      </c>
      <c r="P1208" s="4">
        <v>23.88</v>
      </c>
      <c r="Q1208" s="4">
        <v>23.88</v>
      </c>
      <c r="R1208" s="4">
        <f t="shared" si="74"/>
        <v>0</v>
      </c>
      <c r="S1208" s="4">
        <f t="shared" si="75"/>
        <v>0</v>
      </c>
    </row>
    <row r="1209" spans="1:19" ht="15.6" x14ac:dyDescent="0.3">
      <c r="A1209" t="s">
        <v>2229</v>
      </c>
      <c r="B1209" s="1">
        <v>43444</v>
      </c>
      <c r="C1209" s="1">
        <v>43446</v>
      </c>
      <c r="D1209">
        <f t="shared" si="72"/>
        <v>2018</v>
      </c>
      <c r="E1209" t="str">
        <f t="shared" si="73"/>
        <v>Dec</v>
      </c>
      <c r="F1209" t="s">
        <v>20</v>
      </c>
      <c r="G1209" t="s">
        <v>1770</v>
      </c>
      <c r="H1209" s="2" t="s">
        <v>22</v>
      </c>
      <c r="I1209" t="s">
        <v>486</v>
      </c>
      <c r="J1209" t="s">
        <v>79</v>
      </c>
      <c r="K1209">
        <v>33311</v>
      </c>
      <c r="L1209" t="s">
        <v>44</v>
      </c>
      <c r="M1209" t="s">
        <v>2227</v>
      </c>
      <c r="N1209" t="s">
        <v>27</v>
      </c>
      <c r="O1209" t="s">
        <v>1705</v>
      </c>
      <c r="P1209" s="4">
        <v>19.103999999999999</v>
      </c>
      <c r="Q1209" s="4">
        <v>18</v>
      </c>
      <c r="R1209" s="4">
        <f t="shared" si="74"/>
        <v>1.1039999999999992</v>
      </c>
      <c r="S1209" s="4">
        <f t="shared" si="75"/>
        <v>0.16559999999999989</v>
      </c>
    </row>
    <row r="1210" spans="1:19" x14ac:dyDescent="0.3">
      <c r="A1210" t="s">
        <v>1080</v>
      </c>
      <c r="B1210" s="1">
        <v>42862</v>
      </c>
      <c r="C1210" s="1">
        <v>42866</v>
      </c>
      <c r="D1210">
        <f t="shared" si="72"/>
        <v>2017</v>
      </c>
      <c r="E1210" t="str">
        <f t="shared" si="73"/>
        <v>May</v>
      </c>
      <c r="F1210" t="s">
        <v>37</v>
      </c>
      <c r="G1210" t="s">
        <v>224</v>
      </c>
      <c r="H1210" t="s">
        <v>51</v>
      </c>
      <c r="I1210" t="s">
        <v>61</v>
      </c>
      <c r="J1210" t="s">
        <v>62</v>
      </c>
      <c r="K1210">
        <v>10009</v>
      </c>
      <c r="L1210" t="s">
        <v>54</v>
      </c>
      <c r="M1210" t="s">
        <v>2227</v>
      </c>
      <c r="N1210" t="s">
        <v>27</v>
      </c>
      <c r="O1210" t="s">
        <v>1705</v>
      </c>
      <c r="P1210" s="4">
        <v>63.68</v>
      </c>
      <c r="Q1210" s="4">
        <v>63.68</v>
      </c>
      <c r="R1210" s="4">
        <f t="shared" si="74"/>
        <v>0</v>
      </c>
      <c r="S1210" s="4">
        <f t="shared" si="75"/>
        <v>0</v>
      </c>
    </row>
    <row r="1211" spans="1:19" x14ac:dyDescent="0.3">
      <c r="A1211" t="s">
        <v>2230</v>
      </c>
      <c r="B1211" s="1">
        <v>43193</v>
      </c>
      <c r="C1211" s="1">
        <v>43197</v>
      </c>
      <c r="D1211">
        <f t="shared" si="72"/>
        <v>2018</v>
      </c>
      <c r="E1211" t="str">
        <f t="shared" si="73"/>
        <v>Apr</v>
      </c>
      <c r="F1211" t="s">
        <v>37</v>
      </c>
      <c r="G1211" t="s">
        <v>932</v>
      </c>
      <c r="H1211" t="s">
        <v>105</v>
      </c>
      <c r="I1211" t="s">
        <v>100</v>
      </c>
      <c r="J1211" t="s">
        <v>101</v>
      </c>
      <c r="K1211">
        <v>19143</v>
      </c>
      <c r="L1211" t="s">
        <v>54</v>
      </c>
      <c r="M1211" t="s">
        <v>2227</v>
      </c>
      <c r="N1211" t="s">
        <v>27</v>
      </c>
      <c r="O1211" t="s">
        <v>1705</v>
      </c>
      <c r="P1211" s="4">
        <v>25.472000000000001</v>
      </c>
      <c r="Q1211" s="4">
        <v>25.472000000000001</v>
      </c>
      <c r="R1211" s="4">
        <f t="shared" si="74"/>
        <v>0</v>
      </c>
      <c r="S1211" s="4">
        <f t="shared" si="75"/>
        <v>0</v>
      </c>
    </row>
    <row r="1212" spans="1:19" ht="15.6" x14ac:dyDescent="0.3">
      <c r="A1212" t="s">
        <v>2231</v>
      </c>
      <c r="B1212" s="1">
        <v>42331</v>
      </c>
      <c r="C1212" s="1">
        <v>42335</v>
      </c>
      <c r="D1212">
        <f t="shared" si="72"/>
        <v>2015</v>
      </c>
      <c r="E1212" t="str">
        <f t="shared" si="73"/>
        <v>Nov</v>
      </c>
      <c r="F1212" t="s">
        <v>37</v>
      </c>
      <c r="G1212" t="s">
        <v>2220</v>
      </c>
      <c r="H1212" s="2" t="s">
        <v>22</v>
      </c>
      <c r="I1212" t="s">
        <v>2232</v>
      </c>
      <c r="J1212" t="s">
        <v>109</v>
      </c>
      <c r="K1212">
        <v>75150</v>
      </c>
      <c r="L1212" t="s">
        <v>25</v>
      </c>
      <c r="M1212" t="s">
        <v>2227</v>
      </c>
      <c r="N1212" t="s">
        <v>27</v>
      </c>
      <c r="O1212" t="s">
        <v>1705</v>
      </c>
      <c r="P1212" s="4">
        <v>6.3680000000000003</v>
      </c>
      <c r="Q1212" s="4">
        <v>5</v>
      </c>
      <c r="R1212" s="4">
        <f t="shared" si="74"/>
        <v>1.3680000000000003</v>
      </c>
      <c r="S1212" s="4">
        <f t="shared" si="75"/>
        <v>0.20520000000000005</v>
      </c>
    </row>
    <row r="1213" spans="1:19" ht="15.6" x14ac:dyDescent="0.3">
      <c r="A1213" t="s">
        <v>2233</v>
      </c>
      <c r="B1213" s="1">
        <v>42494</v>
      </c>
      <c r="C1213" s="1">
        <v>42495</v>
      </c>
      <c r="D1213">
        <f t="shared" si="72"/>
        <v>2016</v>
      </c>
      <c r="E1213" t="str">
        <f t="shared" si="73"/>
        <v>May</v>
      </c>
      <c r="F1213" t="s">
        <v>20</v>
      </c>
      <c r="G1213" t="s">
        <v>947</v>
      </c>
      <c r="H1213" s="2" t="s">
        <v>22</v>
      </c>
      <c r="I1213" t="s">
        <v>2234</v>
      </c>
      <c r="J1213" t="s">
        <v>24</v>
      </c>
      <c r="K1213">
        <v>60477</v>
      </c>
      <c r="L1213" t="s">
        <v>25</v>
      </c>
      <c r="M1213" t="s">
        <v>2227</v>
      </c>
      <c r="N1213" t="s">
        <v>27</v>
      </c>
      <c r="O1213" t="s">
        <v>1705</v>
      </c>
      <c r="P1213" s="4">
        <v>22.288</v>
      </c>
      <c r="Q1213" s="4">
        <v>18</v>
      </c>
      <c r="R1213" s="4">
        <f t="shared" si="74"/>
        <v>4.2880000000000003</v>
      </c>
      <c r="S1213" s="4">
        <f t="shared" si="75"/>
        <v>0.64319999999999999</v>
      </c>
    </row>
    <row r="1214" spans="1:19" x14ac:dyDescent="0.3">
      <c r="A1214" t="s">
        <v>2235</v>
      </c>
      <c r="B1214" s="1">
        <v>42932</v>
      </c>
      <c r="C1214" s="1">
        <v>42934</v>
      </c>
      <c r="D1214">
        <f t="shared" si="72"/>
        <v>2017</v>
      </c>
      <c r="E1214" t="str">
        <f t="shared" si="73"/>
        <v>Jul</v>
      </c>
      <c r="F1214" t="s">
        <v>67</v>
      </c>
      <c r="G1214" t="s">
        <v>1669</v>
      </c>
      <c r="H1214" t="s">
        <v>51</v>
      </c>
      <c r="I1214" t="s">
        <v>113</v>
      </c>
      <c r="J1214" t="s">
        <v>109</v>
      </c>
      <c r="K1214">
        <v>77036</v>
      </c>
      <c r="L1214" t="s">
        <v>25</v>
      </c>
      <c r="M1214" t="s">
        <v>2227</v>
      </c>
      <c r="N1214" t="s">
        <v>27</v>
      </c>
      <c r="O1214" t="s">
        <v>1705</v>
      </c>
      <c r="P1214" s="4">
        <v>9.5519999999999996</v>
      </c>
      <c r="Q1214" s="4">
        <v>9.5519999999999996</v>
      </c>
      <c r="R1214" s="4">
        <f t="shared" si="74"/>
        <v>0</v>
      </c>
      <c r="S1214" s="4">
        <f t="shared" si="75"/>
        <v>0</v>
      </c>
    </row>
    <row r="1215" spans="1:19" x14ac:dyDescent="0.3">
      <c r="A1215" t="s">
        <v>1847</v>
      </c>
      <c r="B1215" s="1">
        <v>42965</v>
      </c>
      <c r="C1215" s="1">
        <v>42967</v>
      </c>
      <c r="D1215">
        <f t="shared" si="72"/>
        <v>2017</v>
      </c>
      <c r="E1215" t="str">
        <f t="shared" si="73"/>
        <v>Aug</v>
      </c>
      <c r="F1215" t="s">
        <v>67</v>
      </c>
      <c r="G1215" t="s">
        <v>373</v>
      </c>
      <c r="H1215" t="s">
        <v>51</v>
      </c>
      <c r="I1215" t="s">
        <v>113</v>
      </c>
      <c r="J1215" t="s">
        <v>109</v>
      </c>
      <c r="K1215">
        <v>77070</v>
      </c>
      <c r="L1215" t="s">
        <v>25</v>
      </c>
      <c r="M1215" t="s">
        <v>2227</v>
      </c>
      <c r="N1215" t="s">
        <v>27</v>
      </c>
      <c r="O1215" t="s">
        <v>1705</v>
      </c>
      <c r="P1215" s="4">
        <v>9.5519999999999996</v>
      </c>
      <c r="Q1215" s="4">
        <v>9.5519999999999996</v>
      </c>
      <c r="R1215" s="4">
        <f t="shared" si="74"/>
        <v>0</v>
      </c>
      <c r="S1215" s="4">
        <f t="shared" si="75"/>
        <v>0</v>
      </c>
    </row>
    <row r="1216" spans="1:19" ht="15.6" x14ac:dyDescent="0.3">
      <c r="A1216" t="s">
        <v>2236</v>
      </c>
      <c r="B1216" s="1">
        <v>43455</v>
      </c>
      <c r="C1216" s="1">
        <v>43455</v>
      </c>
      <c r="D1216">
        <f t="shared" si="72"/>
        <v>2018</v>
      </c>
      <c r="E1216" t="str">
        <f t="shared" si="73"/>
        <v>Dec</v>
      </c>
      <c r="F1216" t="s">
        <v>30</v>
      </c>
      <c r="G1216" t="s">
        <v>748</v>
      </c>
      <c r="H1216" s="2" t="s">
        <v>22</v>
      </c>
      <c r="I1216" t="s">
        <v>2237</v>
      </c>
      <c r="J1216" t="s">
        <v>1699</v>
      </c>
      <c r="K1216">
        <v>68025</v>
      </c>
      <c r="L1216" t="s">
        <v>25</v>
      </c>
      <c r="M1216" t="s">
        <v>2227</v>
      </c>
      <c r="N1216" t="s">
        <v>27</v>
      </c>
      <c r="O1216" t="s">
        <v>1705</v>
      </c>
      <c r="P1216" s="4">
        <v>15.92</v>
      </c>
      <c r="Q1216" s="4">
        <v>18</v>
      </c>
      <c r="R1216" s="4">
        <f t="shared" si="74"/>
        <v>-2.08</v>
      </c>
      <c r="S1216" s="4">
        <f t="shared" si="75"/>
        <v>-0.312</v>
      </c>
    </row>
    <row r="1217" spans="1:19" ht="15.6" x14ac:dyDescent="0.3">
      <c r="A1217" t="s">
        <v>2238</v>
      </c>
      <c r="B1217" s="1">
        <v>42252</v>
      </c>
      <c r="C1217" s="1">
        <v>42254</v>
      </c>
      <c r="D1217">
        <f t="shared" si="72"/>
        <v>2015</v>
      </c>
      <c r="E1217" t="str">
        <f t="shared" si="73"/>
        <v>Sep</v>
      </c>
      <c r="F1217" t="s">
        <v>20</v>
      </c>
      <c r="G1217" t="s">
        <v>1743</v>
      </c>
      <c r="H1217" s="2" t="s">
        <v>22</v>
      </c>
      <c r="I1217" t="s">
        <v>2103</v>
      </c>
      <c r="J1217" t="s">
        <v>79</v>
      </c>
      <c r="K1217">
        <v>33710</v>
      </c>
      <c r="L1217" t="s">
        <v>44</v>
      </c>
      <c r="M1217" t="s">
        <v>2239</v>
      </c>
      <c r="N1217" t="s">
        <v>27</v>
      </c>
      <c r="O1217" t="s">
        <v>1705</v>
      </c>
      <c r="P1217" s="4">
        <v>31.984000000000002</v>
      </c>
      <c r="Q1217" s="4">
        <v>31.984000000000002</v>
      </c>
      <c r="R1217" s="4">
        <f t="shared" si="74"/>
        <v>0</v>
      </c>
      <c r="S1217" s="4">
        <f t="shared" si="75"/>
        <v>0</v>
      </c>
    </row>
    <row r="1218" spans="1:19" ht="15.6" x14ac:dyDescent="0.3">
      <c r="A1218" t="s">
        <v>2240</v>
      </c>
      <c r="B1218" s="1">
        <v>43255</v>
      </c>
      <c r="C1218" s="1">
        <v>43261</v>
      </c>
      <c r="D1218">
        <f t="shared" ref="D1218:D1281" si="76">YEAR(B1218)</f>
        <v>2018</v>
      </c>
      <c r="E1218" t="str">
        <f t="shared" ref="E1218:E1281" si="77">TEXT(B1218,"mmm")</f>
        <v>Jun</v>
      </c>
      <c r="F1218" t="s">
        <v>37</v>
      </c>
      <c r="G1218" t="s">
        <v>1267</v>
      </c>
      <c r="H1218" s="2" t="s">
        <v>22</v>
      </c>
      <c r="I1218" t="s">
        <v>82</v>
      </c>
      <c r="J1218" t="s">
        <v>83</v>
      </c>
      <c r="K1218">
        <v>28110</v>
      </c>
      <c r="L1218" t="s">
        <v>44</v>
      </c>
      <c r="M1218" t="s">
        <v>2239</v>
      </c>
      <c r="N1218" t="s">
        <v>27</v>
      </c>
      <c r="O1218" t="s">
        <v>1705</v>
      </c>
      <c r="P1218" s="4">
        <v>31.984000000000002</v>
      </c>
      <c r="Q1218" s="4">
        <v>31.984000000000002</v>
      </c>
      <c r="R1218" s="4">
        <f t="shared" si="74"/>
        <v>0</v>
      </c>
      <c r="S1218" s="4">
        <f t="shared" si="75"/>
        <v>0</v>
      </c>
    </row>
    <row r="1219" spans="1:19" ht="15.6" x14ac:dyDescent="0.3">
      <c r="A1219" t="s">
        <v>2241</v>
      </c>
      <c r="B1219" s="1">
        <v>43407</v>
      </c>
      <c r="C1219" s="1">
        <v>43409</v>
      </c>
      <c r="D1219">
        <f t="shared" si="76"/>
        <v>2018</v>
      </c>
      <c r="E1219" t="str">
        <f t="shared" si="77"/>
        <v>Nov</v>
      </c>
      <c r="F1219" t="s">
        <v>67</v>
      </c>
      <c r="G1219" t="s">
        <v>916</v>
      </c>
      <c r="H1219" s="2" t="s">
        <v>22</v>
      </c>
      <c r="I1219" t="s">
        <v>364</v>
      </c>
      <c r="J1219" t="s">
        <v>250</v>
      </c>
      <c r="K1219">
        <v>37130</v>
      </c>
      <c r="L1219" t="s">
        <v>44</v>
      </c>
      <c r="M1219" t="s">
        <v>2239</v>
      </c>
      <c r="N1219" t="s">
        <v>27</v>
      </c>
      <c r="O1219" t="s">
        <v>1705</v>
      </c>
      <c r="P1219" s="4">
        <v>15.992000000000001</v>
      </c>
      <c r="Q1219" s="4">
        <v>18</v>
      </c>
      <c r="R1219" s="4">
        <f t="shared" ref="R1219:R1282" si="78">P1219-Q1219</f>
        <v>-2.0079999999999991</v>
      </c>
      <c r="S1219" s="4">
        <f t="shared" ref="S1219:S1282" si="79">0.15*R1219</f>
        <v>-0.30119999999999986</v>
      </c>
    </row>
    <row r="1220" spans="1:19" ht="15.6" x14ac:dyDescent="0.3">
      <c r="A1220" t="s">
        <v>2242</v>
      </c>
      <c r="B1220" s="1">
        <v>42980</v>
      </c>
      <c r="C1220" s="1">
        <v>42984</v>
      </c>
      <c r="D1220">
        <f t="shared" si="76"/>
        <v>2017</v>
      </c>
      <c r="E1220" t="str">
        <f t="shared" si="77"/>
        <v>Sep</v>
      </c>
      <c r="F1220" t="s">
        <v>37</v>
      </c>
      <c r="G1220" t="s">
        <v>2243</v>
      </c>
      <c r="H1220" s="2" t="s">
        <v>22</v>
      </c>
      <c r="I1220" t="s">
        <v>61</v>
      </c>
      <c r="J1220" t="s">
        <v>62</v>
      </c>
      <c r="K1220">
        <v>10024</v>
      </c>
      <c r="L1220" t="s">
        <v>54</v>
      </c>
      <c r="M1220" t="s">
        <v>2239</v>
      </c>
      <c r="N1220" t="s">
        <v>27</v>
      </c>
      <c r="O1220" t="s">
        <v>1705</v>
      </c>
      <c r="P1220" s="4">
        <v>39.979999999999997</v>
      </c>
      <c r="Q1220" s="4">
        <v>39.979999999999997</v>
      </c>
      <c r="R1220" s="4">
        <f t="shared" si="78"/>
        <v>0</v>
      </c>
      <c r="S1220" s="4">
        <f t="shared" si="79"/>
        <v>0</v>
      </c>
    </row>
    <row r="1221" spans="1:19" ht="15.6" x14ac:dyDescent="0.3">
      <c r="A1221" t="s">
        <v>2244</v>
      </c>
      <c r="B1221" s="1">
        <v>43231</v>
      </c>
      <c r="C1221" s="1">
        <v>43237</v>
      </c>
      <c r="D1221">
        <f t="shared" si="76"/>
        <v>2018</v>
      </c>
      <c r="E1221" t="str">
        <f t="shared" si="77"/>
        <v>May</v>
      </c>
      <c r="F1221" t="s">
        <v>37</v>
      </c>
      <c r="G1221" t="s">
        <v>332</v>
      </c>
      <c r="H1221" s="2" t="s">
        <v>22</v>
      </c>
      <c r="I1221" t="s">
        <v>1207</v>
      </c>
      <c r="J1221" t="s">
        <v>109</v>
      </c>
      <c r="K1221">
        <v>78745</v>
      </c>
      <c r="L1221" t="s">
        <v>25</v>
      </c>
      <c r="M1221" t="s">
        <v>2239</v>
      </c>
      <c r="N1221" t="s">
        <v>27</v>
      </c>
      <c r="O1221" t="s">
        <v>1705</v>
      </c>
      <c r="P1221" s="4">
        <v>7.9960000000000004</v>
      </c>
      <c r="Q1221" s="4">
        <v>18</v>
      </c>
      <c r="R1221" s="4">
        <f t="shared" si="78"/>
        <v>-10.004</v>
      </c>
      <c r="S1221" s="4">
        <f t="shared" si="79"/>
        <v>-1.5005999999999999</v>
      </c>
    </row>
    <row r="1222" spans="1:19" ht="15.6" x14ac:dyDescent="0.3">
      <c r="A1222" t="s">
        <v>2245</v>
      </c>
      <c r="B1222" s="1">
        <v>43423</v>
      </c>
      <c r="C1222" s="1">
        <v>43425</v>
      </c>
      <c r="D1222">
        <f t="shared" si="76"/>
        <v>2018</v>
      </c>
      <c r="E1222" t="str">
        <f t="shared" si="77"/>
        <v>Nov</v>
      </c>
      <c r="F1222" t="s">
        <v>67</v>
      </c>
      <c r="G1222" t="s">
        <v>2246</v>
      </c>
      <c r="H1222" s="2" t="s">
        <v>22</v>
      </c>
      <c r="I1222" t="s">
        <v>2247</v>
      </c>
      <c r="J1222" t="s">
        <v>109</v>
      </c>
      <c r="K1222">
        <v>75007</v>
      </c>
      <c r="L1222" t="s">
        <v>25</v>
      </c>
      <c r="M1222" t="s">
        <v>2239</v>
      </c>
      <c r="N1222" t="s">
        <v>27</v>
      </c>
      <c r="O1222" t="s">
        <v>1705</v>
      </c>
      <c r="P1222" s="4">
        <v>15.992000000000001</v>
      </c>
      <c r="Q1222" s="4">
        <v>18</v>
      </c>
      <c r="R1222" s="4">
        <f t="shared" si="78"/>
        <v>-2.0079999999999991</v>
      </c>
      <c r="S1222" s="4">
        <f t="shared" si="79"/>
        <v>-0.30119999999999986</v>
      </c>
    </row>
    <row r="1223" spans="1:19" x14ac:dyDescent="0.3">
      <c r="A1223" t="s">
        <v>2248</v>
      </c>
      <c r="B1223" s="1">
        <v>42224</v>
      </c>
      <c r="C1223" s="1">
        <v>42231</v>
      </c>
      <c r="D1223">
        <f t="shared" si="76"/>
        <v>2015</v>
      </c>
      <c r="E1223" t="str">
        <f t="shared" si="77"/>
        <v>Aug</v>
      </c>
      <c r="F1223" t="s">
        <v>37</v>
      </c>
      <c r="G1223" t="s">
        <v>1885</v>
      </c>
      <c r="H1223" t="s">
        <v>105</v>
      </c>
      <c r="I1223" t="s">
        <v>39</v>
      </c>
      <c r="J1223" t="s">
        <v>33</v>
      </c>
      <c r="K1223">
        <v>92024</v>
      </c>
      <c r="L1223" t="s">
        <v>34</v>
      </c>
      <c r="M1223" t="s">
        <v>2249</v>
      </c>
      <c r="N1223" t="s">
        <v>27</v>
      </c>
      <c r="O1223" t="s">
        <v>1705</v>
      </c>
      <c r="P1223" s="4">
        <v>327.76</v>
      </c>
      <c r="Q1223" s="4">
        <v>327.76</v>
      </c>
      <c r="R1223" s="4">
        <f t="shared" si="78"/>
        <v>0</v>
      </c>
      <c r="S1223" s="4">
        <f t="shared" si="79"/>
        <v>0</v>
      </c>
    </row>
    <row r="1224" spans="1:19" ht="15.6" x14ac:dyDescent="0.3">
      <c r="A1224" t="s">
        <v>1508</v>
      </c>
      <c r="B1224" s="1">
        <v>42442</v>
      </c>
      <c r="C1224" s="1">
        <v>42447</v>
      </c>
      <c r="D1224">
        <f t="shared" si="76"/>
        <v>2016</v>
      </c>
      <c r="E1224" t="str">
        <f t="shared" si="77"/>
        <v>Mar</v>
      </c>
      <c r="F1224" t="s">
        <v>67</v>
      </c>
      <c r="G1224" t="s">
        <v>1509</v>
      </c>
      <c r="H1224" s="2" t="s">
        <v>22</v>
      </c>
      <c r="I1224" t="s">
        <v>907</v>
      </c>
      <c r="J1224" t="s">
        <v>33</v>
      </c>
      <c r="K1224">
        <v>95928</v>
      </c>
      <c r="L1224" t="s">
        <v>34</v>
      </c>
      <c r="M1224" t="s">
        <v>2249</v>
      </c>
      <c r="N1224" t="s">
        <v>27</v>
      </c>
      <c r="O1224" t="s">
        <v>1705</v>
      </c>
      <c r="P1224" s="4">
        <v>327.76</v>
      </c>
      <c r="Q1224" s="4">
        <v>327.76</v>
      </c>
      <c r="R1224" s="4">
        <f t="shared" si="78"/>
        <v>0</v>
      </c>
      <c r="S1224" s="4">
        <f t="shared" si="79"/>
        <v>0</v>
      </c>
    </row>
    <row r="1225" spans="1:19" ht="15.6" x14ac:dyDescent="0.3">
      <c r="A1225" t="s">
        <v>507</v>
      </c>
      <c r="B1225" s="1">
        <v>42504</v>
      </c>
      <c r="C1225" s="1">
        <v>42509</v>
      </c>
      <c r="D1225">
        <f t="shared" si="76"/>
        <v>2016</v>
      </c>
      <c r="E1225" t="str">
        <f t="shared" si="77"/>
        <v>May</v>
      </c>
      <c r="F1225" t="s">
        <v>37</v>
      </c>
      <c r="G1225" t="s">
        <v>508</v>
      </c>
      <c r="H1225" s="2" t="s">
        <v>22</v>
      </c>
      <c r="I1225" t="s">
        <v>509</v>
      </c>
      <c r="J1225" t="s">
        <v>33</v>
      </c>
      <c r="K1225">
        <v>93010</v>
      </c>
      <c r="L1225" t="s">
        <v>34</v>
      </c>
      <c r="M1225" t="s">
        <v>2249</v>
      </c>
      <c r="N1225" t="s">
        <v>27</v>
      </c>
      <c r="O1225" t="s">
        <v>1705</v>
      </c>
      <c r="P1225" s="4">
        <v>122.91</v>
      </c>
      <c r="Q1225" s="4">
        <v>122.91</v>
      </c>
      <c r="R1225" s="4">
        <f t="shared" si="78"/>
        <v>0</v>
      </c>
      <c r="S1225" s="4">
        <f t="shared" si="79"/>
        <v>0</v>
      </c>
    </row>
    <row r="1226" spans="1:19" ht="15.6" x14ac:dyDescent="0.3">
      <c r="A1226" t="s">
        <v>2250</v>
      </c>
      <c r="B1226" s="1">
        <v>42546</v>
      </c>
      <c r="C1226" s="1">
        <v>42551</v>
      </c>
      <c r="D1226">
        <f t="shared" si="76"/>
        <v>2016</v>
      </c>
      <c r="E1226" t="str">
        <f t="shared" si="77"/>
        <v>Jun</v>
      </c>
      <c r="F1226" t="s">
        <v>37</v>
      </c>
      <c r="G1226" t="s">
        <v>1009</v>
      </c>
      <c r="H1226" s="2" t="s">
        <v>22</v>
      </c>
      <c r="I1226" t="s">
        <v>32</v>
      </c>
      <c r="J1226" t="s">
        <v>33</v>
      </c>
      <c r="K1226">
        <v>94110</v>
      </c>
      <c r="L1226" t="s">
        <v>34</v>
      </c>
      <c r="M1226" t="s">
        <v>2249</v>
      </c>
      <c r="N1226" t="s">
        <v>27</v>
      </c>
      <c r="O1226" t="s">
        <v>1705</v>
      </c>
      <c r="P1226" s="4">
        <v>204.85</v>
      </c>
      <c r="Q1226" s="4">
        <v>204.85</v>
      </c>
      <c r="R1226" s="4">
        <f t="shared" si="78"/>
        <v>0</v>
      </c>
      <c r="S1226" s="4">
        <f t="shared" si="79"/>
        <v>0</v>
      </c>
    </row>
    <row r="1227" spans="1:19" x14ac:dyDescent="0.3">
      <c r="A1227" t="s">
        <v>2251</v>
      </c>
      <c r="B1227" s="1">
        <v>42969</v>
      </c>
      <c r="C1227" s="1">
        <v>42970</v>
      </c>
      <c r="D1227">
        <f t="shared" si="76"/>
        <v>2017</v>
      </c>
      <c r="E1227" t="str">
        <f t="shared" si="77"/>
        <v>Aug</v>
      </c>
      <c r="F1227" t="s">
        <v>20</v>
      </c>
      <c r="G1227" t="s">
        <v>1827</v>
      </c>
      <c r="H1227" t="s">
        <v>51</v>
      </c>
      <c r="I1227" t="s">
        <v>214</v>
      </c>
      <c r="J1227" t="s">
        <v>75</v>
      </c>
      <c r="K1227">
        <v>80525</v>
      </c>
      <c r="L1227" t="s">
        <v>34</v>
      </c>
      <c r="M1227" t="s">
        <v>2249</v>
      </c>
      <c r="N1227" t="s">
        <v>27</v>
      </c>
      <c r="O1227" t="s">
        <v>1705</v>
      </c>
      <c r="P1227" s="4">
        <v>98.328000000000003</v>
      </c>
      <c r="Q1227" s="4">
        <v>98.328000000000003</v>
      </c>
      <c r="R1227" s="4">
        <f t="shared" si="78"/>
        <v>0</v>
      </c>
      <c r="S1227" s="4">
        <f t="shared" si="79"/>
        <v>0</v>
      </c>
    </row>
    <row r="1228" spans="1:19" ht="15.6" x14ac:dyDescent="0.3">
      <c r="A1228" t="s">
        <v>2252</v>
      </c>
      <c r="B1228" s="1">
        <v>43371</v>
      </c>
      <c r="C1228" s="1">
        <v>43374</v>
      </c>
      <c r="D1228">
        <f t="shared" si="76"/>
        <v>2018</v>
      </c>
      <c r="E1228" t="str">
        <f t="shared" si="77"/>
        <v>Sep</v>
      </c>
      <c r="F1228" t="s">
        <v>20</v>
      </c>
      <c r="G1228" t="s">
        <v>194</v>
      </c>
      <c r="H1228" s="2" t="s">
        <v>22</v>
      </c>
      <c r="I1228" t="s">
        <v>293</v>
      </c>
      <c r="J1228" t="s">
        <v>75</v>
      </c>
      <c r="K1228">
        <v>80013</v>
      </c>
      <c r="L1228" t="s">
        <v>34</v>
      </c>
      <c r="M1228" t="s">
        <v>2249</v>
      </c>
      <c r="N1228" t="s">
        <v>27</v>
      </c>
      <c r="O1228" t="s">
        <v>1705</v>
      </c>
      <c r="P1228" s="4">
        <v>32.776000000000003</v>
      </c>
      <c r="Q1228" s="4">
        <v>32.776000000000003</v>
      </c>
      <c r="R1228" s="4">
        <f t="shared" si="78"/>
        <v>0</v>
      </c>
      <c r="S1228" s="4">
        <f t="shared" si="79"/>
        <v>0</v>
      </c>
    </row>
    <row r="1229" spans="1:19" ht="15.6" x14ac:dyDescent="0.3">
      <c r="A1229" t="s">
        <v>2253</v>
      </c>
      <c r="B1229" s="1">
        <v>42081</v>
      </c>
      <c r="C1229" s="1">
        <v>42086</v>
      </c>
      <c r="D1229">
        <f t="shared" si="76"/>
        <v>2015</v>
      </c>
      <c r="E1229" t="str">
        <f t="shared" si="77"/>
        <v>Mar</v>
      </c>
      <c r="F1229" t="s">
        <v>37</v>
      </c>
      <c r="G1229" t="s">
        <v>1825</v>
      </c>
      <c r="H1229" s="2" t="s">
        <v>22</v>
      </c>
      <c r="I1229" t="s">
        <v>78</v>
      </c>
      <c r="J1229" t="s">
        <v>79</v>
      </c>
      <c r="K1229">
        <v>32216</v>
      </c>
      <c r="L1229" t="s">
        <v>44</v>
      </c>
      <c r="M1229" t="s">
        <v>2254</v>
      </c>
      <c r="N1229" t="s">
        <v>27</v>
      </c>
      <c r="O1229" t="s">
        <v>1705</v>
      </c>
      <c r="P1229" s="4">
        <v>122.352</v>
      </c>
      <c r="Q1229" s="4">
        <v>122.352</v>
      </c>
      <c r="R1229" s="4">
        <f t="shared" si="78"/>
        <v>0</v>
      </c>
      <c r="S1229" s="4">
        <f t="shared" si="79"/>
        <v>0</v>
      </c>
    </row>
    <row r="1230" spans="1:19" x14ac:dyDescent="0.3">
      <c r="A1230" t="s">
        <v>2255</v>
      </c>
      <c r="B1230" s="1">
        <v>42510</v>
      </c>
      <c r="C1230" s="1">
        <v>42514</v>
      </c>
      <c r="D1230">
        <f t="shared" si="76"/>
        <v>2016</v>
      </c>
      <c r="E1230" t="str">
        <f t="shared" si="77"/>
        <v>May</v>
      </c>
      <c r="F1230" t="s">
        <v>37</v>
      </c>
      <c r="G1230" t="s">
        <v>770</v>
      </c>
      <c r="H1230" t="s">
        <v>105</v>
      </c>
      <c r="I1230" t="s">
        <v>2256</v>
      </c>
      <c r="J1230" t="s">
        <v>83</v>
      </c>
      <c r="K1230">
        <v>27893</v>
      </c>
      <c r="L1230" t="s">
        <v>44</v>
      </c>
      <c r="M1230" t="s">
        <v>2254</v>
      </c>
      <c r="N1230" t="s">
        <v>27</v>
      </c>
      <c r="O1230" t="s">
        <v>1705</v>
      </c>
      <c r="P1230" s="4">
        <v>163.136</v>
      </c>
      <c r="Q1230" s="4">
        <v>163.136</v>
      </c>
      <c r="R1230" s="4">
        <f t="shared" si="78"/>
        <v>0</v>
      </c>
      <c r="S1230" s="4">
        <f t="shared" si="79"/>
        <v>0</v>
      </c>
    </row>
    <row r="1231" spans="1:19" ht="15.6" x14ac:dyDescent="0.3">
      <c r="A1231" t="s">
        <v>2257</v>
      </c>
      <c r="B1231" s="1">
        <v>42257</v>
      </c>
      <c r="C1231" s="1">
        <v>42260</v>
      </c>
      <c r="D1231">
        <f t="shared" si="76"/>
        <v>2015</v>
      </c>
      <c r="E1231" t="str">
        <f t="shared" si="77"/>
        <v>Sep</v>
      </c>
      <c r="F1231" t="s">
        <v>20</v>
      </c>
      <c r="G1231" t="s">
        <v>1228</v>
      </c>
      <c r="H1231" s="2" t="s">
        <v>22</v>
      </c>
      <c r="I1231" t="s">
        <v>2258</v>
      </c>
      <c r="J1231" t="s">
        <v>144</v>
      </c>
      <c r="K1231">
        <v>7011</v>
      </c>
      <c r="L1231" t="s">
        <v>54</v>
      </c>
      <c r="M1231" t="s">
        <v>2254</v>
      </c>
      <c r="N1231" t="s">
        <v>27</v>
      </c>
      <c r="O1231" t="s">
        <v>1705</v>
      </c>
      <c r="P1231" s="4">
        <v>254.9</v>
      </c>
      <c r="Q1231" s="4">
        <v>254.9</v>
      </c>
      <c r="R1231" s="4">
        <f t="shared" si="78"/>
        <v>0</v>
      </c>
      <c r="S1231" s="4">
        <f t="shared" si="79"/>
        <v>0</v>
      </c>
    </row>
    <row r="1232" spans="1:19" x14ac:dyDescent="0.3">
      <c r="A1232" t="s">
        <v>2259</v>
      </c>
      <c r="B1232" s="1">
        <v>42409</v>
      </c>
      <c r="C1232" s="1">
        <v>42411</v>
      </c>
      <c r="D1232">
        <f t="shared" si="76"/>
        <v>2016</v>
      </c>
      <c r="E1232" t="str">
        <f t="shared" si="77"/>
        <v>Feb</v>
      </c>
      <c r="F1232" t="s">
        <v>67</v>
      </c>
      <c r="G1232" t="s">
        <v>596</v>
      </c>
      <c r="H1232" t="s">
        <v>51</v>
      </c>
      <c r="I1232" t="s">
        <v>855</v>
      </c>
      <c r="J1232" t="s">
        <v>109</v>
      </c>
      <c r="K1232">
        <v>78207</v>
      </c>
      <c r="L1232" t="s">
        <v>25</v>
      </c>
      <c r="M1232" t="s">
        <v>2254</v>
      </c>
      <c r="N1232" t="s">
        <v>27</v>
      </c>
      <c r="O1232" t="s">
        <v>1705</v>
      </c>
      <c r="P1232" s="4">
        <v>40.783999999999999</v>
      </c>
      <c r="Q1232" s="4">
        <v>40.783999999999999</v>
      </c>
      <c r="R1232" s="4">
        <f t="shared" si="78"/>
        <v>0</v>
      </c>
      <c r="S1232" s="4">
        <f t="shared" si="79"/>
        <v>0</v>
      </c>
    </row>
    <row r="1233" spans="1:19" x14ac:dyDescent="0.3">
      <c r="A1233" t="s">
        <v>362</v>
      </c>
      <c r="B1233" s="1">
        <v>42731</v>
      </c>
      <c r="C1233" s="1">
        <v>42735</v>
      </c>
      <c r="D1233">
        <f t="shared" si="76"/>
        <v>2016</v>
      </c>
      <c r="E1233" t="str">
        <f t="shared" si="77"/>
        <v>Dec</v>
      </c>
      <c r="F1233" t="s">
        <v>37</v>
      </c>
      <c r="G1233" t="s">
        <v>363</v>
      </c>
      <c r="H1233" t="s">
        <v>51</v>
      </c>
      <c r="I1233" t="s">
        <v>364</v>
      </c>
      <c r="J1233" t="s">
        <v>250</v>
      </c>
      <c r="K1233">
        <v>37130</v>
      </c>
      <c r="L1233" t="s">
        <v>44</v>
      </c>
      <c r="M1233" t="s">
        <v>2260</v>
      </c>
      <c r="N1233" t="s">
        <v>27</v>
      </c>
      <c r="O1233" t="s">
        <v>1705</v>
      </c>
      <c r="P1233" s="4">
        <v>53.351999999999997</v>
      </c>
      <c r="Q1233" s="4">
        <v>53.351999999999997</v>
      </c>
      <c r="R1233" s="4">
        <f t="shared" si="78"/>
        <v>0</v>
      </c>
      <c r="S1233" s="4">
        <f t="shared" si="79"/>
        <v>0</v>
      </c>
    </row>
    <row r="1234" spans="1:19" x14ac:dyDescent="0.3">
      <c r="A1234" t="s">
        <v>2261</v>
      </c>
      <c r="B1234" s="1">
        <v>43046</v>
      </c>
      <c r="C1234" s="1">
        <v>43051</v>
      </c>
      <c r="D1234">
        <f t="shared" si="76"/>
        <v>2017</v>
      </c>
      <c r="E1234" t="str">
        <f t="shared" si="77"/>
        <v>Nov</v>
      </c>
      <c r="F1234" t="s">
        <v>37</v>
      </c>
      <c r="G1234" t="s">
        <v>2262</v>
      </c>
      <c r="H1234" t="s">
        <v>51</v>
      </c>
      <c r="I1234" t="s">
        <v>116</v>
      </c>
      <c r="J1234" t="s">
        <v>109</v>
      </c>
      <c r="K1234">
        <v>75220</v>
      </c>
      <c r="L1234" t="s">
        <v>25</v>
      </c>
      <c r="M1234" t="s">
        <v>2260</v>
      </c>
      <c r="N1234" t="s">
        <v>27</v>
      </c>
      <c r="O1234" t="s">
        <v>1705</v>
      </c>
      <c r="P1234" s="4">
        <v>44.46</v>
      </c>
      <c r="Q1234" s="4">
        <v>44.46</v>
      </c>
      <c r="R1234" s="4">
        <f t="shared" si="78"/>
        <v>0</v>
      </c>
      <c r="S1234" s="4">
        <f t="shared" si="79"/>
        <v>0</v>
      </c>
    </row>
    <row r="1235" spans="1:19" x14ac:dyDescent="0.3">
      <c r="A1235" t="s">
        <v>2263</v>
      </c>
      <c r="B1235" s="1">
        <v>42332</v>
      </c>
      <c r="C1235" s="1">
        <v>42337</v>
      </c>
      <c r="D1235">
        <f t="shared" si="76"/>
        <v>2015</v>
      </c>
      <c r="E1235" t="str">
        <f t="shared" si="77"/>
        <v>Nov</v>
      </c>
      <c r="F1235" t="s">
        <v>37</v>
      </c>
      <c r="G1235" t="s">
        <v>1544</v>
      </c>
      <c r="H1235" t="s">
        <v>22</v>
      </c>
      <c r="I1235" t="s">
        <v>2264</v>
      </c>
      <c r="J1235" t="s">
        <v>158</v>
      </c>
      <c r="K1235">
        <v>23464</v>
      </c>
      <c r="L1235" t="s">
        <v>44</v>
      </c>
      <c r="M1235" t="s">
        <v>2265</v>
      </c>
      <c r="N1235" t="s">
        <v>27</v>
      </c>
      <c r="O1235" t="s">
        <v>1705</v>
      </c>
      <c r="P1235" s="4">
        <v>111.15</v>
      </c>
      <c r="Q1235" s="4">
        <v>111.15</v>
      </c>
      <c r="R1235" s="4">
        <f t="shared" si="78"/>
        <v>0</v>
      </c>
      <c r="S1235" s="4">
        <f t="shared" si="79"/>
        <v>0</v>
      </c>
    </row>
    <row r="1236" spans="1:19" x14ac:dyDescent="0.3">
      <c r="A1236" t="s">
        <v>2266</v>
      </c>
      <c r="B1236" s="1">
        <v>43083</v>
      </c>
      <c r="C1236" s="1">
        <v>43088</v>
      </c>
      <c r="D1236">
        <f t="shared" si="76"/>
        <v>2017</v>
      </c>
      <c r="E1236" t="str">
        <f t="shared" si="77"/>
        <v>Dec</v>
      </c>
      <c r="F1236" t="s">
        <v>37</v>
      </c>
      <c r="G1236" t="s">
        <v>2262</v>
      </c>
      <c r="H1236" t="s">
        <v>51</v>
      </c>
      <c r="I1236" t="s">
        <v>648</v>
      </c>
      <c r="J1236" t="s">
        <v>454</v>
      </c>
      <c r="K1236">
        <v>39212</v>
      </c>
      <c r="L1236" t="s">
        <v>44</v>
      </c>
      <c r="M1236" t="s">
        <v>2265</v>
      </c>
      <c r="N1236" t="s">
        <v>27</v>
      </c>
      <c r="O1236" t="s">
        <v>1705</v>
      </c>
      <c r="P1236" s="4">
        <v>133.38</v>
      </c>
      <c r="Q1236" s="4">
        <v>133.38</v>
      </c>
      <c r="R1236" s="4">
        <f t="shared" si="78"/>
        <v>0</v>
      </c>
      <c r="S1236" s="4">
        <f t="shared" si="79"/>
        <v>0</v>
      </c>
    </row>
    <row r="1237" spans="1:19" x14ac:dyDescent="0.3">
      <c r="A1237" t="s">
        <v>2267</v>
      </c>
      <c r="B1237" s="1">
        <v>43070</v>
      </c>
      <c r="C1237" s="1">
        <v>43075</v>
      </c>
      <c r="D1237">
        <f t="shared" si="76"/>
        <v>2017</v>
      </c>
      <c r="E1237" t="str">
        <f t="shared" si="77"/>
        <v>Dec</v>
      </c>
      <c r="F1237" t="s">
        <v>67</v>
      </c>
      <c r="G1237" t="s">
        <v>2268</v>
      </c>
      <c r="H1237" t="s">
        <v>51</v>
      </c>
      <c r="I1237" t="s">
        <v>321</v>
      </c>
      <c r="J1237" t="s">
        <v>314</v>
      </c>
      <c r="K1237">
        <v>2038</v>
      </c>
      <c r="L1237" t="s">
        <v>54</v>
      </c>
      <c r="M1237" t="s">
        <v>2265</v>
      </c>
      <c r="N1237" t="s">
        <v>27</v>
      </c>
      <c r="O1237" t="s">
        <v>1705</v>
      </c>
      <c r="P1237" s="4">
        <v>111.15</v>
      </c>
      <c r="Q1237" s="4">
        <v>111.15</v>
      </c>
      <c r="R1237" s="4">
        <f t="shared" si="78"/>
        <v>0</v>
      </c>
      <c r="S1237" s="4">
        <f t="shared" si="79"/>
        <v>0</v>
      </c>
    </row>
    <row r="1238" spans="1:19" ht="15.6" x14ac:dyDescent="0.3">
      <c r="A1238" t="s">
        <v>2269</v>
      </c>
      <c r="B1238" s="1">
        <v>43281</v>
      </c>
      <c r="C1238" s="1">
        <v>43287</v>
      </c>
      <c r="D1238">
        <f t="shared" si="76"/>
        <v>2018</v>
      </c>
      <c r="E1238" t="str">
        <f t="shared" si="77"/>
        <v>Jun</v>
      </c>
      <c r="F1238" t="s">
        <v>37</v>
      </c>
      <c r="G1238" t="s">
        <v>523</v>
      </c>
      <c r="H1238" s="2" t="s">
        <v>22</v>
      </c>
      <c r="I1238" t="s">
        <v>61</v>
      </c>
      <c r="J1238" t="s">
        <v>62</v>
      </c>
      <c r="K1238">
        <v>10024</v>
      </c>
      <c r="L1238" t="s">
        <v>54</v>
      </c>
      <c r="M1238" t="s">
        <v>2265</v>
      </c>
      <c r="N1238" t="s">
        <v>27</v>
      </c>
      <c r="O1238" t="s">
        <v>1705</v>
      </c>
      <c r="P1238" s="4">
        <v>22.23</v>
      </c>
      <c r="Q1238" s="4">
        <v>18</v>
      </c>
      <c r="R1238" s="4">
        <f t="shared" si="78"/>
        <v>4.2300000000000004</v>
      </c>
      <c r="S1238" s="4">
        <f t="shared" si="79"/>
        <v>0.63450000000000006</v>
      </c>
    </row>
    <row r="1239" spans="1:19" x14ac:dyDescent="0.3">
      <c r="A1239" t="s">
        <v>2270</v>
      </c>
      <c r="B1239" s="1">
        <v>42724</v>
      </c>
      <c r="C1239" s="1">
        <v>42728</v>
      </c>
      <c r="D1239">
        <f t="shared" si="76"/>
        <v>2016</v>
      </c>
      <c r="E1239" t="str">
        <f t="shared" si="77"/>
        <v>Dec</v>
      </c>
      <c r="F1239" t="s">
        <v>37</v>
      </c>
      <c r="G1239" t="s">
        <v>1029</v>
      </c>
      <c r="H1239" t="s">
        <v>105</v>
      </c>
      <c r="I1239" t="s">
        <v>2271</v>
      </c>
      <c r="J1239" t="s">
        <v>178</v>
      </c>
      <c r="K1239">
        <v>86442</v>
      </c>
      <c r="L1239" t="s">
        <v>34</v>
      </c>
      <c r="M1239" t="s">
        <v>2272</v>
      </c>
      <c r="N1239" t="s">
        <v>27</v>
      </c>
      <c r="O1239" t="s">
        <v>1705</v>
      </c>
      <c r="P1239" s="4">
        <v>14.368</v>
      </c>
      <c r="Q1239" s="4">
        <v>14.368</v>
      </c>
      <c r="R1239" s="4">
        <f t="shared" si="78"/>
        <v>0</v>
      </c>
      <c r="S1239" s="4">
        <f t="shared" si="79"/>
        <v>0</v>
      </c>
    </row>
    <row r="1240" spans="1:19" x14ac:dyDescent="0.3">
      <c r="A1240" t="s">
        <v>2273</v>
      </c>
      <c r="B1240" s="1">
        <v>42770</v>
      </c>
      <c r="C1240" s="1">
        <v>42774</v>
      </c>
      <c r="D1240">
        <f t="shared" si="76"/>
        <v>2017</v>
      </c>
      <c r="E1240" t="str">
        <f t="shared" si="77"/>
        <v>Feb</v>
      </c>
      <c r="F1240" t="s">
        <v>37</v>
      </c>
      <c r="G1240" t="s">
        <v>633</v>
      </c>
      <c r="H1240" t="s">
        <v>51</v>
      </c>
      <c r="I1240" t="s">
        <v>2274</v>
      </c>
      <c r="J1240" t="s">
        <v>178</v>
      </c>
      <c r="K1240">
        <v>85635</v>
      </c>
      <c r="L1240" t="s">
        <v>34</v>
      </c>
      <c r="M1240" t="s">
        <v>2272</v>
      </c>
      <c r="N1240" t="s">
        <v>27</v>
      </c>
      <c r="O1240" t="s">
        <v>1705</v>
      </c>
      <c r="P1240" s="4">
        <v>14.368</v>
      </c>
      <c r="Q1240" s="4">
        <v>14.368</v>
      </c>
      <c r="R1240" s="4">
        <f t="shared" si="78"/>
        <v>0</v>
      </c>
      <c r="S1240" s="4">
        <f t="shared" si="79"/>
        <v>0</v>
      </c>
    </row>
    <row r="1241" spans="1:19" ht="15.6" x14ac:dyDescent="0.3">
      <c r="A1241" t="s">
        <v>1713</v>
      </c>
      <c r="B1241" s="1">
        <v>42874</v>
      </c>
      <c r="C1241" s="1">
        <v>42879</v>
      </c>
      <c r="D1241">
        <f t="shared" si="76"/>
        <v>2017</v>
      </c>
      <c r="E1241" t="str">
        <f t="shared" si="77"/>
        <v>May</v>
      </c>
      <c r="F1241" t="s">
        <v>37</v>
      </c>
      <c r="G1241" t="s">
        <v>1714</v>
      </c>
      <c r="H1241" s="2" t="s">
        <v>22</v>
      </c>
      <c r="I1241" t="s">
        <v>61</v>
      </c>
      <c r="J1241" t="s">
        <v>62</v>
      </c>
      <c r="K1241">
        <v>10011</v>
      </c>
      <c r="L1241" t="s">
        <v>54</v>
      </c>
      <c r="M1241" t="s">
        <v>2272</v>
      </c>
      <c r="N1241" t="s">
        <v>27</v>
      </c>
      <c r="O1241" t="s">
        <v>1705</v>
      </c>
      <c r="P1241" s="4">
        <v>35.92</v>
      </c>
      <c r="Q1241" s="4">
        <v>35.92</v>
      </c>
      <c r="R1241" s="4">
        <f t="shared" si="78"/>
        <v>0</v>
      </c>
      <c r="S1241" s="4">
        <f t="shared" si="79"/>
        <v>0</v>
      </c>
    </row>
    <row r="1242" spans="1:19" x14ac:dyDescent="0.3">
      <c r="A1242" t="s">
        <v>2275</v>
      </c>
      <c r="B1242" s="1">
        <v>43062</v>
      </c>
      <c r="C1242" s="1">
        <v>43062</v>
      </c>
      <c r="D1242">
        <f t="shared" si="76"/>
        <v>2017</v>
      </c>
      <c r="E1242" t="str">
        <f t="shared" si="77"/>
        <v>Nov</v>
      </c>
      <c r="F1242" t="s">
        <v>30</v>
      </c>
      <c r="G1242" t="s">
        <v>1587</v>
      </c>
      <c r="H1242" t="s">
        <v>51</v>
      </c>
      <c r="I1242" t="s">
        <v>100</v>
      </c>
      <c r="J1242" t="s">
        <v>101</v>
      </c>
      <c r="K1242">
        <v>19140</v>
      </c>
      <c r="L1242" t="s">
        <v>54</v>
      </c>
      <c r="M1242" t="s">
        <v>2272</v>
      </c>
      <c r="N1242" t="s">
        <v>27</v>
      </c>
      <c r="O1242" t="s">
        <v>1705</v>
      </c>
      <c r="P1242" s="4">
        <v>14.368</v>
      </c>
      <c r="Q1242" s="4">
        <v>14.368</v>
      </c>
      <c r="R1242" s="4">
        <f t="shared" si="78"/>
        <v>0</v>
      </c>
      <c r="S1242" s="4">
        <f t="shared" si="79"/>
        <v>0</v>
      </c>
    </row>
    <row r="1243" spans="1:19" ht="15.6" x14ac:dyDescent="0.3">
      <c r="A1243" t="s">
        <v>2276</v>
      </c>
      <c r="B1243" s="1">
        <v>42224</v>
      </c>
      <c r="C1243" s="1">
        <v>42228</v>
      </c>
      <c r="D1243">
        <f t="shared" si="76"/>
        <v>2015</v>
      </c>
      <c r="E1243" t="str">
        <f t="shared" si="77"/>
        <v>Aug</v>
      </c>
      <c r="F1243" t="s">
        <v>37</v>
      </c>
      <c r="G1243" t="s">
        <v>373</v>
      </c>
      <c r="H1243" s="2" t="s">
        <v>22</v>
      </c>
      <c r="I1243" t="s">
        <v>2277</v>
      </c>
      <c r="J1243" t="s">
        <v>89</v>
      </c>
      <c r="K1243">
        <v>48183</v>
      </c>
      <c r="L1243" t="s">
        <v>25</v>
      </c>
      <c r="M1243" t="s">
        <v>2272</v>
      </c>
      <c r="N1243" t="s">
        <v>27</v>
      </c>
      <c r="O1243" t="s">
        <v>1705</v>
      </c>
      <c r="P1243" s="4">
        <v>53.88</v>
      </c>
      <c r="Q1243" s="4">
        <v>53.88</v>
      </c>
      <c r="R1243" s="4">
        <f t="shared" si="78"/>
        <v>0</v>
      </c>
      <c r="S1243" s="4">
        <f t="shared" si="79"/>
        <v>0</v>
      </c>
    </row>
    <row r="1244" spans="1:19" ht="15.6" x14ac:dyDescent="0.3">
      <c r="A1244" t="s">
        <v>2278</v>
      </c>
      <c r="B1244" s="1">
        <v>42344</v>
      </c>
      <c r="C1244" s="1">
        <v>42348</v>
      </c>
      <c r="D1244">
        <f t="shared" si="76"/>
        <v>2015</v>
      </c>
      <c r="E1244" t="str">
        <f t="shared" si="77"/>
        <v>Dec</v>
      </c>
      <c r="F1244" t="s">
        <v>37</v>
      </c>
      <c r="G1244" t="s">
        <v>2172</v>
      </c>
      <c r="H1244" s="2" t="s">
        <v>22</v>
      </c>
      <c r="I1244" t="s">
        <v>23</v>
      </c>
      <c r="J1244" t="s">
        <v>24</v>
      </c>
      <c r="K1244">
        <v>60610</v>
      </c>
      <c r="L1244" t="s">
        <v>25</v>
      </c>
      <c r="M1244" t="s">
        <v>2272</v>
      </c>
      <c r="N1244" t="s">
        <v>27</v>
      </c>
      <c r="O1244" t="s">
        <v>1705</v>
      </c>
      <c r="P1244" s="4">
        <v>10.776</v>
      </c>
      <c r="Q1244" s="4">
        <v>18</v>
      </c>
      <c r="R1244" s="4">
        <f t="shared" si="78"/>
        <v>-7.2240000000000002</v>
      </c>
      <c r="S1244" s="4">
        <f t="shared" si="79"/>
        <v>-1.0835999999999999</v>
      </c>
    </row>
    <row r="1245" spans="1:19" x14ac:dyDescent="0.3">
      <c r="A1245" t="s">
        <v>2279</v>
      </c>
      <c r="B1245" s="1">
        <v>42881</v>
      </c>
      <c r="C1245" s="1">
        <v>42885</v>
      </c>
      <c r="D1245">
        <f t="shared" si="76"/>
        <v>2017</v>
      </c>
      <c r="E1245" t="str">
        <f t="shared" si="77"/>
        <v>May</v>
      </c>
      <c r="F1245" t="s">
        <v>37</v>
      </c>
      <c r="G1245" t="s">
        <v>2280</v>
      </c>
      <c r="H1245" t="s">
        <v>51</v>
      </c>
      <c r="I1245" t="s">
        <v>589</v>
      </c>
      <c r="J1245" t="s">
        <v>148</v>
      </c>
      <c r="K1245">
        <v>53209</v>
      </c>
      <c r="L1245" t="s">
        <v>25</v>
      </c>
      <c r="M1245" t="s">
        <v>2272</v>
      </c>
      <c r="N1245" t="s">
        <v>27</v>
      </c>
      <c r="O1245" t="s">
        <v>1705</v>
      </c>
      <c r="P1245" s="4">
        <v>26.94</v>
      </c>
      <c r="Q1245" s="4">
        <v>26.94</v>
      </c>
      <c r="R1245" s="4">
        <f t="shared" si="78"/>
        <v>0</v>
      </c>
      <c r="S1245" s="4">
        <f t="shared" si="79"/>
        <v>0</v>
      </c>
    </row>
    <row r="1246" spans="1:19" ht="15.6" x14ac:dyDescent="0.3">
      <c r="A1246" t="s">
        <v>2281</v>
      </c>
      <c r="B1246" s="1">
        <v>42288</v>
      </c>
      <c r="C1246" s="1">
        <v>42292</v>
      </c>
      <c r="D1246">
        <f t="shared" si="76"/>
        <v>2015</v>
      </c>
      <c r="E1246" t="str">
        <f t="shared" si="77"/>
        <v>Oct</v>
      </c>
      <c r="F1246" t="s">
        <v>37</v>
      </c>
      <c r="G1246" t="s">
        <v>173</v>
      </c>
      <c r="H1246" s="2" t="s">
        <v>22</v>
      </c>
      <c r="I1246" t="s">
        <v>281</v>
      </c>
      <c r="J1246" t="s">
        <v>93</v>
      </c>
      <c r="K1246">
        <v>72701</v>
      </c>
      <c r="L1246" t="s">
        <v>44</v>
      </c>
      <c r="M1246" t="s">
        <v>2282</v>
      </c>
      <c r="N1246" t="s">
        <v>27</v>
      </c>
      <c r="O1246" t="s">
        <v>1705</v>
      </c>
      <c r="P1246" s="4">
        <v>8.92</v>
      </c>
      <c r="Q1246" s="4">
        <v>100</v>
      </c>
      <c r="R1246" s="4">
        <f t="shared" si="78"/>
        <v>-91.08</v>
      </c>
      <c r="S1246" s="4">
        <f t="shared" si="79"/>
        <v>-13.661999999999999</v>
      </c>
    </row>
    <row r="1247" spans="1:19" x14ac:dyDescent="0.3">
      <c r="A1247" t="s">
        <v>279</v>
      </c>
      <c r="B1247" s="1">
        <v>42757</v>
      </c>
      <c r="C1247" s="1">
        <v>42763</v>
      </c>
      <c r="D1247">
        <f t="shared" si="76"/>
        <v>2017</v>
      </c>
      <c r="E1247" t="str">
        <f t="shared" si="77"/>
        <v>Jan</v>
      </c>
      <c r="F1247" t="s">
        <v>37</v>
      </c>
      <c r="G1247" t="s">
        <v>280</v>
      </c>
      <c r="H1247" t="s">
        <v>51</v>
      </c>
      <c r="I1247" t="s">
        <v>281</v>
      </c>
      <c r="J1247" t="s">
        <v>83</v>
      </c>
      <c r="K1247">
        <v>28314</v>
      </c>
      <c r="L1247" t="s">
        <v>44</v>
      </c>
      <c r="M1247" t="s">
        <v>2282</v>
      </c>
      <c r="N1247" t="s">
        <v>27</v>
      </c>
      <c r="O1247" t="s">
        <v>1705</v>
      </c>
      <c r="P1247" s="4">
        <v>14.272</v>
      </c>
      <c r="Q1247" s="4">
        <v>14.272</v>
      </c>
      <c r="R1247" s="4">
        <f t="shared" si="78"/>
        <v>0</v>
      </c>
      <c r="S1247" s="4">
        <f t="shared" si="79"/>
        <v>0</v>
      </c>
    </row>
    <row r="1248" spans="1:19" ht="15.6" x14ac:dyDescent="0.3">
      <c r="A1248" t="s">
        <v>2283</v>
      </c>
      <c r="B1248" s="1">
        <v>42624</v>
      </c>
      <c r="C1248" s="1">
        <v>42631</v>
      </c>
      <c r="D1248">
        <f t="shared" si="76"/>
        <v>2016</v>
      </c>
      <c r="E1248" t="str">
        <f t="shared" si="77"/>
        <v>Sep</v>
      </c>
      <c r="F1248" t="s">
        <v>37</v>
      </c>
      <c r="G1248" t="s">
        <v>2284</v>
      </c>
      <c r="H1248" s="2" t="s">
        <v>22</v>
      </c>
      <c r="I1248" t="s">
        <v>1385</v>
      </c>
      <c r="J1248" t="s">
        <v>144</v>
      </c>
      <c r="K1248">
        <v>7501</v>
      </c>
      <c r="L1248" t="s">
        <v>54</v>
      </c>
      <c r="M1248" t="s">
        <v>2282</v>
      </c>
      <c r="N1248" t="s">
        <v>27</v>
      </c>
      <c r="O1248" t="s">
        <v>1705</v>
      </c>
      <c r="P1248" s="4">
        <v>8.92</v>
      </c>
      <c r="Q1248" s="4">
        <v>18</v>
      </c>
      <c r="R1248" s="4">
        <f t="shared" si="78"/>
        <v>-9.08</v>
      </c>
      <c r="S1248" s="4">
        <f t="shared" si="79"/>
        <v>-1.3619999999999999</v>
      </c>
    </row>
    <row r="1249" spans="1:19" ht="15.6" x14ac:dyDescent="0.3">
      <c r="A1249" t="s">
        <v>1201</v>
      </c>
      <c r="B1249" s="1">
        <v>42996</v>
      </c>
      <c r="C1249" s="1">
        <v>42998</v>
      </c>
      <c r="D1249">
        <f t="shared" si="76"/>
        <v>2017</v>
      </c>
      <c r="E1249" t="str">
        <f t="shared" si="77"/>
        <v>Sep</v>
      </c>
      <c r="F1249" t="s">
        <v>20</v>
      </c>
      <c r="G1249" t="s">
        <v>85</v>
      </c>
      <c r="H1249" s="2" t="s">
        <v>22</v>
      </c>
      <c r="I1249" t="s">
        <v>182</v>
      </c>
      <c r="J1249" t="s">
        <v>233</v>
      </c>
      <c r="K1249">
        <v>43229</v>
      </c>
      <c r="L1249" t="s">
        <v>54</v>
      </c>
      <c r="M1249" t="s">
        <v>2282</v>
      </c>
      <c r="N1249" t="s">
        <v>110</v>
      </c>
      <c r="O1249" t="s">
        <v>1705</v>
      </c>
      <c r="P1249" s="4">
        <v>5.3520000000000003</v>
      </c>
      <c r="Q1249" s="4">
        <v>5</v>
      </c>
      <c r="R1249" s="4">
        <f t="shared" si="78"/>
        <v>0.35200000000000031</v>
      </c>
      <c r="S1249" s="4">
        <f t="shared" si="79"/>
        <v>5.2800000000000048E-2</v>
      </c>
    </row>
    <row r="1250" spans="1:19" ht="15.6" x14ac:dyDescent="0.3">
      <c r="A1250" t="s">
        <v>2285</v>
      </c>
      <c r="B1250" s="1">
        <v>42043</v>
      </c>
      <c r="C1250" s="1">
        <v>42044</v>
      </c>
      <c r="D1250">
        <f t="shared" si="76"/>
        <v>2015</v>
      </c>
      <c r="E1250" t="str">
        <f t="shared" si="77"/>
        <v>Feb</v>
      </c>
      <c r="F1250" t="s">
        <v>20</v>
      </c>
      <c r="G1250" t="s">
        <v>1176</v>
      </c>
      <c r="H1250" s="2" t="s">
        <v>22</v>
      </c>
      <c r="I1250" t="s">
        <v>1330</v>
      </c>
      <c r="J1250" t="s">
        <v>325</v>
      </c>
      <c r="K1250">
        <v>89031</v>
      </c>
      <c r="L1250" t="s">
        <v>34</v>
      </c>
      <c r="M1250" t="s">
        <v>2286</v>
      </c>
      <c r="N1250" t="s">
        <v>27</v>
      </c>
      <c r="O1250" t="s">
        <v>1705</v>
      </c>
      <c r="P1250" s="4">
        <v>14.56</v>
      </c>
      <c r="Q1250" s="4">
        <v>50</v>
      </c>
      <c r="R1250" s="4">
        <f t="shared" si="78"/>
        <v>-35.44</v>
      </c>
      <c r="S1250" s="4">
        <f t="shared" si="79"/>
        <v>-5.3159999999999998</v>
      </c>
    </row>
    <row r="1251" spans="1:19" ht="15.6" x14ac:dyDescent="0.3">
      <c r="A1251" t="s">
        <v>2287</v>
      </c>
      <c r="B1251" s="1">
        <v>42708</v>
      </c>
      <c r="C1251" s="1">
        <v>42713</v>
      </c>
      <c r="D1251">
        <f t="shared" si="76"/>
        <v>2016</v>
      </c>
      <c r="E1251" t="str">
        <f t="shared" si="77"/>
        <v>Dec</v>
      </c>
      <c r="F1251" t="s">
        <v>67</v>
      </c>
      <c r="G1251" t="s">
        <v>107</v>
      </c>
      <c r="H1251" s="2" t="s">
        <v>22</v>
      </c>
      <c r="I1251" t="s">
        <v>47</v>
      </c>
      <c r="J1251" t="s">
        <v>33</v>
      </c>
      <c r="K1251">
        <v>90049</v>
      </c>
      <c r="L1251" t="s">
        <v>34</v>
      </c>
      <c r="M1251" t="s">
        <v>2286</v>
      </c>
      <c r="N1251" t="s">
        <v>27</v>
      </c>
      <c r="O1251" t="s">
        <v>1705</v>
      </c>
      <c r="P1251" s="4">
        <v>36.4</v>
      </c>
      <c r="Q1251" s="4">
        <v>36.4</v>
      </c>
      <c r="R1251" s="4">
        <f t="shared" si="78"/>
        <v>0</v>
      </c>
      <c r="S1251" s="4">
        <f t="shared" si="79"/>
        <v>0</v>
      </c>
    </row>
    <row r="1252" spans="1:19" ht="15.6" x14ac:dyDescent="0.3">
      <c r="A1252" t="s">
        <v>2288</v>
      </c>
      <c r="B1252" s="1">
        <v>42367</v>
      </c>
      <c r="C1252" s="1">
        <v>42371</v>
      </c>
      <c r="D1252">
        <f t="shared" si="76"/>
        <v>2015</v>
      </c>
      <c r="E1252" t="str">
        <f t="shared" si="77"/>
        <v>Dec</v>
      </c>
      <c r="F1252" t="s">
        <v>37</v>
      </c>
      <c r="G1252" t="s">
        <v>474</v>
      </c>
      <c r="H1252" s="2" t="s">
        <v>22</v>
      </c>
      <c r="I1252" t="s">
        <v>2133</v>
      </c>
      <c r="J1252" t="s">
        <v>24</v>
      </c>
      <c r="K1252">
        <v>60174</v>
      </c>
      <c r="L1252" t="s">
        <v>25</v>
      </c>
      <c r="M1252" t="s">
        <v>2286</v>
      </c>
      <c r="N1252" t="s">
        <v>27</v>
      </c>
      <c r="O1252" t="s">
        <v>1705</v>
      </c>
      <c r="P1252" s="4">
        <v>8.7360000000000007</v>
      </c>
      <c r="Q1252" s="4">
        <v>18</v>
      </c>
      <c r="R1252" s="4">
        <f t="shared" si="78"/>
        <v>-9.2639999999999993</v>
      </c>
      <c r="S1252" s="4">
        <f t="shared" si="79"/>
        <v>-1.3895999999999999</v>
      </c>
    </row>
    <row r="1253" spans="1:19" x14ac:dyDescent="0.3">
      <c r="A1253" t="s">
        <v>2289</v>
      </c>
      <c r="B1253" s="1">
        <v>42871</v>
      </c>
      <c r="C1253" s="1">
        <v>42874</v>
      </c>
      <c r="D1253">
        <f t="shared" si="76"/>
        <v>2017</v>
      </c>
      <c r="E1253" t="str">
        <f t="shared" si="77"/>
        <v>May</v>
      </c>
      <c r="F1253" t="s">
        <v>67</v>
      </c>
      <c r="G1253" t="s">
        <v>668</v>
      </c>
      <c r="H1253" t="s">
        <v>51</v>
      </c>
      <c r="I1253" t="s">
        <v>47</v>
      </c>
      <c r="J1253" t="s">
        <v>33</v>
      </c>
      <c r="K1253">
        <v>90045</v>
      </c>
      <c r="L1253" t="s">
        <v>34</v>
      </c>
      <c r="M1253" t="s">
        <v>2290</v>
      </c>
      <c r="N1253" t="s">
        <v>128</v>
      </c>
      <c r="O1253" t="s">
        <v>1705</v>
      </c>
      <c r="P1253" s="4">
        <v>282.83999999999997</v>
      </c>
      <c r="Q1253" s="4">
        <v>282.83999999999997</v>
      </c>
      <c r="R1253" s="4">
        <f t="shared" si="78"/>
        <v>0</v>
      </c>
      <c r="S1253" s="4">
        <f t="shared" si="79"/>
        <v>0</v>
      </c>
    </row>
    <row r="1254" spans="1:19" x14ac:dyDescent="0.3">
      <c r="A1254" t="s">
        <v>2291</v>
      </c>
      <c r="B1254" s="1">
        <v>42249</v>
      </c>
      <c r="C1254" s="1">
        <v>42252</v>
      </c>
      <c r="D1254">
        <f t="shared" si="76"/>
        <v>2015</v>
      </c>
      <c r="E1254" t="str">
        <f t="shared" si="77"/>
        <v>Sep</v>
      </c>
      <c r="F1254" t="s">
        <v>20</v>
      </c>
      <c r="G1254" t="s">
        <v>1877</v>
      </c>
      <c r="H1254" t="s">
        <v>105</v>
      </c>
      <c r="I1254" t="s">
        <v>347</v>
      </c>
      <c r="J1254" t="s">
        <v>62</v>
      </c>
      <c r="K1254">
        <v>13601</v>
      </c>
      <c r="L1254" t="s">
        <v>54</v>
      </c>
      <c r="M1254" t="s">
        <v>2290</v>
      </c>
      <c r="N1254" t="s">
        <v>27</v>
      </c>
      <c r="O1254" t="s">
        <v>1705</v>
      </c>
      <c r="P1254" s="4">
        <v>70.709999999999994</v>
      </c>
      <c r="Q1254" s="4">
        <v>70.709999999999994</v>
      </c>
      <c r="R1254" s="4">
        <f t="shared" si="78"/>
        <v>0</v>
      </c>
      <c r="S1254" s="4">
        <f t="shared" si="79"/>
        <v>0</v>
      </c>
    </row>
    <row r="1255" spans="1:19" ht="15.6" x14ac:dyDescent="0.3">
      <c r="A1255" t="s">
        <v>2292</v>
      </c>
      <c r="B1255" s="1">
        <v>42354</v>
      </c>
      <c r="C1255" s="1">
        <v>42359</v>
      </c>
      <c r="D1255">
        <f t="shared" si="76"/>
        <v>2015</v>
      </c>
      <c r="E1255" t="str">
        <f t="shared" si="77"/>
        <v>Dec</v>
      </c>
      <c r="F1255" t="s">
        <v>37</v>
      </c>
      <c r="G1255" t="s">
        <v>1472</v>
      </c>
      <c r="H1255" s="2" t="s">
        <v>22</v>
      </c>
      <c r="I1255" t="s">
        <v>108</v>
      </c>
      <c r="J1255" t="s">
        <v>109</v>
      </c>
      <c r="K1255">
        <v>77340</v>
      </c>
      <c r="L1255" t="s">
        <v>25</v>
      </c>
      <c r="M1255" t="s">
        <v>2290</v>
      </c>
      <c r="N1255" t="s">
        <v>27</v>
      </c>
      <c r="O1255" t="s">
        <v>1705</v>
      </c>
      <c r="P1255" s="4">
        <v>56.567999999999998</v>
      </c>
      <c r="Q1255" s="4">
        <v>56.567999999999998</v>
      </c>
      <c r="R1255" s="4">
        <f t="shared" si="78"/>
        <v>0</v>
      </c>
      <c r="S1255" s="4">
        <f t="shared" si="79"/>
        <v>0</v>
      </c>
    </row>
    <row r="1256" spans="1:19" ht="15.6" x14ac:dyDescent="0.3">
      <c r="A1256" t="s">
        <v>1445</v>
      </c>
      <c r="B1256" s="1">
        <v>42721</v>
      </c>
      <c r="C1256" s="1">
        <v>42721</v>
      </c>
      <c r="D1256">
        <f t="shared" si="76"/>
        <v>2016</v>
      </c>
      <c r="E1256" t="str">
        <f t="shared" si="77"/>
        <v>Dec</v>
      </c>
      <c r="F1256" t="s">
        <v>30</v>
      </c>
      <c r="G1256" t="s">
        <v>1240</v>
      </c>
      <c r="H1256" s="2" t="s">
        <v>22</v>
      </c>
      <c r="I1256" t="s">
        <v>97</v>
      </c>
      <c r="J1256" t="s">
        <v>89</v>
      </c>
      <c r="K1256">
        <v>48205</v>
      </c>
      <c r="L1256" t="s">
        <v>25</v>
      </c>
      <c r="M1256" t="s">
        <v>2290</v>
      </c>
      <c r="N1256" t="s">
        <v>27</v>
      </c>
      <c r="O1256" t="s">
        <v>1705</v>
      </c>
      <c r="P1256" s="4">
        <v>212.13</v>
      </c>
      <c r="Q1256" s="4">
        <v>212.13</v>
      </c>
      <c r="R1256" s="4">
        <f t="shared" si="78"/>
        <v>0</v>
      </c>
      <c r="S1256" s="4">
        <f t="shared" si="79"/>
        <v>0</v>
      </c>
    </row>
    <row r="1257" spans="1:19" ht="15.6" x14ac:dyDescent="0.3">
      <c r="A1257" t="s">
        <v>1309</v>
      </c>
      <c r="B1257" s="1">
        <v>43101</v>
      </c>
      <c r="C1257" s="1">
        <v>43105</v>
      </c>
      <c r="D1257">
        <f t="shared" si="76"/>
        <v>2018</v>
      </c>
      <c r="E1257" t="str">
        <f t="shared" si="77"/>
        <v>Jan</v>
      </c>
      <c r="F1257" t="s">
        <v>37</v>
      </c>
      <c r="G1257" t="s">
        <v>1310</v>
      </c>
      <c r="H1257" s="2" t="s">
        <v>22</v>
      </c>
      <c r="I1257" t="s">
        <v>108</v>
      </c>
      <c r="J1257" t="s">
        <v>109</v>
      </c>
      <c r="K1257">
        <v>77340</v>
      </c>
      <c r="L1257" t="s">
        <v>25</v>
      </c>
      <c r="M1257" t="s">
        <v>2290</v>
      </c>
      <c r="N1257" t="s">
        <v>27</v>
      </c>
      <c r="O1257" t="s">
        <v>1705</v>
      </c>
      <c r="P1257" s="4">
        <v>141.41999999999999</v>
      </c>
      <c r="Q1257" s="4">
        <v>141.41999999999999</v>
      </c>
      <c r="R1257" s="4">
        <f t="shared" si="78"/>
        <v>0</v>
      </c>
      <c r="S1257" s="4">
        <f t="shared" si="79"/>
        <v>0</v>
      </c>
    </row>
    <row r="1258" spans="1:19" ht="15.6" x14ac:dyDescent="0.3">
      <c r="A1258" t="s">
        <v>2293</v>
      </c>
      <c r="B1258" s="1">
        <v>43126</v>
      </c>
      <c r="C1258" s="1">
        <v>43131</v>
      </c>
      <c r="D1258">
        <f t="shared" si="76"/>
        <v>2018</v>
      </c>
      <c r="E1258" t="str">
        <f t="shared" si="77"/>
        <v>Jan</v>
      </c>
      <c r="F1258" t="s">
        <v>37</v>
      </c>
      <c r="G1258" t="s">
        <v>278</v>
      </c>
      <c r="H1258" s="2" t="s">
        <v>22</v>
      </c>
      <c r="I1258" t="s">
        <v>182</v>
      </c>
      <c r="J1258" t="s">
        <v>183</v>
      </c>
      <c r="K1258">
        <v>31907</v>
      </c>
      <c r="L1258" t="s">
        <v>44</v>
      </c>
      <c r="M1258" t="s">
        <v>2294</v>
      </c>
      <c r="N1258" t="s">
        <v>27</v>
      </c>
      <c r="O1258" t="s">
        <v>1705</v>
      </c>
      <c r="P1258" s="4">
        <v>62.72</v>
      </c>
      <c r="Q1258" s="4">
        <v>62.72</v>
      </c>
      <c r="R1258" s="4">
        <f t="shared" si="78"/>
        <v>0</v>
      </c>
      <c r="S1258" s="4">
        <f t="shared" si="79"/>
        <v>0</v>
      </c>
    </row>
    <row r="1259" spans="1:19" x14ac:dyDescent="0.3">
      <c r="A1259" t="s">
        <v>2144</v>
      </c>
      <c r="B1259" s="1">
        <v>42591</v>
      </c>
      <c r="C1259" s="1">
        <v>42594</v>
      </c>
      <c r="D1259">
        <f t="shared" si="76"/>
        <v>2016</v>
      </c>
      <c r="E1259" t="str">
        <f t="shared" si="77"/>
        <v>Aug</v>
      </c>
      <c r="F1259" t="s">
        <v>20</v>
      </c>
      <c r="G1259" t="s">
        <v>659</v>
      </c>
      <c r="H1259" t="s">
        <v>51</v>
      </c>
      <c r="I1259" t="s">
        <v>61</v>
      </c>
      <c r="J1259" t="s">
        <v>62</v>
      </c>
      <c r="K1259">
        <v>10024</v>
      </c>
      <c r="L1259" t="s">
        <v>54</v>
      </c>
      <c r="M1259" t="s">
        <v>2294</v>
      </c>
      <c r="N1259" t="s">
        <v>27</v>
      </c>
      <c r="O1259" t="s">
        <v>1705</v>
      </c>
      <c r="P1259" s="4">
        <v>47.04</v>
      </c>
      <c r="Q1259" s="4">
        <v>47.04</v>
      </c>
      <c r="R1259" s="4">
        <f t="shared" si="78"/>
        <v>0</v>
      </c>
      <c r="S1259" s="4">
        <f t="shared" si="79"/>
        <v>0</v>
      </c>
    </row>
    <row r="1260" spans="1:19" x14ac:dyDescent="0.3">
      <c r="A1260" t="s">
        <v>2295</v>
      </c>
      <c r="B1260" s="1">
        <v>42898</v>
      </c>
      <c r="C1260" s="1">
        <v>42901</v>
      </c>
      <c r="D1260">
        <f t="shared" si="76"/>
        <v>2017</v>
      </c>
      <c r="E1260" t="str">
        <f t="shared" si="77"/>
        <v>Jun</v>
      </c>
      <c r="F1260" t="s">
        <v>20</v>
      </c>
      <c r="G1260" t="s">
        <v>1214</v>
      </c>
      <c r="H1260" t="s">
        <v>51</v>
      </c>
      <c r="I1260" t="s">
        <v>52</v>
      </c>
      <c r="J1260" t="s">
        <v>53</v>
      </c>
      <c r="K1260">
        <v>19805</v>
      </c>
      <c r="L1260" t="s">
        <v>54</v>
      </c>
      <c r="M1260" t="s">
        <v>2294</v>
      </c>
      <c r="N1260" t="s">
        <v>27</v>
      </c>
      <c r="O1260" t="s">
        <v>1705</v>
      </c>
      <c r="P1260" s="4">
        <v>47.04</v>
      </c>
      <c r="Q1260" s="4">
        <v>47.04</v>
      </c>
      <c r="R1260" s="4">
        <f t="shared" si="78"/>
        <v>0</v>
      </c>
      <c r="S1260" s="4">
        <f t="shared" si="79"/>
        <v>0</v>
      </c>
    </row>
    <row r="1261" spans="1:19" ht="15.6" x14ac:dyDescent="0.3">
      <c r="A1261" t="s">
        <v>672</v>
      </c>
      <c r="B1261" s="1">
        <v>43240</v>
      </c>
      <c r="C1261" s="1">
        <v>43244</v>
      </c>
      <c r="D1261">
        <f t="shared" si="76"/>
        <v>2018</v>
      </c>
      <c r="E1261" t="str">
        <f t="shared" si="77"/>
        <v>May</v>
      </c>
      <c r="F1261" t="s">
        <v>37</v>
      </c>
      <c r="G1261" t="s">
        <v>673</v>
      </c>
      <c r="H1261" s="2" t="s">
        <v>22</v>
      </c>
      <c r="I1261" t="s">
        <v>419</v>
      </c>
      <c r="J1261" t="s">
        <v>33</v>
      </c>
      <c r="K1261">
        <v>90712</v>
      </c>
      <c r="L1261" t="s">
        <v>34</v>
      </c>
      <c r="M1261" t="s">
        <v>2296</v>
      </c>
      <c r="N1261" t="s">
        <v>27</v>
      </c>
      <c r="O1261" t="s">
        <v>1705</v>
      </c>
      <c r="P1261" s="4">
        <v>6.98</v>
      </c>
      <c r="Q1261" s="4">
        <v>5</v>
      </c>
      <c r="R1261" s="4">
        <f t="shared" si="78"/>
        <v>1.9800000000000004</v>
      </c>
      <c r="S1261" s="4">
        <f t="shared" si="79"/>
        <v>0.29700000000000004</v>
      </c>
    </row>
    <row r="1262" spans="1:19" ht="15.6" x14ac:dyDescent="0.3">
      <c r="A1262" t="s">
        <v>1273</v>
      </c>
      <c r="B1262" s="1">
        <v>42117</v>
      </c>
      <c r="C1262" s="1">
        <v>42121</v>
      </c>
      <c r="D1262">
        <f t="shared" si="76"/>
        <v>2015</v>
      </c>
      <c r="E1262" t="str">
        <f t="shared" si="77"/>
        <v>Apr</v>
      </c>
      <c r="F1262" t="s">
        <v>37</v>
      </c>
      <c r="G1262" t="s">
        <v>1274</v>
      </c>
      <c r="H1262" s="2" t="s">
        <v>22</v>
      </c>
      <c r="I1262" t="s">
        <v>182</v>
      </c>
      <c r="J1262" t="s">
        <v>233</v>
      </c>
      <c r="K1262">
        <v>43229</v>
      </c>
      <c r="L1262" t="s">
        <v>54</v>
      </c>
      <c r="M1262" t="s">
        <v>2296</v>
      </c>
      <c r="N1262" t="s">
        <v>27</v>
      </c>
      <c r="O1262" t="s">
        <v>1705</v>
      </c>
      <c r="P1262" s="4">
        <v>22.335999999999999</v>
      </c>
      <c r="Q1262" s="4">
        <v>18</v>
      </c>
      <c r="R1262" s="4">
        <f t="shared" si="78"/>
        <v>4.3359999999999985</v>
      </c>
      <c r="S1262" s="4">
        <f t="shared" si="79"/>
        <v>0.65039999999999976</v>
      </c>
    </row>
    <row r="1263" spans="1:19" ht="15.6" x14ac:dyDescent="0.3">
      <c r="A1263" t="s">
        <v>401</v>
      </c>
      <c r="B1263" s="1">
        <v>42159</v>
      </c>
      <c r="C1263" s="1">
        <v>42164</v>
      </c>
      <c r="D1263">
        <f t="shared" si="76"/>
        <v>2015</v>
      </c>
      <c r="E1263" t="str">
        <f t="shared" si="77"/>
        <v>Jun</v>
      </c>
      <c r="F1263" t="s">
        <v>37</v>
      </c>
      <c r="G1263" t="s">
        <v>257</v>
      </c>
      <c r="H1263" s="2" t="s">
        <v>22</v>
      </c>
      <c r="I1263" t="s">
        <v>61</v>
      </c>
      <c r="J1263" t="s">
        <v>62</v>
      </c>
      <c r="K1263">
        <v>10035</v>
      </c>
      <c r="L1263" t="s">
        <v>54</v>
      </c>
      <c r="M1263" t="s">
        <v>2296</v>
      </c>
      <c r="N1263" t="s">
        <v>27</v>
      </c>
      <c r="O1263" t="s">
        <v>1705</v>
      </c>
      <c r="P1263" s="4">
        <v>13.96</v>
      </c>
      <c r="Q1263" s="4">
        <v>13.96</v>
      </c>
      <c r="R1263" s="4">
        <f t="shared" si="78"/>
        <v>0</v>
      </c>
      <c r="S1263" s="4">
        <f t="shared" si="79"/>
        <v>0</v>
      </c>
    </row>
    <row r="1264" spans="1:19" x14ac:dyDescent="0.3">
      <c r="A1264" t="s">
        <v>1981</v>
      </c>
      <c r="B1264" s="1">
        <v>42557</v>
      </c>
      <c r="C1264" s="1">
        <v>42561</v>
      </c>
      <c r="D1264">
        <f t="shared" si="76"/>
        <v>2016</v>
      </c>
      <c r="E1264" t="str">
        <f t="shared" si="77"/>
        <v>Jul</v>
      </c>
      <c r="F1264" t="s">
        <v>37</v>
      </c>
      <c r="G1264" t="s">
        <v>824</v>
      </c>
      <c r="H1264" t="s">
        <v>105</v>
      </c>
      <c r="I1264" t="s">
        <v>61</v>
      </c>
      <c r="J1264" t="s">
        <v>62</v>
      </c>
      <c r="K1264">
        <v>10011</v>
      </c>
      <c r="L1264" t="s">
        <v>54</v>
      </c>
      <c r="M1264" t="s">
        <v>2296</v>
      </c>
      <c r="N1264" t="s">
        <v>27</v>
      </c>
      <c r="O1264" t="s">
        <v>1705</v>
      </c>
      <c r="P1264" s="4">
        <v>13.96</v>
      </c>
      <c r="Q1264" s="4">
        <v>13.96</v>
      </c>
      <c r="R1264" s="4">
        <f t="shared" si="78"/>
        <v>0</v>
      </c>
      <c r="S1264" s="4">
        <f t="shared" si="79"/>
        <v>0</v>
      </c>
    </row>
    <row r="1265" spans="1:19" ht="15.6" x14ac:dyDescent="0.3">
      <c r="A1265" t="s">
        <v>2297</v>
      </c>
      <c r="B1265" s="1">
        <v>42882</v>
      </c>
      <c r="C1265" s="1">
        <v>42886</v>
      </c>
      <c r="D1265">
        <f t="shared" si="76"/>
        <v>2017</v>
      </c>
      <c r="E1265" t="str">
        <f t="shared" si="77"/>
        <v>May</v>
      </c>
      <c r="F1265" t="s">
        <v>37</v>
      </c>
      <c r="G1265" t="s">
        <v>983</v>
      </c>
      <c r="H1265" s="2" t="s">
        <v>22</v>
      </c>
      <c r="I1265" t="s">
        <v>23</v>
      </c>
      <c r="J1265" t="s">
        <v>24</v>
      </c>
      <c r="K1265">
        <v>60623</v>
      </c>
      <c r="L1265" t="s">
        <v>25</v>
      </c>
      <c r="M1265" t="s">
        <v>2296</v>
      </c>
      <c r="N1265" t="s">
        <v>110</v>
      </c>
      <c r="O1265" t="s">
        <v>1705</v>
      </c>
      <c r="P1265" s="4">
        <v>5.5839999999999996</v>
      </c>
      <c r="Q1265" s="4">
        <v>5</v>
      </c>
      <c r="R1265" s="4">
        <f t="shared" si="78"/>
        <v>0.58399999999999963</v>
      </c>
      <c r="S1265" s="4">
        <f t="shared" si="79"/>
        <v>8.7599999999999942E-2</v>
      </c>
    </row>
    <row r="1266" spans="1:19" ht="15.6" x14ac:dyDescent="0.3">
      <c r="A1266" t="s">
        <v>1399</v>
      </c>
      <c r="B1266" s="1">
        <v>42682</v>
      </c>
      <c r="C1266" s="1">
        <v>42682</v>
      </c>
      <c r="D1266">
        <f t="shared" si="76"/>
        <v>2016</v>
      </c>
      <c r="E1266" t="str">
        <f t="shared" si="77"/>
        <v>Nov</v>
      </c>
      <c r="F1266" t="s">
        <v>30</v>
      </c>
      <c r="G1266" t="s">
        <v>228</v>
      </c>
      <c r="H1266" s="2" t="s">
        <v>22</v>
      </c>
      <c r="I1266" t="s">
        <v>61</v>
      </c>
      <c r="J1266" t="s">
        <v>62</v>
      </c>
      <c r="K1266">
        <v>10024</v>
      </c>
      <c r="L1266" t="s">
        <v>54</v>
      </c>
      <c r="M1266" t="s">
        <v>2298</v>
      </c>
      <c r="N1266" t="s">
        <v>27</v>
      </c>
      <c r="O1266" t="s">
        <v>1705</v>
      </c>
      <c r="P1266" s="4">
        <v>11.82</v>
      </c>
      <c r="Q1266" s="4">
        <v>11.82</v>
      </c>
      <c r="R1266" s="4">
        <f t="shared" si="78"/>
        <v>0</v>
      </c>
      <c r="S1266" s="4">
        <f t="shared" si="79"/>
        <v>0</v>
      </c>
    </row>
    <row r="1267" spans="1:19" ht="15.6" x14ac:dyDescent="0.3">
      <c r="A1267" t="s">
        <v>2080</v>
      </c>
      <c r="B1267" s="1">
        <v>42607</v>
      </c>
      <c r="C1267" s="1">
        <v>42607</v>
      </c>
      <c r="D1267">
        <f t="shared" si="76"/>
        <v>2016</v>
      </c>
      <c r="E1267" t="str">
        <f t="shared" si="77"/>
        <v>Aug</v>
      </c>
      <c r="F1267" t="s">
        <v>30</v>
      </c>
      <c r="G1267" t="s">
        <v>1603</v>
      </c>
      <c r="H1267" s="2" t="s">
        <v>22</v>
      </c>
      <c r="I1267" t="s">
        <v>113</v>
      </c>
      <c r="J1267" t="s">
        <v>109</v>
      </c>
      <c r="K1267">
        <v>77041</v>
      </c>
      <c r="L1267" t="s">
        <v>25</v>
      </c>
      <c r="M1267" t="s">
        <v>2298</v>
      </c>
      <c r="N1267" t="s">
        <v>27</v>
      </c>
      <c r="O1267" t="s">
        <v>1705</v>
      </c>
      <c r="P1267" s="4">
        <v>7.88</v>
      </c>
      <c r="Q1267" s="4">
        <v>18</v>
      </c>
      <c r="R1267" s="4">
        <f t="shared" si="78"/>
        <v>-10.120000000000001</v>
      </c>
      <c r="S1267" s="4">
        <f t="shared" si="79"/>
        <v>-1.518</v>
      </c>
    </row>
    <row r="1268" spans="1:19" ht="15.6" x14ac:dyDescent="0.3">
      <c r="A1268" t="s">
        <v>2299</v>
      </c>
      <c r="B1268" s="1">
        <v>42541</v>
      </c>
      <c r="C1268" s="1">
        <v>42546</v>
      </c>
      <c r="D1268">
        <f t="shared" si="76"/>
        <v>2016</v>
      </c>
      <c r="E1268" t="str">
        <f t="shared" si="77"/>
        <v>Jun</v>
      </c>
      <c r="F1268" t="s">
        <v>67</v>
      </c>
      <c r="G1268" t="s">
        <v>1542</v>
      </c>
      <c r="H1268" s="2" t="s">
        <v>22</v>
      </c>
      <c r="I1268" t="s">
        <v>32</v>
      </c>
      <c r="J1268" t="s">
        <v>33</v>
      </c>
      <c r="K1268">
        <v>94122</v>
      </c>
      <c r="L1268" t="s">
        <v>34</v>
      </c>
      <c r="M1268" t="s">
        <v>2300</v>
      </c>
      <c r="N1268" t="s">
        <v>27</v>
      </c>
      <c r="O1268" t="s">
        <v>1705</v>
      </c>
      <c r="P1268" s="4">
        <v>257.64</v>
      </c>
      <c r="Q1268" s="4">
        <v>257.64</v>
      </c>
      <c r="R1268" s="4">
        <f t="shared" si="78"/>
        <v>0</v>
      </c>
      <c r="S1268" s="4">
        <f t="shared" si="79"/>
        <v>0</v>
      </c>
    </row>
    <row r="1269" spans="1:19" ht="15.6" x14ac:dyDescent="0.3">
      <c r="A1269" t="s">
        <v>2301</v>
      </c>
      <c r="B1269" s="1">
        <v>42710</v>
      </c>
      <c r="C1269" s="1">
        <v>42715</v>
      </c>
      <c r="D1269">
        <f t="shared" si="76"/>
        <v>2016</v>
      </c>
      <c r="E1269" t="str">
        <f t="shared" si="77"/>
        <v>Dec</v>
      </c>
      <c r="F1269" t="s">
        <v>37</v>
      </c>
      <c r="G1269" t="s">
        <v>2302</v>
      </c>
      <c r="H1269" s="2" t="s">
        <v>22</v>
      </c>
      <c r="I1269" t="s">
        <v>955</v>
      </c>
      <c r="J1269" t="s">
        <v>178</v>
      </c>
      <c r="K1269">
        <v>85705</v>
      </c>
      <c r="L1269" t="s">
        <v>34</v>
      </c>
      <c r="M1269" t="s">
        <v>2300</v>
      </c>
      <c r="N1269" t="s">
        <v>27</v>
      </c>
      <c r="O1269" t="s">
        <v>1705</v>
      </c>
      <c r="P1269" s="4">
        <v>206.11199999999999</v>
      </c>
      <c r="Q1269" s="4">
        <v>100</v>
      </c>
      <c r="R1269" s="4">
        <f t="shared" si="78"/>
        <v>106.11199999999999</v>
      </c>
      <c r="S1269" s="4">
        <f t="shared" si="79"/>
        <v>15.916799999999999</v>
      </c>
    </row>
    <row r="1270" spans="1:19" x14ac:dyDescent="0.3">
      <c r="A1270" t="s">
        <v>2303</v>
      </c>
      <c r="B1270" s="1">
        <v>43151</v>
      </c>
      <c r="C1270" s="1">
        <v>43158</v>
      </c>
      <c r="D1270">
        <f t="shared" si="76"/>
        <v>2018</v>
      </c>
      <c r="E1270" t="str">
        <f t="shared" si="77"/>
        <v>Feb</v>
      </c>
      <c r="F1270" t="s">
        <v>37</v>
      </c>
      <c r="G1270" t="s">
        <v>56</v>
      </c>
      <c r="H1270" t="s">
        <v>22</v>
      </c>
      <c r="I1270" t="s">
        <v>1535</v>
      </c>
      <c r="J1270" t="s">
        <v>178</v>
      </c>
      <c r="K1270">
        <v>85234</v>
      </c>
      <c r="L1270" t="s">
        <v>34</v>
      </c>
      <c r="M1270" t="s">
        <v>2300</v>
      </c>
      <c r="N1270" t="s">
        <v>27</v>
      </c>
      <c r="O1270" t="s">
        <v>1705</v>
      </c>
      <c r="P1270" s="4">
        <v>68.703999999999994</v>
      </c>
      <c r="Q1270" s="4">
        <v>100</v>
      </c>
      <c r="R1270" s="4">
        <f t="shared" si="78"/>
        <v>-31.296000000000006</v>
      </c>
      <c r="S1270" s="4">
        <f t="shared" si="79"/>
        <v>-4.6944000000000008</v>
      </c>
    </row>
    <row r="1271" spans="1:19" ht="15.6" x14ac:dyDescent="0.3">
      <c r="A1271" t="s">
        <v>2304</v>
      </c>
      <c r="B1271" s="1">
        <v>42574</v>
      </c>
      <c r="C1271" s="1">
        <v>42578</v>
      </c>
      <c r="D1271">
        <f t="shared" si="76"/>
        <v>2016</v>
      </c>
      <c r="E1271" t="str">
        <f t="shared" si="77"/>
        <v>Jul</v>
      </c>
      <c r="F1271" t="s">
        <v>37</v>
      </c>
      <c r="G1271" t="s">
        <v>822</v>
      </c>
      <c r="H1271" s="2" t="s">
        <v>22</v>
      </c>
      <c r="I1271" t="s">
        <v>61</v>
      </c>
      <c r="J1271" t="s">
        <v>62</v>
      </c>
      <c r="K1271">
        <v>10009</v>
      </c>
      <c r="L1271" t="s">
        <v>54</v>
      </c>
      <c r="M1271" t="s">
        <v>2300</v>
      </c>
      <c r="N1271" t="s">
        <v>27</v>
      </c>
      <c r="O1271" t="s">
        <v>1705</v>
      </c>
      <c r="P1271" s="4">
        <v>128.82</v>
      </c>
      <c r="Q1271" s="4">
        <v>128.82</v>
      </c>
      <c r="R1271" s="4">
        <f t="shared" si="78"/>
        <v>0</v>
      </c>
      <c r="S1271" s="4">
        <f t="shared" si="79"/>
        <v>0</v>
      </c>
    </row>
    <row r="1272" spans="1:19" x14ac:dyDescent="0.3">
      <c r="A1272" t="s">
        <v>2305</v>
      </c>
      <c r="B1272" s="1">
        <v>43367</v>
      </c>
      <c r="C1272" s="1">
        <v>43372</v>
      </c>
      <c r="D1272">
        <f t="shared" si="76"/>
        <v>2018</v>
      </c>
      <c r="E1272" t="str">
        <f t="shared" si="77"/>
        <v>Sep</v>
      </c>
      <c r="F1272" t="s">
        <v>37</v>
      </c>
      <c r="G1272" t="s">
        <v>2306</v>
      </c>
      <c r="H1272" t="s">
        <v>105</v>
      </c>
      <c r="I1272" t="s">
        <v>466</v>
      </c>
      <c r="J1272" t="s">
        <v>233</v>
      </c>
      <c r="K1272">
        <v>43055</v>
      </c>
      <c r="L1272" t="s">
        <v>54</v>
      </c>
      <c r="M1272" t="s">
        <v>2300</v>
      </c>
      <c r="N1272" t="s">
        <v>27</v>
      </c>
      <c r="O1272" t="s">
        <v>1705</v>
      </c>
      <c r="P1272" s="4">
        <v>103.056</v>
      </c>
      <c r="Q1272" s="4">
        <v>103.056</v>
      </c>
      <c r="R1272" s="4">
        <f t="shared" si="78"/>
        <v>0</v>
      </c>
      <c r="S1272" s="4">
        <f t="shared" si="79"/>
        <v>0</v>
      </c>
    </row>
    <row r="1273" spans="1:19" ht="15.6" x14ac:dyDescent="0.3">
      <c r="A1273" t="s">
        <v>2307</v>
      </c>
      <c r="B1273" s="1">
        <v>42515</v>
      </c>
      <c r="C1273" s="1">
        <v>42517</v>
      </c>
      <c r="D1273">
        <f t="shared" si="76"/>
        <v>2016</v>
      </c>
      <c r="E1273" t="str">
        <f t="shared" si="77"/>
        <v>May</v>
      </c>
      <c r="F1273" t="s">
        <v>67</v>
      </c>
      <c r="G1273" t="s">
        <v>2308</v>
      </c>
      <c r="H1273" s="2" t="s">
        <v>22</v>
      </c>
      <c r="I1273" t="s">
        <v>32</v>
      </c>
      <c r="J1273" t="s">
        <v>33</v>
      </c>
      <c r="K1273">
        <v>94109</v>
      </c>
      <c r="L1273" t="s">
        <v>34</v>
      </c>
      <c r="M1273" t="s">
        <v>2309</v>
      </c>
      <c r="N1273" t="s">
        <v>27</v>
      </c>
      <c r="O1273" t="s">
        <v>1705</v>
      </c>
      <c r="P1273" s="4">
        <v>14.73</v>
      </c>
      <c r="Q1273" s="4">
        <v>18</v>
      </c>
      <c r="R1273" s="4">
        <f t="shared" si="78"/>
        <v>-3.2699999999999996</v>
      </c>
      <c r="S1273" s="4">
        <f t="shared" si="79"/>
        <v>-0.49049999999999994</v>
      </c>
    </row>
    <row r="1274" spans="1:19" x14ac:dyDescent="0.3">
      <c r="A1274" t="s">
        <v>2310</v>
      </c>
      <c r="B1274" s="1">
        <v>42354</v>
      </c>
      <c r="C1274" s="1">
        <v>42356</v>
      </c>
      <c r="D1274">
        <f t="shared" si="76"/>
        <v>2015</v>
      </c>
      <c r="E1274" t="str">
        <f t="shared" si="77"/>
        <v>Dec</v>
      </c>
      <c r="F1274" t="s">
        <v>67</v>
      </c>
      <c r="G1274" t="s">
        <v>766</v>
      </c>
      <c r="H1274" t="s">
        <v>105</v>
      </c>
      <c r="I1274" t="s">
        <v>191</v>
      </c>
      <c r="J1274" t="s">
        <v>158</v>
      </c>
      <c r="K1274">
        <v>22153</v>
      </c>
      <c r="L1274" t="s">
        <v>44</v>
      </c>
      <c r="M1274" t="s">
        <v>2309</v>
      </c>
      <c r="N1274" t="s">
        <v>27</v>
      </c>
      <c r="O1274" t="s">
        <v>1705</v>
      </c>
      <c r="P1274" s="4">
        <v>29.46</v>
      </c>
      <c r="Q1274" s="4">
        <v>29.46</v>
      </c>
      <c r="R1274" s="4">
        <f t="shared" si="78"/>
        <v>0</v>
      </c>
      <c r="S1274" s="4">
        <f t="shared" si="79"/>
        <v>0</v>
      </c>
    </row>
    <row r="1275" spans="1:19" ht="15.6" x14ac:dyDescent="0.3">
      <c r="A1275" t="s">
        <v>2311</v>
      </c>
      <c r="B1275" s="1">
        <v>42628</v>
      </c>
      <c r="C1275" s="1">
        <v>42628</v>
      </c>
      <c r="D1275">
        <f t="shared" si="76"/>
        <v>2016</v>
      </c>
      <c r="E1275" t="str">
        <f t="shared" si="77"/>
        <v>Sep</v>
      </c>
      <c r="F1275" t="s">
        <v>30</v>
      </c>
      <c r="G1275" t="s">
        <v>1716</v>
      </c>
      <c r="H1275" s="2" t="s">
        <v>22</v>
      </c>
      <c r="I1275" t="s">
        <v>207</v>
      </c>
      <c r="J1275" t="s">
        <v>79</v>
      </c>
      <c r="K1275">
        <v>33065</v>
      </c>
      <c r="L1275" t="s">
        <v>44</v>
      </c>
      <c r="M1275" t="s">
        <v>2309</v>
      </c>
      <c r="N1275" t="s">
        <v>27</v>
      </c>
      <c r="O1275" t="s">
        <v>1705</v>
      </c>
      <c r="P1275" s="4">
        <v>15.712</v>
      </c>
      <c r="Q1275" s="4">
        <v>18</v>
      </c>
      <c r="R1275" s="4">
        <f t="shared" si="78"/>
        <v>-2.2880000000000003</v>
      </c>
      <c r="S1275" s="4">
        <f t="shared" si="79"/>
        <v>-0.34320000000000001</v>
      </c>
    </row>
    <row r="1276" spans="1:19" x14ac:dyDescent="0.3">
      <c r="A1276" t="s">
        <v>2312</v>
      </c>
      <c r="B1276" s="1">
        <v>42339</v>
      </c>
      <c r="C1276" s="1">
        <v>42341</v>
      </c>
      <c r="D1276">
        <f t="shared" si="76"/>
        <v>2015</v>
      </c>
      <c r="E1276" t="str">
        <f t="shared" si="77"/>
        <v>Dec</v>
      </c>
      <c r="F1276" t="s">
        <v>20</v>
      </c>
      <c r="G1276" t="s">
        <v>210</v>
      </c>
      <c r="H1276" t="s">
        <v>105</v>
      </c>
      <c r="I1276" t="s">
        <v>1404</v>
      </c>
      <c r="J1276" t="s">
        <v>314</v>
      </c>
      <c r="K1276">
        <v>1852</v>
      </c>
      <c r="L1276" t="s">
        <v>54</v>
      </c>
      <c r="M1276" t="s">
        <v>2309</v>
      </c>
      <c r="N1276" t="s">
        <v>27</v>
      </c>
      <c r="O1276" t="s">
        <v>1705</v>
      </c>
      <c r="P1276" s="4">
        <v>9.82</v>
      </c>
      <c r="Q1276" s="4">
        <v>9.82</v>
      </c>
      <c r="R1276" s="4">
        <f t="shared" si="78"/>
        <v>0</v>
      </c>
      <c r="S1276" s="4">
        <f t="shared" si="79"/>
        <v>0</v>
      </c>
    </row>
    <row r="1277" spans="1:19" x14ac:dyDescent="0.3">
      <c r="A1277" t="s">
        <v>2313</v>
      </c>
      <c r="B1277" s="1">
        <v>42746</v>
      </c>
      <c r="C1277" s="1">
        <v>42750</v>
      </c>
      <c r="D1277">
        <f t="shared" si="76"/>
        <v>2017</v>
      </c>
      <c r="E1277" t="str">
        <f t="shared" si="77"/>
        <v>Jan</v>
      </c>
      <c r="F1277" t="s">
        <v>37</v>
      </c>
      <c r="G1277" t="s">
        <v>306</v>
      </c>
      <c r="H1277" t="s">
        <v>51</v>
      </c>
      <c r="I1277" t="s">
        <v>182</v>
      </c>
      <c r="J1277" t="s">
        <v>233</v>
      </c>
      <c r="K1277">
        <v>43229</v>
      </c>
      <c r="L1277" t="s">
        <v>54</v>
      </c>
      <c r="M1277" t="s">
        <v>2309</v>
      </c>
      <c r="N1277" t="s">
        <v>27</v>
      </c>
      <c r="O1277" t="s">
        <v>1705</v>
      </c>
      <c r="P1277" s="4">
        <v>54.991999999999997</v>
      </c>
      <c r="Q1277" s="4">
        <v>54.991999999999997</v>
      </c>
      <c r="R1277" s="4">
        <f t="shared" si="78"/>
        <v>0</v>
      </c>
      <c r="S1277" s="4">
        <f t="shared" si="79"/>
        <v>0</v>
      </c>
    </row>
    <row r="1278" spans="1:19" x14ac:dyDescent="0.3">
      <c r="A1278" t="s">
        <v>2314</v>
      </c>
      <c r="B1278" s="1">
        <v>43361</v>
      </c>
      <c r="C1278" s="1">
        <v>43368</v>
      </c>
      <c r="D1278">
        <f t="shared" si="76"/>
        <v>2018</v>
      </c>
      <c r="E1278" t="str">
        <f t="shared" si="77"/>
        <v>Sep</v>
      </c>
      <c r="F1278" t="s">
        <v>37</v>
      </c>
      <c r="G1278" t="s">
        <v>1233</v>
      </c>
      <c r="H1278" t="s">
        <v>51</v>
      </c>
      <c r="I1278" t="s">
        <v>61</v>
      </c>
      <c r="J1278" t="s">
        <v>62</v>
      </c>
      <c r="K1278">
        <v>10035</v>
      </c>
      <c r="L1278" t="s">
        <v>54</v>
      </c>
      <c r="M1278" t="s">
        <v>2309</v>
      </c>
      <c r="N1278" t="s">
        <v>27</v>
      </c>
      <c r="O1278" t="s">
        <v>1705</v>
      </c>
      <c r="P1278" s="4">
        <v>9.82</v>
      </c>
      <c r="Q1278" s="4">
        <v>9.82</v>
      </c>
      <c r="R1278" s="4">
        <f t="shared" si="78"/>
        <v>0</v>
      </c>
      <c r="S1278" s="4">
        <f t="shared" si="79"/>
        <v>0</v>
      </c>
    </row>
    <row r="1279" spans="1:19" ht="15.6" x14ac:dyDescent="0.3">
      <c r="A1279" t="s">
        <v>2315</v>
      </c>
      <c r="B1279" s="1">
        <v>42024</v>
      </c>
      <c r="C1279" s="1">
        <v>42030</v>
      </c>
      <c r="D1279">
        <f t="shared" si="76"/>
        <v>2015</v>
      </c>
      <c r="E1279" t="str">
        <f t="shared" si="77"/>
        <v>Jan</v>
      </c>
      <c r="F1279" t="s">
        <v>37</v>
      </c>
      <c r="G1279" t="s">
        <v>1811</v>
      </c>
      <c r="H1279" s="2" t="s">
        <v>22</v>
      </c>
      <c r="I1279" t="s">
        <v>2316</v>
      </c>
      <c r="J1279" t="s">
        <v>89</v>
      </c>
      <c r="K1279">
        <v>48185</v>
      </c>
      <c r="L1279" t="s">
        <v>25</v>
      </c>
      <c r="M1279" t="s">
        <v>2309</v>
      </c>
      <c r="N1279" t="s">
        <v>27</v>
      </c>
      <c r="O1279" t="s">
        <v>1705</v>
      </c>
      <c r="P1279" s="4">
        <v>14.73</v>
      </c>
      <c r="Q1279" s="4">
        <v>18</v>
      </c>
      <c r="R1279" s="4">
        <f t="shared" si="78"/>
        <v>-3.2699999999999996</v>
      </c>
      <c r="S1279" s="4">
        <f t="shared" si="79"/>
        <v>-0.49049999999999994</v>
      </c>
    </row>
    <row r="1280" spans="1:19" ht="15.6" x14ac:dyDescent="0.3">
      <c r="A1280" t="s">
        <v>2317</v>
      </c>
      <c r="B1280" s="1">
        <v>42493</v>
      </c>
      <c r="C1280" s="1">
        <v>42498</v>
      </c>
      <c r="D1280">
        <f t="shared" si="76"/>
        <v>2016</v>
      </c>
      <c r="E1280" t="str">
        <f t="shared" si="77"/>
        <v>May</v>
      </c>
      <c r="F1280" t="s">
        <v>37</v>
      </c>
      <c r="G1280" t="s">
        <v>1946</v>
      </c>
      <c r="H1280" s="2" t="s">
        <v>22</v>
      </c>
      <c r="I1280" t="s">
        <v>2318</v>
      </c>
      <c r="J1280" t="s">
        <v>33</v>
      </c>
      <c r="K1280">
        <v>91911</v>
      </c>
      <c r="L1280" t="s">
        <v>34</v>
      </c>
      <c r="M1280" t="s">
        <v>2319</v>
      </c>
      <c r="N1280" t="s">
        <v>27</v>
      </c>
      <c r="O1280" t="s">
        <v>1705</v>
      </c>
      <c r="P1280" s="4">
        <v>665.88</v>
      </c>
      <c r="Q1280" s="4">
        <v>665.88</v>
      </c>
      <c r="R1280" s="4">
        <f t="shared" si="78"/>
        <v>0</v>
      </c>
      <c r="S1280" s="4">
        <f t="shared" si="79"/>
        <v>0</v>
      </c>
    </row>
    <row r="1281" spans="1:19" x14ac:dyDescent="0.3">
      <c r="A1281" t="s">
        <v>1627</v>
      </c>
      <c r="B1281" s="1">
        <v>42903</v>
      </c>
      <c r="C1281" s="1">
        <v>42905</v>
      </c>
      <c r="D1281">
        <f t="shared" si="76"/>
        <v>2017</v>
      </c>
      <c r="E1281" t="str">
        <f t="shared" si="77"/>
        <v>Jun</v>
      </c>
      <c r="F1281" t="s">
        <v>20</v>
      </c>
      <c r="G1281" t="s">
        <v>784</v>
      </c>
      <c r="H1281" t="s">
        <v>51</v>
      </c>
      <c r="I1281" t="s">
        <v>1628</v>
      </c>
      <c r="J1281" t="s">
        <v>75</v>
      </c>
      <c r="K1281">
        <v>80501</v>
      </c>
      <c r="L1281" t="s">
        <v>34</v>
      </c>
      <c r="M1281" t="s">
        <v>2319</v>
      </c>
      <c r="N1281" t="s">
        <v>128</v>
      </c>
      <c r="O1281" t="s">
        <v>1705</v>
      </c>
      <c r="P1281" s="4">
        <v>266.35199999999998</v>
      </c>
      <c r="Q1281" s="4">
        <v>266.35199999999998</v>
      </c>
      <c r="R1281" s="4">
        <f t="shared" si="78"/>
        <v>0</v>
      </c>
      <c r="S1281" s="4">
        <f t="shared" si="79"/>
        <v>0</v>
      </c>
    </row>
    <row r="1282" spans="1:19" x14ac:dyDescent="0.3">
      <c r="A1282" t="s">
        <v>2320</v>
      </c>
      <c r="B1282" s="1">
        <v>43001</v>
      </c>
      <c r="C1282" s="1">
        <v>43005</v>
      </c>
      <c r="D1282">
        <f t="shared" ref="D1282:D1345" si="80">YEAR(B1282)</f>
        <v>2017</v>
      </c>
      <c r="E1282" t="str">
        <f t="shared" ref="E1282:E1345" si="81">TEXT(B1282,"mmm")</f>
        <v>Sep</v>
      </c>
      <c r="F1282" t="s">
        <v>37</v>
      </c>
      <c r="G1282" t="s">
        <v>758</v>
      </c>
      <c r="H1282" t="s">
        <v>51</v>
      </c>
      <c r="I1282" t="s">
        <v>666</v>
      </c>
      <c r="J1282" t="s">
        <v>233</v>
      </c>
      <c r="K1282">
        <v>45014</v>
      </c>
      <c r="L1282" t="s">
        <v>54</v>
      </c>
      <c r="M1282" t="s">
        <v>2319</v>
      </c>
      <c r="N1282" t="s">
        <v>27</v>
      </c>
      <c r="O1282" t="s">
        <v>1705</v>
      </c>
      <c r="P1282" s="4">
        <v>532.70399999999995</v>
      </c>
      <c r="Q1282" s="4">
        <v>532.70399999999995</v>
      </c>
      <c r="R1282" s="4">
        <f t="shared" si="78"/>
        <v>0</v>
      </c>
      <c r="S1282" s="4">
        <f t="shared" si="79"/>
        <v>0</v>
      </c>
    </row>
    <row r="1283" spans="1:19" x14ac:dyDescent="0.3">
      <c r="A1283" t="s">
        <v>893</v>
      </c>
      <c r="B1283" s="1">
        <v>42046</v>
      </c>
      <c r="C1283" s="1">
        <v>42050</v>
      </c>
      <c r="D1283">
        <f t="shared" si="80"/>
        <v>2015</v>
      </c>
      <c r="E1283" t="str">
        <f t="shared" si="81"/>
        <v>Feb</v>
      </c>
      <c r="F1283" t="s">
        <v>67</v>
      </c>
      <c r="G1283" t="s">
        <v>118</v>
      </c>
      <c r="H1283" t="s">
        <v>105</v>
      </c>
      <c r="I1283" t="s">
        <v>139</v>
      </c>
      <c r="J1283" t="s">
        <v>192</v>
      </c>
      <c r="K1283">
        <v>65203</v>
      </c>
      <c r="L1283" t="s">
        <v>25</v>
      </c>
      <c r="M1283" t="s">
        <v>2319</v>
      </c>
      <c r="N1283" t="s">
        <v>27</v>
      </c>
      <c r="O1283" t="s">
        <v>1705</v>
      </c>
      <c r="P1283" s="4">
        <v>332.94</v>
      </c>
      <c r="Q1283" s="4">
        <v>332.94</v>
      </c>
      <c r="R1283" s="4">
        <f t="shared" ref="R1283:R1346" si="82">P1283-Q1283</f>
        <v>0</v>
      </c>
      <c r="S1283" s="4">
        <f t="shared" ref="S1283:S1346" si="83">0.15*R1283</f>
        <v>0</v>
      </c>
    </row>
    <row r="1284" spans="1:19" ht="15.6" x14ac:dyDescent="0.3">
      <c r="A1284" t="s">
        <v>2321</v>
      </c>
      <c r="B1284" s="1">
        <v>43448</v>
      </c>
      <c r="C1284" s="1">
        <v>43448</v>
      </c>
      <c r="D1284">
        <f t="shared" si="80"/>
        <v>2018</v>
      </c>
      <c r="E1284" t="str">
        <f t="shared" si="81"/>
        <v>Dec</v>
      </c>
      <c r="F1284" t="s">
        <v>30</v>
      </c>
      <c r="G1284" t="s">
        <v>1506</v>
      </c>
      <c r="H1284" s="2" t="s">
        <v>22</v>
      </c>
      <c r="I1284" t="s">
        <v>2079</v>
      </c>
      <c r="J1284" t="s">
        <v>24</v>
      </c>
      <c r="K1284">
        <v>60076</v>
      </c>
      <c r="L1284" t="s">
        <v>25</v>
      </c>
      <c r="M1284" t="s">
        <v>2319</v>
      </c>
      <c r="N1284" t="s">
        <v>27</v>
      </c>
      <c r="O1284" t="s">
        <v>1705</v>
      </c>
      <c r="P1284" s="4">
        <v>266.35199999999998</v>
      </c>
      <c r="Q1284" s="4">
        <v>266.35199999999998</v>
      </c>
      <c r="R1284" s="4">
        <f t="shared" si="82"/>
        <v>0</v>
      </c>
      <c r="S1284" s="4">
        <f t="shared" si="83"/>
        <v>0</v>
      </c>
    </row>
    <row r="1285" spans="1:19" ht="15.6" x14ac:dyDescent="0.3">
      <c r="A1285" t="s">
        <v>2322</v>
      </c>
      <c r="B1285" s="1">
        <v>42694</v>
      </c>
      <c r="C1285" s="1">
        <v>42699</v>
      </c>
      <c r="D1285">
        <f t="shared" si="80"/>
        <v>2016</v>
      </c>
      <c r="E1285" t="str">
        <f t="shared" si="81"/>
        <v>Nov</v>
      </c>
      <c r="F1285" t="s">
        <v>37</v>
      </c>
      <c r="G1285" t="s">
        <v>1590</v>
      </c>
      <c r="H1285" s="2" t="s">
        <v>22</v>
      </c>
      <c r="I1285" t="s">
        <v>69</v>
      </c>
      <c r="J1285" t="s">
        <v>70</v>
      </c>
      <c r="K1285">
        <v>98105</v>
      </c>
      <c r="L1285" t="s">
        <v>34</v>
      </c>
      <c r="M1285" t="s">
        <v>2323</v>
      </c>
      <c r="N1285" t="s">
        <v>27</v>
      </c>
      <c r="O1285" t="s">
        <v>1705</v>
      </c>
      <c r="P1285" s="4">
        <v>22.14</v>
      </c>
      <c r="Q1285" s="4">
        <v>18</v>
      </c>
      <c r="R1285" s="4">
        <f t="shared" si="82"/>
        <v>4.1400000000000006</v>
      </c>
      <c r="S1285" s="4">
        <f t="shared" si="83"/>
        <v>0.62100000000000011</v>
      </c>
    </row>
    <row r="1286" spans="1:19" ht="15.6" x14ac:dyDescent="0.3">
      <c r="A1286" t="s">
        <v>2324</v>
      </c>
      <c r="B1286" s="1">
        <v>42912</v>
      </c>
      <c r="C1286" s="1">
        <v>42919</v>
      </c>
      <c r="D1286">
        <f t="shared" si="80"/>
        <v>2017</v>
      </c>
      <c r="E1286" t="str">
        <f t="shared" si="81"/>
        <v>Jun</v>
      </c>
      <c r="F1286" t="s">
        <v>37</v>
      </c>
      <c r="G1286" t="s">
        <v>138</v>
      </c>
      <c r="H1286" s="2" t="s">
        <v>22</v>
      </c>
      <c r="I1286" t="s">
        <v>32</v>
      </c>
      <c r="J1286" t="s">
        <v>33</v>
      </c>
      <c r="K1286">
        <v>94109</v>
      </c>
      <c r="L1286" t="s">
        <v>34</v>
      </c>
      <c r="M1286" t="s">
        <v>2323</v>
      </c>
      <c r="N1286" t="s">
        <v>110</v>
      </c>
      <c r="O1286" t="s">
        <v>1705</v>
      </c>
      <c r="P1286" s="4">
        <v>22.14</v>
      </c>
      <c r="Q1286" s="4">
        <v>18</v>
      </c>
      <c r="R1286" s="4">
        <f t="shared" si="82"/>
        <v>4.1400000000000006</v>
      </c>
      <c r="S1286" s="4">
        <f t="shared" si="83"/>
        <v>0.62100000000000011</v>
      </c>
    </row>
    <row r="1287" spans="1:19" ht="15.6" x14ac:dyDescent="0.3">
      <c r="A1287" t="s">
        <v>2325</v>
      </c>
      <c r="B1287" s="1">
        <v>43084</v>
      </c>
      <c r="C1287" s="1">
        <v>43091</v>
      </c>
      <c r="D1287">
        <f t="shared" si="80"/>
        <v>2017</v>
      </c>
      <c r="E1287" t="str">
        <f t="shared" si="81"/>
        <v>Dec</v>
      </c>
      <c r="F1287" t="s">
        <v>37</v>
      </c>
      <c r="G1287" t="s">
        <v>1857</v>
      </c>
      <c r="H1287" s="2" t="s">
        <v>22</v>
      </c>
      <c r="I1287" t="s">
        <v>47</v>
      </c>
      <c r="J1287" t="s">
        <v>33</v>
      </c>
      <c r="K1287">
        <v>90004</v>
      </c>
      <c r="L1287" t="s">
        <v>34</v>
      </c>
      <c r="M1287" t="s">
        <v>2323</v>
      </c>
      <c r="N1287" t="s">
        <v>27</v>
      </c>
      <c r="O1287" t="s">
        <v>1705</v>
      </c>
      <c r="P1287" s="4">
        <v>14.76</v>
      </c>
      <c r="Q1287" s="4">
        <v>100</v>
      </c>
      <c r="R1287" s="4">
        <f t="shared" si="82"/>
        <v>-85.24</v>
      </c>
      <c r="S1287" s="4">
        <f t="shared" si="83"/>
        <v>-12.786</v>
      </c>
    </row>
    <row r="1288" spans="1:19" ht="15.6" x14ac:dyDescent="0.3">
      <c r="A1288" t="s">
        <v>2326</v>
      </c>
      <c r="B1288" s="1">
        <v>43180</v>
      </c>
      <c r="C1288" s="1">
        <v>43184</v>
      </c>
      <c r="D1288">
        <f t="shared" si="80"/>
        <v>2018</v>
      </c>
      <c r="E1288" t="str">
        <f t="shared" si="81"/>
        <v>Mar</v>
      </c>
      <c r="F1288" t="s">
        <v>37</v>
      </c>
      <c r="G1288" t="s">
        <v>897</v>
      </c>
      <c r="H1288" s="2" t="s">
        <v>22</v>
      </c>
      <c r="I1288" t="s">
        <v>69</v>
      </c>
      <c r="J1288" t="s">
        <v>70</v>
      </c>
      <c r="K1288">
        <v>98105</v>
      </c>
      <c r="L1288" t="s">
        <v>34</v>
      </c>
      <c r="M1288" t="s">
        <v>2323</v>
      </c>
      <c r="N1288" t="s">
        <v>27</v>
      </c>
      <c r="O1288" t="s">
        <v>1705</v>
      </c>
      <c r="P1288" s="4">
        <v>22.14</v>
      </c>
      <c r="Q1288" s="4">
        <v>18</v>
      </c>
      <c r="R1288" s="4">
        <f t="shared" si="82"/>
        <v>4.1400000000000006</v>
      </c>
      <c r="S1288" s="4">
        <f t="shared" si="83"/>
        <v>0.62100000000000011</v>
      </c>
    </row>
    <row r="1289" spans="1:19" ht="15.6" x14ac:dyDescent="0.3">
      <c r="A1289" t="s">
        <v>2327</v>
      </c>
      <c r="B1289" s="1">
        <v>43375</v>
      </c>
      <c r="C1289" s="1">
        <v>43378</v>
      </c>
      <c r="D1289">
        <f t="shared" si="80"/>
        <v>2018</v>
      </c>
      <c r="E1289" t="str">
        <f t="shared" si="81"/>
        <v>Oct</v>
      </c>
      <c r="F1289" t="s">
        <v>20</v>
      </c>
      <c r="G1289" t="s">
        <v>2025</v>
      </c>
      <c r="H1289" s="2" t="s">
        <v>22</v>
      </c>
      <c r="I1289" t="s">
        <v>712</v>
      </c>
      <c r="J1289" t="s">
        <v>250</v>
      </c>
      <c r="K1289">
        <v>37918</v>
      </c>
      <c r="L1289" t="s">
        <v>44</v>
      </c>
      <c r="M1289" t="s">
        <v>2323</v>
      </c>
      <c r="N1289" t="s">
        <v>27</v>
      </c>
      <c r="O1289" t="s">
        <v>1705</v>
      </c>
      <c r="P1289" s="4">
        <v>11.808</v>
      </c>
      <c r="Q1289" s="4">
        <v>11.808</v>
      </c>
      <c r="R1289" s="4">
        <f t="shared" si="82"/>
        <v>0</v>
      </c>
      <c r="S1289" s="4">
        <f t="shared" si="83"/>
        <v>0</v>
      </c>
    </row>
    <row r="1290" spans="1:19" ht="15.6" x14ac:dyDescent="0.3">
      <c r="A1290" t="s">
        <v>2328</v>
      </c>
      <c r="B1290" s="1">
        <v>43444</v>
      </c>
      <c r="C1290" s="1">
        <v>43449</v>
      </c>
      <c r="D1290">
        <f t="shared" si="80"/>
        <v>2018</v>
      </c>
      <c r="E1290" t="str">
        <f t="shared" si="81"/>
        <v>Dec</v>
      </c>
      <c r="F1290" t="s">
        <v>37</v>
      </c>
      <c r="G1290" t="s">
        <v>746</v>
      </c>
      <c r="H1290" s="2" t="s">
        <v>22</v>
      </c>
      <c r="I1290" t="s">
        <v>2329</v>
      </c>
      <c r="J1290" t="s">
        <v>698</v>
      </c>
      <c r="K1290">
        <v>29406</v>
      </c>
      <c r="L1290" t="s">
        <v>44</v>
      </c>
      <c r="M1290" t="s">
        <v>2323</v>
      </c>
      <c r="N1290" t="s">
        <v>27</v>
      </c>
      <c r="O1290" t="s">
        <v>1705</v>
      </c>
      <c r="P1290" s="4">
        <v>14.76</v>
      </c>
      <c r="Q1290" s="4">
        <v>18</v>
      </c>
      <c r="R1290" s="4">
        <f t="shared" si="82"/>
        <v>-3.24</v>
      </c>
      <c r="S1290" s="4">
        <f t="shared" si="83"/>
        <v>-0.48599999999999999</v>
      </c>
    </row>
    <row r="1291" spans="1:19" ht="15.6" x14ac:dyDescent="0.3">
      <c r="A1291" t="s">
        <v>1113</v>
      </c>
      <c r="B1291" s="1">
        <v>42308</v>
      </c>
      <c r="C1291" s="1">
        <v>42310</v>
      </c>
      <c r="D1291">
        <f t="shared" si="80"/>
        <v>2015</v>
      </c>
      <c r="E1291" t="str">
        <f t="shared" si="81"/>
        <v>Oct</v>
      </c>
      <c r="F1291" t="s">
        <v>67</v>
      </c>
      <c r="G1291" t="s">
        <v>430</v>
      </c>
      <c r="H1291" s="2" t="s">
        <v>22</v>
      </c>
      <c r="I1291" t="s">
        <v>1114</v>
      </c>
      <c r="J1291" t="s">
        <v>58</v>
      </c>
      <c r="K1291">
        <v>2920</v>
      </c>
      <c r="L1291" t="s">
        <v>54</v>
      </c>
      <c r="M1291" t="s">
        <v>2323</v>
      </c>
      <c r="N1291" t="s">
        <v>27</v>
      </c>
      <c r="O1291" t="s">
        <v>1705</v>
      </c>
      <c r="P1291" s="4">
        <v>14.76</v>
      </c>
      <c r="Q1291" s="4">
        <v>18</v>
      </c>
      <c r="R1291" s="4">
        <f t="shared" si="82"/>
        <v>-3.24</v>
      </c>
      <c r="S1291" s="4">
        <f t="shared" si="83"/>
        <v>-0.48599999999999999</v>
      </c>
    </row>
    <row r="1292" spans="1:19" ht="15.6" x14ac:dyDescent="0.3">
      <c r="A1292" t="s">
        <v>393</v>
      </c>
      <c r="B1292" s="1">
        <v>42981</v>
      </c>
      <c r="C1292" s="1">
        <v>42986</v>
      </c>
      <c r="D1292">
        <f t="shared" si="80"/>
        <v>2017</v>
      </c>
      <c r="E1292" t="str">
        <f t="shared" si="81"/>
        <v>Sep</v>
      </c>
      <c r="F1292" t="s">
        <v>67</v>
      </c>
      <c r="G1292" t="s">
        <v>200</v>
      </c>
      <c r="H1292" s="2" t="s">
        <v>22</v>
      </c>
      <c r="I1292" t="s">
        <v>394</v>
      </c>
      <c r="J1292" t="s">
        <v>140</v>
      </c>
      <c r="K1292">
        <v>21215</v>
      </c>
      <c r="L1292" t="s">
        <v>54</v>
      </c>
      <c r="M1292" t="s">
        <v>2323</v>
      </c>
      <c r="N1292" t="s">
        <v>27</v>
      </c>
      <c r="O1292" t="s">
        <v>1705</v>
      </c>
      <c r="P1292" s="4">
        <v>14.76</v>
      </c>
      <c r="Q1292" s="4">
        <v>18</v>
      </c>
      <c r="R1292" s="4">
        <f t="shared" si="82"/>
        <v>-3.24</v>
      </c>
      <c r="S1292" s="4">
        <f t="shared" si="83"/>
        <v>-0.48599999999999999</v>
      </c>
    </row>
    <row r="1293" spans="1:19" ht="15.6" x14ac:dyDescent="0.3">
      <c r="A1293" t="s">
        <v>2330</v>
      </c>
      <c r="B1293" s="1">
        <v>42587</v>
      </c>
      <c r="C1293" s="1">
        <v>42593</v>
      </c>
      <c r="D1293">
        <f t="shared" si="80"/>
        <v>2016</v>
      </c>
      <c r="E1293" t="str">
        <f t="shared" si="81"/>
        <v>Aug</v>
      </c>
      <c r="F1293" t="s">
        <v>37</v>
      </c>
      <c r="G1293" t="s">
        <v>1313</v>
      </c>
      <c r="H1293" s="2" t="s">
        <v>22</v>
      </c>
      <c r="I1293" t="s">
        <v>116</v>
      </c>
      <c r="J1293" t="s">
        <v>109</v>
      </c>
      <c r="K1293">
        <v>75220</v>
      </c>
      <c r="L1293" t="s">
        <v>25</v>
      </c>
      <c r="M1293" t="s">
        <v>2323</v>
      </c>
      <c r="N1293" t="s">
        <v>27</v>
      </c>
      <c r="O1293" t="s">
        <v>1705</v>
      </c>
      <c r="P1293" s="4">
        <v>14.76</v>
      </c>
      <c r="Q1293" s="4">
        <v>18</v>
      </c>
      <c r="R1293" s="4">
        <f t="shared" si="82"/>
        <v>-3.24</v>
      </c>
      <c r="S1293" s="4">
        <f t="shared" si="83"/>
        <v>-0.48599999999999999</v>
      </c>
    </row>
    <row r="1294" spans="1:19" ht="15.6" x14ac:dyDescent="0.3">
      <c r="A1294" t="s">
        <v>2331</v>
      </c>
      <c r="B1294" s="1">
        <v>42735</v>
      </c>
      <c r="C1294" s="1">
        <v>42740</v>
      </c>
      <c r="D1294">
        <f t="shared" si="80"/>
        <v>2016</v>
      </c>
      <c r="E1294" t="str">
        <f t="shared" si="81"/>
        <v>Dec</v>
      </c>
      <c r="F1294" t="s">
        <v>37</v>
      </c>
      <c r="G1294" t="s">
        <v>1499</v>
      </c>
      <c r="H1294" s="2" t="s">
        <v>22</v>
      </c>
      <c r="I1294" t="s">
        <v>991</v>
      </c>
      <c r="J1294" t="s">
        <v>109</v>
      </c>
      <c r="K1294">
        <v>75051</v>
      </c>
      <c r="L1294" t="s">
        <v>25</v>
      </c>
      <c r="M1294" t="s">
        <v>2323</v>
      </c>
      <c r="N1294" t="s">
        <v>27</v>
      </c>
      <c r="O1294" t="s">
        <v>1705</v>
      </c>
      <c r="P1294" s="4">
        <v>14.76</v>
      </c>
      <c r="Q1294" s="4">
        <v>18</v>
      </c>
      <c r="R1294" s="4">
        <f t="shared" si="82"/>
        <v>-3.24</v>
      </c>
      <c r="S1294" s="4">
        <f t="shared" si="83"/>
        <v>-0.48599999999999999</v>
      </c>
    </row>
    <row r="1295" spans="1:19" ht="15.6" x14ac:dyDescent="0.3">
      <c r="A1295" t="s">
        <v>2332</v>
      </c>
      <c r="B1295" s="1">
        <v>43263</v>
      </c>
      <c r="C1295" s="1">
        <v>43265</v>
      </c>
      <c r="D1295">
        <f t="shared" si="80"/>
        <v>2018</v>
      </c>
      <c r="E1295" t="str">
        <f t="shared" si="81"/>
        <v>Jun</v>
      </c>
      <c r="F1295" t="s">
        <v>67</v>
      </c>
      <c r="G1295" t="s">
        <v>641</v>
      </c>
      <c r="H1295" s="2" t="s">
        <v>22</v>
      </c>
      <c r="I1295" t="s">
        <v>23</v>
      </c>
      <c r="J1295" t="s">
        <v>24</v>
      </c>
      <c r="K1295">
        <v>60610</v>
      </c>
      <c r="L1295" t="s">
        <v>25</v>
      </c>
      <c r="M1295" t="s">
        <v>2323</v>
      </c>
      <c r="N1295" t="s">
        <v>27</v>
      </c>
      <c r="O1295" t="s">
        <v>1705</v>
      </c>
      <c r="P1295" s="4">
        <v>8.8559999999999999</v>
      </c>
      <c r="Q1295" s="4">
        <v>18</v>
      </c>
      <c r="R1295" s="4">
        <f t="shared" si="82"/>
        <v>-9.1440000000000001</v>
      </c>
      <c r="S1295" s="4">
        <f t="shared" si="83"/>
        <v>-1.3715999999999999</v>
      </c>
    </row>
    <row r="1296" spans="1:19" ht="15.6" x14ac:dyDescent="0.3">
      <c r="A1296" t="s">
        <v>2333</v>
      </c>
      <c r="B1296" s="1">
        <v>42325</v>
      </c>
      <c r="C1296" s="1">
        <v>42330</v>
      </c>
      <c r="D1296">
        <f t="shared" si="80"/>
        <v>2015</v>
      </c>
      <c r="E1296" t="str">
        <f t="shared" si="81"/>
        <v>Nov</v>
      </c>
      <c r="F1296" t="s">
        <v>37</v>
      </c>
      <c r="G1296" t="s">
        <v>2334</v>
      </c>
      <c r="H1296" s="2" t="s">
        <v>22</v>
      </c>
      <c r="I1296" t="s">
        <v>466</v>
      </c>
      <c r="J1296" t="s">
        <v>53</v>
      </c>
      <c r="K1296">
        <v>19711</v>
      </c>
      <c r="L1296" t="s">
        <v>54</v>
      </c>
      <c r="M1296" t="s">
        <v>2335</v>
      </c>
      <c r="N1296" t="s">
        <v>27</v>
      </c>
      <c r="O1296" t="s">
        <v>1705</v>
      </c>
      <c r="P1296" s="4">
        <v>124.41</v>
      </c>
      <c r="Q1296" s="4">
        <v>124.41</v>
      </c>
      <c r="R1296" s="4">
        <f t="shared" si="82"/>
        <v>0</v>
      </c>
      <c r="S1296" s="4">
        <f t="shared" si="83"/>
        <v>0</v>
      </c>
    </row>
    <row r="1297" spans="1:19" x14ac:dyDescent="0.3">
      <c r="A1297" t="s">
        <v>2336</v>
      </c>
      <c r="B1297" s="1">
        <v>42536</v>
      </c>
      <c r="C1297" s="1">
        <v>42541</v>
      </c>
      <c r="D1297">
        <f t="shared" si="80"/>
        <v>2016</v>
      </c>
      <c r="E1297" t="str">
        <f t="shared" si="81"/>
        <v>Jun</v>
      </c>
      <c r="F1297" t="s">
        <v>37</v>
      </c>
      <c r="G1297" t="s">
        <v>288</v>
      </c>
      <c r="H1297" t="s">
        <v>51</v>
      </c>
      <c r="I1297" t="s">
        <v>1535</v>
      </c>
      <c r="J1297" t="s">
        <v>178</v>
      </c>
      <c r="K1297">
        <v>85234</v>
      </c>
      <c r="L1297" t="s">
        <v>34</v>
      </c>
      <c r="M1297" t="s">
        <v>2337</v>
      </c>
      <c r="N1297" t="s">
        <v>27</v>
      </c>
      <c r="O1297" t="s">
        <v>1705</v>
      </c>
      <c r="P1297" s="4">
        <v>40.256</v>
      </c>
      <c r="Q1297" s="4">
        <v>40.256</v>
      </c>
      <c r="R1297" s="4">
        <f t="shared" si="82"/>
        <v>0</v>
      </c>
      <c r="S1297" s="4">
        <f t="shared" si="83"/>
        <v>0</v>
      </c>
    </row>
    <row r="1298" spans="1:19" ht="15.6" x14ac:dyDescent="0.3">
      <c r="A1298" t="s">
        <v>2338</v>
      </c>
      <c r="B1298" s="1">
        <v>43350</v>
      </c>
      <c r="C1298" s="1">
        <v>43351</v>
      </c>
      <c r="D1298">
        <f t="shared" si="80"/>
        <v>2018</v>
      </c>
      <c r="E1298" t="str">
        <f t="shared" si="81"/>
        <v>Sep</v>
      </c>
      <c r="F1298" t="s">
        <v>20</v>
      </c>
      <c r="G1298" t="s">
        <v>1877</v>
      </c>
      <c r="H1298" s="2" t="s">
        <v>22</v>
      </c>
      <c r="I1298" t="s">
        <v>2339</v>
      </c>
      <c r="J1298" t="s">
        <v>415</v>
      </c>
      <c r="K1298">
        <v>84020</v>
      </c>
      <c r="L1298" t="s">
        <v>34</v>
      </c>
      <c r="M1298" t="s">
        <v>2337</v>
      </c>
      <c r="N1298" t="s">
        <v>27</v>
      </c>
      <c r="O1298" t="s">
        <v>1705</v>
      </c>
      <c r="P1298" s="4">
        <v>25.16</v>
      </c>
      <c r="Q1298" s="4">
        <v>25.16</v>
      </c>
      <c r="R1298" s="4">
        <f t="shared" si="82"/>
        <v>0</v>
      </c>
      <c r="S1298" s="4">
        <f t="shared" si="83"/>
        <v>0</v>
      </c>
    </row>
    <row r="1299" spans="1:19" x14ac:dyDescent="0.3">
      <c r="A1299" t="s">
        <v>2340</v>
      </c>
      <c r="B1299" s="1">
        <v>42869</v>
      </c>
      <c r="C1299" s="1">
        <v>42874</v>
      </c>
      <c r="D1299">
        <f t="shared" si="80"/>
        <v>2017</v>
      </c>
      <c r="E1299" t="str">
        <f t="shared" si="81"/>
        <v>May</v>
      </c>
      <c r="F1299" t="s">
        <v>37</v>
      </c>
      <c r="G1299" t="s">
        <v>308</v>
      </c>
      <c r="H1299" t="s">
        <v>51</v>
      </c>
      <c r="I1299" t="s">
        <v>78</v>
      </c>
      <c r="J1299" t="s">
        <v>79</v>
      </c>
      <c r="K1299">
        <v>32216</v>
      </c>
      <c r="L1299" t="s">
        <v>44</v>
      </c>
      <c r="M1299" t="s">
        <v>2337</v>
      </c>
      <c r="N1299" t="s">
        <v>27</v>
      </c>
      <c r="O1299" t="s">
        <v>1705</v>
      </c>
      <c r="P1299" s="4">
        <v>30.192</v>
      </c>
      <c r="Q1299" s="4">
        <v>30.192</v>
      </c>
      <c r="R1299" s="4">
        <f t="shared" si="82"/>
        <v>0</v>
      </c>
      <c r="S1299" s="4">
        <f t="shared" si="83"/>
        <v>0</v>
      </c>
    </row>
    <row r="1300" spans="1:19" ht="15.6" x14ac:dyDescent="0.3">
      <c r="A1300" t="s">
        <v>2341</v>
      </c>
      <c r="B1300" s="1">
        <v>42053</v>
      </c>
      <c r="C1300" s="1">
        <v>42053</v>
      </c>
      <c r="D1300">
        <f t="shared" si="80"/>
        <v>2015</v>
      </c>
      <c r="E1300" t="str">
        <f t="shared" si="81"/>
        <v>Feb</v>
      </c>
      <c r="F1300" t="s">
        <v>30</v>
      </c>
      <c r="G1300" t="s">
        <v>519</v>
      </c>
      <c r="H1300" s="2" t="s">
        <v>22</v>
      </c>
      <c r="I1300" t="s">
        <v>2342</v>
      </c>
      <c r="J1300" t="s">
        <v>109</v>
      </c>
      <c r="K1300">
        <v>79424</v>
      </c>
      <c r="L1300" t="s">
        <v>25</v>
      </c>
      <c r="M1300" t="s">
        <v>2337</v>
      </c>
      <c r="N1300" t="s">
        <v>27</v>
      </c>
      <c r="O1300" t="s">
        <v>1705</v>
      </c>
      <c r="P1300" s="4">
        <v>25.16</v>
      </c>
      <c r="Q1300" s="4">
        <v>25.16</v>
      </c>
      <c r="R1300" s="4">
        <f t="shared" si="82"/>
        <v>0</v>
      </c>
      <c r="S1300" s="4">
        <f t="shared" si="83"/>
        <v>0</v>
      </c>
    </row>
    <row r="1301" spans="1:19" x14ac:dyDescent="0.3">
      <c r="A1301" t="s">
        <v>2343</v>
      </c>
      <c r="B1301" s="1">
        <v>43213</v>
      </c>
      <c r="C1301" s="1">
        <v>43215</v>
      </c>
      <c r="D1301">
        <f t="shared" si="80"/>
        <v>2018</v>
      </c>
      <c r="E1301" t="str">
        <f t="shared" si="81"/>
        <v>Apr</v>
      </c>
      <c r="F1301" t="s">
        <v>67</v>
      </c>
      <c r="G1301" t="s">
        <v>1017</v>
      </c>
      <c r="H1301" t="s">
        <v>105</v>
      </c>
      <c r="I1301" t="s">
        <v>684</v>
      </c>
      <c r="J1301" t="s">
        <v>33</v>
      </c>
      <c r="K1301">
        <v>91104</v>
      </c>
      <c r="L1301" t="s">
        <v>34</v>
      </c>
      <c r="M1301" t="s">
        <v>2344</v>
      </c>
      <c r="N1301" t="s">
        <v>27</v>
      </c>
      <c r="O1301" t="s">
        <v>1705</v>
      </c>
      <c r="P1301" s="4">
        <v>66.36</v>
      </c>
      <c r="Q1301" s="4">
        <v>66.36</v>
      </c>
      <c r="R1301" s="4">
        <f t="shared" si="82"/>
        <v>0</v>
      </c>
      <c r="S1301" s="4">
        <f t="shared" si="83"/>
        <v>0</v>
      </c>
    </row>
    <row r="1302" spans="1:19" ht="15.6" x14ac:dyDescent="0.3">
      <c r="A1302" t="s">
        <v>1225</v>
      </c>
      <c r="B1302" s="1">
        <v>43450</v>
      </c>
      <c r="C1302" s="1">
        <v>43455</v>
      </c>
      <c r="D1302">
        <f t="shared" si="80"/>
        <v>2018</v>
      </c>
      <c r="E1302" t="str">
        <f t="shared" si="81"/>
        <v>Dec</v>
      </c>
      <c r="F1302" t="s">
        <v>67</v>
      </c>
      <c r="G1302" t="s">
        <v>1226</v>
      </c>
      <c r="H1302" s="2" t="s">
        <v>22</v>
      </c>
      <c r="I1302" t="s">
        <v>1179</v>
      </c>
      <c r="J1302" t="s">
        <v>33</v>
      </c>
      <c r="K1302">
        <v>92054</v>
      </c>
      <c r="L1302" t="s">
        <v>34</v>
      </c>
      <c r="M1302" t="s">
        <v>2344</v>
      </c>
      <c r="N1302" t="s">
        <v>27</v>
      </c>
      <c r="O1302" t="s">
        <v>1705</v>
      </c>
      <c r="P1302" s="4">
        <v>18.96</v>
      </c>
      <c r="Q1302" s="4">
        <v>100</v>
      </c>
      <c r="R1302" s="4">
        <f t="shared" si="82"/>
        <v>-81.039999999999992</v>
      </c>
      <c r="S1302" s="4">
        <f t="shared" si="83"/>
        <v>-12.155999999999999</v>
      </c>
    </row>
    <row r="1303" spans="1:19" ht="15.6" x14ac:dyDescent="0.3">
      <c r="A1303" t="s">
        <v>1989</v>
      </c>
      <c r="B1303" s="1">
        <v>42490</v>
      </c>
      <c r="C1303" s="1">
        <v>42494</v>
      </c>
      <c r="D1303">
        <f t="shared" si="80"/>
        <v>2016</v>
      </c>
      <c r="E1303" t="str">
        <f t="shared" si="81"/>
        <v>Apr</v>
      </c>
      <c r="F1303" t="s">
        <v>37</v>
      </c>
      <c r="G1303" t="s">
        <v>918</v>
      </c>
      <c r="H1303" s="2" t="s">
        <v>22</v>
      </c>
      <c r="I1303" t="s">
        <v>1599</v>
      </c>
      <c r="J1303" t="s">
        <v>314</v>
      </c>
      <c r="K1303">
        <v>1841</v>
      </c>
      <c r="L1303" t="s">
        <v>54</v>
      </c>
      <c r="M1303" t="s">
        <v>2344</v>
      </c>
      <c r="N1303" t="s">
        <v>27</v>
      </c>
      <c r="O1303" t="s">
        <v>1705</v>
      </c>
      <c r="P1303" s="4">
        <v>9.48</v>
      </c>
      <c r="Q1303" s="4">
        <v>18</v>
      </c>
      <c r="R1303" s="4">
        <f t="shared" si="82"/>
        <v>-8.52</v>
      </c>
      <c r="S1303" s="4">
        <f t="shared" si="83"/>
        <v>-1.2779999999999998</v>
      </c>
    </row>
    <row r="1304" spans="1:19" ht="15.6" x14ac:dyDescent="0.3">
      <c r="A1304" t="s">
        <v>1145</v>
      </c>
      <c r="B1304" s="1">
        <v>42708</v>
      </c>
      <c r="C1304" s="1">
        <v>42714</v>
      </c>
      <c r="D1304">
        <f t="shared" si="80"/>
        <v>2016</v>
      </c>
      <c r="E1304" t="str">
        <f t="shared" si="81"/>
        <v>Dec</v>
      </c>
      <c r="F1304" t="s">
        <v>37</v>
      </c>
      <c r="G1304" t="s">
        <v>328</v>
      </c>
      <c r="H1304" s="2" t="s">
        <v>22</v>
      </c>
      <c r="I1304" t="s">
        <v>1146</v>
      </c>
      <c r="J1304" t="s">
        <v>62</v>
      </c>
      <c r="K1304">
        <v>11550</v>
      </c>
      <c r="L1304" t="s">
        <v>54</v>
      </c>
      <c r="M1304" t="s">
        <v>2344</v>
      </c>
      <c r="N1304" t="s">
        <v>27</v>
      </c>
      <c r="O1304" t="s">
        <v>1705</v>
      </c>
      <c r="P1304" s="4">
        <v>28.44</v>
      </c>
      <c r="Q1304" s="4">
        <v>28.44</v>
      </c>
      <c r="R1304" s="4">
        <f t="shared" si="82"/>
        <v>0</v>
      </c>
      <c r="S1304" s="4">
        <f t="shared" si="83"/>
        <v>0</v>
      </c>
    </row>
    <row r="1305" spans="1:19" ht="15.6" x14ac:dyDescent="0.3">
      <c r="A1305" t="s">
        <v>2345</v>
      </c>
      <c r="B1305" s="1">
        <v>42744</v>
      </c>
      <c r="C1305" s="1">
        <v>42748</v>
      </c>
      <c r="D1305">
        <f t="shared" si="80"/>
        <v>2017</v>
      </c>
      <c r="E1305" t="str">
        <f t="shared" si="81"/>
        <v>Jan</v>
      </c>
      <c r="F1305" t="s">
        <v>67</v>
      </c>
      <c r="G1305" t="s">
        <v>1970</v>
      </c>
      <c r="H1305" s="2" t="s">
        <v>22</v>
      </c>
      <c r="I1305" t="s">
        <v>2346</v>
      </c>
      <c r="J1305" t="s">
        <v>233</v>
      </c>
      <c r="K1305">
        <v>43615</v>
      </c>
      <c r="L1305" t="s">
        <v>54</v>
      </c>
      <c r="M1305" t="s">
        <v>2344</v>
      </c>
      <c r="N1305" t="s">
        <v>27</v>
      </c>
      <c r="O1305" t="s">
        <v>1705</v>
      </c>
      <c r="P1305" s="4">
        <v>15.167999999999999</v>
      </c>
      <c r="Q1305" s="4">
        <v>18</v>
      </c>
      <c r="R1305" s="4">
        <f t="shared" si="82"/>
        <v>-2.8320000000000007</v>
      </c>
      <c r="S1305" s="4">
        <f t="shared" si="83"/>
        <v>-0.42480000000000012</v>
      </c>
    </row>
    <row r="1306" spans="1:19" x14ac:dyDescent="0.3">
      <c r="A1306" t="s">
        <v>1392</v>
      </c>
      <c r="B1306" s="1">
        <v>43358</v>
      </c>
      <c r="C1306" s="1">
        <v>43362</v>
      </c>
      <c r="D1306">
        <f t="shared" si="80"/>
        <v>2018</v>
      </c>
      <c r="E1306" t="str">
        <f t="shared" si="81"/>
        <v>Sep</v>
      </c>
      <c r="F1306" t="s">
        <v>37</v>
      </c>
      <c r="G1306" t="s">
        <v>1393</v>
      </c>
      <c r="H1306" t="s">
        <v>51</v>
      </c>
      <c r="I1306" t="s">
        <v>419</v>
      </c>
      <c r="J1306" t="s">
        <v>144</v>
      </c>
      <c r="K1306">
        <v>8701</v>
      </c>
      <c r="L1306" t="s">
        <v>54</v>
      </c>
      <c r="M1306" t="s">
        <v>2344</v>
      </c>
      <c r="N1306" t="s">
        <v>27</v>
      </c>
      <c r="O1306" t="s">
        <v>1705</v>
      </c>
      <c r="P1306" s="4">
        <v>47.4</v>
      </c>
      <c r="Q1306" s="4">
        <v>47.4</v>
      </c>
      <c r="R1306" s="4">
        <f t="shared" si="82"/>
        <v>0</v>
      </c>
      <c r="S1306" s="4">
        <f t="shared" si="83"/>
        <v>0</v>
      </c>
    </row>
    <row r="1307" spans="1:19" ht="15.6" x14ac:dyDescent="0.3">
      <c r="A1307" t="s">
        <v>2347</v>
      </c>
      <c r="B1307" s="1">
        <v>43000</v>
      </c>
      <c r="C1307" s="1">
        <v>43004</v>
      </c>
      <c r="D1307">
        <f t="shared" si="80"/>
        <v>2017</v>
      </c>
      <c r="E1307" t="str">
        <f t="shared" si="81"/>
        <v>Sep</v>
      </c>
      <c r="F1307" t="s">
        <v>37</v>
      </c>
      <c r="G1307" t="s">
        <v>2348</v>
      </c>
      <c r="H1307" s="2" t="s">
        <v>22</v>
      </c>
      <c r="I1307" t="s">
        <v>2349</v>
      </c>
      <c r="J1307" t="s">
        <v>148</v>
      </c>
      <c r="K1307">
        <v>54302</v>
      </c>
      <c r="L1307" t="s">
        <v>25</v>
      </c>
      <c r="M1307" t="s">
        <v>2344</v>
      </c>
      <c r="N1307" t="s">
        <v>110</v>
      </c>
      <c r="O1307" t="s">
        <v>1705</v>
      </c>
      <c r="P1307" s="4">
        <v>18.96</v>
      </c>
      <c r="Q1307" s="4">
        <v>18</v>
      </c>
      <c r="R1307" s="4">
        <f t="shared" si="82"/>
        <v>0.96000000000000085</v>
      </c>
      <c r="S1307" s="4">
        <f t="shared" si="83"/>
        <v>0.14400000000000013</v>
      </c>
    </row>
    <row r="1308" spans="1:19" ht="15.6" x14ac:dyDescent="0.3">
      <c r="A1308" t="s">
        <v>1928</v>
      </c>
      <c r="B1308" s="1">
        <v>43043</v>
      </c>
      <c r="C1308" s="1">
        <v>43047</v>
      </c>
      <c r="D1308">
        <f t="shared" si="80"/>
        <v>2017</v>
      </c>
      <c r="E1308" t="str">
        <f t="shared" si="81"/>
        <v>Nov</v>
      </c>
      <c r="F1308" t="s">
        <v>37</v>
      </c>
      <c r="G1308" t="s">
        <v>1929</v>
      </c>
      <c r="H1308" s="2" t="s">
        <v>22</v>
      </c>
      <c r="I1308" t="s">
        <v>113</v>
      </c>
      <c r="J1308" t="s">
        <v>109</v>
      </c>
      <c r="K1308">
        <v>77041</v>
      </c>
      <c r="L1308" t="s">
        <v>25</v>
      </c>
      <c r="M1308" t="s">
        <v>2344</v>
      </c>
      <c r="N1308" t="s">
        <v>27</v>
      </c>
      <c r="O1308" t="s">
        <v>1705</v>
      </c>
      <c r="P1308" s="4">
        <v>11.375999999999999</v>
      </c>
      <c r="Q1308" s="4">
        <v>18</v>
      </c>
      <c r="R1308" s="4">
        <f t="shared" si="82"/>
        <v>-6.6240000000000006</v>
      </c>
      <c r="S1308" s="4">
        <f t="shared" si="83"/>
        <v>-0.99360000000000004</v>
      </c>
    </row>
    <row r="1309" spans="1:19" x14ac:dyDescent="0.3">
      <c r="A1309" t="s">
        <v>440</v>
      </c>
      <c r="B1309" s="1">
        <v>42715</v>
      </c>
      <c r="C1309" s="1">
        <v>42720</v>
      </c>
      <c r="D1309">
        <f t="shared" si="80"/>
        <v>2016</v>
      </c>
      <c r="E1309" t="str">
        <f t="shared" si="81"/>
        <v>Dec</v>
      </c>
      <c r="F1309" t="s">
        <v>37</v>
      </c>
      <c r="G1309" t="s">
        <v>441</v>
      </c>
      <c r="H1309" t="s">
        <v>51</v>
      </c>
      <c r="I1309" t="s">
        <v>338</v>
      </c>
      <c r="J1309" t="s">
        <v>75</v>
      </c>
      <c r="K1309">
        <v>80906</v>
      </c>
      <c r="L1309" t="s">
        <v>34</v>
      </c>
      <c r="M1309" t="s">
        <v>2350</v>
      </c>
      <c r="N1309" t="s">
        <v>27</v>
      </c>
      <c r="O1309" t="s">
        <v>1705</v>
      </c>
      <c r="P1309" s="4">
        <v>52.415999999999997</v>
      </c>
      <c r="Q1309" s="4">
        <v>52.415999999999997</v>
      </c>
      <c r="R1309" s="4">
        <f t="shared" si="82"/>
        <v>0</v>
      </c>
      <c r="S1309" s="4">
        <f t="shared" si="83"/>
        <v>0</v>
      </c>
    </row>
    <row r="1310" spans="1:19" x14ac:dyDescent="0.3">
      <c r="A1310" t="s">
        <v>2351</v>
      </c>
      <c r="B1310" s="1">
        <v>42243</v>
      </c>
      <c r="C1310" s="1">
        <v>42245</v>
      </c>
      <c r="D1310">
        <f t="shared" si="80"/>
        <v>2015</v>
      </c>
      <c r="E1310" t="str">
        <f t="shared" si="81"/>
        <v>Aug</v>
      </c>
      <c r="F1310" t="s">
        <v>20</v>
      </c>
      <c r="G1310" t="s">
        <v>164</v>
      </c>
      <c r="H1310" t="s">
        <v>51</v>
      </c>
      <c r="I1310" t="s">
        <v>191</v>
      </c>
      <c r="J1310" t="s">
        <v>158</v>
      </c>
      <c r="K1310">
        <v>22153</v>
      </c>
      <c r="L1310" t="s">
        <v>44</v>
      </c>
      <c r="M1310" t="s">
        <v>2350</v>
      </c>
      <c r="N1310" t="s">
        <v>27</v>
      </c>
      <c r="O1310" t="s">
        <v>1705</v>
      </c>
      <c r="P1310" s="4">
        <v>29.12</v>
      </c>
      <c r="Q1310" s="4">
        <v>29.12</v>
      </c>
      <c r="R1310" s="4">
        <f t="shared" si="82"/>
        <v>0</v>
      </c>
      <c r="S1310" s="4">
        <f t="shared" si="83"/>
        <v>0</v>
      </c>
    </row>
    <row r="1311" spans="1:19" ht="15.6" x14ac:dyDescent="0.3">
      <c r="A1311" t="s">
        <v>2352</v>
      </c>
      <c r="B1311" s="1">
        <v>42256</v>
      </c>
      <c r="C1311" s="1">
        <v>42261</v>
      </c>
      <c r="D1311">
        <f t="shared" si="80"/>
        <v>2015</v>
      </c>
      <c r="E1311" t="str">
        <f t="shared" si="81"/>
        <v>Sep</v>
      </c>
      <c r="F1311" t="s">
        <v>67</v>
      </c>
      <c r="G1311" t="s">
        <v>899</v>
      </c>
      <c r="H1311" s="2" t="s">
        <v>22</v>
      </c>
      <c r="I1311" t="s">
        <v>100</v>
      </c>
      <c r="J1311" t="s">
        <v>101</v>
      </c>
      <c r="K1311">
        <v>19140</v>
      </c>
      <c r="L1311" t="s">
        <v>54</v>
      </c>
      <c r="M1311" t="s">
        <v>2350</v>
      </c>
      <c r="N1311" t="s">
        <v>27</v>
      </c>
      <c r="O1311" t="s">
        <v>1705</v>
      </c>
      <c r="P1311" s="4">
        <v>17.472000000000001</v>
      </c>
      <c r="Q1311" s="4">
        <v>18</v>
      </c>
      <c r="R1311" s="4">
        <f t="shared" si="82"/>
        <v>-0.52799999999999869</v>
      </c>
      <c r="S1311" s="4">
        <f t="shared" si="83"/>
        <v>-7.9199999999999798E-2</v>
      </c>
    </row>
    <row r="1312" spans="1:19" ht="15.6" x14ac:dyDescent="0.3">
      <c r="A1312" t="s">
        <v>2353</v>
      </c>
      <c r="B1312" s="1">
        <v>42262</v>
      </c>
      <c r="C1312" s="1">
        <v>42267</v>
      </c>
      <c r="D1312">
        <f t="shared" si="80"/>
        <v>2015</v>
      </c>
      <c r="E1312" t="str">
        <f t="shared" si="81"/>
        <v>Sep</v>
      </c>
      <c r="F1312" t="s">
        <v>37</v>
      </c>
      <c r="G1312" t="s">
        <v>2354</v>
      </c>
      <c r="H1312" s="2" t="s">
        <v>22</v>
      </c>
      <c r="I1312" t="s">
        <v>61</v>
      </c>
      <c r="J1312" t="s">
        <v>62</v>
      </c>
      <c r="K1312">
        <v>10011</v>
      </c>
      <c r="L1312" t="s">
        <v>54</v>
      </c>
      <c r="M1312" t="s">
        <v>2350</v>
      </c>
      <c r="N1312" t="s">
        <v>27</v>
      </c>
      <c r="O1312" t="s">
        <v>1705</v>
      </c>
      <c r="P1312" s="4">
        <v>14.56</v>
      </c>
      <c r="Q1312" s="4">
        <v>18</v>
      </c>
      <c r="R1312" s="4">
        <f t="shared" si="82"/>
        <v>-3.4399999999999995</v>
      </c>
      <c r="S1312" s="4">
        <f t="shared" si="83"/>
        <v>-0.5159999999999999</v>
      </c>
    </row>
    <row r="1313" spans="1:19" x14ac:dyDescent="0.3">
      <c r="A1313" t="s">
        <v>2355</v>
      </c>
      <c r="B1313" s="1">
        <v>42938</v>
      </c>
      <c r="C1313" s="1">
        <v>42943</v>
      </c>
      <c r="D1313">
        <f t="shared" si="80"/>
        <v>2017</v>
      </c>
      <c r="E1313" t="str">
        <f t="shared" si="81"/>
        <v>Jul</v>
      </c>
      <c r="F1313" t="s">
        <v>37</v>
      </c>
      <c r="G1313" t="s">
        <v>224</v>
      </c>
      <c r="H1313" t="s">
        <v>51</v>
      </c>
      <c r="I1313" t="s">
        <v>2356</v>
      </c>
      <c r="J1313" t="s">
        <v>101</v>
      </c>
      <c r="K1313">
        <v>18103</v>
      </c>
      <c r="L1313" t="s">
        <v>54</v>
      </c>
      <c r="M1313" t="s">
        <v>2350</v>
      </c>
      <c r="N1313" t="s">
        <v>27</v>
      </c>
      <c r="O1313" t="s">
        <v>1705</v>
      </c>
      <c r="P1313" s="4">
        <v>11.648</v>
      </c>
      <c r="Q1313" s="4">
        <v>11.648</v>
      </c>
      <c r="R1313" s="4">
        <f t="shared" si="82"/>
        <v>0</v>
      </c>
      <c r="S1313" s="4">
        <f t="shared" si="83"/>
        <v>0</v>
      </c>
    </row>
    <row r="1314" spans="1:19" ht="15.6" x14ac:dyDescent="0.3">
      <c r="A1314" t="s">
        <v>2357</v>
      </c>
      <c r="B1314" s="1">
        <v>43238</v>
      </c>
      <c r="C1314" s="1">
        <v>43243</v>
      </c>
      <c r="D1314">
        <f t="shared" si="80"/>
        <v>2018</v>
      </c>
      <c r="E1314" t="str">
        <f t="shared" si="81"/>
        <v>May</v>
      </c>
      <c r="F1314" t="s">
        <v>37</v>
      </c>
      <c r="G1314" t="s">
        <v>237</v>
      </c>
      <c r="H1314" s="2" t="s">
        <v>22</v>
      </c>
      <c r="I1314" t="s">
        <v>61</v>
      </c>
      <c r="J1314" t="s">
        <v>62</v>
      </c>
      <c r="K1314">
        <v>10024</v>
      </c>
      <c r="L1314" t="s">
        <v>54</v>
      </c>
      <c r="M1314" t="s">
        <v>2350</v>
      </c>
      <c r="N1314" t="s">
        <v>27</v>
      </c>
      <c r="O1314" t="s">
        <v>1705</v>
      </c>
      <c r="P1314" s="4">
        <v>14.56</v>
      </c>
      <c r="Q1314" s="4">
        <v>18</v>
      </c>
      <c r="R1314" s="4">
        <f t="shared" si="82"/>
        <v>-3.4399999999999995</v>
      </c>
      <c r="S1314" s="4">
        <f t="shared" si="83"/>
        <v>-0.5159999999999999</v>
      </c>
    </row>
    <row r="1315" spans="1:19" ht="15.6" x14ac:dyDescent="0.3">
      <c r="A1315" t="s">
        <v>1182</v>
      </c>
      <c r="B1315" s="1">
        <v>43210</v>
      </c>
      <c r="C1315" s="1">
        <v>43214</v>
      </c>
      <c r="D1315">
        <f t="shared" si="80"/>
        <v>2018</v>
      </c>
      <c r="E1315" t="str">
        <f t="shared" si="81"/>
        <v>Apr</v>
      </c>
      <c r="F1315" t="s">
        <v>37</v>
      </c>
      <c r="G1315" t="s">
        <v>1183</v>
      </c>
      <c r="H1315" s="2" t="s">
        <v>22</v>
      </c>
      <c r="I1315" t="s">
        <v>23</v>
      </c>
      <c r="J1315" t="s">
        <v>24</v>
      </c>
      <c r="K1315">
        <v>60653</v>
      </c>
      <c r="L1315" t="s">
        <v>25</v>
      </c>
      <c r="M1315" t="s">
        <v>2350</v>
      </c>
      <c r="N1315" t="s">
        <v>27</v>
      </c>
      <c r="O1315" t="s">
        <v>1705</v>
      </c>
      <c r="P1315" s="4">
        <v>14.56</v>
      </c>
      <c r="Q1315" s="4">
        <v>18</v>
      </c>
      <c r="R1315" s="4">
        <f t="shared" si="82"/>
        <v>-3.4399999999999995</v>
      </c>
      <c r="S1315" s="4">
        <f t="shared" si="83"/>
        <v>-0.5159999999999999</v>
      </c>
    </row>
    <row r="1316" spans="1:19" x14ac:dyDescent="0.3">
      <c r="A1316" t="s">
        <v>2358</v>
      </c>
      <c r="B1316" s="1">
        <v>43002</v>
      </c>
      <c r="C1316" s="1">
        <v>43002</v>
      </c>
      <c r="D1316">
        <f t="shared" si="80"/>
        <v>2017</v>
      </c>
      <c r="E1316" t="str">
        <f t="shared" si="81"/>
        <v>Sep</v>
      </c>
      <c r="F1316" t="s">
        <v>30</v>
      </c>
      <c r="G1316" t="s">
        <v>1422</v>
      </c>
      <c r="H1316" t="s">
        <v>51</v>
      </c>
      <c r="I1316" t="s">
        <v>32</v>
      </c>
      <c r="J1316" t="s">
        <v>33</v>
      </c>
      <c r="K1316">
        <v>94110</v>
      </c>
      <c r="L1316" t="s">
        <v>34</v>
      </c>
      <c r="M1316" t="s">
        <v>2359</v>
      </c>
      <c r="N1316" t="s">
        <v>27</v>
      </c>
      <c r="O1316" t="s">
        <v>1705</v>
      </c>
      <c r="P1316" s="4">
        <v>63.2</v>
      </c>
      <c r="Q1316" s="4">
        <v>63.2</v>
      </c>
      <c r="R1316" s="4">
        <f t="shared" si="82"/>
        <v>0</v>
      </c>
      <c r="S1316" s="4">
        <f t="shared" si="83"/>
        <v>0</v>
      </c>
    </row>
    <row r="1317" spans="1:19" ht="15.6" x14ac:dyDescent="0.3">
      <c r="A1317" t="s">
        <v>2360</v>
      </c>
      <c r="B1317" s="1">
        <v>43463</v>
      </c>
      <c r="C1317" s="1">
        <v>43470</v>
      </c>
      <c r="D1317">
        <f t="shared" si="80"/>
        <v>2018</v>
      </c>
      <c r="E1317" t="str">
        <f t="shared" si="81"/>
        <v>Dec</v>
      </c>
      <c r="F1317" t="s">
        <v>37</v>
      </c>
      <c r="G1317" t="s">
        <v>437</v>
      </c>
      <c r="H1317" s="2" t="s">
        <v>22</v>
      </c>
      <c r="I1317" t="s">
        <v>1410</v>
      </c>
      <c r="J1317" t="s">
        <v>33</v>
      </c>
      <c r="K1317">
        <v>92804</v>
      </c>
      <c r="L1317" t="s">
        <v>34</v>
      </c>
      <c r="M1317" t="s">
        <v>2359</v>
      </c>
      <c r="N1317" t="s">
        <v>27</v>
      </c>
      <c r="O1317" t="s">
        <v>1705</v>
      </c>
      <c r="P1317" s="4">
        <v>101.12</v>
      </c>
      <c r="Q1317" s="4">
        <v>100</v>
      </c>
      <c r="R1317" s="4">
        <f t="shared" si="82"/>
        <v>1.1200000000000045</v>
      </c>
      <c r="S1317" s="4">
        <f t="shared" si="83"/>
        <v>0.16800000000000068</v>
      </c>
    </row>
    <row r="1318" spans="1:19" ht="15.6" x14ac:dyDescent="0.3">
      <c r="A1318" t="s">
        <v>2361</v>
      </c>
      <c r="B1318" s="1">
        <v>42256</v>
      </c>
      <c r="C1318" s="1">
        <v>42258</v>
      </c>
      <c r="D1318">
        <f t="shared" si="80"/>
        <v>2015</v>
      </c>
      <c r="E1318" t="str">
        <f t="shared" si="81"/>
        <v>Sep</v>
      </c>
      <c r="F1318" t="s">
        <v>20</v>
      </c>
      <c r="G1318" t="s">
        <v>1509</v>
      </c>
      <c r="H1318" s="2" t="s">
        <v>22</v>
      </c>
      <c r="I1318" t="s">
        <v>744</v>
      </c>
      <c r="J1318" t="s">
        <v>233</v>
      </c>
      <c r="K1318">
        <v>43130</v>
      </c>
      <c r="L1318" t="s">
        <v>54</v>
      </c>
      <c r="M1318" t="s">
        <v>2359</v>
      </c>
      <c r="N1318" t="s">
        <v>27</v>
      </c>
      <c r="O1318" t="s">
        <v>1705</v>
      </c>
      <c r="P1318" s="4">
        <v>60.671999999999997</v>
      </c>
      <c r="Q1318" s="4">
        <v>60.671999999999997</v>
      </c>
      <c r="R1318" s="4">
        <f t="shared" si="82"/>
        <v>0</v>
      </c>
      <c r="S1318" s="4">
        <f t="shared" si="83"/>
        <v>0</v>
      </c>
    </row>
    <row r="1319" spans="1:19" ht="15.6" x14ac:dyDescent="0.3">
      <c r="A1319" t="s">
        <v>2362</v>
      </c>
      <c r="B1319" s="1">
        <v>42369</v>
      </c>
      <c r="C1319" s="1">
        <v>42372</v>
      </c>
      <c r="D1319">
        <f t="shared" si="80"/>
        <v>2015</v>
      </c>
      <c r="E1319" t="str">
        <f t="shared" si="81"/>
        <v>Dec</v>
      </c>
      <c r="F1319" t="s">
        <v>20</v>
      </c>
      <c r="G1319" t="s">
        <v>2363</v>
      </c>
      <c r="H1319" s="2" t="s">
        <v>22</v>
      </c>
      <c r="I1319" t="s">
        <v>321</v>
      </c>
      <c r="J1319" t="s">
        <v>314</v>
      </c>
      <c r="K1319">
        <v>2038</v>
      </c>
      <c r="L1319" t="s">
        <v>54</v>
      </c>
      <c r="M1319" t="s">
        <v>2359</v>
      </c>
      <c r="N1319" t="s">
        <v>27</v>
      </c>
      <c r="O1319" t="s">
        <v>1705</v>
      </c>
      <c r="P1319" s="4">
        <v>63.2</v>
      </c>
      <c r="Q1319" s="4">
        <v>63.2</v>
      </c>
      <c r="R1319" s="4">
        <f t="shared" si="82"/>
        <v>0</v>
      </c>
      <c r="S1319" s="4">
        <f t="shared" si="83"/>
        <v>0</v>
      </c>
    </row>
    <row r="1320" spans="1:19" ht="15.6" x14ac:dyDescent="0.3">
      <c r="A1320" t="s">
        <v>2364</v>
      </c>
      <c r="B1320" s="1">
        <v>43294</v>
      </c>
      <c r="C1320" s="1">
        <v>43298</v>
      </c>
      <c r="D1320">
        <f t="shared" si="80"/>
        <v>2018</v>
      </c>
      <c r="E1320" t="str">
        <f t="shared" si="81"/>
        <v>Jul</v>
      </c>
      <c r="F1320" t="s">
        <v>67</v>
      </c>
      <c r="G1320" t="s">
        <v>1358</v>
      </c>
      <c r="H1320" s="2" t="s">
        <v>22</v>
      </c>
      <c r="I1320" t="s">
        <v>100</v>
      </c>
      <c r="J1320" t="s">
        <v>101</v>
      </c>
      <c r="K1320">
        <v>19140</v>
      </c>
      <c r="L1320" t="s">
        <v>54</v>
      </c>
      <c r="M1320" t="s">
        <v>2359</v>
      </c>
      <c r="N1320" t="s">
        <v>27</v>
      </c>
      <c r="O1320" t="s">
        <v>1705</v>
      </c>
      <c r="P1320" s="4">
        <v>91.007999999999996</v>
      </c>
      <c r="Q1320" s="4">
        <v>91.007999999999996</v>
      </c>
      <c r="R1320" s="4">
        <f t="shared" si="82"/>
        <v>0</v>
      </c>
      <c r="S1320" s="4">
        <f t="shared" si="83"/>
        <v>0</v>
      </c>
    </row>
    <row r="1321" spans="1:19" x14ac:dyDescent="0.3">
      <c r="A1321" t="s">
        <v>2365</v>
      </c>
      <c r="B1321" s="1">
        <v>43255</v>
      </c>
      <c r="C1321" s="1">
        <v>43258</v>
      </c>
      <c r="D1321">
        <f t="shared" si="80"/>
        <v>2018</v>
      </c>
      <c r="E1321" t="str">
        <f t="shared" si="81"/>
        <v>Jun</v>
      </c>
      <c r="F1321" t="s">
        <v>67</v>
      </c>
      <c r="G1321" t="s">
        <v>2366</v>
      </c>
      <c r="H1321" t="s">
        <v>105</v>
      </c>
      <c r="I1321" t="s">
        <v>2367</v>
      </c>
      <c r="J1321" t="s">
        <v>109</v>
      </c>
      <c r="K1321">
        <v>75034</v>
      </c>
      <c r="L1321" t="s">
        <v>25</v>
      </c>
      <c r="M1321" t="s">
        <v>2359</v>
      </c>
      <c r="N1321" t="s">
        <v>27</v>
      </c>
      <c r="O1321" t="s">
        <v>1705</v>
      </c>
      <c r="P1321" s="4">
        <v>30.335999999999999</v>
      </c>
      <c r="Q1321" s="4">
        <v>30.335999999999999</v>
      </c>
      <c r="R1321" s="4">
        <f t="shared" si="82"/>
        <v>0</v>
      </c>
      <c r="S1321" s="4">
        <f t="shared" si="83"/>
        <v>0</v>
      </c>
    </row>
    <row r="1322" spans="1:19" x14ac:dyDescent="0.3">
      <c r="A1322" t="s">
        <v>2368</v>
      </c>
      <c r="B1322" s="1">
        <v>42323</v>
      </c>
      <c r="C1322" s="1">
        <v>42326</v>
      </c>
      <c r="D1322">
        <f t="shared" si="80"/>
        <v>2015</v>
      </c>
      <c r="E1322" t="str">
        <f t="shared" si="81"/>
        <v>Nov</v>
      </c>
      <c r="F1322" t="s">
        <v>20</v>
      </c>
      <c r="G1322" t="s">
        <v>2369</v>
      </c>
      <c r="H1322" t="s">
        <v>105</v>
      </c>
      <c r="I1322" t="s">
        <v>47</v>
      </c>
      <c r="J1322" t="s">
        <v>33</v>
      </c>
      <c r="K1322">
        <v>90008</v>
      </c>
      <c r="L1322" t="s">
        <v>34</v>
      </c>
      <c r="M1322" t="s">
        <v>2370</v>
      </c>
      <c r="N1322" t="s">
        <v>27</v>
      </c>
      <c r="O1322" t="s">
        <v>1705</v>
      </c>
      <c r="P1322" s="4">
        <v>10.11</v>
      </c>
      <c r="Q1322" s="4">
        <v>10.11</v>
      </c>
      <c r="R1322" s="4">
        <f t="shared" si="82"/>
        <v>0</v>
      </c>
      <c r="S1322" s="4">
        <f t="shared" si="83"/>
        <v>0</v>
      </c>
    </row>
    <row r="1323" spans="1:19" ht="15.6" x14ac:dyDescent="0.3">
      <c r="A1323" t="s">
        <v>2371</v>
      </c>
      <c r="B1323" s="1">
        <v>42661</v>
      </c>
      <c r="C1323" s="1">
        <v>42665</v>
      </c>
      <c r="D1323">
        <f t="shared" si="80"/>
        <v>2016</v>
      </c>
      <c r="E1323" t="str">
        <f t="shared" si="81"/>
        <v>Oct</v>
      </c>
      <c r="F1323" t="s">
        <v>37</v>
      </c>
      <c r="G1323" t="s">
        <v>497</v>
      </c>
      <c r="H1323" s="2" t="s">
        <v>22</v>
      </c>
      <c r="I1323" t="s">
        <v>69</v>
      </c>
      <c r="J1323" t="s">
        <v>70</v>
      </c>
      <c r="K1323">
        <v>98115</v>
      </c>
      <c r="L1323" t="s">
        <v>34</v>
      </c>
      <c r="M1323" t="s">
        <v>2370</v>
      </c>
      <c r="N1323" t="s">
        <v>27</v>
      </c>
      <c r="O1323" t="s">
        <v>1705</v>
      </c>
      <c r="P1323" s="4">
        <v>10.11</v>
      </c>
      <c r="Q1323" s="4">
        <v>10.11</v>
      </c>
      <c r="R1323" s="4">
        <f t="shared" si="82"/>
        <v>0</v>
      </c>
      <c r="S1323" s="4">
        <f t="shared" si="83"/>
        <v>0</v>
      </c>
    </row>
    <row r="1324" spans="1:19" x14ac:dyDescent="0.3">
      <c r="A1324" t="s">
        <v>2372</v>
      </c>
      <c r="B1324" s="1">
        <v>42702</v>
      </c>
      <c r="C1324" s="1">
        <v>42708</v>
      </c>
      <c r="D1324">
        <f t="shared" si="80"/>
        <v>2016</v>
      </c>
      <c r="E1324" t="str">
        <f t="shared" si="81"/>
        <v>Nov</v>
      </c>
      <c r="F1324" t="s">
        <v>37</v>
      </c>
      <c r="G1324" t="s">
        <v>334</v>
      </c>
      <c r="H1324" t="s">
        <v>105</v>
      </c>
      <c r="I1324" t="s">
        <v>23</v>
      </c>
      <c r="J1324" t="s">
        <v>24</v>
      </c>
      <c r="K1324">
        <v>60623</v>
      </c>
      <c r="L1324" t="s">
        <v>25</v>
      </c>
      <c r="M1324" t="s">
        <v>2370</v>
      </c>
      <c r="N1324" t="s">
        <v>27</v>
      </c>
      <c r="O1324" t="s">
        <v>1705</v>
      </c>
      <c r="P1324" s="4">
        <v>12.132</v>
      </c>
      <c r="Q1324" s="4">
        <v>12.132</v>
      </c>
      <c r="R1324" s="4">
        <f t="shared" si="82"/>
        <v>0</v>
      </c>
      <c r="S1324" s="4">
        <f t="shared" si="83"/>
        <v>0</v>
      </c>
    </row>
    <row r="1325" spans="1:19" ht="15.6" x14ac:dyDescent="0.3">
      <c r="A1325" t="s">
        <v>1890</v>
      </c>
      <c r="B1325" s="1">
        <v>42890</v>
      </c>
      <c r="C1325" s="1">
        <v>42895</v>
      </c>
      <c r="D1325">
        <f t="shared" si="80"/>
        <v>2017</v>
      </c>
      <c r="E1325" t="str">
        <f t="shared" si="81"/>
        <v>Jun</v>
      </c>
      <c r="F1325" t="s">
        <v>67</v>
      </c>
      <c r="G1325" t="s">
        <v>583</v>
      </c>
      <c r="H1325" s="2" t="s">
        <v>22</v>
      </c>
      <c r="I1325" t="s">
        <v>23</v>
      </c>
      <c r="J1325" t="s">
        <v>24</v>
      </c>
      <c r="K1325">
        <v>60610</v>
      </c>
      <c r="L1325" t="s">
        <v>25</v>
      </c>
      <c r="M1325" t="s">
        <v>2370</v>
      </c>
      <c r="N1325" t="s">
        <v>110</v>
      </c>
      <c r="O1325" t="s">
        <v>1705</v>
      </c>
      <c r="P1325" s="4">
        <v>4.0439999999999996</v>
      </c>
      <c r="Q1325" s="4">
        <v>5</v>
      </c>
      <c r="R1325" s="4">
        <f t="shared" si="82"/>
        <v>-0.95600000000000041</v>
      </c>
      <c r="S1325" s="4">
        <f t="shared" si="83"/>
        <v>-0.14340000000000006</v>
      </c>
    </row>
    <row r="1326" spans="1:19" x14ac:dyDescent="0.3">
      <c r="A1326" t="s">
        <v>848</v>
      </c>
      <c r="B1326" s="1">
        <v>42519</v>
      </c>
      <c r="C1326" s="1">
        <v>42521</v>
      </c>
      <c r="D1326">
        <f t="shared" si="80"/>
        <v>2016</v>
      </c>
      <c r="E1326" t="str">
        <f t="shared" si="81"/>
        <v>May</v>
      </c>
      <c r="F1326" t="s">
        <v>20</v>
      </c>
      <c r="G1326" t="s">
        <v>849</v>
      </c>
      <c r="H1326" t="s">
        <v>51</v>
      </c>
      <c r="I1326" t="s">
        <v>182</v>
      </c>
      <c r="J1326" t="s">
        <v>233</v>
      </c>
      <c r="K1326">
        <v>43229</v>
      </c>
      <c r="L1326" t="s">
        <v>54</v>
      </c>
      <c r="M1326" t="s">
        <v>2373</v>
      </c>
      <c r="N1326" t="s">
        <v>27</v>
      </c>
      <c r="O1326" t="s">
        <v>1705</v>
      </c>
      <c r="P1326" s="4">
        <v>41.567999999999998</v>
      </c>
      <c r="Q1326" s="4">
        <v>41.567999999999998</v>
      </c>
      <c r="R1326" s="4">
        <f t="shared" si="82"/>
        <v>0</v>
      </c>
      <c r="S1326" s="4">
        <f t="shared" si="83"/>
        <v>0</v>
      </c>
    </row>
    <row r="1327" spans="1:19" ht="15.6" x14ac:dyDescent="0.3">
      <c r="A1327" t="s">
        <v>372</v>
      </c>
      <c r="B1327" s="1">
        <v>42701</v>
      </c>
      <c r="C1327" s="1">
        <v>42703</v>
      </c>
      <c r="D1327">
        <f t="shared" si="80"/>
        <v>2016</v>
      </c>
      <c r="E1327" t="str">
        <f t="shared" si="81"/>
        <v>Nov</v>
      </c>
      <c r="F1327" t="s">
        <v>67</v>
      </c>
      <c r="G1327" t="s">
        <v>373</v>
      </c>
      <c r="H1327" s="2" t="s">
        <v>22</v>
      </c>
      <c r="I1327" t="s">
        <v>313</v>
      </c>
      <c r="J1327" t="s">
        <v>314</v>
      </c>
      <c r="K1327">
        <v>2149</v>
      </c>
      <c r="L1327" t="s">
        <v>54</v>
      </c>
      <c r="M1327" t="s">
        <v>2373</v>
      </c>
      <c r="N1327" t="s">
        <v>27</v>
      </c>
      <c r="O1327" t="s">
        <v>1705</v>
      </c>
      <c r="P1327" s="4">
        <v>38.97</v>
      </c>
      <c r="Q1327" s="4">
        <v>38.97</v>
      </c>
      <c r="R1327" s="4">
        <f t="shared" si="82"/>
        <v>0</v>
      </c>
      <c r="S1327" s="4">
        <f t="shared" si="83"/>
        <v>0</v>
      </c>
    </row>
    <row r="1328" spans="1:19" ht="15.6" x14ac:dyDescent="0.3">
      <c r="A1328" t="s">
        <v>1443</v>
      </c>
      <c r="B1328" s="1">
        <v>43438</v>
      </c>
      <c r="C1328" s="1">
        <v>43444</v>
      </c>
      <c r="D1328">
        <f t="shared" si="80"/>
        <v>2018</v>
      </c>
      <c r="E1328" t="str">
        <f t="shared" si="81"/>
        <v>Dec</v>
      </c>
      <c r="F1328" t="s">
        <v>37</v>
      </c>
      <c r="G1328" t="s">
        <v>1437</v>
      </c>
      <c r="H1328" s="2" t="s">
        <v>22</v>
      </c>
      <c r="I1328" t="s">
        <v>1385</v>
      </c>
      <c r="J1328" t="s">
        <v>144</v>
      </c>
      <c r="K1328">
        <v>7501</v>
      </c>
      <c r="L1328" t="s">
        <v>54</v>
      </c>
      <c r="M1328" t="s">
        <v>2373</v>
      </c>
      <c r="N1328" t="s">
        <v>27</v>
      </c>
      <c r="O1328" t="s">
        <v>1705</v>
      </c>
      <c r="P1328" s="4">
        <v>12.99</v>
      </c>
      <c r="Q1328" s="4">
        <v>12.99</v>
      </c>
      <c r="R1328" s="4">
        <f t="shared" si="82"/>
        <v>0</v>
      </c>
      <c r="S1328" s="4">
        <f t="shared" si="83"/>
        <v>0</v>
      </c>
    </row>
    <row r="1329" spans="1:19" ht="15.6" x14ac:dyDescent="0.3">
      <c r="A1329" t="s">
        <v>2374</v>
      </c>
      <c r="B1329" s="1">
        <v>43406</v>
      </c>
      <c r="C1329" s="1">
        <v>43408</v>
      </c>
      <c r="D1329">
        <f t="shared" si="80"/>
        <v>2018</v>
      </c>
      <c r="E1329" t="str">
        <f t="shared" si="81"/>
        <v>Nov</v>
      </c>
      <c r="F1329" t="s">
        <v>67</v>
      </c>
      <c r="G1329" t="s">
        <v>1223</v>
      </c>
      <c r="H1329" s="2" t="s">
        <v>22</v>
      </c>
      <c r="I1329" t="s">
        <v>2375</v>
      </c>
      <c r="J1329" t="s">
        <v>33</v>
      </c>
      <c r="K1329">
        <v>94526</v>
      </c>
      <c r="L1329" t="s">
        <v>34</v>
      </c>
      <c r="M1329" t="s">
        <v>2376</v>
      </c>
      <c r="N1329" t="s">
        <v>27</v>
      </c>
      <c r="O1329" t="s">
        <v>1705</v>
      </c>
      <c r="P1329" s="4">
        <v>25.02</v>
      </c>
      <c r="Q1329" s="4">
        <v>25.02</v>
      </c>
      <c r="R1329" s="4">
        <f t="shared" si="82"/>
        <v>0</v>
      </c>
      <c r="S1329" s="4">
        <f t="shared" si="83"/>
        <v>0</v>
      </c>
    </row>
    <row r="1330" spans="1:19" ht="15.6" x14ac:dyDescent="0.3">
      <c r="A1330" t="s">
        <v>2377</v>
      </c>
      <c r="B1330" s="1">
        <v>42082</v>
      </c>
      <c r="C1330" s="1">
        <v>42084</v>
      </c>
      <c r="D1330">
        <f t="shared" si="80"/>
        <v>2015</v>
      </c>
      <c r="E1330" t="str">
        <f t="shared" si="81"/>
        <v>Mar</v>
      </c>
      <c r="F1330" t="s">
        <v>20</v>
      </c>
      <c r="G1330" t="s">
        <v>930</v>
      </c>
      <c r="H1330" s="2" t="s">
        <v>22</v>
      </c>
      <c r="I1330" t="s">
        <v>1340</v>
      </c>
      <c r="J1330" t="s">
        <v>79</v>
      </c>
      <c r="K1330">
        <v>33801</v>
      </c>
      <c r="L1330" t="s">
        <v>44</v>
      </c>
      <c r="M1330" t="s">
        <v>2376</v>
      </c>
      <c r="N1330" t="s">
        <v>27</v>
      </c>
      <c r="O1330" t="s">
        <v>1705</v>
      </c>
      <c r="P1330" s="4">
        <v>20.015999999999998</v>
      </c>
      <c r="Q1330" s="4">
        <v>18</v>
      </c>
      <c r="R1330" s="4">
        <f t="shared" si="82"/>
        <v>2.0159999999999982</v>
      </c>
      <c r="S1330" s="4">
        <f t="shared" si="83"/>
        <v>0.30239999999999972</v>
      </c>
    </row>
    <row r="1331" spans="1:19" ht="15.6" x14ac:dyDescent="0.3">
      <c r="A1331" t="s">
        <v>2378</v>
      </c>
      <c r="B1331" s="1">
        <v>42351</v>
      </c>
      <c r="C1331" s="1">
        <v>42355</v>
      </c>
      <c r="D1331">
        <f t="shared" si="80"/>
        <v>2015</v>
      </c>
      <c r="E1331" t="str">
        <f t="shared" si="81"/>
        <v>Dec</v>
      </c>
      <c r="F1331" t="s">
        <v>37</v>
      </c>
      <c r="G1331" t="s">
        <v>1564</v>
      </c>
      <c r="H1331" s="2" t="s">
        <v>22</v>
      </c>
      <c r="I1331" t="s">
        <v>578</v>
      </c>
      <c r="J1331" t="s">
        <v>178</v>
      </c>
      <c r="K1331">
        <v>85023</v>
      </c>
      <c r="L1331" t="s">
        <v>34</v>
      </c>
      <c r="M1331" t="s">
        <v>2379</v>
      </c>
      <c r="N1331" t="s">
        <v>27</v>
      </c>
      <c r="O1331" t="s">
        <v>1705</v>
      </c>
      <c r="P1331" s="4">
        <v>87.96</v>
      </c>
      <c r="Q1331" s="4">
        <v>100</v>
      </c>
      <c r="R1331" s="4">
        <f t="shared" si="82"/>
        <v>-12.040000000000006</v>
      </c>
      <c r="S1331" s="4">
        <f t="shared" si="83"/>
        <v>-1.8060000000000009</v>
      </c>
    </row>
    <row r="1332" spans="1:19" x14ac:dyDescent="0.3">
      <c r="A1332" t="s">
        <v>2380</v>
      </c>
      <c r="B1332" s="1">
        <v>42149</v>
      </c>
      <c r="C1332" s="1">
        <v>42153</v>
      </c>
      <c r="D1332">
        <f t="shared" si="80"/>
        <v>2015</v>
      </c>
      <c r="E1332" t="str">
        <f t="shared" si="81"/>
        <v>May</v>
      </c>
      <c r="F1332" t="s">
        <v>37</v>
      </c>
      <c r="G1332" t="s">
        <v>185</v>
      </c>
      <c r="H1332" t="s">
        <v>105</v>
      </c>
      <c r="I1332" t="s">
        <v>23</v>
      </c>
      <c r="J1332" t="s">
        <v>24</v>
      </c>
      <c r="K1332">
        <v>60623</v>
      </c>
      <c r="L1332" t="s">
        <v>25</v>
      </c>
      <c r="M1332" t="s">
        <v>2379</v>
      </c>
      <c r="N1332" t="s">
        <v>27</v>
      </c>
      <c r="O1332" t="s">
        <v>1705</v>
      </c>
      <c r="P1332" s="4">
        <v>29.32</v>
      </c>
      <c r="Q1332" s="4">
        <v>29.32</v>
      </c>
      <c r="R1332" s="4">
        <f t="shared" si="82"/>
        <v>0</v>
      </c>
      <c r="S1332" s="4">
        <f t="shared" si="83"/>
        <v>0</v>
      </c>
    </row>
    <row r="1333" spans="1:19" ht="15.6" x14ac:dyDescent="0.3">
      <c r="A1333" t="s">
        <v>2381</v>
      </c>
      <c r="B1333" s="1">
        <v>42362</v>
      </c>
      <c r="C1333" s="1">
        <v>42367</v>
      </c>
      <c r="D1333">
        <f t="shared" si="80"/>
        <v>2015</v>
      </c>
      <c r="E1333" t="str">
        <f t="shared" si="81"/>
        <v>Dec</v>
      </c>
      <c r="F1333" t="s">
        <v>37</v>
      </c>
      <c r="G1333" t="s">
        <v>1768</v>
      </c>
      <c r="H1333" s="2" t="s">
        <v>22</v>
      </c>
      <c r="I1333" t="s">
        <v>47</v>
      </c>
      <c r="J1333" t="s">
        <v>33</v>
      </c>
      <c r="K1333">
        <v>90045</v>
      </c>
      <c r="L1333" t="s">
        <v>34</v>
      </c>
      <c r="M1333" t="s">
        <v>2382</v>
      </c>
      <c r="N1333" t="s">
        <v>27</v>
      </c>
      <c r="O1333" t="s">
        <v>1705</v>
      </c>
      <c r="P1333" s="4">
        <v>23.99</v>
      </c>
      <c r="Q1333" s="4">
        <v>100</v>
      </c>
      <c r="R1333" s="4">
        <f t="shared" si="82"/>
        <v>-76.010000000000005</v>
      </c>
      <c r="S1333" s="4">
        <f t="shared" si="83"/>
        <v>-11.4015</v>
      </c>
    </row>
    <row r="1334" spans="1:19" x14ac:dyDescent="0.3">
      <c r="A1334" t="s">
        <v>2383</v>
      </c>
      <c r="B1334" s="1">
        <v>42635</v>
      </c>
      <c r="C1334" s="1">
        <v>42639</v>
      </c>
      <c r="D1334">
        <f t="shared" si="80"/>
        <v>2016</v>
      </c>
      <c r="E1334" t="str">
        <f t="shared" si="81"/>
        <v>Sep</v>
      </c>
      <c r="F1334" t="s">
        <v>67</v>
      </c>
      <c r="G1334" t="s">
        <v>2384</v>
      </c>
      <c r="H1334" t="s">
        <v>51</v>
      </c>
      <c r="I1334" t="s">
        <v>422</v>
      </c>
      <c r="J1334" t="s">
        <v>158</v>
      </c>
      <c r="K1334">
        <v>22204</v>
      </c>
      <c r="L1334" t="s">
        <v>44</v>
      </c>
      <c r="M1334" t="s">
        <v>2382</v>
      </c>
      <c r="N1334" t="s">
        <v>27</v>
      </c>
      <c r="O1334" t="s">
        <v>1705</v>
      </c>
      <c r="P1334" s="4">
        <v>47.98</v>
      </c>
      <c r="Q1334" s="4">
        <v>47.98</v>
      </c>
      <c r="R1334" s="4">
        <f t="shared" si="82"/>
        <v>0</v>
      </c>
      <c r="S1334" s="4">
        <f t="shared" si="83"/>
        <v>0</v>
      </c>
    </row>
    <row r="1335" spans="1:19" ht="15.6" x14ac:dyDescent="0.3">
      <c r="A1335" t="s">
        <v>2385</v>
      </c>
      <c r="B1335" s="1">
        <v>43284</v>
      </c>
      <c r="C1335" s="1">
        <v>43288</v>
      </c>
      <c r="D1335">
        <f t="shared" si="80"/>
        <v>2018</v>
      </c>
      <c r="E1335" t="str">
        <f t="shared" si="81"/>
        <v>Jul</v>
      </c>
      <c r="F1335" t="s">
        <v>37</v>
      </c>
      <c r="G1335" t="s">
        <v>2386</v>
      </c>
      <c r="H1335" s="2" t="s">
        <v>22</v>
      </c>
      <c r="I1335" t="s">
        <v>182</v>
      </c>
      <c r="J1335" t="s">
        <v>183</v>
      </c>
      <c r="K1335">
        <v>31907</v>
      </c>
      <c r="L1335" t="s">
        <v>44</v>
      </c>
      <c r="M1335" t="s">
        <v>2382</v>
      </c>
      <c r="N1335" t="s">
        <v>27</v>
      </c>
      <c r="O1335" t="s">
        <v>1705</v>
      </c>
      <c r="P1335" s="4">
        <v>23.99</v>
      </c>
      <c r="Q1335" s="4">
        <v>23.99</v>
      </c>
      <c r="R1335" s="4">
        <f t="shared" si="82"/>
        <v>0</v>
      </c>
      <c r="S1335" s="4">
        <f t="shared" si="83"/>
        <v>0</v>
      </c>
    </row>
    <row r="1336" spans="1:19" x14ac:dyDescent="0.3">
      <c r="A1336" t="s">
        <v>2387</v>
      </c>
      <c r="B1336" s="1">
        <v>43165</v>
      </c>
      <c r="C1336" s="1">
        <v>43170</v>
      </c>
      <c r="D1336">
        <f t="shared" si="80"/>
        <v>2018</v>
      </c>
      <c r="E1336" t="str">
        <f t="shared" si="81"/>
        <v>Mar</v>
      </c>
      <c r="F1336" t="s">
        <v>67</v>
      </c>
      <c r="G1336" t="s">
        <v>2388</v>
      </c>
      <c r="H1336" t="s">
        <v>105</v>
      </c>
      <c r="I1336" t="s">
        <v>61</v>
      </c>
      <c r="J1336" t="s">
        <v>62</v>
      </c>
      <c r="K1336">
        <v>10011</v>
      </c>
      <c r="L1336" t="s">
        <v>54</v>
      </c>
      <c r="M1336" t="s">
        <v>2382</v>
      </c>
      <c r="N1336" t="s">
        <v>27</v>
      </c>
      <c r="O1336" t="s">
        <v>1705</v>
      </c>
      <c r="P1336" s="4">
        <v>71.97</v>
      </c>
      <c r="Q1336" s="4">
        <v>71.97</v>
      </c>
      <c r="R1336" s="4">
        <f t="shared" si="82"/>
        <v>0</v>
      </c>
      <c r="S1336" s="4">
        <f t="shared" si="83"/>
        <v>0</v>
      </c>
    </row>
    <row r="1337" spans="1:19" x14ac:dyDescent="0.3">
      <c r="A1337" t="s">
        <v>2389</v>
      </c>
      <c r="B1337" s="1">
        <v>42833</v>
      </c>
      <c r="C1337" s="1">
        <v>42839</v>
      </c>
      <c r="D1337">
        <f t="shared" si="80"/>
        <v>2017</v>
      </c>
      <c r="E1337" t="str">
        <f t="shared" si="81"/>
        <v>Apr</v>
      </c>
      <c r="F1337" t="s">
        <v>37</v>
      </c>
      <c r="G1337" t="s">
        <v>1455</v>
      </c>
      <c r="H1337" t="s">
        <v>51</v>
      </c>
      <c r="I1337" t="s">
        <v>47</v>
      </c>
      <c r="J1337" t="s">
        <v>33</v>
      </c>
      <c r="K1337">
        <v>90032</v>
      </c>
      <c r="L1337" t="s">
        <v>34</v>
      </c>
      <c r="M1337" t="s">
        <v>2390</v>
      </c>
      <c r="N1337" t="s">
        <v>27</v>
      </c>
      <c r="O1337" t="s">
        <v>1705</v>
      </c>
      <c r="P1337" s="4">
        <v>24.7</v>
      </c>
      <c r="Q1337" s="4">
        <v>24.7</v>
      </c>
      <c r="R1337" s="4">
        <f t="shared" si="82"/>
        <v>0</v>
      </c>
      <c r="S1337" s="4">
        <f t="shared" si="83"/>
        <v>0</v>
      </c>
    </row>
    <row r="1338" spans="1:19" ht="15.6" x14ac:dyDescent="0.3">
      <c r="A1338" t="s">
        <v>2391</v>
      </c>
      <c r="B1338" s="1">
        <v>43046</v>
      </c>
      <c r="C1338" s="1">
        <v>43051</v>
      </c>
      <c r="D1338">
        <f t="shared" si="80"/>
        <v>2017</v>
      </c>
      <c r="E1338" t="str">
        <f t="shared" si="81"/>
        <v>Nov</v>
      </c>
      <c r="F1338" t="s">
        <v>37</v>
      </c>
      <c r="G1338" t="s">
        <v>508</v>
      </c>
      <c r="H1338" s="2" t="s">
        <v>22</v>
      </c>
      <c r="I1338" t="s">
        <v>32</v>
      </c>
      <c r="J1338" t="s">
        <v>33</v>
      </c>
      <c r="K1338">
        <v>94110</v>
      </c>
      <c r="L1338" t="s">
        <v>34</v>
      </c>
      <c r="M1338" t="s">
        <v>2390</v>
      </c>
      <c r="N1338" t="s">
        <v>27</v>
      </c>
      <c r="O1338" t="s">
        <v>1705</v>
      </c>
      <c r="P1338" s="4">
        <v>14.82</v>
      </c>
      <c r="Q1338" s="4">
        <v>18</v>
      </c>
      <c r="R1338" s="4">
        <f t="shared" si="82"/>
        <v>-3.1799999999999997</v>
      </c>
      <c r="S1338" s="4">
        <f t="shared" si="83"/>
        <v>-0.47699999999999992</v>
      </c>
    </row>
    <row r="1339" spans="1:19" ht="15.6" x14ac:dyDescent="0.3">
      <c r="A1339" t="s">
        <v>2392</v>
      </c>
      <c r="B1339" s="1">
        <v>43350</v>
      </c>
      <c r="C1339" s="1">
        <v>43354</v>
      </c>
      <c r="D1339">
        <f t="shared" si="80"/>
        <v>2018</v>
      </c>
      <c r="E1339" t="str">
        <f t="shared" si="81"/>
        <v>Sep</v>
      </c>
      <c r="F1339" t="s">
        <v>37</v>
      </c>
      <c r="G1339" t="s">
        <v>2393</v>
      </c>
      <c r="H1339" s="2" t="s">
        <v>22</v>
      </c>
      <c r="I1339" t="s">
        <v>47</v>
      </c>
      <c r="J1339" t="s">
        <v>33</v>
      </c>
      <c r="K1339">
        <v>90004</v>
      </c>
      <c r="L1339" t="s">
        <v>34</v>
      </c>
      <c r="M1339" t="s">
        <v>2390</v>
      </c>
      <c r="N1339" t="s">
        <v>27</v>
      </c>
      <c r="O1339" t="s">
        <v>1705</v>
      </c>
      <c r="P1339" s="4">
        <v>19.760000000000002</v>
      </c>
      <c r="Q1339" s="4">
        <v>100</v>
      </c>
      <c r="R1339" s="4">
        <f t="shared" si="82"/>
        <v>-80.239999999999995</v>
      </c>
      <c r="S1339" s="4">
        <f t="shared" si="83"/>
        <v>-12.036</v>
      </c>
    </row>
    <row r="1340" spans="1:19" ht="15.6" x14ac:dyDescent="0.3">
      <c r="A1340" t="s">
        <v>2394</v>
      </c>
      <c r="B1340" s="1">
        <v>43298</v>
      </c>
      <c r="C1340" s="1">
        <v>43303</v>
      </c>
      <c r="D1340">
        <f t="shared" si="80"/>
        <v>2018</v>
      </c>
      <c r="E1340" t="str">
        <f t="shared" si="81"/>
        <v>Jul</v>
      </c>
      <c r="F1340" t="s">
        <v>37</v>
      </c>
      <c r="G1340" t="s">
        <v>864</v>
      </c>
      <c r="H1340" s="2" t="s">
        <v>22</v>
      </c>
      <c r="I1340" t="s">
        <v>1270</v>
      </c>
      <c r="J1340" t="s">
        <v>79</v>
      </c>
      <c r="K1340">
        <v>33614</v>
      </c>
      <c r="L1340" t="s">
        <v>44</v>
      </c>
      <c r="M1340" t="s">
        <v>2390</v>
      </c>
      <c r="N1340" t="s">
        <v>27</v>
      </c>
      <c r="O1340" t="s">
        <v>1705</v>
      </c>
      <c r="P1340" s="4">
        <v>7.9039999999999999</v>
      </c>
      <c r="Q1340" s="4">
        <v>18</v>
      </c>
      <c r="R1340" s="4">
        <f t="shared" si="82"/>
        <v>-10.096</v>
      </c>
      <c r="S1340" s="4">
        <f t="shared" si="83"/>
        <v>-1.5144</v>
      </c>
    </row>
    <row r="1341" spans="1:19" ht="15.6" x14ac:dyDescent="0.3">
      <c r="A1341" t="s">
        <v>2395</v>
      </c>
      <c r="B1341" s="1">
        <v>42995</v>
      </c>
      <c r="C1341" s="1">
        <v>43000</v>
      </c>
      <c r="D1341">
        <f t="shared" si="80"/>
        <v>2017</v>
      </c>
      <c r="E1341" t="str">
        <f t="shared" si="81"/>
        <v>Sep</v>
      </c>
      <c r="F1341" t="s">
        <v>37</v>
      </c>
      <c r="G1341" t="s">
        <v>435</v>
      </c>
      <c r="H1341" s="2" t="s">
        <v>22</v>
      </c>
      <c r="I1341" t="s">
        <v>2396</v>
      </c>
      <c r="J1341" t="s">
        <v>314</v>
      </c>
      <c r="K1341">
        <v>1752</v>
      </c>
      <c r="L1341" t="s">
        <v>54</v>
      </c>
      <c r="M1341" t="s">
        <v>2390</v>
      </c>
      <c r="N1341" t="s">
        <v>27</v>
      </c>
      <c r="O1341" t="s">
        <v>1705</v>
      </c>
      <c r="P1341" s="4">
        <v>14.82</v>
      </c>
      <c r="Q1341" s="4">
        <v>18</v>
      </c>
      <c r="R1341" s="4">
        <f t="shared" si="82"/>
        <v>-3.1799999999999997</v>
      </c>
      <c r="S1341" s="4">
        <f t="shared" si="83"/>
        <v>-0.47699999999999992</v>
      </c>
    </row>
    <row r="1342" spans="1:19" ht="15.6" x14ac:dyDescent="0.3">
      <c r="A1342" t="s">
        <v>2397</v>
      </c>
      <c r="B1342" s="1">
        <v>43130</v>
      </c>
      <c r="C1342" s="1">
        <v>43136</v>
      </c>
      <c r="D1342">
        <f t="shared" si="80"/>
        <v>2018</v>
      </c>
      <c r="E1342" t="str">
        <f t="shared" si="81"/>
        <v>Jan</v>
      </c>
      <c r="F1342" t="s">
        <v>37</v>
      </c>
      <c r="G1342" t="s">
        <v>1272</v>
      </c>
      <c r="H1342" s="2" t="s">
        <v>22</v>
      </c>
      <c r="I1342" t="s">
        <v>1285</v>
      </c>
      <c r="J1342" t="s">
        <v>878</v>
      </c>
      <c r="K1342">
        <v>50315</v>
      </c>
      <c r="L1342" t="s">
        <v>25</v>
      </c>
      <c r="M1342" t="s">
        <v>2390</v>
      </c>
      <c r="N1342" t="s">
        <v>27</v>
      </c>
      <c r="O1342" t="s">
        <v>1705</v>
      </c>
      <c r="P1342" s="4">
        <v>34.58</v>
      </c>
      <c r="Q1342" s="4">
        <v>34.58</v>
      </c>
      <c r="R1342" s="4">
        <f t="shared" si="82"/>
        <v>0</v>
      </c>
      <c r="S1342" s="4">
        <f t="shared" si="83"/>
        <v>0</v>
      </c>
    </row>
    <row r="1343" spans="1:19" ht="15.6" x14ac:dyDescent="0.3">
      <c r="A1343" t="s">
        <v>2398</v>
      </c>
      <c r="B1343" s="1">
        <v>43422</v>
      </c>
      <c r="C1343" s="1">
        <v>43428</v>
      </c>
      <c r="D1343">
        <f t="shared" si="80"/>
        <v>2018</v>
      </c>
      <c r="E1343" t="str">
        <f t="shared" si="81"/>
        <v>Nov</v>
      </c>
      <c r="F1343" t="s">
        <v>37</v>
      </c>
      <c r="G1343" t="s">
        <v>997</v>
      </c>
      <c r="H1343" s="2" t="s">
        <v>22</v>
      </c>
      <c r="I1343" t="s">
        <v>2399</v>
      </c>
      <c r="J1343" t="s">
        <v>89</v>
      </c>
      <c r="K1343">
        <v>48601</v>
      </c>
      <c r="L1343" t="s">
        <v>25</v>
      </c>
      <c r="M1343" t="s">
        <v>2390</v>
      </c>
      <c r="N1343" t="s">
        <v>27</v>
      </c>
      <c r="O1343" t="s">
        <v>1705</v>
      </c>
      <c r="P1343" s="4">
        <v>19.760000000000002</v>
      </c>
      <c r="Q1343" s="4">
        <v>18</v>
      </c>
      <c r="R1343" s="4">
        <f t="shared" si="82"/>
        <v>1.7600000000000016</v>
      </c>
      <c r="S1343" s="4">
        <f t="shared" si="83"/>
        <v>0.26400000000000023</v>
      </c>
    </row>
    <row r="1344" spans="1:19" ht="15.6" x14ac:dyDescent="0.3">
      <c r="A1344" t="s">
        <v>2400</v>
      </c>
      <c r="B1344" s="1">
        <v>43002</v>
      </c>
      <c r="C1344" s="1">
        <v>43009</v>
      </c>
      <c r="D1344">
        <f t="shared" si="80"/>
        <v>2017</v>
      </c>
      <c r="E1344" t="str">
        <f t="shared" si="81"/>
        <v>Sep</v>
      </c>
      <c r="F1344" t="s">
        <v>37</v>
      </c>
      <c r="G1344" t="s">
        <v>1537</v>
      </c>
      <c r="H1344" s="2" t="s">
        <v>22</v>
      </c>
      <c r="I1344" t="s">
        <v>293</v>
      </c>
      <c r="J1344" t="s">
        <v>75</v>
      </c>
      <c r="K1344">
        <v>80013</v>
      </c>
      <c r="L1344" t="s">
        <v>34</v>
      </c>
      <c r="M1344" t="s">
        <v>2401</v>
      </c>
      <c r="N1344" t="s">
        <v>110</v>
      </c>
      <c r="O1344" t="s">
        <v>1705</v>
      </c>
      <c r="P1344" s="4">
        <v>21.44</v>
      </c>
      <c r="Q1344" s="4">
        <v>18</v>
      </c>
      <c r="R1344" s="4">
        <f t="shared" si="82"/>
        <v>3.4400000000000013</v>
      </c>
      <c r="S1344" s="4">
        <f t="shared" si="83"/>
        <v>0.51600000000000013</v>
      </c>
    </row>
    <row r="1345" spans="1:19" x14ac:dyDescent="0.3">
      <c r="A1345" t="s">
        <v>2402</v>
      </c>
      <c r="B1345" s="1">
        <v>42494</v>
      </c>
      <c r="C1345" s="1">
        <v>42499</v>
      </c>
      <c r="D1345">
        <f t="shared" si="80"/>
        <v>2016</v>
      </c>
      <c r="E1345" t="str">
        <f t="shared" si="81"/>
        <v>May</v>
      </c>
      <c r="F1345" t="s">
        <v>67</v>
      </c>
      <c r="G1345" t="s">
        <v>413</v>
      </c>
      <c r="H1345" t="s">
        <v>51</v>
      </c>
      <c r="I1345" t="s">
        <v>61</v>
      </c>
      <c r="J1345" t="s">
        <v>62</v>
      </c>
      <c r="K1345">
        <v>10024</v>
      </c>
      <c r="L1345" t="s">
        <v>54</v>
      </c>
      <c r="M1345" t="s">
        <v>2401</v>
      </c>
      <c r="N1345" t="s">
        <v>27</v>
      </c>
      <c r="O1345" t="s">
        <v>1705</v>
      </c>
      <c r="P1345" s="4">
        <v>26.8</v>
      </c>
      <c r="Q1345" s="4">
        <v>26.8</v>
      </c>
      <c r="R1345" s="4">
        <f t="shared" si="82"/>
        <v>0</v>
      </c>
      <c r="S1345" s="4">
        <f t="shared" si="83"/>
        <v>0</v>
      </c>
    </row>
    <row r="1346" spans="1:19" ht="15.6" x14ac:dyDescent="0.3">
      <c r="A1346" t="s">
        <v>2403</v>
      </c>
      <c r="B1346" s="1">
        <v>43035</v>
      </c>
      <c r="C1346" s="1">
        <v>43041</v>
      </c>
      <c r="D1346">
        <f t="shared" ref="D1346:D1409" si="84">YEAR(B1346)</f>
        <v>2017</v>
      </c>
      <c r="E1346" t="str">
        <f t="shared" ref="E1346:E1409" si="85">TEXT(B1346,"mmm")</f>
        <v>Oct</v>
      </c>
      <c r="F1346" t="s">
        <v>37</v>
      </c>
      <c r="G1346" t="s">
        <v>2404</v>
      </c>
      <c r="H1346" s="2" t="s">
        <v>22</v>
      </c>
      <c r="I1346" t="s">
        <v>232</v>
      </c>
      <c r="J1346" t="s">
        <v>62</v>
      </c>
      <c r="K1346">
        <v>12180</v>
      </c>
      <c r="L1346" t="s">
        <v>54</v>
      </c>
      <c r="M1346" t="s">
        <v>2401</v>
      </c>
      <c r="N1346" t="s">
        <v>27</v>
      </c>
      <c r="O1346" t="s">
        <v>1705</v>
      </c>
      <c r="P1346" s="4">
        <v>40.200000000000003</v>
      </c>
      <c r="Q1346" s="4">
        <v>40.200000000000003</v>
      </c>
      <c r="R1346" s="4">
        <f t="shared" si="82"/>
        <v>0</v>
      </c>
      <c r="S1346" s="4">
        <f t="shared" si="83"/>
        <v>0</v>
      </c>
    </row>
    <row r="1347" spans="1:19" x14ac:dyDescent="0.3">
      <c r="A1347" t="s">
        <v>2405</v>
      </c>
      <c r="B1347" s="1">
        <v>43037</v>
      </c>
      <c r="C1347" s="1">
        <v>43039</v>
      </c>
      <c r="D1347">
        <f t="shared" si="84"/>
        <v>2017</v>
      </c>
      <c r="E1347" t="str">
        <f t="shared" si="85"/>
        <v>Oct</v>
      </c>
      <c r="F1347" t="s">
        <v>20</v>
      </c>
      <c r="G1347" t="s">
        <v>830</v>
      </c>
      <c r="H1347" t="s">
        <v>51</v>
      </c>
      <c r="I1347" t="s">
        <v>255</v>
      </c>
      <c r="J1347" t="s">
        <v>89</v>
      </c>
      <c r="K1347">
        <v>48911</v>
      </c>
      <c r="L1347" t="s">
        <v>25</v>
      </c>
      <c r="M1347" t="s">
        <v>2401</v>
      </c>
      <c r="N1347" t="s">
        <v>27</v>
      </c>
      <c r="O1347" t="s">
        <v>1705</v>
      </c>
      <c r="P1347" s="4">
        <v>67</v>
      </c>
      <c r="Q1347" s="4">
        <v>67</v>
      </c>
      <c r="R1347" s="4">
        <f t="shared" ref="R1347:R1410" si="86">P1347-Q1347</f>
        <v>0</v>
      </c>
      <c r="S1347" s="4">
        <f t="shared" ref="S1347:S1410" si="87">0.15*R1347</f>
        <v>0</v>
      </c>
    </row>
    <row r="1348" spans="1:19" ht="15.6" x14ac:dyDescent="0.3">
      <c r="A1348" t="s">
        <v>2406</v>
      </c>
      <c r="B1348" s="1">
        <v>42164</v>
      </c>
      <c r="C1348" s="1">
        <v>42168</v>
      </c>
      <c r="D1348">
        <f t="shared" si="84"/>
        <v>2015</v>
      </c>
      <c r="E1348" t="str">
        <f t="shared" si="85"/>
        <v>Jun</v>
      </c>
      <c r="F1348" t="s">
        <v>67</v>
      </c>
      <c r="G1348" t="s">
        <v>2114</v>
      </c>
      <c r="H1348" s="2" t="s">
        <v>22</v>
      </c>
      <c r="I1348" t="s">
        <v>1330</v>
      </c>
      <c r="J1348" t="s">
        <v>325</v>
      </c>
      <c r="K1348">
        <v>89031</v>
      </c>
      <c r="L1348" t="s">
        <v>34</v>
      </c>
      <c r="M1348" t="s">
        <v>2407</v>
      </c>
      <c r="N1348" t="s">
        <v>27</v>
      </c>
      <c r="O1348" t="s">
        <v>1705</v>
      </c>
      <c r="P1348" s="4">
        <v>37.4</v>
      </c>
      <c r="Q1348" s="4">
        <v>37.4</v>
      </c>
      <c r="R1348" s="4">
        <f t="shared" si="86"/>
        <v>0</v>
      </c>
      <c r="S1348" s="4">
        <f t="shared" si="87"/>
        <v>0</v>
      </c>
    </row>
    <row r="1349" spans="1:19" ht="15.6" x14ac:dyDescent="0.3">
      <c r="A1349" t="s">
        <v>2408</v>
      </c>
      <c r="B1349" s="1">
        <v>43423</v>
      </c>
      <c r="C1349" s="1">
        <v>43428</v>
      </c>
      <c r="D1349">
        <f t="shared" si="84"/>
        <v>2018</v>
      </c>
      <c r="E1349" t="str">
        <f t="shared" si="85"/>
        <v>Nov</v>
      </c>
      <c r="F1349" t="s">
        <v>37</v>
      </c>
      <c r="G1349" t="s">
        <v>1603</v>
      </c>
      <c r="H1349" s="2" t="s">
        <v>22</v>
      </c>
      <c r="I1349" t="s">
        <v>47</v>
      </c>
      <c r="J1349" t="s">
        <v>33</v>
      </c>
      <c r="K1349">
        <v>90049</v>
      </c>
      <c r="L1349" t="s">
        <v>34</v>
      </c>
      <c r="M1349" t="s">
        <v>2407</v>
      </c>
      <c r="N1349" t="s">
        <v>27</v>
      </c>
      <c r="O1349" t="s">
        <v>1705</v>
      </c>
      <c r="P1349" s="4">
        <v>18.7</v>
      </c>
      <c r="Q1349" s="4">
        <v>18</v>
      </c>
      <c r="R1349" s="4">
        <f t="shared" si="86"/>
        <v>0.69999999999999929</v>
      </c>
      <c r="S1349" s="4">
        <f t="shared" si="87"/>
        <v>0.10499999999999989</v>
      </c>
    </row>
    <row r="1350" spans="1:19" ht="15.6" x14ac:dyDescent="0.3">
      <c r="A1350" t="s">
        <v>2409</v>
      </c>
      <c r="B1350" s="1">
        <v>43442</v>
      </c>
      <c r="C1350" s="1">
        <v>43443</v>
      </c>
      <c r="D1350">
        <f t="shared" si="84"/>
        <v>2018</v>
      </c>
      <c r="E1350" t="str">
        <f t="shared" si="85"/>
        <v>Dec</v>
      </c>
      <c r="F1350" t="s">
        <v>20</v>
      </c>
      <c r="G1350" t="s">
        <v>892</v>
      </c>
      <c r="H1350" s="2" t="s">
        <v>22</v>
      </c>
      <c r="I1350" t="s">
        <v>1671</v>
      </c>
      <c r="J1350" t="s">
        <v>33</v>
      </c>
      <c r="K1350">
        <v>90301</v>
      </c>
      <c r="L1350" t="s">
        <v>34</v>
      </c>
      <c r="M1350" t="s">
        <v>2410</v>
      </c>
      <c r="N1350" t="s">
        <v>27</v>
      </c>
      <c r="O1350" t="s">
        <v>1705</v>
      </c>
      <c r="P1350" s="4">
        <v>128.9</v>
      </c>
      <c r="Q1350" s="4">
        <v>128.9</v>
      </c>
      <c r="R1350" s="4">
        <f t="shared" si="86"/>
        <v>0</v>
      </c>
      <c r="S1350" s="4">
        <f t="shared" si="87"/>
        <v>0</v>
      </c>
    </row>
    <row r="1351" spans="1:19" x14ac:dyDescent="0.3">
      <c r="A1351" t="s">
        <v>2411</v>
      </c>
      <c r="B1351" s="1">
        <v>42521</v>
      </c>
      <c r="C1351" s="1">
        <v>42526</v>
      </c>
      <c r="D1351">
        <f t="shared" si="84"/>
        <v>2016</v>
      </c>
      <c r="E1351" t="str">
        <f t="shared" si="85"/>
        <v>May</v>
      </c>
      <c r="F1351" t="s">
        <v>67</v>
      </c>
      <c r="G1351" t="s">
        <v>1862</v>
      </c>
      <c r="H1351" t="s">
        <v>51</v>
      </c>
      <c r="I1351" t="s">
        <v>23</v>
      </c>
      <c r="J1351" t="s">
        <v>24</v>
      </c>
      <c r="K1351">
        <v>60653</v>
      </c>
      <c r="L1351" t="s">
        <v>25</v>
      </c>
      <c r="M1351" t="s">
        <v>2410</v>
      </c>
      <c r="N1351" t="s">
        <v>27</v>
      </c>
      <c r="O1351" t="s">
        <v>1705</v>
      </c>
      <c r="P1351" s="4">
        <v>51.56</v>
      </c>
      <c r="Q1351" s="4">
        <v>51.56</v>
      </c>
      <c r="R1351" s="4">
        <f t="shared" si="86"/>
        <v>0</v>
      </c>
      <c r="S1351" s="4">
        <f t="shared" si="87"/>
        <v>0</v>
      </c>
    </row>
    <row r="1352" spans="1:19" x14ac:dyDescent="0.3">
      <c r="A1352" t="s">
        <v>2412</v>
      </c>
      <c r="B1352" s="1">
        <v>42711</v>
      </c>
      <c r="C1352" s="1">
        <v>42716</v>
      </c>
      <c r="D1352">
        <f t="shared" si="84"/>
        <v>2016</v>
      </c>
      <c r="E1352" t="str">
        <f t="shared" si="85"/>
        <v>Dec</v>
      </c>
      <c r="F1352" t="s">
        <v>37</v>
      </c>
      <c r="G1352" t="s">
        <v>2413</v>
      </c>
      <c r="H1352" t="s">
        <v>51</v>
      </c>
      <c r="I1352" t="s">
        <v>47</v>
      </c>
      <c r="J1352" t="s">
        <v>33</v>
      </c>
      <c r="K1352">
        <v>90036</v>
      </c>
      <c r="L1352" t="s">
        <v>34</v>
      </c>
      <c r="M1352" t="s">
        <v>2414</v>
      </c>
      <c r="N1352" t="s">
        <v>27</v>
      </c>
      <c r="O1352" t="s">
        <v>1705</v>
      </c>
      <c r="P1352" s="4">
        <v>79.92</v>
      </c>
      <c r="Q1352" s="4">
        <v>79.92</v>
      </c>
      <c r="R1352" s="4">
        <f t="shared" si="86"/>
        <v>0</v>
      </c>
      <c r="S1352" s="4">
        <f t="shared" si="87"/>
        <v>0</v>
      </c>
    </row>
    <row r="1353" spans="1:19" x14ac:dyDescent="0.3">
      <c r="A1353" t="s">
        <v>2415</v>
      </c>
      <c r="B1353" s="1">
        <v>42855</v>
      </c>
      <c r="C1353" s="1">
        <v>42859</v>
      </c>
      <c r="D1353">
        <f t="shared" si="84"/>
        <v>2017</v>
      </c>
      <c r="E1353" t="str">
        <f t="shared" si="85"/>
        <v>Apr</v>
      </c>
      <c r="F1353" t="s">
        <v>37</v>
      </c>
      <c r="G1353" t="s">
        <v>2416</v>
      </c>
      <c r="H1353" t="s">
        <v>51</v>
      </c>
      <c r="I1353" t="s">
        <v>238</v>
      </c>
      <c r="J1353" t="s">
        <v>178</v>
      </c>
      <c r="K1353">
        <v>85254</v>
      </c>
      <c r="L1353" t="s">
        <v>34</v>
      </c>
      <c r="M1353" t="s">
        <v>2414</v>
      </c>
      <c r="N1353" t="s">
        <v>27</v>
      </c>
      <c r="O1353" t="s">
        <v>1705</v>
      </c>
      <c r="P1353" s="4">
        <v>111.88800000000001</v>
      </c>
      <c r="Q1353" s="4">
        <v>111.88800000000001</v>
      </c>
      <c r="R1353" s="4">
        <f t="shared" si="86"/>
        <v>0</v>
      </c>
      <c r="S1353" s="4">
        <f t="shared" si="87"/>
        <v>0</v>
      </c>
    </row>
    <row r="1354" spans="1:19" x14ac:dyDescent="0.3">
      <c r="A1354" t="s">
        <v>2417</v>
      </c>
      <c r="B1354" s="1">
        <v>43367</v>
      </c>
      <c r="C1354" s="1">
        <v>43367</v>
      </c>
      <c r="D1354">
        <f t="shared" si="84"/>
        <v>2018</v>
      </c>
      <c r="E1354" t="str">
        <f t="shared" si="85"/>
        <v>Sep</v>
      </c>
      <c r="F1354" t="s">
        <v>30</v>
      </c>
      <c r="G1354" t="s">
        <v>1667</v>
      </c>
      <c r="H1354" t="s">
        <v>105</v>
      </c>
      <c r="I1354" t="s">
        <v>69</v>
      </c>
      <c r="J1354" t="s">
        <v>70</v>
      </c>
      <c r="K1354">
        <v>98115</v>
      </c>
      <c r="L1354" t="s">
        <v>34</v>
      </c>
      <c r="M1354" t="s">
        <v>2414</v>
      </c>
      <c r="N1354" t="s">
        <v>27</v>
      </c>
      <c r="O1354" t="s">
        <v>1705</v>
      </c>
      <c r="P1354" s="4">
        <v>199.8</v>
      </c>
      <c r="Q1354" s="4">
        <v>199.8</v>
      </c>
      <c r="R1354" s="4">
        <f t="shared" si="86"/>
        <v>0</v>
      </c>
      <c r="S1354" s="4">
        <f t="shared" si="87"/>
        <v>0</v>
      </c>
    </row>
    <row r="1355" spans="1:19" x14ac:dyDescent="0.3">
      <c r="A1355" t="s">
        <v>2418</v>
      </c>
      <c r="B1355" s="1">
        <v>42689</v>
      </c>
      <c r="C1355" s="1">
        <v>42693</v>
      </c>
      <c r="D1355">
        <f t="shared" si="84"/>
        <v>2016</v>
      </c>
      <c r="E1355" t="str">
        <f t="shared" si="85"/>
        <v>Nov</v>
      </c>
      <c r="F1355" t="s">
        <v>37</v>
      </c>
      <c r="G1355" t="s">
        <v>31</v>
      </c>
      <c r="H1355" t="s">
        <v>51</v>
      </c>
      <c r="I1355" t="s">
        <v>2419</v>
      </c>
      <c r="J1355" t="s">
        <v>158</v>
      </c>
      <c r="K1355">
        <v>22801</v>
      </c>
      <c r="L1355" t="s">
        <v>44</v>
      </c>
      <c r="M1355" t="s">
        <v>2414</v>
      </c>
      <c r="N1355" t="s">
        <v>27</v>
      </c>
      <c r="O1355" t="s">
        <v>1705</v>
      </c>
      <c r="P1355" s="4">
        <v>39.96</v>
      </c>
      <c r="Q1355" s="4">
        <v>39.96</v>
      </c>
      <c r="R1355" s="4">
        <f t="shared" si="86"/>
        <v>0</v>
      </c>
      <c r="S1355" s="4">
        <f t="shared" si="87"/>
        <v>0</v>
      </c>
    </row>
    <row r="1356" spans="1:19" ht="15.6" x14ac:dyDescent="0.3">
      <c r="A1356" t="s">
        <v>703</v>
      </c>
      <c r="B1356" s="1">
        <v>43119</v>
      </c>
      <c r="C1356" s="1">
        <v>43124</v>
      </c>
      <c r="D1356">
        <f t="shared" si="84"/>
        <v>2018</v>
      </c>
      <c r="E1356" t="str">
        <f t="shared" si="85"/>
        <v>Jan</v>
      </c>
      <c r="F1356" t="s">
        <v>67</v>
      </c>
      <c r="G1356" t="s">
        <v>704</v>
      </c>
      <c r="H1356" s="2" t="s">
        <v>22</v>
      </c>
      <c r="I1356" t="s">
        <v>100</v>
      </c>
      <c r="J1356" t="s">
        <v>101</v>
      </c>
      <c r="K1356">
        <v>19140</v>
      </c>
      <c r="L1356" t="s">
        <v>54</v>
      </c>
      <c r="M1356" t="s">
        <v>2414</v>
      </c>
      <c r="N1356" t="s">
        <v>27</v>
      </c>
      <c r="O1356" t="s">
        <v>1705</v>
      </c>
      <c r="P1356" s="4">
        <v>31.968</v>
      </c>
      <c r="Q1356" s="4">
        <v>31.968</v>
      </c>
      <c r="R1356" s="4">
        <f t="shared" si="86"/>
        <v>0</v>
      </c>
      <c r="S1356" s="4">
        <f t="shared" si="87"/>
        <v>0</v>
      </c>
    </row>
    <row r="1357" spans="1:19" ht="15.6" x14ac:dyDescent="0.3">
      <c r="A1357" t="s">
        <v>2115</v>
      </c>
      <c r="B1357" s="1">
        <v>42340</v>
      </c>
      <c r="C1357" s="1">
        <v>42344</v>
      </c>
      <c r="D1357">
        <f t="shared" si="84"/>
        <v>2015</v>
      </c>
      <c r="E1357" t="str">
        <f t="shared" si="85"/>
        <v>Dec</v>
      </c>
      <c r="F1357" t="s">
        <v>37</v>
      </c>
      <c r="G1357" t="s">
        <v>2073</v>
      </c>
      <c r="H1357" s="2" t="s">
        <v>22</v>
      </c>
      <c r="I1357" t="s">
        <v>1879</v>
      </c>
      <c r="J1357" t="s">
        <v>109</v>
      </c>
      <c r="K1357">
        <v>78415</v>
      </c>
      <c r="L1357" t="s">
        <v>25</v>
      </c>
      <c r="M1357" t="s">
        <v>2414</v>
      </c>
      <c r="N1357" t="s">
        <v>27</v>
      </c>
      <c r="O1357" t="s">
        <v>1705</v>
      </c>
      <c r="P1357" s="4">
        <v>39.96</v>
      </c>
      <c r="Q1357" s="4">
        <v>39.96</v>
      </c>
      <c r="R1357" s="4">
        <f t="shared" si="86"/>
        <v>0</v>
      </c>
      <c r="S1357" s="4">
        <f t="shared" si="87"/>
        <v>0</v>
      </c>
    </row>
    <row r="1358" spans="1:19" ht="15.6" x14ac:dyDescent="0.3">
      <c r="A1358" t="s">
        <v>2420</v>
      </c>
      <c r="B1358" s="1">
        <v>42344</v>
      </c>
      <c r="C1358" s="1">
        <v>42346</v>
      </c>
      <c r="D1358">
        <f t="shared" si="84"/>
        <v>2015</v>
      </c>
      <c r="E1358" t="str">
        <f t="shared" si="85"/>
        <v>Dec</v>
      </c>
      <c r="F1358" t="s">
        <v>67</v>
      </c>
      <c r="G1358" t="s">
        <v>892</v>
      </c>
      <c r="H1358" s="2" t="s">
        <v>22</v>
      </c>
      <c r="I1358" t="s">
        <v>113</v>
      </c>
      <c r="J1358" t="s">
        <v>109</v>
      </c>
      <c r="K1358">
        <v>77095</v>
      </c>
      <c r="L1358" t="s">
        <v>25</v>
      </c>
      <c r="M1358" t="s">
        <v>2414</v>
      </c>
      <c r="N1358" t="s">
        <v>27</v>
      </c>
      <c r="O1358" t="s">
        <v>1705</v>
      </c>
      <c r="P1358" s="4">
        <v>23.975999999999999</v>
      </c>
      <c r="Q1358" s="4">
        <v>23.975999999999999</v>
      </c>
      <c r="R1358" s="4">
        <f t="shared" si="86"/>
        <v>0</v>
      </c>
      <c r="S1358" s="4">
        <f t="shared" si="87"/>
        <v>0</v>
      </c>
    </row>
    <row r="1359" spans="1:19" ht="15.6" x14ac:dyDescent="0.3">
      <c r="A1359" t="s">
        <v>2421</v>
      </c>
      <c r="B1359" s="1">
        <v>43260</v>
      </c>
      <c r="C1359" s="1">
        <v>43264</v>
      </c>
      <c r="D1359">
        <f t="shared" si="84"/>
        <v>2018</v>
      </c>
      <c r="E1359" t="str">
        <f t="shared" si="85"/>
        <v>Jun</v>
      </c>
      <c r="F1359" t="s">
        <v>37</v>
      </c>
      <c r="G1359" t="s">
        <v>819</v>
      </c>
      <c r="H1359" s="2" t="s">
        <v>22</v>
      </c>
      <c r="I1359" t="s">
        <v>23</v>
      </c>
      <c r="J1359" t="s">
        <v>24</v>
      </c>
      <c r="K1359">
        <v>60653</v>
      </c>
      <c r="L1359" t="s">
        <v>25</v>
      </c>
      <c r="M1359" t="s">
        <v>2414</v>
      </c>
      <c r="N1359" t="s">
        <v>27</v>
      </c>
      <c r="O1359" t="s">
        <v>1705</v>
      </c>
      <c r="P1359" s="4">
        <v>23.975999999999999</v>
      </c>
      <c r="Q1359" s="4">
        <v>23.975999999999999</v>
      </c>
      <c r="R1359" s="4">
        <f t="shared" si="86"/>
        <v>0</v>
      </c>
      <c r="S1359" s="4">
        <f t="shared" si="87"/>
        <v>0</v>
      </c>
    </row>
    <row r="1360" spans="1:19" ht="15.6" x14ac:dyDescent="0.3">
      <c r="A1360" t="s">
        <v>2422</v>
      </c>
      <c r="B1360" s="1">
        <v>42087</v>
      </c>
      <c r="C1360" s="1">
        <v>42092</v>
      </c>
      <c r="D1360">
        <f t="shared" si="84"/>
        <v>2015</v>
      </c>
      <c r="E1360" t="str">
        <f t="shared" si="85"/>
        <v>Mar</v>
      </c>
      <c r="F1360" t="s">
        <v>67</v>
      </c>
      <c r="G1360" t="s">
        <v>1046</v>
      </c>
      <c r="H1360" s="2" t="s">
        <v>22</v>
      </c>
      <c r="I1360" t="s">
        <v>475</v>
      </c>
      <c r="J1360" t="s">
        <v>33</v>
      </c>
      <c r="K1360">
        <v>93727</v>
      </c>
      <c r="L1360" t="s">
        <v>34</v>
      </c>
      <c r="M1360" t="s">
        <v>2423</v>
      </c>
      <c r="N1360" t="s">
        <v>27</v>
      </c>
      <c r="O1360" t="s">
        <v>1705</v>
      </c>
      <c r="P1360" s="4">
        <v>40.479999999999997</v>
      </c>
      <c r="Q1360" s="4">
        <v>40.479999999999997</v>
      </c>
      <c r="R1360" s="4">
        <f t="shared" si="86"/>
        <v>0</v>
      </c>
      <c r="S1360" s="4">
        <f t="shared" si="87"/>
        <v>0</v>
      </c>
    </row>
    <row r="1361" spans="1:19" x14ac:dyDescent="0.3">
      <c r="A1361" t="s">
        <v>982</v>
      </c>
      <c r="B1361" s="1">
        <v>42691</v>
      </c>
      <c r="C1361" s="1">
        <v>42695</v>
      </c>
      <c r="D1361">
        <f t="shared" si="84"/>
        <v>2016</v>
      </c>
      <c r="E1361" t="str">
        <f t="shared" si="85"/>
        <v>Nov</v>
      </c>
      <c r="F1361" t="s">
        <v>37</v>
      </c>
      <c r="G1361" t="s">
        <v>983</v>
      </c>
      <c r="H1361" t="s">
        <v>51</v>
      </c>
      <c r="I1361" t="s">
        <v>39</v>
      </c>
      <c r="J1361" t="s">
        <v>33</v>
      </c>
      <c r="K1361">
        <v>92105</v>
      </c>
      <c r="L1361" t="s">
        <v>34</v>
      </c>
      <c r="M1361" t="s">
        <v>2423</v>
      </c>
      <c r="N1361" t="s">
        <v>27</v>
      </c>
      <c r="O1361" t="s">
        <v>1705</v>
      </c>
      <c r="P1361" s="4">
        <v>80.959999999999994</v>
      </c>
      <c r="Q1361" s="4">
        <v>80.959999999999994</v>
      </c>
      <c r="R1361" s="4">
        <f t="shared" si="86"/>
        <v>0</v>
      </c>
      <c r="S1361" s="4">
        <f t="shared" si="87"/>
        <v>0</v>
      </c>
    </row>
    <row r="1362" spans="1:19" x14ac:dyDescent="0.3">
      <c r="A1362" t="s">
        <v>2424</v>
      </c>
      <c r="B1362" s="1">
        <v>42704</v>
      </c>
      <c r="C1362" s="1">
        <v>42706</v>
      </c>
      <c r="D1362">
        <f t="shared" si="84"/>
        <v>2016</v>
      </c>
      <c r="E1362" t="str">
        <f t="shared" si="85"/>
        <v>Nov</v>
      </c>
      <c r="F1362" t="s">
        <v>67</v>
      </c>
      <c r="G1362" t="s">
        <v>1209</v>
      </c>
      <c r="H1362" t="s">
        <v>51</v>
      </c>
      <c r="I1362" t="s">
        <v>324</v>
      </c>
      <c r="J1362" t="s">
        <v>325</v>
      </c>
      <c r="K1362">
        <v>89115</v>
      </c>
      <c r="L1362" t="s">
        <v>34</v>
      </c>
      <c r="M1362" t="s">
        <v>2423</v>
      </c>
      <c r="N1362" t="s">
        <v>27</v>
      </c>
      <c r="O1362" t="s">
        <v>1705</v>
      </c>
      <c r="P1362" s="4">
        <v>80.959999999999994</v>
      </c>
      <c r="Q1362" s="4">
        <v>80.959999999999994</v>
      </c>
      <c r="R1362" s="4">
        <f t="shared" si="86"/>
        <v>0</v>
      </c>
      <c r="S1362" s="4">
        <f t="shared" si="87"/>
        <v>0</v>
      </c>
    </row>
    <row r="1363" spans="1:19" ht="15.6" x14ac:dyDescent="0.3">
      <c r="A1363" t="s">
        <v>2425</v>
      </c>
      <c r="B1363" s="1">
        <v>42990</v>
      </c>
      <c r="C1363" s="1">
        <v>42994</v>
      </c>
      <c r="D1363">
        <f t="shared" si="84"/>
        <v>2017</v>
      </c>
      <c r="E1363" t="str">
        <f t="shared" si="85"/>
        <v>Sep</v>
      </c>
      <c r="F1363" t="s">
        <v>37</v>
      </c>
      <c r="G1363" t="s">
        <v>1788</v>
      </c>
      <c r="H1363" s="2" t="s">
        <v>22</v>
      </c>
      <c r="I1363" t="s">
        <v>2426</v>
      </c>
      <c r="J1363" t="s">
        <v>62</v>
      </c>
      <c r="K1363">
        <v>13501</v>
      </c>
      <c r="L1363" t="s">
        <v>54</v>
      </c>
      <c r="M1363" t="s">
        <v>2423</v>
      </c>
      <c r="N1363" t="s">
        <v>27</v>
      </c>
      <c r="O1363" t="s">
        <v>1705</v>
      </c>
      <c r="P1363" s="4">
        <v>40.479999999999997</v>
      </c>
      <c r="Q1363" s="4">
        <v>40.479999999999997</v>
      </c>
      <c r="R1363" s="4">
        <f t="shared" si="86"/>
        <v>0</v>
      </c>
      <c r="S1363" s="4">
        <f t="shared" si="87"/>
        <v>0</v>
      </c>
    </row>
    <row r="1364" spans="1:19" x14ac:dyDescent="0.3">
      <c r="A1364" t="s">
        <v>825</v>
      </c>
      <c r="B1364" s="1">
        <v>43053</v>
      </c>
      <c r="C1364" s="1">
        <v>43058</v>
      </c>
      <c r="D1364">
        <f t="shared" si="84"/>
        <v>2017</v>
      </c>
      <c r="E1364" t="str">
        <f t="shared" si="85"/>
        <v>Nov</v>
      </c>
      <c r="F1364" t="s">
        <v>67</v>
      </c>
      <c r="G1364" t="s">
        <v>826</v>
      </c>
      <c r="H1364" t="s">
        <v>51</v>
      </c>
      <c r="I1364" t="s">
        <v>100</v>
      </c>
      <c r="J1364" t="s">
        <v>101</v>
      </c>
      <c r="K1364">
        <v>19134</v>
      </c>
      <c r="L1364" t="s">
        <v>54</v>
      </c>
      <c r="M1364" t="s">
        <v>2423</v>
      </c>
      <c r="N1364" t="s">
        <v>27</v>
      </c>
      <c r="O1364" t="s">
        <v>1705</v>
      </c>
      <c r="P1364" s="4">
        <v>48.576000000000001</v>
      </c>
      <c r="Q1364" s="4">
        <v>48.576000000000001</v>
      </c>
      <c r="R1364" s="4">
        <f t="shared" si="86"/>
        <v>0</v>
      </c>
      <c r="S1364" s="4">
        <f t="shared" si="87"/>
        <v>0</v>
      </c>
    </row>
    <row r="1365" spans="1:19" ht="15.6" x14ac:dyDescent="0.3">
      <c r="A1365" t="s">
        <v>2427</v>
      </c>
      <c r="B1365" s="1">
        <v>42694</v>
      </c>
      <c r="C1365" s="1">
        <v>42700</v>
      </c>
      <c r="D1365">
        <f t="shared" si="84"/>
        <v>2016</v>
      </c>
      <c r="E1365" t="str">
        <f t="shared" si="85"/>
        <v>Nov</v>
      </c>
      <c r="F1365" t="s">
        <v>37</v>
      </c>
      <c r="G1365" t="s">
        <v>1289</v>
      </c>
      <c r="H1365" s="2" t="s">
        <v>22</v>
      </c>
      <c r="I1365" t="s">
        <v>1647</v>
      </c>
      <c r="J1365" t="s">
        <v>233</v>
      </c>
      <c r="K1365">
        <v>43302</v>
      </c>
      <c r="L1365" t="s">
        <v>54</v>
      </c>
      <c r="M1365" t="s">
        <v>2428</v>
      </c>
      <c r="N1365" t="s">
        <v>27</v>
      </c>
      <c r="O1365" t="s">
        <v>1705</v>
      </c>
      <c r="P1365" s="4">
        <v>63.823999999999998</v>
      </c>
      <c r="Q1365" s="4">
        <v>63.823999999999998</v>
      </c>
      <c r="R1365" s="4">
        <f t="shared" si="86"/>
        <v>0</v>
      </c>
      <c r="S1365" s="4">
        <f t="shared" si="87"/>
        <v>0</v>
      </c>
    </row>
    <row r="1366" spans="1:19" ht="15.6" x14ac:dyDescent="0.3">
      <c r="A1366" t="s">
        <v>2429</v>
      </c>
      <c r="B1366" s="1">
        <v>42228</v>
      </c>
      <c r="C1366" s="1">
        <v>42232</v>
      </c>
      <c r="D1366">
        <f t="shared" si="84"/>
        <v>2015</v>
      </c>
      <c r="E1366" t="str">
        <f t="shared" si="85"/>
        <v>Aug</v>
      </c>
      <c r="F1366" t="s">
        <v>37</v>
      </c>
      <c r="G1366" t="s">
        <v>774</v>
      </c>
      <c r="H1366" s="2" t="s">
        <v>22</v>
      </c>
      <c r="I1366" t="s">
        <v>32</v>
      </c>
      <c r="J1366" t="s">
        <v>33</v>
      </c>
      <c r="K1366">
        <v>94122</v>
      </c>
      <c r="L1366" t="s">
        <v>34</v>
      </c>
      <c r="M1366" t="s">
        <v>2430</v>
      </c>
      <c r="N1366" t="s">
        <v>27</v>
      </c>
      <c r="O1366" t="s">
        <v>1705</v>
      </c>
      <c r="P1366" s="4">
        <v>85.44</v>
      </c>
      <c r="Q1366" s="4">
        <v>100</v>
      </c>
      <c r="R1366" s="4">
        <f t="shared" si="86"/>
        <v>-14.560000000000002</v>
      </c>
      <c r="S1366" s="4">
        <f t="shared" si="87"/>
        <v>-2.1840000000000002</v>
      </c>
    </row>
    <row r="1367" spans="1:19" ht="15.6" x14ac:dyDescent="0.3">
      <c r="A1367" t="s">
        <v>2214</v>
      </c>
      <c r="B1367" s="1">
        <v>43091</v>
      </c>
      <c r="C1367" s="1">
        <v>43097</v>
      </c>
      <c r="D1367">
        <f t="shared" si="84"/>
        <v>2017</v>
      </c>
      <c r="E1367" t="str">
        <f t="shared" si="85"/>
        <v>Dec</v>
      </c>
      <c r="F1367" t="s">
        <v>37</v>
      </c>
      <c r="G1367" t="s">
        <v>1306</v>
      </c>
      <c r="H1367" s="2" t="s">
        <v>22</v>
      </c>
      <c r="I1367" t="s">
        <v>2215</v>
      </c>
      <c r="J1367" t="s">
        <v>242</v>
      </c>
      <c r="K1367">
        <v>97756</v>
      </c>
      <c r="L1367" t="s">
        <v>34</v>
      </c>
      <c r="M1367" t="s">
        <v>2430</v>
      </c>
      <c r="N1367" t="s">
        <v>110</v>
      </c>
      <c r="O1367" t="s">
        <v>1705</v>
      </c>
      <c r="P1367" s="4">
        <v>22.783999999999999</v>
      </c>
      <c r="Q1367" s="4">
        <v>18</v>
      </c>
      <c r="R1367" s="4">
        <f t="shared" si="86"/>
        <v>4.7839999999999989</v>
      </c>
      <c r="S1367" s="4">
        <f t="shared" si="87"/>
        <v>0.71759999999999979</v>
      </c>
    </row>
    <row r="1368" spans="1:19" ht="15.6" x14ac:dyDescent="0.3">
      <c r="A1368" t="s">
        <v>2431</v>
      </c>
      <c r="B1368" s="1">
        <v>42261</v>
      </c>
      <c r="C1368" s="1">
        <v>42266</v>
      </c>
      <c r="D1368">
        <f t="shared" si="84"/>
        <v>2015</v>
      </c>
      <c r="E1368" t="str">
        <f t="shared" si="85"/>
        <v>Sep</v>
      </c>
      <c r="F1368" t="s">
        <v>37</v>
      </c>
      <c r="G1368" t="s">
        <v>497</v>
      </c>
      <c r="H1368" s="2" t="s">
        <v>22</v>
      </c>
      <c r="I1368" t="s">
        <v>2432</v>
      </c>
      <c r="J1368" t="s">
        <v>183</v>
      </c>
      <c r="K1368">
        <v>31204</v>
      </c>
      <c r="L1368" t="s">
        <v>44</v>
      </c>
      <c r="M1368" t="s">
        <v>2430</v>
      </c>
      <c r="N1368" t="s">
        <v>27</v>
      </c>
      <c r="O1368" t="s">
        <v>1705</v>
      </c>
      <c r="P1368" s="4">
        <v>142.4</v>
      </c>
      <c r="Q1368" s="4">
        <v>142.4</v>
      </c>
      <c r="R1368" s="4">
        <f t="shared" si="86"/>
        <v>0</v>
      </c>
      <c r="S1368" s="4">
        <f t="shared" si="87"/>
        <v>0</v>
      </c>
    </row>
    <row r="1369" spans="1:19" ht="15.6" x14ac:dyDescent="0.3">
      <c r="A1369" t="s">
        <v>401</v>
      </c>
      <c r="B1369" s="1">
        <v>42159</v>
      </c>
      <c r="C1369" s="1">
        <v>42164</v>
      </c>
      <c r="D1369">
        <f t="shared" si="84"/>
        <v>2015</v>
      </c>
      <c r="E1369" t="str">
        <f t="shared" si="85"/>
        <v>Jun</v>
      </c>
      <c r="F1369" t="s">
        <v>37</v>
      </c>
      <c r="G1369" t="s">
        <v>257</v>
      </c>
      <c r="H1369" s="2" t="s">
        <v>22</v>
      </c>
      <c r="I1369" t="s">
        <v>61</v>
      </c>
      <c r="J1369" t="s">
        <v>62</v>
      </c>
      <c r="K1369">
        <v>10035</v>
      </c>
      <c r="L1369" t="s">
        <v>54</v>
      </c>
      <c r="M1369" t="s">
        <v>2430</v>
      </c>
      <c r="N1369" t="s">
        <v>27</v>
      </c>
      <c r="O1369" t="s">
        <v>1705</v>
      </c>
      <c r="P1369" s="4">
        <v>56.96</v>
      </c>
      <c r="Q1369" s="4">
        <v>56.96</v>
      </c>
      <c r="R1369" s="4">
        <f t="shared" si="86"/>
        <v>0</v>
      </c>
      <c r="S1369" s="4">
        <f t="shared" si="87"/>
        <v>0</v>
      </c>
    </row>
    <row r="1370" spans="1:19" ht="15.6" x14ac:dyDescent="0.3">
      <c r="A1370" t="s">
        <v>2433</v>
      </c>
      <c r="B1370" s="1">
        <v>42710</v>
      </c>
      <c r="C1370" s="1">
        <v>42714</v>
      </c>
      <c r="D1370">
        <f t="shared" si="84"/>
        <v>2016</v>
      </c>
      <c r="E1370" t="str">
        <f t="shared" si="85"/>
        <v>Dec</v>
      </c>
      <c r="F1370" t="s">
        <v>37</v>
      </c>
      <c r="G1370" t="s">
        <v>2434</v>
      </c>
      <c r="H1370" s="2" t="s">
        <v>22</v>
      </c>
      <c r="I1370" t="s">
        <v>61</v>
      </c>
      <c r="J1370" t="s">
        <v>62</v>
      </c>
      <c r="K1370">
        <v>10009</v>
      </c>
      <c r="L1370" t="s">
        <v>54</v>
      </c>
      <c r="M1370" t="s">
        <v>2430</v>
      </c>
      <c r="N1370" t="s">
        <v>27</v>
      </c>
      <c r="O1370" t="s">
        <v>1705</v>
      </c>
      <c r="P1370" s="4">
        <v>113.92</v>
      </c>
      <c r="Q1370" s="4">
        <v>113.92</v>
      </c>
      <c r="R1370" s="4">
        <f t="shared" si="86"/>
        <v>0</v>
      </c>
      <c r="S1370" s="4">
        <f t="shared" si="87"/>
        <v>0</v>
      </c>
    </row>
    <row r="1371" spans="1:19" ht="15.6" x14ac:dyDescent="0.3">
      <c r="A1371" t="s">
        <v>2435</v>
      </c>
      <c r="B1371" s="1">
        <v>42728</v>
      </c>
      <c r="C1371" s="1">
        <v>42733</v>
      </c>
      <c r="D1371">
        <f t="shared" si="84"/>
        <v>2016</v>
      </c>
      <c r="E1371" t="str">
        <f t="shared" si="85"/>
        <v>Dec</v>
      </c>
      <c r="F1371" t="s">
        <v>37</v>
      </c>
      <c r="G1371" t="s">
        <v>276</v>
      </c>
      <c r="H1371" s="2" t="s">
        <v>22</v>
      </c>
      <c r="I1371" t="s">
        <v>578</v>
      </c>
      <c r="J1371" t="s">
        <v>178</v>
      </c>
      <c r="K1371">
        <v>85023</v>
      </c>
      <c r="L1371" t="s">
        <v>34</v>
      </c>
      <c r="M1371" t="s">
        <v>2436</v>
      </c>
      <c r="N1371" t="s">
        <v>27</v>
      </c>
      <c r="O1371" t="s">
        <v>1705</v>
      </c>
      <c r="P1371" s="4">
        <v>7.7119999999999997</v>
      </c>
      <c r="Q1371" s="4">
        <v>100</v>
      </c>
      <c r="R1371" s="4">
        <f t="shared" si="86"/>
        <v>-92.287999999999997</v>
      </c>
      <c r="S1371" s="4">
        <f t="shared" si="87"/>
        <v>-13.8432</v>
      </c>
    </row>
    <row r="1372" spans="1:19" x14ac:dyDescent="0.3">
      <c r="A1372" t="s">
        <v>2437</v>
      </c>
      <c r="B1372" s="1">
        <v>43403</v>
      </c>
      <c r="C1372" s="1">
        <v>43407</v>
      </c>
      <c r="D1372">
        <f t="shared" si="84"/>
        <v>2018</v>
      </c>
      <c r="E1372" t="str">
        <f t="shared" si="85"/>
        <v>Oct</v>
      </c>
      <c r="F1372" t="s">
        <v>37</v>
      </c>
      <c r="G1372" t="s">
        <v>918</v>
      </c>
      <c r="H1372" t="s">
        <v>51</v>
      </c>
      <c r="I1372" t="s">
        <v>2212</v>
      </c>
      <c r="J1372" t="s">
        <v>70</v>
      </c>
      <c r="K1372">
        <v>98661</v>
      </c>
      <c r="L1372" t="s">
        <v>34</v>
      </c>
      <c r="M1372" t="s">
        <v>2436</v>
      </c>
      <c r="N1372" t="s">
        <v>27</v>
      </c>
      <c r="O1372" t="s">
        <v>1705</v>
      </c>
      <c r="P1372" s="4">
        <v>9.64</v>
      </c>
      <c r="Q1372" s="4">
        <v>9.64</v>
      </c>
      <c r="R1372" s="4">
        <f t="shared" si="86"/>
        <v>0</v>
      </c>
      <c r="S1372" s="4">
        <f t="shared" si="87"/>
        <v>0</v>
      </c>
    </row>
    <row r="1373" spans="1:19" ht="15.6" x14ac:dyDescent="0.3">
      <c r="A1373" t="s">
        <v>2201</v>
      </c>
      <c r="B1373" s="1">
        <v>42671</v>
      </c>
      <c r="C1373" s="1">
        <v>42677</v>
      </c>
      <c r="D1373">
        <f t="shared" si="84"/>
        <v>2016</v>
      </c>
      <c r="E1373" t="str">
        <f t="shared" si="85"/>
        <v>Oct</v>
      </c>
      <c r="F1373" t="s">
        <v>37</v>
      </c>
      <c r="G1373" t="s">
        <v>2202</v>
      </c>
      <c r="H1373" s="2" t="s">
        <v>22</v>
      </c>
      <c r="I1373" t="s">
        <v>204</v>
      </c>
      <c r="J1373" t="s">
        <v>205</v>
      </c>
      <c r="K1373">
        <v>42420</v>
      </c>
      <c r="L1373" t="s">
        <v>44</v>
      </c>
      <c r="M1373" t="s">
        <v>2436</v>
      </c>
      <c r="N1373" t="s">
        <v>27</v>
      </c>
      <c r="O1373" t="s">
        <v>1705</v>
      </c>
      <c r="P1373" s="4">
        <v>24.1</v>
      </c>
      <c r="Q1373" s="4">
        <v>24.1</v>
      </c>
      <c r="R1373" s="4">
        <f t="shared" si="86"/>
        <v>0</v>
      </c>
      <c r="S1373" s="4">
        <f t="shared" si="87"/>
        <v>0</v>
      </c>
    </row>
    <row r="1374" spans="1:19" x14ac:dyDescent="0.3">
      <c r="A1374" t="s">
        <v>2438</v>
      </c>
      <c r="B1374" s="1">
        <v>43012</v>
      </c>
      <c r="C1374" s="1">
        <v>43016</v>
      </c>
      <c r="D1374">
        <f t="shared" si="84"/>
        <v>2017</v>
      </c>
      <c r="E1374" t="str">
        <f t="shared" si="85"/>
        <v>Oct</v>
      </c>
      <c r="F1374" t="s">
        <v>37</v>
      </c>
      <c r="G1374" t="s">
        <v>1313</v>
      </c>
      <c r="H1374" t="s">
        <v>51</v>
      </c>
      <c r="I1374" t="s">
        <v>2439</v>
      </c>
      <c r="J1374" t="s">
        <v>79</v>
      </c>
      <c r="K1374">
        <v>33134</v>
      </c>
      <c r="L1374" t="s">
        <v>44</v>
      </c>
      <c r="M1374" t="s">
        <v>2436</v>
      </c>
      <c r="N1374" t="s">
        <v>27</v>
      </c>
      <c r="O1374" t="s">
        <v>1705</v>
      </c>
      <c r="P1374" s="4">
        <v>11.568</v>
      </c>
      <c r="Q1374" s="4">
        <v>11.568</v>
      </c>
      <c r="R1374" s="4">
        <f t="shared" si="86"/>
        <v>0</v>
      </c>
      <c r="S1374" s="4">
        <f t="shared" si="87"/>
        <v>0</v>
      </c>
    </row>
    <row r="1375" spans="1:19" x14ac:dyDescent="0.3">
      <c r="A1375" t="s">
        <v>2440</v>
      </c>
      <c r="B1375" s="1">
        <v>43042</v>
      </c>
      <c r="C1375" s="1">
        <v>43047</v>
      </c>
      <c r="D1375">
        <f t="shared" si="84"/>
        <v>2017</v>
      </c>
      <c r="E1375" t="str">
        <f t="shared" si="85"/>
        <v>Nov</v>
      </c>
      <c r="F1375" t="s">
        <v>67</v>
      </c>
      <c r="G1375" t="s">
        <v>213</v>
      </c>
      <c r="H1375" t="s">
        <v>51</v>
      </c>
      <c r="I1375" t="s">
        <v>204</v>
      </c>
      <c r="J1375" t="s">
        <v>205</v>
      </c>
      <c r="K1375">
        <v>42420</v>
      </c>
      <c r="L1375" t="s">
        <v>44</v>
      </c>
      <c r="M1375" t="s">
        <v>2436</v>
      </c>
      <c r="N1375" t="s">
        <v>27</v>
      </c>
      <c r="O1375" t="s">
        <v>1705</v>
      </c>
      <c r="P1375" s="4">
        <v>24.1</v>
      </c>
      <c r="Q1375" s="4">
        <v>24.1</v>
      </c>
      <c r="R1375" s="4">
        <f t="shared" si="86"/>
        <v>0</v>
      </c>
      <c r="S1375" s="4">
        <f t="shared" si="87"/>
        <v>0</v>
      </c>
    </row>
    <row r="1376" spans="1:19" ht="15.6" x14ac:dyDescent="0.3">
      <c r="A1376" t="s">
        <v>2441</v>
      </c>
      <c r="B1376" s="1">
        <v>43435</v>
      </c>
      <c r="C1376" s="1">
        <v>43437</v>
      </c>
      <c r="D1376">
        <f t="shared" si="84"/>
        <v>2018</v>
      </c>
      <c r="E1376" t="str">
        <f t="shared" si="85"/>
        <v>Dec</v>
      </c>
      <c r="F1376" t="s">
        <v>20</v>
      </c>
      <c r="G1376" t="s">
        <v>2442</v>
      </c>
      <c r="H1376" s="2" t="s">
        <v>22</v>
      </c>
      <c r="I1376" t="s">
        <v>1647</v>
      </c>
      <c r="J1376" t="s">
        <v>233</v>
      </c>
      <c r="K1376">
        <v>43302</v>
      </c>
      <c r="L1376" t="s">
        <v>54</v>
      </c>
      <c r="M1376" t="s">
        <v>2436</v>
      </c>
      <c r="N1376" t="s">
        <v>27</v>
      </c>
      <c r="O1376" t="s">
        <v>1705</v>
      </c>
      <c r="P1376" s="4">
        <v>7.7119999999999997</v>
      </c>
      <c r="Q1376" s="4">
        <v>18</v>
      </c>
      <c r="R1376" s="4">
        <f t="shared" si="86"/>
        <v>-10.288</v>
      </c>
      <c r="S1376" s="4">
        <f t="shared" si="87"/>
        <v>-1.5431999999999999</v>
      </c>
    </row>
    <row r="1377" spans="1:19" ht="15.6" x14ac:dyDescent="0.3">
      <c r="A1377" t="s">
        <v>1026</v>
      </c>
      <c r="B1377" s="1">
        <v>42364</v>
      </c>
      <c r="C1377" s="1">
        <v>42366</v>
      </c>
      <c r="D1377">
        <f t="shared" si="84"/>
        <v>2015</v>
      </c>
      <c r="E1377" t="str">
        <f t="shared" si="85"/>
        <v>Dec</v>
      </c>
      <c r="F1377" t="s">
        <v>20</v>
      </c>
      <c r="G1377" t="s">
        <v>758</v>
      </c>
      <c r="H1377" s="2" t="s">
        <v>22</v>
      </c>
      <c r="I1377" t="s">
        <v>338</v>
      </c>
      <c r="J1377" t="s">
        <v>75</v>
      </c>
      <c r="K1377">
        <v>80906</v>
      </c>
      <c r="L1377" t="s">
        <v>34</v>
      </c>
      <c r="M1377" t="s">
        <v>2443</v>
      </c>
      <c r="N1377" t="s">
        <v>27</v>
      </c>
      <c r="O1377" t="s">
        <v>1705</v>
      </c>
      <c r="P1377" s="4">
        <v>218.352</v>
      </c>
      <c r="Q1377" s="4">
        <v>218.352</v>
      </c>
      <c r="R1377" s="4">
        <f t="shared" si="86"/>
        <v>0</v>
      </c>
      <c r="S1377" s="4">
        <f t="shared" si="87"/>
        <v>0</v>
      </c>
    </row>
    <row r="1378" spans="1:19" ht="15.6" x14ac:dyDescent="0.3">
      <c r="A1378" t="s">
        <v>2444</v>
      </c>
      <c r="B1378" s="1">
        <v>42560</v>
      </c>
      <c r="C1378" s="1">
        <v>42565</v>
      </c>
      <c r="D1378">
        <f t="shared" si="84"/>
        <v>2016</v>
      </c>
      <c r="E1378" t="str">
        <f t="shared" si="85"/>
        <v>Jul</v>
      </c>
      <c r="F1378" t="s">
        <v>37</v>
      </c>
      <c r="G1378" t="s">
        <v>1770</v>
      </c>
      <c r="H1378" s="2" t="s">
        <v>22</v>
      </c>
      <c r="I1378" t="s">
        <v>717</v>
      </c>
      <c r="J1378" t="s">
        <v>140</v>
      </c>
      <c r="K1378">
        <v>20735</v>
      </c>
      <c r="L1378" t="s">
        <v>54</v>
      </c>
      <c r="M1378" t="s">
        <v>2443</v>
      </c>
      <c r="N1378" t="s">
        <v>27</v>
      </c>
      <c r="O1378" t="s">
        <v>1705</v>
      </c>
      <c r="P1378" s="4">
        <v>181.96</v>
      </c>
      <c r="Q1378" s="4">
        <f>P1378-17</f>
        <v>164.96</v>
      </c>
      <c r="R1378" s="4">
        <f t="shared" si="86"/>
        <v>17</v>
      </c>
      <c r="S1378" s="4">
        <f t="shared" si="87"/>
        <v>2.5499999999999998</v>
      </c>
    </row>
    <row r="1379" spans="1:19" ht="15.6" x14ac:dyDescent="0.3">
      <c r="A1379" t="s">
        <v>2315</v>
      </c>
      <c r="B1379" s="1">
        <v>42024</v>
      </c>
      <c r="C1379" s="1">
        <v>42030</v>
      </c>
      <c r="D1379">
        <f t="shared" si="84"/>
        <v>2015</v>
      </c>
      <c r="E1379" t="str">
        <f t="shared" si="85"/>
        <v>Jan</v>
      </c>
      <c r="F1379" t="s">
        <v>37</v>
      </c>
      <c r="G1379" t="s">
        <v>1811</v>
      </c>
      <c r="H1379" s="2" t="s">
        <v>22</v>
      </c>
      <c r="I1379" t="s">
        <v>2316</v>
      </c>
      <c r="J1379" t="s">
        <v>89</v>
      </c>
      <c r="K1379">
        <v>48185</v>
      </c>
      <c r="L1379" t="s">
        <v>25</v>
      </c>
      <c r="M1379" t="s">
        <v>2443</v>
      </c>
      <c r="N1379" t="s">
        <v>27</v>
      </c>
      <c r="O1379" t="s">
        <v>1705</v>
      </c>
      <c r="P1379" s="4">
        <v>272.94</v>
      </c>
      <c r="Q1379" s="4">
        <v>272.94</v>
      </c>
      <c r="R1379" s="4">
        <f t="shared" si="86"/>
        <v>0</v>
      </c>
      <c r="S1379" s="4">
        <f t="shared" si="87"/>
        <v>0</v>
      </c>
    </row>
    <row r="1380" spans="1:19" ht="15.6" x14ac:dyDescent="0.3">
      <c r="A1380" t="s">
        <v>2445</v>
      </c>
      <c r="B1380" s="1">
        <v>42386</v>
      </c>
      <c r="C1380" s="1">
        <v>42393</v>
      </c>
      <c r="D1380">
        <f t="shared" si="84"/>
        <v>2016</v>
      </c>
      <c r="E1380" t="str">
        <f t="shared" si="85"/>
        <v>Jan</v>
      </c>
      <c r="F1380" t="s">
        <v>37</v>
      </c>
      <c r="G1380" t="s">
        <v>2105</v>
      </c>
      <c r="H1380" s="2" t="s">
        <v>22</v>
      </c>
      <c r="I1380" t="s">
        <v>2446</v>
      </c>
      <c r="J1380" t="s">
        <v>24</v>
      </c>
      <c r="K1380">
        <v>60068</v>
      </c>
      <c r="L1380" t="s">
        <v>25</v>
      </c>
      <c r="M1380" t="s">
        <v>2443</v>
      </c>
      <c r="N1380" t="s">
        <v>27</v>
      </c>
      <c r="O1380" t="s">
        <v>1705</v>
      </c>
      <c r="P1380" s="4">
        <v>254.744</v>
      </c>
      <c r="Q1380" s="4">
        <v>254.744</v>
      </c>
      <c r="R1380" s="4">
        <f t="shared" si="86"/>
        <v>0</v>
      </c>
      <c r="S1380" s="4">
        <f t="shared" si="87"/>
        <v>0</v>
      </c>
    </row>
    <row r="1381" spans="1:19" x14ac:dyDescent="0.3">
      <c r="A1381" t="s">
        <v>2447</v>
      </c>
      <c r="B1381" s="1">
        <v>42947</v>
      </c>
      <c r="C1381" s="1">
        <v>42953</v>
      </c>
      <c r="D1381">
        <f t="shared" si="84"/>
        <v>2017</v>
      </c>
      <c r="E1381" t="str">
        <f t="shared" si="85"/>
        <v>Jul</v>
      </c>
      <c r="F1381" t="s">
        <v>37</v>
      </c>
      <c r="G1381" t="s">
        <v>583</v>
      </c>
      <c r="H1381" t="s">
        <v>51</v>
      </c>
      <c r="I1381" t="s">
        <v>97</v>
      </c>
      <c r="J1381" t="s">
        <v>89</v>
      </c>
      <c r="K1381">
        <v>48205</v>
      </c>
      <c r="L1381" t="s">
        <v>25</v>
      </c>
      <c r="M1381" t="s">
        <v>2443</v>
      </c>
      <c r="N1381" t="s">
        <v>128</v>
      </c>
      <c r="O1381" t="s">
        <v>1705</v>
      </c>
      <c r="P1381" s="4">
        <v>272.94</v>
      </c>
      <c r="Q1381" s="4">
        <v>272.94</v>
      </c>
      <c r="R1381" s="4">
        <f t="shared" si="86"/>
        <v>0</v>
      </c>
      <c r="S1381" s="4">
        <f t="shared" si="87"/>
        <v>0</v>
      </c>
    </row>
    <row r="1382" spans="1:19" ht="15.6" x14ac:dyDescent="0.3">
      <c r="A1382" t="s">
        <v>2448</v>
      </c>
      <c r="B1382" s="1">
        <v>42616</v>
      </c>
      <c r="C1382" s="1">
        <v>42621</v>
      </c>
      <c r="D1382">
        <f t="shared" si="84"/>
        <v>2016</v>
      </c>
      <c r="E1382" t="str">
        <f t="shared" si="85"/>
        <v>Sep</v>
      </c>
      <c r="F1382" t="s">
        <v>37</v>
      </c>
      <c r="G1382" t="s">
        <v>190</v>
      </c>
      <c r="H1382" s="2" t="s">
        <v>22</v>
      </c>
      <c r="I1382" t="s">
        <v>955</v>
      </c>
      <c r="J1382" t="s">
        <v>178</v>
      </c>
      <c r="K1382">
        <v>85705</v>
      </c>
      <c r="L1382" t="s">
        <v>34</v>
      </c>
      <c r="M1382" t="s">
        <v>2449</v>
      </c>
      <c r="N1382" t="s">
        <v>27</v>
      </c>
      <c r="O1382" t="s">
        <v>1705</v>
      </c>
      <c r="P1382" s="4">
        <v>238.15199999999999</v>
      </c>
      <c r="Q1382" s="4">
        <v>100</v>
      </c>
      <c r="R1382" s="4">
        <f t="shared" si="86"/>
        <v>138.15199999999999</v>
      </c>
      <c r="S1382" s="4">
        <f t="shared" si="87"/>
        <v>20.722799999999996</v>
      </c>
    </row>
    <row r="1383" spans="1:19" ht="15.6" x14ac:dyDescent="0.3">
      <c r="A1383" t="s">
        <v>275</v>
      </c>
      <c r="B1383" s="1">
        <v>43065</v>
      </c>
      <c r="C1383" s="1">
        <v>43069</v>
      </c>
      <c r="D1383">
        <f t="shared" si="84"/>
        <v>2017</v>
      </c>
      <c r="E1383" t="str">
        <f t="shared" si="85"/>
        <v>Nov</v>
      </c>
      <c r="F1383" t="s">
        <v>37</v>
      </c>
      <c r="G1383" t="s">
        <v>276</v>
      </c>
      <c r="H1383" s="2" t="s">
        <v>22</v>
      </c>
      <c r="I1383" t="s">
        <v>47</v>
      </c>
      <c r="J1383" t="s">
        <v>33</v>
      </c>
      <c r="K1383">
        <v>90045</v>
      </c>
      <c r="L1383" t="s">
        <v>34</v>
      </c>
      <c r="M1383" t="s">
        <v>2449</v>
      </c>
      <c r="N1383" t="s">
        <v>27</v>
      </c>
      <c r="O1383" t="s">
        <v>1705</v>
      </c>
      <c r="P1383" s="4">
        <v>595.38</v>
      </c>
      <c r="Q1383" s="4">
        <f>P1383-75</f>
        <v>520.38</v>
      </c>
      <c r="R1383" s="4">
        <f t="shared" si="86"/>
        <v>75</v>
      </c>
      <c r="S1383" s="4">
        <f t="shared" si="87"/>
        <v>11.25</v>
      </c>
    </row>
    <row r="1384" spans="1:19" x14ac:dyDescent="0.3">
      <c r="A1384" t="s">
        <v>2450</v>
      </c>
      <c r="B1384" s="1">
        <v>43289</v>
      </c>
      <c r="C1384" s="1">
        <v>43296</v>
      </c>
      <c r="D1384">
        <f t="shared" si="84"/>
        <v>2018</v>
      </c>
      <c r="E1384" t="str">
        <f t="shared" si="85"/>
        <v>Jul</v>
      </c>
      <c r="F1384" t="s">
        <v>37</v>
      </c>
      <c r="G1384" t="s">
        <v>2451</v>
      </c>
      <c r="H1384" t="s">
        <v>105</v>
      </c>
      <c r="I1384" t="s">
        <v>2452</v>
      </c>
      <c r="J1384" t="s">
        <v>70</v>
      </c>
      <c r="K1384">
        <v>98031</v>
      </c>
      <c r="L1384" t="s">
        <v>34</v>
      </c>
      <c r="M1384" t="s">
        <v>2449</v>
      </c>
      <c r="N1384" t="s">
        <v>27</v>
      </c>
      <c r="O1384" t="s">
        <v>1705</v>
      </c>
      <c r="P1384" s="4">
        <v>198.46</v>
      </c>
      <c r="Q1384" s="4">
        <v>198.46</v>
      </c>
      <c r="R1384" s="4">
        <f t="shared" si="86"/>
        <v>0</v>
      </c>
      <c r="S1384" s="4">
        <f t="shared" si="87"/>
        <v>0</v>
      </c>
    </row>
    <row r="1385" spans="1:19" x14ac:dyDescent="0.3">
      <c r="A1385" t="s">
        <v>1670</v>
      </c>
      <c r="B1385" s="1">
        <v>43339</v>
      </c>
      <c r="C1385" s="1">
        <v>43341</v>
      </c>
      <c r="D1385">
        <f t="shared" si="84"/>
        <v>2018</v>
      </c>
      <c r="E1385" t="str">
        <f t="shared" si="85"/>
        <v>Aug</v>
      </c>
      <c r="F1385" t="s">
        <v>67</v>
      </c>
      <c r="G1385" t="s">
        <v>334</v>
      </c>
      <c r="H1385" t="s">
        <v>51</v>
      </c>
      <c r="I1385" t="s">
        <v>1671</v>
      </c>
      <c r="J1385" t="s">
        <v>33</v>
      </c>
      <c r="K1385">
        <v>90301</v>
      </c>
      <c r="L1385" t="s">
        <v>34</v>
      </c>
      <c r="M1385" t="s">
        <v>2449</v>
      </c>
      <c r="N1385" t="s">
        <v>27</v>
      </c>
      <c r="O1385" t="s">
        <v>1705</v>
      </c>
      <c r="P1385" s="4">
        <v>198.46</v>
      </c>
      <c r="Q1385" s="4">
        <v>198.46</v>
      </c>
      <c r="R1385" s="4">
        <f t="shared" si="86"/>
        <v>0</v>
      </c>
      <c r="S1385" s="4">
        <f t="shared" si="87"/>
        <v>0</v>
      </c>
    </row>
    <row r="1386" spans="1:19" ht="15.6" x14ac:dyDescent="0.3">
      <c r="A1386" t="s">
        <v>2453</v>
      </c>
      <c r="B1386" s="1">
        <v>42480</v>
      </c>
      <c r="C1386" s="1">
        <v>42485</v>
      </c>
      <c r="D1386">
        <f t="shared" si="84"/>
        <v>2016</v>
      </c>
      <c r="E1386" t="str">
        <f t="shared" si="85"/>
        <v>Apr</v>
      </c>
      <c r="F1386" t="s">
        <v>37</v>
      </c>
      <c r="G1386" t="s">
        <v>146</v>
      </c>
      <c r="H1386" s="2" t="s">
        <v>22</v>
      </c>
      <c r="I1386" t="s">
        <v>182</v>
      </c>
      <c r="J1386" t="s">
        <v>183</v>
      </c>
      <c r="K1386">
        <v>31907</v>
      </c>
      <c r="L1386" t="s">
        <v>44</v>
      </c>
      <c r="M1386" t="s">
        <v>2449</v>
      </c>
      <c r="N1386" t="s">
        <v>27</v>
      </c>
      <c r="O1386" t="s">
        <v>1705</v>
      </c>
      <c r="P1386" s="4">
        <v>595.38</v>
      </c>
      <c r="Q1386" s="4">
        <f>P1386-75</f>
        <v>520.38</v>
      </c>
      <c r="R1386" s="4">
        <f t="shared" si="86"/>
        <v>75</v>
      </c>
      <c r="S1386" s="4">
        <f t="shared" si="87"/>
        <v>11.25</v>
      </c>
    </row>
    <row r="1387" spans="1:19" x14ac:dyDescent="0.3">
      <c r="A1387" t="s">
        <v>2454</v>
      </c>
      <c r="B1387" s="1">
        <v>42869</v>
      </c>
      <c r="C1387" s="1">
        <v>42869</v>
      </c>
      <c r="D1387">
        <f t="shared" si="84"/>
        <v>2017</v>
      </c>
      <c r="E1387" t="str">
        <f t="shared" si="85"/>
        <v>May</v>
      </c>
      <c r="F1387" t="s">
        <v>30</v>
      </c>
      <c r="G1387" t="s">
        <v>1264</v>
      </c>
      <c r="H1387" t="s">
        <v>51</v>
      </c>
      <c r="I1387" t="s">
        <v>2455</v>
      </c>
      <c r="J1387" t="s">
        <v>233</v>
      </c>
      <c r="K1387">
        <v>45231</v>
      </c>
      <c r="L1387" t="s">
        <v>54</v>
      </c>
      <c r="M1387" t="s">
        <v>2449</v>
      </c>
      <c r="N1387" t="s">
        <v>27</v>
      </c>
      <c r="O1387" t="s">
        <v>1705</v>
      </c>
      <c r="P1387" s="4">
        <v>79.384</v>
      </c>
      <c r="Q1387" s="4">
        <v>79.384</v>
      </c>
      <c r="R1387" s="4">
        <f t="shared" si="86"/>
        <v>0</v>
      </c>
      <c r="S1387" s="4">
        <f t="shared" si="87"/>
        <v>0</v>
      </c>
    </row>
    <row r="1388" spans="1:19" x14ac:dyDescent="0.3">
      <c r="A1388" t="s">
        <v>2456</v>
      </c>
      <c r="B1388" s="1">
        <v>43083</v>
      </c>
      <c r="C1388" s="1">
        <v>43088</v>
      </c>
      <c r="D1388">
        <f t="shared" si="84"/>
        <v>2017</v>
      </c>
      <c r="E1388" t="str">
        <f t="shared" si="85"/>
        <v>Dec</v>
      </c>
      <c r="F1388" t="s">
        <v>37</v>
      </c>
      <c r="G1388" t="s">
        <v>985</v>
      </c>
      <c r="H1388" t="s">
        <v>51</v>
      </c>
      <c r="I1388" t="s">
        <v>61</v>
      </c>
      <c r="J1388" t="s">
        <v>62</v>
      </c>
      <c r="K1388">
        <v>10011</v>
      </c>
      <c r="L1388" t="s">
        <v>54</v>
      </c>
      <c r="M1388" t="s">
        <v>2449</v>
      </c>
      <c r="N1388" t="s">
        <v>128</v>
      </c>
      <c r="O1388" t="s">
        <v>1705</v>
      </c>
      <c r="P1388" s="4">
        <v>396.92</v>
      </c>
      <c r="Q1388" s="4">
        <v>396.92</v>
      </c>
      <c r="R1388" s="4">
        <f t="shared" si="86"/>
        <v>0</v>
      </c>
      <c r="S1388" s="4">
        <f t="shared" si="87"/>
        <v>0</v>
      </c>
    </row>
    <row r="1389" spans="1:19" x14ac:dyDescent="0.3">
      <c r="A1389" t="s">
        <v>2457</v>
      </c>
      <c r="B1389" s="1">
        <v>43295</v>
      </c>
      <c r="C1389" s="1">
        <v>43299</v>
      </c>
      <c r="D1389">
        <f t="shared" si="84"/>
        <v>2018</v>
      </c>
      <c r="E1389" t="str">
        <f t="shared" si="85"/>
        <v>Jul</v>
      </c>
      <c r="F1389" t="s">
        <v>37</v>
      </c>
      <c r="G1389" t="s">
        <v>1240</v>
      </c>
      <c r="H1389" t="s">
        <v>105</v>
      </c>
      <c r="I1389" t="s">
        <v>182</v>
      </c>
      <c r="J1389" t="s">
        <v>233</v>
      </c>
      <c r="K1389">
        <v>43229</v>
      </c>
      <c r="L1389" t="s">
        <v>54</v>
      </c>
      <c r="M1389" t="s">
        <v>2449</v>
      </c>
      <c r="N1389" t="s">
        <v>27</v>
      </c>
      <c r="O1389" t="s">
        <v>1705</v>
      </c>
      <c r="P1389" s="4">
        <v>396.92</v>
      </c>
      <c r="Q1389" s="4">
        <v>396.92</v>
      </c>
      <c r="R1389" s="4">
        <f t="shared" si="86"/>
        <v>0</v>
      </c>
      <c r="S1389" s="4">
        <f t="shared" si="87"/>
        <v>0</v>
      </c>
    </row>
    <row r="1390" spans="1:19" ht="15.6" x14ac:dyDescent="0.3">
      <c r="A1390" t="s">
        <v>2458</v>
      </c>
      <c r="B1390" s="1">
        <v>43295</v>
      </c>
      <c r="C1390" s="1">
        <v>43299</v>
      </c>
      <c r="D1390">
        <f t="shared" si="84"/>
        <v>2018</v>
      </c>
      <c r="E1390" t="str">
        <f t="shared" si="85"/>
        <v>Jul</v>
      </c>
      <c r="F1390" t="s">
        <v>37</v>
      </c>
      <c r="G1390" t="s">
        <v>812</v>
      </c>
      <c r="H1390" s="2" t="s">
        <v>22</v>
      </c>
      <c r="I1390" t="s">
        <v>1108</v>
      </c>
      <c r="J1390" t="s">
        <v>33</v>
      </c>
      <c r="K1390">
        <v>92683</v>
      </c>
      <c r="L1390" t="s">
        <v>34</v>
      </c>
      <c r="M1390" t="s">
        <v>2459</v>
      </c>
      <c r="N1390" t="s">
        <v>27</v>
      </c>
      <c r="O1390" t="s">
        <v>1705</v>
      </c>
      <c r="P1390" s="4">
        <v>18.84</v>
      </c>
      <c r="Q1390" s="4">
        <v>18</v>
      </c>
      <c r="R1390" s="4">
        <f t="shared" si="86"/>
        <v>0.83999999999999986</v>
      </c>
      <c r="S1390" s="4">
        <f t="shared" si="87"/>
        <v>0.12599999999999997</v>
      </c>
    </row>
    <row r="1391" spans="1:19" ht="15.6" x14ac:dyDescent="0.3">
      <c r="A1391" t="s">
        <v>2460</v>
      </c>
      <c r="B1391" s="1">
        <v>43254</v>
      </c>
      <c r="C1391" s="1">
        <v>43258</v>
      </c>
      <c r="D1391">
        <f t="shared" si="84"/>
        <v>2018</v>
      </c>
      <c r="E1391" t="str">
        <f t="shared" si="85"/>
        <v>Jun</v>
      </c>
      <c r="F1391" t="s">
        <v>37</v>
      </c>
      <c r="G1391" t="s">
        <v>1163</v>
      </c>
      <c r="H1391" s="2" t="s">
        <v>22</v>
      </c>
      <c r="I1391" t="s">
        <v>321</v>
      </c>
      <c r="J1391" t="s">
        <v>250</v>
      </c>
      <c r="K1391">
        <v>37064</v>
      </c>
      <c r="L1391" t="s">
        <v>44</v>
      </c>
      <c r="M1391" t="s">
        <v>2459</v>
      </c>
      <c r="N1391" t="s">
        <v>27</v>
      </c>
      <c r="O1391" t="s">
        <v>1705</v>
      </c>
      <c r="P1391" s="4">
        <v>35.167999999999999</v>
      </c>
      <c r="Q1391" s="4">
        <v>35.167999999999999</v>
      </c>
      <c r="R1391" s="4">
        <f t="shared" si="86"/>
        <v>0</v>
      </c>
      <c r="S1391" s="4">
        <f t="shared" si="87"/>
        <v>0</v>
      </c>
    </row>
    <row r="1392" spans="1:19" ht="15.6" x14ac:dyDescent="0.3">
      <c r="A1392" t="s">
        <v>2461</v>
      </c>
      <c r="B1392" s="1">
        <v>42332</v>
      </c>
      <c r="C1392" s="1">
        <v>42337</v>
      </c>
      <c r="D1392">
        <f t="shared" si="84"/>
        <v>2015</v>
      </c>
      <c r="E1392" t="str">
        <f t="shared" si="85"/>
        <v>Nov</v>
      </c>
      <c r="F1392" t="s">
        <v>37</v>
      </c>
      <c r="G1392" t="s">
        <v>1165</v>
      </c>
      <c r="H1392" s="2" t="s">
        <v>22</v>
      </c>
      <c r="I1392" t="s">
        <v>2346</v>
      </c>
      <c r="J1392" t="s">
        <v>233</v>
      </c>
      <c r="K1392">
        <v>43615</v>
      </c>
      <c r="L1392" t="s">
        <v>54</v>
      </c>
      <c r="M1392" t="s">
        <v>2459</v>
      </c>
      <c r="N1392" t="s">
        <v>27</v>
      </c>
      <c r="O1392" t="s">
        <v>1705</v>
      </c>
      <c r="P1392" s="4">
        <v>35.167999999999999</v>
      </c>
      <c r="Q1392" s="4">
        <v>35.167999999999999</v>
      </c>
      <c r="R1392" s="4">
        <f t="shared" si="86"/>
        <v>0</v>
      </c>
      <c r="S1392" s="4">
        <f t="shared" si="87"/>
        <v>0</v>
      </c>
    </row>
    <row r="1393" spans="1:19" x14ac:dyDescent="0.3">
      <c r="A1393" t="s">
        <v>1989</v>
      </c>
      <c r="B1393" s="1">
        <v>42490</v>
      </c>
      <c r="C1393" s="1">
        <v>42494</v>
      </c>
      <c r="D1393">
        <f t="shared" si="84"/>
        <v>2016</v>
      </c>
      <c r="E1393" t="str">
        <f t="shared" si="85"/>
        <v>Apr</v>
      </c>
      <c r="F1393" t="s">
        <v>37</v>
      </c>
      <c r="G1393" t="s">
        <v>918</v>
      </c>
      <c r="H1393" t="s">
        <v>51</v>
      </c>
      <c r="I1393" t="s">
        <v>1599</v>
      </c>
      <c r="J1393" t="s">
        <v>314</v>
      </c>
      <c r="K1393">
        <v>1841</v>
      </c>
      <c r="L1393" t="s">
        <v>54</v>
      </c>
      <c r="M1393" t="s">
        <v>2459</v>
      </c>
      <c r="N1393" t="s">
        <v>27</v>
      </c>
      <c r="O1393" t="s">
        <v>1705</v>
      </c>
      <c r="P1393" s="4">
        <v>31.4</v>
      </c>
      <c r="Q1393" s="4">
        <v>31.4</v>
      </c>
      <c r="R1393" s="4">
        <f t="shared" si="86"/>
        <v>0</v>
      </c>
      <c r="S1393" s="4">
        <f t="shared" si="87"/>
        <v>0</v>
      </c>
    </row>
    <row r="1394" spans="1:19" ht="15.6" x14ac:dyDescent="0.3">
      <c r="A1394" t="s">
        <v>2462</v>
      </c>
      <c r="B1394" s="1">
        <v>43345</v>
      </c>
      <c r="C1394" s="1">
        <v>43351</v>
      </c>
      <c r="D1394">
        <f t="shared" si="84"/>
        <v>2018</v>
      </c>
      <c r="E1394" t="str">
        <f t="shared" si="85"/>
        <v>Sep</v>
      </c>
      <c r="F1394" t="s">
        <v>37</v>
      </c>
      <c r="G1394" t="s">
        <v>739</v>
      </c>
      <c r="H1394" s="2" t="s">
        <v>22</v>
      </c>
      <c r="I1394" t="s">
        <v>545</v>
      </c>
      <c r="J1394" t="s">
        <v>233</v>
      </c>
      <c r="K1394">
        <v>44105</v>
      </c>
      <c r="L1394" t="s">
        <v>54</v>
      </c>
      <c r="M1394" t="s">
        <v>2459</v>
      </c>
      <c r="N1394" t="s">
        <v>27</v>
      </c>
      <c r="O1394" t="s">
        <v>1705</v>
      </c>
      <c r="P1394" s="4">
        <v>15.071999999999999</v>
      </c>
      <c r="Q1394" s="4">
        <v>18</v>
      </c>
      <c r="R1394" s="4">
        <f t="shared" si="86"/>
        <v>-2.9280000000000008</v>
      </c>
      <c r="S1394" s="4">
        <f t="shared" si="87"/>
        <v>-0.43920000000000009</v>
      </c>
    </row>
    <row r="1395" spans="1:19" ht="15.6" x14ac:dyDescent="0.3">
      <c r="A1395" t="s">
        <v>2463</v>
      </c>
      <c r="B1395" s="1">
        <v>42718</v>
      </c>
      <c r="C1395" s="1">
        <v>42722</v>
      </c>
      <c r="D1395">
        <f t="shared" si="84"/>
        <v>2016</v>
      </c>
      <c r="E1395" t="str">
        <f t="shared" si="85"/>
        <v>Dec</v>
      </c>
      <c r="F1395" t="s">
        <v>37</v>
      </c>
      <c r="G1395" t="s">
        <v>354</v>
      </c>
      <c r="H1395" s="2" t="s">
        <v>22</v>
      </c>
      <c r="I1395" t="s">
        <v>47</v>
      </c>
      <c r="J1395" t="s">
        <v>33</v>
      </c>
      <c r="K1395">
        <v>90036</v>
      </c>
      <c r="L1395" t="s">
        <v>34</v>
      </c>
      <c r="M1395" t="s">
        <v>2464</v>
      </c>
      <c r="N1395" t="s">
        <v>27</v>
      </c>
      <c r="O1395" t="s">
        <v>1705</v>
      </c>
      <c r="P1395" s="4">
        <v>15.24</v>
      </c>
      <c r="Q1395" s="4">
        <v>18</v>
      </c>
      <c r="R1395" s="4">
        <f t="shared" si="86"/>
        <v>-2.76</v>
      </c>
      <c r="S1395" s="4">
        <f t="shared" si="87"/>
        <v>-0.41399999999999998</v>
      </c>
    </row>
    <row r="1396" spans="1:19" ht="15.6" x14ac:dyDescent="0.3">
      <c r="A1396" t="s">
        <v>2465</v>
      </c>
      <c r="B1396" s="1">
        <v>43361</v>
      </c>
      <c r="C1396" s="1">
        <v>43365</v>
      </c>
      <c r="D1396">
        <f t="shared" si="84"/>
        <v>2018</v>
      </c>
      <c r="E1396" t="str">
        <f t="shared" si="85"/>
        <v>Sep</v>
      </c>
      <c r="F1396" t="s">
        <v>37</v>
      </c>
      <c r="G1396" t="s">
        <v>2220</v>
      </c>
      <c r="H1396" s="2" t="s">
        <v>22</v>
      </c>
      <c r="I1396" t="s">
        <v>182</v>
      </c>
      <c r="J1396" t="s">
        <v>183</v>
      </c>
      <c r="K1396">
        <v>31907</v>
      </c>
      <c r="L1396" t="s">
        <v>44</v>
      </c>
      <c r="M1396" t="s">
        <v>2464</v>
      </c>
      <c r="N1396" t="s">
        <v>27</v>
      </c>
      <c r="O1396" t="s">
        <v>1705</v>
      </c>
      <c r="P1396" s="4">
        <v>20.32</v>
      </c>
      <c r="Q1396" s="4">
        <v>18</v>
      </c>
      <c r="R1396" s="4">
        <f t="shared" si="86"/>
        <v>2.3200000000000003</v>
      </c>
      <c r="S1396" s="4">
        <f t="shared" si="87"/>
        <v>0.34800000000000003</v>
      </c>
    </row>
    <row r="1397" spans="1:19" x14ac:dyDescent="0.3">
      <c r="A1397" t="s">
        <v>2466</v>
      </c>
      <c r="B1397" s="1">
        <v>43375</v>
      </c>
      <c r="C1397" s="1">
        <v>43379</v>
      </c>
      <c r="D1397">
        <f t="shared" si="84"/>
        <v>2018</v>
      </c>
      <c r="E1397" t="str">
        <f t="shared" si="85"/>
        <v>Oct</v>
      </c>
      <c r="F1397" t="s">
        <v>67</v>
      </c>
      <c r="G1397" t="s">
        <v>918</v>
      </c>
      <c r="H1397" t="s">
        <v>51</v>
      </c>
      <c r="I1397" t="s">
        <v>1417</v>
      </c>
      <c r="J1397" t="s">
        <v>754</v>
      </c>
      <c r="K1397">
        <v>36116</v>
      </c>
      <c r="L1397" t="s">
        <v>44</v>
      </c>
      <c r="M1397" t="s">
        <v>2464</v>
      </c>
      <c r="N1397" t="s">
        <v>27</v>
      </c>
      <c r="O1397" t="s">
        <v>1705</v>
      </c>
      <c r="P1397" s="4">
        <v>10.16</v>
      </c>
      <c r="Q1397" s="4">
        <v>10.16</v>
      </c>
      <c r="R1397" s="4">
        <f t="shared" si="86"/>
        <v>0</v>
      </c>
      <c r="S1397" s="4">
        <f t="shared" si="87"/>
        <v>0</v>
      </c>
    </row>
    <row r="1398" spans="1:19" ht="15.6" x14ac:dyDescent="0.3">
      <c r="A1398" t="s">
        <v>2467</v>
      </c>
      <c r="B1398" s="1">
        <v>43448</v>
      </c>
      <c r="C1398" s="1">
        <v>43454</v>
      </c>
      <c r="D1398">
        <f t="shared" si="84"/>
        <v>2018</v>
      </c>
      <c r="E1398" t="str">
        <f t="shared" si="85"/>
        <v>Dec</v>
      </c>
      <c r="F1398" t="s">
        <v>37</v>
      </c>
      <c r="G1398" t="s">
        <v>2363</v>
      </c>
      <c r="H1398" s="2" t="s">
        <v>22</v>
      </c>
      <c r="I1398" t="s">
        <v>23</v>
      </c>
      <c r="J1398" t="s">
        <v>24</v>
      </c>
      <c r="K1398">
        <v>60653</v>
      </c>
      <c r="L1398" t="s">
        <v>25</v>
      </c>
      <c r="M1398" t="s">
        <v>2464</v>
      </c>
      <c r="N1398" t="s">
        <v>27</v>
      </c>
      <c r="O1398" t="s">
        <v>1705</v>
      </c>
      <c r="P1398" s="4">
        <v>2.032</v>
      </c>
      <c r="Q1398" s="4">
        <v>5</v>
      </c>
      <c r="R1398" s="4">
        <f t="shared" si="86"/>
        <v>-2.968</v>
      </c>
      <c r="S1398" s="4">
        <f t="shared" si="87"/>
        <v>-0.44519999999999998</v>
      </c>
    </row>
    <row r="1399" spans="1:19" ht="15.6" x14ac:dyDescent="0.3">
      <c r="A1399" t="s">
        <v>2468</v>
      </c>
      <c r="B1399" s="1">
        <v>42673</v>
      </c>
      <c r="C1399" s="1">
        <v>42676</v>
      </c>
      <c r="D1399">
        <f t="shared" si="84"/>
        <v>2016</v>
      </c>
      <c r="E1399" t="str">
        <f t="shared" si="85"/>
        <v>Oct</v>
      </c>
      <c r="F1399" t="s">
        <v>67</v>
      </c>
      <c r="G1399" t="s">
        <v>596</v>
      </c>
      <c r="H1399" s="2" t="s">
        <v>22</v>
      </c>
      <c r="I1399" t="s">
        <v>165</v>
      </c>
      <c r="J1399" t="s">
        <v>75</v>
      </c>
      <c r="K1399">
        <v>80219</v>
      </c>
      <c r="L1399" t="s">
        <v>34</v>
      </c>
      <c r="M1399" t="s">
        <v>2469</v>
      </c>
      <c r="N1399" t="s">
        <v>27</v>
      </c>
      <c r="O1399" t="s">
        <v>1705</v>
      </c>
      <c r="P1399" s="4">
        <v>15.488</v>
      </c>
      <c r="Q1399" s="4">
        <v>18</v>
      </c>
      <c r="R1399" s="4">
        <f t="shared" si="86"/>
        <v>-2.5120000000000005</v>
      </c>
      <c r="S1399" s="4">
        <f t="shared" si="87"/>
        <v>-0.37680000000000008</v>
      </c>
    </row>
    <row r="1400" spans="1:19" ht="15.6" x14ac:dyDescent="0.3">
      <c r="A1400" t="s">
        <v>2470</v>
      </c>
      <c r="B1400" s="1">
        <v>43071</v>
      </c>
      <c r="C1400" s="1">
        <v>43076</v>
      </c>
      <c r="D1400">
        <f t="shared" si="84"/>
        <v>2017</v>
      </c>
      <c r="E1400" t="str">
        <f t="shared" si="85"/>
        <v>Dec</v>
      </c>
      <c r="F1400" t="s">
        <v>37</v>
      </c>
      <c r="G1400" t="s">
        <v>228</v>
      </c>
      <c r="H1400" s="2" t="s">
        <v>22</v>
      </c>
      <c r="I1400" t="s">
        <v>131</v>
      </c>
      <c r="J1400" t="s">
        <v>33</v>
      </c>
      <c r="K1400">
        <v>95123</v>
      </c>
      <c r="L1400" t="s">
        <v>34</v>
      </c>
      <c r="M1400" t="s">
        <v>2469</v>
      </c>
      <c r="N1400" t="s">
        <v>27</v>
      </c>
      <c r="O1400" t="s">
        <v>1705</v>
      </c>
      <c r="P1400" s="4">
        <v>14.52</v>
      </c>
      <c r="Q1400" s="4">
        <v>18</v>
      </c>
      <c r="R1400" s="4">
        <f t="shared" si="86"/>
        <v>-3.4800000000000004</v>
      </c>
      <c r="S1400" s="4">
        <f t="shared" si="87"/>
        <v>-0.52200000000000002</v>
      </c>
    </row>
    <row r="1401" spans="1:19" ht="15.6" x14ac:dyDescent="0.3">
      <c r="A1401" t="s">
        <v>2471</v>
      </c>
      <c r="B1401" s="1">
        <v>42728</v>
      </c>
      <c r="C1401" s="1">
        <v>42734</v>
      </c>
      <c r="D1401">
        <f t="shared" si="84"/>
        <v>2016</v>
      </c>
      <c r="E1401" t="str">
        <f t="shared" si="85"/>
        <v>Dec</v>
      </c>
      <c r="F1401" t="s">
        <v>37</v>
      </c>
      <c r="G1401" t="s">
        <v>107</v>
      </c>
      <c r="H1401" s="2" t="s">
        <v>22</v>
      </c>
      <c r="I1401" t="s">
        <v>191</v>
      </c>
      <c r="J1401" t="s">
        <v>192</v>
      </c>
      <c r="K1401">
        <v>65807</v>
      </c>
      <c r="L1401" t="s">
        <v>25</v>
      </c>
      <c r="M1401" t="s">
        <v>2469</v>
      </c>
      <c r="N1401" t="s">
        <v>27</v>
      </c>
      <c r="O1401" t="s">
        <v>1705</v>
      </c>
      <c r="P1401" s="4">
        <v>9.68</v>
      </c>
      <c r="Q1401" s="4">
        <v>9.68</v>
      </c>
      <c r="R1401" s="4">
        <f t="shared" si="86"/>
        <v>0</v>
      </c>
      <c r="S1401" s="4">
        <f t="shared" si="87"/>
        <v>0</v>
      </c>
    </row>
    <row r="1402" spans="1:19" x14ac:dyDescent="0.3">
      <c r="A1402" t="s">
        <v>2472</v>
      </c>
      <c r="B1402" s="1">
        <v>42923</v>
      </c>
      <c r="C1402" s="1">
        <v>42927</v>
      </c>
      <c r="D1402">
        <f t="shared" si="84"/>
        <v>2017</v>
      </c>
      <c r="E1402" t="str">
        <f t="shared" si="85"/>
        <v>Jul</v>
      </c>
      <c r="F1402" t="s">
        <v>37</v>
      </c>
      <c r="G1402" t="s">
        <v>181</v>
      </c>
      <c r="H1402" t="s">
        <v>51</v>
      </c>
      <c r="I1402" t="s">
        <v>131</v>
      </c>
      <c r="J1402" t="s">
        <v>33</v>
      </c>
      <c r="K1402">
        <v>95123</v>
      </c>
      <c r="L1402" t="s">
        <v>34</v>
      </c>
      <c r="M1402" t="s">
        <v>2473</v>
      </c>
      <c r="N1402" t="s">
        <v>128</v>
      </c>
      <c r="O1402" t="s">
        <v>1705</v>
      </c>
      <c r="P1402" s="4">
        <v>215.65</v>
      </c>
      <c r="Q1402" s="4">
        <v>215.65</v>
      </c>
      <c r="R1402" s="4">
        <f t="shared" si="86"/>
        <v>0</v>
      </c>
      <c r="S1402" s="4">
        <f t="shared" si="87"/>
        <v>0</v>
      </c>
    </row>
    <row r="1403" spans="1:19" x14ac:dyDescent="0.3">
      <c r="A1403" t="s">
        <v>2474</v>
      </c>
      <c r="B1403" s="1">
        <v>42986</v>
      </c>
      <c r="C1403" s="1">
        <v>42991</v>
      </c>
      <c r="D1403">
        <f t="shared" si="84"/>
        <v>2017</v>
      </c>
      <c r="E1403" t="str">
        <f t="shared" si="85"/>
        <v>Sep</v>
      </c>
      <c r="F1403" t="s">
        <v>37</v>
      </c>
      <c r="G1403" t="s">
        <v>2177</v>
      </c>
      <c r="H1403" t="s">
        <v>105</v>
      </c>
      <c r="I1403" t="s">
        <v>69</v>
      </c>
      <c r="J1403" t="s">
        <v>70</v>
      </c>
      <c r="K1403">
        <v>98103</v>
      </c>
      <c r="L1403" t="s">
        <v>34</v>
      </c>
      <c r="M1403" t="s">
        <v>2473</v>
      </c>
      <c r="N1403" t="s">
        <v>27</v>
      </c>
      <c r="O1403" t="s">
        <v>1705</v>
      </c>
      <c r="P1403" s="4">
        <v>43.13</v>
      </c>
      <c r="Q1403" s="4">
        <v>43.13</v>
      </c>
      <c r="R1403" s="4">
        <f t="shared" si="86"/>
        <v>0</v>
      </c>
      <c r="S1403" s="4">
        <f t="shared" si="87"/>
        <v>0</v>
      </c>
    </row>
    <row r="1404" spans="1:19" ht="15.6" x14ac:dyDescent="0.3">
      <c r="A1404" t="s">
        <v>2475</v>
      </c>
      <c r="B1404" s="1">
        <v>43133</v>
      </c>
      <c r="C1404" s="1">
        <v>43138</v>
      </c>
      <c r="D1404">
        <f t="shared" si="84"/>
        <v>2018</v>
      </c>
      <c r="E1404" t="str">
        <f t="shared" si="85"/>
        <v>Feb</v>
      </c>
      <c r="F1404" t="s">
        <v>37</v>
      </c>
      <c r="G1404" t="s">
        <v>1240</v>
      </c>
      <c r="H1404" s="2" t="s">
        <v>22</v>
      </c>
      <c r="I1404" t="s">
        <v>47</v>
      </c>
      <c r="J1404" t="s">
        <v>33</v>
      </c>
      <c r="K1404">
        <v>90045</v>
      </c>
      <c r="L1404" t="s">
        <v>34</v>
      </c>
      <c r="M1404" t="s">
        <v>2473</v>
      </c>
      <c r="N1404" t="s">
        <v>27</v>
      </c>
      <c r="O1404" t="s">
        <v>1705</v>
      </c>
      <c r="P1404" s="4">
        <v>86.26</v>
      </c>
      <c r="Q1404" s="4">
        <v>86.26</v>
      </c>
      <c r="R1404" s="4">
        <f t="shared" si="86"/>
        <v>0</v>
      </c>
      <c r="S1404" s="4">
        <f t="shared" si="87"/>
        <v>0</v>
      </c>
    </row>
    <row r="1405" spans="1:19" ht="15.6" x14ac:dyDescent="0.3">
      <c r="A1405" t="s">
        <v>2476</v>
      </c>
      <c r="B1405" s="1">
        <v>43354</v>
      </c>
      <c r="C1405" s="1">
        <v>43355</v>
      </c>
      <c r="D1405">
        <f t="shared" si="84"/>
        <v>2018</v>
      </c>
      <c r="E1405" t="str">
        <f t="shared" si="85"/>
        <v>Sep</v>
      </c>
      <c r="F1405" t="s">
        <v>20</v>
      </c>
      <c r="G1405" t="s">
        <v>2477</v>
      </c>
      <c r="H1405" s="2" t="s">
        <v>22</v>
      </c>
      <c r="I1405" t="s">
        <v>78</v>
      </c>
      <c r="J1405" t="s">
        <v>79</v>
      </c>
      <c r="K1405">
        <v>32216</v>
      </c>
      <c r="L1405" t="s">
        <v>44</v>
      </c>
      <c r="M1405" t="s">
        <v>2473</v>
      </c>
      <c r="N1405" t="s">
        <v>27</v>
      </c>
      <c r="O1405" t="s">
        <v>1705</v>
      </c>
      <c r="P1405" s="4">
        <v>34.503999999999998</v>
      </c>
      <c r="Q1405" s="4">
        <v>34.503999999999998</v>
      </c>
      <c r="R1405" s="4">
        <f t="shared" si="86"/>
        <v>0</v>
      </c>
      <c r="S1405" s="4">
        <f t="shared" si="87"/>
        <v>0</v>
      </c>
    </row>
    <row r="1406" spans="1:19" x14ac:dyDescent="0.3">
      <c r="A1406" t="s">
        <v>1239</v>
      </c>
      <c r="B1406" s="1">
        <v>42192</v>
      </c>
      <c r="C1406" s="1">
        <v>42196</v>
      </c>
      <c r="D1406">
        <f t="shared" si="84"/>
        <v>2015</v>
      </c>
      <c r="E1406" t="str">
        <f t="shared" si="85"/>
        <v>Jul</v>
      </c>
      <c r="F1406" t="s">
        <v>37</v>
      </c>
      <c r="G1406" t="s">
        <v>1240</v>
      </c>
      <c r="H1406" t="s">
        <v>105</v>
      </c>
      <c r="I1406" t="s">
        <v>100</v>
      </c>
      <c r="J1406" t="s">
        <v>101</v>
      </c>
      <c r="K1406">
        <v>19120</v>
      </c>
      <c r="L1406" t="s">
        <v>54</v>
      </c>
      <c r="M1406" t="s">
        <v>2473</v>
      </c>
      <c r="N1406" t="s">
        <v>27</v>
      </c>
      <c r="O1406" t="s">
        <v>1705</v>
      </c>
      <c r="P1406" s="4">
        <v>69.007999999999996</v>
      </c>
      <c r="Q1406" s="4">
        <v>69.007999999999996</v>
      </c>
      <c r="R1406" s="4">
        <f t="shared" si="86"/>
        <v>0</v>
      </c>
      <c r="S1406" s="4">
        <f t="shared" si="87"/>
        <v>0</v>
      </c>
    </row>
    <row r="1407" spans="1:19" x14ac:dyDescent="0.3">
      <c r="A1407" t="s">
        <v>2478</v>
      </c>
      <c r="B1407" s="1">
        <v>42725</v>
      </c>
      <c r="C1407" s="1">
        <v>42730</v>
      </c>
      <c r="D1407">
        <f t="shared" si="84"/>
        <v>2016</v>
      </c>
      <c r="E1407" t="str">
        <f t="shared" si="85"/>
        <v>Dec</v>
      </c>
      <c r="F1407" t="s">
        <v>67</v>
      </c>
      <c r="G1407" t="s">
        <v>2111</v>
      </c>
      <c r="H1407" t="s">
        <v>51</v>
      </c>
      <c r="I1407" t="s">
        <v>2133</v>
      </c>
      <c r="J1407" t="s">
        <v>24</v>
      </c>
      <c r="K1407">
        <v>60174</v>
      </c>
      <c r="L1407" t="s">
        <v>25</v>
      </c>
      <c r="M1407" t="s">
        <v>2473</v>
      </c>
      <c r="N1407" t="s">
        <v>27</v>
      </c>
      <c r="O1407" t="s">
        <v>1705</v>
      </c>
      <c r="P1407" s="4">
        <v>51.756</v>
      </c>
      <c r="Q1407" s="4">
        <v>51.756</v>
      </c>
      <c r="R1407" s="4">
        <f t="shared" si="86"/>
        <v>0</v>
      </c>
      <c r="S1407" s="4">
        <f t="shared" si="87"/>
        <v>0</v>
      </c>
    </row>
    <row r="1408" spans="1:19" x14ac:dyDescent="0.3">
      <c r="A1408" t="s">
        <v>2479</v>
      </c>
      <c r="B1408" s="1">
        <v>43030</v>
      </c>
      <c r="C1408" s="1">
        <v>43030</v>
      </c>
      <c r="D1408">
        <f t="shared" si="84"/>
        <v>2017</v>
      </c>
      <c r="E1408" t="str">
        <f t="shared" si="85"/>
        <v>Oct</v>
      </c>
      <c r="F1408" t="s">
        <v>30</v>
      </c>
      <c r="G1408" t="s">
        <v>2480</v>
      </c>
      <c r="H1408" t="s">
        <v>51</v>
      </c>
      <c r="I1408" t="s">
        <v>69</v>
      </c>
      <c r="J1408" t="s">
        <v>70</v>
      </c>
      <c r="K1408">
        <v>98105</v>
      </c>
      <c r="L1408" t="s">
        <v>34</v>
      </c>
      <c r="M1408" t="s">
        <v>2481</v>
      </c>
      <c r="N1408" t="s">
        <v>27</v>
      </c>
      <c r="O1408" t="s">
        <v>1705</v>
      </c>
      <c r="P1408" s="4">
        <v>101.94</v>
      </c>
      <c r="Q1408" s="4">
        <v>101.94</v>
      </c>
      <c r="R1408" s="4">
        <f t="shared" si="86"/>
        <v>0</v>
      </c>
      <c r="S1408" s="4">
        <f t="shared" si="87"/>
        <v>0</v>
      </c>
    </row>
    <row r="1409" spans="1:19" ht="15.6" x14ac:dyDescent="0.3">
      <c r="A1409" t="s">
        <v>2482</v>
      </c>
      <c r="B1409" s="1">
        <v>43449</v>
      </c>
      <c r="C1409" s="1">
        <v>43454</v>
      </c>
      <c r="D1409">
        <f t="shared" si="84"/>
        <v>2018</v>
      </c>
      <c r="E1409" t="str">
        <f t="shared" si="85"/>
        <v>Dec</v>
      </c>
      <c r="F1409" t="s">
        <v>37</v>
      </c>
      <c r="G1409" t="s">
        <v>2483</v>
      </c>
      <c r="H1409" s="2" t="s">
        <v>22</v>
      </c>
      <c r="I1409" t="s">
        <v>69</v>
      </c>
      <c r="J1409" t="s">
        <v>70</v>
      </c>
      <c r="K1409">
        <v>98115</v>
      </c>
      <c r="L1409" t="s">
        <v>34</v>
      </c>
      <c r="M1409" t="s">
        <v>2484</v>
      </c>
      <c r="N1409" t="s">
        <v>27</v>
      </c>
      <c r="O1409" t="s">
        <v>1705</v>
      </c>
      <c r="P1409" s="4">
        <v>22.77</v>
      </c>
      <c r="Q1409" s="4">
        <v>18</v>
      </c>
      <c r="R1409" s="4">
        <f t="shared" si="86"/>
        <v>4.7699999999999996</v>
      </c>
      <c r="S1409" s="4">
        <f t="shared" si="87"/>
        <v>0.71549999999999991</v>
      </c>
    </row>
    <row r="1410" spans="1:19" x14ac:dyDescent="0.3">
      <c r="A1410" t="s">
        <v>2485</v>
      </c>
      <c r="B1410" s="1">
        <v>42362</v>
      </c>
      <c r="C1410" s="1">
        <v>42364</v>
      </c>
      <c r="D1410">
        <f t="shared" ref="D1410:D1473" si="88">YEAR(B1410)</f>
        <v>2015</v>
      </c>
      <c r="E1410" t="str">
        <f t="shared" ref="E1410:E1473" si="89">TEXT(B1410,"mmm")</f>
        <v>Dec</v>
      </c>
      <c r="F1410" t="s">
        <v>20</v>
      </c>
      <c r="G1410" t="s">
        <v>1025</v>
      </c>
      <c r="H1410" t="s">
        <v>105</v>
      </c>
      <c r="I1410" t="s">
        <v>545</v>
      </c>
      <c r="J1410" t="s">
        <v>233</v>
      </c>
      <c r="K1410">
        <v>44105</v>
      </c>
      <c r="L1410" t="s">
        <v>54</v>
      </c>
      <c r="M1410" t="s">
        <v>2484</v>
      </c>
      <c r="N1410" t="s">
        <v>27</v>
      </c>
      <c r="O1410" t="s">
        <v>1705</v>
      </c>
      <c r="P1410" s="4">
        <v>30.36</v>
      </c>
      <c r="Q1410" s="4">
        <v>30.36</v>
      </c>
      <c r="R1410" s="4">
        <f t="shared" si="86"/>
        <v>0</v>
      </c>
      <c r="S1410" s="4">
        <f t="shared" si="87"/>
        <v>0</v>
      </c>
    </row>
    <row r="1411" spans="1:19" x14ac:dyDescent="0.3">
      <c r="A1411" t="s">
        <v>2486</v>
      </c>
      <c r="B1411" s="1">
        <v>43052</v>
      </c>
      <c r="C1411" s="1">
        <v>43056</v>
      </c>
      <c r="D1411">
        <f t="shared" si="88"/>
        <v>2017</v>
      </c>
      <c r="E1411" t="str">
        <f t="shared" si="89"/>
        <v>Nov</v>
      </c>
      <c r="F1411" t="s">
        <v>37</v>
      </c>
      <c r="G1411" t="s">
        <v>303</v>
      </c>
      <c r="H1411" t="s">
        <v>51</v>
      </c>
      <c r="I1411" t="s">
        <v>502</v>
      </c>
      <c r="J1411" t="s">
        <v>503</v>
      </c>
      <c r="K1411">
        <v>73120</v>
      </c>
      <c r="L1411" t="s">
        <v>25</v>
      </c>
      <c r="M1411" t="s">
        <v>2484</v>
      </c>
      <c r="N1411" t="s">
        <v>27</v>
      </c>
      <c r="O1411" t="s">
        <v>1705</v>
      </c>
      <c r="P1411" s="4">
        <v>30.36</v>
      </c>
      <c r="Q1411" s="4">
        <v>30.36</v>
      </c>
      <c r="R1411" s="4">
        <f t="shared" ref="R1411:R1474" si="90">P1411-Q1411</f>
        <v>0</v>
      </c>
      <c r="S1411" s="4">
        <f t="shared" ref="S1411:S1474" si="91">0.15*R1411</f>
        <v>0</v>
      </c>
    </row>
    <row r="1412" spans="1:19" ht="15.6" x14ac:dyDescent="0.3">
      <c r="A1412" t="s">
        <v>2487</v>
      </c>
      <c r="B1412" s="1">
        <v>43140</v>
      </c>
      <c r="C1412" s="1">
        <v>43145</v>
      </c>
      <c r="D1412">
        <f t="shared" si="88"/>
        <v>2018</v>
      </c>
      <c r="E1412" t="str">
        <f t="shared" si="89"/>
        <v>Feb</v>
      </c>
      <c r="F1412" t="s">
        <v>67</v>
      </c>
      <c r="G1412" t="s">
        <v>46</v>
      </c>
      <c r="H1412" s="2" t="s">
        <v>22</v>
      </c>
      <c r="I1412" t="s">
        <v>47</v>
      </c>
      <c r="J1412" t="s">
        <v>33</v>
      </c>
      <c r="K1412">
        <v>90045</v>
      </c>
      <c r="L1412" t="s">
        <v>34</v>
      </c>
      <c r="M1412" t="s">
        <v>2488</v>
      </c>
      <c r="N1412" t="s">
        <v>27</v>
      </c>
      <c r="O1412" t="s">
        <v>1705</v>
      </c>
      <c r="P1412" s="4">
        <v>21.12</v>
      </c>
      <c r="Q1412" s="4">
        <v>18</v>
      </c>
      <c r="R1412" s="4">
        <f t="shared" si="90"/>
        <v>3.120000000000001</v>
      </c>
      <c r="S1412" s="4">
        <f t="shared" si="91"/>
        <v>0.46800000000000014</v>
      </c>
    </row>
    <row r="1413" spans="1:19" ht="15.6" x14ac:dyDescent="0.3">
      <c r="A1413" t="s">
        <v>2489</v>
      </c>
      <c r="B1413" s="1">
        <v>43289</v>
      </c>
      <c r="C1413" s="1">
        <v>43293</v>
      </c>
      <c r="D1413">
        <f t="shared" si="88"/>
        <v>2018</v>
      </c>
      <c r="E1413" t="str">
        <f t="shared" si="89"/>
        <v>Jul</v>
      </c>
      <c r="F1413" t="s">
        <v>37</v>
      </c>
      <c r="G1413" t="s">
        <v>851</v>
      </c>
      <c r="H1413" s="2" t="s">
        <v>22</v>
      </c>
      <c r="I1413" t="s">
        <v>69</v>
      </c>
      <c r="J1413" t="s">
        <v>70</v>
      </c>
      <c r="K1413">
        <v>98115</v>
      </c>
      <c r="L1413" t="s">
        <v>34</v>
      </c>
      <c r="M1413" t="s">
        <v>2488</v>
      </c>
      <c r="N1413" t="s">
        <v>27</v>
      </c>
      <c r="O1413" t="s">
        <v>1705</v>
      </c>
      <c r="P1413" s="4">
        <v>15.84</v>
      </c>
      <c r="Q1413" s="4">
        <v>18</v>
      </c>
      <c r="R1413" s="4">
        <f t="shared" si="90"/>
        <v>-2.16</v>
      </c>
      <c r="S1413" s="4">
        <f t="shared" si="91"/>
        <v>-0.32400000000000001</v>
      </c>
    </row>
    <row r="1414" spans="1:19" ht="15.6" x14ac:dyDescent="0.3">
      <c r="A1414" t="s">
        <v>2490</v>
      </c>
      <c r="B1414" s="1">
        <v>43312</v>
      </c>
      <c r="C1414" s="1">
        <v>43315</v>
      </c>
      <c r="D1414">
        <f t="shared" si="88"/>
        <v>2018</v>
      </c>
      <c r="E1414" t="str">
        <f t="shared" si="89"/>
        <v>Jul</v>
      </c>
      <c r="F1414" t="s">
        <v>20</v>
      </c>
      <c r="G1414" t="s">
        <v>2491</v>
      </c>
      <c r="H1414" s="2" t="s">
        <v>22</v>
      </c>
      <c r="I1414" t="s">
        <v>32</v>
      </c>
      <c r="J1414" t="s">
        <v>33</v>
      </c>
      <c r="K1414">
        <v>94110</v>
      </c>
      <c r="L1414" t="s">
        <v>34</v>
      </c>
      <c r="M1414" t="s">
        <v>2488</v>
      </c>
      <c r="N1414" t="s">
        <v>27</v>
      </c>
      <c r="O1414" t="s">
        <v>1705</v>
      </c>
      <c r="P1414" s="4">
        <v>36.96</v>
      </c>
      <c r="Q1414" s="4">
        <v>36.96</v>
      </c>
      <c r="R1414" s="4">
        <f t="shared" si="90"/>
        <v>0</v>
      </c>
      <c r="S1414" s="4">
        <f t="shared" si="91"/>
        <v>0</v>
      </c>
    </row>
    <row r="1415" spans="1:19" ht="15.6" x14ac:dyDescent="0.3">
      <c r="A1415" t="s">
        <v>2492</v>
      </c>
      <c r="B1415" s="1">
        <v>42309</v>
      </c>
      <c r="C1415" s="1">
        <v>42313</v>
      </c>
      <c r="D1415">
        <f t="shared" si="88"/>
        <v>2015</v>
      </c>
      <c r="E1415" t="str">
        <f t="shared" si="89"/>
        <v>Nov</v>
      </c>
      <c r="F1415" t="s">
        <v>37</v>
      </c>
      <c r="G1415" t="s">
        <v>1927</v>
      </c>
      <c r="H1415" s="2" t="s">
        <v>22</v>
      </c>
      <c r="I1415" t="s">
        <v>406</v>
      </c>
      <c r="J1415" t="s">
        <v>62</v>
      </c>
      <c r="K1415">
        <v>11561</v>
      </c>
      <c r="L1415" t="s">
        <v>54</v>
      </c>
      <c r="M1415" t="s">
        <v>2488</v>
      </c>
      <c r="N1415" t="s">
        <v>27</v>
      </c>
      <c r="O1415" t="s">
        <v>1705</v>
      </c>
      <c r="P1415" s="4">
        <v>31.68</v>
      </c>
      <c r="Q1415" s="4">
        <v>31.68</v>
      </c>
      <c r="R1415" s="4">
        <f t="shared" si="90"/>
        <v>0</v>
      </c>
      <c r="S1415" s="4">
        <f t="shared" si="91"/>
        <v>0</v>
      </c>
    </row>
    <row r="1416" spans="1:19" ht="15.6" x14ac:dyDescent="0.3">
      <c r="A1416" t="s">
        <v>1454</v>
      </c>
      <c r="B1416" s="1">
        <v>42562</v>
      </c>
      <c r="C1416" s="1">
        <v>42564</v>
      </c>
      <c r="D1416">
        <f t="shared" si="88"/>
        <v>2016</v>
      </c>
      <c r="E1416" t="str">
        <f t="shared" si="89"/>
        <v>Jul</v>
      </c>
      <c r="F1416" t="s">
        <v>20</v>
      </c>
      <c r="G1416" t="s">
        <v>1455</v>
      </c>
      <c r="H1416" s="2" t="s">
        <v>22</v>
      </c>
      <c r="I1416" t="s">
        <v>100</v>
      </c>
      <c r="J1416" t="s">
        <v>101</v>
      </c>
      <c r="K1416">
        <v>19134</v>
      </c>
      <c r="L1416" t="s">
        <v>54</v>
      </c>
      <c r="M1416" t="s">
        <v>2488</v>
      </c>
      <c r="N1416" t="s">
        <v>27</v>
      </c>
      <c r="O1416" t="s">
        <v>1705</v>
      </c>
      <c r="P1416" s="4">
        <v>25.344000000000001</v>
      </c>
      <c r="Q1416" s="4">
        <v>25.344000000000001</v>
      </c>
      <c r="R1416" s="4">
        <f t="shared" si="90"/>
        <v>0</v>
      </c>
      <c r="S1416" s="4">
        <f t="shared" si="91"/>
        <v>0</v>
      </c>
    </row>
    <row r="1417" spans="1:19" ht="15.6" x14ac:dyDescent="0.3">
      <c r="A1417" t="s">
        <v>2493</v>
      </c>
      <c r="B1417" s="1">
        <v>43094</v>
      </c>
      <c r="C1417" s="1">
        <v>43101</v>
      </c>
      <c r="D1417">
        <f t="shared" si="88"/>
        <v>2017</v>
      </c>
      <c r="E1417" t="str">
        <f t="shared" si="89"/>
        <v>Dec</v>
      </c>
      <c r="F1417" t="s">
        <v>37</v>
      </c>
      <c r="G1417" t="s">
        <v>2220</v>
      </c>
      <c r="H1417" s="2" t="s">
        <v>22</v>
      </c>
      <c r="I1417" t="s">
        <v>2494</v>
      </c>
      <c r="J1417" t="s">
        <v>1737</v>
      </c>
      <c r="K1417">
        <v>3060</v>
      </c>
      <c r="L1417" t="s">
        <v>54</v>
      </c>
      <c r="M1417" t="s">
        <v>2488</v>
      </c>
      <c r="N1417" t="s">
        <v>110</v>
      </c>
      <c r="O1417" t="s">
        <v>1705</v>
      </c>
      <c r="P1417" s="4">
        <v>21.12</v>
      </c>
      <c r="Q1417" s="4">
        <v>18</v>
      </c>
      <c r="R1417" s="4">
        <f t="shared" si="90"/>
        <v>3.120000000000001</v>
      </c>
      <c r="S1417" s="4">
        <f t="shared" si="91"/>
        <v>0.46800000000000014</v>
      </c>
    </row>
    <row r="1418" spans="1:19" ht="15.6" x14ac:dyDescent="0.3">
      <c r="A1418" t="s">
        <v>2495</v>
      </c>
      <c r="B1418" s="1">
        <v>42530</v>
      </c>
      <c r="C1418" s="1">
        <v>42532</v>
      </c>
      <c r="D1418">
        <f t="shared" si="88"/>
        <v>2016</v>
      </c>
      <c r="E1418" t="str">
        <f t="shared" si="89"/>
        <v>Jun</v>
      </c>
      <c r="F1418" t="s">
        <v>67</v>
      </c>
      <c r="G1418" t="s">
        <v>1269</v>
      </c>
      <c r="H1418" s="2" t="s">
        <v>22</v>
      </c>
      <c r="I1418" t="s">
        <v>2496</v>
      </c>
      <c r="J1418" t="s">
        <v>980</v>
      </c>
      <c r="K1418">
        <v>83201</v>
      </c>
      <c r="L1418" t="s">
        <v>34</v>
      </c>
      <c r="M1418" t="s">
        <v>2497</v>
      </c>
      <c r="N1418" t="s">
        <v>27</v>
      </c>
      <c r="O1418" t="s">
        <v>1705</v>
      </c>
      <c r="P1418" s="4">
        <v>355.36</v>
      </c>
      <c r="Q1418" s="4">
        <v>355.36</v>
      </c>
      <c r="R1418" s="4">
        <f t="shared" si="90"/>
        <v>0</v>
      </c>
      <c r="S1418" s="4">
        <f t="shared" si="91"/>
        <v>0</v>
      </c>
    </row>
    <row r="1419" spans="1:19" ht="15.6" x14ac:dyDescent="0.3">
      <c r="A1419" t="s">
        <v>2498</v>
      </c>
      <c r="B1419" s="1">
        <v>42096</v>
      </c>
      <c r="C1419" s="1">
        <v>42102</v>
      </c>
      <c r="D1419">
        <f t="shared" si="88"/>
        <v>2015</v>
      </c>
      <c r="E1419" t="str">
        <f t="shared" si="89"/>
        <v>Apr</v>
      </c>
      <c r="F1419" t="s">
        <v>37</v>
      </c>
      <c r="G1419" t="s">
        <v>1313</v>
      </c>
      <c r="H1419" s="2" t="s">
        <v>22</v>
      </c>
      <c r="I1419" t="s">
        <v>2264</v>
      </c>
      <c r="J1419" t="s">
        <v>158</v>
      </c>
      <c r="K1419">
        <v>23464</v>
      </c>
      <c r="L1419" t="s">
        <v>44</v>
      </c>
      <c r="M1419" t="s">
        <v>2497</v>
      </c>
      <c r="N1419" t="s">
        <v>27</v>
      </c>
      <c r="O1419" t="s">
        <v>1705</v>
      </c>
      <c r="P1419" s="4">
        <v>177.68</v>
      </c>
      <c r="Q1419" s="4">
        <v>177.68</v>
      </c>
      <c r="R1419" s="4">
        <f t="shared" si="90"/>
        <v>0</v>
      </c>
      <c r="S1419" s="4">
        <f t="shared" si="91"/>
        <v>0</v>
      </c>
    </row>
    <row r="1420" spans="1:19" ht="15.6" x14ac:dyDescent="0.3">
      <c r="A1420" t="s">
        <v>2118</v>
      </c>
      <c r="B1420" s="1">
        <v>42190</v>
      </c>
      <c r="C1420" s="1">
        <v>42193</v>
      </c>
      <c r="D1420">
        <f t="shared" si="88"/>
        <v>2015</v>
      </c>
      <c r="E1420" t="str">
        <f t="shared" si="89"/>
        <v>Jul</v>
      </c>
      <c r="F1420" t="s">
        <v>20</v>
      </c>
      <c r="G1420" t="s">
        <v>1814</v>
      </c>
      <c r="H1420" s="2" t="s">
        <v>22</v>
      </c>
      <c r="I1420" t="s">
        <v>2119</v>
      </c>
      <c r="J1420" t="s">
        <v>79</v>
      </c>
      <c r="K1420">
        <v>32137</v>
      </c>
      <c r="L1420" t="s">
        <v>44</v>
      </c>
      <c r="M1420" t="s">
        <v>2497</v>
      </c>
      <c r="N1420" t="s">
        <v>27</v>
      </c>
      <c r="O1420" t="s">
        <v>1705</v>
      </c>
      <c r="P1420" s="4">
        <v>213.21600000000001</v>
      </c>
      <c r="Q1420" s="4">
        <v>213.21600000000001</v>
      </c>
      <c r="R1420" s="4">
        <f t="shared" si="90"/>
        <v>0</v>
      </c>
      <c r="S1420" s="4">
        <f t="shared" si="91"/>
        <v>0</v>
      </c>
    </row>
    <row r="1421" spans="1:19" ht="15.6" x14ac:dyDescent="0.3">
      <c r="A1421" t="s">
        <v>2499</v>
      </c>
      <c r="B1421" s="1">
        <v>43093</v>
      </c>
      <c r="C1421" s="1">
        <v>43097</v>
      </c>
      <c r="D1421">
        <f t="shared" si="88"/>
        <v>2017</v>
      </c>
      <c r="E1421" t="str">
        <f t="shared" si="89"/>
        <v>Dec</v>
      </c>
      <c r="F1421" t="s">
        <v>37</v>
      </c>
      <c r="G1421" t="s">
        <v>388</v>
      </c>
      <c r="H1421" s="2" t="s">
        <v>22</v>
      </c>
      <c r="I1421" t="s">
        <v>61</v>
      </c>
      <c r="J1421" t="s">
        <v>62</v>
      </c>
      <c r="K1421">
        <v>10035</v>
      </c>
      <c r="L1421" t="s">
        <v>54</v>
      </c>
      <c r="M1421" t="s">
        <v>2497</v>
      </c>
      <c r="N1421" t="s">
        <v>110</v>
      </c>
      <c r="O1421" t="s">
        <v>1705</v>
      </c>
      <c r="P1421" s="4">
        <v>799.56</v>
      </c>
      <c r="Q1421" s="4">
        <v>799.56</v>
      </c>
      <c r="R1421" s="4">
        <f t="shared" si="90"/>
        <v>0</v>
      </c>
      <c r="S1421" s="4">
        <f t="shared" si="91"/>
        <v>0</v>
      </c>
    </row>
    <row r="1422" spans="1:19" ht="15.6" x14ac:dyDescent="0.3">
      <c r="A1422" t="s">
        <v>2500</v>
      </c>
      <c r="B1422" s="1">
        <v>42024</v>
      </c>
      <c r="C1422" s="1">
        <v>42029</v>
      </c>
      <c r="D1422">
        <f t="shared" si="88"/>
        <v>2015</v>
      </c>
      <c r="E1422" t="str">
        <f t="shared" si="89"/>
        <v>Jan</v>
      </c>
      <c r="F1422" t="s">
        <v>37</v>
      </c>
      <c r="G1422" t="s">
        <v>517</v>
      </c>
      <c r="H1422" s="2" t="s">
        <v>22</v>
      </c>
      <c r="I1422" t="s">
        <v>47</v>
      </c>
      <c r="J1422" t="s">
        <v>33</v>
      </c>
      <c r="K1422">
        <v>90049</v>
      </c>
      <c r="L1422" t="s">
        <v>34</v>
      </c>
      <c r="M1422" t="s">
        <v>2501</v>
      </c>
      <c r="N1422" t="s">
        <v>27</v>
      </c>
      <c r="O1422" t="s">
        <v>1705</v>
      </c>
      <c r="P1422" s="4">
        <v>19.3</v>
      </c>
      <c r="Q1422" s="4">
        <v>50</v>
      </c>
      <c r="R1422" s="4">
        <f t="shared" si="90"/>
        <v>-30.7</v>
      </c>
      <c r="S1422" s="4">
        <f t="shared" si="91"/>
        <v>-4.6049999999999995</v>
      </c>
    </row>
    <row r="1423" spans="1:19" ht="15.6" x14ac:dyDescent="0.3">
      <c r="A1423" t="s">
        <v>1122</v>
      </c>
      <c r="B1423" s="1">
        <v>42024</v>
      </c>
      <c r="C1423" s="1">
        <v>42030</v>
      </c>
      <c r="D1423">
        <f t="shared" si="88"/>
        <v>2015</v>
      </c>
      <c r="E1423" t="str">
        <f t="shared" si="89"/>
        <v>Jan</v>
      </c>
      <c r="F1423" t="s">
        <v>37</v>
      </c>
      <c r="G1423" t="s">
        <v>1123</v>
      </c>
      <c r="H1423" s="2" t="s">
        <v>22</v>
      </c>
      <c r="I1423" t="s">
        <v>92</v>
      </c>
      <c r="J1423" t="s">
        <v>93</v>
      </c>
      <c r="K1423">
        <v>72401</v>
      </c>
      <c r="L1423" t="s">
        <v>44</v>
      </c>
      <c r="M1423" t="s">
        <v>2501</v>
      </c>
      <c r="N1423" t="s">
        <v>27</v>
      </c>
      <c r="O1423" t="s">
        <v>1705</v>
      </c>
      <c r="P1423" s="4">
        <v>38.6</v>
      </c>
      <c r="Q1423" s="4">
        <v>100</v>
      </c>
      <c r="R1423" s="4">
        <f t="shared" si="90"/>
        <v>-61.4</v>
      </c>
      <c r="S1423" s="4">
        <f t="shared" si="91"/>
        <v>-9.2099999999999991</v>
      </c>
    </row>
    <row r="1424" spans="1:19" ht="15.6" x14ac:dyDescent="0.3">
      <c r="A1424" t="s">
        <v>2151</v>
      </c>
      <c r="B1424" s="1">
        <v>42441</v>
      </c>
      <c r="C1424" s="1">
        <v>42446</v>
      </c>
      <c r="D1424">
        <f t="shared" si="88"/>
        <v>2016</v>
      </c>
      <c r="E1424" t="str">
        <f t="shared" si="89"/>
        <v>Mar</v>
      </c>
      <c r="F1424" t="s">
        <v>37</v>
      </c>
      <c r="G1424" t="s">
        <v>1422</v>
      </c>
      <c r="H1424" s="2" t="s">
        <v>22</v>
      </c>
      <c r="I1424" t="s">
        <v>1314</v>
      </c>
      <c r="J1424" t="s">
        <v>79</v>
      </c>
      <c r="K1424">
        <v>33317</v>
      </c>
      <c r="L1424" t="s">
        <v>44</v>
      </c>
      <c r="M1424" t="s">
        <v>2501</v>
      </c>
      <c r="N1424" t="s">
        <v>27</v>
      </c>
      <c r="O1424" t="s">
        <v>1705</v>
      </c>
      <c r="P1424" s="4">
        <v>30.88</v>
      </c>
      <c r="Q1424" s="4">
        <v>30.88</v>
      </c>
      <c r="R1424" s="4">
        <f t="shared" si="90"/>
        <v>0</v>
      </c>
      <c r="S1424" s="4">
        <f t="shared" si="91"/>
        <v>0</v>
      </c>
    </row>
    <row r="1425" spans="1:19" ht="15.6" x14ac:dyDescent="0.3">
      <c r="A1425" t="s">
        <v>2502</v>
      </c>
      <c r="B1425" s="1">
        <v>42334</v>
      </c>
      <c r="C1425" s="1">
        <v>42339</v>
      </c>
      <c r="D1425">
        <f t="shared" si="88"/>
        <v>2015</v>
      </c>
      <c r="E1425" t="str">
        <f t="shared" si="89"/>
        <v>Nov</v>
      </c>
      <c r="F1425" t="s">
        <v>67</v>
      </c>
      <c r="G1425" t="s">
        <v>130</v>
      </c>
      <c r="H1425" s="2" t="s">
        <v>22</v>
      </c>
      <c r="I1425" t="s">
        <v>113</v>
      </c>
      <c r="J1425" t="s">
        <v>109</v>
      </c>
      <c r="K1425">
        <v>77070</v>
      </c>
      <c r="L1425" t="s">
        <v>25</v>
      </c>
      <c r="M1425" t="s">
        <v>2501</v>
      </c>
      <c r="N1425" t="s">
        <v>27</v>
      </c>
      <c r="O1425" t="s">
        <v>1705</v>
      </c>
      <c r="P1425" s="4">
        <v>19.3</v>
      </c>
      <c r="Q1425" s="4">
        <v>18</v>
      </c>
      <c r="R1425" s="4">
        <f t="shared" si="90"/>
        <v>1.3000000000000007</v>
      </c>
      <c r="S1425" s="4">
        <f t="shared" si="91"/>
        <v>0.19500000000000009</v>
      </c>
    </row>
    <row r="1426" spans="1:19" x14ac:dyDescent="0.3">
      <c r="A1426" t="s">
        <v>2503</v>
      </c>
      <c r="B1426" s="1">
        <v>42885</v>
      </c>
      <c r="C1426" s="1">
        <v>42892</v>
      </c>
      <c r="D1426">
        <f t="shared" si="88"/>
        <v>2017</v>
      </c>
      <c r="E1426" t="str">
        <f t="shared" si="89"/>
        <v>May</v>
      </c>
      <c r="F1426" t="s">
        <v>37</v>
      </c>
      <c r="G1426" t="s">
        <v>468</v>
      </c>
      <c r="H1426" t="s">
        <v>51</v>
      </c>
      <c r="I1426" t="s">
        <v>47</v>
      </c>
      <c r="J1426" t="s">
        <v>33</v>
      </c>
      <c r="K1426">
        <v>90032</v>
      </c>
      <c r="L1426" t="s">
        <v>34</v>
      </c>
      <c r="M1426" t="s">
        <v>2504</v>
      </c>
      <c r="N1426" t="s">
        <v>27</v>
      </c>
      <c r="O1426" t="s">
        <v>1705</v>
      </c>
      <c r="P1426" s="4">
        <v>167.84</v>
      </c>
      <c r="Q1426" s="4">
        <v>167.84</v>
      </c>
      <c r="R1426" s="4">
        <f t="shared" si="90"/>
        <v>0</v>
      </c>
      <c r="S1426" s="4">
        <f t="shared" si="91"/>
        <v>0</v>
      </c>
    </row>
    <row r="1427" spans="1:19" x14ac:dyDescent="0.3">
      <c r="A1427" t="s">
        <v>2505</v>
      </c>
      <c r="B1427" s="1">
        <v>43379</v>
      </c>
      <c r="C1427" s="1">
        <v>43384</v>
      </c>
      <c r="D1427">
        <f t="shared" si="88"/>
        <v>2018</v>
      </c>
      <c r="E1427" t="str">
        <f t="shared" si="89"/>
        <v>Oct</v>
      </c>
      <c r="F1427" t="s">
        <v>37</v>
      </c>
      <c r="G1427" t="s">
        <v>623</v>
      </c>
      <c r="H1427" t="s">
        <v>22</v>
      </c>
      <c r="I1427" t="s">
        <v>2506</v>
      </c>
      <c r="J1427" t="s">
        <v>980</v>
      </c>
      <c r="K1427">
        <v>83642</v>
      </c>
      <c r="L1427" t="s">
        <v>34</v>
      </c>
      <c r="M1427" t="s">
        <v>2504</v>
      </c>
      <c r="N1427" t="s">
        <v>27</v>
      </c>
      <c r="O1427" t="s">
        <v>1705</v>
      </c>
      <c r="P1427" s="4">
        <v>41.96</v>
      </c>
      <c r="Q1427" s="4">
        <v>41.96</v>
      </c>
      <c r="R1427" s="4">
        <f t="shared" si="90"/>
        <v>0</v>
      </c>
      <c r="S1427" s="4">
        <f t="shared" si="91"/>
        <v>0</v>
      </c>
    </row>
    <row r="1428" spans="1:19" ht="15.6" x14ac:dyDescent="0.3">
      <c r="A1428" t="s">
        <v>1196</v>
      </c>
      <c r="B1428" s="1">
        <v>42434</v>
      </c>
      <c r="C1428" s="1">
        <v>42436</v>
      </c>
      <c r="D1428">
        <f t="shared" si="88"/>
        <v>2016</v>
      </c>
      <c r="E1428" t="str">
        <f t="shared" si="89"/>
        <v>Mar</v>
      </c>
      <c r="F1428" t="s">
        <v>67</v>
      </c>
      <c r="G1428" t="s">
        <v>1197</v>
      </c>
      <c r="H1428" s="2" t="s">
        <v>22</v>
      </c>
      <c r="I1428" t="s">
        <v>561</v>
      </c>
      <c r="J1428" t="s">
        <v>101</v>
      </c>
      <c r="K1428">
        <v>18018</v>
      </c>
      <c r="L1428" t="s">
        <v>54</v>
      </c>
      <c r="M1428" t="s">
        <v>2504</v>
      </c>
      <c r="N1428" t="s">
        <v>27</v>
      </c>
      <c r="O1428" t="s">
        <v>1705</v>
      </c>
      <c r="P1428" s="4">
        <v>33.567999999999998</v>
      </c>
      <c r="Q1428" s="4">
        <v>33.567999999999998</v>
      </c>
      <c r="R1428" s="4">
        <f t="shared" si="90"/>
        <v>0</v>
      </c>
      <c r="S1428" s="4">
        <f t="shared" si="91"/>
        <v>0</v>
      </c>
    </row>
    <row r="1429" spans="1:19" ht="15.6" x14ac:dyDescent="0.3">
      <c r="A1429" t="s">
        <v>2002</v>
      </c>
      <c r="B1429" s="1">
        <v>43289</v>
      </c>
      <c r="C1429" s="1">
        <v>43293</v>
      </c>
      <c r="D1429">
        <f t="shared" si="88"/>
        <v>2018</v>
      </c>
      <c r="E1429" t="str">
        <f t="shared" si="89"/>
        <v>Jul</v>
      </c>
      <c r="F1429" t="s">
        <v>37</v>
      </c>
      <c r="G1429" t="s">
        <v>2003</v>
      </c>
      <c r="H1429" s="2" t="s">
        <v>22</v>
      </c>
      <c r="I1429" t="s">
        <v>466</v>
      </c>
      <c r="J1429" t="s">
        <v>53</v>
      </c>
      <c r="K1429">
        <v>19711</v>
      </c>
      <c r="L1429" t="s">
        <v>54</v>
      </c>
      <c r="M1429" t="s">
        <v>2504</v>
      </c>
      <c r="N1429" t="s">
        <v>27</v>
      </c>
      <c r="O1429" t="s">
        <v>1705</v>
      </c>
      <c r="P1429" s="4">
        <v>83.92</v>
      </c>
      <c r="Q1429" s="4">
        <v>83.92</v>
      </c>
      <c r="R1429" s="4">
        <f t="shared" si="90"/>
        <v>0</v>
      </c>
      <c r="S1429" s="4">
        <f t="shared" si="91"/>
        <v>0</v>
      </c>
    </row>
    <row r="1430" spans="1:19" x14ac:dyDescent="0.3">
      <c r="A1430" t="s">
        <v>2297</v>
      </c>
      <c r="B1430" s="1">
        <v>42882</v>
      </c>
      <c r="C1430" s="1">
        <v>42886</v>
      </c>
      <c r="D1430">
        <f t="shared" si="88"/>
        <v>2017</v>
      </c>
      <c r="E1430" t="str">
        <f t="shared" si="89"/>
        <v>May</v>
      </c>
      <c r="F1430" t="s">
        <v>37</v>
      </c>
      <c r="G1430" t="s">
        <v>983</v>
      </c>
      <c r="H1430" t="s">
        <v>51</v>
      </c>
      <c r="I1430" t="s">
        <v>23</v>
      </c>
      <c r="J1430" t="s">
        <v>24</v>
      </c>
      <c r="K1430">
        <v>60623</v>
      </c>
      <c r="L1430" t="s">
        <v>25</v>
      </c>
      <c r="M1430" t="s">
        <v>2504</v>
      </c>
      <c r="N1430" t="s">
        <v>27</v>
      </c>
      <c r="O1430" t="s">
        <v>1705</v>
      </c>
      <c r="P1430" s="4">
        <v>25.175999999999998</v>
      </c>
      <c r="Q1430" s="4">
        <v>25.175999999999998</v>
      </c>
      <c r="R1430" s="4">
        <f t="shared" si="90"/>
        <v>0</v>
      </c>
      <c r="S1430" s="4">
        <f t="shared" si="91"/>
        <v>0</v>
      </c>
    </row>
    <row r="1431" spans="1:19" ht="15.6" x14ac:dyDescent="0.3">
      <c r="A1431" t="s">
        <v>1056</v>
      </c>
      <c r="B1431" s="1">
        <v>43329</v>
      </c>
      <c r="C1431" s="1">
        <v>43336</v>
      </c>
      <c r="D1431">
        <f t="shared" si="88"/>
        <v>2018</v>
      </c>
      <c r="E1431" t="str">
        <f t="shared" si="89"/>
        <v>Aug</v>
      </c>
      <c r="F1431" t="s">
        <v>37</v>
      </c>
      <c r="G1431" t="s">
        <v>1057</v>
      </c>
      <c r="H1431" s="2" t="s">
        <v>22</v>
      </c>
      <c r="I1431" t="s">
        <v>113</v>
      </c>
      <c r="J1431" t="s">
        <v>109</v>
      </c>
      <c r="K1431">
        <v>77095</v>
      </c>
      <c r="L1431" t="s">
        <v>25</v>
      </c>
      <c r="M1431" t="s">
        <v>2504</v>
      </c>
      <c r="N1431" t="s">
        <v>27</v>
      </c>
      <c r="O1431" t="s">
        <v>1705</v>
      </c>
      <c r="P1431" s="4">
        <v>16.783999999999999</v>
      </c>
      <c r="Q1431" s="4">
        <v>18</v>
      </c>
      <c r="R1431" s="4">
        <f t="shared" si="90"/>
        <v>-1.2160000000000011</v>
      </c>
      <c r="S1431" s="4">
        <f t="shared" si="91"/>
        <v>-0.18240000000000015</v>
      </c>
    </row>
    <row r="1432" spans="1:19" x14ac:dyDescent="0.3">
      <c r="A1432" t="s">
        <v>2164</v>
      </c>
      <c r="B1432" s="1">
        <v>43420</v>
      </c>
      <c r="C1432" s="1">
        <v>43424</v>
      </c>
      <c r="D1432">
        <f t="shared" si="88"/>
        <v>2018</v>
      </c>
      <c r="E1432" t="str">
        <f t="shared" si="89"/>
        <v>Nov</v>
      </c>
      <c r="F1432" t="s">
        <v>37</v>
      </c>
      <c r="G1432" t="s">
        <v>784</v>
      </c>
      <c r="H1432" t="s">
        <v>105</v>
      </c>
      <c r="I1432" t="s">
        <v>47</v>
      </c>
      <c r="J1432" t="s">
        <v>33</v>
      </c>
      <c r="K1432">
        <v>90049</v>
      </c>
      <c r="L1432" t="s">
        <v>34</v>
      </c>
      <c r="M1432" t="s">
        <v>2507</v>
      </c>
      <c r="N1432" t="s">
        <v>27</v>
      </c>
      <c r="O1432" t="s">
        <v>1705</v>
      </c>
      <c r="P1432" s="4">
        <v>119.94</v>
      </c>
      <c r="Q1432" s="4">
        <v>119.94</v>
      </c>
      <c r="R1432" s="4">
        <f t="shared" si="90"/>
        <v>0</v>
      </c>
      <c r="S1432" s="4">
        <f t="shared" si="91"/>
        <v>0</v>
      </c>
    </row>
    <row r="1433" spans="1:19" x14ac:dyDescent="0.3">
      <c r="A1433" t="s">
        <v>2508</v>
      </c>
      <c r="B1433" s="1">
        <v>43439</v>
      </c>
      <c r="C1433" s="1">
        <v>43440</v>
      </c>
      <c r="D1433">
        <f t="shared" si="88"/>
        <v>2018</v>
      </c>
      <c r="E1433" t="str">
        <f t="shared" si="89"/>
        <v>Dec</v>
      </c>
      <c r="F1433" t="s">
        <v>20</v>
      </c>
      <c r="G1433" t="s">
        <v>2509</v>
      </c>
      <c r="H1433" t="s">
        <v>22</v>
      </c>
      <c r="I1433" t="s">
        <v>69</v>
      </c>
      <c r="J1433" t="s">
        <v>70</v>
      </c>
      <c r="K1433">
        <v>98115</v>
      </c>
      <c r="L1433" t="s">
        <v>34</v>
      </c>
      <c r="M1433" t="s">
        <v>2507</v>
      </c>
      <c r="N1433" t="s">
        <v>27</v>
      </c>
      <c r="O1433" t="s">
        <v>1705</v>
      </c>
      <c r="P1433" s="4">
        <v>199.9</v>
      </c>
      <c r="Q1433" s="4">
        <v>199.9</v>
      </c>
      <c r="R1433" s="4">
        <f t="shared" si="90"/>
        <v>0</v>
      </c>
      <c r="S1433" s="4">
        <f t="shared" si="91"/>
        <v>0</v>
      </c>
    </row>
    <row r="1434" spans="1:19" x14ac:dyDescent="0.3">
      <c r="A1434" t="s">
        <v>2510</v>
      </c>
      <c r="B1434" s="1">
        <v>42833</v>
      </c>
      <c r="C1434" s="1">
        <v>42840</v>
      </c>
      <c r="D1434">
        <f t="shared" si="88"/>
        <v>2017</v>
      </c>
      <c r="E1434" t="str">
        <f t="shared" si="89"/>
        <v>Apr</v>
      </c>
      <c r="F1434" t="s">
        <v>37</v>
      </c>
      <c r="G1434" t="s">
        <v>1343</v>
      </c>
      <c r="H1434" t="s">
        <v>51</v>
      </c>
      <c r="I1434" t="s">
        <v>2511</v>
      </c>
      <c r="J1434" t="s">
        <v>93</v>
      </c>
      <c r="K1434">
        <v>71901</v>
      </c>
      <c r="L1434" t="s">
        <v>44</v>
      </c>
      <c r="M1434" t="s">
        <v>2507</v>
      </c>
      <c r="N1434" t="s">
        <v>27</v>
      </c>
      <c r="O1434" t="s">
        <v>1705</v>
      </c>
      <c r="P1434" s="4">
        <v>159.91999999999999</v>
      </c>
      <c r="Q1434" s="4">
        <v>159.91999999999999</v>
      </c>
      <c r="R1434" s="4">
        <f t="shared" si="90"/>
        <v>0</v>
      </c>
      <c r="S1434" s="4">
        <f t="shared" si="91"/>
        <v>0</v>
      </c>
    </row>
    <row r="1435" spans="1:19" x14ac:dyDescent="0.3">
      <c r="A1435" t="s">
        <v>1735</v>
      </c>
      <c r="B1435" s="1">
        <v>43036</v>
      </c>
      <c r="C1435" s="1">
        <v>43036</v>
      </c>
      <c r="D1435">
        <f t="shared" si="88"/>
        <v>2017</v>
      </c>
      <c r="E1435" t="str">
        <f t="shared" si="89"/>
        <v>Oct</v>
      </c>
      <c r="F1435" t="s">
        <v>30</v>
      </c>
      <c r="G1435" t="s">
        <v>1259</v>
      </c>
      <c r="H1435" t="s">
        <v>51</v>
      </c>
      <c r="I1435" t="s">
        <v>1438</v>
      </c>
      <c r="J1435" t="s">
        <v>79</v>
      </c>
      <c r="K1435">
        <v>33437</v>
      </c>
      <c r="L1435" t="s">
        <v>44</v>
      </c>
      <c r="M1435" t="s">
        <v>2507</v>
      </c>
      <c r="N1435" t="s">
        <v>27</v>
      </c>
      <c r="O1435" t="s">
        <v>1705</v>
      </c>
      <c r="P1435" s="4">
        <v>63.968000000000004</v>
      </c>
      <c r="Q1435" s="4">
        <v>63.968000000000004</v>
      </c>
      <c r="R1435" s="4">
        <f t="shared" si="90"/>
        <v>0</v>
      </c>
      <c r="S1435" s="4">
        <f t="shared" si="91"/>
        <v>0</v>
      </c>
    </row>
    <row r="1436" spans="1:19" ht="15.6" x14ac:dyDescent="0.3">
      <c r="A1436" t="s">
        <v>1075</v>
      </c>
      <c r="B1436" s="1">
        <v>43325</v>
      </c>
      <c r="C1436" s="1">
        <v>43330</v>
      </c>
      <c r="D1436">
        <f t="shared" si="88"/>
        <v>2018</v>
      </c>
      <c r="E1436" t="str">
        <f t="shared" si="89"/>
        <v>Aug</v>
      </c>
      <c r="F1436" t="s">
        <v>37</v>
      </c>
      <c r="G1436" t="s">
        <v>544</v>
      </c>
      <c r="H1436" s="2" t="s">
        <v>22</v>
      </c>
      <c r="I1436" t="s">
        <v>756</v>
      </c>
      <c r="J1436" t="s">
        <v>250</v>
      </c>
      <c r="K1436">
        <v>38109</v>
      </c>
      <c r="L1436" t="s">
        <v>44</v>
      </c>
      <c r="M1436" t="s">
        <v>2507</v>
      </c>
      <c r="N1436" t="s">
        <v>27</v>
      </c>
      <c r="O1436" t="s">
        <v>1705</v>
      </c>
      <c r="P1436" s="4">
        <v>31.984000000000002</v>
      </c>
      <c r="Q1436" s="4">
        <v>31.984000000000002</v>
      </c>
      <c r="R1436" s="4">
        <f t="shared" si="90"/>
        <v>0</v>
      </c>
      <c r="S1436" s="4">
        <f t="shared" si="91"/>
        <v>0</v>
      </c>
    </row>
    <row r="1437" spans="1:19" x14ac:dyDescent="0.3">
      <c r="A1437" t="s">
        <v>2512</v>
      </c>
      <c r="B1437" s="1">
        <v>42335</v>
      </c>
      <c r="C1437" s="1">
        <v>42339</v>
      </c>
      <c r="D1437">
        <f t="shared" si="88"/>
        <v>2015</v>
      </c>
      <c r="E1437" t="str">
        <f t="shared" si="89"/>
        <v>Nov</v>
      </c>
      <c r="F1437" t="s">
        <v>37</v>
      </c>
      <c r="G1437" t="s">
        <v>320</v>
      </c>
      <c r="H1437" t="s">
        <v>51</v>
      </c>
      <c r="I1437" t="s">
        <v>286</v>
      </c>
      <c r="J1437" t="s">
        <v>62</v>
      </c>
      <c r="K1437">
        <v>14215</v>
      </c>
      <c r="L1437" t="s">
        <v>54</v>
      </c>
      <c r="M1437" t="s">
        <v>2507</v>
      </c>
      <c r="N1437" t="s">
        <v>27</v>
      </c>
      <c r="O1437" t="s">
        <v>1705</v>
      </c>
      <c r="P1437" s="4">
        <v>199.9</v>
      </c>
      <c r="Q1437" s="4">
        <v>199.9</v>
      </c>
      <c r="R1437" s="4">
        <f t="shared" si="90"/>
        <v>0</v>
      </c>
      <c r="S1437" s="4">
        <f t="shared" si="91"/>
        <v>0</v>
      </c>
    </row>
    <row r="1438" spans="1:19" ht="15.6" x14ac:dyDescent="0.3">
      <c r="A1438" t="s">
        <v>2513</v>
      </c>
      <c r="B1438" s="1">
        <v>42239</v>
      </c>
      <c r="C1438" s="1">
        <v>42243</v>
      </c>
      <c r="D1438">
        <f t="shared" si="88"/>
        <v>2015</v>
      </c>
      <c r="E1438" t="str">
        <f t="shared" si="89"/>
        <v>Aug</v>
      </c>
      <c r="F1438" t="s">
        <v>37</v>
      </c>
      <c r="G1438" t="s">
        <v>213</v>
      </c>
      <c r="H1438" s="2" t="s">
        <v>22</v>
      </c>
      <c r="I1438" t="s">
        <v>165</v>
      </c>
      <c r="J1438" t="s">
        <v>75</v>
      </c>
      <c r="K1438">
        <v>80219</v>
      </c>
      <c r="L1438" t="s">
        <v>34</v>
      </c>
      <c r="M1438" t="s">
        <v>2514</v>
      </c>
      <c r="N1438" t="s">
        <v>27</v>
      </c>
      <c r="O1438" t="s">
        <v>1705</v>
      </c>
      <c r="P1438" s="4">
        <v>4.2240000000000002</v>
      </c>
      <c r="Q1438" s="4">
        <v>5</v>
      </c>
      <c r="R1438" s="4">
        <f t="shared" si="90"/>
        <v>-0.7759999999999998</v>
      </c>
      <c r="S1438" s="4">
        <f t="shared" si="91"/>
        <v>-0.11639999999999996</v>
      </c>
    </row>
    <row r="1439" spans="1:19" ht="15.6" x14ac:dyDescent="0.3">
      <c r="A1439" t="s">
        <v>2515</v>
      </c>
      <c r="B1439" s="1">
        <v>42581</v>
      </c>
      <c r="C1439" s="1">
        <v>42582</v>
      </c>
      <c r="D1439">
        <f t="shared" si="88"/>
        <v>2016</v>
      </c>
      <c r="E1439" t="str">
        <f t="shared" si="89"/>
        <v>Jul</v>
      </c>
      <c r="F1439" t="s">
        <v>20</v>
      </c>
      <c r="G1439" t="s">
        <v>683</v>
      </c>
      <c r="H1439" s="2" t="s">
        <v>22</v>
      </c>
      <c r="I1439" t="s">
        <v>32</v>
      </c>
      <c r="J1439" t="s">
        <v>33</v>
      </c>
      <c r="K1439">
        <v>94109</v>
      </c>
      <c r="L1439" t="s">
        <v>34</v>
      </c>
      <c r="M1439" t="s">
        <v>2514</v>
      </c>
      <c r="N1439" t="s">
        <v>27</v>
      </c>
      <c r="O1439" t="s">
        <v>1705</v>
      </c>
      <c r="P1439" s="4">
        <v>5.28</v>
      </c>
      <c r="Q1439" s="4">
        <v>5</v>
      </c>
      <c r="R1439" s="4">
        <f t="shared" si="90"/>
        <v>0.28000000000000025</v>
      </c>
      <c r="S1439" s="4">
        <f t="shared" si="91"/>
        <v>4.2000000000000037E-2</v>
      </c>
    </row>
    <row r="1440" spans="1:19" ht="15.6" x14ac:dyDescent="0.3">
      <c r="A1440" t="s">
        <v>2516</v>
      </c>
      <c r="B1440" s="1">
        <v>42826</v>
      </c>
      <c r="C1440" s="1">
        <v>42830</v>
      </c>
      <c r="D1440">
        <f t="shared" si="88"/>
        <v>2017</v>
      </c>
      <c r="E1440" t="str">
        <f t="shared" si="89"/>
        <v>Apr</v>
      </c>
      <c r="F1440" t="s">
        <v>67</v>
      </c>
      <c r="G1440" t="s">
        <v>153</v>
      </c>
      <c r="H1440" s="2" t="s">
        <v>22</v>
      </c>
      <c r="I1440" t="s">
        <v>182</v>
      </c>
      <c r="J1440" t="s">
        <v>183</v>
      </c>
      <c r="K1440">
        <v>31907</v>
      </c>
      <c r="L1440" t="s">
        <v>44</v>
      </c>
      <c r="M1440" t="s">
        <v>2514</v>
      </c>
      <c r="N1440" t="s">
        <v>110</v>
      </c>
      <c r="O1440" t="s">
        <v>1705</v>
      </c>
      <c r="P1440" s="4">
        <v>7.04</v>
      </c>
      <c r="Q1440" s="4">
        <v>5</v>
      </c>
      <c r="R1440" s="4">
        <f t="shared" si="90"/>
        <v>2.04</v>
      </c>
      <c r="S1440" s="4">
        <f t="shared" si="91"/>
        <v>0.30599999999999999</v>
      </c>
    </row>
    <row r="1441" spans="1:19" ht="15.6" x14ac:dyDescent="0.3">
      <c r="A1441" t="s">
        <v>429</v>
      </c>
      <c r="B1441" s="1">
        <v>43302</v>
      </c>
      <c r="C1441" s="1">
        <v>43308</v>
      </c>
      <c r="D1441">
        <f t="shared" si="88"/>
        <v>2018</v>
      </c>
      <c r="E1441" t="str">
        <f t="shared" si="89"/>
        <v>Jul</v>
      </c>
      <c r="F1441" t="s">
        <v>37</v>
      </c>
      <c r="G1441" t="s">
        <v>430</v>
      </c>
      <c r="H1441" s="2" t="s">
        <v>22</v>
      </c>
      <c r="I1441" t="s">
        <v>431</v>
      </c>
      <c r="J1441" t="s">
        <v>158</v>
      </c>
      <c r="K1441">
        <v>24153</v>
      </c>
      <c r="L1441" t="s">
        <v>44</v>
      </c>
      <c r="M1441" t="s">
        <v>2514</v>
      </c>
      <c r="N1441" t="s">
        <v>27</v>
      </c>
      <c r="O1441" t="s">
        <v>1705</v>
      </c>
      <c r="P1441" s="4">
        <v>8.8000000000000007</v>
      </c>
      <c r="Q1441" s="4">
        <v>18</v>
      </c>
      <c r="R1441" s="4">
        <f t="shared" si="90"/>
        <v>-9.1999999999999993</v>
      </c>
      <c r="S1441" s="4">
        <f t="shared" si="91"/>
        <v>-1.38</v>
      </c>
    </row>
    <row r="1442" spans="1:19" ht="15.6" x14ac:dyDescent="0.3">
      <c r="A1442" t="s">
        <v>2517</v>
      </c>
      <c r="B1442" s="1">
        <v>42780</v>
      </c>
      <c r="C1442" s="1">
        <v>42781</v>
      </c>
      <c r="D1442">
        <f t="shared" si="88"/>
        <v>2017</v>
      </c>
      <c r="E1442" t="str">
        <f t="shared" si="89"/>
        <v>Feb</v>
      </c>
      <c r="F1442" t="s">
        <v>20</v>
      </c>
      <c r="G1442" t="s">
        <v>2518</v>
      </c>
      <c r="H1442" s="2" t="s">
        <v>22</v>
      </c>
      <c r="I1442" t="s">
        <v>717</v>
      </c>
      <c r="J1442" t="s">
        <v>140</v>
      </c>
      <c r="K1442">
        <v>20735</v>
      </c>
      <c r="L1442" t="s">
        <v>54</v>
      </c>
      <c r="M1442" t="s">
        <v>2514</v>
      </c>
      <c r="N1442" t="s">
        <v>27</v>
      </c>
      <c r="O1442" t="s">
        <v>1705</v>
      </c>
      <c r="P1442" s="4">
        <v>10.56</v>
      </c>
      <c r="Q1442" s="4">
        <v>18</v>
      </c>
      <c r="R1442" s="4">
        <f t="shared" si="90"/>
        <v>-7.4399999999999995</v>
      </c>
      <c r="S1442" s="4">
        <f t="shared" si="91"/>
        <v>-1.1159999999999999</v>
      </c>
    </row>
    <row r="1443" spans="1:19" x14ac:dyDescent="0.3">
      <c r="A1443" t="s">
        <v>2519</v>
      </c>
      <c r="B1443" s="1">
        <v>42677</v>
      </c>
      <c r="C1443" s="1">
        <v>42681</v>
      </c>
      <c r="D1443">
        <f t="shared" si="88"/>
        <v>2016</v>
      </c>
      <c r="E1443" t="str">
        <f t="shared" si="89"/>
        <v>Nov</v>
      </c>
      <c r="F1443" t="s">
        <v>37</v>
      </c>
      <c r="G1443" t="s">
        <v>2520</v>
      </c>
      <c r="H1443" t="s">
        <v>51</v>
      </c>
      <c r="I1443" t="s">
        <v>47</v>
      </c>
      <c r="J1443" t="s">
        <v>33</v>
      </c>
      <c r="K1443">
        <v>90008</v>
      </c>
      <c r="L1443" t="s">
        <v>34</v>
      </c>
      <c r="M1443" t="s">
        <v>2521</v>
      </c>
      <c r="N1443" t="s">
        <v>27</v>
      </c>
      <c r="O1443" t="s">
        <v>1705</v>
      </c>
      <c r="P1443" s="4">
        <v>42.6</v>
      </c>
      <c r="Q1443" s="4">
        <v>42.6</v>
      </c>
      <c r="R1443" s="4">
        <f t="shared" si="90"/>
        <v>0</v>
      </c>
      <c r="S1443" s="4">
        <f t="shared" si="91"/>
        <v>0</v>
      </c>
    </row>
    <row r="1444" spans="1:19" x14ac:dyDescent="0.3">
      <c r="A1444" t="s">
        <v>2522</v>
      </c>
      <c r="B1444" s="1">
        <v>43424</v>
      </c>
      <c r="C1444" s="1">
        <v>43426</v>
      </c>
      <c r="D1444">
        <f t="shared" si="88"/>
        <v>2018</v>
      </c>
      <c r="E1444" t="str">
        <f t="shared" si="89"/>
        <v>Nov</v>
      </c>
      <c r="F1444" t="s">
        <v>67</v>
      </c>
      <c r="G1444" t="s">
        <v>1686</v>
      </c>
      <c r="H1444" t="s">
        <v>105</v>
      </c>
      <c r="I1444" t="s">
        <v>32</v>
      </c>
      <c r="J1444" t="s">
        <v>33</v>
      </c>
      <c r="K1444">
        <v>94110</v>
      </c>
      <c r="L1444" t="s">
        <v>34</v>
      </c>
      <c r="M1444" t="s">
        <v>2521</v>
      </c>
      <c r="N1444" t="s">
        <v>27</v>
      </c>
      <c r="O1444" t="s">
        <v>1705</v>
      </c>
      <c r="P1444" s="4">
        <v>42.6</v>
      </c>
      <c r="Q1444" s="4">
        <v>42.6</v>
      </c>
      <c r="R1444" s="4">
        <f t="shared" si="90"/>
        <v>0</v>
      </c>
      <c r="S1444" s="4">
        <f t="shared" si="91"/>
        <v>0</v>
      </c>
    </row>
    <row r="1445" spans="1:19" x14ac:dyDescent="0.3">
      <c r="A1445" t="s">
        <v>2523</v>
      </c>
      <c r="B1445" s="1">
        <v>42982</v>
      </c>
      <c r="C1445" s="1">
        <v>42986</v>
      </c>
      <c r="D1445">
        <f t="shared" si="88"/>
        <v>2017</v>
      </c>
      <c r="E1445" t="str">
        <f t="shared" si="89"/>
        <v>Sep</v>
      </c>
      <c r="F1445" t="s">
        <v>37</v>
      </c>
      <c r="G1445" t="s">
        <v>210</v>
      </c>
      <c r="H1445" t="s">
        <v>105</v>
      </c>
      <c r="I1445" t="s">
        <v>2524</v>
      </c>
      <c r="J1445" t="s">
        <v>205</v>
      </c>
      <c r="K1445">
        <v>40324</v>
      </c>
      <c r="L1445" t="s">
        <v>44</v>
      </c>
      <c r="M1445" t="s">
        <v>2521</v>
      </c>
      <c r="N1445" t="s">
        <v>27</v>
      </c>
      <c r="O1445" t="s">
        <v>1705</v>
      </c>
      <c r="P1445" s="4">
        <v>42.6</v>
      </c>
      <c r="Q1445" s="4">
        <v>42.6</v>
      </c>
      <c r="R1445" s="4">
        <f t="shared" si="90"/>
        <v>0</v>
      </c>
      <c r="S1445" s="4">
        <f t="shared" si="91"/>
        <v>0</v>
      </c>
    </row>
    <row r="1446" spans="1:19" x14ac:dyDescent="0.3">
      <c r="A1446" t="s">
        <v>2525</v>
      </c>
      <c r="B1446" s="1">
        <v>42802</v>
      </c>
      <c r="C1446" s="1">
        <v>42806</v>
      </c>
      <c r="D1446">
        <f t="shared" si="88"/>
        <v>2017</v>
      </c>
      <c r="E1446" t="str">
        <f t="shared" si="89"/>
        <v>Mar</v>
      </c>
      <c r="F1446" t="s">
        <v>37</v>
      </c>
      <c r="G1446" t="s">
        <v>697</v>
      </c>
      <c r="H1446" t="s">
        <v>51</v>
      </c>
      <c r="I1446" t="s">
        <v>61</v>
      </c>
      <c r="J1446" t="s">
        <v>62</v>
      </c>
      <c r="K1446">
        <v>10011</v>
      </c>
      <c r="L1446" t="s">
        <v>54</v>
      </c>
      <c r="M1446" t="s">
        <v>2521</v>
      </c>
      <c r="N1446" t="s">
        <v>27</v>
      </c>
      <c r="O1446" t="s">
        <v>1705</v>
      </c>
      <c r="P1446" s="4">
        <v>113.6</v>
      </c>
      <c r="Q1446" s="4">
        <v>113.6</v>
      </c>
      <c r="R1446" s="4">
        <f t="shared" si="90"/>
        <v>0</v>
      </c>
      <c r="S1446" s="4">
        <f t="shared" si="91"/>
        <v>0</v>
      </c>
    </row>
    <row r="1447" spans="1:19" ht="15.6" x14ac:dyDescent="0.3">
      <c r="A1447" t="s">
        <v>2526</v>
      </c>
      <c r="B1447" s="1">
        <v>42403</v>
      </c>
      <c r="C1447" s="1">
        <v>42405</v>
      </c>
      <c r="D1447">
        <f t="shared" si="88"/>
        <v>2016</v>
      </c>
      <c r="E1447" t="str">
        <f t="shared" si="89"/>
        <v>Feb</v>
      </c>
      <c r="F1447" t="s">
        <v>20</v>
      </c>
      <c r="G1447" t="s">
        <v>2527</v>
      </c>
      <c r="H1447" s="2" t="s">
        <v>22</v>
      </c>
      <c r="I1447" t="s">
        <v>1698</v>
      </c>
      <c r="J1447" t="s">
        <v>1699</v>
      </c>
      <c r="K1447">
        <v>68104</v>
      </c>
      <c r="L1447" t="s">
        <v>25</v>
      </c>
      <c r="M1447" t="s">
        <v>2521</v>
      </c>
      <c r="N1447" t="s">
        <v>27</v>
      </c>
      <c r="O1447" t="s">
        <v>1705</v>
      </c>
      <c r="P1447" s="4">
        <v>28.4</v>
      </c>
      <c r="Q1447" s="4">
        <v>28.4</v>
      </c>
      <c r="R1447" s="4">
        <f t="shared" si="90"/>
        <v>0</v>
      </c>
      <c r="S1447" s="4">
        <f t="shared" si="91"/>
        <v>0</v>
      </c>
    </row>
    <row r="1448" spans="1:19" x14ac:dyDescent="0.3">
      <c r="A1448" t="s">
        <v>2528</v>
      </c>
      <c r="B1448" s="1">
        <v>43427</v>
      </c>
      <c r="C1448" s="1">
        <v>43430</v>
      </c>
      <c r="D1448">
        <f t="shared" si="88"/>
        <v>2018</v>
      </c>
      <c r="E1448" t="str">
        <f t="shared" si="89"/>
        <v>Nov</v>
      </c>
      <c r="F1448" t="s">
        <v>67</v>
      </c>
      <c r="G1448" t="s">
        <v>1862</v>
      </c>
      <c r="H1448" t="s">
        <v>51</v>
      </c>
      <c r="I1448" t="s">
        <v>2529</v>
      </c>
      <c r="J1448" t="s">
        <v>89</v>
      </c>
      <c r="K1448">
        <v>48187</v>
      </c>
      <c r="L1448" t="s">
        <v>25</v>
      </c>
      <c r="M1448" t="s">
        <v>2521</v>
      </c>
      <c r="N1448" t="s">
        <v>27</v>
      </c>
      <c r="O1448" t="s">
        <v>1705</v>
      </c>
      <c r="P1448" s="4">
        <v>28.4</v>
      </c>
      <c r="Q1448" s="4">
        <v>28.4</v>
      </c>
      <c r="R1448" s="4">
        <f t="shared" si="90"/>
        <v>0</v>
      </c>
      <c r="S1448" s="4">
        <f t="shared" si="91"/>
        <v>0</v>
      </c>
    </row>
    <row r="1449" spans="1:19" ht="15.6" x14ac:dyDescent="0.3">
      <c r="A1449" t="s">
        <v>2530</v>
      </c>
      <c r="B1449" s="1">
        <v>43341</v>
      </c>
      <c r="C1449" s="1">
        <v>43347</v>
      </c>
      <c r="D1449">
        <f t="shared" si="88"/>
        <v>2018</v>
      </c>
      <c r="E1449" t="str">
        <f t="shared" si="89"/>
        <v>Aug</v>
      </c>
      <c r="F1449" t="s">
        <v>37</v>
      </c>
      <c r="G1449" t="s">
        <v>792</v>
      </c>
      <c r="H1449" s="2" t="s">
        <v>22</v>
      </c>
      <c r="I1449" t="s">
        <v>47</v>
      </c>
      <c r="J1449" t="s">
        <v>33</v>
      </c>
      <c r="K1449">
        <v>90049</v>
      </c>
      <c r="L1449" t="s">
        <v>34</v>
      </c>
      <c r="M1449" t="s">
        <v>2531</v>
      </c>
      <c r="N1449" t="s">
        <v>27</v>
      </c>
      <c r="O1449" t="s">
        <v>1705</v>
      </c>
      <c r="P1449" s="4">
        <v>148.02000000000001</v>
      </c>
      <c r="Q1449" s="4">
        <v>148.02000000000001</v>
      </c>
      <c r="R1449" s="4">
        <f t="shared" si="90"/>
        <v>0</v>
      </c>
      <c r="S1449" s="4">
        <f t="shared" si="91"/>
        <v>0</v>
      </c>
    </row>
    <row r="1450" spans="1:19" x14ac:dyDescent="0.3">
      <c r="A1450" t="s">
        <v>2532</v>
      </c>
      <c r="B1450" s="1">
        <v>42749</v>
      </c>
      <c r="C1450" s="1">
        <v>42755</v>
      </c>
      <c r="D1450">
        <f t="shared" si="88"/>
        <v>2017</v>
      </c>
      <c r="E1450" t="str">
        <f t="shared" si="89"/>
        <v>Jan</v>
      </c>
      <c r="F1450" t="s">
        <v>37</v>
      </c>
      <c r="G1450" t="s">
        <v>639</v>
      </c>
      <c r="H1450" t="s">
        <v>51</v>
      </c>
      <c r="I1450" t="s">
        <v>533</v>
      </c>
      <c r="J1450" t="s">
        <v>83</v>
      </c>
      <c r="K1450">
        <v>28027</v>
      </c>
      <c r="L1450" t="s">
        <v>44</v>
      </c>
      <c r="M1450" t="s">
        <v>2531</v>
      </c>
      <c r="N1450" t="s">
        <v>128</v>
      </c>
      <c r="O1450" t="s">
        <v>1705</v>
      </c>
      <c r="P1450" s="4">
        <v>315.77600000000001</v>
      </c>
      <c r="Q1450" s="4">
        <v>315.77600000000001</v>
      </c>
      <c r="R1450" s="4">
        <f t="shared" si="90"/>
        <v>0</v>
      </c>
      <c r="S1450" s="4">
        <f t="shared" si="91"/>
        <v>0</v>
      </c>
    </row>
    <row r="1451" spans="1:19" x14ac:dyDescent="0.3">
      <c r="A1451" t="s">
        <v>2533</v>
      </c>
      <c r="B1451" s="1">
        <v>43043</v>
      </c>
      <c r="C1451" s="1">
        <v>43047</v>
      </c>
      <c r="D1451">
        <f t="shared" si="88"/>
        <v>2017</v>
      </c>
      <c r="E1451" t="str">
        <f t="shared" si="89"/>
        <v>Nov</v>
      </c>
      <c r="F1451" t="s">
        <v>67</v>
      </c>
      <c r="G1451" t="s">
        <v>2534</v>
      </c>
      <c r="H1451" t="s">
        <v>51</v>
      </c>
      <c r="I1451" t="s">
        <v>69</v>
      </c>
      <c r="J1451" t="s">
        <v>70</v>
      </c>
      <c r="K1451">
        <v>98103</v>
      </c>
      <c r="L1451" t="s">
        <v>34</v>
      </c>
      <c r="M1451" t="s">
        <v>2535</v>
      </c>
      <c r="N1451" t="s">
        <v>128</v>
      </c>
      <c r="O1451" t="s">
        <v>1705</v>
      </c>
      <c r="P1451" s="4">
        <v>209.88</v>
      </c>
      <c r="Q1451" s="4">
        <v>209.88</v>
      </c>
      <c r="R1451" s="4">
        <f t="shared" si="90"/>
        <v>0</v>
      </c>
      <c r="S1451" s="4">
        <f t="shared" si="91"/>
        <v>0</v>
      </c>
    </row>
    <row r="1452" spans="1:19" ht="15.6" x14ac:dyDescent="0.3">
      <c r="A1452" t="s">
        <v>2536</v>
      </c>
      <c r="B1452" s="1">
        <v>43420</v>
      </c>
      <c r="C1452" s="1">
        <v>43423</v>
      </c>
      <c r="D1452">
        <f t="shared" si="88"/>
        <v>2018</v>
      </c>
      <c r="E1452" t="str">
        <f t="shared" si="89"/>
        <v>Nov</v>
      </c>
      <c r="F1452" t="s">
        <v>20</v>
      </c>
      <c r="G1452" t="s">
        <v>1319</v>
      </c>
      <c r="H1452" s="2" t="s">
        <v>22</v>
      </c>
      <c r="I1452" t="s">
        <v>69</v>
      </c>
      <c r="J1452" t="s">
        <v>70</v>
      </c>
      <c r="K1452">
        <v>98103</v>
      </c>
      <c r="L1452" t="s">
        <v>34</v>
      </c>
      <c r="M1452" t="s">
        <v>2535</v>
      </c>
      <c r="N1452" t="s">
        <v>27</v>
      </c>
      <c r="O1452" t="s">
        <v>1705</v>
      </c>
      <c r="P1452" s="4">
        <v>139.91999999999999</v>
      </c>
      <c r="Q1452" s="4">
        <v>139.91999999999999</v>
      </c>
      <c r="R1452" s="4">
        <f t="shared" si="90"/>
        <v>0</v>
      </c>
      <c r="S1452" s="4">
        <f t="shared" si="91"/>
        <v>0</v>
      </c>
    </row>
    <row r="1453" spans="1:19" ht="15.6" x14ac:dyDescent="0.3">
      <c r="A1453" t="s">
        <v>2537</v>
      </c>
      <c r="B1453" s="1">
        <v>43435</v>
      </c>
      <c r="C1453" s="1">
        <v>43441</v>
      </c>
      <c r="D1453">
        <f t="shared" si="88"/>
        <v>2018</v>
      </c>
      <c r="E1453" t="str">
        <f t="shared" si="89"/>
        <v>Dec</v>
      </c>
      <c r="F1453" t="s">
        <v>37</v>
      </c>
      <c r="G1453" t="s">
        <v>2121</v>
      </c>
      <c r="H1453" s="2" t="s">
        <v>22</v>
      </c>
      <c r="I1453" t="s">
        <v>2538</v>
      </c>
      <c r="J1453" t="s">
        <v>33</v>
      </c>
      <c r="K1453">
        <v>95207</v>
      </c>
      <c r="L1453" t="s">
        <v>34</v>
      </c>
      <c r="M1453" t="s">
        <v>2535</v>
      </c>
      <c r="N1453" t="s">
        <v>27</v>
      </c>
      <c r="O1453" t="s">
        <v>1705</v>
      </c>
      <c r="P1453" s="4">
        <v>629.64</v>
      </c>
      <c r="Q1453" s="4">
        <v>629.64</v>
      </c>
      <c r="R1453" s="4">
        <f t="shared" si="90"/>
        <v>0</v>
      </c>
      <c r="S1453" s="4">
        <f t="shared" si="91"/>
        <v>0</v>
      </c>
    </row>
    <row r="1454" spans="1:19" ht="15.6" x14ac:dyDescent="0.3">
      <c r="A1454" t="s">
        <v>1034</v>
      </c>
      <c r="B1454" s="1">
        <v>42481</v>
      </c>
      <c r="C1454" s="1">
        <v>42488</v>
      </c>
      <c r="D1454">
        <f t="shared" si="88"/>
        <v>2016</v>
      </c>
      <c r="E1454" t="str">
        <f t="shared" si="89"/>
        <v>Apr</v>
      </c>
      <c r="F1454" t="s">
        <v>37</v>
      </c>
      <c r="G1454" t="s">
        <v>244</v>
      </c>
      <c r="H1454" s="2" t="s">
        <v>22</v>
      </c>
      <c r="I1454" t="s">
        <v>576</v>
      </c>
      <c r="J1454" t="s">
        <v>205</v>
      </c>
      <c r="K1454">
        <v>40214</v>
      </c>
      <c r="L1454" t="s">
        <v>44</v>
      </c>
      <c r="M1454" t="s">
        <v>2535</v>
      </c>
      <c r="N1454" t="s">
        <v>27</v>
      </c>
      <c r="O1454" t="s">
        <v>1705</v>
      </c>
      <c r="P1454" s="4">
        <v>209.88</v>
      </c>
      <c r="Q1454" s="4">
        <v>209.88</v>
      </c>
      <c r="R1454" s="4">
        <f t="shared" si="90"/>
        <v>0</v>
      </c>
      <c r="S1454" s="4">
        <f t="shared" si="91"/>
        <v>0</v>
      </c>
    </row>
    <row r="1455" spans="1:19" ht="15.6" x14ac:dyDescent="0.3">
      <c r="A1455" t="s">
        <v>2311</v>
      </c>
      <c r="B1455" s="1">
        <v>42628</v>
      </c>
      <c r="C1455" s="1">
        <v>42628</v>
      </c>
      <c r="D1455">
        <f t="shared" si="88"/>
        <v>2016</v>
      </c>
      <c r="E1455" t="str">
        <f t="shared" si="89"/>
        <v>Sep</v>
      </c>
      <c r="F1455" t="s">
        <v>30</v>
      </c>
      <c r="G1455" t="s">
        <v>1716</v>
      </c>
      <c r="H1455" s="2" t="s">
        <v>22</v>
      </c>
      <c r="I1455" t="s">
        <v>207</v>
      </c>
      <c r="J1455" t="s">
        <v>79</v>
      </c>
      <c r="K1455">
        <v>33065</v>
      </c>
      <c r="L1455" t="s">
        <v>44</v>
      </c>
      <c r="M1455" t="s">
        <v>2535</v>
      </c>
      <c r="N1455" t="s">
        <v>27</v>
      </c>
      <c r="O1455" t="s">
        <v>1705</v>
      </c>
      <c r="P1455" s="4">
        <v>55.968000000000004</v>
      </c>
      <c r="Q1455" s="4">
        <v>55.968000000000004</v>
      </c>
      <c r="R1455" s="4">
        <f t="shared" si="90"/>
        <v>0</v>
      </c>
      <c r="S1455" s="4">
        <f t="shared" si="91"/>
        <v>0</v>
      </c>
    </row>
    <row r="1456" spans="1:19" x14ac:dyDescent="0.3">
      <c r="A1456" t="s">
        <v>2539</v>
      </c>
      <c r="B1456" s="1">
        <v>42981</v>
      </c>
      <c r="C1456" s="1">
        <v>42987</v>
      </c>
      <c r="D1456">
        <f t="shared" si="88"/>
        <v>2017</v>
      </c>
      <c r="E1456" t="str">
        <f t="shared" si="89"/>
        <v>Sep</v>
      </c>
      <c r="F1456" t="s">
        <v>37</v>
      </c>
      <c r="G1456" t="s">
        <v>332</v>
      </c>
      <c r="H1456" t="s">
        <v>51</v>
      </c>
      <c r="I1456" t="s">
        <v>293</v>
      </c>
      <c r="J1456" t="s">
        <v>24</v>
      </c>
      <c r="K1456">
        <v>60505</v>
      </c>
      <c r="L1456" t="s">
        <v>25</v>
      </c>
      <c r="M1456" t="s">
        <v>2535</v>
      </c>
      <c r="N1456" t="s">
        <v>27</v>
      </c>
      <c r="O1456" t="s">
        <v>1705</v>
      </c>
      <c r="P1456" s="4">
        <v>83.951999999999998</v>
      </c>
      <c r="Q1456" s="4">
        <v>83.951999999999998</v>
      </c>
      <c r="R1456" s="4">
        <f t="shared" si="90"/>
        <v>0</v>
      </c>
      <c r="S1456" s="4">
        <f t="shared" si="91"/>
        <v>0</v>
      </c>
    </row>
    <row r="1457" spans="1:19" x14ac:dyDescent="0.3">
      <c r="A1457" t="s">
        <v>2540</v>
      </c>
      <c r="B1457" s="1">
        <v>43021</v>
      </c>
      <c r="C1457" s="1">
        <v>43027</v>
      </c>
      <c r="D1457">
        <f t="shared" si="88"/>
        <v>2017</v>
      </c>
      <c r="E1457" t="str">
        <f t="shared" si="89"/>
        <v>Oct</v>
      </c>
      <c r="F1457" t="s">
        <v>37</v>
      </c>
      <c r="G1457" t="s">
        <v>683</v>
      </c>
      <c r="H1457" t="s">
        <v>51</v>
      </c>
      <c r="I1457" t="s">
        <v>2541</v>
      </c>
      <c r="J1457" t="s">
        <v>109</v>
      </c>
      <c r="K1457">
        <v>78041</v>
      </c>
      <c r="L1457" t="s">
        <v>25</v>
      </c>
      <c r="M1457" t="s">
        <v>2535</v>
      </c>
      <c r="N1457" t="s">
        <v>27</v>
      </c>
      <c r="O1457" t="s">
        <v>1705</v>
      </c>
      <c r="P1457" s="4">
        <v>139.91999999999999</v>
      </c>
      <c r="Q1457" s="4">
        <v>139.91999999999999</v>
      </c>
      <c r="R1457" s="4">
        <f t="shared" si="90"/>
        <v>0</v>
      </c>
      <c r="S1457" s="4">
        <f t="shared" si="91"/>
        <v>0</v>
      </c>
    </row>
    <row r="1458" spans="1:19" ht="15.6" x14ac:dyDescent="0.3">
      <c r="A1458" t="s">
        <v>2542</v>
      </c>
      <c r="B1458" s="1">
        <v>42663</v>
      </c>
      <c r="C1458" s="1">
        <v>42667</v>
      </c>
      <c r="D1458">
        <f t="shared" si="88"/>
        <v>2016</v>
      </c>
      <c r="E1458" t="str">
        <f t="shared" si="89"/>
        <v>Oct</v>
      </c>
      <c r="F1458" t="s">
        <v>37</v>
      </c>
      <c r="G1458" t="s">
        <v>788</v>
      </c>
      <c r="H1458" s="2" t="s">
        <v>22</v>
      </c>
      <c r="I1458" t="s">
        <v>47</v>
      </c>
      <c r="J1458" t="s">
        <v>33</v>
      </c>
      <c r="K1458">
        <v>90045</v>
      </c>
      <c r="L1458" t="s">
        <v>34</v>
      </c>
      <c r="M1458" t="s">
        <v>2543</v>
      </c>
      <c r="N1458" t="s">
        <v>27</v>
      </c>
      <c r="O1458" t="s">
        <v>1705</v>
      </c>
      <c r="P1458" s="4">
        <v>74.760000000000005</v>
      </c>
      <c r="Q1458" s="4">
        <v>74.760000000000005</v>
      </c>
      <c r="R1458" s="4">
        <f t="shared" si="90"/>
        <v>0</v>
      </c>
      <c r="S1458" s="4">
        <f t="shared" si="91"/>
        <v>0</v>
      </c>
    </row>
    <row r="1459" spans="1:19" x14ac:dyDescent="0.3">
      <c r="A1459" t="s">
        <v>2544</v>
      </c>
      <c r="B1459" s="1">
        <v>42997</v>
      </c>
      <c r="C1459" s="1">
        <v>43000</v>
      </c>
      <c r="D1459">
        <f t="shared" si="88"/>
        <v>2017</v>
      </c>
      <c r="E1459" t="str">
        <f t="shared" si="89"/>
        <v>Sep</v>
      </c>
      <c r="F1459" t="s">
        <v>20</v>
      </c>
      <c r="G1459" t="s">
        <v>444</v>
      </c>
      <c r="H1459" t="s">
        <v>51</v>
      </c>
      <c r="I1459" t="s">
        <v>100</v>
      </c>
      <c r="J1459" t="s">
        <v>101</v>
      </c>
      <c r="K1459">
        <v>19140</v>
      </c>
      <c r="L1459" t="s">
        <v>54</v>
      </c>
      <c r="M1459" t="s">
        <v>2543</v>
      </c>
      <c r="N1459" t="s">
        <v>27</v>
      </c>
      <c r="O1459" t="s">
        <v>1705</v>
      </c>
      <c r="P1459" s="4">
        <v>25.632000000000001</v>
      </c>
      <c r="Q1459" s="4">
        <v>25.632000000000001</v>
      </c>
      <c r="R1459" s="4">
        <f t="shared" si="90"/>
        <v>0</v>
      </c>
      <c r="S1459" s="4">
        <f t="shared" si="91"/>
        <v>0</v>
      </c>
    </row>
    <row r="1460" spans="1:19" ht="15.6" x14ac:dyDescent="0.3">
      <c r="A1460" t="s">
        <v>2545</v>
      </c>
      <c r="B1460" s="1">
        <v>43175</v>
      </c>
      <c r="C1460" s="1">
        <v>43175</v>
      </c>
      <c r="D1460">
        <f t="shared" si="88"/>
        <v>2018</v>
      </c>
      <c r="E1460" t="str">
        <f t="shared" si="89"/>
        <v>Mar</v>
      </c>
      <c r="F1460" t="s">
        <v>30</v>
      </c>
      <c r="G1460" t="s">
        <v>741</v>
      </c>
      <c r="H1460" s="2" t="s">
        <v>22</v>
      </c>
      <c r="I1460" t="s">
        <v>182</v>
      </c>
      <c r="J1460" t="s">
        <v>233</v>
      </c>
      <c r="K1460">
        <v>43229</v>
      </c>
      <c r="L1460" t="s">
        <v>54</v>
      </c>
      <c r="M1460" t="s">
        <v>2543</v>
      </c>
      <c r="N1460" t="s">
        <v>27</v>
      </c>
      <c r="O1460" t="s">
        <v>1705</v>
      </c>
      <c r="P1460" s="4">
        <v>51.264000000000003</v>
      </c>
      <c r="Q1460" s="4">
        <v>51.264000000000003</v>
      </c>
      <c r="R1460" s="4">
        <f t="shared" si="90"/>
        <v>0</v>
      </c>
      <c r="S1460" s="4">
        <f t="shared" si="91"/>
        <v>0</v>
      </c>
    </row>
    <row r="1461" spans="1:19" ht="15.6" x14ac:dyDescent="0.3">
      <c r="A1461" t="s">
        <v>2546</v>
      </c>
      <c r="B1461" s="1">
        <v>42632</v>
      </c>
      <c r="C1461" s="1">
        <v>42636</v>
      </c>
      <c r="D1461">
        <f t="shared" si="88"/>
        <v>2016</v>
      </c>
      <c r="E1461" t="str">
        <f t="shared" si="89"/>
        <v>Sep</v>
      </c>
      <c r="F1461" t="s">
        <v>37</v>
      </c>
      <c r="G1461" t="s">
        <v>2547</v>
      </c>
      <c r="H1461" s="2" t="s">
        <v>22</v>
      </c>
      <c r="I1461" t="s">
        <v>994</v>
      </c>
      <c r="J1461" t="s">
        <v>33</v>
      </c>
      <c r="K1461">
        <v>95823</v>
      </c>
      <c r="L1461" t="s">
        <v>34</v>
      </c>
      <c r="M1461" t="s">
        <v>2548</v>
      </c>
      <c r="N1461" t="s">
        <v>27</v>
      </c>
      <c r="O1461" t="s">
        <v>1705</v>
      </c>
      <c r="P1461" s="4">
        <v>60.84</v>
      </c>
      <c r="Q1461" s="4">
        <v>60.84</v>
      </c>
      <c r="R1461" s="4">
        <f t="shared" si="90"/>
        <v>0</v>
      </c>
      <c r="S1461" s="4">
        <f t="shared" si="91"/>
        <v>0</v>
      </c>
    </row>
    <row r="1462" spans="1:19" x14ac:dyDescent="0.3">
      <c r="A1462" t="s">
        <v>1338</v>
      </c>
      <c r="B1462" s="1">
        <v>42532</v>
      </c>
      <c r="C1462" s="1">
        <v>42533</v>
      </c>
      <c r="D1462">
        <f t="shared" si="88"/>
        <v>2016</v>
      </c>
      <c r="E1462" t="str">
        <f t="shared" si="89"/>
        <v>Jun</v>
      </c>
      <c r="F1462" t="s">
        <v>20</v>
      </c>
      <c r="G1462" t="s">
        <v>1339</v>
      </c>
      <c r="H1462" t="s">
        <v>51</v>
      </c>
      <c r="I1462" t="s">
        <v>1340</v>
      </c>
      <c r="J1462" t="s">
        <v>79</v>
      </c>
      <c r="K1462">
        <v>33801</v>
      </c>
      <c r="L1462" t="s">
        <v>44</v>
      </c>
      <c r="M1462" t="s">
        <v>2548</v>
      </c>
      <c r="N1462" t="s">
        <v>27</v>
      </c>
      <c r="O1462" t="s">
        <v>1705</v>
      </c>
      <c r="P1462" s="4">
        <v>48.671999999999997</v>
      </c>
      <c r="Q1462" s="4">
        <v>48.671999999999997</v>
      </c>
      <c r="R1462" s="4">
        <f t="shared" si="90"/>
        <v>0</v>
      </c>
      <c r="S1462" s="4">
        <f t="shared" si="91"/>
        <v>0</v>
      </c>
    </row>
    <row r="1463" spans="1:19" ht="15.6" x14ac:dyDescent="0.3">
      <c r="A1463" t="s">
        <v>2549</v>
      </c>
      <c r="B1463" s="1">
        <v>42539</v>
      </c>
      <c r="C1463" s="1">
        <v>42545</v>
      </c>
      <c r="D1463">
        <f t="shared" si="88"/>
        <v>2016</v>
      </c>
      <c r="E1463" t="str">
        <f t="shared" si="89"/>
        <v>Jun</v>
      </c>
      <c r="F1463" t="s">
        <v>37</v>
      </c>
      <c r="G1463" t="s">
        <v>246</v>
      </c>
      <c r="H1463" s="2" t="s">
        <v>22</v>
      </c>
      <c r="I1463" t="s">
        <v>422</v>
      </c>
      <c r="J1463" t="s">
        <v>158</v>
      </c>
      <c r="K1463">
        <v>22204</v>
      </c>
      <c r="L1463" t="s">
        <v>44</v>
      </c>
      <c r="M1463" t="s">
        <v>2548</v>
      </c>
      <c r="N1463" t="s">
        <v>27</v>
      </c>
      <c r="O1463" t="s">
        <v>1705</v>
      </c>
      <c r="P1463" s="4">
        <v>60.84</v>
      </c>
      <c r="Q1463" s="4">
        <v>60.84</v>
      </c>
      <c r="R1463" s="4">
        <f t="shared" si="90"/>
        <v>0</v>
      </c>
      <c r="S1463" s="4">
        <f t="shared" si="91"/>
        <v>0</v>
      </c>
    </row>
    <row r="1464" spans="1:19" ht="15.6" x14ac:dyDescent="0.3">
      <c r="A1464" t="s">
        <v>2550</v>
      </c>
      <c r="B1464" s="1">
        <v>42259</v>
      </c>
      <c r="C1464" s="1">
        <v>42266</v>
      </c>
      <c r="D1464">
        <f t="shared" si="88"/>
        <v>2015</v>
      </c>
      <c r="E1464" t="str">
        <f t="shared" si="89"/>
        <v>Sep</v>
      </c>
      <c r="F1464" t="s">
        <v>37</v>
      </c>
      <c r="G1464" t="s">
        <v>1817</v>
      </c>
      <c r="H1464" s="2" t="s">
        <v>22</v>
      </c>
      <c r="I1464" t="s">
        <v>2551</v>
      </c>
      <c r="J1464" t="s">
        <v>1912</v>
      </c>
      <c r="K1464">
        <v>66062</v>
      </c>
      <c r="L1464" t="s">
        <v>25</v>
      </c>
      <c r="M1464" t="s">
        <v>2548</v>
      </c>
      <c r="N1464" t="s">
        <v>27</v>
      </c>
      <c r="O1464" t="s">
        <v>1705</v>
      </c>
      <c r="P1464" s="4">
        <v>40.56</v>
      </c>
      <c r="Q1464" s="4">
        <v>40.56</v>
      </c>
      <c r="R1464" s="4">
        <f t="shared" si="90"/>
        <v>0</v>
      </c>
      <c r="S1464" s="4">
        <f t="shared" si="91"/>
        <v>0</v>
      </c>
    </row>
    <row r="1465" spans="1:19" x14ac:dyDescent="0.3">
      <c r="A1465" t="s">
        <v>2552</v>
      </c>
      <c r="B1465" s="1">
        <v>43434</v>
      </c>
      <c r="C1465" s="1">
        <v>43437</v>
      </c>
      <c r="D1465">
        <f t="shared" si="88"/>
        <v>2018</v>
      </c>
      <c r="E1465" t="str">
        <f t="shared" si="89"/>
        <v>Nov</v>
      </c>
      <c r="F1465" t="s">
        <v>20</v>
      </c>
      <c r="G1465" t="s">
        <v>2093</v>
      </c>
      <c r="H1465" t="s">
        <v>22</v>
      </c>
      <c r="I1465" t="s">
        <v>32</v>
      </c>
      <c r="J1465" t="s">
        <v>33</v>
      </c>
      <c r="K1465">
        <v>94109</v>
      </c>
      <c r="L1465" t="s">
        <v>34</v>
      </c>
      <c r="M1465" t="s">
        <v>2553</v>
      </c>
      <c r="N1465" t="s">
        <v>27</v>
      </c>
      <c r="O1465" t="s">
        <v>1705</v>
      </c>
      <c r="P1465" s="4">
        <v>25.83</v>
      </c>
      <c r="Q1465" s="4">
        <v>25.83</v>
      </c>
      <c r="R1465" s="4">
        <f t="shared" si="90"/>
        <v>0</v>
      </c>
      <c r="S1465" s="4">
        <f t="shared" si="91"/>
        <v>0</v>
      </c>
    </row>
    <row r="1466" spans="1:19" x14ac:dyDescent="0.3">
      <c r="A1466" t="s">
        <v>2554</v>
      </c>
      <c r="B1466" s="1">
        <v>42144</v>
      </c>
      <c r="C1466" s="1">
        <v>42146</v>
      </c>
      <c r="D1466">
        <f t="shared" si="88"/>
        <v>2015</v>
      </c>
      <c r="E1466" t="str">
        <f t="shared" si="89"/>
        <v>May</v>
      </c>
      <c r="F1466" t="s">
        <v>67</v>
      </c>
      <c r="G1466" t="s">
        <v>1788</v>
      </c>
      <c r="H1466" t="s">
        <v>51</v>
      </c>
      <c r="I1466" t="s">
        <v>2555</v>
      </c>
      <c r="J1466" t="s">
        <v>109</v>
      </c>
      <c r="K1466">
        <v>78666</v>
      </c>
      <c r="L1466" t="s">
        <v>25</v>
      </c>
      <c r="M1466" t="s">
        <v>2553</v>
      </c>
      <c r="N1466" t="s">
        <v>27</v>
      </c>
      <c r="O1466" t="s">
        <v>1705</v>
      </c>
      <c r="P1466" s="4">
        <v>10.332000000000001</v>
      </c>
      <c r="Q1466" s="4">
        <v>10.332000000000001</v>
      </c>
      <c r="R1466" s="4">
        <f t="shared" si="90"/>
        <v>0</v>
      </c>
      <c r="S1466" s="4">
        <f t="shared" si="91"/>
        <v>0</v>
      </c>
    </row>
    <row r="1467" spans="1:19" x14ac:dyDescent="0.3">
      <c r="A1467" t="s">
        <v>2556</v>
      </c>
      <c r="B1467" s="1">
        <v>43063</v>
      </c>
      <c r="C1467" s="1">
        <v>43070</v>
      </c>
      <c r="D1467">
        <f t="shared" si="88"/>
        <v>2017</v>
      </c>
      <c r="E1467" t="str">
        <f t="shared" si="89"/>
        <v>Nov</v>
      </c>
      <c r="F1467" t="s">
        <v>37</v>
      </c>
      <c r="G1467" t="s">
        <v>2557</v>
      </c>
      <c r="H1467" t="s">
        <v>51</v>
      </c>
      <c r="I1467" t="s">
        <v>69</v>
      </c>
      <c r="J1467" t="s">
        <v>70</v>
      </c>
      <c r="K1467">
        <v>98105</v>
      </c>
      <c r="L1467" t="s">
        <v>34</v>
      </c>
      <c r="M1467" t="s">
        <v>2558</v>
      </c>
      <c r="N1467" t="s">
        <v>27</v>
      </c>
      <c r="O1467" t="s">
        <v>1705</v>
      </c>
      <c r="P1467" s="4">
        <v>82.26</v>
      </c>
      <c r="Q1467" s="4">
        <v>82.26</v>
      </c>
      <c r="R1467" s="4">
        <f t="shared" si="90"/>
        <v>0</v>
      </c>
      <c r="S1467" s="4">
        <f t="shared" si="91"/>
        <v>0</v>
      </c>
    </row>
    <row r="1468" spans="1:19" x14ac:dyDescent="0.3">
      <c r="A1468" t="s">
        <v>2559</v>
      </c>
      <c r="B1468" s="1">
        <v>43021</v>
      </c>
      <c r="C1468" s="1">
        <v>43028</v>
      </c>
      <c r="D1468">
        <f t="shared" si="88"/>
        <v>2017</v>
      </c>
      <c r="E1468" t="str">
        <f t="shared" si="89"/>
        <v>Oct</v>
      </c>
      <c r="F1468" t="s">
        <v>37</v>
      </c>
      <c r="G1468" t="s">
        <v>1051</v>
      </c>
      <c r="H1468" t="s">
        <v>51</v>
      </c>
      <c r="I1468" t="s">
        <v>61</v>
      </c>
      <c r="J1468" t="s">
        <v>62</v>
      </c>
      <c r="K1468">
        <v>10024</v>
      </c>
      <c r="L1468" t="s">
        <v>54</v>
      </c>
      <c r="M1468" t="s">
        <v>2558</v>
      </c>
      <c r="N1468" t="s">
        <v>27</v>
      </c>
      <c r="O1468" t="s">
        <v>1705</v>
      </c>
      <c r="P1468" s="4">
        <v>82.26</v>
      </c>
      <c r="Q1468" s="4">
        <v>82.26</v>
      </c>
      <c r="R1468" s="4">
        <f t="shared" si="90"/>
        <v>0</v>
      </c>
      <c r="S1468" s="4">
        <f t="shared" si="91"/>
        <v>0</v>
      </c>
    </row>
    <row r="1469" spans="1:19" x14ac:dyDescent="0.3">
      <c r="A1469" t="s">
        <v>2560</v>
      </c>
      <c r="B1469" s="1">
        <v>43169</v>
      </c>
      <c r="C1469" s="1">
        <v>43173</v>
      </c>
      <c r="D1469">
        <f t="shared" si="88"/>
        <v>2018</v>
      </c>
      <c r="E1469" t="str">
        <f t="shared" si="89"/>
        <v>Mar</v>
      </c>
      <c r="F1469" t="s">
        <v>37</v>
      </c>
      <c r="G1469" t="s">
        <v>965</v>
      </c>
      <c r="H1469" t="s">
        <v>22</v>
      </c>
      <c r="I1469" t="s">
        <v>735</v>
      </c>
      <c r="J1469" t="s">
        <v>101</v>
      </c>
      <c r="K1469">
        <v>19013</v>
      </c>
      <c r="L1469" t="s">
        <v>54</v>
      </c>
      <c r="M1469" t="s">
        <v>2558</v>
      </c>
      <c r="N1469" t="s">
        <v>27</v>
      </c>
      <c r="O1469" t="s">
        <v>1705</v>
      </c>
      <c r="P1469" s="4">
        <v>43.872</v>
      </c>
      <c r="Q1469" s="4">
        <v>43.872</v>
      </c>
      <c r="R1469" s="4">
        <f t="shared" si="90"/>
        <v>0</v>
      </c>
      <c r="S1469" s="4">
        <f t="shared" si="91"/>
        <v>0</v>
      </c>
    </row>
    <row r="1470" spans="1:19" ht="15.6" x14ac:dyDescent="0.3">
      <c r="A1470" t="s">
        <v>2561</v>
      </c>
      <c r="B1470" s="1">
        <v>43412</v>
      </c>
      <c r="C1470" s="1">
        <v>43417</v>
      </c>
      <c r="D1470">
        <f t="shared" si="88"/>
        <v>2018</v>
      </c>
      <c r="E1470" t="str">
        <f t="shared" si="89"/>
        <v>Nov</v>
      </c>
      <c r="F1470" t="s">
        <v>37</v>
      </c>
      <c r="G1470" t="s">
        <v>121</v>
      </c>
      <c r="H1470" s="2" t="s">
        <v>22</v>
      </c>
      <c r="I1470" t="s">
        <v>394</v>
      </c>
      <c r="J1470" t="s">
        <v>140</v>
      </c>
      <c r="K1470">
        <v>21215</v>
      </c>
      <c r="L1470" t="s">
        <v>54</v>
      </c>
      <c r="M1470" t="s">
        <v>2558</v>
      </c>
      <c r="N1470" t="s">
        <v>27</v>
      </c>
      <c r="O1470" t="s">
        <v>1705</v>
      </c>
      <c r="P1470" s="4">
        <v>274.2</v>
      </c>
      <c r="Q1470" s="4">
        <v>274.2</v>
      </c>
      <c r="R1470" s="4">
        <f t="shared" si="90"/>
        <v>0</v>
      </c>
      <c r="S1470" s="4">
        <f t="shared" si="91"/>
        <v>0</v>
      </c>
    </row>
    <row r="1471" spans="1:19" x14ac:dyDescent="0.3">
      <c r="A1471" t="s">
        <v>2562</v>
      </c>
      <c r="B1471" s="1">
        <v>43425</v>
      </c>
      <c r="C1471" s="1">
        <v>43429</v>
      </c>
      <c r="D1471">
        <f t="shared" si="88"/>
        <v>2018</v>
      </c>
      <c r="E1471" t="str">
        <f t="shared" si="89"/>
        <v>Nov</v>
      </c>
      <c r="F1471" t="s">
        <v>37</v>
      </c>
      <c r="G1471" t="s">
        <v>2563</v>
      </c>
      <c r="H1471" t="s">
        <v>105</v>
      </c>
      <c r="I1471" t="s">
        <v>61</v>
      </c>
      <c r="J1471" t="s">
        <v>62</v>
      </c>
      <c r="K1471">
        <v>10035</v>
      </c>
      <c r="L1471" t="s">
        <v>54</v>
      </c>
      <c r="M1471" t="s">
        <v>2558</v>
      </c>
      <c r="N1471" t="s">
        <v>27</v>
      </c>
      <c r="O1471" t="s">
        <v>1705</v>
      </c>
      <c r="P1471" s="4">
        <v>27.42</v>
      </c>
      <c r="Q1471" s="4">
        <v>27.42</v>
      </c>
      <c r="R1471" s="4">
        <f t="shared" si="90"/>
        <v>0</v>
      </c>
      <c r="S1471" s="4">
        <f t="shared" si="91"/>
        <v>0</v>
      </c>
    </row>
    <row r="1472" spans="1:19" ht="15.6" x14ac:dyDescent="0.3">
      <c r="A1472" t="s">
        <v>2564</v>
      </c>
      <c r="B1472" s="1">
        <v>42630</v>
      </c>
      <c r="C1472" s="1">
        <v>42634</v>
      </c>
      <c r="D1472">
        <f t="shared" si="88"/>
        <v>2016</v>
      </c>
      <c r="E1472" t="str">
        <f t="shared" si="89"/>
        <v>Sep</v>
      </c>
      <c r="F1472" t="s">
        <v>37</v>
      </c>
      <c r="G1472" t="s">
        <v>1019</v>
      </c>
      <c r="H1472" s="2" t="s">
        <v>22</v>
      </c>
      <c r="I1472" t="s">
        <v>113</v>
      </c>
      <c r="J1472" t="s">
        <v>109</v>
      </c>
      <c r="K1472">
        <v>77041</v>
      </c>
      <c r="L1472" t="s">
        <v>25</v>
      </c>
      <c r="M1472" t="s">
        <v>2558</v>
      </c>
      <c r="N1472" t="s">
        <v>27</v>
      </c>
      <c r="O1472" t="s">
        <v>1705</v>
      </c>
      <c r="P1472" s="4">
        <v>21.936</v>
      </c>
      <c r="Q1472" s="4">
        <v>18</v>
      </c>
      <c r="R1472" s="4">
        <f t="shared" si="90"/>
        <v>3.9359999999999999</v>
      </c>
      <c r="S1472" s="4">
        <f t="shared" si="91"/>
        <v>0.59039999999999992</v>
      </c>
    </row>
    <row r="1473" spans="1:19" ht="15.6" x14ac:dyDescent="0.3">
      <c r="A1473" t="s">
        <v>2565</v>
      </c>
      <c r="B1473" s="1">
        <v>42326</v>
      </c>
      <c r="C1473" s="1">
        <v>42333</v>
      </c>
      <c r="D1473">
        <f t="shared" si="88"/>
        <v>2015</v>
      </c>
      <c r="E1473" t="str">
        <f t="shared" si="89"/>
        <v>Nov</v>
      </c>
      <c r="F1473" t="s">
        <v>37</v>
      </c>
      <c r="G1473" t="s">
        <v>1782</v>
      </c>
      <c r="H1473" s="2" t="s">
        <v>22</v>
      </c>
      <c r="I1473" t="s">
        <v>69</v>
      </c>
      <c r="J1473" t="s">
        <v>70</v>
      </c>
      <c r="K1473">
        <v>98105</v>
      </c>
      <c r="L1473" t="s">
        <v>34</v>
      </c>
      <c r="M1473" t="s">
        <v>2566</v>
      </c>
      <c r="N1473" t="s">
        <v>27</v>
      </c>
      <c r="O1473" t="s">
        <v>1705</v>
      </c>
      <c r="P1473" s="4">
        <v>137.54</v>
      </c>
      <c r="Q1473" s="4">
        <v>137.54</v>
      </c>
      <c r="R1473" s="4">
        <f t="shared" si="90"/>
        <v>0</v>
      </c>
      <c r="S1473" s="4">
        <f t="shared" si="91"/>
        <v>0</v>
      </c>
    </row>
    <row r="1474" spans="1:19" x14ac:dyDescent="0.3">
      <c r="A1474" t="s">
        <v>1735</v>
      </c>
      <c r="B1474" s="1">
        <v>43036</v>
      </c>
      <c r="C1474" s="1">
        <v>43036</v>
      </c>
      <c r="D1474">
        <f t="shared" ref="D1474:D1537" si="92">YEAR(B1474)</f>
        <v>2017</v>
      </c>
      <c r="E1474" t="str">
        <f t="shared" ref="E1474:E1537" si="93">TEXT(B1474,"mmm")</f>
        <v>Oct</v>
      </c>
      <c r="F1474" t="s">
        <v>30</v>
      </c>
      <c r="G1474" t="s">
        <v>1259</v>
      </c>
      <c r="H1474" t="s">
        <v>51</v>
      </c>
      <c r="I1474" t="s">
        <v>1438</v>
      </c>
      <c r="J1474" t="s">
        <v>79</v>
      </c>
      <c r="K1474">
        <v>33437</v>
      </c>
      <c r="L1474" t="s">
        <v>44</v>
      </c>
      <c r="M1474" t="s">
        <v>2566</v>
      </c>
      <c r="N1474" t="s">
        <v>27</v>
      </c>
      <c r="O1474" t="s">
        <v>1705</v>
      </c>
      <c r="P1474" s="4">
        <v>165.048</v>
      </c>
      <c r="Q1474" s="4">
        <v>165.048</v>
      </c>
      <c r="R1474" s="4">
        <f t="shared" si="90"/>
        <v>0</v>
      </c>
      <c r="S1474" s="4">
        <f t="shared" si="91"/>
        <v>0</v>
      </c>
    </row>
    <row r="1475" spans="1:19" x14ac:dyDescent="0.3">
      <c r="A1475" t="s">
        <v>2567</v>
      </c>
      <c r="B1475" s="1">
        <v>43094</v>
      </c>
      <c r="C1475" s="1">
        <v>43098</v>
      </c>
      <c r="D1475">
        <f t="shared" si="92"/>
        <v>2017</v>
      </c>
      <c r="E1475" t="str">
        <f t="shared" si="93"/>
        <v>Dec</v>
      </c>
      <c r="F1475" t="s">
        <v>37</v>
      </c>
      <c r="G1475" t="s">
        <v>2568</v>
      </c>
      <c r="H1475" t="s">
        <v>51</v>
      </c>
      <c r="I1475" t="s">
        <v>281</v>
      </c>
      <c r="J1475" t="s">
        <v>93</v>
      </c>
      <c r="K1475">
        <v>72701</v>
      </c>
      <c r="L1475" t="s">
        <v>44</v>
      </c>
      <c r="M1475" t="s">
        <v>2566</v>
      </c>
      <c r="N1475" t="s">
        <v>128</v>
      </c>
      <c r="O1475" t="s">
        <v>1705</v>
      </c>
      <c r="P1475" s="4">
        <v>343.85</v>
      </c>
      <c r="Q1475" s="4">
        <v>343.85</v>
      </c>
      <c r="R1475" s="4">
        <f t="shared" ref="R1475:R1538" si="94">P1475-Q1475</f>
        <v>0</v>
      </c>
      <c r="S1475" s="4">
        <f t="shared" ref="S1475:S1538" si="95">0.15*R1475</f>
        <v>0</v>
      </c>
    </row>
    <row r="1476" spans="1:19" ht="15.6" x14ac:dyDescent="0.3">
      <c r="A1476" t="s">
        <v>2095</v>
      </c>
      <c r="B1476" s="1">
        <v>43419</v>
      </c>
      <c r="C1476" s="1">
        <v>43424</v>
      </c>
      <c r="D1476">
        <f t="shared" si="92"/>
        <v>2018</v>
      </c>
      <c r="E1476" t="str">
        <f t="shared" si="93"/>
        <v>Nov</v>
      </c>
      <c r="F1476" t="s">
        <v>37</v>
      </c>
      <c r="G1476" t="s">
        <v>375</v>
      </c>
      <c r="H1476" s="2" t="s">
        <v>22</v>
      </c>
      <c r="I1476" t="s">
        <v>1317</v>
      </c>
      <c r="J1476" t="s">
        <v>79</v>
      </c>
      <c r="K1476">
        <v>33023</v>
      </c>
      <c r="L1476" t="s">
        <v>44</v>
      </c>
      <c r="M1476" t="s">
        <v>2566</v>
      </c>
      <c r="N1476" t="s">
        <v>27</v>
      </c>
      <c r="O1476" t="s">
        <v>1705</v>
      </c>
      <c r="P1476" s="4">
        <v>220.06399999999999</v>
      </c>
      <c r="Q1476" s="4">
        <v>220.06399999999999</v>
      </c>
      <c r="R1476" s="4">
        <f t="shared" si="94"/>
        <v>0</v>
      </c>
      <c r="S1476" s="4">
        <f t="shared" si="95"/>
        <v>0</v>
      </c>
    </row>
    <row r="1477" spans="1:19" ht="15.6" x14ac:dyDescent="0.3">
      <c r="A1477" t="s">
        <v>2569</v>
      </c>
      <c r="B1477" s="1">
        <v>43177</v>
      </c>
      <c r="C1477" s="1">
        <v>43182</v>
      </c>
      <c r="D1477">
        <f t="shared" si="92"/>
        <v>2018</v>
      </c>
      <c r="E1477" t="str">
        <f t="shared" si="93"/>
        <v>Mar</v>
      </c>
      <c r="F1477" t="s">
        <v>37</v>
      </c>
      <c r="G1477" t="s">
        <v>2570</v>
      </c>
      <c r="H1477" s="2" t="s">
        <v>22</v>
      </c>
      <c r="I1477" t="s">
        <v>2571</v>
      </c>
      <c r="J1477" t="s">
        <v>109</v>
      </c>
      <c r="K1477">
        <v>75701</v>
      </c>
      <c r="L1477" t="s">
        <v>25</v>
      </c>
      <c r="M1477" t="s">
        <v>2566</v>
      </c>
      <c r="N1477" t="s">
        <v>27</v>
      </c>
      <c r="O1477" t="s">
        <v>1705</v>
      </c>
      <c r="P1477" s="4">
        <v>82.524000000000001</v>
      </c>
      <c r="Q1477" s="4">
        <v>82.524000000000001</v>
      </c>
      <c r="R1477" s="4">
        <f t="shared" si="94"/>
        <v>0</v>
      </c>
      <c r="S1477" s="4">
        <f t="shared" si="95"/>
        <v>0</v>
      </c>
    </row>
    <row r="1478" spans="1:19" x14ac:dyDescent="0.3">
      <c r="A1478" t="s">
        <v>2572</v>
      </c>
      <c r="B1478" s="1">
        <v>42205</v>
      </c>
      <c r="C1478" s="1">
        <v>42207</v>
      </c>
      <c r="D1478">
        <f t="shared" si="92"/>
        <v>2015</v>
      </c>
      <c r="E1478" t="str">
        <f t="shared" si="93"/>
        <v>Jul</v>
      </c>
      <c r="F1478" t="s">
        <v>20</v>
      </c>
      <c r="G1478" t="s">
        <v>776</v>
      </c>
      <c r="H1478" t="s">
        <v>105</v>
      </c>
      <c r="I1478" t="s">
        <v>39</v>
      </c>
      <c r="J1478" t="s">
        <v>33</v>
      </c>
      <c r="K1478">
        <v>92105</v>
      </c>
      <c r="L1478" t="s">
        <v>34</v>
      </c>
      <c r="M1478" t="s">
        <v>2573</v>
      </c>
      <c r="N1478" t="s">
        <v>27</v>
      </c>
      <c r="O1478" t="s">
        <v>1705</v>
      </c>
      <c r="P1478" s="4">
        <v>43.02</v>
      </c>
      <c r="Q1478" s="4">
        <v>43.02</v>
      </c>
      <c r="R1478" s="4">
        <f t="shared" si="94"/>
        <v>0</v>
      </c>
      <c r="S1478" s="4">
        <f t="shared" si="95"/>
        <v>0</v>
      </c>
    </row>
    <row r="1479" spans="1:19" x14ac:dyDescent="0.3">
      <c r="A1479" t="s">
        <v>2574</v>
      </c>
      <c r="B1479" s="1">
        <v>43382</v>
      </c>
      <c r="C1479" s="1">
        <v>43384</v>
      </c>
      <c r="D1479">
        <f t="shared" si="92"/>
        <v>2018</v>
      </c>
      <c r="E1479" t="str">
        <f t="shared" si="93"/>
        <v>Oct</v>
      </c>
      <c r="F1479" t="s">
        <v>20</v>
      </c>
      <c r="G1479" t="s">
        <v>190</v>
      </c>
      <c r="H1479" t="s">
        <v>51</v>
      </c>
      <c r="I1479" t="s">
        <v>419</v>
      </c>
      <c r="J1479" t="s">
        <v>233</v>
      </c>
      <c r="K1479">
        <v>44107</v>
      </c>
      <c r="L1479" t="s">
        <v>54</v>
      </c>
      <c r="M1479" t="s">
        <v>2573</v>
      </c>
      <c r="N1479" t="s">
        <v>27</v>
      </c>
      <c r="O1479" t="s">
        <v>1705</v>
      </c>
      <c r="P1479" s="4">
        <v>45.887999999999998</v>
      </c>
      <c r="Q1479" s="4">
        <v>45.887999999999998</v>
      </c>
      <c r="R1479" s="4">
        <f t="shared" si="94"/>
        <v>0</v>
      </c>
      <c r="S1479" s="4">
        <f t="shared" si="95"/>
        <v>0</v>
      </c>
    </row>
    <row r="1480" spans="1:19" ht="15.6" x14ac:dyDescent="0.3">
      <c r="A1480" t="s">
        <v>2575</v>
      </c>
      <c r="B1480" s="1">
        <v>43375</v>
      </c>
      <c r="C1480" s="1">
        <v>43379</v>
      </c>
      <c r="D1480">
        <f t="shared" si="92"/>
        <v>2018</v>
      </c>
      <c r="E1480" t="str">
        <f t="shared" si="93"/>
        <v>Oct</v>
      </c>
      <c r="F1480" t="s">
        <v>37</v>
      </c>
      <c r="G1480" t="s">
        <v>1594</v>
      </c>
      <c r="H1480" s="2" t="s">
        <v>22</v>
      </c>
      <c r="I1480" t="s">
        <v>2277</v>
      </c>
      <c r="J1480" t="s">
        <v>89</v>
      </c>
      <c r="K1480">
        <v>48183</v>
      </c>
      <c r="L1480" t="s">
        <v>25</v>
      </c>
      <c r="M1480" t="s">
        <v>2573</v>
      </c>
      <c r="N1480" t="s">
        <v>27</v>
      </c>
      <c r="O1480" t="s">
        <v>1705</v>
      </c>
      <c r="P1480" s="4">
        <v>157.74</v>
      </c>
      <c r="Q1480" s="4">
        <v>157.74</v>
      </c>
      <c r="R1480" s="4">
        <f t="shared" si="94"/>
        <v>0</v>
      </c>
      <c r="S1480" s="4">
        <f t="shared" si="95"/>
        <v>0</v>
      </c>
    </row>
    <row r="1481" spans="1:19" ht="15.6" x14ac:dyDescent="0.3">
      <c r="A1481" t="s">
        <v>2458</v>
      </c>
      <c r="B1481" s="1">
        <v>43295</v>
      </c>
      <c r="C1481" s="1">
        <v>43299</v>
      </c>
      <c r="D1481">
        <f t="shared" si="92"/>
        <v>2018</v>
      </c>
      <c r="E1481" t="str">
        <f t="shared" si="93"/>
        <v>Jul</v>
      </c>
      <c r="F1481" t="s">
        <v>37</v>
      </c>
      <c r="G1481" t="s">
        <v>812</v>
      </c>
      <c r="H1481" s="2" t="s">
        <v>22</v>
      </c>
      <c r="I1481" t="s">
        <v>1108</v>
      </c>
      <c r="J1481" t="s">
        <v>33</v>
      </c>
      <c r="K1481">
        <v>92683</v>
      </c>
      <c r="L1481" t="s">
        <v>34</v>
      </c>
      <c r="M1481" t="s">
        <v>2576</v>
      </c>
      <c r="N1481" t="s">
        <v>27</v>
      </c>
      <c r="O1481" t="s">
        <v>1705</v>
      </c>
      <c r="P1481" s="4">
        <v>276.69</v>
      </c>
      <c r="Q1481" s="4">
        <v>276.69</v>
      </c>
      <c r="R1481" s="4">
        <f t="shared" si="94"/>
        <v>0</v>
      </c>
      <c r="S1481" s="4">
        <f t="shared" si="95"/>
        <v>0</v>
      </c>
    </row>
    <row r="1482" spans="1:19" ht="15.6" x14ac:dyDescent="0.3">
      <c r="A1482" t="s">
        <v>2577</v>
      </c>
      <c r="B1482" s="1">
        <v>43142</v>
      </c>
      <c r="C1482" s="1">
        <v>43145</v>
      </c>
      <c r="D1482">
        <f t="shared" si="92"/>
        <v>2018</v>
      </c>
      <c r="E1482" t="str">
        <f t="shared" si="93"/>
        <v>Feb</v>
      </c>
      <c r="F1482" t="s">
        <v>20</v>
      </c>
      <c r="G1482" t="s">
        <v>951</v>
      </c>
      <c r="H1482" s="2" t="s">
        <v>22</v>
      </c>
      <c r="I1482" t="s">
        <v>182</v>
      </c>
      <c r="J1482" t="s">
        <v>233</v>
      </c>
      <c r="K1482">
        <v>43229</v>
      </c>
      <c r="L1482" t="s">
        <v>54</v>
      </c>
      <c r="M1482" t="s">
        <v>2576</v>
      </c>
      <c r="N1482" t="s">
        <v>27</v>
      </c>
      <c r="O1482" t="s">
        <v>1705</v>
      </c>
      <c r="P1482" s="4">
        <v>147.56800000000001</v>
      </c>
      <c r="Q1482" s="4">
        <v>147.56800000000001</v>
      </c>
      <c r="R1482" s="4">
        <f t="shared" si="94"/>
        <v>0</v>
      </c>
      <c r="S1482" s="4">
        <f t="shared" si="95"/>
        <v>0</v>
      </c>
    </row>
    <row r="1483" spans="1:19" ht="15.6" x14ac:dyDescent="0.3">
      <c r="A1483" t="s">
        <v>1036</v>
      </c>
      <c r="B1483" s="1">
        <v>43275</v>
      </c>
      <c r="C1483" s="1">
        <v>43277</v>
      </c>
      <c r="D1483">
        <f t="shared" si="92"/>
        <v>2018</v>
      </c>
      <c r="E1483" t="str">
        <f t="shared" si="93"/>
        <v>Jun</v>
      </c>
      <c r="F1483" t="s">
        <v>67</v>
      </c>
      <c r="G1483" t="s">
        <v>1037</v>
      </c>
      <c r="H1483" s="2" t="s">
        <v>22</v>
      </c>
      <c r="I1483" t="s">
        <v>61</v>
      </c>
      <c r="J1483" t="s">
        <v>62</v>
      </c>
      <c r="K1483">
        <v>10011</v>
      </c>
      <c r="L1483" t="s">
        <v>54</v>
      </c>
      <c r="M1483" t="s">
        <v>2576</v>
      </c>
      <c r="N1483" t="s">
        <v>27</v>
      </c>
      <c r="O1483" t="s">
        <v>1705</v>
      </c>
      <c r="P1483" s="4">
        <v>276.69</v>
      </c>
      <c r="Q1483" s="4">
        <v>276.69</v>
      </c>
      <c r="R1483" s="4">
        <f t="shared" si="94"/>
        <v>0</v>
      </c>
      <c r="S1483" s="4">
        <f t="shared" si="95"/>
        <v>0</v>
      </c>
    </row>
    <row r="1484" spans="1:19" ht="15.6" x14ac:dyDescent="0.3">
      <c r="A1484" t="s">
        <v>1888</v>
      </c>
      <c r="B1484" s="1">
        <v>43432</v>
      </c>
      <c r="C1484" s="1">
        <v>43436</v>
      </c>
      <c r="D1484">
        <f t="shared" si="92"/>
        <v>2018</v>
      </c>
      <c r="E1484" t="str">
        <f t="shared" si="93"/>
        <v>Nov</v>
      </c>
      <c r="F1484" t="s">
        <v>37</v>
      </c>
      <c r="G1484" t="s">
        <v>1889</v>
      </c>
      <c r="H1484" s="2" t="s">
        <v>22</v>
      </c>
      <c r="I1484" t="s">
        <v>100</v>
      </c>
      <c r="J1484" t="s">
        <v>101</v>
      </c>
      <c r="K1484">
        <v>19120</v>
      </c>
      <c r="L1484" t="s">
        <v>54</v>
      </c>
      <c r="M1484" t="s">
        <v>2576</v>
      </c>
      <c r="N1484" t="s">
        <v>27</v>
      </c>
      <c r="O1484" t="s">
        <v>1705</v>
      </c>
      <c r="P1484" s="4">
        <v>516.48800000000006</v>
      </c>
      <c r="Q1484" s="4">
        <v>516.48800000000006</v>
      </c>
      <c r="R1484" s="4">
        <f t="shared" si="94"/>
        <v>0</v>
      </c>
      <c r="S1484" s="4">
        <f t="shared" si="95"/>
        <v>0</v>
      </c>
    </row>
    <row r="1485" spans="1:19" x14ac:dyDescent="0.3">
      <c r="A1485" t="s">
        <v>2578</v>
      </c>
      <c r="B1485" s="1">
        <v>42768</v>
      </c>
      <c r="C1485" s="1">
        <v>42774</v>
      </c>
      <c r="D1485">
        <f t="shared" si="92"/>
        <v>2017</v>
      </c>
      <c r="E1485" t="str">
        <f t="shared" si="93"/>
        <v>Feb</v>
      </c>
      <c r="F1485" t="s">
        <v>37</v>
      </c>
      <c r="G1485" t="s">
        <v>1321</v>
      </c>
      <c r="H1485" t="s">
        <v>51</v>
      </c>
      <c r="I1485" t="s">
        <v>113</v>
      </c>
      <c r="J1485" t="s">
        <v>109</v>
      </c>
      <c r="K1485">
        <v>77041</v>
      </c>
      <c r="L1485" t="s">
        <v>25</v>
      </c>
      <c r="M1485" t="s">
        <v>2576</v>
      </c>
      <c r="N1485" t="s">
        <v>27</v>
      </c>
      <c r="O1485" t="s">
        <v>1705</v>
      </c>
      <c r="P1485" s="4">
        <v>73.784000000000006</v>
      </c>
      <c r="Q1485" s="4">
        <v>73.784000000000006</v>
      </c>
      <c r="R1485" s="4">
        <f t="shared" si="94"/>
        <v>0</v>
      </c>
      <c r="S1485" s="4">
        <f t="shared" si="95"/>
        <v>0</v>
      </c>
    </row>
    <row r="1486" spans="1:19" x14ac:dyDescent="0.3">
      <c r="A1486" t="s">
        <v>2579</v>
      </c>
      <c r="B1486" s="1">
        <v>43286</v>
      </c>
      <c r="C1486" s="1">
        <v>43291</v>
      </c>
      <c r="D1486">
        <f t="shared" si="92"/>
        <v>2018</v>
      </c>
      <c r="E1486" t="str">
        <f t="shared" si="93"/>
        <v>Jul</v>
      </c>
      <c r="F1486" t="s">
        <v>37</v>
      </c>
      <c r="G1486" t="s">
        <v>1118</v>
      </c>
      <c r="H1486" t="s">
        <v>51</v>
      </c>
      <c r="I1486" t="s">
        <v>116</v>
      </c>
      <c r="J1486" t="s">
        <v>109</v>
      </c>
      <c r="K1486">
        <v>75220</v>
      </c>
      <c r="L1486" t="s">
        <v>25</v>
      </c>
      <c r="M1486" t="s">
        <v>2576</v>
      </c>
      <c r="N1486" t="s">
        <v>27</v>
      </c>
      <c r="O1486" t="s">
        <v>1705</v>
      </c>
      <c r="P1486" s="4">
        <v>332.02800000000002</v>
      </c>
      <c r="Q1486" s="4">
        <v>332.02800000000002</v>
      </c>
      <c r="R1486" s="4">
        <f t="shared" si="94"/>
        <v>0</v>
      </c>
      <c r="S1486" s="4">
        <f t="shared" si="95"/>
        <v>0</v>
      </c>
    </row>
    <row r="1487" spans="1:19" ht="15.6" x14ac:dyDescent="0.3">
      <c r="A1487" t="s">
        <v>2580</v>
      </c>
      <c r="B1487" s="1">
        <v>42213</v>
      </c>
      <c r="C1487" s="1">
        <v>42213</v>
      </c>
      <c r="D1487">
        <f t="shared" si="92"/>
        <v>2015</v>
      </c>
      <c r="E1487" t="str">
        <f t="shared" si="93"/>
        <v>Jul</v>
      </c>
      <c r="F1487" t="s">
        <v>30</v>
      </c>
      <c r="G1487" t="s">
        <v>1442</v>
      </c>
      <c r="H1487" s="2" t="s">
        <v>22</v>
      </c>
      <c r="I1487" t="s">
        <v>2581</v>
      </c>
      <c r="J1487" t="s">
        <v>79</v>
      </c>
      <c r="K1487">
        <v>32712</v>
      </c>
      <c r="L1487" t="s">
        <v>44</v>
      </c>
      <c r="M1487" t="s">
        <v>2582</v>
      </c>
      <c r="N1487" t="s">
        <v>27</v>
      </c>
      <c r="O1487" t="s">
        <v>1705</v>
      </c>
      <c r="P1487" s="4">
        <v>129.88800000000001</v>
      </c>
      <c r="Q1487" s="4">
        <v>129.88800000000001</v>
      </c>
      <c r="R1487" s="4">
        <f t="shared" si="94"/>
        <v>0</v>
      </c>
      <c r="S1487" s="4">
        <f t="shared" si="95"/>
        <v>0</v>
      </c>
    </row>
    <row r="1488" spans="1:19" x14ac:dyDescent="0.3">
      <c r="A1488" t="s">
        <v>2583</v>
      </c>
      <c r="B1488" s="1">
        <v>42533</v>
      </c>
      <c r="C1488" s="1">
        <v>42538</v>
      </c>
      <c r="D1488">
        <f t="shared" si="92"/>
        <v>2016</v>
      </c>
      <c r="E1488" t="str">
        <f t="shared" si="93"/>
        <v>Jun</v>
      </c>
      <c r="F1488" t="s">
        <v>37</v>
      </c>
      <c r="G1488" t="s">
        <v>697</v>
      </c>
      <c r="H1488" t="s">
        <v>51</v>
      </c>
      <c r="I1488" t="s">
        <v>100</v>
      </c>
      <c r="J1488" t="s">
        <v>101</v>
      </c>
      <c r="K1488">
        <v>19134</v>
      </c>
      <c r="L1488" t="s">
        <v>54</v>
      </c>
      <c r="M1488" t="s">
        <v>2582</v>
      </c>
      <c r="N1488" t="s">
        <v>27</v>
      </c>
      <c r="O1488" t="s">
        <v>1705</v>
      </c>
      <c r="P1488" s="4">
        <v>43.295999999999999</v>
      </c>
      <c r="Q1488" s="4">
        <v>43.295999999999999</v>
      </c>
      <c r="R1488" s="4">
        <f t="shared" si="94"/>
        <v>0</v>
      </c>
      <c r="S1488" s="4">
        <f t="shared" si="95"/>
        <v>0</v>
      </c>
    </row>
    <row r="1489" spans="1:19" ht="15.6" x14ac:dyDescent="0.3">
      <c r="A1489" t="s">
        <v>2584</v>
      </c>
      <c r="B1489" s="1">
        <v>42647</v>
      </c>
      <c r="C1489" s="1">
        <v>42652</v>
      </c>
      <c r="D1489">
        <f t="shared" si="92"/>
        <v>2016</v>
      </c>
      <c r="E1489" t="str">
        <f t="shared" si="93"/>
        <v>Oct</v>
      </c>
      <c r="F1489" t="s">
        <v>37</v>
      </c>
      <c r="G1489" t="s">
        <v>332</v>
      </c>
      <c r="H1489" s="2" t="s">
        <v>22</v>
      </c>
      <c r="I1489" t="s">
        <v>100</v>
      </c>
      <c r="J1489" t="s">
        <v>101</v>
      </c>
      <c r="K1489">
        <v>19134</v>
      </c>
      <c r="L1489" t="s">
        <v>54</v>
      </c>
      <c r="M1489" t="s">
        <v>2582</v>
      </c>
      <c r="N1489" t="s">
        <v>27</v>
      </c>
      <c r="O1489" t="s">
        <v>1705</v>
      </c>
      <c r="P1489" s="4">
        <v>64.944000000000003</v>
      </c>
      <c r="Q1489" s="4">
        <v>64.944000000000003</v>
      </c>
      <c r="R1489" s="4">
        <f t="shared" si="94"/>
        <v>0</v>
      </c>
      <c r="S1489" s="4">
        <f t="shared" si="95"/>
        <v>0</v>
      </c>
    </row>
    <row r="1490" spans="1:19" ht="15.6" x14ac:dyDescent="0.3">
      <c r="A1490" t="s">
        <v>2585</v>
      </c>
      <c r="B1490" s="1">
        <v>43430</v>
      </c>
      <c r="C1490" s="1">
        <v>43433</v>
      </c>
      <c r="D1490">
        <f t="shared" si="92"/>
        <v>2018</v>
      </c>
      <c r="E1490" t="str">
        <f t="shared" si="93"/>
        <v>Nov</v>
      </c>
      <c r="F1490" t="s">
        <v>67</v>
      </c>
      <c r="G1490" t="s">
        <v>2586</v>
      </c>
      <c r="H1490" s="2" t="s">
        <v>22</v>
      </c>
      <c r="I1490" t="s">
        <v>61</v>
      </c>
      <c r="J1490" t="s">
        <v>62</v>
      </c>
      <c r="K1490">
        <v>10009</v>
      </c>
      <c r="L1490" t="s">
        <v>54</v>
      </c>
      <c r="M1490" t="s">
        <v>2582</v>
      </c>
      <c r="N1490" t="s">
        <v>27</v>
      </c>
      <c r="O1490" t="s">
        <v>1705</v>
      </c>
      <c r="P1490" s="4">
        <v>135.30000000000001</v>
      </c>
      <c r="Q1490" s="4">
        <v>135.30000000000001</v>
      </c>
      <c r="R1490" s="4">
        <f t="shared" si="94"/>
        <v>0</v>
      </c>
      <c r="S1490" s="4">
        <f t="shared" si="95"/>
        <v>0</v>
      </c>
    </row>
    <row r="1491" spans="1:19" ht="15.6" x14ac:dyDescent="0.3">
      <c r="A1491" t="s">
        <v>2587</v>
      </c>
      <c r="B1491" s="1">
        <v>43350</v>
      </c>
      <c r="C1491" s="1">
        <v>43350</v>
      </c>
      <c r="D1491">
        <f t="shared" si="92"/>
        <v>2018</v>
      </c>
      <c r="E1491" t="str">
        <f t="shared" si="93"/>
        <v>Sep</v>
      </c>
      <c r="F1491" t="s">
        <v>30</v>
      </c>
      <c r="G1491" t="s">
        <v>1269</v>
      </c>
      <c r="H1491" s="2" t="s">
        <v>22</v>
      </c>
      <c r="I1491" t="s">
        <v>2133</v>
      </c>
      <c r="J1491" t="s">
        <v>192</v>
      </c>
      <c r="K1491">
        <v>63301</v>
      </c>
      <c r="L1491" t="s">
        <v>25</v>
      </c>
      <c r="M1491" t="s">
        <v>2582</v>
      </c>
      <c r="N1491" t="s">
        <v>27</v>
      </c>
      <c r="O1491" t="s">
        <v>1705</v>
      </c>
      <c r="P1491" s="4">
        <v>135.30000000000001</v>
      </c>
      <c r="Q1491" s="4">
        <v>135.30000000000001</v>
      </c>
      <c r="R1491" s="4">
        <f t="shared" si="94"/>
        <v>0</v>
      </c>
      <c r="S1491" s="4">
        <f t="shared" si="95"/>
        <v>0</v>
      </c>
    </row>
    <row r="1492" spans="1:19" ht="15.6" x14ac:dyDescent="0.3">
      <c r="A1492" t="s">
        <v>2588</v>
      </c>
      <c r="B1492" s="1">
        <v>43092</v>
      </c>
      <c r="C1492" s="1">
        <v>43094</v>
      </c>
      <c r="D1492">
        <f t="shared" si="92"/>
        <v>2017</v>
      </c>
      <c r="E1492" t="str">
        <f t="shared" si="93"/>
        <v>Dec</v>
      </c>
      <c r="F1492" t="s">
        <v>67</v>
      </c>
      <c r="G1492" t="s">
        <v>899</v>
      </c>
      <c r="H1492" s="2" t="s">
        <v>22</v>
      </c>
      <c r="I1492" t="s">
        <v>191</v>
      </c>
      <c r="J1492" t="s">
        <v>158</v>
      </c>
      <c r="K1492">
        <v>22153</v>
      </c>
      <c r="L1492" t="s">
        <v>44</v>
      </c>
      <c r="M1492" t="s">
        <v>2589</v>
      </c>
      <c r="N1492" t="s">
        <v>27</v>
      </c>
      <c r="O1492" t="s">
        <v>1705</v>
      </c>
      <c r="P1492" s="4">
        <v>572.76</v>
      </c>
      <c r="Q1492" s="4">
        <v>572.76</v>
      </c>
      <c r="R1492" s="4">
        <f t="shared" si="94"/>
        <v>0</v>
      </c>
      <c r="S1492" s="4">
        <f t="shared" si="95"/>
        <v>0</v>
      </c>
    </row>
    <row r="1493" spans="1:19" x14ac:dyDescent="0.3">
      <c r="A1493" t="s">
        <v>2588</v>
      </c>
      <c r="B1493" s="1">
        <v>43092</v>
      </c>
      <c r="C1493" s="1">
        <v>43094</v>
      </c>
      <c r="D1493">
        <f t="shared" si="92"/>
        <v>2017</v>
      </c>
      <c r="E1493" t="str">
        <f t="shared" si="93"/>
        <v>Dec</v>
      </c>
      <c r="F1493" t="s">
        <v>67</v>
      </c>
      <c r="G1493" t="s">
        <v>899</v>
      </c>
      <c r="H1493" t="s">
        <v>51</v>
      </c>
      <c r="I1493" t="s">
        <v>191</v>
      </c>
      <c r="J1493" t="s">
        <v>158</v>
      </c>
      <c r="K1493">
        <v>22153</v>
      </c>
      <c r="L1493" t="s">
        <v>44</v>
      </c>
      <c r="M1493" t="s">
        <v>2589</v>
      </c>
      <c r="N1493" t="s">
        <v>128</v>
      </c>
      <c r="O1493" t="s">
        <v>1705</v>
      </c>
      <c r="P1493" s="4">
        <v>286.38</v>
      </c>
      <c r="Q1493" s="4">
        <v>286.38</v>
      </c>
      <c r="R1493" s="4">
        <f t="shared" si="94"/>
        <v>0</v>
      </c>
      <c r="S1493" s="4">
        <f t="shared" si="95"/>
        <v>0</v>
      </c>
    </row>
    <row r="1494" spans="1:19" x14ac:dyDescent="0.3">
      <c r="A1494" t="s">
        <v>2590</v>
      </c>
      <c r="B1494" s="1">
        <v>42991</v>
      </c>
      <c r="C1494" s="1">
        <v>42996</v>
      </c>
      <c r="D1494">
        <f t="shared" si="92"/>
        <v>2017</v>
      </c>
      <c r="E1494" t="str">
        <f t="shared" si="93"/>
        <v>Sep</v>
      </c>
      <c r="F1494" t="s">
        <v>37</v>
      </c>
      <c r="G1494" t="s">
        <v>2591</v>
      </c>
      <c r="H1494" t="s">
        <v>22</v>
      </c>
      <c r="I1494" t="s">
        <v>1698</v>
      </c>
      <c r="J1494" t="s">
        <v>1699</v>
      </c>
      <c r="K1494">
        <v>68104</v>
      </c>
      <c r="L1494" t="s">
        <v>25</v>
      </c>
      <c r="M1494" t="s">
        <v>2589</v>
      </c>
      <c r="N1494" t="s">
        <v>110</v>
      </c>
      <c r="O1494" t="s">
        <v>1705</v>
      </c>
      <c r="P1494" s="4">
        <v>1336.44</v>
      </c>
      <c r="Q1494" s="4">
        <v>1336.44</v>
      </c>
      <c r="R1494" s="4">
        <f t="shared" si="94"/>
        <v>0</v>
      </c>
      <c r="S1494" s="4">
        <f t="shared" si="95"/>
        <v>0</v>
      </c>
    </row>
    <row r="1495" spans="1:19" x14ac:dyDescent="0.3">
      <c r="A1495" t="s">
        <v>2592</v>
      </c>
      <c r="B1495" s="1">
        <v>43077</v>
      </c>
      <c r="C1495" s="1">
        <v>43079</v>
      </c>
      <c r="D1495">
        <f t="shared" si="92"/>
        <v>2017</v>
      </c>
      <c r="E1495" t="str">
        <f t="shared" si="93"/>
        <v>Dec</v>
      </c>
      <c r="F1495" t="s">
        <v>20</v>
      </c>
      <c r="G1495" t="s">
        <v>2593</v>
      </c>
      <c r="H1495" t="s">
        <v>51</v>
      </c>
      <c r="I1495" t="s">
        <v>2594</v>
      </c>
      <c r="J1495" t="s">
        <v>109</v>
      </c>
      <c r="K1495">
        <v>75080</v>
      </c>
      <c r="L1495" t="s">
        <v>25</v>
      </c>
      <c r="M1495" t="s">
        <v>2589</v>
      </c>
      <c r="N1495" t="s">
        <v>128</v>
      </c>
      <c r="O1495" t="s">
        <v>1705</v>
      </c>
      <c r="P1495" s="4">
        <v>190.92</v>
      </c>
      <c r="Q1495" s="4">
        <f>P1495-17</f>
        <v>173.92</v>
      </c>
      <c r="R1495" s="4">
        <f t="shared" si="94"/>
        <v>17</v>
      </c>
      <c r="S1495" s="4">
        <f t="shared" si="95"/>
        <v>2.5499999999999998</v>
      </c>
    </row>
    <row r="1496" spans="1:19" x14ac:dyDescent="0.3">
      <c r="A1496" t="s">
        <v>2595</v>
      </c>
      <c r="B1496" s="1">
        <v>43247</v>
      </c>
      <c r="C1496" s="1">
        <v>43254</v>
      </c>
      <c r="D1496">
        <f t="shared" si="92"/>
        <v>2018</v>
      </c>
      <c r="E1496" t="str">
        <f t="shared" si="93"/>
        <v>May</v>
      </c>
      <c r="F1496" t="s">
        <v>37</v>
      </c>
      <c r="G1496" t="s">
        <v>138</v>
      </c>
      <c r="H1496" t="s">
        <v>105</v>
      </c>
      <c r="I1496" t="s">
        <v>1083</v>
      </c>
      <c r="J1496" t="s">
        <v>503</v>
      </c>
      <c r="K1496">
        <v>74133</v>
      </c>
      <c r="L1496" t="s">
        <v>25</v>
      </c>
      <c r="M1496" t="s">
        <v>2589</v>
      </c>
      <c r="N1496" t="s">
        <v>27</v>
      </c>
      <c r="O1496" t="s">
        <v>1705</v>
      </c>
      <c r="P1496" s="4">
        <v>477.3</v>
      </c>
      <c r="Q1496" s="4">
        <v>477.3</v>
      </c>
      <c r="R1496" s="4">
        <f t="shared" si="94"/>
        <v>0</v>
      </c>
      <c r="S1496" s="4">
        <f t="shared" si="95"/>
        <v>0</v>
      </c>
    </row>
    <row r="1497" spans="1:19" ht="15.6" x14ac:dyDescent="0.3">
      <c r="A1497" t="s">
        <v>2596</v>
      </c>
      <c r="B1497" s="1">
        <v>42227</v>
      </c>
      <c r="C1497" s="1">
        <v>42231</v>
      </c>
      <c r="D1497">
        <f t="shared" si="92"/>
        <v>2015</v>
      </c>
      <c r="E1497" t="str">
        <f t="shared" si="93"/>
        <v>Aug</v>
      </c>
      <c r="F1497" t="s">
        <v>37</v>
      </c>
      <c r="G1497" t="s">
        <v>382</v>
      </c>
      <c r="H1497" s="2" t="s">
        <v>22</v>
      </c>
      <c r="I1497" t="s">
        <v>69</v>
      </c>
      <c r="J1497" t="s">
        <v>70</v>
      </c>
      <c r="K1497">
        <v>98105</v>
      </c>
      <c r="L1497" t="s">
        <v>34</v>
      </c>
      <c r="M1497" t="s">
        <v>2597</v>
      </c>
      <c r="N1497" t="s">
        <v>27</v>
      </c>
      <c r="O1497" t="s">
        <v>1705</v>
      </c>
      <c r="P1497" s="4">
        <v>12.35</v>
      </c>
      <c r="Q1497" s="4">
        <v>12.35</v>
      </c>
      <c r="R1497" s="4">
        <f t="shared" si="94"/>
        <v>0</v>
      </c>
      <c r="S1497" s="4">
        <f t="shared" si="95"/>
        <v>0</v>
      </c>
    </row>
    <row r="1498" spans="1:19" ht="15.6" x14ac:dyDescent="0.3">
      <c r="A1498" t="s">
        <v>2598</v>
      </c>
      <c r="B1498" s="1">
        <v>42878</v>
      </c>
      <c r="C1498" s="1">
        <v>42882</v>
      </c>
      <c r="D1498">
        <f t="shared" si="92"/>
        <v>2017</v>
      </c>
      <c r="E1498" t="str">
        <f t="shared" si="93"/>
        <v>May</v>
      </c>
      <c r="F1498" t="s">
        <v>37</v>
      </c>
      <c r="G1498" t="s">
        <v>1868</v>
      </c>
      <c r="H1498" s="2" t="s">
        <v>22</v>
      </c>
      <c r="I1498" t="s">
        <v>32</v>
      </c>
      <c r="J1498" t="s">
        <v>33</v>
      </c>
      <c r="K1498">
        <v>94109</v>
      </c>
      <c r="L1498" t="s">
        <v>34</v>
      </c>
      <c r="M1498" t="s">
        <v>2597</v>
      </c>
      <c r="N1498" t="s">
        <v>27</v>
      </c>
      <c r="O1498" t="s">
        <v>1705</v>
      </c>
      <c r="P1498" s="4">
        <v>37.049999999999997</v>
      </c>
      <c r="Q1498" s="4">
        <v>37.049999999999997</v>
      </c>
      <c r="R1498" s="4">
        <f t="shared" si="94"/>
        <v>0</v>
      </c>
      <c r="S1498" s="4">
        <f t="shared" si="95"/>
        <v>0</v>
      </c>
    </row>
    <row r="1499" spans="1:19" x14ac:dyDescent="0.3">
      <c r="A1499" t="s">
        <v>2599</v>
      </c>
      <c r="B1499" s="1">
        <v>42814</v>
      </c>
      <c r="C1499" s="1">
        <v>42819</v>
      </c>
      <c r="D1499">
        <f t="shared" si="92"/>
        <v>2017</v>
      </c>
      <c r="E1499" t="str">
        <f t="shared" si="93"/>
        <v>Mar</v>
      </c>
      <c r="F1499" t="s">
        <v>67</v>
      </c>
      <c r="G1499" t="s">
        <v>1153</v>
      </c>
      <c r="H1499" t="s">
        <v>51</v>
      </c>
      <c r="I1499" t="s">
        <v>2600</v>
      </c>
      <c r="J1499" t="s">
        <v>454</v>
      </c>
      <c r="K1499">
        <v>39503</v>
      </c>
      <c r="L1499" t="s">
        <v>44</v>
      </c>
      <c r="M1499" t="s">
        <v>2597</v>
      </c>
      <c r="N1499" t="s">
        <v>27</v>
      </c>
      <c r="O1499" t="s">
        <v>1705</v>
      </c>
      <c r="P1499" s="4">
        <v>86.45</v>
      </c>
      <c r="Q1499" s="4">
        <v>80</v>
      </c>
      <c r="R1499" s="4">
        <f t="shared" si="94"/>
        <v>6.4500000000000028</v>
      </c>
      <c r="S1499" s="4">
        <f t="shared" si="95"/>
        <v>0.96750000000000036</v>
      </c>
    </row>
    <row r="1500" spans="1:19" ht="15.6" x14ac:dyDescent="0.3">
      <c r="A1500" t="s">
        <v>2327</v>
      </c>
      <c r="B1500" s="1">
        <v>43375</v>
      </c>
      <c r="C1500" s="1">
        <v>43378</v>
      </c>
      <c r="D1500">
        <f t="shared" si="92"/>
        <v>2018</v>
      </c>
      <c r="E1500" t="str">
        <f t="shared" si="93"/>
        <v>Oct</v>
      </c>
      <c r="F1500" t="s">
        <v>20</v>
      </c>
      <c r="G1500" t="s">
        <v>2025</v>
      </c>
      <c r="H1500" s="2" t="s">
        <v>22</v>
      </c>
      <c r="I1500" t="s">
        <v>712</v>
      </c>
      <c r="J1500" t="s">
        <v>250</v>
      </c>
      <c r="K1500">
        <v>37918</v>
      </c>
      <c r="L1500" t="s">
        <v>44</v>
      </c>
      <c r="M1500" t="s">
        <v>2597</v>
      </c>
      <c r="N1500" t="s">
        <v>27</v>
      </c>
      <c r="O1500" t="s">
        <v>1705</v>
      </c>
      <c r="P1500" s="4">
        <v>19.760000000000002</v>
      </c>
      <c r="Q1500" s="4">
        <v>18</v>
      </c>
      <c r="R1500" s="4">
        <f t="shared" si="94"/>
        <v>1.7600000000000016</v>
      </c>
      <c r="S1500" s="4">
        <f t="shared" si="95"/>
        <v>0.26400000000000023</v>
      </c>
    </row>
    <row r="1501" spans="1:19" x14ac:dyDescent="0.3">
      <c r="A1501" t="s">
        <v>2601</v>
      </c>
      <c r="B1501" s="1">
        <v>42944</v>
      </c>
      <c r="C1501" s="1">
        <v>42948</v>
      </c>
      <c r="D1501">
        <f t="shared" si="92"/>
        <v>2017</v>
      </c>
      <c r="E1501" t="str">
        <f t="shared" si="93"/>
        <v>Jul</v>
      </c>
      <c r="F1501" t="s">
        <v>37</v>
      </c>
      <c r="G1501" t="s">
        <v>2602</v>
      </c>
      <c r="H1501" t="s">
        <v>51</v>
      </c>
      <c r="I1501" t="s">
        <v>684</v>
      </c>
      <c r="J1501" t="s">
        <v>109</v>
      </c>
      <c r="K1501">
        <v>77506</v>
      </c>
      <c r="L1501" t="s">
        <v>25</v>
      </c>
      <c r="M1501" t="s">
        <v>2597</v>
      </c>
      <c r="N1501" t="s">
        <v>27</v>
      </c>
      <c r="O1501" t="s">
        <v>1705</v>
      </c>
      <c r="P1501" s="4">
        <v>24.7</v>
      </c>
      <c r="Q1501" s="4">
        <v>24.7</v>
      </c>
      <c r="R1501" s="4">
        <f t="shared" si="94"/>
        <v>0</v>
      </c>
      <c r="S1501" s="4">
        <f t="shared" si="95"/>
        <v>0</v>
      </c>
    </row>
    <row r="1502" spans="1:19" ht="15.6" x14ac:dyDescent="0.3">
      <c r="A1502" t="s">
        <v>1480</v>
      </c>
      <c r="B1502" s="1">
        <v>42119</v>
      </c>
      <c r="C1502" s="1">
        <v>42124</v>
      </c>
      <c r="D1502">
        <f t="shared" si="92"/>
        <v>2015</v>
      </c>
      <c r="E1502" t="str">
        <f t="shared" si="93"/>
        <v>Apr</v>
      </c>
      <c r="F1502" t="s">
        <v>37</v>
      </c>
      <c r="G1502" t="s">
        <v>1481</v>
      </c>
      <c r="H1502" s="2" t="s">
        <v>22</v>
      </c>
      <c r="I1502" t="s">
        <v>1482</v>
      </c>
      <c r="J1502" t="s">
        <v>33</v>
      </c>
      <c r="K1502">
        <v>91776</v>
      </c>
      <c r="L1502" t="s">
        <v>34</v>
      </c>
      <c r="M1502" t="s">
        <v>2603</v>
      </c>
      <c r="N1502" t="s">
        <v>27</v>
      </c>
      <c r="O1502" t="s">
        <v>1705</v>
      </c>
      <c r="P1502" s="4">
        <v>303.25</v>
      </c>
      <c r="Q1502" s="4">
        <v>100</v>
      </c>
      <c r="R1502" s="4">
        <f t="shared" si="94"/>
        <v>203.25</v>
      </c>
      <c r="S1502" s="4">
        <f t="shared" si="95"/>
        <v>30.487499999999997</v>
      </c>
    </row>
    <row r="1503" spans="1:19" ht="15.6" x14ac:dyDescent="0.3">
      <c r="A1503" t="s">
        <v>2604</v>
      </c>
      <c r="B1503" s="1">
        <v>43284</v>
      </c>
      <c r="C1503" s="1">
        <v>43291</v>
      </c>
      <c r="D1503">
        <f t="shared" si="92"/>
        <v>2018</v>
      </c>
      <c r="E1503" t="str">
        <f t="shared" si="93"/>
        <v>Jul</v>
      </c>
      <c r="F1503" t="s">
        <v>37</v>
      </c>
      <c r="G1503" t="s">
        <v>550</v>
      </c>
      <c r="H1503" s="2" t="s">
        <v>22</v>
      </c>
      <c r="I1503" t="s">
        <v>2605</v>
      </c>
      <c r="J1503" t="s">
        <v>1031</v>
      </c>
      <c r="K1503">
        <v>87401</v>
      </c>
      <c r="L1503" t="s">
        <v>34</v>
      </c>
      <c r="M1503" t="s">
        <v>2603</v>
      </c>
      <c r="N1503" t="s">
        <v>27</v>
      </c>
      <c r="O1503" t="s">
        <v>1705</v>
      </c>
      <c r="P1503" s="4">
        <v>545.85</v>
      </c>
      <c r="Q1503" s="4">
        <v>545.85</v>
      </c>
      <c r="R1503" s="4">
        <f t="shared" si="94"/>
        <v>0</v>
      </c>
      <c r="S1503" s="4">
        <f t="shared" si="95"/>
        <v>0</v>
      </c>
    </row>
    <row r="1504" spans="1:19" ht="15.6" x14ac:dyDescent="0.3">
      <c r="A1504" t="s">
        <v>755</v>
      </c>
      <c r="B1504" s="1">
        <v>42486</v>
      </c>
      <c r="C1504" s="1">
        <v>42492</v>
      </c>
      <c r="D1504">
        <f t="shared" si="92"/>
        <v>2016</v>
      </c>
      <c r="E1504" t="str">
        <f t="shared" si="93"/>
        <v>Apr</v>
      </c>
      <c r="F1504" t="s">
        <v>37</v>
      </c>
      <c r="G1504" t="s">
        <v>130</v>
      </c>
      <c r="H1504" s="2" t="s">
        <v>22</v>
      </c>
      <c r="I1504" t="s">
        <v>756</v>
      </c>
      <c r="J1504" t="s">
        <v>250</v>
      </c>
      <c r="K1504">
        <v>38109</v>
      </c>
      <c r="L1504" t="s">
        <v>44</v>
      </c>
      <c r="M1504" t="s">
        <v>2603</v>
      </c>
      <c r="N1504" t="s">
        <v>27</v>
      </c>
      <c r="O1504" t="s">
        <v>1705</v>
      </c>
      <c r="P1504" s="4">
        <v>97.04</v>
      </c>
      <c r="Q1504" s="4">
        <v>97.04</v>
      </c>
      <c r="R1504" s="4">
        <f t="shared" si="94"/>
        <v>0</v>
      </c>
      <c r="S1504" s="4">
        <f t="shared" si="95"/>
        <v>0</v>
      </c>
    </row>
    <row r="1505" spans="1:19" x14ac:dyDescent="0.3">
      <c r="A1505" t="s">
        <v>2606</v>
      </c>
      <c r="B1505" s="1">
        <v>43457</v>
      </c>
      <c r="C1505" s="1">
        <v>43461</v>
      </c>
      <c r="D1505">
        <f t="shared" si="92"/>
        <v>2018</v>
      </c>
      <c r="E1505" t="str">
        <f t="shared" si="93"/>
        <v>Dec</v>
      </c>
      <c r="F1505" t="s">
        <v>37</v>
      </c>
      <c r="G1505" t="s">
        <v>1238</v>
      </c>
      <c r="H1505" t="s">
        <v>51</v>
      </c>
      <c r="I1505" t="s">
        <v>2068</v>
      </c>
      <c r="J1505" t="s">
        <v>310</v>
      </c>
      <c r="K1505">
        <v>6457</v>
      </c>
      <c r="L1505" t="s">
        <v>54</v>
      </c>
      <c r="M1505" t="s">
        <v>2603</v>
      </c>
      <c r="N1505" t="s">
        <v>27</v>
      </c>
      <c r="O1505" t="s">
        <v>1705</v>
      </c>
      <c r="P1505" s="4">
        <v>181.95</v>
      </c>
      <c r="Q1505" s="4">
        <f>P1505-17</f>
        <v>164.95</v>
      </c>
      <c r="R1505" s="4">
        <f t="shared" si="94"/>
        <v>17</v>
      </c>
      <c r="S1505" s="4">
        <f t="shared" si="95"/>
        <v>2.5499999999999998</v>
      </c>
    </row>
    <row r="1506" spans="1:19" ht="15.6" x14ac:dyDescent="0.3">
      <c r="A1506" t="s">
        <v>2607</v>
      </c>
      <c r="B1506" s="1">
        <v>42651</v>
      </c>
      <c r="C1506" s="1">
        <v>42656</v>
      </c>
      <c r="D1506">
        <f t="shared" si="92"/>
        <v>2016</v>
      </c>
      <c r="E1506" t="str">
        <f t="shared" si="93"/>
        <v>Oct</v>
      </c>
      <c r="F1506" t="s">
        <v>37</v>
      </c>
      <c r="G1506" t="s">
        <v>2593</v>
      </c>
      <c r="H1506" s="2" t="s">
        <v>22</v>
      </c>
      <c r="I1506" t="s">
        <v>116</v>
      </c>
      <c r="J1506" t="s">
        <v>109</v>
      </c>
      <c r="K1506">
        <v>75081</v>
      </c>
      <c r="L1506" t="s">
        <v>25</v>
      </c>
      <c r="M1506" t="s">
        <v>2603</v>
      </c>
      <c r="N1506" t="s">
        <v>27</v>
      </c>
      <c r="O1506" t="s">
        <v>1705</v>
      </c>
      <c r="P1506" s="4">
        <v>72.78</v>
      </c>
      <c r="Q1506" s="4">
        <v>72.78</v>
      </c>
      <c r="R1506" s="4">
        <f t="shared" si="94"/>
        <v>0</v>
      </c>
      <c r="S1506" s="4">
        <f t="shared" si="95"/>
        <v>0</v>
      </c>
    </row>
    <row r="1507" spans="1:19" x14ac:dyDescent="0.3">
      <c r="A1507" t="s">
        <v>2608</v>
      </c>
      <c r="B1507" s="1">
        <v>43322</v>
      </c>
      <c r="C1507" s="1">
        <v>43327</v>
      </c>
      <c r="D1507">
        <f t="shared" si="92"/>
        <v>2018</v>
      </c>
      <c r="E1507" t="str">
        <f t="shared" si="93"/>
        <v>Aug</v>
      </c>
      <c r="F1507" t="s">
        <v>37</v>
      </c>
      <c r="G1507" t="s">
        <v>330</v>
      </c>
      <c r="H1507" t="s">
        <v>105</v>
      </c>
      <c r="I1507" t="s">
        <v>182</v>
      </c>
      <c r="J1507" t="s">
        <v>653</v>
      </c>
      <c r="K1507">
        <v>47201</v>
      </c>
      <c r="L1507" t="s">
        <v>25</v>
      </c>
      <c r="M1507" t="s">
        <v>2603</v>
      </c>
      <c r="N1507" t="s">
        <v>27</v>
      </c>
      <c r="O1507" t="s">
        <v>1705</v>
      </c>
      <c r="P1507" s="4">
        <v>121.3</v>
      </c>
      <c r="Q1507" s="4">
        <v>121.3</v>
      </c>
      <c r="R1507" s="4">
        <f t="shared" si="94"/>
        <v>0</v>
      </c>
      <c r="S1507" s="4">
        <f t="shared" si="95"/>
        <v>0</v>
      </c>
    </row>
    <row r="1508" spans="1:19" x14ac:dyDescent="0.3">
      <c r="A1508" t="s">
        <v>2609</v>
      </c>
      <c r="B1508" s="1">
        <v>42287</v>
      </c>
      <c r="C1508" s="1">
        <v>42291</v>
      </c>
      <c r="D1508">
        <f t="shared" si="92"/>
        <v>2015</v>
      </c>
      <c r="E1508" t="str">
        <f t="shared" si="93"/>
        <v>Oct</v>
      </c>
      <c r="F1508" t="s">
        <v>37</v>
      </c>
      <c r="G1508" t="s">
        <v>1556</v>
      </c>
      <c r="H1508" t="s">
        <v>22</v>
      </c>
      <c r="I1508" t="s">
        <v>578</v>
      </c>
      <c r="J1508" t="s">
        <v>178</v>
      </c>
      <c r="K1508">
        <v>85023</v>
      </c>
      <c r="L1508" t="s">
        <v>34</v>
      </c>
      <c r="M1508" t="s">
        <v>2610</v>
      </c>
      <c r="N1508" t="s">
        <v>27</v>
      </c>
      <c r="O1508" t="s">
        <v>1705</v>
      </c>
      <c r="P1508" s="4">
        <v>46.872</v>
      </c>
      <c r="Q1508" s="4">
        <v>100</v>
      </c>
      <c r="R1508" s="4">
        <f t="shared" si="94"/>
        <v>-53.128</v>
      </c>
      <c r="S1508" s="4">
        <f t="shared" si="95"/>
        <v>-7.9691999999999998</v>
      </c>
    </row>
    <row r="1509" spans="1:19" ht="15.6" x14ac:dyDescent="0.3">
      <c r="A1509" t="s">
        <v>2611</v>
      </c>
      <c r="B1509" s="1">
        <v>43070</v>
      </c>
      <c r="C1509" s="1">
        <v>43074</v>
      </c>
      <c r="D1509">
        <f t="shared" si="92"/>
        <v>2017</v>
      </c>
      <c r="E1509" t="str">
        <f t="shared" si="93"/>
        <v>Dec</v>
      </c>
      <c r="F1509" t="s">
        <v>37</v>
      </c>
      <c r="G1509" t="s">
        <v>312</v>
      </c>
      <c r="H1509" s="2" t="s">
        <v>22</v>
      </c>
      <c r="I1509" t="s">
        <v>32</v>
      </c>
      <c r="J1509" t="s">
        <v>33</v>
      </c>
      <c r="K1509">
        <v>94122</v>
      </c>
      <c r="L1509" t="s">
        <v>34</v>
      </c>
      <c r="M1509" t="s">
        <v>2610</v>
      </c>
      <c r="N1509" t="s">
        <v>110</v>
      </c>
      <c r="O1509" t="s">
        <v>1705</v>
      </c>
      <c r="P1509" s="4">
        <v>16.739999999999998</v>
      </c>
      <c r="Q1509" s="4">
        <v>100</v>
      </c>
      <c r="R1509" s="4">
        <f t="shared" si="94"/>
        <v>-83.26</v>
      </c>
      <c r="S1509" s="4">
        <f t="shared" si="95"/>
        <v>-12.489000000000001</v>
      </c>
    </row>
    <row r="1510" spans="1:19" ht="15.6" x14ac:dyDescent="0.3">
      <c r="A1510" t="s">
        <v>2612</v>
      </c>
      <c r="B1510" s="1">
        <v>43192</v>
      </c>
      <c r="C1510" s="1">
        <v>43197</v>
      </c>
      <c r="D1510">
        <f t="shared" si="92"/>
        <v>2018</v>
      </c>
      <c r="E1510" t="str">
        <f t="shared" si="93"/>
        <v>Apr</v>
      </c>
      <c r="F1510" t="s">
        <v>37</v>
      </c>
      <c r="G1510" t="s">
        <v>2613</v>
      </c>
      <c r="H1510" s="2" t="s">
        <v>22</v>
      </c>
      <c r="I1510" t="s">
        <v>47</v>
      </c>
      <c r="J1510" t="s">
        <v>33</v>
      </c>
      <c r="K1510">
        <v>90008</v>
      </c>
      <c r="L1510" t="s">
        <v>34</v>
      </c>
      <c r="M1510" t="s">
        <v>2610</v>
      </c>
      <c r="N1510" t="s">
        <v>27</v>
      </c>
      <c r="O1510" t="s">
        <v>1705</v>
      </c>
      <c r="P1510" s="4">
        <v>25.11</v>
      </c>
      <c r="Q1510" s="4">
        <v>25.11</v>
      </c>
      <c r="R1510" s="4">
        <f t="shared" si="94"/>
        <v>0</v>
      </c>
      <c r="S1510" s="4">
        <f t="shared" si="95"/>
        <v>0</v>
      </c>
    </row>
    <row r="1511" spans="1:19" ht="15.6" x14ac:dyDescent="0.3">
      <c r="A1511" t="s">
        <v>2560</v>
      </c>
      <c r="B1511" s="1">
        <v>43169</v>
      </c>
      <c r="C1511" s="1">
        <v>43173</v>
      </c>
      <c r="D1511">
        <f t="shared" si="92"/>
        <v>2018</v>
      </c>
      <c r="E1511" t="str">
        <f t="shared" si="93"/>
        <v>Mar</v>
      </c>
      <c r="F1511" t="s">
        <v>37</v>
      </c>
      <c r="G1511" t="s">
        <v>965</v>
      </c>
      <c r="H1511" s="2" t="s">
        <v>22</v>
      </c>
      <c r="I1511" t="s">
        <v>735</v>
      </c>
      <c r="J1511" t="s">
        <v>101</v>
      </c>
      <c r="K1511">
        <v>19013</v>
      </c>
      <c r="L1511" t="s">
        <v>54</v>
      </c>
      <c r="M1511" t="s">
        <v>2610</v>
      </c>
      <c r="N1511" t="s">
        <v>27</v>
      </c>
      <c r="O1511" t="s">
        <v>1705</v>
      </c>
      <c r="P1511" s="4">
        <v>6.6959999999999997</v>
      </c>
      <c r="Q1511" s="4">
        <v>5</v>
      </c>
      <c r="R1511" s="4">
        <f t="shared" si="94"/>
        <v>1.6959999999999997</v>
      </c>
      <c r="S1511" s="4">
        <f t="shared" si="95"/>
        <v>0.25439999999999996</v>
      </c>
    </row>
    <row r="1512" spans="1:19" ht="15.6" x14ac:dyDescent="0.3">
      <c r="A1512" t="s">
        <v>1066</v>
      </c>
      <c r="B1512" s="1">
        <v>42205</v>
      </c>
      <c r="C1512" s="1">
        <v>42209</v>
      </c>
      <c r="D1512">
        <f t="shared" si="92"/>
        <v>2015</v>
      </c>
      <c r="E1512" t="str">
        <f t="shared" si="93"/>
        <v>Jul</v>
      </c>
      <c r="F1512" t="s">
        <v>37</v>
      </c>
      <c r="G1512" t="s">
        <v>56</v>
      </c>
      <c r="H1512" s="2" t="s">
        <v>22</v>
      </c>
      <c r="I1512" t="s">
        <v>116</v>
      </c>
      <c r="J1512" t="s">
        <v>109</v>
      </c>
      <c r="K1512">
        <v>75217</v>
      </c>
      <c r="L1512" t="s">
        <v>25</v>
      </c>
      <c r="M1512" t="s">
        <v>2610</v>
      </c>
      <c r="N1512" t="s">
        <v>27</v>
      </c>
      <c r="O1512" t="s">
        <v>1705</v>
      </c>
      <c r="P1512" s="4">
        <v>16.739999999999998</v>
      </c>
      <c r="Q1512" s="4">
        <v>18</v>
      </c>
      <c r="R1512" s="4">
        <f t="shared" si="94"/>
        <v>-1.2600000000000016</v>
      </c>
      <c r="S1512" s="4">
        <f t="shared" si="95"/>
        <v>-0.18900000000000022</v>
      </c>
    </row>
    <row r="1513" spans="1:19" ht="15.6" x14ac:dyDescent="0.3">
      <c r="A1513" t="s">
        <v>2614</v>
      </c>
      <c r="B1513" s="1">
        <v>42513</v>
      </c>
      <c r="C1513" s="1">
        <v>42517</v>
      </c>
      <c r="D1513">
        <f t="shared" si="92"/>
        <v>2016</v>
      </c>
      <c r="E1513" t="str">
        <f t="shared" si="93"/>
        <v>May</v>
      </c>
      <c r="F1513" t="s">
        <v>67</v>
      </c>
      <c r="G1513" t="s">
        <v>1176</v>
      </c>
      <c r="H1513" s="2" t="s">
        <v>22</v>
      </c>
      <c r="I1513" t="s">
        <v>97</v>
      </c>
      <c r="J1513" t="s">
        <v>89</v>
      </c>
      <c r="K1513">
        <v>48234</v>
      </c>
      <c r="L1513" t="s">
        <v>25</v>
      </c>
      <c r="M1513" t="s">
        <v>2610</v>
      </c>
      <c r="N1513" t="s">
        <v>27</v>
      </c>
      <c r="O1513" t="s">
        <v>1705</v>
      </c>
      <c r="P1513" s="4">
        <v>75.33</v>
      </c>
      <c r="Q1513" s="4">
        <v>75.33</v>
      </c>
      <c r="R1513" s="4">
        <f t="shared" si="94"/>
        <v>0</v>
      </c>
      <c r="S1513" s="4">
        <f t="shared" si="95"/>
        <v>0</v>
      </c>
    </row>
    <row r="1514" spans="1:19" ht="15.6" x14ac:dyDescent="0.3">
      <c r="A1514" t="s">
        <v>2615</v>
      </c>
      <c r="B1514" s="1">
        <v>42808</v>
      </c>
      <c r="C1514" s="1">
        <v>42813</v>
      </c>
      <c r="D1514">
        <f t="shared" si="92"/>
        <v>2017</v>
      </c>
      <c r="E1514" t="str">
        <f t="shared" si="93"/>
        <v>Mar</v>
      </c>
      <c r="F1514" t="s">
        <v>37</v>
      </c>
      <c r="G1514" t="s">
        <v>2616</v>
      </c>
      <c r="H1514" s="2" t="s">
        <v>22</v>
      </c>
      <c r="I1514" t="s">
        <v>2349</v>
      </c>
      <c r="J1514" t="s">
        <v>148</v>
      </c>
      <c r="K1514">
        <v>54302</v>
      </c>
      <c r="L1514" t="s">
        <v>25</v>
      </c>
      <c r="M1514" t="s">
        <v>2610</v>
      </c>
      <c r="N1514" t="s">
        <v>110</v>
      </c>
      <c r="O1514" t="s">
        <v>1705</v>
      </c>
      <c r="P1514" s="4">
        <v>16.739999999999998</v>
      </c>
      <c r="Q1514" s="4">
        <v>18</v>
      </c>
      <c r="R1514" s="4">
        <f t="shared" si="94"/>
        <v>-1.2600000000000016</v>
      </c>
      <c r="S1514" s="4">
        <f t="shared" si="95"/>
        <v>-0.18900000000000022</v>
      </c>
    </row>
    <row r="1515" spans="1:19" x14ac:dyDescent="0.3">
      <c r="A1515" t="s">
        <v>2617</v>
      </c>
      <c r="B1515" s="1">
        <v>43009</v>
      </c>
      <c r="C1515" s="1">
        <v>43010</v>
      </c>
      <c r="D1515">
        <f t="shared" si="92"/>
        <v>2017</v>
      </c>
      <c r="E1515" t="str">
        <f t="shared" si="93"/>
        <v>Oct</v>
      </c>
      <c r="F1515" t="s">
        <v>20</v>
      </c>
      <c r="G1515" t="s">
        <v>1319</v>
      </c>
      <c r="H1515" t="s">
        <v>105</v>
      </c>
      <c r="I1515" t="s">
        <v>1823</v>
      </c>
      <c r="J1515" t="s">
        <v>653</v>
      </c>
      <c r="K1515">
        <v>46350</v>
      </c>
      <c r="L1515" t="s">
        <v>25</v>
      </c>
      <c r="M1515" t="s">
        <v>2610</v>
      </c>
      <c r="N1515" t="s">
        <v>27</v>
      </c>
      <c r="O1515" t="s">
        <v>1705</v>
      </c>
      <c r="P1515" s="4">
        <v>41.85</v>
      </c>
      <c r="Q1515" s="4">
        <v>41.85</v>
      </c>
      <c r="R1515" s="4">
        <f t="shared" si="94"/>
        <v>0</v>
      </c>
      <c r="S1515" s="4">
        <f t="shared" si="95"/>
        <v>0</v>
      </c>
    </row>
    <row r="1516" spans="1:19" ht="15.6" x14ac:dyDescent="0.3">
      <c r="A1516" t="s">
        <v>2618</v>
      </c>
      <c r="B1516" s="1">
        <v>43081</v>
      </c>
      <c r="C1516" s="1">
        <v>43087</v>
      </c>
      <c r="D1516">
        <f t="shared" si="92"/>
        <v>2017</v>
      </c>
      <c r="E1516" t="str">
        <f t="shared" si="93"/>
        <v>Dec</v>
      </c>
      <c r="F1516" t="s">
        <v>37</v>
      </c>
      <c r="G1516" t="s">
        <v>2442</v>
      </c>
      <c r="H1516" s="2" t="s">
        <v>22</v>
      </c>
      <c r="I1516" t="s">
        <v>648</v>
      </c>
      <c r="J1516" t="s">
        <v>89</v>
      </c>
      <c r="K1516">
        <v>49201</v>
      </c>
      <c r="L1516" t="s">
        <v>25</v>
      </c>
      <c r="M1516" t="s">
        <v>2610</v>
      </c>
      <c r="N1516" t="s">
        <v>27</v>
      </c>
      <c r="O1516" t="s">
        <v>1705</v>
      </c>
      <c r="P1516" s="4">
        <v>33.479999999999997</v>
      </c>
      <c r="Q1516" s="4">
        <v>33.479999999999997</v>
      </c>
      <c r="R1516" s="4">
        <f t="shared" si="94"/>
        <v>0</v>
      </c>
      <c r="S1516" s="4">
        <f t="shared" si="95"/>
        <v>0</v>
      </c>
    </row>
    <row r="1517" spans="1:19" ht="15.6" x14ac:dyDescent="0.3">
      <c r="A1517" t="s">
        <v>1584</v>
      </c>
      <c r="B1517" s="1">
        <v>43029</v>
      </c>
      <c r="C1517" s="1">
        <v>43035</v>
      </c>
      <c r="D1517">
        <f t="shared" si="92"/>
        <v>2017</v>
      </c>
      <c r="E1517" t="str">
        <f t="shared" si="93"/>
        <v>Oct</v>
      </c>
      <c r="F1517" t="s">
        <v>37</v>
      </c>
      <c r="G1517" t="s">
        <v>971</v>
      </c>
      <c r="H1517" s="2" t="s">
        <v>22</v>
      </c>
      <c r="I1517" t="s">
        <v>47</v>
      </c>
      <c r="J1517" t="s">
        <v>33</v>
      </c>
      <c r="K1517">
        <v>90045</v>
      </c>
      <c r="L1517" t="s">
        <v>34</v>
      </c>
      <c r="M1517" t="s">
        <v>2619</v>
      </c>
      <c r="N1517" t="s">
        <v>110</v>
      </c>
      <c r="O1517" t="s">
        <v>1705</v>
      </c>
      <c r="P1517" s="4">
        <v>19.96</v>
      </c>
      <c r="Q1517" s="4">
        <v>100</v>
      </c>
      <c r="R1517" s="4">
        <f t="shared" si="94"/>
        <v>-80.039999999999992</v>
      </c>
      <c r="S1517" s="4">
        <f t="shared" si="95"/>
        <v>-12.005999999999998</v>
      </c>
    </row>
    <row r="1518" spans="1:19" x14ac:dyDescent="0.3">
      <c r="A1518" t="s">
        <v>2620</v>
      </c>
      <c r="B1518" s="1">
        <v>43049</v>
      </c>
      <c r="C1518" s="1">
        <v>43054</v>
      </c>
      <c r="D1518">
        <f t="shared" si="92"/>
        <v>2017</v>
      </c>
      <c r="E1518" t="str">
        <f t="shared" si="93"/>
        <v>Nov</v>
      </c>
      <c r="F1518" t="s">
        <v>37</v>
      </c>
      <c r="G1518" t="s">
        <v>1768</v>
      </c>
      <c r="H1518" t="s">
        <v>51</v>
      </c>
      <c r="I1518" t="s">
        <v>994</v>
      </c>
      <c r="J1518" t="s">
        <v>33</v>
      </c>
      <c r="K1518">
        <v>95823</v>
      </c>
      <c r="L1518" t="s">
        <v>34</v>
      </c>
      <c r="M1518" t="s">
        <v>2619</v>
      </c>
      <c r="N1518" t="s">
        <v>27</v>
      </c>
      <c r="O1518" t="s">
        <v>1705</v>
      </c>
      <c r="P1518" s="4">
        <v>9.98</v>
      </c>
      <c r="Q1518" s="4">
        <v>9.98</v>
      </c>
      <c r="R1518" s="4">
        <f t="shared" si="94"/>
        <v>0</v>
      </c>
      <c r="S1518" s="4">
        <f t="shared" si="95"/>
        <v>0</v>
      </c>
    </row>
    <row r="1519" spans="1:19" ht="15.6" x14ac:dyDescent="0.3">
      <c r="A1519" t="s">
        <v>2621</v>
      </c>
      <c r="B1519" s="1">
        <v>43087</v>
      </c>
      <c r="C1519" s="1">
        <v>43093</v>
      </c>
      <c r="D1519">
        <f t="shared" si="92"/>
        <v>2017</v>
      </c>
      <c r="E1519" t="str">
        <f t="shared" si="93"/>
        <v>Dec</v>
      </c>
      <c r="F1519" t="s">
        <v>37</v>
      </c>
      <c r="G1519" t="s">
        <v>2404</v>
      </c>
      <c r="H1519" s="2" t="s">
        <v>22</v>
      </c>
      <c r="I1519" t="s">
        <v>39</v>
      </c>
      <c r="J1519" t="s">
        <v>33</v>
      </c>
      <c r="K1519">
        <v>92037</v>
      </c>
      <c r="L1519" t="s">
        <v>34</v>
      </c>
      <c r="M1519" t="s">
        <v>2619</v>
      </c>
      <c r="N1519" t="s">
        <v>27</v>
      </c>
      <c r="O1519" t="s">
        <v>1705</v>
      </c>
      <c r="P1519" s="4">
        <v>39.92</v>
      </c>
      <c r="Q1519" s="4">
        <v>39.92</v>
      </c>
      <c r="R1519" s="4">
        <f t="shared" si="94"/>
        <v>0</v>
      </c>
      <c r="S1519" s="4">
        <f t="shared" si="95"/>
        <v>0</v>
      </c>
    </row>
    <row r="1520" spans="1:19" ht="15.6" x14ac:dyDescent="0.3">
      <c r="A1520" t="s">
        <v>2622</v>
      </c>
      <c r="B1520" s="1">
        <v>42821</v>
      </c>
      <c r="C1520" s="1">
        <v>42825</v>
      </c>
      <c r="D1520">
        <f t="shared" si="92"/>
        <v>2017</v>
      </c>
      <c r="E1520" t="str">
        <f t="shared" si="93"/>
        <v>Mar</v>
      </c>
      <c r="F1520" t="s">
        <v>37</v>
      </c>
      <c r="G1520" t="s">
        <v>357</v>
      </c>
      <c r="H1520" s="2" t="s">
        <v>22</v>
      </c>
      <c r="I1520" t="s">
        <v>182</v>
      </c>
      <c r="J1520" t="s">
        <v>183</v>
      </c>
      <c r="K1520">
        <v>31907</v>
      </c>
      <c r="L1520" t="s">
        <v>44</v>
      </c>
      <c r="M1520" t="s">
        <v>2619</v>
      </c>
      <c r="N1520" t="s">
        <v>27</v>
      </c>
      <c r="O1520" t="s">
        <v>1705</v>
      </c>
      <c r="P1520" s="4">
        <v>39.92</v>
      </c>
      <c r="Q1520" s="4">
        <v>39.92</v>
      </c>
      <c r="R1520" s="4">
        <f t="shared" si="94"/>
        <v>0</v>
      </c>
      <c r="S1520" s="4">
        <f t="shared" si="95"/>
        <v>0</v>
      </c>
    </row>
    <row r="1521" spans="1:19" ht="15.6" x14ac:dyDescent="0.3">
      <c r="A1521" t="s">
        <v>2623</v>
      </c>
      <c r="B1521" s="1">
        <v>43030</v>
      </c>
      <c r="C1521" s="1">
        <v>43032</v>
      </c>
      <c r="D1521">
        <f t="shared" si="92"/>
        <v>2017</v>
      </c>
      <c r="E1521" t="str">
        <f t="shared" si="93"/>
        <v>Oct</v>
      </c>
      <c r="F1521" t="s">
        <v>20</v>
      </c>
      <c r="G1521" t="s">
        <v>1701</v>
      </c>
      <c r="H1521" s="2" t="s">
        <v>22</v>
      </c>
      <c r="I1521" t="s">
        <v>645</v>
      </c>
      <c r="J1521" t="s">
        <v>158</v>
      </c>
      <c r="K1521">
        <v>23223</v>
      </c>
      <c r="L1521" t="s">
        <v>44</v>
      </c>
      <c r="M1521" t="s">
        <v>2619</v>
      </c>
      <c r="N1521" t="s">
        <v>27</v>
      </c>
      <c r="O1521" t="s">
        <v>1705</v>
      </c>
      <c r="P1521" s="4">
        <v>39.92</v>
      </c>
      <c r="Q1521" s="4">
        <v>39.92</v>
      </c>
      <c r="R1521" s="4">
        <f t="shared" si="94"/>
        <v>0</v>
      </c>
      <c r="S1521" s="4">
        <f t="shared" si="95"/>
        <v>0</v>
      </c>
    </row>
    <row r="1522" spans="1:19" x14ac:dyDescent="0.3">
      <c r="A1522" t="s">
        <v>884</v>
      </c>
      <c r="B1522" s="1">
        <v>43045</v>
      </c>
      <c r="C1522" s="1">
        <v>43049</v>
      </c>
      <c r="D1522">
        <f t="shared" si="92"/>
        <v>2017</v>
      </c>
      <c r="E1522" t="str">
        <f t="shared" si="93"/>
        <v>Nov</v>
      </c>
      <c r="F1522" t="s">
        <v>67</v>
      </c>
      <c r="G1522" t="s">
        <v>885</v>
      </c>
      <c r="H1522" t="s">
        <v>51</v>
      </c>
      <c r="I1522" t="s">
        <v>47</v>
      </c>
      <c r="J1522" t="s">
        <v>33</v>
      </c>
      <c r="K1522">
        <v>90004</v>
      </c>
      <c r="L1522" t="s">
        <v>34</v>
      </c>
      <c r="M1522" t="s">
        <v>2624</v>
      </c>
      <c r="N1522" t="s">
        <v>128</v>
      </c>
      <c r="O1522" t="s">
        <v>1705</v>
      </c>
      <c r="P1522" s="4">
        <v>238.56</v>
      </c>
      <c r="Q1522" s="4">
        <v>238.56</v>
      </c>
      <c r="R1522" s="4">
        <f t="shared" si="94"/>
        <v>0</v>
      </c>
      <c r="S1522" s="4">
        <f t="shared" si="95"/>
        <v>0</v>
      </c>
    </row>
    <row r="1523" spans="1:19" x14ac:dyDescent="0.3">
      <c r="A1523" t="s">
        <v>2625</v>
      </c>
      <c r="B1523" s="1">
        <v>42336</v>
      </c>
      <c r="C1523" s="1">
        <v>42339</v>
      </c>
      <c r="D1523">
        <f t="shared" si="92"/>
        <v>2015</v>
      </c>
      <c r="E1523" t="str">
        <f t="shared" si="93"/>
        <v>Nov</v>
      </c>
      <c r="F1523" t="s">
        <v>67</v>
      </c>
      <c r="G1523" t="s">
        <v>2348</v>
      </c>
      <c r="H1523" t="s">
        <v>51</v>
      </c>
      <c r="I1523" t="s">
        <v>139</v>
      </c>
      <c r="J1523" t="s">
        <v>698</v>
      </c>
      <c r="K1523">
        <v>29203</v>
      </c>
      <c r="L1523" t="s">
        <v>44</v>
      </c>
      <c r="M1523" t="s">
        <v>2624</v>
      </c>
      <c r="N1523" t="s">
        <v>27</v>
      </c>
      <c r="O1523" t="s">
        <v>1705</v>
      </c>
      <c r="P1523" s="4">
        <v>397.6</v>
      </c>
      <c r="Q1523" s="4">
        <v>397.6</v>
      </c>
      <c r="R1523" s="4">
        <f t="shared" si="94"/>
        <v>0</v>
      </c>
      <c r="S1523" s="4">
        <f t="shared" si="95"/>
        <v>0</v>
      </c>
    </row>
    <row r="1524" spans="1:19" x14ac:dyDescent="0.3">
      <c r="A1524" t="s">
        <v>2626</v>
      </c>
      <c r="B1524" s="1">
        <v>42782</v>
      </c>
      <c r="C1524" s="1">
        <v>42789</v>
      </c>
      <c r="D1524">
        <f t="shared" si="92"/>
        <v>2017</v>
      </c>
      <c r="E1524" t="str">
        <f t="shared" si="93"/>
        <v>Feb</v>
      </c>
      <c r="F1524" t="s">
        <v>37</v>
      </c>
      <c r="G1524" t="s">
        <v>2627</v>
      </c>
      <c r="H1524" t="s">
        <v>51</v>
      </c>
      <c r="I1524" t="s">
        <v>204</v>
      </c>
      <c r="J1524" t="s">
        <v>205</v>
      </c>
      <c r="K1524">
        <v>42420</v>
      </c>
      <c r="L1524" t="s">
        <v>44</v>
      </c>
      <c r="M1524" t="s">
        <v>2624</v>
      </c>
      <c r="N1524" t="s">
        <v>128</v>
      </c>
      <c r="O1524" t="s">
        <v>1705</v>
      </c>
      <c r="P1524" s="4">
        <v>318.08</v>
      </c>
      <c r="Q1524" s="4">
        <v>318.08</v>
      </c>
      <c r="R1524" s="4">
        <f t="shared" si="94"/>
        <v>0</v>
      </c>
      <c r="S1524" s="4">
        <f t="shared" si="95"/>
        <v>0</v>
      </c>
    </row>
    <row r="1525" spans="1:19" x14ac:dyDescent="0.3">
      <c r="A1525" t="s">
        <v>2628</v>
      </c>
      <c r="B1525" s="1">
        <v>42358</v>
      </c>
      <c r="C1525" s="1">
        <v>42365</v>
      </c>
      <c r="D1525">
        <f t="shared" si="92"/>
        <v>2015</v>
      </c>
      <c r="E1525" t="str">
        <f t="shared" si="93"/>
        <v>Dec</v>
      </c>
      <c r="F1525" t="s">
        <v>37</v>
      </c>
      <c r="G1525" t="s">
        <v>1358</v>
      </c>
      <c r="H1525" t="s">
        <v>105</v>
      </c>
      <c r="I1525" t="s">
        <v>2629</v>
      </c>
      <c r="J1525" t="s">
        <v>233</v>
      </c>
      <c r="K1525">
        <v>45011</v>
      </c>
      <c r="L1525" t="s">
        <v>54</v>
      </c>
      <c r="M1525" t="s">
        <v>2624</v>
      </c>
      <c r="N1525" t="s">
        <v>27</v>
      </c>
      <c r="O1525" t="s">
        <v>1705</v>
      </c>
      <c r="P1525" s="4">
        <v>190.84800000000001</v>
      </c>
      <c r="Q1525" s="4">
        <f>P1525-17</f>
        <v>173.84800000000001</v>
      </c>
      <c r="R1525" s="4">
        <f t="shared" si="94"/>
        <v>17</v>
      </c>
      <c r="S1525" s="4">
        <f t="shared" si="95"/>
        <v>2.5499999999999998</v>
      </c>
    </row>
    <row r="1526" spans="1:19" x14ac:dyDescent="0.3">
      <c r="A1526" t="s">
        <v>2630</v>
      </c>
      <c r="B1526" s="1">
        <v>42800</v>
      </c>
      <c r="C1526" s="1">
        <v>42806</v>
      </c>
      <c r="D1526">
        <f t="shared" si="92"/>
        <v>2017</v>
      </c>
      <c r="E1526" t="str">
        <f t="shared" si="93"/>
        <v>Mar</v>
      </c>
      <c r="F1526" t="s">
        <v>37</v>
      </c>
      <c r="G1526" t="s">
        <v>2631</v>
      </c>
      <c r="H1526" t="s">
        <v>51</v>
      </c>
      <c r="I1526" t="s">
        <v>23</v>
      </c>
      <c r="J1526" t="s">
        <v>24</v>
      </c>
      <c r="K1526">
        <v>60623</v>
      </c>
      <c r="L1526" t="s">
        <v>25</v>
      </c>
      <c r="M1526" t="s">
        <v>2624</v>
      </c>
      <c r="N1526" t="s">
        <v>27</v>
      </c>
      <c r="O1526" t="s">
        <v>1705</v>
      </c>
      <c r="P1526" s="4">
        <v>159.04</v>
      </c>
      <c r="Q1526" s="4">
        <v>159.04</v>
      </c>
      <c r="R1526" s="4">
        <f t="shared" si="94"/>
        <v>0</v>
      </c>
      <c r="S1526" s="4">
        <f t="shared" si="95"/>
        <v>0</v>
      </c>
    </row>
    <row r="1527" spans="1:19" x14ac:dyDescent="0.3">
      <c r="A1527" t="s">
        <v>2632</v>
      </c>
      <c r="B1527" s="1">
        <v>42842</v>
      </c>
      <c r="C1527" s="1">
        <v>42847</v>
      </c>
      <c r="D1527">
        <f t="shared" si="92"/>
        <v>2017</v>
      </c>
      <c r="E1527" t="str">
        <f t="shared" si="93"/>
        <v>Apr</v>
      </c>
      <c r="F1527" t="s">
        <v>37</v>
      </c>
      <c r="G1527" t="s">
        <v>2633</v>
      </c>
      <c r="H1527" t="s">
        <v>51</v>
      </c>
      <c r="I1527" t="s">
        <v>139</v>
      </c>
      <c r="J1527" t="s">
        <v>250</v>
      </c>
      <c r="K1527">
        <v>38401</v>
      </c>
      <c r="L1527" t="s">
        <v>44</v>
      </c>
      <c r="M1527" t="s">
        <v>2634</v>
      </c>
      <c r="N1527" t="s">
        <v>27</v>
      </c>
      <c r="O1527" t="s">
        <v>1705</v>
      </c>
      <c r="P1527" s="4">
        <v>79.12</v>
      </c>
      <c r="Q1527" s="4">
        <v>79.12</v>
      </c>
      <c r="R1527" s="4">
        <f t="shared" si="94"/>
        <v>0</v>
      </c>
      <c r="S1527" s="4">
        <f t="shared" si="95"/>
        <v>0</v>
      </c>
    </row>
    <row r="1528" spans="1:19" ht="15.6" x14ac:dyDescent="0.3">
      <c r="A1528" t="s">
        <v>2635</v>
      </c>
      <c r="B1528" s="1">
        <v>43435</v>
      </c>
      <c r="C1528" s="1">
        <v>43438</v>
      </c>
      <c r="D1528">
        <f t="shared" si="92"/>
        <v>2018</v>
      </c>
      <c r="E1528" t="str">
        <f t="shared" si="93"/>
        <v>Dec</v>
      </c>
      <c r="F1528" t="s">
        <v>20</v>
      </c>
      <c r="G1528" t="s">
        <v>523</v>
      </c>
      <c r="H1528" s="2" t="s">
        <v>22</v>
      </c>
      <c r="I1528" t="s">
        <v>100</v>
      </c>
      <c r="J1528" t="s">
        <v>101</v>
      </c>
      <c r="K1528">
        <v>19120</v>
      </c>
      <c r="L1528" t="s">
        <v>54</v>
      </c>
      <c r="M1528" t="s">
        <v>2634</v>
      </c>
      <c r="N1528" t="s">
        <v>27</v>
      </c>
      <c r="O1528" t="s">
        <v>1705</v>
      </c>
      <c r="P1528" s="4">
        <v>79.12</v>
      </c>
      <c r="Q1528" s="4">
        <v>79.12</v>
      </c>
      <c r="R1528" s="4">
        <f t="shared" si="94"/>
        <v>0</v>
      </c>
      <c r="S1528" s="4">
        <f t="shared" si="95"/>
        <v>0</v>
      </c>
    </row>
    <row r="1529" spans="1:19" ht="15.6" x14ac:dyDescent="0.3">
      <c r="A1529" t="s">
        <v>2636</v>
      </c>
      <c r="B1529" s="1">
        <v>42623</v>
      </c>
      <c r="C1529" s="1">
        <v>42629</v>
      </c>
      <c r="D1529">
        <f t="shared" si="92"/>
        <v>2016</v>
      </c>
      <c r="E1529" t="str">
        <f t="shared" si="93"/>
        <v>Sep</v>
      </c>
      <c r="F1529" t="s">
        <v>37</v>
      </c>
      <c r="G1529" t="s">
        <v>596</v>
      </c>
      <c r="H1529" s="2" t="s">
        <v>22</v>
      </c>
      <c r="I1529" t="s">
        <v>47</v>
      </c>
      <c r="J1529" t="s">
        <v>33</v>
      </c>
      <c r="K1529">
        <v>90032</v>
      </c>
      <c r="L1529" t="s">
        <v>34</v>
      </c>
      <c r="M1529" t="s">
        <v>2637</v>
      </c>
      <c r="N1529" t="s">
        <v>27</v>
      </c>
      <c r="O1529" t="s">
        <v>1705</v>
      </c>
      <c r="P1529" s="4">
        <v>106.68</v>
      </c>
      <c r="Q1529" s="4">
        <v>106.68</v>
      </c>
      <c r="R1529" s="4">
        <f t="shared" si="94"/>
        <v>0</v>
      </c>
      <c r="S1529" s="4">
        <f t="shared" si="95"/>
        <v>0</v>
      </c>
    </row>
    <row r="1530" spans="1:19" ht="15.6" x14ac:dyDescent="0.3">
      <c r="A1530" t="s">
        <v>2638</v>
      </c>
      <c r="B1530" s="1">
        <v>42702</v>
      </c>
      <c r="C1530" s="1">
        <v>42706</v>
      </c>
      <c r="D1530">
        <f t="shared" si="92"/>
        <v>2016</v>
      </c>
      <c r="E1530" t="str">
        <f t="shared" si="93"/>
        <v>Nov</v>
      </c>
      <c r="F1530" t="s">
        <v>37</v>
      </c>
      <c r="G1530" t="s">
        <v>826</v>
      </c>
      <c r="H1530" s="2" t="s">
        <v>22</v>
      </c>
      <c r="I1530" t="s">
        <v>182</v>
      </c>
      <c r="J1530" t="s">
        <v>233</v>
      </c>
      <c r="K1530">
        <v>43229</v>
      </c>
      <c r="L1530" t="s">
        <v>54</v>
      </c>
      <c r="M1530" t="s">
        <v>2637</v>
      </c>
      <c r="N1530" t="s">
        <v>27</v>
      </c>
      <c r="O1530" t="s">
        <v>1705</v>
      </c>
      <c r="P1530" s="4">
        <v>71.12</v>
      </c>
      <c r="Q1530" s="4">
        <v>71.12</v>
      </c>
      <c r="R1530" s="4">
        <f t="shared" si="94"/>
        <v>0</v>
      </c>
      <c r="S1530" s="4">
        <f t="shared" si="95"/>
        <v>0</v>
      </c>
    </row>
    <row r="1531" spans="1:19" x14ac:dyDescent="0.3">
      <c r="A1531" t="s">
        <v>2639</v>
      </c>
      <c r="B1531" s="1">
        <v>42400</v>
      </c>
      <c r="C1531" s="1">
        <v>42405</v>
      </c>
      <c r="D1531">
        <f t="shared" si="92"/>
        <v>2016</v>
      </c>
      <c r="E1531" t="str">
        <f t="shared" si="93"/>
        <v>Jan</v>
      </c>
      <c r="F1531" t="s">
        <v>67</v>
      </c>
      <c r="G1531" t="s">
        <v>2156</v>
      </c>
      <c r="H1531" t="s">
        <v>51</v>
      </c>
      <c r="I1531" t="s">
        <v>1116</v>
      </c>
      <c r="J1531" t="s">
        <v>807</v>
      </c>
      <c r="K1531">
        <v>55407</v>
      </c>
      <c r="L1531" t="s">
        <v>25</v>
      </c>
      <c r="M1531" t="s">
        <v>2637</v>
      </c>
      <c r="N1531" t="s">
        <v>27</v>
      </c>
      <c r="O1531" t="s">
        <v>1705</v>
      </c>
      <c r="P1531" s="4">
        <v>53.34</v>
      </c>
      <c r="Q1531" s="4">
        <v>53.34</v>
      </c>
      <c r="R1531" s="4">
        <f t="shared" si="94"/>
        <v>0</v>
      </c>
      <c r="S1531" s="4">
        <f t="shared" si="95"/>
        <v>0</v>
      </c>
    </row>
    <row r="1532" spans="1:19" x14ac:dyDescent="0.3">
      <c r="A1532" t="s">
        <v>2640</v>
      </c>
      <c r="B1532" s="1">
        <v>42828</v>
      </c>
      <c r="C1532" s="1">
        <v>42834</v>
      </c>
      <c r="D1532">
        <f t="shared" si="92"/>
        <v>2017</v>
      </c>
      <c r="E1532" t="str">
        <f t="shared" si="93"/>
        <v>Apr</v>
      </c>
      <c r="F1532" t="s">
        <v>37</v>
      </c>
      <c r="G1532" t="s">
        <v>2641</v>
      </c>
      <c r="H1532" t="s">
        <v>51</v>
      </c>
      <c r="I1532" t="s">
        <v>645</v>
      </c>
      <c r="J1532" t="s">
        <v>653</v>
      </c>
      <c r="K1532">
        <v>47374</v>
      </c>
      <c r="L1532" t="s">
        <v>25</v>
      </c>
      <c r="M1532" t="s">
        <v>2637</v>
      </c>
      <c r="N1532" t="s">
        <v>27</v>
      </c>
      <c r="O1532" t="s">
        <v>1705</v>
      </c>
      <c r="P1532" s="4">
        <v>71.12</v>
      </c>
      <c r="Q1532" s="4">
        <v>71.12</v>
      </c>
      <c r="R1532" s="4">
        <f t="shared" si="94"/>
        <v>0</v>
      </c>
      <c r="S1532" s="4">
        <f t="shared" si="95"/>
        <v>0</v>
      </c>
    </row>
    <row r="1533" spans="1:19" ht="15.6" x14ac:dyDescent="0.3">
      <c r="A1533" t="s">
        <v>691</v>
      </c>
      <c r="B1533" s="1">
        <v>43281</v>
      </c>
      <c r="C1533" s="1">
        <v>43285</v>
      </c>
      <c r="D1533">
        <f t="shared" si="92"/>
        <v>2018</v>
      </c>
      <c r="E1533" t="str">
        <f t="shared" si="93"/>
        <v>Jun</v>
      </c>
      <c r="F1533" t="s">
        <v>67</v>
      </c>
      <c r="G1533" t="s">
        <v>692</v>
      </c>
      <c r="H1533" s="2" t="s">
        <v>22</v>
      </c>
      <c r="I1533" t="s">
        <v>23</v>
      </c>
      <c r="J1533" t="s">
        <v>24</v>
      </c>
      <c r="K1533">
        <v>60653</v>
      </c>
      <c r="L1533" t="s">
        <v>25</v>
      </c>
      <c r="M1533" t="s">
        <v>2637</v>
      </c>
      <c r="N1533" t="s">
        <v>27</v>
      </c>
      <c r="O1533" t="s">
        <v>1705</v>
      </c>
      <c r="P1533" s="4">
        <v>14.224</v>
      </c>
      <c r="Q1533" s="4">
        <v>14.224</v>
      </c>
      <c r="R1533" s="4">
        <f t="shared" si="94"/>
        <v>0</v>
      </c>
      <c r="S1533" s="4">
        <f t="shared" si="95"/>
        <v>0</v>
      </c>
    </row>
    <row r="1534" spans="1:19" ht="15.6" x14ac:dyDescent="0.3">
      <c r="A1534" t="s">
        <v>2642</v>
      </c>
      <c r="B1534" s="1">
        <v>43044</v>
      </c>
      <c r="C1534" s="1">
        <v>43046</v>
      </c>
      <c r="D1534">
        <f t="shared" si="92"/>
        <v>2017</v>
      </c>
      <c r="E1534" t="str">
        <f t="shared" si="93"/>
        <v>Nov</v>
      </c>
      <c r="F1534" t="s">
        <v>20</v>
      </c>
      <c r="G1534" t="s">
        <v>2643</v>
      </c>
      <c r="H1534" s="2" t="s">
        <v>22</v>
      </c>
      <c r="I1534" t="s">
        <v>2264</v>
      </c>
      <c r="J1534" t="s">
        <v>158</v>
      </c>
      <c r="K1534">
        <v>23464</v>
      </c>
      <c r="L1534" t="s">
        <v>44</v>
      </c>
      <c r="M1534" t="s">
        <v>2644</v>
      </c>
      <c r="N1534" t="s">
        <v>110</v>
      </c>
      <c r="O1534" t="s">
        <v>1705</v>
      </c>
      <c r="P1534" s="4">
        <v>756.8</v>
      </c>
      <c r="Q1534" s="4">
        <v>756.8</v>
      </c>
      <c r="R1534" s="4">
        <f t="shared" si="94"/>
        <v>0</v>
      </c>
      <c r="S1534" s="4">
        <f t="shared" si="95"/>
        <v>0</v>
      </c>
    </row>
    <row r="1535" spans="1:19" ht="15.6" x14ac:dyDescent="0.3">
      <c r="A1535" t="s">
        <v>2645</v>
      </c>
      <c r="B1535" s="1">
        <v>43036</v>
      </c>
      <c r="C1535" s="1">
        <v>43036</v>
      </c>
      <c r="D1535">
        <f t="shared" si="92"/>
        <v>2017</v>
      </c>
      <c r="E1535" t="str">
        <f t="shared" si="93"/>
        <v>Oct</v>
      </c>
      <c r="F1535" t="s">
        <v>30</v>
      </c>
      <c r="G1535" t="s">
        <v>2646</v>
      </c>
      <c r="H1535" s="2" t="s">
        <v>22</v>
      </c>
      <c r="I1535" t="s">
        <v>1298</v>
      </c>
      <c r="J1535" t="s">
        <v>62</v>
      </c>
      <c r="K1535">
        <v>14609</v>
      </c>
      <c r="L1535" t="s">
        <v>54</v>
      </c>
      <c r="M1535" t="s">
        <v>2644</v>
      </c>
      <c r="N1535" t="s">
        <v>110</v>
      </c>
      <c r="O1535" t="s">
        <v>1705</v>
      </c>
      <c r="P1535" s="4">
        <v>756.8</v>
      </c>
      <c r="Q1535" s="4">
        <v>756.8</v>
      </c>
      <c r="R1535" s="4">
        <f t="shared" si="94"/>
        <v>0</v>
      </c>
      <c r="S1535" s="4">
        <f t="shared" si="95"/>
        <v>0</v>
      </c>
    </row>
    <row r="1536" spans="1:19" x14ac:dyDescent="0.3">
      <c r="A1536" t="s">
        <v>2601</v>
      </c>
      <c r="B1536" s="1">
        <v>42944</v>
      </c>
      <c r="C1536" s="1">
        <v>42948</v>
      </c>
      <c r="D1536">
        <f t="shared" si="92"/>
        <v>2017</v>
      </c>
      <c r="E1536" t="str">
        <f t="shared" si="93"/>
        <v>Jul</v>
      </c>
      <c r="F1536" t="s">
        <v>37</v>
      </c>
      <c r="G1536" t="s">
        <v>2602</v>
      </c>
      <c r="H1536" t="s">
        <v>51</v>
      </c>
      <c r="I1536" t="s">
        <v>684</v>
      </c>
      <c r="J1536" t="s">
        <v>109</v>
      </c>
      <c r="K1536">
        <v>77506</v>
      </c>
      <c r="L1536" t="s">
        <v>25</v>
      </c>
      <c r="M1536" t="s">
        <v>2644</v>
      </c>
      <c r="N1536" t="s">
        <v>128</v>
      </c>
      <c r="O1536" t="s">
        <v>1705</v>
      </c>
      <c r="P1536" s="4">
        <v>302.72000000000003</v>
      </c>
      <c r="Q1536" s="4">
        <v>302.72000000000003</v>
      </c>
      <c r="R1536" s="4">
        <f t="shared" si="94"/>
        <v>0</v>
      </c>
      <c r="S1536" s="4">
        <f t="shared" si="95"/>
        <v>0</v>
      </c>
    </row>
    <row r="1537" spans="1:19" x14ac:dyDescent="0.3">
      <c r="A1537" t="s">
        <v>2647</v>
      </c>
      <c r="B1537" s="1">
        <v>43068</v>
      </c>
      <c r="C1537" s="1">
        <v>43073</v>
      </c>
      <c r="D1537">
        <f t="shared" si="92"/>
        <v>2017</v>
      </c>
      <c r="E1537" t="str">
        <f t="shared" si="93"/>
        <v>Nov</v>
      </c>
      <c r="F1537" t="s">
        <v>67</v>
      </c>
      <c r="G1537" t="s">
        <v>1326</v>
      </c>
      <c r="H1537" t="s">
        <v>51</v>
      </c>
      <c r="I1537" t="s">
        <v>293</v>
      </c>
      <c r="J1537" t="s">
        <v>24</v>
      </c>
      <c r="K1537">
        <v>60505</v>
      </c>
      <c r="L1537" t="s">
        <v>25</v>
      </c>
      <c r="M1537" t="s">
        <v>2644</v>
      </c>
      <c r="N1537" t="s">
        <v>128</v>
      </c>
      <c r="O1537" t="s">
        <v>1705</v>
      </c>
      <c r="P1537" s="4">
        <v>242.17599999999999</v>
      </c>
      <c r="Q1537" s="4">
        <v>242.17599999999999</v>
      </c>
      <c r="R1537" s="4">
        <f t="shared" si="94"/>
        <v>0</v>
      </c>
      <c r="S1537" s="4">
        <f t="shared" si="95"/>
        <v>0</v>
      </c>
    </row>
    <row r="1538" spans="1:19" ht="15.6" x14ac:dyDescent="0.3">
      <c r="A1538" t="s">
        <v>2648</v>
      </c>
      <c r="B1538" s="1">
        <v>42353</v>
      </c>
      <c r="C1538" s="1">
        <v>42357</v>
      </c>
      <c r="D1538">
        <f t="shared" ref="D1538:D1601" si="96">YEAR(B1538)</f>
        <v>2015</v>
      </c>
      <c r="E1538" t="str">
        <f t="shared" ref="E1538:E1601" si="97">TEXT(B1538,"mmm")</f>
        <v>Dec</v>
      </c>
      <c r="F1538" t="s">
        <v>67</v>
      </c>
      <c r="G1538" t="s">
        <v>2649</v>
      </c>
      <c r="H1538" s="2" t="s">
        <v>22</v>
      </c>
      <c r="I1538" t="s">
        <v>39</v>
      </c>
      <c r="J1538" t="s">
        <v>33</v>
      </c>
      <c r="K1538">
        <v>92037</v>
      </c>
      <c r="L1538" t="s">
        <v>34</v>
      </c>
      <c r="M1538" t="s">
        <v>2650</v>
      </c>
      <c r="N1538" t="s">
        <v>27</v>
      </c>
      <c r="O1538" t="s">
        <v>1705</v>
      </c>
      <c r="P1538" s="4">
        <v>6.16</v>
      </c>
      <c r="Q1538" s="4">
        <v>5</v>
      </c>
      <c r="R1538" s="4">
        <f t="shared" si="94"/>
        <v>1.1600000000000001</v>
      </c>
      <c r="S1538" s="4">
        <f t="shared" si="95"/>
        <v>0.17400000000000002</v>
      </c>
    </row>
    <row r="1539" spans="1:19" ht="15.6" x14ac:dyDescent="0.3">
      <c r="A1539" t="s">
        <v>2011</v>
      </c>
      <c r="B1539" s="1">
        <v>43187</v>
      </c>
      <c r="C1539" s="1">
        <v>43190</v>
      </c>
      <c r="D1539">
        <f t="shared" si="96"/>
        <v>2018</v>
      </c>
      <c r="E1539" t="str">
        <f t="shared" si="97"/>
        <v>Mar</v>
      </c>
      <c r="F1539" t="s">
        <v>20</v>
      </c>
      <c r="G1539" t="s">
        <v>1364</v>
      </c>
      <c r="H1539" s="2" t="s">
        <v>22</v>
      </c>
      <c r="I1539" t="s">
        <v>666</v>
      </c>
      <c r="J1539" t="s">
        <v>33</v>
      </c>
      <c r="K1539">
        <v>94533</v>
      </c>
      <c r="L1539" t="s">
        <v>34</v>
      </c>
      <c r="M1539" t="s">
        <v>2650</v>
      </c>
      <c r="N1539" t="s">
        <v>27</v>
      </c>
      <c r="O1539" t="s">
        <v>1705</v>
      </c>
      <c r="P1539" s="4">
        <v>21.56</v>
      </c>
      <c r="Q1539" s="4">
        <v>18</v>
      </c>
      <c r="R1539" s="4">
        <f t="shared" ref="R1539:R1602" si="98">P1539-Q1539</f>
        <v>3.5599999999999987</v>
      </c>
      <c r="S1539" s="4">
        <f t="shared" ref="S1539:S1602" si="99">0.15*R1539</f>
        <v>0.53399999999999981</v>
      </c>
    </row>
    <row r="1540" spans="1:19" ht="15.6" x14ac:dyDescent="0.3">
      <c r="A1540" t="s">
        <v>2651</v>
      </c>
      <c r="B1540" s="1">
        <v>43369</v>
      </c>
      <c r="C1540" s="1">
        <v>43369</v>
      </c>
      <c r="D1540">
        <f t="shared" si="96"/>
        <v>2018</v>
      </c>
      <c r="E1540" t="str">
        <f t="shared" si="97"/>
        <v>Sep</v>
      </c>
      <c r="F1540" t="s">
        <v>30</v>
      </c>
      <c r="G1540" t="s">
        <v>2652</v>
      </c>
      <c r="H1540" s="2" t="s">
        <v>22</v>
      </c>
      <c r="I1540" t="s">
        <v>32</v>
      </c>
      <c r="J1540" t="s">
        <v>33</v>
      </c>
      <c r="K1540">
        <v>94109</v>
      </c>
      <c r="L1540" t="s">
        <v>34</v>
      </c>
      <c r="M1540" t="s">
        <v>2650</v>
      </c>
      <c r="N1540" t="s">
        <v>27</v>
      </c>
      <c r="O1540" t="s">
        <v>1705</v>
      </c>
      <c r="P1540" s="4">
        <v>9.24</v>
      </c>
      <c r="Q1540" s="4">
        <v>18</v>
      </c>
      <c r="R1540" s="4">
        <f t="shared" si="98"/>
        <v>-8.76</v>
      </c>
      <c r="S1540" s="4">
        <f t="shared" si="99"/>
        <v>-1.3139999999999998</v>
      </c>
    </row>
    <row r="1541" spans="1:19" ht="15.6" x14ac:dyDescent="0.3">
      <c r="A1541" t="s">
        <v>2653</v>
      </c>
      <c r="B1541" s="1">
        <v>42556</v>
      </c>
      <c r="C1541" s="1">
        <v>42561</v>
      </c>
      <c r="D1541">
        <f t="shared" si="96"/>
        <v>2016</v>
      </c>
      <c r="E1541" t="str">
        <f t="shared" si="97"/>
        <v>Jul</v>
      </c>
      <c r="F1541" t="s">
        <v>67</v>
      </c>
      <c r="G1541" t="s">
        <v>1898</v>
      </c>
      <c r="H1541" s="2" t="s">
        <v>22</v>
      </c>
      <c r="I1541" t="s">
        <v>281</v>
      </c>
      <c r="J1541" t="s">
        <v>83</v>
      </c>
      <c r="K1541">
        <v>28314</v>
      </c>
      <c r="L1541" t="s">
        <v>44</v>
      </c>
      <c r="M1541" t="s">
        <v>2650</v>
      </c>
      <c r="N1541" t="s">
        <v>27</v>
      </c>
      <c r="O1541" t="s">
        <v>1705</v>
      </c>
      <c r="P1541" s="4">
        <v>4.9279999999999999</v>
      </c>
      <c r="Q1541" s="4">
        <v>5</v>
      </c>
      <c r="R1541" s="4">
        <f t="shared" si="98"/>
        <v>-7.2000000000000064E-2</v>
      </c>
      <c r="S1541" s="4">
        <f t="shared" si="99"/>
        <v>-1.0800000000000009E-2</v>
      </c>
    </row>
    <row r="1542" spans="1:19" ht="15.6" x14ac:dyDescent="0.3">
      <c r="A1542" t="s">
        <v>2654</v>
      </c>
      <c r="B1542" s="1">
        <v>42556</v>
      </c>
      <c r="C1542" s="1">
        <v>42562</v>
      </c>
      <c r="D1542">
        <f t="shared" si="96"/>
        <v>2016</v>
      </c>
      <c r="E1542" t="str">
        <f t="shared" si="97"/>
        <v>Jul</v>
      </c>
      <c r="F1542" t="s">
        <v>37</v>
      </c>
      <c r="G1542" t="s">
        <v>2655</v>
      </c>
      <c r="H1542" s="2" t="s">
        <v>22</v>
      </c>
      <c r="I1542" t="s">
        <v>1899</v>
      </c>
      <c r="J1542" t="s">
        <v>83</v>
      </c>
      <c r="K1542">
        <v>28205</v>
      </c>
      <c r="L1542" t="s">
        <v>44</v>
      </c>
      <c r="M1542" t="s">
        <v>2650</v>
      </c>
      <c r="N1542" t="s">
        <v>27</v>
      </c>
      <c r="O1542" t="s">
        <v>1705</v>
      </c>
      <c r="P1542" s="4">
        <v>4.9279999999999999</v>
      </c>
      <c r="Q1542" s="4">
        <v>5</v>
      </c>
      <c r="R1542" s="4">
        <f t="shared" si="98"/>
        <v>-7.2000000000000064E-2</v>
      </c>
      <c r="S1542" s="4">
        <f t="shared" si="99"/>
        <v>-1.0800000000000009E-2</v>
      </c>
    </row>
    <row r="1543" spans="1:19" ht="15.6" x14ac:dyDescent="0.3">
      <c r="A1543" t="s">
        <v>2656</v>
      </c>
      <c r="B1543" s="1">
        <v>42718</v>
      </c>
      <c r="C1543" s="1">
        <v>42722</v>
      </c>
      <c r="D1543">
        <f t="shared" si="96"/>
        <v>2016</v>
      </c>
      <c r="E1543" t="str">
        <f t="shared" si="97"/>
        <v>Dec</v>
      </c>
      <c r="F1543" t="s">
        <v>37</v>
      </c>
      <c r="G1543" t="s">
        <v>228</v>
      </c>
      <c r="H1543" s="2" t="s">
        <v>22</v>
      </c>
      <c r="I1543" t="s">
        <v>648</v>
      </c>
      <c r="J1543" t="s">
        <v>454</v>
      </c>
      <c r="K1543">
        <v>39212</v>
      </c>
      <c r="L1543" t="s">
        <v>44</v>
      </c>
      <c r="M1543" t="s">
        <v>2650</v>
      </c>
      <c r="N1543" t="s">
        <v>27</v>
      </c>
      <c r="O1543" t="s">
        <v>1705</v>
      </c>
      <c r="P1543" s="4">
        <v>6.16</v>
      </c>
      <c r="Q1543" s="4">
        <v>5</v>
      </c>
      <c r="R1543" s="4">
        <f t="shared" si="98"/>
        <v>1.1600000000000001</v>
      </c>
      <c r="S1543" s="4">
        <f t="shared" si="99"/>
        <v>0.17400000000000002</v>
      </c>
    </row>
    <row r="1544" spans="1:19" ht="15.6" x14ac:dyDescent="0.3">
      <c r="A1544" t="s">
        <v>2657</v>
      </c>
      <c r="B1544" s="1">
        <v>43200</v>
      </c>
      <c r="C1544" s="1">
        <v>43204</v>
      </c>
      <c r="D1544">
        <f t="shared" si="96"/>
        <v>2018</v>
      </c>
      <c r="E1544" t="str">
        <f t="shared" si="97"/>
        <v>Apr</v>
      </c>
      <c r="F1544" t="s">
        <v>67</v>
      </c>
      <c r="G1544" t="s">
        <v>2658</v>
      </c>
      <c r="H1544" s="2" t="s">
        <v>22</v>
      </c>
      <c r="I1544" t="s">
        <v>78</v>
      </c>
      <c r="J1544" t="s">
        <v>79</v>
      </c>
      <c r="K1544">
        <v>32216</v>
      </c>
      <c r="L1544" t="s">
        <v>44</v>
      </c>
      <c r="M1544" t="s">
        <v>2650</v>
      </c>
      <c r="N1544" t="s">
        <v>27</v>
      </c>
      <c r="O1544" t="s">
        <v>1705</v>
      </c>
      <c r="P1544" s="4">
        <v>12.32</v>
      </c>
      <c r="Q1544" s="4">
        <v>12.32</v>
      </c>
      <c r="R1544" s="4">
        <f t="shared" si="98"/>
        <v>0</v>
      </c>
      <c r="S1544" s="4">
        <f t="shared" si="99"/>
        <v>0</v>
      </c>
    </row>
    <row r="1545" spans="1:19" x14ac:dyDescent="0.3">
      <c r="A1545" t="s">
        <v>2659</v>
      </c>
      <c r="B1545" s="1">
        <v>42453</v>
      </c>
      <c r="C1545" s="1">
        <v>42456</v>
      </c>
      <c r="D1545">
        <f t="shared" si="96"/>
        <v>2016</v>
      </c>
      <c r="E1545" t="str">
        <f t="shared" si="97"/>
        <v>Mar</v>
      </c>
      <c r="F1545" t="s">
        <v>67</v>
      </c>
      <c r="G1545" t="s">
        <v>190</v>
      </c>
      <c r="H1545" t="s">
        <v>51</v>
      </c>
      <c r="I1545" t="s">
        <v>2660</v>
      </c>
      <c r="J1545" t="s">
        <v>70</v>
      </c>
      <c r="K1545">
        <v>98042</v>
      </c>
      <c r="L1545" t="s">
        <v>34</v>
      </c>
      <c r="M1545" t="s">
        <v>2661</v>
      </c>
      <c r="N1545" t="s">
        <v>27</v>
      </c>
      <c r="O1545" t="s">
        <v>1705</v>
      </c>
      <c r="P1545" s="4">
        <v>46.9</v>
      </c>
      <c r="Q1545" s="4">
        <v>46.9</v>
      </c>
      <c r="R1545" s="4">
        <f t="shared" si="98"/>
        <v>0</v>
      </c>
      <c r="S1545" s="4">
        <f t="shared" si="99"/>
        <v>0</v>
      </c>
    </row>
    <row r="1546" spans="1:19" ht="15.6" x14ac:dyDescent="0.3">
      <c r="A1546" t="s">
        <v>2662</v>
      </c>
      <c r="B1546" s="1">
        <v>43198</v>
      </c>
      <c r="C1546" s="1">
        <v>43205</v>
      </c>
      <c r="D1546">
        <f t="shared" si="96"/>
        <v>2018</v>
      </c>
      <c r="E1546" t="str">
        <f t="shared" si="97"/>
        <v>Apr</v>
      </c>
      <c r="F1546" t="s">
        <v>37</v>
      </c>
      <c r="G1546" t="s">
        <v>1475</v>
      </c>
      <c r="H1546" s="2" t="s">
        <v>22</v>
      </c>
      <c r="I1546" t="s">
        <v>820</v>
      </c>
      <c r="J1546" t="s">
        <v>183</v>
      </c>
      <c r="K1546">
        <v>30076</v>
      </c>
      <c r="L1546" t="s">
        <v>44</v>
      </c>
      <c r="M1546" t="s">
        <v>2661</v>
      </c>
      <c r="N1546" t="s">
        <v>27</v>
      </c>
      <c r="O1546" t="s">
        <v>1705</v>
      </c>
      <c r="P1546" s="4">
        <v>56.28</v>
      </c>
      <c r="Q1546" s="4">
        <v>56.28</v>
      </c>
      <c r="R1546" s="4">
        <f t="shared" si="98"/>
        <v>0</v>
      </c>
      <c r="S1546" s="4">
        <f t="shared" si="99"/>
        <v>0</v>
      </c>
    </row>
    <row r="1547" spans="1:19" ht="15.6" x14ac:dyDescent="0.3">
      <c r="A1547" t="s">
        <v>2663</v>
      </c>
      <c r="B1547" s="1">
        <v>43186</v>
      </c>
      <c r="C1547" s="1">
        <v>43188</v>
      </c>
      <c r="D1547">
        <f t="shared" si="96"/>
        <v>2018</v>
      </c>
      <c r="E1547" t="str">
        <f t="shared" si="97"/>
        <v>Mar</v>
      </c>
      <c r="F1547" t="s">
        <v>67</v>
      </c>
      <c r="G1547" t="s">
        <v>2591</v>
      </c>
      <c r="H1547" s="2" t="s">
        <v>22</v>
      </c>
      <c r="I1547" t="s">
        <v>100</v>
      </c>
      <c r="J1547" t="s">
        <v>101</v>
      </c>
      <c r="K1547">
        <v>19120</v>
      </c>
      <c r="L1547" t="s">
        <v>54</v>
      </c>
      <c r="M1547" t="s">
        <v>2661</v>
      </c>
      <c r="N1547" t="s">
        <v>27</v>
      </c>
      <c r="O1547" t="s">
        <v>1705</v>
      </c>
      <c r="P1547" s="4">
        <v>15.007999999999999</v>
      </c>
      <c r="Q1547" s="4">
        <v>18</v>
      </c>
      <c r="R1547" s="4">
        <f t="shared" si="98"/>
        <v>-2.9920000000000009</v>
      </c>
      <c r="S1547" s="4">
        <f t="shared" si="99"/>
        <v>-0.44880000000000014</v>
      </c>
    </row>
    <row r="1548" spans="1:19" ht="15.6" x14ac:dyDescent="0.3">
      <c r="A1548" t="s">
        <v>2664</v>
      </c>
      <c r="B1548" s="1">
        <v>43359</v>
      </c>
      <c r="C1548" s="1">
        <v>43361</v>
      </c>
      <c r="D1548">
        <f t="shared" si="96"/>
        <v>2018</v>
      </c>
      <c r="E1548" t="str">
        <f t="shared" si="97"/>
        <v>Sep</v>
      </c>
      <c r="F1548" t="s">
        <v>20</v>
      </c>
      <c r="G1548" t="s">
        <v>408</v>
      </c>
      <c r="H1548" s="2" t="s">
        <v>22</v>
      </c>
      <c r="I1548" t="s">
        <v>100</v>
      </c>
      <c r="J1548" t="s">
        <v>101</v>
      </c>
      <c r="K1548">
        <v>19143</v>
      </c>
      <c r="L1548" t="s">
        <v>54</v>
      </c>
      <c r="M1548" t="s">
        <v>2661</v>
      </c>
      <c r="N1548" t="s">
        <v>27</v>
      </c>
      <c r="O1548" t="s">
        <v>1705</v>
      </c>
      <c r="P1548" s="4">
        <v>22.512</v>
      </c>
      <c r="Q1548" s="4">
        <v>80</v>
      </c>
      <c r="R1548" s="4">
        <f t="shared" si="98"/>
        <v>-57.488</v>
      </c>
      <c r="S1548" s="4">
        <f t="shared" si="99"/>
        <v>-8.6231999999999989</v>
      </c>
    </row>
    <row r="1549" spans="1:19" ht="15.6" x14ac:dyDescent="0.3">
      <c r="A1549" t="s">
        <v>2665</v>
      </c>
      <c r="B1549" s="1">
        <v>42987</v>
      </c>
      <c r="C1549" s="1">
        <v>42992</v>
      </c>
      <c r="D1549">
        <f t="shared" si="96"/>
        <v>2017</v>
      </c>
      <c r="E1549" t="str">
        <f t="shared" si="97"/>
        <v>Sep</v>
      </c>
      <c r="F1549" t="s">
        <v>67</v>
      </c>
      <c r="G1549" t="s">
        <v>153</v>
      </c>
      <c r="H1549" s="2" t="s">
        <v>22</v>
      </c>
      <c r="I1549" t="s">
        <v>116</v>
      </c>
      <c r="J1549" t="s">
        <v>109</v>
      </c>
      <c r="K1549">
        <v>75220</v>
      </c>
      <c r="L1549" t="s">
        <v>25</v>
      </c>
      <c r="M1549" t="s">
        <v>2661</v>
      </c>
      <c r="N1549" t="s">
        <v>27</v>
      </c>
      <c r="O1549" t="s">
        <v>1705</v>
      </c>
      <c r="P1549" s="4">
        <v>15.007999999999999</v>
      </c>
      <c r="Q1549" s="4">
        <v>18</v>
      </c>
      <c r="R1549" s="4">
        <f t="shared" si="98"/>
        <v>-2.9920000000000009</v>
      </c>
      <c r="S1549" s="4">
        <f t="shared" si="99"/>
        <v>-0.44880000000000014</v>
      </c>
    </row>
    <row r="1550" spans="1:19" ht="15.6" x14ac:dyDescent="0.3">
      <c r="A1550" t="s">
        <v>2666</v>
      </c>
      <c r="B1550" s="1">
        <v>42516</v>
      </c>
      <c r="C1550" s="1">
        <v>42521</v>
      </c>
      <c r="D1550">
        <f t="shared" si="96"/>
        <v>2016</v>
      </c>
      <c r="E1550" t="str">
        <f t="shared" si="97"/>
        <v>May</v>
      </c>
      <c r="F1550" t="s">
        <v>37</v>
      </c>
      <c r="G1550" t="s">
        <v>1849</v>
      </c>
      <c r="H1550" s="2" t="s">
        <v>22</v>
      </c>
      <c r="I1550" t="s">
        <v>2667</v>
      </c>
      <c r="J1550" t="s">
        <v>70</v>
      </c>
      <c r="K1550">
        <v>98006</v>
      </c>
      <c r="L1550" t="s">
        <v>34</v>
      </c>
      <c r="M1550" t="s">
        <v>2668</v>
      </c>
      <c r="N1550" t="s">
        <v>27</v>
      </c>
      <c r="O1550" t="s">
        <v>1705</v>
      </c>
      <c r="P1550" s="4">
        <v>20.239999999999998</v>
      </c>
      <c r="Q1550" s="4">
        <v>18</v>
      </c>
      <c r="R1550" s="4">
        <f t="shared" si="98"/>
        <v>2.2399999999999984</v>
      </c>
      <c r="S1550" s="4">
        <f t="shared" si="99"/>
        <v>0.33599999999999974</v>
      </c>
    </row>
    <row r="1551" spans="1:19" ht="15.6" x14ac:dyDescent="0.3">
      <c r="A1551" t="s">
        <v>1622</v>
      </c>
      <c r="B1551" s="1">
        <v>42340</v>
      </c>
      <c r="C1551" s="1">
        <v>42345</v>
      </c>
      <c r="D1551">
        <f t="shared" si="96"/>
        <v>2015</v>
      </c>
      <c r="E1551" t="str">
        <f t="shared" si="97"/>
        <v>Dec</v>
      </c>
      <c r="F1551" t="s">
        <v>37</v>
      </c>
      <c r="G1551" t="s">
        <v>1623</v>
      </c>
      <c r="H1551" s="2" t="s">
        <v>22</v>
      </c>
      <c r="I1551" t="s">
        <v>717</v>
      </c>
      <c r="J1551" t="s">
        <v>140</v>
      </c>
      <c r="K1551">
        <v>20735</v>
      </c>
      <c r="L1551" t="s">
        <v>54</v>
      </c>
      <c r="M1551" t="s">
        <v>2668</v>
      </c>
      <c r="N1551" t="s">
        <v>27</v>
      </c>
      <c r="O1551" t="s">
        <v>1705</v>
      </c>
      <c r="P1551" s="4">
        <v>60.72</v>
      </c>
      <c r="Q1551" s="4">
        <v>60.72</v>
      </c>
      <c r="R1551" s="4">
        <f t="shared" si="98"/>
        <v>0</v>
      </c>
      <c r="S1551" s="4">
        <f t="shared" si="99"/>
        <v>0</v>
      </c>
    </row>
    <row r="1552" spans="1:19" ht="15.6" x14ac:dyDescent="0.3">
      <c r="A1552" t="s">
        <v>1715</v>
      </c>
      <c r="B1552" s="1">
        <v>43330</v>
      </c>
      <c r="C1552" s="1">
        <v>43335</v>
      </c>
      <c r="D1552">
        <f t="shared" si="96"/>
        <v>2018</v>
      </c>
      <c r="E1552" t="str">
        <f t="shared" si="97"/>
        <v>Aug</v>
      </c>
      <c r="F1552" t="s">
        <v>67</v>
      </c>
      <c r="G1552" t="s">
        <v>1716</v>
      </c>
      <c r="H1552" s="2" t="s">
        <v>22</v>
      </c>
      <c r="I1552" t="s">
        <v>61</v>
      </c>
      <c r="J1552" t="s">
        <v>62</v>
      </c>
      <c r="K1552">
        <v>10011</v>
      </c>
      <c r="L1552" t="s">
        <v>54</v>
      </c>
      <c r="M1552" t="s">
        <v>2668</v>
      </c>
      <c r="N1552" t="s">
        <v>27</v>
      </c>
      <c r="O1552" t="s">
        <v>1705</v>
      </c>
      <c r="P1552" s="4">
        <v>40.479999999999997</v>
      </c>
      <c r="Q1552" s="4">
        <v>40.479999999999997</v>
      </c>
      <c r="R1552" s="4">
        <f t="shared" si="98"/>
        <v>0</v>
      </c>
      <c r="S1552" s="4">
        <f t="shared" si="99"/>
        <v>0</v>
      </c>
    </row>
    <row r="1553" spans="1:19" ht="15.6" x14ac:dyDescent="0.3">
      <c r="A1553" t="s">
        <v>2669</v>
      </c>
      <c r="B1553" s="1">
        <v>42640</v>
      </c>
      <c r="C1553" s="1">
        <v>42642</v>
      </c>
      <c r="D1553">
        <f t="shared" si="96"/>
        <v>2016</v>
      </c>
      <c r="E1553" t="str">
        <f t="shared" si="97"/>
        <v>Sep</v>
      </c>
      <c r="F1553" t="s">
        <v>20</v>
      </c>
      <c r="G1553" t="s">
        <v>2006</v>
      </c>
      <c r="H1553" s="2" t="s">
        <v>22</v>
      </c>
      <c r="I1553" t="s">
        <v>23</v>
      </c>
      <c r="J1553" t="s">
        <v>24</v>
      </c>
      <c r="K1553">
        <v>60610</v>
      </c>
      <c r="L1553" t="s">
        <v>25</v>
      </c>
      <c r="M1553" t="s">
        <v>2668</v>
      </c>
      <c r="N1553" t="s">
        <v>27</v>
      </c>
      <c r="O1553" t="s">
        <v>1705</v>
      </c>
      <c r="P1553" s="4">
        <v>24.288</v>
      </c>
      <c r="Q1553" s="4">
        <v>24.288</v>
      </c>
      <c r="R1553" s="4">
        <f t="shared" si="98"/>
        <v>0</v>
      </c>
      <c r="S1553" s="4">
        <f t="shared" si="99"/>
        <v>0</v>
      </c>
    </row>
    <row r="1554" spans="1:19" ht="15.6" x14ac:dyDescent="0.3">
      <c r="A1554" t="s">
        <v>2670</v>
      </c>
      <c r="B1554" s="1">
        <v>43403</v>
      </c>
      <c r="C1554" s="1">
        <v>43403</v>
      </c>
      <c r="D1554">
        <f t="shared" si="96"/>
        <v>2018</v>
      </c>
      <c r="E1554" t="str">
        <f t="shared" si="97"/>
        <v>Oct</v>
      </c>
      <c r="F1554" t="s">
        <v>30</v>
      </c>
      <c r="G1554" t="s">
        <v>2671</v>
      </c>
      <c r="H1554" s="2" t="s">
        <v>22</v>
      </c>
      <c r="I1554" t="s">
        <v>116</v>
      </c>
      <c r="J1554" t="s">
        <v>109</v>
      </c>
      <c r="K1554">
        <v>75217</v>
      </c>
      <c r="L1554" t="s">
        <v>25</v>
      </c>
      <c r="M1554" t="s">
        <v>2668</v>
      </c>
      <c r="N1554" t="s">
        <v>27</v>
      </c>
      <c r="O1554" t="s">
        <v>1705</v>
      </c>
      <c r="P1554" s="4">
        <v>16.192</v>
      </c>
      <c r="Q1554" s="4">
        <v>18</v>
      </c>
      <c r="R1554" s="4">
        <f t="shared" si="98"/>
        <v>-1.8079999999999998</v>
      </c>
      <c r="S1554" s="4">
        <f t="shared" si="99"/>
        <v>-0.27119999999999994</v>
      </c>
    </row>
    <row r="1555" spans="1:19" x14ac:dyDescent="0.3">
      <c r="A1555" t="s">
        <v>2672</v>
      </c>
      <c r="B1555" s="1">
        <v>43392</v>
      </c>
      <c r="C1555" s="1">
        <v>43397</v>
      </c>
      <c r="D1555">
        <f t="shared" si="96"/>
        <v>2018</v>
      </c>
      <c r="E1555" t="str">
        <f t="shared" si="97"/>
        <v>Oct</v>
      </c>
      <c r="F1555" t="s">
        <v>67</v>
      </c>
      <c r="G1555" t="s">
        <v>2673</v>
      </c>
      <c r="H1555" t="s">
        <v>51</v>
      </c>
      <c r="I1555" t="s">
        <v>32</v>
      </c>
      <c r="J1555" t="s">
        <v>33</v>
      </c>
      <c r="K1555">
        <v>94110</v>
      </c>
      <c r="L1555" t="s">
        <v>34</v>
      </c>
      <c r="M1555" t="s">
        <v>2674</v>
      </c>
      <c r="N1555" t="s">
        <v>27</v>
      </c>
      <c r="O1555" t="s">
        <v>1705</v>
      </c>
      <c r="P1555" s="4">
        <v>30.56</v>
      </c>
      <c r="Q1555" s="4">
        <v>30.56</v>
      </c>
      <c r="R1555" s="4">
        <f t="shared" si="98"/>
        <v>0</v>
      </c>
      <c r="S1555" s="4">
        <f t="shared" si="99"/>
        <v>0</v>
      </c>
    </row>
    <row r="1556" spans="1:19" x14ac:dyDescent="0.3">
      <c r="A1556" t="s">
        <v>2312</v>
      </c>
      <c r="B1556" s="1">
        <v>42339</v>
      </c>
      <c r="C1556" s="1">
        <v>42341</v>
      </c>
      <c r="D1556">
        <f t="shared" si="96"/>
        <v>2015</v>
      </c>
      <c r="E1556" t="str">
        <f t="shared" si="97"/>
        <v>Dec</v>
      </c>
      <c r="F1556" t="s">
        <v>20</v>
      </c>
      <c r="G1556" t="s">
        <v>210</v>
      </c>
      <c r="H1556" t="s">
        <v>105</v>
      </c>
      <c r="I1556" t="s">
        <v>1404</v>
      </c>
      <c r="J1556" t="s">
        <v>314</v>
      </c>
      <c r="K1556">
        <v>1852</v>
      </c>
      <c r="L1556" t="s">
        <v>54</v>
      </c>
      <c r="M1556" t="s">
        <v>2674</v>
      </c>
      <c r="N1556" t="s">
        <v>27</v>
      </c>
      <c r="O1556" t="s">
        <v>1705</v>
      </c>
      <c r="P1556" s="4">
        <v>45.84</v>
      </c>
      <c r="Q1556" s="4">
        <v>45.84</v>
      </c>
      <c r="R1556" s="4">
        <f t="shared" si="98"/>
        <v>0</v>
      </c>
      <c r="S1556" s="4">
        <f t="shared" si="99"/>
        <v>0</v>
      </c>
    </row>
    <row r="1557" spans="1:19" x14ac:dyDescent="0.3">
      <c r="A1557" t="s">
        <v>59</v>
      </c>
      <c r="B1557" s="1">
        <v>42890</v>
      </c>
      <c r="C1557" s="1">
        <v>42890</v>
      </c>
      <c r="D1557">
        <f t="shared" si="96"/>
        <v>2017</v>
      </c>
      <c r="E1557" t="str">
        <f t="shared" si="97"/>
        <v>Jun</v>
      </c>
      <c r="F1557" t="s">
        <v>30</v>
      </c>
      <c r="G1557" t="s">
        <v>60</v>
      </c>
      <c r="H1557" t="s">
        <v>51</v>
      </c>
      <c r="I1557" t="s">
        <v>61</v>
      </c>
      <c r="J1557" t="s">
        <v>62</v>
      </c>
      <c r="K1557">
        <v>10035</v>
      </c>
      <c r="L1557" t="s">
        <v>54</v>
      </c>
      <c r="M1557" t="s">
        <v>2674</v>
      </c>
      <c r="N1557" t="s">
        <v>27</v>
      </c>
      <c r="O1557" t="s">
        <v>1705</v>
      </c>
      <c r="P1557" s="4">
        <v>61.12</v>
      </c>
      <c r="Q1557" s="4">
        <v>61.12</v>
      </c>
      <c r="R1557" s="4">
        <f t="shared" si="98"/>
        <v>0</v>
      </c>
      <c r="S1557" s="4">
        <f t="shared" si="99"/>
        <v>0</v>
      </c>
    </row>
    <row r="1558" spans="1:19" ht="15.6" x14ac:dyDescent="0.3">
      <c r="A1558" t="s">
        <v>2675</v>
      </c>
      <c r="B1558" s="1">
        <v>43101</v>
      </c>
      <c r="C1558" s="1">
        <v>43106</v>
      </c>
      <c r="D1558">
        <f t="shared" si="96"/>
        <v>2018</v>
      </c>
      <c r="E1558" t="str">
        <f t="shared" si="97"/>
        <v>Jan</v>
      </c>
      <c r="F1558" t="s">
        <v>37</v>
      </c>
      <c r="G1558" t="s">
        <v>118</v>
      </c>
      <c r="H1558" s="2" t="s">
        <v>22</v>
      </c>
      <c r="I1558" t="s">
        <v>2676</v>
      </c>
      <c r="J1558" t="s">
        <v>233</v>
      </c>
      <c r="K1558">
        <v>44052</v>
      </c>
      <c r="L1558" t="s">
        <v>54</v>
      </c>
      <c r="M1558" t="s">
        <v>2674</v>
      </c>
      <c r="N1558" t="s">
        <v>27</v>
      </c>
      <c r="O1558" t="s">
        <v>1705</v>
      </c>
      <c r="P1558" s="4">
        <v>48.896000000000001</v>
      </c>
      <c r="Q1558" s="4">
        <v>48.896000000000001</v>
      </c>
      <c r="R1558" s="4">
        <f t="shared" si="98"/>
        <v>0</v>
      </c>
      <c r="S1558" s="4">
        <f t="shared" si="99"/>
        <v>0</v>
      </c>
    </row>
    <row r="1559" spans="1:19" ht="15.6" x14ac:dyDescent="0.3">
      <c r="A1559" t="s">
        <v>2677</v>
      </c>
      <c r="B1559" s="1">
        <v>43200</v>
      </c>
      <c r="C1559" s="1">
        <v>43204</v>
      </c>
      <c r="D1559">
        <f t="shared" si="96"/>
        <v>2018</v>
      </c>
      <c r="E1559" t="str">
        <f t="shared" si="97"/>
        <v>Apr</v>
      </c>
      <c r="F1559" t="s">
        <v>37</v>
      </c>
      <c r="G1559" t="s">
        <v>556</v>
      </c>
      <c r="H1559" s="2" t="s">
        <v>22</v>
      </c>
      <c r="I1559" t="s">
        <v>100</v>
      </c>
      <c r="J1559" t="s">
        <v>101</v>
      </c>
      <c r="K1559">
        <v>19143</v>
      </c>
      <c r="L1559" t="s">
        <v>54</v>
      </c>
      <c r="M1559" t="s">
        <v>2674</v>
      </c>
      <c r="N1559" t="s">
        <v>27</v>
      </c>
      <c r="O1559" t="s">
        <v>1705</v>
      </c>
      <c r="P1559" s="4">
        <v>36.671999999999997</v>
      </c>
      <c r="Q1559" s="4">
        <v>36.671999999999997</v>
      </c>
      <c r="R1559" s="4">
        <f t="shared" si="98"/>
        <v>0</v>
      </c>
      <c r="S1559" s="4">
        <f t="shared" si="99"/>
        <v>0</v>
      </c>
    </row>
    <row r="1560" spans="1:19" x14ac:dyDescent="0.3">
      <c r="A1560" t="s">
        <v>2678</v>
      </c>
      <c r="B1560" s="1">
        <v>43410</v>
      </c>
      <c r="C1560" s="1">
        <v>43413</v>
      </c>
      <c r="D1560">
        <f t="shared" si="96"/>
        <v>2018</v>
      </c>
      <c r="E1560" t="str">
        <f t="shared" si="97"/>
        <v>Nov</v>
      </c>
      <c r="F1560" t="s">
        <v>67</v>
      </c>
      <c r="G1560" t="s">
        <v>493</v>
      </c>
      <c r="H1560" t="s">
        <v>105</v>
      </c>
      <c r="I1560" t="s">
        <v>116</v>
      </c>
      <c r="J1560" t="s">
        <v>109</v>
      </c>
      <c r="K1560">
        <v>75217</v>
      </c>
      <c r="L1560" t="s">
        <v>25</v>
      </c>
      <c r="M1560" t="s">
        <v>2674</v>
      </c>
      <c r="N1560" t="s">
        <v>27</v>
      </c>
      <c r="O1560" t="s">
        <v>1705</v>
      </c>
      <c r="P1560" s="4">
        <v>30.56</v>
      </c>
      <c r="Q1560" s="4">
        <v>30.56</v>
      </c>
      <c r="R1560" s="4">
        <f t="shared" si="98"/>
        <v>0</v>
      </c>
      <c r="S1560" s="4">
        <f t="shared" si="99"/>
        <v>0</v>
      </c>
    </row>
    <row r="1561" spans="1:19" ht="15.6" x14ac:dyDescent="0.3">
      <c r="A1561" t="s">
        <v>898</v>
      </c>
      <c r="B1561" s="1">
        <v>42911</v>
      </c>
      <c r="C1561" s="1">
        <v>42913</v>
      </c>
      <c r="D1561">
        <f t="shared" si="96"/>
        <v>2017</v>
      </c>
      <c r="E1561" t="str">
        <f t="shared" si="97"/>
        <v>Jun</v>
      </c>
      <c r="F1561" t="s">
        <v>67</v>
      </c>
      <c r="G1561" t="s">
        <v>899</v>
      </c>
      <c r="H1561" s="2" t="s">
        <v>22</v>
      </c>
      <c r="I1561" t="s">
        <v>113</v>
      </c>
      <c r="J1561" t="s">
        <v>109</v>
      </c>
      <c r="K1561">
        <v>77070</v>
      </c>
      <c r="L1561" t="s">
        <v>25</v>
      </c>
      <c r="M1561" t="s">
        <v>2679</v>
      </c>
      <c r="N1561" t="s">
        <v>27</v>
      </c>
      <c r="O1561" t="s">
        <v>1705</v>
      </c>
      <c r="P1561" s="4">
        <v>32.712000000000003</v>
      </c>
      <c r="Q1561" s="4">
        <v>32.712000000000003</v>
      </c>
      <c r="R1561" s="4">
        <f t="shared" si="98"/>
        <v>0</v>
      </c>
      <c r="S1561" s="4">
        <f t="shared" si="99"/>
        <v>0</v>
      </c>
    </row>
    <row r="1562" spans="1:19" ht="15.6" x14ac:dyDescent="0.3">
      <c r="A1562" t="s">
        <v>2680</v>
      </c>
      <c r="B1562" s="1">
        <v>43249</v>
      </c>
      <c r="C1562" s="1">
        <v>43256</v>
      </c>
      <c r="D1562">
        <f t="shared" si="96"/>
        <v>2018</v>
      </c>
      <c r="E1562" t="str">
        <f t="shared" si="97"/>
        <v>May</v>
      </c>
      <c r="F1562" t="s">
        <v>37</v>
      </c>
      <c r="G1562" t="s">
        <v>485</v>
      </c>
      <c r="H1562" s="2" t="s">
        <v>22</v>
      </c>
      <c r="I1562" t="s">
        <v>113</v>
      </c>
      <c r="J1562" t="s">
        <v>109</v>
      </c>
      <c r="K1562">
        <v>77095</v>
      </c>
      <c r="L1562" t="s">
        <v>25</v>
      </c>
      <c r="M1562" t="s">
        <v>2679</v>
      </c>
      <c r="N1562" t="s">
        <v>27</v>
      </c>
      <c r="O1562" t="s">
        <v>1705</v>
      </c>
      <c r="P1562" s="4">
        <v>65.424000000000007</v>
      </c>
      <c r="Q1562" s="4">
        <v>65.424000000000007</v>
      </c>
      <c r="R1562" s="4">
        <f t="shared" si="98"/>
        <v>0</v>
      </c>
      <c r="S1562" s="4">
        <f t="shared" si="99"/>
        <v>0</v>
      </c>
    </row>
    <row r="1563" spans="1:19" ht="15.6" x14ac:dyDescent="0.3">
      <c r="A1563" t="s">
        <v>2681</v>
      </c>
      <c r="B1563" s="1">
        <v>42700</v>
      </c>
      <c r="C1563" s="1">
        <v>42704</v>
      </c>
      <c r="D1563">
        <f t="shared" si="96"/>
        <v>2016</v>
      </c>
      <c r="E1563" t="str">
        <f t="shared" si="97"/>
        <v>Nov</v>
      </c>
      <c r="F1563" t="s">
        <v>37</v>
      </c>
      <c r="G1563" t="s">
        <v>1014</v>
      </c>
      <c r="H1563" s="2" t="s">
        <v>22</v>
      </c>
      <c r="I1563" t="s">
        <v>648</v>
      </c>
      <c r="J1563" t="s">
        <v>250</v>
      </c>
      <c r="K1563">
        <v>38301</v>
      </c>
      <c r="L1563" t="s">
        <v>44</v>
      </c>
      <c r="M1563" t="s">
        <v>2682</v>
      </c>
      <c r="N1563" t="s">
        <v>27</v>
      </c>
      <c r="O1563" t="s">
        <v>1705</v>
      </c>
      <c r="P1563" s="4">
        <v>692.47199999999998</v>
      </c>
      <c r="Q1563" s="4">
        <v>692.47199999999998</v>
      </c>
      <c r="R1563" s="4">
        <f t="shared" si="98"/>
        <v>0</v>
      </c>
      <c r="S1563" s="4">
        <f t="shared" si="99"/>
        <v>0</v>
      </c>
    </row>
    <row r="1564" spans="1:19" ht="15.6" x14ac:dyDescent="0.3">
      <c r="A1564" t="s">
        <v>2683</v>
      </c>
      <c r="B1564" s="1">
        <v>42351</v>
      </c>
      <c r="C1564" s="1">
        <v>42355</v>
      </c>
      <c r="D1564">
        <f t="shared" si="96"/>
        <v>2015</v>
      </c>
      <c r="E1564" t="str">
        <f t="shared" si="97"/>
        <v>Dec</v>
      </c>
      <c r="F1564" t="s">
        <v>37</v>
      </c>
      <c r="G1564" t="s">
        <v>1688</v>
      </c>
      <c r="H1564" s="2" t="s">
        <v>22</v>
      </c>
      <c r="I1564" t="s">
        <v>23</v>
      </c>
      <c r="J1564" t="s">
        <v>24</v>
      </c>
      <c r="K1564">
        <v>60623</v>
      </c>
      <c r="L1564" t="s">
        <v>25</v>
      </c>
      <c r="M1564" t="s">
        <v>2682</v>
      </c>
      <c r="N1564" t="s">
        <v>27</v>
      </c>
      <c r="O1564" t="s">
        <v>1705</v>
      </c>
      <c r="P1564" s="4">
        <v>94.427999999999997</v>
      </c>
      <c r="Q1564" s="4">
        <v>94.427999999999997</v>
      </c>
      <c r="R1564" s="4">
        <f t="shared" si="98"/>
        <v>0</v>
      </c>
      <c r="S1564" s="4">
        <f t="shared" si="99"/>
        <v>0</v>
      </c>
    </row>
    <row r="1565" spans="1:19" x14ac:dyDescent="0.3">
      <c r="A1565" t="s">
        <v>2684</v>
      </c>
      <c r="B1565" s="1">
        <v>42350</v>
      </c>
      <c r="C1565" s="1">
        <v>42355</v>
      </c>
      <c r="D1565">
        <f t="shared" si="96"/>
        <v>2015</v>
      </c>
      <c r="E1565" t="str">
        <f t="shared" si="97"/>
        <v>Dec</v>
      </c>
      <c r="F1565" t="s">
        <v>37</v>
      </c>
      <c r="G1565" t="s">
        <v>1409</v>
      </c>
      <c r="H1565" t="s">
        <v>105</v>
      </c>
      <c r="I1565" t="s">
        <v>533</v>
      </c>
      <c r="J1565" t="s">
        <v>33</v>
      </c>
      <c r="K1565">
        <v>94521</v>
      </c>
      <c r="L1565" t="s">
        <v>34</v>
      </c>
      <c r="M1565" t="s">
        <v>2685</v>
      </c>
      <c r="N1565" t="s">
        <v>27</v>
      </c>
      <c r="O1565" t="s">
        <v>1705</v>
      </c>
      <c r="P1565" s="4">
        <v>43.31</v>
      </c>
      <c r="Q1565" s="4">
        <v>43.31</v>
      </c>
      <c r="R1565" s="4">
        <f t="shared" si="98"/>
        <v>0</v>
      </c>
      <c r="S1565" s="4">
        <f t="shared" si="99"/>
        <v>0</v>
      </c>
    </row>
    <row r="1566" spans="1:19" ht="15.6" x14ac:dyDescent="0.3">
      <c r="A1566" t="s">
        <v>2686</v>
      </c>
      <c r="B1566" s="1">
        <v>42626</v>
      </c>
      <c r="C1566" s="1">
        <v>42633</v>
      </c>
      <c r="D1566">
        <f t="shared" si="96"/>
        <v>2016</v>
      </c>
      <c r="E1566" t="str">
        <f t="shared" si="97"/>
        <v>Sep</v>
      </c>
      <c r="F1566" t="s">
        <v>37</v>
      </c>
      <c r="G1566" t="s">
        <v>2687</v>
      </c>
      <c r="H1566" s="2" t="s">
        <v>22</v>
      </c>
      <c r="I1566" t="s">
        <v>600</v>
      </c>
      <c r="J1566" t="s">
        <v>183</v>
      </c>
      <c r="K1566">
        <v>30318</v>
      </c>
      <c r="L1566" t="s">
        <v>44</v>
      </c>
      <c r="M1566" t="s">
        <v>2685</v>
      </c>
      <c r="N1566" t="s">
        <v>27</v>
      </c>
      <c r="O1566" t="s">
        <v>1705</v>
      </c>
      <c r="P1566" s="4">
        <v>129.93</v>
      </c>
      <c r="Q1566" s="4">
        <v>129.93</v>
      </c>
      <c r="R1566" s="4">
        <f t="shared" si="98"/>
        <v>0</v>
      </c>
      <c r="S1566" s="4">
        <f t="shared" si="99"/>
        <v>0</v>
      </c>
    </row>
    <row r="1567" spans="1:19" x14ac:dyDescent="0.3">
      <c r="A1567" t="s">
        <v>2688</v>
      </c>
      <c r="B1567" s="1">
        <v>42872</v>
      </c>
      <c r="C1567" s="1">
        <v>42873</v>
      </c>
      <c r="D1567">
        <f t="shared" si="96"/>
        <v>2017</v>
      </c>
      <c r="E1567" t="str">
        <f t="shared" si="97"/>
        <v>May</v>
      </c>
      <c r="F1567" t="s">
        <v>20</v>
      </c>
      <c r="G1567" t="s">
        <v>38</v>
      </c>
      <c r="H1567" t="s">
        <v>51</v>
      </c>
      <c r="I1567" t="s">
        <v>2689</v>
      </c>
      <c r="J1567" t="s">
        <v>310</v>
      </c>
      <c r="K1567">
        <v>6708</v>
      </c>
      <c r="L1567" t="s">
        <v>54</v>
      </c>
      <c r="M1567" t="s">
        <v>2685</v>
      </c>
      <c r="N1567" t="s">
        <v>27</v>
      </c>
      <c r="O1567" t="s">
        <v>1705</v>
      </c>
      <c r="P1567" s="4">
        <v>173.24</v>
      </c>
      <c r="Q1567" s="4">
        <f>P1567-17</f>
        <v>156.24</v>
      </c>
      <c r="R1567" s="4">
        <f t="shared" si="98"/>
        <v>17</v>
      </c>
      <c r="S1567" s="4">
        <f t="shared" si="99"/>
        <v>2.5499999999999998</v>
      </c>
    </row>
    <row r="1568" spans="1:19" ht="15.6" x14ac:dyDescent="0.3">
      <c r="A1568" t="s">
        <v>2690</v>
      </c>
      <c r="B1568" s="1">
        <v>43222</v>
      </c>
      <c r="C1568" s="1">
        <v>43227</v>
      </c>
      <c r="D1568">
        <f t="shared" si="96"/>
        <v>2018</v>
      </c>
      <c r="E1568" t="str">
        <f t="shared" si="97"/>
        <v>May</v>
      </c>
      <c r="F1568" t="s">
        <v>37</v>
      </c>
      <c r="G1568" t="s">
        <v>231</v>
      </c>
      <c r="H1568" s="2" t="s">
        <v>22</v>
      </c>
      <c r="I1568" t="s">
        <v>2197</v>
      </c>
      <c r="J1568" t="s">
        <v>144</v>
      </c>
      <c r="K1568">
        <v>7090</v>
      </c>
      <c r="L1568" t="s">
        <v>54</v>
      </c>
      <c r="M1568" t="s">
        <v>2685</v>
      </c>
      <c r="N1568" t="s">
        <v>27</v>
      </c>
      <c r="O1568" t="s">
        <v>1705</v>
      </c>
      <c r="P1568" s="4">
        <v>129.93</v>
      </c>
      <c r="Q1568" s="4">
        <v>129.93</v>
      </c>
      <c r="R1568" s="4">
        <f t="shared" si="98"/>
        <v>0</v>
      </c>
      <c r="S1568" s="4">
        <f t="shared" si="99"/>
        <v>0</v>
      </c>
    </row>
    <row r="1569" spans="1:19" x14ac:dyDescent="0.3">
      <c r="A1569" t="s">
        <v>2691</v>
      </c>
      <c r="B1569" s="1">
        <v>42847</v>
      </c>
      <c r="C1569" s="1">
        <v>42851</v>
      </c>
      <c r="D1569">
        <f t="shared" si="96"/>
        <v>2017</v>
      </c>
      <c r="E1569" t="str">
        <f t="shared" si="97"/>
        <v>Apr</v>
      </c>
      <c r="F1569" t="s">
        <v>37</v>
      </c>
      <c r="G1569" t="s">
        <v>2692</v>
      </c>
      <c r="H1569" t="s">
        <v>51</v>
      </c>
      <c r="I1569" t="s">
        <v>2693</v>
      </c>
      <c r="J1569" t="s">
        <v>192</v>
      </c>
      <c r="K1569">
        <v>65109</v>
      </c>
      <c r="L1569" t="s">
        <v>25</v>
      </c>
      <c r="M1569" t="s">
        <v>2685</v>
      </c>
      <c r="N1569" t="s">
        <v>27</v>
      </c>
      <c r="O1569" t="s">
        <v>1705</v>
      </c>
      <c r="P1569" s="4">
        <v>86.62</v>
      </c>
      <c r="Q1569" s="4">
        <v>86.62</v>
      </c>
      <c r="R1569" s="4">
        <f t="shared" si="98"/>
        <v>0</v>
      </c>
      <c r="S1569" s="4">
        <f t="shared" si="99"/>
        <v>0</v>
      </c>
    </row>
    <row r="1570" spans="1:19" ht="15.6" x14ac:dyDescent="0.3">
      <c r="A1570" t="s">
        <v>2694</v>
      </c>
      <c r="B1570" s="1">
        <v>43128</v>
      </c>
      <c r="C1570" s="1">
        <v>43131</v>
      </c>
      <c r="D1570">
        <f t="shared" si="96"/>
        <v>2018</v>
      </c>
      <c r="E1570" t="str">
        <f t="shared" si="97"/>
        <v>Jan</v>
      </c>
      <c r="F1570" t="s">
        <v>67</v>
      </c>
      <c r="G1570" t="s">
        <v>1481</v>
      </c>
      <c r="H1570" s="2" t="s">
        <v>22</v>
      </c>
      <c r="I1570" t="s">
        <v>1172</v>
      </c>
      <c r="J1570" t="s">
        <v>33</v>
      </c>
      <c r="K1570">
        <v>92627</v>
      </c>
      <c r="L1570" t="s">
        <v>34</v>
      </c>
      <c r="M1570" t="s">
        <v>2695</v>
      </c>
      <c r="N1570" t="s">
        <v>27</v>
      </c>
      <c r="O1570" t="s">
        <v>1705</v>
      </c>
      <c r="P1570" s="4">
        <v>37.74</v>
      </c>
      <c r="Q1570" s="4">
        <v>100</v>
      </c>
      <c r="R1570" s="4">
        <f t="shared" si="98"/>
        <v>-62.26</v>
      </c>
      <c r="S1570" s="4">
        <f t="shared" si="99"/>
        <v>-9.3389999999999986</v>
      </c>
    </row>
    <row r="1571" spans="1:19" ht="15.6" x14ac:dyDescent="0.3">
      <c r="A1571" t="s">
        <v>2696</v>
      </c>
      <c r="B1571" s="1">
        <v>42912</v>
      </c>
      <c r="C1571" s="1">
        <v>42918</v>
      </c>
      <c r="D1571">
        <f t="shared" si="96"/>
        <v>2017</v>
      </c>
      <c r="E1571" t="str">
        <f t="shared" si="97"/>
        <v>Jun</v>
      </c>
      <c r="F1571" t="s">
        <v>37</v>
      </c>
      <c r="G1571" t="s">
        <v>849</v>
      </c>
      <c r="H1571" s="2" t="s">
        <v>22</v>
      </c>
      <c r="I1571" t="s">
        <v>61</v>
      </c>
      <c r="J1571" t="s">
        <v>62</v>
      </c>
      <c r="K1571">
        <v>10035</v>
      </c>
      <c r="L1571" t="s">
        <v>54</v>
      </c>
      <c r="M1571" t="s">
        <v>2695</v>
      </c>
      <c r="N1571" t="s">
        <v>27</v>
      </c>
      <c r="O1571" t="s">
        <v>1705</v>
      </c>
      <c r="P1571" s="4">
        <v>37.74</v>
      </c>
      <c r="Q1571" s="4">
        <v>37.74</v>
      </c>
      <c r="R1571" s="4">
        <f t="shared" si="98"/>
        <v>0</v>
      </c>
      <c r="S1571" s="4">
        <f t="shared" si="99"/>
        <v>0</v>
      </c>
    </row>
    <row r="1572" spans="1:19" x14ac:dyDescent="0.3">
      <c r="A1572" t="s">
        <v>2275</v>
      </c>
      <c r="B1572" s="1">
        <v>43062</v>
      </c>
      <c r="C1572" s="1">
        <v>43062</v>
      </c>
      <c r="D1572">
        <f t="shared" si="96"/>
        <v>2017</v>
      </c>
      <c r="E1572" t="str">
        <f t="shared" si="97"/>
        <v>Nov</v>
      </c>
      <c r="F1572" t="s">
        <v>30</v>
      </c>
      <c r="G1572" t="s">
        <v>1587</v>
      </c>
      <c r="H1572" t="s">
        <v>51</v>
      </c>
      <c r="I1572" t="s">
        <v>100</v>
      </c>
      <c r="J1572" t="s">
        <v>101</v>
      </c>
      <c r="K1572">
        <v>19140</v>
      </c>
      <c r="L1572" t="s">
        <v>54</v>
      </c>
      <c r="M1572" t="s">
        <v>2695</v>
      </c>
      <c r="N1572" t="s">
        <v>27</v>
      </c>
      <c r="O1572" t="s">
        <v>1705</v>
      </c>
      <c r="P1572" s="4">
        <v>70.447999999999993</v>
      </c>
      <c r="Q1572" s="4">
        <v>70.447999999999993</v>
      </c>
      <c r="R1572" s="4">
        <f t="shared" si="98"/>
        <v>0</v>
      </c>
      <c r="S1572" s="4">
        <f t="shared" si="99"/>
        <v>0</v>
      </c>
    </row>
    <row r="1573" spans="1:19" ht="15.6" x14ac:dyDescent="0.3">
      <c r="A1573" t="s">
        <v>333</v>
      </c>
      <c r="B1573" s="1">
        <v>43280</v>
      </c>
      <c r="C1573" s="1">
        <v>43283</v>
      </c>
      <c r="D1573">
        <f t="shared" si="96"/>
        <v>2018</v>
      </c>
      <c r="E1573" t="str">
        <f t="shared" si="97"/>
        <v>Jun</v>
      </c>
      <c r="F1573" t="s">
        <v>20</v>
      </c>
      <c r="G1573" t="s">
        <v>334</v>
      </c>
      <c r="H1573" s="2" t="s">
        <v>22</v>
      </c>
      <c r="I1573" t="s">
        <v>335</v>
      </c>
      <c r="J1573" t="s">
        <v>310</v>
      </c>
      <c r="K1573">
        <v>6460</v>
      </c>
      <c r="L1573" t="s">
        <v>54</v>
      </c>
      <c r="M1573" t="s">
        <v>2695</v>
      </c>
      <c r="N1573" t="s">
        <v>27</v>
      </c>
      <c r="O1573" t="s">
        <v>1705</v>
      </c>
      <c r="P1573" s="4">
        <v>25.16</v>
      </c>
      <c r="Q1573" s="4">
        <v>25.16</v>
      </c>
      <c r="R1573" s="4">
        <f t="shared" si="98"/>
        <v>0</v>
      </c>
      <c r="S1573" s="4">
        <f t="shared" si="99"/>
        <v>0</v>
      </c>
    </row>
    <row r="1574" spans="1:19" ht="15.6" x14ac:dyDescent="0.3">
      <c r="A1574" t="s">
        <v>2697</v>
      </c>
      <c r="B1574" s="1">
        <v>43333</v>
      </c>
      <c r="C1574" s="1">
        <v>43339</v>
      </c>
      <c r="D1574">
        <f t="shared" si="96"/>
        <v>2018</v>
      </c>
      <c r="E1574" t="str">
        <f t="shared" si="97"/>
        <v>Aug</v>
      </c>
      <c r="F1574" t="s">
        <v>37</v>
      </c>
      <c r="G1574" t="s">
        <v>822</v>
      </c>
      <c r="H1574" s="2" t="s">
        <v>22</v>
      </c>
      <c r="I1574" t="s">
        <v>139</v>
      </c>
      <c r="J1574" t="s">
        <v>140</v>
      </c>
      <c r="K1574">
        <v>21044</v>
      </c>
      <c r="L1574" t="s">
        <v>54</v>
      </c>
      <c r="M1574" t="s">
        <v>2695</v>
      </c>
      <c r="N1574" t="s">
        <v>27</v>
      </c>
      <c r="O1574" t="s">
        <v>1705</v>
      </c>
      <c r="P1574" s="4">
        <v>25.16</v>
      </c>
      <c r="Q1574" s="4">
        <v>25.16</v>
      </c>
      <c r="R1574" s="4">
        <f t="shared" si="98"/>
        <v>0</v>
      </c>
      <c r="S1574" s="4">
        <f t="shared" si="99"/>
        <v>0</v>
      </c>
    </row>
    <row r="1575" spans="1:19" ht="15.6" x14ac:dyDescent="0.3">
      <c r="A1575" t="s">
        <v>2698</v>
      </c>
      <c r="B1575" s="1">
        <v>42172</v>
      </c>
      <c r="C1575" s="1">
        <v>42176</v>
      </c>
      <c r="D1575">
        <f t="shared" si="96"/>
        <v>2015</v>
      </c>
      <c r="E1575" t="str">
        <f t="shared" si="97"/>
        <v>Jun</v>
      </c>
      <c r="F1575" t="s">
        <v>37</v>
      </c>
      <c r="G1575" t="s">
        <v>2302</v>
      </c>
      <c r="H1575" s="2" t="s">
        <v>22</v>
      </c>
      <c r="I1575" t="s">
        <v>69</v>
      </c>
      <c r="J1575" t="s">
        <v>70</v>
      </c>
      <c r="K1575">
        <v>98105</v>
      </c>
      <c r="L1575" t="s">
        <v>34</v>
      </c>
      <c r="M1575" t="s">
        <v>2699</v>
      </c>
      <c r="N1575" t="s">
        <v>27</v>
      </c>
      <c r="O1575" t="s">
        <v>1705</v>
      </c>
      <c r="P1575" s="4">
        <v>6.24</v>
      </c>
      <c r="Q1575" s="4">
        <v>5</v>
      </c>
      <c r="R1575" s="4">
        <f t="shared" si="98"/>
        <v>1.2400000000000002</v>
      </c>
      <c r="S1575" s="4">
        <f t="shared" si="99"/>
        <v>0.18600000000000003</v>
      </c>
    </row>
    <row r="1576" spans="1:19" ht="15.6" x14ac:dyDescent="0.3">
      <c r="A1576" t="s">
        <v>590</v>
      </c>
      <c r="B1576" s="1">
        <v>42610</v>
      </c>
      <c r="C1576" s="1">
        <v>42617</v>
      </c>
      <c r="D1576">
        <f t="shared" si="96"/>
        <v>2016</v>
      </c>
      <c r="E1576" t="str">
        <f t="shared" si="97"/>
        <v>Aug</v>
      </c>
      <c r="F1576" t="s">
        <v>37</v>
      </c>
      <c r="G1576" t="s">
        <v>591</v>
      </c>
      <c r="H1576" s="2" t="s">
        <v>22</v>
      </c>
      <c r="I1576" t="s">
        <v>47</v>
      </c>
      <c r="J1576" t="s">
        <v>33</v>
      </c>
      <c r="K1576">
        <v>90049</v>
      </c>
      <c r="L1576" t="s">
        <v>34</v>
      </c>
      <c r="M1576" t="s">
        <v>2699</v>
      </c>
      <c r="N1576" t="s">
        <v>27</v>
      </c>
      <c r="O1576" t="s">
        <v>1705</v>
      </c>
      <c r="P1576" s="4">
        <v>4.16</v>
      </c>
      <c r="Q1576" s="4">
        <v>100</v>
      </c>
      <c r="R1576" s="4">
        <f t="shared" si="98"/>
        <v>-95.84</v>
      </c>
      <c r="S1576" s="4">
        <f t="shared" si="99"/>
        <v>-14.375999999999999</v>
      </c>
    </row>
    <row r="1577" spans="1:19" ht="15.6" x14ac:dyDescent="0.3">
      <c r="A1577" t="s">
        <v>2377</v>
      </c>
      <c r="B1577" s="1">
        <v>42082</v>
      </c>
      <c r="C1577" s="1">
        <v>42084</v>
      </c>
      <c r="D1577">
        <f t="shared" si="96"/>
        <v>2015</v>
      </c>
      <c r="E1577" t="str">
        <f t="shared" si="97"/>
        <v>Mar</v>
      </c>
      <c r="F1577" t="s">
        <v>20</v>
      </c>
      <c r="G1577" t="s">
        <v>930</v>
      </c>
      <c r="H1577" s="2" t="s">
        <v>22</v>
      </c>
      <c r="I1577" t="s">
        <v>1340</v>
      </c>
      <c r="J1577" t="s">
        <v>79</v>
      </c>
      <c r="K1577">
        <v>33801</v>
      </c>
      <c r="L1577" t="s">
        <v>44</v>
      </c>
      <c r="M1577" t="s">
        <v>2699</v>
      </c>
      <c r="N1577" t="s">
        <v>27</v>
      </c>
      <c r="O1577" t="s">
        <v>1705</v>
      </c>
      <c r="P1577" s="4">
        <v>4.992</v>
      </c>
      <c r="Q1577" s="4">
        <v>5</v>
      </c>
      <c r="R1577" s="4">
        <f t="shared" si="98"/>
        <v>-8.0000000000000071E-3</v>
      </c>
      <c r="S1577" s="4">
        <f t="shared" si="99"/>
        <v>-1.200000000000001E-3</v>
      </c>
    </row>
    <row r="1578" spans="1:19" ht="15.6" x14ac:dyDescent="0.3">
      <c r="A1578" t="s">
        <v>2700</v>
      </c>
      <c r="B1578" s="1">
        <v>42074</v>
      </c>
      <c r="C1578" s="1">
        <v>42079</v>
      </c>
      <c r="D1578">
        <f t="shared" si="96"/>
        <v>2015</v>
      </c>
      <c r="E1578" t="str">
        <f t="shared" si="97"/>
        <v>Mar</v>
      </c>
      <c r="F1578" t="s">
        <v>67</v>
      </c>
      <c r="G1578" t="s">
        <v>1442</v>
      </c>
      <c r="H1578" s="2" t="s">
        <v>22</v>
      </c>
      <c r="I1578" t="s">
        <v>182</v>
      </c>
      <c r="J1578" t="s">
        <v>233</v>
      </c>
      <c r="K1578">
        <v>43229</v>
      </c>
      <c r="L1578" t="s">
        <v>54</v>
      </c>
      <c r="M1578" t="s">
        <v>2699</v>
      </c>
      <c r="N1578" t="s">
        <v>27</v>
      </c>
      <c r="O1578" t="s">
        <v>1705</v>
      </c>
      <c r="P1578" s="4">
        <v>8.32</v>
      </c>
      <c r="Q1578" s="4">
        <v>18</v>
      </c>
      <c r="R1578" s="4">
        <f t="shared" si="98"/>
        <v>-9.68</v>
      </c>
      <c r="S1578" s="4">
        <f t="shared" si="99"/>
        <v>-1.452</v>
      </c>
    </row>
    <row r="1579" spans="1:19" ht="15.6" x14ac:dyDescent="0.3">
      <c r="A1579" t="s">
        <v>2701</v>
      </c>
      <c r="B1579" s="1">
        <v>43249</v>
      </c>
      <c r="C1579" s="1">
        <v>43255</v>
      </c>
      <c r="D1579">
        <f t="shared" si="96"/>
        <v>2018</v>
      </c>
      <c r="E1579" t="str">
        <f t="shared" si="97"/>
        <v>May</v>
      </c>
      <c r="F1579" t="s">
        <v>37</v>
      </c>
      <c r="G1579" t="s">
        <v>750</v>
      </c>
      <c r="H1579" s="2" t="s">
        <v>22</v>
      </c>
      <c r="I1579" t="s">
        <v>182</v>
      </c>
      <c r="J1579" t="s">
        <v>653</v>
      </c>
      <c r="K1579">
        <v>47201</v>
      </c>
      <c r="L1579" t="s">
        <v>25</v>
      </c>
      <c r="M1579" t="s">
        <v>2699</v>
      </c>
      <c r="N1579" t="s">
        <v>27</v>
      </c>
      <c r="O1579" t="s">
        <v>1705</v>
      </c>
      <c r="P1579" s="4">
        <v>6.24</v>
      </c>
      <c r="Q1579" s="4">
        <v>5</v>
      </c>
      <c r="R1579" s="4">
        <f t="shared" si="98"/>
        <v>1.2400000000000002</v>
      </c>
      <c r="S1579" s="4">
        <f t="shared" si="99"/>
        <v>0.18600000000000003</v>
      </c>
    </row>
    <row r="1580" spans="1:19" ht="15.6" x14ac:dyDescent="0.3">
      <c r="A1580" t="s">
        <v>2702</v>
      </c>
      <c r="B1580" s="1">
        <v>42258</v>
      </c>
      <c r="C1580" s="1">
        <v>42263</v>
      </c>
      <c r="D1580">
        <f t="shared" si="96"/>
        <v>2015</v>
      </c>
      <c r="E1580" t="str">
        <f t="shared" si="97"/>
        <v>Sep</v>
      </c>
      <c r="F1580" t="s">
        <v>37</v>
      </c>
      <c r="G1580" t="s">
        <v>2643</v>
      </c>
      <c r="H1580" s="2" t="s">
        <v>22</v>
      </c>
      <c r="I1580" t="s">
        <v>1864</v>
      </c>
      <c r="J1580" t="s">
        <v>33</v>
      </c>
      <c r="K1580">
        <v>93030</v>
      </c>
      <c r="L1580" t="s">
        <v>34</v>
      </c>
      <c r="M1580" t="s">
        <v>2703</v>
      </c>
      <c r="N1580" t="s">
        <v>27</v>
      </c>
      <c r="O1580" t="s">
        <v>1705</v>
      </c>
      <c r="P1580" s="4">
        <v>127.95</v>
      </c>
      <c r="Q1580" s="4">
        <v>127.95</v>
      </c>
      <c r="R1580" s="4">
        <f t="shared" si="98"/>
        <v>0</v>
      </c>
      <c r="S1580" s="4">
        <f t="shared" si="99"/>
        <v>0</v>
      </c>
    </row>
    <row r="1581" spans="1:19" ht="15.6" x14ac:dyDescent="0.3">
      <c r="A1581" t="s">
        <v>2704</v>
      </c>
      <c r="B1581" s="1">
        <v>42687</v>
      </c>
      <c r="C1581" s="1">
        <v>42691</v>
      </c>
      <c r="D1581">
        <f t="shared" si="96"/>
        <v>2016</v>
      </c>
      <c r="E1581" t="str">
        <f t="shared" si="97"/>
        <v>Nov</v>
      </c>
      <c r="F1581" t="s">
        <v>37</v>
      </c>
      <c r="G1581" t="s">
        <v>2631</v>
      </c>
      <c r="H1581" s="2" t="s">
        <v>22</v>
      </c>
      <c r="I1581" t="s">
        <v>293</v>
      </c>
      <c r="J1581" t="s">
        <v>75</v>
      </c>
      <c r="K1581">
        <v>80013</v>
      </c>
      <c r="L1581" t="s">
        <v>34</v>
      </c>
      <c r="M1581" t="s">
        <v>2703</v>
      </c>
      <c r="N1581" t="s">
        <v>27</v>
      </c>
      <c r="O1581" t="s">
        <v>1705</v>
      </c>
      <c r="P1581" s="4">
        <v>102.36</v>
      </c>
      <c r="Q1581" s="4">
        <v>102.36</v>
      </c>
      <c r="R1581" s="4">
        <f t="shared" si="98"/>
        <v>0</v>
      </c>
      <c r="S1581" s="4">
        <f t="shared" si="99"/>
        <v>0</v>
      </c>
    </row>
    <row r="1582" spans="1:19" x14ac:dyDescent="0.3">
      <c r="A1582" t="s">
        <v>2705</v>
      </c>
      <c r="B1582" s="1">
        <v>42802</v>
      </c>
      <c r="C1582" s="1">
        <v>42807</v>
      </c>
      <c r="D1582">
        <f t="shared" si="96"/>
        <v>2017</v>
      </c>
      <c r="E1582" t="str">
        <f t="shared" si="97"/>
        <v>Mar</v>
      </c>
      <c r="F1582" t="s">
        <v>37</v>
      </c>
      <c r="G1582" t="s">
        <v>652</v>
      </c>
      <c r="H1582" t="s">
        <v>51</v>
      </c>
      <c r="I1582" t="s">
        <v>136</v>
      </c>
      <c r="J1582" t="s">
        <v>79</v>
      </c>
      <c r="K1582">
        <v>33142</v>
      </c>
      <c r="L1582" t="s">
        <v>44</v>
      </c>
      <c r="M1582" t="s">
        <v>2703</v>
      </c>
      <c r="N1582" t="s">
        <v>27</v>
      </c>
      <c r="O1582" t="s">
        <v>1705</v>
      </c>
      <c r="P1582" s="4">
        <v>102.36</v>
      </c>
      <c r="Q1582" s="4">
        <v>102.36</v>
      </c>
      <c r="R1582" s="4">
        <f t="shared" si="98"/>
        <v>0</v>
      </c>
      <c r="S1582" s="4">
        <f t="shared" si="99"/>
        <v>0</v>
      </c>
    </row>
    <row r="1583" spans="1:19" ht="15.6" x14ac:dyDescent="0.3">
      <c r="A1583" t="s">
        <v>2706</v>
      </c>
      <c r="B1583" s="1">
        <v>43191</v>
      </c>
      <c r="C1583" s="1">
        <v>43193</v>
      </c>
      <c r="D1583">
        <f t="shared" si="96"/>
        <v>2018</v>
      </c>
      <c r="E1583" t="str">
        <f t="shared" si="97"/>
        <v>Apr</v>
      </c>
      <c r="F1583" t="s">
        <v>20</v>
      </c>
      <c r="G1583" t="s">
        <v>366</v>
      </c>
      <c r="H1583" s="2" t="s">
        <v>22</v>
      </c>
      <c r="I1583" t="s">
        <v>753</v>
      </c>
      <c r="J1583" t="s">
        <v>698</v>
      </c>
      <c r="K1583">
        <v>29501</v>
      </c>
      <c r="L1583" t="s">
        <v>44</v>
      </c>
      <c r="M1583" t="s">
        <v>2703</v>
      </c>
      <c r="N1583" t="s">
        <v>27</v>
      </c>
      <c r="O1583" t="s">
        <v>1705</v>
      </c>
      <c r="P1583" s="4">
        <v>127.95</v>
      </c>
      <c r="Q1583" s="4">
        <v>127.95</v>
      </c>
      <c r="R1583" s="4">
        <f t="shared" si="98"/>
        <v>0</v>
      </c>
      <c r="S1583" s="4">
        <f t="shared" si="99"/>
        <v>0</v>
      </c>
    </row>
    <row r="1584" spans="1:19" ht="15.6" x14ac:dyDescent="0.3">
      <c r="A1584" t="s">
        <v>2707</v>
      </c>
      <c r="B1584" s="1">
        <v>42634</v>
      </c>
      <c r="C1584" s="1">
        <v>42634</v>
      </c>
      <c r="D1584">
        <f t="shared" si="96"/>
        <v>2016</v>
      </c>
      <c r="E1584" t="str">
        <f t="shared" si="97"/>
        <v>Sep</v>
      </c>
      <c r="F1584" t="s">
        <v>30</v>
      </c>
      <c r="G1584" t="s">
        <v>31</v>
      </c>
      <c r="H1584" s="2" t="s">
        <v>22</v>
      </c>
      <c r="I1584" t="s">
        <v>2708</v>
      </c>
      <c r="J1584" t="s">
        <v>314</v>
      </c>
      <c r="K1584">
        <v>2169</v>
      </c>
      <c r="L1584" t="s">
        <v>54</v>
      </c>
      <c r="M1584" t="s">
        <v>2703</v>
      </c>
      <c r="N1584" t="s">
        <v>27</v>
      </c>
      <c r="O1584" t="s">
        <v>1705</v>
      </c>
      <c r="P1584" s="4">
        <v>85.3</v>
      </c>
      <c r="Q1584" s="4">
        <v>85.3</v>
      </c>
      <c r="R1584" s="4">
        <f t="shared" si="98"/>
        <v>0</v>
      </c>
      <c r="S1584" s="4">
        <f t="shared" si="99"/>
        <v>0</v>
      </c>
    </row>
    <row r="1585" spans="1:19" x14ac:dyDescent="0.3">
      <c r="A1585" t="s">
        <v>2709</v>
      </c>
      <c r="B1585" s="1">
        <v>43002</v>
      </c>
      <c r="C1585" s="1">
        <v>43006</v>
      </c>
      <c r="D1585">
        <f t="shared" si="96"/>
        <v>2017</v>
      </c>
      <c r="E1585" t="str">
        <f t="shared" si="97"/>
        <v>Sep</v>
      </c>
      <c r="F1585" t="s">
        <v>37</v>
      </c>
      <c r="G1585" t="s">
        <v>1849</v>
      </c>
      <c r="H1585" t="s">
        <v>51</v>
      </c>
      <c r="I1585" t="s">
        <v>1985</v>
      </c>
      <c r="J1585" t="s">
        <v>653</v>
      </c>
      <c r="K1585">
        <v>47401</v>
      </c>
      <c r="L1585" t="s">
        <v>25</v>
      </c>
      <c r="M1585" t="s">
        <v>2703</v>
      </c>
      <c r="N1585" t="s">
        <v>27</v>
      </c>
      <c r="O1585" t="s">
        <v>1705</v>
      </c>
      <c r="P1585" s="4">
        <v>127.95</v>
      </c>
      <c r="Q1585" s="4">
        <v>127.95</v>
      </c>
      <c r="R1585" s="4">
        <f t="shared" si="98"/>
        <v>0</v>
      </c>
      <c r="S1585" s="4">
        <f t="shared" si="99"/>
        <v>0</v>
      </c>
    </row>
    <row r="1586" spans="1:19" ht="15.6" x14ac:dyDescent="0.3">
      <c r="A1586" t="s">
        <v>2710</v>
      </c>
      <c r="B1586" s="1">
        <v>42113</v>
      </c>
      <c r="C1586" s="1">
        <v>42115</v>
      </c>
      <c r="D1586">
        <f t="shared" si="96"/>
        <v>2015</v>
      </c>
      <c r="E1586" t="str">
        <f t="shared" si="97"/>
        <v>Apr</v>
      </c>
      <c r="F1586" t="s">
        <v>67</v>
      </c>
      <c r="G1586" t="s">
        <v>1509</v>
      </c>
      <c r="H1586" s="2" t="s">
        <v>22</v>
      </c>
      <c r="I1586" t="s">
        <v>131</v>
      </c>
      <c r="J1586" t="s">
        <v>33</v>
      </c>
      <c r="K1586">
        <v>95123</v>
      </c>
      <c r="L1586" t="s">
        <v>34</v>
      </c>
      <c r="M1586" t="s">
        <v>2711</v>
      </c>
      <c r="N1586" t="s">
        <v>27</v>
      </c>
      <c r="O1586" t="s">
        <v>1705</v>
      </c>
      <c r="P1586" s="4">
        <v>76.14</v>
      </c>
      <c r="Q1586" s="4">
        <v>76.14</v>
      </c>
      <c r="R1586" s="4">
        <f t="shared" si="98"/>
        <v>0</v>
      </c>
      <c r="S1586" s="4">
        <f t="shared" si="99"/>
        <v>0</v>
      </c>
    </row>
    <row r="1587" spans="1:19" x14ac:dyDescent="0.3">
      <c r="A1587" t="s">
        <v>2712</v>
      </c>
      <c r="B1587" s="1">
        <v>43144</v>
      </c>
      <c r="C1587" s="1">
        <v>43150</v>
      </c>
      <c r="D1587">
        <f t="shared" si="96"/>
        <v>2018</v>
      </c>
      <c r="E1587" t="str">
        <f t="shared" si="97"/>
        <v>Feb</v>
      </c>
      <c r="F1587" t="s">
        <v>37</v>
      </c>
      <c r="G1587" t="s">
        <v>2713</v>
      </c>
      <c r="H1587" t="s">
        <v>105</v>
      </c>
      <c r="I1587" t="s">
        <v>69</v>
      </c>
      <c r="J1587" t="s">
        <v>70</v>
      </c>
      <c r="K1587">
        <v>98105</v>
      </c>
      <c r="L1587" t="s">
        <v>34</v>
      </c>
      <c r="M1587" t="s">
        <v>2711</v>
      </c>
      <c r="N1587" t="s">
        <v>27</v>
      </c>
      <c r="O1587" t="s">
        <v>1705</v>
      </c>
      <c r="P1587" s="4">
        <v>107.53</v>
      </c>
      <c r="Q1587" s="4">
        <v>107.53</v>
      </c>
      <c r="R1587" s="4">
        <f t="shared" si="98"/>
        <v>0</v>
      </c>
      <c r="S1587" s="4">
        <f t="shared" si="99"/>
        <v>0</v>
      </c>
    </row>
    <row r="1588" spans="1:19" ht="15.6" x14ac:dyDescent="0.3">
      <c r="A1588" t="s">
        <v>2714</v>
      </c>
      <c r="B1588" s="1">
        <v>43197</v>
      </c>
      <c r="C1588" s="1">
        <v>43202</v>
      </c>
      <c r="D1588">
        <f t="shared" si="96"/>
        <v>2018</v>
      </c>
      <c r="E1588" t="str">
        <f t="shared" si="97"/>
        <v>Apr</v>
      </c>
      <c r="F1588" t="s">
        <v>37</v>
      </c>
      <c r="G1588" t="s">
        <v>2715</v>
      </c>
      <c r="H1588" s="2" t="s">
        <v>22</v>
      </c>
      <c r="I1588" t="s">
        <v>1270</v>
      </c>
      <c r="J1588" t="s">
        <v>79</v>
      </c>
      <c r="K1588">
        <v>33614</v>
      </c>
      <c r="L1588" t="s">
        <v>44</v>
      </c>
      <c r="M1588" t="s">
        <v>2711</v>
      </c>
      <c r="N1588" t="s">
        <v>27</v>
      </c>
      <c r="O1588" t="s">
        <v>1705</v>
      </c>
      <c r="P1588" s="4">
        <v>258.072</v>
      </c>
      <c r="Q1588" s="4">
        <v>258.072</v>
      </c>
      <c r="R1588" s="4">
        <f t="shared" si="98"/>
        <v>0</v>
      </c>
      <c r="S1588" s="4">
        <f t="shared" si="99"/>
        <v>0</v>
      </c>
    </row>
    <row r="1589" spans="1:19" ht="15.6" x14ac:dyDescent="0.3">
      <c r="A1589" t="s">
        <v>731</v>
      </c>
      <c r="B1589" s="1">
        <v>43433</v>
      </c>
      <c r="C1589" s="1">
        <v>43437</v>
      </c>
      <c r="D1589">
        <f t="shared" si="96"/>
        <v>2018</v>
      </c>
      <c r="E1589" t="str">
        <f t="shared" si="97"/>
        <v>Nov</v>
      </c>
      <c r="F1589" t="s">
        <v>37</v>
      </c>
      <c r="G1589" t="s">
        <v>732</v>
      </c>
      <c r="H1589" s="2" t="s">
        <v>22</v>
      </c>
      <c r="I1589" t="s">
        <v>733</v>
      </c>
      <c r="J1589" t="s">
        <v>250</v>
      </c>
      <c r="K1589">
        <v>37421</v>
      </c>
      <c r="L1589" t="s">
        <v>44</v>
      </c>
      <c r="M1589" t="s">
        <v>2711</v>
      </c>
      <c r="N1589" t="s">
        <v>27</v>
      </c>
      <c r="O1589" t="s">
        <v>1705</v>
      </c>
      <c r="P1589" s="4">
        <v>101.52</v>
      </c>
      <c r="Q1589" s="4">
        <v>101.52</v>
      </c>
      <c r="R1589" s="4">
        <f t="shared" si="98"/>
        <v>0</v>
      </c>
      <c r="S1589" s="4">
        <f t="shared" si="99"/>
        <v>0</v>
      </c>
    </row>
    <row r="1590" spans="1:19" ht="15.6" x14ac:dyDescent="0.3">
      <c r="A1590" t="s">
        <v>2716</v>
      </c>
      <c r="B1590" s="1">
        <v>42688</v>
      </c>
      <c r="C1590" s="1">
        <v>42693</v>
      </c>
      <c r="D1590">
        <f t="shared" si="96"/>
        <v>2016</v>
      </c>
      <c r="E1590" t="str">
        <f t="shared" si="97"/>
        <v>Nov</v>
      </c>
      <c r="F1590" t="s">
        <v>37</v>
      </c>
      <c r="G1590" t="s">
        <v>990</v>
      </c>
      <c r="H1590" s="2" t="s">
        <v>22</v>
      </c>
      <c r="I1590" t="s">
        <v>1711</v>
      </c>
      <c r="J1590" t="s">
        <v>53</v>
      </c>
      <c r="K1590">
        <v>19901</v>
      </c>
      <c r="L1590" t="s">
        <v>54</v>
      </c>
      <c r="M1590" t="s">
        <v>2711</v>
      </c>
      <c r="N1590" t="s">
        <v>27</v>
      </c>
      <c r="O1590" t="s">
        <v>1705</v>
      </c>
      <c r="P1590" s="4">
        <v>76.14</v>
      </c>
      <c r="Q1590" s="4">
        <v>76.14</v>
      </c>
      <c r="R1590" s="4">
        <f t="shared" si="98"/>
        <v>0</v>
      </c>
      <c r="S1590" s="4">
        <f t="shared" si="99"/>
        <v>0</v>
      </c>
    </row>
    <row r="1591" spans="1:19" ht="15.6" x14ac:dyDescent="0.3">
      <c r="A1591" t="s">
        <v>2717</v>
      </c>
      <c r="B1591" s="1">
        <v>42702</v>
      </c>
      <c r="C1591" s="1">
        <v>42708</v>
      </c>
      <c r="D1591">
        <f t="shared" si="96"/>
        <v>2016</v>
      </c>
      <c r="E1591" t="str">
        <f t="shared" si="97"/>
        <v>Nov</v>
      </c>
      <c r="F1591" t="s">
        <v>37</v>
      </c>
      <c r="G1591" t="s">
        <v>398</v>
      </c>
      <c r="H1591" s="2" t="s">
        <v>22</v>
      </c>
      <c r="I1591" t="s">
        <v>972</v>
      </c>
      <c r="J1591" t="s">
        <v>62</v>
      </c>
      <c r="K1591">
        <v>11520</v>
      </c>
      <c r="L1591" t="s">
        <v>54</v>
      </c>
      <c r="M1591" t="s">
        <v>2711</v>
      </c>
      <c r="N1591" t="s">
        <v>27</v>
      </c>
      <c r="O1591" t="s">
        <v>1705</v>
      </c>
      <c r="P1591" s="4">
        <v>322.58999999999997</v>
      </c>
      <c r="Q1591" s="4">
        <v>322.58999999999997</v>
      </c>
      <c r="R1591" s="4">
        <f t="shared" si="98"/>
        <v>0</v>
      </c>
      <c r="S1591" s="4">
        <f t="shared" si="99"/>
        <v>0</v>
      </c>
    </row>
    <row r="1592" spans="1:19" x14ac:dyDescent="0.3">
      <c r="A1592" t="s">
        <v>2718</v>
      </c>
      <c r="B1592" s="1">
        <v>42752</v>
      </c>
      <c r="C1592" s="1">
        <v>42756</v>
      </c>
      <c r="D1592">
        <f t="shared" si="96"/>
        <v>2017</v>
      </c>
      <c r="E1592" t="str">
        <f t="shared" si="97"/>
        <v>Jan</v>
      </c>
      <c r="F1592" t="s">
        <v>37</v>
      </c>
      <c r="G1592" t="s">
        <v>673</v>
      </c>
      <c r="H1592" t="s">
        <v>51</v>
      </c>
      <c r="I1592" t="s">
        <v>533</v>
      </c>
      <c r="J1592" t="s">
        <v>1737</v>
      </c>
      <c r="K1592">
        <v>3301</v>
      </c>
      <c r="L1592" t="s">
        <v>54</v>
      </c>
      <c r="M1592" t="s">
        <v>2711</v>
      </c>
      <c r="N1592" t="s">
        <v>128</v>
      </c>
      <c r="O1592" t="s">
        <v>1705</v>
      </c>
      <c r="P1592" s="4">
        <v>322.58999999999997</v>
      </c>
      <c r="Q1592" s="4">
        <v>322.58999999999997</v>
      </c>
      <c r="R1592" s="4">
        <f t="shared" si="98"/>
        <v>0</v>
      </c>
      <c r="S1592" s="4">
        <f t="shared" si="99"/>
        <v>0</v>
      </c>
    </row>
    <row r="1593" spans="1:19" ht="15.6" x14ac:dyDescent="0.3">
      <c r="A1593" t="s">
        <v>1329</v>
      </c>
      <c r="B1593" s="1">
        <v>42211</v>
      </c>
      <c r="C1593" s="1">
        <v>42218</v>
      </c>
      <c r="D1593">
        <f t="shared" si="96"/>
        <v>2015</v>
      </c>
      <c r="E1593" t="str">
        <f t="shared" si="97"/>
        <v>Jul</v>
      </c>
      <c r="F1593" t="s">
        <v>37</v>
      </c>
      <c r="G1593" t="s">
        <v>1181</v>
      </c>
      <c r="H1593" s="2" t="s">
        <v>22</v>
      </c>
      <c r="I1593" t="s">
        <v>1330</v>
      </c>
      <c r="J1593" t="s">
        <v>325</v>
      </c>
      <c r="K1593">
        <v>89031</v>
      </c>
      <c r="L1593" t="s">
        <v>34</v>
      </c>
      <c r="M1593" t="s">
        <v>2719</v>
      </c>
      <c r="N1593" t="s">
        <v>27</v>
      </c>
      <c r="O1593" t="s">
        <v>1705</v>
      </c>
      <c r="P1593" s="4">
        <v>134.01</v>
      </c>
      <c r="Q1593" s="4">
        <v>134.01</v>
      </c>
      <c r="R1593" s="4">
        <f t="shared" si="98"/>
        <v>0</v>
      </c>
      <c r="S1593" s="4">
        <f t="shared" si="99"/>
        <v>0</v>
      </c>
    </row>
    <row r="1594" spans="1:19" ht="15.6" x14ac:dyDescent="0.3">
      <c r="A1594" t="s">
        <v>2720</v>
      </c>
      <c r="B1594" s="1">
        <v>42597</v>
      </c>
      <c r="C1594" s="1">
        <v>42601</v>
      </c>
      <c r="D1594">
        <f t="shared" si="96"/>
        <v>2016</v>
      </c>
      <c r="E1594" t="str">
        <f t="shared" si="97"/>
        <v>Aug</v>
      </c>
      <c r="F1594" t="s">
        <v>37</v>
      </c>
      <c r="G1594" t="s">
        <v>2721</v>
      </c>
      <c r="H1594" s="2" t="s">
        <v>22</v>
      </c>
      <c r="I1594" t="s">
        <v>785</v>
      </c>
      <c r="J1594" t="s">
        <v>33</v>
      </c>
      <c r="K1594">
        <v>94601</v>
      </c>
      <c r="L1594" t="s">
        <v>34</v>
      </c>
      <c r="M1594" t="s">
        <v>2719</v>
      </c>
      <c r="N1594" t="s">
        <v>27</v>
      </c>
      <c r="O1594" t="s">
        <v>1705</v>
      </c>
      <c r="P1594" s="4">
        <v>104.23</v>
      </c>
      <c r="Q1594" s="4">
        <v>104.23</v>
      </c>
      <c r="R1594" s="4">
        <f t="shared" si="98"/>
        <v>0</v>
      </c>
      <c r="S1594" s="4">
        <f t="shared" si="99"/>
        <v>0</v>
      </c>
    </row>
    <row r="1595" spans="1:19" x14ac:dyDescent="0.3">
      <c r="A1595" t="s">
        <v>2722</v>
      </c>
      <c r="B1595" s="1">
        <v>43150</v>
      </c>
      <c r="C1595" s="1">
        <v>43151</v>
      </c>
      <c r="D1595">
        <f t="shared" si="96"/>
        <v>2018</v>
      </c>
      <c r="E1595" t="str">
        <f t="shared" si="97"/>
        <v>Feb</v>
      </c>
      <c r="F1595" t="s">
        <v>20</v>
      </c>
      <c r="G1595" t="s">
        <v>1057</v>
      </c>
      <c r="H1595" t="s">
        <v>22</v>
      </c>
      <c r="I1595" t="s">
        <v>47</v>
      </c>
      <c r="J1595" t="s">
        <v>33</v>
      </c>
      <c r="K1595">
        <v>90045</v>
      </c>
      <c r="L1595" t="s">
        <v>34</v>
      </c>
      <c r="M1595" t="s">
        <v>2719</v>
      </c>
      <c r="N1595" t="s">
        <v>27</v>
      </c>
      <c r="O1595" t="s">
        <v>1705</v>
      </c>
      <c r="P1595" s="4">
        <v>44.67</v>
      </c>
      <c r="Q1595" s="4">
        <v>44.67</v>
      </c>
      <c r="R1595" s="4">
        <f t="shared" si="98"/>
        <v>0</v>
      </c>
      <c r="S1595" s="4">
        <f t="shared" si="99"/>
        <v>0</v>
      </c>
    </row>
    <row r="1596" spans="1:19" ht="15.6" x14ac:dyDescent="0.3">
      <c r="A1596" t="s">
        <v>2723</v>
      </c>
      <c r="B1596" s="1">
        <v>42310</v>
      </c>
      <c r="C1596" s="1">
        <v>42314</v>
      </c>
      <c r="D1596">
        <f t="shared" si="96"/>
        <v>2015</v>
      </c>
      <c r="E1596" t="str">
        <f t="shared" si="97"/>
        <v>Nov</v>
      </c>
      <c r="F1596" t="s">
        <v>37</v>
      </c>
      <c r="G1596" t="s">
        <v>126</v>
      </c>
      <c r="H1596" s="2" t="s">
        <v>22</v>
      </c>
      <c r="I1596" t="s">
        <v>61</v>
      </c>
      <c r="J1596" t="s">
        <v>62</v>
      </c>
      <c r="K1596">
        <v>10024</v>
      </c>
      <c r="L1596" t="s">
        <v>54</v>
      </c>
      <c r="M1596" t="s">
        <v>2719</v>
      </c>
      <c r="N1596" t="s">
        <v>27</v>
      </c>
      <c r="O1596" t="s">
        <v>1705</v>
      </c>
      <c r="P1596" s="4">
        <v>89.34</v>
      </c>
      <c r="Q1596" s="4">
        <v>89.34</v>
      </c>
      <c r="R1596" s="4">
        <f t="shared" si="98"/>
        <v>0</v>
      </c>
      <c r="S1596" s="4">
        <f t="shared" si="99"/>
        <v>0</v>
      </c>
    </row>
    <row r="1597" spans="1:19" x14ac:dyDescent="0.3">
      <c r="A1597" t="s">
        <v>2724</v>
      </c>
      <c r="B1597" s="1">
        <v>43190</v>
      </c>
      <c r="C1597" s="1">
        <v>43192</v>
      </c>
      <c r="D1597">
        <f t="shared" si="96"/>
        <v>2018</v>
      </c>
      <c r="E1597" t="str">
        <f t="shared" si="97"/>
        <v>Mar</v>
      </c>
      <c r="F1597" t="s">
        <v>67</v>
      </c>
      <c r="G1597" t="s">
        <v>2048</v>
      </c>
      <c r="H1597" t="s">
        <v>105</v>
      </c>
      <c r="I1597" t="s">
        <v>61</v>
      </c>
      <c r="J1597" t="s">
        <v>62</v>
      </c>
      <c r="K1597">
        <v>10011</v>
      </c>
      <c r="L1597" t="s">
        <v>54</v>
      </c>
      <c r="M1597" t="s">
        <v>2719</v>
      </c>
      <c r="N1597" t="s">
        <v>27</v>
      </c>
      <c r="O1597" t="s">
        <v>1705</v>
      </c>
      <c r="P1597" s="4">
        <v>29.78</v>
      </c>
      <c r="Q1597" s="4">
        <v>29.78</v>
      </c>
      <c r="R1597" s="4">
        <f t="shared" si="98"/>
        <v>0</v>
      </c>
      <c r="S1597" s="4">
        <f t="shared" si="99"/>
        <v>0</v>
      </c>
    </row>
    <row r="1598" spans="1:19" ht="15.6" x14ac:dyDescent="0.3">
      <c r="A1598" t="s">
        <v>2725</v>
      </c>
      <c r="B1598" s="1">
        <v>43204</v>
      </c>
      <c r="C1598" s="1">
        <v>43209</v>
      </c>
      <c r="D1598">
        <f t="shared" si="96"/>
        <v>2018</v>
      </c>
      <c r="E1598" t="str">
        <f t="shared" si="97"/>
        <v>Apr</v>
      </c>
      <c r="F1598" t="s">
        <v>37</v>
      </c>
      <c r="G1598" t="s">
        <v>107</v>
      </c>
      <c r="H1598" s="2" t="s">
        <v>22</v>
      </c>
      <c r="I1598" t="s">
        <v>2726</v>
      </c>
      <c r="J1598" t="s">
        <v>144</v>
      </c>
      <c r="K1598">
        <v>7960</v>
      </c>
      <c r="L1598" t="s">
        <v>54</v>
      </c>
      <c r="M1598" t="s">
        <v>2719</v>
      </c>
      <c r="N1598" t="s">
        <v>27</v>
      </c>
      <c r="O1598" t="s">
        <v>1705</v>
      </c>
      <c r="P1598" s="4">
        <v>74.45</v>
      </c>
      <c r="Q1598" s="4">
        <v>74.45</v>
      </c>
      <c r="R1598" s="4">
        <f t="shared" si="98"/>
        <v>0</v>
      </c>
      <c r="S1598" s="4">
        <f t="shared" si="99"/>
        <v>0</v>
      </c>
    </row>
    <row r="1599" spans="1:19" ht="15.6" x14ac:dyDescent="0.3">
      <c r="A1599" t="s">
        <v>2727</v>
      </c>
      <c r="B1599" s="1">
        <v>43308</v>
      </c>
      <c r="C1599" s="1">
        <v>43312</v>
      </c>
      <c r="D1599">
        <f t="shared" si="96"/>
        <v>2018</v>
      </c>
      <c r="E1599" t="str">
        <f t="shared" si="97"/>
        <v>Jul</v>
      </c>
      <c r="F1599" t="s">
        <v>37</v>
      </c>
      <c r="G1599" t="s">
        <v>2728</v>
      </c>
      <c r="H1599" s="2" t="s">
        <v>22</v>
      </c>
      <c r="I1599" t="s">
        <v>2729</v>
      </c>
      <c r="J1599" t="s">
        <v>62</v>
      </c>
      <c r="K1599">
        <v>10701</v>
      </c>
      <c r="L1599" t="s">
        <v>54</v>
      </c>
      <c r="M1599" t="s">
        <v>2719</v>
      </c>
      <c r="N1599" t="s">
        <v>27</v>
      </c>
      <c r="O1599" t="s">
        <v>1705</v>
      </c>
      <c r="P1599" s="4">
        <v>14.89</v>
      </c>
      <c r="Q1599" s="4">
        <v>18</v>
      </c>
      <c r="R1599" s="4">
        <f t="shared" si="98"/>
        <v>-3.1099999999999994</v>
      </c>
      <c r="S1599" s="4">
        <f t="shared" si="99"/>
        <v>-0.46649999999999991</v>
      </c>
    </row>
    <row r="1600" spans="1:19" ht="15.6" x14ac:dyDescent="0.3">
      <c r="A1600" t="s">
        <v>2730</v>
      </c>
      <c r="B1600" s="1">
        <v>43043</v>
      </c>
      <c r="C1600" s="1">
        <v>43044</v>
      </c>
      <c r="D1600">
        <f t="shared" si="96"/>
        <v>2017</v>
      </c>
      <c r="E1600" t="str">
        <f t="shared" si="97"/>
        <v>Nov</v>
      </c>
      <c r="F1600" t="s">
        <v>20</v>
      </c>
      <c r="G1600" t="s">
        <v>575</v>
      </c>
      <c r="H1600" s="2" t="s">
        <v>22</v>
      </c>
      <c r="I1600" t="s">
        <v>32</v>
      </c>
      <c r="J1600" t="s">
        <v>33</v>
      </c>
      <c r="K1600">
        <v>94122</v>
      </c>
      <c r="L1600" t="s">
        <v>34</v>
      </c>
      <c r="M1600" t="s">
        <v>2731</v>
      </c>
      <c r="N1600" t="s">
        <v>27</v>
      </c>
      <c r="O1600" t="s">
        <v>1705</v>
      </c>
      <c r="P1600" s="4">
        <v>38.29</v>
      </c>
      <c r="Q1600" s="4">
        <v>38.29</v>
      </c>
      <c r="R1600" s="4">
        <f t="shared" si="98"/>
        <v>0</v>
      </c>
      <c r="S1600" s="4">
        <f t="shared" si="99"/>
        <v>0</v>
      </c>
    </row>
    <row r="1601" spans="1:19" ht="15.6" x14ac:dyDescent="0.3">
      <c r="A1601" t="s">
        <v>2732</v>
      </c>
      <c r="B1601" s="1">
        <v>42261</v>
      </c>
      <c r="C1601" s="1">
        <v>42265</v>
      </c>
      <c r="D1601">
        <f t="shared" si="96"/>
        <v>2015</v>
      </c>
      <c r="E1601" t="str">
        <f t="shared" si="97"/>
        <v>Sep</v>
      </c>
      <c r="F1601" t="s">
        <v>67</v>
      </c>
      <c r="G1601" t="s">
        <v>949</v>
      </c>
      <c r="H1601" s="2" t="s">
        <v>22</v>
      </c>
      <c r="I1601" t="s">
        <v>1270</v>
      </c>
      <c r="J1601" t="s">
        <v>79</v>
      </c>
      <c r="K1601">
        <v>33614</v>
      </c>
      <c r="L1601" t="s">
        <v>44</v>
      </c>
      <c r="M1601" t="s">
        <v>2731</v>
      </c>
      <c r="N1601" t="s">
        <v>27</v>
      </c>
      <c r="O1601" t="s">
        <v>1705</v>
      </c>
      <c r="P1601" s="4">
        <v>13.128</v>
      </c>
      <c r="Q1601" s="4">
        <v>13.128</v>
      </c>
      <c r="R1601" s="4">
        <f t="shared" si="98"/>
        <v>0</v>
      </c>
      <c r="S1601" s="4">
        <f t="shared" si="99"/>
        <v>0</v>
      </c>
    </row>
    <row r="1602" spans="1:19" ht="15.6" x14ac:dyDescent="0.3">
      <c r="A1602" t="s">
        <v>2733</v>
      </c>
      <c r="B1602" s="1">
        <v>42808</v>
      </c>
      <c r="C1602" s="1">
        <v>42813</v>
      </c>
      <c r="D1602">
        <f t="shared" ref="D1602:D1665" si="100">YEAR(B1602)</f>
        <v>2017</v>
      </c>
      <c r="E1602" t="str">
        <f t="shared" ref="E1602:E1665" si="101">TEXT(B1602,"mmm")</f>
        <v>Mar</v>
      </c>
      <c r="F1602" t="s">
        <v>37</v>
      </c>
      <c r="G1602" t="s">
        <v>485</v>
      </c>
      <c r="H1602" s="2" t="s">
        <v>22</v>
      </c>
      <c r="I1602" t="s">
        <v>182</v>
      </c>
      <c r="J1602" t="s">
        <v>233</v>
      </c>
      <c r="K1602">
        <v>43229</v>
      </c>
      <c r="L1602" t="s">
        <v>54</v>
      </c>
      <c r="M1602" t="s">
        <v>2731</v>
      </c>
      <c r="N1602" t="s">
        <v>110</v>
      </c>
      <c r="O1602" t="s">
        <v>1705</v>
      </c>
      <c r="P1602" s="4">
        <v>21.88</v>
      </c>
      <c r="Q1602" s="4">
        <v>18</v>
      </c>
      <c r="R1602" s="4">
        <f t="shared" si="98"/>
        <v>3.879999999999999</v>
      </c>
      <c r="S1602" s="4">
        <f t="shared" si="99"/>
        <v>0.58199999999999985</v>
      </c>
    </row>
    <row r="1603" spans="1:19" ht="15.6" x14ac:dyDescent="0.3">
      <c r="A1603" t="s">
        <v>2734</v>
      </c>
      <c r="B1603" s="1">
        <v>42098</v>
      </c>
      <c r="C1603" s="1">
        <v>42103</v>
      </c>
      <c r="D1603">
        <f t="shared" si="100"/>
        <v>2015</v>
      </c>
      <c r="E1603" t="str">
        <f t="shared" si="101"/>
        <v>Apr</v>
      </c>
      <c r="F1603" t="s">
        <v>37</v>
      </c>
      <c r="G1603" t="s">
        <v>1046</v>
      </c>
      <c r="H1603" s="2" t="s">
        <v>22</v>
      </c>
      <c r="I1603" t="s">
        <v>97</v>
      </c>
      <c r="J1603" t="s">
        <v>89</v>
      </c>
      <c r="K1603">
        <v>48205</v>
      </c>
      <c r="L1603" t="s">
        <v>25</v>
      </c>
      <c r="M1603" t="s">
        <v>2731</v>
      </c>
      <c r="N1603" t="s">
        <v>27</v>
      </c>
      <c r="O1603" t="s">
        <v>1705</v>
      </c>
      <c r="P1603" s="4">
        <v>5.47</v>
      </c>
      <c r="Q1603" s="4">
        <v>5</v>
      </c>
      <c r="R1603" s="4">
        <f t="shared" ref="R1603:R1666" si="102">P1603-Q1603</f>
        <v>0.46999999999999975</v>
      </c>
      <c r="S1603" s="4">
        <f t="shared" ref="S1603:S1666" si="103">0.15*R1603</f>
        <v>7.0499999999999965E-2</v>
      </c>
    </row>
    <row r="1604" spans="1:19" ht="15.6" x14ac:dyDescent="0.3">
      <c r="A1604" t="s">
        <v>2735</v>
      </c>
      <c r="B1604" s="1">
        <v>43436</v>
      </c>
      <c r="C1604" s="1">
        <v>43438</v>
      </c>
      <c r="D1604">
        <f t="shared" si="100"/>
        <v>2018</v>
      </c>
      <c r="E1604" t="str">
        <f t="shared" si="101"/>
        <v>Dec</v>
      </c>
      <c r="F1604" t="s">
        <v>67</v>
      </c>
      <c r="G1604" t="s">
        <v>452</v>
      </c>
      <c r="H1604" s="2" t="s">
        <v>22</v>
      </c>
      <c r="I1604" t="s">
        <v>113</v>
      </c>
      <c r="J1604" t="s">
        <v>109</v>
      </c>
      <c r="K1604">
        <v>77036</v>
      </c>
      <c r="L1604" t="s">
        <v>25</v>
      </c>
      <c r="M1604" t="s">
        <v>2731</v>
      </c>
      <c r="N1604" t="s">
        <v>27</v>
      </c>
      <c r="O1604" t="s">
        <v>1705</v>
      </c>
      <c r="P1604" s="4">
        <v>8.7520000000000007</v>
      </c>
      <c r="Q1604" s="4">
        <v>18</v>
      </c>
      <c r="R1604" s="4">
        <f t="shared" si="102"/>
        <v>-9.2479999999999993</v>
      </c>
      <c r="S1604" s="4">
        <f t="shared" si="103"/>
        <v>-1.3871999999999998</v>
      </c>
    </row>
    <row r="1605" spans="1:19" ht="15.6" x14ac:dyDescent="0.3">
      <c r="A1605" t="s">
        <v>2736</v>
      </c>
      <c r="B1605" s="1">
        <v>43350</v>
      </c>
      <c r="C1605" s="1">
        <v>43353</v>
      </c>
      <c r="D1605">
        <f t="shared" si="100"/>
        <v>2018</v>
      </c>
      <c r="E1605" t="str">
        <f t="shared" si="101"/>
        <v>Sep</v>
      </c>
      <c r="F1605" t="s">
        <v>20</v>
      </c>
      <c r="G1605" t="s">
        <v>904</v>
      </c>
      <c r="H1605" s="2" t="s">
        <v>22</v>
      </c>
      <c r="I1605" t="s">
        <v>2737</v>
      </c>
      <c r="J1605" t="s">
        <v>70</v>
      </c>
      <c r="K1605">
        <v>98026</v>
      </c>
      <c r="L1605" t="s">
        <v>34</v>
      </c>
      <c r="M1605" t="s">
        <v>2738</v>
      </c>
      <c r="N1605" t="s">
        <v>27</v>
      </c>
      <c r="O1605" t="s">
        <v>1705</v>
      </c>
      <c r="P1605" s="4">
        <v>80.959999999999994</v>
      </c>
      <c r="Q1605" s="4">
        <v>80.959999999999994</v>
      </c>
      <c r="R1605" s="4">
        <f t="shared" si="102"/>
        <v>0</v>
      </c>
      <c r="S1605" s="4">
        <f t="shared" si="103"/>
        <v>0</v>
      </c>
    </row>
    <row r="1606" spans="1:19" ht="15.6" x14ac:dyDescent="0.3">
      <c r="A1606" t="s">
        <v>2739</v>
      </c>
      <c r="B1606" s="1">
        <v>43437</v>
      </c>
      <c r="C1606" s="1">
        <v>43440</v>
      </c>
      <c r="D1606">
        <f t="shared" si="100"/>
        <v>2018</v>
      </c>
      <c r="E1606" t="str">
        <f t="shared" si="101"/>
        <v>Dec</v>
      </c>
      <c r="F1606" t="s">
        <v>67</v>
      </c>
      <c r="G1606" t="s">
        <v>2631</v>
      </c>
      <c r="H1606" s="2" t="s">
        <v>22</v>
      </c>
      <c r="I1606" t="s">
        <v>2740</v>
      </c>
      <c r="J1606" t="s">
        <v>75</v>
      </c>
      <c r="K1606">
        <v>80229</v>
      </c>
      <c r="L1606" t="s">
        <v>34</v>
      </c>
      <c r="M1606" t="s">
        <v>2738</v>
      </c>
      <c r="N1606" t="s">
        <v>27</v>
      </c>
      <c r="O1606" t="s">
        <v>1705</v>
      </c>
      <c r="P1606" s="4">
        <v>16.192</v>
      </c>
      <c r="Q1606" s="4">
        <v>18</v>
      </c>
      <c r="R1606" s="4">
        <f t="shared" si="102"/>
        <v>-1.8079999999999998</v>
      </c>
      <c r="S1606" s="4">
        <f t="shared" si="103"/>
        <v>-0.27119999999999994</v>
      </c>
    </row>
    <row r="1607" spans="1:19" ht="15.6" x14ac:dyDescent="0.3">
      <c r="A1607" t="s">
        <v>2622</v>
      </c>
      <c r="B1607" s="1">
        <v>42821</v>
      </c>
      <c r="C1607" s="1">
        <v>42825</v>
      </c>
      <c r="D1607">
        <f t="shared" si="100"/>
        <v>2017</v>
      </c>
      <c r="E1607" t="str">
        <f t="shared" si="101"/>
        <v>Mar</v>
      </c>
      <c r="F1607" t="s">
        <v>37</v>
      </c>
      <c r="G1607" t="s">
        <v>357</v>
      </c>
      <c r="H1607" s="2" t="s">
        <v>22</v>
      </c>
      <c r="I1607" t="s">
        <v>182</v>
      </c>
      <c r="J1607" t="s">
        <v>183</v>
      </c>
      <c r="K1607">
        <v>31907</v>
      </c>
      <c r="L1607" t="s">
        <v>44</v>
      </c>
      <c r="M1607" t="s">
        <v>2738</v>
      </c>
      <c r="N1607" t="s">
        <v>110</v>
      </c>
      <c r="O1607" t="s">
        <v>1705</v>
      </c>
      <c r="P1607" s="4">
        <v>20.239999999999998</v>
      </c>
      <c r="Q1607" s="4">
        <v>18</v>
      </c>
      <c r="R1607" s="4">
        <f t="shared" si="102"/>
        <v>2.2399999999999984</v>
      </c>
      <c r="S1607" s="4">
        <f t="shared" si="103"/>
        <v>0.33599999999999974</v>
      </c>
    </row>
    <row r="1608" spans="1:19" x14ac:dyDescent="0.3">
      <c r="A1608" t="s">
        <v>950</v>
      </c>
      <c r="B1608" s="1">
        <v>42996</v>
      </c>
      <c r="C1608" s="1">
        <v>43003</v>
      </c>
      <c r="D1608">
        <f t="shared" si="100"/>
        <v>2017</v>
      </c>
      <c r="E1608" t="str">
        <f t="shared" si="101"/>
        <v>Sep</v>
      </c>
      <c r="F1608" t="s">
        <v>37</v>
      </c>
      <c r="G1608" t="s">
        <v>951</v>
      </c>
      <c r="H1608" t="s">
        <v>51</v>
      </c>
      <c r="I1608" t="s">
        <v>952</v>
      </c>
      <c r="J1608" t="s">
        <v>62</v>
      </c>
      <c r="K1608">
        <v>10801</v>
      </c>
      <c r="L1608" t="s">
        <v>54</v>
      </c>
      <c r="M1608" t="s">
        <v>2738</v>
      </c>
      <c r="N1608" t="s">
        <v>27</v>
      </c>
      <c r="O1608" t="s">
        <v>1705</v>
      </c>
      <c r="P1608" s="4">
        <v>60.72</v>
      </c>
      <c r="Q1608" s="4">
        <v>60.72</v>
      </c>
      <c r="R1608" s="4">
        <f t="shared" si="102"/>
        <v>0</v>
      </c>
      <c r="S1608" s="4">
        <f t="shared" si="103"/>
        <v>0</v>
      </c>
    </row>
    <row r="1609" spans="1:19" ht="15.6" x14ac:dyDescent="0.3">
      <c r="A1609" t="s">
        <v>417</v>
      </c>
      <c r="B1609" s="1">
        <v>43385</v>
      </c>
      <c r="C1609" s="1">
        <v>43389</v>
      </c>
      <c r="D1609">
        <f t="shared" si="100"/>
        <v>2018</v>
      </c>
      <c r="E1609" t="str">
        <f t="shared" si="101"/>
        <v>Oct</v>
      </c>
      <c r="F1609" t="s">
        <v>37</v>
      </c>
      <c r="G1609" t="s">
        <v>418</v>
      </c>
      <c r="H1609" s="2" t="s">
        <v>22</v>
      </c>
      <c r="I1609" t="s">
        <v>419</v>
      </c>
      <c r="J1609" t="s">
        <v>144</v>
      </c>
      <c r="K1609">
        <v>8701</v>
      </c>
      <c r="L1609" t="s">
        <v>54</v>
      </c>
      <c r="M1609" t="s">
        <v>2738</v>
      </c>
      <c r="N1609" t="s">
        <v>27</v>
      </c>
      <c r="O1609" t="s">
        <v>1705</v>
      </c>
      <c r="P1609" s="4">
        <v>40.479999999999997</v>
      </c>
      <c r="Q1609" s="4">
        <v>40.479999999999997</v>
      </c>
      <c r="R1609" s="4">
        <f t="shared" si="102"/>
        <v>0</v>
      </c>
      <c r="S1609" s="4">
        <f t="shared" si="103"/>
        <v>0</v>
      </c>
    </row>
    <row r="1610" spans="1:19" ht="15.6" x14ac:dyDescent="0.3">
      <c r="A1610" t="s">
        <v>2741</v>
      </c>
      <c r="B1610" s="1">
        <v>42793</v>
      </c>
      <c r="C1610" s="1">
        <v>42796</v>
      </c>
      <c r="D1610">
        <f t="shared" si="100"/>
        <v>2017</v>
      </c>
      <c r="E1610" t="str">
        <f t="shared" si="101"/>
        <v>Feb</v>
      </c>
      <c r="F1610" t="s">
        <v>37</v>
      </c>
      <c r="G1610" t="s">
        <v>2742</v>
      </c>
      <c r="H1610" s="2" t="s">
        <v>22</v>
      </c>
      <c r="I1610" t="s">
        <v>113</v>
      </c>
      <c r="J1610" t="s">
        <v>109</v>
      </c>
      <c r="K1610">
        <v>77070</v>
      </c>
      <c r="L1610" t="s">
        <v>25</v>
      </c>
      <c r="M1610" t="s">
        <v>2738</v>
      </c>
      <c r="N1610" t="s">
        <v>27</v>
      </c>
      <c r="O1610" t="s">
        <v>1705</v>
      </c>
      <c r="P1610" s="4">
        <v>16.192</v>
      </c>
      <c r="Q1610" s="4">
        <v>18</v>
      </c>
      <c r="R1610" s="4">
        <f t="shared" si="102"/>
        <v>-1.8079999999999998</v>
      </c>
      <c r="S1610" s="4">
        <f t="shared" si="103"/>
        <v>-0.27119999999999994</v>
      </c>
    </row>
    <row r="1611" spans="1:19" x14ac:dyDescent="0.3">
      <c r="A1611" t="s">
        <v>2743</v>
      </c>
      <c r="B1611" s="1">
        <v>42962</v>
      </c>
      <c r="C1611" s="1">
        <v>42969</v>
      </c>
      <c r="D1611">
        <f t="shared" si="100"/>
        <v>2017</v>
      </c>
      <c r="E1611" t="str">
        <f t="shared" si="101"/>
        <v>Aug</v>
      </c>
      <c r="F1611" t="s">
        <v>37</v>
      </c>
      <c r="G1611" t="s">
        <v>874</v>
      </c>
      <c r="H1611" t="s">
        <v>51</v>
      </c>
      <c r="I1611" t="s">
        <v>47</v>
      </c>
      <c r="J1611" t="s">
        <v>33</v>
      </c>
      <c r="K1611">
        <v>90004</v>
      </c>
      <c r="L1611" t="s">
        <v>34</v>
      </c>
      <c r="M1611" t="s">
        <v>2744</v>
      </c>
      <c r="N1611" t="s">
        <v>128</v>
      </c>
      <c r="O1611" t="s">
        <v>1705</v>
      </c>
      <c r="P1611" s="4">
        <v>312.02999999999997</v>
      </c>
      <c r="Q1611" s="4">
        <v>312.02999999999997</v>
      </c>
      <c r="R1611" s="4">
        <f t="shared" si="102"/>
        <v>0</v>
      </c>
      <c r="S1611" s="4">
        <f t="shared" si="103"/>
        <v>0</v>
      </c>
    </row>
    <row r="1612" spans="1:19" x14ac:dyDescent="0.3">
      <c r="A1612" t="s">
        <v>2745</v>
      </c>
      <c r="B1612" s="1">
        <v>42176</v>
      </c>
      <c r="C1612" s="1">
        <v>42178</v>
      </c>
      <c r="D1612">
        <f t="shared" si="100"/>
        <v>2015</v>
      </c>
      <c r="E1612" t="str">
        <f t="shared" si="101"/>
        <v>Jun</v>
      </c>
      <c r="F1612" t="s">
        <v>67</v>
      </c>
      <c r="G1612" t="s">
        <v>659</v>
      </c>
      <c r="H1612" t="s">
        <v>105</v>
      </c>
      <c r="I1612" t="s">
        <v>157</v>
      </c>
      <c r="J1612" t="s">
        <v>158</v>
      </c>
      <c r="K1612">
        <v>22980</v>
      </c>
      <c r="L1612" t="s">
        <v>44</v>
      </c>
      <c r="M1612" t="s">
        <v>2744</v>
      </c>
      <c r="N1612" t="s">
        <v>27</v>
      </c>
      <c r="O1612" t="s">
        <v>1705</v>
      </c>
      <c r="P1612" s="4">
        <v>104.01</v>
      </c>
      <c r="Q1612" s="4">
        <v>104.01</v>
      </c>
      <c r="R1612" s="4">
        <f t="shared" si="102"/>
        <v>0</v>
      </c>
      <c r="S1612" s="4">
        <f t="shared" si="103"/>
        <v>0</v>
      </c>
    </row>
    <row r="1613" spans="1:19" x14ac:dyDescent="0.3">
      <c r="A1613" t="s">
        <v>2746</v>
      </c>
      <c r="B1613" s="1">
        <v>43017</v>
      </c>
      <c r="C1613" s="1">
        <v>43019</v>
      </c>
      <c r="D1613">
        <f t="shared" si="100"/>
        <v>2017</v>
      </c>
      <c r="E1613" t="str">
        <f t="shared" si="101"/>
        <v>Oct</v>
      </c>
      <c r="F1613" t="s">
        <v>67</v>
      </c>
      <c r="G1613" t="s">
        <v>2616</v>
      </c>
      <c r="H1613" t="s">
        <v>51</v>
      </c>
      <c r="I1613" t="s">
        <v>100</v>
      </c>
      <c r="J1613" t="s">
        <v>101</v>
      </c>
      <c r="K1613">
        <v>19143</v>
      </c>
      <c r="L1613" t="s">
        <v>54</v>
      </c>
      <c r="M1613" t="s">
        <v>2744</v>
      </c>
      <c r="N1613" t="s">
        <v>128</v>
      </c>
      <c r="O1613" t="s">
        <v>1705</v>
      </c>
      <c r="P1613" s="4">
        <v>332.83199999999999</v>
      </c>
      <c r="Q1613" s="4">
        <v>332.83199999999999</v>
      </c>
      <c r="R1613" s="4">
        <f t="shared" si="102"/>
        <v>0</v>
      </c>
      <c r="S1613" s="4">
        <f t="shared" si="103"/>
        <v>0</v>
      </c>
    </row>
    <row r="1614" spans="1:19" ht="15.6" x14ac:dyDescent="0.3">
      <c r="A1614" t="s">
        <v>2747</v>
      </c>
      <c r="B1614" s="1">
        <v>43241</v>
      </c>
      <c r="C1614" s="1">
        <v>43246</v>
      </c>
      <c r="D1614">
        <f t="shared" si="100"/>
        <v>2018</v>
      </c>
      <c r="E1614" t="str">
        <f t="shared" si="101"/>
        <v>May</v>
      </c>
      <c r="F1614" t="s">
        <v>37</v>
      </c>
      <c r="G1614" t="s">
        <v>2748</v>
      </c>
      <c r="H1614" s="2" t="s">
        <v>22</v>
      </c>
      <c r="I1614" t="s">
        <v>1021</v>
      </c>
      <c r="J1614" t="s">
        <v>62</v>
      </c>
      <c r="K1614">
        <v>13021</v>
      </c>
      <c r="L1614" t="s">
        <v>54</v>
      </c>
      <c r="M1614" t="s">
        <v>2744</v>
      </c>
      <c r="N1614" t="s">
        <v>27</v>
      </c>
      <c r="O1614" t="s">
        <v>1705</v>
      </c>
      <c r="P1614" s="4">
        <v>520.04999999999995</v>
      </c>
      <c r="Q1614" s="4">
        <v>520.04999999999995</v>
      </c>
      <c r="R1614" s="4">
        <f t="shared" si="102"/>
        <v>0</v>
      </c>
      <c r="S1614" s="4">
        <f t="shared" si="103"/>
        <v>0</v>
      </c>
    </row>
    <row r="1615" spans="1:19" x14ac:dyDescent="0.3">
      <c r="A1615" t="s">
        <v>1169</v>
      </c>
      <c r="B1615" s="1">
        <v>42354</v>
      </c>
      <c r="C1615" s="1">
        <v>42355</v>
      </c>
      <c r="D1615">
        <f t="shared" si="100"/>
        <v>2015</v>
      </c>
      <c r="E1615" t="str">
        <f t="shared" si="101"/>
        <v>Dec</v>
      </c>
      <c r="F1615" t="s">
        <v>20</v>
      </c>
      <c r="G1615" t="s">
        <v>1170</v>
      </c>
      <c r="H1615" t="s">
        <v>22</v>
      </c>
      <c r="I1615" t="s">
        <v>47</v>
      </c>
      <c r="J1615" t="s">
        <v>33</v>
      </c>
      <c r="K1615">
        <v>90049</v>
      </c>
      <c r="L1615" t="s">
        <v>34</v>
      </c>
      <c r="M1615" t="s">
        <v>2749</v>
      </c>
      <c r="N1615" t="s">
        <v>27</v>
      </c>
      <c r="O1615" t="s">
        <v>1705</v>
      </c>
      <c r="P1615" s="4">
        <v>44.46</v>
      </c>
      <c r="Q1615" s="4">
        <v>100</v>
      </c>
      <c r="R1615" s="4">
        <f t="shared" si="102"/>
        <v>-55.54</v>
      </c>
      <c r="S1615" s="4">
        <f t="shared" si="103"/>
        <v>-8.3309999999999995</v>
      </c>
    </row>
    <row r="1616" spans="1:19" ht="15.6" x14ac:dyDescent="0.3">
      <c r="A1616" t="s">
        <v>2750</v>
      </c>
      <c r="B1616" s="1">
        <v>42682</v>
      </c>
      <c r="C1616" s="1">
        <v>42688</v>
      </c>
      <c r="D1616">
        <f t="shared" si="100"/>
        <v>2016</v>
      </c>
      <c r="E1616" t="str">
        <f t="shared" si="101"/>
        <v>Nov</v>
      </c>
      <c r="F1616" t="s">
        <v>37</v>
      </c>
      <c r="G1616" t="s">
        <v>668</v>
      </c>
      <c r="H1616" s="2" t="s">
        <v>22</v>
      </c>
      <c r="I1616" t="s">
        <v>2751</v>
      </c>
      <c r="J1616" t="s">
        <v>415</v>
      </c>
      <c r="K1616">
        <v>84084</v>
      </c>
      <c r="L1616" t="s">
        <v>34</v>
      </c>
      <c r="M1616" t="s">
        <v>2749</v>
      </c>
      <c r="N1616" t="s">
        <v>27</v>
      </c>
      <c r="O1616" t="s">
        <v>1705</v>
      </c>
      <c r="P1616" s="4">
        <v>66.69</v>
      </c>
      <c r="Q1616" s="4">
        <v>66.69</v>
      </c>
      <c r="R1616" s="4">
        <f t="shared" si="102"/>
        <v>0</v>
      </c>
      <c r="S1616" s="4">
        <f t="shared" si="103"/>
        <v>0</v>
      </c>
    </row>
    <row r="1617" spans="1:19" x14ac:dyDescent="0.3">
      <c r="A1617" t="s">
        <v>2752</v>
      </c>
      <c r="B1617" s="1">
        <v>42709</v>
      </c>
      <c r="C1617" s="1">
        <v>42713</v>
      </c>
      <c r="D1617">
        <f t="shared" si="100"/>
        <v>2016</v>
      </c>
      <c r="E1617" t="str">
        <f t="shared" si="101"/>
        <v>Dec</v>
      </c>
      <c r="F1617" t="s">
        <v>37</v>
      </c>
      <c r="G1617" t="s">
        <v>2753</v>
      </c>
      <c r="H1617" t="s">
        <v>51</v>
      </c>
      <c r="I1617" t="s">
        <v>39</v>
      </c>
      <c r="J1617" t="s">
        <v>33</v>
      </c>
      <c r="K1617">
        <v>92105</v>
      </c>
      <c r="L1617" t="s">
        <v>34</v>
      </c>
      <c r="M1617" t="s">
        <v>2749</v>
      </c>
      <c r="N1617" t="s">
        <v>27</v>
      </c>
      <c r="O1617" t="s">
        <v>1705</v>
      </c>
      <c r="P1617" s="4">
        <v>44.46</v>
      </c>
      <c r="Q1617" s="4">
        <v>44.46</v>
      </c>
      <c r="R1617" s="4">
        <f t="shared" si="102"/>
        <v>0</v>
      </c>
      <c r="S1617" s="4">
        <f t="shared" si="103"/>
        <v>0</v>
      </c>
    </row>
    <row r="1618" spans="1:19" ht="15.6" x14ac:dyDescent="0.3">
      <c r="A1618" t="s">
        <v>2754</v>
      </c>
      <c r="B1618" s="1">
        <v>43151</v>
      </c>
      <c r="C1618" s="1">
        <v>43154</v>
      </c>
      <c r="D1618">
        <f t="shared" si="100"/>
        <v>2018</v>
      </c>
      <c r="E1618" t="str">
        <f t="shared" si="101"/>
        <v>Feb</v>
      </c>
      <c r="F1618" t="s">
        <v>20</v>
      </c>
      <c r="G1618" t="s">
        <v>21</v>
      </c>
      <c r="H1618" s="2" t="s">
        <v>22</v>
      </c>
      <c r="I1618" t="s">
        <v>39</v>
      </c>
      <c r="J1618" t="s">
        <v>33</v>
      </c>
      <c r="K1618">
        <v>92105</v>
      </c>
      <c r="L1618" t="s">
        <v>34</v>
      </c>
      <c r="M1618" t="s">
        <v>2749</v>
      </c>
      <c r="N1618" t="s">
        <v>27</v>
      </c>
      <c r="O1618" t="s">
        <v>1705</v>
      </c>
      <c r="P1618" s="4">
        <v>22.23</v>
      </c>
      <c r="Q1618" s="4">
        <v>18</v>
      </c>
      <c r="R1618" s="4">
        <f t="shared" si="102"/>
        <v>4.2300000000000004</v>
      </c>
      <c r="S1618" s="4">
        <f t="shared" si="103"/>
        <v>0.63450000000000006</v>
      </c>
    </row>
    <row r="1619" spans="1:19" ht="15.6" x14ac:dyDescent="0.3">
      <c r="A1619" t="s">
        <v>757</v>
      </c>
      <c r="B1619" s="1">
        <v>43045</v>
      </c>
      <c r="C1619" s="1">
        <v>43048</v>
      </c>
      <c r="D1619">
        <f t="shared" si="100"/>
        <v>2017</v>
      </c>
      <c r="E1619" t="str">
        <f t="shared" si="101"/>
        <v>Nov</v>
      </c>
      <c r="F1619" t="s">
        <v>20</v>
      </c>
      <c r="G1619" t="s">
        <v>758</v>
      </c>
      <c r="H1619" s="2" t="s">
        <v>22</v>
      </c>
      <c r="I1619" t="s">
        <v>78</v>
      </c>
      <c r="J1619" t="s">
        <v>79</v>
      </c>
      <c r="K1619">
        <v>32216</v>
      </c>
      <c r="L1619" t="s">
        <v>44</v>
      </c>
      <c r="M1619" t="s">
        <v>2749</v>
      </c>
      <c r="N1619" t="s">
        <v>27</v>
      </c>
      <c r="O1619" t="s">
        <v>1705</v>
      </c>
      <c r="P1619" s="4">
        <v>35.567999999999998</v>
      </c>
      <c r="Q1619" s="4">
        <v>35.567999999999998</v>
      </c>
      <c r="R1619" s="4">
        <f t="shared" si="102"/>
        <v>0</v>
      </c>
      <c r="S1619" s="4">
        <f t="shared" si="103"/>
        <v>0</v>
      </c>
    </row>
    <row r="1620" spans="1:19" ht="15.6" x14ac:dyDescent="0.3">
      <c r="A1620" t="s">
        <v>2755</v>
      </c>
      <c r="B1620" s="1">
        <v>43415</v>
      </c>
      <c r="C1620" s="1">
        <v>43418</v>
      </c>
      <c r="D1620">
        <f t="shared" si="100"/>
        <v>2018</v>
      </c>
      <c r="E1620" t="str">
        <f t="shared" si="101"/>
        <v>Nov</v>
      </c>
      <c r="F1620" t="s">
        <v>20</v>
      </c>
      <c r="G1620" t="s">
        <v>268</v>
      </c>
      <c r="H1620" s="2" t="s">
        <v>22</v>
      </c>
      <c r="I1620" t="s">
        <v>712</v>
      </c>
      <c r="J1620" t="s">
        <v>250</v>
      </c>
      <c r="K1620">
        <v>37918</v>
      </c>
      <c r="L1620" t="s">
        <v>44</v>
      </c>
      <c r="M1620" t="s">
        <v>2749</v>
      </c>
      <c r="N1620" t="s">
        <v>27</v>
      </c>
      <c r="O1620" t="s">
        <v>1705</v>
      </c>
      <c r="P1620" s="4">
        <v>88.92</v>
      </c>
      <c r="Q1620" s="4">
        <v>88.92</v>
      </c>
      <c r="R1620" s="4">
        <f t="shared" si="102"/>
        <v>0</v>
      </c>
      <c r="S1620" s="4">
        <f t="shared" si="103"/>
        <v>0</v>
      </c>
    </row>
    <row r="1621" spans="1:19" x14ac:dyDescent="0.3">
      <c r="A1621" t="s">
        <v>2756</v>
      </c>
      <c r="B1621" s="1">
        <v>42785</v>
      </c>
      <c r="C1621" s="1">
        <v>42790</v>
      </c>
      <c r="D1621">
        <f t="shared" si="100"/>
        <v>2017</v>
      </c>
      <c r="E1621" t="str">
        <f t="shared" si="101"/>
        <v>Feb</v>
      </c>
      <c r="F1621" t="s">
        <v>37</v>
      </c>
      <c r="G1621" t="s">
        <v>285</v>
      </c>
      <c r="H1621" t="s">
        <v>51</v>
      </c>
      <c r="I1621" t="s">
        <v>61</v>
      </c>
      <c r="J1621" t="s">
        <v>62</v>
      </c>
      <c r="K1621">
        <v>10035</v>
      </c>
      <c r="L1621" t="s">
        <v>54</v>
      </c>
      <c r="M1621" t="s">
        <v>2749</v>
      </c>
      <c r="N1621" t="s">
        <v>27</v>
      </c>
      <c r="O1621" t="s">
        <v>1705</v>
      </c>
      <c r="P1621" s="4">
        <v>44.46</v>
      </c>
      <c r="Q1621" s="4">
        <v>44.46</v>
      </c>
      <c r="R1621" s="4">
        <f t="shared" si="102"/>
        <v>0</v>
      </c>
      <c r="S1621" s="4">
        <f t="shared" si="103"/>
        <v>0</v>
      </c>
    </row>
    <row r="1622" spans="1:19" x14ac:dyDescent="0.3">
      <c r="A1622" t="s">
        <v>2757</v>
      </c>
      <c r="B1622" s="1">
        <v>42109</v>
      </c>
      <c r="C1622" s="1">
        <v>42109</v>
      </c>
      <c r="D1622">
        <f t="shared" si="100"/>
        <v>2015</v>
      </c>
      <c r="E1622" t="str">
        <f t="shared" si="101"/>
        <v>Apr</v>
      </c>
      <c r="F1622" t="s">
        <v>30</v>
      </c>
      <c r="G1622" t="s">
        <v>897</v>
      </c>
      <c r="H1622" t="s">
        <v>22</v>
      </c>
      <c r="I1622" t="s">
        <v>47</v>
      </c>
      <c r="J1622" t="s">
        <v>33</v>
      </c>
      <c r="K1622">
        <v>90049</v>
      </c>
      <c r="L1622" t="s">
        <v>34</v>
      </c>
      <c r="M1622" t="s">
        <v>2758</v>
      </c>
      <c r="N1622" t="s">
        <v>27</v>
      </c>
      <c r="O1622" t="s">
        <v>1705</v>
      </c>
      <c r="P1622" s="4">
        <v>187.76</v>
      </c>
      <c r="Q1622" s="4">
        <v>187.76</v>
      </c>
      <c r="R1622" s="4">
        <f t="shared" si="102"/>
        <v>0</v>
      </c>
      <c r="S1622" s="4">
        <f t="shared" si="103"/>
        <v>0</v>
      </c>
    </row>
    <row r="1623" spans="1:19" ht="15.6" x14ac:dyDescent="0.3">
      <c r="A1623" t="s">
        <v>1026</v>
      </c>
      <c r="B1623" s="1">
        <v>42364</v>
      </c>
      <c r="C1623" s="1">
        <v>42366</v>
      </c>
      <c r="D1623">
        <f t="shared" si="100"/>
        <v>2015</v>
      </c>
      <c r="E1623" t="str">
        <f t="shared" si="101"/>
        <v>Dec</v>
      </c>
      <c r="F1623" t="s">
        <v>20</v>
      </c>
      <c r="G1623" t="s">
        <v>758</v>
      </c>
      <c r="H1623" s="2" t="s">
        <v>22</v>
      </c>
      <c r="I1623" t="s">
        <v>338</v>
      </c>
      <c r="J1623" t="s">
        <v>75</v>
      </c>
      <c r="K1623">
        <v>80906</v>
      </c>
      <c r="L1623" t="s">
        <v>34</v>
      </c>
      <c r="M1623" t="s">
        <v>2758</v>
      </c>
      <c r="N1623" t="s">
        <v>27</v>
      </c>
      <c r="O1623" t="s">
        <v>1705</v>
      </c>
      <c r="P1623" s="4">
        <v>300.416</v>
      </c>
      <c r="Q1623" s="4">
        <v>300.416</v>
      </c>
      <c r="R1623" s="4">
        <f t="shared" si="102"/>
        <v>0</v>
      </c>
      <c r="S1623" s="4">
        <f t="shared" si="103"/>
        <v>0</v>
      </c>
    </row>
    <row r="1624" spans="1:19" ht="15.6" x14ac:dyDescent="0.3">
      <c r="A1624" t="s">
        <v>514</v>
      </c>
      <c r="B1624" s="1">
        <v>42771</v>
      </c>
      <c r="C1624" s="1">
        <v>42771</v>
      </c>
      <c r="D1624">
        <f t="shared" si="100"/>
        <v>2017</v>
      </c>
      <c r="E1624" t="str">
        <f t="shared" si="101"/>
        <v>Feb</v>
      </c>
      <c r="F1624" t="s">
        <v>30</v>
      </c>
      <c r="G1624" t="s">
        <v>354</v>
      </c>
      <c r="H1624" s="2" t="s">
        <v>22</v>
      </c>
      <c r="I1624" t="s">
        <v>515</v>
      </c>
      <c r="J1624" t="s">
        <v>183</v>
      </c>
      <c r="K1624">
        <v>30080</v>
      </c>
      <c r="L1624" t="s">
        <v>44</v>
      </c>
      <c r="M1624" t="s">
        <v>2758</v>
      </c>
      <c r="N1624" t="s">
        <v>110</v>
      </c>
      <c r="O1624" t="s">
        <v>1705</v>
      </c>
      <c r="P1624" s="4">
        <v>18.84</v>
      </c>
      <c r="Q1624" s="4">
        <v>18</v>
      </c>
      <c r="R1624" s="4">
        <f t="shared" si="102"/>
        <v>0.83999999999999986</v>
      </c>
      <c r="S1624" s="4">
        <f t="shared" si="103"/>
        <v>0.12599999999999997</v>
      </c>
    </row>
    <row r="1625" spans="1:19" ht="15.6" x14ac:dyDescent="0.3">
      <c r="A1625" t="s">
        <v>2759</v>
      </c>
      <c r="B1625" s="1">
        <v>42317</v>
      </c>
      <c r="C1625" s="1">
        <v>42321</v>
      </c>
      <c r="D1625">
        <f t="shared" si="100"/>
        <v>2015</v>
      </c>
      <c r="E1625" t="str">
        <f t="shared" si="101"/>
        <v>Nov</v>
      </c>
      <c r="F1625" t="s">
        <v>37</v>
      </c>
      <c r="G1625" t="s">
        <v>2760</v>
      </c>
      <c r="H1625" s="2" t="s">
        <v>22</v>
      </c>
      <c r="I1625" t="s">
        <v>61</v>
      </c>
      <c r="J1625" t="s">
        <v>62</v>
      </c>
      <c r="K1625">
        <v>10035</v>
      </c>
      <c r="L1625" t="s">
        <v>54</v>
      </c>
      <c r="M1625" t="s">
        <v>2758</v>
      </c>
      <c r="N1625" t="s">
        <v>27</v>
      </c>
      <c r="O1625" t="s">
        <v>1705</v>
      </c>
      <c r="P1625" s="4">
        <v>56.52</v>
      </c>
      <c r="Q1625" s="4">
        <v>56.52</v>
      </c>
      <c r="R1625" s="4">
        <f t="shared" si="102"/>
        <v>0</v>
      </c>
      <c r="S1625" s="4">
        <f t="shared" si="103"/>
        <v>0</v>
      </c>
    </row>
    <row r="1626" spans="1:19" ht="15.6" x14ac:dyDescent="0.3">
      <c r="A1626" t="s">
        <v>2761</v>
      </c>
      <c r="B1626" s="1">
        <v>42719</v>
      </c>
      <c r="C1626" s="1">
        <v>42722</v>
      </c>
      <c r="D1626">
        <f t="shared" si="100"/>
        <v>2016</v>
      </c>
      <c r="E1626" t="str">
        <f t="shared" si="101"/>
        <v>Dec</v>
      </c>
      <c r="F1626" t="s">
        <v>20</v>
      </c>
      <c r="G1626" t="s">
        <v>647</v>
      </c>
      <c r="H1626" s="2" t="s">
        <v>22</v>
      </c>
      <c r="I1626" t="s">
        <v>466</v>
      </c>
      <c r="J1626" t="s">
        <v>233</v>
      </c>
      <c r="K1626">
        <v>43055</v>
      </c>
      <c r="L1626" t="s">
        <v>54</v>
      </c>
      <c r="M1626" t="s">
        <v>2758</v>
      </c>
      <c r="N1626" t="s">
        <v>27</v>
      </c>
      <c r="O1626" t="s">
        <v>1705</v>
      </c>
      <c r="P1626" s="4">
        <v>262.86399999999998</v>
      </c>
      <c r="Q1626" s="4">
        <v>262.86399999999998</v>
      </c>
      <c r="R1626" s="4">
        <f t="shared" si="102"/>
        <v>0</v>
      </c>
      <c r="S1626" s="4">
        <f t="shared" si="103"/>
        <v>0</v>
      </c>
    </row>
    <row r="1627" spans="1:19" x14ac:dyDescent="0.3">
      <c r="A1627" t="s">
        <v>2762</v>
      </c>
      <c r="B1627" s="1">
        <v>43421</v>
      </c>
      <c r="C1627" s="1">
        <v>43425</v>
      </c>
      <c r="D1627">
        <f t="shared" si="100"/>
        <v>2018</v>
      </c>
      <c r="E1627" t="str">
        <f t="shared" si="101"/>
        <v>Nov</v>
      </c>
      <c r="F1627" t="s">
        <v>37</v>
      </c>
      <c r="G1627" t="s">
        <v>870</v>
      </c>
      <c r="H1627" t="s">
        <v>105</v>
      </c>
      <c r="I1627" t="s">
        <v>61</v>
      </c>
      <c r="J1627" t="s">
        <v>62</v>
      </c>
      <c r="K1627">
        <v>10011</v>
      </c>
      <c r="L1627" t="s">
        <v>54</v>
      </c>
      <c r="M1627" t="s">
        <v>2758</v>
      </c>
      <c r="N1627" t="s">
        <v>27</v>
      </c>
      <c r="O1627" t="s">
        <v>1705</v>
      </c>
      <c r="P1627" s="4">
        <v>187.76</v>
      </c>
      <c r="Q1627" s="4">
        <v>187.76</v>
      </c>
      <c r="R1627" s="4">
        <f t="shared" si="102"/>
        <v>0</v>
      </c>
      <c r="S1627" s="4">
        <f t="shared" si="103"/>
        <v>0</v>
      </c>
    </row>
    <row r="1628" spans="1:19" x14ac:dyDescent="0.3">
      <c r="A1628" t="s">
        <v>2763</v>
      </c>
      <c r="B1628" s="1">
        <v>43431</v>
      </c>
      <c r="C1628" s="1">
        <v>43433</v>
      </c>
      <c r="D1628">
        <f t="shared" si="100"/>
        <v>2018</v>
      </c>
      <c r="E1628" t="str">
        <f t="shared" si="101"/>
        <v>Nov</v>
      </c>
      <c r="F1628" t="s">
        <v>20</v>
      </c>
      <c r="G1628" t="s">
        <v>160</v>
      </c>
      <c r="H1628" t="s">
        <v>51</v>
      </c>
      <c r="I1628" t="s">
        <v>589</v>
      </c>
      <c r="J1628" t="s">
        <v>148</v>
      </c>
      <c r="K1628">
        <v>53209</v>
      </c>
      <c r="L1628" t="s">
        <v>25</v>
      </c>
      <c r="M1628" t="s">
        <v>2758</v>
      </c>
      <c r="N1628" t="s">
        <v>27</v>
      </c>
      <c r="O1628" t="s">
        <v>1705</v>
      </c>
      <c r="P1628" s="4">
        <v>46.94</v>
      </c>
      <c r="Q1628" s="4">
        <v>46.94</v>
      </c>
      <c r="R1628" s="4">
        <f t="shared" si="102"/>
        <v>0</v>
      </c>
      <c r="S1628" s="4">
        <f t="shared" si="103"/>
        <v>0</v>
      </c>
    </row>
    <row r="1629" spans="1:19" ht="15.6" x14ac:dyDescent="0.3">
      <c r="A1629" t="s">
        <v>2321</v>
      </c>
      <c r="B1629" s="1">
        <v>43448</v>
      </c>
      <c r="C1629" s="1">
        <v>43448</v>
      </c>
      <c r="D1629">
        <f t="shared" si="100"/>
        <v>2018</v>
      </c>
      <c r="E1629" t="str">
        <f t="shared" si="101"/>
        <v>Dec</v>
      </c>
      <c r="F1629" t="s">
        <v>30</v>
      </c>
      <c r="G1629" t="s">
        <v>1506</v>
      </c>
      <c r="H1629" s="2" t="s">
        <v>22</v>
      </c>
      <c r="I1629" t="s">
        <v>2079</v>
      </c>
      <c r="J1629" t="s">
        <v>24</v>
      </c>
      <c r="K1629">
        <v>60076</v>
      </c>
      <c r="L1629" t="s">
        <v>25</v>
      </c>
      <c r="M1629" t="s">
        <v>2758</v>
      </c>
      <c r="N1629" t="s">
        <v>27</v>
      </c>
      <c r="O1629" t="s">
        <v>1705</v>
      </c>
      <c r="P1629" s="4">
        <v>56.328000000000003</v>
      </c>
      <c r="Q1629" s="4">
        <v>56.328000000000003</v>
      </c>
      <c r="R1629" s="4">
        <f t="shared" si="102"/>
        <v>0</v>
      </c>
      <c r="S1629" s="4">
        <f t="shared" si="103"/>
        <v>0</v>
      </c>
    </row>
    <row r="1630" spans="1:19" ht="15.6" x14ac:dyDescent="0.3">
      <c r="A1630" t="s">
        <v>2764</v>
      </c>
      <c r="B1630" s="1">
        <v>42403</v>
      </c>
      <c r="C1630" s="1">
        <v>42404</v>
      </c>
      <c r="D1630">
        <f t="shared" si="100"/>
        <v>2016</v>
      </c>
      <c r="E1630" t="str">
        <f t="shared" si="101"/>
        <v>Feb</v>
      </c>
      <c r="F1630" t="s">
        <v>20</v>
      </c>
      <c r="G1630" t="s">
        <v>792</v>
      </c>
      <c r="H1630" s="2" t="s">
        <v>22</v>
      </c>
      <c r="I1630" t="s">
        <v>47</v>
      </c>
      <c r="J1630" t="s">
        <v>33</v>
      </c>
      <c r="K1630">
        <v>90008</v>
      </c>
      <c r="L1630" t="s">
        <v>34</v>
      </c>
      <c r="M1630" t="s">
        <v>2765</v>
      </c>
      <c r="N1630" t="s">
        <v>27</v>
      </c>
      <c r="O1630" t="s">
        <v>1705</v>
      </c>
      <c r="P1630" s="4">
        <v>136.91999999999999</v>
      </c>
      <c r="Q1630" s="4">
        <v>136.91999999999999</v>
      </c>
      <c r="R1630" s="4">
        <f t="shared" si="102"/>
        <v>0</v>
      </c>
      <c r="S1630" s="4">
        <f t="shared" si="103"/>
        <v>0</v>
      </c>
    </row>
    <row r="1631" spans="1:19" x14ac:dyDescent="0.3">
      <c r="A1631" t="s">
        <v>2766</v>
      </c>
      <c r="B1631" s="1">
        <v>43463</v>
      </c>
      <c r="C1631" s="1">
        <v>43467</v>
      </c>
      <c r="D1631">
        <f t="shared" si="100"/>
        <v>2018</v>
      </c>
      <c r="E1631" t="str">
        <f t="shared" si="101"/>
        <v>Dec</v>
      </c>
      <c r="F1631" t="s">
        <v>37</v>
      </c>
      <c r="G1631" t="s">
        <v>556</v>
      </c>
      <c r="H1631" t="s">
        <v>105</v>
      </c>
      <c r="I1631" t="s">
        <v>2737</v>
      </c>
      <c r="J1631" t="s">
        <v>70</v>
      </c>
      <c r="K1631">
        <v>98026</v>
      </c>
      <c r="L1631" t="s">
        <v>34</v>
      </c>
      <c r="M1631" t="s">
        <v>2765</v>
      </c>
      <c r="N1631" t="s">
        <v>27</v>
      </c>
      <c r="O1631" t="s">
        <v>1705</v>
      </c>
      <c r="P1631" s="4">
        <v>68.459999999999994</v>
      </c>
      <c r="Q1631" s="4">
        <v>68.459999999999994</v>
      </c>
      <c r="R1631" s="4">
        <f t="shared" si="102"/>
        <v>0</v>
      </c>
      <c r="S1631" s="4">
        <f t="shared" si="103"/>
        <v>0</v>
      </c>
    </row>
    <row r="1632" spans="1:19" ht="15.6" x14ac:dyDescent="0.3">
      <c r="A1632" t="s">
        <v>1580</v>
      </c>
      <c r="B1632" s="1">
        <v>43438</v>
      </c>
      <c r="C1632" s="1">
        <v>43443</v>
      </c>
      <c r="D1632">
        <f t="shared" si="100"/>
        <v>2018</v>
      </c>
      <c r="E1632" t="str">
        <f t="shared" si="101"/>
        <v>Dec</v>
      </c>
      <c r="F1632" t="s">
        <v>37</v>
      </c>
      <c r="G1632" t="s">
        <v>1581</v>
      </c>
      <c r="H1632" s="2" t="s">
        <v>22</v>
      </c>
      <c r="I1632" t="s">
        <v>100</v>
      </c>
      <c r="J1632" t="s">
        <v>101</v>
      </c>
      <c r="K1632">
        <v>19134</v>
      </c>
      <c r="L1632" t="s">
        <v>54</v>
      </c>
      <c r="M1632" t="s">
        <v>2765</v>
      </c>
      <c r="N1632" t="s">
        <v>27</v>
      </c>
      <c r="O1632" t="s">
        <v>1705</v>
      </c>
      <c r="P1632" s="4">
        <v>54.768000000000001</v>
      </c>
      <c r="Q1632" s="4">
        <v>54.768000000000001</v>
      </c>
      <c r="R1632" s="4">
        <f t="shared" si="102"/>
        <v>0</v>
      </c>
      <c r="S1632" s="4">
        <f t="shared" si="103"/>
        <v>0</v>
      </c>
    </row>
    <row r="1633" spans="1:19" x14ac:dyDescent="0.3">
      <c r="A1633" t="s">
        <v>2162</v>
      </c>
      <c r="B1633" s="1">
        <v>42933</v>
      </c>
      <c r="C1633" s="1">
        <v>42938</v>
      </c>
      <c r="D1633">
        <f t="shared" si="100"/>
        <v>2017</v>
      </c>
      <c r="E1633" t="str">
        <f t="shared" si="101"/>
        <v>Jul</v>
      </c>
      <c r="F1633" t="s">
        <v>67</v>
      </c>
      <c r="G1633" t="s">
        <v>1646</v>
      </c>
      <c r="H1633" t="s">
        <v>51</v>
      </c>
      <c r="I1633" t="s">
        <v>69</v>
      </c>
      <c r="J1633" t="s">
        <v>70</v>
      </c>
      <c r="K1633">
        <v>98105</v>
      </c>
      <c r="L1633" t="s">
        <v>34</v>
      </c>
      <c r="M1633" t="s">
        <v>2767</v>
      </c>
      <c r="N1633" t="s">
        <v>27</v>
      </c>
      <c r="O1633" t="s">
        <v>1705</v>
      </c>
      <c r="P1633" s="4">
        <v>24.75</v>
      </c>
      <c r="Q1633" s="4">
        <v>24.75</v>
      </c>
      <c r="R1633" s="4">
        <f t="shared" si="102"/>
        <v>0</v>
      </c>
      <c r="S1633" s="4">
        <f t="shared" si="103"/>
        <v>0</v>
      </c>
    </row>
    <row r="1634" spans="1:19" ht="15.6" x14ac:dyDescent="0.3">
      <c r="A1634" t="s">
        <v>2768</v>
      </c>
      <c r="B1634" s="1">
        <v>43257</v>
      </c>
      <c r="C1634" s="1">
        <v>43261</v>
      </c>
      <c r="D1634">
        <f t="shared" si="100"/>
        <v>2018</v>
      </c>
      <c r="E1634" t="str">
        <f t="shared" si="101"/>
        <v>Jun</v>
      </c>
      <c r="F1634" t="s">
        <v>37</v>
      </c>
      <c r="G1634" t="s">
        <v>692</v>
      </c>
      <c r="H1634" s="2" t="s">
        <v>22</v>
      </c>
      <c r="I1634" t="s">
        <v>32</v>
      </c>
      <c r="J1634" t="s">
        <v>33</v>
      </c>
      <c r="K1634">
        <v>94122</v>
      </c>
      <c r="L1634" t="s">
        <v>34</v>
      </c>
      <c r="M1634" t="s">
        <v>2767</v>
      </c>
      <c r="N1634" t="s">
        <v>27</v>
      </c>
      <c r="O1634" t="s">
        <v>1705</v>
      </c>
      <c r="P1634" s="4">
        <v>4.95</v>
      </c>
      <c r="Q1634" s="4">
        <v>5</v>
      </c>
      <c r="R1634" s="4">
        <f t="shared" si="102"/>
        <v>-4.9999999999999822E-2</v>
      </c>
      <c r="S1634" s="4">
        <f t="shared" si="103"/>
        <v>-7.4999999999999728E-3</v>
      </c>
    </row>
    <row r="1635" spans="1:19" x14ac:dyDescent="0.3">
      <c r="A1635" t="s">
        <v>2769</v>
      </c>
      <c r="B1635" s="1">
        <v>42276</v>
      </c>
      <c r="C1635" s="1">
        <v>42280</v>
      </c>
      <c r="D1635">
        <f t="shared" si="100"/>
        <v>2015</v>
      </c>
      <c r="E1635" t="str">
        <f t="shared" si="101"/>
        <v>Sep</v>
      </c>
      <c r="F1635" t="s">
        <v>37</v>
      </c>
      <c r="G1635" t="s">
        <v>213</v>
      </c>
      <c r="H1635" t="s">
        <v>105</v>
      </c>
      <c r="I1635" t="s">
        <v>47</v>
      </c>
      <c r="J1635" t="s">
        <v>33</v>
      </c>
      <c r="K1635">
        <v>90045</v>
      </c>
      <c r="L1635" t="s">
        <v>34</v>
      </c>
      <c r="M1635" t="s">
        <v>2770</v>
      </c>
      <c r="N1635" t="s">
        <v>27</v>
      </c>
      <c r="O1635" t="s">
        <v>1705</v>
      </c>
      <c r="P1635" s="4">
        <v>204.6</v>
      </c>
      <c r="Q1635" s="4">
        <v>50</v>
      </c>
      <c r="R1635" s="4">
        <f t="shared" si="102"/>
        <v>154.6</v>
      </c>
      <c r="S1635" s="4">
        <f t="shared" si="103"/>
        <v>23.189999999999998</v>
      </c>
    </row>
    <row r="1636" spans="1:19" ht="15.6" x14ac:dyDescent="0.3">
      <c r="A1636" t="s">
        <v>2771</v>
      </c>
      <c r="B1636" s="1">
        <v>42635</v>
      </c>
      <c r="C1636" s="1">
        <v>42635</v>
      </c>
      <c r="D1636">
        <f t="shared" si="100"/>
        <v>2016</v>
      </c>
      <c r="E1636" t="str">
        <f t="shared" si="101"/>
        <v>Sep</v>
      </c>
      <c r="F1636" t="s">
        <v>30</v>
      </c>
      <c r="G1636" t="s">
        <v>1927</v>
      </c>
      <c r="H1636" s="2" t="s">
        <v>22</v>
      </c>
      <c r="I1636" t="s">
        <v>1179</v>
      </c>
      <c r="J1636" t="s">
        <v>33</v>
      </c>
      <c r="K1636">
        <v>92054</v>
      </c>
      <c r="L1636" t="s">
        <v>34</v>
      </c>
      <c r="M1636" t="s">
        <v>2770</v>
      </c>
      <c r="N1636" t="s">
        <v>27</v>
      </c>
      <c r="O1636" t="s">
        <v>1705</v>
      </c>
      <c r="P1636" s="4">
        <v>204.6</v>
      </c>
      <c r="Q1636" s="4">
        <v>204.6</v>
      </c>
      <c r="R1636" s="4">
        <f t="shared" si="102"/>
        <v>0</v>
      </c>
      <c r="S1636" s="4">
        <f t="shared" si="103"/>
        <v>0</v>
      </c>
    </row>
    <row r="1637" spans="1:19" x14ac:dyDescent="0.3">
      <c r="A1637" t="s">
        <v>2772</v>
      </c>
      <c r="B1637" s="1">
        <v>43284</v>
      </c>
      <c r="C1637" s="1">
        <v>43285</v>
      </c>
      <c r="D1637">
        <f t="shared" si="100"/>
        <v>2018</v>
      </c>
      <c r="E1637" t="str">
        <f t="shared" si="101"/>
        <v>Jul</v>
      </c>
      <c r="F1637" t="s">
        <v>20</v>
      </c>
      <c r="G1637" t="s">
        <v>73</v>
      </c>
      <c r="H1637" t="s">
        <v>105</v>
      </c>
      <c r="I1637" t="s">
        <v>533</v>
      </c>
      <c r="J1637" t="s">
        <v>1737</v>
      </c>
      <c r="K1637">
        <v>3301</v>
      </c>
      <c r="L1637" t="s">
        <v>54</v>
      </c>
      <c r="M1637" t="s">
        <v>2770</v>
      </c>
      <c r="N1637" t="s">
        <v>27</v>
      </c>
      <c r="O1637" t="s">
        <v>1705</v>
      </c>
      <c r="P1637" s="4">
        <v>102.3</v>
      </c>
      <c r="Q1637" s="4">
        <v>102.3</v>
      </c>
      <c r="R1637" s="4">
        <f t="shared" si="102"/>
        <v>0</v>
      </c>
      <c r="S1637" s="4">
        <f t="shared" si="103"/>
        <v>0</v>
      </c>
    </row>
    <row r="1638" spans="1:19" ht="15.6" x14ac:dyDescent="0.3">
      <c r="A1638" t="s">
        <v>2773</v>
      </c>
      <c r="B1638" s="1">
        <v>43198</v>
      </c>
      <c r="C1638" s="1">
        <v>43202</v>
      </c>
      <c r="D1638">
        <f t="shared" si="100"/>
        <v>2018</v>
      </c>
      <c r="E1638" t="str">
        <f t="shared" si="101"/>
        <v>Apr</v>
      </c>
      <c r="F1638" t="s">
        <v>37</v>
      </c>
      <c r="G1638" t="s">
        <v>2774</v>
      </c>
      <c r="H1638" s="2" t="s">
        <v>22</v>
      </c>
      <c r="I1638" t="s">
        <v>2775</v>
      </c>
      <c r="J1638" t="s">
        <v>89</v>
      </c>
      <c r="K1638">
        <v>48237</v>
      </c>
      <c r="L1638" t="s">
        <v>25</v>
      </c>
      <c r="M1638" t="s">
        <v>2770</v>
      </c>
      <c r="N1638" t="s">
        <v>27</v>
      </c>
      <c r="O1638" t="s">
        <v>1705</v>
      </c>
      <c r="P1638" s="4">
        <v>306.89999999999998</v>
      </c>
      <c r="Q1638" s="4">
        <v>306.89999999999998</v>
      </c>
      <c r="R1638" s="4">
        <f t="shared" si="102"/>
        <v>0</v>
      </c>
      <c r="S1638" s="4">
        <f t="shared" si="103"/>
        <v>0</v>
      </c>
    </row>
    <row r="1639" spans="1:19" ht="15.6" x14ac:dyDescent="0.3">
      <c r="A1639" t="s">
        <v>2776</v>
      </c>
      <c r="B1639" s="1">
        <v>43223</v>
      </c>
      <c r="C1639" s="1">
        <v>43228</v>
      </c>
      <c r="D1639">
        <f t="shared" si="100"/>
        <v>2018</v>
      </c>
      <c r="E1639" t="str">
        <f t="shared" si="101"/>
        <v>May</v>
      </c>
      <c r="F1639" t="s">
        <v>37</v>
      </c>
      <c r="G1639" t="s">
        <v>1093</v>
      </c>
      <c r="H1639" s="2" t="s">
        <v>22</v>
      </c>
      <c r="I1639" t="s">
        <v>100</v>
      </c>
      <c r="J1639" t="s">
        <v>101</v>
      </c>
      <c r="K1639">
        <v>19134</v>
      </c>
      <c r="L1639" t="s">
        <v>54</v>
      </c>
      <c r="M1639" t="s">
        <v>2777</v>
      </c>
      <c r="N1639" t="s">
        <v>27</v>
      </c>
      <c r="O1639" t="s">
        <v>1705</v>
      </c>
      <c r="P1639" s="4">
        <v>32.448</v>
      </c>
      <c r="Q1639" s="4">
        <v>32.448</v>
      </c>
      <c r="R1639" s="4">
        <f t="shared" si="102"/>
        <v>0</v>
      </c>
      <c r="S1639" s="4">
        <f t="shared" si="103"/>
        <v>0</v>
      </c>
    </row>
    <row r="1640" spans="1:19" ht="15.6" x14ac:dyDescent="0.3">
      <c r="A1640" t="s">
        <v>1657</v>
      </c>
      <c r="B1640" s="1">
        <v>43409</v>
      </c>
      <c r="C1640" s="1">
        <v>43414</v>
      </c>
      <c r="D1640">
        <f t="shared" si="100"/>
        <v>2018</v>
      </c>
      <c r="E1640" t="str">
        <f t="shared" si="101"/>
        <v>Nov</v>
      </c>
      <c r="F1640" t="s">
        <v>67</v>
      </c>
      <c r="G1640" t="s">
        <v>1658</v>
      </c>
      <c r="H1640" s="2" t="s">
        <v>22</v>
      </c>
      <c r="I1640" t="s">
        <v>61</v>
      </c>
      <c r="J1640" t="s">
        <v>62</v>
      </c>
      <c r="K1640">
        <v>10024</v>
      </c>
      <c r="L1640" t="s">
        <v>54</v>
      </c>
      <c r="M1640" t="s">
        <v>2777</v>
      </c>
      <c r="N1640" t="s">
        <v>27</v>
      </c>
      <c r="O1640" t="s">
        <v>1705</v>
      </c>
      <c r="P1640" s="4">
        <v>101.4</v>
      </c>
      <c r="Q1640" s="4">
        <v>101.4</v>
      </c>
      <c r="R1640" s="4">
        <f t="shared" si="102"/>
        <v>0</v>
      </c>
      <c r="S1640" s="4">
        <f t="shared" si="103"/>
        <v>0</v>
      </c>
    </row>
    <row r="1641" spans="1:19" ht="15.6" x14ac:dyDescent="0.3">
      <c r="A1641" t="s">
        <v>2778</v>
      </c>
      <c r="B1641" s="1">
        <v>43185</v>
      </c>
      <c r="C1641" s="1">
        <v>43192</v>
      </c>
      <c r="D1641">
        <f t="shared" si="100"/>
        <v>2018</v>
      </c>
      <c r="E1641" t="str">
        <f t="shared" si="101"/>
        <v>Mar</v>
      </c>
      <c r="F1641" t="s">
        <v>37</v>
      </c>
      <c r="G1641" t="s">
        <v>2779</v>
      </c>
      <c r="H1641" s="2" t="s">
        <v>22</v>
      </c>
      <c r="I1641" t="s">
        <v>1634</v>
      </c>
      <c r="J1641" t="s">
        <v>89</v>
      </c>
      <c r="K1641">
        <v>48126</v>
      </c>
      <c r="L1641" t="s">
        <v>25</v>
      </c>
      <c r="M1641" t="s">
        <v>2777</v>
      </c>
      <c r="N1641" t="s">
        <v>27</v>
      </c>
      <c r="O1641" t="s">
        <v>1705</v>
      </c>
      <c r="P1641" s="4">
        <v>60.84</v>
      </c>
      <c r="Q1641" s="4">
        <v>60.84</v>
      </c>
      <c r="R1641" s="4">
        <f t="shared" si="102"/>
        <v>0</v>
      </c>
      <c r="S1641" s="4">
        <f t="shared" si="103"/>
        <v>0</v>
      </c>
    </row>
    <row r="1642" spans="1:19" ht="15.6" x14ac:dyDescent="0.3">
      <c r="A1642" t="s">
        <v>2141</v>
      </c>
      <c r="B1642" s="1">
        <v>42350</v>
      </c>
      <c r="C1642" s="1">
        <v>42353</v>
      </c>
      <c r="D1642">
        <f t="shared" si="100"/>
        <v>2015</v>
      </c>
      <c r="E1642" t="str">
        <f t="shared" si="101"/>
        <v>Dec</v>
      </c>
      <c r="F1642" t="s">
        <v>67</v>
      </c>
      <c r="G1642" t="s">
        <v>1264</v>
      </c>
      <c r="H1642" s="2" t="s">
        <v>22</v>
      </c>
      <c r="I1642" t="s">
        <v>785</v>
      </c>
      <c r="J1642" t="s">
        <v>33</v>
      </c>
      <c r="K1642">
        <v>94601</v>
      </c>
      <c r="L1642" t="s">
        <v>34</v>
      </c>
      <c r="M1642" t="s">
        <v>2780</v>
      </c>
      <c r="N1642" t="s">
        <v>27</v>
      </c>
      <c r="O1642" t="s">
        <v>1705</v>
      </c>
      <c r="P1642" s="4">
        <v>12.54</v>
      </c>
      <c r="Q1642" s="4">
        <v>12.54</v>
      </c>
      <c r="R1642" s="4">
        <f t="shared" si="102"/>
        <v>0</v>
      </c>
      <c r="S1642" s="4">
        <f t="shared" si="103"/>
        <v>0</v>
      </c>
    </row>
    <row r="1643" spans="1:19" ht="15.6" x14ac:dyDescent="0.3">
      <c r="A1643" t="s">
        <v>2781</v>
      </c>
      <c r="B1643" s="1">
        <v>42708</v>
      </c>
      <c r="C1643" s="1">
        <v>42713</v>
      </c>
      <c r="D1643">
        <f t="shared" si="100"/>
        <v>2016</v>
      </c>
      <c r="E1643" t="str">
        <f t="shared" si="101"/>
        <v>Dec</v>
      </c>
      <c r="F1643" t="s">
        <v>37</v>
      </c>
      <c r="G1643" t="s">
        <v>794</v>
      </c>
      <c r="H1643" s="2" t="s">
        <v>22</v>
      </c>
      <c r="I1643" t="s">
        <v>419</v>
      </c>
      <c r="J1643" t="s">
        <v>33</v>
      </c>
      <c r="K1643">
        <v>90712</v>
      </c>
      <c r="L1643" t="s">
        <v>34</v>
      </c>
      <c r="M1643" t="s">
        <v>2780</v>
      </c>
      <c r="N1643" t="s">
        <v>27</v>
      </c>
      <c r="O1643" t="s">
        <v>1705</v>
      </c>
      <c r="P1643" s="4">
        <v>25.08</v>
      </c>
      <c r="Q1643" s="4">
        <v>25.08</v>
      </c>
      <c r="R1643" s="4">
        <f t="shared" si="102"/>
        <v>0</v>
      </c>
      <c r="S1643" s="4">
        <f t="shared" si="103"/>
        <v>0</v>
      </c>
    </row>
    <row r="1644" spans="1:19" ht="15.6" x14ac:dyDescent="0.3">
      <c r="A1644" t="s">
        <v>2782</v>
      </c>
      <c r="B1644" s="1">
        <v>43052</v>
      </c>
      <c r="C1644" s="1">
        <v>43058</v>
      </c>
      <c r="D1644">
        <f t="shared" si="100"/>
        <v>2017</v>
      </c>
      <c r="E1644" t="str">
        <f t="shared" si="101"/>
        <v>Nov</v>
      </c>
      <c r="F1644" t="s">
        <v>37</v>
      </c>
      <c r="G1644" t="s">
        <v>2783</v>
      </c>
      <c r="H1644" s="2" t="s">
        <v>22</v>
      </c>
      <c r="I1644" t="s">
        <v>1021</v>
      </c>
      <c r="J1644" t="s">
        <v>70</v>
      </c>
      <c r="K1644">
        <v>98002</v>
      </c>
      <c r="L1644" t="s">
        <v>34</v>
      </c>
      <c r="M1644" t="s">
        <v>2780</v>
      </c>
      <c r="N1644" t="s">
        <v>110</v>
      </c>
      <c r="O1644" t="s">
        <v>1705</v>
      </c>
      <c r="P1644" s="4">
        <v>4.18</v>
      </c>
      <c r="Q1644" s="4">
        <v>5</v>
      </c>
      <c r="R1644" s="4">
        <f t="shared" si="102"/>
        <v>-0.82000000000000028</v>
      </c>
      <c r="S1644" s="4">
        <f t="shared" si="103"/>
        <v>-0.12300000000000004</v>
      </c>
    </row>
    <row r="1645" spans="1:19" ht="15.6" x14ac:dyDescent="0.3">
      <c r="A1645" t="s">
        <v>2784</v>
      </c>
      <c r="B1645" s="1">
        <v>43355</v>
      </c>
      <c r="C1645" s="1">
        <v>43358</v>
      </c>
      <c r="D1645">
        <f t="shared" si="100"/>
        <v>2018</v>
      </c>
      <c r="E1645" t="str">
        <f t="shared" si="101"/>
        <v>Sep</v>
      </c>
      <c r="F1645" t="s">
        <v>20</v>
      </c>
      <c r="G1645" t="s">
        <v>388</v>
      </c>
      <c r="H1645" s="2" t="s">
        <v>22</v>
      </c>
      <c r="I1645" t="s">
        <v>47</v>
      </c>
      <c r="J1645" t="s">
        <v>33</v>
      </c>
      <c r="K1645">
        <v>90036</v>
      </c>
      <c r="L1645" t="s">
        <v>34</v>
      </c>
      <c r="M1645" t="s">
        <v>2780</v>
      </c>
      <c r="N1645" t="s">
        <v>27</v>
      </c>
      <c r="O1645" t="s">
        <v>1705</v>
      </c>
      <c r="P1645" s="4">
        <v>8.36</v>
      </c>
      <c r="Q1645" s="4">
        <v>18</v>
      </c>
      <c r="R1645" s="4">
        <f t="shared" si="102"/>
        <v>-9.64</v>
      </c>
      <c r="S1645" s="4">
        <f t="shared" si="103"/>
        <v>-1.446</v>
      </c>
    </row>
    <row r="1646" spans="1:19" ht="15.6" x14ac:dyDescent="0.3">
      <c r="A1646" t="s">
        <v>2739</v>
      </c>
      <c r="B1646" s="1">
        <v>43437</v>
      </c>
      <c r="C1646" s="1">
        <v>43440</v>
      </c>
      <c r="D1646">
        <f t="shared" si="100"/>
        <v>2018</v>
      </c>
      <c r="E1646" t="str">
        <f t="shared" si="101"/>
        <v>Dec</v>
      </c>
      <c r="F1646" t="s">
        <v>67</v>
      </c>
      <c r="G1646" t="s">
        <v>2631</v>
      </c>
      <c r="H1646" s="2" t="s">
        <v>22</v>
      </c>
      <c r="I1646" t="s">
        <v>2740</v>
      </c>
      <c r="J1646" t="s">
        <v>75</v>
      </c>
      <c r="K1646">
        <v>80229</v>
      </c>
      <c r="L1646" t="s">
        <v>34</v>
      </c>
      <c r="M1646" t="s">
        <v>2780</v>
      </c>
      <c r="N1646" t="s">
        <v>27</v>
      </c>
      <c r="O1646" t="s">
        <v>1705</v>
      </c>
      <c r="P1646" s="4">
        <v>16.72</v>
      </c>
      <c r="Q1646" s="4">
        <v>18</v>
      </c>
      <c r="R1646" s="4">
        <f t="shared" si="102"/>
        <v>-1.2800000000000011</v>
      </c>
      <c r="S1646" s="4">
        <f t="shared" si="103"/>
        <v>-0.19200000000000017</v>
      </c>
    </row>
    <row r="1647" spans="1:19" x14ac:dyDescent="0.3">
      <c r="A1647" t="s">
        <v>2253</v>
      </c>
      <c r="B1647" s="1">
        <v>42081</v>
      </c>
      <c r="C1647" s="1">
        <v>42086</v>
      </c>
      <c r="D1647">
        <f t="shared" si="100"/>
        <v>2015</v>
      </c>
      <c r="E1647" t="str">
        <f t="shared" si="101"/>
        <v>Mar</v>
      </c>
      <c r="F1647" t="s">
        <v>37</v>
      </c>
      <c r="G1647" t="s">
        <v>1825</v>
      </c>
      <c r="H1647" t="s">
        <v>22</v>
      </c>
      <c r="I1647" t="s">
        <v>78</v>
      </c>
      <c r="J1647" t="s">
        <v>79</v>
      </c>
      <c r="K1647">
        <v>32216</v>
      </c>
      <c r="L1647" t="s">
        <v>44</v>
      </c>
      <c r="M1647" t="s">
        <v>2780</v>
      </c>
      <c r="N1647" t="s">
        <v>27</v>
      </c>
      <c r="O1647" t="s">
        <v>1705</v>
      </c>
      <c r="P1647" s="4">
        <v>30.768000000000001</v>
      </c>
      <c r="Q1647" s="4">
        <v>30.768000000000001</v>
      </c>
      <c r="R1647" s="4">
        <f t="shared" si="102"/>
        <v>0</v>
      </c>
      <c r="S1647" s="4">
        <f t="shared" si="103"/>
        <v>0</v>
      </c>
    </row>
    <row r="1648" spans="1:19" ht="15.6" x14ac:dyDescent="0.3">
      <c r="A1648" t="s">
        <v>2785</v>
      </c>
      <c r="B1648" s="1">
        <v>42292</v>
      </c>
      <c r="C1648" s="1">
        <v>42297</v>
      </c>
      <c r="D1648">
        <f t="shared" si="100"/>
        <v>2015</v>
      </c>
      <c r="E1648" t="str">
        <f t="shared" si="101"/>
        <v>Oct</v>
      </c>
      <c r="F1648" t="s">
        <v>37</v>
      </c>
      <c r="G1648" t="s">
        <v>1100</v>
      </c>
      <c r="H1648" s="2" t="s">
        <v>22</v>
      </c>
      <c r="I1648" t="s">
        <v>198</v>
      </c>
      <c r="J1648" t="s">
        <v>79</v>
      </c>
      <c r="K1648">
        <v>33012</v>
      </c>
      <c r="L1648" t="s">
        <v>44</v>
      </c>
      <c r="M1648" t="s">
        <v>2780</v>
      </c>
      <c r="N1648" t="s">
        <v>27</v>
      </c>
      <c r="O1648" t="s">
        <v>1705</v>
      </c>
      <c r="P1648" s="4">
        <v>15.384</v>
      </c>
      <c r="Q1648" s="4">
        <v>18</v>
      </c>
      <c r="R1648" s="4">
        <f t="shared" si="102"/>
        <v>-2.6159999999999997</v>
      </c>
      <c r="S1648" s="4">
        <f t="shared" si="103"/>
        <v>-0.39239999999999992</v>
      </c>
    </row>
    <row r="1649" spans="1:19" x14ac:dyDescent="0.3">
      <c r="A1649" t="s">
        <v>2786</v>
      </c>
      <c r="B1649" s="1">
        <v>42593</v>
      </c>
      <c r="C1649" s="1">
        <v>42598</v>
      </c>
      <c r="D1649">
        <f t="shared" si="100"/>
        <v>2016</v>
      </c>
      <c r="E1649" t="str">
        <f t="shared" si="101"/>
        <v>Aug</v>
      </c>
      <c r="F1649" t="s">
        <v>37</v>
      </c>
      <c r="G1649" t="s">
        <v>2787</v>
      </c>
      <c r="H1649" t="s">
        <v>51</v>
      </c>
      <c r="I1649" t="s">
        <v>1734</v>
      </c>
      <c r="J1649" t="s">
        <v>83</v>
      </c>
      <c r="K1649">
        <v>27604</v>
      </c>
      <c r="L1649" t="s">
        <v>44</v>
      </c>
      <c r="M1649" t="s">
        <v>2780</v>
      </c>
      <c r="N1649" t="s">
        <v>27</v>
      </c>
      <c r="O1649" t="s">
        <v>1705</v>
      </c>
      <c r="P1649" s="4">
        <v>46.152000000000001</v>
      </c>
      <c r="Q1649" s="4">
        <v>46.152000000000001</v>
      </c>
      <c r="R1649" s="4">
        <f t="shared" si="102"/>
        <v>0</v>
      </c>
      <c r="S1649" s="4">
        <f t="shared" si="103"/>
        <v>0</v>
      </c>
    </row>
    <row r="1650" spans="1:19" x14ac:dyDescent="0.3">
      <c r="A1650" t="s">
        <v>2788</v>
      </c>
      <c r="B1650" s="1">
        <v>42805</v>
      </c>
      <c r="C1650" s="1">
        <v>42809</v>
      </c>
      <c r="D1650">
        <f t="shared" si="100"/>
        <v>2017</v>
      </c>
      <c r="E1650" t="str">
        <f t="shared" si="101"/>
        <v>Mar</v>
      </c>
      <c r="F1650" t="s">
        <v>37</v>
      </c>
      <c r="G1650" t="s">
        <v>1673</v>
      </c>
      <c r="H1650" t="s">
        <v>51</v>
      </c>
      <c r="I1650" t="s">
        <v>182</v>
      </c>
      <c r="J1650" t="s">
        <v>183</v>
      </c>
      <c r="K1650">
        <v>31907</v>
      </c>
      <c r="L1650" t="s">
        <v>44</v>
      </c>
      <c r="M1650" t="s">
        <v>2780</v>
      </c>
      <c r="N1650" t="s">
        <v>27</v>
      </c>
      <c r="O1650" t="s">
        <v>1705</v>
      </c>
      <c r="P1650" s="4">
        <v>76.92</v>
      </c>
      <c r="Q1650" s="4">
        <v>76.92</v>
      </c>
      <c r="R1650" s="4">
        <f t="shared" si="102"/>
        <v>0</v>
      </c>
      <c r="S1650" s="4">
        <f t="shared" si="103"/>
        <v>0</v>
      </c>
    </row>
    <row r="1651" spans="1:19" ht="15.6" x14ac:dyDescent="0.3">
      <c r="A1651" t="s">
        <v>2789</v>
      </c>
      <c r="B1651" s="1">
        <v>42860</v>
      </c>
      <c r="C1651" s="1">
        <v>42864</v>
      </c>
      <c r="D1651">
        <f t="shared" si="100"/>
        <v>2017</v>
      </c>
      <c r="E1651" t="str">
        <f t="shared" si="101"/>
        <v>May</v>
      </c>
      <c r="F1651" t="s">
        <v>37</v>
      </c>
      <c r="G1651" t="s">
        <v>2641</v>
      </c>
      <c r="H1651" s="2" t="s">
        <v>22</v>
      </c>
      <c r="I1651" t="s">
        <v>733</v>
      </c>
      <c r="J1651" t="s">
        <v>250</v>
      </c>
      <c r="K1651">
        <v>37421</v>
      </c>
      <c r="L1651" t="s">
        <v>44</v>
      </c>
      <c r="M1651" t="s">
        <v>2780</v>
      </c>
      <c r="N1651" t="s">
        <v>110</v>
      </c>
      <c r="O1651" t="s">
        <v>1705</v>
      </c>
      <c r="P1651" s="4">
        <v>16.72</v>
      </c>
      <c r="Q1651" s="4">
        <v>18</v>
      </c>
      <c r="R1651" s="4">
        <f t="shared" si="102"/>
        <v>-1.2800000000000011</v>
      </c>
      <c r="S1651" s="4">
        <f t="shared" si="103"/>
        <v>-0.19200000000000017</v>
      </c>
    </row>
    <row r="1652" spans="1:19" ht="15.6" x14ac:dyDescent="0.3">
      <c r="A1652" t="s">
        <v>1887</v>
      </c>
      <c r="B1652" s="1">
        <v>43432</v>
      </c>
      <c r="C1652" s="1">
        <v>43438</v>
      </c>
      <c r="D1652">
        <f t="shared" si="100"/>
        <v>2018</v>
      </c>
      <c r="E1652" t="str">
        <f t="shared" si="101"/>
        <v>Nov</v>
      </c>
      <c r="F1652" t="s">
        <v>37</v>
      </c>
      <c r="G1652" t="s">
        <v>885</v>
      </c>
      <c r="H1652" s="2" t="s">
        <v>22</v>
      </c>
      <c r="I1652" t="s">
        <v>394</v>
      </c>
      <c r="J1652" t="s">
        <v>140</v>
      </c>
      <c r="K1652">
        <v>21215</v>
      </c>
      <c r="L1652" t="s">
        <v>54</v>
      </c>
      <c r="M1652" t="s">
        <v>2780</v>
      </c>
      <c r="N1652" t="s">
        <v>27</v>
      </c>
      <c r="O1652" t="s">
        <v>1705</v>
      </c>
      <c r="P1652" s="4">
        <v>20.9</v>
      </c>
      <c r="Q1652" s="4">
        <v>18</v>
      </c>
      <c r="R1652" s="4">
        <f t="shared" si="102"/>
        <v>2.8999999999999986</v>
      </c>
      <c r="S1652" s="4">
        <f t="shared" si="103"/>
        <v>0.43499999999999978</v>
      </c>
    </row>
    <row r="1653" spans="1:19" ht="15.6" x14ac:dyDescent="0.3">
      <c r="A1653" t="s">
        <v>2790</v>
      </c>
      <c r="B1653" s="1">
        <v>42254</v>
      </c>
      <c r="C1653" s="1">
        <v>42259</v>
      </c>
      <c r="D1653">
        <f t="shared" si="100"/>
        <v>2015</v>
      </c>
      <c r="E1653" t="str">
        <f t="shared" si="101"/>
        <v>Sep</v>
      </c>
      <c r="F1653" t="s">
        <v>67</v>
      </c>
      <c r="G1653" t="s">
        <v>150</v>
      </c>
      <c r="H1653" s="2" t="s">
        <v>22</v>
      </c>
      <c r="I1653" t="s">
        <v>1083</v>
      </c>
      <c r="J1653" t="s">
        <v>503</v>
      </c>
      <c r="K1653">
        <v>74133</v>
      </c>
      <c r="L1653" t="s">
        <v>25</v>
      </c>
      <c r="M1653" t="s">
        <v>2780</v>
      </c>
      <c r="N1653" t="s">
        <v>27</v>
      </c>
      <c r="O1653" t="s">
        <v>1705</v>
      </c>
      <c r="P1653" s="4">
        <v>57.69</v>
      </c>
      <c r="Q1653" s="4">
        <v>57.69</v>
      </c>
      <c r="R1653" s="4">
        <f t="shared" si="102"/>
        <v>0</v>
      </c>
      <c r="S1653" s="4">
        <f t="shared" si="103"/>
        <v>0</v>
      </c>
    </row>
    <row r="1654" spans="1:19" ht="15.6" x14ac:dyDescent="0.3">
      <c r="A1654" t="s">
        <v>2791</v>
      </c>
      <c r="B1654" s="1">
        <v>42705</v>
      </c>
      <c r="C1654" s="1">
        <v>42706</v>
      </c>
      <c r="D1654">
        <f t="shared" si="100"/>
        <v>2016</v>
      </c>
      <c r="E1654" t="str">
        <f t="shared" si="101"/>
        <v>Dec</v>
      </c>
      <c r="F1654" t="s">
        <v>30</v>
      </c>
      <c r="G1654" t="s">
        <v>2006</v>
      </c>
      <c r="H1654" s="2" t="s">
        <v>22</v>
      </c>
      <c r="I1654" t="s">
        <v>113</v>
      </c>
      <c r="J1654" t="s">
        <v>109</v>
      </c>
      <c r="K1654">
        <v>77036</v>
      </c>
      <c r="L1654" t="s">
        <v>25</v>
      </c>
      <c r="M1654" t="s">
        <v>2780</v>
      </c>
      <c r="N1654" t="s">
        <v>27</v>
      </c>
      <c r="O1654" t="s">
        <v>1705</v>
      </c>
      <c r="P1654" s="4">
        <v>6.6879999999999997</v>
      </c>
      <c r="Q1654" s="4">
        <v>5</v>
      </c>
      <c r="R1654" s="4">
        <f t="shared" si="102"/>
        <v>1.6879999999999997</v>
      </c>
      <c r="S1654" s="4">
        <f t="shared" si="103"/>
        <v>0.25319999999999993</v>
      </c>
    </row>
    <row r="1655" spans="1:19" ht="15.6" x14ac:dyDescent="0.3">
      <c r="A1655" t="s">
        <v>2792</v>
      </c>
      <c r="B1655" s="1">
        <v>42742</v>
      </c>
      <c r="C1655" s="1">
        <v>42746</v>
      </c>
      <c r="D1655">
        <f t="shared" si="100"/>
        <v>2017</v>
      </c>
      <c r="E1655" t="str">
        <f t="shared" si="101"/>
        <v>Jan</v>
      </c>
      <c r="F1655" t="s">
        <v>37</v>
      </c>
      <c r="G1655" t="s">
        <v>2006</v>
      </c>
      <c r="H1655" s="2" t="s">
        <v>22</v>
      </c>
      <c r="I1655" t="s">
        <v>358</v>
      </c>
      <c r="J1655" t="s">
        <v>109</v>
      </c>
      <c r="K1655">
        <v>79109</v>
      </c>
      <c r="L1655" t="s">
        <v>25</v>
      </c>
      <c r="M1655" t="s">
        <v>2780</v>
      </c>
      <c r="N1655" t="s">
        <v>110</v>
      </c>
      <c r="O1655" t="s">
        <v>1705</v>
      </c>
      <c r="P1655" s="4">
        <v>23.076000000000001</v>
      </c>
      <c r="Q1655" s="4">
        <v>18</v>
      </c>
      <c r="R1655" s="4">
        <f t="shared" si="102"/>
        <v>5.0760000000000005</v>
      </c>
      <c r="S1655" s="4">
        <f t="shared" si="103"/>
        <v>0.76140000000000008</v>
      </c>
    </row>
    <row r="1656" spans="1:19" x14ac:dyDescent="0.3">
      <c r="A1656" t="s">
        <v>2793</v>
      </c>
      <c r="B1656" s="1">
        <v>42906</v>
      </c>
      <c r="C1656" s="1">
        <v>42911</v>
      </c>
      <c r="D1656">
        <f t="shared" si="100"/>
        <v>2017</v>
      </c>
      <c r="E1656" t="str">
        <f t="shared" si="101"/>
        <v>Jun</v>
      </c>
      <c r="F1656" t="s">
        <v>37</v>
      </c>
      <c r="G1656" t="s">
        <v>872</v>
      </c>
      <c r="H1656" t="s">
        <v>51</v>
      </c>
      <c r="I1656" t="s">
        <v>502</v>
      </c>
      <c r="J1656" t="s">
        <v>503</v>
      </c>
      <c r="K1656">
        <v>73120</v>
      </c>
      <c r="L1656" t="s">
        <v>25</v>
      </c>
      <c r="M1656" t="s">
        <v>2780</v>
      </c>
      <c r="N1656" t="s">
        <v>27</v>
      </c>
      <c r="O1656" t="s">
        <v>1705</v>
      </c>
      <c r="P1656" s="4">
        <v>57.69</v>
      </c>
      <c r="Q1656" s="4">
        <v>57.69</v>
      </c>
      <c r="R1656" s="4">
        <f t="shared" si="102"/>
        <v>0</v>
      </c>
      <c r="S1656" s="4">
        <f t="shared" si="103"/>
        <v>0</v>
      </c>
    </row>
    <row r="1657" spans="1:19" ht="15.6" x14ac:dyDescent="0.3">
      <c r="A1657" t="s">
        <v>1516</v>
      </c>
      <c r="B1657" s="1">
        <v>43147</v>
      </c>
      <c r="C1657" s="1">
        <v>43152</v>
      </c>
      <c r="D1657">
        <f t="shared" si="100"/>
        <v>2018</v>
      </c>
      <c r="E1657" t="str">
        <f t="shared" si="101"/>
        <v>Feb</v>
      </c>
      <c r="F1657" t="s">
        <v>37</v>
      </c>
      <c r="G1657" t="s">
        <v>452</v>
      </c>
      <c r="H1657" s="2" t="s">
        <v>22</v>
      </c>
      <c r="I1657" t="s">
        <v>720</v>
      </c>
      <c r="J1657" t="s">
        <v>24</v>
      </c>
      <c r="K1657">
        <v>62521</v>
      </c>
      <c r="L1657" t="s">
        <v>25</v>
      </c>
      <c r="M1657" t="s">
        <v>2780</v>
      </c>
      <c r="N1657" t="s">
        <v>27</v>
      </c>
      <c r="O1657" t="s">
        <v>1705</v>
      </c>
      <c r="P1657" s="4">
        <v>7.6920000000000002</v>
      </c>
      <c r="Q1657" s="4">
        <v>18</v>
      </c>
      <c r="R1657" s="4">
        <f t="shared" si="102"/>
        <v>-10.308</v>
      </c>
      <c r="S1657" s="4">
        <f t="shared" si="103"/>
        <v>-1.5462</v>
      </c>
    </row>
    <row r="1658" spans="1:19" ht="15.6" x14ac:dyDescent="0.3">
      <c r="A1658" t="s">
        <v>2794</v>
      </c>
      <c r="B1658" s="1">
        <v>42549</v>
      </c>
      <c r="C1658" s="1">
        <v>42553</v>
      </c>
      <c r="D1658">
        <f t="shared" si="100"/>
        <v>2016</v>
      </c>
      <c r="E1658" t="str">
        <f t="shared" si="101"/>
        <v>Jun</v>
      </c>
      <c r="F1658" t="s">
        <v>37</v>
      </c>
      <c r="G1658" t="s">
        <v>2795</v>
      </c>
      <c r="H1658" s="2" t="s">
        <v>22</v>
      </c>
      <c r="I1658" t="s">
        <v>1535</v>
      </c>
      <c r="J1658" t="s">
        <v>178</v>
      </c>
      <c r="K1658">
        <v>85234</v>
      </c>
      <c r="L1658" t="s">
        <v>34</v>
      </c>
      <c r="M1658" t="s">
        <v>2796</v>
      </c>
      <c r="N1658" t="s">
        <v>27</v>
      </c>
      <c r="O1658" t="s">
        <v>1705</v>
      </c>
      <c r="P1658" s="4">
        <v>621.76</v>
      </c>
      <c r="Q1658" s="4">
        <v>100</v>
      </c>
      <c r="R1658" s="4">
        <f t="shared" si="102"/>
        <v>521.76</v>
      </c>
      <c r="S1658" s="4">
        <f t="shared" si="103"/>
        <v>78.263999999999996</v>
      </c>
    </row>
    <row r="1659" spans="1:19" x14ac:dyDescent="0.3">
      <c r="A1659" t="s">
        <v>2797</v>
      </c>
      <c r="B1659" s="1">
        <v>42138</v>
      </c>
      <c r="C1659" s="1">
        <v>42144</v>
      </c>
      <c r="D1659">
        <f t="shared" si="100"/>
        <v>2015</v>
      </c>
      <c r="E1659" t="str">
        <f t="shared" si="101"/>
        <v>May</v>
      </c>
      <c r="F1659" t="s">
        <v>37</v>
      </c>
      <c r="G1659" t="s">
        <v>343</v>
      </c>
      <c r="H1659" t="s">
        <v>51</v>
      </c>
      <c r="I1659" t="s">
        <v>2103</v>
      </c>
      <c r="J1659" t="s">
        <v>79</v>
      </c>
      <c r="K1659">
        <v>33710</v>
      </c>
      <c r="L1659" t="s">
        <v>44</v>
      </c>
      <c r="M1659" t="s">
        <v>2796</v>
      </c>
      <c r="N1659" t="s">
        <v>27</v>
      </c>
      <c r="O1659" t="s">
        <v>1705</v>
      </c>
      <c r="P1659" s="4">
        <v>310.88</v>
      </c>
      <c r="Q1659" s="4">
        <v>310.88</v>
      </c>
      <c r="R1659" s="4">
        <f t="shared" si="102"/>
        <v>0</v>
      </c>
      <c r="S1659" s="4">
        <f t="shared" si="103"/>
        <v>0</v>
      </c>
    </row>
    <row r="1660" spans="1:19" x14ac:dyDescent="0.3">
      <c r="A1660" t="s">
        <v>2798</v>
      </c>
      <c r="B1660" s="1">
        <v>42811</v>
      </c>
      <c r="C1660" s="1">
        <v>42811</v>
      </c>
      <c r="D1660">
        <f t="shared" si="100"/>
        <v>2017</v>
      </c>
      <c r="E1660" t="str">
        <f t="shared" si="101"/>
        <v>Mar</v>
      </c>
      <c r="F1660" t="s">
        <v>30</v>
      </c>
      <c r="G1660" t="s">
        <v>1029</v>
      </c>
      <c r="H1660" t="s">
        <v>22</v>
      </c>
      <c r="I1660" t="s">
        <v>139</v>
      </c>
      <c r="J1660" t="s">
        <v>140</v>
      </c>
      <c r="K1660">
        <v>21044</v>
      </c>
      <c r="L1660" t="s">
        <v>54</v>
      </c>
      <c r="M1660" t="s">
        <v>2796</v>
      </c>
      <c r="N1660" t="s">
        <v>110</v>
      </c>
      <c r="O1660" t="s">
        <v>1705</v>
      </c>
      <c r="P1660" s="4">
        <v>971.5</v>
      </c>
      <c r="Q1660" s="4">
        <v>971.5</v>
      </c>
      <c r="R1660" s="4">
        <f t="shared" si="102"/>
        <v>0</v>
      </c>
      <c r="S1660" s="4">
        <f t="shared" si="103"/>
        <v>0</v>
      </c>
    </row>
    <row r="1661" spans="1:19" x14ac:dyDescent="0.3">
      <c r="A1661" t="s">
        <v>2799</v>
      </c>
      <c r="B1661" s="1">
        <v>43444</v>
      </c>
      <c r="C1661" s="1">
        <v>43446</v>
      </c>
      <c r="D1661">
        <f t="shared" si="100"/>
        <v>2018</v>
      </c>
      <c r="E1661" t="str">
        <f t="shared" si="101"/>
        <v>Dec</v>
      </c>
      <c r="F1661" t="s">
        <v>20</v>
      </c>
      <c r="G1661" t="s">
        <v>2800</v>
      </c>
      <c r="H1661" t="s">
        <v>105</v>
      </c>
      <c r="I1661" t="s">
        <v>100</v>
      </c>
      <c r="J1661" t="s">
        <v>101</v>
      </c>
      <c r="K1661">
        <v>19140</v>
      </c>
      <c r="L1661" t="s">
        <v>54</v>
      </c>
      <c r="M1661" t="s">
        <v>2796</v>
      </c>
      <c r="N1661" t="s">
        <v>27</v>
      </c>
      <c r="O1661" t="s">
        <v>1705</v>
      </c>
      <c r="P1661" s="4">
        <v>310.88</v>
      </c>
      <c r="Q1661" s="4">
        <v>310.88</v>
      </c>
      <c r="R1661" s="4">
        <f t="shared" si="102"/>
        <v>0</v>
      </c>
      <c r="S1661" s="4">
        <f t="shared" si="103"/>
        <v>0</v>
      </c>
    </row>
    <row r="1662" spans="1:19" ht="15.6" x14ac:dyDescent="0.3">
      <c r="A1662" t="s">
        <v>1493</v>
      </c>
      <c r="B1662" s="1">
        <v>43445</v>
      </c>
      <c r="C1662" s="1">
        <v>43445</v>
      </c>
      <c r="D1662">
        <f t="shared" si="100"/>
        <v>2018</v>
      </c>
      <c r="E1662" t="str">
        <f t="shared" si="101"/>
        <v>Dec</v>
      </c>
      <c r="F1662" t="s">
        <v>30</v>
      </c>
      <c r="G1662" t="s">
        <v>1494</v>
      </c>
      <c r="H1662" s="2" t="s">
        <v>22</v>
      </c>
      <c r="I1662" t="s">
        <v>293</v>
      </c>
      <c r="J1662" t="s">
        <v>24</v>
      </c>
      <c r="K1662">
        <v>60505</v>
      </c>
      <c r="L1662" t="s">
        <v>25</v>
      </c>
      <c r="M1662" t="s">
        <v>2796</v>
      </c>
      <c r="N1662" t="s">
        <v>27</v>
      </c>
      <c r="O1662" t="s">
        <v>1705</v>
      </c>
      <c r="P1662" s="4">
        <v>77.72</v>
      </c>
      <c r="Q1662" s="4">
        <v>77.72</v>
      </c>
      <c r="R1662" s="4">
        <f t="shared" si="102"/>
        <v>0</v>
      </c>
      <c r="S1662" s="4">
        <f t="shared" si="103"/>
        <v>0</v>
      </c>
    </row>
    <row r="1663" spans="1:19" ht="15.6" x14ac:dyDescent="0.3">
      <c r="A1663" t="s">
        <v>2801</v>
      </c>
      <c r="B1663" s="1">
        <v>42210</v>
      </c>
      <c r="C1663" s="1">
        <v>42212</v>
      </c>
      <c r="D1663">
        <f t="shared" si="100"/>
        <v>2015</v>
      </c>
      <c r="E1663" t="str">
        <f t="shared" si="101"/>
        <v>Jul</v>
      </c>
      <c r="F1663" t="s">
        <v>67</v>
      </c>
      <c r="G1663" t="s">
        <v>583</v>
      </c>
      <c r="H1663" s="2" t="s">
        <v>22</v>
      </c>
      <c r="I1663" t="s">
        <v>32</v>
      </c>
      <c r="J1663" t="s">
        <v>33</v>
      </c>
      <c r="K1663">
        <v>94122</v>
      </c>
      <c r="L1663" t="s">
        <v>34</v>
      </c>
      <c r="M1663" t="s">
        <v>2802</v>
      </c>
      <c r="N1663" t="s">
        <v>27</v>
      </c>
      <c r="O1663" t="s">
        <v>1705</v>
      </c>
      <c r="P1663" s="4">
        <v>77.92</v>
      </c>
      <c r="Q1663" s="4">
        <v>77.92</v>
      </c>
      <c r="R1663" s="4">
        <f t="shared" si="102"/>
        <v>0</v>
      </c>
      <c r="S1663" s="4">
        <f t="shared" si="103"/>
        <v>0</v>
      </c>
    </row>
    <row r="1664" spans="1:19" ht="15.6" x14ac:dyDescent="0.3">
      <c r="A1664" t="s">
        <v>2803</v>
      </c>
      <c r="B1664" s="1">
        <v>42718</v>
      </c>
      <c r="C1664" s="1">
        <v>42722</v>
      </c>
      <c r="D1664">
        <f t="shared" si="100"/>
        <v>2016</v>
      </c>
      <c r="E1664" t="str">
        <f t="shared" si="101"/>
        <v>Dec</v>
      </c>
      <c r="F1664" t="s">
        <v>37</v>
      </c>
      <c r="G1664" t="s">
        <v>1772</v>
      </c>
      <c r="H1664" s="2" t="s">
        <v>22</v>
      </c>
      <c r="I1664" t="s">
        <v>1172</v>
      </c>
      <c r="J1664" t="s">
        <v>33</v>
      </c>
      <c r="K1664">
        <v>92627</v>
      </c>
      <c r="L1664" t="s">
        <v>34</v>
      </c>
      <c r="M1664" t="s">
        <v>2802</v>
      </c>
      <c r="N1664" t="s">
        <v>27</v>
      </c>
      <c r="O1664" t="s">
        <v>1705</v>
      </c>
      <c r="P1664" s="4">
        <v>29.22</v>
      </c>
      <c r="Q1664" s="4">
        <v>29.22</v>
      </c>
      <c r="R1664" s="4">
        <f t="shared" si="102"/>
        <v>0</v>
      </c>
      <c r="S1664" s="4">
        <f t="shared" si="103"/>
        <v>0</v>
      </c>
    </row>
    <row r="1665" spans="1:19" ht="15.6" x14ac:dyDescent="0.3">
      <c r="A1665" t="s">
        <v>2739</v>
      </c>
      <c r="B1665" s="1">
        <v>43437</v>
      </c>
      <c r="C1665" s="1">
        <v>43440</v>
      </c>
      <c r="D1665">
        <f t="shared" si="100"/>
        <v>2018</v>
      </c>
      <c r="E1665" t="str">
        <f t="shared" si="101"/>
        <v>Dec</v>
      </c>
      <c r="F1665" t="s">
        <v>67</v>
      </c>
      <c r="G1665" t="s">
        <v>2631</v>
      </c>
      <c r="H1665" s="2" t="s">
        <v>22</v>
      </c>
      <c r="I1665" t="s">
        <v>2740</v>
      </c>
      <c r="J1665" t="s">
        <v>75</v>
      </c>
      <c r="K1665">
        <v>80229</v>
      </c>
      <c r="L1665" t="s">
        <v>34</v>
      </c>
      <c r="M1665" t="s">
        <v>2802</v>
      </c>
      <c r="N1665" t="s">
        <v>27</v>
      </c>
      <c r="O1665" t="s">
        <v>1705</v>
      </c>
      <c r="P1665" s="4">
        <v>23.376000000000001</v>
      </c>
      <c r="Q1665" s="4">
        <v>18</v>
      </c>
      <c r="R1665" s="4">
        <f t="shared" si="102"/>
        <v>5.3760000000000012</v>
      </c>
      <c r="S1665" s="4">
        <f t="shared" si="103"/>
        <v>0.80640000000000012</v>
      </c>
    </row>
    <row r="1666" spans="1:19" ht="15.6" x14ac:dyDescent="0.3">
      <c r="A1666" t="s">
        <v>2804</v>
      </c>
      <c r="B1666" s="1">
        <v>43266</v>
      </c>
      <c r="C1666" s="1">
        <v>43271</v>
      </c>
      <c r="D1666">
        <f t="shared" ref="D1666:D1729" si="104">YEAR(B1666)</f>
        <v>2018</v>
      </c>
      <c r="E1666" t="str">
        <f t="shared" ref="E1666:E1729" si="105">TEXT(B1666,"mmm")</f>
        <v>Jun</v>
      </c>
      <c r="F1666" t="s">
        <v>37</v>
      </c>
      <c r="G1666" t="s">
        <v>2114</v>
      </c>
      <c r="H1666" s="2" t="s">
        <v>22</v>
      </c>
      <c r="I1666" t="s">
        <v>1562</v>
      </c>
      <c r="J1666" t="s">
        <v>250</v>
      </c>
      <c r="K1666">
        <v>37211</v>
      </c>
      <c r="L1666" t="s">
        <v>44</v>
      </c>
      <c r="M1666" t="s">
        <v>2802</v>
      </c>
      <c r="N1666" t="s">
        <v>27</v>
      </c>
      <c r="O1666" t="s">
        <v>1705</v>
      </c>
      <c r="P1666" s="4">
        <v>31.167999999999999</v>
      </c>
      <c r="Q1666" s="4">
        <v>31.167999999999999</v>
      </c>
      <c r="R1666" s="4">
        <f t="shared" si="102"/>
        <v>0</v>
      </c>
      <c r="S1666" s="4">
        <f t="shared" si="103"/>
        <v>0</v>
      </c>
    </row>
    <row r="1667" spans="1:19" ht="15.6" x14ac:dyDescent="0.3">
      <c r="A1667" t="s">
        <v>2805</v>
      </c>
      <c r="B1667" s="1">
        <v>42684</v>
      </c>
      <c r="C1667" s="1">
        <v>42688</v>
      </c>
      <c r="D1667">
        <f t="shared" si="104"/>
        <v>2016</v>
      </c>
      <c r="E1667" t="str">
        <f t="shared" si="105"/>
        <v>Nov</v>
      </c>
      <c r="F1667" t="s">
        <v>37</v>
      </c>
      <c r="G1667" t="s">
        <v>1096</v>
      </c>
      <c r="H1667" s="2" t="s">
        <v>22</v>
      </c>
      <c r="I1667" t="s">
        <v>2029</v>
      </c>
      <c r="J1667" t="s">
        <v>807</v>
      </c>
      <c r="K1667">
        <v>55113</v>
      </c>
      <c r="L1667" t="s">
        <v>25</v>
      </c>
      <c r="M1667" t="s">
        <v>2802</v>
      </c>
      <c r="N1667" t="s">
        <v>27</v>
      </c>
      <c r="O1667" t="s">
        <v>1705</v>
      </c>
      <c r="P1667" s="4">
        <v>29.22</v>
      </c>
      <c r="Q1667" s="4">
        <v>29.22</v>
      </c>
      <c r="R1667" s="4">
        <f t="shared" ref="R1667:R1730" si="106">P1667-Q1667</f>
        <v>0</v>
      </c>
      <c r="S1667" s="4">
        <f t="shared" ref="S1667:S1730" si="107">0.15*R1667</f>
        <v>0</v>
      </c>
    </row>
    <row r="1668" spans="1:19" x14ac:dyDescent="0.3">
      <c r="A1668" t="s">
        <v>1890</v>
      </c>
      <c r="B1668" s="1">
        <v>42890</v>
      </c>
      <c r="C1668" s="1">
        <v>42895</v>
      </c>
      <c r="D1668">
        <f t="shared" si="104"/>
        <v>2017</v>
      </c>
      <c r="E1668" t="str">
        <f t="shared" si="105"/>
        <v>Jun</v>
      </c>
      <c r="F1668" t="s">
        <v>67</v>
      </c>
      <c r="G1668" t="s">
        <v>583</v>
      </c>
      <c r="H1668" t="s">
        <v>51</v>
      </c>
      <c r="I1668" t="s">
        <v>23</v>
      </c>
      <c r="J1668" t="s">
        <v>24</v>
      </c>
      <c r="K1668">
        <v>60610</v>
      </c>
      <c r="L1668" t="s">
        <v>25</v>
      </c>
      <c r="M1668" t="s">
        <v>2802</v>
      </c>
      <c r="N1668" t="s">
        <v>27</v>
      </c>
      <c r="O1668" t="s">
        <v>1705</v>
      </c>
      <c r="P1668" s="4">
        <v>11.688000000000001</v>
      </c>
      <c r="Q1668" s="4">
        <v>11.688000000000001</v>
      </c>
      <c r="R1668" s="4">
        <f t="shared" si="106"/>
        <v>0</v>
      </c>
      <c r="S1668" s="4">
        <f t="shared" si="107"/>
        <v>0</v>
      </c>
    </row>
    <row r="1669" spans="1:19" ht="15.6" x14ac:dyDescent="0.3">
      <c r="A1669" t="s">
        <v>2806</v>
      </c>
      <c r="B1669" s="1">
        <v>42101</v>
      </c>
      <c r="C1669" s="1">
        <v>42104</v>
      </c>
      <c r="D1669">
        <f t="shared" si="104"/>
        <v>2015</v>
      </c>
      <c r="E1669" t="str">
        <f t="shared" si="105"/>
        <v>Apr</v>
      </c>
      <c r="F1669" t="s">
        <v>20</v>
      </c>
      <c r="G1669" t="s">
        <v>1966</v>
      </c>
      <c r="H1669" s="2" t="s">
        <v>22</v>
      </c>
      <c r="I1669" t="s">
        <v>1631</v>
      </c>
      <c r="J1669" t="s">
        <v>754</v>
      </c>
      <c r="K1669">
        <v>36608</v>
      </c>
      <c r="L1669" t="s">
        <v>44</v>
      </c>
      <c r="M1669" t="s">
        <v>2807</v>
      </c>
      <c r="N1669" t="s">
        <v>27</v>
      </c>
      <c r="O1669" t="s">
        <v>1705</v>
      </c>
      <c r="P1669" s="4">
        <v>8.9600000000000009</v>
      </c>
      <c r="Q1669" s="4">
        <v>100</v>
      </c>
      <c r="R1669" s="4">
        <f t="shared" si="106"/>
        <v>-91.039999999999992</v>
      </c>
      <c r="S1669" s="4">
        <f t="shared" si="107"/>
        <v>-13.655999999999999</v>
      </c>
    </row>
    <row r="1670" spans="1:19" ht="15.6" x14ac:dyDescent="0.3">
      <c r="A1670" t="s">
        <v>2808</v>
      </c>
      <c r="B1670" s="1">
        <v>43272</v>
      </c>
      <c r="C1670" s="1">
        <v>43276</v>
      </c>
      <c r="D1670">
        <f t="shared" si="104"/>
        <v>2018</v>
      </c>
      <c r="E1670" t="str">
        <f t="shared" si="105"/>
        <v>Jun</v>
      </c>
      <c r="F1670" t="s">
        <v>67</v>
      </c>
      <c r="G1670" t="s">
        <v>2159</v>
      </c>
      <c r="H1670" s="2" t="s">
        <v>22</v>
      </c>
      <c r="I1670" t="s">
        <v>545</v>
      </c>
      <c r="J1670" t="s">
        <v>233</v>
      </c>
      <c r="K1670">
        <v>44105</v>
      </c>
      <c r="L1670" t="s">
        <v>54</v>
      </c>
      <c r="M1670" t="s">
        <v>2807</v>
      </c>
      <c r="N1670" t="s">
        <v>27</v>
      </c>
      <c r="O1670" t="s">
        <v>1705</v>
      </c>
      <c r="P1670" s="4">
        <v>17.920000000000002</v>
      </c>
      <c r="Q1670" s="4">
        <v>18</v>
      </c>
      <c r="R1670" s="4">
        <f t="shared" si="106"/>
        <v>-7.9999999999998295E-2</v>
      </c>
      <c r="S1670" s="4">
        <f t="shared" si="107"/>
        <v>-1.1999999999999744E-2</v>
      </c>
    </row>
    <row r="1671" spans="1:19" ht="15.6" x14ac:dyDescent="0.3">
      <c r="A1671" t="s">
        <v>2809</v>
      </c>
      <c r="B1671" s="1">
        <v>43403</v>
      </c>
      <c r="C1671" s="1">
        <v>43407</v>
      </c>
      <c r="D1671">
        <f t="shared" si="104"/>
        <v>2018</v>
      </c>
      <c r="E1671" t="str">
        <f t="shared" si="105"/>
        <v>Oct</v>
      </c>
      <c r="F1671" t="s">
        <v>37</v>
      </c>
      <c r="G1671" t="s">
        <v>1603</v>
      </c>
      <c r="H1671" s="2" t="s">
        <v>22</v>
      </c>
      <c r="I1671" t="s">
        <v>100</v>
      </c>
      <c r="J1671" t="s">
        <v>101</v>
      </c>
      <c r="K1671">
        <v>19140</v>
      </c>
      <c r="L1671" t="s">
        <v>54</v>
      </c>
      <c r="M1671" t="s">
        <v>2807</v>
      </c>
      <c r="N1671" t="s">
        <v>27</v>
      </c>
      <c r="O1671" t="s">
        <v>1705</v>
      </c>
      <c r="P1671" s="4">
        <v>7.1680000000000001</v>
      </c>
      <c r="Q1671" s="4">
        <v>5</v>
      </c>
      <c r="R1671" s="4">
        <f t="shared" si="106"/>
        <v>2.1680000000000001</v>
      </c>
      <c r="S1671" s="4">
        <f t="shared" si="107"/>
        <v>0.32519999999999999</v>
      </c>
    </row>
    <row r="1672" spans="1:19" x14ac:dyDescent="0.3">
      <c r="A1672" t="s">
        <v>2810</v>
      </c>
      <c r="B1672" s="1">
        <v>42897</v>
      </c>
      <c r="C1672" s="1">
        <v>42903</v>
      </c>
      <c r="D1672">
        <f t="shared" si="104"/>
        <v>2017</v>
      </c>
      <c r="E1672" t="str">
        <f t="shared" si="105"/>
        <v>Jun</v>
      </c>
      <c r="F1672" t="s">
        <v>37</v>
      </c>
      <c r="G1672" t="s">
        <v>2811</v>
      </c>
      <c r="H1672" t="s">
        <v>51</v>
      </c>
      <c r="I1672" t="s">
        <v>422</v>
      </c>
      <c r="J1672" t="s">
        <v>109</v>
      </c>
      <c r="K1672">
        <v>76017</v>
      </c>
      <c r="L1672" t="s">
        <v>25</v>
      </c>
      <c r="M1672" t="s">
        <v>2807</v>
      </c>
      <c r="N1672" t="s">
        <v>27</v>
      </c>
      <c r="O1672" t="s">
        <v>1705</v>
      </c>
      <c r="P1672" s="4">
        <v>12.544</v>
      </c>
      <c r="Q1672" s="4">
        <v>12.544</v>
      </c>
      <c r="R1672" s="4">
        <f t="shared" si="106"/>
        <v>0</v>
      </c>
      <c r="S1672" s="4">
        <f t="shared" si="107"/>
        <v>0</v>
      </c>
    </row>
    <row r="1673" spans="1:19" x14ac:dyDescent="0.3">
      <c r="A1673" t="s">
        <v>2812</v>
      </c>
      <c r="B1673" s="1">
        <v>43205</v>
      </c>
      <c r="C1673" s="1">
        <v>43208</v>
      </c>
      <c r="D1673">
        <f t="shared" si="104"/>
        <v>2018</v>
      </c>
      <c r="E1673" t="str">
        <f t="shared" si="105"/>
        <v>Apr</v>
      </c>
      <c r="F1673" t="s">
        <v>20</v>
      </c>
      <c r="G1673" t="s">
        <v>960</v>
      </c>
      <c r="H1673" t="s">
        <v>51</v>
      </c>
      <c r="I1673" t="s">
        <v>204</v>
      </c>
      <c r="J1673" t="s">
        <v>325</v>
      </c>
      <c r="K1673">
        <v>89015</v>
      </c>
      <c r="L1673" t="s">
        <v>34</v>
      </c>
      <c r="M1673" t="s">
        <v>2813</v>
      </c>
      <c r="N1673" t="s">
        <v>27</v>
      </c>
      <c r="O1673" t="s">
        <v>1705</v>
      </c>
      <c r="P1673" s="4">
        <v>196.45</v>
      </c>
      <c r="Q1673" s="4">
        <v>80</v>
      </c>
      <c r="R1673" s="4">
        <f t="shared" si="106"/>
        <v>116.44999999999999</v>
      </c>
      <c r="S1673" s="4">
        <f t="shared" si="107"/>
        <v>17.467499999999998</v>
      </c>
    </row>
    <row r="1674" spans="1:19" ht="15.6" x14ac:dyDescent="0.3">
      <c r="A1674" t="s">
        <v>1820</v>
      </c>
      <c r="B1674" s="1">
        <v>42554</v>
      </c>
      <c r="C1674" s="1">
        <v>42556</v>
      </c>
      <c r="D1674">
        <f t="shared" si="104"/>
        <v>2016</v>
      </c>
      <c r="E1674" t="str">
        <f t="shared" si="105"/>
        <v>Jul</v>
      </c>
      <c r="F1674" t="s">
        <v>20</v>
      </c>
      <c r="G1674" t="s">
        <v>707</v>
      </c>
      <c r="H1674" s="2" t="s">
        <v>22</v>
      </c>
      <c r="I1674" t="s">
        <v>100</v>
      </c>
      <c r="J1674" t="s">
        <v>101</v>
      </c>
      <c r="K1674">
        <v>19134</v>
      </c>
      <c r="L1674" t="s">
        <v>54</v>
      </c>
      <c r="M1674" t="s">
        <v>2813</v>
      </c>
      <c r="N1674" t="s">
        <v>27</v>
      </c>
      <c r="O1674" t="s">
        <v>1705</v>
      </c>
      <c r="P1674" s="4">
        <v>282.88799999999998</v>
      </c>
      <c r="Q1674" s="4">
        <v>282.88799999999998</v>
      </c>
      <c r="R1674" s="4">
        <f t="shared" si="106"/>
        <v>0</v>
      </c>
      <c r="S1674" s="4">
        <f t="shared" si="107"/>
        <v>0</v>
      </c>
    </row>
    <row r="1675" spans="1:19" ht="15.6" x14ac:dyDescent="0.3">
      <c r="A1675" t="s">
        <v>2814</v>
      </c>
      <c r="B1675" s="1">
        <v>42458</v>
      </c>
      <c r="C1675" s="1">
        <v>42460</v>
      </c>
      <c r="D1675">
        <f t="shared" si="104"/>
        <v>2016</v>
      </c>
      <c r="E1675" t="str">
        <f t="shared" si="105"/>
        <v>Mar</v>
      </c>
      <c r="F1675" t="s">
        <v>67</v>
      </c>
      <c r="G1675" t="s">
        <v>1129</v>
      </c>
      <c r="H1675" s="2" t="s">
        <v>22</v>
      </c>
      <c r="I1675" t="s">
        <v>39</v>
      </c>
      <c r="J1675" t="s">
        <v>33</v>
      </c>
      <c r="K1675">
        <v>92105</v>
      </c>
      <c r="L1675" t="s">
        <v>34</v>
      </c>
      <c r="M1675" t="s">
        <v>2815</v>
      </c>
      <c r="N1675" t="s">
        <v>27</v>
      </c>
      <c r="O1675" t="s">
        <v>1705</v>
      </c>
      <c r="P1675" s="4">
        <v>19.920000000000002</v>
      </c>
      <c r="Q1675" s="4">
        <v>18</v>
      </c>
      <c r="R1675" s="4">
        <f t="shared" si="106"/>
        <v>1.9200000000000017</v>
      </c>
      <c r="S1675" s="4">
        <f t="shared" si="107"/>
        <v>0.28800000000000026</v>
      </c>
    </row>
    <row r="1676" spans="1:19" x14ac:dyDescent="0.3">
      <c r="A1676" t="s">
        <v>2816</v>
      </c>
      <c r="B1676" s="1">
        <v>43000</v>
      </c>
      <c r="C1676" s="1">
        <v>43006</v>
      </c>
      <c r="D1676">
        <f t="shared" si="104"/>
        <v>2017</v>
      </c>
      <c r="E1676" t="str">
        <f t="shared" si="105"/>
        <v>Sep</v>
      </c>
      <c r="F1676" t="s">
        <v>37</v>
      </c>
      <c r="G1676" t="s">
        <v>1144</v>
      </c>
      <c r="H1676" t="s">
        <v>51</v>
      </c>
      <c r="I1676" t="s">
        <v>576</v>
      </c>
      <c r="J1676" t="s">
        <v>205</v>
      </c>
      <c r="K1676">
        <v>40214</v>
      </c>
      <c r="L1676" t="s">
        <v>44</v>
      </c>
      <c r="M1676" t="s">
        <v>2815</v>
      </c>
      <c r="N1676" t="s">
        <v>27</v>
      </c>
      <c r="O1676" t="s">
        <v>1705</v>
      </c>
      <c r="P1676" s="4">
        <v>13.28</v>
      </c>
      <c r="Q1676" s="4">
        <v>13.28</v>
      </c>
      <c r="R1676" s="4">
        <f t="shared" si="106"/>
        <v>0</v>
      </c>
      <c r="S1676" s="4">
        <f t="shared" si="107"/>
        <v>0</v>
      </c>
    </row>
    <row r="1677" spans="1:19" ht="15.6" x14ac:dyDescent="0.3">
      <c r="A1677" t="s">
        <v>2817</v>
      </c>
      <c r="B1677" s="1">
        <v>42240</v>
      </c>
      <c r="C1677" s="1">
        <v>42242</v>
      </c>
      <c r="D1677">
        <f t="shared" si="104"/>
        <v>2015</v>
      </c>
      <c r="E1677" t="str">
        <f t="shared" si="105"/>
        <v>Aug</v>
      </c>
      <c r="F1677" t="s">
        <v>20</v>
      </c>
      <c r="G1677" t="s">
        <v>2818</v>
      </c>
      <c r="H1677" s="2" t="s">
        <v>22</v>
      </c>
      <c r="I1677" t="s">
        <v>1179</v>
      </c>
      <c r="J1677" t="s">
        <v>62</v>
      </c>
      <c r="K1677">
        <v>11572</v>
      </c>
      <c r="L1677" t="s">
        <v>54</v>
      </c>
      <c r="M1677" t="s">
        <v>2815</v>
      </c>
      <c r="N1677" t="s">
        <v>27</v>
      </c>
      <c r="O1677" t="s">
        <v>1705</v>
      </c>
      <c r="P1677" s="4">
        <v>13.28</v>
      </c>
      <c r="Q1677" s="4">
        <v>13.28</v>
      </c>
      <c r="R1677" s="4">
        <f t="shared" si="106"/>
        <v>0</v>
      </c>
      <c r="S1677" s="4">
        <f t="shared" si="107"/>
        <v>0</v>
      </c>
    </row>
    <row r="1678" spans="1:19" ht="15.6" x14ac:dyDescent="0.3">
      <c r="A1678" t="s">
        <v>1423</v>
      </c>
      <c r="B1678" s="1">
        <v>43372</v>
      </c>
      <c r="C1678" s="1">
        <v>43372</v>
      </c>
      <c r="D1678">
        <f t="shared" si="104"/>
        <v>2018</v>
      </c>
      <c r="E1678" t="str">
        <f t="shared" si="105"/>
        <v>Sep</v>
      </c>
      <c r="F1678" t="s">
        <v>30</v>
      </c>
      <c r="G1678" t="s">
        <v>630</v>
      </c>
      <c r="H1678" s="2" t="s">
        <v>22</v>
      </c>
      <c r="I1678" t="s">
        <v>1424</v>
      </c>
      <c r="J1678" t="s">
        <v>233</v>
      </c>
      <c r="K1678">
        <v>44060</v>
      </c>
      <c r="L1678" t="s">
        <v>54</v>
      </c>
      <c r="M1678" t="s">
        <v>2815</v>
      </c>
      <c r="N1678" t="s">
        <v>27</v>
      </c>
      <c r="O1678" t="s">
        <v>1705</v>
      </c>
      <c r="P1678" s="4">
        <v>21.248000000000001</v>
      </c>
      <c r="Q1678" s="4">
        <v>18</v>
      </c>
      <c r="R1678" s="4">
        <f t="shared" si="106"/>
        <v>3.2480000000000011</v>
      </c>
      <c r="S1678" s="4">
        <f t="shared" si="107"/>
        <v>0.48720000000000013</v>
      </c>
    </row>
    <row r="1679" spans="1:19" ht="15.6" x14ac:dyDescent="0.3">
      <c r="A1679" t="s">
        <v>2819</v>
      </c>
      <c r="B1679" s="1">
        <v>42294</v>
      </c>
      <c r="C1679" s="1">
        <v>42296</v>
      </c>
      <c r="D1679">
        <f t="shared" si="104"/>
        <v>2015</v>
      </c>
      <c r="E1679" t="str">
        <f t="shared" si="105"/>
        <v>Oct</v>
      </c>
      <c r="F1679" t="s">
        <v>67</v>
      </c>
      <c r="G1679" t="s">
        <v>2820</v>
      </c>
      <c r="H1679" s="2" t="s">
        <v>22</v>
      </c>
      <c r="I1679" t="s">
        <v>113</v>
      </c>
      <c r="J1679" t="s">
        <v>109</v>
      </c>
      <c r="K1679">
        <v>77095</v>
      </c>
      <c r="L1679" t="s">
        <v>25</v>
      </c>
      <c r="M1679" t="s">
        <v>2815</v>
      </c>
      <c r="N1679" t="s">
        <v>27</v>
      </c>
      <c r="O1679" t="s">
        <v>1705</v>
      </c>
      <c r="P1679" s="4">
        <v>5.3120000000000003</v>
      </c>
      <c r="Q1679" s="4">
        <v>5</v>
      </c>
      <c r="R1679" s="4">
        <f t="shared" si="106"/>
        <v>0.31200000000000028</v>
      </c>
      <c r="S1679" s="4">
        <f t="shared" si="107"/>
        <v>4.6800000000000043E-2</v>
      </c>
    </row>
    <row r="1680" spans="1:19" ht="15.6" x14ac:dyDescent="0.3">
      <c r="A1680" t="s">
        <v>1614</v>
      </c>
      <c r="B1680" s="1">
        <v>43462</v>
      </c>
      <c r="C1680" s="1">
        <v>43466</v>
      </c>
      <c r="D1680">
        <f t="shared" si="104"/>
        <v>2018</v>
      </c>
      <c r="E1680" t="str">
        <f t="shared" si="105"/>
        <v>Dec</v>
      </c>
      <c r="F1680" t="s">
        <v>37</v>
      </c>
      <c r="G1680" t="s">
        <v>1615</v>
      </c>
      <c r="H1680" s="2" t="s">
        <v>22</v>
      </c>
      <c r="I1680" t="s">
        <v>65</v>
      </c>
      <c r="J1680" t="s">
        <v>24</v>
      </c>
      <c r="K1680">
        <v>61604</v>
      </c>
      <c r="L1680" t="s">
        <v>25</v>
      </c>
      <c r="M1680" t="s">
        <v>2815</v>
      </c>
      <c r="N1680" t="s">
        <v>27</v>
      </c>
      <c r="O1680" t="s">
        <v>1705</v>
      </c>
      <c r="P1680" s="4">
        <v>7.968</v>
      </c>
      <c r="Q1680" s="4">
        <v>18</v>
      </c>
      <c r="R1680" s="4">
        <f t="shared" si="106"/>
        <v>-10.032</v>
      </c>
      <c r="S1680" s="4">
        <f t="shared" si="107"/>
        <v>-1.5047999999999999</v>
      </c>
    </row>
    <row r="1681" spans="1:19" ht="15.6" x14ac:dyDescent="0.3">
      <c r="A1681" t="s">
        <v>2165</v>
      </c>
      <c r="B1681" s="1">
        <v>42030</v>
      </c>
      <c r="C1681" s="1">
        <v>42035</v>
      </c>
      <c r="D1681">
        <f t="shared" si="104"/>
        <v>2015</v>
      </c>
      <c r="E1681" t="str">
        <f t="shared" si="105"/>
        <v>Jan</v>
      </c>
      <c r="F1681" t="s">
        <v>37</v>
      </c>
      <c r="G1681" t="s">
        <v>1556</v>
      </c>
      <c r="H1681" s="2" t="s">
        <v>22</v>
      </c>
      <c r="I1681" t="s">
        <v>2065</v>
      </c>
      <c r="J1681" t="s">
        <v>158</v>
      </c>
      <c r="K1681">
        <v>22304</v>
      </c>
      <c r="L1681" t="s">
        <v>44</v>
      </c>
      <c r="M1681" t="s">
        <v>2821</v>
      </c>
      <c r="N1681" t="s">
        <v>27</v>
      </c>
      <c r="O1681" t="s">
        <v>1705</v>
      </c>
      <c r="P1681" s="4">
        <v>62.82</v>
      </c>
      <c r="Q1681" s="4">
        <v>62.82</v>
      </c>
      <c r="R1681" s="4">
        <f t="shared" si="106"/>
        <v>0</v>
      </c>
      <c r="S1681" s="4">
        <f t="shared" si="107"/>
        <v>0</v>
      </c>
    </row>
    <row r="1682" spans="1:19" ht="15.6" x14ac:dyDescent="0.3">
      <c r="A1682" t="s">
        <v>2822</v>
      </c>
      <c r="B1682" s="1">
        <v>42546</v>
      </c>
      <c r="C1682" s="1">
        <v>42549</v>
      </c>
      <c r="D1682">
        <f t="shared" si="104"/>
        <v>2016</v>
      </c>
      <c r="E1682" t="str">
        <f t="shared" si="105"/>
        <v>Jun</v>
      </c>
      <c r="F1682" t="s">
        <v>20</v>
      </c>
      <c r="G1682" t="s">
        <v>517</v>
      </c>
      <c r="H1682" s="2" t="s">
        <v>22</v>
      </c>
      <c r="I1682" t="s">
        <v>113</v>
      </c>
      <c r="J1682" t="s">
        <v>109</v>
      </c>
      <c r="K1682">
        <v>77041</v>
      </c>
      <c r="L1682" t="s">
        <v>25</v>
      </c>
      <c r="M1682" t="s">
        <v>2821</v>
      </c>
      <c r="N1682" t="s">
        <v>27</v>
      </c>
      <c r="O1682" t="s">
        <v>1705</v>
      </c>
      <c r="P1682" s="4">
        <v>75.384</v>
      </c>
      <c r="Q1682" s="4">
        <v>75.384</v>
      </c>
      <c r="R1682" s="4">
        <f t="shared" si="106"/>
        <v>0</v>
      </c>
      <c r="S1682" s="4">
        <f t="shared" si="107"/>
        <v>0</v>
      </c>
    </row>
    <row r="1683" spans="1:19" x14ac:dyDescent="0.3">
      <c r="A1683" t="s">
        <v>2823</v>
      </c>
      <c r="B1683" s="1">
        <v>42081</v>
      </c>
      <c r="C1683" s="1">
        <v>42087</v>
      </c>
      <c r="D1683">
        <f t="shared" si="104"/>
        <v>2015</v>
      </c>
      <c r="E1683" t="str">
        <f t="shared" si="105"/>
        <v>Mar</v>
      </c>
      <c r="F1683" t="s">
        <v>37</v>
      </c>
      <c r="G1683" t="s">
        <v>197</v>
      </c>
      <c r="H1683" t="s">
        <v>22</v>
      </c>
      <c r="I1683" t="s">
        <v>2824</v>
      </c>
      <c r="J1683" t="s">
        <v>33</v>
      </c>
      <c r="K1683">
        <v>91505</v>
      </c>
      <c r="L1683" t="s">
        <v>34</v>
      </c>
      <c r="M1683" t="s">
        <v>2825</v>
      </c>
      <c r="N1683" t="s">
        <v>27</v>
      </c>
      <c r="O1683" t="s">
        <v>1705</v>
      </c>
      <c r="P1683" s="4">
        <v>111</v>
      </c>
      <c r="Q1683" s="4">
        <v>111</v>
      </c>
      <c r="R1683" s="4">
        <f t="shared" si="106"/>
        <v>0</v>
      </c>
      <c r="S1683" s="4">
        <f t="shared" si="107"/>
        <v>0</v>
      </c>
    </row>
    <row r="1684" spans="1:19" x14ac:dyDescent="0.3">
      <c r="A1684" t="s">
        <v>2826</v>
      </c>
      <c r="B1684" s="1">
        <v>42716</v>
      </c>
      <c r="C1684" s="1">
        <v>42720</v>
      </c>
      <c r="D1684">
        <f t="shared" si="104"/>
        <v>2016</v>
      </c>
      <c r="E1684" t="str">
        <f t="shared" si="105"/>
        <v>Dec</v>
      </c>
      <c r="F1684" t="s">
        <v>37</v>
      </c>
      <c r="G1684" t="s">
        <v>809</v>
      </c>
      <c r="H1684" t="s">
        <v>105</v>
      </c>
      <c r="I1684" t="s">
        <v>131</v>
      </c>
      <c r="J1684" t="s">
        <v>33</v>
      </c>
      <c r="K1684">
        <v>95123</v>
      </c>
      <c r="L1684" t="s">
        <v>34</v>
      </c>
      <c r="M1684" t="s">
        <v>2825</v>
      </c>
      <c r="N1684" t="s">
        <v>27</v>
      </c>
      <c r="O1684" t="s">
        <v>1705</v>
      </c>
      <c r="P1684" s="4">
        <v>166.5</v>
      </c>
      <c r="Q1684" s="4">
        <v>166.5</v>
      </c>
      <c r="R1684" s="4">
        <f t="shared" si="106"/>
        <v>0</v>
      </c>
      <c r="S1684" s="4">
        <f t="shared" si="107"/>
        <v>0</v>
      </c>
    </row>
    <row r="1685" spans="1:19" ht="15.6" x14ac:dyDescent="0.3">
      <c r="A1685" t="s">
        <v>2827</v>
      </c>
      <c r="B1685" s="1">
        <v>43134</v>
      </c>
      <c r="C1685" s="1">
        <v>43138</v>
      </c>
      <c r="D1685">
        <f t="shared" si="104"/>
        <v>2018</v>
      </c>
      <c r="E1685" t="str">
        <f t="shared" si="105"/>
        <v>Feb</v>
      </c>
      <c r="F1685" t="s">
        <v>67</v>
      </c>
      <c r="G1685" t="s">
        <v>772</v>
      </c>
      <c r="H1685" s="2" t="s">
        <v>22</v>
      </c>
      <c r="I1685" t="s">
        <v>23</v>
      </c>
      <c r="J1685" t="s">
        <v>24</v>
      </c>
      <c r="K1685">
        <v>60610</v>
      </c>
      <c r="L1685" t="s">
        <v>25</v>
      </c>
      <c r="M1685" t="s">
        <v>2825</v>
      </c>
      <c r="N1685" t="s">
        <v>27</v>
      </c>
      <c r="O1685" t="s">
        <v>1705</v>
      </c>
      <c r="P1685" s="4">
        <v>22.2</v>
      </c>
      <c r="Q1685" s="4">
        <v>18</v>
      </c>
      <c r="R1685" s="4">
        <f t="shared" si="106"/>
        <v>4.1999999999999993</v>
      </c>
      <c r="S1685" s="4">
        <f t="shared" si="107"/>
        <v>0.62999999999999989</v>
      </c>
    </row>
    <row r="1686" spans="1:19" x14ac:dyDescent="0.3">
      <c r="A1686" t="s">
        <v>2828</v>
      </c>
      <c r="B1686" s="1">
        <v>43210</v>
      </c>
      <c r="C1686" s="1">
        <v>43216</v>
      </c>
      <c r="D1686">
        <f t="shared" si="104"/>
        <v>2018</v>
      </c>
      <c r="E1686" t="str">
        <f t="shared" si="105"/>
        <v>Apr</v>
      </c>
      <c r="F1686" t="s">
        <v>37</v>
      </c>
      <c r="G1686" t="s">
        <v>1316</v>
      </c>
      <c r="H1686" t="s">
        <v>22</v>
      </c>
      <c r="I1686" t="s">
        <v>23</v>
      </c>
      <c r="J1686" t="s">
        <v>24</v>
      </c>
      <c r="K1686">
        <v>60610</v>
      </c>
      <c r="L1686" t="s">
        <v>25</v>
      </c>
      <c r="M1686" t="s">
        <v>2825</v>
      </c>
      <c r="N1686" t="s">
        <v>27</v>
      </c>
      <c r="O1686" t="s">
        <v>1705</v>
      </c>
      <c r="P1686" s="4">
        <v>44.4</v>
      </c>
      <c r="Q1686" s="4">
        <v>44.4</v>
      </c>
      <c r="R1686" s="4">
        <f t="shared" si="106"/>
        <v>0</v>
      </c>
      <c r="S1686" s="4">
        <f t="shared" si="107"/>
        <v>0</v>
      </c>
    </row>
    <row r="1687" spans="1:19" ht="15.6" x14ac:dyDescent="0.3">
      <c r="A1687" t="s">
        <v>2829</v>
      </c>
      <c r="B1687" s="1">
        <v>43211</v>
      </c>
      <c r="C1687" s="1">
        <v>43214</v>
      </c>
      <c r="D1687">
        <f t="shared" si="104"/>
        <v>2018</v>
      </c>
      <c r="E1687" t="str">
        <f t="shared" si="105"/>
        <v>Apr</v>
      </c>
      <c r="F1687" t="s">
        <v>20</v>
      </c>
      <c r="G1687" t="s">
        <v>99</v>
      </c>
      <c r="H1687" s="2" t="s">
        <v>22</v>
      </c>
      <c r="I1687" t="s">
        <v>69</v>
      </c>
      <c r="J1687" t="s">
        <v>70</v>
      </c>
      <c r="K1687">
        <v>98103</v>
      </c>
      <c r="L1687" t="s">
        <v>34</v>
      </c>
      <c r="M1687" t="s">
        <v>2830</v>
      </c>
      <c r="N1687" t="s">
        <v>27</v>
      </c>
      <c r="O1687" t="s">
        <v>1705</v>
      </c>
      <c r="P1687" s="4">
        <v>162.6</v>
      </c>
      <c r="Q1687" s="4">
        <v>162.6</v>
      </c>
      <c r="R1687" s="4">
        <f t="shared" si="106"/>
        <v>0</v>
      </c>
      <c r="S1687" s="4">
        <f t="shared" si="107"/>
        <v>0</v>
      </c>
    </row>
    <row r="1688" spans="1:19" ht="15.6" x14ac:dyDescent="0.3">
      <c r="A1688" t="s">
        <v>2831</v>
      </c>
      <c r="B1688" s="1">
        <v>42464</v>
      </c>
      <c r="C1688" s="1">
        <v>42468</v>
      </c>
      <c r="D1688">
        <f t="shared" si="104"/>
        <v>2016</v>
      </c>
      <c r="E1688" t="str">
        <f t="shared" si="105"/>
        <v>Apr</v>
      </c>
      <c r="F1688" t="s">
        <v>37</v>
      </c>
      <c r="G1688" t="s">
        <v>1509</v>
      </c>
      <c r="H1688" s="2" t="s">
        <v>22</v>
      </c>
      <c r="I1688" t="s">
        <v>61</v>
      </c>
      <c r="J1688" t="s">
        <v>62</v>
      </c>
      <c r="K1688">
        <v>10009</v>
      </c>
      <c r="L1688" t="s">
        <v>54</v>
      </c>
      <c r="M1688" t="s">
        <v>2830</v>
      </c>
      <c r="N1688" t="s">
        <v>27</v>
      </c>
      <c r="O1688" t="s">
        <v>1705</v>
      </c>
      <c r="P1688" s="4">
        <v>108.4</v>
      </c>
      <c r="Q1688" s="4">
        <v>108.4</v>
      </c>
      <c r="R1688" s="4">
        <f t="shared" si="106"/>
        <v>0</v>
      </c>
      <c r="S1688" s="4">
        <f t="shared" si="107"/>
        <v>0</v>
      </c>
    </row>
    <row r="1689" spans="1:19" x14ac:dyDescent="0.3">
      <c r="A1689" t="s">
        <v>2832</v>
      </c>
      <c r="B1689" s="1">
        <v>43346</v>
      </c>
      <c r="C1689" s="1">
        <v>43351</v>
      </c>
      <c r="D1689">
        <f t="shared" si="104"/>
        <v>2018</v>
      </c>
      <c r="E1689" t="str">
        <f t="shared" si="105"/>
        <v>Sep</v>
      </c>
      <c r="F1689" t="s">
        <v>37</v>
      </c>
      <c r="G1689" t="s">
        <v>38</v>
      </c>
      <c r="H1689" t="s">
        <v>105</v>
      </c>
      <c r="I1689" t="s">
        <v>116</v>
      </c>
      <c r="J1689" t="s">
        <v>109</v>
      </c>
      <c r="K1689">
        <v>75217</v>
      </c>
      <c r="L1689" t="s">
        <v>25</v>
      </c>
      <c r="M1689" t="s">
        <v>2830</v>
      </c>
      <c r="N1689" t="s">
        <v>27</v>
      </c>
      <c r="O1689" t="s">
        <v>1705</v>
      </c>
      <c r="P1689" s="4">
        <v>108.4</v>
      </c>
      <c r="Q1689" s="4">
        <v>108.4</v>
      </c>
      <c r="R1689" s="4">
        <f t="shared" si="106"/>
        <v>0</v>
      </c>
      <c r="S1689" s="4">
        <f t="shared" si="107"/>
        <v>0</v>
      </c>
    </row>
    <row r="1690" spans="1:19" x14ac:dyDescent="0.3">
      <c r="A1690" t="s">
        <v>2642</v>
      </c>
      <c r="B1690" s="1">
        <v>43044</v>
      </c>
      <c r="C1690" s="1">
        <v>43046</v>
      </c>
      <c r="D1690">
        <f t="shared" si="104"/>
        <v>2017</v>
      </c>
      <c r="E1690" t="str">
        <f t="shared" si="105"/>
        <v>Nov</v>
      </c>
      <c r="F1690" t="s">
        <v>20</v>
      </c>
      <c r="G1690" t="s">
        <v>2643</v>
      </c>
      <c r="H1690" t="s">
        <v>51</v>
      </c>
      <c r="I1690" t="s">
        <v>2264</v>
      </c>
      <c r="J1690" t="s">
        <v>158</v>
      </c>
      <c r="K1690">
        <v>23464</v>
      </c>
      <c r="L1690" t="s">
        <v>44</v>
      </c>
      <c r="M1690" t="s">
        <v>2833</v>
      </c>
      <c r="N1690" t="s">
        <v>128</v>
      </c>
      <c r="O1690" t="s">
        <v>1705</v>
      </c>
      <c r="P1690" s="4">
        <v>273.95999999999998</v>
      </c>
      <c r="Q1690" s="4">
        <v>273.95999999999998</v>
      </c>
      <c r="R1690" s="4">
        <f t="shared" si="106"/>
        <v>0</v>
      </c>
      <c r="S1690" s="4">
        <f t="shared" si="107"/>
        <v>0</v>
      </c>
    </row>
    <row r="1691" spans="1:19" ht="15.6" x14ac:dyDescent="0.3">
      <c r="A1691" t="s">
        <v>2834</v>
      </c>
      <c r="B1691" s="1">
        <v>43423</v>
      </c>
      <c r="C1691" s="1">
        <v>43427</v>
      </c>
      <c r="D1691">
        <f t="shared" si="104"/>
        <v>2018</v>
      </c>
      <c r="E1691" t="str">
        <f t="shared" si="105"/>
        <v>Nov</v>
      </c>
      <c r="F1691" t="s">
        <v>37</v>
      </c>
      <c r="G1691" t="s">
        <v>1764</v>
      </c>
      <c r="H1691" s="2" t="s">
        <v>22</v>
      </c>
      <c r="I1691" t="s">
        <v>204</v>
      </c>
      <c r="J1691" t="s">
        <v>205</v>
      </c>
      <c r="K1691">
        <v>42420</v>
      </c>
      <c r="L1691" t="s">
        <v>44</v>
      </c>
      <c r="M1691" t="s">
        <v>2833</v>
      </c>
      <c r="N1691" t="s">
        <v>27</v>
      </c>
      <c r="O1691" t="s">
        <v>1705</v>
      </c>
      <c r="P1691" s="4">
        <v>821.88</v>
      </c>
      <c r="Q1691" s="4">
        <v>80</v>
      </c>
      <c r="R1691" s="4">
        <f t="shared" si="106"/>
        <v>741.88</v>
      </c>
      <c r="S1691" s="4">
        <f t="shared" si="107"/>
        <v>111.282</v>
      </c>
    </row>
    <row r="1692" spans="1:19" ht="15.6" x14ac:dyDescent="0.3">
      <c r="A1692" t="s">
        <v>2790</v>
      </c>
      <c r="B1692" s="1">
        <v>42254</v>
      </c>
      <c r="C1692" s="1">
        <v>42259</v>
      </c>
      <c r="D1692">
        <f t="shared" si="104"/>
        <v>2015</v>
      </c>
      <c r="E1692" t="str">
        <f t="shared" si="105"/>
        <v>Sep</v>
      </c>
      <c r="F1692" t="s">
        <v>67</v>
      </c>
      <c r="G1692" t="s">
        <v>150</v>
      </c>
      <c r="H1692" s="2" t="s">
        <v>22</v>
      </c>
      <c r="I1692" t="s">
        <v>1083</v>
      </c>
      <c r="J1692" t="s">
        <v>503</v>
      </c>
      <c r="K1692">
        <v>74133</v>
      </c>
      <c r="L1692" t="s">
        <v>25</v>
      </c>
      <c r="M1692" t="s">
        <v>2833</v>
      </c>
      <c r="N1692" t="s">
        <v>27</v>
      </c>
      <c r="O1692" t="s">
        <v>1705</v>
      </c>
      <c r="P1692" s="4">
        <v>821.88</v>
      </c>
      <c r="Q1692" s="4">
        <v>821.88</v>
      </c>
      <c r="R1692" s="4">
        <f t="shared" si="106"/>
        <v>0</v>
      </c>
      <c r="S1692" s="4">
        <f t="shared" si="107"/>
        <v>0</v>
      </c>
    </row>
    <row r="1693" spans="1:19" ht="15.6" x14ac:dyDescent="0.3">
      <c r="A1693" t="s">
        <v>2773</v>
      </c>
      <c r="B1693" s="1">
        <v>43198</v>
      </c>
      <c r="C1693" s="1">
        <v>43202</v>
      </c>
      <c r="D1693">
        <f t="shared" si="104"/>
        <v>2018</v>
      </c>
      <c r="E1693" t="str">
        <f t="shared" si="105"/>
        <v>Apr</v>
      </c>
      <c r="F1693" t="s">
        <v>37</v>
      </c>
      <c r="G1693" t="s">
        <v>2774</v>
      </c>
      <c r="H1693" s="2" t="s">
        <v>22</v>
      </c>
      <c r="I1693" t="s">
        <v>2775</v>
      </c>
      <c r="J1693" t="s">
        <v>89</v>
      </c>
      <c r="K1693">
        <v>48237</v>
      </c>
      <c r="L1693" t="s">
        <v>25</v>
      </c>
      <c r="M1693" t="s">
        <v>2833</v>
      </c>
      <c r="N1693" t="s">
        <v>27</v>
      </c>
      <c r="O1693" t="s">
        <v>1705</v>
      </c>
      <c r="P1693" s="4">
        <v>273.95999999999998</v>
      </c>
      <c r="Q1693" s="4">
        <v>273.95999999999998</v>
      </c>
      <c r="R1693" s="4">
        <f t="shared" si="106"/>
        <v>0</v>
      </c>
      <c r="S1693" s="4">
        <f t="shared" si="107"/>
        <v>0</v>
      </c>
    </row>
    <row r="1694" spans="1:19" ht="15.6" x14ac:dyDescent="0.3">
      <c r="A1694" t="s">
        <v>905</v>
      </c>
      <c r="B1694" s="1">
        <v>43378</v>
      </c>
      <c r="C1694" s="1">
        <v>43383</v>
      </c>
      <c r="D1694">
        <f t="shared" si="104"/>
        <v>2018</v>
      </c>
      <c r="E1694" t="str">
        <f t="shared" si="105"/>
        <v>Oct</v>
      </c>
      <c r="F1694" t="s">
        <v>37</v>
      </c>
      <c r="G1694" t="s">
        <v>906</v>
      </c>
      <c r="H1694" s="2" t="s">
        <v>22</v>
      </c>
      <c r="I1694" t="s">
        <v>907</v>
      </c>
      <c r="J1694" t="s">
        <v>33</v>
      </c>
      <c r="K1694">
        <v>95928</v>
      </c>
      <c r="L1694" t="s">
        <v>34</v>
      </c>
      <c r="M1694" t="s">
        <v>2835</v>
      </c>
      <c r="N1694" t="s">
        <v>27</v>
      </c>
      <c r="O1694" t="s">
        <v>1705</v>
      </c>
      <c r="P1694" s="4">
        <v>72.900000000000006</v>
      </c>
      <c r="Q1694" s="4">
        <v>72.900000000000006</v>
      </c>
      <c r="R1694" s="4">
        <f t="shared" si="106"/>
        <v>0</v>
      </c>
      <c r="S1694" s="4">
        <f t="shared" si="107"/>
        <v>0</v>
      </c>
    </row>
    <row r="1695" spans="1:19" ht="15.6" x14ac:dyDescent="0.3">
      <c r="A1695" t="s">
        <v>2836</v>
      </c>
      <c r="B1695" s="1">
        <v>42532</v>
      </c>
      <c r="C1695" s="1">
        <v>42537</v>
      </c>
      <c r="D1695">
        <f t="shared" si="104"/>
        <v>2016</v>
      </c>
      <c r="E1695" t="str">
        <f t="shared" si="105"/>
        <v>Jun</v>
      </c>
      <c r="F1695" t="s">
        <v>37</v>
      </c>
      <c r="G1695" t="s">
        <v>378</v>
      </c>
      <c r="H1695" s="2" t="s">
        <v>22</v>
      </c>
      <c r="I1695" t="s">
        <v>82</v>
      </c>
      <c r="J1695" t="s">
        <v>43</v>
      </c>
      <c r="K1695">
        <v>71203</v>
      </c>
      <c r="L1695" t="s">
        <v>44</v>
      </c>
      <c r="M1695" t="s">
        <v>2835</v>
      </c>
      <c r="N1695" t="s">
        <v>27</v>
      </c>
      <c r="O1695" t="s">
        <v>1705</v>
      </c>
      <c r="P1695" s="4">
        <v>29.16</v>
      </c>
      <c r="Q1695" s="4">
        <v>29.16</v>
      </c>
      <c r="R1695" s="4">
        <f t="shared" si="106"/>
        <v>0</v>
      </c>
      <c r="S1695" s="4">
        <f t="shared" si="107"/>
        <v>0</v>
      </c>
    </row>
    <row r="1696" spans="1:19" ht="15.6" x14ac:dyDescent="0.3">
      <c r="A1696" t="s">
        <v>2837</v>
      </c>
      <c r="B1696" s="1">
        <v>42211</v>
      </c>
      <c r="C1696" s="1">
        <v>42215</v>
      </c>
      <c r="D1696">
        <f t="shared" si="104"/>
        <v>2015</v>
      </c>
      <c r="E1696" t="str">
        <f t="shared" si="105"/>
        <v>Jul</v>
      </c>
      <c r="F1696" t="s">
        <v>37</v>
      </c>
      <c r="G1696" t="s">
        <v>892</v>
      </c>
      <c r="H1696" s="2" t="s">
        <v>22</v>
      </c>
      <c r="I1696" t="s">
        <v>855</v>
      </c>
      <c r="J1696" t="s">
        <v>109</v>
      </c>
      <c r="K1696">
        <v>78207</v>
      </c>
      <c r="L1696" t="s">
        <v>25</v>
      </c>
      <c r="M1696" t="s">
        <v>2835</v>
      </c>
      <c r="N1696" t="s">
        <v>27</v>
      </c>
      <c r="O1696" t="s">
        <v>1705</v>
      </c>
      <c r="P1696" s="4">
        <v>17.495999999999999</v>
      </c>
      <c r="Q1696" s="4">
        <v>18</v>
      </c>
      <c r="R1696" s="4">
        <f t="shared" si="106"/>
        <v>-0.50400000000000134</v>
      </c>
      <c r="S1696" s="4">
        <f t="shared" si="107"/>
        <v>-7.5600000000000195E-2</v>
      </c>
    </row>
    <row r="1697" spans="1:19" ht="15.6" x14ac:dyDescent="0.3">
      <c r="A1697" t="s">
        <v>2838</v>
      </c>
      <c r="B1697" s="1">
        <v>42264</v>
      </c>
      <c r="C1697" s="1">
        <v>42268</v>
      </c>
      <c r="D1697">
        <f t="shared" si="104"/>
        <v>2015</v>
      </c>
      <c r="E1697" t="str">
        <f t="shared" si="105"/>
        <v>Sep</v>
      </c>
      <c r="F1697" t="s">
        <v>37</v>
      </c>
      <c r="G1697" t="s">
        <v>1714</v>
      </c>
      <c r="H1697" s="2" t="s">
        <v>22</v>
      </c>
      <c r="I1697" t="s">
        <v>69</v>
      </c>
      <c r="J1697" t="s">
        <v>70</v>
      </c>
      <c r="K1697">
        <v>98103</v>
      </c>
      <c r="L1697" t="s">
        <v>34</v>
      </c>
      <c r="M1697" t="s">
        <v>2839</v>
      </c>
      <c r="N1697" t="s">
        <v>27</v>
      </c>
      <c r="O1697" t="s">
        <v>1705</v>
      </c>
      <c r="P1697" s="4">
        <v>35.340000000000003</v>
      </c>
      <c r="Q1697" s="4">
        <v>35.340000000000003</v>
      </c>
      <c r="R1697" s="4">
        <f t="shared" si="106"/>
        <v>0</v>
      </c>
      <c r="S1697" s="4">
        <f t="shared" si="107"/>
        <v>0</v>
      </c>
    </row>
    <row r="1698" spans="1:19" ht="15.6" x14ac:dyDescent="0.3">
      <c r="A1698" t="s">
        <v>2840</v>
      </c>
      <c r="B1698" s="1">
        <v>42312</v>
      </c>
      <c r="C1698" s="1">
        <v>42316</v>
      </c>
      <c r="D1698">
        <f t="shared" si="104"/>
        <v>2015</v>
      </c>
      <c r="E1698" t="str">
        <f t="shared" si="105"/>
        <v>Nov</v>
      </c>
      <c r="F1698" t="s">
        <v>37</v>
      </c>
      <c r="G1698" t="s">
        <v>2480</v>
      </c>
      <c r="H1698" s="2" t="s">
        <v>22</v>
      </c>
      <c r="I1698" t="s">
        <v>39</v>
      </c>
      <c r="J1698" t="s">
        <v>33</v>
      </c>
      <c r="K1698">
        <v>92037</v>
      </c>
      <c r="L1698" t="s">
        <v>34</v>
      </c>
      <c r="M1698" t="s">
        <v>2839</v>
      </c>
      <c r="N1698" t="s">
        <v>27</v>
      </c>
      <c r="O1698" t="s">
        <v>1705</v>
      </c>
      <c r="P1698" s="4">
        <v>35.340000000000003</v>
      </c>
      <c r="Q1698" s="4">
        <v>35.340000000000003</v>
      </c>
      <c r="R1698" s="4">
        <f t="shared" si="106"/>
        <v>0</v>
      </c>
      <c r="S1698" s="4">
        <f t="shared" si="107"/>
        <v>0</v>
      </c>
    </row>
    <row r="1699" spans="1:19" x14ac:dyDescent="0.3">
      <c r="A1699" t="s">
        <v>2841</v>
      </c>
      <c r="B1699" s="1">
        <v>43410</v>
      </c>
      <c r="C1699" s="1">
        <v>43413</v>
      </c>
      <c r="D1699">
        <f t="shared" si="104"/>
        <v>2018</v>
      </c>
      <c r="E1699" t="str">
        <f t="shared" si="105"/>
        <v>Nov</v>
      </c>
      <c r="F1699" t="s">
        <v>67</v>
      </c>
      <c r="G1699" t="s">
        <v>1009</v>
      </c>
      <c r="H1699" t="s">
        <v>105</v>
      </c>
      <c r="I1699" t="s">
        <v>281</v>
      </c>
      <c r="J1699" t="s">
        <v>83</v>
      </c>
      <c r="K1699">
        <v>28314</v>
      </c>
      <c r="L1699" t="s">
        <v>44</v>
      </c>
      <c r="M1699" t="s">
        <v>2839</v>
      </c>
      <c r="N1699" t="s">
        <v>27</v>
      </c>
      <c r="O1699" t="s">
        <v>1705</v>
      </c>
      <c r="P1699" s="4">
        <v>28.271999999999998</v>
      </c>
      <c r="Q1699" s="4">
        <v>28.271999999999998</v>
      </c>
      <c r="R1699" s="4">
        <f t="shared" si="106"/>
        <v>0</v>
      </c>
      <c r="S1699" s="4">
        <f t="shared" si="107"/>
        <v>0</v>
      </c>
    </row>
    <row r="1700" spans="1:19" x14ac:dyDescent="0.3">
      <c r="A1700" t="s">
        <v>2189</v>
      </c>
      <c r="B1700" s="1">
        <v>43210</v>
      </c>
      <c r="C1700" s="1">
        <v>43213</v>
      </c>
      <c r="D1700">
        <f t="shared" si="104"/>
        <v>2018</v>
      </c>
      <c r="E1700" t="str">
        <f t="shared" si="105"/>
        <v>Apr</v>
      </c>
      <c r="F1700" t="s">
        <v>20</v>
      </c>
      <c r="G1700" t="s">
        <v>298</v>
      </c>
      <c r="H1700" t="s">
        <v>51</v>
      </c>
      <c r="I1700" t="s">
        <v>100</v>
      </c>
      <c r="J1700" t="s">
        <v>101</v>
      </c>
      <c r="K1700">
        <v>19120</v>
      </c>
      <c r="L1700" t="s">
        <v>54</v>
      </c>
      <c r="M1700" t="s">
        <v>2839</v>
      </c>
      <c r="N1700" t="s">
        <v>27</v>
      </c>
      <c r="O1700" t="s">
        <v>1705</v>
      </c>
      <c r="P1700" s="4">
        <v>42.408000000000001</v>
      </c>
      <c r="Q1700" s="4">
        <v>42.408000000000001</v>
      </c>
      <c r="R1700" s="4">
        <f t="shared" si="106"/>
        <v>0</v>
      </c>
      <c r="S1700" s="4">
        <f t="shared" si="107"/>
        <v>0</v>
      </c>
    </row>
    <row r="1701" spans="1:19" ht="15.6" x14ac:dyDescent="0.3">
      <c r="A1701" t="s">
        <v>2842</v>
      </c>
      <c r="B1701" s="1">
        <v>42983</v>
      </c>
      <c r="C1701" s="1">
        <v>42985</v>
      </c>
      <c r="D1701">
        <f t="shared" si="104"/>
        <v>2017</v>
      </c>
      <c r="E1701" t="str">
        <f t="shared" si="105"/>
        <v>Sep</v>
      </c>
      <c r="F1701" t="s">
        <v>20</v>
      </c>
      <c r="G1701" t="s">
        <v>1457</v>
      </c>
      <c r="H1701" s="2" t="s">
        <v>22</v>
      </c>
      <c r="I1701" t="s">
        <v>113</v>
      </c>
      <c r="J1701" t="s">
        <v>109</v>
      </c>
      <c r="K1701">
        <v>77036</v>
      </c>
      <c r="L1701" t="s">
        <v>25</v>
      </c>
      <c r="M1701" t="s">
        <v>2839</v>
      </c>
      <c r="N1701" t="s">
        <v>110</v>
      </c>
      <c r="O1701" t="s">
        <v>1705</v>
      </c>
      <c r="P1701" s="4">
        <v>21.204000000000001</v>
      </c>
      <c r="Q1701" s="4">
        <v>18</v>
      </c>
      <c r="R1701" s="4">
        <f t="shared" si="106"/>
        <v>3.2040000000000006</v>
      </c>
      <c r="S1701" s="4">
        <f t="shared" si="107"/>
        <v>0.48060000000000008</v>
      </c>
    </row>
    <row r="1702" spans="1:19" x14ac:dyDescent="0.3">
      <c r="A1702" t="s">
        <v>2843</v>
      </c>
      <c r="B1702" s="1">
        <v>42986</v>
      </c>
      <c r="C1702" s="1">
        <v>42992</v>
      </c>
      <c r="D1702">
        <f t="shared" si="104"/>
        <v>2017</v>
      </c>
      <c r="E1702" t="str">
        <f t="shared" si="105"/>
        <v>Sep</v>
      </c>
      <c r="F1702" t="s">
        <v>37</v>
      </c>
      <c r="G1702" t="s">
        <v>2154</v>
      </c>
      <c r="H1702" t="s">
        <v>51</v>
      </c>
      <c r="I1702" t="s">
        <v>2844</v>
      </c>
      <c r="J1702" t="s">
        <v>24</v>
      </c>
      <c r="K1702">
        <v>60090</v>
      </c>
      <c r="L1702" t="s">
        <v>25</v>
      </c>
      <c r="M1702" t="s">
        <v>2839</v>
      </c>
      <c r="N1702" t="s">
        <v>27</v>
      </c>
      <c r="O1702" t="s">
        <v>1705</v>
      </c>
      <c r="P1702" s="4">
        <v>14.135999999999999</v>
      </c>
      <c r="Q1702" s="4">
        <v>14.135999999999999</v>
      </c>
      <c r="R1702" s="4">
        <f t="shared" si="106"/>
        <v>0</v>
      </c>
      <c r="S1702" s="4">
        <f t="shared" si="107"/>
        <v>0</v>
      </c>
    </row>
    <row r="1703" spans="1:19" x14ac:dyDescent="0.3">
      <c r="A1703" t="s">
        <v>2845</v>
      </c>
      <c r="B1703" s="1">
        <v>42807</v>
      </c>
      <c r="C1703" s="1">
        <v>42809</v>
      </c>
      <c r="D1703">
        <f t="shared" si="104"/>
        <v>2017</v>
      </c>
      <c r="E1703" t="str">
        <f t="shared" si="105"/>
        <v>Mar</v>
      </c>
      <c r="F1703" t="s">
        <v>67</v>
      </c>
      <c r="G1703" t="s">
        <v>605</v>
      </c>
      <c r="H1703" t="s">
        <v>51</v>
      </c>
      <c r="I1703" t="s">
        <v>32</v>
      </c>
      <c r="J1703" t="s">
        <v>33</v>
      </c>
      <c r="K1703">
        <v>94109</v>
      </c>
      <c r="L1703" t="s">
        <v>34</v>
      </c>
      <c r="M1703" t="s">
        <v>2846</v>
      </c>
      <c r="N1703" t="s">
        <v>27</v>
      </c>
      <c r="O1703" t="s">
        <v>1705</v>
      </c>
      <c r="P1703" s="4">
        <v>28.28</v>
      </c>
      <c r="Q1703" s="4">
        <v>28.28</v>
      </c>
      <c r="R1703" s="4">
        <f t="shared" si="106"/>
        <v>0</v>
      </c>
      <c r="S1703" s="4">
        <f t="shared" si="107"/>
        <v>0</v>
      </c>
    </row>
    <row r="1704" spans="1:19" ht="15.6" x14ac:dyDescent="0.3">
      <c r="A1704" t="s">
        <v>2847</v>
      </c>
      <c r="B1704" s="1">
        <v>43392</v>
      </c>
      <c r="C1704" s="1">
        <v>43396</v>
      </c>
      <c r="D1704">
        <f t="shared" si="104"/>
        <v>2018</v>
      </c>
      <c r="E1704" t="str">
        <f t="shared" si="105"/>
        <v>Oct</v>
      </c>
      <c r="F1704" t="s">
        <v>37</v>
      </c>
      <c r="G1704" t="s">
        <v>613</v>
      </c>
      <c r="H1704" s="2" t="s">
        <v>22</v>
      </c>
      <c r="I1704" t="s">
        <v>1599</v>
      </c>
      <c r="J1704" t="s">
        <v>314</v>
      </c>
      <c r="K1704">
        <v>1841</v>
      </c>
      <c r="L1704" t="s">
        <v>54</v>
      </c>
      <c r="M1704" t="s">
        <v>2846</v>
      </c>
      <c r="N1704" t="s">
        <v>27</v>
      </c>
      <c r="O1704" t="s">
        <v>1705</v>
      </c>
      <c r="P1704" s="4">
        <v>56.56</v>
      </c>
      <c r="Q1704" s="4">
        <v>56.56</v>
      </c>
      <c r="R1704" s="4">
        <f t="shared" si="106"/>
        <v>0</v>
      </c>
      <c r="S1704" s="4">
        <f t="shared" si="107"/>
        <v>0</v>
      </c>
    </row>
    <row r="1705" spans="1:19" ht="15.6" x14ac:dyDescent="0.3">
      <c r="A1705" t="s">
        <v>2848</v>
      </c>
      <c r="B1705" s="1">
        <v>42619</v>
      </c>
      <c r="C1705" s="1">
        <v>42625</v>
      </c>
      <c r="D1705">
        <f t="shared" si="104"/>
        <v>2016</v>
      </c>
      <c r="E1705" t="str">
        <f t="shared" si="105"/>
        <v>Sep</v>
      </c>
      <c r="F1705" t="s">
        <v>37</v>
      </c>
      <c r="G1705" t="s">
        <v>1481</v>
      </c>
      <c r="H1705" s="2" t="s">
        <v>22</v>
      </c>
      <c r="I1705" t="s">
        <v>69</v>
      </c>
      <c r="J1705" t="s">
        <v>70</v>
      </c>
      <c r="K1705">
        <v>98103</v>
      </c>
      <c r="L1705" t="s">
        <v>34</v>
      </c>
      <c r="M1705" t="s">
        <v>2849</v>
      </c>
      <c r="N1705" t="s">
        <v>27</v>
      </c>
      <c r="O1705" t="s">
        <v>1705</v>
      </c>
      <c r="P1705" s="4">
        <v>191.82</v>
      </c>
      <c r="Q1705" s="4">
        <f>P1705-17</f>
        <v>174.82</v>
      </c>
      <c r="R1705" s="4">
        <f t="shared" si="106"/>
        <v>17</v>
      </c>
      <c r="S1705" s="4">
        <f t="shared" si="107"/>
        <v>2.5499999999999998</v>
      </c>
    </row>
    <row r="1706" spans="1:19" x14ac:dyDescent="0.3">
      <c r="A1706" t="s">
        <v>2850</v>
      </c>
      <c r="B1706" s="1">
        <v>43074</v>
      </c>
      <c r="C1706" s="1">
        <v>43075</v>
      </c>
      <c r="D1706">
        <f t="shared" si="104"/>
        <v>2017</v>
      </c>
      <c r="E1706" t="str">
        <f t="shared" si="105"/>
        <v>Dec</v>
      </c>
      <c r="F1706" t="s">
        <v>20</v>
      </c>
      <c r="G1706" t="s">
        <v>1236</v>
      </c>
      <c r="H1706" t="s">
        <v>51</v>
      </c>
      <c r="I1706" t="s">
        <v>2851</v>
      </c>
      <c r="J1706" t="s">
        <v>205</v>
      </c>
      <c r="K1706">
        <v>42071</v>
      </c>
      <c r="L1706" t="s">
        <v>44</v>
      </c>
      <c r="M1706" t="s">
        <v>2849</v>
      </c>
      <c r="N1706" t="s">
        <v>128</v>
      </c>
      <c r="O1706" t="s">
        <v>1705</v>
      </c>
      <c r="P1706" s="4">
        <v>191.82</v>
      </c>
      <c r="Q1706" s="4">
        <f>P1706-17</f>
        <v>174.82</v>
      </c>
      <c r="R1706" s="4">
        <f t="shared" si="106"/>
        <v>17</v>
      </c>
      <c r="S1706" s="4">
        <f t="shared" si="107"/>
        <v>2.5499999999999998</v>
      </c>
    </row>
    <row r="1707" spans="1:19" x14ac:dyDescent="0.3">
      <c r="A1707" t="s">
        <v>2852</v>
      </c>
      <c r="B1707" s="1">
        <v>42982</v>
      </c>
      <c r="C1707" s="1">
        <v>42986</v>
      </c>
      <c r="D1707">
        <f t="shared" si="104"/>
        <v>2017</v>
      </c>
      <c r="E1707" t="str">
        <f t="shared" si="105"/>
        <v>Sep</v>
      </c>
      <c r="F1707" t="s">
        <v>37</v>
      </c>
      <c r="G1707" t="s">
        <v>2853</v>
      </c>
      <c r="H1707" t="s">
        <v>51</v>
      </c>
      <c r="I1707" t="s">
        <v>61</v>
      </c>
      <c r="J1707" t="s">
        <v>62</v>
      </c>
      <c r="K1707">
        <v>10011</v>
      </c>
      <c r="L1707" t="s">
        <v>54</v>
      </c>
      <c r="M1707" t="s">
        <v>2849</v>
      </c>
      <c r="N1707" t="s">
        <v>27</v>
      </c>
      <c r="O1707" t="s">
        <v>1705</v>
      </c>
      <c r="P1707" s="4">
        <v>63.94</v>
      </c>
      <c r="Q1707" s="4">
        <v>63.94</v>
      </c>
      <c r="R1707" s="4">
        <f t="shared" si="106"/>
        <v>0</v>
      </c>
      <c r="S1707" s="4">
        <f t="shared" si="107"/>
        <v>0</v>
      </c>
    </row>
    <row r="1708" spans="1:19" x14ac:dyDescent="0.3">
      <c r="A1708" t="s">
        <v>1252</v>
      </c>
      <c r="B1708" s="1">
        <v>42843</v>
      </c>
      <c r="C1708" s="1">
        <v>42848</v>
      </c>
      <c r="D1708">
        <f t="shared" si="104"/>
        <v>2017</v>
      </c>
      <c r="E1708" t="str">
        <f t="shared" si="105"/>
        <v>Apr</v>
      </c>
      <c r="F1708" t="s">
        <v>37</v>
      </c>
      <c r="G1708" t="s">
        <v>1253</v>
      </c>
      <c r="H1708" t="s">
        <v>51</v>
      </c>
      <c r="I1708" t="s">
        <v>113</v>
      </c>
      <c r="J1708" t="s">
        <v>109</v>
      </c>
      <c r="K1708">
        <v>77070</v>
      </c>
      <c r="L1708" t="s">
        <v>25</v>
      </c>
      <c r="M1708" t="s">
        <v>2849</v>
      </c>
      <c r="N1708" t="s">
        <v>27</v>
      </c>
      <c r="O1708" t="s">
        <v>1705</v>
      </c>
      <c r="P1708" s="4">
        <v>127.88</v>
      </c>
      <c r="Q1708" s="4">
        <v>127.88</v>
      </c>
      <c r="R1708" s="4">
        <f t="shared" si="106"/>
        <v>0</v>
      </c>
      <c r="S1708" s="4">
        <f t="shared" si="107"/>
        <v>0</v>
      </c>
    </row>
    <row r="1709" spans="1:19" ht="15.6" x14ac:dyDescent="0.3">
      <c r="A1709" t="s">
        <v>2179</v>
      </c>
      <c r="B1709" s="1">
        <v>42382</v>
      </c>
      <c r="C1709" s="1">
        <v>42386</v>
      </c>
      <c r="D1709">
        <f t="shared" si="104"/>
        <v>2016</v>
      </c>
      <c r="E1709" t="str">
        <f t="shared" si="105"/>
        <v>Jan</v>
      </c>
      <c r="F1709" t="s">
        <v>37</v>
      </c>
      <c r="G1709" t="s">
        <v>1667</v>
      </c>
      <c r="H1709" s="2" t="s">
        <v>22</v>
      </c>
      <c r="I1709" t="s">
        <v>47</v>
      </c>
      <c r="J1709" t="s">
        <v>33</v>
      </c>
      <c r="K1709">
        <v>90004</v>
      </c>
      <c r="L1709" t="s">
        <v>34</v>
      </c>
      <c r="M1709" t="s">
        <v>2854</v>
      </c>
      <c r="N1709" t="s">
        <v>27</v>
      </c>
      <c r="O1709" t="s">
        <v>1705</v>
      </c>
      <c r="P1709" s="4">
        <v>464.85</v>
      </c>
      <c r="Q1709" s="4">
        <v>464.85</v>
      </c>
      <c r="R1709" s="4">
        <f t="shared" si="106"/>
        <v>0</v>
      </c>
      <c r="S1709" s="4">
        <f t="shared" si="107"/>
        <v>0</v>
      </c>
    </row>
    <row r="1710" spans="1:19" ht="15.6" x14ac:dyDescent="0.3">
      <c r="A1710" t="s">
        <v>2855</v>
      </c>
      <c r="B1710" s="1">
        <v>43417</v>
      </c>
      <c r="C1710" s="1">
        <v>43420</v>
      </c>
      <c r="D1710">
        <f t="shared" si="104"/>
        <v>2018</v>
      </c>
      <c r="E1710" t="str">
        <f t="shared" si="105"/>
        <v>Nov</v>
      </c>
      <c r="F1710" t="s">
        <v>67</v>
      </c>
      <c r="G1710" t="s">
        <v>1649</v>
      </c>
      <c r="H1710" s="2" t="s">
        <v>22</v>
      </c>
      <c r="I1710" t="s">
        <v>286</v>
      </c>
      <c r="J1710" t="s">
        <v>62</v>
      </c>
      <c r="K1710">
        <v>14215</v>
      </c>
      <c r="L1710" t="s">
        <v>54</v>
      </c>
      <c r="M1710" t="s">
        <v>2854</v>
      </c>
      <c r="N1710" t="s">
        <v>27</v>
      </c>
      <c r="O1710" t="s">
        <v>1705</v>
      </c>
      <c r="P1710" s="4">
        <v>154.94999999999999</v>
      </c>
      <c r="Q1710" s="4">
        <v>154.94999999999999</v>
      </c>
      <c r="R1710" s="4">
        <f t="shared" si="106"/>
        <v>0</v>
      </c>
      <c r="S1710" s="4">
        <f t="shared" si="107"/>
        <v>0</v>
      </c>
    </row>
    <row r="1711" spans="1:19" ht="15.6" x14ac:dyDescent="0.3">
      <c r="A1711" t="s">
        <v>2856</v>
      </c>
      <c r="B1711" s="1">
        <v>43052</v>
      </c>
      <c r="C1711" s="1">
        <v>43056</v>
      </c>
      <c r="D1711">
        <f t="shared" si="104"/>
        <v>2017</v>
      </c>
      <c r="E1711" t="str">
        <f t="shared" si="105"/>
        <v>Nov</v>
      </c>
      <c r="F1711" t="s">
        <v>37</v>
      </c>
      <c r="G1711" t="s">
        <v>1096</v>
      </c>
      <c r="H1711" s="2" t="s">
        <v>22</v>
      </c>
      <c r="I1711" t="s">
        <v>69</v>
      </c>
      <c r="J1711" t="s">
        <v>70</v>
      </c>
      <c r="K1711">
        <v>98103</v>
      </c>
      <c r="L1711" t="s">
        <v>34</v>
      </c>
      <c r="M1711" t="s">
        <v>2857</v>
      </c>
      <c r="N1711" t="s">
        <v>110</v>
      </c>
      <c r="O1711" t="s">
        <v>1705</v>
      </c>
      <c r="P1711" s="4">
        <v>19.54</v>
      </c>
      <c r="Q1711" s="4">
        <v>18</v>
      </c>
      <c r="R1711" s="4">
        <f t="shared" si="106"/>
        <v>1.5399999999999991</v>
      </c>
      <c r="S1711" s="4">
        <f t="shared" si="107"/>
        <v>0.23099999999999987</v>
      </c>
    </row>
    <row r="1712" spans="1:19" ht="15.6" x14ac:dyDescent="0.3">
      <c r="A1712" t="s">
        <v>2858</v>
      </c>
      <c r="B1712" s="1">
        <v>43268</v>
      </c>
      <c r="C1712" s="1">
        <v>43272</v>
      </c>
      <c r="D1712">
        <f t="shared" si="104"/>
        <v>2018</v>
      </c>
      <c r="E1712" t="str">
        <f t="shared" si="105"/>
        <v>Jun</v>
      </c>
      <c r="F1712" t="s">
        <v>67</v>
      </c>
      <c r="G1712" t="s">
        <v>594</v>
      </c>
      <c r="H1712" s="2" t="s">
        <v>22</v>
      </c>
      <c r="I1712" t="s">
        <v>1168</v>
      </c>
      <c r="J1712" t="s">
        <v>70</v>
      </c>
      <c r="K1712">
        <v>98502</v>
      </c>
      <c r="L1712" t="s">
        <v>34</v>
      </c>
      <c r="M1712" t="s">
        <v>2857</v>
      </c>
      <c r="N1712" t="s">
        <v>27</v>
      </c>
      <c r="O1712" t="s">
        <v>1705</v>
      </c>
      <c r="P1712" s="4">
        <v>155.25</v>
      </c>
      <c r="Q1712" s="4">
        <v>155.25</v>
      </c>
      <c r="R1712" s="4">
        <f t="shared" si="106"/>
        <v>0</v>
      </c>
      <c r="S1712" s="4">
        <f t="shared" si="107"/>
        <v>0</v>
      </c>
    </row>
    <row r="1713" spans="1:19" ht="15.6" x14ac:dyDescent="0.3">
      <c r="A1713" t="s">
        <v>1107</v>
      </c>
      <c r="B1713" s="1">
        <v>43319</v>
      </c>
      <c r="C1713" s="1">
        <v>43323</v>
      </c>
      <c r="D1713">
        <f t="shared" si="104"/>
        <v>2018</v>
      </c>
      <c r="E1713" t="str">
        <f t="shared" si="105"/>
        <v>Aug</v>
      </c>
      <c r="F1713" t="s">
        <v>37</v>
      </c>
      <c r="G1713" t="s">
        <v>296</v>
      </c>
      <c r="H1713" s="2" t="s">
        <v>22</v>
      </c>
      <c r="I1713" t="s">
        <v>1108</v>
      </c>
      <c r="J1713" t="s">
        <v>33</v>
      </c>
      <c r="K1713">
        <v>92683</v>
      </c>
      <c r="L1713" t="s">
        <v>34</v>
      </c>
      <c r="M1713" t="s">
        <v>2857</v>
      </c>
      <c r="N1713" t="s">
        <v>27</v>
      </c>
      <c r="O1713" t="s">
        <v>1705</v>
      </c>
      <c r="P1713" s="4">
        <v>51.75</v>
      </c>
      <c r="Q1713" s="4">
        <v>51.75</v>
      </c>
      <c r="R1713" s="4">
        <f t="shared" si="106"/>
        <v>0</v>
      </c>
      <c r="S1713" s="4">
        <f t="shared" si="107"/>
        <v>0</v>
      </c>
    </row>
    <row r="1714" spans="1:19" ht="15.6" x14ac:dyDescent="0.3">
      <c r="A1714" t="s">
        <v>1258</v>
      </c>
      <c r="B1714" s="1">
        <v>43372</v>
      </c>
      <c r="C1714" s="1">
        <v>43375</v>
      </c>
      <c r="D1714">
        <f t="shared" si="104"/>
        <v>2018</v>
      </c>
      <c r="E1714" t="str">
        <f t="shared" si="105"/>
        <v>Sep</v>
      </c>
      <c r="F1714" t="s">
        <v>20</v>
      </c>
      <c r="G1714" t="s">
        <v>1259</v>
      </c>
      <c r="H1714" s="2" t="s">
        <v>22</v>
      </c>
      <c r="I1714" t="s">
        <v>389</v>
      </c>
      <c r="J1714" t="s">
        <v>33</v>
      </c>
      <c r="K1714">
        <v>93309</v>
      </c>
      <c r="L1714" t="s">
        <v>34</v>
      </c>
      <c r="M1714" t="s">
        <v>2857</v>
      </c>
      <c r="N1714" t="s">
        <v>27</v>
      </c>
      <c r="O1714" t="s">
        <v>1705</v>
      </c>
      <c r="P1714" s="4">
        <v>51.75</v>
      </c>
      <c r="Q1714" s="4">
        <v>51.75</v>
      </c>
      <c r="R1714" s="4">
        <f t="shared" si="106"/>
        <v>0</v>
      </c>
      <c r="S1714" s="4">
        <f t="shared" si="107"/>
        <v>0</v>
      </c>
    </row>
    <row r="1715" spans="1:19" x14ac:dyDescent="0.3">
      <c r="A1715" t="s">
        <v>2859</v>
      </c>
      <c r="B1715" s="1">
        <v>42930</v>
      </c>
      <c r="C1715" s="1">
        <v>42935</v>
      </c>
      <c r="D1715">
        <f t="shared" si="104"/>
        <v>2017</v>
      </c>
      <c r="E1715" t="str">
        <f t="shared" si="105"/>
        <v>Jul</v>
      </c>
      <c r="F1715" t="s">
        <v>37</v>
      </c>
      <c r="G1715" t="s">
        <v>2860</v>
      </c>
      <c r="H1715" t="s">
        <v>51</v>
      </c>
      <c r="I1715" t="s">
        <v>182</v>
      </c>
      <c r="J1715" t="s">
        <v>183</v>
      </c>
      <c r="K1715">
        <v>31907</v>
      </c>
      <c r="L1715" t="s">
        <v>44</v>
      </c>
      <c r="M1715" t="s">
        <v>2857</v>
      </c>
      <c r="N1715" t="s">
        <v>27</v>
      </c>
      <c r="O1715" t="s">
        <v>1705</v>
      </c>
      <c r="P1715" s="4">
        <v>51.75</v>
      </c>
      <c r="Q1715" s="4">
        <v>51.75</v>
      </c>
      <c r="R1715" s="4">
        <f t="shared" si="106"/>
        <v>0</v>
      </c>
      <c r="S1715" s="4">
        <f t="shared" si="107"/>
        <v>0</v>
      </c>
    </row>
    <row r="1716" spans="1:19" ht="15.6" x14ac:dyDescent="0.3">
      <c r="A1716" t="s">
        <v>1454</v>
      </c>
      <c r="B1716" s="1">
        <v>42562</v>
      </c>
      <c r="C1716" s="1">
        <v>42564</v>
      </c>
      <c r="D1716">
        <f t="shared" si="104"/>
        <v>2016</v>
      </c>
      <c r="E1716" t="str">
        <f t="shared" si="105"/>
        <v>Jul</v>
      </c>
      <c r="F1716" t="s">
        <v>20</v>
      </c>
      <c r="G1716" t="s">
        <v>1455</v>
      </c>
      <c r="H1716" s="2" t="s">
        <v>22</v>
      </c>
      <c r="I1716" t="s">
        <v>100</v>
      </c>
      <c r="J1716" t="s">
        <v>101</v>
      </c>
      <c r="K1716">
        <v>19134</v>
      </c>
      <c r="L1716" t="s">
        <v>54</v>
      </c>
      <c r="M1716" t="s">
        <v>2857</v>
      </c>
      <c r="N1716" t="s">
        <v>27</v>
      </c>
      <c r="O1716" t="s">
        <v>1705</v>
      </c>
      <c r="P1716" s="4">
        <v>289.8</v>
      </c>
      <c r="Q1716" s="4">
        <v>289.8</v>
      </c>
      <c r="R1716" s="4">
        <f t="shared" si="106"/>
        <v>0</v>
      </c>
      <c r="S1716" s="4">
        <f t="shared" si="107"/>
        <v>0</v>
      </c>
    </row>
    <row r="1717" spans="1:19" ht="15.6" x14ac:dyDescent="0.3">
      <c r="A1717" t="s">
        <v>632</v>
      </c>
      <c r="B1717" s="1">
        <v>42630</v>
      </c>
      <c r="C1717" s="1">
        <v>42634</v>
      </c>
      <c r="D1717">
        <f t="shared" si="104"/>
        <v>2016</v>
      </c>
      <c r="E1717" t="str">
        <f t="shared" si="105"/>
        <v>Sep</v>
      </c>
      <c r="F1717" t="s">
        <v>37</v>
      </c>
      <c r="G1717" t="s">
        <v>633</v>
      </c>
      <c r="H1717" s="2" t="s">
        <v>22</v>
      </c>
      <c r="I1717" t="s">
        <v>100</v>
      </c>
      <c r="J1717" t="s">
        <v>101</v>
      </c>
      <c r="K1717">
        <v>19140</v>
      </c>
      <c r="L1717" t="s">
        <v>54</v>
      </c>
      <c r="M1717" t="s">
        <v>2857</v>
      </c>
      <c r="N1717" t="s">
        <v>27</v>
      </c>
      <c r="O1717" t="s">
        <v>1705</v>
      </c>
      <c r="P1717" s="4">
        <v>124.2</v>
      </c>
      <c r="Q1717" s="4">
        <v>124.2</v>
      </c>
      <c r="R1717" s="4">
        <f t="shared" si="106"/>
        <v>0</v>
      </c>
      <c r="S1717" s="4">
        <f t="shared" si="107"/>
        <v>0</v>
      </c>
    </row>
    <row r="1718" spans="1:19" x14ac:dyDescent="0.3">
      <c r="A1718" t="s">
        <v>2861</v>
      </c>
      <c r="B1718" s="1">
        <v>42823</v>
      </c>
      <c r="C1718" s="1">
        <v>42827</v>
      </c>
      <c r="D1718">
        <f t="shared" si="104"/>
        <v>2017</v>
      </c>
      <c r="E1718" t="str">
        <f t="shared" si="105"/>
        <v>Mar</v>
      </c>
      <c r="F1718" t="s">
        <v>37</v>
      </c>
      <c r="G1718" t="s">
        <v>1310</v>
      </c>
      <c r="H1718" t="s">
        <v>51</v>
      </c>
      <c r="I1718" t="s">
        <v>61</v>
      </c>
      <c r="J1718" t="s">
        <v>62</v>
      </c>
      <c r="K1718">
        <v>10009</v>
      </c>
      <c r="L1718" t="s">
        <v>54</v>
      </c>
      <c r="M1718" t="s">
        <v>2857</v>
      </c>
      <c r="N1718" t="s">
        <v>128</v>
      </c>
      <c r="O1718" t="s">
        <v>1705</v>
      </c>
      <c r="P1718" s="4">
        <v>414</v>
      </c>
      <c r="Q1718" s="4">
        <v>414</v>
      </c>
      <c r="R1718" s="4">
        <f t="shared" si="106"/>
        <v>0</v>
      </c>
      <c r="S1718" s="4">
        <f t="shared" si="107"/>
        <v>0</v>
      </c>
    </row>
    <row r="1719" spans="1:19" x14ac:dyDescent="0.3">
      <c r="A1719" t="s">
        <v>2862</v>
      </c>
      <c r="B1719" s="1">
        <v>42861</v>
      </c>
      <c r="C1719" s="1">
        <v>42865</v>
      </c>
      <c r="D1719">
        <f t="shared" si="104"/>
        <v>2017</v>
      </c>
      <c r="E1719" t="str">
        <f t="shared" si="105"/>
        <v>May</v>
      </c>
      <c r="F1719" t="s">
        <v>37</v>
      </c>
      <c r="G1719" t="s">
        <v>1042</v>
      </c>
      <c r="H1719" t="s">
        <v>51</v>
      </c>
      <c r="I1719" t="s">
        <v>2676</v>
      </c>
      <c r="J1719" t="s">
        <v>233</v>
      </c>
      <c r="K1719">
        <v>44052</v>
      </c>
      <c r="L1719" t="s">
        <v>54</v>
      </c>
      <c r="M1719" t="s">
        <v>2857</v>
      </c>
      <c r="N1719" t="s">
        <v>27</v>
      </c>
      <c r="O1719" t="s">
        <v>1705</v>
      </c>
      <c r="P1719" s="4">
        <v>54.712000000000003</v>
      </c>
      <c r="Q1719" s="4">
        <v>54.712000000000003</v>
      </c>
      <c r="R1719" s="4">
        <f t="shared" si="106"/>
        <v>0</v>
      </c>
      <c r="S1719" s="4">
        <f t="shared" si="107"/>
        <v>0</v>
      </c>
    </row>
    <row r="1720" spans="1:19" x14ac:dyDescent="0.3">
      <c r="A1720" t="s">
        <v>2863</v>
      </c>
      <c r="B1720" s="1">
        <v>42983</v>
      </c>
      <c r="C1720" s="1">
        <v>42985</v>
      </c>
      <c r="D1720">
        <f t="shared" si="104"/>
        <v>2017</v>
      </c>
      <c r="E1720" t="str">
        <f t="shared" si="105"/>
        <v>Sep</v>
      </c>
      <c r="F1720" t="s">
        <v>67</v>
      </c>
      <c r="G1720" t="s">
        <v>1136</v>
      </c>
      <c r="H1720" t="s">
        <v>51</v>
      </c>
      <c r="I1720" t="s">
        <v>100</v>
      </c>
      <c r="J1720" t="s">
        <v>101</v>
      </c>
      <c r="K1720">
        <v>19140</v>
      </c>
      <c r="L1720" t="s">
        <v>54</v>
      </c>
      <c r="M1720" t="s">
        <v>2857</v>
      </c>
      <c r="N1720" t="s">
        <v>27</v>
      </c>
      <c r="O1720" t="s">
        <v>1705</v>
      </c>
      <c r="P1720" s="4">
        <v>82.8</v>
      </c>
      <c r="Q1720" s="4">
        <v>82.8</v>
      </c>
      <c r="R1720" s="4">
        <f t="shared" si="106"/>
        <v>0</v>
      </c>
      <c r="S1720" s="4">
        <f t="shared" si="107"/>
        <v>0</v>
      </c>
    </row>
    <row r="1721" spans="1:19" ht="15.6" x14ac:dyDescent="0.3">
      <c r="A1721" t="s">
        <v>2864</v>
      </c>
      <c r="B1721" s="1">
        <v>43298</v>
      </c>
      <c r="C1721" s="1">
        <v>43304</v>
      </c>
      <c r="D1721">
        <f t="shared" si="104"/>
        <v>2018</v>
      </c>
      <c r="E1721" t="str">
        <f t="shared" si="105"/>
        <v>Jul</v>
      </c>
      <c r="F1721" t="s">
        <v>37</v>
      </c>
      <c r="G1721" t="s">
        <v>1950</v>
      </c>
      <c r="H1721" s="2" t="s">
        <v>22</v>
      </c>
      <c r="I1721" t="s">
        <v>1528</v>
      </c>
      <c r="J1721" t="s">
        <v>62</v>
      </c>
      <c r="K1721">
        <v>13440</v>
      </c>
      <c r="L1721" t="s">
        <v>54</v>
      </c>
      <c r="M1721" t="s">
        <v>2857</v>
      </c>
      <c r="N1721" t="s">
        <v>27</v>
      </c>
      <c r="O1721" t="s">
        <v>1705</v>
      </c>
      <c r="P1721" s="4">
        <v>39.08</v>
      </c>
      <c r="Q1721" s="4">
        <v>39.08</v>
      </c>
      <c r="R1721" s="4">
        <f t="shared" si="106"/>
        <v>0</v>
      </c>
      <c r="S1721" s="4">
        <f t="shared" si="107"/>
        <v>0</v>
      </c>
    </row>
    <row r="1722" spans="1:19" x14ac:dyDescent="0.3">
      <c r="A1722" t="s">
        <v>2865</v>
      </c>
      <c r="B1722" s="1">
        <v>43163</v>
      </c>
      <c r="C1722" s="1">
        <v>43165</v>
      </c>
      <c r="D1722">
        <f t="shared" si="104"/>
        <v>2018</v>
      </c>
      <c r="E1722" t="str">
        <f t="shared" si="105"/>
        <v>Mar</v>
      </c>
      <c r="F1722" t="s">
        <v>67</v>
      </c>
      <c r="G1722" t="s">
        <v>1548</v>
      </c>
      <c r="H1722" t="s">
        <v>22</v>
      </c>
      <c r="I1722" t="s">
        <v>113</v>
      </c>
      <c r="J1722" t="s">
        <v>109</v>
      </c>
      <c r="K1722">
        <v>77095</v>
      </c>
      <c r="L1722" t="s">
        <v>25</v>
      </c>
      <c r="M1722" t="s">
        <v>2857</v>
      </c>
      <c r="N1722" t="s">
        <v>27</v>
      </c>
      <c r="O1722" t="s">
        <v>1705</v>
      </c>
      <c r="P1722" s="4">
        <v>103.5</v>
      </c>
      <c r="Q1722" s="4">
        <v>103.5</v>
      </c>
      <c r="R1722" s="4">
        <f t="shared" si="106"/>
        <v>0</v>
      </c>
      <c r="S1722" s="4">
        <f t="shared" si="107"/>
        <v>0</v>
      </c>
    </row>
    <row r="1723" spans="1:19" x14ac:dyDescent="0.3">
      <c r="A1723" t="s">
        <v>1171</v>
      </c>
      <c r="B1723" s="1">
        <v>42941</v>
      </c>
      <c r="C1723" s="1">
        <v>42947</v>
      </c>
      <c r="D1723">
        <f t="shared" si="104"/>
        <v>2017</v>
      </c>
      <c r="E1723" t="str">
        <f t="shared" si="105"/>
        <v>Jul</v>
      </c>
      <c r="F1723" t="s">
        <v>37</v>
      </c>
      <c r="G1723" t="s">
        <v>668</v>
      </c>
      <c r="H1723" t="s">
        <v>51</v>
      </c>
      <c r="I1723" t="s">
        <v>1172</v>
      </c>
      <c r="J1723" t="s">
        <v>33</v>
      </c>
      <c r="K1723">
        <v>92627</v>
      </c>
      <c r="L1723" t="s">
        <v>34</v>
      </c>
      <c r="M1723" t="s">
        <v>2866</v>
      </c>
      <c r="N1723" t="s">
        <v>128</v>
      </c>
      <c r="O1723" t="s">
        <v>1705</v>
      </c>
      <c r="P1723" s="4">
        <v>255.76</v>
      </c>
      <c r="Q1723" s="4">
        <v>255.76</v>
      </c>
      <c r="R1723" s="4">
        <f t="shared" si="106"/>
        <v>0</v>
      </c>
      <c r="S1723" s="4">
        <f t="shared" si="107"/>
        <v>0</v>
      </c>
    </row>
    <row r="1724" spans="1:19" x14ac:dyDescent="0.3">
      <c r="A1724" t="s">
        <v>2867</v>
      </c>
      <c r="B1724" s="1">
        <v>43081</v>
      </c>
      <c r="C1724" s="1">
        <v>43085</v>
      </c>
      <c r="D1724">
        <f t="shared" si="104"/>
        <v>2017</v>
      </c>
      <c r="E1724" t="str">
        <f t="shared" si="105"/>
        <v>Dec</v>
      </c>
      <c r="F1724" t="s">
        <v>37</v>
      </c>
      <c r="G1724" t="s">
        <v>2868</v>
      </c>
      <c r="H1724" t="s">
        <v>51</v>
      </c>
      <c r="I1724" t="s">
        <v>684</v>
      </c>
      <c r="J1724" t="s">
        <v>33</v>
      </c>
      <c r="K1724">
        <v>91104</v>
      </c>
      <c r="L1724" t="s">
        <v>34</v>
      </c>
      <c r="M1724" t="s">
        <v>2866</v>
      </c>
      <c r="N1724" t="s">
        <v>128</v>
      </c>
      <c r="O1724" t="s">
        <v>1705</v>
      </c>
      <c r="P1724" s="4">
        <v>383.64</v>
      </c>
      <c r="Q1724" s="4">
        <v>383.64</v>
      </c>
      <c r="R1724" s="4">
        <f t="shared" si="106"/>
        <v>0</v>
      </c>
      <c r="S1724" s="4">
        <f t="shared" si="107"/>
        <v>0</v>
      </c>
    </row>
    <row r="1725" spans="1:19" ht="15.6" x14ac:dyDescent="0.3">
      <c r="A1725" t="s">
        <v>2343</v>
      </c>
      <c r="B1725" s="1">
        <v>43213</v>
      </c>
      <c r="C1725" s="1">
        <v>43215</v>
      </c>
      <c r="D1725">
        <f t="shared" si="104"/>
        <v>2018</v>
      </c>
      <c r="E1725" t="str">
        <f t="shared" si="105"/>
        <v>Apr</v>
      </c>
      <c r="F1725" t="s">
        <v>67</v>
      </c>
      <c r="G1725" t="s">
        <v>1017</v>
      </c>
      <c r="H1725" s="2" t="s">
        <v>22</v>
      </c>
      <c r="I1725" t="s">
        <v>684</v>
      </c>
      <c r="J1725" t="s">
        <v>33</v>
      </c>
      <c r="K1725">
        <v>91104</v>
      </c>
      <c r="L1725" t="s">
        <v>34</v>
      </c>
      <c r="M1725" t="s">
        <v>2866</v>
      </c>
      <c r="N1725" t="s">
        <v>27</v>
      </c>
      <c r="O1725" t="s">
        <v>1705</v>
      </c>
      <c r="P1725" s="4">
        <v>24.14</v>
      </c>
      <c r="Q1725" s="4">
        <v>24.14</v>
      </c>
      <c r="R1725" s="4">
        <f t="shared" si="106"/>
        <v>0</v>
      </c>
      <c r="S1725" s="4">
        <f t="shared" si="107"/>
        <v>0</v>
      </c>
    </row>
    <row r="1726" spans="1:19" x14ac:dyDescent="0.3">
      <c r="A1726" t="s">
        <v>240</v>
      </c>
      <c r="B1726" s="1">
        <v>43362</v>
      </c>
      <c r="C1726" s="1">
        <v>43368</v>
      </c>
      <c r="D1726">
        <f t="shared" si="104"/>
        <v>2018</v>
      </c>
      <c r="E1726" t="str">
        <f t="shared" si="105"/>
        <v>Sep</v>
      </c>
      <c r="F1726" t="s">
        <v>37</v>
      </c>
      <c r="G1726" t="s">
        <v>241</v>
      </c>
      <c r="H1726" t="s">
        <v>51</v>
      </c>
      <c r="I1726" t="s">
        <v>191</v>
      </c>
      <c r="J1726" t="s">
        <v>242</v>
      </c>
      <c r="K1726">
        <v>97477</v>
      </c>
      <c r="L1726" t="s">
        <v>34</v>
      </c>
      <c r="M1726" t="s">
        <v>2866</v>
      </c>
      <c r="N1726" t="s">
        <v>27</v>
      </c>
      <c r="O1726" t="s">
        <v>1705</v>
      </c>
      <c r="P1726" s="4">
        <v>409.21600000000001</v>
      </c>
      <c r="Q1726" s="4">
        <v>409.21600000000001</v>
      </c>
      <c r="R1726" s="4">
        <f t="shared" si="106"/>
        <v>0</v>
      </c>
      <c r="S1726" s="4">
        <f t="shared" si="107"/>
        <v>0</v>
      </c>
    </row>
    <row r="1727" spans="1:19" x14ac:dyDescent="0.3">
      <c r="A1727" t="s">
        <v>2869</v>
      </c>
      <c r="B1727" s="1">
        <v>42807</v>
      </c>
      <c r="C1727" s="1">
        <v>42812</v>
      </c>
      <c r="D1727">
        <f t="shared" si="104"/>
        <v>2017</v>
      </c>
      <c r="E1727" t="str">
        <f t="shared" si="105"/>
        <v>Mar</v>
      </c>
      <c r="F1727" t="s">
        <v>37</v>
      </c>
      <c r="G1727" t="s">
        <v>1335</v>
      </c>
      <c r="H1727" t="s">
        <v>51</v>
      </c>
      <c r="I1727" t="s">
        <v>157</v>
      </c>
      <c r="J1727" t="s">
        <v>158</v>
      </c>
      <c r="K1727">
        <v>22980</v>
      </c>
      <c r="L1727" t="s">
        <v>44</v>
      </c>
      <c r="M1727" t="s">
        <v>2866</v>
      </c>
      <c r="N1727" t="s">
        <v>27</v>
      </c>
      <c r="O1727" t="s">
        <v>1705</v>
      </c>
      <c r="P1727" s="4">
        <v>127.88</v>
      </c>
      <c r="Q1727" s="4">
        <v>80</v>
      </c>
      <c r="R1727" s="4">
        <f t="shared" si="106"/>
        <v>47.879999999999995</v>
      </c>
      <c r="S1727" s="4">
        <f t="shared" si="107"/>
        <v>7.1819999999999995</v>
      </c>
    </row>
    <row r="1728" spans="1:19" x14ac:dyDescent="0.3">
      <c r="A1728" t="s">
        <v>2327</v>
      </c>
      <c r="B1728" s="1">
        <v>43375</v>
      </c>
      <c r="C1728" s="1">
        <v>43378</v>
      </c>
      <c r="D1728">
        <f t="shared" si="104"/>
        <v>2018</v>
      </c>
      <c r="E1728" t="str">
        <f t="shared" si="105"/>
        <v>Oct</v>
      </c>
      <c r="F1728" t="s">
        <v>20</v>
      </c>
      <c r="G1728" t="s">
        <v>2025</v>
      </c>
      <c r="H1728" t="s">
        <v>22</v>
      </c>
      <c r="I1728" t="s">
        <v>712</v>
      </c>
      <c r="J1728" t="s">
        <v>250</v>
      </c>
      <c r="K1728">
        <v>37918</v>
      </c>
      <c r="L1728" t="s">
        <v>44</v>
      </c>
      <c r="M1728" t="s">
        <v>2866</v>
      </c>
      <c r="N1728" t="s">
        <v>27</v>
      </c>
      <c r="O1728" t="s">
        <v>1705</v>
      </c>
      <c r="P1728" s="4">
        <v>9.6560000000000006</v>
      </c>
      <c r="Q1728" s="4">
        <v>9.6560000000000006</v>
      </c>
      <c r="R1728" s="4">
        <f t="shared" si="106"/>
        <v>0</v>
      </c>
      <c r="S1728" s="4">
        <f t="shared" si="107"/>
        <v>0</v>
      </c>
    </row>
    <row r="1729" spans="1:19" ht="15.6" x14ac:dyDescent="0.3">
      <c r="A1729" t="s">
        <v>2870</v>
      </c>
      <c r="B1729" s="1">
        <v>42948</v>
      </c>
      <c r="C1729" s="1">
        <v>42950</v>
      </c>
      <c r="D1729">
        <f t="shared" si="104"/>
        <v>2017</v>
      </c>
      <c r="E1729" t="str">
        <f t="shared" si="105"/>
        <v>Aug</v>
      </c>
      <c r="F1729" t="s">
        <v>67</v>
      </c>
      <c r="G1729" t="s">
        <v>2871</v>
      </c>
      <c r="H1729" s="2" t="s">
        <v>22</v>
      </c>
      <c r="I1729" t="s">
        <v>100</v>
      </c>
      <c r="J1729" t="s">
        <v>101</v>
      </c>
      <c r="K1729">
        <v>19140</v>
      </c>
      <c r="L1729" t="s">
        <v>54</v>
      </c>
      <c r="M1729" t="s">
        <v>2866</v>
      </c>
      <c r="N1729" t="s">
        <v>110</v>
      </c>
      <c r="O1729" t="s">
        <v>1705</v>
      </c>
      <c r="P1729" s="4">
        <v>19.312000000000001</v>
      </c>
      <c r="Q1729" s="4">
        <v>18</v>
      </c>
      <c r="R1729" s="4">
        <f t="shared" si="106"/>
        <v>1.3120000000000012</v>
      </c>
      <c r="S1729" s="4">
        <f t="shared" si="107"/>
        <v>0.19680000000000017</v>
      </c>
    </row>
    <row r="1730" spans="1:19" x14ac:dyDescent="0.3">
      <c r="A1730" t="s">
        <v>2872</v>
      </c>
      <c r="B1730" s="1">
        <v>42979</v>
      </c>
      <c r="C1730" s="1">
        <v>42985</v>
      </c>
      <c r="D1730">
        <f t="shared" ref="D1730:D1793" si="108">YEAR(B1730)</f>
        <v>2017</v>
      </c>
      <c r="E1730" t="str">
        <f t="shared" ref="E1730:E1793" si="109">TEXT(B1730,"mmm")</f>
        <v>Sep</v>
      </c>
      <c r="F1730" t="s">
        <v>37</v>
      </c>
      <c r="G1730" t="s">
        <v>1259</v>
      </c>
      <c r="H1730" t="s">
        <v>51</v>
      </c>
      <c r="I1730" t="s">
        <v>61</v>
      </c>
      <c r="J1730" t="s">
        <v>62</v>
      </c>
      <c r="K1730">
        <v>10011</v>
      </c>
      <c r="L1730" t="s">
        <v>54</v>
      </c>
      <c r="M1730" t="s">
        <v>2866</v>
      </c>
      <c r="N1730" t="s">
        <v>128</v>
      </c>
      <c r="O1730" t="s">
        <v>1705</v>
      </c>
      <c r="P1730" s="4">
        <v>191.82</v>
      </c>
      <c r="Q1730" s="4">
        <f>P1730-17</f>
        <v>174.82</v>
      </c>
      <c r="R1730" s="4">
        <f t="shared" si="106"/>
        <v>17</v>
      </c>
      <c r="S1730" s="4">
        <f t="shared" si="107"/>
        <v>2.5499999999999998</v>
      </c>
    </row>
    <row r="1731" spans="1:19" x14ac:dyDescent="0.3">
      <c r="A1731" t="s">
        <v>2395</v>
      </c>
      <c r="B1731" s="1">
        <v>42995</v>
      </c>
      <c r="C1731" s="1">
        <v>43000</v>
      </c>
      <c r="D1731">
        <f t="shared" si="108"/>
        <v>2017</v>
      </c>
      <c r="E1731" t="str">
        <f t="shared" si="109"/>
        <v>Sep</v>
      </c>
      <c r="F1731" t="s">
        <v>37</v>
      </c>
      <c r="G1731" t="s">
        <v>435</v>
      </c>
      <c r="H1731" t="s">
        <v>51</v>
      </c>
      <c r="I1731" t="s">
        <v>2396</v>
      </c>
      <c r="J1731" t="s">
        <v>314</v>
      </c>
      <c r="K1731">
        <v>1752</v>
      </c>
      <c r="L1731" t="s">
        <v>54</v>
      </c>
      <c r="M1731" t="s">
        <v>2866</v>
      </c>
      <c r="N1731" t="s">
        <v>128</v>
      </c>
      <c r="O1731" t="s">
        <v>1705</v>
      </c>
      <c r="P1731" s="4">
        <v>191.82</v>
      </c>
      <c r="Q1731" s="4">
        <f>P1731-17</f>
        <v>174.82</v>
      </c>
      <c r="R1731" s="4">
        <f t="shared" ref="R1731:R1794" si="110">P1731-Q1731</f>
        <v>17</v>
      </c>
      <c r="S1731" s="4">
        <f t="shared" ref="S1731:S1794" si="111">0.15*R1731</f>
        <v>2.5499999999999998</v>
      </c>
    </row>
    <row r="1732" spans="1:19" x14ac:dyDescent="0.3">
      <c r="A1732" t="s">
        <v>2873</v>
      </c>
      <c r="B1732" s="1">
        <v>43071</v>
      </c>
      <c r="C1732" s="1">
        <v>43077</v>
      </c>
      <c r="D1732">
        <f t="shared" si="108"/>
        <v>2017</v>
      </c>
      <c r="E1732" t="str">
        <f t="shared" si="109"/>
        <v>Dec</v>
      </c>
      <c r="F1732" t="s">
        <v>37</v>
      </c>
      <c r="G1732" t="s">
        <v>1526</v>
      </c>
      <c r="H1732" t="s">
        <v>51</v>
      </c>
      <c r="I1732" t="s">
        <v>57</v>
      </c>
      <c r="J1732" t="s">
        <v>58</v>
      </c>
      <c r="K1732">
        <v>2908</v>
      </c>
      <c r="L1732" t="s">
        <v>54</v>
      </c>
      <c r="M1732" t="s">
        <v>2866</v>
      </c>
      <c r="N1732" t="s">
        <v>27</v>
      </c>
      <c r="O1732" t="s">
        <v>1705</v>
      </c>
      <c r="P1732" s="4">
        <v>72.42</v>
      </c>
      <c r="Q1732" s="4">
        <v>72.42</v>
      </c>
      <c r="R1732" s="4">
        <f t="shared" si="110"/>
        <v>0</v>
      </c>
      <c r="S1732" s="4">
        <f t="shared" si="111"/>
        <v>0</v>
      </c>
    </row>
    <row r="1733" spans="1:19" ht="15.6" x14ac:dyDescent="0.3">
      <c r="A1733" t="s">
        <v>2874</v>
      </c>
      <c r="B1733" s="1">
        <v>43365</v>
      </c>
      <c r="C1733" s="1">
        <v>43367</v>
      </c>
      <c r="D1733">
        <f t="shared" si="108"/>
        <v>2018</v>
      </c>
      <c r="E1733" t="str">
        <f t="shared" si="109"/>
        <v>Sep</v>
      </c>
      <c r="F1733" t="s">
        <v>67</v>
      </c>
      <c r="G1733" t="s">
        <v>899</v>
      </c>
      <c r="H1733" s="2" t="s">
        <v>22</v>
      </c>
      <c r="I1733" t="s">
        <v>61</v>
      </c>
      <c r="J1733" t="s">
        <v>62</v>
      </c>
      <c r="K1733">
        <v>10035</v>
      </c>
      <c r="L1733" t="s">
        <v>54</v>
      </c>
      <c r="M1733" t="s">
        <v>2866</v>
      </c>
      <c r="N1733" t="s">
        <v>27</v>
      </c>
      <c r="O1733" t="s">
        <v>1705</v>
      </c>
      <c r="P1733" s="4">
        <v>12.07</v>
      </c>
      <c r="Q1733" s="4">
        <v>12.07</v>
      </c>
      <c r="R1733" s="4">
        <f t="shared" si="110"/>
        <v>0</v>
      </c>
      <c r="S1733" s="4">
        <f t="shared" si="111"/>
        <v>0</v>
      </c>
    </row>
    <row r="1734" spans="1:19" ht="15.6" x14ac:dyDescent="0.3">
      <c r="A1734" t="s">
        <v>2875</v>
      </c>
      <c r="B1734" s="1">
        <v>42011</v>
      </c>
      <c r="C1734" s="1">
        <v>42016</v>
      </c>
      <c r="D1734">
        <f t="shared" si="108"/>
        <v>2015</v>
      </c>
      <c r="E1734" t="str">
        <f t="shared" si="109"/>
        <v>Jan</v>
      </c>
      <c r="F1734" t="s">
        <v>37</v>
      </c>
      <c r="G1734" t="s">
        <v>1248</v>
      </c>
      <c r="H1734" s="2" t="s">
        <v>22</v>
      </c>
      <c r="I1734" t="s">
        <v>108</v>
      </c>
      <c r="J1734" t="s">
        <v>109</v>
      </c>
      <c r="K1734">
        <v>77340</v>
      </c>
      <c r="L1734" t="s">
        <v>25</v>
      </c>
      <c r="M1734" t="s">
        <v>2866</v>
      </c>
      <c r="N1734" t="s">
        <v>27</v>
      </c>
      <c r="O1734" t="s">
        <v>1705</v>
      </c>
      <c r="P1734" s="4">
        <v>76.727999999999994</v>
      </c>
      <c r="Q1734" s="4">
        <v>76.727999999999994</v>
      </c>
      <c r="R1734" s="4">
        <f t="shared" si="110"/>
        <v>0</v>
      </c>
      <c r="S1734" s="4">
        <f t="shared" si="111"/>
        <v>0</v>
      </c>
    </row>
    <row r="1735" spans="1:19" ht="15.6" x14ac:dyDescent="0.3">
      <c r="A1735" t="s">
        <v>2336</v>
      </c>
      <c r="B1735" s="1">
        <v>42536</v>
      </c>
      <c r="C1735" s="1">
        <v>42541</v>
      </c>
      <c r="D1735">
        <f t="shared" si="108"/>
        <v>2016</v>
      </c>
      <c r="E1735" t="str">
        <f t="shared" si="109"/>
        <v>Jun</v>
      </c>
      <c r="F1735" t="s">
        <v>37</v>
      </c>
      <c r="G1735" t="s">
        <v>288</v>
      </c>
      <c r="H1735" s="2" t="s">
        <v>22</v>
      </c>
      <c r="I1735" t="s">
        <v>1535</v>
      </c>
      <c r="J1735" t="s">
        <v>178</v>
      </c>
      <c r="K1735">
        <v>85234</v>
      </c>
      <c r="L1735" t="s">
        <v>34</v>
      </c>
      <c r="M1735" t="s">
        <v>2876</v>
      </c>
      <c r="N1735" t="s">
        <v>27</v>
      </c>
      <c r="O1735" t="s">
        <v>1705</v>
      </c>
      <c r="P1735" s="4">
        <v>364.70400000000001</v>
      </c>
      <c r="Q1735" s="4">
        <v>100</v>
      </c>
      <c r="R1735" s="4">
        <f t="shared" si="110"/>
        <v>264.70400000000001</v>
      </c>
      <c r="S1735" s="4">
        <f t="shared" si="111"/>
        <v>39.705599999999997</v>
      </c>
    </row>
    <row r="1736" spans="1:19" x14ac:dyDescent="0.3">
      <c r="A1736" t="s">
        <v>2877</v>
      </c>
      <c r="B1736" s="1">
        <v>42365</v>
      </c>
      <c r="C1736" s="1">
        <v>42370</v>
      </c>
      <c r="D1736">
        <f t="shared" si="108"/>
        <v>2015</v>
      </c>
      <c r="E1736" t="str">
        <f t="shared" si="109"/>
        <v>Dec</v>
      </c>
      <c r="F1736" t="s">
        <v>67</v>
      </c>
      <c r="G1736" t="s">
        <v>2156</v>
      </c>
      <c r="H1736" t="s">
        <v>105</v>
      </c>
      <c r="I1736" t="s">
        <v>545</v>
      </c>
      <c r="J1736" t="s">
        <v>233</v>
      </c>
      <c r="K1736">
        <v>44105</v>
      </c>
      <c r="L1736" t="s">
        <v>54</v>
      </c>
      <c r="M1736" t="s">
        <v>2876</v>
      </c>
      <c r="N1736" t="s">
        <v>27</v>
      </c>
      <c r="O1736" t="s">
        <v>1705</v>
      </c>
      <c r="P1736" s="4">
        <v>182.352</v>
      </c>
      <c r="Q1736" s="4">
        <f>P1736-17</f>
        <v>165.352</v>
      </c>
      <c r="R1736" s="4">
        <f t="shared" si="110"/>
        <v>17</v>
      </c>
      <c r="S1736" s="4">
        <f t="shared" si="111"/>
        <v>2.5499999999999998</v>
      </c>
    </row>
    <row r="1737" spans="1:19" x14ac:dyDescent="0.3">
      <c r="A1737" t="s">
        <v>2878</v>
      </c>
      <c r="B1737" s="1">
        <v>43088</v>
      </c>
      <c r="C1737" s="1">
        <v>43090</v>
      </c>
      <c r="D1737">
        <f t="shared" si="108"/>
        <v>2017</v>
      </c>
      <c r="E1737" t="str">
        <f t="shared" si="109"/>
        <v>Dec</v>
      </c>
      <c r="F1737" t="s">
        <v>67</v>
      </c>
      <c r="G1737" t="s">
        <v>1000</v>
      </c>
      <c r="H1737" t="s">
        <v>51</v>
      </c>
      <c r="I1737" t="s">
        <v>304</v>
      </c>
      <c r="J1737" t="s">
        <v>101</v>
      </c>
      <c r="K1737">
        <v>19601</v>
      </c>
      <c r="L1737" t="s">
        <v>54</v>
      </c>
      <c r="M1737" t="s">
        <v>2876</v>
      </c>
      <c r="N1737" t="s">
        <v>128</v>
      </c>
      <c r="O1737" t="s">
        <v>1705</v>
      </c>
      <c r="P1737" s="4">
        <v>303.92</v>
      </c>
      <c r="Q1737" s="4">
        <v>303.92</v>
      </c>
      <c r="R1737" s="4">
        <f t="shared" si="110"/>
        <v>0</v>
      </c>
      <c r="S1737" s="4">
        <f t="shared" si="111"/>
        <v>0</v>
      </c>
    </row>
    <row r="1738" spans="1:19" ht="15.6" x14ac:dyDescent="0.3">
      <c r="A1738" t="s">
        <v>2879</v>
      </c>
      <c r="B1738" s="1">
        <v>42702</v>
      </c>
      <c r="C1738" s="1">
        <v>42707</v>
      </c>
      <c r="D1738">
        <f t="shared" si="108"/>
        <v>2016</v>
      </c>
      <c r="E1738" t="str">
        <f t="shared" si="109"/>
        <v>Nov</v>
      </c>
      <c r="F1738" t="s">
        <v>37</v>
      </c>
      <c r="G1738" t="s">
        <v>784</v>
      </c>
      <c r="H1738" s="2" t="s">
        <v>22</v>
      </c>
      <c r="I1738" t="s">
        <v>2880</v>
      </c>
      <c r="J1738" t="s">
        <v>24</v>
      </c>
      <c r="K1738">
        <v>61821</v>
      </c>
      <c r="L1738" t="s">
        <v>25</v>
      </c>
      <c r="M1738" t="s">
        <v>2876</v>
      </c>
      <c r="N1738" t="s">
        <v>27</v>
      </c>
      <c r="O1738" t="s">
        <v>1705</v>
      </c>
      <c r="P1738" s="4">
        <v>151.96</v>
      </c>
      <c r="Q1738" s="4">
        <v>151.96</v>
      </c>
      <c r="R1738" s="4">
        <f t="shared" si="110"/>
        <v>0</v>
      </c>
      <c r="S1738" s="4">
        <f t="shared" si="111"/>
        <v>0</v>
      </c>
    </row>
    <row r="1739" spans="1:19" ht="15.6" x14ac:dyDescent="0.3">
      <c r="A1739" t="s">
        <v>541</v>
      </c>
      <c r="B1739" s="1">
        <v>42676</v>
      </c>
      <c r="C1739" s="1">
        <v>42680</v>
      </c>
      <c r="D1739">
        <f t="shared" si="108"/>
        <v>2016</v>
      </c>
      <c r="E1739" t="str">
        <f t="shared" si="109"/>
        <v>Nov</v>
      </c>
      <c r="F1739" t="s">
        <v>37</v>
      </c>
      <c r="G1739" t="s">
        <v>542</v>
      </c>
      <c r="H1739" s="2" t="s">
        <v>22</v>
      </c>
      <c r="I1739" t="s">
        <v>39</v>
      </c>
      <c r="J1739" t="s">
        <v>33</v>
      </c>
      <c r="K1739">
        <v>92105</v>
      </c>
      <c r="L1739" t="s">
        <v>34</v>
      </c>
      <c r="M1739" t="s">
        <v>2881</v>
      </c>
      <c r="N1739" t="s">
        <v>27</v>
      </c>
      <c r="O1739" t="s">
        <v>1705</v>
      </c>
      <c r="P1739" s="4">
        <v>96.96</v>
      </c>
      <c r="Q1739" s="4">
        <v>96.96</v>
      </c>
      <c r="R1739" s="4">
        <f t="shared" si="110"/>
        <v>0</v>
      </c>
      <c r="S1739" s="4">
        <f t="shared" si="111"/>
        <v>0</v>
      </c>
    </row>
    <row r="1740" spans="1:19" ht="15.6" x14ac:dyDescent="0.3">
      <c r="A1740" t="s">
        <v>827</v>
      </c>
      <c r="B1740" s="1">
        <v>43270</v>
      </c>
      <c r="C1740" s="1">
        <v>43272</v>
      </c>
      <c r="D1740">
        <f t="shared" si="108"/>
        <v>2018</v>
      </c>
      <c r="E1740" t="str">
        <f t="shared" si="109"/>
        <v>Jun</v>
      </c>
      <c r="F1740" t="s">
        <v>67</v>
      </c>
      <c r="G1740" t="s">
        <v>828</v>
      </c>
      <c r="H1740" s="2" t="s">
        <v>22</v>
      </c>
      <c r="I1740" t="s">
        <v>466</v>
      </c>
      <c r="J1740" t="s">
        <v>233</v>
      </c>
      <c r="K1740">
        <v>43055</v>
      </c>
      <c r="L1740" t="s">
        <v>54</v>
      </c>
      <c r="M1740" t="s">
        <v>2881</v>
      </c>
      <c r="N1740" t="s">
        <v>27</v>
      </c>
      <c r="O1740" t="s">
        <v>1705</v>
      </c>
      <c r="P1740" s="4">
        <v>38.783999999999999</v>
      </c>
      <c r="Q1740" s="4">
        <v>38.783999999999999</v>
      </c>
      <c r="R1740" s="4">
        <f t="shared" si="110"/>
        <v>0</v>
      </c>
      <c r="S1740" s="4">
        <f t="shared" si="111"/>
        <v>0</v>
      </c>
    </row>
    <row r="1741" spans="1:19" x14ac:dyDescent="0.3">
      <c r="A1741" t="s">
        <v>2882</v>
      </c>
      <c r="B1741" s="1">
        <v>43016</v>
      </c>
      <c r="C1741" s="1">
        <v>43022</v>
      </c>
      <c r="D1741">
        <f t="shared" si="108"/>
        <v>2017</v>
      </c>
      <c r="E1741" t="str">
        <f t="shared" si="109"/>
        <v>Oct</v>
      </c>
      <c r="F1741" t="s">
        <v>37</v>
      </c>
      <c r="G1741" t="s">
        <v>1051</v>
      </c>
      <c r="H1741" t="s">
        <v>51</v>
      </c>
      <c r="I1741" t="s">
        <v>113</v>
      </c>
      <c r="J1741" t="s">
        <v>109</v>
      </c>
      <c r="K1741">
        <v>77070</v>
      </c>
      <c r="L1741" t="s">
        <v>25</v>
      </c>
      <c r="M1741" t="s">
        <v>2881</v>
      </c>
      <c r="N1741" t="s">
        <v>27</v>
      </c>
      <c r="O1741" t="s">
        <v>1705</v>
      </c>
      <c r="P1741" s="4">
        <v>51.712000000000003</v>
      </c>
      <c r="Q1741" s="4">
        <v>51.712000000000003</v>
      </c>
      <c r="R1741" s="4">
        <f t="shared" si="110"/>
        <v>0</v>
      </c>
      <c r="S1741" s="4">
        <f t="shared" si="111"/>
        <v>0</v>
      </c>
    </row>
    <row r="1742" spans="1:19" ht="15.6" x14ac:dyDescent="0.3">
      <c r="A1742" t="s">
        <v>2883</v>
      </c>
      <c r="B1742" s="1">
        <v>43427</v>
      </c>
      <c r="C1742" s="1">
        <v>43431</v>
      </c>
      <c r="D1742">
        <f t="shared" si="108"/>
        <v>2018</v>
      </c>
      <c r="E1742" t="str">
        <f t="shared" si="109"/>
        <v>Nov</v>
      </c>
      <c r="F1742" t="s">
        <v>37</v>
      </c>
      <c r="G1742" t="s">
        <v>2884</v>
      </c>
      <c r="H1742" s="2" t="s">
        <v>22</v>
      </c>
      <c r="I1742" t="s">
        <v>23</v>
      </c>
      <c r="J1742" t="s">
        <v>24</v>
      </c>
      <c r="K1742">
        <v>60610</v>
      </c>
      <c r="L1742" t="s">
        <v>25</v>
      </c>
      <c r="M1742" t="s">
        <v>2881</v>
      </c>
      <c r="N1742" t="s">
        <v>27</v>
      </c>
      <c r="O1742" t="s">
        <v>1705</v>
      </c>
      <c r="P1742" s="4">
        <v>6.4640000000000004</v>
      </c>
      <c r="Q1742" s="4">
        <v>5</v>
      </c>
      <c r="R1742" s="4">
        <f t="shared" si="110"/>
        <v>1.4640000000000004</v>
      </c>
      <c r="S1742" s="4">
        <f t="shared" si="111"/>
        <v>0.21960000000000005</v>
      </c>
    </row>
    <row r="1743" spans="1:19" ht="15.6" x14ac:dyDescent="0.3">
      <c r="A1743" t="s">
        <v>137</v>
      </c>
      <c r="B1743" s="1">
        <v>42267</v>
      </c>
      <c r="C1743" s="1">
        <v>42271</v>
      </c>
      <c r="D1743">
        <f t="shared" si="108"/>
        <v>2015</v>
      </c>
      <c r="E1743" t="str">
        <f t="shared" si="109"/>
        <v>Sep</v>
      </c>
      <c r="F1743" t="s">
        <v>37</v>
      </c>
      <c r="G1743" t="s">
        <v>138</v>
      </c>
      <c r="H1743" s="2" t="s">
        <v>22</v>
      </c>
      <c r="I1743" t="s">
        <v>139</v>
      </c>
      <c r="J1743" t="s">
        <v>140</v>
      </c>
      <c r="K1743">
        <v>21044</v>
      </c>
      <c r="L1743" t="s">
        <v>54</v>
      </c>
      <c r="M1743" t="s">
        <v>2885</v>
      </c>
      <c r="N1743" t="s">
        <v>27</v>
      </c>
      <c r="O1743" t="s">
        <v>1705</v>
      </c>
      <c r="P1743" s="4">
        <v>164.22</v>
      </c>
      <c r="Q1743" s="4">
        <v>164.22</v>
      </c>
      <c r="R1743" s="4">
        <f t="shared" si="110"/>
        <v>0</v>
      </c>
      <c r="S1743" s="4">
        <f t="shared" si="111"/>
        <v>0</v>
      </c>
    </row>
    <row r="1744" spans="1:19" x14ac:dyDescent="0.3">
      <c r="A1744" t="s">
        <v>2886</v>
      </c>
      <c r="B1744" s="1">
        <v>42995</v>
      </c>
      <c r="C1744" s="1">
        <v>43000</v>
      </c>
      <c r="D1744">
        <f t="shared" si="108"/>
        <v>2017</v>
      </c>
      <c r="E1744" t="str">
        <f t="shared" si="109"/>
        <v>Sep</v>
      </c>
      <c r="F1744" t="s">
        <v>37</v>
      </c>
      <c r="G1744" t="s">
        <v>947</v>
      </c>
      <c r="H1744" t="s">
        <v>51</v>
      </c>
      <c r="I1744" t="s">
        <v>2887</v>
      </c>
      <c r="J1744" t="s">
        <v>2888</v>
      </c>
      <c r="K1744">
        <v>4401</v>
      </c>
      <c r="L1744" t="s">
        <v>54</v>
      </c>
      <c r="M1744" t="s">
        <v>2885</v>
      </c>
      <c r="N1744" t="s">
        <v>27</v>
      </c>
      <c r="O1744" t="s">
        <v>1705</v>
      </c>
      <c r="P1744" s="4">
        <v>109.48</v>
      </c>
      <c r="Q1744" s="4">
        <v>109.48</v>
      </c>
      <c r="R1744" s="4">
        <f t="shared" si="110"/>
        <v>0</v>
      </c>
      <c r="S1744" s="4">
        <f t="shared" si="111"/>
        <v>0</v>
      </c>
    </row>
    <row r="1745" spans="1:19" x14ac:dyDescent="0.3">
      <c r="A1745" t="s">
        <v>2889</v>
      </c>
      <c r="B1745" s="1">
        <v>43442</v>
      </c>
      <c r="C1745" s="1">
        <v>43444</v>
      </c>
      <c r="D1745">
        <f t="shared" si="108"/>
        <v>2018</v>
      </c>
      <c r="E1745" t="str">
        <f t="shared" si="109"/>
        <v>Dec</v>
      </c>
      <c r="F1745" t="s">
        <v>67</v>
      </c>
      <c r="G1745" t="s">
        <v>2016</v>
      </c>
      <c r="H1745" t="s">
        <v>105</v>
      </c>
      <c r="I1745" t="s">
        <v>61</v>
      </c>
      <c r="J1745" t="s">
        <v>62</v>
      </c>
      <c r="K1745">
        <v>10035</v>
      </c>
      <c r="L1745" t="s">
        <v>54</v>
      </c>
      <c r="M1745" t="s">
        <v>2885</v>
      </c>
      <c r="N1745" t="s">
        <v>27</v>
      </c>
      <c r="O1745" t="s">
        <v>1705</v>
      </c>
      <c r="P1745" s="4">
        <v>109.48</v>
      </c>
      <c r="Q1745" s="4">
        <v>109.48</v>
      </c>
      <c r="R1745" s="4">
        <f t="shared" si="110"/>
        <v>0</v>
      </c>
      <c r="S1745" s="4">
        <f t="shared" si="111"/>
        <v>0</v>
      </c>
    </row>
    <row r="1746" spans="1:19" ht="15.6" x14ac:dyDescent="0.3">
      <c r="A1746" t="s">
        <v>2890</v>
      </c>
      <c r="B1746" s="1">
        <v>42658</v>
      </c>
      <c r="C1746" s="1">
        <v>42658</v>
      </c>
      <c r="D1746">
        <f t="shared" si="108"/>
        <v>2016</v>
      </c>
      <c r="E1746" t="str">
        <f t="shared" si="109"/>
        <v>Oct</v>
      </c>
      <c r="F1746" t="s">
        <v>30</v>
      </c>
      <c r="G1746" t="s">
        <v>203</v>
      </c>
      <c r="H1746" s="2" t="s">
        <v>22</v>
      </c>
      <c r="I1746" t="s">
        <v>116</v>
      </c>
      <c r="J1746" t="s">
        <v>109</v>
      </c>
      <c r="K1746">
        <v>75217</v>
      </c>
      <c r="L1746" t="s">
        <v>25</v>
      </c>
      <c r="M1746" t="s">
        <v>2885</v>
      </c>
      <c r="N1746" t="s">
        <v>27</v>
      </c>
      <c r="O1746" t="s">
        <v>1705</v>
      </c>
      <c r="P1746" s="4">
        <v>131.376</v>
      </c>
      <c r="Q1746" s="4">
        <v>131.376</v>
      </c>
      <c r="R1746" s="4">
        <f t="shared" si="110"/>
        <v>0</v>
      </c>
      <c r="S1746" s="4">
        <f t="shared" si="111"/>
        <v>0</v>
      </c>
    </row>
    <row r="1747" spans="1:19" x14ac:dyDescent="0.3">
      <c r="A1747" t="s">
        <v>2891</v>
      </c>
      <c r="B1747" s="1">
        <v>43087</v>
      </c>
      <c r="C1747" s="1">
        <v>43092</v>
      </c>
      <c r="D1747">
        <f t="shared" si="108"/>
        <v>2017</v>
      </c>
      <c r="E1747" t="str">
        <f t="shared" si="109"/>
        <v>Dec</v>
      </c>
      <c r="F1747" t="s">
        <v>37</v>
      </c>
      <c r="G1747" t="s">
        <v>2892</v>
      </c>
      <c r="H1747" t="s">
        <v>51</v>
      </c>
      <c r="I1747" t="s">
        <v>47</v>
      </c>
      <c r="J1747" t="s">
        <v>33</v>
      </c>
      <c r="K1747">
        <v>90032</v>
      </c>
      <c r="L1747" t="s">
        <v>34</v>
      </c>
      <c r="M1747" t="s">
        <v>2893</v>
      </c>
      <c r="N1747" t="s">
        <v>128</v>
      </c>
      <c r="O1747" t="s">
        <v>1705</v>
      </c>
      <c r="P1747" s="4">
        <v>183.84</v>
      </c>
      <c r="Q1747" s="4">
        <f>P1747-17</f>
        <v>166.84</v>
      </c>
      <c r="R1747" s="4">
        <f t="shared" si="110"/>
        <v>17</v>
      </c>
      <c r="S1747" s="4">
        <f t="shared" si="111"/>
        <v>2.5499999999999998</v>
      </c>
    </row>
    <row r="1748" spans="1:19" ht="15.6" x14ac:dyDescent="0.3">
      <c r="A1748" t="s">
        <v>2697</v>
      </c>
      <c r="B1748" s="1">
        <v>43333</v>
      </c>
      <c r="C1748" s="1">
        <v>43339</v>
      </c>
      <c r="D1748">
        <f t="shared" si="108"/>
        <v>2018</v>
      </c>
      <c r="E1748" t="str">
        <f t="shared" si="109"/>
        <v>Aug</v>
      </c>
      <c r="F1748" t="s">
        <v>37</v>
      </c>
      <c r="G1748" t="s">
        <v>822</v>
      </c>
      <c r="H1748" s="2" t="s">
        <v>22</v>
      </c>
      <c r="I1748" t="s">
        <v>139</v>
      </c>
      <c r="J1748" t="s">
        <v>140</v>
      </c>
      <c r="K1748">
        <v>21044</v>
      </c>
      <c r="L1748" t="s">
        <v>54</v>
      </c>
      <c r="M1748" t="s">
        <v>2893</v>
      </c>
      <c r="N1748" t="s">
        <v>27</v>
      </c>
      <c r="O1748" t="s">
        <v>1705</v>
      </c>
      <c r="P1748" s="4">
        <v>91.92</v>
      </c>
      <c r="Q1748" s="4">
        <v>91.92</v>
      </c>
      <c r="R1748" s="4">
        <f t="shared" si="110"/>
        <v>0</v>
      </c>
      <c r="S1748" s="4">
        <f t="shared" si="111"/>
        <v>0</v>
      </c>
    </row>
    <row r="1749" spans="1:19" x14ac:dyDescent="0.3">
      <c r="A1749" t="s">
        <v>2894</v>
      </c>
      <c r="B1749" s="1">
        <v>43344</v>
      </c>
      <c r="C1749" s="1">
        <v>43348</v>
      </c>
      <c r="D1749">
        <f t="shared" si="108"/>
        <v>2018</v>
      </c>
      <c r="E1749" t="str">
        <f t="shared" si="109"/>
        <v>Sep</v>
      </c>
      <c r="F1749" t="s">
        <v>67</v>
      </c>
      <c r="G1749" t="s">
        <v>1714</v>
      </c>
      <c r="H1749" t="s">
        <v>105</v>
      </c>
      <c r="I1749" t="s">
        <v>61</v>
      </c>
      <c r="J1749" t="s">
        <v>62</v>
      </c>
      <c r="K1749">
        <v>10009</v>
      </c>
      <c r="L1749" t="s">
        <v>54</v>
      </c>
      <c r="M1749" t="s">
        <v>2893</v>
      </c>
      <c r="N1749" t="s">
        <v>27</v>
      </c>
      <c r="O1749" t="s">
        <v>1705</v>
      </c>
      <c r="P1749" s="4">
        <v>114.9</v>
      </c>
      <c r="Q1749" s="4">
        <v>114.9</v>
      </c>
      <c r="R1749" s="4">
        <f t="shared" si="110"/>
        <v>0</v>
      </c>
      <c r="S1749" s="4">
        <f t="shared" si="111"/>
        <v>0</v>
      </c>
    </row>
    <row r="1750" spans="1:19" ht="15.6" x14ac:dyDescent="0.3">
      <c r="A1750" t="s">
        <v>2895</v>
      </c>
      <c r="B1750" s="1">
        <v>43247</v>
      </c>
      <c r="C1750" s="1">
        <v>43249</v>
      </c>
      <c r="D1750">
        <f t="shared" si="108"/>
        <v>2018</v>
      </c>
      <c r="E1750" t="str">
        <f t="shared" si="109"/>
        <v>May</v>
      </c>
      <c r="F1750" t="s">
        <v>20</v>
      </c>
      <c r="G1750" t="s">
        <v>1236</v>
      </c>
      <c r="H1750" s="2" t="s">
        <v>22</v>
      </c>
      <c r="I1750" t="s">
        <v>2496</v>
      </c>
      <c r="J1750" t="s">
        <v>980</v>
      </c>
      <c r="K1750">
        <v>83201</v>
      </c>
      <c r="L1750" t="s">
        <v>34</v>
      </c>
      <c r="M1750" t="s">
        <v>2896</v>
      </c>
      <c r="N1750" t="s">
        <v>27</v>
      </c>
      <c r="O1750" t="s">
        <v>1705</v>
      </c>
      <c r="P1750" s="4">
        <v>35</v>
      </c>
      <c r="Q1750" s="4">
        <v>35</v>
      </c>
      <c r="R1750" s="4">
        <f t="shared" si="110"/>
        <v>0</v>
      </c>
      <c r="S1750" s="4">
        <f t="shared" si="111"/>
        <v>0</v>
      </c>
    </row>
    <row r="1751" spans="1:19" x14ac:dyDescent="0.3">
      <c r="A1751" t="s">
        <v>2897</v>
      </c>
      <c r="B1751" s="1">
        <v>43448</v>
      </c>
      <c r="C1751" s="1">
        <v>43452</v>
      </c>
      <c r="D1751">
        <f t="shared" si="108"/>
        <v>2018</v>
      </c>
      <c r="E1751" t="str">
        <f t="shared" si="109"/>
        <v>Dec</v>
      </c>
      <c r="F1751" t="s">
        <v>37</v>
      </c>
      <c r="G1751" t="s">
        <v>392</v>
      </c>
      <c r="H1751" t="s">
        <v>22</v>
      </c>
      <c r="I1751" t="s">
        <v>39</v>
      </c>
      <c r="J1751" t="s">
        <v>33</v>
      </c>
      <c r="K1751">
        <v>92024</v>
      </c>
      <c r="L1751" t="s">
        <v>34</v>
      </c>
      <c r="M1751" t="s">
        <v>2896</v>
      </c>
      <c r="N1751" t="s">
        <v>27</v>
      </c>
      <c r="O1751" t="s">
        <v>1705</v>
      </c>
      <c r="P1751" s="4">
        <v>26.25</v>
      </c>
      <c r="Q1751" s="4">
        <v>26.25</v>
      </c>
      <c r="R1751" s="4">
        <f t="shared" si="110"/>
        <v>0</v>
      </c>
      <c r="S1751" s="4">
        <f t="shared" si="111"/>
        <v>0</v>
      </c>
    </row>
    <row r="1752" spans="1:19" ht="15.6" x14ac:dyDescent="0.3">
      <c r="A1752" t="s">
        <v>2898</v>
      </c>
      <c r="B1752" s="1">
        <v>43459</v>
      </c>
      <c r="C1752" s="1">
        <v>43462</v>
      </c>
      <c r="D1752">
        <f t="shared" si="108"/>
        <v>2018</v>
      </c>
      <c r="E1752" t="str">
        <f t="shared" si="109"/>
        <v>Dec</v>
      </c>
      <c r="F1752" t="s">
        <v>20</v>
      </c>
      <c r="G1752" t="s">
        <v>2899</v>
      </c>
      <c r="H1752" s="2" t="s">
        <v>22</v>
      </c>
      <c r="I1752" t="s">
        <v>198</v>
      </c>
      <c r="J1752" t="s">
        <v>79</v>
      </c>
      <c r="K1752">
        <v>33012</v>
      </c>
      <c r="L1752" t="s">
        <v>44</v>
      </c>
      <c r="M1752" t="s">
        <v>2896</v>
      </c>
      <c r="N1752" t="s">
        <v>27</v>
      </c>
      <c r="O1752" t="s">
        <v>1705</v>
      </c>
      <c r="P1752" s="4">
        <v>21</v>
      </c>
      <c r="Q1752" s="4">
        <v>18</v>
      </c>
      <c r="R1752" s="4">
        <f t="shared" si="110"/>
        <v>3</v>
      </c>
      <c r="S1752" s="4">
        <f t="shared" si="111"/>
        <v>0.44999999999999996</v>
      </c>
    </row>
    <row r="1753" spans="1:19" x14ac:dyDescent="0.3">
      <c r="A1753" t="s">
        <v>2900</v>
      </c>
      <c r="B1753" s="1">
        <v>43001</v>
      </c>
      <c r="C1753" s="1">
        <v>43004</v>
      </c>
      <c r="D1753">
        <f t="shared" si="108"/>
        <v>2017</v>
      </c>
      <c r="E1753" t="str">
        <f t="shared" si="109"/>
        <v>Sep</v>
      </c>
      <c r="F1753" t="s">
        <v>67</v>
      </c>
      <c r="G1753" t="s">
        <v>2105</v>
      </c>
      <c r="H1753" t="s">
        <v>51</v>
      </c>
      <c r="I1753" t="s">
        <v>744</v>
      </c>
      <c r="J1753" t="s">
        <v>233</v>
      </c>
      <c r="K1753">
        <v>43130</v>
      </c>
      <c r="L1753" t="s">
        <v>54</v>
      </c>
      <c r="M1753" t="s">
        <v>2896</v>
      </c>
      <c r="N1753" t="s">
        <v>27</v>
      </c>
      <c r="O1753" t="s">
        <v>1705</v>
      </c>
      <c r="P1753" s="4">
        <v>28</v>
      </c>
      <c r="Q1753" s="4">
        <v>28</v>
      </c>
      <c r="R1753" s="4">
        <f t="shared" si="110"/>
        <v>0</v>
      </c>
      <c r="S1753" s="4">
        <f t="shared" si="111"/>
        <v>0</v>
      </c>
    </row>
    <row r="1754" spans="1:19" ht="15.6" x14ac:dyDescent="0.3">
      <c r="A1754" t="s">
        <v>1815</v>
      </c>
      <c r="B1754" s="1">
        <v>43396</v>
      </c>
      <c r="C1754" s="1">
        <v>43397</v>
      </c>
      <c r="D1754">
        <f t="shared" si="108"/>
        <v>2018</v>
      </c>
      <c r="E1754" t="str">
        <f t="shared" si="109"/>
        <v>Oct</v>
      </c>
      <c r="F1754" t="s">
        <v>20</v>
      </c>
      <c r="G1754" t="s">
        <v>960</v>
      </c>
      <c r="H1754" s="2" t="s">
        <v>22</v>
      </c>
      <c r="I1754" t="s">
        <v>1114</v>
      </c>
      <c r="J1754" t="s">
        <v>58</v>
      </c>
      <c r="K1754">
        <v>2920</v>
      </c>
      <c r="L1754" t="s">
        <v>54</v>
      </c>
      <c r="M1754" t="s">
        <v>2896</v>
      </c>
      <c r="N1754" t="s">
        <v>27</v>
      </c>
      <c r="O1754" t="s">
        <v>1705</v>
      </c>
      <c r="P1754" s="4">
        <v>35</v>
      </c>
      <c r="Q1754" s="4">
        <v>80</v>
      </c>
      <c r="R1754" s="4">
        <f t="shared" si="110"/>
        <v>-45</v>
      </c>
      <c r="S1754" s="4">
        <f t="shared" si="111"/>
        <v>-6.75</v>
      </c>
    </row>
    <row r="1755" spans="1:19" ht="15.6" x14ac:dyDescent="0.3">
      <c r="A1755" t="s">
        <v>2901</v>
      </c>
      <c r="B1755" s="1">
        <v>42473</v>
      </c>
      <c r="C1755" s="1">
        <v>42479</v>
      </c>
      <c r="D1755">
        <f t="shared" si="108"/>
        <v>2016</v>
      </c>
      <c r="E1755" t="str">
        <f t="shared" si="109"/>
        <v>Apr</v>
      </c>
      <c r="F1755" t="s">
        <v>37</v>
      </c>
      <c r="G1755" t="s">
        <v>1251</v>
      </c>
      <c r="H1755" s="2" t="s">
        <v>22</v>
      </c>
      <c r="I1755" t="s">
        <v>47</v>
      </c>
      <c r="J1755" t="s">
        <v>33</v>
      </c>
      <c r="K1755">
        <v>90036</v>
      </c>
      <c r="L1755" t="s">
        <v>34</v>
      </c>
      <c r="M1755" t="s">
        <v>2902</v>
      </c>
      <c r="N1755" t="s">
        <v>27</v>
      </c>
      <c r="O1755" t="s">
        <v>1705</v>
      </c>
      <c r="P1755" s="4">
        <v>37.68</v>
      </c>
      <c r="Q1755" s="4">
        <v>100</v>
      </c>
      <c r="R1755" s="4">
        <f t="shared" si="110"/>
        <v>-62.32</v>
      </c>
      <c r="S1755" s="4">
        <f t="shared" si="111"/>
        <v>-9.347999999999999</v>
      </c>
    </row>
    <row r="1756" spans="1:19" ht="15.6" x14ac:dyDescent="0.3">
      <c r="A1756" t="s">
        <v>2903</v>
      </c>
      <c r="B1756" s="1">
        <v>42539</v>
      </c>
      <c r="C1756" s="1">
        <v>42544</v>
      </c>
      <c r="D1756">
        <f t="shared" si="108"/>
        <v>2016</v>
      </c>
      <c r="E1756" t="str">
        <f t="shared" si="109"/>
        <v>Jun</v>
      </c>
      <c r="F1756" t="s">
        <v>37</v>
      </c>
      <c r="G1756" t="s">
        <v>2284</v>
      </c>
      <c r="H1756" s="2" t="s">
        <v>22</v>
      </c>
      <c r="I1756" t="s">
        <v>65</v>
      </c>
      <c r="J1756" t="s">
        <v>178</v>
      </c>
      <c r="K1756">
        <v>85345</v>
      </c>
      <c r="L1756" t="s">
        <v>34</v>
      </c>
      <c r="M1756" t="s">
        <v>2902</v>
      </c>
      <c r="N1756" t="s">
        <v>27</v>
      </c>
      <c r="O1756" t="s">
        <v>1705</v>
      </c>
      <c r="P1756" s="4">
        <v>75.36</v>
      </c>
      <c r="Q1756" s="4">
        <v>100</v>
      </c>
      <c r="R1756" s="4">
        <f t="shared" si="110"/>
        <v>-24.64</v>
      </c>
      <c r="S1756" s="4">
        <f t="shared" si="111"/>
        <v>-3.6959999999999997</v>
      </c>
    </row>
    <row r="1757" spans="1:19" ht="15.6" x14ac:dyDescent="0.3">
      <c r="A1757" t="s">
        <v>2904</v>
      </c>
      <c r="B1757" s="1">
        <v>43189</v>
      </c>
      <c r="C1757" s="1">
        <v>43191</v>
      </c>
      <c r="D1757">
        <f t="shared" si="108"/>
        <v>2018</v>
      </c>
      <c r="E1757" t="str">
        <f t="shared" si="109"/>
        <v>Mar</v>
      </c>
      <c r="F1757" t="s">
        <v>67</v>
      </c>
      <c r="G1757" t="s">
        <v>1055</v>
      </c>
      <c r="H1757" s="2" t="s">
        <v>22</v>
      </c>
      <c r="I1757" t="s">
        <v>419</v>
      </c>
      <c r="J1757" t="s">
        <v>33</v>
      </c>
      <c r="K1757">
        <v>90712</v>
      </c>
      <c r="L1757" t="s">
        <v>34</v>
      </c>
      <c r="M1757" t="s">
        <v>2902</v>
      </c>
      <c r="N1757" t="s">
        <v>27</v>
      </c>
      <c r="O1757" t="s">
        <v>1705</v>
      </c>
      <c r="P1757" s="4">
        <v>94.2</v>
      </c>
      <c r="Q1757" s="4">
        <v>100</v>
      </c>
      <c r="R1757" s="4">
        <f t="shared" si="110"/>
        <v>-5.7999999999999972</v>
      </c>
      <c r="S1757" s="4">
        <f t="shared" si="111"/>
        <v>-0.86999999999999955</v>
      </c>
    </row>
    <row r="1758" spans="1:19" x14ac:dyDescent="0.3">
      <c r="A1758" t="s">
        <v>2905</v>
      </c>
      <c r="B1758" s="1">
        <v>43339</v>
      </c>
      <c r="C1758" s="1">
        <v>43343</v>
      </c>
      <c r="D1758">
        <f t="shared" si="108"/>
        <v>2018</v>
      </c>
      <c r="E1758" t="str">
        <f t="shared" si="109"/>
        <v>Aug</v>
      </c>
      <c r="F1758" t="s">
        <v>37</v>
      </c>
      <c r="G1758" t="s">
        <v>2906</v>
      </c>
      <c r="H1758" t="s">
        <v>105</v>
      </c>
      <c r="I1758" t="s">
        <v>177</v>
      </c>
      <c r="J1758" t="s">
        <v>178</v>
      </c>
      <c r="K1758">
        <v>85204</v>
      </c>
      <c r="L1758" t="s">
        <v>34</v>
      </c>
      <c r="M1758" t="s">
        <v>2902</v>
      </c>
      <c r="N1758" t="s">
        <v>27</v>
      </c>
      <c r="O1758" t="s">
        <v>1705</v>
      </c>
      <c r="P1758" s="4">
        <v>120.57599999999999</v>
      </c>
      <c r="Q1758" s="4">
        <v>120.57599999999999</v>
      </c>
      <c r="R1758" s="4">
        <f t="shared" si="110"/>
        <v>0</v>
      </c>
      <c r="S1758" s="4">
        <f t="shared" si="111"/>
        <v>0</v>
      </c>
    </row>
    <row r="1759" spans="1:19" ht="15.6" x14ac:dyDescent="0.3">
      <c r="A1759" t="s">
        <v>2907</v>
      </c>
      <c r="B1759" s="1">
        <v>43112</v>
      </c>
      <c r="C1759" s="1">
        <v>43117</v>
      </c>
      <c r="D1759">
        <f t="shared" si="108"/>
        <v>2018</v>
      </c>
      <c r="E1759" t="str">
        <f t="shared" si="109"/>
        <v>Jan</v>
      </c>
      <c r="F1759" t="s">
        <v>67</v>
      </c>
      <c r="G1759" t="s">
        <v>2908</v>
      </c>
      <c r="H1759" s="2" t="s">
        <v>22</v>
      </c>
      <c r="I1759" t="s">
        <v>70</v>
      </c>
      <c r="J1759" t="s">
        <v>700</v>
      </c>
      <c r="K1759">
        <v>20016</v>
      </c>
      <c r="L1759" t="s">
        <v>54</v>
      </c>
      <c r="M1759" t="s">
        <v>2902</v>
      </c>
      <c r="N1759" t="s">
        <v>27</v>
      </c>
      <c r="O1759" t="s">
        <v>1705</v>
      </c>
      <c r="P1759" s="4">
        <v>37.68</v>
      </c>
      <c r="Q1759" s="4">
        <v>37.68</v>
      </c>
      <c r="R1759" s="4">
        <f t="shared" si="110"/>
        <v>0</v>
      </c>
      <c r="S1759" s="4">
        <f t="shared" si="111"/>
        <v>0</v>
      </c>
    </row>
    <row r="1760" spans="1:19" x14ac:dyDescent="0.3">
      <c r="A1760" t="s">
        <v>1495</v>
      </c>
      <c r="B1760" s="1">
        <v>43148</v>
      </c>
      <c r="C1760" s="1">
        <v>43151</v>
      </c>
      <c r="D1760">
        <f t="shared" si="108"/>
        <v>2018</v>
      </c>
      <c r="E1760" t="str">
        <f t="shared" si="109"/>
        <v>Feb</v>
      </c>
      <c r="F1760" t="s">
        <v>20</v>
      </c>
      <c r="G1760" t="s">
        <v>1343</v>
      </c>
      <c r="H1760" t="s">
        <v>22</v>
      </c>
      <c r="I1760" t="s">
        <v>232</v>
      </c>
      <c r="J1760" t="s">
        <v>233</v>
      </c>
      <c r="K1760">
        <v>45373</v>
      </c>
      <c r="L1760" t="s">
        <v>54</v>
      </c>
      <c r="M1760" t="s">
        <v>2902</v>
      </c>
      <c r="N1760" t="s">
        <v>27</v>
      </c>
      <c r="O1760" t="s">
        <v>1705</v>
      </c>
      <c r="P1760" s="4">
        <v>30.143999999999998</v>
      </c>
      <c r="Q1760" s="4">
        <v>30.143999999999998</v>
      </c>
      <c r="R1760" s="4">
        <f t="shared" si="110"/>
        <v>0</v>
      </c>
      <c r="S1760" s="4">
        <f t="shared" si="111"/>
        <v>0</v>
      </c>
    </row>
    <row r="1761" spans="1:19" ht="15.6" x14ac:dyDescent="0.3">
      <c r="A1761" t="s">
        <v>2909</v>
      </c>
      <c r="B1761" s="1">
        <v>42855</v>
      </c>
      <c r="C1761" s="1">
        <v>42860</v>
      </c>
      <c r="D1761">
        <f t="shared" si="108"/>
        <v>2017</v>
      </c>
      <c r="E1761" t="str">
        <f t="shared" si="109"/>
        <v>Apr</v>
      </c>
      <c r="F1761" t="s">
        <v>37</v>
      </c>
      <c r="G1761" t="s">
        <v>1768</v>
      </c>
      <c r="H1761" s="2" t="s">
        <v>22</v>
      </c>
      <c r="I1761" t="s">
        <v>116</v>
      </c>
      <c r="J1761" t="s">
        <v>109</v>
      </c>
      <c r="K1761">
        <v>75081</v>
      </c>
      <c r="L1761" t="s">
        <v>25</v>
      </c>
      <c r="M1761" t="s">
        <v>2902</v>
      </c>
      <c r="N1761" t="s">
        <v>110</v>
      </c>
      <c r="O1761" t="s">
        <v>1705</v>
      </c>
      <c r="P1761" s="4">
        <v>22.608000000000001</v>
      </c>
      <c r="Q1761" s="4">
        <v>18</v>
      </c>
      <c r="R1761" s="4">
        <f t="shared" si="110"/>
        <v>4.6080000000000005</v>
      </c>
      <c r="S1761" s="4">
        <f t="shared" si="111"/>
        <v>0.69120000000000004</v>
      </c>
    </row>
    <row r="1762" spans="1:19" ht="15.6" x14ac:dyDescent="0.3">
      <c r="A1762" t="s">
        <v>2910</v>
      </c>
      <c r="B1762" s="1">
        <v>42872</v>
      </c>
      <c r="C1762" s="1">
        <v>42875</v>
      </c>
      <c r="D1762">
        <f t="shared" si="108"/>
        <v>2017</v>
      </c>
      <c r="E1762" t="str">
        <f t="shared" si="109"/>
        <v>May</v>
      </c>
      <c r="F1762" t="s">
        <v>20</v>
      </c>
      <c r="G1762" t="s">
        <v>1064</v>
      </c>
      <c r="H1762" s="2" t="s">
        <v>22</v>
      </c>
      <c r="I1762" t="s">
        <v>23</v>
      </c>
      <c r="J1762" t="s">
        <v>24</v>
      </c>
      <c r="K1762">
        <v>60653</v>
      </c>
      <c r="L1762" t="s">
        <v>25</v>
      </c>
      <c r="M1762" t="s">
        <v>2902</v>
      </c>
      <c r="N1762" t="s">
        <v>110</v>
      </c>
      <c r="O1762" t="s">
        <v>1705</v>
      </c>
      <c r="P1762" s="4">
        <v>22.608000000000001</v>
      </c>
      <c r="Q1762" s="4">
        <v>18</v>
      </c>
      <c r="R1762" s="4">
        <f t="shared" si="110"/>
        <v>4.6080000000000005</v>
      </c>
      <c r="S1762" s="4">
        <f t="shared" si="111"/>
        <v>0.69120000000000004</v>
      </c>
    </row>
    <row r="1763" spans="1:19" x14ac:dyDescent="0.3">
      <c r="A1763" t="s">
        <v>832</v>
      </c>
      <c r="B1763" s="1">
        <v>42923</v>
      </c>
      <c r="C1763" s="1">
        <v>42927</v>
      </c>
      <c r="D1763">
        <f t="shared" si="108"/>
        <v>2017</v>
      </c>
      <c r="E1763" t="str">
        <f t="shared" si="109"/>
        <v>Jul</v>
      </c>
      <c r="F1763" t="s">
        <v>67</v>
      </c>
      <c r="G1763" t="s">
        <v>833</v>
      </c>
      <c r="H1763" t="s">
        <v>51</v>
      </c>
      <c r="I1763" t="s">
        <v>293</v>
      </c>
      <c r="J1763" t="s">
        <v>24</v>
      </c>
      <c r="K1763">
        <v>60505</v>
      </c>
      <c r="L1763" t="s">
        <v>25</v>
      </c>
      <c r="M1763" t="s">
        <v>2902</v>
      </c>
      <c r="N1763" t="s">
        <v>27</v>
      </c>
      <c r="O1763" t="s">
        <v>1705</v>
      </c>
      <c r="P1763" s="4">
        <v>60.287999999999997</v>
      </c>
      <c r="Q1763" s="4">
        <v>60.287999999999997</v>
      </c>
      <c r="R1763" s="4">
        <f t="shared" si="110"/>
        <v>0</v>
      </c>
      <c r="S1763" s="4">
        <f t="shared" si="111"/>
        <v>0</v>
      </c>
    </row>
    <row r="1764" spans="1:19" ht="15.6" x14ac:dyDescent="0.3">
      <c r="A1764" t="s">
        <v>2911</v>
      </c>
      <c r="B1764" s="1">
        <v>42970</v>
      </c>
      <c r="C1764" s="1">
        <v>42977</v>
      </c>
      <c r="D1764">
        <f t="shared" si="108"/>
        <v>2017</v>
      </c>
      <c r="E1764" t="str">
        <f t="shared" si="109"/>
        <v>Aug</v>
      </c>
      <c r="F1764" t="s">
        <v>37</v>
      </c>
      <c r="G1764" t="s">
        <v>965</v>
      </c>
      <c r="H1764" s="2" t="s">
        <v>22</v>
      </c>
      <c r="I1764" t="s">
        <v>2912</v>
      </c>
      <c r="J1764" t="s">
        <v>109</v>
      </c>
      <c r="K1764">
        <v>78577</v>
      </c>
      <c r="L1764" t="s">
        <v>25</v>
      </c>
      <c r="M1764" t="s">
        <v>2902</v>
      </c>
      <c r="N1764" t="s">
        <v>110</v>
      </c>
      <c r="O1764" t="s">
        <v>1705</v>
      </c>
      <c r="P1764" s="4">
        <v>22.608000000000001</v>
      </c>
      <c r="Q1764" s="4">
        <v>18</v>
      </c>
      <c r="R1764" s="4">
        <f t="shared" si="110"/>
        <v>4.6080000000000005</v>
      </c>
      <c r="S1764" s="4">
        <f t="shared" si="111"/>
        <v>0.69120000000000004</v>
      </c>
    </row>
    <row r="1765" spans="1:19" ht="15.6" x14ac:dyDescent="0.3">
      <c r="A1765" t="s">
        <v>2206</v>
      </c>
      <c r="B1765" s="1">
        <v>43238</v>
      </c>
      <c r="C1765" s="1">
        <v>43242</v>
      </c>
      <c r="D1765">
        <f t="shared" si="108"/>
        <v>2018</v>
      </c>
      <c r="E1765" t="str">
        <f t="shared" si="109"/>
        <v>May</v>
      </c>
      <c r="F1765" t="s">
        <v>37</v>
      </c>
      <c r="G1765" t="s">
        <v>619</v>
      </c>
      <c r="H1765" s="2" t="s">
        <v>22</v>
      </c>
      <c r="I1765" t="s">
        <v>23</v>
      </c>
      <c r="J1765" t="s">
        <v>24</v>
      </c>
      <c r="K1765">
        <v>60653</v>
      </c>
      <c r="L1765" t="s">
        <v>25</v>
      </c>
      <c r="M1765" t="s">
        <v>2902</v>
      </c>
      <c r="N1765" t="s">
        <v>27</v>
      </c>
      <c r="O1765" t="s">
        <v>1705</v>
      </c>
      <c r="P1765" s="4">
        <v>22.608000000000001</v>
      </c>
      <c r="Q1765" s="4">
        <v>18</v>
      </c>
      <c r="R1765" s="4">
        <f t="shared" si="110"/>
        <v>4.6080000000000005</v>
      </c>
      <c r="S1765" s="4">
        <f t="shared" si="111"/>
        <v>0.69120000000000004</v>
      </c>
    </row>
    <row r="1766" spans="1:19" x14ac:dyDescent="0.3">
      <c r="A1766" t="s">
        <v>2913</v>
      </c>
      <c r="B1766" s="1">
        <v>43347</v>
      </c>
      <c r="C1766" s="1">
        <v>43351</v>
      </c>
      <c r="D1766">
        <f t="shared" si="108"/>
        <v>2018</v>
      </c>
      <c r="E1766" t="str">
        <f t="shared" si="109"/>
        <v>Sep</v>
      </c>
      <c r="F1766" t="s">
        <v>67</v>
      </c>
      <c r="G1766" t="s">
        <v>2914</v>
      </c>
      <c r="H1766" t="s">
        <v>51</v>
      </c>
      <c r="I1766" t="s">
        <v>47</v>
      </c>
      <c r="J1766" t="s">
        <v>33</v>
      </c>
      <c r="K1766">
        <v>90036</v>
      </c>
      <c r="L1766" t="s">
        <v>34</v>
      </c>
      <c r="M1766" t="s">
        <v>2915</v>
      </c>
      <c r="N1766" t="s">
        <v>27</v>
      </c>
      <c r="O1766" t="s">
        <v>2916</v>
      </c>
      <c r="P1766" s="4">
        <v>1322.3520000000001</v>
      </c>
      <c r="Q1766" s="4">
        <v>1322.3520000000001</v>
      </c>
      <c r="R1766" s="4">
        <f t="shared" si="110"/>
        <v>0</v>
      </c>
      <c r="S1766" s="4">
        <f t="shared" si="111"/>
        <v>0</v>
      </c>
    </row>
    <row r="1767" spans="1:19" ht="15.6" x14ac:dyDescent="0.3">
      <c r="A1767" t="s">
        <v>2917</v>
      </c>
      <c r="B1767" s="1">
        <v>42397</v>
      </c>
      <c r="C1767" s="1">
        <v>42400</v>
      </c>
      <c r="D1767">
        <f t="shared" si="108"/>
        <v>2016</v>
      </c>
      <c r="E1767" t="str">
        <f t="shared" si="109"/>
        <v>Jan</v>
      </c>
      <c r="F1767" t="s">
        <v>67</v>
      </c>
      <c r="G1767" t="s">
        <v>2918</v>
      </c>
      <c r="H1767" s="2" t="s">
        <v>22</v>
      </c>
      <c r="I1767" t="s">
        <v>533</v>
      </c>
      <c r="J1767" t="s">
        <v>83</v>
      </c>
      <c r="K1767">
        <v>28027</v>
      </c>
      <c r="L1767" t="s">
        <v>44</v>
      </c>
      <c r="M1767" t="s">
        <v>2915</v>
      </c>
      <c r="N1767" t="s">
        <v>27</v>
      </c>
      <c r="O1767" t="s">
        <v>2916</v>
      </c>
      <c r="P1767" s="4">
        <v>4297.6440000000002</v>
      </c>
      <c r="Q1767" s="4">
        <f>P1767-1000</f>
        <v>3297.6440000000002</v>
      </c>
      <c r="R1767" s="4">
        <f t="shared" si="110"/>
        <v>1000</v>
      </c>
      <c r="S1767" s="4">
        <f t="shared" si="111"/>
        <v>150</v>
      </c>
    </row>
    <row r="1768" spans="1:19" x14ac:dyDescent="0.3">
      <c r="A1768" t="s">
        <v>2327</v>
      </c>
      <c r="B1768" s="1">
        <v>43375</v>
      </c>
      <c r="C1768" s="1">
        <v>43378</v>
      </c>
      <c r="D1768">
        <f t="shared" si="108"/>
        <v>2018</v>
      </c>
      <c r="E1768" t="str">
        <f t="shared" si="109"/>
        <v>Oct</v>
      </c>
      <c r="F1768" t="s">
        <v>20</v>
      </c>
      <c r="G1768" t="s">
        <v>2025</v>
      </c>
      <c r="H1768" t="s">
        <v>22</v>
      </c>
      <c r="I1768" t="s">
        <v>712</v>
      </c>
      <c r="J1768" t="s">
        <v>250</v>
      </c>
      <c r="K1768">
        <v>37918</v>
      </c>
      <c r="L1768" t="s">
        <v>44</v>
      </c>
      <c r="M1768" t="s">
        <v>2915</v>
      </c>
      <c r="N1768" t="s">
        <v>27</v>
      </c>
      <c r="O1768" t="s">
        <v>2916</v>
      </c>
      <c r="P1768" s="4">
        <v>2314.116</v>
      </c>
      <c r="Q1768" s="4">
        <v>2314.116</v>
      </c>
      <c r="R1768" s="4">
        <f t="shared" si="110"/>
        <v>0</v>
      </c>
      <c r="S1768" s="4">
        <f t="shared" si="111"/>
        <v>0</v>
      </c>
    </row>
    <row r="1769" spans="1:19" x14ac:dyDescent="0.3">
      <c r="A1769" t="s">
        <v>2919</v>
      </c>
      <c r="B1769" s="1">
        <v>43084</v>
      </c>
      <c r="C1769" s="1">
        <v>43088</v>
      </c>
      <c r="D1769">
        <f t="shared" si="108"/>
        <v>2017</v>
      </c>
      <c r="E1769" t="str">
        <f t="shared" si="109"/>
        <v>Dec</v>
      </c>
      <c r="F1769" t="s">
        <v>37</v>
      </c>
      <c r="G1769" t="s">
        <v>613</v>
      </c>
      <c r="H1769" t="s">
        <v>22</v>
      </c>
      <c r="I1769" t="s">
        <v>97</v>
      </c>
      <c r="J1769" t="s">
        <v>89</v>
      </c>
      <c r="K1769">
        <v>48205</v>
      </c>
      <c r="L1769" t="s">
        <v>25</v>
      </c>
      <c r="M1769" t="s">
        <v>2915</v>
      </c>
      <c r="N1769" t="s">
        <v>110</v>
      </c>
      <c r="O1769" t="s">
        <v>2916</v>
      </c>
      <c r="P1769" s="4">
        <v>1652.94</v>
      </c>
      <c r="Q1769" s="4">
        <v>1652.94</v>
      </c>
      <c r="R1769" s="4">
        <f t="shared" si="110"/>
        <v>0</v>
      </c>
      <c r="S1769" s="4">
        <f t="shared" si="111"/>
        <v>0</v>
      </c>
    </row>
    <row r="1770" spans="1:19" ht="15.6" x14ac:dyDescent="0.3">
      <c r="A1770" t="s">
        <v>2920</v>
      </c>
      <c r="B1770" s="1">
        <v>42638</v>
      </c>
      <c r="C1770" s="1">
        <v>42643</v>
      </c>
      <c r="D1770">
        <f t="shared" si="108"/>
        <v>2016</v>
      </c>
      <c r="E1770" t="str">
        <f t="shared" si="109"/>
        <v>Sep</v>
      </c>
      <c r="F1770" t="s">
        <v>37</v>
      </c>
      <c r="G1770" t="s">
        <v>895</v>
      </c>
      <c r="H1770" s="2" t="s">
        <v>22</v>
      </c>
      <c r="I1770" t="s">
        <v>539</v>
      </c>
      <c r="J1770" t="s">
        <v>415</v>
      </c>
      <c r="K1770">
        <v>84057</v>
      </c>
      <c r="L1770" t="s">
        <v>34</v>
      </c>
      <c r="M1770" t="s">
        <v>2921</v>
      </c>
      <c r="N1770" t="s">
        <v>27</v>
      </c>
      <c r="O1770" t="s">
        <v>2916</v>
      </c>
      <c r="P1770" s="4">
        <v>1044.6300000000001</v>
      </c>
      <c r="Q1770" s="4">
        <f>P1770-150</f>
        <v>894.63000000000011</v>
      </c>
      <c r="R1770" s="4">
        <f t="shared" si="110"/>
        <v>150</v>
      </c>
      <c r="S1770" s="4">
        <f t="shared" si="111"/>
        <v>22.5</v>
      </c>
    </row>
    <row r="1771" spans="1:19" ht="15.6" x14ac:dyDescent="0.3">
      <c r="A1771" t="s">
        <v>2922</v>
      </c>
      <c r="B1771" s="1">
        <v>42690</v>
      </c>
      <c r="C1771" s="1">
        <v>42694</v>
      </c>
      <c r="D1771">
        <f t="shared" si="108"/>
        <v>2016</v>
      </c>
      <c r="E1771" t="str">
        <f t="shared" si="109"/>
        <v>Nov</v>
      </c>
      <c r="F1771" t="s">
        <v>37</v>
      </c>
      <c r="G1771" t="s">
        <v>1163</v>
      </c>
      <c r="H1771" s="2" t="s">
        <v>22</v>
      </c>
      <c r="I1771" t="s">
        <v>2923</v>
      </c>
      <c r="J1771" t="s">
        <v>980</v>
      </c>
      <c r="K1771">
        <v>83704</v>
      </c>
      <c r="L1771" t="s">
        <v>34</v>
      </c>
      <c r="M1771" t="s">
        <v>2921</v>
      </c>
      <c r="N1771" t="s">
        <v>27</v>
      </c>
      <c r="O1771" t="s">
        <v>2916</v>
      </c>
      <c r="P1771" s="4">
        <v>696.42</v>
      </c>
      <c r="Q1771" s="4">
        <v>696.42</v>
      </c>
      <c r="R1771" s="4">
        <f t="shared" si="110"/>
        <v>0</v>
      </c>
      <c r="S1771" s="4">
        <f t="shared" si="111"/>
        <v>0</v>
      </c>
    </row>
    <row r="1772" spans="1:19" x14ac:dyDescent="0.3">
      <c r="A1772" t="s">
        <v>2924</v>
      </c>
      <c r="B1772" s="1">
        <v>43082</v>
      </c>
      <c r="C1772" s="1">
        <v>43089</v>
      </c>
      <c r="D1772">
        <f t="shared" si="108"/>
        <v>2017</v>
      </c>
      <c r="E1772" t="str">
        <f t="shared" si="109"/>
        <v>Dec</v>
      </c>
      <c r="F1772" t="s">
        <v>37</v>
      </c>
      <c r="G1772" t="s">
        <v>2925</v>
      </c>
      <c r="H1772" t="s">
        <v>22</v>
      </c>
      <c r="I1772" t="s">
        <v>2926</v>
      </c>
      <c r="J1772" t="s">
        <v>33</v>
      </c>
      <c r="K1772">
        <v>90503</v>
      </c>
      <c r="L1772" t="s">
        <v>34</v>
      </c>
      <c r="M1772" t="s">
        <v>2921</v>
      </c>
      <c r="N1772" t="s">
        <v>110</v>
      </c>
      <c r="O1772" t="s">
        <v>2916</v>
      </c>
      <c r="P1772" s="4">
        <v>1114.2719999999999</v>
      </c>
      <c r="Q1772" s="4">
        <f>P1772-150</f>
        <v>964.27199999999993</v>
      </c>
      <c r="R1772" s="4">
        <f t="shared" si="110"/>
        <v>150</v>
      </c>
      <c r="S1772" s="4">
        <f t="shared" si="111"/>
        <v>22.5</v>
      </c>
    </row>
    <row r="1773" spans="1:19" ht="15.6" x14ac:dyDescent="0.3">
      <c r="A1773" t="s">
        <v>2927</v>
      </c>
      <c r="B1773" s="1">
        <v>42486</v>
      </c>
      <c r="C1773" s="1">
        <v>42490</v>
      </c>
      <c r="D1773">
        <f t="shared" si="108"/>
        <v>2016</v>
      </c>
      <c r="E1773" t="str">
        <f t="shared" si="109"/>
        <v>Apr</v>
      </c>
      <c r="F1773" t="s">
        <v>37</v>
      </c>
      <c r="G1773" t="s">
        <v>1306</v>
      </c>
      <c r="H1773" s="2" t="s">
        <v>22</v>
      </c>
      <c r="I1773" t="s">
        <v>2928</v>
      </c>
      <c r="J1773" t="s">
        <v>79</v>
      </c>
      <c r="K1773">
        <v>32114</v>
      </c>
      <c r="L1773" t="s">
        <v>44</v>
      </c>
      <c r="M1773" t="s">
        <v>2921</v>
      </c>
      <c r="N1773" t="s">
        <v>27</v>
      </c>
      <c r="O1773" t="s">
        <v>2916</v>
      </c>
      <c r="P1773" s="4">
        <v>191.5155</v>
      </c>
      <c r="Q1773" s="4">
        <f>P1773-17</f>
        <v>174.5155</v>
      </c>
      <c r="R1773" s="4">
        <f t="shared" si="110"/>
        <v>17</v>
      </c>
      <c r="S1773" s="4">
        <f t="shared" si="111"/>
        <v>2.5499999999999998</v>
      </c>
    </row>
    <row r="1774" spans="1:19" ht="15.6" x14ac:dyDescent="0.3">
      <c r="A1774" t="s">
        <v>2929</v>
      </c>
      <c r="B1774" s="1">
        <v>42654</v>
      </c>
      <c r="C1774" s="1">
        <v>42661</v>
      </c>
      <c r="D1774">
        <f t="shared" si="108"/>
        <v>2016</v>
      </c>
      <c r="E1774" t="str">
        <f t="shared" si="109"/>
        <v>Oct</v>
      </c>
      <c r="F1774" t="s">
        <v>37</v>
      </c>
      <c r="G1774" t="s">
        <v>328</v>
      </c>
      <c r="H1774" s="2" t="s">
        <v>22</v>
      </c>
      <c r="I1774" t="s">
        <v>486</v>
      </c>
      <c r="J1774" t="s">
        <v>79</v>
      </c>
      <c r="K1774">
        <v>33311</v>
      </c>
      <c r="L1774" t="s">
        <v>44</v>
      </c>
      <c r="M1774" t="s">
        <v>2921</v>
      </c>
      <c r="N1774" t="s">
        <v>27</v>
      </c>
      <c r="O1774" t="s">
        <v>2916</v>
      </c>
      <c r="P1774" s="4">
        <v>957.57749999999999</v>
      </c>
      <c r="Q1774" s="4">
        <v>957.57749999999999</v>
      </c>
      <c r="R1774" s="4">
        <f t="shared" si="110"/>
        <v>0</v>
      </c>
      <c r="S1774" s="4">
        <f t="shared" si="111"/>
        <v>0</v>
      </c>
    </row>
    <row r="1775" spans="1:19" x14ac:dyDescent="0.3">
      <c r="A1775" t="s">
        <v>2930</v>
      </c>
      <c r="B1775" s="1">
        <v>43281</v>
      </c>
      <c r="C1775" s="1">
        <v>43281</v>
      </c>
      <c r="D1775">
        <f t="shared" si="108"/>
        <v>2018</v>
      </c>
      <c r="E1775" t="str">
        <f t="shared" si="109"/>
        <v>Jun</v>
      </c>
      <c r="F1775" t="s">
        <v>30</v>
      </c>
      <c r="G1775" t="s">
        <v>770</v>
      </c>
      <c r="H1775" t="s">
        <v>105</v>
      </c>
      <c r="I1775" t="s">
        <v>61</v>
      </c>
      <c r="J1775" t="s">
        <v>62</v>
      </c>
      <c r="K1775">
        <v>10011</v>
      </c>
      <c r="L1775" t="s">
        <v>54</v>
      </c>
      <c r="M1775" t="s">
        <v>2921</v>
      </c>
      <c r="N1775" t="s">
        <v>27</v>
      </c>
      <c r="O1775" t="s">
        <v>2916</v>
      </c>
      <c r="P1775" s="4">
        <v>1044.6300000000001</v>
      </c>
      <c r="Q1775" s="4">
        <f>P1775-150</f>
        <v>894.63000000000011</v>
      </c>
      <c r="R1775" s="4">
        <f t="shared" si="110"/>
        <v>150</v>
      </c>
      <c r="S1775" s="4">
        <f t="shared" si="111"/>
        <v>22.5</v>
      </c>
    </row>
    <row r="1776" spans="1:19" x14ac:dyDescent="0.3">
      <c r="A1776" t="s">
        <v>1787</v>
      </c>
      <c r="B1776" s="1">
        <v>42333</v>
      </c>
      <c r="C1776" s="1">
        <v>42338</v>
      </c>
      <c r="D1776">
        <f t="shared" si="108"/>
        <v>2015</v>
      </c>
      <c r="E1776" t="str">
        <f t="shared" si="109"/>
        <v>Nov</v>
      </c>
      <c r="F1776" t="s">
        <v>37</v>
      </c>
      <c r="G1776" t="s">
        <v>1788</v>
      </c>
      <c r="H1776" t="s">
        <v>51</v>
      </c>
      <c r="I1776" t="s">
        <v>422</v>
      </c>
      <c r="J1776" t="s">
        <v>109</v>
      </c>
      <c r="K1776">
        <v>76017</v>
      </c>
      <c r="L1776" t="s">
        <v>25</v>
      </c>
      <c r="M1776" t="s">
        <v>2921</v>
      </c>
      <c r="N1776" t="s">
        <v>27</v>
      </c>
      <c r="O1776" t="s">
        <v>2916</v>
      </c>
      <c r="P1776" s="4">
        <v>1218.7349999999999</v>
      </c>
      <c r="Q1776" s="4">
        <v>1218.7349999999999</v>
      </c>
      <c r="R1776" s="4">
        <f t="shared" si="110"/>
        <v>0</v>
      </c>
      <c r="S1776" s="4">
        <f t="shared" si="111"/>
        <v>0</v>
      </c>
    </row>
    <row r="1777" spans="1:19" x14ac:dyDescent="0.3">
      <c r="A1777" t="s">
        <v>2931</v>
      </c>
      <c r="B1777" s="1">
        <v>43448</v>
      </c>
      <c r="C1777" s="1">
        <v>43453</v>
      </c>
      <c r="D1777">
        <f t="shared" si="108"/>
        <v>2018</v>
      </c>
      <c r="E1777" t="str">
        <f t="shared" si="109"/>
        <v>Dec</v>
      </c>
      <c r="F1777" t="s">
        <v>37</v>
      </c>
      <c r="G1777" t="s">
        <v>784</v>
      </c>
      <c r="H1777" t="s">
        <v>105</v>
      </c>
      <c r="I1777" t="s">
        <v>188</v>
      </c>
      <c r="J1777" t="s">
        <v>109</v>
      </c>
      <c r="K1777">
        <v>75023</v>
      </c>
      <c r="L1777" t="s">
        <v>25</v>
      </c>
      <c r="M1777" t="s">
        <v>2921</v>
      </c>
      <c r="N1777" t="s">
        <v>27</v>
      </c>
      <c r="O1777" t="s">
        <v>2916</v>
      </c>
      <c r="P1777" s="4">
        <v>974.98800000000006</v>
      </c>
      <c r="Q1777" s="4">
        <v>974.98800000000006</v>
      </c>
      <c r="R1777" s="4">
        <f t="shared" si="110"/>
        <v>0</v>
      </c>
      <c r="S1777" s="4">
        <f t="shared" si="111"/>
        <v>0</v>
      </c>
    </row>
    <row r="1778" spans="1:19" x14ac:dyDescent="0.3">
      <c r="A1778" t="s">
        <v>2932</v>
      </c>
      <c r="B1778" s="1">
        <v>43340</v>
      </c>
      <c r="C1778" s="1">
        <v>43346</v>
      </c>
      <c r="D1778">
        <f t="shared" si="108"/>
        <v>2018</v>
      </c>
      <c r="E1778" t="str">
        <f t="shared" si="109"/>
        <v>Aug</v>
      </c>
      <c r="F1778" t="s">
        <v>37</v>
      </c>
      <c r="G1778" t="s">
        <v>2933</v>
      </c>
      <c r="H1778" t="s">
        <v>22</v>
      </c>
      <c r="I1778" t="s">
        <v>69</v>
      </c>
      <c r="J1778" t="s">
        <v>70</v>
      </c>
      <c r="K1778">
        <v>98105</v>
      </c>
      <c r="L1778" t="s">
        <v>34</v>
      </c>
      <c r="M1778" t="s">
        <v>2934</v>
      </c>
      <c r="N1778" t="s">
        <v>27</v>
      </c>
      <c r="O1778" t="s">
        <v>2916</v>
      </c>
      <c r="P1778" s="4">
        <v>1137.75</v>
      </c>
      <c r="Q1778" s="4">
        <v>1137.75</v>
      </c>
      <c r="R1778" s="4">
        <f t="shared" si="110"/>
        <v>0</v>
      </c>
      <c r="S1778" s="4">
        <f t="shared" si="111"/>
        <v>0</v>
      </c>
    </row>
    <row r="1779" spans="1:19" x14ac:dyDescent="0.3">
      <c r="A1779" t="s">
        <v>2935</v>
      </c>
      <c r="B1779" s="1">
        <v>43428</v>
      </c>
      <c r="C1779" s="1">
        <v>43428</v>
      </c>
      <c r="D1779">
        <f t="shared" si="108"/>
        <v>2018</v>
      </c>
      <c r="E1779" t="str">
        <f t="shared" si="109"/>
        <v>Nov</v>
      </c>
      <c r="F1779" t="s">
        <v>30</v>
      </c>
      <c r="G1779" t="s">
        <v>719</v>
      </c>
      <c r="H1779" t="s">
        <v>105</v>
      </c>
      <c r="I1779" t="s">
        <v>47</v>
      </c>
      <c r="J1779" t="s">
        <v>33</v>
      </c>
      <c r="K1779">
        <v>90008</v>
      </c>
      <c r="L1779" t="s">
        <v>34</v>
      </c>
      <c r="M1779" t="s">
        <v>2934</v>
      </c>
      <c r="N1779" t="s">
        <v>27</v>
      </c>
      <c r="O1779" t="s">
        <v>2916</v>
      </c>
      <c r="P1779" s="4">
        <v>364.08</v>
      </c>
      <c r="Q1779" s="4">
        <v>364.08</v>
      </c>
      <c r="R1779" s="4">
        <f t="shared" si="110"/>
        <v>0</v>
      </c>
      <c r="S1779" s="4">
        <f t="shared" si="111"/>
        <v>0</v>
      </c>
    </row>
    <row r="1780" spans="1:19" x14ac:dyDescent="0.3">
      <c r="A1780" t="s">
        <v>2936</v>
      </c>
      <c r="B1780" s="1">
        <v>42358</v>
      </c>
      <c r="C1780" s="1">
        <v>42359</v>
      </c>
      <c r="D1780">
        <f t="shared" si="108"/>
        <v>2015</v>
      </c>
      <c r="E1780" t="str">
        <f t="shared" si="109"/>
        <v>Dec</v>
      </c>
      <c r="F1780" t="s">
        <v>20</v>
      </c>
      <c r="G1780" t="s">
        <v>2937</v>
      </c>
      <c r="H1780" t="s">
        <v>22</v>
      </c>
      <c r="I1780" t="s">
        <v>2419</v>
      </c>
      <c r="J1780" t="s">
        <v>158</v>
      </c>
      <c r="K1780">
        <v>22801</v>
      </c>
      <c r="L1780" t="s">
        <v>44</v>
      </c>
      <c r="M1780" t="s">
        <v>2934</v>
      </c>
      <c r="N1780" t="s">
        <v>27</v>
      </c>
      <c r="O1780" t="s">
        <v>2916</v>
      </c>
      <c r="P1780" s="4">
        <v>455.1</v>
      </c>
      <c r="Q1780" s="4">
        <v>455.1</v>
      </c>
      <c r="R1780" s="4">
        <f t="shared" si="110"/>
        <v>0</v>
      </c>
      <c r="S1780" s="4">
        <f t="shared" si="111"/>
        <v>0</v>
      </c>
    </row>
    <row r="1781" spans="1:19" ht="15.6" x14ac:dyDescent="0.3">
      <c r="A1781" t="s">
        <v>2938</v>
      </c>
      <c r="B1781" s="1">
        <v>42701</v>
      </c>
      <c r="C1781" s="1">
        <v>42706</v>
      </c>
      <c r="D1781">
        <f t="shared" si="108"/>
        <v>2016</v>
      </c>
      <c r="E1781" t="str">
        <f t="shared" si="109"/>
        <v>Nov</v>
      </c>
      <c r="F1781" t="s">
        <v>37</v>
      </c>
      <c r="G1781" t="s">
        <v>2939</v>
      </c>
      <c r="H1781" s="2" t="s">
        <v>22</v>
      </c>
      <c r="I1781" t="s">
        <v>351</v>
      </c>
      <c r="J1781" t="s">
        <v>79</v>
      </c>
      <c r="K1781">
        <v>33024</v>
      </c>
      <c r="L1781" t="s">
        <v>44</v>
      </c>
      <c r="M1781" t="s">
        <v>2934</v>
      </c>
      <c r="N1781" t="s">
        <v>27</v>
      </c>
      <c r="O1781" t="s">
        <v>2916</v>
      </c>
      <c r="P1781" s="4">
        <v>375.45749999999998</v>
      </c>
      <c r="Q1781" s="4">
        <f>P1781-150</f>
        <v>225.45749999999998</v>
      </c>
      <c r="R1781" s="4">
        <f t="shared" si="110"/>
        <v>150</v>
      </c>
      <c r="S1781" s="4">
        <f t="shared" si="111"/>
        <v>22.5</v>
      </c>
    </row>
    <row r="1782" spans="1:19" x14ac:dyDescent="0.3">
      <c r="A1782" t="s">
        <v>2940</v>
      </c>
      <c r="B1782" s="1">
        <v>42298</v>
      </c>
      <c r="C1782" s="1">
        <v>42299</v>
      </c>
      <c r="D1782">
        <f t="shared" si="108"/>
        <v>2015</v>
      </c>
      <c r="E1782" t="str">
        <f t="shared" si="109"/>
        <v>Oct</v>
      </c>
      <c r="F1782" t="s">
        <v>20</v>
      </c>
      <c r="G1782" t="s">
        <v>633</v>
      </c>
      <c r="H1782" t="s">
        <v>105</v>
      </c>
      <c r="I1782" t="s">
        <v>666</v>
      </c>
      <c r="J1782" t="s">
        <v>233</v>
      </c>
      <c r="K1782">
        <v>45014</v>
      </c>
      <c r="L1782" t="s">
        <v>54</v>
      </c>
      <c r="M1782" t="s">
        <v>2934</v>
      </c>
      <c r="N1782" t="s">
        <v>27</v>
      </c>
      <c r="O1782" t="s">
        <v>2916</v>
      </c>
      <c r="P1782" s="4">
        <v>409.59</v>
      </c>
      <c r="Q1782" s="4">
        <v>409.59</v>
      </c>
      <c r="R1782" s="4">
        <f t="shared" si="110"/>
        <v>0</v>
      </c>
      <c r="S1782" s="4">
        <f t="shared" si="111"/>
        <v>0</v>
      </c>
    </row>
    <row r="1783" spans="1:19" x14ac:dyDescent="0.3">
      <c r="A1783" t="s">
        <v>2941</v>
      </c>
      <c r="B1783" s="1">
        <v>42738</v>
      </c>
      <c r="C1783" s="1">
        <v>42743</v>
      </c>
      <c r="D1783">
        <f t="shared" si="108"/>
        <v>2017</v>
      </c>
      <c r="E1783" t="str">
        <f t="shared" si="109"/>
        <v>Jan</v>
      </c>
      <c r="F1783" t="s">
        <v>37</v>
      </c>
      <c r="G1783" t="s">
        <v>1093</v>
      </c>
      <c r="H1783" t="s">
        <v>51</v>
      </c>
      <c r="I1783" t="s">
        <v>2942</v>
      </c>
      <c r="J1783" t="s">
        <v>503</v>
      </c>
      <c r="K1783">
        <v>74012</v>
      </c>
      <c r="L1783" t="s">
        <v>25</v>
      </c>
      <c r="M1783" t="s">
        <v>2934</v>
      </c>
      <c r="N1783" t="s">
        <v>110</v>
      </c>
      <c r="O1783" t="s">
        <v>2916</v>
      </c>
      <c r="P1783" s="4">
        <v>1592.85</v>
      </c>
      <c r="Q1783" s="4">
        <v>1592.85</v>
      </c>
      <c r="R1783" s="4">
        <f t="shared" si="110"/>
        <v>0</v>
      </c>
      <c r="S1783" s="4">
        <f t="shared" si="111"/>
        <v>0</v>
      </c>
    </row>
    <row r="1784" spans="1:19" ht="15.6" x14ac:dyDescent="0.3">
      <c r="A1784" t="s">
        <v>2943</v>
      </c>
      <c r="B1784" s="1">
        <v>42100</v>
      </c>
      <c r="C1784" s="1">
        <v>42106</v>
      </c>
      <c r="D1784">
        <f t="shared" si="108"/>
        <v>2015</v>
      </c>
      <c r="E1784" t="str">
        <f t="shared" si="109"/>
        <v>Apr</v>
      </c>
      <c r="F1784" t="s">
        <v>37</v>
      </c>
      <c r="G1784" t="s">
        <v>300</v>
      </c>
      <c r="H1784" s="2" t="s">
        <v>22</v>
      </c>
      <c r="I1784" t="s">
        <v>69</v>
      </c>
      <c r="J1784" t="s">
        <v>70</v>
      </c>
      <c r="K1784">
        <v>98115</v>
      </c>
      <c r="L1784" t="s">
        <v>34</v>
      </c>
      <c r="M1784" t="s">
        <v>2944</v>
      </c>
      <c r="N1784" t="s">
        <v>27</v>
      </c>
      <c r="O1784" t="s">
        <v>2916</v>
      </c>
      <c r="P1784" s="4">
        <v>653.54999999999995</v>
      </c>
      <c r="Q1784" s="4">
        <v>653.54999999999995</v>
      </c>
      <c r="R1784" s="4">
        <f t="shared" si="110"/>
        <v>0</v>
      </c>
      <c r="S1784" s="4">
        <f t="shared" si="111"/>
        <v>0</v>
      </c>
    </row>
    <row r="1785" spans="1:19" ht="15.6" x14ac:dyDescent="0.3">
      <c r="A1785" t="s">
        <v>2945</v>
      </c>
      <c r="B1785" s="1">
        <v>43276</v>
      </c>
      <c r="C1785" s="1">
        <v>43280</v>
      </c>
      <c r="D1785">
        <f t="shared" si="108"/>
        <v>2018</v>
      </c>
      <c r="E1785" t="str">
        <f t="shared" si="109"/>
        <v>Jun</v>
      </c>
      <c r="F1785" t="s">
        <v>67</v>
      </c>
      <c r="G1785" t="s">
        <v>430</v>
      </c>
      <c r="H1785" s="2" t="s">
        <v>22</v>
      </c>
      <c r="I1785" t="s">
        <v>69</v>
      </c>
      <c r="J1785" t="s">
        <v>70</v>
      </c>
      <c r="K1785">
        <v>98115</v>
      </c>
      <c r="L1785" t="s">
        <v>34</v>
      </c>
      <c r="M1785" t="s">
        <v>2944</v>
      </c>
      <c r="N1785" t="s">
        <v>27</v>
      </c>
      <c r="O1785" t="s">
        <v>2916</v>
      </c>
      <c r="P1785" s="4">
        <v>871.4</v>
      </c>
      <c r="Q1785" s="4">
        <v>871.4</v>
      </c>
      <c r="R1785" s="4">
        <f t="shared" si="110"/>
        <v>0</v>
      </c>
      <c r="S1785" s="4">
        <f t="shared" si="111"/>
        <v>0</v>
      </c>
    </row>
    <row r="1786" spans="1:19" ht="15.6" x14ac:dyDescent="0.3">
      <c r="A1786" t="s">
        <v>2946</v>
      </c>
      <c r="B1786" s="1">
        <v>42473</v>
      </c>
      <c r="C1786" s="1">
        <v>42477</v>
      </c>
      <c r="D1786">
        <f t="shared" si="108"/>
        <v>2016</v>
      </c>
      <c r="E1786" t="str">
        <f t="shared" si="109"/>
        <v>Apr</v>
      </c>
      <c r="F1786" t="s">
        <v>37</v>
      </c>
      <c r="G1786" t="s">
        <v>737</v>
      </c>
      <c r="H1786" s="2" t="s">
        <v>22</v>
      </c>
      <c r="I1786" t="s">
        <v>108</v>
      </c>
      <c r="J1786" t="s">
        <v>109</v>
      </c>
      <c r="K1786">
        <v>77340</v>
      </c>
      <c r="L1786" t="s">
        <v>25</v>
      </c>
      <c r="M1786" t="s">
        <v>2944</v>
      </c>
      <c r="N1786" t="s">
        <v>27</v>
      </c>
      <c r="O1786" t="s">
        <v>2916</v>
      </c>
      <c r="P1786" s="4">
        <v>609.98</v>
      </c>
      <c r="Q1786" s="4">
        <v>609.98</v>
      </c>
      <c r="R1786" s="4">
        <f t="shared" si="110"/>
        <v>0</v>
      </c>
      <c r="S1786" s="4">
        <f t="shared" si="111"/>
        <v>0</v>
      </c>
    </row>
    <row r="1787" spans="1:19" ht="15.6" x14ac:dyDescent="0.3">
      <c r="A1787" t="s">
        <v>2023</v>
      </c>
      <c r="B1787" s="1">
        <v>42690</v>
      </c>
      <c r="C1787" s="1">
        <v>42692</v>
      </c>
      <c r="D1787">
        <f t="shared" si="108"/>
        <v>2016</v>
      </c>
      <c r="E1787" t="str">
        <f t="shared" si="109"/>
        <v>Nov</v>
      </c>
      <c r="F1787" t="s">
        <v>67</v>
      </c>
      <c r="G1787" t="s">
        <v>392</v>
      </c>
      <c r="H1787" s="2" t="s">
        <v>22</v>
      </c>
      <c r="I1787" t="s">
        <v>589</v>
      </c>
      <c r="J1787" t="s">
        <v>148</v>
      </c>
      <c r="K1787">
        <v>53209</v>
      </c>
      <c r="L1787" t="s">
        <v>25</v>
      </c>
      <c r="M1787" t="s">
        <v>2944</v>
      </c>
      <c r="N1787" t="s">
        <v>27</v>
      </c>
      <c r="O1787" t="s">
        <v>2916</v>
      </c>
      <c r="P1787" s="4">
        <v>653.54999999999995</v>
      </c>
      <c r="Q1787" s="4">
        <v>653.54999999999995</v>
      </c>
      <c r="R1787" s="4">
        <f t="shared" si="110"/>
        <v>0</v>
      </c>
      <c r="S1787" s="4">
        <f t="shared" si="111"/>
        <v>0</v>
      </c>
    </row>
    <row r="1788" spans="1:19" x14ac:dyDescent="0.3">
      <c r="A1788" t="s">
        <v>2421</v>
      </c>
      <c r="B1788" s="1">
        <v>43260</v>
      </c>
      <c r="C1788" s="1">
        <v>43264</v>
      </c>
      <c r="D1788">
        <f t="shared" si="108"/>
        <v>2018</v>
      </c>
      <c r="E1788" t="str">
        <f t="shared" si="109"/>
        <v>Jun</v>
      </c>
      <c r="F1788" t="s">
        <v>37</v>
      </c>
      <c r="G1788" t="s">
        <v>819</v>
      </c>
      <c r="H1788" t="s">
        <v>22</v>
      </c>
      <c r="I1788" t="s">
        <v>23</v>
      </c>
      <c r="J1788" t="s">
        <v>24</v>
      </c>
      <c r="K1788">
        <v>60653</v>
      </c>
      <c r="L1788" t="s">
        <v>25</v>
      </c>
      <c r="M1788" t="s">
        <v>2944</v>
      </c>
      <c r="N1788" t="s">
        <v>27</v>
      </c>
      <c r="O1788" t="s">
        <v>2916</v>
      </c>
      <c r="P1788" s="4">
        <v>108.925</v>
      </c>
      <c r="Q1788" s="4">
        <v>108.925</v>
      </c>
      <c r="R1788" s="4">
        <f t="shared" si="110"/>
        <v>0</v>
      </c>
      <c r="S1788" s="4">
        <f t="shared" si="111"/>
        <v>0</v>
      </c>
    </row>
    <row r="1789" spans="1:19" x14ac:dyDescent="0.3">
      <c r="A1789" t="s">
        <v>2947</v>
      </c>
      <c r="B1789" s="1">
        <v>43270</v>
      </c>
      <c r="C1789" s="1">
        <v>43277</v>
      </c>
      <c r="D1789">
        <f t="shared" si="108"/>
        <v>2018</v>
      </c>
      <c r="E1789" t="str">
        <f t="shared" si="109"/>
        <v>Jun</v>
      </c>
      <c r="F1789" t="s">
        <v>37</v>
      </c>
      <c r="G1789" t="s">
        <v>1526</v>
      </c>
      <c r="H1789" t="s">
        <v>22</v>
      </c>
      <c r="I1789" t="s">
        <v>116</v>
      </c>
      <c r="J1789" t="s">
        <v>109</v>
      </c>
      <c r="K1789">
        <v>75081</v>
      </c>
      <c r="L1789" t="s">
        <v>25</v>
      </c>
      <c r="M1789" t="s">
        <v>2944</v>
      </c>
      <c r="N1789" t="s">
        <v>27</v>
      </c>
      <c r="O1789" t="s">
        <v>2916</v>
      </c>
      <c r="P1789" s="4">
        <v>457.48500000000001</v>
      </c>
      <c r="Q1789" s="4">
        <v>457.48500000000001</v>
      </c>
      <c r="R1789" s="4">
        <f t="shared" si="110"/>
        <v>0</v>
      </c>
      <c r="S1789" s="4">
        <f t="shared" si="111"/>
        <v>0</v>
      </c>
    </row>
    <row r="1790" spans="1:19" ht="15.6" x14ac:dyDescent="0.3">
      <c r="A1790" t="s">
        <v>2948</v>
      </c>
      <c r="B1790" s="1">
        <v>42326</v>
      </c>
      <c r="C1790" s="1">
        <v>42328</v>
      </c>
      <c r="D1790">
        <f t="shared" si="108"/>
        <v>2015</v>
      </c>
      <c r="E1790" t="str">
        <f t="shared" si="109"/>
        <v>Nov</v>
      </c>
      <c r="F1790" t="s">
        <v>67</v>
      </c>
      <c r="G1790" t="s">
        <v>274</v>
      </c>
      <c r="H1790" s="2" t="s">
        <v>22</v>
      </c>
      <c r="I1790" t="s">
        <v>576</v>
      </c>
      <c r="J1790" t="s">
        <v>75</v>
      </c>
      <c r="K1790">
        <v>80027</v>
      </c>
      <c r="L1790" t="s">
        <v>34</v>
      </c>
      <c r="M1790" t="s">
        <v>2949</v>
      </c>
      <c r="N1790" t="s">
        <v>27</v>
      </c>
      <c r="O1790" t="s">
        <v>2916</v>
      </c>
      <c r="P1790" s="4">
        <v>145.97999999999999</v>
      </c>
      <c r="Q1790" s="4">
        <v>145.97999999999999</v>
      </c>
      <c r="R1790" s="4">
        <f t="shared" si="110"/>
        <v>0</v>
      </c>
      <c r="S1790" s="4">
        <f t="shared" si="111"/>
        <v>0</v>
      </c>
    </row>
    <row r="1791" spans="1:19" ht="15.6" x14ac:dyDescent="0.3">
      <c r="A1791" t="s">
        <v>440</v>
      </c>
      <c r="B1791" s="1">
        <v>42715</v>
      </c>
      <c r="C1791" s="1">
        <v>42720</v>
      </c>
      <c r="D1791">
        <f t="shared" si="108"/>
        <v>2016</v>
      </c>
      <c r="E1791" t="str">
        <f t="shared" si="109"/>
        <v>Dec</v>
      </c>
      <c r="F1791" t="s">
        <v>37</v>
      </c>
      <c r="G1791" t="s">
        <v>441</v>
      </c>
      <c r="H1791" s="2" t="s">
        <v>22</v>
      </c>
      <c r="I1791" t="s">
        <v>338</v>
      </c>
      <c r="J1791" t="s">
        <v>75</v>
      </c>
      <c r="K1791">
        <v>80906</v>
      </c>
      <c r="L1791" t="s">
        <v>34</v>
      </c>
      <c r="M1791" t="s">
        <v>2949</v>
      </c>
      <c r="N1791" t="s">
        <v>27</v>
      </c>
      <c r="O1791" t="s">
        <v>2916</v>
      </c>
      <c r="P1791" s="4">
        <v>364.95</v>
      </c>
      <c r="Q1791" s="4">
        <v>364.95</v>
      </c>
      <c r="R1791" s="4">
        <f t="shared" si="110"/>
        <v>0</v>
      </c>
      <c r="S1791" s="4">
        <f t="shared" si="111"/>
        <v>0</v>
      </c>
    </row>
    <row r="1792" spans="1:19" x14ac:dyDescent="0.3">
      <c r="A1792" t="s">
        <v>2950</v>
      </c>
      <c r="B1792" s="1">
        <v>43411</v>
      </c>
      <c r="C1792" s="1">
        <v>43417</v>
      </c>
      <c r="D1792">
        <f t="shared" si="108"/>
        <v>2018</v>
      </c>
      <c r="E1792" t="str">
        <f t="shared" si="109"/>
        <v>Nov</v>
      </c>
      <c r="F1792" t="s">
        <v>37</v>
      </c>
      <c r="G1792" t="s">
        <v>112</v>
      </c>
      <c r="H1792" t="s">
        <v>105</v>
      </c>
      <c r="I1792" t="s">
        <v>100</v>
      </c>
      <c r="J1792" t="s">
        <v>101</v>
      </c>
      <c r="K1792">
        <v>19120</v>
      </c>
      <c r="L1792" t="s">
        <v>54</v>
      </c>
      <c r="M1792" t="s">
        <v>2949</v>
      </c>
      <c r="N1792" t="s">
        <v>27</v>
      </c>
      <c r="O1792" t="s">
        <v>2916</v>
      </c>
      <c r="P1792" s="4">
        <v>350.35199999999998</v>
      </c>
      <c r="Q1792" s="4">
        <v>350.35199999999998</v>
      </c>
      <c r="R1792" s="4">
        <f t="shared" si="110"/>
        <v>0</v>
      </c>
      <c r="S1792" s="4">
        <f t="shared" si="111"/>
        <v>0</v>
      </c>
    </row>
    <row r="1793" spans="1:19" x14ac:dyDescent="0.3">
      <c r="A1793" t="s">
        <v>2630</v>
      </c>
      <c r="B1793" s="1">
        <v>42800</v>
      </c>
      <c r="C1793" s="1">
        <v>42806</v>
      </c>
      <c r="D1793">
        <f t="shared" si="108"/>
        <v>2017</v>
      </c>
      <c r="E1793" t="str">
        <f t="shared" si="109"/>
        <v>Mar</v>
      </c>
      <c r="F1793" t="s">
        <v>37</v>
      </c>
      <c r="G1793" t="s">
        <v>2631</v>
      </c>
      <c r="H1793" t="s">
        <v>51</v>
      </c>
      <c r="I1793" t="s">
        <v>23</v>
      </c>
      <c r="J1793" t="s">
        <v>24</v>
      </c>
      <c r="K1793">
        <v>60623</v>
      </c>
      <c r="L1793" t="s">
        <v>25</v>
      </c>
      <c r="M1793" t="s">
        <v>2949</v>
      </c>
      <c r="N1793" t="s">
        <v>27</v>
      </c>
      <c r="O1793" t="s">
        <v>2916</v>
      </c>
      <c r="P1793" s="4">
        <v>145.97999999999999</v>
      </c>
      <c r="Q1793" s="4">
        <v>145.97999999999999</v>
      </c>
      <c r="R1793" s="4">
        <f t="shared" si="110"/>
        <v>0</v>
      </c>
      <c r="S1793" s="4">
        <f t="shared" si="111"/>
        <v>0</v>
      </c>
    </row>
    <row r="1794" spans="1:19" ht="15.6" x14ac:dyDescent="0.3">
      <c r="A1794" t="s">
        <v>2951</v>
      </c>
      <c r="B1794" s="1">
        <v>42445</v>
      </c>
      <c r="C1794" s="1">
        <v>42447</v>
      </c>
      <c r="D1794">
        <f t="shared" ref="D1794:D1857" si="112">YEAR(B1794)</f>
        <v>2016</v>
      </c>
      <c r="E1794" t="str">
        <f t="shared" ref="E1794:E1857" si="113">TEXT(B1794,"mmm")</f>
        <v>Mar</v>
      </c>
      <c r="F1794" t="s">
        <v>67</v>
      </c>
      <c r="G1794" t="s">
        <v>2404</v>
      </c>
      <c r="H1794" s="2" t="s">
        <v>22</v>
      </c>
      <c r="I1794" t="s">
        <v>69</v>
      </c>
      <c r="J1794" t="s">
        <v>70</v>
      </c>
      <c r="K1794">
        <v>98103</v>
      </c>
      <c r="L1794" t="s">
        <v>34</v>
      </c>
      <c r="M1794" t="s">
        <v>2952</v>
      </c>
      <c r="N1794" t="s">
        <v>27</v>
      </c>
      <c r="O1794" t="s">
        <v>2916</v>
      </c>
      <c r="P1794" s="4">
        <v>171.96</v>
      </c>
      <c r="Q1794" s="4">
        <f>P1794-17</f>
        <v>154.96</v>
      </c>
      <c r="R1794" s="4">
        <f t="shared" si="110"/>
        <v>17</v>
      </c>
      <c r="S1794" s="4">
        <f t="shared" si="111"/>
        <v>2.5499999999999998</v>
      </c>
    </row>
    <row r="1795" spans="1:19" x14ac:dyDescent="0.3">
      <c r="A1795" t="s">
        <v>2303</v>
      </c>
      <c r="B1795" s="1">
        <v>43151</v>
      </c>
      <c r="C1795" s="1">
        <v>43158</v>
      </c>
      <c r="D1795">
        <f t="shared" si="112"/>
        <v>2018</v>
      </c>
      <c r="E1795" t="str">
        <f t="shared" si="113"/>
        <v>Feb</v>
      </c>
      <c r="F1795" t="s">
        <v>37</v>
      </c>
      <c r="G1795" t="s">
        <v>56</v>
      </c>
      <c r="H1795" t="s">
        <v>22</v>
      </c>
      <c r="I1795" t="s">
        <v>1535</v>
      </c>
      <c r="J1795" t="s">
        <v>178</v>
      </c>
      <c r="K1795">
        <v>85234</v>
      </c>
      <c r="L1795" t="s">
        <v>34</v>
      </c>
      <c r="M1795" t="s">
        <v>2952</v>
      </c>
      <c r="N1795" t="s">
        <v>27</v>
      </c>
      <c r="O1795" t="s">
        <v>2916</v>
      </c>
      <c r="P1795" s="4">
        <v>386.91</v>
      </c>
      <c r="Q1795" s="4">
        <v>100</v>
      </c>
      <c r="R1795" s="4">
        <f t="shared" ref="R1795:R1858" si="114">P1795-Q1795</f>
        <v>286.91000000000003</v>
      </c>
      <c r="S1795" s="4">
        <f t="shared" ref="S1795:S1858" si="115">0.15*R1795</f>
        <v>43.036500000000004</v>
      </c>
    </row>
    <row r="1796" spans="1:19" ht="15.6" x14ac:dyDescent="0.3">
      <c r="A1796" t="s">
        <v>2953</v>
      </c>
      <c r="B1796" s="1">
        <v>42182</v>
      </c>
      <c r="C1796" s="1">
        <v>42186</v>
      </c>
      <c r="D1796">
        <f t="shared" si="112"/>
        <v>2015</v>
      </c>
      <c r="E1796" t="str">
        <f t="shared" si="113"/>
        <v>Jun</v>
      </c>
      <c r="F1796" t="s">
        <v>37</v>
      </c>
      <c r="G1796" t="s">
        <v>2954</v>
      </c>
      <c r="H1796" s="2" t="s">
        <v>22</v>
      </c>
      <c r="I1796" t="s">
        <v>2955</v>
      </c>
      <c r="J1796" t="s">
        <v>454</v>
      </c>
      <c r="K1796">
        <v>38671</v>
      </c>
      <c r="L1796" t="s">
        <v>44</v>
      </c>
      <c r="M1796" t="s">
        <v>2952</v>
      </c>
      <c r="N1796" t="s">
        <v>27</v>
      </c>
      <c r="O1796" t="s">
        <v>2916</v>
      </c>
      <c r="P1796" s="4">
        <v>85.98</v>
      </c>
      <c r="Q1796" s="4">
        <v>85.98</v>
      </c>
      <c r="R1796" s="4">
        <f t="shared" si="114"/>
        <v>0</v>
      </c>
      <c r="S1796" s="4">
        <f t="shared" si="115"/>
        <v>0</v>
      </c>
    </row>
    <row r="1797" spans="1:19" x14ac:dyDescent="0.3">
      <c r="A1797" t="s">
        <v>2956</v>
      </c>
      <c r="B1797" s="1">
        <v>43066</v>
      </c>
      <c r="C1797" s="1">
        <v>43072</v>
      </c>
      <c r="D1797">
        <f t="shared" si="112"/>
        <v>2017</v>
      </c>
      <c r="E1797" t="str">
        <f t="shared" si="113"/>
        <v>Nov</v>
      </c>
      <c r="F1797" t="s">
        <v>37</v>
      </c>
      <c r="G1797" t="s">
        <v>200</v>
      </c>
      <c r="H1797" t="s">
        <v>51</v>
      </c>
      <c r="I1797" t="s">
        <v>486</v>
      </c>
      <c r="J1797" t="s">
        <v>79</v>
      </c>
      <c r="K1797">
        <v>33311</v>
      </c>
      <c r="L1797" t="s">
        <v>44</v>
      </c>
      <c r="M1797" t="s">
        <v>2952</v>
      </c>
      <c r="N1797" t="s">
        <v>128</v>
      </c>
      <c r="O1797" t="s">
        <v>2916</v>
      </c>
      <c r="P1797" s="4">
        <v>331.02300000000002</v>
      </c>
      <c r="Q1797" s="4">
        <v>331.02300000000002</v>
      </c>
      <c r="R1797" s="4">
        <f t="shared" si="114"/>
        <v>0</v>
      </c>
      <c r="S1797" s="4">
        <f t="shared" si="115"/>
        <v>0</v>
      </c>
    </row>
    <row r="1798" spans="1:19" ht="15.6" x14ac:dyDescent="0.3">
      <c r="A1798" t="s">
        <v>2957</v>
      </c>
      <c r="B1798" s="1">
        <v>43380</v>
      </c>
      <c r="C1798" s="1">
        <v>43384</v>
      </c>
      <c r="D1798">
        <f t="shared" si="112"/>
        <v>2018</v>
      </c>
      <c r="E1798" t="str">
        <f t="shared" si="113"/>
        <v>Oct</v>
      </c>
      <c r="F1798" t="s">
        <v>37</v>
      </c>
      <c r="G1798" t="s">
        <v>2025</v>
      </c>
      <c r="H1798" s="2" t="s">
        <v>22</v>
      </c>
      <c r="I1798" t="s">
        <v>1899</v>
      </c>
      <c r="J1798" t="s">
        <v>83</v>
      </c>
      <c r="K1798">
        <v>28205</v>
      </c>
      <c r="L1798" t="s">
        <v>44</v>
      </c>
      <c r="M1798" t="s">
        <v>2952</v>
      </c>
      <c r="N1798" t="s">
        <v>27</v>
      </c>
      <c r="O1798" t="s">
        <v>2916</v>
      </c>
      <c r="P1798" s="4">
        <v>154.76400000000001</v>
      </c>
      <c r="Q1798" s="4">
        <v>154.76400000000001</v>
      </c>
      <c r="R1798" s="4">
        <f t="shared" si="114"/>
        <v>0</v>
      </c>
      <c r="S1798" s="4">
        <f t="shared" si="115"/>
        <v>0</v>
      </c>
    </row>
    <row r="1799" spans="1:19" ht="15.6" x14ac:dyDescent="0.3">
      <c r="A1799" t="s">
        <v>2958</v>
      </c>
      <c r="B1799" s="1">
        <v>42100</v>
      </c>
      <c r="C1799" s="1">
        <v>42102</v>
      </c>
      <c r="D1799">
        <f t="shared" si="112"/>
        <v>2015</v>
      </c>
      <c r="E1799" t="str">
        <f t="shared" si="113"/>
        <v>Apr</v>
      </c>
      <c r="F1799" t="s">
        <v>20</v>
      </c>
      <c r="G1799" t="s">
        <v>1556</v>
      </c>
      <c r="H1799" s="2" t="s">
        <v>22</v>
      </c>
      <c r="I1799" t="s">
        <v>100</v>
      </c>
      <c r="J1799" t="s">
        <v>101</v>
      </c>
      <c r="K1799">
        <v>19143</v>
      </c>
      <c r="L1799" t="s">
        <v>54</v>
      </c>
      <c r="M1799" t="s">
        <v>2952</v>
      </c>
      <c r="N1799" t="s">
        <v>27</v>
      </c>
      <c r="O1799" t="s">
        <v>2916</v>
      </c>
      <c r="P1799" s="4">
        <v>154.76400000000001</v>
      </c>
      <c r="Q1799" s="4">
        <v>154.76400000000001</v>
      </c>
      <c r="R1799" s="4">
        <f t="shared" si="114"/>
        <v>0</v>
      </c>
      <c r="S1799" s="4">
        <f t="shared" si="115"/>
        <v>0</v>
      </c>
    </row>
    <row r="1800" spans="1:19" x14ac:dyDescent="0.3">
      <c r="A1800" t="s">
        <v>2959</v>
      </c>
      <c r="B1800" s="1">
        <v>42261</v>
      </c>
      <c r="C1800" s="1">
        <v>42261</v>
      </c>
      <c r="D1800">
        <f t="shared" si="112"/>
        <v>2015</v>
      </c>
      <c r="E1800" t="str">
        <f t="shared" si="113"/>
        <v>Sep</v>
      </c>
      <c r="F1800" t="s">
        <v>30</v>
      </c>
      <c r="G1800" t="s">
        <v>2960</v>
      </c>
      <c r="H1800" t="s">
        <v>105</v>
      </c>
      <c r="I1800" t="s">
        <v>61</v>
      </c>
      <c r="J1800" t="s">
        <v>62</v>
      </c>
      <c r="K1800">
        <v>10009</v>
      </c>
      <c r="L1800" t="s">
        <v>54</v>
      </c>
      <c r="M1800" t="s">
        <v>2952</v>
      </c>
      <c r="N1800" t="s">
        <v>27</v>
      </c>
      <c r="O1800" t="s">
        <v>2916</v>
      </c>
      <c r="P1800" s="4">
        <v>464.29199999999997</v>
      </c>
      <c r="Q1800" s="4">
        <v>464.29199999999997</v>
      </c>
      <c r="R1800" s="4">
        <f t="shared" si="114"/>
        <v>0</v>
      </c>
      <c r="S1800" s="4">
        <f t="shared" si="115"/>
        <v>0</v>
      </c>
    </row>
    <row r="1801" spans="1:19" ht="15.6" x14ac:dyDescent="0.3">
      <c r="A1801" t="s">
        <v>1815</v>
      </c>
      <c r="B1801" s="1">
        <v>43396</v>
      </c>
      <c r="C1801" s="1">
        <v>43397</v>
      </c>
      <c r="D1801">
        <f t="shared" si="112"/>
        <v>2018</v>
      </c>
      <c r="E1801" t="str">
        <f t="shared" si="113"/>
        <v>Oct</v>
      </c>
      <c r="F1801" t="s">
        <v>20</v>
      </c>
      <c r="G1801" t="s">
        <v>960</v>
      </c>
      <c r="H1801" s="2" t="s">
        <v>22</v>
      </c>
      <c r="I1801" t="s">
        <v>1114</v>
      </c>
      <c r="J1801" t="s">
        <v>58</v>
      </c>
      <c r="K1801">
        <v>2920</v>
      </c>
      <c r="L1801" t="s">
        <v>54</v>
      </c>
      <c r="M1801" t="s">
        <v>2952</v>
      </c>
      <c r="N1801" t="s">
        <v>27</v>
      </c>
      <c r="O1801" t="s">
        <v>2916</v>
      </c>
      <c r="P1801" s="4">
        <v>240.744</v>
      </c>
      <c r="Q1801" s="4">
        <v>80</v>
      </c>
      <c r="R1801" s="4">
        <f t="shared" si="114"/>
        <v>160.744</v>
      </c>
      <c r="S1801" s="4">
        <f t="shared" si="115"/>
        <v>24.111599999999999</v>
      </c>
    </row>
    <row r="1802" spans="1:19" x14ac:dyDescent="0.3">
      <c r="A1802" t="s">
        <v>1611</v>
      </c>
      <c r="B1802" s="1">
        <v>42254</v>
      </c>
      <c r="C1802" s="1">
        <v>42260</v>
      </c>
      <c r="D1802">
        <f t="shared" si="112"/>
        <v>2015</v>
      </c>
      <c r="E1802" t="str">
        <f t="shared" si="113"/>
        <v>Sep</v>
      </c>
      <c r="F1802" t="s">
        <v>37</v>
      </c>
      <c r="G1802" t="s">
        <v>748</v>
      </c>
      <c r="H1802" t="s">
        <v>22</v>
      </c>
      <c r="I1802" t="s">
        <v>1083</v>
      </c>
      <c r="J1802" t="s">
        <v>503</v>
      </c>
      <c r="K1802">
        <v>74133</v>
      </c>
      <c r="L1802" t="s">
        <v>25</v>
      </c>
      <c r="M1802" t="s">
        <v>2952</v>
      </c>
      <c r="N1802" t="s">
        <v>27</v>
      </c>
      <c r="O1802" t="s">
        <v>2916</v>
      </c>
      <c r="P1802" s="4">
        <v>429.9</v>
      </c>
      <c r="Q1802" s="4">
        <v>429.9</v>
      </c>
      <c r="R1802" s="4">
        <f t="shared" si="114"/>
        <v>0</v>
      </c>
      <c r="S1802" s="4">
        <f t="shared" si="115"/>
        <v>0</v>
      </c>
    </row>
    <row r="1803" spans="1:19" ht="15.6" x14ac:dyDescent="0.3">
      <c r="A1803" t="s">
        <v>1547</v>
      </c>
      <c r="B1803" s="1">
        <v>43430</v>
      </c>
      <c r="C1803" s="1">
        <v>43435</v>
      </c>
      <c r="D1803">
        <f t="shared" si="112"/>
        <v>2018</v>
      </c>
      <c r="E1803" t="str">
        <f t="shared" si="113"/>
        <v>Nov</v>
      </c>
      <c r="F1803" t="s">
        <v>37</v>
      </c>
      <c r="G1803" t="s">
        <v>1548</v>
      </c>
      <c r="H1803" s="2" t="s">
        <v>22</v>
      </c>
      <c r="I1803" t="s">
        <v>645</v>
      </c>
      <c r="J1803" t="s">
        <v>653</v>
      </c>
      <c r="K1803">
        <v>47374</v>
      </c>
      <c r="L1803" t="s">
        <v>25</v>
      </c>
      <c r="M1803" t="s">
        <v>2952</v>
      </c>
      <c r="N1803" t="s">
        <v>27</v>
      </c>
      <c r="O1803" t="s">
        <v>2916</v>
      </c>
      <c r="P1803" s="4">
        <v>257.94</v>
      </c>
      <c r="Q1803" s="4">
        <v>257.94</v>
      </c>
      <c r="R1803" s="4">
        <f t="shared" si="114"/>
        <v>0</v>
      </c>
      <c r="S1803" s="4">
        <f t="shared" si="115"/>
        <v>0</v>
      </c>
    </row>
    <row r="1804" spans="1:19" ht="15.6" x14ac:dyDescent="0.3">
      <c r="A1804" t="s">
        <v>2542</v>
      </c>
      <c r="B1804" s="1">
        <v>42663</v>
      </c>
      <c r="C1804" s="1">
        <v>42667</v>
      </c>
      <c r="D1804">
        <f t="shared" si="112"/>
        <v>2016</v>
      </c>
      <c r="E1804" t="str">
        <f t="shared" si="113"/>
        <v>Oct</v>
      </c>
      <c r="F1804" t="s">
        <v>37</v>
      </c>
      <c r="G1804" t="s">
        <v>788</v>
      </c>
      <c r="H1804" s="2" t="s">
        <v>22</v>
      </c>
      <c r="I1804" t="s">
        <v>47</v>
      </c>
      <c r="J1804" t="s">
        <v>33</v>
      </c>
      <c r="K1804">
        <v>90045</v>
      </c>
      <c r="L1804" t="s">
        <v>34</v>
      </c>
      <c r="M1804" t="s">
        <v>2961</v>
      </c>
      <c r="N1804" t="s">
        <v>27</v>
      </c>
      <c r="O1804" t="s">
        <v>2916</v>
      </c>
      <c r="P1804" s="4">
        <v>364.77600000000001</v>
      </c>
      <c r="Q1804" s="4">
        <v>364.77600000000001</v>
      </c>
      <c r="R1804" s="4">
        <f t="shared" si="114"/>
        <v>0</v>
      </c>
      <c r="S1804" s="4">
        <f t="shared" si="115"/>
        <v>0</v>
      </c>
    </row>
    <row r="1805" spans="1:19" x14ac:dyDescent="0.3">
      <c r="A1805" t="s">
        <v>2962</v>
      </c>
      <c r="B1805" s="1">
        <v>43088</v>
      </c>
      <c r="C1805" s="1">
        <v>43094</v>
      </c>
      <c r="D1805">
        <f t="shared" si="112"/>
        <v>2017</v>
      </c>
      <c r="E1805" t="str">
        <f t="shared" si="113"/>
        <v>Dec</v>
      </c>
      <c r="F1805" t="s">
        <v>37</v>
      </c>
      <c r="G1805" t="s">
        <v>2963</v>
      </c>
      <c r="H1805" t="s">
        <v>51</v>
      </c>
      <c r="I1805" t="s">
        <v>955</v>
      </c>
      <c r="J1805" t="s">
        <v>178</v>
      </c>
      <c r="K1805">
        <v>85705</v>
      </c>
      <c r="L1805" t="s">
        <v>34</v>
      </c>
      <c r="M1805" t="s">
        <v>2961</v>
      </c>
      <c r="N1805" t="s">
        <v>128</v>
      </c>
      <c r="O1805" t="s">
        <v>2916</v>
      </c>
      <c r="P1805" s="4">
        <v>455.97</v>
      </c>
      <c r="Q1805" s="4">
        <v>455.97</v>
      </c>
      <c r="R1805" s="4">
        <f t="shared" si="114"/>
        <v>0</v>
      </c>
      <c r="S1805" s="4">
        <f t="shared" si="115"/>
        <v>0</v>
      </c>
    </row>
    <row r="1806" spans="1:19" x14ac:dyDescent="0.3">
      <c r="A1806" t="s">
        <v>2964</v>
      </c>
      <c r="B1806" s="1">
        <v>43407</v>
      </c>
      <c r="C1806" s="1">
        <v>43413</v>
      </c>
      <c r="D1806">
        <f t="shared" si="112"/>
        <v>2018</v>
      </c>
      <c r="E1806" t="str">
        <f t="shared" si="113"/>
        <v>Nov</v>
      </c>
      <c r="F1806" t="s">
        <v>37</v>
      </c>
      <c r="G1806" t="s">
        <v>1908</v>
      </c>
      <c r="H1806" t="s">
        <v>105</v>
      </c>
      <c r="I1806" t="s">
        <v>389</v>
      </c>
      <c r="J1806" t="s">
        <v>33</v>
      </c>
      <c r="K1806">
        <v>93309</v>
      </c>
      <c r="L1806" t="s">
        <v>34</v>
      </c>
      <c r="M1806" t="s">
        <v>2961</v>
      </c>
      <c r="N1806" t="s">
        <v>27</v>
      </c>
      <c r="O1806" t="s">
        <v>2916</v>
      </c>
      <c r="P1806" s="4">
        <v>486.36799999999999</v>
      </c>
      <c r="Q1806" s="4">
        <v>486.36799999999999</v>
      </c>
      <c r="R1806" s="4">
        <f t="shared" si="114"/>
        <v>0</v>
      </c>
      <c r="S1806" s="4">
        <f t="shared" si="115"/>
        <v>0</v>
      </c>
    </row>
    <row r="1807" spans="1:19" x14ac:dyDescent="0.3">
      <c r="A1807" t="s">
        <v>2965</v>
      </c>
      <c r="B1807" s="1">
        <v>42102</v>
      </c>
      <c r="C1807" s="1">
        <v>42106</v>
      </c>
      <c r="D1807">
        <f t="shared" si="112"/>
        <v>2015</v>
      </c>
      <c r="E1807" t="str">
        <f t="shared" si="113"/>
        <v>Apr</v>
      </c>
      <c r="F1807" t="s">
        <v>37</v>
      </c>
      <c r="G1807" t="s">
        <v>2652</v>
      </c>
      <c r="H1807" t="s">
        <v>51</v>
      </c>
      <c r="I1807" t="s">
        <v>720</v>
      </c>
      <c r="J1807" t="s">
        <v>754</v>
      </c>
      <c r="K1807">
        <v>35601</v>
      </c>
      <c r="L1807" t="s">
        <v>44</v>
      </c>
      <c r="M1807" t="s">
        <v>2961</v>
      </c>
      <c r="N1807" t="s">
        <v>27</v>
      </c>
      <c r="O1807" t="s">
        <v>2916</v>
      </c>
      <c r="P1807" s="4">
        <v>1215.92</v>
      </c>
      <c r="Q1807" s="4">
        <v>1215.92</v>
      </c>
      <c r="R1807" s="4">
        <f t="shared" si="114"/>
        <v>0</v>
      </c>
      <c r="S1807" s="4">
        <f t="shared" si="115"/>
        <v>0</v>
      </c>
    </row>
    <row r="1808" spans="1:19" x14ac:dyDescent="0.3">
      <c r="A1808" t="s">
        <v>1495</v>
      </c>
      <c r="B1808" s="1">
        <v>43148</v>
      </c>
      <c r="C1808" s="1">
        <v>43151</v>
      </c>
      <c r="D1808">
        <f t="shared" si="112"/>
        <v>2018</v>
      </c>
      <c r="E1808" t="str">
        <f t="shared" si="113"/>
        <v>Feb</v>
      </c>
      <c r="F1808" t="s">
        <v>20</v>
      </c>
      <c r="G1808" t="s">
        <v>1343</v>
      </c>
      <c r="H1808" t="s">
        <v>22</v>
      </c>
      <c r="I1808" t="s">
        <v>232</v>
      </c>
      <c r="J1808" t="s">
        <v>233</v>
      </c>
      <c r="K1808">
        <v>45373</v>
      </c>
      <c r="L1808" t="s">
        <v>54</v>
      </c>
      <c r="M1808" t="s">
        <v>2961</v>
      </c>
      <c r="N1808" t="s">
        <v>27</v>
      </c>
      <c r="O1808" t="s">
        <v>2916</v>
      </c>
      <c r="P1808" s="4">
        <v>455.97</v>
      </c>
      <c r="Q1808" s="4">
        <v>455.97</v>
      </c>
      <c r="R1808" s="4">
        <f t="shared" si="114"/>
        <v>0</v>
      </c>
      <c r="S1808" s="4">
        <f t="shared" si="115"/>
        <v>0</v>
      </c>
    </row>
    <row r="1809" spans="1:19" ht="15.6" x14ac:dyDescent="0.3">
      <c r="A1809" t="s">
        <v>2966</v>
      </c>
      <c r="B1809" s="1">
        <v>42771</v>
      </c>
      <c r="C1809" s="1">
        <v>42776</v>
      </c>
      <c r="D1809">
        <f t="shared" si="112"/>
        <v>2017</v>
      </c>
      <c r="E1809" t="str">
        <f t="shared" si="113"/>
        <v>Feb</v>
      </c>
      <c r="F1809" t="s">
        <v>37</v>
      </c>
      <c r="G1809" t="s">
        <v>1161</v>
      </c>
      <c r="H1809" s="2" t="s">
        <v>22</v>
      </c>
      <c r="I1809" t="s">
        <v>39</v>
      </c>
      <c r="J1809" t="s">
        <v>33</v>
      </c>
      <c r="K1809">
        <v>92037</v>
      </c>
      <c r="L1809" t="s">
        <v>34</v>
      </c>
      <c r="M1809" t="s">
        <v>2967</v>
      </c>
      <c r="N1809" t="s">
        <v>27</v>
      </c>
      <c r="O1809" t="s">
        <v>2916</v>
      </c>
      <c r="P1809" s="4">
        <v>557.72799999999995</v>
      </c>
      <c r="Q1809" s="4">
        <v>100</v>
      </c>
      <c r="R1809" s="4">
        <f t="shared" si="114"/>
        <v>457.72799999999995</v>
      </c>
      <c r="S1809" s="4">
        <f t="shared" si="115"/>
        <v>68.659199999999984</v>
      </c>
    </row>
    <row r="1810" spans="1:19" ht="15.6" x14ac:dyDescent="0.3">
      <c r="A1810" t="s">
        <v>2020</v>
      </c>
      <c r="B1810" s="1">
        <v>43178</v>
      </c>
      <c r="C1810" s="1">
        <v>43181</v>
      </c>
      <c r="D1810">
        <f t="shared" si="112"/>
        <v>2018</v>
      </c>
      <c r="E1810" t="str">
        <f t="shared" si="113"/>
        <v>Mar</v>
      </c>
      <c r="F1810" t="s">
        <v>67</v>
      </c>
      <c r="G1810" t="s">
        <v>1306</v>
      </c>
      <c r="H1810" s="2" t="s">
        <v>22</v>
      </c>
      <c r="I1810" t="s">
        <v>475</v>
      </c>
      <c r="J1810" t="s">
        <v>33</v>
      </c>
      <c r="K1810">
        <v>93727</v>
      </c>
      <c r="L1810" t="s">
        <v>34</v>
      </c>
      <c r="M1810" t="s">
        <v>2967</v>
      </c>
      <c r="N1810" t="s">
        <v>27</v>
      </c>
      <c r="O1810" t="s">
        <v>2916</v>
      </c>
      <c r="P1810" s="4">
        <v>697.16</v>
      </c>
      <c r="Q1810" s="4">
        <v>697.16</v>
      </c>
      <c r="R1810" s="4">
        <f t="shared" si="114"/>
        <v>0</v>
      </c>
      <c r="S1810" s="4">
        <f t="shared" si="115"/>
        <v>0</v>
      </c>
    </row>
    <row r="1811" spans="1:19" x14ac:dyDescent="0.3">
      <c r="A1811" t="s">
        <v>2968</v>
      </c>
      <c r="B1811" s="1">
        <v>43326</v>
      </c>
      <c r="C1811" s="1">
        <v>43333</v>
      </c>
      <c r="D1811">
        <f t="shared" si="112"/>
        <v>2018</v>
      </c>
      <c r="E1811" t="str">
        <f t="shared" si="113"/>
        <v>Aug</v>
      </c>
      <c r="F1811" t="s">
        <v>37</v>
      </c>
      <c r="G1811" t="s">
        <v>1310</v>
      </c>
      <c r="H1811" t="s">
        <v>105</v>
      </c>
      <c r="I1811" t="s">
        <v>47</v>
      </c>
      <c r="J1811" t="s">
        <v>33</v>
      </c>
      <c r="K1811">
        <v>90032</v>
      </c>
      <c r="L1811" t="s">
        <v>34</v>
      </c>
      <c r="M1811" t="s">
        <v>2967</v>
      </c>
      <c r="N1811" t="s">
        <v>27</v>
      </c>
      <c r="O1811" t="s">
        <v>2916</v>
      </c>
      <c r="P1811" s="4">
        <v>418.29599999999999</v>
      </c>
      <c r="Q1811" s="4">
        <v>418.29599999999999</v>
      </c>
      <c r="R1811" s="4">
        <f t="shared" si="114"/>
        <v>0</v>
      </c>
      <c r="S1811" s="4">
        <f t="shared" si="115"/>
        <v>0</v>
      </c>
    </row>
    <row r="1812" spans="1:19" x14ac:dyDescent="0.3">
      <c r="A1812" t="s">
        <v>2969</v>
      </c>
      <c r="B1812" s="1">
        <v>43407</v>
      </c>
      <c r="C1812" s="1">
        <v>43409</v>
      </c>
      <c r="D1812">
        <f t="shared" si="112"/>
        <v>2018</v>
      </c>
      <c r="E1812" t="str">
        <f t="shared" si="113"/>
        <v>Nov</v>
      </c>
      <c r="F1812" t="s">
        <v>20</v>
      </c>
      <c r="G1812" t="s">
        <v>2970</v>
      </c>
      <c r="H1812" t="s">
        <v>22</v>
      </c>
      <c r="I1812" t="s">
        <v>39</v>
      </c>
      <c r="J1812" t="s">
        <v>33</v>
      </c>
      <c r="K1812">
        <v>92037</v>
      </c>
      <c r="L1812" t="s">
        <v>34</v>
      </c>
      <c r="M1812" t="s">
        <v>2967</v>
      </c>
      <c r="N1812" t="s">
        <v>27</v>
      </c>
      <c r="O1812" t="s">
        <v>2916</v>
      </c>
      <c r="P1812" s="4">
        <v>1673.184</v>
      </c>
      <c r="Q1812" s="4">
        <v>1673.184</v>
      </c>
      <c r="R1812" s="4">
        <f t="shared" si="114"/>
        <v>0</v>
      </c>
      <c r="S1812" s="4">
        <f t="shared" si="115"/>
        <v>0</v>
      </c>
    </row>
    <row r="1813" spans="1:19" x14ac:dyDescent="0.3">
      <c r="A1813" t="s">
        <v>2971</v>
      </c>
      <c r="B1813" s="1">
        <v>42996</v>
      </c>
      <c r="C1813" s="1">
        <v>43000</v>
      </c>
      <c r="D1813">
        <f t="shared" si="112"/>
        <v>2017</v>
      </c>
      <c r="E1813" t="str">
        <f t="shared" si="113"/>
        <v>Sep</v>
      </c>
      <c r="F1813" t="s">
        <v>37</v>
      </c>
      <c r="G1813" t="s">
        <v>1776</v>
      </c>
      <c r="H1813" t="s">
        <v>51</v>
      </c>
      <c r="I1813" t="s">
        <v>78</v>
      </c>
      <c r="J1813" t="s">
        <v>79</v>
      </c>
      <c r="K1813">
        <v>32216</v>
      </c>
      <c r="L1813" t="s">
        <v>44</v>
      </c>
      <c r="M1813" t="s">
        <v>2967</v>
      </c>
      <c r="N1813" t="s">
        <v>128</v>
      </c>
      <c r="O1813" t="s">
        <v>2916</v>
      </c>
      <c r="P1813" s="4">
        <v>383.43799999999999</v>
      </c>
      <c r="Q1813" s="4">
        <v>383.43799999999999</v>
      </c>
      <c r="R1813" s="4">
        <f t="shared" si="114"/>
        <v>0</v>
      </c>
      <c r="S1813" s="4">
        <f t="shared" si="115"/>
        <v>0</v>
      </c>
    </row>
    <row r="1814" spans="1:19" x14ac:dyDescent="0.3">
      <c r="A1814" t="s">
        <v>1944</v>
      </c>
      <c r="B1814" s="1">
        <v>42760</v>
      </c>
      <c r="C1814" s="1">
        <v>42763</v>
      </c>
      <c r="D1814">
        <f t="shared" si="112"/>
        <v>2017</v>
      </c>
      <c r="E1814" t="str">
        <f t="shared" si="113"/>
        <v>Jan</v>
      </c>
      <c r="F1814" t="s">
        <v>67</v>
      </c>
      <c r="G1814" t="s">
        <v>1136</v>
      </c>
      <c r="H1814" t="s">
        <v>51</v>
      </c>
      <c r="I1814" t="s">
        <v>61</v>
      </c>
      <c r="J1814" t="s">
        <v>62</v>
      </c>
      <c r="K1814">
        <v>10024</v>
      </c>
      <c r="L1814" t="s">
        <v>54</v>
      </c>
      <c r="M1814" t="s">
        <v>2967</v>
      </c>
      <c r="N1814" t="s">
        <v>128</v>
      </c>
      <c r="O1814" t="s">
        <v>2916</v>
      </c>
      <c r="P1814" s="4">
        <v>313.72199999999998</v>
      </c>
      <c r="Q1814" s="4">
        <v>313.72199999999998</v>
      </c>
      <c r="R1814" s="4">
        <f t="shared" si="114"/>
        <v>0</v>
      </c>
      <c r="S1814" s="4">
        <f t="shared" si="115"/>
        <v>0</v>
      </c>
    </row>
    <row r="1815" spans="1:19" ht="15.6" x14ac:dyDescent="0.3">
      <c r="A1815" t="s">
        <v>2972</v>
      </c>
      <c r="B1815" s="1">
        <v>42795</v>
      </c>
      <c r="C1815" s="1">
        <v>42799</v>
      </c>
      <c r="D1815">
        <f t="shared" si="112"/>
        <v>2017</v>
      </c>
      <c r="E1815" t="str">
        <f t="shared" si="113"/>
        <v>Mar</v>
      </c>
      <c r="F1815" t="s">
        <v>37</v>
      </c>
      <c r="G1815" t="s">
        <v>2243</v>
      </c>
      <c r="H1815" s="2" t="s">
        <v>22</v>
      </c>
      <c r="I1815" t="s">
        <v>2729</v>
      </c>
      <c r="J1815" t="s">
        <v>62</v>
      </c>
      <c r="K1815">
        <v>10701</v>
      </c>
      <c r="L1815" t="s">
        <v>54</v>
      </c>
      <c r="M1815" t="s">
        <v>2967</v>
      </c>
      <c r="N1815" t="s">
        <v>110</v>
      </c>
      <c r="O1815" t="s">
        <v>2916</v>
      </c>
      <c r="P1815" s="4">
        <v>836.59199999999998</v>
      </c>
      <c r="Q1815" s="4">
        <v>836.59199999999998</v>
      </c>
      <c r="R1815" s="4">
        <f t="shared" si="114"/>
        <v>0</v>
      </c>
      <c r="S1815" s="4">
        <f t="shared" si="115"/>
        <v>0</v>
      </c>
    </row>
    <row r="1816" spans="1:19" x14ac:dyDescent="0.3">
      <c r="A1816" t="s">
        <v>2973</v>
      </c>
      <c r="B1816" s="1">
        <v>42805</v>
      </c>
      <c r="C1816" s="1">
        <v>42809</v>
      </c>
      <c r="D1816">
        <f t="shared" si="112"/>
        <v>2017</v>
      </c>
      <c r="E1816" t="str">
        <f t="shared" si="113"/>
        <v>Mar</v>
      </c>
      <c r="F1816" t="s">
        <v>37</v>
      </c>
      <c r="G1816" t="s">
        <v>2028</v>
      </c>
      <c r="H1816" t="s">
        <v>51</v>
      </c>
      <c r="I1816" t="s">
        <v>1479</v>
      </c>
      <c r="J1816" t="s">
        <v>144</v>
      </c>
      <c r="K1816">
        <v>8360</v>
      </c>
      <c r="L1816" t="s">
        <v>54</v>
      </c>
      <c r="M1816" t="s">
        <v>2967</v>
      </c>
      <c r="N1816" t="s">
        <v>128</v>
      </c>
      <c r="O1816" t="s">
        <v>2916</v>
      </c>
      <c r="P1816" s="4">
        <v>244.006</v>
      </c>
      <c r="Q1816" s="4">
        <v>244.006</v>
      </c>
      <c r="R1816" s="4">
        <f t="shared" si="114"/>
        <v>0</v>
      </c>
      <c r="S1816" s="4">
        <f t="shared" si="115"/>
        <v>0</v>
      </c>
    </row>
    <row r="1817" spans="1:19" x14ac:dyDescent="0.3">
      <c r="A1817" t="s">
        <v>2974</v>
      </c>
      <c r="B1817" s="1">
        <v>42959</v>
      </c>
      <c r="C1817" s="1">
        <v>42964</v>
      </c>
      <c r="D1817">
        <f t="shared" si="112"/>
        <v>2017</v>
      </c>
      <c r="E1817" t="str">
        <f t="shared" si="113"/>
        <v>Aug</v>
      </c>
      <c r="F1817" t="s">
        <v>67</v>
      </c>
      <c r="G1817" t="s">
        <v>569</v>
      </c>
      <c r="H1817" t="s">
        <v>51</v>
      </c>
      <c r="I1817" t="s">
        <v>61</v>
      </c>
      <c r="J1817" t="s">
        <v>62</v>
      </c>
      <c r="K1817">
        <v>10024</v>
      </c>
      <c r="L1817" t="s">
        <v>54</v>
      </c>
      <c r="M1817" t="s">
        <v>2967</v>
      </c>
      <c r="N1817" t="s">
        <v>128</v>
      </c>
      <c r="O1817" t="s">
        <v>2916</v>
      </c>
      <c r="P1817" s="4">
        <v>209.148</v>
      </c>
      <c r="Q1817" s="4">
        <v>209.148</v>
      </c>
      <c r="R1817" s="4">
        <f t="shared" si="114"/>
        <v>0</v>
      </c>
      <c r="S1817" s="4">
        <f t="shared" si="115"/>
        <v>0</v>
      </c>
    </row>
    <row r="1818" spans="1:19" x14ac:dyDescent="0.3">
      <c r="A1818" t="s">
        <v>2267</v>
      </c>
      <c r="B1818" s="1">
        <v>43070</v>
      </c>
      <c r="C1818" s="1">
        <v>43075</v>
      </c>
      <c r="D1818">
        <f t="shared" si="112"/>
        <v>2017</v>
      </c>
      <c r="E1818" t="str">
        <f t="shared" si="113"/>
        <v>Dec</v>
      </c>
      <c r="F1818" t="s">
        <v>67</v>
      </c>
      <c r="G1818" t="s">
        <v>2268</v>
      </c>
      <c r="H1818" t="s">
        <v>51</v>
      </c>
      <c r="I1818" t="s">
        <v>321</v>
      </c>
      <c r="J1818" t="s">
        <v>314</v>
      </c>
      <c r="K1818">
        <v>2038</v>
      </c>
      <c r="L1818" t="s">
        <v>54</v>
      </c>
      <c r="M1818" t="s">
        <v>2967</v>
      </c>
      <c r="N1818" t="s">
        <v>128</v>
      </c>
      <c r="O1818" t="s">
        <v>2916</v>
      </c>
      <c r="P1818" s="4">
        <v>366.00900000000001</v>
      </c>
      <c r="Q1818" s="4">
        <v>366.00900000000001</v>
      </c>
      <c r="R1818" s="4">
        <f t="shared" si="114"/>
        <v>0</v>
      </c>
      <c r="S1818" s="4">
        <f t="shared" si="115"/>
        <v>0</v>
      </c>
    </row>
    <row r="1819" spans="1:19" ht="15.6" x14ac:dyDescent="0.3">
      <c r="A1819" t="s">
        <v>2975</v>
      </c>
      <c r="B1819" s="1">
        <v>42497</v>
      </c>
      <c r="C1819" s="1">
        <v>42502</v>
      </c>
      <c r="D1819">
        <f t="shared" si="112"/>
        <v>2016</v>
      </c>
      <c r="E1819" t="str">
        <f t="shared" si="113"/>
        <v>May</v>
      </c>
      <c r="F1819" t="s">
        <v>37</v>
      </c>
      <c r="G1819" t="s">
        <v>639</v>
      </c>
      <c r="H1819" s="2" t="s">
        <v>22</v>
      </c>
      <c r="I1819" t="s">
        <v>2976</v>
      </c>
      <c r="J1819" t="s">
        <v>109</v>
      </c>
      <c r="K1819">
        <v>75002</v>
      </c>
      <c r="L1819" t="s">
        <v>25</v>
      </c>
      <c r="M1819" t="s">
        <v>2967</v>
      </c>
      <c r="N1819" t="s">
        <v>27</v>
      </c>
      <c r="O1819" t="s">
        <v>2916</v>
      </c>
      <c r="P1819" s="4">
        <v>244.006</v>
      </c>
      <c r="Q1819" s="4">
        <v>244.006</v>
      </c>
      <c r="R1819" s="4">
        <f t="shared" si="114"/>
        <v>0</v>
      </c>
      <c r="S1819" s="4">
        <f t="shared" si="115"/>
        <v>0</v>
      </c>
    </row>
    <row r="1820" spans="1:19" ht="15.6" x14ac:dyDescent="0.3">
      <c r="A1820" t="s">
        <v>2977</v>
      </c>
      <c r="B1820" s="1">
        <v>42814</v>
      </c>
      <c r="C1820" s="1">
        <v>42818</v>
      </c>
      <c r="D1820">
        <f t="shared" si="112"/>
        <v>2017</v>
      </c>
      <c r="E1820" t="str">
        <f t="shared" si="113"/>
        <v>Mar</v>
      </c>
      <c r="F1820" t="s">
        <v>37</v>
      </c>
      <c r="G1820" t="s">
        <v>1464</v>
      </c>
      <c r="H1820" s="2" t="s">
        <v>22</v>
      </c>
      <c r="I1820" t="s">
        <v>2978</v>
      </c>
      <c r="J1820" t="s">
        <v>192</v>
      </c>
      <c r="K1820">
        <v>63376</v>
      </c>
      <c r="L1820" t="s">
        <v>25</v>
      </c>
      <c r="M1820" t="s">
        <v>2967</v>
      </c>
      <c r="N1820" t="s">
        <v>27</v>
      </c>
      <c r="O1820" t="s">
        <v>2916</v>
      </c>
      <c r="P1820" s="4">
        <v>697.16</v>
      </c>
      <c r="Q1820" s="4">
        <v>697.16</v>
      </c>
      <c r="R1820" s="4">
        <f t="shared" si="114"/>
        <v>0</v>
      </c>
      <c r="S1820" s="4">
        <f t="shared" si="115"/>
        <v>0</v>
      </c>
    </row>
    <row r="1821" spans="1:19" x14ac:dyDescent="0.3">
      <c r="A1821" t="s">
        <v>2979</v>
      </c>
      <c r="B1821" s="1">
        <v>43064</v>
      </c>
      <c r="C1821" s="1">
        <v>43068</v>
      </c>
      <c r="D1821">
        <f t="shared" si="112"/>
        <v>2017</v>
      </c>
      <c r="E1821" t="str">
        <f t="shared" si="113"/>
        <v>Nov</v>
      </c>
      <c r="F1821" t="s">
        <v>37</v>
      </c>
      <c r="G1821" t="s">
        <v>1126</v>
      </c>
      <c r="H1821" t="s">
        <v>22</v>
      </c>
      <c r="I1821" t="s">
        <v>648</v>
      </c>
      <c r="J1821" t="s">
        <v>89</v>
      </c>
      <c r="K1821">
        <v>49201</v>
      </c>
      <c r="L1821" t="s">
        <v>25</v>
      </c>
      <c r="M1821" t="s">
        <v>2967</v>
      </c>
      <c r="N1821" t="s">
        <v>110</v>
      </c>
      <c r="O1821" t="s">
        <v>2916</v>
      </c>
      <c r="P1821" s="4">
        <v>1568.61</v>
      </c>
      <c r="Q1821" s="4">
        <f>P1821-150</f>
        <v>1418.61</v>
      </c>
      <c r="R1821" s="4">
        <f t="shared" si="114"/>
        <v>150</v>
      </c>
      <c r="S1821" s="4">
        <f t="shared" si="115"/>
        <v>22.5</v>
      </c>
    </row>
    <row r="1822" spans="1:19" x14ac:dyDescent="0.3">
      <c r="A1822" t="s">
        <v>836</v>
      </c>
      <c r="B1822" s="1">
        <v>43094</v>
      </c>
      <c r="C1822" s="1">
        <v>43099</v>
      </c>
      <c r="D1822">
        <f t="shared" si="112"/>
        <v>2017</v>
      </c>
      <c r="E1822" t="str">
        <f t="shared" si="113"/>
        <v>Dec</v>
      </c>
      <c r="F1822" t="s">
        <v>37</v>
      </c>
      <c r="G1822" t="s">
        <v>81</v>
      </c>
      <c r="H1822" t="s">
        <v>105</v>
      </c>
      <c r="I1822" t="s">
        <v>69</v>
      </c>
      <c r="J1822" t="s">
        <v>70</v>
      </c>
      <c r="K1822">
        <v>98115</v>
      </c>
      <c r="L1822" t="s">
        <v>34</v>
      </c>
      <c r="M1822" t="s">
        <v>2980</v>
      </c>
      <c r="N1822" t="s">
        <v>110</v>
      </c>
      <c r="O1822" t="s">
        <v>2916</v>
      </c>
      <c r="P1822" s="4">
        <v>1747.25</v>
      </c>
      <c r="Q1822" s="4">
        <v>1747.25</v>
      </c>
      <c r="R1822" s="4">
        <f t="shared" si="114"/>
        <v>0</v>
      </c>
      <c r="S1822" s="4">
        <f t="shared" si="115"/>
        <v>0</v>
      </c>
    </row>
    <row r="1823" spans="1:19" ht="15.6" x14ac:dyDescent="0.3">
      <c r="A1823" t="s">
        <v>2981</v>
      </c>
      <c r="B1823" s="1">
        <v>42655</v>
      </c>
      <c r="C1823" s="1">
        <v>42660</v>
      </c>
      <c r="D1823">
        <f t="shared" si="112"/>
        <v>2016</v>
      </c>
      <c r="E1823" t="str">
        <f t="shared" si="113"/>
        <v>Oct</v>
      </c>
      <c r="F1823" t="s">
        <v>67</v>
      </c>
      <c r="G1823" t="s">
        <v>2982</v>
      </c>
      <c r="H1823" s="2" t="s">
        <v>22</v>
      </c>
      <c r="I1823" t="s">
        <v>1298</v>
      </c>
      <c r="J1823" t="s">
        <v>62</v>
      </c>
      <c r="K1823">
        <v>14609</v>
      </c>
      <c r="L1823" t="s">
        <v>54</v>
      </c>
      <c r="M1823" t="s">
        <v>2980</v>
      </c>
      <c r="N1823" t="s">
        <v>27</v>
      </c>
      <c r="O1823" t="s">
        <v>2916</v>
      </c>
      <c r="P1823" s="4">
        <v>209.67</v>
      </c>
      <c r="Q1823" s="4">
        <f>P1823-17</f>
        <v>192.67</v>
      </c>
      <c r="R1823" s="4">
        <f t="shared" si="114"/>
        <v>17</v>
      </c>
      <c r="S1823" s="4">
        <f t="shared" si="115"/>
        <v>2.5499999999999998</v>
      </c>
    </row>
    <row r="1824" spans="1:19" x14ac:dyDescent="0.3">
      <c r="A1824" t="s">
        <v>2983</v>
      </c>
      <c r="B1824" s="1">
        <v>42974</v>
      </c>
      <c r="C1824" s="1">
        <v>42979</v>
      </c>
      <c r="D1824">
        <f t="shared" si="112"/>
        <v>2017</v>
      </c>
      <c r="E1824" t="str">
        <f t="shared" si="113"/>
        <v>Aug</v>
      </c>
      <c r="F1824" t="s">
        <v>67</v>
      </c>
      <c r="G1824" t="s">
        <v>1477</v>
      </c>
      <c r="H1824" t="s">
        <v>51</v>
      </c>
      <c r="I1824" t="s">
        <v>2708</v>
      </c>
      <c r="J1824" t="s">
        <v>314</v>
      </c>
      <c r="K1824">
        <v>2169</v>
      </c>
      <c r="L1824" t="s">
        <v>54</v>
      </c>
      <c r="M1824" t="s">
        <v>2980</v>
      </c>
      <c r="N1824" t="s">
        <v>128</v>
      </c>
      <c r="O1824" t="s">
        <v>2916</v>
      </c>
      <c r="P1824" s="4">
        <v>244.61500000000001</v>
      </c>
      <c r="Q1824" s="4">
        <v>244.61500000000001</v>
      </c>
      <c r="R1824" s="4">
        <f t="shared" si="114"/>
        <v>0</v>
      </c>
      <c r="S1824" s="4">
        <f t="shared" si="115"/>
        <v>0</v>
      </c>
    </row>
    <row r="1825" spans="1:19" x14ac:dyDescent="0.3">
      <c r="A1825" t="s">
        <v>2984</v>
      </c>
      <c r="B1825" s="1">
        <v>43219</v>
      </c>
      <c r="C1825" s="1">
        <v>43224</v>
      </c>
      <c r="D1825">
        <f t="shared" si="112"/>
        <v>2018</v>
      </c>
      <c r="E1825" t="str">
        <f t="shared" si="113"/>
        <v>Apr</v>
      </c>
      <c r="F1825" t="s">
        <v>67</v>
      </c>
      <c r="G1825" t="s">
        <v>1238</v>
      </c>
      <c r="H1825" t="s">
        <v>51</v>
      </c>
      <c r="I1825" t="s">
        <v>1751</v>
      </c>
      <c r="J1825" t="s">
        <v>233</v>
      </c>
      <c r="K1825">
        <v>43017</v>
      </c>
      <c r="L1825" t="s">
        <v>54</v>
      </c>
      <c r="M1825" t="s">
        <v>2980</v>
      </c>
      <c r="N1825" t="s">
        <v>27</v>
      </c>
      <c r="O1825" t="s">
        <v>2916</v>
      </c>
      <c r="P1825" s="4">
        <v>1048.3499999999999</v>
      </c>
      <c r="Q1825" s="4">
        <v>1048.3499999999999</v>
      </c>
      <c r="R1825" s="4">
        <f t="shared" si="114"/>
        <v>0</v>
      </c>
      <c r="S1825" s="4">
        <f t="shared" si="115"/>
        <v>0</v>
      </c>
    </row>
    <row r="1826" spans="1:19" x14ac:dyDescent="0.3">
      <c r="A1826" t="s">
        <v>2985</v>
      </c>
      <c r="B1826" s="1">
        <v>42221</v>
      </c>
      <c r="C1826" s="1">
        <v>42228</v>
      </c>
      <c r="D1826">
        <f t="shared" si="112"/>
        <v>2015</v>
      </c>
      <c r="E1826" t="str">
        <f t="shared" si="113"/>
        <v>Aug</v>
      </c>
      <c r="F1826" t="s">
        <v>37</v>
      </c>
      <c r="G1826" t="s">
        <v>1029</v>
      </c>
      <c r="H1826" t="s">
        <v>105</v>
      </c>
      <c r="I1826" t="s">
        <v>1661</v>
      </c>
      <c r="J1826" t="s">
        <v>109</v>
      </c>
      <c r="K1826">
        <v>77590</v>
      </c>
      <c r="L1826" t="s">
        <v>25</v>
      </c>
      <c r="M1826" t="s">
        <v>2980</v>
      </c>
      <c r="N1826" t="s">
        <v>27</v>
      </c>
      <c r="O1826" t="s">
        <v>2916</v>
      </c>
      <c r="P1826" s="4">
        <v>489.23</v>
      </c>
      <c r="Q1826" s="4">
        <v>489.23</v>
      </c>
      <c r="R1826" s="4">
        <f t="shared" si="114"/>
        <v>0</v>
      </c>
      <c r="S1826" s="4">
        <f t="shared" si="115"/>
        <v>0</v>
      </c>
    </row>
    <row r="1827" spans="1:19" x14ac:dyDescent="0.3">
      <c r="A1827" t="s">
        <v>2089</v>
      </c>
      <c r="B1827" s="1">
        <v>43116</v>
      </c>
      <c r="C1827" s="1">
        <v>43116</v>
      </c>
      <c r="D1827">
        <f t="shared" si="112"/>
        <v>2018</v>
      </c>
      <c r="E1827" t="str">
        <f t="shared" si="113"/>
        <v>Jan</v>
      </c>
      <c r="F1827" t="s">
        <v>30</v>
      </c>
      <c r="G1827" t="s">
        <v>320</v>
      </c>
      <c r="H1827" t="s">
        <v>51</v>
      </c>
      <c r="I1827" t="s">
        <v>47</v>
      </c>
      <c r="J1827" t="s">
        <v>33</v>
      </c>
      <c r="K1827">
        <v>90008</v>
      </c>
      <c r="L1827" t="s">
        <v>34</v>
      </c>
      <c r="M1827" t="s">
        <v>2986</v>
      </c>
      <c r="N1827" t="s">
        <v>27</v>
      </c>
      <c r="O1827" t="s">
        <v>2916</v>
      </c>
      <c r="P1827" s="4">
        <v>399.67200000000003</v>
      </c>
      <c r="Q1827" s="4">
        <v>399.67200000000003</v>
      </c>
      <c r="R1827" s="4">
        <f t="shared" si="114"/>
        <v>0</v>
      </c>
      <c r="S1827" s="4">
        <f t="shared" si="115"/>
        <v>0</v>
      </c>
    </row>
    <row r="1828" spans="1:19" x14ac:dyDescent="0.3">
      <c r="A1828" t="s">
        <v>2987</v>
      </c>
      <c r="B1828" s="1">
        <v>43162</v>
      </c>
      <c r="C1828" s="1">
        <v>43167</v>
      </c>
      <c r="D1828">
        <f t="shared" si="112"/>
        <v>2018</v>
      </c>
      <c r="E1828" t="str">
        <f t="shared" si="113"/>
        <v>Mar</v>
      </c>
      <c r="F1828" t="s">
        <v>37</v>
      </c>
      <c r="G1828" t="s">
        <v>1251</v>
      </c>
      <c r="H1828" t="s">
        <v>51</v>
      </c>
      <c r="I1828" t="s">
        <v>47</v>
      </c>
      <c r="J1828" t="s">
        <v>33</v>
      </c>
      <c r="K1828">
        <v>90004</v>
      </c>
      <c r="L1828" t="s">
        <v>34</v>
      </c>
      <c r="M1828" t="s">
        <v>2986</v>
      </c>
      <c r="N1828" t="s">
        <v>27</v>
      </c>
      <c r="O1828" t="s">
        <v>2916</v>
      </c>
      <c r="P1828" s="4">
        <v>399.67200000000003</v>
      </c>
      <c r="Q1828" s="4">
        <v>399.67200000000003</v>
      </c>
      <c r="R1828" s="4">
        <f t="shared" si="114"/>
        <v>0</v>
      </c>
      <c r="S1828" s="4">
        <f t="shared" si="115"/>
        <v>0</v>
      </c>
    </row>
    <row r="1829" spans="1:19" ht="15.6" x14ac:dyDescent="0.3">
      <c r="A1829" t="s">
        <v>2988</v>
      </c>
      <c r="B1829" s="1">
        <v>43232</v>
      </c>
      <c r="C1829" s="1">
        <v>43238</v>
      </c>
      <c r="D1829">
        <f t="shared" si="112"/>
        <v>2018</v>
      </c>
      <c r="E1829" t="str">
        <f t="shared" si="113"/>
        <v>May</v>
      </c>
      <c r="F1829" t="s">
        <v>37</v>
      </c>
      <c r="G1829" t="s">
        <v>2633</v>
      </c>
      <c r="H1829" s="2" t="s">
        <v>22</v>
      </c>
      <c r="I1829" t="s">
        <v>32</v>
      </c>
      <c r="J1829" t="s">
        <v>33</v>
      </c>
      <c r="K1829">
        <v>94122</v>
      </c>
      <c r="L1829" t="s">
        <v>34</v>
      </c>
      <c r="M1829" t="s">
        <v>2986</v>
      </c>
      <c r="N1829" t="s">
        <v>27</v>
      </c>
      <c r="O1829" t="s">
        <v>2916</v>
      </c>
      <c r="P1829" s="4">
        <v>285.48</v>
      </c>
      <c r="Q1829" s="4">
        <v>285.48</v>
      </c>
      <c r="R1829" s="4">
        <f t="shared" si="114"/>
        <v>0</v>
      </c>
      <c r="S1829" s="4">
        <f t="shared" si="115"/>
        <v>0</v>
      </c>
    </row>
    <row r="1830" spans="1:19" ht="15.6" x14ac:dyDescent="0.3">
      <c r="A1830" t="s">
        <v>2989</v>
      </c>
      <c r="B1830" s="1">
        <v>43243</v>
      </c>
      <c r="C1830" s="1">
        <v>43249</v>
      </c>
      <c r="D1830">
        <f t="shared" si="112"/>
        <v>2018</v>
      </c>
      <c r="E1830" t="str">
        <f t="shared" si="113"/>
        <v>May</v>
      </c>
      <c r="F1830" t="s">
        <v>37</v>
      </c>
      <c r="G1830" t="s">
        <v>1248</v>
      </c>
      <c r="H1830" s="2" t="s">
        <v>22</v>
      </c>
      <c r="I1830" t="s">
        <v>47</v>
      </c>
      <c r="J1830" t="s">
        <v>33</v>
      </c>
      <c r="K1830">
        <v>90036</v>
      </c>
      <c r="L1830" t="s">
        <v>34</v>
      </c>
      <c r="M1830" t="s">
        <v>2986</v>
      </c>
      <c r="N1830" t="s">
        <v>27</v>
      </c>
      <c r="O1830" t="s">
        <v>2916</v>
      </c>
      <c r="P1830" s="4">
        <v>171.28800000000001</v>
      </c>
      <c r="Q1830" s="4">
        <f>P1830-17</f>
        <v>154.28800000000001</v>
      </c>
      <c r="R1830" s="4">
        <f t="shared" si="114"/>
        <v>17</v>
      </c>
      <c r="S1830" s="4">
        <f t="shared" si="115"/>
        <v>2.5499999999999998</v>
      </c>
    </row>
    <row r="1831" spans="1:19" ht="15.6" x14ac:dyDescent="0.3">
      <c r="A1831" t="s">
        <v>2990</v>
      </c>
      <c r="B1831" s="1">
        <v>43376</v>
      </c>
      <c r="C1831" s="1">
        <v>43381</v>
      </c>
      <c r="D1831">
        <f t="shared" si="112"/>
        <v>2018</v>
      </c>
      <c r="E1831" t="str">
        <f t="shared" si="113"/>
        <v>Oct</v>
      </c>
      <c r="F1831" t="s">
        <v>37</v>
      </c>
      <c r="G1831" t="s">
        <v>341</v>
      </c>
      <c r="H1831" s="2" t="s">
        <v>22</v>
      </c>
      <c r="I1831" t="s">
        <v>684</v>
      </c>
      <c r="J1831" t="s">
        <v>33</v>
      </c>
      <c r="K1831">
        <v>91104</v>
      </c>
      <c r="L1831" t="s">
        <v>34</v>
      </c>
      <c r="M1831" t="s">
        <v>2986</v>
      </c>
      <c r="N1831" t="s">
        <v>27</v>
      </c>
      <c r="O1831" t="s">
        <v>2916</v>
      </c>
      <c r="P1831" s="4">
        <v>171.28800000000001</v>
      </c>
      <c r="Q1831" s="4">
        <v>80</v>
      </c>
      <c r="R1831" s="4">
        <f t="shared" si="114"/>
        <v>91.288000000000011</v>
      </c>
      <c r="S1831" s="4">
        <f t="shared" si="115"/>
        <v>13.693200000000001</v>
      </c>
    </row>
    <row r="1832" spans="1:19" x14ac:dyDescent="0.3">
      <c r="A1832" t="s">
        <v>2991</v>
      </c>
      <c r="B1832" s="1">
        <v>43399</v>
      </c>
      <c r="C1832" s="1">
        <v>43405</v>
      </c>
      <c r="D1832">
        <f t="shared" si="112"/>
        <v>2018</v>
      </c>
      <c r="E1832" t="str">
        <f t="shared" si="113"/>
        <v>Oct</v>
      </c>
      <c r="F1832" t="s">
        <v>37</v>
      </c>
      <c r="G1832" t="s">
        <v>560</v>
      </c>
      <c r="H1832" t="s">
        <v>105</v>
      </c>
      <c r="I1832" t="s">
        <v>2264</v>
      </c>
      <c r="J1832" t="s">
        <v>158</v>
      </c>
      <c r="K1832">
        <v>23464</v>
      </c>
      <c r="L1832" t="s">
        <v>44</v>
      </c>
      <c r="M1832" t="s">
        <v>2986</v>
      </c>
      <c r="N1832" t="s">
        <v>27</v>
      </c>
      <c r="O1832" t="s">
        <v>2916</v>
      </c>
      <c r="P1832" s="4">
        <v>356.85</v>
      </c>
      <c r="Q1832" s="4">
        <v>356.85</v>
      </c>
      <c r="R1832" s="4">
        <f t="shared" si="114"/>
        <v>0</v>
      </c>
      <c r="S1832" s="4">
        <f t="shared" si="115"/>
        <v>0</v>
      </c>
    </row>
    <row r="1833" spans="1:19" ht="15.6" x14ac:dyDescent="0.3">
      <c r="A1833" t="s">
        <v>2992</v>
      </c>
      <c r="B1833" s="1">
        <v>42562</v>
      </c>
      <c r="C1833" s="1">
        <v>42563</v>
      </c>
      <c r="D1833">
        <f t="shared" si="112"/>
        <v>2016</v>
      </c>
      <c r="E1833" t="str">
        <f t="shared" si="113"/>
        <v>Jul</v>
      </c>
      <c r="F1833" t="s">
        <v>20</v>
      </c>
      <c r="G1833" t="s">
        <v>124</v>
      </c>
      <c r="H1833" s="2" t="s">
        <v>22</v>
      </c>
      <c r="I1833" t="s">
        <v>52</v>
      </c>
      <c r="J1833" t="s">
        <v>53</v>
      </c>
      <c r="K1833">
        <v>19805</v>
      </c>
      <c r="L1833" t="s">
        <v>54</v>
      </c>
      <c r="M1833" t="s">
        <v>2986</v>
      </c>
      <c r="N1833" t="s">
        <v>27</v>
      </c>
      <c r="O1833" t="s">
        <v>2916</v>
      </c>
      <c r="P1833" s="4">
        <v>199.83600000000001</v>
      </c>
      <c r="Q1833" s="4">
        <v>199.83600000000001</v>
      </c>
      <c r="R1833" s="4">
        <f t="shared" si="114"/>
        <v>0</v>
      </c>
      <c r="S1833" s="4">
        <f t="shared" si="115"/>
        <v>0</v>
      </c>
    </row>
    <row r="1834" spans="1:19" ht="15.6" x14ac:dyDescent="0.3">
      <c r="A1834" t="s">
        <v>1354</v>
      </c>
      <c r="B1834" s="1">
        <v>42170</v>
      </c>
      <c r="C1834" s="1">
        <v>42176</v>
      </c>
      <c r="D1834">
        <f t="shared" si="112"/>
        <v>2015</v>
      </c>
      <c r="E1834" t="str">
        <f t="shared" si="113"/>
        <v>Jun</v>
      </c>
      <c r="F1834" t="s">
        <v>37</v>
      </c>
      <c r="G1834" t="s">
        <v>758</v>
      </c>
      <c r="H1834" s="2" t="s">
        <v>22</v>
      </c>
      <c r="I1834" t="s">
        <v>855</v>
      </c>
      <c r="J1834" t="s">
        <v>109</v>
      </c>
      <c r="K1834">
        <v>78207</v>
      </c>
      <c r="L1834" t="s">
        <v>25</v>
      </c>
      <c r="M1834" t="s">
        <v>2986</v>
      </c>
      <c r="N1834" t="s">
        <v>27</v>
      </c>
      <c r="O1834" t="s">
        <v>2916</v>
      </c>
      <c r="P1834" s="4">
        <v>99.918000000000006</v>
      </c>
      <c r="Q1834" s="4">
        <v>99.918000000000006</v>
      </c>
      <c r="R1834" s="4">
        <f t="shared" si="114"/>
        <v>0</v>
      </c>
      <c r="S1834" s="4">
        <f t="shared" si="115"/>
        <v>0</v>
      </c>
    </row>
    <row r="1835" spans="1:19" ht="15.6" x14ac:dyDescent="0.3">
      <c r="A1835" t="s">
        <v>2023</v>
      </c>
      <c r="B1835" s="1">
        <v>42690</v>
      </c>
      <c r="C1835" s="1">
        <v>42692</v>
      </c>
      <c r="D1835">
        <f t="shared" si="112"/>
        <v>2016</v>
      </c>
      <c r="E1835" t="str">
        <f t="shared" si="113"/>
        <v>Nov</v>
      </c>
      <c r="F1835" t="s">
        <v>67</v>
      </c>
      <c r="G1835" t="s">
        <v>392</v>
      </c>
      <c r="H1835" s="2" t="s">
        <v>22</v>
      </c>
      <c r="I1835" t="s">
        <v>589</v>
      </c>
      <c r="J1835" t="s">
        <v>148</v>
      </c>
      <c r="K1835">
        <v>53209</v>
      </c>
      <c r="L1835" t="s">
        <v>25</v>
      </c>
      <c r="M1835" t="s">
        <v>2986</v>
      </c>
      <c r="N1835" t="s">
        <v>27</v>
      </c>
      <c r="O1835" t="s">
        <v>2916</v>
      </c>
      <c r="P1835" s="4">
        <v>214.11</v>
      </c>
      <c r="Q1835" s="4">
        <v>214.11</v>
      </c>
      <c r="R1835" s="4">
        <f t="shared" si="114"/>
        <v>0</v>
      </c>
      <c r="S1835" s="4">
        <f t="shared" si="115"/>
        <v>0</v>
      </c>
    </row>
    <row r="1836" spans="1:19" x14ac:dyDescent="0.3">
      <c r="A1836" t="s">
        <v>2086</v>
      </c>
      <c r="B1836" s="1">
        <v>42164</v>
      </c>
      <c r="C1836" s="1">
        <v>42169</v>
      </c>
      <c r="D1836">
        <f t="shared" si="112"/>
        <v>2015</v>
      </c>
      <c r="E1836" t="str">
        <f t="shared" si="113"/>
        <v>Jun</v>
      </c>
      <c r="F1836" t="s">
        <v>37</v>
      </c>
      <c r="G1836" t="s">
        <v>1356</v>
      </c>
      <c r="H1836" t="s">
        <v>105</v>
      </c>
      <c r="I1836" t="s">
        <v>47</v>
      </c>
      <c r="J1836" t="s">
        <v>33</v>
      </c>
      <c r="K1836">
        <v>90032</v>
      </c>
      <c r="L1836" t="s">
        <v>34</v>
      </c>
      <c r="M1836" t="s">
        <v>2993</v>
      </c>
      <c r="N1836" t="s">
        <v>27</v>
      </c>
      <c r="O1836" t="s">
        <v>2916</v>
      </c>
      <c r="P1836" s="4">
        <v>1706.184</v>
      </c>
      <c r="Q1836" s="4">
        <v>1706.184</v>
      </c>
      <c r="R1836" s="4">
        <f t="shared" si="114"/>
        <v>0</v>
      </c>
      <c r="S1836" s="4">
        <f t="shared" si="115"/>
        <v>0</v>
      </c>
    </row>
    <row r="1837" spans="1:19" ht="15.6" x14ac:dyDescent="0.3">
      <c r="A1837" t="s">
        <v>2194</v>
      </c>
      <c r="B1837" s="1">
        <v>42980</v>
      </c>
      <c r="C1837" s="1">
        <v>42984</v>
      </c>
      <c r="D1837">
        <f t="shared" si="112"/>
        <v>2017</v>
      </c>
      <c r="E1837" t="str">
        <f t="shared" si="113"/>
        <v>Sep</v>
      </c>
      <c r="F1837" t="s">
        <v>37</v>
      </c>
      <c r="G1837" t="s">
        <v>1885</v>
      </c>
      <c r="H1837" s="2" t="s">
        <v>22</v>
      </c>
      <c r="I1837" t="s">
        <v>47</v>
      </c>
      <c r="J1837" t="s">
        <v>33</v>
      </c>
      <c r="K1837">
        <v>90036</v>
      </c>
      <c r="L1837" t="s">
        <v>34</v>
      </c>
      <c r="M1837" t="s">
        <v>2993</v>
      </c>
      <c r="N1837" t="s">
        <v>27</v>
      </c>
      <c r="O1837" t="s">
        <v>2916</v>
      </c>
      <c r="P1837" s="4">
        <v>568.72799999999995</v>
      </c>
      <c r="Q1837" s="4">
        <v>568.72799999999995</v>
      </c>
      <c r="R1837" s="4">
        <f t="shared" si="114"/>
        <v>0</v>
      </c>
      <c r="S1837" s="4">
        <f t="shared" si="115"/>
        <v>0</v>
      </c>
    </row>
    <row r="1838" spans="1:19" ht="15.6" x14ac:dyDescent="0.3">
      <c r="A1838" t="s">
        <v>1757</v>
      </c>
      <c r="B1838" s="1">
        <v>43333</v>
      </c>
      <c r="C1838" s="1">
        <v>43334</v>
      </c>
      <c r="D1838">
        <f t="shared" si="112"/>
        <v>2018</v>
      </c>
      <c r="E1838" t="str">
        <f t="shared" si="113"/>
        <v>Aug</v>
      </c>
      <c r="F1838" t="s">
        <v>20</v>
      </c>
      <c r="G1838" t="s">
        <v>1743</v>
      </c>
      <c r="H1838" s="2" t="s">
        <v>22</v>
      </c>
      <c r="I1838" t="s">
        <v>785</v>
      </c>
      <c r="J1838" t="s">
        <v>33</v>
      </c>
      <c r="K1838">
        <v>94601</v>
      </c>
      <c r="L1838" t="s">
        <v>34</v>
      </c>
      <c r="M1838" t="s">
        <v>2993</v>
      </c>
      <c r="N1838" t="s">
        <v>27</v>
      </c>
      <c r="O1838" t="s">
        <v>2916</v>
      </c>
      <c r="P1838" s="4">
        <v>568.72799999999995</v>
      </c>
      <c r="Q1838" s="4">
        <v>568.72799999999995</v>
      </c>
      <c r="R1838" s="4">
        <f t="shared" si="114"/>
        <v>0</v>
      </c>
      <c r="S1838" s="4">
        <f t="shared" si="115"/>
        <v>0</v>
      </c>
    </row>
    <row r="1839" spans="1:19" x14ac:dyDescent="0.3">
      <c r="A1839" t="s">
        <v>2994</v>
      </c>
      <c r="B1839" s="1">
        <v>43400</v>
      </c>
      <c r="C1839" s="1">
        <v>43402</v>
      </c>
      <c r="D1839">
        <f t="shared" si="112"/>
        <v>2018</v>
      </c>
      <c r="E1839" t="str">
        <f t="shared" si="113"/>
        <v>Oct</v>
      </c>
      <c r="F1839" t="s">
        <v>20</v>
      </c>
      <c r="G1839" t="s">
        <v>2995</v>
      </c>
      <c r="H1839" t="s">
        <v>51</v>
      </c>
      <c r="I1839" t="s">
        <v>47</v>
      </c>
      <c r="J1839" t="s">
        <v>33</v>
      </c>
      <c r="K1839">
        <v>90032</v>
      </c>
      <c r="L1839" t="s">
        <v>34</v>
      </c>
      <c r="M1839" t="s">
        <v>2993</v>
      </c>
      <c r="N1839" t="s">
        <v>27</v>
      </c>
      <c r="O1839" t="s">
        <v>2916</v>
      </c>
      <c r="P1839" s="4">
        <v>189.57599999999999</v>
      </c>
      <c r="Q1839" s="4">
        <f>P1839-17</f>
        <v>172.57599999999999</v>
      </c>
      <c r="R1839" s="4">
        <f t="shared" si="114"/>
        <v>17</v>
      </c>
      <c r="S1839" s="4">
        <f t="shared" si="115"/>
        <v>2.5499999999999998</v>
      </c>
    </row>
    <row r="1840" spans="1:19" ht="15.6" x14ac:dyDescent="0.3">
      <c r="A1840" t="s">
        <v>2996</v>
      </c>
      <c r="B1840" s="1">
        <v>42232</v>
      </c>
      <c r="C1840" s="1">
        <v>42236</v>
      </c>
      <c r="D1840">
        <f t="shared" si="112"/>
        <v>2015</v>
      </c>
      <c r="E1840" t="str">
        <f t="shared" si="113"/>
        <v>Aug</v>
      </c>
      <c r="F1840" t="s">
        <v>37</v>
      </c>
      <c r="G1840" t="s">
        <v>641</v>
      </c>
      <c r="H1840" s="2" t="s">
        <v>22</v>
      </c>
      <c r="I1840" t="s">
        <v>100</v>
      </c>
      <c r="J1840" t="s">
        <v>101</v>
      </c>
      <c r="K1840">
        <v>19143</v>
      </c>
      <c r="L1840" t="s">
        <v>54</v>
      </c>
      <c r="M1840" t="s">
        <v>2993</v>
      </c>
      <c r="N1840" t="s">
        <v>27</v>
      </c>
      <c r="O1840" t="s">
        <v>2916</v>
      </c>
      <c r="P1840" s="4">
        <v>853.09199999999998</v>
      </c>
      <c r="Q1840" s="4">
        <f>P1840-75</f>
        <v>778.09199999999998</v>
      </c>
      <c r="R1840" s="4">
        <f t="shared" si="114"/>
        <v>75</v>
      </c>
      <c r="S1840" s="4">
        <f t="shared" si="115"/>
        <v>11.25</v>
      </c>
    </row>
    <row r="1841" spans="1:19" ht="15.6" x14ac:dyDescent="0.3">
      <c r="A1841" t="s">
        <v>2997</v>
      </c>
      <c r="B1841" s="1">
        <v>42606</v>
      </c>
      <c r="C1841" s="1">
        <v>42610</v>
      </c>
      <c r="D1841">
        <f t="shared" si="112"/>
        <v>2016</v>
      </c>
      <c r="E1841" t="str">
        <f t="shared" si="113"/>
        <v>Aug</v>
      </c>
      <c r="F1841" t="s">
        <v>37</v>
      </c>
      <c r="G1841" t="s">
        <v>1333</v>
      </c>
      <c r="H1841" s="2" t="s">
        <v>22</v>
      </c>
      <c r="I1841" t="s">
        <v>61</v>
      </c>
      <c r="J1841" t="s">
        <v>62</v>
      </c>
      <c r="K1841">
        <v>10009</v>
      </c>
      <c r="L1841" t="s">
        <v>54</v>
      </c>
      <c r="M1841" t="s">
        <v>2993</v>
      </c>
      <c r="N1841" t="s">
        <v>27</v>
      </c>
      <c r="O1841" t="s">
        <v>2916</v>
      </c>
      <c r="P1841" s="4">
        <v>284.36399999999998</v>
      </c>
      <c r="Q1841" s="4">
        <v>284.36399999999998</v>
      </c>
      <c r="R1841" s="4">
        <f t="shared" si="114"/>
        <v>0</v>
      </c>
      <c r="S1841" s="4">
        <f t="shared" si="115"/>
        <v>0</v>
      </c>
    </row>
    <row r="1842" spans="1:19" x14ac:dyDescent="0.3">
      <c r="A1842" t="s">
        <v>2998</v>
      </c>
      <c r="B1842" s="1">
        <v>43024</v>
      </c>
      <c r="C1842" s="1">
        <v>43028</v>
      </c>
      <c r="D1842">
        <f t="shared" si="112"/>
        <v>2017</v>
      </c>
      <c r="E1842" t="str">
        <f t="shared" si="113"/>
        <v>Oct</v>
      </c>
      <c r="F1842" t="s">
        <v>37</v>
      </c>
      <c r="G1842" t="s">
        <v>1776</v>
      </c>
      <c r="H1842" t="s">
        <v>51</v>
      </c>
      <c r="I1842" t="s">
        <v>61</v>
      </c>
      <c r="J1842" t="s">
        <v>62</v>
      </c>
      <c r="K1842">
        <v>10011</v>
      </c>
      <c r="L1842" t="s">
        <v>54</v>
      </c>
      <c r="M1842" t="s">
        <v>2993</v>
      </c>
      <c r="N1842" t="s">
        <v>27</v>
      </c>
      <c r="O1842" t="s">
        <v>2916</v>
      </c>
      <c r="P1842" s="4">
        <v>142.18199999999999</v>
      </c>
      <c r="Q1842" s="4">
        <v>142.18199999999999</v>
      </c>
      <c r="R1842" s="4">
        <f t="shared" si="114"/>
        <v>0</v>
      </c>
      <c r="S1842" s="4">
        <f t="shared" si="115"/>
        <v>0</v>
      </c>
    </row>
    <row r="1843" spans="1:19" ht="15.6" x14ac:dyDescent="0.3">
      <c r="A1843" t="s">
        <v>2999</v>
      </c>
      <c r="B1843" s="1">
        <v>43393</v>
      </c>
      <c r="C1843" s="1">
        <v>43397</v>
      </c>
      <c r="D1843">
        <f t="shared" si="112"/>
        <v>2018</v>
      </c>
      <c r="E1843" t="str">
        <f t="shared" si="113"/>
        <v>Oct</v>
      </c>
      <c r="F1843" t="s">
        <v>37</v>
      </c>
      <c r="G1843" t="s">
        <v>1420</v>
      </c>
      <c r="H1843" s="2" t="s">
        <v>22</v>
      </c>
      <c r="I1843" t="s">
        <v>1839</v>
      </c>
      <c r="J1843" t="s">
        <v>233</v>
      </c>
      <c r="K1843">
        <v>44312</v>
      </c>
      <c r="L1843" t="s">
        <v>54</v>
      </c>
      <c r="M1843" t="s">
        <v>2993</v>
      </c>
      <c r="N1843" t="s">
        <v>27</v>
      </c>
      <c r="O1843" t="s">
        <v>2916</v>
      </c>
      <c r="P1843" s="4">
        <v>284.36399999999998</v>
      </c>
      <c r="Q1843" s="4">
        <v>284.36399999999998</v>
      </c>
      <c r="R1843" s="4">
        <f t="shared" si="114"/>
        <v>0</v>
      </c>
      <c r="S1843" s="4">
        <f t="shared" si="115"/>
        <v>0</v>
      </c>
    </row>
    <row r="1844" spans="1:19" x14ac:dyDescent="0.3">
      <c r="A1844" t="s">
        <v>3000</v>
      </c>
      <c r="B1844" s="1">
        <v>42154</v>
      </c>
      <c r="C1844" s="1">
        <v>42160</v>
      </c>
      <c r="D1844">
        <f t="shared" si="112"/>
        <v>2015</v>
      </c>
      <c r="E1844" t="str">
        <f t="shared" si="113"/>
        <v>May</v>
      </c>
      <c r="F1844" t="s">
        <v>37</v>
      </c>
      <c r="G1844" t="s">
        <v>2369</v>
      </c>
      <c r="H1844" t="s">
        <v>105</v>
      </c>
      <c r="I1844" t="s">
        <v>3001</v>
      </c>
      <c r="J1844" t="s">
        <v>24</v>
      </c>
      <c r="K1844">
        <v>60089</v>
      </c>
      <c r="L1844" t="s">
        <v>25</v>
      </c>
      <c r="M1844" t="s">
        <v>2993</v>
      </c>
      <c r="N1844" t="s">
        <v>27</v>
      </c>
      <c r="O1844" t="s">
        <v>2916</v>
      </c>
      <c r="P1844" s="4">
        <v>355.45499999999998</v>
      </c>
      <c r="Q1844" s="4">
        <v>355.45499999999998</v>
      </c>
      <c r="R1844" s="4">
        <f t="shared" si="114"/>
        <v>0</v>
      </c>
      <c r="S1844" s="4">
        <f t="shared" si="115"/>
        <v>0</v>
      </c>
    </row>
    <row r="1845" spans="1:19" ht="15.6" x14ac:dyDescent="0.3">
      <c r="A1845" t="s">
        <v>3002</v>
      </c>
      <c r="B1845" s="1">
        <v>42418</v>
      </c>
      <c r="C1845" s="1">
        <v>42424</v>
      </c>
      <c r="D1845">
        <f t="shared" si="112"/>
        <v>2016</v>
      </c>
      <c r="E1845" t="str">
        <f t="shared" si="113"/>
        <v>Feb</v>
      </c>
      <c r="F1845" t="s">
        <v>37</v>
      </c>
      <c r="G1845" t="s">
        <v>3003</v>
      </c>
      <c r="H1845" s="2" t="s">
        <v>22</v>
      </c>
      <c r="I1845" t="s">
        <v>406</v>
      </c>
      <c r="J1845" t="s">
        <v>33</v>
      </c>
      <c r="K1845">
        <v>90805</v>
      </c>
      <c r="L1845" t="s">
        <v>34</v>
      </c>
      <c r="M1845" t="s">
        <v>3004</v>
      </c>
      <c r="N1845" t="s">
        <v>27</v>
      </c>
      <c r="O1845" t="s">
        <v>2916</v>
      </c>
      <c r="P1845" s="4">
        <v>35.543999999999997</v>
      </c>
      <c r="Q1845" s="4">
        <v>35.543999999999997</v>
      </c>
      <c r="R1845" s="4">
        <f t="shared" si="114"/>
        <v>0</v>
      </c>
      <c r="S1845" s="4">
        <f t="shared" si="115"/>
        <v>0</v>
      </c>
    </row>
    <row r="1846" spans="1:19" x14ac:dyDescent="0.3">
      <c r="A1846" t="s">
        <v>3005</v>
      </c>
      <c r="B1846" s="1">
        <v>42860</v>
      </c>
      <c r="C1846" s="1">
        <v>42862</v>
      </c>
      <c r="D1846">
        <f t="shared" si="112"/>
        <v>2017</v>
      </c>
      <c r="E1846" t="str">
        <f t="shared" si="113"/>
        <v>May</v>
      </c>
      <c r="F1846" t="s">
        <v>67</v>
      </c>
      <c r="G1846" t="s">
        <v>411</v>
      </c>
      <c r="H1846" t="s">
        <v>51</v>
      </c>
      <c r="I1846" t="s">
        <v>32</v>
      </c>
      <c r="J1846" t="s">
        <v>33</v>
      </c>
      <c r="K1846">
        <v>94109</v>
      </c>
      <c r="L1846" t="s">
        <v>34</v>
      </c>
      <c r="M1846" t="s">
        <v>3004</v>
      </c>
      <c r="N1846" t="s">
        <v>27</v>
      </c>
      <c r="O1846" t="s">
        <v>2916</v>
      </c>
      <c r="P1846" s="4">
        <v>71.087999999999994</v>
      </c>
      <c r="Q1846" s="4">
        <v>71.087999999999994</v>
      </c>
      <c r="R1846" s="4">
        <f t="shared" si="114"/>
        <v>0</v>
      </c>
      <c r="S1846" s="4">
        <f t="shared" si="115"/>
        <v>0</v>
      </c>
    </row>
    <row r="1847" spans="1:19" x14ac:dyDescent="0.3">
      <c r="A1847" t="s">
        <v>2935</v>
      </c>
      <c r="B1847" s="1">
        <v>43428</v>
      </c>
      <c r="C1847" s="1">
        <v>43428</v>
      </c>
      <c r="D1847">
        <f t="shared" si="112"/>
        <v>2018</v>
      </c>
      <c r="E1847" t="str">
        <f t="shared" si="113"/>
        <v>Nov</v>
      </c>
      <c r="F1847" t="s">
        <v>30</v>
      </c>
      <c r="G1847" t="s">
        <v>719</v>
      </c>
      <c r="H1847" t="s">
        <v>105</v>
      </c>
      <c r="I1847" t="s">
        <v>47</v>
      </c>
      <c r="J1847" t="s">
        <v>33</v>
      </c>
      <c r="K1847">
        <v>90008</v>
      </c>
      <c r="L1847" t="s">
        <v>34</v>
      </c>
      <c r="M1847" t="s">
        <v>3004</v>
      </c>
      <c r="N1847" t="s">
        <v>27</v>
      </c>
      <c r="O1847" t="s">
        <v>2916</v>
      </c>
      <c r="P1847" s="4">
        <v>71.087999999999994</v>
      </c>
      <c r="Q1847" s="4">
        <v>71.087999999999994</v>
      </c>
      <c r="R1847" s="4">
        <f t="shared" si="114"/>
        <v>0</v>
      </c>
      <c r="S1847" s="4">
        <f t="shared" si="115"/>
        <v>0</v>
      </c>
    </row>
    <row r="1848" spans="1:19" x14ac:dyDescent="0.3">
      <c r="A1848" t="s">
        <v>3006</v>
      </c>
      <c r="B1848" s="1">
        <v>43078</v>
      </c>
      <c r="C1848" s="1">
        <v>43083</v>
      </c>
      <c r="D1848">
        <f t="shared" si="112"/>
        <v>2017</v>
      </c>
      <c r="E1848" t="str">
        <f t="shared" si="113"/>
        <v>Dec</v>
      </c>
      <c r="F1848" t="s">
        <v>67</v>
      </c>
      <c r="G1848" t="s">
        <v>661</v>
      </c>
      <c r="H1848" t="s">
        <v>51</v>
      </c>
      <c r="I1848" t="s">
        <v>321</v>
      </c>
      <c r="J1848" t="s">
        <v>250</v>
      </c>
      <c r="K1848">
        <v>37064</v>
      </c>
      <c r="L1848" t="s">
        <v>44</v>
      </c>
      <c r="M1848" t="s">
        <v>3004</v>
      </c>
      <c r="N1848" t="s">
        <v>27</v>
      </c>
      <c r="O1848" t="s">
        <v>2916</v>
      </c>
      <c r="P1848" s="4">
        <v>79.974000000000004</v>
      </c>
      <c r="Q1848" s="4">
        <v>79.974000000000004</v>
      </c>
      <c r="R1848" s="4">
        <f t="shared" si="114"/>
        <v>0</v>
      </c>
      <c r="S1848" s="4">
        <f t="shared" si="115"/>
        <v>0</v>
      </c>
    </row>
    <row r="1849" spans="1:19" ht="15.6" x14ac:dyDescent="0.3">
      <c r="A1849" t="s">
        <v>3007</v>
      </c>
      <c r="B1849" s="1">
        <v>42361</v>
      </c>
      <c r="C1849" s="1">
        <v>42365</v>
      </c>
      <c r="D1849">
        <f t="shared" si="112"/>
        <v>2015</v>
      </c>
      <c r="E1849" t="str">
        <f t="shared" si="113"/>
        <v>Dec</v>
      </c>
      <c r="F1849" t="s">
        <v>37</v>
      </c>
      <c r="G1849" t="s">
        <v>901</v>
      </c>
      <c r="H1849" s="2" t="s">
        <v>22</v>
      </c>
      <c r="I1849" t="s">
        <v>61</v>
      </c>
      <c r="J1849" t="s">
        <v>62</v>
      </c>
      <c r="K1849">
        <v>10024</v>
      </c>
      <c r="L1849" t="s">
        <v>54</v>
      </c>
      <c r="M1849" t="s">
        <v>3004</v>
      </c>
      <c r="N1849" t="s">
        <v>27</v>
      </c>
      <c r="O1849" t="s">
        <v>2916</v>
      </c>
      <c r="P1849" s="4">
        <v>53.316000000000003</v>
      </c>
      <c r="Q1849" s="4">
        <v>53.316000000000003</v>
      </c>
      <c r="R1849" s="4">
        <f t="shared" si="114"/>
        <v>0</v>
      </c>
      <c r="S1849" s="4">
        <f t="shared" si="115"/>
        <v>0</v>
      </c>
    </row>
    <row r="1850" spans="1:19" ht="15.6" x14ac:dyDescent="0.3">
      <c r="A1850" t="s">
        <v>3008</v>
      </c>
      <c r="B1850" s="1">
        <v>43423</v>
      </c>
      <c r="C1850" s="1">
        <v>43423</v>
      </c>
      <c r="D1850">
        <f t="shared" si="112"/>
        <v>2018</v>
      </c>
      <c r="E1850" t="str">
        <f t="shared" si="113"/>
        <v>Nov</v>
      </c>
      <c r="F1850" t="s">
        <v>30</v>
      </c>
      <c r="G1850" t="s">
        <v>444</v>
      </c>
      <c r="H1850" s="2" t="s">
        <v>22</v>
      </c>
      <c r="I1850" t="s">
        <v>61</v>
      </c>
      <c r="J1850" t="s">
        <v>62</v>
      </c>
      <c r="K1850">
        <v>10011</v>
      </c>
      <c r="L1850" t="s">
        <v>54</v>
      </c>
      <c r="M1850" t="s">
        <v>3004</v>
      </c>
      <c r="N1850" t="s">
        <v>27</v>
      </c>
      <c r="O1850" t="s">
        <v>2916</v>
      </c>
      <c r="P1850" s="4">
        <v>79.974000000000004</v>
      </c>
      <c r="Q1850" s="4">
        <v>79.974000000000004</v>
      </c>
      <c r="R1850" s="4">
        <f t="shared" si="114"/>
        <v>0</v>
      </c>
      <c r="S1850" s="4">
        <f t="shared" si="115"/>
        <v>0</v>
      </c>
    </row>
    <row r="1851" spans="1:19" ht="15.6" x14ac:dyDescent="0.3">
      <c r="A1851" t="s">
        <v>3009</v>
      </c>
      <c r="B1851" s="1">
        <v>43302</v>
      </c>
      <c r="C1851" s="1">
        <v>43306</v>
      </c>
      <c r="D1851">
        <f t="shared" si="112"/>
        <v>2018</v>
      </c>
      <c r="E1851" t="str">
        <f t="shared" si="113"/>
        <v>Jul</v>
      </c>
      <c r="F1851" t="s">
        <v>37</v>
      </c>
      <c r="G1851" t="s">
        <v>2135</v>
      </c>
      <c r="H1851" s="2" t="s">
        <v>22</v>
      </c>
      <c r="I1851" t="s">
        <v>2912</v>
      </c>
      <c r="J1851" t="s">
        <v>109</v>
      </c>
      <c r="K1851">
        <v>78577</v>
      </c>
      <c r="L1851" t="s">
        <v>25</v>
      </c>
      <c r="M1851" t="s">
        <v>3004</v>
      </c>
      <c r="N1851" t="s">
        <v>27</v>
      </c>
      <c r="O1851" t="s">
        <v>2916</v>
      </c>
      <c r="P1851" s="4">
        <v>124.404</v>
      </c>
      <c r="Q1851" s="4">
        <v>124.404</v>
      </c>
      <c r="R1851" s="4">
        <f t="shared" si="114"/>
        <v>0</v>
      </c>
      <c r="S1851" s="4">
        <f t="shared" si="115"/>
        <v>0</v>
      </c>
    </row>
    <row r="1852" spans="1:19" x14ac:dyDescent="0.3">
      <c r="A1852" t="s">
        <v>3010</v>
      </c>
      <c r="B1852" s="1">
        <v>43382</v>
      </c>
      <c r="C1852" s="1">
        <v>43387</v>
      </c>
      <c r="D1852">
        <f t="shared" si="112"/>
        <v>2018</v>
      </c>
      <c r="E1852" t="str">
        <f t="shared" si="113"/>
        <v>Oct</v>
      </c>
      <c r="F1852" t="s">
        <v>37</v>
      </c>
      <c r="G1852" t="s">
        <v>1300</v>
      </c>
      <c r="H1852" t="s">
        <v>51</v>
      </c>
      <c r="I1852" t="s">
        <v>293</v>
      </c>
      <c r="J1852" t="s">
        <v>24</v>
      </c>
      <c r="K1852">
        <v>60505</v>
      </c>
      <c r="L1852" t="s">
        <v>25</v>
      </c>
      <c r="M1852" t="s">
        <v>3004</v>
      </c>
      <c r="N1852" t="s">
        <v>27</v>
      </c>
      <c r="O1852" t="s">
        <v>2916</v>
      </c>
      <c r="P1852" s="4">
        <v>66.644999999999996</v>
      </c>
      <c r="Q1852" s="4">
        <v>66.644999999999996</v>
      </c>
      <c r="R1852" s="4">
        <f t="shared" si="114"/>
        <v>0</v>
      </c>
      <c r="S1852" s="4">
        <f t="shared" si="115"/>
        <v>0</v>
      </c>
    </row>
    <row r="1853" spans="1:19" x14ac:dyDescent="0.3">
      <c r="A1853" t="s">
        <v>3011</v>
      </c>
      <c r="B1853" s="1">
        <v>42949</v>
      </c>
      <c r="C1853" s="1">
        <v>42951</v>
      </c>
      <c r="D1853">
        <f t="shared" si="112"/>
        <v>2017</v>
      </c>
      <c r="E1853" t="str">
        <f t="shared" si="113"/>
        <v>Aug</v>
      </c>
      <c r="F1853" t="s">
        <v>67</v>
      </c>
      <c r="G1853" t="s">
        <v>833</v>
      </c>
      <c r="H1853" t="s">
        <v>51</v>
      </c>
      <c r="I1853" t="s">
        <v>47</v>
      </c>
      <c r="J1853" t="s">
        <v>33</v>
      </c>
      <c r="K1853">
        <v>90032</v>
      </c>
      <c r="L1853" t="s">
        <v>34</v>
      </c>
      <c r="M1853" t="s">
        <v>3012</v>
      </c>
      <c r="N1853" t="s">
        <v>27</v>
      </c>
      <c r="O1853" t="s">
        <v>2916</v>
      </c>
      <c r="P1853" s="4">
        <v>136.464</v>
      </c>
      <c r="Q1853" s="4">
        <v>136.464</v>
      </c>
      <c r="R1853" s="4">
        <f t="shared" si="114"/>
        <v>0</v>
      </c>
      <c r="S1853" s="4">
        <f t="shared" si="115"/>
        <v>0</v>
      </c>
    </row>
    <row r="1854" spans="1:19" x14ac:dyDescent="0.3">
      <c r="A1854" t="s">
        <v>911</v>
      </c>
      <c r="B1854" s="1">
        <v>42705</v>
      </c>
      <c r="C1854" s="1">
        <v>42709</v>
      </c>
      <c r="D1854">
        <f t="shared" si="112"/>
        <v>2016</v>
      </c>
      <c r="E1854" t="str">
        <f t="shared" si="113"/>
        <v>Dec</v>
      </c>
      <c r="F1854" t="s">
        <v>67</v>
      </c>
      <c r="G1854" t="s">
        <v>912</v>
      </c>
      <c r="H1854" t="s">
        <v>105</v>
      </c>
      <c r="I1854" t="s">
        <v>69</v>
      </c>
      <c r="J1854" t="s">
        <v>70</v>
      </c>
      <c r="K1854">
        <v>98105</v>
      </c>
      <c r="L1854" t="s">
        <v>34</v>
      </c>
      <c r="M1854" t="s">
        <v>3013</v>
      </c>
      <c r="N1854" t="s">
        <v>27</v>
      </c>
      <c r="O1854" t="s">
        <v>2916</v>
      </c>
      <c r="P1854" s="4">
        <v>1913.4</v>
      </c>
      <c r="Q1854" s="4">
        <v>1913.4</v>
      </c>
      <c r="R1854" s="4">
        <f t="shared" si="114"/>
        <v>0</v>
      </c>
      <c r="S1854" s="4">
        <f t="shared" si="115"/>
        <v>0</v>
      </c>
    </row>
    <row r="1855" spans="1:19" ht="15.6" x14ac:dyDescent="0.3">
      <c r="A1855" t="s">
        <v>3014</v>
      </c>
      <c r="B1855" s="1">
        <v>43388</v>
      </c>
      <c r="C1855" s="1">
        <v>43390</v>
      </c>
      <c r="D1855">
        <f t="shared" si="112"/>
        <v>2018</v>
      </c>
      <c r="E1855" t="str">
        <f t="shared" si="113"/>
        <v>Oct</v>
      </c>
      <c r="F1855" t="s">
        <v>20</v>
      </c>
      <c r="G1855" t="s">
        <v>2655</v>
      </c>
      <c r="H1855" s="2" t="s">
        <v>22</v>
      </c>
      <c r="I1855" t="s">
        <v>47</v>
      </c>
      <c r="J1855" t="s">
        <v>33</v>
      </c>
      <c r="K1855">
        <v>90045</v>
      </c>
      <c r="L1855" t="s">
        <v>34</v>
      </c>
      <c r="M1855" t="s">
        <v>3013</v>
      </c>
      <c r="N1855" t="s">
        <v>27</v>
      </c>
      <c r="O1855" t="s">
        <v>2916</v>
      </c>
      <c r="P1855" s="4">
        <v>510.24</v>
      </c>
      <c r="Q1855" s="4">
        <v>510.24</v>
      </c>
      <c r="R1855" s="4">
        <f t="shared" si="114"/>
        <v>0</v>
      </c>
      <c r="S1855" s="4">
        <f t="shared" si="115"/>
        <v>0</v>
      </c>
    </row>
    <row r="1856" spans="1:19" ht="15.6" x14ac:dyDescent="0.3">
      <c r="A1856" t="s">
        <v>2714</v>
      </c>
      <c r="B1856" s="1">
        <v>43197</v>
      </c>
      <c r="C1856" s="1">
        <v>43202</v>
      </c>
      <c r="D1856">
        <f t="shared" si="112"/>
        <v>2018</v>
      </c>
      <c r="E1856" t="str">
        <f t="shared" si="113"/>
        <v>Apr</v>
      </c>
      <c r="F1856" t="s">
        <v>37</v>
      </c>
      <c r="G1856" t="s">
        <v>2715</v>
      </c>
      <c r="H1856" s="2" t="s">
        <v>22</v>
      </c>
      <c r="I1856" t="s">
        <v>1270</v>
      </c>
      <c r="J1856" t="s">
        <v>79</v>
      </c>
      <c r="K1856">
        <v>33614</v>
      </c>
      <c r="L1856" t="s">
        <v>44</v>
      </c>
      <c r="M1856" t="s">
        <v>3013</v>
      </c>
      <c r="N1856" t="s">
        <v>27</v>
      </c>
      <c r="O1856" t="s">
        <v>2916</v>
      </c>
      <c r="P1856" s="4">
        <v>233.86</v>
      </c>
      <c r="Q1856" s="4">
        <v>233.86</v>
      </c>
      <c r="R1856" s="4">
        <f t="shared" si="114"/>
        <v>0</v>
      </c>
      <c r="S1856" s="4">
        <f t="shared" si="115"/>
        <v>0</v>
      </c>
    </row>
    <row r="1857" spans="1:19" ht="15.6" x14ac:dyDescent="0.3">
      <c r="A1857" t="s">
        <v>3015</v>
      </c>
      <c r="B1857" s="1">
        <v>42114</v>
      </c>
      <c r="C1857" s="1">
        <v>42116</v>
      </c>
      <c r="D1857">
        <f t="shared" si="112"/>
        <v>2015</v>
      </c>
      <c r="E1857" t="str">
        <f t="shared" si="113"/>
        <v>Apr</v>
      </c>
      <c r="F1857" t="s">
        <v>67</v>
      </c>
      <c r="G1857" t="s">
        <v>85</v>
      </c>
      <c r="H1857" s="2" t="s">
        <v>22</v>
      </c>
      <c r="I1857" t="s">
        <v>113</v>
      </c>
      <c r="J1857" t="s">
        <v>109</v>
      </c>
      <c r="K1857">
        <v>77070</v>
      </c>
      <c r="L1857" t="s">
        <v>25</v>
      </c>
      <c r="M1857" t="s">
        <v>3013</v>
      </c>
      <c r="N1857" t="s">
        <v>27</v>
      </c>
      <c r="O1857" t="s">
        <v>2916</v>
      </c>
      <c r="P1857" s="4">
        <v>744.1</v>
      </c>
      <c r="Q1857" s="4">
        <v>744.1</v>
      </c>
      <c r="R1857" s="4">
        <f t="shared" si="114"/>
        <v>0</v>
      </c>
      <c r="S1857" s="4">
        <f t="shared" si="115"/>
        <v>0</v>
      </c>
    </row>
    <row r="1858" spans="1:19" ht="15.6" x14ac:dyDescent="0.3">
      <c r="A1858" t="s">
        <v>3016</v>
      </c>
      <c r="B1858" s="1">
        <v>42431</v>
      </c>
      <c r="C1858" s="1">
        <v>42435</v>
      </c>
      <c r="D1858">
        <f t="shared" ref="D1858:D1921" si="116">YEAR(B1858)</f>
        <v>2016</v>
      </c>
      <c r="E1858" t="str">
        <f t="shared" ref="E1858:E1921" si="117">TEXT(B1858,"mmm")</f>
        <v>Mar</v>
      </c>
      <c r="F1858" t="s">
        <v>37</v>
      </c>
      <c r="G1858" t="s">
        <v>2518</v>
      </c>
      <c r="H1858" s="2" t="s">
        <v>22</v>
      </c>
      <c r="I1858" t="s">
        <v>69</v>
      </c>
      <c r="J1858" t="s">
        <v>70</v>
      </c>
      <c r="K1858">
        <v>98103</v>
      </c>
      <c r="L1858" t="s">
        <v>34</v>
      </c>
      <c r="M1858" t="s">
        <v>3017</v>
      </c>
      <c r="N1858" t="s">
        <v>27</v>
      </c>
      <c r="O1858" t="s">
        <v>2916</v>
      </c>
      <c r="P1858" s="4">
        <v>787.53</v>
      </c>
      <c r="Q1858" s="4">
        <f>P1858-500</f>
        <v>287.52999999999997</v>
      </c>
      <c r="R1858" s="4">
        <f t="shared" si="114"/>
        <v>500</v>
      </c>
      <c r="S1858" s="4">
        <f t="shared" si="115"/>
        <v>75</v>
      </c>
    </row>
    <row r="1859" spans="1:19" x14ac:dyDescent="0.3">
      <c r="A1859" t="s">
        <v>3018</v>
      </c>
      <c r="B1859" s="1">
        <v>43334</v>
      </c>
      <c r="C1859" s="1">
        <v>43335</v>
      </c>
      <c r="D1859">
        <f t="shared" si="116"/>
        <v>2018</v>
      </c>
      <c r="E1859" t="str">
        <f t="shared" si="117"/>
        <v>Aug</v>
      </c>
      <c r="F1859" t="s">
        <v>20</v>
      </c>
      <c r="G1859" t="s">
        <v>2728</v>
      </c>
      <c r="H1859" t="s">
        <v>105</v>
      </c>
      <c r="I1859" t="s">
        <v>32</v>
      </c>
      <c r="J1859" t="s">
        <v>33</v>
      </c>
      <c r="K1859">
        <v>94110</v>
      </c>
      <c r="L1859" t="s">
        <v>34</v>
      </c>
      <c r="M1859" t="s">
        <v>3017</v>
      </c>
      <c r="N1859" t="s">
        <v>27</v>
      </c>
      <c r="O1859" t="s">
        <v>2916</v>
      </c>
      <c r="P1859" s="4">
        <v>210.00800000000001</v>
      </c>
      <c r="Q1859" s="4">
        <v>210.00800000000001</v>
      </c>
      <c r="R1859" s="4">
        <f t="shared" ref="R1859:R1922" si="118">P1859-Q1859</f>
        <v>0</v>
      </c>
      <c r="S1859" s="4">
        <f t="shared" ref="S1859:S1922" si="119">0.15*R1859</f>
        <v>0</v>
      </c>
    </row>
    <row r="1860" spans="1:19" x14ac:dyDescent="0.3">
      <c r="A1860" t="s">
        <v>2054</v>
      </c>
      <c r="B1860" s="1">
        <v>42311</v>
      </c>
      <c r="C1860" s="1">
        <v>42315</v>
      </c>
      <c r="D1860">
        <f t="shared" si="116"/>
        <v>2015</v>
      </c>
      <c r="E1860" t="str">
        <f t="shared" si="117"/>
        <v>Nov</v>
      </c>
      <c r="F1860" t="s">
        <v>37</v>
      </c>
      <c r="G1860" t="s">
        <v>2055</v>
      </c>
      <c r="H1860" t="s">
        <v>105</v>
      </c>
      <c r="I1860" t="s">
        <v>78</v>
      </c>
      <c r="J1860" t="s">
        <v>83</v>
      </c>
      <c r="K1860">
        <v>28540</v>
      </c>
      <c r="L1860" t="s">
        <v>44</v>
      </c>
      <c r="M1860" t="s">
        <v>3017</v>
      </c>
      <c r="N1860" t="s">
        <v>27</v>
      </c>
      <c r="O1860" t="s">
        <v>2916</v>
      </c>
      <c r="P1860" s="4">
        <v>945.03599999999994</v>
      </c>
      <c r="Q1860" s="4">
        <v>945.03599999999994</v>
      </c>
      <c r="R1860" s="4">
        <f t="shared" si="118"/>
        <v>0</v>
      </c>
      <c r="S1860" s="4">
        <f t="shared" si="119"/>
        <v>0</v>
      </c>
    </row>
    <row r="1861" spans="1:19" x14ac:dyDescent="0.3">
      <c r="A1861" t="s">
        <v>3019</v>
      </c>
      <c r="B1861" s="1">
        <v>42980</v>
      </c>
      <c r="C1861" s="1">
        <v>42984</v>
      </c>
      <c r="D1861">
        <f t="shared" si="116"/>
        <v>2017</v>
      </c>
      <c r="E1861" t="str">
        <f t="shared" si="117"/>
        <v>Sep</v>
      </c>
      <c r="F1861" t="s">
        <v>37</v>
      </c>
      <c r="G1861" t="s">
        <v>81</v>
      </c>
      <c r="H1861" t="s">
        <v>51</v>
      </c>
      <c r="I1861" t="s">
        <v>1899</v>
      </c>
      <c r="J1861" t="s">
        <v>83</v>
      </c>
      <c r="K1861">
        <v>28205</v>
      </c>
      <c r="L1861" t="s">
        <v>44</v>
      </c>
      <c r="M1861" t="s">
        <v>3017</v>
      </c>
      <c r="N1861" t="s">
        <v>128</v>
      </c>
      <c r="O1861" t="s">
        <v>2916</v>
      </c>
      <c r="P1861" s="4">
        <v>472.51799999999997</v>
      </c>
      <c r="Q1861" s="4">
        <v>472.51799999999997</v>
      </c>
      <c r="R1861" s="4">
        <f t="shared" si="118"/>
        <v>0</v>
      </c>
      <c r="S1861" s="4">
        <f t="shared" si="119"/>
        <v>0</v>
      </c>
    </row>
    <row r="1862" spans="1:19" ht="15.6" x14ac:dyDescent="0.3">
      <c r="A1862" t="s">
        <v>3020</v>
      </c>
      <c r="B1862" s="1">
        <v>43054</v>
      </c>
      <c r="C1862" s="1">
        <v>43054</v>
      </c>
      <c r="D1862">
        <f t="shared" si="116"/>
        <v>2017</v>
      </c>
      <c r="E1862" t="str">
        <f t="shared" si="117"/>
        <v>Nov</v>
      </c>
      <c r="F1862" t="s">
        <v>30</v>
      </c>
      <c r="G1862" t="s">
        <v>1623</v>
      </c>
      <c r="H1862" s="2" t="s">
        <v>22</v>
      </c>
      <c r="I1862" t="s">
        <v>636</v>
      </c>
      <c r="J1862" t="s">
        <v>83</v>
      </c>
      <c r="K1862">
        <v>27217</v>
      </c>
      <c r="L1862" t="s">
        <v>44</v>
      </c>
      <c r="M1862" t="s">
        <v>3017</v>
      </c>
      <c r="N1862" t="s">
        <v>27</v>
      </c>
      <c r="O1862" t="s">
        <v>2916</v>
      </c>
      <c r="P1862" s="4">
        <v>630.024</v>
      </c>
      <c r="Q1862" s="4">
        <v>630.024</v>
      </c>
      <c r="R1862" s="4">
        <f t="shared" si="118"/>
        <v>0</v>
      </c>
      <c r="S1862" s="4">
        <f t="shared" si="119"/>
        <v>0</v>
      </c>
    </row>
    <row r="1863" spans="1:19" ht="15.6" x14ac:dyDescent="0.3">
      <c r="A1863" t="s">
        <v>3021</v>
      </c>
      <c r="B1863" s="1">
        <v>42606</v>
      </c>
      <c r="C1863" s="1">
        <v>42610</v>
      </c>
      <c r="D1863">
        <f t="shared" si="116"/>
        <v>2016</v>
      </c>
      <c r="E1863" t="str">
        <f t="shared" si="117"/>
        <v>Aug</v>
      </c>
      <c r="F1863" t="s">
        <v>37</v>
      </c>
      <c r="G1863" t="s">
        <v>591</v>
      </c>
      <c r="H1863" s="2" t="s">
        <v>22</v>
      </c>
      <c r="I1863" t="s">
        <v>422</v>
      </c>
      <c r="J1863" t="s">
        <v>109</v>
      </c>
      <c r="K1863">
        <v>76017</v>
      </c>
      <c r="L1863" t="s">
        <v>25</v>
      </c>
      <c r="M1863" t="s">
        <v>3017</v>
      </c>
      <c r="N1863" t="s">
        <v>27</v>
      </c>
      <c r="O1863" t="s">
        <v>2916</v>
      </c>
      <c r="P1863" s="4">
        <v>918.78499999999997</v>
      </c>
      <c r="Q1863" s="4">
        <v>918.78499999999997</v>
      </c>
      <c r="R1863" s="4">
        <f t="shared" si="118"/>
        <v>0</v>
      </c>
      <c r="S1863" s="4">
        <f t="shared" si="119"/>
        <v>0</v>
      </c>
    </row>
    <row r="1864" spans="1:19" x14ac:dyDescent="0.3">
      <c r="A1864" t="s">
        <v>3022</v>
      </c>
      <c r="B1864" s="1">
        <v>42900</v>
      </c>
      <c r="C1864" s="1">
        <v>42900</v>
      </c>
      <c r="D1864">
        <f t="shared" si="116"/>
        <v>2017</v>
      </c>
      <c r="E1864" t="str">
        <f t="shared" si="117"/>
        <v>Jun</v>
      </c>
      <c r="F1864" t="s">
        <v>30</v>
      </c>
      <c r="G1864" t="s">
        <v>1420</v>
      </c>
      <c r="H1864" t="s">
        <v>22</v>
      </c>
      <c r="I1864" t="s">
        <v>1410</v>
      </c>
      <c r="J1864" t="s">
        <v>33</v>
      </c>
      <c r="K1864">
        <v>92804</v>
      </c>
      <c r="L1864" t="s">
        <v>34</v>
      </c>
      <c r="M1864" t="s">
        <v>3023</v>
      </c>
      <c r="N1864" t="s">
        <v>110</v>
      </c>
      <c r="O1864" t="s">
        <v>2916</v>
      </c>
      <c r="P1864" s="4">
        <v>1293.4880000000001</v>
      </c>
      <c r="Q1864" s="4">
        <f>P1864-500</f>
        <v>793.48800000000006</v>
      </c>
      <c r="R1864" s="4">
        <f t="shared" si="118"/>
        <v>500</v>
      </c>
      <c r="S1864" s="4">
        <f t="shared" si="119"/>
        <v>75</v>
      </c>
    </row>
    <row r="1865" spans="1:19" x14ac:dyDescent="0.3">
      <c r="A1865" t="s">
        <v>3024</v>
      </c>
      <c r="B1865" s="1">
        <v>43347</v>
      </c>
      <c r="C1865" s="1">
        <v>43349</v>
      </c>
      <c r="D1865">
        <f t="shared" si="116"/>
        <v>2018</v>
      </c>
      <c r="E1865" t="str">
        <f t="shared" si="117"/>
        <v>Sep</v>
      </c>
      <c r="F1865" t="s">
        <v>67</v>
      </c>
      <c r="G1865" t="s">
        <v>985</v>
      </c>
      <c r="H1865" t="s">
        <v>105</v>
      </c>
      <c r="I1865" t="s">
        <v>32</v>
      </c>
      <c r="J1865" t="s">
        <v>33</v>
      </c>
      <c r="K1865">
        <v>94122</v>
      </c>
      <c r="L1865" t="s">
        <v>34</v>
      </c>
      <c r="M1865" t="s">
        <v>3023</v>
      </c>
      <c r="N1865" t="s">
        <v>27</v>
      </c>
      <c r="O1865" t="s">
        <v>2916</v>
      </c>
      <c r="P1865" s="4">
        <v>1478.2719999999999</v>
      </c>
      <c r="Q1865" s="4">
        <v>1478.2719999999999</v>
      </c>
      <c r="R1865" s="4">
        <f t="shared" si="118"/>
        <v>0</v>
      </c>
      <c r="S1865" s="4">
        <f t="shared" si="119"/>
        <v>0</v>
      </c>
    </row>
    <row r="1866" spans="1:19" ht="15.6" x14ac:dyDescent="0.3">
      <c r="A1866" t="s">
        <v>1934</v>
      </c>
      <c r="B1866" s="1">
        <v>43306</v>
      </c>
      <c r="C1866" s="1">
        <v>43309</v>
      </c>
      <c r="D1866">
        <f t="shared" si="116"/>
        <v>2018</v>
      </c>
      <c r="E1866" t="str">
        <f t="shared" si="117"/>
        <v>Jul</v>
      </c>
      <c r="F1866" t="s">
        <v>67</v>
      </c>
      <c r="G1866" t="s">
        <v>497</v>
      </c>
      <c r="H1866" s="2" t="s">
        <v>22</v>
      </c>
      <c r="I1866" t="s">
        <v>100</v>
      </c>
      <c r="J1866" t="s">
        <v>101</v>
      </c>
      <c r="K1866">
        <v>19143</v>
      </c>
      <c r="L1866" t="s">
        <v>54</v>
      </c>
      <c r="M1866" t="s">
        <v>3023</v>
      </c>
      <c r="N1866" t="s">
        <v>27</v>
      </c>
      <c r="O1866" t="s">
        <v>2916</v>
      </c>
      <c r="P1866" s="4">
        <v>138.58799999999999</v>
      </c>
      <c r="Q1866" s="4">
        <v>138.58799999999999</v>
      </c>
      <c r="R1866" s="4">
        <f t="shared" si="118"/>
        <v>0</v>
      </c>
      <c r="S1866" s="4">
        <f t="shared" si="119"/>
        <v>0</v>
      </c>
    </row>
    <row r="1867" spans="1:19" ht="15.6" x14ac:dyDescent="0.3">
      <c r="A1867" t="s">
        <v>3025</v>
      </c>
      <c r="B1867" s="1">
        <v>42895</v>
      </c>
      <c r="C1867" s="1">
        <v>42902</v>
      </c>
      <c r="D1867">
        <f t="shared" si="116"/>
        <v>2017</v>
      </c>
      <c r="E1867" t="str">
        <f t="shared" si="117"/>
        <v>Jun</v>
      </c>
      <c r="F1867" t="s">
        <v>37</v>
      </c>
      <c r="G1867" t="s">
        <v>2760</v>
      </c>
      <c r="H1867" s="2" t="s">
        <v>22</v>
      </c>
      <c r="I1867" t="s">
        <v>1116</v>
      </c>
      <c r="J1867" t="s">
        <v>807</v>
      </c>
      <c r="K1867">
        <v>55407</v>
      </c>
      <c r="L1867" t="s">
        <v>25</v>
      </c>
      <c r="M1867" t="s">
        <v>3023</v>
      </c>
      <c r="N1867" t="s">
        <v>27</v>
      </c>
      <c r="O1867" t="s">
        <v>2916</v>
      </c>
      <c r="P1867" s="4">
        <v>692.94</v>
      </c>
      <c r="Q1867" s="4">
        <v>692.94</v>
      </c>
      <c r="R1867" s="4">
        <f t="shared" si="118"/>
        <v>0</v>
      </c>
      <c r="S1867" s="4">
        <f t="shared" si="119"/>
        <v>0</v>
      </c>
    </row>
    <row r="1868" spans="1:19" ht="15.6" x14ac:dyDescent="0.3">
      <c r="A1868" t="s">
        <v>3026</v>
      </c>
      <c r="B1868" s="1">
        <v>42668</v>
      </c>
      <c r="C1868" s="1">
        <v>42673</v>
      </c>
      <c r="D1868">
        <f t="shared" si="116"/>
        <v>2016</v>
      </c>
      <c r="E1868" t="str">
        <f t="shared" si="117"/>
        <v>Oct</v>
      </c>
      <c r="F1868" t="s">
        <v>37</v>
      </c>
      <c r="G1868" t="s">
        <v>1499</v>
      </c>
      <c r="H1868" s="2" t="s">
        <v>22</v>
      </c>
      <c r="I1868" t="s">
        <v>32</v>
      </c>
      <c r="J1868" t="s">
        <v>33</v>
      </c>
      <c r="K1868">
        <v>94110</v>
      </c>
      <c r="L1868" t="s">
        <v>34</v>
      </c>
      <c r="M1868" t="s">
        <v>3027</v>
      </c>
      <c r="N1868" t="s">
        <v>27</v>
      </c>
      <c r="O1868" t="s">
        <v>2916</v>
      </c>
      <c r="P1868" s="4">
        <v>253.17599999999999</v>
      </c>
      <c r="Q1868" s="4">
        <v>253.17599999999999</v>
      </c>
      <c r="R1868" s="4">
        <f t="shared" si="118"/>
        <v>0</v>
      </c>
      <c r="S1868" s="4">
        <f t="shared" si="119"/>
        <v>0</v>
      </c>
    </row>
    <row r="1869" spans="1:19" ht="15.6" x14ac:dyDescent="0.3">
      <c r="A1869" t="s">
        <v>3028</v>
      </c>
      <c r="B1869" s="1">
        <v>42245</v>
      </c>
      <c r="C1869" s="1">
        <v>42249</v>
      </c>
      <c r="D1869">
        <f t="shared" si="116"/>
        <v>2015</v>
      </c>
      <c r="E1869" t="str">
        <f t="shared" si="117"/>
        <v>Aug</v>
      </c>
      <c r="F1869" t="s">
        <v>67</v>
      </c>
      <c r="G1869" t="s">
        <v>2671</v>
      </c>
      <c r="H1869" s="2" t="s">
        <v>22</v>
      </c>
      <c r="I1869" t="s">
        <v>136</v>
      </c>
      <c r="J1869" t="s">
        <v>79</v>
      </c>
      <c r="K1869">
        <v>33178</v>
      </c>
      <c r="L1869" t="s">
        <v>44</v>
      </c>
      <c r="M1869" t="s">
        <v>3027</v>
      </c>
      <c r="N1869" t="s">
        <v>27</v>
      </c>
      <c r="O1869" t="s">
        <v>2916</v>
      </c>
      <c r="P1869" s="4">
        <v>174.05850000000001</v>
      </c>
      <c r="Q1869" s="4">
        <f>P1869-17</f>
        <v>157.05850000000001</v>
      </c>
      <c r="R1869" s="4">
        <f t="shared" si="118"/>
        <v>17</v>
      </c>
      <c r="S1869" s="4">
        <f t="shared" si="119"/>
        <v>2.5499999999999998</v>
      </c>
    </row>
    <row r="1870" spans="1:19" x14ac:dyDescent="0.3">
      <c r="A1870" t="s">
        <v>3029</v>
      </c>
      <c r="B1870" s="1">
        <v>42812</v>
      </c>
      <c r="C1870" s="1">
        <v>42815</v>
      </c>
      <c r="D1870">
        <f t="shared" si="116"/>
        <v>2017</v>
      </c>
      <c r="E1870" t="str">
        <f t="shared" si="117"/>
        <v>Mar</v>
      </c>
      <c r="F1870" t="s">
        <v>67</v>
      </c>
      <c r="G1870" t="s">
        <v>1091</v>
      </c>
      <c r="H1870" t="s">
        <v>51</v>
      </c>
      <c r="I1870" t="s">
        <v>756</v>
      </c>
      <c r="J1870" t="s">
        <v>250</v>
      </c>
      <c r="K1870">
        <v>38109</v>
      </c>
      <c r="L1870" t="s">
        <v>44</v>
      </c>
      <c r="M1870" t="s">
        <v>3027</v>
      </c>
      <c r="N1870" t="s">
        <v>128</v>
      </c>
      <c r="O1870" t="s">
        <v>2916</v>
      </c>
      <c r="P1870" s="4">
        <v>189.88200000000001</v>
      </c>
      <c r="Q1870" s="4">
        <f>P1870-17</f>
        <v>172.88200000000001</v>
      </c>
      <c r="R1870" s="4">
        <f t="shared" si="118"/>
        <v>17</v>
      </c>
      <c r="S1870" s="4">
        <f t="shared" si="119"/>
        <v>2.5499999999999998</v>
      </c>
    </row>
    <row r="1871" spans="1:19" x14ac:dyDescent="0.3">
      <c r="A1871" t="s">
        <v>3030</v>
      </c>
      <c r="B1871" s="1">
        <v>43123</v>
      </c>
      <c r="C1871" s="1">
        <v>43125</v>
      </c>
      <c r="D1871">
        <f t="shared" si="116"/>
        <v>2018</v>
      </c>
      <c r="E1871" t="str">
        <f t="shared" si="117"/>
        <v>Jan</v>
      </c>
      <c r="F1871" t="s">
        <v>20</v>
      </c>
      <c r="G1871" t="s">
        <v>930</v>
      </c>
      <c r="H1871" t="s">
        <v>51</v>
      </c>
      <c r="I1871" t="s">
        <v>97</v>
      </c>
      <c r="J1871" t="s">
        <v>89</v>
      </c>
      <c r="K1871">
        <v>48234</v>
      </c>
      <c r="L1871" t="s">
        <v>25</v>
      </c>
      <c r="M1871" t="s">
        <v>3027</v>
      </c>
      <c r="N1871" t="s">
        <v>27</v>
      </c>
      <c r="O1871" t="s">
        <v>2916</v>
      </c>
      <c r="P1871" s="4">
        <v>210.98</v>
      </c>
      <c r="Q1871" s="4">
        <v>210.98</v>
      </c>
      <c r="R1871" s="4">
        <f t="shared" si="118"/>
        <v>0</v>
      </c>
      <c r="S1871" s="4">
        <f t="shared" si="119"/>
        <v>0</v>
      </c>
    </row>
    <row r="1872" spans="1:19" ht="15.6" x14ac:dyDescent="0.3">
      <c r="A1872" t="s">
        <v>1215</v>
      </c>
      <c r="B1872" s="1">
        <v>42280</v>
      </c>
      <c r="C1872" s="1">
        <v>42285</v>
      </c>
      <c r="D1872">
        <f t="shared" si="116"/>
        <v>2015</v>
      </c>
      <c r="E1872" t="str">
        <f t="shared" si="117"/>
        <v>Oct</v>
      </c>
      <c r="F1872" t="s">
        <v>67</v>
      </c>
      <c r="G1872" t="s">
        <v>1216</v>
      </c>
      <c r="H1872" s="2" t="s">
        <v>22</v>
      </c>
      <c r="I1872" t="s">
        <v>47</v>
      </c>
      <c r="J1872" t="s">
        <v>33</v>
      </c>
      <c r="K1872">
        <v>90036</v>
      </c>
      <c r="L1872" t="s">
        <v>34</v>
      </c>
      <c r="M1872" t="s">
        <v>3031</v>
      </c>
      <c r="N1872" t="s">
        <v>27</v>
      </c>
      <c r="O1872" t="s">
        <v>2916</v>
      </c>
      <c r="P1872" s="4">
        <v>143.43199999999999</v>
      </c>
      <c r="Q1872" s="4">
        <v>100</v>
      </c>
      <c r="R1872" s="4">
        <f t="shared" si="118"/>
        <v>43.431999999999988</v>
      </c>
      <c r="S1872" s="4">
        <f t="shared" si="119"/>
        <v>6.5147999999999984</v>
      </c>
    </row>
    <row r="1873" spans="1:19" x14ac:dyDescent="0.3">
      <c r="A1873" t="s">
        <v>3032</v>
      </c>
      <c r="B1873" s="1">
        <v>42064</v>
      </c>
      <c r="C1873" s="1">
        <v>42070</v>
      </c>
      <c r="D1873">
        <f t="shared" si="116"/>
        <v>2015</v>
      </c>
      <c r="E1873" t="str">
        <f t="shared" si="117"/>
        <v>Mar</v>
      </c>
      <c r="F1873" t="s">
        <v>37</v>
      </c>
      <c r="G1873" t="s">
        <v>2627</v>
      </c>
      <c r="H1873" t="s">
        <v>105</v>
      </c>
      <c r="I1873" t="s">
        <v>113</v>
      </c>
      <c r="J1873" t="s">
        <v>109</v>
      </c>
      <c r="K1873">
        <v>77036</v>
      </c>
      <c r="L1873" t="s">
        <v>25</v>
      </c>
      <c r="M1873" t="s">
        <v>3031</v>
      </c>
      <c r="N1873" t="s">
        <v>27</v>
      </c>
      <c r="O1873" t="s">
        <v>2916</v>
      </c>
      <c r="P1873" s="4">
        <v>376.50900000000001</v>
      </c>
      <c r="Q1873" s="4">
        <f>P1873-150</f>
        <v>226.50900000000001</v>
      </c>
      <c r="R1873" s="4">
        <f t="shared" si="118"/>
        <v>150</v>
      </c>
      <c r="S1873" s="4">
        <f t="shared" si="119"/>
        <v>22.5</v>
      </c>
    </row>
    <row r="1874" spans="1:19" x14ac:dyDescent="0.3">
      <c r="A1874" t="s">
        <v>1720</v>
      </c>
      <c r="B1874" s="1">
        <v>42847</v>
      </c>
      <c r="C1874" s="1">
        <v>42854</v>
      </c>
      <c r="D1874">
        <f t="shared" si="116"/>
        <v>2017</v>
      </c>
      <c r="E1874" t="str">
        <f t="shared" si="117"/>
        <v>Apr</v>
      </c>
      <c r="F1874" t="s">
        <v>37</v>
      </c>
      <c r="G1874" t="s">
        <v>1219</v>
      </c>
      <c r="H1874" t="s">
        <v>22</v>
      </c>
      <c r="I1874" t="s">
        <v>578</v>
      </c>
      <c r="J1874" t="s">
        <v>178</v>
      </c>
      <c r="K1874">
        <v>85023</v>
      </c>
      <c r="L1874" t="s">
        <v>34</v>
      </c>
      <c r="M1874" t="s">
        <v>3033</v>
      </c>
      <c r="N1874" t="s">
        <v>110</v>
      </c>
      <c r="O1874" t="s">
        <v>2916</v>
      </c>
      <c r="P1874" s="4">
        <v>1272.6300000000001</v>
      </c>
      <c r="Q1874" s="4">
        <v>100</v>
      </c>
      <c r="R1874" s="4">
        <f t="shared" si="118"/>
        <v>1172.6300000000001</v>
      </c>
      <c r="S1874" s="4">
        <f t="shared" si="119"/>
        <v>175.89450000000002</v>
      </c>
    </row>
    <row r="1875" spans="1:19" ht="15.6" x14ac:dyDescent="0.3">
      <c r="A1875" t="s">
        <v>1062</v>
      </c>
      <c r="B1875" s="1">
        <v>43221</v>
      </c>
      <c r="C1875" s="1">
        <v>43226</v>
      </c>
      <c r="D1875">
        <f t="shared" si="116"/>
        <v>2018</v>
      </c>
      <c r="E1875" t="str">
        <f t="shared" si="117"/>
        <v>May</v>
      </c>
      <c r="F1875" t="s">
        <v>37</v>
      </c>
      <c r="G1875" t="s">
        <v>224</v>
      </c>
      <c r="H1875" s="2" t="s">
        <v>22</v>
      </c>
      <c r="I1875" t="s">
        <v>78</v>
      </c>
      <c r="J1875" t="s">
        <v>79</v>
      </c>
      <c r="K1875">
        <v>32216</v>
      </c>
      <c r="L1875" t="s">
        <v>44</v>
      </c>
      <c r="M1875" t="s">
        <v>3033</v>
      </c>
      <c r="N1875" t="s">
        <v>27</v>
      </c>
      <c r="O1875" t="s">
        <v>2916</v>
      </c>
      <c r="P1875" s="4">
        <v>933.26199999999994</v>
      </c>
      <c r="Q1875" s="4">
        <v>933.26199999999994</v>
      </c>
      <c r="R1875" s="4">
        <f t="shared" si="118"/>
        <v>0</v>
      </c>
      <c r="S1875" s="4">
        <f t="shared" si="119"/>
        <v>0</v>
      </c>
    </row>
    <row r="1876" spans="1:19" x14ac:dyDescent="0.3">
      <c r="A1876" t="s">
        <v>3034</v>
      </c>
      <c r="B1876" s="1">
        <v>43434</v>
      </c>
      <c r="C1876" s="1">
        <v>43441</v>
      </c>
      <c r="D1876">
        <f t="shared" si="116"/>
        <v>2018</v>
      </c>
      <c r="E1876" t="str">
        <f t="shared" si="117"/>
        <v>Nov</v>
      </c>
      <c r="F1876" t="s">
        <v>37</v>
      </c>
      <c r="G1876" t="s">
        <v>599</v>
      </c>
      <c r="H1876" t="s">
        <v>105</v>
      </c>
      <c r="I1876" t="s">
        <v>636</v>
      </c>
      <c r="J1876" t="s">
        <v>83</v>
      </c>
      <c r="K1876">
        <v>27217</v>
      </c>
      <c r="L1876" t="s">
        <v>44</v>
      </c>
      <c r="M1876" t="s">
        <v>3033</v>
      </c>
      <c r="N1876" t="s">
        <v>27</v>
      </c>
      <c r="O1876" t="s">
        <v>2916</v>
      </c>
      <c r="P1876" s="4">
        <v>1781.682</v>
      </c>
      <c r="Q1876" s="4">
        <v>1781.682</v>
      </c>
      <c r="R1876" s="4">
        <f t="shared" si="118"/>
        <v>0</v>
      </c>
      <c r="S1876" s="4">
        <f t="shared" si="119"/>
        <v>0</v>
      </c>
    </row>
    <row r="1877" spans="1:19" ht="15.6" x14ac:dyDescent="0.3">
      <c r="A1877" t="s">
        <v>3035</v>
      </c>
      <c r="B1877" s="1">
        <v>42379</v>
      </c>
      <c r="C1877" s="1">
        <v>42384</v>
      </c>
      <c r="D1877">
        <f t="shared" si="116"/>
        <v>2016</v>
      </c>
      <c r="E1877" t="str">
        <f t="shared" si="117"/>
        <v>Jan</v>
      </c>
      <c r="F1877" t="s">
        <v>37</v>
      </c>
      <c r="G1877" t="s">
        <v>1626</v>
      </c>
      <c r="H1877" s="2" t="s">
        <v>22</v>
      </c>
      <c r="I1877" t="s">
        <v>61</v>
      </c>
      <c r="J1877" t="s">
        <v>62</v>
      </c>
      <c r="K1877">
        <v>10011</v>
      </c>
      <c r="L1877" t="s">
        <v>54</v>
      </c>
      <c r="M1877" t="s">
        <v>3033</v>
      </c>
      <c r="N1877" t="s">
        <v>27</v>
      </c>
      <c r="O1877" t="s">
        <v>2916</v>
      </c>
      <c r="P1877" s="4">
        <v>1018.104</v>
      </c>
      <c r="Q1877" s="4">
        <v>1018.104</v>
      </c>
      <c r="R1877" s="4">
        <f t="shared" si="118"/>
        <v>0</v>
      </c>
      <c r="S1877" s="4">
        <f t="shared" si="119"/>
        <v>0</v>
      </c>
    </row>
    <row r="1878" spans="1:19" ht="15.6" x14ac:dyDescent="0.3">
      <c r="A1878" t="s">
        <v>1351</v>
      </c>
      <c r="B1878" s="1">
        <v>43345</v>
      </c>
      <c r="C1878" s="1">
        <v>43349</v>
      </c>
      <c r="D1878">
        <f t="shared" si="116"/>
        <v>2018</v>
      </c>
      <c r="E1878" t="str">
        <f t="shared" si="117"/>
        <v>Sep</v>
      </c>
      <c r="F1878" t="s">
        <v>37</v>
      </c>
      <c r="G1878" t="s">
        <v>1352</v>
      </c>
      <c r="H1878" s="2" t="s">
        <v>22</v>
      </c>
      <c r="I1878" t="s">
        <v>61</v>
      </c>
      <c r="J1878" t="s">
        <v>62</v>
      </c>
      <c r="K1878">
        <v>10009</v>
      </c>
      <c r="L1878" t="s">
        <v>54</v>
      </c>
      <c r="M1878" t="s">
        <v>3033</v>
      </c>
      <c r="N1878" t="s">
        <v>27</v>
      </c>
      <c r="O1878" t="s">
        <v>2916</v>
      </c>
      <c r="P1878" s="4">
        <v>254.52600000000001</v>
      </c>
      <c r="Q1878" s="4">
        <v>254.52600000000001</v>
      </c>
      <c r="R1878" s="4">
        <f t="shared" si="118"/>
        <v>0</v>
      </c>
      <c r="S1878" s="4">
        <f t="shared" si="119"/>
        <v>0</v>
      </c>
    </row>
    <row r="1879" spans="1:19" ht="15.6" x14ac:dyDescent="0.3">
      <c r="A1879" t="s">
        <v>3036</v>
      </c>
      <c r="B1879" s="1">
        <v>42092</v>
      </c>
      <c r="C1879" s="1">
        <v>42096</v>
      </c>
      <c r="D1879">
        <f t="shared" si="116"/>
        <v>2015</v>
      </c>
      <c r="E1879" t="str">
        <f t="shared" si="117"/>
        <v>Mar</v>
      </c>
      <c r="F1879" t="s">
        <v>37</v>
      </c>
      <c r="G1879" t="s">
        <v>2129</v>
      </c>
      <c r="H1879" s="2" t="s">
        <v>22</v>
      </c>
      <c r="I1879" t="s">
        <v>188</v>
      </c>
      <c r="J1879" t="s">
        <v>109</v>
      </c>
      <c r="K1879">
        <v>75023</v>
      </c>
      <c r="L1879" t="s">
        <v>25</v>
      </c>
      <c r="M1879" t="s">
        <v>3033</v>
      </c>
      <c r="N1879" t="s">
        <v>27</v>
      </c>
      <c r="O1879" t="s">
        <v>2916</v>
      </c>
      <c r="P1879" s="4">
        <v>890.84100000000001</v>
      </c>
      <c r="Q1879" s="4">
        <f>P1879-150</f>
        <v>740.84100000000001</v>
      </c>
      <c r="R1879" s="4">
        <f t="shared" si="118"/>
        <v>150</v>
      </c>
      <c r="S1879" s="4">
        <f t="shared" si="119"/>
        <v>22.5</v>
      </c>
    </row>
    <row r="1880" spans="1:19" x14ac:dyDescent="0.3">
      <c r="A1880" t="s">
        <v>3037</v>
      </c>
      <c r="B1880" s="1">
        <v>42955</v>
      </c>
      <c r="C1880" s="1">
        <v>42962</v>
      </c>
      <c r="D1880">
        <f t="shared" si="116"/>
        <v>2017</v>
      </c>
      <c r="E1880" t="str">
        <f t="shared" si="117"/>
        <v>Aug</v>
      </c>
      <c r="F1880" t="s">
        <v>37</v>
      </c>
      <c r="G1880" t="s">
        <v>3038</v>
      </c>
      <c r="H1880" t="s">
        <v>51</v>
      </c>
      <c r="I1880" t="s">
        <v>47</v>
      </c>
      <c r="J1880" t="s">
        <v>33</v>
      </c>
      <c r="K1880">
        <v>90036</v>
      </c>
      <c r="L1880" t="s">
        <v>34</v>
      </c>
      <c r="M1880" t="s">
        <v>3039</v>
      </c>
      <c r="N1880" t="s">
        <v>27</v>
      </c>
      <c r="O1880" t="s">
        <v>2916</v>
      </c>
      <c r="P1880" s="4">
        <v>513.024</v>
      </c>
      <c r="Q1880" s="4">
        <v>513.024</v>
      </c>
      <c r="R1880" s="4">
        <f t="shared" si="118"/>
        <v>0</v>
      </c>
      <c r="S1880" s="4">
        <f t="shared" si="119"/>
        <v>0</v>
      </c>
    </row>
    <row r="1881" spans="1:19" ht="15.6" x14ac:dyDescent="0.3">
      <c r="A1881" t="s">
        <v>749</v>
      </c>
      <c r="B1881" s="1">
        <v>43299</v>
      </c>
      <c r="C1881" s="1">
        <v>43304</v>
      </c>
      <c r="D1881">
        <f t="shared" si="116"/>
        <v>2018</v>
      </c>
      <c r="E1881" t="str">
        <f t="shared" si="117"/>
        <v>Jul</v>
      </c>
      <c r="F1881" t="s">
        <v>37</v>
      </c>
      <c r="G1881" t="s">
        <v>750</v>
      </c>
      <c r="H1881" s="2" t="s">
        <v>22</v>
      </c>
      <c r="I1881" t="s">
        <v>578</v>
      </c>
      <c r="J1881" t="s">
        <v>178</v>
      </c>
      <c r="K1881">
        <v>85023</v>
      </c>
      <c r="L1881" t="s">
        <v>34</v>
      </c>
      <c r="M1881" t="s">
        <v>3039</v>
      </c>
      <c r="N1881" t="s">
        <v>27</v>
      </c>
      <c r="O1881" t="s">
        <v>2916</v>
      </c>
      <c r="P1881" s="4">
        <v>801.6</v>
      </c>
      <c r="Q1881" s="4">
        <v>100</v>
      </c>
      <c r="R1881" s="4">
        <f t="shared" si="118"/>
        <v>701.6</v>
      </c>
      <c r="S1881" s="4">
        <f t="shared" si="119"/>
        <v>105.24</v>
      </c>
    </row>
    <row r="1882" spans="1:19" x14ac:dyDescent="0.3">
      <c r="A1882" t="s">
        <v>2936</v>
      </c>
      <c r="B1882" s="1">
        <v>42358</v>
      </c>
      <c r="C1882" s="1">
        <v>42359</v>
      </c>
      <c r="D1882">
        <f t="shared" si="116"/>
        <v>2015</v>
      </c>
      <c r="E1882" t="str">
        <f t="shared" si="117"/>
        <v>Dec</v>
      </c>
      <c r="F1882" t="s">
        <v>20</v>
      </c>
      <c r="G1882" t="s">
        <v>2937</v>
      </c>
      <c r="H1882" t="s">
        <v>22</v>
      </c>
      <c r="I1882" t="s">
        <v>2419</v>
      </c>
      <c r="J1882" t="s">
        <v>158</v>
      </c>
      <c r="K1882">
        <v>22801</v>
      </c>
      <c r="L1882" t="s">
        <v>44</v>
      </c>
      <c r="M1882" t="s">
        <v>3039</v>
      </c>
      <c r="N1882" t="s">
        <v>27</v>
      </c>
      <c r="O1882" t="s">
        <v>2916</v>
      </c>
      <c r="P1882" s="4">
        <v>2244.48</v>
      </c>
      <c r="Q1882" s="4">
        <v>2244.48</v>
      </c>
      <c r="R1882" s="4">
        <f t="shared" si="118"/>
        <v>0</v>
      </c>
      <c r="S1882" s="4">
        <f t="shared" si="119"/>
        <v>0</v>
      </c>
    </row>
    <row r="1883" spans="1:19" x14ac:dyDescent="0.3">
      <c r="A1883" t="s">
        <v>3040</v>
      </c>
      <c r="B1883" s="1">
        <v>43254</v>
      </c>
      <c r="C1883" s="1">
        <v>43260</v>
      </c>
      <c r="D1883">
        <f t="shared" si="116"/>
        <v>2018</v>
      </c>
      <c r="E1883" t="str">
        <f t="shared" si="117"/>
        <v>Jun</v>
      </c>
      <c r="F1883" t="s">
        <v>37</v>
      </c>
      <c r="G1883" t="s">
        <v>716</v>
      </c>
      <c r="H1883" t="s">
        <v>51</v>
      </c>
      <c r="I1883" t="s">
        <v>61</v>
      </c>
      <c r="J1883" t="s">
        <v>62</v>
      </c>
      <c r="K1883">
        <v>10011</v>
      </c>
      <c r="L1883" t="s">
        <v>54</v>
      </c>
      <c r="M1883" t="s">
        <v>3039</v>
      </c>
      <c r="N1883" t="s">
        <v>27</v>
      </c>
      <c r="O1883" t="s">
        <v>2916</v>
      </c>
      <c r="P1883" s="4">
        <v>384.76799999999997</v>
      </c>
      <c r="Q1883" s="4">
        <v>384.76799999999997</v>
      </c>
      <c r="R1883" s="4">
        <f t="shared" si="118"/>
        <v>0</v>
      </c>
      <c r="S1883" s="4">
        <f t="shared" si="119"/>
        <v>0</v>
      </c>
    </row>
    <row r="1884" spans="1:19" ht="15.6" x14ac:dyDescent="0.3">
      <c r="A1884" t="s">
        <v>3041</v>
      </c>
      <c r="B1884" s="1">
        <v>43385</v>
      </c>
      <c r="C1884" s="1">
        <v>43385</v>
      </c>
      <c r="D1884">
        <f t="shared" si="116"/>
        <v>2018</v>
      </c>
      <c r="E1884" t="str">
        <f t="shared" si="117"/>
        <v>Oct</v>
      </c>
      <c r="F1884" t="s">
        <v>30</v>
      </c>
      <c r="G1884" t="s">
        <v>647</v>
      </c>
      <c r="H1884" s="2" t="s">
        <v>22</v>
      </c>
      <c r="I1884" t="s">
        <v>2844</v>
      </c>
      <c r="J1884" t="s">
        <v>3042</v>
      </c>
      <c r="K1884">
        <v>26003</v>
      </c>
      <c r="L1884" t="s">
        <v>54</v>
      </c>
      <c r="M1884" t="s">
        <v>3039</v>
      </c>
      <c r="N1884" t="s">
        <v>27</v>
      </c>
      <c r="O1884" t="s">
        <v>2916</v>
      </c>
      <c r="P1884" s="4">
        <v>673.34400000000005</v>
      </c>
      <c r="Q1884" s="4">
        <v>673.34400000000005</v>
      </c>
      <c r="R1884" s="4">
        <f t="shared" si="118"/>
        <v>0</v>
      </c>
      <c r="S1884" s="4">
        <f t="shared" si="119"/>
        <v>0</v>
      </c>
    </row>
    <row r="1885" spans="1:19" x14ac:dyDescent="0.3">
      <c r="A1885" t="s">
        <v>3043</v>
      </c>
      <c r="B1885" s="1">
        <v>43148</v>
      </c>
      <c r="C1885" s="1">
        <v>43153</v>
      </c>
      <c r="D1885">
        <f t="shared" si="116"/>
        <v>2018</v>
      </c>
      <c r="E1885" t="str">
        <f t="shared" si="117"/>
        <v>Feb</v>
      </c>
      <c r="F1885" t="s">
        <v>37</v>
      </c>
      <c r="G1885" t="s">
        <v>332</v>
      </c>
      <c r="H1885" t="s">
        <v>22</v>
      </c>
      <c r="I1885" t="s">
        <v>23</v>
      </c>
      <c r="J1885" t="s">
        <v>24</v>
      </c>
      <c r="K1885">
        <v>60653</v>
      </c>
      <c r="L1885" t="s">
        <v>25</v>
      </c>
      <c r="M1885" t="s">
        <v>3039</v>
      </c>
      <c r="N1885" t="s">
        <v>27</v>
      </c>
      <c r="O1885" t="s">
        <v>2916</v>
      </c>
      <c r="P1885" s="4">
        <v>480.96</v>
      </c>
      <c r="Q1885" s="4">
        <v>480.96</v>
      </c>
      <c r="R1885" s="4">
        <f t="shared" si="118"/>
        <v>0</v>
      </c>
      <c r="S1885" s="4">
        <f t="shared" si="119"/>
        <v>0</v>
      </c>
    </row>
    <row r="1886" spans="1:19" ht="15.6" x14ac:dyDescent="0.3">
      <c r="A1886" t="s">
        <v>3044</v>
      </c>
      <c r="B1886" s="1">
        <v>43108</v>
      </c>
      <c r="C1886" s="1">
        <v>43111</v>
      </c>
      <c r="D1886">
        <f t="shared" si="116"/>
        <v>2018</v>
      </c>
      <c r="E1886" t="str">
        <f t="shared" si="117"/>
        <v>Jan</v>
      </c>
      <c r="F1886" t="s">
        <v>20</v>
      </c>
      <c r="G1886" t="s">
        <v>1133</v>
      </c>
      <c r="H1886" s="2" t="s">
        <v>22</v>
      </c>
      <c r="I1886" t="s">
        <v>69</v>
      </c>
      <c r="J1886" t="s">
        <v>70</v>
      </c>
      <c r="K1886">
        <v>98115</v>
      </c>
      <c r="L1886" t="s">
        <v>34</v>
      </c>
      <c r="M1886" t="s">
        <v>3045</v>
      </c>
      <c r="N1886" t="s">
        <v>27</v>
      </c>
      <c r="O1886" t="s">
        <v>2916</v>
      </c>
      <c r="P1886" s="4">
        <v>892.98</v>
      </c>
      <c r="Q1886" s="4">
        <f>P1886-150</f>
        <v>742.98</v>
      </c>
      <c r="R1886" s="4">
        <f t="shared" si="118"/>
        <v>150</v>
      </c>
      <c r="S1886" s="4">
        <f t="shared" si="119"/>
        <v>22.5</v>
      </c>
    </row>
    <row r="1887" spans="1:19" x14ac:dyDescent="0.3">
      <c r="A1887" t="s">
        <v>3046</v>
      </c>
      <c r="B1887" s="1">
        <v>43389</v>
      </c>
      <c r="C1887" s="1">
        <v>43394</v>
      </c>
      <c r="D1887">
        <f t="shared" si="116"/>
        <v>2018</v>
      </c>
      <c r="E1887" t="str">
        <f t="shared" si="117"/>
        <v>Oct</v>
      </c>
      <c r="F1887" t="s">
        <v>37</v>
      </c>
      <c r="G1887" t="s">
        <v>849</v>
      </c>
      <c r="H1887" t="s">
        <v>51</v>
      </c>
      <c r="I1887" t="s">
        <v>139</v>
      </c>
      <c r="J1887" t="s">
        <v>250</v>
      </c>
      <c r="K1887">
        <v>38401</v>
      </c>
      <c r="L1887" t="s">
        <v>44</v>
      </c>
      <c r="M1887" t="s">
        <v>3045</v>
      </c>
      <c r="N1887" t="s">
        <v>27</v>
      </c>
      <c r="O1887" t="s">
        <v>2916</v>
      </c>
      <c r="P1887" s="4">
        <v>1875.258</v>
      </c>
      <c r="Q1887" s="4">
        <v>1875.258</v>
      </c>
      <c r="R1887" s="4">
        <f t="shared" si="118"/>
        <v>0</v>
      </c>
      <c r="S1887" s="4">
        <f t="shared" si="119"/>
        <v>0</v>
      </c>
    </row>
    <row r="1888" spans="1:19" x14ac:dyDescent="0.3">
      <c r="A1888" t="s">
        <v>3047</v>
      </c>
      <c r="B1888" s="1">
        <v>42080</v>
      </c>
      <c r="C1888" s="1">
        <v>42084</v>
      </c>
      <c r="D1888">
        <f t="shared" si="116"/>
        <v>2015</v>
      </c>
      <c r="E1888" t="str">
        <f t="shared" si="117"/>
        <v>Mar</v>
      </c>
      <c r="F1888" t="s">
        <v>37</v>
      </c>
      <c r="G1888" t="s">
        <v>3048</v>
      </c>
      <c r="H1888" t="s">
        <v>51</v>
      </c>
      <c r="I1888" t="s">
        <v>61</v>
      </c>
      <c r="J1888" t="s">
        <v>62</v>
      </c>
      <c r="K1888">
        <v>10024</v>
      </c>
      <c r="L1888" t="s">
        <v>54</v>
      </c>
      <c r="M1888" t="s">
        <v>3045</v>
      </c>
      <c r="N1888" t="s">
        <v>27</v>
      </c>
      <c r="O1888" t="s">
        <v>2916</v>
      </c>
      <c r="P1888" s="4">
        <v>1071.576</v>
      </c>
      <c r="Q1888" s="4">
        <v>1071.576</v>
      </c>
      <c r="R1888" s="4">
        <f t="shared" si="118"/>
        <v>0</v>
      </c>
      <c r="S1888" s="4">
        <f t="shared" si="119"/>
        <v>0</v>
      </c>
    </row>
    <row r="1889" spans="1:19" x14ac:dyDescent="0.3">
      <c r="A1889" t="s">
        <v>3049</v>
      </c>
      <c r="B1889" s="1">
        <v>43050</v>
      </c>
      <c r="C1889" s="1">
        <v>43056</v>
      </c>
      <c r="D1889">
        <f t="shared" si="116"/>
        <v>2017</v>
      </c>
      <c r="E1889" t="str">
        <f t="shared" si="117"/>
        <v>Nov</v>
      </c>
      <c r="F1889" t="s">
        <v>37</v>
      </c>
      <c r="G1889" t="s">
        <v>2534</v>
      </c>
      <c r="H1889" t="s">
        <v>22</v>
      </c>
      <c r="I1889" t="s">
        <v>3050</v>
      </c>
      <c r="J1889" t="s">
        <v>653</v>
      </c>
      <c r="K1889">
        <v>46060</v>
      </c>
      <c r="L1889" t="s">
        <v>25</v>
      </c>
      <c r="M1889" t="s">
        <v>3045</v>
      </c>
      <c r="N1889" t="s">
        <v>110</v>
      </c>
      <c r="O1889" t="s">
        <v>2916</v>
      </c>
      <c r="P1889" s="4">
        <v>2678.94</v>
      </c>
      <c r="Q1889" s="4">
        <f>P1889-1000</f>
        <v>1678.94</v>
      </c>
      <c r="R1889" s="4">
        <f t="shared" si="118"/>
        <v>1000</v>
      </c>
      <c r="S1889" s="4">
        <f t="shared" si="119"/>
        <v>150</v>
      </c>
    </row>
    <row r="1890" spans="1:19" ht="15.6" x14ac:dyDescent="0.3">
      <c r="A1890" t="s">
        <v>3051</v>
      </c>
      <c r="B1890" s="1">
        <v>42312</v>
      </c>
      <c r="C1890" s="1">
        <v>42319</v>
      </c>
      <c r="D1890">
        <f t="shared" si="116"/>
        <v>2015</v>
      </c>
      <c r="E1890" t="str">
        <f t="shared" si="117"/>
        <v>Nov</v>
      </c>
      <c r="F1890" t="s">
        <v>37</v>
      </c>
      <c r="G1890" t="s">
        <v>1409</v>
      </c>
      <c r="H1890" s="2" t="s">
        <v>22</v>
      </c>
      <c r="I1890" t="s">
        <v>47</v>
      </c>
      <c r="J1890" t="s">
        <v>33</v>
      </c>
      <c r="K1890">
        <v>90045</v>
      </c>
      <c r="L1890" t="s">
        <v>34</v>
      </c>
      <c r="M1890" t="s">
        <v>3052</v>
      </c>
      <c r="N1890" t="s">
        <v>27</v>
      </c>
      <c r="O1890" t="s">
        <v>2916</v>
      </c>
      <c r="P1890" s="4">
        <v>573.72799999999995</v>
      </c>
      <c r="Q1890" s="4">
        <v>573.72799999999995</v>
      </c>
      <c r="R1890" s="4">
        <f t="shared" si="118"/>
        <v>0</v>
      </c>
      <c r="S1890" s="4">
        <f t="shared" si="119"/>
        <v>0</v>
      </c>
    </row>
    <row r="1891" spans="1:19" x14ac:dyDescent="0.3">
      <c r="A1891" t="s">
        <v>245</v>
      </c>
      <c r="B1891" s="1">
        <v>43442</v>
      </c>
      <c r="C1891" s="1">
        <v>43446</v>
      </c>
      <c r="D1891">
        <f t="shared" si="116"/>
        <v>2018</v>
      </c>
      <c r="E1891" t="str">
        <f t="shared" si="117"/>
        <v>Dec</v>
      </c>
      <c r="F1891" t="s">
        <v>37</v>
      </c>
      <c r="G1891" t="s">
        <v>246</v>
      </c>
      <c r="H1891" t="s">
        <v>105</v>
      </c>
      <c r="I1891" t="s">
        <v>32</v>
      </c>
      <c r="J1891" t="s">
        <v>33</v>
      </c>
      <c r="K1891">
        <v>94110</v>
      </c>
      <c r="L1891" t="s">
        <v>34</v>
      </c>
      <c r="M1891" t="s">
        <v>3052</v>
      </c>
      <c r="N1891" t="s">
        <v>27</v>
      </c>
      <c r="O1891" t="s">
        <v>2916</v>
      </c>
      <c r="P1891" s="4">
        <v>1004.024</v>
      </c>
      <c r="Q1891" s="4">
        <v>1004.024</v>
      </c>
      <c r="R1891" s="4">
        <f t="shared" si="118"/>
        <v>0</v>
      </c>
      <c r="S1891" s="4">
        <f t="shared" si="119"/>
        <v>0</v>
      </c>
    </row>
    <row r="1892" spans="1:19" ht="15.6" x14ac:dyDescent="0.3">
      <c r="A1892" t="s">
        <v>3053</v>
      </c>
      <c r="B1892" s="1">
        <v>42576</v>
      </c>
      <c r="C1892" s="1">
        <v>42580</v>
      </c>
      <c r="D1892">
        <f t="shared" si="116"/>
        <v>2016</v>
      </c>
      <c r="E1892" t="str">
        <f t="shared" si="117"/>
        <v>Jul</v>
      </c>
      <c r="F1892" t="s">
        <v>37</v>
      </c>
      <c r="G1892" t="s">
        <v>1413</v>
      </c>
      <c r="H1892" s="2" t="s">
        <v>22</v>
      </c>
      <c r="I1892" t="s">
        <v>1417</v>
      </c>
      <c r="J1892" t="s">
        <v>754</v>
      </c>
      <c r="K1892">
        <v>36116</v>
      </c>
      <c r="L1892" t="s">
        <v>44</v>
      </c>
      <c r="M1892" t="s">
        <v>3052</v>
      </c>
      <c r="N1892" t="s">
        <v>27</v>
      </c>
      <c r="O1892" t="s">
        <v>2916</v>
      </c>
      <c r="P1892" s="4">
        <v>358.58</v>
      </c>
      <c r="Q1892" s="4">
        <v>100</v>
      </c>
      <c r="R1892" s="4">
        <f t="shared" si="118"/>
        <v>258.58</v>
      </c>
      <c r="S1892" s="4">
        <f t="shared" si="119"/>
        <v>38.786999999999999</v>
      </c>
    </row>
    <row r="1893" spans="1:19" ht="15.6" x14ac:dyDescent="0.3">
      <c r="A1893" t="s">
        <v>3054</v>
      </c>
      <c r="B1893" s="1">
        <v>43284</v>
      </c>
      <c r="C1893" s="1">
        <v>43287</v>
      </c>
      <c r="D1893">
        <f t="shared" si="116"/>
        <v>2018</v>
      </c>
      <c r="E1893" t="str">
        <f t="shared" si="117"/>
        <v>Jul</v>
      </c>
      <c r="F1893" t="s">
        <v>67</v>
      </c>
      <c r="G1893" t="s">
        <v>2111</v>
      </c>
      <c r="H1893" s="2" t="s">
        <v>22</v>
      </c>
      <c r="I1893" t="s">
        <v>744</v>
      </c>
      <c r="J1893" t="s">
        <v>233</v>
      </c>
      <c r="K1893">
        <v>43130</v>
      </c>
      <c r="L1893" t="s">
        <v>54</v>
      </c>
      <c r="M1893" t="s">
        <v>3052</v>
      </c>
      <c r="N1893" t="s">
        <v>27</v>
      </c>
      <c r="O1893" t="s">
        <v>2916</v>
      </c>
      <c r="P1893" s="4">
        <v>215.148</v>
      </c>
      <c r="Q1893" s="4">
        <v>215.148</v>
      </c>
      <c r="R1893" s="4">
        <f t="shared" si="118"/>
        <v>0</v>
      </c>
      <c r="S1893" s="4">
        <f t="shared" si="119"/>
        <v>0</v>
      </c>
    </row>
    <row r="1894" spans="1:19" ht="15.6" x14ac:dyDescent="0.3">
      <c r="A1894" t="s">
        <v>3055</v>
      </c>
      <c r="B1894" s="1">
        <v>42162</v>
      </c>
      <c r="C1894" s="1">
        <v>42166</v>
      </c>
      <c r="D1894">
        <f t="shared" si="116"/>
        <v>2015</v>
      </c>
      <c r="E1894" t="str">
        <f t="shared" si="117"/>
        <v>Jun</v>
      </c>
      <c r="F1894" t="s">
        <v>67</v>
      </c>
      <c r="G1894" t="s">
        <v>142</v>
      </c>
      <c r="H1894" s="2" t="s">
        <v>22</v>
      </c>
      <c r="I1894" t="s">
        <v>293</v>
      </c>
      <c r="J1894" t="s">
        <v>24</v>
      </c>
      <c r="K1894">
        <v>60505</v>
      </c>
      <c r="L1894" t="s">
        <v>25</v>
      </c>
      <c r="M1894" t="s">
        <v>3052</v>
      </c>
      <c r="N1894" t="s">
        <v>27</v>
      </c>
      <c r="O1894" t="s">
        <v>2916</v>
      </c>
      <c r="P1894" s="4">
        <v>268.935</v>
      </c>
      <c r="Q1894" s="4">
        <v>268.935</v>
      </c>
      <c r="R1894" s="4">
        <f t="shared" si="118"/>
        <v>0</v>
      </c>
      <c r="S1894" s="4">
        <f t="shared" si="119"/>
        <v>0</v>
      </c>
    </row>
    <row r="1895" spans="1:19" ht="15.6" x14ac:dyDescent="0.3">
      <c r="A1895" t="s">
        <v>2670</v>
      </c>
      <c r="B1895" s="1">
        <v>43403</v>
      </c>
      <c r="C1895" s="1">
        <v>43403</v>
      </c>
      <c r="D1895">
        <f t="shared" si="116"/>
        <v>2018</v>
      </c>
      <c r="E1895" t="str">
        <f t="shared" si="117"/>
        <v>Oct</v>
      </c>
      <c r="F1895" t="s">
        <v>30</v>
      </c>
      <c r="G1895" t="s">
        <v>2671</v>
      </c>
      <c r="H1895" s="2" t="s">
        <v>22</v>
      </c>
      <c r="I1895" t="s">
        <v>116</v>
      </c>
      <c r="J1895" t="s">
        <v>109</v>
      </c>
      <c r="K1895">
        <v>75217</v>
      </c>
      <c r="L1895" t="s">
        <v>25</v>
      </c>
      <c r="M1895" t="s">
        <v>3052</v>
      </c>
      <c r="N1895" t="s">
        <v>27</v>
      </c>
      <c r="O1895" t="s">
        <v>2916</v>
      </c>
      <c r="P1895" s="4">
        <v>251.006</v>
      </c>
      <c r="Q1895" s="4">
        <v>251.006</v>
      </c>
      <c r="R1895" s="4">
        <f t="shared" si="118"/>
        <v>0</v>
      </c>
      <c r="S1895" s="4">
        <f t="shared" si="119"/>
        <v>0</v>
      </c>
    </row>
    <row r="1896" spans="1:19" ht="15.6" x14ac:dyDescent="0.3">
      <c r="A1896" t="s">
        <v>3056</v>
      </c>
      <c r="B1896" s="1">
        <v>42136</v>
      </c>
      <c r="C1896" s="1">
        <v>42141</v>
      </c>
      <c r="D1896">
        <f t="shared" si="116"/>
        <v>2015</v>
      </c>
      <c r="E1896" t="str">
        <f t="shared" si="117"/>
        <v>May</v>
      </c>
      <c r="F1896" t="s">
        <v>37</v>
      </c>
      <c r="G1896" t="s">
        <v>226</v>
      </c>
      <c r="H1896" s="2" t="s">
        <v>22</v>
      </c>
      <c r="I1896" t="s">
        <v>321</v>
      </c>
      <c r="J1896" t="s">
        <v>314</v>
      </c>
      <c r="K1896">
        <v>2038</v>
      </c>
      <c r="L1896" t="s">
        <v>54</v>
      </c>
      <c r="M1896" t="s">
        <v>3057</v>
      </c>
      <c r="N1896" t="s">
        <v>27</v>
      </c>
      <c r="O1896" t="s">
        <v>2916</v>
      </c>
      <c r="P1896" s="4">
        <v>700.05600000000004</v>
      </c>
      <c r="Q1896" s="4">
        <v>700.05600000000004</v>
      </c>
      <c r="R1896" s="4">
        <f t="shared" si="118"/>
        <v>0</v>
      </c>
      <c r="S1896" s="4">
        <f t="shared" si="119"/>
        <v>0</v>
      </c>
    </row>
    <row r="1897" spans="1:19" x14ac:dyDescent="0.3">
      <c r="A1897" t="s">
        <v>1278</v>
      </c>
      <c r="B1897" s="1">
        <v>43072</v>
      </c>
      <c r="C1897" s="1">
        <v>43075</v>
      </c>
      <c r="D1897">
        <f t="shared" si="116"/>
        <v>2017</v>
      </c>
      <c r="E1897" t="str">
        <f t="shared" si="117"/>
        <v>Dec</v>
      </c>
      <c r="F1897" t="s">
        <v>20</v>
      </c>
      <c r="G1897" t="s">
        <v>1279</v>
      </c>
      <c r="H1897" t="s">
        <v>51</v>
      </c>
      <c r="I1897" t="s">
        <v>1179</v>
      </c>
      <c r="J1897" t="s">
        <v>62</v>
      </c>
      <c r="K1897">
        <v>11572</v>
      </c>
      <c r="L1897" t="s">
        <v>54</v>
      </c>
      <c r="M1897" t="s">
        <v>3057</v>
      </c>
      <c r="N1897" t="s">
        <v>128</v>
      </c>
      <c r="O1897" t="s">
        <v>2916</v>
      </c>
      <c r="P1897" s="4">
        <v>400.03199999999998</v>
      </c>
      <c r="Q1897" s="4">
        <v>400.03199999999998</v>
      </c>
      <c r="R1897" s="4">
        <f t="shared" si="118"/>
        <v>0</v>
      </c>
      <c r="S1897" s="4">
        <f t="shared" si="119"/>
        <v>0</v>
      </c>
    </row>
    <row r="1898" spans="1:19" ht="15.6" x14ac:dyDescent="0.3">
      <c r="A1898" t="s">
        <v>3058</v>
      </c>
      <c r="B1898" s="1">
        <v>43169</v>
      </c>
      <c r="C1898" s="1">
        <v>43173</v>
      </c>
      <c r="D1898">
        <f t="shared" si="116"/>
        <v>2018</v>
      </c>
      <c r="E1898" t="str">
        <f t="shared" si="117"/>
        <v>Mar</v>
      </c>
      <c r="F1898" t="s">
        <v>37</v>
      </c>
      <c r="G1898" t="s">
        <v>1569</v>
      </c>
      <c r="H1898" s="2" t="s">
        <v>22</v>
      </c>
      <c r="I1898" t="s">
        <v>116</v>
      </c>
      <c r="J1898" t="s">
        <v>109</v>
      </c>
      <c r="K1898">
        <v>75217</v>
      </c>
      <c r="L1898" t="s">
        <v>25</v>
      </c>
      <c r="M1898" t="s">
        <v>3057</v>
      </c>
      <c r="N1898" t="s">
        <v>27</v>
      </c>
      <c r="O1898" t="s">
        <v>2916</v>
      </c>
      <c r="P1898" s="4">
        <v>933.40800000000002</v>
      </c>
      <c r="Q1898" s="4">
        <v>933.40800000000002</v>
      </c>
      <c r="R1898" s="4">
        <f t="shared" si="118"/>
        <v>0</v>
      </c>
      <c r="S1898" s="4">
        <f t="shared" si="119"/>
        <v>0</v>
      </c>
    </row>
    <row r="1899" spans="1:19" ht="15.6" x14ac:dyDescent="0.3">
      <c r="A1899" t="s">
        <v>3059</v>
      </c>
      <c r="B1899" s="1">
        <v>42320</v>
      </c>
      <c r="C1899" s="1">
        <v>42324</v>
      </c>
      <c r="D1899">
        <f t="shared" si="116"/>
        <v>2015</v>
      </c>
      <c r="E1899" t="str">
        <f t="shared" si="117"/>
        <v>Nov</v>
      </c>
      <c r="F1899" t="s">
        <v>37</v>
      </c>
      <c r="G1899" t="s">
        <v>1643</v>
      </c>
      <c r="H1899" s="2" t="s">
        <v>22</v>
      </c>
      <c r="I1899" t="s">
        <v>47</v>
      </c>
      <c r="J1899" t="s">
        <v>33</v>
      </c>
      <c r="K1899">
        <v>90045</v>
      </c>
      <c r="L1899" t="s">
        <v>34</v>
      </c>
      <c r="M1899" t="s">
        <v>3060</v>
      </c>
      <c r="N1899" t="s">
        <v>27</v>
      </c>
      <c r="O1899" t="s">
        <v>2916</v>
      </c>
      <c r="P1899" s="4">
        <v>629.06399999999996</v>
      </c>
      <c r="Q1899" s="4">
        <v>629.06399999999996</v>
      </c>
      <c r="R1899" s="4">
        <f t="shared" si="118"/>
        <v>0</v>
      </c>
      <c r="S1899" s="4">
        <f t="shared" si="119"/>
        <v>0</v>
      </c>
    </row>
    <row r="1900" spans="1:19" ht="15.6" x14ac:dyDescent="0.3">
      <c r="A1900" t="s">
        <v>3061</v>
      </c>
      <c r="B1900" s="1">
        <v>42577</v>
      </c>
      <c r="C1900" s="1">
        <v>42579</v>
      </c>
      <c r="D1900">
        <f t="shared" si="116"/>
        <v>2016</v>
      </c>
      <c r="E1900" t="str">
        <f t="shared" si="117"/>
        <v>Jul</v>
      </c>
      <c r="F1900" t="s">
        <v>20</v>
      </c>
      <c r="G1900" t="s">
        <v>949</v>
      </c>
      <c r="H1900" s="2" t="s">
        <v>22</v>
      </c>
      <c r="I1900" t="s">
        <v>177</v>
      </c>
      <c r="J1900" t="s">
        <v>178</v>
      </c>
      <c r="K1900">
        <v>85204</v>
      </c>
      <c r="L1900" t="s">
        <v>34</v>
      </c>
      <c r="M1900" t="s">
        <v>3060</v>
      </c>
      <c r="N1900" t="s">
        <v>27</v>
      </c>
      <c r="O1900" t="s">
        <v>2916</v>
      </c>
      <c r="P1900" s="4">
        <v>393.16500000000002</v>
      </c>
      <c r="Q1900" s="4">
        <v>100</v>
      </c>
      <c r="R1900" s="4">
        <f t="shared" si="118"/>
        <v>293.16500000000002</v>
      </c>
      <c r="S1900" s="4">
        <f t="shared" si="119"/>
        <v>43.97475</v>
      </c>
    </row>
    <row r="1901" spans="1:19" x14ac:dyDescent="0.3">
      <c r="A1901" t="s">
        <v>3062</v>
      </c>
      <c r="B1901" s="1">
        <v>43003</v>
      </c>
      <c r="C1901" s="1">
        <v>43008</v>
      </c>
      <c r="D1901">
        <f t="shared" si="116"/>
        <v>2017</v>
      </c>
      <c r="E1901" t="str">
        <f t="shared" si="117"/>
        <v>Sep</v>
      </c>
      <c r="F1901" t="s">
        <v>37</v>
      </c>
      <c r="G1901" t="s">
        <v>1764</v>
      </c>
      <c r="H1901" t="s">
        <v>51</v>
      </c>
      <c r="I1901" t="s">
        <v>578</v>
      </c>
      <c r="J1901" t="s">
        <v>178</v>
      </c>
      <c r="K1901">
        <v>85023</v>
      </c>
      <c r="L1901" t="s">
        <v>34</v>
      </c>
      <c r="M1901" t="s">
        <v>3060</v>
      </c>
      <c r="N1901" t="s">
        <v>128</v>
      </c>
      <c r="O1901" t="s">
        <v>2916</v>
      </c>
      <c r="P1901" s="4">
        <v>393.16500000000002</v>
      </c>
      <c r="Q1901" s="4">
        <v>80</v>
      </c>
      <c r="R1901" s="4">
        <f t="shared" si="118"/>
        <v>313.16500000000002</v>
      </c>
      <c r="S1901" s="4">
        <f t="shared" si="119"/>
        <v>46.97475</v>
      </c>
    </row>
    <row r="1902" spans="1:19" x14ac:dyDescent="0.3">
      <c r="A1902" t="s">
        <v>2517</v>
      </c>
      <c r="B1902" s="1">
        <v>42780</v>
      </c>
      <c r="C1902" s="1">
        <v>42781</v>
      </c>
      <c r="D1902">
        <f t="shared" si="116"/>
        <v>2017</v>
      </c>
      <c r="E1902" t="str">
        <f t="shared" si="117"/>
        <v>Feb</v>
      </c>
      <c r="F1902" t="s">
        <v>20</v>
      </c>
      <c r="G1902" t="s">
        <v>2518</v>
      </c>
      <c r="H1902" t="s">
        <v>51</v>
      </c>
      <c r="I1902" t="s">
        <v>717</v>
      </c>
      <c r="J1902" t="s">
        <v>140</v>
      </c>
      <c r="K1902">
        <v>20735</v>
      </c>
      <c r="L1902" t="s">
        <v>54</v>
      </c>
      <c r="M1902" t="s">
        <v>3060</v>
      </c>
      <c r="N1902" t="s">
        <v>27</v>
      </c>
      <c r="O1902" t="s">
        <v>2916</v>
      </c>
      <c r="P1902" s="4">
        <v>550.43100000000004</v>
      </c>
      <c r="Q1902" s="4">
        <v>550.43100000000004</v>
      </c>
      <c r="R1902" s="4">
        <f t="shared" si="118"/>
        <v>0</v>
      </c>
      <c r="S1902" s="4">
        <f t="shared" si="119"/>
        <v>0</v>
      </c>
    </row>
    <row r="1903" spans="1:19" x14ac:dyDescent="0.3">
      <c r="A1903" t="s">
        <v>3063</v>
      </c>
      <c r="B1903" s="1">
        <v>43334</v>
      </c>
      <c r="C1903" s="1">
        <v>43336</v>
      </c>
      <c r="D1903">
        <f t="shared" si="116"/>
        <v>2018</v>
      </c>
      <c r="E1903" t="str">
        <f t="shared" si="117"/>
        <v>Aug</v>
      </c>
      <c r="F1903" t="s">
        <v>20</v>
      </c>
      <c r="G1903" t="s">
        <v>2025</v>
      </c>
      <c r="H1903" t="s">
        <v>22</v>
      </c>
      <c r="I1903" t="s">
        <v>100</v>
      </c>
      <c r="J1903" t="s">
        <v>101</v>
      </c>
      <c r="K1903">
        <v>19143</v>
      </c>
      <c r="L1903" t="s">
        <v>54</v>
      </c>
      <c r="M1903" t="s">
        <v>3060</v>
      </c>
      <c r="N1903" t="s">
        <v>27</v>
      </c>
      <c r="O1903" t="s">
        <v>2916</v>
      </c>
      <c r="P1903" s="4">
        <v>314.53199999999998</v>
      </c>
      <c r="Q1903" s="4">
        <v>314.53199999999998</v>
      </c>
      <c r="R1903" s="4">
        <f t="shared" si="118"/>
        <v>0</v>
      </c>
      <c r="S1903" s="4">
        <f t="shared" si="119"/>
        <v>0</v>
      </c>
    </row>
    <row r="1904" spans="1:19" ht="15.6" x14ac:dyDescent="0.3">
      <c r="A1904" t="s">
        <v>3064</v>
      </c>
      <c r="B1904" s="1">
        <v>43394</v>
      </c>
      <c r="C1904" s="1">
        <v>43394</v>
      </c>
      <c r="D1904">
        <f t="shared" si="116"/>
        <v>2018</v>
      </c>
      <c r="E1904" t="str">
        <f t="shared" si="117"/>
        <v>Oct</v>
      </c>
      <c r="F1904" t="s">
        <v>30</v>
      </c>
      <c r="G1904" t="s">
        <v>1522</v>
      </c>
      <c r="H1904" s="2" t="s">
        <v>22</v>
      </c>
      <c r="I1904" t="s">
        <v>3065</v>
      </c>
      <c r="J1904" t="s">
        <v>503</v>
      </c>
      <c r="K1904">
        <v>74403</v>
      </c>
      <c r="L1904" t="s">
        <v>25</v>
      </c>
      <c r="M1904" t="s">
        <v>3060</v>
      </c>
      <c r="N1904" t="s">
        <v>27</v>
      </c>
      <c r="O1904" t="s">
        <v>2916</v>
      </c>
      <c r="P1904" s="4">
        <v>262.11</v>
      </c>
      <c r="Q1904" s="4">
        <v>262.11</v>
      </c>
      <c r="R1904" s="4">
        <f t="shared" si="118"/>
        <v>0</v>
      </c>
      <c r="S1904" s="4">
        <f t="shared" si="119"/>
        <v>0</v>
      </c>
    </row>
    <row r="1905" spans="1:19" ht="15.6" x14ac:dyDescent="0.3">
      <c r="A1905" t="s">
        <v>3066</v>
      </c>
      <c r="B1905" s="1">
        <v>42473</v>
      </c>
      <c r="C1905" s="1">
        <v>42477</v>
      </c>
      <c r="D1905">
        <f t="shared" si="116"/>
        <v>2016</v>
      </c>
      <c r="E1905" t="str">
        <f t="shared" si="117"/>
        <v>Apr</v>
      </c>
      <c r="F1905" t="s">
        <v>67</v>
      </c>
      <c r="G1905" t="s">
        <v>826</v>
      </c>
      <c r="H1905" s="2" t="s">
        <v>22</v>
      </c>
      <c r="I1905" t="s">
        <v>47</v>
      </c>
      <c r="J1905" t="s">
        <v>33</v>
      </c>
      <c r="K1905">
        <v>90045</v>
      </c>
      <c r="L1905" t="s">
        <v>34</v>
      </c>
      <c r="M1905" t="s">
        <v>3067</v>
      </c>
      <c r="N1905" t="s">
        <v>27</v>
      </c>
      <c r="O1905" t="s">
        <v>2916</v>
      </c>
      <c r="P1905" s="4">
        <v>241.56800000000001</v>
      </c>
      <c r="Q1905" s="4">
        <v>241.56800000000001</v>
      </c>
      <c r="R1905" s="4">
        <f t="shared" si="118"/>
        <v>0</v>
      </c>
      <c r="S1905" s="4">
        <f t="shared" si="119"/>
        <v>0</v>
      </c>
    </row>
    <row r="1906" spans="1:19" x14ac:dyDescent="0.3">
      <c r="A1906" t="s">
        <v>3068</v>
      </c>
      <c r="B1906" s="1">
        <v>43087</v>
      </c>
      <c r="C1906" s="1">
        <v>43090</v>
      </c>
      <c r="D1906">
        <f t="shared" si="116"/>
        <v>2017</v>
      </c>
      <c r="E1906" t="str">
        <f t="shared" si="117"/>
        <v>Dec</v>
      </c>
      <c r="F1906" t="s">
        <v>20</v>
      </c>
      <c r="G1906" t="s">
        <v>1141</v>
      </c>
      <c r="H1906" t="s">
        <v>51</v>
      </c>
      <c r="I1906" t="s">
        <v>431</v>
      </c>
      <c r="J1906" t="s">
        <v>242</v>
      </c>
      <c r="K1906">
        <v>97301</v>
      </c>
      <c r="L1906" t="s">
        <v>34</v>
      </c>
      <c r="M1906" t="s">
        <v>3067</v>
      </c>
      <c r="N1906" t="s">
        <v>128</v>
      </c>
      <c r="O1906" t="s">
        <v>2916</v>
      </c>
      <c r="P1906" s="4">
        <v>377.45</v>
      </c>
      <c r="Q1906" s="4">
        <f>P1906-150</f>
        <v>227.45</v>
      </c>
      <c r="R1906" s="4">
        <f t="shared" si="118"/>
        <v>150</v>
      </c>
      <c r="S1906" s="4">
        <f t="shared" si="119"/>
        <v>22.5</v>
      </c>
    </row>
    <row r="1907" spans="1:19" ht="15.6" x14ac:dyDescent="0.3">
      <c r="A1907" t="s">
        <v>3069</v>
      </c>
      <c r="B1907" s="1">
        <v>42675</v>
      </c>
      <c r="C1907" s="1">
        <v>42682</v>
      </c>
      <c r="D1907">
        <f t="shared" si="116"/>
        <v>2016</v>
      </c>
      <c r="E1907" t="str">
        <f t="shared" si="117"/>
        <v>Nov</v>
      </c>
      <c r="F1907" t="s">
        <v>37</v>
      </c>
      <c r="G1907" t="s">
        <v>2480</v>
      </c>
      <c r="H1907" s="2" t="s">
        <v>22</v>
      </c>
      <c r="I1907" t="s">
        <v>3070</v>
      </c>
      <c r="J1907" t="s">
        <v>93</v>
      </c>
      <c r="K1907">
        <v>72032</v>
      </c>
      <c r="L1907" t="s">
        <v>44</v>
      </c>
      <c r="M1907" t="s">
        <v>3067</v>
      </c>
      <c r="N1907" t="s">
        <v>27</v>
      </c>
      <c r="O1907" t="s">
        <v>2916</v>
      </c>
      <c r="P1907" s="4">
        <v>301.95999999999998</v>
      </c>
      <c r="Q1907" s="4">
        <v>100</v>
      </c>
      <c r="R1907" s="4">
        <f t="shared" si="118"/>
        <v>201.95999999999998</v>
      </c>
      <c r="S1907" s="4">
        <f t="shared" si="119"/>
        <v>30.293999999999997</v>
      </c>
    </row>
    <row r="1908" spans="1:19" x14ac:dyDescent="0.3">
      <c r="A1908" t="s">
        <v>3071</v>
      </c>
      <c r="B1908" s="1">
        <v>43078</v>
      </c>
      <c r="C1908" s="1">
        <v>43080</v>
      </c>
      <c r="D1908">
        <f t="shared" si="116"/>
        <v>2017</v>
      </c>
      <c r="E1908" t="str">
        <f t="shared" si="117"/>
        <v>Dec</v>
      </c>
      <c r="F1908" t="s">
        <v>20</v>
      </c>
      <c r="G1908" t="s">
        <v>1660</v>
      </c>
      <c r="H1908" t="s">
        <v>105</v>
      </c>
      <c r="I1908" t="s">
        <v>191</v>
      </c>
      <c r="J1908" t="s">
        <v>158</v>
      </c>
      <c r="K1908">
        <v>22153</v>
      </c>
      <c r="L1908" t="s">
        <v>44</v>
      </c>
      <c r="M1908" t="s">
        <v>3067</v>
      </c>
      <c r="N1908" t="s">
        <v>110</v>
      </c>
      <c r="O1908" t="s">
        <v>2916</v>
      </c>
      <c r="P1908" s="4">
        <v>1056.8599999999999</v>
      </c>
      <c r="Q1908" s="4">
        <f>P1908-150</f>
        <v>906.8599999999999</v>
      </c>
      <c r="R1908" s="4">
        <f t="shared" si="118"/>
        <v>150</v>
      </c>
      <c r="S1908" s="4">
        <f t="shared" si="119"/>
        <v>22.5</v>
      </c>
    </row>
    <row r="1909" spans="1:19" x14ac:dyDescent="0.3">
      <c r="A1909" t="s">
        <v>3072</v>
      </c>
      <c r="B1909" s="1">
        <v>43263</v>
      </c>
      <c r="C1909" s="1">
        <v>43270</v>
      </c>
      <c r="D1909">
        <f t="shared" si="116"/>
        <v>2018</v>
      </c>
      <c r="E1909" t="str">
        <f t="shared" si="117"/>
        <v>Jun</v>
      </c>
      <c r="F1909" t="s">
        <v>37</v>
      </c>
      <c r="G1909" t="s">
        <v>997</v>
      </c>
      <c r="H1909" t="s">
        <v>22</v>
      </c>
      <c r="I1909" t="s">
        <v>182</v>
      </c>
      <c r="J1909" t="s">
        <v>183</v>
      </c>
      <c r="K1909">
        <v>31907</v>
      </c>
      <c r="L1909" t="s">
        <v>44</v>
      </c>
      <c r="M1909" t="s">
        <v>3067</v>
      </c>
      <c r="N1909" t="s">
        <v>27</v>
      </c>
      <c r="O1909" t="s">
        <v>2916</v>
      </c>
      <c r="P1909" s="4">
        <v>452.94</v>
      </c>
      <c r="Q1909" s="4">
        <v>452.94</v>
      </c>
      <c r="R1909" s="4">
        <f t="shared" si="118"/>
        <v>0</v>
      </c>
      <c r="S1909" s="4">
        <f t="shared" si="119"/>
        <v>0</v>
      </c>
    </row>
    <row r="1910" spans="1:19" ht="15.6" x14ac:dyDescent="0.3">
      <c r="A1910" t="s">
        <v>3073</v>
      </c>
      <c r="B1910" s="1">
        <v>42968</v>
      </c>
      <c r="C1910" s="1">
        <v>42970</v>
      </c>
      <c r="D1910">
        <f t="shared" si="116"/>
        <v>2017</v>
      </c>
      <c r="E1910" t="str">
        <f t="shared" si="117"/>
        <v>Aug</v>
      </c>
      <c r="F1910" t="s">
        <v>67</v>
      </c>
      <c r="G1910" t="s">
        <v>748</v>
      </c>
      <c r="H1910" s="2" t="s">
        <v>22</v>
      </c>
      <c r="I1910" t="s">
        <v>100</v>
      </c>
      <c r="J1910" t="s">
        <v>101</v>
      </c>
      <c r="K1910">
        <v>19143</v>
      </c>
      <c r="L1910" t="s">
        <v>54</v>
      </c>
      <c r="M1910" t="s">
        <v>3067</v>
      </c>
      <c r="N1910" t="s">
        <v>110</v>
      </c>
      <c r="O1910" t="s">
        <v>2916</v>
      </c>
      <c r="P1910" s="4">
        <v>815.29200000000003</v>
      </c>
      <c r="Q1910" s="4">
        <v>815.29200000000003</v>
      </c>
      <c r="R1910" s="4">
        <f t="shared" si="118"/>
        <v>0</v>
      </c>
      <c r="S1910" s="4">
        <f t="shared" si="119"/>
        <v>0</v>
      </c>
    </row>
    <row r="1911" spans="1:19" ht="15.6" x14ac:dyDescent="0.3">
      <c r="A1911" t="s">
        <v>2946</v>
      </c>
      <c r="B1911" s="1">
        <v>42473</v>
      </c>
      <c r="C1911" s="1">
        <v>42477</v>
      </c>
      <c r="D1911">
        <f t="shared" si="116"/>
        <v>2016</v>
      </c>
      <c r="E1911" t="str">
        <f t="shared" si="117"/>
        <v>Apr</v>
      </c>
      <c r="F1911" t="s">
        <v>37</v>
      </c>
      <c r="G1911" t="s">
        <v>737</v>
      </c>
      <c r="H1911" s="2" t="s">
        <v>22</v>
      </c>
      <c r="I1911" t="s">
        <v>108</v>
      </c>
      <c r="J1911" t="s">
        <v>109</v>
      </c>
      <c r="K1911">
        <v>77340</v>
      </c>
      <c r="L1911" t="s">
        <v>25</v>
      </c>
      <c r="M1911" t="s">
        <v>3067</v>
      </c>
      <c r="N1911" t="s">
        <v>27</v>
      </c>
      <c r="O1911" t="s">
        <v>2916</v>
      </c>
      <c r="P1911" s="4">
        <v>211.37200000000001</v>
      </c>
      <c r="Q1911" s="4">
        <v>211.37200000000001</v>
      </c>
      <c r="R1911" s="4">
        <f t="shared" si="118"/>
        <v>0</v>
      </c>
      <c r="S1911" s="4">
        <f t="shared" si="119"/>
        <v>0</v>
      </c>
    </row>
    <row r="1912" spans="1:19" ht="15.6" x14ac:dyDescent="0.3">
      <c r="A1912" t="s">
        <v>3074</v>
      </c>
      <c r="B1912" s="1">
        <v>42959</v>
      </c>
      <c r="C1912" s="1">
        <v>42963</v>
      </c>
      <c r="D1912">
        <f t="shared" si="116"/>
        <v>2017</v>
      </c>
      <c r="E1912" t="str">
        <f t="shared" si="117"/>
        <v>Aug</v>
      </c>
      <c r="F1912" t="s">
        <v>37</v>
      </c>
      <c r="G1912" t="s">
        <v>3075</v>
      </c>
      <c r="H1912" s="2" t="s">
        <v>22</v>
      </c>
      <c r="I1912" t="s">
        <v>1340</v>
      </c>
      <c r="J1912" t="s">
        <v>79</v>
      </c>
      <c r="K1912">
        <v>33801</v>
      </c>
      <c r="L1912" t="s">
        <v>44</v>
      </c>
      <c r="M1912" t="s">
        <v>3076</v>
      </c>
      <c r="N1912" t="s">
        <v>27</v>
      </c>
      <c r="O1912" t="s">
        <v>2916</v>
      </c>
      <c r="P1912" s="4">
        <v>562.29250000000002</v>
      </c>
      <c r="Q1912" s="4">
        <v>562.29250000000002</v>
      </c>
      <c r="R1912" s="4">
        <f t="shared" si="118"/>
        <v>0</v>
      </c>
      <c r="S1912" s="4">
        <f t="shared" si="119"/>
        <v>0</v>
      </c>
    </row>
    <row r="1913" spans="1:19" ht="15.6" x14ac:dyDescent="0.3">
      <c r="A1913" t="s">
        <v>3077</v>
      </c>
      <c r="B1913" s="1">
        <v>43043</v>
      </c>
      <c r="C1913" s="1">
        <v>43045</v>
      </c>
      <c r="D1913">
        <f t="shared" si="116"/>
        <v>2017</v>
      </c>
      <c r="E1913" t="str">
        <f t="shared" si="117"/>
        <v>Nov</v>
      </c>
      <c r="F1913" t="s">
        <v>67</v>
      </c>
      <c r="G1913" t="s">
        <v>3078</v>
      </c>
      <c r="H1913" s="2" t="s">
        <v>22</v>
      </c>
      <c r="I1913" t="s">
        <v>1899</v>
      </c>
      <c r="J1913" t="s">
        <v>83</v>
      </c>
      <c r="K1913">
        <v>28205</v>
      </c>
      <c r="L1913" t="s">
        <v>44</v>
      </c>
      <c r="M1913" t="s">
        <v>3076</v>
      </c>
      <c r="N1913" t="s">
        <v>110</v>
      </c>
      <c r="O1913" t="s">
        <v>2916</v>
      </c>
      <c r="P1913" s="4">
        <v>876.3</v>
      </c>
      <c r="Q1913" s="4">
        <v>876.3</v>
      </c>
      <c r="R1913" s="4">
        <f t="shared" si="118"/>
        <v>0</v>
      </c>
      <c r="S1913" s="4">
        <f t="shared" si="119"/>
        <v>0</v>
      </c>
    </row>
    <row r="1914" spans="1:19" ht="15.6" x14ac:dyDescent="0.3">
      <c r="A1914" t="s">
        <v>3079</v>
      </c>
      <c r="B1914" s="1">
        <v>43186</v>
      </c>
      <c r="C1914" s="1">
        <v>43188</v>
      </c>
      <c r="D1914">
        <f t="shared" si="116"/>
        <v>2018</v>
      </c>
      <c r="E1914" t="str">
        <f t="shared" si="117"/>
        <v>Mar</v>
      </c>
      <c r="F1914" t="s">
        <v>67</v>
      </c>
      <c r="G1914" t="s">
        <v>2631</v>
      </c>
      <c r="H1914" s="2" t="s">
        <v>22</v>
      </c>
      <c r="I1914" t="s">
        <v>645</v>
      </c>
      <c r="J1914" t="s">
        <v>158</v>
      </c>
      <c r="K1914">
        <v>23223</v>
      </c>
      <c r="L1914" t="s">
        <v>44</v>
      </c>
      <c r="M1914" t="s">
        <v>3076</v>
      </c>
      <c r="N1914" t="s">
        <v>27</v>
      </c>
      <c r="O1914" t="s">
        <v>2916</v>
      </c>
      <c r="P1914" s="4">
        <v>292.10000000000002</v>
      </c>
      <c r="Q1914" s="4">
        <v>292.10000000000002</v>
      </c>
      <c r="R1914" s="4">
        <f t="shared" si="118"/>
        <v>0</v>
      </c>
      <c r="S1914" s="4">
        <f t="shared" si="119"/>
        <v>0</v>
      </c>
    </row>
    <row r="1915" spans="1:19" ht="15.6" x14ac:dyDescent="0.3">
      <c r="A1915" t="s">
        <v>458</v>
      </c>
      <c r="B1915" s="1">
        <v>42326</v>
      </c>
      <c r="C1915" s="1">
        <v>42329</v>
      </c>
      <c r="D1915">
        <f t="shared" si="116"/>
        <v>2015</v>
      </c>
      <c r="E1915" t="str">
        <f t="shared" si="117"/>
        <v>Nov</v>
      </c>
      <c r="F1915" t="s">
        <v>20</v>
      </c>
      <c r="G1915" t="s">
        <v>459</v>
      </c>
      <c r="H1915" s="2" t="s">
        <v>22</v>
      </c>
      <c r="I1915" t="s">
        <v>460</v>
      </c>
      <c r="J1915" t="s">
        <v>24</v>
      </c>
      <c r="K1915">
        <v>60016</v>
      </c>
      <c r="L1915" t="s">
        <v>25</v>
      </c>
      <c r="M1915" t="s">
        <v>3076</v>
      </c>
      <c r="N1915" t="s">
        <v>27</v>
      </c>
      <c r="O1915" t="s">
        <v>2916</v>
      </c>
      <c r="P1915" s="4">
        <v>292.10000000000002</v>
      </c>
      <c r="Q1915" s="4">
        <v>292.10000000000002</v>
      </c>
      <c r="R1915" s="4">
        <f t="shared" si="118"/>
        <v>0</v>
      </c>
      <c r="S1915" s="4">
        <f t="shared" si="119"/>
        <v>0</v>
      </c>
    </row>
    <row r="1916" spans="1:19" ht="15.6" x14ac:dyDescent="0.3">
      <c r="A1916" t="s">
        <v>3080</v>
      </c>
      <c r="B1916" s="1">
        <v>43423</v>
      </c>
      <c r="C1916" s="1">
        <v>43427</v>
      </c>
      <c r="D1916">
        <f t="shared" si="116"/>
        <v>2018</v>
      </c>
      <c r="E1916" t="str">
        <f t="shared" si="117"/>
        <v>Nov</v>
      </c>
      <c r="F1916" t="s">
        <v>37</v>
      </c>
      <c r="G1916" t="s">
        <v>2687</v>
      </c>
      <c r="H1916" s="2" t="s">
        <v>22</v>
      </c>
      <c r="I1916" t="s">
        <v>23</v>
      </c>
      <c r="J1916" t="s">
        <v>24</v>
      </c>
      <c r="K1916">
        <v>60623</v>
      </c>
      <c r="L1916" t="s">
        <v>25</v>
      </c>
      <c r="M1916" t="s">
        <v>3076</v>
      </c>
      <c r="N1916" t="s">
        <v>27</v>
      </c>
      <c r="O1916" t="s">
        <v>2916</v>
      </c>
      <c r="P1916" s="4">
        <v>219.07499999999999</v>
      </c>
      <c r="Q1916" s="4">
        <v>219.07499999999999</v>
      </c>
      <c r="R1916" s="4">
        <f t="shared" si="118"/>
        <v>0</v>
      </c>
      <c r="S1916" s="4">
        <f t="shared" si="119"/>
        <v>0</v>
      </c>
    </row>
    <row r="1917" spans="1:19" ht="15.6" x14ac:dyDescent="0.3">
      <c r="A1917" t="s">
        <v>3081</v>
      </c>
      <c r="B1917" s="1">
        <v>42151</v>
      </c>
      <c r="C1917" s="1">
        <v>42151</v>
      </c>
      <c r="D1917">
        <f t="shared" si="116"/>
        <v>2015</v>
      </c>
      <c r="E1917" t="str">
        <f t="shared" si="117"/>
        <v>May</v>
      </c>
      <c r="F1917" t="s">
        <v>30</v>
      </c>
      <c r="G1917" t="s">
        <v>1782</v>
      </c>
      <c r="H1917" s="2" t="s">
        <v>22</v>
      </c>
      <c r="I1917" t="s">
        <v>39</v>
      </c>
      <c r="J1917" t="s">
        <v>33</v>
      </c>
      <c r="K1917">
        <v>92105</v>
      </c>
      <c r="L1917" t="s">
        <v>34</v>
      </c>
      <c r="M1917" t="s">
        <v>3082</v>
      </c>
      <c r="N1917" t="s">
        <v>27</v>
      </c>
      <c r="O1917" t="s">
        <v>2916</v>
      </c>
      <c r="P1917" s="4">
        <v>567.12</v>
      </c>
      <c r="Q1917" s="4">
        <v>567.12</v>
      </c>
      <c r="R1917" s="4">
        <f t="shared" si="118"/>
        <v>0</v>
      </c>
      <c r="S1917" s="4">
        <f t="shared" si="119"/>
        <v>0</v>
      </c>
    </row>
    <row r="1918" spans="1:19" ht="15.6" x14ac:dyDescent="0.3">
      <c r="A1918" t="s">
        <v>3083</v>
      </c>
      <c r="B1918" s="1">
        <v>42627</v>
      </c>
      <c r="C1918" s="1">
        <v>42631</v>
      </c>
      <c r="D1918">
        <f t="shared" si="116"/>
        <v>2016</v>
      </c>
      <c r="E1918" t="str">
        <f t="shared" si="117"/>
        <v>Sep</v>
      </c>
      <c r="F1918" t="s">
        <v>37</v>
      </c>
      <c r="G1918" t="s">
        <v>1649</v>
      </c>
      <c r="H1918" s="2" t="s">
        <v>22</v>
      </c>
      <c r="I1918" t="s">
        <v>47</v>
      </c>
      <c r="J1918" t="s">
        <v>33</v>
      </c>
      <c r="K1918">
        <v>90045</v>
      </c>
      <c r="L1918" t="s">
        <v>34</v>
      </c>
      <c r="M1918" t="s">
        <v>3082</v>
      </c>
      <c r="N1918" t="s">
        <v>27</v>
      </c>
      <c r="O1918" t="s">
        <v>2916</v>
      </c>
      <c r="P1918" s="4">
        <v>170.136</v>
      </c>
      <c r="Q1918" s="4">
        <v>170.136</v>
      </c>
      <c r="R1918" s="4">
        <f t="shared" si="118"/>
        <v>0</v>
      </c>
      <c r="S1918" s="4">
        <f t="shared" si="119"/>
        <v>0</v>
      </c>
    </row>
    <row r="1919" spans="1:19" ht="15.6" x14ac:dyDescent="0.3">
      <c r="A1919" t="s">
        <v>1618</v>
      </c>
      <c r="B1919" s="1">
        <v>43094</v>
      </c>
      <c r="C1919" s="1">
        <v>43101</v>
      </c>
      <c r="D1919">
        <f t="shared" si="116"/>
        <v>2017</v>
      </c>
      <c r="E1919" t="str">
        <f t="shared" si="117"/>
        <v>Dec</v>
      </c>
      <c r="F1919" t="s">
        <v>37</v>
      </c>
      <c r="G1919" t="s">
        <v>1619</v>
      </c>
      <c r="H1919" s="2" t="s">
        <v>22</v>
      </c>
      <c r="I1919" t="s">
        <v>578</v>
      </c>
      <c r="J1919" t="s">
        <v>178</v>
      </c>
      <c r="K1919">
        <v>85023</v>
      </c>
      <c r="L1919" t="s">
        <v>34</v>
      </c>
      <c r="M1919" t="s">
        <v>3082</v>
      </c>
      <c r="N1919" t="s">
        <v>27</v>
      </c>
      <c r="O1919" t="s">
        <v>2916</v>
      </c>
      <c r="P1919" s="4">
        <v>35.445</v>
      </c>
      <c r="Q1919" s="4">
        <v>100</v>
      </c>
      <c r="R1919" s="4">
        <f t="shared" si="118"/>
        <v>-64.555000000000007</v>
      </c>
      <c r="S1919" s="4">
        <f t="shared" si="119"/>
        <v>-9.683250000000001</v>
      </c>
    </row>
    <row r="1920" spans="1:19" ht="15.6" x14ac:dyDescent="0.3">
      <c r="A1920" t="s">
        <v>3084</v>
      </c>
      <c r="B1920" s="1">
        <v>43344</v>
      </c>
      <c r="C1920" s="1">
        <v>43344</v>
      </c>
      <c r="D1920">
        <f t="shared" si="116"/>
        <v>2018</v>
      </c>
      <c r="E1920" t="str">
        <f t="shared" si="117"/>
        <v>Sep</v>
      </c>
      <c r="F1920" t="s">
        <v>30</v>
      </c>
      <c r="G1920" t="s">
        <v>792</v>
      </c>
      <c r="H1920" s="2" t="s">
        <v>22</v>
      </c>
      <c r="I1920" t="s">
        <v>69</v>
      </c>
      <c r="J1920" t="s">
        <v>70</v>
      </c>
      <c r="K1920">
        <v>98103</v>
      </c>
      <c r="L1920" t="s">
        <v>34</v>
      </c>
      <c r="M1920" t="s">
        <v>3082</v>
      </c>
      <c r="N1920" t="s">
        <v>27</v>
      </c>
      <c r="O1920" t="s">
        <v>2916</v>
      </c>
      <c r="P1920" s="4">
        <v>283.56</v>
      </c>
      <c r="Q1920" s="4">
        <v>283.56</v>
      </c>
      <c r="R1920" s="4">
        <f t="shared" si="118"/>
        <v>0</v>
      </c>
      <c r="S1920" s="4">
        <f t="shared" si="119"/>
        <v>0</v>
      </c>
    </row>
    <row r="1921" spans="1:19" ht="15.6" x14ac:dyDescent="0.3">
      <c r="A1921" t="s">
        <v>3085</v>
      </c>
      <c r="B1921" s="1">
        <v>43395</v>
      </c>
      <c r="C1921" s="1">
        <v>43400</v>
      </c>
      <c r="D1921">
        <f t="shared" si="116"/>
        <v>2018</v>
      </c>
      <c r="E1921" t="str">
        <f t="shared" si="117"/>
        <v>Oct</v>
      </c>
      <c r="F1921" t="s">
        <v>37</v>
      </c>
      <c r="G1921" t="s">
        <v>1430</v>
      </c>
      <c r="H1921" s="2" t="s">
        <v>22</v>
      </c>
      <c r="I1921" t="s">
        <v>2215</v>
      </c>
      <c r="J1921" t="s">
        <v>242</v>
      </c>
      <c r="K1921">
        <v>97756</v>
      </c>
      <c r="L1921" t="s">
        <v>34</v>
      </c>
      <c r="M1921" t="s">
        <v>3082</v>
      </c>
      <c r="N1921" t="s">
        <v>27</v>
      </c>
      <c r="O1921" t="s">
        <v>2916</v>
      </c>
      <c r="P1921" s="4">
        <v>177.22499999999999</v>
      </c>
      <c r="Q1921" s="4">
        <v>177.22499999999999</v>
      </c>
      <c r="R1921" s="4">
        <f t="shared" si="118"/>
        <v>0</v>
      </c>
      <c r="S1921" s="4">
        <f t="shared" si="119"/>
        <v>0</v>
      </c>
    </row>
    <row r="1922" spans="1:19" ht="15.6" x14ac:dyDescent="0.3">
      <c r="A1922" t="s">
        <v>2144</v>
      </c>
      <c r="B1922" s="1">
        <v>42591</v>
      </c>
      <c r="C1922" s="1">
        <v>42594</v>
      </c>
      <c r="D1922">
        <f t="shared" ref="D1922:D1985" si="120">YEAR(B1922)</f>
        <v>2016</v>
      </c>
      <c r="E1922" t="str">
        <f t="shared" ref="E1922:E1985" si="121">TEXT(B1922,"mmm")</f>
        <v>Aug</v>
      </c>
      <c r="F1922" t="s">
        <v>20</v>
      </c>
      <c r="G1922" t="s">
        <v>659</v>
      </c>
      <c r="H1922" s="2" t="s">
        <v>22</v>
      </c>
      <c r="I1922" t="s">
        <v>61</v>
      </c>
      <c r="J1922" t="s">
        <v>62</v>
      </c>
      <c r="K1922">
        <v>10024</v>
      </c>
      <c r="L1922" t="s">
        <v>54</v>
      </c>
      <c r="M1922" t="s">
        <v>3082</v>
      </c>
      <c r="N1922" t="s">
        <v>27</v>
      </c>
      <c r="O1922" t="s">
        <v>2916</v>
      </c>
      <c r="P1922" s="4">
        <v>382.80599999999998</v>
      </c>
      <c r="Q1922" s="4">
        <v>382.80599999999998</v>
      </c>
      <c r="R1922" s="4">
        <f t="shared" si="118"/>
        <v>0</v>
      </c>
      <c r="S1922" s="4">
        <f t="shared" si="119"/>
        <v>0</v>
      </c>
    </row>
    <row r="1923" spans="1:19" ht="15.6" x14ac:dyDescent="0.3">
      <c r="A1923" t="s">
        <v>3086</v>
      </c>
      <c r="B1923" s="1">
        <v>42667</v>
      </c>
      <c r="C1923" s="1">
        <v>42673</v>
      </c>
      <c r="D1923">
        <f t="shared" si="120"/>
        <v>2016</v>
      </c>
      <c r="E1923" t="str">
        <f t="shared" si="121"/>
        <v>Oct</v>
      </c>
      <c r="F1923" t="s">
        <v>37</v>
      </c>
      <c r="G1923" t="s">
        <v>2064</v>
      </c>
      <c r="H1923" s="2" t="s">
        <v>22</v>
      </c>
      <c r="I1923" t="s">
        <v>113</v>
      </c>
      <c r="J1923" t="s">
        <v>109</v>
      </c>
      <c r="K1923">
        <v>77041</v>
      </c>
      <c r="L1923" t="s">
        <v>25</v>
      </c>
      <c r="M1923" t="s">
        <v>3082</v>
      </c>
      <c r="N1923" t="s">
        <v>27</v>
      </c>
      <c r="O1923" t="s">
        <v>2916</v>
      </c>
      <c r="P1923" s="4">
        <v>347.36099999999999</v>
      </c>
      <c r="Q1923" s="4">
        <f>P1923-75</f>
        <v>272.36099999999999</v>
      </c>
      <c r="R1923" s="4">
        <f t="shared" ref="R1923:R1986" si="122">P1923-Q1923</f>
        <v>75</v>
      </c>
      <c r="S1923" s="4">
        <f t="shared" ref="S1923:S1986" si="123">0.15*R1923</f>
        <v>11.25</v>
      </c>
    </row>
    <row r="1924" spans="1:19" x14ac:dyDescent="0.3">
      <c r="A1924" t="s">
        <v>1890</v>
      </c>
      <c r="B1924" s="1">
        <v>42890</v>
      </c>
      <c r="C1924" s="1">
        <v>42895</v>
      </c>
      <c r="D1924">
        <f t="shared" si="120"/>
        <v>2017</v>
      </c>
      <c r="E1924" t="str">
        <f t="shared" si="121"/>
        <v>Jun</v>
      </c>
      <c r="F1924" t="s">
        <v>67</v>
      </c>
      <c r="G1924" t="s">
        <v>583</v>
      </c>
      <c r="H1924" t="s">
        <v>51</v>
      </c>
      <c r="I1924" t="s">
        <v>23</v>
      </c>
      <c r="J1924" t="s">
        <v>24</v>
      </c>
      <c r="K1924">
        <v>60610</v>
      </c>
      <c r="L1924" t="s">
        <v>25</v>
      </c>
      <c r="M1924" t="s">
        <v>3082</v>
      </c>
      <c r="N1924" t="s">
        <v>128</v>
      </c>
      <c r="O1924" t="s">
        <v>2916</v>
      </c>
      <c r="P1924" s="4">
        <v>177.22499999999999</v>
      </c>
      <c r="Q1924" s="4">
        <v>177.22499999999999</v>
      </c>
      <c r="R1924" s="4">
        <f t="shared" si="122"/>
        <v>0</v>
      </c>
      <c r="S1924" s="4">
        <f t="shared" si="123"/>
        <v>0</v>
      </c>
    </row>
    <row r="1925" spans="1:19" x14ac:dyDescent="0.3">
      <c r="A1925" t="s">
        <v>3087</v>
      </c>
      <c r="B1925" s="1">
        <v>42844</v>
      </c>
      <c r="C1925" s="1">
        <v>42850</v>
      </c>
      <c r="D1925">
        <f t="shared" si="120"/>
        <v>2017</v>
      </c>
      <c r="E1925" t="str">
        <f t="shared" si="121"/>
        <v>Apr</v>
      </c>
      <c r="F1925" t="s">
        <v>37</v>
      </c>
      <c r="G1925" t="s">
        <v>2363</v>
      </c>
      <c r="H1925" t="s">
        <v>51</v>
      </c>
      <c r="I1925" t="s">
        <v>182</v>
      </c>
      <c r="J1925" t="s">
        <v>233</v>
      </c>
      <c r="K1925">
        <v>43229</v>
      </c>
      <c r="L1925" t="s">
        <v>54</v>
      </c>
      <c r="M1925" t="s">
        <v>3088</v>
      </c>
      <c r="N1925" t="s">
        <v>128</v>
      </c>
      <c r="O1925" t="s">
        <v>2916</v>
      </c>
      <c r="P1925" s="4">
        <v>205.17599999999999</v>
      </c>
      <c r="Q1925" s="4">
        <v>205.17599999999999</v>
      </c>
      <c r="R1925" s="4">
        <f t="shared" si="122"/>
        <v>0</v>
      </c>
      <c r="S1925" s="4">
        <f t="shared" si="123"/>
        <v>0</v>
      </c>
    </row>
    <row r="1926" spans="1:19" x14ac:dyDescent="0.3">
      <c r="A1926" t="s">
        <v>3089</v>
      </c>
      <c r="B1926" s="1">
        <v>43012</v>
      </c>
      <c r="C1926" s="1">
        <v>43017</v>
      </c>
      <c r="D1926">
        <f t="shared" si="120"/>
        <v>2017</v>
      </c>
      <c r="E1926" t="str">
        <f t="shared" si="121"/>
        <v>Oct</v>
      </c>
      <c r="F1926" t="s">
        <v>37</v>
      </c>
      <c r="G1926" t="s">
        <v>2413</v>
      </c>
      <c r="H1926" t="s">
        <v>51</v>
      </c>
      <c r="I1926" t="s">
        <v>394</v>
      </c>
      <c r="J1926" t="s">
        <v>140</v>
      </c>
      <c r="K1926">
        <v>21215</v>
      </c>
      <c r="L1926" t="s">
        <v>54</v>
      </c>
      <c r="M1926" t="s">
        <v>3088</v>
      </c>
      <c r="N1926" t="s">
        <v>128</v>
      </c>
      <c r="O1926" t="s">
        <v>2916</v>
      </c>
      <c r="P1926" s="4">
        <v>239.37200000000001</v>
      </c>
      <c r="Q1926" s="4">
        <v>239.37200000000001</v>
      </c>
      <c r="R1926" s="4">
        <f t="shared" si="122"/>
        <v>0</v>
      </c>
      <c r="S1926" s="4">
        <f t="shared" si="123"/>
        <v>0</v>
      </c>
    </row>
    <row r="1927" spans="1:19" ht="15.6" x14ac:dyDescent="0.3">
      <c r="A1927" t="s">
        <v>3090</v>
      </c>
      <c r="B1927" s="1">
        <v>43423</v>
      </c>
      <c r="C1927" s="1">
        <v>43425</v>
      </c>
      <c r="D1927">
        <f t="shared" si="120"/>
        <v>2018</v>
      </c>
      <c r="E1927" t="str">
        <f t="shared" si="121"/>
        <v>Nov</v>
      </c>
      <c r="F1927" t="s">
        <v>20</v>
      </c>
      <c r="G1927" t="s">
        <v>1542</v>
      </c>
      <c r="H1927" s="2" t="s">
        <v>22</v>
      </c>
      <c r="I1927" t="s">
        <v>855</v>
      </c>
      <c r="J1927" t="s">
        <v>109</v>
      </c>
      <c r="K1927">
        <v>78207</v>
      </c>
      <c r="L1927" t="s">
        <v>25</v>
      </c>
      <c r="M1927" t="s">
        <v>3088</v>
      </c>
      <c r="N1927" t="s">
        <v>27</v>
      </c>
      <c r="O1927" t="s">
        <v>2916</v>
      </c>
      <c r="P1927" s="4">
        <v>718.11599999999999</v>
      </c>
      <c r="Q1927" s="4">
        <v>718.11599999999999</v>
      </c>
      <c r="R1927" s="4">
        <f t="shared" si="122"/>
        <v>0</v>
      </c>
      <c r="S1927" s="4">
        <f t="shared" si="123"/>
        <v>0</v>
      </c>
    </row>
    <row r="1928" spans="1:19" x14ac:dyDescent="0.3">
      <c r="A1928" t="s">
        <v>3091</v>
      </c>
      <c r="B1928" s="1">
        <v>42885</v>
      </c>
      <c r="C1928" s="1">
        <v>42889</v>
      </c>
      <c r="D1928">
        <f t="shared" si="120"/>
        <v>2017</v>
      </c>
      <c r="E1928" t="str">
        <f t="shared" si="121"/>
        <v>May</v>
      </c>
      <c r="F1928" t="s">
        <v>37</v>
      </c>
      <c r="G1928" t="s">
        <v>1313</v>
      </c>
      <c r="H1928" t="s">
        <v>51</v>
      </c>
      <c r="I1928" t="s">
        <v>191</v>
      </c>
      <c r="J1928" t="s">
        <v>158</v>
      </c>
      <c r="K1928">
        <v>22153</v>
      </c>
      <c r="L1928" t="s">
        <v>44</v>
      </c>
      <c r="M1928" t="s">
        <v>3092</v>
      </c>
      <c r="N1928" t="s">
        <v>110</v>
      </c>
      <c r="O1928" t="s">
        <v>2916</v>
      </c>
      <c r="P1928" s="4">
        <v>2275.5</v>
      </c>
      <c r="Q1928" s="4">
        <v>2275.5</v>
      </c>
      <c r="R1928" s="4">
        <f t="shared" si="122"/>
        <v>0</v>
      </c>
      <c r="S1928" s="4">
        <f t="shared" si="123"/>
        <v>0</v>
      </c>
    </row>
    <row r="1929" spans="1:19" ht="15.6" x14ac:dyDescent="0.3">
      <c r="A1929" t="s">
        <v>3093</v>
      </c>
      <c r="B1929" s="1">
        <v>42352</v>
      </c>
      <c r="C1929" s="1">
        <v>42359</v>
      </c>
      <c r="D1929">
        <f t="shared" si="120"/>
        <v>2015</v>
      </c>
      <c r="E1929" t="str">
        <f t="shared" si="121"/>
        <v>Dec</v>
      </c>
      <c r="F1929" t="s">
        <v>37</v>
      </c>
      <c r="G1929" t="s">
        <v>135</v>
      </c>
      <c r="H1929" s="2" t="s">
        <v>22</v>
      </c>
      <c r="I1929" t="s">
        <v>1647</v>
      </c>
      <c r="J1929" t="s">
        <v>233</v>
      </c>
      <c r="K1929">
        <v>43302</v>
      </c>
      <c r="L1929" t="s">
        <v>54</v>
      </c>
      <c r="M1929" t="s">
        <v>3092</v>
      </c>
      <c r="N1929" t="s">
        <v>27</v>
      </c>
      <c r="O1929" t="s">
        <v>2916</v>
      </c>
      <c r="P1929" s="4">
        <v>136.53</v>
      </c>
      <c r="Q1929" s="4">
        <v>136.53</v>
      </c>
      <c r="R1929" s="4">
        <f t="shared" si="122"/>
        <v>0</v>
      </c>
      <c r="S1929" s="4">
        <f t="shared" si="123"/>
        <v>0</v>
      </c>
    </row>
    <row r="1930" spans="1:19" ht="15.6" x14ac:dyDescent="0.3">
      <c r="A1930" t="s">
        <v>3094</v>
      </c>
      <c r="B1930" s="1">
        <v>43459</v>
      </c>
      <c r="C1930" s="1">
        <v>43464</v>
      </c>
      <c r="D1930">
        <f t="shared" si="120"/>
        <v>2018</v>
      </c>
      <c r="E1930" t="str">
        <f t="shared" si="121"/>
        <v>Dec</v>
      </c>
      <c r="F1930" t="s">
        <v>37</v>
      </c>
      <c r="G1930" t="s">
        <v>1784</v>
      </c>
      <c r="H1930" s="2" t="s">
        <v>22</v>
      </c>
      <c r="I1930" t="s">
        <v>666</v>
      </c>
      <c r="J1930" t="s">
        <v>233</v>
      </c>
      <c r="K1930">
        <v>45014</v>
      </c>
      <c r="L1930" t="s">
        <v>54</v>
      </c>
      <c r="M1930" t="s">
        <v>3092</v>
      </c>
      <c r="N1930" t="s">
        <v>27</v>
      </c>
      <c r="O1930" t="s">
        <v>2916</v>
      </c>
      <c r="P1930" s="4">
        <v>273.06</v>
      </c>
      <c r="Q1930" s="4">
        <v>273.06</v>
      </c>
      <c r="R1930" s="4">
        <f t="shared" si="122"/>
        <v>0</v>
      </c>
      <c r="S1930" s="4">
        <f t="shared" si="123"/>
        <v>0</v>
      </c>
    </row>
    <row r="1931" spans="1:19" ht="15.6" x14ac:dyDescent="0.3">
      <c r="A1931" t="s">
        <v>3095</v>
      </c>
      <c r="B1931" s="1">
        <v>42543</v>
      </c>
      <c r="C1931" s="1">
        <v>42546</v>
      </c>
      <c r="D1931">
        <f t="shared" si="120"/>
        <v>2016</v>
      </c>
      <c r="E1931" t="str">
        <f t="shared" si="121"/>
        <v>Jun</v>
      </c>
      <c r="F1931" t="s">
        <v>20</v>
      </c>
      <c r="G1931" t="s">
        <v>2384</v>
      </c>
      <c r="H1931" s="2" t="s">
        <v>22</v>
      </c>
      <c r="I1931" t="s">
        <v>293</v>
      </c>
      <c r="J1931" t="s">
        <v>24</v>
      </c>
      <c r="K1931">
        <v>60505</v>
      </c>
      <c r="L1931" t="s">
        <v>25</v>
      </c>
      <c r="M1931" t="s">
        <v>3092</v>
      </c>
      <c r="N1931" t="s">
        <v>27</v>
      </c>
      <c r="O1931" t="s">
        <v>2916</v>
      </c>
      <c r="P1931" s="4">
        <v>796.42499999999995</v>
      </c>
      <c r="Q1931" s="4">
        <v>796.42499999999995</v>
      </c>
      <c r="R1931" s="4">
        <f t="shared" si="122"/>
        <v>0</v>
      </c>
      <c r="S1931" s="4">
        <f t="shared" si="123"/>
        <v>0</v>
      </c>
    </row>
    <row r="1932" spans="1:19" ht="15.6" x14ac:dyDescent="0.3">
      <c r="A1932" t="s">
        <v>3096</v>
      </c>
      <c r="B1932" s="1">
        <v>42469</v>
      </c>
      <c r="C1932" s="1">
        <v>42474</v>
      </c>
      <c r="D1932">
        <f t="shared" si="120"/>
        <v>2016</v>
      </c>
      <c r="E1932" t="str">
        <f t="shared" si="121"/>
        <v>Apr</v>
      </c>
      <c r="F1932" t="s">
        <v>37</v>
      </c>
      <c r="G1932" t="s">
        <v>3097</v>
      </c>
      <c r="H1932" s="2" t="s">
        <v>22</v>
      </c>
      <c r="I1932" t="s">
        <v>406</v>
      </c>
      <c r="J1932" t="s">
        <v>33</v>
      </c>
      <c r="K1932">
        <v>90805</v>
      </c>
      <c r="L1932" t="s">
        <v>34</v>
      </c>
      <c r="M1932" t="s">
        <v>3098</v>
      </c>
      <c r="N1932" t="s">
        <v>27</v>
      </c>
      <c r="O1932" t="s">
        <v>2916</v>
      </c>
      <c r="P1932" s="4">
        <v>369.91199999999998</v>
      </c>
      <c r="Q1932" s="4">
        <v>369.91199999999998</v>
      </c>
      <c r="R1932" s="4">
        <f t="shared" si="122"/>
        <v>0</v>
      </c>
      <c r="S1932" s="4">
        <f t="shared" si="123"/>
        <v>0</v>
      </c>
    </row>
    <row r="1933" spans="1:19" ht="15.6" x14ac:dyDescent="0.3">
      <c r="A1933" t="s">
        <v>3099</v>
      </c>
      <c r="B1933" s="1">
        <v>42947</v>
      </c>
      <c r="C1933" s="1">
        <v>42952</v>
      </c>
      <c r="D1933">
        <f t="shared" si="120"/>
        <v>2017</v>
      </c>
      <c r="E1933" t="str">
        <f t="shared" si="121"/>
        <v>Jul</v>
      </c>
      <c r="F1933" t="s">
        <v>37</v>
      </c>
      <c r="G1933" t="s">
        <v>1313</v>
      </c>
      <c r="H1933" s="2" t="s">
        <v>22</v>
      </c>
      <c r="I1933" t="s">
        <v>32</v>
      </c>
      <c r="J1933" t="s">
        <v>33</v>
      </c>
      <c r="K1933">
        <v>94122</v>
      </c>
      <c r="L1933" t="s">
        <v>34</v>
      </c>
      <c r="M1933" t="s">
        <v>3098</v>
      </c>
      <c r="N1933" t="s">
        <v>110</v>
      </c>
      <c r="O1933" t="s">
        <v>2916</v>
      </c>
      <c r="P1933" s="4">
        <v>863.12800000000004</v>
      </c>
      <c r="Q1933" s="4">
        <v>100</v>
      </c>
      <c r="R1933" s="4">
        <f t="shared" si="122"/>
        <v>763.12800000000004</v>
      </c>
      <c r="S1933" s="4">
        <f t="shared" si="123"/>
        <v>114.4692</v>
      </c>
    </row>
    <row r="1934" spans="1:19" ht="15.6" x14ac:dyDescent="0.3">
      <c r="A1934" t="s">
        <v>111</v>
      </c>
      <c r="B1934" s="1">
        <v>43044</v>
      </c>
      <c r="C1934" s="1">
        <v>43048</v>
      </c>
      <c r="D1934">
        <f t="shared" si="120"/>
        <v>2017</v>
      </c>
      <c r="E1934" t="str">
        <f t="shared" si="121"/>
        <v>Nov</v>
      </c>
      <c r="F1934" t="s">
        <v>37</v>
      </c>
      <c r="G1934" t="s">
        <v>112</v>
      </c>
      <c r="H1934" s="2" t="s">
        <v>22</v>
      </c>
      <c r="I1934" t="s">
        <v>113</v>
      </c>
      <c r="J1934" t="s">
        <v>109</v>
      </c>
      <c r="K1934">
        <v>77036</v>
      </c>
      <c r="L1934" t="s">
        <v>25</v>
      </c>
      <c r="M1934" t="s">
        <v>3098</v>
      </c>
      <c r="N1934" t="s">
        <v>110</v>
      </c>
      <c r="O1934" t="s">
        <v>2916</v>
      </c>
      <c r="P1934" s="4">
        <v>863.12800000000004</v>
      </c>
      <c r="Q1934" s="4">
        <v>863.12800000000004</v>
      </c>
      <c r="R1934" s="4">
        <f t="shared" si="122"/>
        <v>0</v>
      </c>
      <c r="S1934" s="4">
        <f t="shared" si="123"/>
        <v>0</v>
      </c>
    </row>
    <row r="1935" spans="1:19" x14ac:dyDescent="0.3">
      <c r="A1935" t="s">
        <v>3100</v>
      </c>
      <c r="B1935" s="1">
        <v>42198</v>
      </c>
      <c r="C1935" s="1">
        <v>42202</v>
      </c>
      <c r="D1935">
        <f t="shared" si="120"/>
        <v>2015</v>
      </c>
      <c r="E1935" t="str">
        <f t="shared" si="121"/>
        <v>Jul</v>
      </c>
      <c r="F1935" t="s">
        <v>37</v>
      </c>
      <c r="G1935" t="s">
        <v>3101</v>
      </c>
      <c r="H1935" t="s">
        <v>51</v>
      </c>
      <c r="I1935" t="s">
        <v>47</v>
      </c>
      <c r="J1935" t="s">
        <v>33</v>
      </c>
      <c r="K1935">
        <v>90049</v>
      </c>
      <c r="L1935" t="s">
        <v>34</v>
      </c>
      <c r="M1935" t="s">
        <v>3102</v>
      </c>
      <c r="N1935" t="s">
        <v>27</v>
      </c>
      <c r="O1935" t="s">
        <v>2916</v>
      </c>
      <c r="P1935" s="4">
        <v>351.21600000000001</v>
      </c>
      <c r="Q1935" s="4">
        <v>351.21600000000001</v>
      </c>
      <c r="R1935" s="4">
        <f t="shared" si="122"/>
        <v>0</v>
      </c>
      <c r="S1935" s="4">
        <f t="shared" si="123"/>
        <v>0</v>
      </c>
    </row>
    <row r="1936" spans="1:19" ht="15.6" x14ac:dyDescent="0.3">
      <c r="A1936" t="s">
        <v>1659</v>
      </c>
      <c r="B1936" s="1">
        <v>42388</v>
      </c>
      <c r="C1936" s="1">
        <v>42392</v>
      </c>
      <c r="D1936">
        <f t="shared" si="120"/>
        <v>2016</v>
      </c>
      <c r="E1936" t="str">
        <f t="shared" si="121"/>
        <v>Jan</v>
      </c>
      <c r="F1936" t="s">
        <v>37</v>
      </c>
      <c r="G1936" t="s">
        <v>1660</v>
      </c>
      <c r="H1936" s="2" t="s">
        <v>22</v>
      </c>
      <c r="I1936" t="s">
        <v>1661</v>
      </c>
      <c r="J1936" t="s">
        <v>109</v>
      </c>
      <c r="K1936">
        <v>77590</v>
      </c>
      <c r="L1936" t="s">
        <v>25</v>
      </c>
      <c r="M1936" t="s">
        <v>3102</v>
      </c>
      <c r="N1936" t="s">
        <v>27</v>
      </c>
      <c r="O1936" t="s">
        <v>2916</v>
      </c>
      <c r="P1936" s="4">
        <v>102.438</v>
      </c>
      <c r="Q1936" s="4">
        <v>102.438</v>
      </c>
      <c r="R1936" s="4">
        <f t="shared" si="122"/>
        <v>0</v>
      </c>
      <c r="S1936" s="4">
        <f t="shared" si="123"/>
        <v>0</v>
      </c>
    </row>
    <row r="1937" spans="1:19" ht="15.6" x14ac:dyDescent="0.3">
      <c r="A1937" t="s">
        <v>3103</v>
      </c>
      <c r="B1937" s="1">
        <v>42683</v>
      </c>
      <c r="C1937" s="1">
        <v>42687</v>
      </c>
      <c r="D1937">
        <f t="shared" si="120"/>
        <v>2016</v>
      </c>
      <c r="E1937" t="str">
        <f t="shared" si="121"/>
        <v>Nov</v>
      </c>
      <c r="F1937" t="s">
        <v>37</v>
      </c>
      <c r="G1937" t="s">
        <v>408</v>
      </c>
      <c r="H1937" s="2" t="s">
        <v>22</v>
      </c>
      <c r="I1937" t="s">
        <v>191</v>
      </c>
      <c r="J1937" t="s">
        <v>192</v>
      </c>
      <c r="K1937">
        <v>65807</v>
      </c>
      <c r="L1937" t="s">
        <v>25</v>
      </c>
      <c r="M1937" t="s">
        <v>3102</v>
      </c>
      <c r="N1937" t="s">
        <v>27</v>
      </c>
      <c r="O1937" t="s">
        <v>2916</v>
      </c>
      <c r="P1937" s="4">
        <v>1024.3800000000001</v>
      </c>
      <c r="Q1937" s="4">
        <v>80</v>
      </c>
      <c r="R1937" s="4">
        <f t="shared" si="122"/>
        <v>944.38000000000011</v>
      </c>
      <c r="S1937" s="4">
        <f t="shared" si="123"/>
        <v>141.65700000000001</v>
      </c>
    </row>
    <row r="1938" spans="1:19" ht="15.6" x14ac:dyDescent="0.3">
      <c r="A1938" t="s">
        <v>114</v>
      </c>
      <c r="B1938" s="1">
        <v>43280</v>
      </c>
      <c r="C1938" s="1">
        <v>43281</v>
      </c>
      <c r="D1938">
        <f t="shared" si="120"/>
        <v>2018</v>
      </c>
      <c r="E1938" t="str">
        <f t="shared" si="121"/>
        <v>Jun</v>
      </c>
      <c r="F1938" t="s">
        <v>20</v>
      </c>
      <c r="G1938" t="s">
        <v>115</v>
      </c>
      <c r="H1938" s="2" t="s">
        <v>22</v>
      </c>
      <c r="I1938" t="s">
        <v>116</v>
      </c>
      <c r="J1938" t="s">
        <v>109</v>
      </c>
      <c r="K1938">
        <v>75220</v>
      </c>
      <c r="L1938" t="s">
        <v>25</v>
      </c>
      <c r="M1938" t="s">
        <v>3102</v>
      </c>
      <c r="N1938" t="s">
        <v>27</v>
      </c>
      <c r="O1938" t="s">
        <v>2916</v>
      </c>
      <c r="P1938" s="4">
        <v>307.31400000000002</v>
      </c>
      <c r="Q1938" s="4">
        <v>307.31400000000002</v>
      </c>
      <c r="R1938" s="4">
        <f t="shared" si="122"/>
        <v>0</v>
      </c>
      <c r="S1938" s="4">
        <f t="shared" si="123"/>
        <v>0</v>
      </c>
    </row>
    <row r="1939" spans="1:19" ht="15.6" x14ac:dyDescent="0.3">
      <c r="A1939" t="s">
        <v>3104</v>
      </c>
      <c r="B1939" s="1">
        <v>43354</v>
      </c>
      <c r="C1939" s="1">
        <v>43359</v>
      </c>
      <c r="D1939">
        <f t="shared" si="120"/>
        <v>2018</v>
      </c>
      <c r="E1939" t="str">
        <f t="shared" si="121"/>
        <v>Sep</v>
      </c>
      <c r="F1939" t="s">
        <v>37</v>
      </c>
      <c r="G1939" t="s">
        <v>3105</v>
      </c>
      <c r="H1939" s="2" t="s">
        <v>22</v>
      </c>
      <c r="I1939" t="s">
        <v>113</v>
      </c>
      <c r="J1939" t="s">
        <v>109</v>
      </c>
      <c r="K1939">
        <v>77070</v>
      </c>
      <c r="L1939" t="s">
        <v>25</v>
      </c>
      <c r="M1939" t="s">
        <v>3102</v>
      </c>
      <c r="N1939" t="s">
        <v>27</v>
      </c>
      <c r="O1939" t="s">
        <v>2916</v>
      </c>
      <c r="P1939" s="4">
        <v>512.19000000000005</v>
      </c>
      <c r="Q1939" s="4">
        <v>512.19000000000005</v>
      </c>
      <c r="R1939" s="4">
        <f t="shared" si="122"/>
        <v>0</v>
      </c>
      <c r="S1939" s="4">
        <f t="shared" si="123"/>
        <v>0</v>
      </c>
    </row>
    <row r="1940" spans="1:19" x14ac:dyDescent="0.3">
      <c r="A1940" t="s">
        <v>3106</v>
      </c>
      <c r="B1940" s="1">
        <v>42290</v>
      </c>
      <c r="C1940" s="1">
        <v>42292</v>
      </c>
      <c r="D1940">
        <f t="shared" si="120"/>
        <v>2015</v>
      </c>
      <c r="E1940" t="str">
        <f t="shared" si="121"/>
        <v>Oct</v>
      </c>
      <c r="F1940" t="s">
        <v>20</v>
      </c>
      <c r="G1940" t="s">
        <v>652</v>
      </c>
      <c r="H1940" t="s">
        <v>105</v>
      </c>
      <c r="I1940" t="s">
        <v>2737</v>
      </c>
      <c r="J1940" t="s">
        <v>70</v>
      </c>
      <c r="K1940">
        <v>98026</v>
      </c>
      <c r="L1940" t="s">
        <v>34</v>
      </c>
      <c r="M1940" t="s">
        <v>3107</v>
      </c>
      <c r="N1940" t="s">
        <v>27</v>
      </c>
      <c r="O1940" t="s">
        <v>2916</v>
      </c>
      <c r="P1940" s="4">
        <v>1298.55</v>
      </c>
      <c r="Q1940" s="4">
        <v>1298.55</v>
      </c>
      <c r="R1940" s="4">
        <f t="shared" si="122"/>
        <v>0</v>
      </c>
      <c r="S1940" s="4">
        <f t="shared" si="123"/>
        <v>0</v>
      </c>
    </row>
    <row r="1941" spans="1:19" ht="15.6" x14ac:dyDescent="0.3">
      <c r="A1941" t="s">
        <v>3108</v>
      </c>
      <c r="B1941" s="1">
        <v>42676</v>
      </c>
      <c r="C1941" s="1">
        <v>42680</v>
      </c>
      <c r="D1941">
        <f t="shared" si="120"/>
        <v>2016</v>
      </c>
      <c r="E1941" t="str">
        <f t="shared" si="121"/>
        <v>Nov</v>
      </c>
      <c r="F1941" t="s">
        <v>37</v>
      </c>
      <c r="G1941" t="s">
        <v>2649</v>
      </c>
      <c r="H1941" s="2" t="s">
        <v>22</v>
      </c>
      <c r="I1941" t="s">
        <v>47</v>
      </c>
      <c r="J1941" t="s">
        <v>33</v>
      </c>
      <c r="K1941">
        <v>90004</v>
      </c>
      <c r="L1941" t="s">
        <v>34</v>
      </c>
      <c r="M1941" t="s">
        <v>3107</v>
      </c>
      <c r="N1941" t="s">
        <v>27</v>
      </c>
      <c r="O1941" t="s">
        <v>2916</v>
      </c>
      <c r="P1941" s="4">
        <v>1038.8399999999999</v>
      </c>
      <c r="Q1941" s="4">
        <f>P1941-150</f>
        <v>888.83999999999992</v>
      </c>
      <c r="R1941" s="4">
        <f t="shared" si="122"/>
        <v>150</v>
      </c>
      <c r="S1941" s="4">
        <f t="shared" si="123"/>
        <v>22.5</v>
      </c>
    </row>
    <row r="1942" spans="1:19" ht="15.6" x14ac:dyDescent="0.3">
      <c r="A1942" t="s">
        <v>3109</v>
      </c>
      <c r="B1942" s="1">
        <v>43456</v>
      </c>
      <c r="C1942" s="1">
        <v>43462</v>
      </c>
      <c r="D1942">
        <f t="shared" si="120"/>
        <v>2018</v>
      </c>
      <c r="E1942" t="str">
        <f t="shared" si="121"/>
        <v>Dec</v>
      </c>
      <c r="F1942" t="s">
        <v>37</v>
      </c>
      <c r="G1942" t="s">
        <v>3110</v>
      </c>
      <c r="H1942" s="2" t="s">
        <v>22</v>
      </c>
      <c r="I1942" t="s">
        <v>648</v>
      </c>
      <c r="J1942" t="s">
        <v>250</v>
      </c>
      <c r="K1942">
        <v>38301</v>
      </c>
      <c r="L1942" t="s">
        <v>44</v>
      </c>
      <c r="M1942" t="s">
        <v>3107</v>
      </c>
      <c r="N1942" t="s">
        <v>27</v>
      </c>
      <c r="O1942" t="s">
        <v>2916</v>
      </c>
      <c r="P1942" s="4">
        <v>934.95600000000002</v>
      </c>
      <c r="Q1942" s="4">
        <v>934.95600000000002</v>
      </c>
      <c r="R1942" s="4">
        <f t="shared" si="122"/>
        <v>0</v>
      </c>
      <c r="S1942" s="4">
        <f t="shared" si="123"/>
        <v>0</v>
      </c>
    </row>
    <row r="1943" spans="1:19" ht="15.6" x14ac:dyDescent="0.3">
      <c r="A1943" t="s">
        <v>3111</v>
      </c>
      <c r="B1943" s="1">
        <v>42582</v>
      </c>
      <c r="C1943" s="1">
        <v>42582</v>
      </c>
      <c r="D1943">
        <f t="shared" si="120"/>
        <v>2016</v>
      </c>
      <c r="E1943" t="str">
        <f t="shared" si="121"/>
        <v>Jul</v>
      </c>
      <c r="F1943" t="s">
        <v>30</v>
      </c>
      <c r="G1943" t="s">
        <v>3112</v>
      </c>
      <c r="H1943" s="2" t="s">
        <v>22</v>
      </c>
      <c r="I1943" t="s">
        <v>61</v>
      </c>
      <c r="J1943" t="s">
        <v>62</v>
      </c>
      <c r="K1943">
        <v>10024</v>
      </c>
      <c r="L1943" t="s">
        <v>54</v>
      </c>
      <c r="M1943" t="s">
        <v>3107</v>
      </c>
      <c r="N1943" t="s">
        <v>27</v>
      </c>
      <c r="O1943" t="s">
        <v>2916</v>
      </c>
      <c r="P1943" s="4">
        <v>1090.7819999999999</v>
      </c>
      <c r="Q1943" s="4">
        <v>1090.7819999999999</v>
      </c>
      <c r="R1943" s="4">
        <f t="shared" si="122"/>
        <v>0</v>
      </c>
      <c r="S1943" s="4">
        <f t="shared" si="123"/>
        <v>0</v>
      </c>
    </row>
    <row r="1944" spans="1:19" x14ac:dyDescent="0.3">
      <c r="A1944" t="s">
        <v>3113</v>
      </c>
      <c r="B1944" s="1">
        <v>42750</v>
      </c>
      <c r="C1944" s="1">
        <v>42750</v>
      </c>
      <c r="D1944">
        <f t="shared" si="120"/>
        <v>2017</v>
      </c>
      <c r="E1944" t="str">
        <f t="shared" si="121"/>
        <v>Jan</v>
      </c>
      <c r="F1944" t="s">
        <v>30</v>
      </c>
      <c r="G1944" t="s">
        <v>1460</v>
      </c>
      <c r="H1944" t="s">
        <v>51</v>
      </c>
      <c r="I1944" t="s">
        <v>666</v>
      </c>
      <c r="J1944" t="s">
        <v>310</v>
      </c>
      <c r="K1944">
        <v>6824</v>
      </c>
      <c r="L1944" t="s">
        <v>54</v>
      </c>
      <c r="M1944" t="s">
        <v>3107</v>
      </c>
      <c r="N1944" t="s">
        <v>128</v>
      </c>
      <c r="O1944" t="s">
        <v>2916</v>
      </c>
      <c r="P1944" s="4">
        <v>181.797</v>
      </c>
      <c r="Q1944" s="4">
        <f>P1944-17</f>
        <v>164.797</v>
      </c>
      <c r="R1944" s="4">
        <f t="shared" si="122"/>
        <v>17</v>
      </c>
      <c r="S1944" s="4">
        <f t="shared" si="123"/>
        <v>2.5499999999999998</v>
      </c>
    </row>
    <row r="1945" spans="1:19" ht="15.6" x14ac:dyDescent="0.3">
      <c r="A1945" t="s">
        <v>3114</v>
      </c>
      <c r="B1945" s="1">
        <v>42066</v>
      </c>
      <c r="C1945" s="1">
        <v>42070</v>
      </c>
      <c r="D1945">
        <f t="shared" si="120"/>
        <v>2015</v>
      </c>
      <c r="E1945" t="str">
        <f t="shared" si="121"/>
        <v>Mar</v>
      </c>
      <c r="F1945" t="s">
        <v>37</v>
      </c>
      <c r="G1945" t="s">
        <v>2268</v>
      </c>
      <c r="H1945" s="2" t="s">
        <v>22</v>
      </c>
      <c r="I1945" t="s">
        <v>39</v>
      </c>
      <c r="J1945" t="s">
        <v>33</v>
      </c>
      <c r="K1945">
        <v>92037</v>
      </c>
      <c r="L1945" t="s">
        <v>34</v>
      </c>
      <c r="M1945" t="s">
        <v>3115</v>
      </c>
      <c r="N1945" t="s">
        <v>27</v>
      </c>
      <c r="O1945" t="s">
        <v>2916</v>
      </c>
      <c r="P1945" s="4">
        <v>626.35199999999998</v>
      </c>
      <c r="Q1945" s="4">
        <v>50</v>
      </c>
      <c r="R1945" s="4">
        <f t="shared" si="122"/>
        <v>576.35199999999998</v>
      </c>
      <c r="S1945" s="4">
        <f t="shared" si="123"/>
        <v>86.452799999999996</v>
      </c>
    </row>
    <row r="1946" spans="1:19" x14ac:dyDescent="0.3">
      <c r="A1946" t="s">
        <v>2139</v>
      </c>
      <c r="B1946" s="1">
        <v>42276</v>
      </c>
      <c r="C1946" s="1">
        <v>42278</v>
      </c>
      <c r="D1946">
        <f t="shared" si="120"/>
        <v>2015</v>
      </c>
      <c r="E1946" t="str">
        <f t="shared" si="121"/>
        <v>Sep</v>
      </c>
      <c r="F1946" t="s">
        <v>67</v>
      </c>
      <c r="G1946" t="s">
        <v>354</v>
      </c>
      <c r="H1946" t="s">
        <v>22</v>
      </c>
      <c r="I1946" t="s">
        <v>69</v>
      </c>
      <c r="J1946" t="s">
        <v>70</v>
      </c>
      <c r="K1946">
        <v>98115</v>
      </c>
      <c r="L1946" t="s">
        <v>34</v>
      </c>
      <c r="M1946" t="s">
        <v>3115</v>
      </c>
      <c r="N1946" t="s">
        <v>27</v>
      </c>
      <c r="O1946" t="s">
        <v>2916</v>
      </c>
      <c r="P1946" s="4">
        <v>2348.8200000000002</v>
      </c>
      <c r="Q1946" s="4">
        <f>P1946-500</f>
        <v>1848.8200000000002</v>
      </c>
      <c r="R1946" s="4">
        <f t="shared" si="122"/>
        <v>500</v>
      </c>
      <c r="S1946" s="4">
        <f t="shared" si="123"/>
        <v>75</v>
      </c>
    </row>
    <row r="1947" spans="1:19" ht="15.6" x14ac:dyDescent="0.3">
      <c r="A1947" t="s">
        <v>3116</v>
      </c>
      <c r="B1947" s="1">
        <v>43437</v>
      </c>
      <c r="C1947" s="1">
        <v>43441</v>
      </c>
      <c r="D1947">
        <f t="shared" si="120"/>
        <v>2018</v>
      </c>
      <c r="E1947" t="str">
        <f t="shared" si="121"/>
        <v>Dec</v>
      </c>
      <c r="F1947" t="s">
        <v>67</v>
      </c>
      <c r="G1947" t="s">
        <v>2520</v>
      </c>
      <c r="H1947" s="2" t="s">
        <v>22</v>
      </c>
      <c r="I1947" t="s">
        <v>69</v>
      </c>
      <c r="J1947" t="s">
        <v>70</v>
      </c>
      <c r="K1947">
        <v>98115</v>
      </c>
      <c r="L1947" t="s">
        <v>34</v>
      </c>
      <c r="M1947" t="s">
        <v>3115</v>
      </c>
      <c r="N1947" t="s">
        <v>27</v>
      </c>
      <c r="O1947" t="s">
        <v>2916</v>
      </c>
      <c r="P1947" s="4">
        <v>521.96</v>
      </c>
      <c r="Q1947" s="4">
        <v>521.96</v>
      </c>
      <c r="R1947" s="4">
        <f t="shared" si="122"/>
        <v>0</v>
      </c>
      <c r="S1947" s="4">
        <f t="shared" si="123"/>
        <v>0</v>
      </c>
    </row>
    <row r="1948" spans="1:19" ht="15.6" x14ac:dyDescent="0.3">
      <c r="A1948" t="s">
        <v>3117</v>
      </c>
      <c r="B1948" s="1">
        <v>42695</v>
      </c>
      <c r="C1948" s="1">
        <v>42699</v>
      </c>
      <c r="D1948">
        <f t="shared" si="120"/>
        <v>2016</v>
      </c>
      <c r="E1948" t="str">
        <f t="shared" si="121"/>
        <v>Nov</v>
      </c>
      <c r="F1948" t="s">
        <v>37</v>
      </c>
      <c r="G1948" t="s">
        <v>2369</v>
      </c>
      <c r="H1948" s="2" t="s">
        <v>22</v>
      </c>
      <c r="I1948" t="s">
        <v>100</v>
      </c>
      <c r="J1948" t="s">
        <v>101</v>
      </c>
      <c r="K1948">
        <v>19120</v>
      </c>
      <c r="L1948" t="s">
        <v>54</v>
      </c>
      <c r="M1948" t="s">
        <v>3115</v>
      </c>
      <c r="N1948" t="s">
        <v>27</v>
      </c>
      <c r="O1948" t="s">
        <v>2916</v>
      </c>
      <c r="P1948" s="4">
        <v>1252.704</v>
      </c>
      <c r="Q1948" s="4">
        <v>1252.704</v>
      </c>
      <c r="R1948" s="4">
        <f t="shared" si="122"/>
        <v>0</v>
      </c>
      <c r="S1948" s="4">
        <f t="shared" si="123"/>
        <v>0</v>
      </c>
    </row>
    <row r="1949" spans="1:19" x14ac:dyDescent="0.3">
      <c r="A1949" t="s">
        <v>3118</v>
      </c>
      <c r="B1949" s="1">
        <v>43065</v>
      </c>
      <c r="C1949" s="1">
        <v>43069</v>
      </c>
      <c r="D1949">
        <f t="shared" si="120"/>
        <v>2017</v>
      </c>
      <c r="E1949" t="str">
        <f t="shared" si="121"/>
        <v>Nov</v>
      </c>
      <c r="F1949" t="s">
        <v>67</v>
      </c>
      <c r="G1949" t="s">
        <v>1396</v>
      </c>
      <c r="H1949" t="s">
        <v>51</v>
      </c>
      <c r="I1949" t="s">
        <v>61</v>
      </c>
      <c r="J1949" t="s">
        <v>62</v>
      </c>
      <c r="K1949">
        <v>10011</v>
      </c>
      <c r="L1949" t="s">
        <v>54</v>
      </c>
      <c r="M1949" t="s">
        <v>3115</v>
      </c>
      <c r="N1949" t="s">
        <v>128</v>
      </c>
      <c r="O1949" t="s">
        <v>2916</v>
      </c>
      <c r="P1949" s="4">
        <v>313.17599999999999</v>
      </c>
      <c r="Q1949" s="4">
        <v>313.17599999999999</v>
      </c>
      <c r="R1949" s="4">
        <f t="shared" si="122"/>
        <v>0</v>
      </c>
      <c r="S1949" s="4">
        <f t="shared" si="123"/>
        <v>0</v>
      </c>
    </row>
    <row r="1950" spans="1:19" x14ac:dyDescent="0.3">
      <c r="A1950" t="s">
        <v>1400</v>
      </c>
      <c r="B1950" s="1">
        <v>43094</v>
      </c>
      <c r="C1950" s="1">
        <v>43099</v>
      </c>
      <c r="D1950">
        <f t="shared" si="120"/>
        <v>2017</v>
      </c>
      <c r="E1950" t="str">
        <f t="shared" si="121"/>
        <v>Dec</v>
      </c>
      <c r="F1950" t="s">
        <v>37</v>
      </c>
      <c r="G1950" t="s">
        <v>585</v>
      </c>
      <c r="H1950" t="s">
        <v>51</v>
      </c>
      <c r="I1950" t="s">
        <v>61</v>
      </c>
      <c r="J1950" t="s">
        <v>62</v>
      </c>
      <c r="K1950">
        <v>10024</v>
      </c>
      <c r="L1950" t="s">
        <v>54</v>
      </c>
      <c r="M1950" t="s">
        <v>3115</v>
      </c>
      <c r="N1950" t="s">
        <v>128</v>
      </c>
      <c r="O1950" t="s">
        <v>2916</v>
      </c>
      <c r="P1950" s="4">
        <v>313.17599999999999</v>
      </c>
      <c r="Q1950" s="4">
        <v>313.17599999999999</v>
      </c>
      <c r="R1950" s="4">
        <f t="shared" si="122"/>
        <v>0</v>
      </c>
      <c r="S1950" s="4">
        <f t="shared" si="123"/>
        <v>0</v>
      </c>
    </row>
    <row r="1951" spans="1:19" ht="15.6" x14ac:dyDescent="0.3">
      <c r="A1951" t="s">
        <v>3119</v>
      </c>
      <c r="B1951" s="1">
        <v>43102</v>
      </c>
      <c r="C1951" s="1">
        <v>43104</v>
      </c>
      <c r="D1951">
        <f t="shared" si="120"/>
        <v>2018</v>
      </c>
      <c r="E1951" t="str">
        <f t="shared" si="121"/>
        <v>Jan</v>
      </c>
      <c r="F1951" t="s">
        <v>67</v>
      </c>
      <c r="G1951" t="s">
        <v>2568</v>
      </c>
      <c r="H1951" s="2" t="s">
        <v>22</v>
      </c>
      <c r="I1951" t="s">
        <v>777</v>
      </c>
      <c r="J1951" t="s">
        <v>109</v>
      </c>
      <c r="K1951">
        <v>79907</v>
      </c>
      <c r="L1951" t="s">
        <v>25</v>
      </c>
      <c r="M1951" t="s">
        <v>3115</v>
      </c>
      <c r="N1951" t="s">
        <v>27</v>
      </c>
      <c r="O1951" t="s">
        <v>2916</v>
      </c>
      <c r="P1951" s="4">
        <v>913.43</v>
      </c>
      <c r="Q1951" s="4">
        <v>913.43</v>
      </c>
      <c r="R1951" s="4">
        <f t="shared" si="122"/>
        <v>0</v>
      </c>
      <c r="S1951" s="4">
        <f t="shared" si="123"/>
        <v>0</v>
      </c>
    </row>
    <row r="1952" spans="1:19" ht="15.6" x14ac:dyDescent="0.3">
      <c r="A1952" t="s">
        <v>3010</v>
      </c>
      <c r="B1952" s="1">
        <v>43382</v>
      </c>
      <c r="C1952" s="1">
        <v>43387</v>
      </c>
      <c r="D1952">
        <f t="shared" si="120"/>
        <v>2018</v>
      </c>
      <c r="E1952" t="str">
        <f t="shared" si="121"/>
        <v>Oct</v>
      </c>
      <c r="F1952" t="s">
        <v>37</v>
      </c>
      <c r="G1952" t="s">
        <v>1300</v>
      </c>
      <c r="H1952" s="2" t="s">
        <v>22</v>
      </c>
      <c r="I1952" t="s">
        <v>293</v>
      </c>
      <c r="J1952" t="s">
        <v>24</v>
      </c>
      <c r="K1952">
        <v>60505</v>
      </c>
      <c r="L1952" t="s">
        <v>25</v>
      </c>
      <c r="M1952" t="s">
        <v>3115</v>
      </c>
      <c r="N1952" t="s">
        <v>27</v>
      </c>
      <c r="O1952" t="s">
        <v>2916</v>
      </c>
      <c r="P1952" s="4">
        <v>652.45000000000005</v>
      </c>
      <c r="Q1952" s="4">
        <v>652.45000000000005</v>
      </c>
      <c r="R1952" s="4">
        <f t="shared" si="122"/>
        <v>0</v>
      </c>
      <c r="S1952" s="4">
        <f t="shared" si="123"/>
        <v>0</v>
      </c>
    </row>
    <row r="1953" spans="1:19" ht="15.6" x14ac:dyDescent="0.3">
      <c r="A1953" t="s">
        <v>2565</v>
      </c>
      <c r="B1953" s="1">
        <v>42326</v>
      </c>
      <c r="C1953" s="1">
        <v>42333</v>
      </c>
      <c r="D1953">
        <f t="shared" si="120"/>
        <v>2015</v>
      </c>
      <c r="E1953" t="str">
        <f t="shared" si="121"/>
        <v>Nov</v>
      </c>
      <c r="F1953" t="s">
        <v>37</v>
      </c>
      <c r="G1953" t="s">
        <v>1782</v>
      </c>
      <c r="H1953" s="2" t="s">
        <v>22</v>
      </c>
      <c r="I1953" t="s">
        <v>69</v>
      </c>
      <c r="J1953" t="s">
        <v>70</v>
      </c>
      <c r="K1953">
        <v>98105</v>
      </c>
      <c r="L1953" t="s">
        <v>34</v>
      </c>
      <c r="M1953" t="s">
        <v>3120</v>
      </c>
      <c r="N1953" t="s">
        <v>27</v>
      </c>
      <c r="O1953" t="s">
        <v>2916</v>
      </c>
      <c r="P1953" s="4">
        <v>730.2</v>
      </c>
      <c r="Q1953" s="4">
        <v>730.2</v>
      </c>
      <c r="R1953" s="4">
        <f t="shared" si="122"/>
        <v>0</v>
      </c>
      <c r="S1953" s="4">
        <f t="shared" si="123"/>
        <v>0</v>
      </c>
    </row>
    <row r="1954" spans="1:19" ht="15.6" x14ac:dyDescent="0.3">
      <c r="A1954" t="s">
        <v>3121</v>
      </c>
      <c r="B1954" s="1">
        <v>42627</v>
      </c>
      <c r="C1954" s="1">
        <v>42632</v>
      </c>
      <c r="D1954">
        <f t="shared" si="120"/>
        <v>2016</v>
      </c>
      <c r="E1954" t="str">
        <f t="shared" si="121"/>
        <v>Sep</v>
      </c>
      <c r="F1954" t="s">
        <v>37</v>
      </c>
      <c r="G1954" t="s">
        <v>550</v>
      </c>
      <c r="H1954" s="2" t="s">
        <v>22</v>
      </c>
      <c r="I1954" t="s">
        <v>414</v>
      </c>
      <c r="J1954" t="s">
        <v>415</v>
      </c>
      <c r="K1954">
        <v>84604</v>
      </c>
      <c r="L1954" t="s">
        <v>34</v>
      </c>
      <c r="M1954" t="s">
        <v>3120</v>
      </c>
      <c r="N1954" t="s">
        <v>27</v>
      </c>
      <c r="O1954" t="s">
        <v>2916</v>
      </c>
      <c r="P1954" s="4">
        <v>912.75</v>
      </c>
      <c r="Q1954" s="4">
        <v>912.75</v>
      </c>
      <c r="R1954" s="4">
        <f t="shared" si="122"/>
        <v>0</v>
      </c>
      <c r="S1954" s="4">
        <f t="shared" si="123"/>
        <v>0</v>
      </c>
    </row>
    <row r="1955" spans="1:19" x14ac:dyDescent="0.3">
      <c r="A1955" t="s">
        <v>3122</v>
      </c>
      <c r="B1955" s="1">
        <v>42986</v>
      </c>
      <c r="C1955" s="1">
        <v>42986</v>
      </c>
      <c r="D1955">
        <f t="shared" si="120"/>
        <v>2017</v>
      </c>
      <c r="E1955" t="str">
        <f t="shared" si="121"/>
        <v>Sep</v>
      </c>
      <c r="F1955" t="s">
        <v>30</v>
      </c>
      <c r="G1955" t="s">
        <v>1966</v>
      </c>
      <c r="H1955" t="s">
        <v>51</v>
      </c>
      <c r="I1955" t="s">
        <v>1641</v>
      </c>
      <c r="J1955" t="s">
        <v>33</v>
      </c>
      <c r="K1955">
        <v>92704</v>
      </c>
      <c r="L1955" t="s">
        <v>34</v>
      </c>
      <c r="M1955" t="s">
        <v>3120</v>
      </c>
      <c r="N1955" t="s">
        <v>27</v>
      </c>
      <c r="O1955" t="s">
        <v>2916</v>
      </c>
      <c r="P1955" s="4">
        <v>146.04</v>
      </c>
      <c r="Q1955" s="4">
        <v>146.04</v>
      </c>
      <c r="R1955" s="4">
        <f t="shared" si="122"/>
        <v>0</v>
      </c>
      <c r="S1955" s="4">
        <f t="shared" si="123"/>
        <v>0</v>
      </c>
    </row>
    <row r="1956" spans="1:19" x14ac:dyDescent="0.3">
      <c r="A1956" t="s">
        <v>3123</v>
      </c>
      <c r="B1956" s="1">
        <v>43456</v>
      </c>
      <c r="C1956" s="1">
        <v>43459</v>
      </c>
      <c r="D1956">
        <f t="shared" si="120"/>
        <v>2018</v>
      </c>
      <c r="E1956" t="str">
        <f t="shared" si="121"/>
        <v>Dec</v>
      </c>
      <c r="F1956" t="s">
        <v>67</v>
      </c>
      <c r="G1956" t="s">
        <v>3124</v>
      </c>
      <c r="H1956" t="s">
        <v>105</v>
      </c>
      <c r="I1956" t="s">
        <v>177</v>
      </c>
      <c r="J1956" t="s">
        <v>178</v>
      </c>
      <c r="K1956">
        <v>85204</v>
      </c>
      <c r="L1956" t="s">
        <v>34</v>
      </c>
      <c r="M1956" t="s">
        <v>3120</v>
      </c>
      <c r="N1956" t="s">
        <v>27</v>
      </c>
      <c r="O1956" t="s">
        <v>2916</v>
      </c>
      <c r="P1956" s="4">
        <v>182.55</v>
      </c>
      <c r="Q1956" s="4">
        <v>182.55</v>
      </c>
      <c r="R1956" s="4">
        <f t="shared" si="122"/>
        <v>0</v>
      </c>
      <c r="S1956" s="4">
        <f t="shared" si="123"/>
        <v>0</v>
      </c>
    </row>
    <row r="1957" spans="1:19" x14ac:dyDescent="0.3">
      <c r="A1957" t="s">
        <v>3125</v>
      </c>
      <c r="B1957" s="1">
        <v>42297</v>
      </c>
      <c r="C1957" s="1">
        <v>42300</v>
      </c>
      <c r="D1957">
        <f t="shared" si="120"/>
        <v>2015</v>
      </c>
      <c r="E1957" t="str">
        <f t="shared" si="121"/>
        <v>Oct</v>
      </c>
      <c r="F1957" t="s">
        <v>20</v>
      </c>
      <c r="G1957" t="s">
        <v>1678</v>
      </c>
      <c r="H1957" t="s">
        <v>51</v>
      </c>
      <c r="I1957" t="s">
        <v>712</v>
      </c>
      <c r="J1957" t="s">
        <v>250</v>
      </c>
      <c r="K1957">
        <v>37918</v>
      </c>
      <c r="L1957" t="s">
        <v>44</v>
      </c>
      <c r="M1957" t="s">
        <v>3120</v>
      </c>
      <c r="N1957" t="s">
        <v>27</v>
      </c>
      <c r="O1957" t="s">
        <v>2916</v>
      </c>
      <c r="P1957" s="4">
        <v>328.59</v>
      </c>
      <c r="Q1957" s="4">
        <v>328.59</v>
      </c>
      <c r="R1957" s="4">
        <f t="shared" si="122"/>
        <v>0</v>
      </c>
      <c r="S1957" s="4">
        <f t="shared" si="123"/>
        <v>0</v>
      </c>
    </row>
    <row r="1958" spans="1:19" x14ac:dyDescent="0.3">
      <c r="A1958" t="s">
        <v>1320</v>
      </c>
      <c r="B1958" s="1">
        <v>43080</v>
      </c>
      <c r="C1958" s="1">
        <v>43080</v>
      </c>
      <c r="D1958">
        <f t="shared" si="120"/>
        <v>2017</v>
      </c>
      <c r="E1958" t="str">
        <f t="shared" si="121"/>
        <v>Dec</v>
      </c>
      <c r="F1958" t="s">
        <v>30</v>
      </c>
      <c r="G1958" t="s">
        <v>1321</v>
      </c>
      <c r="H1958" t="s">
        <v>51</v>
      </c>
      <c r="I1958" t="s">
        <v>182</v>
      </c>
      <c r="J1958" t="s">
        <v>233</v>
      </c>
      <c r="K1958">
        <v>43229</v>
      </c>
      <c r="L1958" t="s">
        <v>54</v>
      </c>
      <c r="M1958" t="s">
        <v>3120</v>
      </c>
      <c r="N1958" t="s">
        <v>128</v>
      </c>
      <c r="O1958" t="s">
        <v>2916</v>
      </c>
      <c r="P1958" s="4">
        <v>328.59</v>
      </c>
      <c r="Q1958" s="4">
        <v>328.59</v>
      </c>
      <c r="R1958" s="4">
        <f t="shared" si="122"/>
        <v>0</v>
      </c>
      <c r="S1958" s="4">
        <f t="shared" si="123"/>
        <v>0</v>
      </c>
    </row>
    <row r="1959" spans="1:19" ht="15.6" x14ac:dyDescent="0.3">
      <c r="A1959" t="s">
        <v>3126</v>
      </c>
      <c r="B1959" s="1">
        <v>43392</v>
      </c>
      <c r="C1959" s="1">
        <v>43396</v>
      </c>
      <c r="D1959">
        <f t="shared" si="120"/>
        <v>2018</v>
      </c>
      <c r="E1959" t="str">
        <f t="shared" si="121"/>
        <v>Oct</v>
      </c>
      <c r="F1959" t="s">
        <v>37</v>
      </c>
      <c r="G1959" t="s">
        <v>216</v>
      </c>
      <c r="H1959" s="2" t="s">
        <v>22</v>
      </c>
      <c r="I1959" t="s">
        <v>23</v>
      </c>
      <c r="J1959" t="s">
        <v>24</v>
      </c>
      <c r="K1959">
        <v>60623</v>
      </c>
      <c r="L1959" t="s">
        <v>25</v>
      </c>
      <c r="M1959" t="s">
        <v>3120</v>
      </c>
      <c r="N1959" t="s">
        <v>27</v>
      </c>
      <c r="O1959" t="s">
        <v>2916</v>
      </c>
      <c r="P1959" s="4">
        <v>91.275000000000006</v>
      </c>
      <c r="Q1959" s="4">
        <v>91.275000000000006</v>
      </c>
      <c r="R1959" s="4">
        <f t="shared" si="122"/>
        <v>0</v>
      </c>
      <c r="S1959" s="4">
        <f t="shared" si="123"/>
        <v>0</v>
      </c>
    </row>
    <row r="1960" spans="1:19" ht="15.6" x14ac:dyDescent="0.3">
      <c r="A1960" t="s">
        <v>3127</v>
      </c>
      <c r="B1960" s="1">
        <v>43427</v>
      </c>
      <c r="C1960" s="1">
        <v>43430</v>
      </c>
      <c r="D1960">
        <f t="shared" si="120"/>
        <v>2018</v>
      </c>
      <c r="E1960" t="str">
        <f t="shared" si="121"/>
        <v>Nov</v>
      </c>
      <c r="F1960" t="s">
        <v>20</v>
      </c>
      <c r="G1960" t="s">
        <v>2818</v>
      </c>
      <c r="H1960" s="2" t="s">
        <v>22</v>
      </c>
      <c r="I1960" t="s">
        <v>116</v>
      </c>
      <c r="J1960" t="s">
        <v>109</v>
      </c>
      <c r="K1960">
        <v>75220</v>
      </c>
      <c r="L1960" t="s">
        <v>25</v>
      </c>
      <c r="M1960" t="s">
        <v>3120</v>
      </c>
      <c r="N1960" t="s">
        <v>27</v>
      </c>
      <c r="O1960" t="s">
        <v>2916</v>
      </c>
      <c r="P1960" s="4">
        <v>127.785</v>
      </c>
      <c r="Q1960" s="4">
        <v>127.785</v>
      </c>
      <c r="R1960" s="4">
        <f t="shared" si="122"/>
        <v>0</v>
      </c>
      <c r="S1960" s="4">
        <f t="shared" si="123"/>
        <v>0</v>
      </c>
    </row>
    <row r="1961" spans="1:19" ht="15.6" x14ac:dyDescent="0.3">
      <c r="A1961" t="s">
        <v>3128</v>
      </c>
      <c r="B1961" s="1">
        <v>42344</v>
      </c>
      <c r="C1961" s="1">
        <v>42349</v>
      </c>
      <c r="D1961">
        <f t="shared" si="120"/>
        <v>2015</v>
      </c>
      <c r="E1961" t="str">
        <f t="shared" si="121"/>
        <v>Dec</v>
      </c>
      <c r="F1961" t="s">
        <v>67</v>
      </c>
      <c r="G1961" t="s">
        <v>2477</v>
      </c>
      <c r="H1961" s="2" t="s">
        <v>22</v>
      </c>
      <c r="I1961" t="s">
        <v>191</v>
      </c>
      <c r="J1961" t="s">
        <v>242</v>
      </c>
      <c r="K1961">
        <v>97477</v>
      </c>
      <c r="L1961" t="s">
        <v>34</v>
      </c>
      <c r="M1961" t="s">
        <v>3129</v>
      </c>
      <c r="N1961" t="s">
        <v>27</v>
      </c>
      <c r="O1961" t="s">
        <v>2916</v>
      </c>
      <c r="P1961" s="4">
        <v>275.49</v>
      </c>
      <c r="Q1961" s="4">
        <v>275.49</v>
      </c>
      <c r="R1961" s="4">
        <f t="shared" si="122"/>
        <v>0</v>
      </c>
      <c r="S1961" s="4">
        <f t="shared" si="123"/>
        <v>0</v>
      </c>
    </row>
    <row r="1962" spans="1:19" x14ac:dyDescent="0.3">
      <c r="A1962" t="s">
        <v>3130</v>
      </c>
      <c r="B1962" s="1">
        <v>42983</v>
      </c>
      <c r="C1962" s="1">
        <v>42988</v>
      </c>
      <c r="D1962">
        <f t="shared" si="120"/>
        <v>2017</v>
      </c>
      <c r="E1962" t="str">
        <f t="shared" si="121"/>
        <v>Sep</v>
      </c>
      <c r="F1962" t="s">
        <v>37</v>
      </c>
      <c r="G1962" t="s">
        <v>1626</v>
      </c>
      <c r="H1962" t="s">
        <v>105</v>
      </c>
      <c r="I1962" t="s">
        <v>1344</v>
      </c>
      <c r="J1962" t="s">
        <v>158</v>
      </c>
      <c r="K1962">
        <v>23320</v>
      </c>
      <c r="L1962" t="s">
        <v>44</v>
      </c>
      <c r="M1962" t="s">
        <v>3129</v>
      </c>
      <c r="N1962" t="s">
        <v>110</v>
      </c>
      <c r="O1962" t="s">
        <v>2916</v>
      </c>
      <c r="P1962" s="4">
        <v>1652.94</v>
      </c>
      <c r="Q1962" s="4">
        <v>1652.94</v>
      </c>
      <c r="R1962" s="4">
        <f t="shared" si="122"/>
        <v>0</v>
      </c>
      <c r="S1962" s="4">
        <f t="shared" si="123"/>
        <v>0</v>
      </c>
    </row>
    <row r="1963" spans="1:19" x14ac:dyDescent="0.3">
      <c r="A1963" t="s">
        <v>3131</v>
      </c>
      <c r="B1963" s="1">
        <v>42161</v>
      </c>
      <c r="C1963" s="1">
        <v>42166</v>
      </c>
      <c r="D1963">
        <f t="shared" si="120"/>
        <v>2015</v>
      </c>
      <c r="E1963" t="str">
        <f t="shared" si="121"/>
        <v>Jun</v>
      </c>
      <c r="F1963" t="s">
        <v>37</v>
      </c>
      <c r="G1963" t="s">
        <v>3132</v>
      </c>
      <c r="H1963" t="s">
        <v>51</v>
      </c>
      <c r="I1963" t="s">
        <v>406</v>
      </c>
      <c r="J1963" t="s">
        <v>62</v>
      </c>
      <c r="K1963">
        <v>11561</v>
      </c>
      <c r="L1963" t="s">
        <v>54</v>
      </c>
      <c r="M1963" t="s">
        <v>3129</v>
      </c>
      <c r="N1963" t="s">
        <v>27</v>
      </c>
      <c r="O1963" t="s">
        <v>2916</v>
      </c>
      <c r="P1963" s="4">
        <v>991.76400000000001</v>
      </c>
      <c r="Q1963" s="4">
        <v>991.76400000000001</v>
      </c>
      <c r="R1963" s="4">
        <f t="shared" si="122"/>
        <v>0</v>
      </c>
      <c r="S1963" s="4">
        <f t="shared" si="123"/>
        <v>0</v>
      </c>
    </row>
    <row r="1964" spans="1:19" x14ac:dyDescent="0.3">
      <c r="A1964" t="s">
        <v>1113</v>
      </c>
      <c r="B1964" s="1">
        <v>42308</v>
      </c>
      <c r="C1964" s="1">
        <v>42310</v>
      </c>
      <c r="D1964">
        <f t="shared" si="120"/>
        <v>2015</v>
      </c>
      <c r="E1964" t="str">
        <f t="shared" si="121"/>
        <v>Oct</v>
      </c>
      <c r="F1964" t="s">
        <v>67</v>
      </c>
      <c r="G1964" t="s">
        <v>430</v>
      </c>
      <c r="H1964" t="s">
        <v>105</v>
      </c>
      <c r="I1964" t="s">
        <v>1114</v>
      </c>
      <c r="J1964" t="s">
        <v>58</v>
      </c>
      <c r="K1964">
        <v>2920</v>
      </c>
      <c r="L1964" t="s">
        <v>54</v>
      </c>
      <c r="M1964" t="s">
        <v>3129</v>
      </c>
      <c r="N1964" t="s">
        <v>27</v>
      </c>
      <c r="O1964" t="s">
        <v>2916</v>
      </c>
      <c r="P1964" s="4">
        <v>385.68599999999998</v>
      </c>
      <c r="Q1964" s="4">
        <v>385.68599999999998</v>
      </c>
      <c r="R1964" s="4">
        <f t="shared" si="122"/>
        <v>0</v>
      </c>
      <c r="S1964" s="4">
        <f t="shared" si="123"/>
        <v>0</v>
      </c>
    </row>
    <row r="1965" spans="1:19" x14ac:dyDescent="0.3">
      <c r="A1965" t="s">
        <v>3133</v>
      </c>
      <c r="B1965" s="1">
        <v>43009</v>
      </c>
      <c r="C1965" s="1">
        <v>43013</v>
      </c>
      <c r="D1965">
        <f t="shared" si="120"/>
        <v>2017</v>
      </c>
      <c r="E1965" t="str">
        <f t="shared" si="121"/>
        <v>Oct</v>
      </c>
      <c r="F1965" t="s">
        <v>37</v>
      </c>
      <c r="G1965" t="s">
        <v>382</v>
      </c>
      <c r="H1965" t="s">
        <v>51</v>
      </c>
      <c r="I1965" t="s">
        <v>61</v>
      </c>
      <c r="J1965" t="s">
        <v>62</v>
      </c>
      <c r="K1965">
        <v>10024</v>
      </c>
      <c r="L1965" t="s">
        <v>54</v>
      </c>
      <c r="M1965" t="s">
        <v>3129</v>
      </c>
      <c r="N1965" t="s">
        <v>128</v>
      </c>
      <c r="O1965" t="s">
        <v>2916</v>
      </c>
      <c r="P1965" s="4">
        <v>330.58800000000002</v>
      </c>
      <c r="Q1965" s="4">
        <v>330.58800000000002</v>
      </c>
      <c r="R1965" s="4">
        <f t="shared" si="122"/>
        <v>0</v>
      </c>
      <c r="S1965" s="4">
        <f t="shared" si="123"/>
        <v>0</v>
      </c>
    </row>
    <row r="1966" spans="1:19" ht="15.6" x14ac:dyDescent="0.3">
      <c r="A1966" t="s">
        <v>3134</v>
      </c>
      <c r="B1966" s="1">
        <v>43029</v>
      </c>
      <c r="C1966" s="1">
        <v>43034</v>
      </c>
      <c r="D1966">
        <f t="shared" si="120"/>
        <v>2017</v>
      </c>
      <c r="E1966" t="str">
        <f t="shared" si="121"/>
        <v>Oct</v>
      </c>
      <c r="F1966" t="s">
        <v>37</v>
      </c>
      <c r="G1966" t="s">
        <v>602</v>
      </c>
      <c r="H1966" s="2" t="s">
        <v>22</v>
      </c>
      <c r="I1966" t="s">
        <v>419</v>
      </c>
      <c r="J1966" t="s">
        <v>233</v>
      </c>
      <c r="K1966">
        <v>44107</v>
      </c>
      <c r="L1966" t="s">
        <v>54</v>
      </c>
      <c r="M1966" t="s">
        <v>3129</v>
      </c>
      <c r="N1966" t="s">
        <v>27</v>
      </c>
      <c r="O1966" t="s">
        <v>2916</v>
      </c>
      <c r="P1966" s="4">
        <v>661.17600000000004</v>
      </c>
      <c r="Q1966" s="4">
        <v>661.17600000000004</v>
      </c>
      <c r="R1966" s="4">
        <f t="shared" si="122"/>
        <v>0</v>
      </c>
      <c r="S1966" s="4">
        <f t="shared" si="123"/>
        <v>0</v>
      </c>
    </row>
    <row r="1967" spans="1:19" x14ac:dyDescent="0.3">
      <c r="A1967" t="s">
        <v>3135</v>
      </c>
      <c r="B1967" s="1">
        <v>42860</v>
      </c>
      <c r="C1967" s="1">
        <v>42861</v>
      </c>
      <c r="D1967">
        <f t="shared" si="120"/>
        <v>2017</v>
      </c>
      <c r="E1967" t="str">
        <f t="shared" si="121"/>
        <v>May</v>
      </c>
      <c r="F1967" t="s">
        <v>20</v>
      </c>
      <c r="G1967" t="s">
        <v>1267</v>
      </c>
      <c r="H1967" t="s">
        <v>22</v>
      </c>
      <c r="I1967" t="s">
        <v>204</v>
      </c>
      <c r="J1967" t="s">
        <v>325</v>
      </c>
      <c r="K1967">
        <v>89015</v>
      </c>
      <c r="L1967" t="s">
        <v>34</v>
      </c>
      <c r="M1967" t="s">
        <v>3136</v>
      </c>
      <c r="N1967" t="s">
        <v>110</v>
      </c>
      <c r="O1967" t="s">
        <v>2916</v>
      </c>
      <c r="P1967" s="4">
        <v>1685.88</v>
      </c>
      <c r="Q1967" s="4">
        <v>1685.88</v>
      </c>
      <c r="R1967" s="4">
        <f t="shared" si="122"/>
        <v>0</v>
      </c>
      <c r="S1967" s="4">
        <f t="shared" si="123"/>
        <v>0</v>
      </c>
    </row>
    <row r="1968" spans="1:19" ht="15.6" x14ac:dyDescent="0.3">
      <c r="A1968" t="s">
        <v>3137</v>
      </c>
      <c r="B1968" s="1">
        <v>43051</v>
      </c>
      <c r="C1968" s="1">
        <v>43054</v>
      </c>
      <c r="D1968">
        <f t="shared" si="120"/>
        <v>2017</v>
      </c>
      <c r="E1968" t="str">
        <f t="shared" si="121"/>
        <v>Nov</v>
      </c>
      <c r="F1968" t="s">
        <v>20</v>
      </c>
      <c r="G1968" t="s">
        <v>1514</v>
      </c>
      <c r="H1968" s="2" t="s">
        <v>22</v>
      </c>
      <c r="I1968" t="s">
        <v>39</v>
      </c>
      <c r="J1968" t="s">
        <v>33</v>
      </c>
      <c r="K1968">
        <v>92024</v>
      </c>
      <c r="L1968" t="s">
        <v>34</v>
      </c>
      <c r="M1968" t="s">
        <v>3136</v>
      </c>
      <c r="N1968" t="s">
        <v>27</v>
      </c>
      <c r="O1968" t="s">
        <v>2916</v>
      </c>
      <c r="P1968" s="4">
        <v>674.35199999999998</v>
      </c>
      <c r="Q1968" s="4">
        <v>674.35199999999998</v>
      </c>
      <c r="R1968" s="4">
        <f t="shared" si="122"/>
        <v>0</v>
      </c>
      <c r="S1968" s="4">
        <f t="shared" si="123"/>
        <v>0</v>
      </c>
    </row>
    <row r="1969" spans="1:19" ht="15.6" x14ac:dyDescent="0.3">
      <c r="A1969" t="s">
        <v>2440</v>
      </c>
      <c r="B1969" s="1">
        <v>43042</v>
      </c>
      <c r="C1969" s="1">
        <v>43047</v>
      </c>
      <c r="D1969">
        <f t="shared" si="120"/>
        <v>2017</v>
      </c>
      <c r="E1969" t="str">
        <f t="shared" si="121"/>
        <v>Nov</v>
      </c>
      <c r="F1969" t="s">
        <v>67</v>
      </c>
      <c r="G1969" t="s">
        <v>213</v>
      </c>
      <c r="H1969" s="2" t="s">
        <v>22</v>
      </c>
      <c r="I1969" t="s">
        <v>204</v>
      </c>
      <c r="J1969" t="s">
        <v>205</v>
      </c>
      <c r="K1969">
        <v>42420</v>
      </c>
      <c r="L1969" t="s">
        <v>44</v>
      </c>
      <c r="M1969" t="s">
        <v>3136</v>
      </c>
      <c r="N1969" t="s">
        <v>110</v>
      </c>
      <c r="O1969" t="s">
        <v>2916</v>
      </c>
      <c r="P1969" s="4">
        <v>842.94</v>
      </c>
      <c r="Q1969" s="4">
        <v>842.94</v>
      </c>
      <c r="R1969" s="4">
        <f t="shared" si="122"/>
        <v>0</v>
      </c>
      <c r="S1969" s="4">
        <f t="shared" si="123"/>
        <v>0</v>
      </c>
    </row>
    <row r="1970" spans="1:19" x14ac:dyDescent="0.3">
      <c r="A1970" t="s">
        <v>3138</v>
      </c>
      <c r="B1970" s="1">
        <v>42900</v>
      </c>
      <c r="C1970" s="1">
        <v>42907</v>
      </c>
      <c r="D1970">
        <f t="shared" si="120"/>
        <v>2017</v>
      </c>
      <c r="E1970" t="str">
        <f t="shared" si="121"/>
        <v>Jun</v>
      </c>
      <c r="F1970" t="s">
        <v>37</v>
      </c>
      <c r="G1970" t="s">
        <v>3139</v>
      </c>
      <c r="H1970" t="s">
        <v>51</v>
      </c>
      <c r="I1970" t="s">
        <v>100</v>
      </c>
      <c r="J1970" t="s">
        <v>101</v>
      </c>
      <c r="K1970">
        <v>19140</v>
      </c>
      <c r="L1970" t="s">
        <v>54</v>
      </c>
      <c r="M1970" t="s">
        <v>3136</v>
      </c>
      <c r="N1970" t="s">
        <v>128</v>
      </c>
      <c r="O1970" t="s">
        <v>2916</v>
      </c>
      <c r="P1970" s="4">
        <v>337.17599999999999</v>
      </c>
      <c r="Q1970" s="4">
        <v>337.17599999999999</v>
      </c>
      <c r="R1970" s="4">
        <f t="shared" si="122"/>
        <v>0</v>
      </c>
      <c r="S1970" s="4">
        <f t="shared" si="123"/>
        <v>0</v>
      </c>
    </row>
    <row r="1971" spans="1:19" x14ac:dyDescent="0.3">
      <c r="A1971" t="s">
        <v>3140</v>
      </c>
      <c r="B1971" s="1">
        <v>42031</v>
      </c>
      <c r="C1971" s="1">
        <v>42037</v>
      </c>
      <c r="D1971">
        <f t="shared" si="120"/>
        <v>2015</v>
      </c>
      <c r="E1971" t="str">
        <f t="shared" si="121"/>
        <v>Jan</v>
      </c>
      <c r="F1971" t="s">
        <v>37</v>
      </c>
      <c r="G1971" t="s">
        <v>1472</v>
      </c>
      <c r="H1971" t="s">
        <v>105</v>
      </c>
      <c r="I1971" t="s">
        <v>39</v>
      </c>
      <c r="J1971" t="s">
        <v>33</v>
      </c>
      <c r="K1971">
        <v>92037</v>
      </c>
      <c r="L1971" t="s">
        <v>34</v>
      </c>
      <c r="M1971" t="s">
        <v>3141</v>
      </c>
      <c r="N1971" t="s">
        <v>27</v>
      </c>
      <c r="O1971" t="s">
        <v>2916</v>
      </c>
      <c r="P1971" s="4">
        <v>333</v>
      </c>
      <c r="Q1971" s="4">
        <v>50</v>
      </c>
      <c r="R1971" s="4">
        <f t="shared" si="122"/>
        <v>283</v>
      </c>
      <c r="S1971" s="4">
        <f t="shared" si="123"/>
        <v>42.449999999999996</v>
      </c>
    </row>
    <row r="1972" spans="1:19" ht="15.6" x14ac:dyDescent="0.3">
      <c r="A1972" t="s">
        <v>3142</v>
      </c>
      <c r="B1972" s="1">
        <v>42584</v>
      </c>
      <c r="C1972" s="1">
        <v>42588</v>
      </c>
      <c r="D1972">
        <f t="shared" si="120"/>
        <v>2016</v>
      </c>
      <c r="E1972" t="str">
        <f t="shared" si="121"/>
        <v>Aug</v>
      </c>
      <c r="F1972" t="s">
        <v>37</v>
      </c>
      <c r="G1972" t="s">
        <v>1192</v>
      </c>
      <c r="H1972" s="2" t="s">
        <v>22</v>
      </c>
      <c r="I1972" t="s">
        <v>191</v>
      </c>
      <c r="J1972" t="s">
        <v>242</v>
      </c>
      <c r="K1972">
        <v>97477</v>
      </c>
      <c r="L1972" t="s">
        <v>34</v>
      </c>
      <c r="M1972" t="s">
        <v>3141</v>
      </c>
      <c r="N1972" t="s">
        <v>27</v>
      </c>
      <c r="O1972" t="s">
        <v>2916</v>
      </c>
      <c r="P1972" s="4">
        <v>277.5</v>
      </c>
      <c r="Q1972" s="4">
        <v>277.5</v>
      </c>
      <c r="R1972" s="4">
        <f t="shared" si="122"/>
        <v>0</v>
      </c>
      <c r="S1972" s="4">
        <f t="shared" si="123"/>
        <v>0</v>
      </c>
    </row>
    <row r="1973" spans="1:19" x14ac:dyDescent="0.3">
      <c r="A1973" t="s">
        <v>1598</v>
      </c>
      <c r="B1973" s="1">
        <v>42131</v>
      </c>
      <c r="C1973" s="1">
        <v>42136</v>
      </c>
      <c r="D1973">
        <f t="shared" si="120"/>
        <v>2015</v>
      </c>
      <c r="E1973" t="str">
        <f t="shared" si="121"/>
        <v>May</v>
      </c>
      <c r="F1973" t="s">
        <v>37</v>
      </c>
      <c r="G1973" t="s">
        <v>1297</v>
      </c>
      <c r="H1973" t="s">
        <v>105</v>
      </c>
      <c r="I1973" t="s">
        <v>1599</v>
      </c>
      <c r="J1973" t="s">
        <v>314</v>
      </c>
      <c r="K1973">
        <v>1841</v>
      </c>
      <c r="L1973" t="s">
        <v>54</v>
      </c>
      <c r="M1973" t="s">
        <v>3141</v>
      </c>
      <c r="N1973" t="s">
        <v>27</v>
      </c>
      <c r="O1973" t="s">
        <v>2916</v>
      </c>
      <c r="P1973" s="4">
        <v>194.25</v>
      </c>
      <c r="Q1973" s="4">
        <v>194.25</v>
      </c>
      <c r="R1973" s="4">
        <f t="shared" si="122"/>
        <v>0</v>
      </c>
      <c r="S1973" s="4">
        <f t="shared" si="123"/>
        <v>0</v>
      </c>
    </row>
    <row r="1974" spans="1:19" ht="15.6" x14ac:dyDescent="0.3">
      <c r="A1974" t="s">
        <v>1657</v>
      </c>
      <c r="B1974" s="1">
        <v>43409</v>
      </c>
      <c r="C1974" s="1">
        <v>43414</v>
      </c>
      <c r="D1974">
        <f t="shared" si="120"/>
        <v>2018</v>
      </c>
      <c r="E1974" t="str">
        <f t="shared" si="121"/>
        <v>Nov</v>
      </c>
      <c r="F1974" t="s">
        <v>67</v>
      </c>
      <c r="G1974" t="s">
        <v>1658</v>
      </c>
      <c r="H1974" s="2" t="s">
        <v>22</v>
      </c>
      <c r="I1974" t="s">
        <v>61</v>
      </c>
      <c r="J1974" t="s">
        <v>62</v>
      </c>
      <c r="K1974">
        <v>10024</v>
      </c>
      <c r="L1974" t="s">
        <v>54</v>
      </c>
      <c r="M1974" t="s">
        <v>3141</v>
      </c>
      <c r="N1974" t="s">
        <v>27</v>
      </c>
      <c r="O1974" t="s">
        <v>2916</v>
      </c>
      <c r="P1974" s="4">
        <v>166.5</v>
      </c>
      <c r="Q1974" s="4">
        <v>166.5</v>
      </c>
      <c r="R1974" s="4">
        <f t="shared" si="122"/>
        <v>0</v>
      </c>
      <c r="S1974" s="4">
        <f t="shared" si="123"/>
        <v>0</v>
      </c>
    </row>
    <row r="1975" spans="1:19" x14ac:dyDescent="0.3">
      <c r="A1975" t="s">
        <v>3143</v>
      </c>
      <c r="B1975" s="1">
        <v>43130</v>
      </c>
      <c r="C1975" s="1">
        <v>43137</v>
      </c>
      <c r="D1975">
        <f t="shared" si="120"/>
        <v>2018</v>
      </c>
      <c r="E1975" t="str">
        <f t="shared" si="121"/>
        <v>Jan</v>
      </c>
      <c r="F1975" t="s">
        <v>37</v>
      </c>
      <c r="G1975" t="s">
        <v>3144</v>
      </c>
      <c r="H1975" t="s">
        <v>105</v>
      </c>
      <c r="I1975" t="s">
        <v>293</v>
      </c>
      <c r="J1975" t="s">
        <v>24</v>
      </c>
      <c r="K1975">
        <v>60505</v>
      </c>
      <c r="L1975" t="s">
        <v>25</v>
      </c>
      <c r="M1975" t="s">
        <v>3141</v>
      </c>
      <c r="N1975" t="s">
        <v>27</v>
      </c>
      <c r="O1975" t="s">
        <v>2916</v>
      </c>
      <c r="P1975" s="4">
        <v>69.375</v>
      </c>
      <c r="Q1975" s="4">
        <v>69.375</v>
      </c>
      <c r="R1975" s="4">
        <f t="shared" si="122"/>
        <v>0</v>
      </c>
      <c r="S1975" s="4">
        <f t="shared" si="123"/>
        <v>0</v>
      </c>
    </row>
    <row r="1976" spans="1:19" ht="15.6" x14ac:dyDescent="0.3">
      <c r="A1976" t="s">
        <v>568</v>
      </c>
      <c r="B1976" s="1">
        <v>42350</v>
      </c>
      <c r="C1976" s="1">
        <v>42352</v>
      </c>
      <c r="D1976">
        <f t="shared" si="120"/>
        <v>2015</v>
      </c>
      <c r="E1976" t="str">
        <f t="shared" si="121"/>
        <v>Dec</v>
      </c>
      <c r="F1976" t="s">
        <v>67</v>
      </c>
      <c r="G1976" t="s">
        <v>569</v>
      </c>
      <c r="H1976" s="2" t="s">
        <v>22</v>
      </c>
      <c r="I1976" t="s">
        <v>475</v>
      </c>
      <c r="J1976" t="s">
        <v>33</v>
      </c>
      <c r="K1976">
        <v>93727</v>
      </c>
      <c r="L1976" t="s">
        <v>34</v>
      </c>
      <c r="M1976" t="s">
        <v>3145</v>
      </c>
      <c r="N1976" t="s">
        <v>27</v>
      </c>
      <c r="O1976" t="s">
        <v>2916</v>
      </c>
      <c r="P1976" s="4">
        <v>3610.848</v>
      </c>
      <c r="Q1976" s="4">
        <f>P1976-1000</f>
        <v>2610.848</v>
      </c>
      <c r="R1976" s="4">
        <f t="shared" si="122"/>
        <v>1000</v>
      </c>
      <c r="S1976" s="4">
        <f t="shared" si="123"/>
        <v>150</v>
      </c>
    </row>
    <row r="1977" spans="1:19" ht="15.6" x14ac:dyDescent="0.3">
      <c r="A1977" t="s">
        <v>3146</v>
      </c>
      <c r="B1977" s="1">
        <v>42897</v>
      </c>
      <c r="C1977" s="1">
        <v>42902</v>
      </c>
      <c r="D1977">
        <f t="shared" si="120"/>
        <v>2017</v>
      </c>
      <c r="E1977" t="str">
        <f t="shared" si="121"/>
        <v>Jun</v>
      </c>
      <c r="F1977" t="s">
        <v>37</v>
      </c>
      <c r="G1977" t="s">
        <v>85</v>
      </c>
      <c r="H1977" s="2" t="s">
        <v>22</v>
      </c>
      <c r="I1977" t="s">
        <v>47</v>
      </c>
      <c r="J1977" t="s">
        <v>33</v>
      </c>
      <c r="K1977">
        <v>90049</v>
      </c>
      <c r="L1977" t="s">
        <v>34</v>
      </c>
      <c r="M1977" t="s">
        <v>3145</v>
      </c>
      <c r="N1977" t="s">
        <v>110</v>
      </c>
      <c r="O1977" t="s">
        <v>2916</v>
      </c>
      <c r="P1977" s="4">
        <v>902.71199999999999</v>
      </c>
      <c r="Q1977" s="4">
        <v>902.71199999999999</v>
      </c>
      <c r="R1977" s="4">
        <f t="shared" si="122"/>
        <v>0</v>
      </c>
      <c r="S1977" s="4">
        <f t="shared" si="123"/>
        <v>0</v>
      </c>
    </row>
    <row r="1978" spans="1:19" x14ac:dyDescent="0.3">
      <c r="A1978" t="s">
        <v>3147</v>
      </c>
      <c r="B1978" s="1">
        <v>42993</v>
      </c>
      <c r="C1978" s="1">
        <v>42998</v>
      </c>
      <c r="D1978">
        <f t="shared" si="120"/>
        <v>2017</v>
      </c>
      <c r="E1978" t="str">
        <f t="shared" si="121"/>
        <v>Sep</v>
      </c>
      <c r="F1978" t="s">
        <v>37</v>
      </c>
      <c r="G1978" t="s">
        <v>505</v>
      </c>
      <c r="H1978" t="s">
        <v>22</v>
      </c>
      <c r="I1978" t="s">
        <v>3148</v>
      </c>
      <c r="J1978" t="s">
        <v>980</v>
      </c>
      <c r="K1978">
        <v>83301</v>
      </c>
      <c r="L1978" t="s">
        <v>34</v>
      </c>
      <c r="M1978" t="s">
        <v>3145</v>
      </c>
      <c r="N1978" t="s">
        <v>110</v>
      </c>
      <c r="O1978" t="s">
        <v>2916</v>
      </c>
      <c r="P1978" s="4">
        <v>1128.3900000000001</v>
      </c>
      <c r="Q1978" s="4">
        <v>1128.3900000000001</v>
      </c>
      <c r="R1978" s="4">
        <f t="shared" si="122"/>
        <v>0</v>
      </c>
      <c r="S1978" s="4">
        <f t="shared" si="123"/>
        <v>0</v>
      </c>
    </row>
    <row r="1979" spans="1:19" ht="15.6" x14ac:dyDescent="0.3">
      <c r="A1979" t="s">
        <v>3149</v>
      </c>
      <c r="B1979" s="1">
        <v>43084</v>
      </c>
      <c r="C1979" s="1">
        <v>43090</v>
      </c>
      <c r="D1979">
        <f t="shared" si="120"/>
        <v>2017</v>
      </c>
      <c r="E1979" t="str">
        <f t="shared" si="121"/>
        <v>Dec</v>
      </c>
      <c r="F1979" t="s">
        <v>37</v>
      </c>
      <c r="G1979" t="s">
        <v>392</v>
      </c>
      <c r="H1979" s="2" t="s">
        <v>22</v>
      </c>
      <c r="I1979" t="s">
        <v>191</v>
      </c>
      <c r="J1979" t="s">
        <v>242</v>
      </c>
      <c r="K1979">
        <v>97477</v>
      </c>
      <c r="L1979" t="s">
        <v>34</v>
      </c>
      <c r="M1979" t="s">
        <v>3145</v>
      </c>
      <c r="N1979" t="s">
        <v>27</v>
      </c>
      <c r="O1979" t="s">
        <v>2916</v>
      </c>
      <c r="P1979" s="4">
        <v>564.19500000000005</v>
      </c>
      <c r="Q1979" s="4">
        <v>564.19500000000005</v>
      </c>
      <c r="R1979" s="4">
        <f t="shared" si="122"/>
        <v>0</v>
      </c>
      <c r="S1979" s="4">
        <f t="shared" si="123"/>
        <v>0</v>
      </c>
    </row>
    <row r="1980" spans="1:19" ht="15.6" x14ac:dyDescent="0.3">
      <c r="A1980" t="s">
        <v>1376</v>
      </c>
      <c r="B1980" s="1">
        <v>43095</v>
      </c>
      <c r="C1980" s="1">
        <v>43100</v>
      </c>
      <c r="D1980">
        <f t="shared" si="120"/>
        <v>2017</v>
      </c>
      <c r="E1980" t="str">
        <f t="shared" si="121"/>
        <v>Dec</v>
      </c>
      <c r="F1980" t="s">
        <v>37</v>
      </c>
      <c r="G1980" t="s">
        <v>1377</v>
      </c>
      <c r="H1980" s="2" t="s">
        <v>22</v>
      </c>
      <c r="I1980" t="s">
        <v>47</v>
      </c>
      <c r="J1980" t="s">
        <v>33</v>
      </c>
      <c r="K1980">
        <v>90004</v>
      </c>
      <c r="L1980" t="s">
        <v>34</v>
      </c>
      <c r="M1980" t="s">
        <v>3145</v>
      </c>
      <c r="N1980" t="s">
        <v>110</v>
      </c>
      <c r="O1980" t="s">
        <v>2916</v>
      </c>
      <c r="P1980" s="4">
        <v>902.71199999999999</v>
      </c>
      <c r="Q1980" s="4">
        <v>902.71199999999999</v>
      </c>
      <c r="R1980" s="4">
        <f t="shared" si="122"/>
        <v>0</v>
      </c>
      <c r="S1980" s="4">
        <f t="shared" si="123"/>
        <v>0</v>
      </c>
    </row>
    <row r="1981" spans="1:19" ht="15.6" x14ac:dyDescent="0.3">
      <c r="A1981" t="s">
        <v>3150</v>
      </c>
      <c r="B1981" s="1">
        <v>43224</v>
      </c>
      <c r="C1981" s="1">
        <v>43229</v>
      </c>
      <c r="D1981">
        <f t="shared" si="120"/>
        <v>2018</v>
      </c>
      <c r="E1981" t="str">
        <f t="shared" si="121"/>
        <v>May</v>
      </c>
      <c r="F1981" t="s">
        <v>37</v>
      </c>
      <c r="G1981" t="s">
        <v>1267</v>
      </c>
      <c r="H1981" s="2" t="s">
        <v>22</v>
      </c>
      <c r="I1981" t="s">
        <v>32</v>
      </c>
      <c r="J1981" t="s">
        <v>33</v>
      </c>
      <c r="K1981">
        <v>94109</v>
      </c>
      <c r="L1981" t="s">
        <v>34</v>
      </c>
      <c r="M1981" t="s">
        <v>3145</v>
      </c>
      <c r="N1981" t="s">
        <v>27</v>
      </c>
      <c r="O1981" t="s">
        <v>2916</v>
      </c>
      <c r="P1981" s="4">
        <v>300.904</v>
      </c>
      <c r="Q1981" s="4">
        <v>300.904</v>
      </c>
      <c r="R1981" s="4">
        <f t="shared" si="122"/>
        <v>0</v>
      </c>
      <c r="S1981" s="4">
        <f t="shared" si="123"/>
        <v>0</v>
      </c>
    </row>
    <row r="1982" spans="1:19" ht="15.6" x14ac:dyDescent="0.3">
      <c r="A1982" t="s">
        <v>3151</v>
      </c>
      <c r="B1982" s="1">
        <v>43358</v>
      </c>
      <c r="C1982" s="1">
        <v>43360</v>
      </c>
      <c r="D1982">
        <f t="shared" si="120"/>
        <v>2018</v>
      </c>
      <c r="E1982" t="str">
        <f t="shared" si="121"/>
        <v>Sep</v>
      </c>
      <c r="F1982" t="s">
        <v>67</v>
      </c>
      <c r="G1982" t="s">
        <v>2715</v>
      </c>
      <c r="H1982" s="2" t="s">
        <v>22</v>
      </c>
      <c r="I1982" t="s">
        <v>32</v>
      </c>
      <c r="J1982" t="s">
        <v>33</v>
      </c>
      <c r="K1982">
        <v>94109</v>
      </c>
      <c r="L1982" t="s">
        <v>34</v>
      </c>
      <c r="M1982" t="s">
        <v>3145</v>
      </c>
      <c r="N1982" t="s">
        <v>27</v>
      </c>
      <c r="O1982" t="s">
        <v>2916</v>
      </c>
      <c r="P1982" s="4">
        <v>300.904</v>
      </c>
      <c r="Q1982" s="4">
        <v>300.904</v>
      </c>
      <c r="R1982" s="4">
        <f t="shared" si="122"/>
        <v>0</v>
      </c>
      <c r="S1982" s="4">
        <f t="shared" si="123"/>
        <v>0</v>
      </c>
    </row>
    <row r="1983" spans="1:19" ht="15.6" x14ac:dyDescent="0.3">
      <c r="A1983" t="s">
        <v>2714</v>
      </c>
      <c r="B1983" s="1">
        <v>43197</v>
      </c>
      <c r="C1983" s="1">
        <v>43202</v>
      </c>
      <c r="D1983">
        <f t="shared" si="120"/>
        <v>2018</v>
      </c>
      <c r="E1983" t="str">
        <f t="shared" si="121"/>
        <v>Apr</v>
      </c>
      <c r="F1983" t="s">
        <v>37</v>
      </c>
      <c r="G1983" t="s">
        <v>2715</v>
      </c>
      <c r="H1983" s="2" t="s">
        <v>22</v>
      </c>
      <c r="I1983" t="s">
        <v>1270</v>
      </c>
      <c r="J1983" t="s">
        <v>79</v>
      </c>
      <c r="K1983">
        <v>33614</v>
      </c>
      <c r="L1983" t="s">
        <v>44</v>
      </c>
      <c r="M1983" t="s">
        <v>3145</v>
      </c>
      <c r="N1983" t="s">
        <v>27</v>
      </c>
      <c r="O1983" t="s">
        <v>2916</v>
      </c>
      <c r="P1983" s="4">
        <v>620.61450000000002</v>
      </c>
      <c r="Q1983" s="4">
        <v>620.61450000000002</v>
      </c>
      <c r="R1983" s="4">
        <f t="shared" si="122"/>
        <v>0</v>
      </c>
      <c r="S1983" s="4">
        <f t="shared" si="123"/>
        <v>0</v>
      </c>
    </row>
    <row r="1984" spans="1:19" x14ac:dyDescent="0.3">
      <c r="A1984" t="s">
        <v>3152</v>
      </c>
      <c r="B1984" s="1">
        <v>43386</v>
      </c>
      <c r="C1984" s="1">
        <v>43387</v>
      </c>
      <c r="D1984">
        <f t="shared" si="120"/>
        <v>2018</v>
      </c>
      <c r="E1984" t="str">
        <f t="shared" si="121"/>
        <v>Oct</v>
      </c>
      <c r="F1984" t="s">
        <v>20</v>
      </c>
      <c r="G1984" t="s">
        <v>268</v>
      </c>
      <c r="H1984" t="s">
        <v>105</v>
      </c>
      <c r="I1984" t="s">
        <v>42</v>
      </c>
      <c r="J1984" t="s">
        <v>43</v>
      </c>
      <c r="K1984">
        <v>70506</v>
      </c>
      <c r="L1984" t="s">
        <v>44</v>
      </c>
      <c r="M1984" t="s">
        <v>3145</v>
      </c>
      <c r="N1984" t="s">
        <v>27</v>
      </c>
      <c r="O1984" t="s">
        <v>2916</v>
      </c>
      <c r="P1984" s="4">
        <v>1504.52</v>
      </c>
      <c r="Q1984" s="4">
        <v>1504.52</v>
      </c>
      <c r="R1984" s="4">
        <f t="shared" si="122"/>
        <v>0</v>
      </c>
      <c r="S1984" s="4">
        <f t="shared" si="123"/>
        <v>0</v>
      </c>
    </row>
    <row r="1985" spans="1:19" x14ac:dyDescent="0.3">
      <c r="A1985" t="s">
        <v>3047</v>
      </c>
      <c r="B1985" s="1">
        <v>42080</v>
      </c>
      <c r="C1985" s="1">
        <v>42084</v>
      </c>
      <c r="D1985">
        <f t="shared" si="120"/>
        <v>2015</v>
      </c>
      <c r="E1985" t="str">
        <f t="shared" si="121"/>
        <v>Mar</v>
      </c>
      <c r="F1985" t="s">
        <v>37</v>
      </c>
      <c r="G1985" t="s">
        <v>3048</v>
      </c>
      <c r="H1985" t="s">
        <v>51</v>
      </c>
      <c r="I1985" t="s">
        <v>61</v>
      </c>
      <c r="J1985" t="s">
        <v>62</v>
      </c>
      <c r="K1985">
        <v>10024</v>
      </c>
      <c r="L1985" t="s">
        <v>54</v>
      </c>
      <c r="M1985" t="s">
        <v>3145</v>
      </c>
      <c r="N1985" t="s">
        <v>27</v>
      </c>
      <c r="O1985" t="s">
        <v>2916</v>
      </c>
      <c r="P1985" s="4">
        <v>1579.7460000000001</v>
      </c>
      <c r="Q1985" s="4">
        <f>P1985-150</f>
        <v>1429.7460000000001</v>
      </c>
      <c r="R1985" s="4">
        <f t="shared" si="122"/>
        <v>150</v>
      </c>
      <c r="S1985" s="4">
        <f t="shared" si="123"/>
        <v>22.5</v>
      </c>
    </row>
    <row r="1986" spans="1:19" ht="15.6" x14ac:dyDescent="0.3">
      <c r="A1986" t="s">
        <v>3153</v>
      </c>
      <c r="B1986" s="1">
        <v>42723</v>
      </c>
      <c r="C1986" s="1">
        <v>42728</v>
      </c>
      <c r="D1986">
        <f t="shared" ref="D1986:D2049" si="124">YEAR(B1986)</f>
        <v>2016</v>
      </c>
      <c r="E1986" t="str">
        <f t="shared" ref="E1986:E2049" si="125">TEXT(B1986,"mmm")</f>
        <v>Dec</v>
      </c>
      <c r="F1986" t="s">
        <v>67</v>
      </c>
      <c r="G1986" t="s">
        <v>1936</v>
      </c>
      <c r="H1986" s="2" t="s">
        <v>22</v>
      </c>
      <c r="I1986" t="s">
        <v>1711</v>
      </c>
      <c r="J1986" t="s">
        <v>1737</v>
      </c>
      <c r="K1986">
        <v>3820</v>
      </c>
      <c r="L1986" t="s">
        <v>54</v>
      </c>
      <c r="M1986" t="s">
        <v>3145</v>
      </c>
      <c r="N1986" t="s">
        <v>27</v>
      </c>
      <c r="O1986" t="s">
        <v>2916</v>
      </c>
      <c r="P1986" s="4">
        <v>1053.164</v>
      </c>
      <c r="Q1986" s="4">
        <f>P1986-150</f>
        <v>903.16399999999999</v>
      </c>
      <c r="R1986" s="4">
        <f t="shared" si="122"/>
        <v>150</v>
      </c>
      <c r="S1986" s="4">
        <f t="shared" si="123"/>
        <v>22.5</v>
      </c>
    </row>
    <row r="1987" spans="1:19" ht="15.6" x14ac:dyDescent="0.3">
      <c r="A1987" t="s">
        <v>3154</v>
      </c>
      <c r="B1987" s="1">
        <v>43448</v>
      </c>
      <c r="C1987" s="1">
        <v>43452</v>
      </c>
      <c r="D1987">
        <f t="shared" si="124"/>
        <v>2018</v>
      </c>
      <c r="E1987" t="str">
        <f t="shared" si="125"/>
        <v>Dec</v>
      </c>
      <c r="F1987" t="s">
        <v>37</v>
      </c>
      <c r="G1987" t="s">
        <v>1768</v>
      </c>
      <c r="H1987" s="2" t="s">
        <v>22</v>
      </c>
      <c r="I1987" t="s">
        <v>1599</v>
      </c>
      <c r="J1987" t="s">
        <v>314</v>
      </c>
      <c r="K1987">
        <v>1841</v>
      </c>
      <c r="L1987" t="s">
        <v>54</v>
      </c>
      <c r="M1987" t="s">
        <v>3145</v>
      </c>
      <c r="N1987" t="s">
        <v>27</v>
      </c>
      <c r="O1987" t="s">
        <v>2916</v>
      </c>
      <c r="P1987" s="4">
        <v>526.58199999999999</v>
      </c>
      <c r="Q1987" s="4">
        <v>526.58199999999999</v>
      </c>
      <c r="R1987" s="4">
        <f t="shared" ref="R1987:R2050" si="126">P1987-Q1987</f>
        <v>0</v>
      </c>
      <c r="S1987" s="4">
        <f t="shared" ref="S1987:S2050" si="127">0.15*R1987</f>
        <v>0</v>
      </c>
    </row>
    <row r="1988" spans="1:19" x14ac:dyDescent="0.3">
      <c r="A1988" t="s">
        <v>3155</v>
      </c>
      <c r="B1988" s="1">
        <v>42968</v>
      </c>
      <c r="C1988" s="1">
        <v>42975</v>
      </c>
      <c r="D1988">
        <f t="shared" si="124"/>
        <v>2017</v>
      </c>
      <c r="E1988" t="str">
        <f t="shared" si="125"/>
        <v>Aug</v>
      </c>
      <c r="F1988" t="s">
        <v>37</v>
      </c>
      <c r="G1988" t="s">
        <v>3156</v>
      </c>
      <c r="H1988" t="s">
        <v>22</v>
      </c>
      <c r="I1988" t="s">
        <v>47</v>
      </c>
      <c r="J1988" t="s">
        <v>33</v>
      </c>
      <c r="K1988">
        <v>90004</v>
      </c>
      <c r="L1988" t="s">
        <v>34</v>
      </c>
      <c r="M1988" t="s">
        <v>3157</v>
      </c>
      <c r="N1988" t="s">
        <v>110</v>
      </c>
      <c r="O1988" t="s">
        <v>2916</v>
      </c>
      <c r="P1988" s="4">
        <v>2887.056</v>
      </c>
      <c r="Q1988" s="4">
        <f>P1988-1000</f>
        <v>1887.056</v>
      </c>
      <c r="R1988" s="4">
        <f t="shared" si="126"/>
        <v>1000</v>
      </c>
      <c r="S1988" s="4">
        <f t="shared" si="127"/>
        <v>150</v>
      </c>
    </row>
    <row r="1989" spans="1:19" x14ac:dyDescent="0.3">
      <c r="A1989" t="s">
        <v>2351</v>
      </c>
      <c r="B1989" s="1">
        <v>42243</v>
      </c>
      <c r="C1989" s="1">
        <v>42245</v>
      </c>
      <c r="D1989">
        <f t="shared" si="124"/>
        <v>2015</v>
      </c>
      <c r="E1989" t="str">
        <f t="shared" si="125"/>
        <v>Aug</v>
      </c>
      <c r="F1989" t="s">
        <v>20</v>
      </c>
      <c r="G1989" t="s">
        <v>164</v>
      </c>
      <c r="H1989" t="s">
        <v>51</v>
      </c>
      <c r="I1989" t="s">
        <v>191</v>
      </c>
      <c r="J1989" t="s">
        <v>158</v>
      </c>
      <c r="K1989">
        <v>22153</v>
      </c>
      <c r="L1989" t="s">
        <v>44</v>
      </c>
      <c r="M1989" t="s">
        <v>3157</v>
      </c>
      <c r="N1989" t="s">
        <v>27</v>
      </c>
      <c r="O1989" t="s">
        <v>2916</v>
      </c>
      <c r="P1989" s="4">
        <v>1202.94</v>
      </c>
      <c r="Q1989" s="4">
        <v>1202.94</v>
      </c>
      <c r="R1989" s="4">
        <f t="shared" si="126"/>
        <v>0</v>
      </c>
      <c r="S1989" s="4">
        <f t="shared" si="127"/>
        <v>0</v>
      </c>
    </row>
    <row r="1990" spans="1:19" ht="15.6" x14ac:dyDescent="0.3">
      <c r="A1990" t="s">
        <v>1630</v>
      </c>
      <c r="B1990" s="1">
        <v>42628</v>
      </c>
      <c r="C1990" s="1">
        <v>42632</v>
      </c>
      <c r="D1990">
        <f t="shared" si="124"/>
        <v>2016</v>
      </c>
      <c r="E1990" t="str">
        <f t="shared" si="125"/>
        <v>Sep</v>
      </c>
      <c r="F1990" t="s">
        <v>37</v>
      </c>
      <c r="G1990" t="s">
        <v>323</v>
      </c>
      <c r="H1990" s="2" t="s">
        <v>22</v>
      </c>
      <c r="I1990" t="s">
        <v>1631</v>
      </c>
      <c r="J1990" t="s">
        <v>754</v>
      </c>
      <c r="K1990">
        <v>36608</v>
      </c>
      <c r="L1990" t="s">
        <v>44</v>
      </c>
      <c r="M1990" t="s">
        <v>3157</v>
      </c>
      <c r="N1990" t="s">
        <v>27</v>
      </c>
      <c r="O1990" t="s">
        <v>2916</v>
      </c>
      <c r="P1990" s="4">
        <v>801.96</v>
      </c>
      <c r="Q1990" s="4">
        <v>100</v>
      </c>
      <c r="R1990" s="4">
        <f t="shared" si="126"/>
        <v>701.96</v>
      </c>
      <c r="S1990" s="4">
        <f t="shared" si="127"/>
        <v>105.294</v>
      </c>
    </row>
    <row r="1991" spans="1:19" ht="15.6" x14ac:dyDescent="0.3">
      <c r="A1991" t="s">
        <v>3158</v>
      </c>
      <c r="B1991" s="1">
        <v>42620</v>
      </c>
      <c r="C1991" s="1">
        <v>42625</v>
      </c>
      <c r="D1991">
        <f t="shared" si="124"/>
        <v>2016</v>
      </c>
      <c r="E1991" t="str">
        <f t="shared" si="125"/>
        <v>Sep</v>
      </c>
      <c r="F1991" t="s">
        <v>37</v>
      </c>
      <c r="G1991" t="s">
        <v>3159</v>
      </c>
      <c r="H1991" s="2" t="s">
        <v>22</v>
      </c>
      <c r="I1991" t="s">
        <v>61</v>
      </c>
      <c r="J1991" t="s">
        <v>62</v>
      </c>
      <c r="K1991">
        <v>10011</v>
      </c>
      <c r="L1991" t="s">
        <v>54</v>
      </c>
      <c r="M1991" t="s">
        <v>3157</v>
      </c>
      <c r="N1991" t="s">
        <v>27</v>
      </c>
      <c r="O1991" t="s">
        <v>2916</v>
      </c>
      <c r="P1991" s="4">
        <v>481.17599999999999</v>
      </c>
      <c r="Q1991" s="4">
        <v>481.17599999999999</v>
      </c>
      <c r="R1991" s="4">
        <f t="shared" si="126"/>
        <v>0</v>
      </c>
      <c r="S1991" s="4">
        <f t="shared" si="127"/>
        <v>0</v>
      </c>
    </row>
    <row r="1992" spans="1:19" ht="15.6" x14ac:dyDescent="0.3">
      <c r="A1992" t="s">
        <v>1554</v>
      </c>
      <c r="B1992" s="1">
        <v>42714</v>
      </c>
      <c r="C1992" s="1">
        <v>42720</v>
      </c>
      <c r="D1992">
        <f t="shared" si="124"/>
        <v>2016</v>
      </c>
      <c r="E1992" t="str">
        <f t="shared" si="125"/>
        <v>Dec</v>
      </c>
      <c r="F1992" t="s">
        <v>37</v>
      </c>
      <c r="G1992" t="s">
        <v>228</v>
      </c>
      <c r="H1992" s="2" t="s">
        <v>22</v>
      </c>
      <c r="I1992" t="s">
        <v>648</v>
      </c>
      <c r="J1992" t="s">
        <v>89</v>
      </c>
      <c r="K1992">
        <v>49201</v>
      </c>
      <c r="L1992" t="s">
        <v>25</v>
      </c>
      <c r="M1992" t="s">
        <v>3157</v>
      </c>
      <c r="N1992" t="s">
        <v>27</v>
      </c>
      <c r="O1992" t="s">
        <v>2916</v>
      </c>
      <c r="P1992" s="4">
        <v>801.96</v>
      </c>
      <c r="Q1992" s="4">
        <v>801.96</v>
      </c>
      <c r="R1992" s="4">
        <f t="shared" si="126"/>
        <v>0</v>
      </c>
      <c r="S1992" s="4">
        <f t="shared" si="127"/>
        <v>0</v>
      </c>
    </row>
    <row r="1993" spans="1:19" ht="15.6" x14ac:dyDescent="0.3">
      <c r="A1993" t="s">
        <v>2843</v>
      </c>
      <c r="B1993" s="1">
        <v>42986</v>
      </c>
      <c r="C1993" s="1">
        <v>42992</v>
      </c>
      <c r="D1993">
        <f t="shared" si="124"/>
        <v>2017</v>
      </c>
      <c r="E1993" t="str">
        <f t="shared" si="125"/>
        <v>Sep</v>
      </c>
      <c r="F1993" t="s">
        <v>37</v>
      </c>
      <c r="G1993" t="s">
        <v>2154</v>
      </c>
      <c r="H1993" s="2" t="s">
        <v>22</v>
      </c>
      <c r="I1993" t="s">
        <v>2844</v>
      </c>
      <c r="J1993" t="s">
        <v>24</v>
      </c>
      <c r="K1993">
        <v>60090</v>
      </c>
      <c r="L1993" t="s">
        <v>25</v>
      </c>
      <c r="M1993" t="s">
        <v>3157</v>
      </c>
      <c r="N1993" t="s">
        <v>27</v>
      </c>
      <c r="O1993" t="s">
        <v>2916</v>
      </c>
      <c r="P1993" s="4">
        <v>601.47</v>
      </c>
      <c r="Q1993" s="4">
        <v>601.47</v>
      </c>
      <c r="R1993" s="4">
        <f t="shared" si="126"/>
        <v>0</v>
      </c>
      <c r="S1993" s="4">
        <f t="shared" si="127"/>
        <v>0</v>
      </c>
    </row>
    <row r="1994" spans="1:19" x14ac:dyDescent="0.3">
      <c r="A1994" t="s">
        <v>3160</v>
      </c>
      <c r="B1994" s="1">
        <v>42193</v>
      </c>
      <c r="C1994" s="1">
        <v>42197</v>
      </c>
      <c r="D1994">
        <f t="shared" si="124"/>
        <v>2015</v>
      </c>
      <c r="E1994" t="str">
        <f t="shared" si="125"/>
        <v>Jul</v>
      </c>
      <c r="F1994" t="s">
        <v>37</v>
      </c>
      <c r="G1994" t="s">
        <v>1420</v>
      </c>
      <c r="H1994" t="s">
        <v>51</v>
      </c>
      <c r="I1994" t="s">
        <v>32</v>
      </c>
      <c r="J1994" t="s">
        <v>33</v>
      </c>
      <c r="K1994">
        <v>94122</v>
      </c>
      <c r="L1994" t="s">
        <v>34</v>
      </c>
      <c r="M1994" t="s">
        <v>3161</v>
      </c>
      <c r="N1994" t="s">
        <v>27</v>
      </c>
      <c r="O1994" t="s">
        <v>2916</v>
      </c>
      <c r="P1994" s="4">
        <v>502.488</v>
      </c>
      <c r="Q1994" s="4">
        <v>502.488</v>
      </c>
      <c r="R1994" s="4">
        <f t="shared" si="126"/>
        <v>0</v>
      </c>
      <c r="S1994" s="4">
        <f t="shared" si="127"/>
        <v>0</v>
      </c>
    </row>
    <row r="1995" spans="1:19" ht="15.6" x14ac:dyDescent="0.3">
      <c r="A1995" t="s">
        <v>3162</v>
      </c>
      <c r="B1995" s="1">
        <v>42583</v>
      </c>
      <c r="C1995" s="1">
        <v>42589</v>
      </c>
      <c r="D1995">
        <f t="shared" si="124"/>
        <v>2016</v>
      </c>
      <c r="E1995" t="str">
        <f t="shared" si="125"/>
        <v>Aug</v>
      </c>
      <c r="F1995" t="s">
        <v>37</v>
      </c>
      <c r="G1995" t="s">
        <v>3163</v>
      </c>
      <c r="H1995" s="2" t="s">
        <v>22</v>
      </c>
      <c r="I1995" t="s">
        <v>47</v>
      </c>
      <c r="J1995" t="s">
        <v>33</v>
      </c>
      <c r="K1995">
        <v>90004</v>
      </c>
      <c r="L1995" t="s">
        <v>34</v>
      </c>
      <c r="M1995" t="s">
        <v>3161</v>
      </c>
      <c r="N1995" t="s">
        <v>27</v>
      </c>
      <c r="O1995" t="s">
        <v>2916</v>
      </c>
      <c r="P1995" s="4">
        <v>1004.976</v>
      </c>
      <c r="Q1995" s="4">
        <v>1004.976</v>
      </c>
      <c r="R1995" s="4">
        <f t="shared" si="126"/>
        <v>0</v>
      </c>
      <c r="S1995" s="4">
        <f t="shared" si="127"/>
        <v>0</v>
      </c>
    </row>
    <row r="1996" spans="1:19" x14ac:dyDescent="0.3">
      <c r="A1996" t="s">
        <v>3164</v>
      </c>
      <c r="B1996" s="1">
        <v>42046</v>
      </c>
      <c r="C1996" s="1">
        <v>42050</v>
      </c>
      <c r="D1996">
        <f t="shared" si="124"/>
        <v>2015</v>
      </c>
      <c r="E1996" t="str">
        <f t="shared" si="125"/>
        <v>Feb</v>
      </c>
      <c r="F1996" t="s">
        <v>37</v>
      </c>
      <c r="G1996" t="s">
        <v>647</v>
      </c>
      <c r="H1996" t="s">
        <v>105</v>
      </c>
      <c r="I1996" t="s">
        <v>1344</v>
      </c>
      <c r="J1996" t="s">
        <v>158</v>
      </c>
      <c r="K1996">
        <v>23320</v>
      </c>
      <c r="L1996" t="s">
        <v>44</v>
      </c>
      <c r="M1996" t="s">
        <v>3161</v>
      </c>
      <c r="N1996" t="s">
        <v>27</v>
      </c>
      <c r="O1996" t="s">
        <v>2916</v>
      </c>
      <c r="P1996" s="4">
        <v>1256.22</v>
      </c>
      <c r="Q1996" s="4">
        <v>1256.22</v>
      </c>
      <c r="R1996" s="4">
        <f t="shared" si="126"/>
        <v>0</v>
      </c>
      <c r="S1996" s="4">
        <f t="shared" si="127"/>
        <v>0</v>
      </c>
    </row>
    <row r="1997" spans="1:19" x14ac:dyDescent="0.3">
      <c r="A1997" t="s">
        <v>3165</v>
      </c>
      <c r="B1997" s="1">
        <v>42903</v>
      </c>
      <c r="C1997" s="1">
        <v>42909</v>
      </c>
      <c r="D1997">
        <f t="shared" si="124"/>
        <v>2017</v>
      </c>
      <c r="E1997" t="str">
        <f t="shared" si="125"/>
        <v>Jun</v>
      </c>
      <c r="F1997" t="s">
        <v>37</v>
      </c>
      <c r="G1997" t="s">
        <v>1475</v>
      </c>
      <c r="H1997" t="s">
        <v>51</v>
      </c>
      <c r="I1997" t="s">
        <v>1298</v>
      </c>
      <c r="J1997" t="s">
        <v>62</v>
      </c>
      <c r="K1997">
        <v>14609</v>
      </c>
      <c r="L1997" t="s">
        <v>54</v>
      </c>
      <c r="M1997" t="s">
        <v>3161</v>
      </c>
      <c r="N1997" t="s">
        <v>128</v>
      </c>
      <c r="O1997" t="s">
        <v>2916</v>
      </c>
      <c r="P1997" s="4">
        <v>376.86599999999999</v>
      </c>
      <c r="Q1997" s="4">
        <f>P1997-150</f>
        <v>226.86599999999999</v>
      </c>
      <c r="R1997" s="4">
        <f t="shared" si="126"/>
        <v>150</v>
      </c>
      <c r="S1997" s="4">
        <f t="shared" si="127"/>
        <v>22.5</v>
      </c>
    </row>
    <row r="1998" spans="1:19" ht="15.6" x14ac:dyDescent="0.3">
      <c r="A1998" t="s">
        <v>3166</v>
      </c>
      <c r="B1998" s="1">
        <v>42102</v>
      </c>
      <c r="C1998" s="1">
        <v>42106</v>
      </c>
      <c r="D1998">
        <f t="shared" si="124"/>
        <v>2015</v>
      </c>
      <c r="E1998" t="str">
        <f t="shared" si="125"/>
        <v>Apr</v>
      </c>
      <c r="F1998" t="s">
        <v>37</v>
      </c>
      <c r="G1998" t="s">
        <v>1176</v>
      </c>
      <c r="H1998" s="2" t="s">
        <v>22</v>
      </c>
      <c r="I1998" t="s">
        <v>533</v>
      </c>
      <c r="J1998" t="s">
        <v>33</v>
      </c>
      <c r="K1998">
        <v>94521</v>
      </c>
      <c r="L1998" t="s">
        <v>34</v>
      </c>
      <c r="M1998" t="s">
        <v>3167</v>
      </c>
      <c r="N1998" t="s">
        <v>27</v>
      </c>
      <c r="O1998" t="s">
        <v>2916</v>
      </c>
      <c r="P1998" s="4">
        <v>99.591999999999999</v>
      </c>
      <c r="Q1998" s="4">
        <v>99.591999999999999</v>
      </c>
      <c r="R1998" s="4">
        <f t="shared" si="126"/>
        <v>0</v>
      </c>
      <c r="S1998" s="4">
        <f t="shared" si="127"/>
        <v>0</v>
      </c>
    </row>
    <row r="1999" spans="1:19" ht="15.6" x14ac:dyDescent="0.3">
      <c r="A1999" t="s">
        <v>3168</v>
      </c>
      <c r="B1999" s="1">
        <v>42725</v>
      </c>
      <c r="C1999" s="1">
        <v>42728</v>
      </c>
      <c r="D1999">
        <f t="shared" si="124"/>
        <v>2016</v>
      </c>
      <c r="E1999" t="str">
        <f t="shared" si="125"/>
        <v>Dec</v>
      </c>
      <c r="F1999" t="s">
        <v>67</v>
      </c>
      <c r="G1999" t="s">
        <v>566</v>
      </c>
      <c r="H1999" s="2" t="s">
        <v>22</v>
      </c>
      <c r="I1999" t="s">
        <v>69</v>
      </c>
      <c r="J1999" t="s">
        <v>70</v>
      </c>
      <c r="K1999">
        <v>98103</v>
      </c>
      <c r="L1999" t="s">
        <v>34</v>
      </c>
      <c r="M1999" t="s">
        <v>3167</v>
      </c>
      <c r="N1999" t="s">
        <v>27</v>
      </c>
      <c r="O1999" t="s">
        <v>2916</v>
      </c>
      <c r="P1999" s="4">
        <v>1618.37</v>
      </c>
      <c r="Q1999" s="4">
        <v>1618.37</v>
      </c>
      <c r="R1999" s="4">
        <f t="shared" si="126"/>
        <v>0</v>
      </c>
      <c r="S1999" s="4">
        <f t="shared" si="127"/>
        <v>0</v>
      </c>
    </row>
    <row r="2000" spans="1:19" x14ac:dyDescent="0.3">
      <c r="A2000" t="s">
        <v>3169</v>
      </c>
      <c r="B2000" s="1">
        <v>42860</v>
      </c>
      <c r="C2000" s="1">
        <v>42863</v>
      </c>
      <c r="D2000">
        <f t="shared" si="124"/>
        <v>2017</v>
      </c>
      <c r="E2000" t="str">
        <f t="shared" si="125"/>
        <v>May</v>
      </c>
      <c r="F2000" t="s">
        <v>20</v>
      </c>
      <c r="G2000" t="s">
        <v>2960</v>
      </c>
      <c r="H2000" t="s">
        <v>51</v>
      </c>
      <c r="I2000" t="s">
        <v>265</v>
      </c>
      <c r="J2000" t="s">
        <v>33</v>
      </c>
      <c r="K2000">
        <v>92024</v>
      </c>
      <c r="L2000" t="s">
        <v>34</v>
      </c>
      <c r="M2000" t="s">
        <v>3167</v>
      </c>
      <c r="N2000" t="s">
        <v>128</v>
      </c>
      <c r="O2000" t="s">
        <v>2916</v>
      </c>
      <c r="P2000" s="4">
        <v>298.77600000000001</v>
      </c>
      <c r="Q2000" s="4">
        <v>298.77600000000001</v>
      </c>
      <c r="R2000" s="4">
        <f t="shared" si="126"/>
        <v>0</v>
      </c>
      <c r="S2000" s="4">
        <f t="shared" si="127"/>
        <v>0</v>
      </c>
    </row>
    <row r="2001" spans="1:19" ht="15.6" x14ac:dyDescent="0.3">
      <c r="A2001" t="s">
        <v>3170</v>
      </c>
      <c r="B2001" s="1">
        <v>43443</v>
      </c>
      <c r="C2001" s="1">
        <v>43447</v>
      </c>
      <c r="D2001">
        <f t="shared" si="124"/>
        <v>2018</v>
      </c>
      <c r="E2001" t="str">
        <f t="shared" si="125"/>
        <v>Dec</v>
      </c>
      <c r="F2001" t="s">
        <v>67</v>
      </c>
      <c r="G2001" t="s">
        <v>1709</v>
      </c>
      <c r="H2001" s="2" t="s">
        <v>22</v>
      </c>
      <c r="I2001" t="s">
        <v>47</v>
      </c>
      <c r="J2001" t="s">
        <v>33</v>
      </c>
      <c r="K2001">
        <v>90004</v>
      </c>
      <c r="L2001" t="s">
        <v>34</v>
      </c>
      <c r="M2001" t="s">
        <v>3167</v>
      </c>
      <c r="N2001" t="s">
        <v>27</v>
      </c>
      <c r="O2001" t="s">
        <v>2916</v>
      </c>
      <c r="P2001" s="4">
        <v>896.32799999999997</v>
      </c>
      <c r="Q2001" s="4">
        <v>100</v>
      </c>
      <c r="R2001" s="4">
        <f t="shared" si="126"/>
        <v>796.32799999999997</v>
      </c>
      <c r="S2001" s="4">
        <f t="shared" si="127"/>
        <v>119.44919999999999</v>
      </c>
    </row>
    <row r="2002" spans="1:19" x14ac:dyDescent="0.3">
      <c r="A2002" t="s">
        <v>3171</v>
      </c>
      <c r="B2002" s="1">
        <v>42877</v>
      </c>
      <c r="C2002" s="1">
        <v>42882</v>
      </c>
      <c r="D2002">
        <f t="shared" si="124"/>
        <v>2017</v>
      </c>
      <c r="E2002" t="str">
        <f t="shared" si="125"/>
        <v>May</v>
      </c>
      <c r="F2002" t="s">
        <v>37</v>
      </c>
      <c r="G2002" t="s">
        <v>1048</v>
      </c>
      <c r="H2002" t="s">
        <v>51</v>
      </c>
      <c r="I2002" t="s">
        <v>3172</v>
      </c>
      <c r="J2002" t="s">
        <v>144</v>
      </c>
      <c r="K2002">
        <v>7055</v>
      </c>
      <c r="L2002" t="s">
        <v>54</v>
      </c>
      <c r="M2002" t="s">
        <v>3167</v>
      </c>
      <c r="N2002" t="s">
        <v>27</v>
      </c>
      <c r="O2002" t="s">
        <v>2916</v>
      </c>
      <c r="P2002" s="4">
        <v>174.286</v>
      </c>
      <c r="Q2002" s="4">
        <f>P2002-17</f>
        <v>157.286</v>
      </c>
      <c r="R2002" s="4">
        <f t="shared" si="126"/>
        <v>17</v>
      </c>
      <c r="S2002" s="4">
        <f t="shared" si="127"/>
        <v>2.5499999999999998</v>
      </c>
    </row>
    <row r="2003" spans="1:19" x14ac:dyDescent="0.3">
      <c r="A2003" t="s">
        <v>2776</v>
      </c>
      <c r="B2003" s="1">
        <v>43223</v>
      </c>
      <c r="C2003" s="1">
        <v>43228</v>
      </c>
      <c r="D2003">
        <f t="shared" si="124"/>
        <v>2018</v>
      </c>
      <c r="E2003" t="str">
        <f t="shared" si="125"/>
        <v>May</v>
      </c>
      <c r="F2003" t="s">
        <v>37</v>
      </c>
      <c r="G2003" t="s">
        <v>1093</v>
      </c>
      <c r="H2003" t="s">
        <v>51</v>
      </c>
      <c r="I2003" t="s">
        <v>100</v>
      </c>
      <c r="J2003" t="s">
        <v>101</v>
      </c>
      <c r="K2003">
        <v>19134</v>
      </c>
      <c r="L2003" t="s">
        <v>54</v>
      </c>
      <c r="M2003" t="s">
        <v>3167</v>
      </c>
      <c r="N2003" t="s">
        <v>27</v>
      </c>
      <c r="O2003" t="s">
        <v>2916</v>
      </c>
      <c r="P2003" s="4">
        <v>373.47</v>
      </c>
      <c r="Q2003" s="4">
        <f>P2003-150</f>
        <v>223.47000000000003</v>
      </c>
      <c r="R2003" s="4">
        <f t="shared" si="126"/>
        <v>150</v>
      </c>
      <c r="S2003" s="4">
        <f t="shared" si="127"/>
        <v>22.5</v>
      </c>
    </row>
    <row r="2004" spans="1:19" ht="15.6" x14ac:dyDescent="0.3">
      <c r="A2004" t="s">
        <v>3173</v>
      </c>
      <c r="B2004" s="1">
        <v>42591</v>
      </c>
      <c r="C2004" s="1">
        <v>42598</v>
      </c>
      <c r="D2004">
        <f t="shared" si="124"/>
        <v>2016</v>
      </c>
      <c r="E2004" t="str">
        <f t="shared" si="125"/>
        <v>Aug</v>
      </c>
      <c r="F2004" t="s">
        <v>37</v>
      </c>
      <c r="G2004" t="s">
        <v>357</v>
      </c>
      <c r="H2004" s="2" t="s">
        <v>22</v>
      </c>
      <c r="I2004" t="s">
        <v>97</v>
      </c>
      <c r="J2004" t="s">
        <v>89</v>
      </c>
      <c r="K2004">
        <v>48227</v>
      </c>
      <c r="L2004" t="s">
        <v>25</v>
      </c>
      <c r="M2004" t="s">
        <v>3167</v>
      </c>
      <c r="N2004" t="s">
        <v>27</v>
      </c>
      <c r="O2004" t="s">
        <v>2916</v>
      </c>
      <c r="P2004" s="4">
        <v>622.45000000000005</v>
      </c>
      <c r="Q2004" s="4">
        <v>622.45000000000005</v>
      </c>
      <c r="R2004" s="4">
        <f t="shared" si="126"/>
        <v>0</v>
      </c>
      <c r="S2004" s="4">
        <f t="shared" si="127"/>
        <v>0</v>
      </c>
    </row>
    <row r="2005" spans="1:19" ht="15.6" x14ac:dyDescent="0.3">
      <c r="A2005" t="s">
        <v>3174</v>
      </c>
      <c r="B2005" s="1">
        <v>43395</v>
      </c>
      <c r="C2005" s="1">
        <v>43395</v>
      </c>
      <c r="D2005">
        <f t="shared" si="124"/>
        <v>2018</v>
      </c>
      <c r="E2005" t="str">
        <f t="shared" si="125"/>
        <v>Oct</v>
      </c>
      <c r="F2005" t="s">
        <v>30</v>
      </c>
      <c r="G2005" t="s">
        <v>883</v>
      </c>
      <c r="H2005" s="2" t="s">
        <v>22</v>
      </c>
      <c r="I2005" t="s">
        <v>3175</v>
      </c>
      <c r="J2005" t="s">
        <v>503</v>
      </c>
      <c r="K2005">
        <v>73505</v>
      </c>
      <c r="L2005" t="s">
        <v>25</v>
      </c>
      <c r="M2005" t="s">
        <v>3167</v>
      </c>
      <c r="N2005" t="s">
        <v>27</v>
      </c>
      <c r="O2005" t="s">
        <v>2916</v>
      </c>
      <c r="P2005" s="4">
        <v>248.98</v>
      </c>
      <c r="Q2005" s="4">
        <v>248.98</v>
      </c>
      <c r="R2005" s="4">
        <f t="shared" si="126"/>
        <v>0</v>
      </c>
      <c r="S2005" s="4">
        <f t="shared" si="127"/>
        <v>0</v>
      </c>
    </row>
    <row r="2006" spans="1:19" ht="15.6" x14ac:dyDescent="0.3">
      <c r="A2006" t="s">
        <v>2672</v>
      </c>
      <c r="B2006" s="1">
        <v>43392</v>
      </c>
      <c r="C2006" s="1">
        <v>43397</v>
      </c>
      <c r="D2006">
        <f t="shared" si="124"/>
        <v>2018</v>
      </c>
      <c r="E2006" t="str">
        <f t="shared" si="125"/>
        <v>Oct</v>
      </c>
      <c r="F2006" t="s">
        <v>67</v>
      </c>
      <c r="G2006" t="s">
        <v>2673</v>
      </c>
      <c r="H2006" s="2" t="s">
        <v>22</v>
      </c>
      <c r="I2006" t="s">
        <v>32</v>
      </c>
      <c r="J2006" t="s">
        <v>33</v>
      </c>
      <c r="K2006">
        <v>94110</v>
      </c>
      <c r="L2006" t="s">
        <v>34</v>
      </c>
      <c r="M2006" t="s">
        <v>3176</v>
      </c>
      <c r="N2006" t="s">
        <v>27</v>
      </c>
      <c r="O2006" t="s">
        <v>2916</v>
      </c>
      <c r="P2006" s="4">
        <v>24.367999999999999</v>
      </c>
      <c r="Q2006" s="4">
        <v>24.367999999999999</v>
      </c>
      <c r="R2006" s="4">
        <f t="shared" si="126"/>
        <v>0</v>
      </c>
      <c r="S2006" s="4">
        <f t="shared" si="127"/>
        <v>0</v>
      </c>
    </row>
    <row r="2007" spans="1:19" ht="15.6" x14ac:dyDescent="0.3">
      <c r="A2007" t="s">
        <v>3177</v>
      </c>
      <c r="B2007" s="1">
        <v>42620</v>
      </c>
      <c r="C2007" s="1">
        <v>42620</v>
      </c>
      <c r="D2007">
        <f t="shared" si="124"/>
        <v>2016</v>
      </c>
      <c r="E2007" t="str">
        <f t="shared" si="125"/>
        <v>Sep</v>
      </c>
      <c r="F2007" t="s">
        <v>30</v>
      </c>
      <c r="G2007" t="s">
        <v>553</v>
      </c>
      <c r="H2007" s="2" t="s">
        <v>22</v>
      </c>
      <c r="I2007" t="s">
        <v>61</v>
      </c>
      <c r="J2007" t="s">
        <v>62</v>
      </c>
      <c r="K2007">
        <v>10011</v>
      </c>
      <c r="L2007" t="s">
        <v>54</v>
      </c>
      <c r="M2007" t="s">
        <v>3176</v>
      </c>
      <c r="N2007" t="s">
        <v>27</v>
      </c>
      <c r="O2007" t="s">
        <v>2916</v>
      </c>
      <c r="P2007" s="4">
        <v>27.414000000000001</v>
      </c>
      <c r="Q2007" s="4">
        <v>27.414000000000001</v>
      </c>
      <c r="R2007" s="4">
        <f t="shared" si="126"/>
        <v>0</v>
      </c>
      <c r="S2007" s="4">
        <f t="shared" si="127"/>
        <v>0</v>
      </c>
    </row>
    <row r="2008" spans="1:19" ht="15.6" x14ac:dyDescent="0.3">
      <c r="A2008" t="s">
        <v>3178</v>
      </c>
      <c r="B2008" s="1">
        <v>42473</v>
      </c>
      <c r="C2008" s="1">
        <v>42479</v>
      </c>
      <c r="D2008">
        <f t="shared" si="124"/>
        <v>2016</v>
      </c>
      <c r="E2008" t="str">
        <f t="shared" si="125"/>
        <v>Apr</v>
      </c>
      <c r="F2008" t="s">
        <v>37</v>
      </c>
      <c r="G2008" t="s">
        <v>652</v>
      </c>
      <c r="H2008" s="2" t="s">
        <v>22</v>
      </c>
      <c r="I2008" t="s">
        <v>2191</v>
      </c>
      <c r="J2008" t="s">
        <v>33</v>
      </c>
      <c r="K2008">
        <v>91767</v>
      </c>
      <c r="L2008" t="s">
        <v>34</v>
      </c>
      <c r="M2008" t="s">
        <v>3179</v>
      </c>
      <c r="N2008" t="s">
        <v>27</v>
      </c>
      <c r="O2008" t="s">
        <v>2916</v>
      </c>
      <c r="P2008" s="4">
        <v>710.83199999999999</v>
      </c>
      <c r="Q2008" s="4">
        <v>710.83199999999999</v>
      </c>
      <c r="R2008" s="4">
        <f t="shared" si="126"/>
        <v>0</v>
      </c>
      <c r="S2008" s="4">
        <f t="shared" si="127"/>
        <v>0</v>
      </c>
    </row>
    <row r="2009" spans="1:19" x14ac:dyDescent="0.3">
      <c r="A2009" t="s">
        <v>3180</v>
      </c>
      <c r="B2009" s="1">
        <v>43077</v>
      </c>
      <c r="C2009" s="1">
        <v>43083</v>
      </c>
      <c r="D2009">
        <f t="shared" si="124"/>
        <v>2017</v>
      </c>
      <c r="E2009" t="str">
        <f t="shared" si="125"/>
        <v>Dec</v>
      </c>
      <c r="F2009" t="s">
        <v>37</v>
      </c>
      <c r="G2009" t="s">
        <v>1649</v>
      </c>
      <c r="H2009" t="s">
        <v>22</v>
      </c>
      <c r="I2009" t="s">
        <v>32</v>
      </c>
      <c r="J2009" t="s">
        <v>33</v>
      </c>
      <c r="K2009">
        <v>94110</v>
      </c>
      <c r="L2009" t="s">
        <v>34</v>
      </c>
      <c r="M2009" t="s">
        <v>3179</v>
      </c>
      <c r="N2009" t="s">
        <v>110</v>
      </c>
      <c r="O2009" t="s">
        <v>2916</v>
      </c>
      <c r="P2009" s="4">
        <v>1421.664</v>
      </c>
      <c r="Q2009" s="4">
        <v>1421.664</v>
      </c>
      <c r="R2009" s="4">
        <f t="shared" si="126"/>
        <v>0</v>
      </c>
      <c r="S2009" s="4">
        <f t="shared" si="127"/>
        <v>0</v>
      </c>
    </row>
    <row r="2010" spans="1:19" x14ac:dyDescent="0.3">
      <c r="A2010" t="s">
        <v>3181</v>
      </c>
      <c r="B2010" s="1">
        <v>43405</v>
      </c>
      <c r="C2010" s="1">
        <v>43407</v>
      </c>
      <c r="D2010">
        <f t="shared" si="124"/>
        <v>2018</v>
      </c>
      <c r="E2010" t="str">
        <f t="shared" si="125"/>
        <v>Nov</v>
      </c>
      <c r="F2010" t="s">
        <v>67</v>
      </c>
      <c r="G2010" t="s">
        <v>2906</v>
      </c>
      <c r="H2010" t="s">
        <v>105</v>
      </c>
      <c r="I2010" t="s">
        <v>3182</v>
      </c>
      <c r="J2010" t="s">
        <v>70</v>
      </c>
      <c r="K2010">
        <v>98226</v>
      </c>
      <c r="L2010" t="s">
        <v>34</v>
      </c>
      <c r="M2010" t="s">
        <v>3179</v>
      </c>
      <c r="N2010" t="s">
        <v>27</v>
      </c>
      <c r="O2010" t="s">
        <v>2916</v>
      </c>
      <c r="P2010" s="4">
        <v>2665.62</v>
      </c>
      <c r="Q2010" s="4">
        <f>P2010-1000</f>
        <v>1665.62</v>
      </c>
      <c r="R2010" s="4">
        <f t="shared" si="126"/>
        <v>1000</v>
      </c>
      <c r="S2010" s="4">
        <f t="shared" si="127"/>
        <v>150</v>
      </c>
    </row>
    <row r="2011" spans="1:19" x14ac:dyDescent="0.3">
      <c r="A2011" t="s">
        <v>3183</v>
      </c>
      <c r="B2011" s="1">
        <v>42308</v>
      </c>
      <c r="C2011" s="1">
        <v>42310</v>
      </c>
      <c r="D2011">
        <f t="shared" si="124"/>
        <v>2015</v>
      </c>
      <c r="E2011" t="str">
        <f t="shared" si="125"/>
        <v>Oct</v>
      </c>
      <c r="F2011" t="s">
        <v>67</v>
      </c>
      <c r="G2011" t="s">
        <v>1323</v>
      </c>
      <c r="H2011" t="s">
        <v>51</v>
      </c>
      <c r="I2011" t="s">
        <v>2676</v>
      </c>
      <c r="J2011" t="s">
        <v>233</v>
      </c>
      <c r="K2011">
        <v>44052</v>
      </c>
      <c r="L2011" t="s">
        <v>54</v>
      </c>
      <c r="M2011" t="s">
        <v>3179</v>
      </c>
      <c r="N2011" t="s">
        <v>27</v>
      </c>
      <c r="O2011" t="s">
        <v>2916</v>
      </c>
      <c r="P2011" s="4">
        <v>1421.664</v>
      </c>
      <c r="Q2011" s="4">
        <v>1421.664</v>
      </c>
      <c r="R2011" s="4">
        <f t="shared" si="126"/>
        <v>0</v>
      </c>
      <c r="S2011" s="4">
        <f t="shared" si="127"/>
        <v>0</v>
      </c>
    </row>
    <row r="2012" spans="1:19" x14ac:dyDescent="0.3">
      <c r="A2012" t="s">
        <v>3184</v>
      </c>
      <c r="B2012" s="1">
        <v>42091</v>
      </c>
      <c r="C2012" s="1">
        <v>42096</v>
      </c>
      <c r="D2012">
        <f t="shared" si="124"/>
        <v>2015</v>
      </c>
      <c r="E2012" t="str">
        <f t="shared" si="125"/>
        <v>Mar</v>
      </c>
      <c r="F2012" t="s">
        <v>37</v>
      </c>
      <c r="G2012" t="s">
        <v>2853</v>
      </c>
      <c r="H2012" t="s">
        <v>105</v>
      </c>
      <c r="I2012" t="s">
        <v>1285</v>
      </c>
      <c r="J2012" t="s">
        <v>878</v>
      </c>
      <c r="K2012">
        <v>50315</v>
      </c>
      <c r="L2012" t="s">
        <v>25</v>
      </c>
      <c r="M2012" t="s">
        <v>3179</v>
      </c>
      <c r="N2012" t="s">
        <v>27</v>
      </c>
      <c r="O2012" t="s">
        <v>2916</v>
      </c>
      <c r="P2012" s="4">
        <v>1184.72</v>
      </c>
      <c r="Q2012" s="4">
        <v>1184.72</v>
      </c>
      <c r="R2012" s="4">
        <f t="shared" si="126"/>
        <v>0</v>
      </c>
      <c r="S2012" s="4">
        <f t="shared" si="127"/>
        <v>0</v>
      </c>
    </row>
    <row r="2013" spans="1:19" ht="15.6" x14ac:dyDescent="0.3">
      <c r="A2013" t="s">
        <v>3185</v>
      </c>
      <c r="B2013" s="1">
        <v>42158</v>
      </c>
      <c r="C2013" s="1">
        <v>42162</v>
      </c>
      <c r="D2013">
        <f t="shared" si="124"/>
        <v>2015</v>
      </c>
      <c r="E2013" t="str">
        <f t="shared" si="125"/>
        <v>Jun</v>
      </c>
      <c r="F2013" t="s">
        <v>67</v>
      </c>
      <c r="G2013" t="s">
        <v>1214</v>
      </c>
      <c r="H2013" s="2" t="s">
        <v>22</v>
      </c>
      <c r="I2013" t="s">
        <v>69</v>
      </c>
      <c r="J2013" t="s">
        <v>70</v>
      </c>
      <c r="K2013">
        <v>98115</v>
      </c>
      <c r="L2013" t="s">
        <v>34</v>
      </c>
      <c r="M2013" t="s">
        <v>3186</v>
      </c>
      <c r="N2013" t="s">
        <v>27</v>
      </c>
      <c r="O2013" t="s">
        <v>2916</v>
      </c>
      <c r="P2013" s="4">
        <v>515.88</v>
      </c>
      <c r="Q2013" s="4">
        <v>515.88</v>
      </c>
      <c r="R2013" s="4">
        <f t="shared" si="126"/>
        <v>0</v>
      </c>
      <c r="S2013" s="4">
        <f t="shared" si="127"/>
        <v>0</v>
      </c>
    </row>
    <row r="2014" spans="1:19" x14ac:dyDescent="0.3">
      <c r="A2014" t="s">
        <v>905</v>
      </c>
      <c r="B2014" s="1">
        <v>43378</v>
      </c>
      <c r="C2014" s="1">
        <v>43383</v>
      </c>
      <c r="D2014">
        <f t="shared" si="124"/>
        <v>2018</v>
      </c>
      <c r="E2014" t="str">
        <f t="shared" si="125"/>
        <v>Oct</v>
      </c>
      <c r="F2014" t="s">
        <v>37</v>
      </c>
      <c r="G2014" t="s">
        <v>906</v>
      </c>
      <c r="H2014" t="s">
        <v>51</v>
      </c>
      <c r="I2014" t="s">
        <v>907</v>
      </c>
      <c r="J2014" t="s">
        <v>33</v>
      </c>
      <c r="K2014">
        <v>95928</v>
      </c>
      <c r="L2014" t="s">
        <v>34</v>
      </c>
      <c r="M2014" t="s">
        <v>3186</v>
      </c>
      <c r="N2014" t="s">
        <v>27</v>
      </c>
      <c r="O2014" t="s">
        <v>2916</v>
      </c>
      <c r="P2014" s="4">
        <v>206.352</v>
      </c>
      <c r="Q2014" s="4">
        <v>206.352</v>
      </c>
      <c r="R2014" s="4">
        <f t="shared" si="126"/>
        <v>0</v>
      </c>
      <c r="S2014" s="4">
        <f t="shared" si="127"/>
        <v>0</v>
      </c>
    </row>
    <row r="2015" spans="1:19" x14ac:dyDescent="0.3">
      <c r="A2015" t="s">
        <v>3187</v>
      </c>
      <c r="B2015" s="1">
        <v>42837</v>
      </c>
      <c r="C2015" s="1">
        <v>42841</v>
      </c>
      <c r="D2015">
        <f t="shared" si="124"/>
        <v>2017</v>
      </c>
      <c r="E2015" t="str">
        <f t="shared" si="125"/>
        <v>Apr</v>
      </c>
      <c r="F2015" t="s">
        <v>37</v>
      </c>
      <c r="G2015" t="s">
        <v>378</v>
      </c>
      <c r="H2015" t="s">
        <v>51</v>
      </c>
      <c r="I2015" t="s">
        <v>191</v>
      </c>
      <c r="J2015" t="s">
        <v>158</v>
      </c>
      <c r="K2015">
        <v>22153</v>
      </c>
      <c r="L2015" t="s">
        <v>44</v>
      </c>
      <c r="M2015" t="s">
        <v>3186</v>
      </c>
      <c r="N2015" t="s">
        <v>128</v>
      </c>
      <c r="O2015" t="s">
        <v>2916</v>
      </c>
      <c r="P2015" s="4">
        <v>343.92</v>
      </c>
      <c r="Q2015" s="4">
        <v>343.92</v>
      </c>
      <c r="R2015" s="4">
        <f t="shared" si="126"/>
        <v>0</v>
      </c>
      <c r="S2015" s="4">
        <f t="shared" si="127"/>
        <v>0</v>
      </c>
    </row>
    <row r="2016" spans="1:19" x14ac:dyDescent="0.3">
      <c r="A2016" t="s">
        <v>3188</v>
      </c>
      <c r="B2016" s="1">
        <v>42730</v>
      </c>
      <c r="C2016" s="1">
        <v>42734</v>
      </c>
      <c r="D2016">
        <f t="shared" si="124"/>
        <v>2016</v>
      </c>
      <c r="E2016" t="str">
        <f t="shared" si="125"/>
        <v>Dec</v>
      </c>
      <c r="F2016" t="s">
        <v>37</v>
      </c>
      <c r="G2016" t="s">
        <v>1603</v>
      </c>
      <c r="H2016" t="s">
        <v>51</v>
      </c>
      <c r="I2016" t="s">
        <v>603</v>
      </c>
      <c r="J2016" t="s">
        <v>233</v>
      </c>
      <c r="K2016">
        <v>44256</v>
      </c>
      <c r="L2016" t="s">
        <v>54</v>
      </c>
      <c r="M2016" t="s">
        <v>3186</v>
      </c>
      <c r="N2016" t="s">
        <v>27</v>
      </c>
      <c r="O2016" t="s">
        <v>2916</v>
      </c>
      <c r="P2016" s="4">
        <v>51.588000000000001</v>
      </c>
      <c r="Q2016" s="4">
        <v>51.588000000000001</v>
      </c>
      <c r="R2016" s="4">
        <f t="shared" si="126"/>
        <v>0</v>
      </c>
      <c r="S2016" s="4">
        <f t="shared" si="127"/>
        <v>0</v>
      </c>
    </row>
    <row r="2017" spans="1:19" ht="15.6" x14ac:dyDescent="0.3">
      <c r="A2017" t="s">
        <v>3189</v>
      </c>
      <c r="B2017" s="1">
        <v>43170</v>
      </c>
      <c r="C2017" s="1">
        <v>43175</v>
      </c>
      <c r="D2017">
        <f t="shared" si="124"/>
        <v>2018</v>
      </c>
      <c r="E2017" t="str">
        <f t="shared" si="125"/>
        <v>Mar</v>
      </c>
      <c r="F2017" t="s">
        <v>37</v>
      </c>
      <c r="G2017" t="s">
        <v>529</v>
      </c>
      <c r="H2017" s="2" t="s">
        <v>22</v>
      </c>
      <c r="I2017" t="s">
        <v>100</v>
      </c>
      <c r="J2017" t="s">
        <v>101</v>
      </c>
      <c r="K2017">
        <v>19140</v>
      </c>
      <c r="L2017" t="s">
        <v>54</v>
      </c>
      <c r="M2017" t="s">
        <v>3186</v>
      </c>
      <c r="N2017" t="s">
        <v>27</v>
      </c>
      <c r="O2017" t="s">
        <v>2916</v>
      </c>
      <c r="P2017" s="4">
        <v>154.76400000000001</v>
      </c>
      <c r="Q2017" s="4">
        <v>154.76400000000001</v>
      </c>
      <c r="R2017" s="4">
        <f t="shared" si="126"/>
        <v>0</v>
      </c>
      <c r="S2017" s="4">
        <f t="shared" si="127"/>
        <v>0</v>
      </c>
    </row>
    <row r="2018" spans="1:19" ht="15.6" x14ac:dyDescent="0.3">
      <c r="A2018" t="s">
        <v>2278</v>
      </c>
      <c r="B2018" s="1">
        <v>42344</v>
      </c>
      <c r="C2018" s="1">
        <v>42348</v>
      </c>
      <c r="D2018">
        <f t="shared" si="124"/>
        <v>2015</v>
      </c>
      <c r="E2018" t="str">
        <f t="shared" si="125"/>
        <v>Dec</v>
      </c>
      <c r="F2018" t="s">
        <v>37</v>
      </c>
      <c r="G2018" t="s">
        <v>2172</v>
      </c>
      <c r="H2018" s="2" t="s">
        <v>22</v>
      </c>
      <c r="I2018" t="s">
        <v>23</v>
      </c>
      <c r="J2018" t="s">
        <v>24</v>
      </c>
      <c r="K2018">
        <v>60610</v>
      </c>
      <c r="L2018" t="s">
        <v>25</v>
      </c>
      <c r="M2018" t="s">
        <v>3186</v>
      </c>
      <c r="N2018" t="s">
        <v>27</v>
      </c>
      <c r="O2018" t="s">
        <v>2916</v>
      </c>
      <c r="P2018" s="4">
        <v>214.95</v>
      </c>
      <c r="Q2018" s="4">
        <v>214.95</v>
      </c>
      <c r="R2018" s="4">
        <f t="shared" si="126"/>
        <v>0</v>
      </c>
      <c r="S2018" s="4">
        <f t="shared" si="127"/>
        <v>0</v>
      </c>
    </row>
    <row r="2019" spans="1:19" x14ac:dyDescent="0.3">
      <c r="A2019" t="s">
        <v>3190</v>
      </c>
      <c r="B2019" s="1">
        <v>42988</v>
      </c>
      <c r="C2019" s="1">
        <v>42992</v>
      </c>
      <c r="D2019">
        <f t="shared" si="124"/>
        <v>2017</v>
      </c>
      <c r="E2019" t="str">
        <f t="shared" si="125"/>
        <v>Sep</v>
      </c>
      <c r="F2019" t="s">
        <v>67</v>
      </c>
      <c r="G2019" t="s">
        <v>226</v>
      </c>
      <c r="H2019" t="s">
        <v>51</v>
      </c>
      <c r="I2019" t="s">
        <v>113</v>
      </c>
      <c r="J2019" t="s">
        <v>109</v>
      </c>
      <c r="K2019">
        <v>77095</v>
      </c>
      <c r="L2019" t="s">
        <v>25</v>
      </c>
      <c r="M2019" t="s">
        <v>3186</v>
      </c>
      <c r="N2019" t="s">
        <v>128</v>
      </c>
      <c r="O2019" t="s">
        <v>2916</v>
      </c>
      <c r="P2019" s="4">
        <v>300.93</v>
      </c>
      <c r="Q2019" s="4">
        <v>300.93</v>
      </c>
      <c r="R2019" s="4">
        <f t="shared" si="126"/>
        <v>0</v>
      </c>
      <c r="S2019" s="4">
        <f t="shared" si="127"/>
        <v>0</v>
      </c>
    </row>
    <row r="2020" spans="1:19" x14ac:dyDescent="0.3">
      <c r="A2020" t="s">
        <v>3191</v>
      </c>
      <c r="B2020" s="1">
        <v>42180</v>
      </c>
      <c r="C2020" s="1">
        <v>42183</v>
      </c>
      <c r="D2020">
        <f t="shared" si="124"/>
        <v>2015</v>
      </c>
      <c r="E2020" t="str">
        <f t="shared" si="125"/>
        <v>Jun</v>
      </c>
      <c r="F2020" t="s">
        <v>20</v>
      </c>
      <c r="G2020" t="s">
        <v>1321</v>
      </c>
      <c r="H2020" t="s">
        <v>51</v>
      </c>
      <c r="I2020" t="s">
        <v>47</v>
      </c>
      <c r="J2020" t="s">
        <v>33</v>
      </c>
      <c r="K2020">
        <v>90049</v>
      </c>
      <c r="L2020" t="s">
        <v>34</v>
      </c>
      <c r="M2020" t="s">
        <v>3192</v>
      </c>
      <c r="N2020" t="s">
        <v>27</v>
      </c>
      <c r="O2020" t="s">
        <v>2916</v>
      </c>
      <c r="P2020" s="4">
        <v>447.84</v>
      </c>
      <c r="Q2020" s="4">
        <v>447.84</v>
      </c>
      <c r="R2020" s="4">
        <f t="shared" si="126"/>
        <v>0</v>
      </c>
      <c r="S2020" s="4">
        <f t="shared" si="127"/>
        <v>0</v>
      </c>
    </row>
    <row r="2021" spans="1:19" x14ac:dyDescent="0.3">
      <c r="A2021" t="s">
        <v>125</v>
      </c>
      <c r="B2021" s="1">
        <v>43072</v>
      </c>
      <c r="C2021" s="1">
        <v>43076</v>
      </c>
      <c r="D2021">
        <f t="shared" si="124"/>
        <v>2017</v>
      </c>
      <c r="E2021" t="str">
        <f t="shared" si="125"/>
        <v>Dec</v>
      </c>
      <c r="F2021" t="s">
        <v>37</v>
      </c>
      <c r="G2021" t="s">
        <v>126</v>
      </c>
      <c r="H2021" t="s">
        <v>51</v>
      </c>
      <c r="I2021" t="s">
        <v>127</v>
      </c>
      <c r="J2021" t="s">
        <v>33</v>
      </c>
      <c r="K2021">
        <v>95037</v>
      </c>
      <c r="L2021" t="s">
        <v>34</v>
      </c>
      <c r="M2021" t="s">
        <v>3192</v>
      </c>
      <c r="N2021" t="s">
        <v>128</v>
      </c>
      <c r="O2021" t="s">
        <v>2916</v>
      </c>
      <c r="P2021" s="4">
        <v>268.70400000000001</v>
      </c>
      <c r="Q2021" s="4">
        <v>268.70400000000001</v>
      </c>
      <c r="R2021" s="4">
        <f t="shared" si="126"/>
        <v>0</v>
      </c>
      <c r="S2021" s="4">
        <f t="shared" si="127"/>
        <v>0</v>
      </c>
    </row>
    <row r="2022" spans="1:19" x14ac:dyDescent="0.3">
      <c r="A2022" t="s">
        <v>3193</v>
      </c>
      <c r="B2022" s="1">
        <v>42276</v>
      </c>
      <c r="C2022" s="1">
        <v>42280</v>
      </c>
      <c r="D2022">
        <f t="shared" si="124"/>
        <v>2015</v>
      </c>
      <c r="E2022" t="str">
        <f t="shared" si="125"/>
        <v>Sep</v>
      </c>
      <c r="F2022" t="s">
        <v>37</v>
      </c>
      <c r="G2022" t="s">
        <v>1656</v>
      </c>
      <c r="H2022" t="s">
        <v>51</v>
      </c>
      <c r="I2022" t="s">
        <v>100</v>
      </c>
      <c r="J2022" t="s">
        <v>101</v>
      </c>
      <c r="K2022">
        <v>19134</v>
      </c>
      <c r="L2022" t="s">
        <v>54</v>
      </c>
      <c r="M2022" t="s">
        <v>3192</v>
      </c>
      <c r="N2022" t="s">
        <v>27</v>
      </c>
      <c r="O2022" t="s">
        <v>2916</v>
      </c>
      <c r="P2022" s="4">
        <v>67.176000000000002</v>
      </c>
      <c r="Q2022" s="4">
        <v>67.176000000000002</v>
      </c>
      <c r="R2022" s="4">
        <f t="shared" si="126"/>
        <v>0</v>
      </c>
      <c r="S2022" s="4">
        <f t="shared" si="127"/>
        <v>0</v>
      </c>
    </row>
    <row r="2023" spans="1:19" x14ac:dyDescent="0.3">
      <c r="A2023" t="s">
        <v>3194</v>
      </c>
      <c r="B2023" s="1">
        <v>42973</v>
      </c>
      <c r="C2023" s="1">
        <v>42980</v>
      </c>
      <c r="D2023">
        <f t="shared" si="124"/>
        <v>2017</v>
      </c>
      <c r="E2023" t="str">
        <f t="shared" si="125"/>
        <v>Aug</v>
      </c>
      <c r="F2023" t="s">
        <v>37</v>
      </c>
      <c r="G2023" t="s">
        <v>2067</v>
      </c>
      <c r="H2023" t="s">
        <v>51</v>
      </c>
      <c r="I2023" t="s">
        <v>97</v>
      </c>
      <c r="J2023" t="s">
        <v>89</v>
      </c>
      <c r="K2023">
        <v>48234</v>
      </c>
      <c r="L2023" t="s">
        <v>25</v>
      </c>
      <c r="M2023" t="s">
        <v>3192</v>
      </c>
      <c r="N2023" t="s">
        <v>128</v>
      </c>
      <c r="O2023" t="s">
        <v>2916</v>
      </c>
      <c r="P2023" s="4">
        <v>447.84</v>
      </c>
      <c r="Q2023" s="4">
        <v>447.84</v>
      </c>
      <c r="R2023" s="4">
        <f t="shared" si="126"/>
        <v>0</v>
      </c>
      <c r="S2023" s="4">
        <f t="shared" si="127"/>
        <v>0</v>
      </c>
    </row>
    <row r="2024" spans="1:19" x14ac:dyDescent="0.3">
      <c r="A2024" t="s">
        <v>3195</v>
      </c>
      <c r="B2024" s="1">
        <v>42963</v>
      </c>
      <c r="C2024" s="1">
        <v>42966</v>
      </c>
      <c r="D2024">
        <f t="shared" si="124"/>
        <v>2017</v>
      </c>
      <c r="E2024" t="str">
        <f t="shared" si="125"/>
        <v>Aug</v>
      </c>
      <c r="F2024" t="s">
        <v>20</v>
      </c>
      <c r="G2024" t="s">
        <v>3196</v>
      </c>
      <c r="H2024" t="s">
        <v>51</v>
      </c>
      <c r="I2024" t="s">
        <v>47</v>
      </c>
      <c r="J2024" t="s">
        <v>33</v>
      </c>
      <c r="K2024">
        <v>90045</v>
      </c>
      <c r="L2024" t="s">
        <v>34</v>
      </c>
      <c r="M2024" t="s">
        <v>3197</v>
      </c>
      <c r="N2024" t="s">
        <v>27</v>
      </c>
      <c r="O2024" t="s">
        <v>2916</v>
      </c>
      <c r="P2024" s="4">
        <v>161.28</v>
      </c>
      <c r="Q2024" s="4">
        <v>161.28</v>
      </c>
      <c r="R2024" s="4">
        <f t="shared" si="126"/>
        <v>0</v>
      </c>
      <c r="S2024" s="4">
        <f t="shared" si="127"/>
        <v>0</v>
      </c>
    </row>
    <row r="2025" spans="1:19" x14ac:dyDescent="0.3">
      <c r="A2025" t="s">
        <v>2804</v>
      </c>
      <c r="B2025" s="1">
        <v>43266</v>
      </c>
      <c r="C2025" s="1">
        <v>43271</v>
      </c>
      <c r="D2025">
        <f t="shared" si="124"/>
        <v>2018</v>
      </c>
      <c r="E2025" t="str">
        <f t="shared" si="125"/>
        <v>Jun</v>
      </c>
      <c r="F2025" t="s">
        <v>37</v>
      </c>
      <c r="G2025" t="s">
        <v>2114</v>
      </c>
      <c r="H2025" t="s">
        <v>51</v>
      </c>
      <c r="I2025" t="s">
        <v>1562</v>
      </c>
      <c r="J2025" t="s">
        <v>250</v>
      </c>
      <c r="K2025">
        <v>37211</v>
      </c>
      <c r="L2025" t="s">
        <v>44</v>
      </c>
      <c r="M2025" t="s">
        <v>3197</v>
      </c>
      <c r="N2025" t="s">
        <v>27</v>
      </c>
      <c r="O2025" t="s">
        <v>2916</v>
      </c>
      <c r="P2025" s="4">
        <v>120.96</v>
      </c>
      <c r="Q2025" s="4">
        <v>120.96</v>
      </c>
      <c r="R2025" s="4">
        <f t="shared" si="126"/>
        <v>0</v>
      </c>
      <c r="S2025" s="4">
        <f t="shared" si="127"/>
        <v>0</v>
      </c>
    </row>
    <row r="2026" spans="1:19" x14ac:dyDescent="0.3">
      <c r="A2026" t="s">
        <v>3198</v>
      </c>
      <c r="B2026" s="1">
        <v>42204</v>
      </c>
      <c r="C2026" s="1">
        <v>42209</v>
      </c>
      <c r="D2026">
        <f t="shared" si="124"/>
        <v>2015</v>
      </c>
      <c r="E2026" t="str">
        <f t="shared" si="125"/>
        <v>Jul</v>
      </c>
      <c r="F2026" t="s">
        <v>37</v>
      </c>
      <c r="G2026" t="s">
        <v>3199</v>
      </c>
      <c r="H2026" t="s">
        <v>51</v>
      </c>
      <c r="I2026" t="s">
        <v>1190</v>
      </c>
      <c r="J2026" t="s">
        <v>310</v>
      </c>
      <c r="K2026">
        <v>6010</v>
      </c>
      <c r="L2026" t="s">
        <v>54</v>
      </c>
      <c r="M2026" t="s">
        <v>3197</v>
      </c>
      <c r="N2026" t="s">
        <v>27</v>
      </c>
      <c r="O2026" t="s">
        <v>2916</v>
      </c>
      <c r="P2026" s="4">
        <v>70.56</v>
      </c>
      <c r="Q2026" s="4">
        <v>70.56</v>
      </c>
      <c r="R2026" s="4">
        <f t="shared" si="126"/>
        <v>0</v>
      </c>
      <c r="S2026" s="4">
        <f t="shared" si="127"/>
        <v>0</v>
      </c>
    </row>
    <row r="2027" spans="1:19" ht="15.6" x14ac:dyDescent="0.3">
      <c r="A2027" t="s">
        <v>3200</v>
      </c>
      <c r="B2027" s="1">
        <v>42427</v>
      </c>
      <c r="C2027" s="1">
        <v>42431</v>
      </c>
      <c r="D2027">
        <f t="shared" si="124"/>
        <v>2016</v>
      </c>
      <c r="E2027" t="str">
        <f t="shared" si="125"/>
        <v>Feb</v>
      </c>
      <c r="F2027" t="s">
        <v>37</v>
      </c>
      <c r="G2027" t="s">
        <v>2963</v>
      </c>
      <c r="H2027" s="2" t="s">
        <v>22</v>
      </c>
      <c r="I2027" t="s">
        <v>57</v>
      </c>
      <c r="J2027" t="s">
        <v>58</v>
      </c>
      <c r="K2027">
        <v>2908</v>
      </c>
      <c r="L2027" t="s">
        <v>54</v>
      </c>
      <c r="M2027" t="s">
        <v>3197</v>
      </c>
      <c r="N2027" t="s">
        <v>27</v>
      </c>
      <c r="O2027" t="s">
        <v>2916</v>
      </c>
      <c r="P2027" s="4">
        <v>493.92</v>
      </c>
      <c r="Q2027" s="4">
        <v>493.92</v>
      </c>
      <c r="R2027" s="4">
        <f t="shared" si="126"/>
        <v>0</v>
      </c>
      <c r="S2027" s="4">
        <f t="shared" si="127"/>
        <v>0</v>
      </c>
    </row>
    <row r="2028" spans="1:19" x14ac:dyDescent="0.3">
      <c r="A2028" t="s">
        <v>365</v>
      </c>
      <c r="B2028" s="1">
        <v>42976</v>
      </c>
      <c r="C2028" s="1">
        <v>42981</v>
      </c>
      <c r="D2028">
        <f t="shared" si="124"/>
        <v>2017</v>
      </c>
      <c r="E2028" t="str">
        <f t="shared" si="125"/>
        <v>Aug</v>
      </c>
      <c r="F2028" t="s">
        <v>37</v>
      </c>
      <c r="G2028" t="s">
        <v>366</v>
      </c>
      <c r="H2028" t="s">
        <v>51</v>
      </c>
      <c r="I2028" t="s">
        <v>100</v>
      </c>
      <c r="J2028" t="s">
        <v>101</v>
      </c>
      <c r="K2028">
        <v>19120</v>
      </c>
      <c r="L2028" t="s">
        <v>54</v>
      </c>
      <c r="M2028" t="s">
        <v>3197</v>
      </c>
      <c r="N2028" t="s">
        <v>128</v>
      </c>
      <c r="O2028" t="s">
        <v>2916</v>
      </c>
      <c r="P2028" s="4">
        <v>241.92</v>
      </c>
      <c r="Q2028" s="4">
        <v>241.92</v>
      </c>
      <c r="R2028" s="4">
        <f t="shared" si="126"/>
        <v>0</v>
      </c>
      <c r="S2028" s="4">
        <f t="shared" si="127"/>
        <v>0</v>
      </c>
    </row>
    <row r="2029" spans="1:19" ht="15.6" x14ac:dyDescent="0.3">
      <c r="A2029" t="s">
        <v>3201</v>
      </c>
      <c r="B2029" s="1">
        <v>43229</v>
      </c>
      <c r="C2029" s="1">
        <v>43231</v>
      </c>
      <c r="D2029">
        <f t="shared" si="124"/>
        <v>2018</v>
      </c>
      <c r="E2029" t="str">
        <f t="shared" si="125"/>
        <v>May</v>
      </c>
      <c r="F2029" t="s">
        <v>20</v>
      </c>
      <c r="G2029" t="s">
        <v>1274</v>
      </c>
      <c r="H2029" s="2" t="s">
        <v>22</v>
      </c>
      <c r="I2029" t="s">
        <v>69</v>
      </c>
      <c r="J2029" t="s">
        <v>70</v>
      </c>
      <c r="K2029">
        <v>98105</v>
      </c>
      <c r="L2029" t="s">
        <v>34</v>
      </c>
      <c r="M2029" t="s">
        <v>3202</v>
      </c>
      <c r="N2029" t="s">
        <v>27</v>
      </c>
      <c r="O2029" t="s">
        <v>2916</v>
      </c>
      <c r="P2029" s="4">
        <v>286.85000000000002</v>
      </c>
      <c r="Q2029" s="4">
        <v>286.85000000000002</v>
      </c>
      <c r="R2029" s="4">
        <f t="shared" si="126"/>
        <v>0</v>
      </c>
      <c r="S2029" s="4">
        <f t="shared" si="127"/>
        <v>0</v>
      </c>
    </row>
    <row r="2030" spans="1:19" ht="15.6" x14ac:dyDescent="0.3">
      <c r="A2030" t="s">
        <v>3203</v>
      </c>
      <c r="B2030" s="1">
        <v>42630</v>
      </c>
      <c r="C2030" s="1">
        <v>42634</v>
      </c>
      <c r="D2030">
        <f t="shared" si="124"/>
        <v>2016</v>
      </c>
      <c r="E2030" t="str">
        <f t="shared" si="125"/>
        <v>Sep</v>
      </c>
      <c r="F2030" t="s">
        <v>37</v>
      </c>
      <c r="G2030" t="s">
        <v>885</v>
      </c>
      <c r="H2030" s="2" t="s">
        <v>22</v>
      </c>
      <c r="I2030" t="s">
        <v>61</v>
      </c>
      <c r="J2030" t="s">
        <v>62</v>
      </c>
      <c r="K2030">
        <v>10035</v>
      </c>
      <c r="L2030" t="s">
        <v>54</v>
      </c>
      <c r="M2030" t="s">
        <v>3202</v>
      </c>
      <c r="N2030" t="s">
        <v>27</v>
      </c>
      <c r="O2030" t="s">
        <v>2916</v>
      </c>
      <c r="P2030" s="4">
        <v>344.22</v>
      </c>
      <c r="Q2030" s="4">
        <v>344.22</v>
      </c>
      <c r="R2030" s="4">
        <f t="shared" si="126"/>
        <v>0</v>
      </c>
      <c r="S2030" s="4">
        <f t="shared" si="127"/>
        <v>0</v>
      </c>
    </row>
    <row r="2031" spans="1:19" ht="15.6" x14ac:dyDescent="0.3">
      <c r="A2031" t="s">
        <v>3204</v>
      </c>
      <c r="B2031" s="1">
        <v>42731</v>
      </c>
      <c r="C2031" s="1">
        <v>42735</v>
      </c>
      <c r="D2031">
        <f t="shared" si="124"/>
        <v>2016</v>
      </c>
      <c r="E2031" t="str">
        <f t="shared" si="125"/>
        <v>Dec</v>
      </c>
      <c r="F2031" t="s">
        <v>37</v>
      </c>
      <c r="G2031" t="s">
        <v>2014</v>
      </c>
      <c r="H2031" s="2" t="s">
        <v>22</v>
      </c>
      <c r="I2031" t="s">
        <v>1647</v>
      </c>
      <c r="J2031" t="s">
        <v>233</v>
      </c>
      <c r="K2031">
        <v>43302</v>
      </c>
      <c r="L2031" t="s">
        <v>54</v>
      </c>
      <c r="M2031" t="s">
        <v>3202</v>
      </c>
      <c r="N2031" t="s">
        <v>27</v>
      </c>
      <c r="O2031" t="s">
        <v>2916</v>
      </c>
      <c r="P2031" s="4">
        <v>1548.99</v>
      </c>
      <c r="Q2031" s="4">
        <v>1548.99</v>
      </c>
      <c r="R2031" s="4">
        <f t="shared" si="126"/>
        <v>0</v>
      </c>
      <c r="S2031" s="4">
        <f t="shared" si="127"/>
        <v>0</v>
      </c>
    </row>
    <row r="2032" spans="1:19" x14ac:dyDescent="0.3">
      <c r="A2032" t="s">
        <v>1888</v>
      </c>
      <c r="B2032" s="1">
        <v>43432</v>
      </c>
      <c r="C2032" s="1">
        <v>43436</v>
      </c>
      <c r="D2032">
        <f t="shared" si="124"/>
        <v>2018</v>
      </c>
      <c r="E2032" t="str">
        <f t="shared" si="125"/>
        <v>Nov</v>
      </c>
      <c r="F2032" t="s">
        <v>37</v>
      </c>
      <c r="G2032" t="s">
        <v>1889</v>
      </c>
      <c r="H2032" t="s">
        <v>22</v>
      </c>
      <c r="I2032" t="s">
        <v>100</v>
      </c>
      <c r="J2032" t="s">
        <v>101</v>
      </c>
      <c r="K2032">
        <v>19120</v>
      </c>
      <c r="L2032" t="s">
        <v>54</v>
      </c>
      <c r="M2032" t="s">
        <v>3202</v>
      </c>
      <c r="N2032" t="s">
        <v>27</v>
      </c>
      <c r="O2032" t="s">
        <v>2916</v>
      </c>
      <c r="P2032" s="4">
        <v>2065.3200000000002</v>
      </c>
      <c r="Q2032" s="4">
        <v>2065.3200000000002</v>
      </c>
      <c r="R2032" s="4">
        <f t="shared" si="126"/>
        <v>0</v>
      </c>
      <c r="S2032" s="4">
        <f t="shared" si="127"/>
        <v>0</v>
      </c>
    </row>
    <row r="2033" spans="1:19" x14ac:dyDescent="0.3">
      <c r="A2033" t="s">
        <v>3205</v>
      </c>
      <c r="B2033" s="1">
        <v>42254</v>
      </c>
      <c r="C2033" s="1">
        <v>42257</v>
      </c>
      <c r="D2033">
        <f t="shared" si="124"/>
        <v>2015</v>
      </c>
      <c r="E2033" t="str">
        <f t="shared" si="125"/>
        <v>Sep</v>
      </c>
      <c r="F2033" t="s">
        <v>20</v>
      </c>
      <c r="G2033" t="s">
        <v>2111</v>
      </c>
      <c r="H2033" t="s">
        <v>22</v>
      </c>
      <c r="I2033" t="s">
        <v>113</v>
      </c>
      <c r="J2033" t="s">
        <v>109</v>
      </c>
      <c r="K2033">
        <v>77036</v>
      </c>
      <c r="L2033" t="s">
        <v>25</v>
      </c>
      <c r="M2033" t="s">
        <v>3202</v>
      </c>
      <c r="N2033" t="s">
        <v>27</v>
      </c>
      <c r="O2033" t="s">
        <v>2916</v>
      </c>
      <c r="P2033" s="4">
        <v>200.79499999999999</v>
      </c>
      <c r="Q2033" s="4">
        <v>200.79499999999999</v>
      </c>
      <c r="R2033" s="4">
        <f t="shared" si="126"/>
        <v>0</v>
      </c>
      <c r="S2033" s="4">
        <f t="shared" si="127"/>
        <v>0</v>
      </c>
    </row>
    <row r="2034" spans="1:19" ht="15.6" x14ac:dyDescent="0.3">
      <c r="A2034" t="s">
        <v>908</v>
      </c>
      <c r="B2034" s="1">
        <v>42206</v>
      </c>
      <c r="C2034" s="1">
        <v>42210</v>
      </c>
      <c r="D2034">
        <f t="shared" si="124"/>
        <v>2015</v>
      </c>
      <c r="E2034" t="str">
        <f t="shared" si="125"/>
        <v>Jul</v>
      </c>
      <c r="F2034" t="s">
        <v>37</v>
      </c>
      <c r="G2034" t="s">
        <v>909</v>
      </c>
      <c r="H2034" s="2" t="s">
        <v>22</v>
      </c>
      <c r="I2034" t="s">
        <v>32</v>
      </c>
      <c r="J2034" t="s">
        <v>33</v>
      </c>
      <c r="K2034">
        <v>94122</v>
      </c>
      <c r="L2034" t="s">
        <v>34</v>
      </c>
      <c r="M2034" t="s">
        <v>3206</v>
      </c>
      <c r="N2034" t="s">
        <v>27</v>
      </c>
      <c r="O2034" t="s">
        <v>2916</v>
      </c>
      <c r="P2034" s="4">
        <v>272.84800000000001</v>
      </c>
      <c r="Q2034" s="4">
        <v>272.84800000000001</v>
      </c>
      <c r="R2034" s="4">
        <f t="shared" si="126"/>
        <v>0</v>
      </c>
      <c r="S2034" s="4">
        <f t="shared" si="127"/>
        <v>0</v>
      </c>
    </row>
    <row r="2035" spans="1:19" ht="15.6" x14ac:dyDescent="0.3">
      <c r="A2035" t="s">
        <v>3047</v>
      </c>
      <c r="B2035" s="1">
        <v>42080</v>
      </c>
      <c r="C2035" s="1">
        <v>42084</v>
      </c>
      <c r="D2035">
        <f t="shared" si="124"/>
        <v>2015</v>
      </c>
      <c r="E2035" t="str">
        <f t="shared" si="125"/>
        <v>Mar</v>
      </c>
      <c r="F2035" t="s">
        <v>37</v>
      </c>
      <c r="G2035" t="s">
        <v>3048</v>
      </c>
      <c r="H2035" s="2" t="s">
        <v>22</v>
      </c>
      <c r="I2035" t="s">
        <v>61</v>
      </c>
      <c r="J2035" t="s">
        <v>62</v>
      </c>
      <c r="K2035">
        <v>10024</v>
      </c>
      <c r="L2035" t="s">
        <v>54</v>
      </c>
      <c r="M2035" t="s">
        <v>3206</v>
      </c>
      <c r="N2035" t="s">
        <v>27</v>
      </c>
      <c r="O2035" t="s">
        <v>2916</v>
      </c>
      <c r="P2035" s="4">
        <v>613.90800000000002</v>
      </c>
      <c r="Q2035" s="4">
        <v>613.90800000000002</v>
      </c>
      <c r="R2035" s="4">
        <f t="shared" si="126"/>
        <v>0</v>
      </c>
      <c r="S2035" s="4">
        <f t="shared" si="127"/>
        <v>0</v>
      </c>
    </row>
    <row r="2036" spans="1:19" x14ac:dyDescent="0.3">
      <c r="A2036" t="s">
        <v>3193</v>
      </c>
      <c r="B2036" s="1">
        <v>42276</v>
      </c>
      <c r="C2036" s="1">
        <v>42280</v>
      </c>
      <c r="D2036">
        <f t="shared" si="124"/>
        <v>2015</v>
      </c>
      <c r="E2036" t="str">
        <f t="shared" si="125"/>
        <v>Sep</v>
      </c>
      <c r="F2036" t="s">
        <v>37</v>
      </c>
      <c r="G2036" t="s">
        <v>1656</v>
      </c>
      <c r="H2036" t="s">
        <v>51</v>
      </c>
      <c r="I2036" t="s">
        <v>100</v>
      </c>
      <c r="J2036" t="s">
        <v>101</v>
      </c>
      <c r="K2036">
        <v>19134</v>
      </c>
      <c r="L2036" t="s">
        <v>54</v>
      </c>
      <c r="M2036" t="s">
        <v>3206</v>
      </c>
      <c r="N2036" t="s">
        <v>27</v>
      </c>
      <c r="O2036" t="s">
        <v>2916</v>
      </c>
      <c r="P2036" s="4">
        <v>409.27199999999999</v>
      </c>
      <c r="Q2036" s="4">
        <v>409.27199999999999</v>
      </c>
      <c r="R2036" s="4">
        <f t="shared" si="126"/>
        <v>0</v>
      </c>
      <c r="S2036" s="4">
        <f t="shared" si="127"/>
        <v>0</v>
      </c>
    </row>
    <row r="2037" spans="1:19" x14ac:dyDescent="0.3">
      <c r="A2037" t="s">
        <v>3207</v>
      </c>
      <c r="B2037" s="1">
        <v>42896</v>
      </c>
      <c r="C2037" s="1">
        <v>42901</v>
      </c>
      <c r="D2037">
        <f t="shared" si="124"/>
        <v>2017</v>
      </c>
      <c r="E2037" t="str">
        <f t="shared" si="125"/>
        <v>Jun</v>
      </c>
      <c r="F2037" t="s">
        <v>37</v>
      </c>
      <c r="G2037" t="s">
        <v>560</v>
      </c>
      <c r="H2037" t="s">
        <v>22</v>
      </c>
      <c r="I2037" t="s">
        <v>47</v>
      </c>
      <c r="J2037" t="s">
        <v>33</v>
      </c>
      <c r="K2037">
        <v>90045</v>
      </c>
      <c r="L2037" t="s">
        <v>34</v>
      </c>
      <c r="M2037" t="s">
        <v>3208</v>
      </c>
      <c r="N2037" t="s">
        <v>110</v>
      </c>
      <c r="O2037" t="s">
        <v>2916</v>
      </c>
      <c r="P2037" s="4">
        <v>1335.68</v>
      </c>
      <c r="Q2037" s="4">
        <v>1335.68</v>
      </c>
      <c r="R2037" s="4">
        <f t="shared" si="126"/>
        <v>0</v>
      </c>
      <c r="S2037" s="4">
        <f t="shared" si="127"/>
        <v>0</v>
      </c>
    </row>
    <row r="2038" spans="1:19" x14ac:dyDescent="0.3">
      <c r="A2038" t="s">
        <v>3209</v>
      </c>
      <c r="B2038" s="1">
        <v>43086</v>
      </c>
      <c r="C2038" s="1">
        <v>43090</v>
      </c>
      <c r="D2038">
        <f t="shared" si="124"/>
        <v>2017</v>
      </c>
      <c r="E2038" t="str">
        <f t="shared" si="125"/>
        <v>Dec</v>
      </c>
      <c r="F2038" t="s">
        <v>37</v>
      </c>
      <c r="G2038" t="s">
        <v>3210</v>
      </c>
      <c r="H2038" t="s">
        <v>22</v>
      </c>
      <c r="I2038" t="s">
        <v>32</v>
      </c>
      <c r="J2038" t="s">
        <v>33</v>
      </c>
      <c r="K2038">
        <v>94122</v>
      </c>
      <c r="L2038" t="s">
        <v>34</v>
      </c>
      <c r="M2038" t="s">
        <v>3208</v>
      </c>
      <c r="N2038" t="s">
        <v>110</v>
      </c>
      <c r="O2038" t="s">
        <v>2916</v>
      </c>
      <c r="P2038" s="4">
        <v>2003.52</v>
      </c>
      <c r="Q2038" s="4">
        <v>100</v>
      </c>
      <c r="R2038" s="4">
        <f t="shared" si="126"/>
        <v>1903.52</v>
      </c>
      <c r="S2038" s="4">
        <f t="shared" si="127"/>
        <v>285.52799999999996</v>
      </c>
    </row>
    <row r="2039" spans="1:19" x14ac:dyDescent="0.3">
      <c r="A2039" t="s">
        <v>3211</v>
      </c>
      <c r="B2039" s="1">
        <v>43444</v>
      </c>
      <c r="C2039" s="1">
        <v>43448</v>
      </c>
      <c r="D2039">
        <f t="shared" si="124"/>
        <v>2018</v>
      </c>
      <c r="E2039" t="str">
        <f t="shared" si="125"/>
        <v>Dec</v>
      </c>
      <c r="F2039" t="s">
        <v>67</v>
      </c>
      <c r="G2039" t="s">
        <v>2262</v>
      </c>
      <c r="H2039" t="s">
        <v>105</v>
      </c>
      <c r="I2039" t="s">
        <v>1330</v>
      </c>
      <c r="J2039" t="s">
        <v>325</v>
      </c>
      <c r="K2039">
        <v>89031</v>
      </c>
      <c r="L2039" t="s">
        <v>34</v>
      </c>
      <c r="M2039" t="s">
        <v>3208</v>
      </c>
      <c r="N2039" t="s">
        <v>27</v>
      </c>
      <c r="O2039" t="s">
        <v>2916</v>
      </c>
      <c r="P2039" s="4">
        <v>1669.6</v>
      </c>
      <c r="Q2039" s="4">
        <v>1669.6</v>
      </c>
      <c r="R2039" s="4">
        <f t="shared" si="126"/>
        <v>0</v>
      </c>
      <c r="S2039" s="4">
        <f t="shared" si="127"/>
        <v>0</v>
      </c>
    </row>
    <row r="2040" spans="1:19" ht="15.6" x14ac:dyDescent="0.3">
      <c r="A2040" t="s">
        <v>3212</v>
      </c>
      <c r="B2040" s="1">
        <v>42765</v>
      </c>
      <c r="C2040" s="1">
        <v>42769</v>
      </c>
      <c r="D2040">
        <f t="shared" si="124"/>
        <v>2017</v>
      </c>
      <c r="E2040" t="str">
        <f t="shared" si="125"/>
        <v>Jan</v>
      </c>
      <c r="F2040" t="s">
        <v>37</v>
      </c>
      <c r="G2040" t="s">
        <v>3213</v>
      </c>
      <c r="H2040" s="2" t="s">
        <v>22</v>
      </c>
      <c r="I2040" t="s">
        <v>1106</v>
      </c>
      <c r="J2040" t="s">
        <v>24</v>
      </c>
      <c r="K2040">
        <v>61107</v>
      </c>
      <c r="L2040" t="s">
        <v>25</v>
      </c>
      <c r="M2040" t="s">
        <v>3208</v>
      </c>
      <c r="N2040" t="s">
        <v>27</v>
      </c>
      <c r="O2040" t="s">
        <v>2916</v>
      </c>
      <c r="P2040" s="4">
        <v>626.1</v>
      </c>
      <c r="Q2040" s="4">
        <v>626.1</v>
      </c>
      <c r="R2040" s="4">
        <f t="shared" si="126"/>
        <v>0</v>
      </c>
      <c r="S2040" s="4">
        <f t="shared" si="127"/>
        <v>0</v>
      </c>
    </row>
    <row r="2041" spans="1:19" ht="15.6" x14ac:dyDescent="0.3">
      <c r="A2041" t="s">
        <v>3214</v>
      </c>
      <c r="B2041" s="1">
        <v>42219</v>
      </c>
      <c r="C2041" s="1">
        <v>42221</v>
      </c>
      <c r="D2041">
        <f t="shared" si="124"/>
        <v>2015</v>
      </c>
      <c r="E2041" t="str">
        <f t="shared" si="125"/>
        <v>Aug</v>
      </c>
      <c r="F2041" t="s">
        <v>20</v>
      </c>
      <c r="G2041" t="s">
        <v>556</v>
      </c>
      <c r="H2041" s="2" t="s">
        <v>22</v>
      </c>
      <c r="I2041" t="s">
        <v>165</v>
      </c>
      <c r="J2041" t="s">
        <v>75</v>
      </c>
      <c r="K2041">
        <v>80219</v>
      </c>
      <c r="L2041" t="s">
        <v>34</v>
      </c>
      <c r="M2041" t="s">
        <v>3215</v>
      </c>
      <c r="N2041" t="s">
        <v>27</v>
      </c>
      <c r="O2041" t="s">
        <v>2916</v>
      </c>
      <c r="P2041" s="4">
        <v>218.75</v>
      </c>
      <c r="Q2041" s="4">
        <v>218.75</v>
      </c>
      <c r="R2041" s="4">
        <f t="shared" si="126"/>
        <v>0</v>
      </c>
      <c r="S2041" s="4">
        <f t="shared" si="127"/>
        <v>0</v>
      </c>
    </row>
    <row r="2042" spans="1:19" ht="15.6" x14ac:dyDescent="0.3">
      <c r="A2042" t="s">
        <v>674</v>
      </c>
      <c r="B2042" s="1">
        <v>43445</v>
      </c>
      <c r="C2042" s="1">
        <v>43451</v>
      </c>
      <c r="D2042">
        <f t="shared" si="124"/>
        <v>2018</v>
      </c>
      <c r="E2042" t="str">
        <f t="shared" si="125"/>
        <v>Dec</v>
      </c>
      <c r="F2042" t="s">
        <v>37</v>
      </c>
      <c r="G2042" t="s">
        <v>675</v>
      </c>
      <c r="H2042" s="2" t="s">
        <v>22</v>
      </c>
      <c r="I2042" t="s">
        <v>78</v>
      </c>
      <c r="J2042" t="s">
        <v>79</v>
      </c>
      <c r="K2042">
        <v>32216</v>
      </c>
      <c r="L2042" t="s">
        <v>44</v>
      </c>
      <c r="M2042" t="s">
        <v>3215</v>
      </c>
      <c r="N2042" t="s">
        <v>27</v>
      </c>
      <c r="O2042" t="s">
        <v>2916</v>
      </c>
      <c r="P2042" s="4">
        <v>721.875</v>
      </c>
      <c r="Q2042" s="4">
        <f>P2042-75</f>
        <v>646.875</v>
      </c>
      <c r="R2042" s="4">
        <f t="shared" si="126"/>
        <v>75</v>
      </c>
      <c r="S2042" s="4">
        <f t="shared" si="127"/>
        <v>11.25</v>
      </c>
    </row>
    <row r="2043" spans="1:19" ht="15.6" x14ac:dyDescent="0.3">
      <c r="A2043" t="s">
        <v>3216</v>
      </c>
      <c r="B2043" s="1">
        <v>43351</v>
      </c>
      <c r="C2043" s="1">
        <v>43356</v>
      </c>
      <c r="D2043">
        <f t="shared" si="124"/>
        <v>2018</v>
      </c>
      <c r="E2043" t="str">
        <f t="shared" si="125"/>
        <v>Sep</v>
      </c>
      <c r="F2043" t="s">
        <v>67</v>
      </c>
      <c r="G2043" t="s">
        <v>292</v>
      </c>
      <c r="H2043" s="2" t="s">
        <v>22</v>
      </c>
      <c r="I2043" t="s">
        <v>23</v>
      </c>
      <c r="J2043" t="s">
        <v>24</v>
      </c>
      <c r="K2043">
        <v>60610</v>
      </c>
      <c r="L2043" t="s">
        <v>25</v>
      </c>
      <c r="M2043" t="s">
        <v>3215</v>
      </c>
      <c r="N2043" t="s">
        <v>27</v>
      </c>
      <c r="O2043" t="s">
        <v>2916</v>
      </c>
      <c r="P2043" s="4">
        <v>765.625</v>
      </c>
      <c r="Q2043" s="4">
        <v>765.625</v>
      </c>
      <c r="R2043" s="4">
        <f t="shared" si="126"/>
        <v>0</v>
      </c>
      <c r="S2043" s="4">
        <f t="shared" si="127"/>
        <v>0</v>
      </c>
    </row>
    <row r="2044" spans="1:19" ht="15.6" x14ac:dyDescent="0.3">
      <c r="A2044" t="s">
        <v>3217</v>
      </c>
      <c r="B2044" s="1">
        <v>42102</v>
      </c>
      <c r="C2044" s="1">
        <v>42106</v>
      </c>
      <c r="D2044">
        <f t="shared" si="124"/>
        <v>2015</v>
      </c>
      <c r="E2044" t="str">
        <f t="shared" si="125"/>
        <v>Apr</v>
      </c>
      <c r="F2044" t="s">
        <v>37</v>
      </c>
      <c r="G2044" t="s">
        <v>566</v>
      </c>
      <c r="H2044" s="2" t="s">
        <v>22</v>
      </c>
      <c r="I2044" t="s">
        <v>2346</v>
      </c>
      <c r="J2044" t="s">
        <v>233</v>
      </c>
      <c r="K2044">
        <v>43615</v>
      </c>
      <c r="L2044" t="s">
        <v>54</v>
      </c>
      <c r="M2044" t="s">
        <v>3218</v>
      </c>
      <c r="N2044" t="s">
        <v>27</v>
      </c>
      <c r="O2044" t="s">
        <v>2916</v>
      </c>
      <c r="P2044" s="4">
        <v>172.11</v>
      </c>
      <c r="Q2044" s="4">
        <f>P2044-17</f>
        <v>155.11000000000001</v>
      </c>
      <c r="R2044" s="4">
        <f t="shared" si="126"/>
        <v>17</v>
      </c>
      <c r="S2044" s="4">
        <f t="shared" si="127"/>
        <v>2.5499999999999998</v>
      </c>
    </row>
    <row r="2045" spans="1:19" x14ac:dyDescent="0.3">
      <c r="A2045" t="s">
        <v>1423</v>
      </c>
      <c r="B2045" s="1">
        <v>43372</v>
      </c>
      <c r="C2045" s="1">
        <v>43372</v>
      </c>
      <c r="D2045">
        <f t="shared" si="124"/>
        <v>2018</v>
      </c>
      <c r="E2045" t="str">
        <f t="shared" si="125"/>
        <v>Sep</v>
      </c>
      <c r="F2045" t="s">
        <v>30</v>
      </c>
      <c r="G2045" t="s">
        <v>630</v>
      </c>
      <c r="H2045" t="s">
        <v>22</v>
      </c>
      <c r="I2045" t="s">
        <v>1424</v>
      </c>
      <c r="J2045" t="s">
        <v>233</v>
      </c>
      <c r="K2045">
        <v>44060</v>
      </c>
      <c r="L2045" t="s">
        <v>54</v>
      </c>
      <c r="M2045" t="s">
        <v>3218</v>
      </c>
      <c r="N2045" t="s">
        <v>27</v>
      </c>
      <c r="O2045" t="s">
        <v>2916</v>
      </c>
      <c r="P2045" s="4">
        <v>344.22</v>
      </c>
      <c r="Q2045" s="4">
        <v>344.22</v>
      </c>
      <c r="R2045" s="4">
        <f t="shared" si="126"/>
        <v>0</v>
      </c>
      <c r="S2045" s="4">
        <f t="shared" si="127"/>
        <v>0</v>
      </c>
    </row>
    <row r="2046" spans="1:19" x14ac:dyDescent="0.3">
      <c r="A2046" t="s">
        <v>3015</v>
      </c>
      <c r="B2046" s="1">
        <v>42114</v>
      </c>
      <c r="C2046" s="1">
        <v>42116</v>
      </c>
      <c r="D2046">
        <f t="shared" si="124"/>
        <v>2015</v>
      </c>
      <c r="E2046" t="str">
        <f t="shared" si="125"/>
        <v>Apr</v>
      </c>
      <c r="F2046" t="s">
        <v>67</v>
      </c>
      <c r="G2046" t="s">
        <v>85</v>
      </c>
      <c r="H2046" t="s">
        <v>105</v>
      </c>
      <c r="I2046" t="s">
        <v>113</v>
      </c>
      <c r="J2046" t="s">
        <v>109</v>
      </c>
      <c r="K2046">
        <v>77070</v>
      </c>
      <c r="L2046" t="s">
        <v>25</v>
      </c>
      <c r="M2046" t="s">
        <v>3218</v>
      </c>
      <c r="N2046" t="s">
        <v>27</v>
      </c>
      <c r="O2046" t="s">
        <v>2916</v>
      </c>
      <c r="P2046" s="4">
        <v>401.59</v>
      </c>
      <c r="Q2046" s="4">
        <v>401.59</v>
      </c>
      <c r="R2046" s="4">
        <f t="shared" si="126"/>
        <v>0</v>
      </c>
      <c r="S2046" s="4">
        <f t="shared" si="127"/>
        <v>0</v>
      </c>
    </row>
    <row r="2047" spans="1:19" x14ac:dyDescent="0.3">
      <c r="A2047" t="s">
        <v>3219</v>
      </c>
      <c r="B2047" s="1">
        <v>42164</v>
      </c>
      <c r="C2047" s="1">
        <v>42166</v>
      </c>
      <c r="D2047">
        <f t="shared" si="124"/>
        <v>2015</v>
      </c>
      <c r="E2047" t="str">
        <f t="shared" si="125"/>
        <v>Jun</v>
      </c>
      <c r="F2047" t="s">
        <v>67</v>
      </c>
      <c r="G2047" t="s">
        <v>3220</v>
      </c>
      <c r="H2047" t="s">
        <v>105</v>
      </c>
      <c r="I2047" t="s">
        <v>2419</v>
      </c>
      <c r="J2047" t="s">
        <v>158</v>
      </c>
      <c r="K2047">
        <v>22801</v>
      </c>
      <c r="L2047" t="s">
        <v>44</v>
      </c>
      <c r="M2047" t="s">
        <v>3221</v>
      </c>
      <c r="N2047" t="s">
        <v>27</v>
      </c>
      <c r="O2047" t="s">
        <v>2916</v>
      </c>
      <c r="P2047" s="4">
        <v>1441.3</v>
      </c>
      <c r="Q2047" s="4">
        <v>1441.3</v>
      </c>
      <c r="R2047" s="4">
        <f t="shared" si="126"/>
        <v>0</v>
      </c>
      <c r="S2047" s="4">
        <f t="shared" si="127"/>
        <v>0</v>
      </c>
    </row>
    <row r="2048" spans="1:19" x14ac:dyDescent="0.3">
      <c r="A2048" t="s">
        <v>3222</v>
      </c>
      <c r="B2048" s="1">
        <v>42856</v>
      </c>
      <c r="C2048" s="1">
        <v>42859</v>
      </c>
      <c r="D2048">
        <f t="shared" si="124"/>
        <v>2017</v>
      </c>
      <c r="E2048" t="str">
        <f t="shared" si="125"/>
        <v>May</v>
      </c>
      <c r="F2048" t="s">
        <v>20</v>
      </c>
      <c r="G2048" t="s">
        <v>200</v>
      </c>
      <c r="H2048" t="s">
        <v>51</v>
      </c>
      <c r="I2048" t="s">
        <v>756</v>
      </c>
      <c r="J2048" t="s">
        <v>250</v>
      </c>
      <c r="K2048">
        <v>38109</v>
      </c>
      <c r="L2048" t="s">
        <v>44</v>
      </c>
      <c r="M2048" t="s">
        <v>3221</v>
      </c>
      <c r="N2048" t="s">
        <v>128</v>
      </c>
      <c r="O2048" t="s">
        <v>2916</v>
      </c>
      <c r="P2048" s="4">
        <v>370.62</v>
      </c>
      <c r="Q2048" s="4">
        <v>370.62</v>
      </c>
      <c r="R2048" s="4">
        <f t="shared" si="126"/>
        <v>0</v>
      </c>
      <c r="S2048" s="4">
        <f t="shared" si="127"/>
        <v>0</v>
      </c>
    </row>
    <row r="2049" spans="1:19" x14ac:dyDescent="0.3">
      <c r="A2049" t="s">
        <v>3223</v>
      </c>
      <c r="B2049" s="1">
        <v>43192</v>
      </c>
      <c r="C2049" s="1">
        <v>43194</v>
      </c>
      <c r="D2049">
        <f t="shared" si="124"/>
        <v>2018</v>
      </c>
      <c r="E2049" t="str">
        <f t="shared" si="125"/>
        <v>Apr</v>
      </c>
      <c r="F2049" t="s">
        <v>20</v>
      </c>
      <c r="G2049" t="s">
        <v>1827</v>
      </c>
      <c r="H2049" t="s">
        <v>22</v>
      </c>
      <c r="I2049" t="s">
        <v>182</v>
      </c>
      <c r="J2049" t="s">
        <v>183</v>
      </c>
      <c r="K2049">
        <v>31907</v>
      </c>
      <c r="L2049" t="s">
        <v>44</v>
      </c>
      <c r="M2049" t="s">
        <v>3221</v>
      </c>
      <c r="N2049" t="s">
        <v>27</v>
      </c>
      <c r="O2049" t="s">
        <v>2916</v>
      </c>
      <c r="P2049" s="4">
        <v>411.8</v>
      </c>
      <c r="Q2049" s="4">
        <v>411.8</v>
      </c>
      <c r="R2049" s="4">
        <f t="shared" si="126"/>
        <v>0</v>
      </c>
      <c r="S2049" s="4">
        <f t="shared" si="127"/>
        <v>0</v>
      </c>
    </row>
    <row r="2050" spans="1:19" ht="15.6" x14ac:dyDescent="0.3">
      <c r="A2050" t="s">
        <v>3224</v>
      </c>
      <c r="B2050" s="1">
        <v>42267</v>
      </c>
      <c r="C2050" s="1">
        <v>42272</v>
      </c>
      <c r="D2050">
        <f t="shared" ref="D2050:D2113" si="128">YEAR(B2050)</f>
        <v>2015</v>
      </c>
      <c r="E2050" t="str">
        <f t="shared" ref="E2050:E2113" si="129">TEXT(B2050,"mmm")</f>
        <v>Sep</v>
      </c>
      <c r="F2050" t="s">
        <v>37</v>
      </c>
      <c r="G2050" t="s">
        <v>594</v>
      </c>
      <c r="H2050" s="2" t="s">
        <v>22</v>
      </c>
      <c r="I2050" t="s">
        <v>1985</v>
      </c>
      <c r="J2050" t="s">
        <v>24</v>
      </c>
      <c r="K2050">
        <v>61701</v>
      </c>
      <c r="L2050" t="s">
        <v>25</v>
      </c>
      <c r="M2050" t="s">
        <v>3221</v>
      </c>
      <c r="N2050" t="s">
        <v>27</v>
      </c>
      <c r="O2050" t="s">
        <v>2916</v>
      </c>
      <c r="P2050" s="4">
        <v>617.70000000000005</v>
      </c>
      <c r="Q2050" s="4">
        <v>617.70000000000005</v>
      </c>
      <c r="R2050" s="4">
        <f t="shared" si="126"/>
        <v>0</v>
      </c>
      <c r="S2050" s="4">
        <f t="shared" si="127"/>
        <v>0</v>
      </c>
    </row>
    <row r="2051" spans="1:19" x14ac:dyDescent="0.3">
      <c r="A2051" t="s">
        <v>1138</v>
      </c>
      <c r="B2051" s="1">
        <v>43456</v>
      </c>
      <c r="C2051" s="1">
        <v>43459</v>
      </c>
      <c r="D2051">
        <f t="shared" si="128"/>
        <v>2018</v>
      </c>
      <c r="E2051" t="str">
        <f t="shared" si="129"/>
        <v>Dec</v>
      </c>
      <c r="F2051" t="s">
        <v>20</v>
      </c>
      <c r="G2051" t="s">
        <v>1139</v>
      </c>
      <c r="H2051" t="s">
        <v>105</v>
      </c>
      <c r="I2051" t="s">
        <v>97</v>
      </c>
      <c r="J2051" t="s">
        <v>89</v>
      </c>
      <c r="K2051">
        <v>48227</v>
      </c>
      <c r="L2051" t="s">
        <v>25</v>
      </c>
      <c r="M2051" t="s">
        <v>3221</v>
      </c>
      <c r="N2051" t="s">
        <v>27</v>
      </c>
      <c r="O2051" t="s">
        <v>2916</v>
      </c>
      <c r="P2051" s="4">
        <v>411.8</v>
      </c>
      <c r="Q2051" s="4">
        <v>411.8</v>
      </c>
      <c r="R2051" s="4">
        <f t="shared" ref="R2051:R2114" si="130">P2051-Q2051</f>
        <v>0</v>
      </c>
      <c r="S2051" s="4">
        <f t="shared" ref="S2051:S2114" si="131">0.15*R2051</f>
        <v>0</v>
      </c>
    </row>
    <row r="2052" spans="1:19" ht="15.6" x14ac:dyDescent="0.3">
      <c r="A2052" t="s">
        <v>3225</v>
      </c>
      <c r="B2052" s="1">
        <v>42197</v>
      </c>
      <c r="C2052" s="1">
        <v>42202</v>
      </c>
      <c r="D2052">
        <f t="shared" si="128"/>
        <v>2015</v>
      </c>
      <c r="E2052" t="str">
        <f t="shared" si="129"/>
        <v>Jul</v>
      </c>
      <c r="F2052" t="s">
        <v>37</v>
      </c>
      <c r="G2052" t="s">
        <v>3226</v>
      </c>
      <c r="H2052" s="2" t="s">
        <v>22</v>
      </c>
      <c r="I2052" t="s">
        <v>32</v>
      </c>
      <c r="J2052" t="s">
        <v>33</v>
      </c>
      <c r="K2052">
        <v>94122</v>
      </c>
      <c r="L2052" t="s">
        <v>34</v>
      </c>
      <c r="M2052" t="s">
        <v>3227</v>
      </c>
      <c r="N2052" t="s">
        <v>27</v>
      </c>
      <c r="O2052" t="s">
        <v>2916</v>
      </c>
      <c r="P2052" s="4">
        <v>698.35199999999998</v>
      </c>
      <c r="Q2052" s="4">
        <v>100</v>
      </c>
      <c r="R2052" s="4">
        <f t="shared" si="130"/>
        <v>598.35199999999998</v>
      </c>
      <c r="S2052" s="4">
        <f t="shared" si="131"/>
        <v>89.752799999999993</v>
      </c>
    </row>
    <row r="2053" spans="1:19" ht="15.6" x14ac:dyDescent="0.3">
      <c r="A2053" t="s">
        <v>2137</v>
      </c>
      <c r="B2053" s="1">
        <v>43021</v>
      </c>
      <c r="C2053" s="1">
        <v>43025</v>
      </c>
      <c r="D2053">
        <f t="shared" si="128"/>
        <v>2017</v>
      </c>
      <c r="E2053" t="str">
        <f t="shared" si="129"/>
        <v>Oct</v>
      </c>
      <c r="F2053" t="s">
        <v>37</v>
      </c>
      <c r="G2053" t="s">
        <v>2138</v>
      </c>
      <c r="H2053" s="2" t="s">
        <v>22</v>
      </c>
      <c r="I2053" t="s">
        <v>293</v>
      </c>
      <c r="J2053" t="s">
        <v>75</v>
      </c>
      <c r="K2053">
        <v>80013</v>
      </c>
      <c r="L2053" t="s">
        <v>34</v>
      </c>
      <c r="M2053" t="s">
        <v>3227</v>
      </c>
      <c r="N2053" t="s">
        <v>110</v>
      </c>
      <c r="O2053" t="s">
        <v>2916</v>
      </c>
      <c r="P2053" s="4">
        <v>727.45</v>
      </c>
      <c r="Q2053" s="4">
        <v>727.45</v>
      </c>
      <c r="R2053" s="4">
        <f t="shared" si="130"/>
        <v>0</v>
      </c>
      <c r="S2053" s="4">
        <f t="shared" si="131"/>
        <v>0</v>
      </c>
    </row>
    <row r="2054" spans="1:19" x14ac:dyDescent="0.3">
      <c r="A2054" t="s">
        <v>1334</v>
      </c>
      <c r="B2054" s="1">
        <v>43410</v>
      </c>
      <c r="C2054" s="1">
        <v>43417</v>
      </c>
      <c r="D2054">
        <f t="shared" si="128"/>
        <v>2018</v>
      </c>
      <c r="E2054" t="str">
        <f t="shared" si="129"/>
        <v>Nov</v>
      </c>
      <c r="F2054" t="s">
        <v>37</v>
      </c>
      <c r="G2054" t="s">
        <v>1335</v>
      </c>
      <c r="H2054" t="s">
        <v>22</v>
      </c>
      <c r="I2054" t="s">
        <v>69</v>
      </c>
      <c r="J2054" t="s">
        <v>70</v>
      </c>
      <c r="K2054">
        <v>98105</v>
      </c>
      <c r="L2054" t="s">
        <v>34</v>
      </c>
      <c r="M2054" t="s">
        <v>3227</v>
      </c>
      <c r="N2054" t="s">
        <v>27</v>
      </c>
      <c r="O2054" t="s">
        <v>2916</v>
      </c>
      <c r="P2054" s="4">
        <v>2036.86</v>
      </c>
      <c r="Q2054" s="4">
        <v>80</v>
      </c>
      <c r="R2054" s="4">
        <f t="shared" si="130"/>
        <v>1956.86</v>
      </c>
      <c r="S2054" s="4">
        <f t="shared" si="131"/>
        <v>293.529</v>
      </c>
    </row>
    <row r="2055" spans="1:19" ht="15.6" x14ac:dyDescent="0.3">
      <c r="A2055" t="s">
        <v>3228</v>
      </c>
      <c r="B2055" s="1">
        <v>43296</v>
      </c>
      <c r="C2055" s="1">
        <v>43298</v>
      </c>
      <c r="D2055">
        <f t="shared" si="128"/>
        <v>2018</v>
      </c>
      <c r="E2055" t="str">
        <f t="shared" si="129"/>
        <v>Jul</v>
      </c>
      <c r="F2055" t="s">
        <v>20</v>
      </c>
      <c r="G2055" t="s">
        <v>1133</v>
      </c>
      <c r="H2055" s="2" t="s">
        <v>22</v>
      </c>
      <c r="I2055" t="s">
        <v>2122</v>
      </c>
      <c r="J2055" t="s">
        <v>158</v>
      </c>
      <c r="K2055">
        <v>23434</v>
      </c>
      <c r="L2055" t="s">
        <v>44</v>
      </c>
      <c r="M2055" t="s">
        <v>3227</v>
      </c>
      <c r="N2055" t="s">
        <v>27</v>
      </c>
      <c r="O2055" t="s">
        <v>2916</v>
      </c>
      <c r="P2055" s="4">
        <v>872.94</v>
      </c>
      <c r="Q2055" s="4">
        <v>872.94</v>
      </c>
      <c r="R2055" s="4">
        <f t="shared" si="130"/>
        <v>0</v>
      </c>
      <c r="S2055" s="4">
        <f t="shared" si="131"/>
        <v>0</v>
      </c>
    </row>
    <row r="2056" spans="1:19" ht="15.6" x14ac:dyDescent="0.3">
      <c r="A2056" t="s">
        <v>3229</v>
      </c>
      <c r="B2056" s="1">
        <v>43408</v>
      </c>
      <c r="C2056" s="1">
        <v>43409</v>
      </c>
      <c r="D2056">
        <f t="shared" si="128"/>
        <v>2018</v>
      </c>
      <c r="E2056" t="str">
        <f t="shared" si="129"/>
        <v>Nov</v>
      </c>
      <c r="F2056" t="s">
        <v>20</v>
      </c>
      <c r="G2056" t="s">
        <v>758</v>
      </c>
      <c r="H2056" s="2" t="s">
        <v>22</v>
      </c>
      <c r="I2056" t="s">
        <v>1101</v>
      </c>
      <c r="J2056" t="s">
        <v>83</v>
      </c>
      <c r="K2056">
        <v>27405</v>
      </c>
      <c r="L2056" t="s">
        <v>44</v>
      </c>
      <c r="M2056" t="s">
        <v>3227</v>
      </c>
      <c r="N2056" t="s">
        <v>27</v>
      </c>
      <c r="O2056" t="s">
        <v>2916</v>
      </c>
      <c r="P2056" s="4">
        <v>523.76400000000001</v>
      </c>
      <c r="Q2056" s="4">
        <f>P2056-150</f>
        <v>373.76400000000001</v>
      </c>
      <c r="R2056" s="4">
        <f t="shared" si="130"/>
        <v>150</v>
      </c>
      <c r="S2056" s="4">
        <f t="shared" si="131"/>
        <v>22.5</v>
      </c>
    </row>
    <row r="2057" spans="1:19" ht="15.6" x14ac:dyDescent="0.3">
      <c r="A2057" t="s">
        <v>3230</v>
      </c>
      <c r="B2057" s="1">
        <v>42368</v>
      </c>
      <c r="C2057" s="1">
        <v>42372</v>
      </c>
      <c r="D2057">
        <f t="shared" si="128"/>
        <v>2015</v>
      </c>
      <c r="E2057" t="str">
        <f t="shared" si="129"/>
        <v>Dec</v>
      </c>
      <c r="F2057" t="s">
        <v>67</v>
      </c>
      <c r="G2057" t="s">
        <v>1502</v>
      </c>
      <c r="H2057" s="2" t="s">
        <v>22</v>
      </c>
      <c r="I2057" t="s">
        <v>100</v>
      </c>
      <c r="J2057" t="s">
        <v>101</v>
      </c>
      <c r="K2057">
        <v>19143</v>
      </c>
      <c r="L2057" t="s">
        <v>54</v>
      </c>
      <c r="M2057" t="s">
        <v>3227</v>
      </c>
      <c r="N2057" t="s">
        <v>27</v>
      </c>
      <c r="O2057" t="s">
        <v>2916</v>
      </c>
      <c r="P2057" s="4">
        <v>523.76400000000001</v>
      </c>
      <c r="Q2057" s="4">
        <f>P2057-150</f>
        <v>373.76400000000001</v>
      </c>
      <c r="R2057" s="4">
        <f t="shared" si="130"/>
        <v>150</v>
      </c>
      <c r="S2057" s="4">
        <f t="shared" si="131"/>
        <v>22.5</v>
      </c>
    </row>
    <row r="2058" spans="1:19" ht="15.6" x14ac:dyDescent="0.3">
      <c r="A2058" t="s">
        <v>1625</v>
      </c>
      <c r="B2058" s="1">
        <v>43072</v>
      </c>
      <c r="C2058" s="1">
        <v>43076</v>
      </c>
      <c r="D2058">
        <f t="shared" si="128"/>
        <v>2017</v>
      </c>
      <c r="E2058" t="str">
        <f t="shared" si="129"/>
        <v>Dec</v>
      </c>
      <c r="F2058" t="s">
        <v>37</v>
      </c>
      <c r="G2058" t="s">
        <v>1626</v>
      </c>
      <c r="H2058" s="2" t="s">
        <v>22</v>
      </c>
      <c r="I2058" t="s">
        <v>645</v>
      </c>
      <c r="J2058" t="s">
        <v>653</v>
      </c>
      <c r="K2058">
        <v>47374</v>
      </c>
      <c r="L2058" t="s">
        <v>25</v>
      </c>
      <c r="M2058" t="s">
        <v>3227</v>
      </c>
      <c r="N2058" t="s">
        <v>27</v>
      </c>
      <c r="O2058" t="s">
        <v>2916</v>
      </c>
      <c r="P2058" s="4">
        <v>581.96</v>
      </c>
      <c r="Q2058" s="4">
        <v>581.96</v>
      </c>
      <c r="R2058" s="4">
        <f t="shared" si="130"/>
        <v>0</v>
      </c>
      <c r="S2058" s="4">
        <f t="shared" si="131"/>
        <v>0</v>
      </c>
    </row>
    <row r="2059" spans="1:19" ht="15.6" x14ac:dyDescent="0.3">
      <c r="A2059" t="s">
        <v>3231</v>
      </c>
      <c r="B2059" s="1">
        <v>42266</v>
      </c>
      <c r="C2059" s="1">
        <v>42271</v>
      </c>
      <c r="D2059">
        <f t="shared" si="128"/>
        <v>2015</v>
      </c>
      <c r="E2059" t="str">
        <f t="shared" si="129"/>
        <v>Sep</v>
      </c>
      <c r="F2059" t="s">
        <v>37</v>
      </c>
      <c r="G2059" t="s">
        <v>3232</v>
      </c>
      <c r="H2059" s="2" t="s">
        <v>22</v>
      </c>
      <c r="I2059" t="s">
        <v>945</v>
      </c>
      <c r="J2059" t="s">
        <v>178</v>
      </c>
      <c r="K2059">
        <v>85224</v>
      </c>
      <c r="L2059" t="s">
        <v>34</v>
      </c>
      <c r="M2059" t="s">
        <v>3233</v>
      </c>
      <c r="N2059" t="s">
        <v>27</v>
      </c>
      <c r="O2059" t="s">
        <v>2916</v>
      </c>
      <c r="P2059" s="4">
        <v>73.915000000000006</v>
      </c>
      <c r="Q2059" s="4">
        <v>92.52</v>
      </c>
      <c r="R2059" s="4">
        <f t="shared" si="130"/>
        <v>-18.60499999999999</v>
      </c>
      <c r="S2059" s="4">
        <f t="shared" si="131"/>
        <v>-2.7907499999999983</v>
      </c>
    </row>
    <row r="2060" spans="1:19" ht="15.6" x14ac:dyDescent="0.3">
      <c r="A2060" t="s">
        <v>3234</v>
      </c>
      <c r="B2060" s="1">
        <v>43345</v>
      </c>
      <c r="C2060" s="1">
        <v>43349</v>
      </c>
      <c r="D2060">
        <f t="shared" si="128"/>
        <v>2018</v>
      </c>
      <c r="E2060" t="str">
        <f t="shared" si="129"/>
        <v>Sep</v>
      </c>
      <c r="F2060" t="s">
        <v>37</v>
      </c>
      <c r="G2060" t="s">
        <v>185</v>
      </c>
      <c r="H2060" s="2" t="s">
        <v>22</v>
      </c>
      <c r="I2060" t="s">
        <v>47</v>
      </c>
      <c r="J2060" t="s">
        <v>33</v>
      </c>
      <c r="K2060">
        <v>90049</v>
      </c>
      <c r="L2060" t="s">
        <v>34</v>
      </c>
      <c r="M2060" t="s">
        <v>3233</v>
      </c>
      <c r="N2060" t="s">
        <v>27</v>
      </c>
      <c r="O2060" t="s">
        <v>2916</v>
      </c>
      <c r="P2060" s="4">
        <v>236.52799999999999</v>
      </c>
      <c r="Q2060" s="4">
        <v>236.52799999999999</v>
      </c>
      <c r="R2060" s="4">
        <f t="shared" si="130"/>
        <v>0</v>
      </c>
      <c r="S2060" s="4">
        <f t="shared" si="131"/>
        <v>0</v>
      </c>
    </row>
    <row r="2061" spans="1:19" ht="15.6" x14ac:dyDescent="0.3">
      <c r="A2061" t="s">
        <v>3235</v>
      </c>
      <c r="B2061" s="1">
        <v>42298</v>
      </c>
      <c r="C2061" s="1">
        <v>42303</v>
      </c>
      <c r="D2061">
        <f t="shared" si="128"/>
        <v>2015</v>
      </c>
      <c r="E2061" t="str">
        <f t="shared" si="129"/>
        <v>Oct</v>
      </c>
      <c r="F2061" t="s">
        <v>37</v>
      </c>
      <c r="G2061" t="s">
        <v>1174</v>
      </c>
      <c r="H2061" s="2" t="s">
        <v>22</v>
      </c>
      <c r="I2061" t="s">
        <v>3236</v>
      </c>
      <c r="J2061" t="s">
        <v>158</v>
      </c>
      <c r="K2061">
        <v>23602</v>
      </c>
      <c r="L2061" t="s">
        <v>44</v>
      </c>
      <c r="M2061" t="s">
        <v>3233</v>
      </c>
      <c r="N2061" t="s">
        <v>27</v>
      </c>
      <c r="O2061" t="s">
        <v>2916</v>
      </c>
      <c r="P2061" s="4">
        <v>591.32000000000005</v>
      </c>
      <c r="Q2061" s="4">
        <v>591.32000000000005</v>
      </c>
      <c r="R2061" s="4">
        <f t="shared" si="130"/>
        <v>0</v>
      </c>
      <c r="S2061" s="4">
        <f t="shared" si="131"/>
        <v>0</v>
      </c>
    </row>
    <row r="2062" spans="1:19" ht="15.6" x14ac:dyDescent="0.3">
      <c r="A2062" t="s">
        <v>3237</v>
      </c>
      <c r="B2062" s="1">
        <v>43296</v>
      </c>
      <c r="C2062" s="1">
        <v>43300</v>
      </c>
      <c r="D2062">
        <f t="shared" si="128"/>
        <v>2018</v>
      </c>
      <c r="E2062" t="str">
        <f t="shared" si="129"/>
        <v>Jul</v>
      </c>
      <c r="F2062" t="s">
        <v>37</v>
      </c>
      <c r="G2062" t="s">
        <v>951</v>
      </c>
      <c r="H2062" s="2" t="s">
        <v>22</v>
      </c>
      <c r="I2062" t="s">
        <v>52</v>
      </c>
      <c r="J2062" t="s">
        <v>53</v>
      </c>
      <c r="K2062">
        <v>19805</v>
      </c>
      <c r="L2062" t="s">
        <v>54</v>
      </c>
      <c r="M2062" t="s">
        <v>3233</v>
      </c>
      <c r="N2062" t="s">
        <v>27</v>
      </c>
      <c r="O2062" t="s">
        <v>2916</v>
      </c>
      <c r="P2062" s="4">
        <v>310.44299999999998</v>
      </c>
      <c r="Q2062" s="4">
        <v>310.44299999999998</v>
      </c>
      <c r="R2062" s="4">
        <f t="shared" si="130"/>
        <v>0</v>
      </c>
      <c r="S2062" s="4">
        <f t="shared" si="131"/>
        <v>0</v>
      </c>
    </row>
    <row r="2063" spans="1:19" ht="15.6" x14ac:dyDescent="0.3">
      <c r="A2063" t="s">
        <v>3238</v>
      </c>
      <c r="B2063" s="1">
        <v>42610</v>
      </c>
      <c r="C2063" s="1">
        <v>42614</v>
      </c>
      <c r="D2063">
        <f t="shared" si="128"/>
        <v>2016</v>
      </c>
      <c r="E2063" t="str">
        <f t="shared" si="129"/>
        <v>Aug</v>
      </c>
      <c r="F2063" t="s">
        <v>37</v>
      </c>
      <c r="G2063" t="s">
        <v>437</v>
      </c>
      <c r="H2063" s="2" t="s">
        <v>22</v>
      </c>
      <c r="I2063" t="s">
        <v>116</v>
      </c>
      <c r="J2063" t="s">
        <v>109</v>
      </c>
      <c r="K2063">
        <v>75081</v>
      </c>
      <c r="L2063" t="s">
        <v>25</v>
      </c>
      <c r="M2063" t="s">
        <v>3233</v>
      </c>
      <c r="N2063" t="s">
        <v>27</v>
      </c>
      <c r="O2063" t="s">
        <v>2916</v>
      </c>
      <c r="P2063" s="4">
        <v>103.48099999999999</v>
      </c>
      <c r="Q2063" s="4">
        <v>103.48099999999999</v>
      </c>
      <c r="R2063" s="4">
        <f t="shared" si="130"/>
        <v>0</v>
      </c>
      <c r="S2063" s="4">
        <f t="shared" si="131"/>
        <v>0</v>
      </c>
    </row>
    <row r="2064" spans="1:19" ht="15.6" x14ac:dyDescent="0.3">
      <c r="A2064" t="s">
        <v>3239</v>
      </c>
      <c r="B2064" s="1">
        <v>42696</v>
      </c>
      <c r="C2064" s="1">
        <v>42701</v>
      </c>
      <c r="D2064">
        <f t="shared" si="128"/>
        <v>2016</v>
      </c>
      <c r="E2064" t="str">
        <f t="shared" si="129"/>
        <v>Nov</v>
      </c>
      <c r="F2064" t="s">
        <v>37</v>
      </c>
      <c r="G2064" t="s">
        <v>819</v>
      </c>
      <c r="H2064" s="2" t="s">
        <v>22</v>
      </c>
      <c r="I2064" t="s">
        <v>855</v>
      </c>
      <c r="J2064" t="s">
        <v>109</v>
      </c>
      <c r="K2064">
        <v>78207</v>
      </c>
      <c r="L2064" t="s">
        <v>25</v>
      </c>
      <c r="M2064" t="s">
        <v>3233</v>
      </c>
      <c r="N2064" t="s">
        <v>27</v>
      </c>
      <c r="O2064" t="s">
        <v>2916</v>
      </c>
      <c r="P2064" s="4">
        <v>206.96199999999999</v>
      </c>
      <c r="Q2064" s="4">
        <v>206.96199999999999</v>
      </c>
      <c r="R2064" s="4">
        <f t="shared" si="130"/>
        <v>0</v>
      </c>
      <c r="S2064" s="4">
        <f t="shared" si="131"/>
        <v>0</v>
      </c>
    </row>
    <row r="2065" spans="1:19" ht="15.6" x14ac:dyDescent="0.3">
      <c r="A2065" t="s">
        <v>3240</v>
      </c>
      <c r="B2065" s="1">
        <v>43397</v>
      </c>
      <c r="C2065" s="1">
        <v>43399</v>
      </c>
      <c r="D2065">
        <f t="shared" si="128"/>
        <v>2018</v>
      </c>
      <c r="E2065" t="str">
        <f t="shared" si="129"/>
        <v>Oct</v>
      </c>
      <c r="F2065" t="s">
        <v>20</v>
      </c>
      <c r="G2065" t="s">
        <v>222</v>
      </c>
      <c r="H2065" s="2" t="s">
        <v>22</v>
      </c>
      <c r="I2065" t="s">
        <v>3241</v>
      </c>
      <c r="J2065" t="s">
        <v>109</v>
      </c>
      <c r="K2065">
        <v>76063</v>
      </c>
      <c r="L2065" t="s">
        <v>25</v>
      </c>
      <c r="M2065" t="s">
        <v>3233</v>
      </c>
      <c r="N2065" t="s">
        <v>27</v>
      </c>
      <c r="O2065" t="s">
        <v>2916</v>
      </c>
      <c r="P2065" s="4">
        <v>517.40499999999997</v>
      </c>
      <c r="Q2065" s="4">
        <v>517.40499999999997</v>
      </c>
      <c r="R2065" s="4">
        <f t="shared" si="130"/>
        <v>0</v>
      </c>
      <c r="S2065" s="4">
        <f t="shared" si="131"/>
        <v>0</v>
      </c>
    </row>
    <row r="2066" spans="1:19" ht="15.6" x14ac:dyDescent="0.3">
      <c r="A2066" t="s">
        <v>568</v>
      </c>
      <c r="B2066" s="1">
        <v>42350</v>
      </c>
      <c r="C2066" s="1">
        <v>42352</v>
      </c>
      <c r="D2066">
        <f t="shared" si="128"/>
        <v>2015</v>
      </c>
      <c r="E2066" t="str">
        <f t="shared" si="129"/>
        <v>Dec</v>
      </c>
      <c r="F2066" t="s">
        <v>67</v>
      </c>
      <c r="G2066" t="s">
        <v>569</v>
      </c>
      <c r="H2066" s="2" t="s">
        <v>22</v>
      </c>
      <c r="I2066" t="s">
        <v>475</v>
      </c>
      <c r="J2066" t="s">
        <v>33</v>
      </c>
      <c r="K2066">
        <v>93727</v>
      </c>
      <c r="L2066" t="s">
        <v>34</v>
      </c>
      <c r="M2066" t="s">
        <v>3242</v>
      </c>
      <c r="N2066" t="s">
        <v>27</v>
      </c>
      <c r="O2066" t="s">
        <v>2916</v>
      </c>
      <c r="P2066" s="4">
        <v>764.68799999999999</v>
      </c>
      <c r="Q2066" s="4">
        <v>764.68799999999999</v>
      </c>
      <c r="R2066" s="4">
        <f t="shared" si="130"/>
        <v>0</v>
      </c>
      <c r="S2066" s="4">
        <f t="shared" si="131"/>
        <v>0</v>
      </c>
    </row>
    <row r="2067" spans="1:19" x14ac:dyDescent="0.3">
      <c r="A2067" t="s">
        <v>3243</v>
      </c>
      <c r="B2067" s="1">
        <v>42900</v>
      </c>
      <c r="C2067" s="1">
        <v>42904</v>
      </c>
      <c r="D2067">
        <f t="shared" si="128"/>
        <v>2017</v>
      </c>
      <c r="E2067" t="str">
        <f t="shared" si="129"/>
        <v>Jun</v>
      </c>
      <c r="F2067" t="s">
        <v>37</v>
      </c>
      <c r="G2067" t="s">
        <v>1206</v>
      </c>
      <c r="H2067" t="s">
        <v>51</v>
      </c>
      <c r="I2067" t="s">
        <v>69</v>
      </c>
      <c r="J2067" t="s">
        <v>70</v>
      </c>
      <c r="K2067">
        <v>98103</v>
      </c>
      <c r="L2067" t="s">
        <v>34</v>
      </c>
      <c r="M2067" t="s">
        <v>3242</v>
      </c>
      <c r="N2067" t="s">
        <v>110</v>
      </c>
      <c r="O2067" t="s">
        <v>2916</v>
      </c>
      <c r="P2067" s="4">
        <v>1115.17</v>
      </c>
      <c r="Q2067" s="4">
        <v>1115.17</v>
      </c>
      <c r="R2067" s="4">
        <f t="shared" si="130"/>
        <v>0</v>
      </c>
      <c r="S2067" s="4">
        <f t="shared" si="131"/>
        <v>0</v>
      </c>
    </row>
    <row r="2068" spans="1:19" ht="15.6" x14ac:dyDescent="0.3">
      <c r="A2068" t="s">
        <v>1408</v>
      </c>
      <c r="B2068" s="1">
        <v>43080</v>
      </c>
      <c r="C2068" s="1">
        <v>43080</v>
      </c>
      <c r="D2068">
        <f t="shared" si="128"/>
        <v>2017</v>
      </c>
      <c r="E2068" t="str">
        <f t="shared" si="129"/>
        <v>Dec</v>
      </c>
      <c r="F2068" t="s">
        <v>30</v>
      </c>
      <c r="G2068" t="s">
        <v>1409</v>
      </c>
      <c r="H2068" s="2" t="s">
        <v>22</v>
      </c>
      <c r="I2068" t="s">
        <v>1410</v>
      </c>
      <c r="J2068" t="s">
        <v>33</v>
      </c>
      <c r="K2068">
        <v>92804</v>
      </c>
      <c r="L2068" t="s">
        <v>34</v>
      </c>
      <c r="M2068" t="s">
        <v>3242</v>
      </c>
      <c r="N2068" t="s">
        <v>110</v>
      </c>
      <c r="O2068" t="s">
        <v>2916</v>
      </c>
      <c r="P2068" s="4">
        <v>892.13599999999997</v>
      </c>
      <c r="Q2068" s="4">
        <f>P2068-150</f>
        <v>742.13599999999997</v>
      </c>
      <c r="R2068" s="4">
        <f t="shared" si="130"/>
        <v>150</v>
      </c>
      <c r="S2068" s="4">
        <f t="shared" si="131"/>
        <v>22.5</v>
      </c>
    </row>
    <row r="2069" spans="1:19" ht="15.6" x14ac:dyDescent="0.3">
      <c r="A2069" t="s">
        <v>372</v>
      </c>
      <c r="B2069" s="1">
        <v>42701</v>
      </c>
      <c r="C2069" s="1">
        <v>42703</v>
      </c>
      <c r="D2069">
        <f t="shared" si="128"/>
        <v>2016</v>
      </c>
      <c r="E2069" t="str">
        <f t="shared" si="129"/>
        <v>Nov</v>
      </c>
      <c r="F2069" t="s">
        <v>67</v>
      </c>
      <c r="G2069" t="s">
        <v>373</v>
      </c>
      <c r="H2069" s="2" t="s">
        <v>22</v>
      </c>
      <c r="I2069" t="s">
        <v>313</v>
      </c>
      <c r="J2069" t="s">
        <v>314</v>
      </c>
      <c r="K2069">
        <v>2149</v>
      </c>
      <c r="L2069" t="s">
        <v>54</v>
      </c>
      <c r="M2069" t="s">
        <v>3242</v>
      </c>
      <c r="N2069" t="s">
        <v>27</v>
      </c>
      <c r="O2069" t="s">
        <v>2916</v>
      </c>
      <c r="P2069" s="4">
        <v>446.06799999999998</v>
      </c>
      <c r="Q2069" s="4">
        <v>446.06799999999998</v>
      </c>
      <c r="R2069" s="4">
        <f t="shared" si="130"/>
        <v>0</v>
      </c>
      <c r="S2069" s="4">
        <f t="shared" si="131"/>
        <v>0</v>
      </c>
    </row>
    <row r="2070" spans="1:19" ht="15.6" x14ac:dyDescent="0.3">
      <c r="A2070" t="s">
        <v>3244</v>
      </c>
      <c r="B2070" s="1">
        <v>42807</v>
      </c>
      <c r="C2070" s="1">
        <v>42812</v>
      </c>
      <c r="D2070">
        <f t="shared" si="128"/>
        <v>2017</v>
      </c>
      <c r="E2070" t="str">
        <f t="shared" si="129"/>
        <v>Mar</v>
      </c>
      <c r="F2070" t="s">
        <v>37</v>
      </c>
      <c r="G2070" t="s">
        <v>542</v>
      </c>
      <c r="H2070" s="2" t="s">
        <v>22</v>
      </c>
      <c r="I2070" t="s">
        <v>855</v>
      </c>
      <c r="J2070" t="s">
        <v>109</v>
      </c>
      <c r="K2070">
        <v>78207</v>
      </c>
      <c r="L2070" t="s">
        <v>25</v>
      </c>
      <c r="M2070" t="s">
        <v>3242</v>
      </c>
      <c r="N2070" t="s">
        <v>27</v>
      </c>
      <c r="O2070" t="s">
        <v>2916</v>
      </c>
      <c r="P2070" s="4">
        <v>557.58500000000004</v>
      </c>
      <c r="Q2070" s="4">
        <v>557.58500000000004</v>
      </c>
      <c r="R2070" s="4">
        <f t="shared" si="130"/>
        <v>0</v>
      </c>
      <c r="S2070" s="4">
        <f t="shared" si="131"/>
        <v>0</v>
      </c>
    </row>
    <row r="2071" spans="1:19" ht="15.6" x14ac:dyDescent="0.3">
      <c r="A2071" t="s">
        <v>658</v>
      </c>
      <c r="B2071" s="1">
        <v>42207</v>
      </c>
      <c r="C2071" s="1">
        <v>42209</v>
      </c>
      <c r="D2071">
        <f t="shared" si="128"/>
        <v>2015</v>
      </c>
      <c r="E2071" t="str">
        <f t="shared" si="129"/>
        <v>Jul</v>
      </c>
      <c r="F2071" t="s">
        <v>67</v>
      </c>
      <c r="G2071" t="s">
        <v>659</v>
      </c>
      <c r="H2071" s="2" t="s">
        <v>22</v>
      </c>
      <c r="I2071" t="s">
        <v>32</v>
      </c>
      <c r="J2071" t="s">
        <v>33</v>
      </c>
      <c r="K2071">
        <v>94122</v>
      </c>
      <c r="L2071" t="s">
        <v>34</v>
      </c>
      <c r="M2071" t="s">
        <v>3245</v>
      </c>
      <c r="N2071" t="s">
        <v>27</v>
      </c>
      <c r="O2071" t="s">
        <v>2916</v>
      </c>
      <c r="P2071" s="4">
        <v>170.352</v>
      </c>
      <c r="Q2071" s="4">
        <v>170.352</v>
      </c>
      <c r="R2071" s="4">
        <f t="shared" si="130"/>
        <v>0</v>
      </c>
      <c r="S2071" s="4">
        <f t="shared" si="131"/>
        <v>0</v>
      </c>
    </row>
    <row r="2072" spans="1:19" x14ac:dyDescent="0.3">
      <c r="A2072" t="s">
        <v>3246</v>
      </c>
      <c r="B2072" s="1">
        <v>43425</v>
      </c>
      <c r="C2072" s="1">
        <v>43429</v>
      </c>
      <c r="D2072">
        <f t="shared" si="128"/>
        <v>2018</v>
      </c>
      <c r="E2072" t="str">
        <f t="shared" si="129"/>
        <v>Nov</v>
      </c>
      <c r="F2072" t="s">
        <v>37</v>
      </c>
      <c r="G2072" t="s">
        <v>1857</v>
      </c>
      <c r="H2072" t="s">
        <v>105</v>
      </c>
      <c r="I2072" t="s">
        <v>1121</v>
      </c>
      <c r="J2072" t="s">
        <v>70</v>
      </c>
      <c r="K2072">
        <v>99207</v>
      </c>
      <c r="L2072" t="s">
        <v>34</v>
      </c>
      <c r="M2072" t="s">
        <v>3245</v>
      </c>
      <c r="N2072" t="s">
        <v>27</v>
      </c>
      <c r="O2072" t="s">
        <v>2916</v>
      </c>
      <c r="P2072" s="4">
        <v>70.98</v>
      </c>
      <c r="Q2072" s="4">
        <v>70.98</v>
      </c>
      <c r="R2072" s="4">
        <f t="shared" si="130"/>
        <v>0</v>
      </c>
      <c r="S2072" s="4">
        <f t="shared" si="131"/>
        <v>0</v>
      </c>
    </row>
    <row r="2073" spans="1:19" x14ac:dyDescent="0.3">
      <c r="A2073" t="s">
        <v>3247</v>
      </c>
      <c r="B2073" s="1">
        <v>42815</v>
      </c>
      <c r="C2073" s="1">
        <v>42819</v>
      </c>
      <c r="D2073">
        <f t="shared" si="128"/>
        <v>2017</v>
      </c>
      <c r="E2073" t="str">
        <f t="shared" si="129"/>
        <v>Mar</v>
      </c>
      <c r="F2073" t="s">
        <v>37</v>
      </c>
      <c r="G2073" t="s">
        <v>87</v>
      </c>
      <c r="H2073" t="s">
        <v>51</v>
      </c>
      <c r="I2073" t="s">
        <v>113</v>
      </c>
      <c r="J2073" t="s">
        <v>109</v>
      </c>
      <c r="K2073">
        <v>77036</v>
      </c>
      <c r="L2073" t="s">
        <v>25</v>
      </c>
      <c r="M2073" t="s">
        <v>3245</v>
      </c>
      <c r="N2073" t="s">
        <v>27</v>
      </c>
      <c r="O2073" t="s">
        <v>2916</v>
      </c>
      <c r="P2073" s="4">
        <v>99.372</v>
      </c>
      <c r="Q2073" s="4">
        <v>99.372</v>
      </c>
      <c r="R2073" s="4">
        <f t="shared" si="130"/>
        <v>0</v>
      </c>
      <c r="S2073" s="4">
        <f t="shared" si="131"/>
        <v>0</v>
      </c>
    </row>
    <row r="2074" spans="1:19" ht="15.6" x14ac:dyDescent="0.3">
      <c r="A2074" t="s">
        <v>3248</v>
      </c>
      <c r="B2074" s="1">
        <v>43306</v>
      </c>
      <c r="C2074" s="1">
        <v>43308</v>
      </c>
      <c r="D2074">
        <f t="shared" si="128"/>
        <v>2018</v>
      </c>
      <c r="E2074" t="str">
        <f t="shared" si="129"/>
        <v>Jul</v>
      </c>
      <c r="F2074" t="s">
        <v>20</v>
      </c>
      <c r="G2074" t="s">
        <v>3249</v>
      </c>
      <c r="H2074" s="2" t="s">
        <v>22</v>
      </c>
      <c r="I2074" t="s">
        <v>116</v>
      </c>
      <c r="J2074" t="s">
        <v>109</v>
      </c>
      <c r="K2074">
        <v>75217</v>
      </c>
      <c r="L2074" t="s">
        <v>25</v>
      </c>
      <c r="M2074" t="s">
        <v>3245</v>
      </c>
      <c r="N2074" t="s">
        <v>27</v>
      </c>
      <c r="O2074" t="s">
        <v>2916</v>
      </c>
      <c r="P2074" s="4">
        <v>298.11599999999999</v>
      </c>
      <c r="Q2074" s="4">
        <v>298.11599999999999</v>
      </c>
      <c r="R2074" s="4">
        <f t="shared" si="130"/>
        <v>0</v>
      </c>
      <c r="S2074" s="4">
        <f t="shared" si="131"/>
        <v>0</v>
      </c>
    </row>
    <row r="2075" spans="1:19" x14ac:dyDescent="0.3">
      <c r="A2075" t="s">
        <v>3250</v>
      </c>
      <c r="B2075" s="1">
        <v>42941</v>
      </c>
      <c r="C2075" s="1">
        <v>42945</v>
      </c>
      <c r="D2075">
        <f t="shared" si="128"/>
        <v>2017</v>
      </c>
      <c r="E2075" t="str">
        <f t="shared" si="129"/>
        <v>Jul</v>
      </c>
      <c r="F2075" t="s">
        <v>37</v>
      </c>
      <c r="G2075" t="s">
        <v>3251</v>
      </c>
      <c r="H2075" t="s">
        <v>22</v>
      </c>
      <c r="I2075" t="s">
        <v>648</v>
      </c>
      <c r="J2075" t="s">
        <v>454</v>
      </c>
      <c r="K2075">
        <v>39212</v>
      </c>
      <c r="L2075" t="s">
        <v>44</v>
      </c>
      <c r="M2075" t="s">
        <v>3252</v>
      </c>
      <c r="N2075" t="s">
        <v>110</v>
      </c>
      <c r="O2075" t="s">
        <v>2916</v>
      </c>
      <c r="P2075" s="4">
        <v>2430.08</v>
      </c>
      <c r="Q2075" s="4">
        <v>2430.08</v>
      </c>
      <c r="R2075" s="4">
        <f t="shared" si="130"/>
        <v>0</v>
      </c>
      <c r="S2075" s="4">
        <f t="shared" si="131"/>
        <v>0</v>
      </c>
    </row>
    <row r="2076" spans="1:19" x14ac:dyDescent="0.3">
      <c r="A2076" t="s">
        <v>3253</v>
      </c>
      <c r="B2076" s="1">
        <v>43339</v>
      </c>
      <c r="C2076" s="1">
        <v>43344</v>
      </c>
      <c r="D2076">
        <f t="shared" si="128"/>
        <v>2018</v>
      </c>
      <c r="E2076" t="str">
        <f t="shared" si="129"/>
        <v>Aug</v>
      </c>
      <c r="F2076" t="s">
        <v>37</v>
      </c>
      <c r="G2076" t="s">
        <v>1216</v>
      </c>
      <c r="H2076" t="s">
        <v>51</v>
      </c>
      <c r="I2076" t="s">
        <v>321</v>
      </c>
      <c r="J2076" t="s">
        <v>314</v>
      </c>
      <c r="K2076">
        <v>2038</v>
      </c>
      <c r="L2076" t="s">
        <v>54</v>
      </c>
      <c r="M2076" t="s">
        <v>3252</v>
      </c>
      <c r="N2076" t="s">
        <v>27</v>
      </c>
      <c r="O2076" t="s">
        <v>2916</v>
      </c>
      <c r="P2076" s="4">
        <v>1488.424</v>
      </c>
      <c r="Q2076" s="4">
        <v>1488.424</v>
      </c>
      <c r="R2076" s="4">
        <f t="shared" si="130"/>
        <v>0</v>
      </c>
      <c r="S2076" s="4">
        <f t="shared" si="131"/>
        <v>0</v>
      </c>
    </row>
    <row r="2077" spans="1:19" ht="15.6" x14ac:dyDescent="0.3">
      <c r="A2077" t="s">
        <v>1815</v>
      </c>
      <c r="B2077" s="1">
        <v>43396</v>
      </c>
      <c r="C2077" s="1">
        <v>43397</v>
      </c>
      <c r="D2077">
        <f t="shared" si="128"/>
        <v>2018</v>
      </c>
      <c r="E2077" t="str">
        <f t="shared" si="129"/>
        <v>Oct</v>
      </c>
      <c r="F2077" t="s">
        <v>20</v>
      </c>
      <c r="G2077" t="s">
        <v>960</v>
      </c>
      <c r="H2077" s="2" t="s">
        <v>22</v>
      </c>
      <c r="I2077" t="s">
        <v>1114</v>
      </c>
      <c r="J2077" t="s">
        <v>58</v>
      </c>
      <c r="K2077">
        <v>2920</v>
      </c>
      <c r="L2077" t="s">
        <v>54</v>
      </c>
      <c r="M2077" t="s">
        <v>3252</v>
      </c>
      <c r="N2077" t="s">
        <v>27</v>
      </c>
      <c r="O2077" t="s">
        <v>2916</v>
      </c>
      <c r="P2077" s="4">
        <v>637.89599999999996</v>
      </c>
      <c r="Q2077" s="4">
        <v>80</v>
      </c>
      <c r="R2077" s="4">
        <f t="shared" si="130"/>
        <v>557.89599999999996</v>
      </c>
      <c r="S2077" s="4">
        <f t="shared" si="131"/>
        <v>83.684399999999997</v>
      </c>
    </row>
    <row r="2078" spans="1:19" ht="15.6" x14ac:dyDescent="0.3">
      <c r="A2078" t="s">
        <v>3254</v>
      </c>
      <c r="B2078" s="1">
        <v>42797</v>
      </c>
      <c r="C2078" s="1">
        <v>42802</v>
      </c>
      <c r="D2078">
        <f t="shared" si="128"/>
        <v>2017</v>
      </c>
      <c r="E2078" t="str">
        <f t="shared" si="129"/>
        <v>Mar</v>
      </c>
      <c r="F2078" t="s">
        <v>37</v>
      </c>
      <c r="G2078" t="s">
        <v>1319</v>
      </c>
      <c r="H2078" s="2" t="s">
        <v>22</v>
      </c>
      <c r="I2078" t="s">
        <v>855</v>
      </c>
      <c r="J2078" t="s">
        <v>109</v>
      </c>
      <c r="K2078">
        <v>78207</v>
      </c>
      <c r="L2078" t="s">
        <v>25</v>
      </c>
      <c r="M2078" t="s">
        <v>3252</v>
      </c>
      <c r="N2078" t="s">
        <v>27</v>
      </c>
      <c r="O2078" t="s">
        <v>2916</v>
      </c>
      <c r="P2078" s="4">
        <v>637.89599999999996</v>
      </c>
      <c r="Q2078" s="4">
        <v>637.89599999999996</v>
      </c>
      <c r="R2078" s="4">
        <f t="shared" si="130"/>
        <v>0</v>
      </c>
      <c r="S2078" s="4">
        <f t="shared" si="131"/>
        <v>0</v>
      </c>
    </row>
    <row r="2079" spans="1:19" ht="15.6" x14ac:dyDescent="0.3">
      <c r="A2079" t="s">
        <v>3255</v>
      </c>
      <c r="B2079" s="1">
        <v>43456</v>
      </c>
      <c r="C2079" s="1">
        <v>43460</v>
      </c>
      <c r="D2079">
        <f t="shared" si="128"/>
        <v>2018</v>
      </c>
      <c r="E2079" t="str">
        <f t="shared" si="129"/>
        <v>Dec</v>
      </c>
      <c r="F2079" t="s">
        <v>37</v>
      </c>
      <c r="G2079" t="s">
        <v>386</v>
      </c>
      <c r="H2079" s="2" t="s">
        <v>22</v>
      </c>
      <c r="I2079" t="s">
        <v>1298</v>
      </c>
      <c r="J2079" t="s">
        <v>807</v>
      </c>
      <c r="K2079">
        <v>55901</v>
      </c>
      <c r="L2079" t="s">
        <v>25</v>
      </c>
      <c r="M2079" t="s">
        <v>3252</v>
      </c>
      <c r="N2079" t="s">
        <v>27</v>
      </c>
      <c r="O2079" t="s">
        <v>2916</v>
      </c>
      <c r="P2079" s="4">
        <v>607.52</v>
      </c>
      <c r="Q2079" s="4">
        <v>607.52</v>
      </c>
      <c r="R2079" s="4">
        <f t="shared" si="130"/>
        <v>0</v>
      </c>
      <c r="S2079" s="4">
        <f t="shared" si="131"/>
        <v>0</v>
      </c>
    </row>
    <row r="2080" spans="1:19" ht="15.6" x14ac:dyDescent="0.3">
      <c r="A2080" t="s">
        <v>3256</v>
      </c>
      <c r="B2080" s="1">
        <v>42673</v>
      </c>
      <c r="C2080" s="1">
        <v>42676</v>
      </c>
      <c r="D2080">
        <f t="shared" si="128"/>
        <v>2016</v>
      </c>
      <c r="E2080" t="str">
        <f t="shared" si="129"/>
        <v>Oct</v>
      </c>
      <c r="F2080" t="s">
        <v>20</v>
      </c>
      <c r="G2080" t="s">
        <v>814</v>
      </c>
      <c r="H2080" s="2" t="s">
        <v>22</v>
      </c>
      <c r="I2080" t="s">
        <v>2264</v>
      </c>
      <c r="J2080" t="s">
        <v>158</v>
      </c>
      <c r="K2080">
        <v>23464</v>
      </c>
      <c r="L2080" t="s">
        <v>44</v>
      </c>
      <c r="M2080" t="s">
        <v>3257</v>
      </c>
      <c r="N2080" t="s">
        <v>128</v>
      </c>
      <c r="O2080" t="s">
        <v>3258</v>
      </c>
      <c r="P2080" s="4">
        <v>182.91</v>
      </c>
      <c r="Q2080" s="4">
        <v>182.91</v>
      </c>
      <c r="R2080" s="4">
        <f t="shared" si="130"/>
        <v>0</v>
      </c>
      <c r="S2080" s="4">
        <f t="shared" si="131"/>
        <v>0</v>
      </c>
    </row>
    <row r="2081" spans="1:19" x14ac:dyDescent="0.3">
      <c r="A2081" t="s">
        <v>3259</v>
      </c>
      <c r="B2081" s="1">
        <v>42941</v>
      </c>
      <c r="C2081" s="1">
        <v>42945</v>
      </c>
      <c r="D2081">
        <f t="shared" si="128"/>
        <v>2017</v>
      </c>
      <c r="E2081" t="str">
        <f t="shared" si="129"/>
        <v>Jul</v>
      </c>
      <c r="F2081" t="s">
        <v>37</v>
      </c>
      <c r="G2081" t="s">
        <v>1403</v>
      </c>
      <c r="H2081" t="s">
        <v>51</v>
      </c>
      <c r="I2081" t="s">
        <v>2346</v>
      </c>
      <c r="J2081" t="s">
        <v>233</v>
      </c>
      <c r="K2081">
        <v>43615</v>
      </c>
      <c r="L2081" t="s">
        <v>54</v>
      </c>
      <c r="M2081" t="s">
        <v>3257</v>
      </c>
      <c r="N2081" t="s">
        <v>128</v>
      </c>
      <c r="O2081" t="s">
        <v>3258</v>
      </c>
      <c r="P2081" s="4">
        <v>243.88</v>
      </c>
      <c r="Q2081" s="4">
        <v>243.88</v>
      </c>
      <c r="R2081" s="4">
        <f t="shared" si="130"/>
        <v>0</v>
      </c>
      <c r="S2081" s="4">
        <f t="shared" si="131"/>
        <v>0</v>
      </c>
    </row>
    <row r="2082" spans="1:19" x14ac:dyDescent="0.3">
      <c r="A2082" t="s">
        <v>2677</v>
      </c>
      <c r="B2082" s="1">
        <v>43200</v>
      </c>
      <c r="C2082" s="1">
        <v>43204</v>
      </c>
      <c r="D2082">
        <f t="shared" si="128"/>
        <v>2018</v>
      </c>
      <c r="E2082" t="str">
        <f t="shared" si="129"/>
        <v>Apr</v>
      </c>
      <c r="F2082" t="s">
        <v>37</v>
      </c>
      <c r="G2082" t="s">
        <v>556</v>
      </c>
      <c r="H2082" t="s">
        <v>105</v>
      </c>
      <c r="I2082" t="s">
        <v>100</v>
      </c>
      <c r="J2082" t="s">
        <v>101</v>
      </c>
      <c r="K2082">
        <v>19143</v>
      </c>
      <c r="L2082" t="s">
        <v>54</v>
      </c>
      <c r="M2082" t="s">
        <v>3257</v>
      </c>
      <c r="N2082" t="s">
        <v>128</v>
      </c>
      <c r="O2082" t="s">
        <v>3258</v>
      </c>
      <c r="P2082" s="4">
        <v>195.10400000000001</v>
      </c>
      <c r="Q2082" s="4">
        <v>195.10400000000001</v>
      </c>
      <c r="R2082" s="4">
        <f t="shared" si="130"/>
        <v>0</v>
      </c>
      <c r="S2082" s="4">
        <f t="shared" si="131"/>
        <v>0</v>
      </c>
    </row>
    <row r="2083" spans="1:19" ht="15.6" x14ac:dyDescent="0.3">
      <c r="A2083" t="s">
        <v>3260</v>
      </c>
      <c r="B2083" s="1">
        <v>43213</v>
      </c>
      <c r="C2083" s="1">
        <v>43219</v>
      </c>
      <c r="D2083">
        <f t="shared" si="128"/>
        <v>2018</v>
      </c>
      <c r="E2083" t="str">
        <f t="shared" si="129"/>
        <v>Apr</v>
      </c>
      <c r="F2083" t="s">
        <v>37</v>
      </c>
      <c r="G2083" t="s">
        <v>3261</v>
      </c>
      <c r="H2083" s="2" t="s">
        <v>22</v>
      </c>
      <c r="I2083" t="s">
        <v>61</v>
      </c>
      <c r="J2083" t="s">
        <v>62</v>
      </c>
      <c r="K2083">
        <v>10024</v>
      </c>
      <c r="L2083" t="s">
        <v>54</v>
      </c>
      <c r="M2083" t="s">
        <v>3257</v>
      </c>
      <c r="N2083" t="s">
        <v>128</v>
      </c>
      <c r="O2083" t="s">
        <v>3258</v>
      </c>
      <c r="P2083" s="4">
        <v>121.94</v>
      </c>
      <c r="Q2083" s="4">
        <v>121.94</v>
      </c>
      <c r="R2083" s="4">
        <f t="shared" si="130"/>
        <v>0</v>
      </c>
      <c r="S2083" s="4">
        <f t="shared" si="131"/>
        <v>0</v>
      </c>
    </row>
    <row r="2084" spans="1:19" x14ac:dyDescent="0.3">
      <c r="A2084" t="s">
        <v>3262</v>
      </c>
      <c r="B2084" s="1">
        <v>43444</v>
      </c>
      <c r="C2084" s="1">
        <v>43444</v>
      </c>
      <c r="D2084">
        <f t="shared" si="128"/>
        <v>2018</v>
      </c>
      <c r="E2084" t="str">
        <f t="shared" si="129"/>
        <v>Dec</v>
      </c>
      <c r="F2084" t="s">
        <v>30</v>
      </c>
      <c r="G2084" t="s">
        <v>1319</v>
      </c>
      <c r="H2084" t="s">
        <v>51</v>
      </c>
      <c r="I2084" t="s">
        <v>666</v>
      </c>
      <c r="J2084" t="s">
        <v>310</v>
      </c>
      <c r="K2084">
        <v>6824</v>
      </c>
      <c r="L2084" t="s">
        <v>54</v>
      </c>
      <c r="M2084" t="s">
        <v>3257</v>
      </c>
      <c r="N2084" t="s">
        <v>128</v>
      </c>
      <c r="O2084" t="s">
        <v>3258</v>
      </c>
      <c r="P2084" s="4">
        <v>426.79</v>
      </c>
      <c r="Q2084" s="4">
        <v>426.79</v>
      </c>
      <c r="R2084" s="4">
        <f t="shared" si="130"/>
        <v>0</v>
      </c>
      <c r="S2084" s="4">
        <f t="shared" si="131"/>
        <v>0</v>
      </c>
    </row>
    <row r="2085" spans="1:19" ht="15.6" x14ac:dyDescent="0.3">
      <c r="A2085" t="s">
        <v>3263</v>
      </c>
      <c r="B2085" s="1">
        <v>42661</v>
      </c>
      <c r="C2085" s="1">
        <v>42665</v>
      </c>
      <c r="D2085">
        <f t="shared" si="128"/>
        <v>2016</v>
      </c>
      <c r="E2085" t="str">
        <f t="shared" si="129"/>
        <v>Oct</v>
      </c>
      <c r="F2085" t="s">
        <v>37</v>
      </c>
      <c r="G2085" t="s">
        <v>2933</v>
      </c>
      <c r="H2085" s="2" t="s">
        <v>22</v>
      </c>
      <c r="I2085" t="s">
        <v>681</v>
      </c>
      <c r="J2085" t="s">
        <v>109</v>
      </c>
      <c r="K2085">
        <v>78501</v>
      </c>
      <c r="L2085" t="s">
        <v>25</v>
      </c>
      <c r="M2085" t="s">
        <v>3257</v>
      </c>
      <c r="N2085" t="s">
        <v>128</v>
      </c>
      <c r="O2085" t="s">
        <v>3258</v>
      </c>
      <c r="P2085" s="4">
        <v>73.164000000000001</v>
      </c>
      <c r="Q2085" s="4">
        <v>73.164000000000001</v>
      </c>
      <c r="R2085" s="4">
        <f t="shared" si="130"/>
        <v>0</v>
      </c>
      <c r="S2085" s="4">
        <f t="shared" si="131"/>
        <v>0</v>
      </c>
    </row>
    <row r="2086" spans="1:19" x14ac:dyDescent="0.3">
      <c r="A2086" t="s">
        <v>3264</v>
      </c>
      <c r="B2086" s="1">
        <v>43206</v>
      </c>
      <c r="C2086" s="1">
        <v>43210</v>
      </c>
      <c r="D2086">
        <f t="shared" si="128"/>
        <v>2018</v>
      </c>
      <c r="E2086" t="str">
        <f t="shared" si="129"/>
        <v>Apr</v>
      </c>
      <c r="F2086" t="s">
        <v>37</v>
      </c>
      <c r="G2086" t="s">
        <v>3265</v>
      </c>
      <c r="H2086" t="s">
        <v>22</v>
      </c>
      <c r="I2086" t="s">
        <v>32</v>
      </c>
      <c r="J2086" t="s">
        <v>33</v>
      </c>
      <c r="K2086">
        <v>94109</v>
      </c>
      <c r="L2086" t="s">
        <v>34</v>
      </c>
      <c r="M2086" t="s">
        <v>3266</v>
      </c>
      <c r="N2086" t="s">
        <v>128</v>
      </c>
      <c r="O2086" t="s">
        <v>3258</v>
      </c>
      <c r="P2086" s="4">
        <v>40.74</v>
      </c>
      <c r="Q2086" s="4">
        <v>40.74</v>
      </c>
      <c r="R2086" s="4">
        <f t="shared" si="130"/>
        <v>0</v>
      </c>
      <c r="S2086" s="4">
        <f t="shared" si="131"/>
        <v>0</v>
      </c>
    </row>
    <row r="2087" spans="1:19" ht="15.6" x14ac:dyDescent="0.3">
      <c r="A2087" t="s">
        <v>3267</v>
      </c>
      <c r="B2087" s="1">
        <v>43449</v>
      </c>
      <c r="C2087" s="1">
        <v>43453</v>
      </c>
      <c r="D2087">
        <f t="shared" si="128"/>
        <v>2018</v>
      </c>
      <c r="E2087" t="str">
        <f t="shared" si="129"/>
        <v>Dec</v>
      </c>
      <c r="F2087" t="s">
        <v>37</v>
      </c>
      <c r="G2087" t="s">
        <v>2871</v>
      </c>
      <c r="H2087" s="2" t="s">
        <v>22</v>
      </c>
      <c r="I2087" t="s">
        <v>1671</v>
      </c>
      <c r="J2087" t="s">
        <v>33</v>
      </c>
      <c r="K2087">
        <v>90301</v>
      </c>
      <c r="L2087" t="s">
        <v>34</v>
      </c>
      <c r="M2087" t="s">
        <v>3266</v>
      </c>
      <c r="N2087" t="s">
        <v>128</v>
      </c>
      <c r="O2087" t="s">
        <v>3258</v>
      </c>
      <c r="P2087" s="4">
        <v>54.32</v>
      </c>
      <c r="Q2087" s="4">
        <v>54.32</v>
      </c>
      <c r="R2087" s="4">
        <f t="shared" si="130"/>
        <v>0</v>
      </c>
      <c r="S2087" s="4">
        <f t="shared" si="131"/>
        <v>0</v>
      </c>
    </row>
    <row r="2088" spans="1:19" x14ac:dyDescent="0.3">
      <c r="A2088" t="s">
        <v>3268</v>
      </c>
      <c r="B2088" s="1">
        <v>43354</v>
      </c>
      <c r="C2088" s="1">
        <v>43358</v>
      </c>
      <c r="D2088">
        <f t="shared" si="128"/>
        <v>2018</v>
      </c>
      <c r="E2088" t="str">
        <f t="shared" si="129"/>
        <v>Sep</v>
      </c>
      <c r="F2088" t="s">
        <v>37</v>
      </c>
      <c r="G2088" t="s">
        <v>591</v>
      </c>
      <c r="H2088" t="s">
        <v>105</v>
      </c>
      <c r="I2088" t="s">
        <v>645</v>
      </c>
      <c r="J2088" t="s">
        <v>158</v>
      </c>
      <c r="K2088">
        <v>23223</v>
      </c>
      <c r="L2088" t="s">
        <v>44</v>
      </c>
      <c r="M2088" t="s">
        <v>3266</v>
      </c>
      <c r="N2088" t="s">
        <v>128</v>
      </c>
      <c r="O2088" t="s">
        <v>3258</v>
      </c>
      <c r="P2088" s="4">
        <v>67.900000000000006</v>
      </c>
      <c r="Q2088" s="4">
        <v>67.900000000000006</v>
      </c>
      <c r="R2088" s="4">
        <f t="shared" si="130"/>
        <v>0</v>
      </c>
      <c r="S2088" s="4">
        <f t="shared" si="131"/>
        <v>0</v>
      </c>
    </row>
    <row r="2089" spans="1:19" ht="15.6" x14ac:dyDescent="0.3">
      <c r="A2089" t="s">
        <v>3119</v>
      </c>
      <c r="B2089" s="1">
        <v>43102</v>
      </c>
      <c r="C2089" s="1">
        <v>43104</v>
      </c>
      <c r="D2089">
        <f t="shared" si="128"/>
        <v>2018</v>
      </c>
      <c r="E2089" t="str">
        <f t="shared" si="129"/>
        <v>Jan</v>
      </c>
      <c r="F2089" t="s">
        <v>67</v>
      </c>
      <c r="G2089" t="s">
        <v>2568</v>
      </c>
      <c r="H2089" s="2" t="s">
        <v>22</v>
      </c>
      <c r="I2089" t="s">
        <v>777</v>
      </c>
      <c r="J2089" t="s">
        <v>109</v>
      </c>
      <c r="K2089">
        <v>79907</v>
      </c>
      <c r="L2089" t="s">
        <v>25</v>
      </c>
      <c r="M2089" t="s">
        <v>3266</v>
      </c>
      <c r="N2089" t="s">
        <v>128</v>
      </c>
      <c r="O2089" t="s">
        <v>3258</v>
      </c>
      <c r="P2089" s="4">
        <v>5.4320000000000004</v>
      </c>
      <c r="Q2089" s="4">
        <v>5</v>
      </c>
      <c r="R2089" s="4">
        <f t="shared" si="130"/>
        <v>0.43200000000000038</v>
      </c>
      <c r="S2089" s="4">
        <f t="shared" si="131"/>
        <v>6.4800000000000052E-2</v>
      </c>
    </row>
    <row r="2090" spans="1:19" x14ac:dyDescent="0.3">
      <c r="A2090" t="s">
        <v>1978</v>
      </c>
      <c r="B2090" s="1">
        <v>43049</v>
      </c>
      <c r="C2090" s="1">
        <v>43052</v>
      </c>
      <c r="D2090">
        <f t="shared" si="128"/>
        <v>2017</v>
      </c>
      <c r="E2090" t="str">
        <f t="shared" si="129"/>
        <v>Nov</v>
      </c>
      <c r="F2090" t="s">
        <v>67</v>
      </c>
      <c r="G2090" t="s">
        <v>1262</v>
      </c>
      <c r="H2090" t="s">
        <v>51</v>
      </c>
      <c r="I2090" t="s">
        <v>47</v>
      </c>
      <c r="J2090" t="s">
        <v>33</v>
      </c>
      <c r="K2090">
        <v>90036</v>
      </c>
      <c r="L2090" t="s">
        <v>34</v>
      </c>
      <c r="M2090" t="s">
        <v>3269</v>
      </c>
      <c r="N2090" t="s">
        <v>128</v>
      </c>
      <c r="O2090" t="s">
        <v>3258</v>
      </c>
      <c r="P2090" s="4">
        <v>129.91999999999999</v>
      </c>
      <c r="Q2090" s="4">
        <v>129.91999999999999</v>
      </c>
      <c r="R2090" s="4">
        <f t="shared" si="130"/>
        <v>0</v>
      </c>
      <c r="S2090" s="4">
        <f t="shared" si="131"/>
        <v>0</v>
      </c>
    </row>
    <row r="2091" spans="1:19" x14ac:dyDescent="0.3">
      <c r="A2091" t="s">
        <v>275</v>
      </c>
      <c r="B2091" s="1">
        <v>43065</v>
      </c>
      <c r="C2091" s="1">
        <v>43069</v>
      </c>
      <c r="D2091">
        <f t="shared" si="128"/>
        <v>2017</v>
      </c>
      <c r="E2091" t="str">
        <f t="shared" si="129"/>
        <v>Nov</v>
      </c>
      <c r="F2091" t="s">
        <v>37</v>
      </c>
      <c r="G2091" t="s">
        <v>276</v>
      </c>
      <c r="H2091" t="s">
        <v>51</v>
      </c>
      <c r="I2091" t="s">
        <v>47</v>
      </c>
      <c r="J2091" t="s">
        <v>33</v>
      </c>
      <c r="K2091">
        <v>90045</v>
      </c>
      <c r="L2091" t="s">
        <v>34</v>
      </c>
      <c r="M2091" t="s">
        <v>3269</v>
      </c>
      <c r="N2091" t="s">
        <v>128</v>
      </c>
      <c r="O2091" t="s">
        <v>3258</v>
      </c>
      <c r="P2091" s="4">
        <v>64.959999999999994</v>
      </c>
      <c r="Q2091" s="4">
        <v>64.959999999999994</v>
      </c>
      <c r="R2091" s="4">
        <f t="shared" si="130"/>
        <v>0</v>
      </c>
      <c r="S2091" s="4">
        <f t="shared" si="131"/>
        <v>0</v>
      </c>
    </row>
    <row r="2092" spans="1:19" ht="15.6" x14ac:dyDescent="0.3">
      <c r="A2092" t="s">
        <v>1880</v>
      </c>
      <c r="B2092" s="1">
        <v>43140</v>
      </c>
      <c r="C2092" s="1">
        <v>43145</v>
      </c>
      <c r="D2092">
        <f t="shared" si="128"/>
        <v>2018</v>
      </c>
      <c r="E2092" t="str">
        <f t="shared" si="129"/>
        <v>Feb</v>
      </c>
      <c r="F2092" t="s">
        <v>37</v>
      </c>
      <c r="G2092" t="s">
        <v>398</v>
      </c>
      <c r="H2092" s="2" t="s">
        <v>22</v>
      </c>
      <c r="I2092" t="s">
        <v>113</v>
      </c>
      <c r="J2092" t="s">
        <v>109</v>
      </c>
      <c r="K2092">
        <v>77070</v>
      </c>
      <c r="L2092" t="s">
        <v>25</v>
      </c>
      <c r="M2092" t="s">
        <v>3269</v>
      </c>
      <c r="N2092" t="s">
        <v>128</v>
      </c>
      <c r="O2092" t="s">
        <v>3258</v>
      </c>
      <c r="P2092" s="4">
        <v>12.992000000000001</v>
      </c>
      <c r="Q2092" s="4">
        <v>12.992000000000001</v>
      </c>
      <c r="R2092" s="4">
        <f t="shared" si="130"/>
        <v>0</v>
      </c>
      <c r="S2092" s="4">
        <f t="shared" si="131"/>
        <v>0</v>
      </c>
    </row>
    <row r="2093" spans="1:19" ht="15.6" x14ac:dyDescent="0.3">
      <c r="A2093" t="s">
        <v>3270</v>
      </c>
      <c r="B2093" s="1">
        <v>43290</v>
      </c>
      <c r="C2093" s="1">
        <v>43293</v>
      </c>
      <c r="D2093">
        <f t="shared" si="128"/>
        <v>2018</v>
      </c>
      <c r="E2093" t="str">
        <f t="shared" si="129"/>
        <v>Jul</v>
      </c>
      <c r="F2093" t="s">
        <v>20</v>
      </c>
      <c r="G2093" t="s">
        <v>1321</v>
      </c>
      <c r="H2093" s="2" t="s">
        <v>22</v>
      </c>
      <c r="I2093" t="s">
        <v>23</v>
      </c>
      <c r="J2093" t="s">
        <v>24</v>
      </c>
      <c r="K2093">
        <v>60610</v>
      </c>
      <c r="L2093" t="s">
        <v>25</v>
      </c>
      <c r="M2093" t="s">
        <v>3269</v>
      </c>
      <c r="N2093" t="s">
        <v>128</v>
      </c>
      <c r="O2093" t="s">
        <v>3258</v>
      </c>
      <c r="P2093" s="4">
        <v>58.463999999999999</v>
      </c>
      <c r="Q2093" s="4">
        <v>58.463999999999999</v>
      </c>
      <c r="R2093" s="4">
        <f t="shared" si="130"/>
        <v>0</v>
      </c>
      <c r="S2093" s="4">
        <f t="shared" si="131"/>
        <v>0</v>
      </c>
    </row>
    <row r="2094" spans="1:19" ht="15.6" x14ac:dyDescent="0.3">
      <c r="A2094" t="s">
        <v>1736</v>
      </c>
      <c r="B2094" s="1">
        <v>42144</v>
      </c>
      <c r="C2094" s="1">
        <v>42146</v>
      </c>
      <c r="D2094">
        <f t="shared" si="128"/>
        <v>2015</v>
      </c>
      <c r="E2094" t="str">
        <f t="shared" si="129"/>
        <v>May</v>
      </c>
      <c r="F2094" t="s">
        <v>67</v>
      </c>
      <c r="G2094" t="s">
        <v>1564</v>
      </c>
      <c r="H2094" s="2" t="s">
        <v>22</v>
      </c>
      <c r="I2094" t="s">
        <v>1711</v>
      </c>
      <c r="J2094" t="s">
        <v>1737</v>
      </c>
      <c r="K2094">
        <v>3820</v>
      </c>
      <c r="L2094" t="s">
        <v>54</v>
      </c>
      <c r="M2094" t="s">
        <v>3271</v>
      </c>
      <c r="N2094" t="s">
        <v>128</v>
      </c>
      <c r="O2094" t="s">
        <v>3258</v>
      </c>
      <c r="P2094" s="4">
        <v>33.28</v>
      </c>
      <c r="Q2094" s="4">
        <v>33.28</v>
      </c>
      <c r="R2094" s="4">
        <f t="shared" si="130"/>
        <v>0</v>
      </c>
      <c r="S2094" s="4">
        <f t="shared" si="131"/>
        <v>0</v>
      </c>
    </row>
    <row r="2095" spans="1:19" ht="15.6" x14ac:dyDescent="0.3">
      <c r="A2095" t="s">
        <v>1694</v>
      </c>
      <c r="B2095" s="1">
        <v>42206</v>
      </c>
      <c r="C2095" s="1">
        <v>42210</v>
      </c>
      <c r="D2095">
        <f t="shared" si="128"/>
        <v>2015</v>
      </c>
      <c r="E2095" t="str">
        <f t="shared" si="129"/>
        <v>Jul</v>
      </c>
      <c r="F2095" t="s">
        <v>37</v>
      </c>
      <c r="G2095" t="s">
        <v>107</v>
      </c>
      <c r="H2095" s="2" t="s">
        <v>22</v>
      </c>
      <c r="I2095" t="s">
        <v>116</v>
      </c>
      <c r="J2095" t="s">
        <v>109</v>
      </c>
      <c r="K2095">
        <v>75217</v>
      </c>
      <c r="L2095" t="s">
        <v>25</v>
      </c>
      <c r="M2095" t="s">
        <v>3271</v>
      </c>
      <c r="N2095" t="s">
        <v>128</v>
      </c>
      <c r="O2095" t="s">
        <v>3258</v>
      </c>
      <c r="P2095" s="4">
        <v>4.992</v>
      </c>
      <c r="Q2095" s="4">
        <v>5</v>
      </c>
      <c r="R2095" s="4">
        <f t="shared" si="130"/>
        <v>-8.0000000000000071E-3</v>
      </c>
      <c r="S2095" s="4">
        <f t="shared" si="131"/>
        <v>-1.200000000000001E-3</v>
      </c>
    </row>
    <row r="2096" spans="1:19" x14ac:dyDescent="0.3">
      <c r="A2096" t="s">
        <v>3019</v>
      </c>
      <c r="B2096" s="1">
        <v>42980</v>
      </c>
      <c r="C2096" s="1">
        <v>42984</v>
      </c>
      <c r="D2096">
        <f t="shared" si="128"/>
        <v>2017</v>
      </c>
      <c r="E2096" t="str">
        <f t="shared" si="129"/>
        <v>Sep</v>
      </c>
      <c r="F2096" t="s">
        <v>37</v>
      </c>
      <c r="G2096" t="s">
        <v>81</v>
      </c>
      <c r="H2096" t="s">
        <v>51</v>
      </c>
      <c r="I2096" t="s">
        <v>1899</v>
      </c>
      <c r="J2096" t="s">
        <v>83</v>
      </c>
      <c r="K2096">
        <v>28205</v>
      </c>
      <c r="L2096" t="s">
        <v>44</v>
      </c>
      <c r="M2096" t="s">
        <v>3272</v>
      </c>
      <c r="N2096" t="s">
        <v>128</v>
      </c>
      <c r="O2096" t="s">
        <v>3258</v>
      </c>
      <c r="P2096" s="4">
        <v>309.45600000000002</v>
      </c>
      <c r="Q2096" s="4">
        <v>309.45600000000002</v>
      </c>
      <c r="R2096" s="4">
        <f t="shared" si="130"/>
        <v>0</v>
      </c>
      <c r="S2096" s="4">
        <f t="shared" si="131"/>
        <v>0</v>
      </c>
    </row>
    <row r="2097" spans="1:19" ht="15.6" x14ac:dyDescent="0.3">
      <c r="A2097" t="s">
        <v>3273</v>
      </c>
      <c r="B2097" s="1">
        <v>43443</v>
      </c>
      <c r="C2097" s="1">
        <v>43446</v>
      </c>
      <c r="D2097">
        <f t="shared" si="128"/>
        <v>2018</v>
      </c>
      <c r="E2097" t="str">
        <f t="shared" si="129"/>
        <v>Dec</v>
      </c>
      <c r="F2097" t="s">
        <v>67</v>
      </c>
      <c r="G2097" t="s">
        <v>1240</v>
      </c>
      <c r="H2097" s="2" t="s">
        <v>22</v>
      </c>
      <c r="I2097" t="s">
        <v>645</v>
      </c>
      <c r="J2097" t="s">
        <v>205</v>
      </c>
      <c r="K2097">
        <v>40475</v>
      </c>
      <c r="L2097" t="s">
        <v>44</v>
      </c>
      <c r="M2097" t="s">
        <v>3272</v>
      </c>
      <c r="N2097" t="s">
        <v>128</v>
      </c>
      <c r="O2097" t="s">
        <v>3258</v>
      </c>
      <c r="P2097" s="4">
        <v>214.9</v>
      </c>
      <c r="Q2097" s="4">
        <v>214.9</v>
      </c>
      <c r="R2097" s="4">
        <f t="shared" si="130"/>
        <v>0</v>
      </c>
      <c r="S2097" s="4">
        <f t="shared" si="131"/>
        <v>0</v>
      </c>
    </row>
    <row r="2098" spans="1:19" ht="15.6" x14ac:dyDescent="0.3">
      <c r="A2098" t="s">
        <v>3274</v>
      </c>
      <c r="B2098" s="1">
        <v>43115</v>
      </c>
      <c r="C2098" s="1">
        <v>43118</v>
      </c>
      <c r="D2098">
        <f t="shared" si="128"/>
        <v>2018</v>
      </c>
      <c r="E2098" t="str">
        <f t="shared" si="129"/>
        <v>Jan</v>
      </c>
      <c r="F2098" t="s">
        <v>20</v>
      </c>
      <c r="G2098" t="s">
        <v>3275</v>
      </c>
      <c r="H2098" s="2" t="s">
        <v>22</v>
      </c>
      <c r="I2098" t="s">
        <v>100</v>
      </c>
      <c r="J2098" t="s">
        <v>101</v>
      </c>
      <c r="K2098">
        <v>19134</v>
      </c>
      <c r="L2098" t="s">
        <v>54</v>
      </c>
      <c r="M2098" t="s">
        <v>3272</v>
      </c>
      <c r="N2098" t="s">
        <v>128</v>
      </c>
      <c r="O2098" t="s">
        <v>3258</v>
      </c>
      <c r="P2098" s="4">
        <v>34.384</v>
      </c>
      <c r="Q2098" s="4">
        <v>34.384</v>
      </c>
      <c r="R2098" s="4">
        <f t="shared" si="130"/>
        <v>0</v>
      </c>
      <c r="S2098" s="4">
        <f t="shared" si="131"/>
        <v>0</v>
      </c>
    </row>
    <row r="2099" spans="1:19" ht="15.6" x14ac:dyDescent="0.3">
      <c r="A2099" t="s">
        <v>3276</v>
      </c>
      <c r="B2099" s="1">
        <v>42469</v>
      </c>
      <c r="C2099" s="1">
        <v>42474</v>
      </c>
      <c r="D2099">
        <f t="shared" si="128"/>
        <v>2016</v>
      </c>
      <c r="E2099" t="str">
        <f t="shared" si="129"/>
        <v>Apr</v>
      </c>
      <c r="F2099" t="s">
        <v>37</v>
      </c>
      <c r="G2099" t="s">
        <v>3277</v>
      </c>
      <c r="H2099" s="2" t="s">
        <v>22</v>
      </c>
      <c r="I2099" t="s">
        <v>2223</v>
      </c>
      <c r="J2099" t="s">
        <v>310</v>
      </c>
      <c r="K2099">
        <v>6360</v>
      </c>
      <c r="L2099" t="s">
        <v>54</v>
      </c>
      <c r="M2099" t="s">
        <v>3278</v>
      </c>
      <c r="N2099" t="s">
        <v>128</v>
      </c>
      <c r="O2099" t="s">
        <v>3258</v>
      </c>
      <c r="P2099" s="4">
        <v>370.14</v>
      </c>
      <c r="Q2099" s="4">
        <v>370.14</v>
      </c>
      <c r="R2099" s="4">
        <f t="shared" si="130"/>
        <v>0</v>
      </c>
      <c r="S2099" s="4">
        <f t="shared" si="131"/>
        <v>0</v>
      </c>
    </row>
    <row r="2100" spans="1:19" x14ac:dyDescent="0.3">
      <c r="A2100" t="s">
        <v>3279</v>
      </c>
      <c r="B2100" s="1">
        <v>43072</v>
      </c>
      <c r="C2100" s="1">
        <v>43077</v>
      </c>
      <c r="D2100">
        <f t="shared" si="128"/>
        <v>2017</v>
      </c>
      <c r="E2100" t="str">
        <f t="shared" si="129"/>
        <v>Dec</v>
      </c>
      <c r="F2100" t="s">
        <v>37</v>
      </c>
      <c r="G2100" t="s">
        <v>224</v>
      </c>
      <c r="H2100" t="s">
        <v>51</v>
      </c>
      <c r="I2100" t="s">
        <v>100</v>
      </c>
      <c r="J2100" t="s">
        <v>101</v>
      </c>
      <c r="K2100">
        <v>19134</v>
      </c>
      <c r="L2100" t="s">
        <v>54</v>
      </c>
      <c r="M2100" t="s">
        <v>3278</v>
      </c>
      <c r="N2100" t="s">
        <v>128</v>
      </c>
      <c r="O2100" t="s">
        <v>3258</v>
      </c>
      <c r="P2100" s="4">
        <v>394.81599999999997</v>
      </c>
      <c r="Q2100" s="4">
        <v>394.81599999999997</v>
      </c>
      <c r="R2100" s="4">
        <f t="shared" si="130"/>
        <v>0</v>
      </c>
      <c r="S2100" s="4">
        <f t="shared" si="131"/>
        <v>0</v>
      </c>
    </row>
    <row r="2101" spans="1:19" ht="15.6" x14ac:dyDescent="0.3">
      <c r="A2101" t="s">
        <v>1633</v>
      </c>
      <c r="B2101" s="1">
        <v>42703</v>
      </c>
      <c r="C2101" s="1">
        <v>42707</v>
      </c>
      <c r="D2101">
        <f t="shared" si="128"/>
        <v>2016</v>
      </c>
      <c r="E2101" t="str">
        <f t="shared" si="129"/>
        <v>Nov</v>
      </c>
      <c r="F2101" t="s">
        <v>37</v>
      </c>
      <c r="G2101" t="s">
        <v>1019</v>
      </c>
      <c r="H2101" s="2" t="s">
        <v>22</v>
      </c>
      <c r="I2101" t="s">
        <v>1634</v>
      </c>
      <c r="J2101" t="s">
        <v>89</v>
      </c>
      <c r="K2101">
        <v>48126</v>
      </c>
      <c r="L2101" t="s">
        <v>25</v>
      </c>
      <c r="M2101" t="s">
        <v>3278</v>
      </c>
      <c r="N2101" t="s">
        <v>128</v>
      </c>
      <c r="O2101" t="s">
        <v>3258</v>
      </c>
      <c r="P2101" s="4">
        <v>555.21</v>
      </c>
      <c r="Q2101" s="4">
        <v>555.21</v>
      </c>
      <c r="R2101" s="4">
        <f t="shared" si="130"/>
        <v>0</v>
      </c>
      <c r="S2101" s="4">
        <f t="shared" si="131"/>
        <v>0</v>
      </c>
    </row>
    <row r="2102" spans="1:19" x14ac:dyDescent="0.3">
      <c r="A2102" t="s">
        <v>2757</v>
      </c>
      <c r="B2102" s="1">
        <v>42109</v>
      </c>
      <c r="C2102" s="1">
        <v>42109</v>
      </c>
      <c r="D2102">
        <f t="shared" si="128"/>
        <v>2015</v>
      </c>
      <c r="E2102" t="str">
        <f t="shared" si="129"/>
        <v>Apr</v>
      </c>
      <c r="F2102" t="s">
        <v>30</v>
      </c>
      <c r="G2102" t="s">
        <v>897</v>
      </c>
      <c r="H2102" t="s">
        <v>22</v>
      </c>
      <c r="I2102" t="s">
        <v>47</v>
      </c>
      <c r="J2102" t="s">
        <v>33</v>
      </c>
      <c r="K2102">
        <v>90049</v>
      </c>
      <c r="L2102" t="s">
        <v>34</v>
      </c>
      <c r="M2102" t="s">
        <v>3280</v>
      </c>
      <c r="N2102" t="s">
        <v>128</v>
      </c>
      <c r="O2102" t="s">
        <v>3258</v>
      </c>
      <c r="P2102" s="4">
        <v>106.96</v>
      </c>
      <c r="Q2102" s="4">
        <v>106.96</v>
      </c>
      <c r="R2102" s="4">
        <f t="shared" si="130"/>
        <v>0</v>
      </c>
      <c r="S2102" s="4">
        <f t="shared" si="131"/>
        <v>0</v>
      </c>
    </row>
    <row r="2103" spans="1:19" ht="15.6" x14ac:dyDescent="0.3">
      <c r="A2103" t="s">
        <v>3106</v>
      </c>
      <c r="B2103" s="1">
        <v>42290</v>
      </c>
      <c r="C2103" s="1">
        <v>42292</v>
      </c>
      <c r="D2103">
        <f t="shared" si="128"/>
        <v>2015</v>
      </c>
      <c r="E2103" t="str">
        <f t="shared" si="129"/>
        <v>Oct</v>
      </c>
      <c r="F2103" t="s">
        <v>20</v>
      </c>
      <c r="G2103" t="s">
        <v>652</v>
      </c>
      <c r="H2103" s="2" t="s">
        <v>22</v>
      </c>
      <c r="I2103" t="s">
        <v>2737</v>
      </c>
      <c r="J2103" t="s">
        <v>70</v>
      </c>
      <c r="K2103">
        <v>98026</v>
      </c>
      <c r="L2103" t="s">
        <v>34</v>
      </c>
      <c r="M2103" t="s">
        <v>3280</v>
      </c>
      <c r="N2103" t="s">
        <v>128</v>
      </c>
      <c r="O2103" t="s">
        <v>3258</v>
      </c>
      <c r="P2103" s="4">
        <v>213.92</v>
      </c>
      <c r="Q2103" s="4">
        <v>213.92</v>
      </c>
      <c r="R2103" s="4">
        <f t="shared" si="130"/>
        <v>0</v>
      </c>
      <c r="S2103" s="4">
        <f t="shared" si="131"/>
        <v>0</v>
      </c>
    </row>
    <row r="2104" spans="1:19" x14ac:dyDescent="0.3">
      <c r="A2104" t="s">
        <v>2225</v>
      </c>
      <c r="B2104" s="1">
        <v>42333</v>
      </c>
      <c r="C2104" s="1">
        <v>42335</v>
      </c>
      <c r="D2104">
        <f t="shared" si="128"/>
        <v>2015</v>
      </c>
      <c r="E2104" t="str">
        <f t="shared" si="129"/>
        <v>Nov</v>
      </c>
      <c r="F2104" t="s">
        <v>67</v>
      </c>
      <c r="G2104" t="s">
        <v>1619</v>
      </c>
      <c r="H2104" t="s">
        <v>51</v>
      </c>
      <c r="I2104" t="s">
        <v>2226</v>
      </c>
      <c r="J2104" t="s">
        <v>33</v>
      </c>
      <c r="K2104">
        <v>94513</v>
      </c>
      <c r="L2104" t="s">
        <v>34</v>
      </c>
      <c r="M2104" t="s">
        <v>3280</v>
      </c>
      <c r="N2104" t="s">
        <v>128</v>
      </c>
      <c r="O2104" t="s">
        <v>3258</v>
      </c>
      <c r="P2104" s="4">
        <v>320.88</v>
      </c>
      <c r="Q2104" s="4">
        <v>320.88</v>
      </c>
      <c r="R2104" s="4">
        <f t="shared" si="130"/>
        <v>0</v>
      </c>
      <c r="S2104" s="4">
        <f t="shared" si="131"/>
        <v>0</v>
      </c>
    </row>
    <row r="2105" spans="1:19" ht="15.6" x14ac:dyDescent="0.3">
      <c r="A2105" t="s">
        <v>3281</v>
      </c>
      <c r="B2105" s="1">
        <v>42731</v>
      </c>
      <c r="C2105" s="1">
        <v>42735</v>
      </c>
      <c r="D2105">
        <f t="shared" si="128"/>
        <v>2016</v>
      </c>
      <c r="E2105" t="str">
        <f t="shared" si="129"/>
        <v>Dec</v>
      </c>
      <c r="F2105" t="s">
        <v>37</v>
      </c>
      <c r="G2105" t="s">
        <v>38</v>
      </c>
      <c r="H2105" s="2" t="s">
        <v>22</v>
      </c>
      <c r="I2105" t="s">
        <v>47</v>
      </c>
      <c r="J2105" t="s">
        <v>33</v>
      </c>
      <c r="K2105">
        <v>90008</v>
      </c>
      <c r="L2105" t="s">
        <v>34</v>
      </c>
      <c r="M2105" t="s">
        <v>3280</v>
      </c>
      <c r="N2105" t="s">
        <v>128</v>
      </c>
      <c r="O2105" t="s">
        <v>3258</v>
      </c>
      <c r="P2105" s="4">
        <v>106.96</v>
      </c>
      <c r="Q2105" s="4">
        <v>100</v>
      </c>
      <c r="R2105" s="4">
        <f t="shared" si="130"/>
        <v>6.9599999999999937</v>
      </c>
      <c r="S2105" s="4">
        <f t="shared" si="131"/>
        <v>1.0439999999999989</v>
      </c>
    </row>
    <row r="2106" spans="1:19" ht="15.6" x14ac:dyDescent="0.3">
      <c r="A2106" t="s">
        <v>114</v>
      </c>
      <c r="B2106" s="1">
        <v>43280</v>
      </c>
      <c r="C2106" s="1">
        <v>43281</v>
      </c>
      <c r="D2106">
        <f t="shared" si="128"/>
        <v>2018</v>
      </c>
      <c r="E2106" t="str">
        <f t="shared" si="129"/>
        <v>Jun</v>
      </c>
      <c r="F2106" t="s">
        <v>20</v>
      </c>
      <c r="G2106" t="s">
        <v>115</v>
      </c>
      <c r="H2106" s="2" t="s">
        <v>22</v>
      </c>
      <c r="I2106" t="s">
        <v>116</v>
      </c>
      <c r="J2106" t="s">
        <v>109</v>
      </c>
      <c r="K2106">
        <v>75220</v>
      </c>
      <c r="L2106" t="s">
        <v>25</v>
      </c>
      <c r="M2106" t="s">
        <v>3280</v>
      </c>
      <c r="N2106" t="s">
        <v>128</v>
      </c>
      <c r="O2106" t="s">
        <v>3258</v>
      </c>
      <c r="P2106" s="4">
        <v>21.391999999999999</v>
      </c>
      <c r="Q2106" s="4">
        <v>18</v>
      </c>
      <c r="R2106" s="4">
        <f t="shared" si="130"/>
        <v>3.3919999999999995</v>
      </c>
      <c r="S2106" s="4">
        <f t="shared" si="131"/>
        <v>0.50879999999999992</v>
      </c>
    </row>
    <row r="2107" spans="1:19" ht="15.6" x14ac:dyDescent="0.3">
      <c r="A2107" t="s">
        <v>3282</v>
      </c>
      <c r="B2107" s="1">
        <v>43079</v>
      </c>
      <c r="C2107" s="1">
        <v>43086</v>
      </c>
      <c r="D2107">
        <f t="shared" si="128"/>
        <v>2017</v>
      </c>
      <c r="E2107" t="str">
        <f t="shared" si="129"/>
        <v>Dec</v>
      </c>
      <c r="F2107" t="s">
        <v>37</v>
      </c>
      <c r="G2107" t="s">
        <v>213</v>
      </c>
      <c r="H2107" s="2" t="s">
        <v>22</v>
      </c>
      <c r="I2107" t="s">
        <v>69</v>
      </c>
      <c r="J2107" t="s">
        <v>70</v>
      </c>
      <c r="K2107">
        <v>98105</v>
      </c>
      <c r="L2107" t="s">
        <v>34</v>
      </c>
      <c r="M2107" t="s">
        <v>3283</v>
      </c>
      <c r="N2107" t="s">
        <v>128</v>
      </c>
      <c r="O2107" t="s">
        <v>3258</v>
      </c>
      <c r="P2107" s="4">
        <v>35.1</v>
      </c>
      <c r="Q2107" s="4">
        <v>35.1</v>
      </c>
      <c r="R2107" s="4">
        <f t="shared" si="130"/>
        <v>0</v>
      </c>
      <c r="S2107" s="4">
        <f t="shared" si="131"/>
        <v>0</v>
      </c>
    </row>
    <row r="2108" spans="1:19" ht="15.6" x14ac:dyDescent="0.3">
      <c r="A2108" t="s">
        <v>3284</v>
      </c>
      <c r="B2108" s="1">
        <v>43095</v>
      </c>
      <c r="C2108" s="1">
        <v>43102</v>
      </c>
      <c r="D2108">
        <f t="shared" si="128"/>
        <v>2017</v>
      </c>
      <c r="E2108" t="str">
        <f t="shared" si="129"/>
        <v>Dec</v>
      </c>
      <c r="F2108" t="s">
        <v>37</v>
      </c>
      <c r="G2108" t="s">
        <v>572</v>
      </c>
      <c r="H2108" s="2" t="s">
        <v>22</v>
      </c>
      <c r="I2108" t="s">
        <v>165</v>
      </c>
      <c r="J2108" t="s">
        <v>75</v>
      </c>
      <c r="K2108">
        <v>80219</v>
      </c>
      <c r="L2108" t="s">
        <v>34</v>
      </c>
      <c r="M2108" t="s">
        <v>3283</v>
      </c>
      <c r="N2108" t="s">
        <v>110</v>
      </c>
      <c r="O2108" t="s">
        <v>3258</v>
      </c>
      <c r="P2108" s="4">
        <v>18.72</v>
      </c>
      <c r="Q2108" s="4">
        <v>18</v>
      </c>
      <c r="R2108" s="4">
        <f t="shared" si="130"/>
        <v>0.71999999999999886</v>
      </c>
      <c r="S2108" s="4">
        <f t="shared" si="131"/>
        <v>0.10799999999999983</v>
      </c>
    </row>
    <row r="2109" spans="1:19" x14ac:dyDescent="0.3">
      <c r="A2109" t="s">
        <v>2475</v>
      </c>
      <c r="B2109" s="1">
        <v>43133</v>
      </c>
      <c r="C2109" s="1">
        <v>43138</v>
      </c>
      <c r="D2109">
        <f t="shared" si="128"/>
        <v>2018</v>
      </c>
      <c r="E2109" t="str">
        <f t="shared" si="129"/>
        <v>Feb</v>
      </c>
      <c r="F2109" t="s">
        <v>37</v>
      </c>
      <c r="G2109" t="s">
        <v>1240</v>
      </c>
      <c r="H2109" t="s">
        <v>22</v>
      </c>
      <c r="I2109" t="s">
        <v>47</v>
      </c>
      <c r="J2109" t="s">
        <v>33</v>
      </c>
      <c r="K2109">
        <v>90045</v>
      </c>
      <c r="L2109" t="s">
        <v>34</v>
      </c>
      <c r="M2109" t="s">
        <v>3283</v>
      </c>
      <c r="N2109" t="s">
        <v>128</v>
      </c>
      <c r="O2109" t="s">
        <v>3258</v>
      </c>
      <c r="P2109" s="4">
        <v>46.8</v>
      </c>
      <c r="Q2109" s="4">
        <v>46.8</v>
      </c>
      <c r="R2109" s="4">
        <f t="shared" si="130"/>
        <v>0</v>
      </c>
      <c r="S2109" s="4">
        <f t="shared" si="131"/>
        <v>0</v>
      </c>
    </row>
    <row r="2110" spans="1:19" x14ac:dyDescent="0.3">
      <c r="A2110" t="s">
        <v>3285</v>
      </c>
      <c r="B2110" s="1">
        <v>43218</v>
      </c>
      <c r="C2110" s="1">
        <v>43222</v>
      </c>
      <c r="D2110">
        <f t="shared" si="128"/>
        <v>2018</v>
      </c>
      <c r="E2110" t="str">
        <f t="shared" si="129"/>
        <v>Apr</v>
      </c>
      <c r="F2110" t="s">
        <v>37</v>
      </c>
      <c r="G2110" t="s">
        <v>3110</v>
      </c>
      <c r="H2110" t="s">
        <v>22</v>
      </c>
      <c r="I2110" t="s">
        <v>52</v>
      </c>
      <c r="J2110" t="s">
        <v>83</v>
      </c>
      <c r="K2110">
        <v>28403</v>
      </c>
      <c r="L2110" t="s">
        <v>44</v>
      </c>
      <c r="M2110" t="s">
        <v>3283</v>
      </c>
      <c r="N2110" t="s">
        <v>128</v>
      </c>
      <c r="O2110" t="s">
        <v>3258</v>
      </c>
      <c r="P2110" s="4">
        <v>28.08</v>
      </c>
      <c r="Q2110" s="4">
        <v>28.08</v>
      </c>
      <c r="R2110" s="4">
        <f t="shared" si="130"/>
        <v>0</v>
      </c>
      <c r="S2110" s="4">
        <f t="shared" si="131"/>
        <v>0</v>
      </c>
    </row>
    <row r="2111" spans="1:19" ht="15.6" x14ac:dyDescent="0.3">
      <c r="A2111" t="s">
        <v>3286</v>
      </c>
      <c r="B2111" s="1">
        <v>42662</v>
      </c>
      <c r="C2111" s="1">
        <v>42667</v>
      </c>
      <c r="D2111">
        <f t="shared" si="128"/>
        <v>2016</v>
      </c>
      <c r="E2111" t="str">
        <f t="shared" si="129"/>
        <v>Oct</v>
      </c>
      <c r="F2111" t="s">
        <v>37</v>
      </c>
      <c r="G2111" t="s">
        <v>1004</v>
      </c>
      <c r="H2111" s="2" t="s">
        <v>22</v>
      </c>
      <c r="I2111" t="s">
        <v>47</v>
      </c>
      <c r="J2111" t="s">
        <v>33</v>
      </c>
      <c r="K2111">
        <v>90008</v>
      </c>
      <c r="L2111" t="s">
        <v>34</v>
      </c>
      <c r="M2111" t="s">
        <v>3287</v>
      </c>
      <c r="N2111" t="s">
        <v>128</v>
      </c>
      <c r="O2111" t="s">
        <v>3258</v>
      </c>
      <c r="P2111" s="4">
        <v>1640.7</v>
      </c>
      <c r="Q2111" s="4">
        <v>1640.7</v>
      </c>
      <c r="R2111" s="4">
        <f t="shared" si="130"/>
        <v>0</v>
      </c>
      <c r="S2111" s="4">
        <f t="shared" si="131"/>
        <v>0</v>
      </c>
    </row>
    <row r="2112" spans="1:19" x14ac:dyDescent="0.3">
      <c r="A2112" t="s">
        <v>3288</v>
      </c>
      <c r="B2112" s="1">
        <v>43136</v>
      </c>
      <c r="C2112" s="1">
        <v>43140</v>
      </c>
      <c r="D2112">
        <f t="shared" si="128"/>
        <v>2018</v>
      </c>
      <c r="E2112" t="str">
        <f t="shared" si="129"/>
        <v>Feb</v>
      </c>
      <c r="F2112" t="s">
        <v>37</v>
      </c>
      <c r="G2112" t="s">
        <v>694</v>
      </c>
      <c r="H2112" t="s">
        <v>51</v>
      </c>
      <c r="I2112" t="s">
        <v>2926</v>
      </c>
      <c r="J2112" t="s">
        <v>33</v>
      </c>
      <c r="K2112">
        <v>90503</v>
      </c>
      <c r="L2112" t="s">
        <v>34</v>
      </c>
      <c r="M2112" t="s">
        <v>3287</v>
      </c>
      <c r="N2112" t="s">
        <v>128</v>
      </c>
      <c r="O2112" t="s">
        <v>3258</v>
      </c>
      <c r="P2112" s="4">
        <v>1640.7</v>
      </c>
      <c r="Q2112" s="4">
        <v>1640.7</v>
      </c>
      <c r="R2112" s="4">
        <f t="shared" si="130"/>
        <v>0</v>
      </c>
      <c r="S2112" s="4">
        <f t="shared" si="131"/>
        <v>0</v>
      </c>
    </row>
    <row r="2113" spans="1:19" x14ac:dyDescent="0.3">
      <c r="A2113" t="s">
        <v>3289</v>
      </c>
      <c r="B2113" s="1">
        <v>42697</v>
      </c>
      <c r="C2113" s="1">
        <v>42701</v>
      </c>
      <c r="D2113">
        <f t="shared" si="128"/>
        <v>2016</v>
      </c>
      <c r="E2113" t="str">
        <f t="shared" si="129"/>
        <v>Nov</v>
      </c>
      <c r="F2113" t="s">
        <v>67</v>
      </c>
      <c r="G2113" t="s">
        <v>1841</v>
      </c>
      <c r="H2113" t="s">
        <v>105</v>
      </c>
      <c r="I2113" t="s">
        <v>2726</v>
      </c>
      <c r="J2113" t="s">
        <v>144</v>
      </c>
      <c r="K2113">
        <v>7960</v>
      </c>
      <c r="L2113" t="s">
        <v>54</v>
      </c>
      <c r="M2113" t="s">
        <v>3287</v>
      </c>
      <c r="N2113" t="s">
        <v>128</v>
      </c>
      <c r="O2113" t="s">
        <v>3258</v>
      </c>
      <c r="P2113" s="4">
        <v>2625.12</v>
      </c>
      <c r="Q2113" s="4">
        <f>P2113-1000</f>
        <v>1625.12</v>
      </c>
      <c r="R2113" s="4">
        <f t="shared" si="130"/>
        <v>1000</v>
      </c>
      <c r="S2113" s="4">
        <f t="shared" si="131"/>
        <v>150</v>
      </c>
    </row>
    <row r="2114" spans="1:19" x14ac:dyDescent="0.3">
      <c r="A2114" t="s">
        <v>3290</v>
      </c>
      <c r="B2114" s="1">
        <v>42807</v>
      </c>
      <c r="C2114" s="1">
        <v>42810</v>
      </c>
      <c r="D2114">
        <f t="shared" ref="D2114:D2177" si="132">YEAR(B2114)</f>
        <v>2017</v>
      </c>
      <c r="E2114" t="str">
        <f t="shared" ref="E2114:E2177" si="133">TEXT(B2114,"mmm")</f>
        <v>Mar</v>
      </c>
      <c r="F2114" t="s">
        <v>20</v>
      </c>
      <c r="G2114" t="s">
        <v>912</v>
      </c>
      <c r="H2114" t="s">
        <v>51</v>
      </c>
      <c r="I2114" t="s">
        <v>238</v>
      </c>
      <c r="J2114" t="s">
        <v>178</v>
      </c>
      <c r="K2114">
        <v>85254</v>
      </c>
      <c r="L2114" t="s">
        <v>34</v>
      </c>
      <c r="M2114" t="s">
        <v>3291</v>
      </c>
      <c r="N2114" t="s">
        <v>128</v>
      </c>
      <c r="O2114" t="s">
        <v>3258</v>
      </c>
      <c r="P2114" s="4">
        <v>157.91999999999999</v>
      </c>
      <c r="Q2114" s="4">
        <v>157.91999999999999</v>
      </c>
      <c r="R2114" s="4">
        <f t="shared" si="130"/>
        <v>0</v>
      </c>
      <c r="S2114" s="4">
        <f t="shared" si="131"/>
        <v>0</v>
      </c>
    </row>
    <row r="2115" spans="1:19" ht="15.6" x14ac:dyDescent="0.3">
      <c r="A2115" t="s">
        <v>3292</v>
      </c>
      <c r="B2115" s="1">
        <v>43177</v>
      </c>
      <c r="C2115" s="1">
        <v>43179</v>
      </c>
      <c r="D2115">
        <f t="shared" si="132"/>
        <v>2018</v>
      </c>
      <c r="E2115" t="str">
        <f t="shared" si="133"/>
        <v>Mar</v>
      </c>
      <c r="F2115" t="s">
        <v>67</v>
      </c>
      <c r="G2115" t="s">
        <v>3293</v>
      </c>
      <c r="H2115" s="2" t="s">
        <v>22</v>
      </c>
      <c r="I2115" t="s">
        <v>47</v>
      </c>
      <c r="J2115" t="s">
        <v>33</v>
      </c>
      <c r="K2115">
        <v>90032</v>
      </c>
      <c r="L2115" t="s">
        <v>34</v>
      </c>
      <c r="M2115" t="s">
        <v>3294</v>
      </c>
      <c r="N2115" t="s">
        <v>128</v>
      </c>
      <c r="O2115" t="s">
        <v>3258</v>
      </c>
      <c r="P2115" s="4">
        <v>90.86</v>
      </c>
      <c r="Q2115" s="4">
        <v>90.86</v>
      </c>
      <c r="R2115" s="4">
        <f t="shared" ref="R2115:R2178" si="134">P2115-Q2115</f>
        <v>0</v>
      </c>
      <c r="S2115" s="4">
        <f t="shared" ref="S2115:S2178" si="135">0.15*R2115</f>
        <v>0</v>
      </c>
    </row>
    <row r="2116" spans="1:19" ht="15.6" x14ac:dyDescent="0.3">
      <c r="A2116" t="s">
        <v>3295</v>
      </c>
      <c r="B2116" s="1">
        <v>43240</v>
      </c>
      <c r="C2116" s="1">
        <v>43246</v>
      </c>
      <c r="D2116">
        <f t="shared" si="132"/>
        <v>2018</v>
      </c>
      <c r="E2116" t="str">
        <f t="shared" si="133"/>
        <v>May</v>
      </c>
      <c r="F2116" t="s">
        <v>37</v>
      </c>
      <c r="G2116" t="s">
        <v>1257</v>
      </c>
      <c r="H2116" s="2" t="s">
        <v>22</v>
      </c>
      <c r="I2116" t="s">
        <v>324</v>
      </c>
      <c r="J2116" t="s">
        <v>325</v>
      </c>
      <c r="K2116">
        <v>89115</v>
      </c>
      <c r="L2116" t="s">
        <v>34</v>
      </c>
      <c r="M2116" t="s">
        <v>3294</v>
      </c>
      <c r="N2116" t="s">
        <v>128</v>
      </c>
      <c r="O2116" t="s">
        <v>3258</v>
      </c>
      <c r="P2116" s="4">
        <v>64.900000000000006</v>
      </c>
      <c r="Q2116" s="4">
        <v>64.900000000000006</v>
      </c>
      <c r="R2116" s="4">
        <f t="shared" si="134"/>
        <v>0</v>
      </c>
      <c r="S2116" s="4">
        <f t="shared" si="135"/>
        <v>0</v>
      </c>
    </row>
    <row r="2117" spans="1:19" ht="15.6" x14ac:dyDescent="0.3">
      <c r="A2117" t="s">
        <v>3296</v>
      </c>
      <c r="B2117" s="1">
        <v>43435</v>
      </c>
      <c r="C2117" s="1">
        <v>43439</v>
      </c>
      <c r="D2117">
        <f t="shared" si="132"/>
        <v>2018</v>
      </c>
      <c r="E2117" t="str">
        <f t="shared" si="133"/>
        <v>Dec</v>
      </c>
      <c r="F2117" t="s">
        <v>37</v>
      </c>
      <c r="G2117" t="s">
        <v>3297</v>
      </c>
      <c r="H2117" s="2" t="s">
        <v>22</v>
      </c>
      <c r="I2117" t="s">
        <v>165</v>
      </c>
      <c r="J2117" t="s">
        <v>75</v>
      </c>
      <c r="K2117">
        <v>80219</v>
      </c>
      <c r="L2117" t="s">
        <v>34</v>
      </c>
      <c r="M2117" t="s">
        <v>3294</v>
      </c>
      <c r="N2117" t="s">
        <v>128</v>
      </c>
      <c r="O2117" t="s">
        <v>3258</v>
      </c>
      <c r="P2117" s="4">
        <v>31.152000000000001</v>
      </c>
      <c r="Q2117" s="4">
        <v>31.152000000000001</v>
      </c>
      <c r="R2117" s="4">
        <f t="shared" si="134"/>
        <v>0</v>
      </c>
      <c r="S2117" s="4">
        <f t="shared" si="135"/>
        <v>0</v>
      </c>
    </row>
    <row r="2118" spans="1:19" ht="15.6" x14ac:dyDescent="0.3">
      <c r="A2118" t="s">
        <v>3298</v>
      </c>
      <c r="B2118" s="1">
        <v>43233</v>
      </c>
      <c r="C2118" s="1">
        <v>43238</v>
      </c>
      <c r="D2118">
        <f t="shared" si="132"/>
        <v>2018</v>
      </c>
      <c r="E2118" t="str">
        <f t="shared" si="133"/>
        <v>May</v>
      </c>
      <c r="F2118" t="s">
        <v>37</v>
      </c>
      <c r="G2118" t="s">
        <v>1174</v>
      </c>
      <c r="H2118" s="2" t="s">
        <v>22</v>
      </c>
      <c r="I2118" t="s">
        <v>321</v>
      </c>
      <c r="J2118" t="s">
        <v>250</v>
      </c>
      <c r="K2118">
        <v>37064</v>
      </c>
      <c r="L2118" t="s">
        <v>44</v>
      </c>
      <c r="M2118" t="s">
        <v>3294</v>
      </c>
      <c r="N2118" t="s">
        <v>128</v>
      </c>
      <c r="O2118" t="s">
        <v>3258</v>
      </c>
      <c r="P2118" s="4">
        <v>20.768000000000001</v>
      </c>
      <c r="Q2118" s="4">
        <v>18</v>
      </c>
      <c r="R2118" s="4">
        <f t="shared" si="134"/>
        <v>2.7680000000000007</v>
      </c>
      <c r="S2118" s="4">
        <f t="shared" si="135"/>
        <v>0.41520000000000007</v>
      </c>
    </row>
    <row r="2119" spans="1:19" ht="15.6" x14ac:dyDescent="0.3">
      <c r="A2119" t="s">
        <v>1351</v>
      </c>
      <c r="B2119" s="1">
        <v>43345</v>
      </c>
      <c r="C2119" s="1">
        <v>43349</v>
      </c>
      <c r="D2119">
        <f t="shared" si="132"/>
        <v>2018</v>
      </c>
      <c r="E2119" t="str">
        <f t="shared" si="133"/>
        <v>Sep</v>
      </c>
      <c r="F2119" t="s">
        <v>37</v>
      </c>
      <c r="G2119" t="s">
        <v>1352</v>
      </c>
      <c r="H2119" s="2" t="s">
        <v>22</v>
      </c>
      <c r="I2119" t="s">
        <v>61</v>
      </c>
      <c r="J2119" t="s">
        <v>62</v>
      </c>
      <c r="K2119">
        <v>10009</v>
      </c>
      <c r="L2119" t="s">
        <v>54</v>
      </c>
      <c r="M2119" t="s">
        <v>3294</v>
      </c>
      <c r="N2119" t="s">
        <v>128</v>
      </c>
      <c r="O2119" t="s">
        <v>3258</v>
      </c>
      <c r="P2119" s="4">
        <v>12.98</v>
      </c>
      <c r="Q2119" s="4">
        <v>12.98</v>
      </c>
      <c r="R2119" s="4">
        <f t="shared" si="134"/>
        <v>0</v>
      </c>
      <c r="S2119" s="4">
        <f t="shared" si="135"/>
        <v>0</v>
      </c>
    </row>
    <row r="2120" spans="1:19" ht="15.6" x14ac:dyDescent="0.3">
      <c r="A2120" t="s">
        <v>3299</v>
      </c>
      <c r="B2120" s="1">
        <v>43355</v>
      </c>
      <c r="C2120" s="1">
        <v>43358</v>
      </c>
      <c r="D2120">
        <f t="shared" si="132"/>
        <v>2018</v>
      </c>
      <c r="E2120" t="str">
        <f t="shared" si="133"/>
        <v>Sep</v>
      </c>
      <c r="F2120" t="s">
        <v>20</v>
      </c>
      <c r="G2120" t="s">
        <v>3300</v>
      </c>
      <c r="H2120" s="2" t="s">
        <v>22</v>
      </c>
      <c r="I2120" t="s">
        <v>394</v>
      </c>
      <c r="J2120" t="s">
        <v>140</v>
      </c>
      <c r="K2120">
        <v>21215</v>
      </c>
      <c r="L2120" t="s">
        <v>54</v>
      </c>
      <c r="M2120" t="s">
        <v>3294</v>
      </c>
      <c r="N2120" t="s">
        <v>128</v>
      </c>
      <c r="O2120" t="s">
        <v>3258</v>
      </c>
      <c r="P2120" s="4">
        <v>90.86</v>
      </c>
      <c r="Q2120" s="4">
        <v>90.86</v>
      </c>
      <c r="R2120" s="4">
        <f t="shared" si="134"/>
        <v>0</v>
      </c>
      <c r="S2120" s="4">
        <f t="shared" si="135"/>
        <v>0</v>
      </c>
    </row>
    <row r="2121" spans="1:19" x14ac:dyDescent="0.3">
      <c r="A2121" t="s">
        <v>3301</v>
      </c>
      <c r="B2121" s="1">
        <v>42268</v>
      </c>
      <c r="C2121" s="1">
        <v>42269</v>
      </c>
      <c r="D2121">
        <f t="shared" si="132"/>
        <v>2015</v>
      </c>
      <c r="E2121" t="str">
        <f t="shared" si="133"/>
        <v>Sep</v>
      </c>
      <c r="F2121" t="s">
        <v>20</v>
      </c>
      <c r="G2121" t="s">
        <v>160</v>
      </c>
      <c r="H2121" t="s">
        <v>22</v>
      </c>
      <c r="I2121" t="s">
        <v>1698</v>
      </c>
      <c r="J2121" t="s">
        <v>1699</v>
      </c>
      <c r="K2121">
        <v>68104</v>
      </c>
      <c r="L2121" t="s">
        <v>25</v>
      </c>
      <c r="M2121" t="s">
        <v>3294</v>
      </c>
      <c r="N2121" t="s">
        <v>128</v>
      </c>
      <c r="O2121" t="s">
        <v>3258</v>
      </c>
      <c r="P2121" s="4">
        <v>25.96</v>
      </c>
      <c r="Q2121" s="4">
        <v>25.96</v>
      </c>
      <c r="R2121" s="4">
        <f t="shared" si="134"/>
        <v>0</v>
      </c>
      <c r="S2121" s="4">
        <f t="shared" si="135"/>
        <v>0</v>
      </c>
    </row>
    <row r="2122" spans="1:19" ht="15.6" x14ac:dyDescent="0.3">
      <c r="A2122" t="s">
        <v>3302</v>
      </c>
      <c r="B2122" s="1">
        <v>42511</v>
      </c>
      <c r="C2122" s="1">
        <v>42517</v>
      </c>
      <c r="D2122">
        <f t="shared" si="132"/>
        <v>2016</v>
      </c>
      <c r="E2122" t="str">
        <f t="shared" si="133"/>
        <v>May</v>
      </c>
      <c r="F2122" t="s">
        <v>37</v>
      </c>
      <c r="G2122" t="s">
        <v>130</v>
      </c>
      <c r="H2122" s="2" t="s">
        <v>22</v>
      </c>
      <c r="I2122" t="s">
        <v>3303</v>
      </c>
      <c r="J2122" t="s">
        <v>24</v>
      </c>
      <c r="K2122">
        <v>60423</v>
      </c>
      <c r="L2122" t="s">
        <v>25</v>
      </c>
      <c r="M2122" t="s">
        <v>3294</v>
      </c>
      <c r="N2122" t="s">
        <v>128</v>
      </c>
      <c r="O2122" t="s">
        <v>3258</v>
      </c>
      <c r="P2122" s="4">
        <v>20.768000000000001</v>
      </c>
      <c r="Q2122" s="4">
        <v>18</v>
      </c>
      <c r="R2122" s="4">
        <f t="shared" si="134"/>
        <v>2.7680000000000007</v>
      </c>
      <c r="S2122" s="4">
        <f t="shared" si="135"/>
        <v>0.41520000000000007</v>
      </c>
    </row>
    <row r="2123" spans="1:19" x14ac:dyDescent="0.3">
      <c r="A2123" t="s">
        <v>3304</v>
      </c>
      <c r="B2123" s="1">
        <v>42984</v>
      </c>
      <c r="C2123" s="1">
        <v>42989</v>
      </c>
      <c r="D2123">
        <f t="shared" si="132"/>
        <v>2017</v>
      </c>
      <c r="E2123" t="str">
        <f t="shared" si="133"/>
        <v>Sep</v>
      </c>
      <c r="F2123" t="s">
        <v>37</v>
      </c>
      <c r="G2123" t="s">
        <v>3078</v>
      </c>
      <c r="H2123" t="s">
        <v>51</v>
      </c>
      <c r="I2123" t="s">
        <v>3305</v>
      </c>
      <c r="J2123" t="s">
        <v>807</v>
      </c>
      <c r="K2123">
        <v>55106</v>
      </c>
      <c r="L2123" t="s">
        <v>25</v>
      </c>
      <c r="M2123" t="s">
        <v>3294</v>
      </c>
      <c r="N2123" t="s">
        <v>128</v>
      </c>
      <c r="O2123" t="s">
        <v>3258</v>
      </c>
      <c r="P2123" s="4">
        <v>77.88</v>
      </c>
      <c r="Q2123" s="4">
        <v>77.88</v>
      </c>
      <c r="R2123" s="4">
        <f t="shared" si="134"/>
        <v>0</v>
      </c>
      <c r="S2123" s="4">
        <f t="shared" si="135"/>
        <v>0</v>
      </c>
    </row>
    <row r="2124" spans="1:19" ht="15.6" x14ac:dyDescent="0.3">
      <c r="A2124" t="s">
        <v>3306</v>
      </c>
      <c r="B2124" s="1">
        <v>43169</v>
      </c>
      <c r="C2124" s="1">
        <v>43174</v>
      </c>
      <c r="D2124">
        <f t="shared" si="132"/>
        <v>2018</v>
      </c>
      <c r="E2124" t="str">
        <f t="shared" si="133"/>
        <v>Mar</v>
      </c>
      <c r="F2124" t="s">
        <v>37</v>
      </c>
      <c r="G2124" t="s">
        <v>3307</v>
      </c>
      <c r="H2124" s="2" t="s">
        <v>22</v>
      </c>
      <c r="I2124" t="s">
        <v>1734</v>
      </c>
      <c r="J2124" t="s">
        <v>83</v>
      </c>
      <c r="K2124">
        <v>27604</v>
      </c>
      <c r="L2124" t="s">
        <v>44</v>
      </c>
      <c r="M2124" t="s">
        <v>3308</v>
      </c>
      <c r="N2124" t="s">
        <v>128</v>
      </c>
      <c r="O2124" t="s">
        <v>3258</v>
      </c>
      <c r="P2124" s="4">
        <v>48.783999999999999</v>
      </c>
      <c r="Q2124" s="4">
        <v>48.783999999999999</v>
      </c>
      <c r="R2124" s="4">
        <f t="shared" si="134"/>
        <v>0</v>
      </c>
      <c r="S2124" s="4">
        <f t="shared" si="135"/>
        <v>0</v>
      </c>
    </row>
    <row r="2125" spans="1:19" x14ac:dyDescent="0.3">
      <c r="A2125" t="s">
        <v>3309</v>
      </c>
      <c r="B2125" s="1">
        <v>42864</v>
      </c>
      <c r="C2125" s="1">
        <v>42868</v>
      </c>
      <c r="D2125">
        <f t="shared" si="132"/>
        <v>2017</v>
      </c>
      <c r="E2125" t="str">
        <f t="shared" si="133"/>
        <v>May</v>
      </c>
      <c r="F2125" t="s">
        <v>37</v>
      </c>
      <c r="G2125" t="s">
        <v>298</v>
      </c>
      <c r="H2125" t="s">
        <v>51</v>
      </c>
      <c r="I2125" t="s">
        <v>1207</v>
      </c>
      <c r="J2125" t="s">
        <v>109</v>
      </c>
      <c r="K2125">
        <v>78745</v>
      </c>
      <c r="L2125" t="s">
        <v>25</v>
      </c>
      <c r="M2125" t="s">
        <v>3308</v>
      </c>
      <c r="N2125" t="s">
        <v>128</v>
      </c>
      <c r="O2125" t="s">
        <v>3258</v>
      </c>
      <c r="P2125" s="4">
        <v>48.783999999999999</v>
      </c>
      <c r="Q2125" s="4">
        <v>48.783999999999999</v>
      </c>
      <c r="R2125" s="4">
        <f t="shared" si="134"/>
        <v>0</v>
      </c>
      <c r="S2125" s="4">
        <f t="shared" si="135"/>
        <v>0</v>
      </c>
    </row>
    <row r="2126" spans="1:19" ht="15.6" x14ac:dyDescent="0.3">
      <c r="A2126" t="s">
        <v>3310</v>
      </c>
      <c r="B2126" s="1">
        <v>43366</v>
      </c>
      <c r="C2126" s="1">
        <v>43371</v>
      </c>
      <c r="D2126">
        <f t="shared" si="132"/>
        <v>2018</v>
      </c>
      <c r="E2126" t="str">
        <f t="shared" si="133"/>
        <v>Sep</v>
      </c>
      <c r="F2126" t="s">
        <v>37</v>
      </c>
      <c r="G2126" t="s">
        <v>2631</v>
      </c>
      <c r="H2126" s="2" t="s">
        <v>22</v>
      </c>
      <c r="I2126" t="s">
        <v>23</v>
      </c>
      <c r="J2126" t="s">
        <v>24</v>
      </c>
      <c r="K2126">
        <v>60653</v>
      </c>
      <c r="L2126" t="s">
        <v>25</v>
      </c>
      <c r="M2126" t="s">
        <v>3308</v>
      </c>
      <c r="N2126" t="s">
        <v>128</v>
      </c>
      <c r="O2126" t="s">
        <v>3258</v>
      </c>
      <c r="P2126" s="4">
        <v>73.176000000000002</v>
      </c>
      <c r="Q2126" s="4">
        <v>73.176000000000002</v>
      </c>
      <c r="R2126" s="4">
        <f t="shared" si="134"/>
        <v>0</v>
      </c>
      <c r="S2126" s="4">
        <f t="shared" si="135"/>
        <v>0</v>
      </c>
    </row>
    <row r="2127" spans="1:19" x14ac:dyDescent="0.3">
      <c r="A2127" t="s">
        <v>3311</v>
      </c>
      <c r="B2127" s="1">
        <v>43004</v>
      </c>
      <c r="C2127" s="1">
        <v>43008</v>
      </c>
      <c r="D2127">
        <f t="shared" si="132"/>
        <v>2017</v>
      </c>
      <c r="E2127" t="str">
        <f t="shared" si="133"/>
        <v>Sep</v>
      </c>
      <c r="F2127" t="s">
        <v>37</v>
      </c>
      <c r="G2127" t="s">
        <v>318</v>
      </c>
      <c r="H2127" t="s">
        <v>51</v>
      </c>
      <c r="I2127" t="s">
        <v>2660</v>
      </c>
      <c r="J2127" t="s">
        <v>70</v>
      </c>
      <c r="K2127">
        <v>98042</v>
      </c>
      <c r="L2127" t="s">
        <v>34</v>
      </c>
      <c r="M2127" t="s">
        <v>3312</v>
      </c>
      <c r="N2127" t="s">
        <v>128</v>
      </c>
      <c r="O2127" t="s">
        <v>3258</v>
      </c>
      <c r="P2127" s="4">
        <v>236.88</v>
      </c>
      <c r="Q2127" s="4">
        <v>236.88</v>
      </c>
      <c r="R2127" s="4">
        <f t="shared" si="134"/>
        <v>0</v>
      </c>
      <c r="S2127" s="4">
        <f t="shared" si="135"/>
        <v>0</v>
      </c>
    </row>
    <row r="2128" spans="1:19" ht="15.6" x14ac:dyDescent="0.3">
      <c r="A2128" t="s">
        <v>767</v>
      </c>
      <c r="B2128" s="1">
        <v>43374</v>
      </c>
      <c r="C2128" s="1">
        <v>43375</v>
      </c>
      <c r="D2128">
        <f t="shared" si="132"/>
        <v>2018</v>
      </c>
      <c r="E2128" t="str">
        <f t="shared" si="133"/>
        <v>Oct</v>
      </c>
      <c r="F2128" t="s">
        <v>20</v>
      </c>
      <c r="G2128" t="s">
        <v>704</v>
      </c>
      <c r="H2128" s="2" t="s">
        <v>22</v>
      </c>
      <c r="I2128" t="s">
        <v>131</v>
      </c>
      <c r="J2128" t="s">
        <v>33</v>
      </c>
      <c r="K2128">
        <v>95123</v>
      </c>
      <c r="L2128" t="s">
        <v>34</v>
      </c>
      <c r="M2128" t="s">
        <v>3312</v>
      </c>
      <c r="N2128" t="s">
        <v>128</v>
      </c>
      <c r="O2128" t="s">
        <v>3258</v>
      </c>
      <c r="P2128" s="4">
        <v>241.96</v>
      </c>
      <c r="Q2128" s="4">
        <v>241.96</v>
      </c>
      <c r="R2128" s="4">
        <f t="shared" si="134"/>
        <v>0</v>
      </c>
      <c r="S2128" s="4">
        <f t="shared" si="135"/>
        <v>0</v>
      </c>
    </row>
    <row r="2129" spans="1:19" ht="15.6" x14ac:dyDescent="0.3">
      <c r="A2129" t="s">
        <v>3313</v>
      </c>
      <c r="B2129" s="1">
        <v>42679</v>
      </c>
      <c r="C2129" s="1">
        <v>42683</v>
      </c>
      <c r="D2129">
        <f t="shared" si="132"/>
        <v>2016</v>
      </c>
      <c r="E2129" t="str">
        <f t="shared" si="133"/>
        <v>Nov</v>
      </c>
      <c r="F2129" t="s">
        <v>37</v>
      </c>
      <c r="G2129" t="s">
        <v>1560</v>
      </c>
      <c r="H2129" s="2" t="s">
        <v>22</v>
      </c>
      <c r="I2129" t="s">
        <v>207</v>
      </c>
      <c r="J2129" t="s">
        <v>79</v>
      </c>
      <c r="K2129">
        <v>33065</v>
      </c>
      <c r="L2129" t="s">
        <v>44</v>
      </c>
      <c r="M2129" t="s">
        <v>3312</v>
      </c>
      <c r="N2129" t="s">
        <v>128</v>
      </c>
      <c r="O2129" t="s">
        <v>3258</v>
      </c>
      <c r="P2129" s="4">
        <v>387.13600000000002</v>
      </c>
      <c r="Q2129" s="4">
        <v>387.13600000000002</v>
      </c>
      <c r="R2129" s="4">
        <f t="shared" si="134"/>
        <v>0</v>
      </c>
      <c r="S2129" s="4">
        <f t="shared" si="135"/>
        <v>0</v>
      </c>
    </row>
    <row r="2130" spans="1:19" ht="15.6" x14ac:dyDescent="0.3">
      <c r="A2130" t="s">
        <v>3314</v>
      </c>
      <c r="B2130" s="1">
        <v>42199</v>
      </c>
      <c r="C2130" s="1">
        <v>42205</v>
      </c>
      <c r="D2130">
        <f t="shared" si="132"/>
        <v>2015</v>
      </c>
      <c r="E2130" t="str">
        <f t="shared" si="133"/>
        <v>Jul</v>
      </c>
      <c r="F2130" t="s">
        <v>37</v>
      </c>
      <c r="G2130" t="s">
        <v>2091</v>
      </c>
      <c r="H2130" s="2" t="s">
        <v>22</v>
      </c>
      <c r="I2130" t="s">
        <v>466</v>
      </c>
      <c r="J2130" t="s">
        <v>53</v>
      </c>
      <c r="K2130">
        <v>19711</v>
      </c>
      <c r="L2130" t="s">
        <v>54</v>
      </c>
      <c r="M2130" t="s">
        <v>3312</v>
      </c>
      <c r="N2130" t="s">
        <v>128</v>
      </c>
      <c r="O2130" t="s">
        <v>3258</v>
      </c>
      <c r="P2130" s="4">
        <v>39.479999999999997</v>
      </c>
      <c r="Q2130" s="4">
        <v>39.479999999999997</v>
      </c>
      <c r="R2130" s="4">
        <f t="shared" si="134"/>
        <v>0</v>
      </c>
      <c r="S2130" s="4">
        <f t="shared" si="135"/>
        <v>0</v>
      </c>
    </row>
    <row r="2131" spans="1:19" x14ac:dyDescent="0.3">
      <c r="A2131" t="s">
        <v>3315</v>
      </c>
      <c r="B2131" s="1">
        <v>42965</v>
      </c>
      <c r="C2131" s="1">
        <v>42970</v>
      </c>
      <c r="D2131">
        <f t="shared" si="132"/>
        <v>2017</v>
      </c>
      <c r="E2131" t="str">
        <f t="shared" si="133"/>
        <v>Aug</v>
      </c>
      <c r="F2131" t="s">
        <v>67</v>
      </c>
      <c r="G2131" t="s">
        <v>21</v>
      </c>
      <c r="H2131" t="s">
        <v>51</v>
      </c>
      <c r="I2131" t="s">
        <v>61</v>
      </c>
      <c r="J2131" t="s">
        <v>62</v>
      </c>
      <c r="K2131">
        <v>10024</v>
      </c>
      <c r="L2131" t="s">
        <v>54</v>
      </c>
      <c r="M2131" t="s">
        <v>3312</v>
      </c>
      <c r="N2131" t="s">
        <v>128</v>
      </c>
      <c r="O2131" t="s">
        <v>3258</v>
      </c>
      <c r="P2131" s="4">
        <v>355.32</v>
      </c>
      <c r="Q2131" s="4">
        <v>355.32</v>
      </c>
      <c r="R2131" s="4">
        <f t="shared" si="134"/>
        <v>0</v>
      </c>
      <c r="S2131" s="4">
        <f t="shared" si="135"/>
        <v>0</v>
      </c>
    </row>
    <row r="2132" spans="1:19" x14ac:dyDescent="0.3">
      <c r="A2132" t="s">
        <v>1320</v>
      </c>
      <c r="B2132" s="1">
        <v>43080</v>
      </c>
      <c r="C2132" s="1">
        <v>43080</v>
      </c>
      <c r="D2132">
        <f t="shared" si="132"/>
        <v>2017</v>
      </c>
      <c r="E2132" t="str">
        <f t="shared" si="133"/>
        <v>Dec</v>
      </c>
      <c r="F2132" t="s">
        <v>30</v>
      </c>
      <c r="G2132" t="s">
        <v>1321</v>
      </c>
      <c r="H2132" t="s">
        <v>51</v>
      </c>
      <c r="I2132" t="s">
        <v>182</v>
      </c>
      <c r="J2132" t="s">
        <v>233</v>
      </c>
      <c r="K2132">
        <v>43229</v>
      </c>
      <c r="L2132" t="s">
        <v>54</v>
      </c>
      <c r="M2132" t="s">
        <v>3312</v>
      </c>
      <c r="N2132" t="s">
        <v>128</v>
      </c>
      <c r="O2132" t="s">
        <v>3258</v>
      </c>
      <c r="P2132" s="4">
        <v>387.13600000000002</v>
      </c>
      <c r="Q2132" s="4">
        <v>387.13600000000002</v>
      </c>
      <c r="R2132" s="4">
        <f t="shared" si="134"/>
        <v>0</v>
      </c>
      <c r="S2132" s="4">
        <f t="shared" si="135"/>
        <v>0</v>
      </c>
    </row>
    <row r="2133" spans="1:19" x14ac:dyDescent="0.3">
      <c r="A2133" t="s">
        <v>3316</v>
      </c>
      <c r="B2133" s="1">
        <v>43280</v>
      </c>
      <c r="C2133" s="1">
        <v>43285</v>
      </c>
      <c r="D2133">
        <f t="shared" si="132"/>
        <v>2018</v>
      </c>
      <c r="E2133" t="str">
        <f t="shared" si="133"/>
        <v>Jun</v>
      </c>
      <c r="F2133" t="s">
        <v>37</v>
      </c>
      <c r="G2133" t="s">
        <v>2354</v>
      </c>
      <c r="H2133" t="s">
        <v>51</v>
      </c>
      <c r="I2133" t="s">
        <v>1116</v>
      </c>
      <c r="J2133" t="s">
        <v>807</v>
      </c>
      <c r="K2133">
        <v>55407</v>
      </c>
      <c r="L2133" t="s">
        <v>25</v>
      </c>
      <c r="M2133" t="s">
        <v>3312</v>
      </c>
      <c r="N2133" t="s">
        <v>128</v>
      </c>
      <c r="O2133" t="s">
        <v>3258</v>
      </c>
      <c r="P2133" s="4">
        <v>362.94</v>
      </c>
      <c r="Q2133" s="4">
        <v>362.94</v>
      </c>
      <c r="R2133" s="4">
        <f t="shared" si="134"/>
        <v>0</v>
      </c>
      <c r="S2133" s="4">
        <f t="shared" si="135"/>
        <v>0</v>
      </c>
    </row>
    <row r="2134" spans="1:19" ht="15.6" x14ac:dyDescent="0.3">
      <c r="A2134" t="s">
        <v>1383</v>
      </c>
      <c r="B2134" s="1">
        <v>42914</v>
      </c>
      <c r="C2134" s="1">
        <v>42916</v>
      </c>
      <c r="D2134">
        <f t="shared" si="132"/>
        <v>2017</v>
      </c>
      <c r="E2134" t="str">
        <f t="shared" si="133"/>
        <v>Jun</v>
      </c>
      <c r="F2134" t="s">
        <v>67</v>
      </c>
      <c r="G2134" t="s">
        <v>1384</v>
      </c>
      <c r="H2134" s="2" t="s">
        <v>22</v>
      </c>
      <c r="I2134" t="s">
        <v>1385</v>
      </c>
      <c r="J2134" t="s">
        <v>144</v>
      </c>
      <c r="K2134">
        <v>7501</v>
      </c>
      <c r="L2134" t="s">
        <v>54</v>
      </c>
      <c r="M2134" t="s">
        <v>3317</v>
      </c>
      <c r="N2134" t="s">
        <v>128</v>
      </c>
      <c r="O2134" t="s">
        <v>3258</v>
      </c>
      <c r="P2134" s="4">
        <v>8.74</v>
      </c>
      <c r="Q2134" s="4">
        <v>18</v>
      </c>
      <c r="R2134" s="4">
        <f t="shared" si="134"/>
        <v>-9.26</v>
      </c>
      <c r="S2134" s="4">
        <f t="shared" si="135"/>
        <v>-1.389</v>
      </c>
    </row>
    <row r="2135" spans="1:19" ht="15.6" x14ac:dyDescent="0.3">
      <c r="A2135" t="s">
        <v>3318</v>
      </c>
      <c r="B2135" s="1">
        <v>43058</v>
      </c>
      <c r="C2135" s="1">
        <v>43064</v>
      </c>
      <c r="D2135">
        <f t="shared" si="132"/>
        <v>2017</v>
      </c>
      <c r="E2135" t="str">
        <f t="shared" si="133"/>
        <v>Nov</v>
      </c>
      <c r="F2135" t="s">
        <v>37</v>
      </c>
      <c r="G2135" t="s">
        <v>709</v>
      </c>
      <c r="H2135" s="2" t="s">
        <v>22</v>
      </c>
      <c r="I2135" t="s">
        <v>406</v>
      </c>
      <c r="J2135" t="s">
        <v>62</v>
      </c>
      <c r="K2135">
        <v>11561</v>
      </c>
      <c r="L2135" t="s">
        <v>54</v>
      </c>
      <c r="M2135" t="s">
        <v>3317</v>
      </c>
      <c r="N2135" t="s">
        <v>128</v>
      </c>
      <c r="O2135" t="s">
        <v>3258</v>
      </c>
      <c r="P2135" s="4">
        <v>8.74</v>
      </c>
      <c r="Q2135" s="4">
        <v>18</v>
      </c>
      <c r="R2135" s="4">
        <f t="shared" si="134"/>
        <v>-9.26</v>
      </c>
      <c r="S2135" s="4">
        <f t="shared" si="135"/>
        <v>-1.389</v>
      </c>
    </row>
    <row r="2136" spans="1:19" ht="15.6" x14ac:dyDescent="0.3">
      <c r="A2136" t="s">
        <v>3319</v>
      </c>
      <c r="B2136" s="1">
        <v>43151</v>
      </c>
      <c r="C2136" s="1">
        <v>43156</v>
      </c>
      <c r="D2136">
        <f t="shared" si="132"/>
        <v>2018</v>
      </c>
      <c r="E2136" t="str">
        <f t="shared" si="133"/>
        <v>Feb</v>
      </c>
      <c r="F2136" t="s">
        <v>37</v>
      </c>
      <c r="G2136" t="s">
        <v>1673</v>
      </c>
      <c r="H2136" s="2" t="s">
        <v>22</v>
      </c>
      <c r="I2136" t="s">
        <v>3065</v>
      </c>
      <c r="J2136" t="s">
        <v>503</v>
      </c>
      <c r="K2136">
        <v>74403</v>
      </c>
      <c r="L2136" t="s">
        <v>25</v>
      </c>
      <c r="M2136" t="s">
        <v>3317</v>
      </c>
      <c r="N2136" t="s">
        <v>128</v>
      </c>
      <c r="O2136" t="s">
        <v>3258</v>
      </c>
      <c r="P2136" s="4">
        <v>13.11</v>
      </c>
      <c r="Q2136" s="4">
        <v>13.11</v>
      </c>
      <c r="R2136" s="4">
        <f t="shared" si="134"/>
        <v>0</v>
      </c>
      <c r="S2136" s="4">
        <f t="shared" si="135"/>
        <v>0</v>
      </c>
    </row>
    <row r="2137" spans="1:19" ht="15.6" x14ac:dyDescent="0.3">
      <c r="A2137" t="s">
        <v>3320</v>
      </c>
      <c r="B2137" s="1">
        <v>42022</v>
      </c>
      <c r="C2137" s="1">
        <v>42025</v>
      </c>
      <c r="D2137">
        <f t="shared" si="132"/>
        <v>2015</v>
      </c>
      <c r="E2137" t="str">
        <f t="shared" si="133"/>
        <v>Jan</v>
      </c>
      <c r="F2137" t="s">
        <v>67</v>
      </c>
      <c r="G2137" t="s">
        <v>1430</v>
      </c>
      <c r="H2137" s="2" t="s">
        <v>22</v>
      </c>
      <c r="I2137" t="s">
        <v>191</v>
      </c>
      <c r="J2137" t="s">
        <v>242</v>
      </c>
      <c r="K2137">
        <v>97477</v>
      </c>
      <c r="L2137" t="s">
        <v>34</v>
      </c>
      <c r="M2137" t="s">
        <v>3321</v>
      </c>
      <c r="N2137" t="s">
        <v>128</v>
      </c>
      <c r="O2137" t="s">
        <v>3258</v>
      </c>
      <c r="P2137" s="4">
        <v>64.864000000000004</v>
      </c>
      <c r="Q2137" s="4">
        <v>50</v>
      </c>
      <c r="R2137" s="4">
        <f t="shared" si="134"/>
        <v>14.864000000000004</v>
      </c>
      <c r="S2137" s="4">
        <f t="shared" si="135"/>
        <v>2.2296000000000005</v>
      </c>
    </row>
    <row r="2138" spans="1:19" ht="15.6" x14ac:dyDescent="0.3">
      <c r="A2138" t="s">
        <v>3322</v>
      </c>
      <c r="B2138" s="1">
        <v>42189</v>
      </c>
      <c r="C2138" s="1">
        <v>42192</v>
      </c>
      <c r="D2138">
        <f t="shared" si="132"/>
        <v>2015</v>
      </c>
      <c r="E2138" t="str">
        <f t="shared" si="133"/>
        <v>Jul</v>
      </c>
      <c r="F2138" t="s">
        <v>20</v>
      </c>
      <c r="G2138" t="s">
        <v>439</v>
      </c>
      <c r="H2138" s="2" t="s">
        <v>22</v>
      </c>
      <c r="I2138" t="s">
        <v>293</v>
      </c>
      <c r="J2138" t="s">
        <v>75</v>
      </c>
      <c r="K2138">
        <v>80013</v>
      </c>
      <c r="L2138" t="s">
        <v>34</v>
      </c>
      <c r="M2138" t="s">
        <v>3321</v>
      </c>
      <c r="N2138" t="s">
        <v>128</v>
      </c>
      <c r="O2138" t="s">
        <v>3258</v>
      </c>
      <c r="P2138" s="4">
        <v>32.432000000000002</v>
      </c>
      <c r="Q2138" s="4">
        <v>32.432000000000002</v>
      </c>
      <c r="R2138" s="4">
        <f t="shared" si="134"/>
        <v>0</v>
      </c>
      <c r="S2138" s="4">
        <f t="shared" si="135"/>
        <v>0</v>
      </c>
    </row>
    <row r="2139" spans="1:19" ht="15.6" x14ac:dyDescent="0.3">
      <c r="A2139" t="s">
        <v>3323</v>
      </c>
      <c r="B2139" s="1">
        <v>42334</v>
      </c>
      <c r="C2139" s="1">
        <v>42339</v>
      </c>
      <c r="D2139">
        <f t="shared" si="132"/>
        <v>2015</v>
      </c>
      <c r="E2139" t="str">
        <f t="shared" si="133"/>
        <v>Nov</v>
      </c>
      <c r="F2139" t="s">
        <v>37</v>
      </c>
      <c r="G2139" t="s">
        <v>1587</v>
      </c>
      <c r="H2139" s="2" t="s">
        <v>22</v>
      </c>
      <c r="I2139" t="s">
        <v>475</v>
      </c>
      <c r="J2139" t="s">
        <v>33</v>
      </c>
      <c r="K2139">
        <v>93727</v>
      </c>
      <c r="L2139" t="s">
        <v>34</v>
      </c>
      <c r="M2139" t="s">
        <v>3321</v>
      </c>
      <c r="N2139" t="s">
        <v>128</v>
      </c>
      <c r="O2139" t="s">
        <v>3258</v>
      </c>
      <c r="P2139" s="4">
        <v>40.54</v>
      </c>
      <c r="Q2139" s="4">
        <v>40.54</v>
      </c>
      <c r="R2139" s="4">
        <f t="shared" si="134"/>
        <v>0</v>
      </c>
      <c r="S2139" s="4">
        <f t="shared" si="135"/>
        <v>0</v>
      </c>
    </row>
    <row r="2140" spans="1:19" x14ac:dyDescent="0.3">
      <c r="A2140" t="s">
        <v>3324</v>
      </c>
      <c r="B2140" s="1">
        <v>42911</v>
      </c>
      <c r="C2140" s="1">
        <v>42915</v>
      </c>
      <c r="D2140">
        <f t="shared" si="132"/>
        <v>2017</v>
      </c>
      <c r="E2140" t="str">
        <f t="shared" si="133"/>
        <v>Jun</v>
      </c>
      <c r="F2140" t="s">
        <v>37</v>
      </c>
      <c r="G2140" t="s">
        <v>2159</v>
      </c>
      <c r="H2140" t="s">
        <v>51</v>
      </c>
      <c r="I2140" t="s">
        <v>47</v>
      </c>
      <c r="J2140" t="s">
        <v>33</v>
      </c>
      <c r="K2140">
        <v>90049</v>
      </c>
      <c r="L2140" t="s">
        <v>34</v>
      </c>
      <c r="M2140" t="s">
        <v>3321</v>
      </c>
      <c r="N2140" t="s">
        <v>128</v>
      </c>
      <c r="O2140" t="s">
        <v>3258</v>
      </c>
      <c r="P2140" s="4">
        <v>60.81</v>
      </c>
      <c r="Q2140" s="4">
        <v>60.81</v>
      </c>
      <c r="R2140" s="4">
        <f t="shared" si="134"/>
        <v>0</v>
      </c>
      <c r="S2140" s="4">
        <f t="shared" si="135"/>
        <v>0</v>
      </c>
    </row>
    <row r="2141" spans="1:19" ht="15.6" x14ac:dyDescent="0.3">
      <c r="A2141" t="s">
        <v>3325</v>
      </c>
      <c r="B2141" s="1">
        <v>43228</v>
      </c>
      <c r="C2141" s="1">
        <v>43232</v>
      </c>
      <c r="D2141">
        <f t="shared" si="132"/>
        <v>2018</v>
      </c>
      <c r="E2141" t="str">
        <f t="shared" si="133"/>
        <v>May</v>
      </c>
      <c r="F2141" t="s">
        <v>67</v>
      </c>
      <c r="G2141" t="s">
        <v>292</v>
      </c>
      <c r="H2141" s="2" t="s">
        <v>22</v>
      </c>
      <c r="I2141" t="s">
        <v>32</v>
      </c>
      <c r="J2141" t="s">
        <v>33</v>
      </c>
      <c r="K2141">
        <v>94110</v>
      </c>
      <c r="L2141" t="s">
        <v>34</v>
      </c>
      <c r="M2141" t="s">
        <v>3321</v>
      </c>
      <c r="N2141" t="s">
        <v>128</v>
      </c>
      <c r="O2141" t="s">
        <v>3258</v>
      </c>
      <c r="P2141" s="4">
        <v>81.08</v>
      </c>
      <c r="Q2141" s="4">
        <v>81.08</v>
      </c>
      <c r="R2141" s="4">
        <f t="shared" si="134"/>
        <v>0</v>
      </c>
      <c r="S2141" s="4">
        <f t="shared" si="135"/>
        <v>0</v>
      </c>
    </row>
    <row r="2142" spans="1:19" x14ac:dyDescent="0.3">
      <c r="A2142" t="s">
        <v>279</v>
      </c>
      <c r="B2142" s="1">
        <v>42757</v>
      </c>
      <c r="C2142" s="1">
        <v>42763</v>
      </c>
      <c r="D2142">
        <f t="shared" si="132"/>
        <v>2017</v>
      </c>
      <c r="E2142" t="str">
        <f t="shared" si="133"/>
        <v>Jan</v>
      </c>
      <c r="F2142" t="s">
        <v>37</v>
      </c>
      <c r="G2142" t="s">
        <v>280</v>
      </c>
      <c r="H2142" t="s">
        <v>51</v>
      </c>
      <c r="I2142" t="s">
        <v>281</v>
      </c>
      <c r="J2142" t="s">
        <v>83</v>
      </c>
      <c r="K2142">
        <v>28314</v>
      </c>
      <c r="L2142" t="s">
        <v>44</v>
      </c>
      <c r="M2142" t="s">
        <v>3321</v>
      </c>
      <c r="N2142" t="s">
        <v>128</v>
      </c>
      <c r="O2142" t="s">
        <v>3258</v>
      </c>
      <c r="P2142" s="4">
        <v>64.864000000000004</v>
      </c>
      <c r="Q2142" s="4">
        <v>64.864000000000004</v>
      </c>
      <c r="R2142" s="4">
        <f t="shared" si="134"/>
        <v>0</v>
      </c>
      <c r="S2142" s="4">
        <f t="shared" si="135"/>
        <v>0</v>
      </c>
    </row>
    <row r="2143" spans="1:19" ht="15.6" x14ac:dyDescent="0.3">
      <c r="A2143" t="s">
        <v>2168</v>
      </c>
      <c r="B2143" s="1">
        <v>42128</v>
      </c>
      <c r="C2143" s="1">
        <v>42131</v>
      </c>
      <c r="D2143">
        <f t="shared" si="132"/>
        <v>2015</v>
      </c>
      <c r="E2143" t="str">
        <f t="shared" si="133"/>
        <v>May</v>
      </c>
      <c r="F2143" t="s">
        <v>20</v>
      </c>
      <c r="G2143" t="s">
        <v>872</v>
      </c>
      <c r="H2143" s="2" t="s">
        <v>22</v>
      </c>
      <c r="I2143" t="s">
        <v>69</v>
      </c>
      <c r="J2143" t="s">
        <v>70</v>
      </c>
      <c r="K2143">
        <v>98105</v>
      </c>
      <c r="L2143" t="s">
        <v>34</v>
      </c>
      <c r="M2143" t="s">
        <v>3326</v>
      </c>
      <c r="N2143" t="s">
        <v>128</v>
      </c>
      <c r="O2143" t="s">
        <v>3258</v>
      </c>
      <c r="P2143" s="4">
        <v>57.68</v>
      </c>
      <c r="Q2143" s="4">
        <v>57.68</v>
      </c>
      <c r="R2143" s="4">
        <f t="shared" si="134"/>
        <v>0</v>
      </c>
      <c r="S2143" s="4">
        <f t="shared" si="135"/>
        <v>0</v>
      </c>
    </row>
    <row r="2144" spans="1:19" x14ac:dyDescent="0.3">
      <c r="A2144" t="s">
        <v>3327</v>
      </c>
      <c r="B2144" s="1">
        <v>42641</v>
      </c>
      <c r="C2144" s="1">
        <v>42644</v>
      </c>
      <c r="D2144">
        <f t="shared" si="132"/>
        <v>2016</v>
      </c>
      <c r="E2144" t="str">
        <f t="shared" si="133"/>
        <v>Sep</v>
      </c>
      <c r="F2144" t="s">
        <v>20</v>
      </c>
      <c r="G2144" t="s">
        <v>2892</v>
      </c>
      <c r="H2144" t="s">
        <v>51</v>
      </c>
      <c r="I2144" t="s">
        <v>32</v>
      </c>
      <c r="J2144" t="s">
        <v>33</v>
      </c>
      <c r="K2144">
        <v>94110</v>
      </c>
      <c r="L2144" t="s">
        <v>34</v>
      </c>
      <c r="M2144" t="s">
        <v>3326</v>
      </c>
      <c r="N2144" t="s">
        <v>128</v>
      </c>
      <c r="O2144" t="s">
        <v>3258</v>
      </c>
      <c r="P2144" s="4">
        <v>43.26</v>
      </c>
      <c r="Q2144" s="4">
        <v>43.26</v>
      </c>
      <c r="R2144" s="4">
        <f t="shared" si="134"/>
        <v>0</v>
      </c>
      <c r="S2144" s="4">
        <f t="shared" si="135"/>
        <v>0</v>
      </c>
    </row>
    <row r="2145" spans="1:19" x14ac:dyDescent="0.3">
      <c r="A2145" t="s">
        <v>3328</v>
      </c>
      <c r="B2145" s="1">
        <v>42277</v>
      </c>
      <c r="C2145" s="1">
        <v>42281</v>
      </c>
      <c r="D2145">
        <f t="shared" si="132"/>
        <v>2015</v>
      </c>
      <c r="E2145" t="str">
        <f t="shared" si="133"/>
        <v>Sep</v>
      </c>
      <c r="F2145" t="s">
        <v>37</v>
      </c>
      <c r="G2145" t="s">
        <v>1830</v>
      </c>
      <c r="H2145" t="s">
        <v>105</v>
      </c>
      <c r="I2145" t="s">
        <v>249</v>
      </c>
      <c r="J2145" t="s">
        <v>250</v>
      </c>
      <c r="K2145">
        <v>37042</v>
      </c>
      <c r="L2145" t="s">
        <v>44</v>
      </c>
      <c r="M2145" t="s">
        <v>3326</v>
      </c>
      <c r="N2145" t="s">
        <v>128</v>
      </c>
      <c r="O2145" t="s">
        <v>3258</v>
      </c>
      <c r="P2145" s="4">
        <v>69.215999999999994</v>
      </c>
      <c r="Q2145" s="4">
        <v>69.215999999999994</v>
      </c>
      <c r="R2145" s="4">
        <f t="shared" si="134"/>
        <v>0</v>
      </c>
      <c r="S2145" s="4">
        <f t="shared" si="135"/>
        <v>0</v>
      </c>
    </row>
    <row r="2146" spans="1:19" ht="15.6" x14ac:dyDescent="0.3">
      <c r="A2146" t="s">
        <v>3329</v>
      </c>
      <c r="B2146" s="1">
        <v>42648</v>
      </c>
      <c r="C2146" s="1">
        <v>42652</v>
      </c>
      <c r="D2146">
        <f t="shared" si="132"/>
        <v>2016</v>
      </c>
      <c r="E2146" t="str">
        <f t="shared" si="133"/>
        <v>Oct</v>
      </c>
      <c r="F2146" t="s">
        <v>37</v>
      </c>
      <c r="G2146" t="s">
        <v>3330</v>
      </c>
      <c r="H2146" s="2" t="s">
        <v>22</v>
      </c>
      <c r="I2146" t="s">
        <v>191</v>
      </c>
      <c r="J2146" t="s">
        <v>158</v>
      </c>
      <c r="K2146">
        <v>22153</v>
      </c>
      <c r="L2146" t="s">
        <v>44</v>
      </c>
      <c r="M2146" t="s">
        <v>3326</v>
      </c>
      <c r="N2146" t="s">
        <v>128</v>
      </c>
      <c r="O2146" t="s">
        <v>3258</v>
      </c>
      <c r="P2146" s="4">
        <v>28.84</v>
      </c>
      <c r="Q2146" s="4">
        <v>28.84</v>
      </c>
      <c r="R2146" s="4">
        <f t="shared" si="134"/>
        <v>0</v>
      </c>
      <c r="S2146" s="4">
        <f t="shared" si="135"/>
        <v>0</v>
      </c>
    </row>
    <row r="2147" spans="1:19" x14ac:dyDescent="0.3">
      <c r="A2147" t="s">
        <v>3331</v>
      </c>
      <c r="B2147" s="1">
        <v>43023</v>
      </c>
      <c r="C2147" s="1">
        <v>43028</v>
      </c>
      <c r="D2147">
        <f t="shared" si="132"/>
        <v>2017</v>
      </c>
      <c r="E2147" t="str">
        <f t="shared" si="133"/>
        <v>Oct</v>
      </c>
      <c r="F2147" t="s">
        <v>37</v>
      </c>
      <c r="G2147" t="s">
        <v>635</v>
      </c>
      <c r="H2147" t="s">
        <v>22</v>
      </c>
      <c r="I2147" t="s">
        <v>191</v>
      </c>
      <c r="J2147" t="s">
        <v>158</v>
      </c>
      <c r="K2147">
        <v>22153</v>
      </c>
      <c r="L2147" t="s">
        <v>44</v>
      </c>
      <c r="M2147" t="s">
        <v>3326</v>
      </c>
      <c r="N2147" t="s">
        <v>128</v>
      </c>
      <c r="O2147" t="s">
        <v>3258</v>
      </c>
      <c r="P2147" s="4">
        <v>43.26</v>
      </c>
      <c r="Q2147" s="4">
        <v>43.26</v>
      </c>
      <c r="R2147" s="4">
        <f t="shared" si="134"/>
        <v>0</v>
      </c>
      <c r="S2147" s="4">
        <f t="shared" si="135"/>
        <v>0</v>
      </c>
    </row>
    <row r="2148" spans="1:19" ht="15.6" x14ac:dyDescent="0.3">
      <c r="A2148" t="s">
        <v>3332</v>
      </c>
      <c r="B2148" s="1">
        <v>43411</v>
      </c>
      <c r="C2148" s="1">
        <v>43415</v>
      </c>
      <c r="D2148">
        <f t="shared" si="132"/>
        <v>2018</v>
      </c>
      <c r="E2148" t="str">
        <f t="shared" si="133"/>
        <v>Nov</v>
      </c>
      <c r="F2148" t="s">
        <v>37</v>
      </c>
      <c r="G2148" t="s">
        <v>985</v>
      </c>
      <c r="H2148" s="2" t="s">
        <v>22</v>
      </c>
      <c r="I2148" t="s">
        <v>466</v>
      </c>
      <c r="J2148" t="s">
        <v>53</v>
      </c>
      <c r="K2148">
        <v>19711</v>
      </c>
      <c r="L2148" t="s">
        <v>54</v>
      </c>
      <c r="M2148" t="s">
        <v>3326</v>
      </c>
      <c r="N2148" t="s">
        <v>128</v>
      </c>
      <c r="O2148" t="s">
        <v>3258</v>
      </c>
      <c r="P2148" s="4">
        <v>100.94</v>
      </c>
      <c r="Q2148" s="4">
        <v>100.94</v>
      </c>
      <c r="R2148" s="4">
        <f t="shared" si="134"/>
        <v>0</v>
      </c>
      <c r="S2148" s="4">
        <f t="shared" si="135"/>
        <v>0</v>
      </c>
    </row>
    <row r="2149" spans="1:19" ht="15.6" x14ac:dyDescent="0.3">
      <c r="A2149" t="s">
        <v>3333</v>
      </c>
      <c r="B2149" s="1">
        <v>42488</v>
      </c>
      <c r="C2149" s="1">
        <v>42495</v>
      </c>
      <c r="D2149">
        <f t="shared" si="132"/>
        <v>2016</v>
      </c>
      <c r="E2149" t="str">
        <f t="shared" si="133"/>
        <v>Apr</v>
      </c>
      <c r="F2149" t="s">
        <v>37</v>
      </c>
      <c r="G2149" t="s">
        <v>264</v>
      </c>
      <c r="H2149" s="2" t="s">
        <v>22</v>
      </c>
      <c r="I2149" t="s">
        <v>113</v>
      </c>
      <c r="J2149" t="s">
        <v>109</v>
      </c>
      <c r="K2149">
        <v>77095</v>
      </c>
      <c r="L2149" t="s">
        <v>25</v>
      </c>
      <c r="M2149" t="s">
        <v>3326</v>
      </c>
      <c r="N2149" t="s">
        <v>128</v>
      </c>
      <c r="O2149" t="s">
        <v>3258</v>
      </c>
      <c r="P2149" s="4">
        <v>8.6519999999999992</v>
      </c>
      <c r="Q2149" s="4">
        <v>18</v>
      </c>
      <c r="R2149" s="4">
        <f t="shared" si="134"/>
        <v>-9.3480000000000008</v>
      </c>
      <c r="S2149" s="4">
        <f t="shared" si="135"/>
        <v>-1.4022000000000001</v>
      </c>
    </row>
    <row r="2150" spans="1:19" ht="15.6" x14ac:dyDescent="0.3">
      <c r="A2150" t="s">
        <v>3334</v>
      </c>
      <c r="B2150" s="1">
        <v>42605</v>
      </c>
      <c r="C2150" s="1">
        <v>42605</v>
      </c>
      <c r="D2150">
        <f t="shared" si="132"/>
        <v>2016</v>
      </c>
      <c r="E2150" t="str">
        <f t="shared" si="133"/>
        <v>Aug</v>
      </c>
      <c r="F2150" t="s">
        <v>30</v>
      </c>
      <c r="G2150" t="s">
        <v>817</v>
      </c>
      <c r="H2150" s="2" t="s">
        <v>22</v>
      </c>
      <c r="I2150" t="s">
        <v>3335</v>
      </c>
      <c r="J2150" t="s">
        <v>24</v>
      </c>
      <c r="K2150">
        <v>60440</v>
      </c>
      <c r="L2150" t="s">
        <v>25</v>
      </c>
      <c r="M2150" t="s">
        <v>3326</v>
      </c>
      <c r="N2150" t="s">
        <v>128</v>
      </c>
      <c r="O2150" t="s">
        <v>3258</v>
      </c>
      <c r="P2150" s="4">
        <v>5.7679999999999998</v>
      </c>
      <c r="Q2150" s="4">
        <v>5</v>
      </c>
      <c r="R2150" s="4">
        <f t="shared" si="134"/>
        <v>0.76799999999999979</v>
      </c>
      <c r="S2150" s="4">
        <f t="shared" si="135"/>
        <v>0.11519999999999997</v>
      </c>
    </row>
    <row r="2151" spans="1:19" ht="15.6" x14ac:dyDescent="0.3">
      <c r="A2151" t="s">
        <v>3336</v>
      </c>
      <c r="B2151" s="1">
        <v>43339</v>
      </c>
      <c r="C2151" s="1">
        <v>43342</v>
      </c>
      <c r="D2151">
        <f t="shared" si="132"/>
        <v>2018</v>
      </c>
      <c r="E2151" t="str">
        <f t="shared" si="133"/>
        <v>Aug</v>
      </c>
      <c r="F2151" t="s">
        <v>67</v>
      </c>
      <c r="G2151" t="s">
        <v>2000</v>
      </c>
      <c r="H2151" s="2" t="s">
        <v>22</v>
      </c>
      <c r="I2151" t="s">
        <v>614</v>
      </c>
      <c r="J2151" t="s">
        <v>79</v>
      </c>
      <c r="K2151">
        <v>34952</v>
      </c>
      <c r="L2151" t="s">
        <v>44</v>
      </c>
      <c r="M2151" t="s">
        <v>3337</v>
      </c>
      <c r="N2151" t="s">
        <v>128</v>
      </c>
      <c r="O2151" t="s">
        <v>3258</v>
      </c>
      <c r="P2151" s="4">
        <v>14.336</v>
      </c>
      <c r="Q2151" s="4">
        <v>14.336</v>
      </c>
      <c r="R2151" s="4">
        <f t="shared" si="134"/>
        <v>0</v>
      </c>
      <c r="S2151" s="4">
        <f t="shared" si="135"/>
        <v>0</v>
      </c>
    </row>
    <row r="2152" spans="1:19" ht="15.6" x14ac:dyDescent="0.3">
      <c r="A2152" t="s">
        <v>3338</v>
      </c>
      <c r="B2152" s="1">
        <v>43376</v>
      </c>
      <c r="C2152" s="1">
        <v>43382</v>
      </c>
      <c r="D2152">
        <f t="shared" si="132"/>
        <v>2018</v>
      </c>
      <c r="E2152" t="str">
        <f t="shared" si="133"/>
        <v>Oct</v>
      </c>
      <c r="F2152" t="s">
        <v>37</v>
      </c>
      <c r="G2152" t="s">
        <v>222</v>
      </c>
      <c r="H2152" s="2" t="s">
        <v>22</v>
      </c>
      <c r="I2152" t="s">
        <v>198</v>
      </c>
      <c r="J2152" t="s">
        <v>79</v>
      </c>
      <c r="K2152">
        <v>33012</v>
      </c>
      <c r="L2152" t="s">
        <v>44</v>
      </c>
      <c r="M2152" t="s">
        <v>3337</v>
      </c>
      <c r="N2152" t="s">
        <v>128</v>
      </c>
      <c r="O2152" t="s">
        <v>3258</v>
      </c>
      <c r="P2152" s="4">
        <v>17.920000000000002</v>
      </c>
      <c r="Q2152" s="4">
        <v>18</v>
      </c>
      <c r="R2152" s="4">
        <f t="shared" si="134"/>
        <v>-7.9999999999998295E-2</v>
      </c>
      <c r="S2152" s="4">
        <f t="shared" si="135"/>
        <v>-1.1999999999999744E-2</v>
      </c>
    </row>
    <row r="2153" spans="1:19" x14ac:dyDescent="0.3">
      <c r="A2153" t="s">
        <v>3339</v>
      </c>
      <c r="B2153" s="1">
        <v>42423</v>
      </c>
      <c r="C2153" s="1">
        <v>42428</v>
      </c>
      <c r="D2153">
        <f t="shared" si="132"/>
        <v>2016</v>
      </c>
      <c r="E2153" t="str">
        <f t="shared" si="133"/>
        <v>Feb</v>
      </c>
      <c r="F2153" t="s">
        <v>37</v>
      </c>
      <c r="G2153" t="s">
        <v>1487</v>
      </c>
      <c r="H2153" t="s">
        <v>51</v>
      </c>
      <c r="I2153" t="s">
        <v>61</v>
      </c>
      <c r="J2153" t="s">
        <v>62</v>
      </c>
      <c r="K2153">
        <v>10024</v>
      </c>
      <c r="L2153" t="s">
        <v>54</v>
      </c>
      <c r="M2153" t="s">
        <v>3337</v>
      </c>
      <c r="N2153" t="s">
        <v>128</v>
      </c>
      <c r="O2153" t="s">
        <v>3258</v>
      </c>
      <c r="P2153" s="4">
        <v>26.88</v>
      </c>
      <c r="Q2153" s="4">
        <v>26.88</v>
      </c>
      <c r="R2153" s="4">
        <f t="shared" si="134"/>
        <v>0</v>
      </c>
      <c r="S2153" s="4">
        <f t="shared" si="135"/>
        <v>0</v>
      </c>
    </row>
    <row r="2154" spans="1:19" ht="15.6" x14ac:dyDescent="0.3">
      <c r="A2154" t="s">
        <v>2569</v>
      </c>
      <c r="B2154" s="1">
        <v>43177</v>
      </c>
      <c r="C2154" s="1">
        <v>43182</v>
      </c>
      <c r="D2154">
        <f t="shared" si="132"/>
        <v>2018</v>
      </c>
      <c r="E2154" t="str">
        <f t="shared" si="133"/>
        <v>Mar</v>
      </c>
      <c r="F2154" t="s">
        <v>37</v>
      </c>
      <c r="G2154" t="s">
        <v>2570</v>
      </c>
      <c r="H2154" s="2" t="s">
        <v>22</v>
      </c>
      <c r="I2154" t="s">
        <v>2571</v>
      </c>
      <c r="J2154" t="s">
        <v>109</v>
      </c>
      <c r="K2154">
        <v>75701</v>
      </c>
      <c r="L2154" t="s">
        <v>25</v>
      </c>
      <c r="M2154" t="s">
        <v>3337</v>
      </c>
      <c r="N2154" t="s">
        <v>128</v>
      </c>
      <c r="O2154" t="s">
        <v>3258</v>
      </c>
      <c r="P2154" s="4">
        <v>2.6880000000000002</v>
      </c>
      <c r="Q2154" s="4">
        <v>5</v>
      </c>
      <c r="R2154" s="4">
        <f t="shared" si="134"/>
        <v>-2.3119999999999998</v>
      </c>
      <c r="S2154" s="4">
        <f t="shared" si="135"/>
        <v>-0.34679999999999994</v>
      </c>
    </row>
    <row r="2155" spans="1:19" x14ac:dyDescent="0.3">
      <c r="A2155" t="s">
        <v>2381</v>
      </c>
      <c r="B2155" s="1">
        <v>42362</v>
      </c>
      <c r="C2155" s="1">
        <v>42367</v>
      </c>
      <c r="D2155">
        <f t="shared" si="132"/>
        <v>2015</v>
      </c>
      <c r="E2155" t="str">
        <f t="shared" si="133"/>
        <v>Dec</v>
      </c>
      <c r="F2155" t="s">
        <v>37</v>
      </c>
      <c r="G2155" t="s">
        <v>1768</v>
      </c>
      <c r="H2155" t="s">
        <v>51</v>
      </c>
      <c r="I2155" t="s">
        <v>47</v>
      </c>
      <c r="J2155" t="s">
        <v>33</v>
      </c>
      <c r="K2155">
        <v>90045</v>
      </c>
      <c r="L2155" t="s">
        <v>34</v>
      </c>
      <c r="M2155" t="s">
        <v>3340</v>
      </c>
      <c r="N2155" t="s">
        <v>128</v>
      </c>
      <c r="O2155" t="s">
        <v>3258</v>
      </c>
      <c r="P2155" s="4">
        <v>361.96</v>
      </c>
      <c r="Q2155" s="4">
        <v>361.96</v>
      </c>
      <c r="R2155" s="4">
        <f t="shared" si="134"/>
        <v>0</v>
      </c>
      <c r="S2155" s="4">
        <f t="shared" si="135"/>
        <v>0</v>
      </c>
    </row>
    <row r="2156" spans="1:19" ht="15.6" x14ac:dyDescent="0.3">
      <c r="A2156" t="s">
        <v>2061</v>
      </c>
      <c r="B2156" s="1">
        <v>43324</v>
      </c>
      <c r="C2156" s="1">
        <v>43327</v>
      </c>
      <c r="D2156">
        <f t="shared" si="132"/>
        <v>2018</v>
      </c>
      <c r="E2156" t="str">
        <f t="shared" si="133"/>
        <v>Aug</v>
      </c>
      <c r="F2156" t="s">
        <v>20</v>
      </c>
      <c r="G2156" t="s">
        <v>1877</v>
      </c>
      <c r="H2156" s="2" t="s">
        <v>22</v>
      </c>
      <c r="I2156" t="s">
        <v>1511</v>
      </c>
      <c r="J2156" t="s">
        <v>33</v>
      </c>
      <c r="K2156">
        <v>92630</v>
      </c>
      <c r="L2156" t="s">
        <v>34</v>
      </c>
      <c r="M2156" t="s">
        <v>3340</v>
      </c>
      <c r="N2156" t="s">
        <v>128</v>
      </c>
      <c r="O2156" t="s">
        <v>3258</v>
      </c>
      <c r="P2156" s="4">
        <v>542.94000000000005</v>
      </c>
      <c r="Q2156" s="4">
        <v>542.94000000000005</v>
      </c>
      <c r="R2156" s="4">
        <f t="shared" si="134"/>
        <v>0</v>
      </c>
      <c r="S2156" s="4">
        <f t="shared" si="135"/>
        <v>0</v>
      </c>
    </row>
    <row r="2157" spans="1:19" ht="15.6" x14ac:dyDescent="0.3">
      <c r="A2157" t="s">
        <v>3341</v>
      </c>
      <c r="B2157" s="1">
        <v>42605</v>
      </c>
      <c r="C2157" s="1">
        <v>42610</v>
      </c>
      <c r="D2157">
        <f t="shared" si="132"/>
        <v>2016</v>
      </c>
      <c r="E2157" t="str">
        <f t="shared" si="133"/>
        <v>Aug</v>
      </c>
      <c r="F2157" t="s">
        <v>37</v>
      </c>
      <c r="G2157" t="s">
        <v>2713</v>
      </c>
      <c r="H2157" s="2" t="s">
        <v>22</v>
      </c>
      <c r="I2157" t="s">
        <v>600</v>
      </c>
      <c r="J2157" t="s">
        <v>183</v>
      </c>
      <c r="K2157">
        <v>30318</v>
      </c>
      <c r="L2157" t="s">
        <v>44</v>
      </c>
      <c r="M2157" t="s">
        <v>3340</v>
      </c>
      <c r="N2157" t="s">
        <v>128</v>
      </c>
      <c r="O2157" t="s">
        <v>3258</v>
      </c>
      <c r="P2157" s="4">
        <v>542.94000000000005</v>
      </c>
      <c r="Q2157" s="4">
        <v>542.94000000000005</v>
      </c>
      <c r="R2157" s="4">
        <f t="shared" si="134"/>
        <v>0</v>
      </c>
      <c r="S2157" s="4">
        <f t="shared" si="135"/>
        <v>0</v>
      </c>
    </row>
    <row r="2158" spans="1:19" ht="15.6" x14ac:dyDescent="0.3">
      <c r="A2158" t="s">
        <v>3342</v>
      </c>
      <c r="B2158" s="1">
        <v>42723</v>
      </c>
      <c r="C2158" s="1">
        <v>42724</v>
      </c>
      <c r="D2158">
        <f t="shared" si="132"/>
        <v>2016</v>
      </c>
      <c r="E2158" t="str">
        <f t="shared" si="133"/>
        <v>Dec</v>
      </c>
      <c r="F2158" t="s">
        <v>20</v>
      </c>
      <c r="G2158" t="s">
        <v>3097</v>
      </c>
      <c r="H2158" s="2" t="s">
        <v>22</v>
      </c>
      <c r="I2158" t="s">
        <v>100</v>
      </c>
      <c r="J2158" t="s">
        <v>101</v>
      </c>
      <c r="K2158">
        <v>19143</v>
      </c>
      <c r="L2158" t="s">
        <v>54</v>
      </c>
      <c r="M2158" t="s">
        <v>3340</v>
      </c>
      <c r="N2158" t="s">
        <v>128</v>
      </c>
      <c r="O2158" t="s">
        <v>3258</v>
      </c>
      <c r="P2158" s="4">
        <v>434.35199999999998</v>
      </c>
      <c r="Q2158" s="4">
        <v>434.35199999999998</v>
      </c>
      <c r="R2158" s="4">
        <f t="shared" si="134"/>
        <v>0</v>
      </c>
      <c r="S2158" s="4">
        <f t="shared" si="135"/>
        <v>0</v>
      </c>
    </row>
    <row r="2159" spans="1:19" ht="15.6" x14ac:dyDescent="0.3">
      <c r="A2159" t="s">
        <v>3343</v>
      </c>
      <c r="B2159" s="1">
        <v>43119</v>
      </c>
      <c r="C2159" s="1">
        <v>43123</v>
      </c>
      <c r="D2159">
        <f t="shared" si="132"/>
        <v>2018</v>
      </c>
      <c r="E2159" t="str">
        <f t="shared" si="133"/>
        <v>Jan</v>
      </c>
      <c r="F2159" t="s">
        <v>37</v>
      </c>
      <c r="G2159" t="s">
        <v>181</v>
      </c>
      <c r="H2159" s="2" t="s">
        <v>22</v>
      </c>
      <c r="I2159" t="s">
        <v>636</v>
      </c>
      <c r="J2159" t="s">
        <v>637</v>
      </c>
      <c r="L2159" t="s">
        <v>54</v>
      </c>
      <c r="M2159" t="s">
        <v>3340</v>
      </c>
      <c r="N2159" t="s">
        <v>128</v>
      </c>
      <c r="O2159" t="s">
        <v>3258</v>
      </c>
      <c r="P2159" s="4">
        <v>542.94000000000005</v>
      </c>
      <c r="Q2159" s="4">
        <v>542.94000000000005</v>
      </c>
      <c r="R2159" s="4">
        <f t="shared" si="134"/>
        <v>0</v>
      </c>
      <c r="S2159" s="4">
        <f t="shared" si="135"/>
        <v>0</v>
      </c>
    </row>
    <row r="2160" spans="1:19" ht="15.6" x14ac:dyDescent="0.3">
      <c r="A2160" t="s">
        <v>3344</v>
      </c>
      <c r="B2160" s="1">
        <v>43386</v>
      </c>
      <c r="C2160" s="1">
        <v>43388</v>
      </c>
      <c r="D2160">
        <f t="shared" si="132"/>
        <v>2018</v>
      </c>
      <c r="E2160" t="str">
        <f t="shared" si="133"/>
        <v>Oct</v>
      </c>
      <c r="F2160" t="s">
        <v>20</v>
      </c>
      <c r="G2160" t="s">
        <v>1575</v>
      </c>
      <c r="H2160" s="2" t="s">
        <v>22</v>
      </c>
      <c r="I2160" t="s">
        <v>61</v>
      </c>
      <c r="J2160" t="s">
        <v>62</v>
      </c>
      <c r="K2160">
        <v>10009</v>
      </c>
      <c r="L2160" t="s">
        <v>54</v>
      </c>
      <c r="M2160" t="s">
        <v>3340</v>
      </c>
      <c r="N2160" t="s">
        <v>128</v>
      </c>
      <c r="O2160" t="s">
        <v>3258</v>
      </c>
      <c r="P2160" s="4">
        <v>904.9</v>
      </c>
      <c r="Q2160" s="4">
        <v>904.9</v>
      </c>
      <c r="R2160" s="4">
        <f t="shared" si="134"/>
        <v>0</v>
      </c>
      <c r="S2160" s="4">
        <f t="shared" si="135"/>
        <v>0</v>
      </c>
    </row>
    <row r="2161" spans="1:19" ht="15.6" x14ac:dyDescent="0.3">
      <c r="A2161" t="s">
        <v>1726</v>
      </c>
      <c r="B2161" s="1">
        <v>42434</v>
      </c>
      <c r="C2161" s="1">
        <v>42438</v>
      </c>
      <c r="D2161">
        <f t="shared" si="132"/>
        <v>2016</v>
      </c>
      <c r="E2161" t="str">
        <f t="shared" si="133"/>
        <v>Mar</v>
      </c>
      <c r="F2161" t="s">
        <v>67</v>
      </c>
      <c r="G2161" t="s">
        <v>276</v>
      </c>
      <c r="H2161" s="2" t="s">
        <v>22</v>
      </c>
      <c r="I2161" t="s">
        <v>23</v>
      </c>
      <c r="J2161" t="s">
        <v>24</v>
      </c>
      <c r="K2161">
        <v>60653</v>
      </c>
      <c r="L2161" t="s">
        <v>25</v>
      </c>
      <c r="M2161" t="s">
        <v>3340</v>
      </c>
      <c r="N2161" t="s">
        <v>128</v>
      </c>
      <c r="O2161" t="s">
        <v>3258</v>
      </c>
      <c r="P2161" s="4">
        <v>180.98</v>
      </c>
      <c r="Q2161" s="4">
        <f>P2161-17</f>
        <v>163.98</v>
      </c>
      <c r="R2161" s="4">
        <f t="shared" si="134"/>
        <v>17</v>
      </c>
      <c r="S2161" s="4">
        <f t="shared" si="135"/>
        <v>2.5499999999999998</v>
      </c>
    </row>
    <row r="2162" spans="1:19" x14ac:dyDescent="0.3">
      <c r="A2162" t="s">
        <v>3345</v>
      </c>
      <c r="B2162" s="1">
        <v>42883</v>
      </c>
      <c r="C2162" s="1">
        <v>42889</v>
      </c>
      <c r="D2162">
        <f t="shared" si="132"/>
        <v>2017</v>
      </c>
      <c r="E2162" t="str">
        <f t="shared" si="133"/>
        <v>May</v>
      </c>
      <c r="F2162" t="s">
        <v>37</v>
      </c>
      <c r="G2162" t="s">
        <v>1000</v>
      </c>
      <c r="H2162" t="s">
        <v>51</v>
      </c>
      <c r="I2162" t="s">
        <v>47</v>
      </c>
      <c r="J2162" t="s">
        <v>33</v>
      </c>
      <c r="K2162">
        <v>90004</v>
      </c>
      <c r="L2162" t="s">
        <v>34</v>
      </c>
      <c r="M2162" t="s">
        <v>3346</v>
      </c>
      <c r="N2162" t="s">
        <v>128</v>
      </c>
      <c r="O2162" t="s">
        <v>3258</v>
      </c>
      <c r="P2162" s="4">
        <v>262.24</v>
      </c>
      <c r="Q2162" s="4">
        <v>262.24</v>
      </c>
      <c r="R2162" s="4">
        <f t="shared" si="134"/>
        <v>0</v>
      </c>
      <c r="S2162" s="4">
        <f t="shared" si="135"/>
        <v>0</v>
      </c>
    </row>
    <row r="2163" spans="1:19" x14ac:dyDescent="0.3">
      <c r="A2163" t="s">
        <v>2252</v>
      </c>
      <c r="B2163" s="1">
        <v>43371</v>
      </c>
      <c r="C2163" s="1">
        <v>43374</v>
      </c>
      <c r="D2163">
        <f t="shared" si="132"/>
        <v>2018</v>
      </c>
      <c r="E2163" t="str">
        <f t="shared" si="133"/>
        <v>Sep</v>
      </c>
      <c r="F2163" t="s">
        <v>20</v>
      </c>
      <c r="G2163" t="s">
        <v>194</v>
      </c>
      <c r="H2163" t="s">
        <v>51</v>
      </c>
      <c r="I2163" t="s">
        <v>293</v>
      </c>
      <c r="J2163" t="s">
        <v>75</v>
      </c>
      <c r="K2163">
        <v>80013</v>
      </c>
      <c r="L2163" t="s">
        <v>34</v>
      </c>
      <c r="M2163" t="s">
        <v>3346</v>
      </c>
      <c r="N2163" t="s">
        <v>128</v>
      </c>
      <c r="O2163" t="s">
        <v>3258</v>
      </c>
      <c r="P2163" s="4">
        <v>209.792</v>
      </c>
      <c r="Q2163" s="4">
        <v>209.792</v>
      </c>
      <c r="R2163" s="4">
        <f t="shared" si="134"/>
        <v>0</v>
      </c>
      <c r="S2163" s="4">
        <f t="shared" si="135"/>
        <v>0</v>
      </c>
    </row>
    <row r="2164" spans="1:19" ht="15.6" x14ac:dyDescent="0.3">
      <c r="A2164" t="s">
        <v>3347</v>
      </c>
      <c r="B2164" s="1">
        <v>43164</v>
      </c>
      <c r="C2164" s="1">
        <v>43164</v>
      </c>
      <c r="D2164">
        <f t="shared" si="132"/>
        <v>2018</v>
      </c>
      <c r="E2164" t="str">
        <f t="shared" si="133"/>
        <v>Mar</v>
      </c>
      <c r="F2164" t="s">
        <v>30</v>
      </c>
      <c r="G2164" t="s">
        <v>508</v>
      </c>
      <c r="H2164" s="2" t="s">
        <v>22</v>
      </c>
      <c r="I2164" t="s">
        <v>2955</v>
      </c>
      <c r="J2164" t="s">
        <v>454</v>
      </c>
      <c r="K2164">
        <v>38671</v>
      </c>
      <c r="L2164" t="s">
        <v>44</v>
      </c>
      <c r="M2164" t="s">
        <v>3346</v>
      </c>
      <c r="N2164" t="s">
        <v>128</v>
      </c>
      <c r="O2164" t="s">
        <v>3258</v>
      </c>
      <c r="P2164" s="4">
        <v>262.24</v>
      </c>
      <c r="Q2164" s="4">
        <v>262.24</v>
      </c>
      <c r="R2164" s="4">
        <f t="shared" si="134"/>
        <v>0</v>
      </c>
      <c r="S2164" s="4">
        <f t="shared" si="135"/>
        <v>0</v>
      </c>
    </row>
    <row r="2165" spans="1:19" x14ac:dyDescent="0.3">
      <c r="A2165" t="s">
        <v>987</v>
      </c>
      <c r="B2165" s="1">
        <v>43452</v>
      </c>
      <c r="C2165" s="1">
        <v>43458</v>
      </c>
      <c r="D2165">
        <f t="shared" si="132"/>
        <v>2018</v>
      </c>
      <c r="E2165" t="str">
        <f t="shared" si="133"/>
        <v>Dec</v>
      </c>
      <c r="F2165" t="s">
        <v>37</v>
      </c>
      <c r="G2165" t="s">
        <v>988</v>
      </c>
      <c r="H2165" t="s">
        <v>51</v>
      </c>
      <c r="I2165" t="s">
        <v>61</v>
      </c>
      <c r="J2165" t="s">
        <v>62</v>
      </c>
      <c r="K2165">
        <v>10009</v>
      </c>
      <c r="L2165" t="s">
        <v>54</v>
      </c>
      <c r="M2165" t="s">
        <v>3346</v>
      </c>
      <c r="N2165" t="s">
        <v>128</v>
      </c>
      <c r="O2165" t="s">
        <v>3258</v>
      </c>
      <c r="P2165" s="4">
        <v>1704.56</v>
      </c>
      <c r="Q2165" s="4">
        <v>1704.56</v>
      </c>
      <c r="R2165" s="4">
        <f t="shared" si="134"/>
        <v>0</v>
      </c>
      <c r="S2165" s="4">
        <f t="shared" si="135"/>
        <v>0</v>
      </c>
    </row>
    <row r="2166" spans="1:19" ht="15.6" x14ac:dyDescent="0.3">
      <c r="A2166" t="s">
        <v>3348</v>
      </c>
      <c r="B2166" s="1">
        <v>42261</v>
      </c>
      <c r="C2166" s="1">
        <v>42266</v>
      </c>
      <c r="D2166">
        <f t="shared" si="132"/>
        <v>2015</v>
      </c>
      <c r="E2166" t="str">
        <f t="shared" si="133"/>
        <v>Sep</v>
      </c>
      <c r="F2166" t="s">
        <v>37</v>
      </c>
      <c r="G2166" t="s">
        <v>1291</v>
      </c>
      <c r="H2166" s="2" t="s">
        <v>22</v>
      </c>
      <c r="I2166" t="s">
        <v>23</v>
      </c>
      <c r="J2166" t="s">
        <v>24</v>
      </c>
      <c r="K2166">
        <v>60623</v>
      </c>
      <c r="L2166" t="s">
        <v>25</v>
      </c>
      <c r="M2166" t="s">
        <v>3346</v>
      </c>
      <c r="N2166" t="s">
        <v>128</v>
      </c>
      <c r="O2166" t="s">
        <v>3258</v>
      </c>
      <c r="P2166" s="4">
        <v>52.448</v>
      </c>
      <c r="Q2166" s="4">
        <v>52.448</v>
      </c>
      <c r="R2166" s="4">
        <f t="shared" si="134"/>
        <v>0</v>
      </c>
      <c r="S2166" s="4">
        <f t="shared" si="135"/>
        <v>0</v>
      </c>
    </row>
    <row r="2167" spans="1:19" ht="15.6" x14ac:dyDescent="0.3">
      <c r="A2167" t="s">
        <v>3349</v>
      </c>
      <c r="B2167" s="1">
        <v>42919</v>
      </c>
      <c r="C2167" s="1">
        <v>42923</v>
      </c>
      <c r="D2167">
        <f t="shared" si="132"/>
        <v>2017</v>
      </c>
      <c r="E2167" t="str">
        <f t="shared" si="133"/>
        <v>Jul</v>
      </c>
      <c r="F2167" t="s">
        <v>37</v>
      </c>
      <c r="G2167" t="s">
        <v>1396</v>
      </c>
      <c r="H2167" s="2" t="s">
        <v>22</v>
      </c>
      <c r="I2167" t="s">
        <v>61</v>
      </c>
      <c r="J2167" t="s">
        <v>62</v>
      </c>
      <c r="K2167">
        <v>10035</v>
      </c>
      <c r="L2167" t="s">
        <v>54</v>
      </c>
      <c r="M2167" t="s">
        <v>3350</v>
      </c>
      <c r="N2167" t="s">
        <v>110</v>
      </c>
      <c r="O2167" t="s">
        <v>3258</v>
      </c>
      <c r="P2167" s="4">
        <v>706.86</v>
      </c>
      <c r="Q2167" s="4">
        <v>706.86</v>
      </c>
      <c r="R2167" s="4">
        <f t="shared" si="134"/>
        <v>0</v>
      </c>
      <c r="S2167" s="4">
        <f t="shared" si="135"/>
        <v>0</v>
      </c>
    </row>
    <row r="2168" spans="1:19" ht="15.6" x14ac:dyDescent="0.3">
      <c r="A2168" t="s">
        <v>3351</v>
      </c>
      <c r="B2168" s="1">
        <v>43336</v>
      </c>
      <c r="C2168" s="1">
        <v>43338</v>
      </c>
      <c r="D2168">
        <f t="shared" si="132"/>
        <v>2018</v>
      </c>
      <c r="E2168" t="str">
        <f t="shared" si="133"/>
        <v>Aug</v>
      </c>
      <c r="F2168" t="s">
        <v>67</v>
      </c>
      <c r="G2168" t="s">
        <v>2960</v>
      </c>
      <c r="H2168" s="2" t="s">
        <v>22</v>
      </c>
      <c r="I2168" t="s">
        <v>744</v>
      </c>
      <c r="J2168" t="s">
        <v>233</v>
      </c>
      <c r="K2168">
        <v>43130</v>
      </c>
      <c r="L2168" t="s">
        <v>54</v>
      </c>
      <c r="M2168" t="s">
        <v>3350</v>
      </c>
      <c r="N2168" t="s">
        <v>128</v>
      </c>
      <c r="O2168" t="s">
        <v>3258</v>
      </c>
      <c r="P2168" s="4">
        <v>646.27200000000005</v>
      </c>
      <c r="Q2168" s="4">
        <v>646.27200000000005</v>
      </c>
      <c r="R2168" s="4">
        <f t="shared" si="134"/>
        <v>0</v>
      </c>
      <c r="S2168" s="4">
        <f t="shared" si="135"/>
        <v>0</v>
      </c>
    </row>
    <row r="2169" spans="1:19" ht="15.6" x14ac:dyDescent="0.3">
      <c r="A2169" t="s">
        <v>3352</v>
      </c>
      <c r="B2169" s="1">
        <v>43394</v>
      </c>
      <c r="C2169" s="1">
        <v>43398</v>
      </c>
      <c r="D2169">
        <f t="shared" si="132"/>
        <v>2018</v>
      </c>
      <c r="E2169" t="str">
        <f t="shared" si="133"/>
        <v>Oct</v>
      </c>
      <c r="F2169" t="s">
        <v>37</v>
      </c>
      <c r="G2169" t="s">
        <v>2547</v>
      </c>
      <c r="H2169" s="2" t="s">
        <v>22</v>
      </c>
      <c r="I2169" t="s">
        <v>419</v>
      </c>
      <c r="J2169" t="s">
        <v>233</v>
      </c>
      <c r="K2169">
        <v>44107</v>
      </c>
      <c r="L2169" t="s">
        <v>54</v>
      </c>
      <c r="M2169" t="s">
        <v>3350</v>
      </c>
      <c r="N2169" t="s">
        <v>128</v>
      </c>
      <c r="O2169" t="s">
        <v>3258</v>
      </c>
      <c r="P2169" s="4">
        <v>161.56800000000001</v>
      </c>
      <c r="Q2169" s="4">
        <v>161.56800000000001</v>
      </c>
      <c r="R2169" s="4">
        <f t="shared" si="134"/>
        <v>0</v>
      </c>
      <c r="S2169" s="4">
        <f t="shared" si="135"/>
        <v>0</v>
      </c>
    </row>
    <row r="2170" spans="1:19" ht="15.6" x14ac:dyDescent="0.3">
      <c r="A2170" t="s">
        <v>3353</v>
      </c>
      <c r="B2170" s="1">
        <v>43238</v>
      </c>
      <c r="C2170" s="1">
        <v>43242</v>
      </c>
      <c r="D2170">
        <f t="shared" si="132"/>
        <v>2018</v>
      </c>
      <c r="E2170" t="str">
        <f t="shared" si="133"/>
        <v>May</v>
      </c>
      <c r="F2170" t="s">
        <v>67</v>
      </c>
      <c r="G2170" t="s">
        <v>354</v>
      </c>
      <c r="H2170" s="2" t="s">
        <v>22</v>
      </c>
      <c r="I2170" t="s">
        <v>191</v>
      </c>
      <c r="J2170" t="s">
        <v>192</v>
      </c>
      <c r="K2170">
        <v>65807</v>
      </c>
      <c r="L2170" t="s">
        <v>25</v>
      </c>
      <c r="M2170" t="s">
        <v>3350</v>
      </c>
      <c r="N2170" t="s">
        <v>128</v>
      </c>
      <c r="O2170" t="s">
        <v>3258</v>
      </c>
      <c r="P2170" s="4">
        <v>706.86</v>
      </c>
      <c r="Q2170" s="4">
        <v>706.86</v>
      </c>
      <c r="R2170" s="4">
        <f t="shared" si="134"/>
        <v>0</v>
      </c>
      <c r="S2170" s="4">
        <f t="shared" si="135"/>
        <v>0</v>
      </c>
    </row>
    <row r="2171" spans="1:19" x14ac:dyDescent="0.3">
      <c r="A2171" t="s">
        <v>3084</v>
      </c>
      <c r="B2171" s="1">
        <v>43344</v>
      </c>
      <c r="C2171" s="1">
        <v>43344</v>
      </c>
      <c r="D2171">
        <f t="shared" si="132"/>
        <v>2018</v>
      </c>
      <c r="E2171" t="str">
        <f t="shared" si="133"/>
        <v>Sep</v>
      </c>
      <c r="F2171" t="s">
        <v>30</v>
      </c>
      <c r="G2171" t="s">
        <v>792</v>
      </c>
      <c r="H2171" t="s">
        <v>51</v>
      </c>
      <c r="I2171" t="s">
        <v>69</v>
      </c>
      <c r="J2171" t="s">
        <v>70</v>
      </c>
      <c r="K2171">
        <v>98103</v>
      </c>
      <c r="L2171" t="s">
        <v>34</v>
      </c>
      <c r="M2171" t="s">
        <v>3354</v>
      </c>
      <c r="N2171" t="s">
        <v>128</v>
      </c>
      <c r="O2171" t="s">
        <v>3258</v>
      </c>
      <c r="P2171" s="4">
        <v>314.60000000000002</v>
      </c>
      <c r="Q2171" s="4">
        <v>314.60000000000002</v>
      </c>
      <c r="R2171" s="4">
        <f t="shared" si="134"/>
        <v>0</v>
      </c>
      <c r="S2171" s="4">
        <f t="shared" si="135"/>
        <v>0</v>
      </c>
    </row>
    <row r="2172" spans="1:19" ht="15.6" x14ac:dyDescent="0.3">
      <c r="A2172" t="s">
        <v>1897</v>
      </c>
      <c r="B2172" s="1">
        <v>42217</v>
      </c>
      <c r="C2172" s="1">
        <v>42221</v>
      </c>
      <c r="D2172">
        <f t="shared" si="132"/>
        <v>2015</v>
      </c>
      <c r="E2172" t="str">
        <f t="shared" si="133"/>
        <v>Aug</v>
      </c>
      <c r="F2172" t="s">
        <v>37</v>
      </c>
      <c r="G2172" t="s">
        <v>1898</v>
      </c>
      <c r="H2172" s="2" t="s">
        <v>22</v>
      </c>
      <c r="I2172" t="s">
        <v>1899</v>
      </c>
      <c r="J2172" t="s">
        <v>83</v>
      </c>
      <c r="K2172">
        <v>28205</v>
      </c>
      <c r="L2172" t="s">
        <v>44</v>
      </c>
      <c r="M2172" t="s">
        <v>3354</v>
      </c>
      <c r="N2172" t="s">
        <v>128</v>
      </c>
      <c r="O2172" t="s">
        <v>3258</v>
      </c>
      <c r="P2172" s="4">
        <v>62.92</v>
      </c>
      <c r="Q2172" s="4">
        <v>62.92</v>
      </c>
      <c r="R2172" s="4">
        <f t="shared" si="134"/>
        <v>0</v>
      </c>
      <c r="S2172" s="4">
        <f t="shared" si="135"/>
        <v>0</v>
      </c>
    </row>
    <row r="2173" spans="1:19" ht="15.6" x14ac:dyDescent="0.3">
      <c r="A2173" t="s">
        <v>3355</v>
      </c>
      <c r="B2173" s="1">
        <v>42154</v>
      </c>
      <c r="C2173" s="1">
        <v>42156</v>
      </c>
      <c r="D2173">
        <f t="shared" si="132"/>
        <v>2015</v>
      </c>
      <c r="E2173" t="str">
        <f t="shared" si="133"/>
        <v>May</v>
      </c>
      <c r="F2173" t="s">
        <v>20</v>
      </c>
      <c r="G2173" t="s">
        <v>1619</v>
      </c>
      <c r="H2173" s="2" t="s">
        <v>22</v>
      </c>
      <c r="I2173" t="s">
        <v>61</v>
      </c>
      <c r="J2173" t="s">
        <v>62</v>
      </c>
      <c r="K2173">
        <v>10024</v>
      </c>
      <c r="L2173" t="s">
        <v>54</v>
      </c>
      <c r="M2173" t="s">
        <v>3354</v>
      </c>
      <c r="N2173" t="s">
        <v>128</v>
      </c>
      <c r="O2173" t="s">
        <v>3258</v>
      </c>
      <c r="P2173" s="4">
        <v>235.95</v>
      </c>
      <c r="Q2173" s="4">
        <v>235.95</v>
      </c>
      <c r="R2173" s="4">
        <f t="shared" si="134"/>
        <v>0</v>
      </c>
      <c r="S2173" s="4">
        <f t="shared" si="135"/>
        <v>0</v>
      </c>
    </row>
    <row r="2174" spans="1:19" x14ac:dyDescent="0.3">
      <c r="A2174" t="s">
        <v>3356</v>
      </c>
      <c r="B2174" s="1">
        <v>42998</v>
      </c>
      <c r="C2174" s="1">
        <v>43002</v>
      </c>
      <c r="D2174">
        <f t="shared" si="132"/>
        <v>2017</v>
      </c>
      <c r="E2174" t="str">
        <f t="shared" si="133"/>
        <v>Sep</v>
      </c>
      <c r="F2174" t="s">
        <v>37</v>
      </c>
      <c r="G2174" t="s">
        <v>809</v>
      </c>
      <c r="H2174" t="s">
        <v>51</v>
      </c>
      <c r="I2174" t="s">
        <v>61</v>
      </c>
      <c r="J2174" t="s">
        <v>62</v>
      </c>
      <c r="K2174">
        <v>10035</v>
      </c>
      <c r="L2174" t="s">
        <v>54</v>
      </c>
      <c r="M2174" t="s">
        <v>3354</v>
      </c>
      <c r="N2174" t="s">
        <v>128</v>
      </c>
      <c r="O2174" t="s">
        <v>3258</v>
      </c>
      <c r="P2174" s="4">
        <v>393.25</v>
      </c>
      <c r="Q2174" s="4">
        <v>393.25</v>
      </c>
      <c r="R2174" s="4">
        <f t="shared" si="134"/>
        <v>0</v>
      </c>
      <c r="S2174" s="4">
        <f t="shared" si="135"/>
        <v>0</v>
      </c>
    </row>
    <row r="2175" spans="1:19" x14ac:dyDescent="0.3">
      <c r="A2175" t="s">
        <v>3357</v>
      </c>
      <c r="B2175" s="1">
        <v>42175</v>
      </c>
      <c r="C2175" s="1">
        <v>42182</v>
      </c>
      <c r="D2175">
        <f t="shared" si="132"/>
        <v>2015</v>
      </c>
      <c r="E2175" t="str">
        <f t="shared" si="133"/>
        <v>Jun</v>
      </c>
      <c r="F2175" t="s">
        <v>37</v>
      </c>
      <c r="G2175" t="s">
        <v>2078</v>
      </c>
      <c r="H2175" t="s">
        <v>51</v>
      </c>
      <c r="I2175" t="s">
        <v>3175</v>
      </c>
      <c r="J2175" t="s">
        <v>503</v>
      </c>
      <c r="K2175">
        <v>73505</v>
      </c>
      <c r="L2175" t="s">
        <v>25</v>
      </c>
      <c r="M2175" t="s">
        <v>3354</v>
      </c>
      <c r="N2175" t="s">
        <v>128</v>
      </c>
      <c r="O2175" t="s">
        <v>3258</v>
      </c>
      <c r="P2175" s="4">
        <v>471.9</v>
      </c>
      <c r="Q2175" s="4">
        <v>471.9</v>
      </c>
      <c r="R2175" s="4">
        <f t="shared" si="134"/>
        <v>0</v>
      </c>
      <c r="S2175" s="4">
        <f t="shared" si="135"/>
        <v>0</v>
      </c>
    </row>
    <row r="2176" spans="1:19" x14ac:dyDescent="0.3">
      <c r="A2176" t="s">
        <v>2447</v>
      </c>
      <c r="B2176" s="1">
        <v>42947</v>
      </c>
      <c r="C2176" s="1">
        <v>42953</v>
      </c>
      <c r="D2176">
        <f t="shared" si="132"/>
        <v>2017</v>
      </c>
      <c r="E2176" t="str">
        <f t="shared" si="133"/>
        <v>Jul</v>
      </c>
      <c r="F2176" t="s">
        <v>37</v>
      </c>
      <c r="G2176" t="s">
        <v>583</v>
      </c>
      <c r="H2176" t="s">
        <v>51</v>
      </c>
      <c r="I2176" t="s">
        <v>97</v>
      </c>
      <c r="J2176" t="s">
        <v>89</v>
      </c>
      <c r="K2176">
        <v>48205</v>
      </c>
      <c r="L2176" t="s">
        <v>25</v>
      </c>
      <c r="M2176" t="s">
        <v>3354</v>
      </c>
      <c r="N2176" t="s">
        <v>128</v>
      </c>
      <c r="O2176" t="s">
        <v>3258</v>
      </c>
      <c r="P2176" s="4">
        <v>283.14</v>
      </c>
      <c r="Q2176" s="4">
        <v>283.14</v>
      </c>
      <c r="R2176" s="4">
        <f t="shared" si="134"/>
        <v>0</v>
      </c>
      <c r="S2176" s="4">
        <f t="shared" si="135"/>
        <v>0</v>
      </c>
    </row>
    <row r="2177" spans="1:19" x14ac:dyDescent="0.3">
      <c r="A2177" t="s">
        <v>3358</v>
      </c>
      <c r="B2177" s="1">
        <v>43329</v>
      </c>
      <c r="C2177" s="1">
        <v>43336</v>
      </c>
      <c r="D2177">
        <f t="shared" si="132"/>
        <v>2018</v>
      </c>
      <c r="E2177" t="str">
        <f t="shared" si="133"/>
        <v>Aug</v>
      </c>
      <c r="F2177" t="s">
        <v>37</v>
      </c>
      <c r="G2177" t="s">
        <v>792</v>
      </c>
      <c r="H2177" t="s">
        <v>51</v>
      </c>
      <c r="I2177" t="s">
        <v>2226</v>
      </c>
      <c r="J2177" t="s">
        <v>33</v>
      </c>
      <c r="K2177">
        <v>94513</v>
      </c>
      <c r="L2177" t="s">
        <v>34</v>
      </c>
      <c r="M2177" t="s">
        <v>3359</v>
      </c>
      <c r="N2177" t="s">
        <v>128</v>
      </c>
      <c r="O2177" t="s">
        <v>3258</v>
      </c>
      <c r="P2177" s="4">
        <v>2518.29</v>
      </c>
      <c r="Q2177" s="4">
        <f>P2177-1000</f>
        <v>1518.29</v>
      </c>
      <c r="R2177" s="4">
        <f t="shared" si="134"/>
        <v>1000</v>
      </c>
      <c r="S2177" s="4">
        <f t="shared" si="135"/>
        <v>150</v>
      </c>
    </row>
    <row r="2178" spans="1:19" ht="15.6" x14ac:dyDescent="0.3">
      <c r="A2178" t="s">
        <v>3360</v>
      </c>
      <c r="B2178" s="1">
        <v>43050</v>
      </c>
      <c r="C2178" s="1">
        <v>43054</v>
      </c>
      <c r="D2178">
        <f t="shared" ref="D2178:D2241" si="136">YEAR(B2178)</f>
        <v>2017</v>
      </c>
      <c r="E2178" t="str">
        <f t="shared" ref="E2178:E2241" si="137">TEXT(B2178,"mmm")</f>
        <v>Nov</v>
      </c>
      <c r="F2178" t="s">
        <v>37</v>
      </c>
      <c r="G2178" t="s">
        <v>1274</v>
      </c>
      <c r="H2178" s="2" t="s">
        <v>22</v>
      </c>
      <c r="I2178" t="s">
        <v>2581</v>
      </c>
      <c r="J2178" t="s">
        <v>79</v>
      </c>
      <c r="K2178">
        <v>32712</v>
      </c>
      <c r="L2178" t="s">
        <v>44</v>
      </c>
      <c r="M2178" t="s">
        <v>3359</v>
      </c>
      <c r="N2178" t="s">
        <v>128</v>
      </c>
      <c r="O2178" t="s">
        <v>3258</v>
      </c>
      <c r="P2178" s="4">
        <v>671.54399999999998</v>
      </c>
      <c r="Q2178" s="4">
        <v>671.54399999999998</v>
      </c>
      <c r="R2178" s="4">
        <f t="shared" si="134"/>
        <v>0</v>
      </c>
      <c r="S2178" s="4">
        <f t="shared" si="135"/>
        <v>0</v>
      </c>
    </row>
    <row r="2179" spans="1:19" x14ac:dyDescent="0.3">
      <c r="A2179" t="s">
        <v>3361</v>
      </c>
      <c r="B2179" s="1">
        <v>42906</v>
      </c>
      <c r="C2179" s="1">
        <v>42910</v>
      </c>
      <c r="D2179">
        <f t="shared" si="136"/>
        <v>2017</v>
      </c>
      <c r="E2179" t="str">
        <f t="shared" si="137"/>
        <v>Jun</v>
      </c>
      <c r="F2179" t="s">
        <v>37</v>
      </c>
      <c r="G2179" t="s">
        <v>3362</v>
      </c>
      <c r="H2179" t="s">
        <v>51</v>
      </c>
      <c r="I2179" t="s">
        <v>100</v>
      </c>
      <c r="J2179" t="s">
        <v>101</v>
      </c>
      <c r="K2179">
        <v>19120</v>
      </c>
      <c r="L2179" t="s">
        <v>54</v>
      </c>
      <c r="M2179" t="s">
        <v>3359</v>
      </c>
      <c r="N2179" t="s">
        <v>128</v>
      </c>
      <c r="O2179" t="s">
        <v>3258</v>
      </c>
      <c r="P2179" s="4">
        <v>447.69600000000003</v>
      </c>
      <c r="Q2179" s="4">
        <v>447.69600000000003</v>
      </c>
      <c r="R2179" s="4">
        <f t="shared" ref="R2179:R2242" si="138">P2179-Q2179</f>
        <v>0</v>
      </c>
      <c r="S2179" s="4">
        <f t="shared" ref="S2179:S2242" si="139">0.15*R2179</f>
        <v>0</v>
      </c>
    </row>
    <row r="2180" spans="1:19" ht="15.6" x14ac:dyDescent="0.3">
      <c r="A2180" t="s">
        <v>3363</v>
      </c>
      <c r="B2180" s="1">
        <v>43456</v>
      </c>
      <c r="C2180" s="1">
        <v>43461</v>
      </c>
      <c r="D2180">
        <f t="shared" si="136"/>
        <v>2018</v>
      </c>
      <c r="E2180" t="str">
        <f t="shared" si="137"/>
        <v>Dec</v>
      </c>
      <c r="F2180" t="s">
        <v>37</v>
      </c>
      <c r="G2180" t="s">
        <v>271</v>
      </c>
      <c r="H2180" s="2" t="s">
        <v>22</v>
      </c>
      <c r="I2180" t="s">
        <v>3364</v>
      </c>
      <c r="J2180" t="s">
        <v>192</v>
      </c>
      <c r="K2180">
        <v>64055</v>
      </c>
      <c r="L2180" t="s">
        <v>25</v>
      </c>
      <c r="M2180" t="s">
        <v>3359</v>
      </c>
      <c r="N2180" t="s">
        <v>128</v>
      </c>
      <c r="O2180" t="s">
        <v>3258</v>
      </c>
      <c r="P2180" s="4">
        <v>839.43</v>
      </c>
      <c r="Q2180" s="4">
        <v>839.43</v>
      </c>
      <c r="R2180" s="4">
        <f t="shared" si="138"/>
        <v>0</v>
      </c>
      <c r="S2180" s="4">
        <f t="shared" si="139"/>
        <v>0</v>
      </c>
    </row>
    <row r="2181" spans="1:19" ht="15.6" x14ac:dyDescent="0.3">
      <c r="A2181" t="s">
        <v>3365</v>
      </c>
      <c r="B2181" s="1">
        <v>43167</v>
      </c>
      <c r="C2181" s="1">
        <v>43170</v>
      </c>
      <c r="D2181">
        <f t="shared" si="136"/>
        <v>2018</v>
      </c>
      <c r="E2181" t="str">
        <f t="shared" si="137"/>
        <v>Mar</v>
      </c>
      <c r="F2181" t="s">
        <v>20</v>
      </c>
      <c r="G2181" t="s">
        <v>2646</v>
      </c>
      <c r="H2181" s="2" t="s">
        <v>22</v>
      </c>
      <c r="I2181" t="s">
        <v>182</v>
      </c>
      <c r="J2181" t="s">
        <v>183</v>
      </c>
      <c r="K2181">
        <v>31907</v>
      </c>
      <c r="L2181" t="s">
        <v>44</v>
      </c>
      <c r="M2181" t="s">
        <v>3366</v>
      </c>
      <c r="N2181" t="s">
        <v>128</v>
      </c>
      <c r="O2181" t="s">
        <v>3258</v>
      </c>
      <c r="P2181" s="4">
        <v>647.84</v>
      </c>
      <c r="Q2181" s="4">
        <v>647.84</v>
      </c>
      <c r="R2181" s="4">
        <f t="shared" si="138"/>
        <v>0</v>
      </c>
      <c r="S2181" s="4">
        <f t="shared" si="139"/>
        <v>0</v>
      </c>
    </row>
    <row r="2182" spans="1:19" ht="15.6" x14ac:dyDescent="0.3">
      <c r="A2182" t="s">
        <v>3367</v>
      </c>
      <c r="B2182" s="1">
        <v>43175</v>
      </c>
      <c r="C2182" s="1">
        <v>43180</v>
      </c>
      <c r="D2182">
        <f t="shared" si="136"/>
        <v>2018</v>
      </c>
      <c r="E2182" t="str">
        <f t="shared" si="137"/>
        <v>Mar</v>
      </c>
      <c r="F2182" t="s">
        <v>37</v>
      </c>
      <c r="G2182" t="s">
        <v>2416</v>
      </c>
      <c r="H2182" s="2" t="s">
        <v>22</v>
      </c>
      <c r="I2182" t="s">
        <v>47</v>
      </c>
      <c r="J2182" t="s">
        <v>33</v>
      </c>
      <c r="K2182">
        <v>90032</v>
      </c>
      <c r="L2182" t="s">
        <v>34</v>
      </c>
      <c r="M2182" t="s">
        <v>3368</v>
      </c>
      <c r="N2182" t="s">
        <v>128</v>
      </c>
      <c r="O2182" t="s">
        <v>3258</v>
      </c>
      <c r="P2182" s="4">
        <v>140.66999999999999</v>
      </c>
      <c r="Q2182" s="4">
        <v>140.66999999999999</v>
      </c>
      <c r="R2182" s="4">
        <f t="shared" si="138"/>
        <v>0</v>
      </c>
      <c r="S2182" s="4">
        <f t="shared" si="139"/>
        <v>0</v>
      </c>
    </row>
    <row r="2183" spans="1:19" ht="15.6" x14ac:dyDescent="0.3">
      <c r="A2183" t="s">
        <v>3369</v>
      </c>
      <c r="B2183" s="1">
        <v>43239</v>
      </c>
      <c r="C2183" s="1">
        <v>43244</v>
      </c>
      <c r="D2183">
        <f t="shared" si="136"/>
        <v>2018</v>
      </c>
      <c r="E2183" t="str">
        <f t="shared" si="137"/>
        <v>May</v>
      </c>
      <c r="F2183" t="s">
        <v>37</v>
      </c>
      <c r="G2183" t="s">
        <v>2655</v>
      </c>
      <c r="H2183" s="2" t="s">
        <v>22</v>
      </c>
      <c r="I2183" t="s">
        <v>3370</v>
      </c>
      <c r="J2183" t="s">
        <v>62</v>
      </c>
      <c r="K2183">
        <v>10550</v>
      </c>
      <c r="L2183" t="s">
        <v>54</v>
      </c>
      <c r="M2183" t="s">
        <v>3368</v>
      </c>
      <c r="N2183" t="s">
        <v>128</v>
      </c>
      <c r="O2183" t="s">
        <v>3258</v>
      </c>
      <c r="P2183" s="4">
        <v>281.33999999999997</v>
      </c>
      <c r="Q2183" s="4">
        <v>281.33999999999997</v>
      </c>
      <c r="R2183" s="4">
        <f t="shared" si="138"/>
        <v>0</v>
      </c>
      <c r="S2183" s="4">
        <f t="shared" si="139"/>
        <v>0</v>
      </c>
    </row>
    <row r="2184" spans="1:19" ht="15.6" x14ac:dyDescent="0.3">
      <c r="A2184" t="s">
        <v>3371</v>
      </c>
      <c r="B2184" s="1">
        <v>42080</v>
      </c>
      <c r="C2184" s="1">
        <v>42087</v>
      </c>
      <c r="D2184">
        <f t="shared" si="136"/>
        <v>2015</v>
      </c>
      <c r="E2184" t="str">
        <f t="shared" si="137"/>
        <v>Mar</v>
      </c>
      <c r="F2184" t="s">
        <v>37</v>
      </c>
      <c r="G2184" t="s">
        <v>1714</v>
      </c>
      <c r="H2184" s="2" t="s">
        <v>22</v>
      </c>
      <c r="I2184" t="s">
        <v>1104</v>
      </c>
      <c r="J2184" t="s">
        <v>807</v>
      </c>
      <c r="K2184">
        <v>55044</v>
      </c>
      <c r="L2184" t="s">
        <v>25</v>
      </c>
      <c r="M2184" t="s">
        <v>3368</v>
      </c>
      <c r="N2184" t="s">
        <v>128</v>
      </c>
      <c r="O2184" t="s">
        <v>3258</v>
      </c>
      <c r="P2184" s="4">
        <v>93.78</v>
      </c>
      <c r="Q2184" s="4">
        <v>93.78</v>
      </c>
      <c r="R2184" s="4">
        <f t="shared" si="138"/>
        <v>0</v>
      </c>
      <c r="S2184" s="4">
        <f t="shared" si="139"/>
        <v>0</v>
      </c>
    </row>
    <row r="2185" spans="1:19" x14ac:dyDescent="0.3">
      <c r="A2185" t="s">
        <v>3149</v>
      </c>
      <c r="B2185" s="1">
        <v>43084</v>
      </c>
      <c r="C2185" s="1">
        <v>43090</v>
      </c>
      <c r="D2185">
        <f t="shared" si="136"/>
        <v>2017</v>
      </c>
      <c r="E2185" t="str">
        <f t="shared" si="137"/>
        <v>Dec</v>
      </c>
      <c r="F2185" t="s">
        <v>37</v>
      </c>
      <c r="G2185" t="s">
        <v>392</v>
      </c>
      <c r="H2185" t="s">
        <v>51</v>
      </c>
      <c r="I2185" t="s">
        <v>191</v>
      </c>
      <c r="J2185" t="s">
        <v>242</v>
      </c>
      <c r="K2185">
        <v>97477</v>
      </c>
      <c r="L2185" t="s">
        <v>34</v>
      </c>
      <c r="M2185" t="s">
        <v>3372</v>
      </c>
      <c r="N2185" t="s">
        <v>128</v>
      </c>
      <c r="O2185" t="s">
        <v>3258</v>
      </c>
      <c r="P2185" s="4">
        <v>87.168000000000006</v>
      </c>
      <c r="Q2185" s="4">
        <v>87.168000000000006</v>
      </c>
      <c r="R2185" s="4">
        <f t="shared" si="138"/>
        <v>0</v>
      </c>
      <c r="S2185" s="4">
        <f t="shared" si="139"/>
        <v>0</v>
      </c>
    </row>
    <row r="2186" spans="1:19" x14ac:dyDescent="0.3">
      <c r="A2186" t="s">
        <v>3373</v>
      </c>
      <c r="B2186" s="1">
        <v>43178</v>
      </c>
      <c r="C2186" s="1">
        <v>43183</v>
      </c>
      <c r="D2186">
        <f t="shared" si="136"/>
        <v>2018</v>
      </c>
      <c r="E2186" t="str">
        <f t="shared" si="137"/>
        <v>Mar</v>
      </c>
      <c r="F2186" t="s">
        <v>37</v>
      </c>
      <c r="G2186" t="s">
        <v>797</v>
      </c>
      <c r="H2186" t="s">
        <v>51</v>
      </c>
      <c r="I2186" t="s">
        <v>47</v>
      </c>
      <c r="J2186" t="s">
        <v>33</v>
      </c>
      <c r="K2186">
        <v>90008</v>
      </c>
      <c r="L2186" t="s">
        <v>34</v>
      </c>
      <c r="M2186" t="s">
        <v>3372</v>
      </c>
      <c r="N2186" t="s">
        <v>128</v>
      </c>
      <c r="O2186" t="s">
        <v>3258</v>
      </c>
      <c r="P2186" s="4">
        <v>381.36</v>
      </c>
      <c r="Q2186" s="4">
        <v>381.36</v>
      </c>
      <c r="R2186" s="4">
        <f t="shared" si="138"/>
        <v>0</v>
      </c>
      <c r="S2186" s="4">
        <f t="shared" si="139"/>
        <v>0</v>
      </c>
    </row>
    <row r="2187" spans="1:19" x14ac:dyDescent="0.3">
      <c r="A2187" t="s">
        <v>1256</v>
      </c>
      <c r="B2187" s="1">
        <v>43358</v>
      </c>
      <c r="C2187" s="1">
        <v>43362</v>
      </c>
      <c r="D2187">
        <f t="shared" si="136"/>
        <v>2018</v>
      </c>
      <c r="E2187" t="str">
        <f t="shared" si="137"/>
        <v>Sep</v>
      </c>
      <c r="F2187" t="s">
        <v>37</v>
      </c>
      <c r="G2187" t="s">
        <v>1257</v>
      </c>
      <c r="H2187" t="s">
        <v>105</v>
      </c>
      <c r="I2187" t="s">
        <v>32</v>
      </c>
      <c r="J2187" t="s">
        <v>33</v>
      </c>
      <c r="K2187">
        <v>94122</v>
      </c>
      <c r="L2187" t="s">
        <v>34</v>
      </c>
      <c r="M2187" t="s">
        <v>3372</v>
      </c>
      <c r="N2187" t="s">
        <v>128</v>
      </c>
      <c r="O2187" t="s">
        <v>3258</v>
      </c>
      <c r="P2187" s="4">
        <v>108.96</v>
      </c>
      <c r="Q2187" s="4">
        <v>108.96</v>
      </c>
      <c r="R2187" s="4">
        <f t="shared" si="138"/>
        <v>0</v>
      </c>
      <c r="S2187" s="4">
        <f t="shared" si="139"/>
        <v>0</v>
      </c>
    </row>
    <row r="2188" spans="1:19" x14ac:dyDescent="0.3">
      <c r="A2188" t="s">
        <v>3374</v>
      </c>
      <c r="B2188" s="1">
        <v>42378</v>
      </c>
      <c r="C2188" s="1">
        <v>42382</v>
      </c>
      <c r="D2188">
        <f t="shared" si="136"/>
        <v>2016</v>
      </c>
      <c r="E2188" t="str">
        <f t="shared" si="137"/>
        <v>Jan</v>
      </c>
      <c r="F2188" t="s">
        <v>37</v>
      </c>
      <c r="G2188" t="s">
        <v>3375</v>
      </c>
      <c r="H2188" t="s">
        <v>105</v>
      </c>
      <c r="I2188" t="s">
        <v>204</v>
      </c>
      <c r="J2188" t="s">
        <v>205</v>
      </c>
      <c r="K2188">
        <v>42420</v>
      </c>
      <c r="L2188" t="s">
        <v>44</v>
      </c>
      <c r="M2188" t="s">
        <v>3372</v>
      </c>
      <c r="N2188" t="s">
        <v>128</v>
      </c>
      <c r="O2188" t="s">
        <v>3258</v>
      </c>
      <c r="P2188" s="4">
        <v>163.44</v>
      </c>
      <c r="Q2188" s="4">
        <v>163.44</v>
      </c>
      <c r="R2188" s="4">
        <f t="shared" si="138"/>
        <v>0</v>
      </c>
      <c r="S2188" s="4">
        <f t="shared" si="139"/>
        <v>0</v>
      </c>
    </row>
    <row r="2189" spans="1:19" x14ac:dyDescent="0.3">
      <c r="A2189" t="s">
        <v>3376</v>
      </c>
      <c r="B2189" s="1">
        <v>42982</v>
      </c>
      <c r="C2189" s="1">
        <v>42985</v>
      </c>
      <c r="D2189">
        <f t="shared" si="136"/>
        <v>2017</v>
      </c>
      <c r="E2189" t="str">
        <f t="shared" si="137"/>
        <v>Sep</v>
      </c>
      <c r="F2189" t="s">
        <v>67</v>
      </c>
      <c r="G2189" t="s">
        <v>2016</v>
      </c>
      <c r="H2189" t="s">
        <v>51</v>
      </c>
      <c r="I2189" t="s">
        <v>712</v>
      </c>
      <c r="J2189" t="s">
        <v>250</v>
      </c>
      <c r="K2189">
        <v>37918</v>
      </c>
      <c r="L2189" t="s">
        <v>44</v>
      </c>
      <c r="M2189" t="s">
        <v>3372</v>
      </c>
      <c r="N2189" t="s">
        <v>128</v>
      </c>
      <c r="O2189" t="s">
        <v>3258</v>
      </c>
      <c r="P2189" s="4">
        <v>87.168000000000006</v>
      </c>
      <c r="Q2189" s="4">
        <v>87.168000000000006</v>
      </c>
      <c r="R2189" s="4">
        <f t="shared" si="138"/>
        <v>0</v>
      </c>
      <c r="S2189" s="4">
        <f t="shared" si="139"/>
        <v>0</v>
      </c>
    </row>
    <row r="2190" spans="1:19" x14ac:dyDescent="0.3">
      <c r="A2190" t="s">
        <v>3377</v>
      </c>
      <c r="B2190" s="1">
        <v>43431</v>
      </c>
      <c r="C2190" s="1">
        <v>43436</v>
      </c>
      <c r="D2190">
        <f t="shared" si="136"/>
        <v>2018</v>
      </c>
      <c r="E2190" t="str">
        <f t="shared" si="137"/>
        <v>Nov</v>
      </c>
      <c r="F2190" t="s">
        <v>37</v>
      </c>
      <c r="G2190" t="s">
        <v>3378</v>
      </c>
      <c r="H2190" t="s">
        <v>22</v>
      </c>
      <c r="I2190" t="s">
        <v>3379</v>
      </c>
      <c r="J2190" t="s">
        <v>83</v>
      </c>
      <c r="K2190">
        <v>28806</v>
      </c>
      <c r="L2190" t="s">
        <v>44</v>
      </c>
      <c r="M2190" t="s">
        <v>3372</v>
      </c>
      <c r="N2190" t="s">
        <v>128</v>
      </c>
      <c r="O2190" t="s">
        <v>3258</v>
      </c>
      <c r="P2190" s="4">
        <v>43.584000000000003</v>
      </c>
      <c r="Q2190" s="4">
        <v>43.584000000000003</v>
      </c>
      <c r="R2190" s="4">
        <f t="shared" si="138"/>
        <v>0</v>
      </c>
      <c r="S2190" s="4">
        <f t="shared" si="139"/>
        <v>0</v>
      </c>
    </row>
    <row r="2191" spans="1:19" ht="15.6" x14ac:dyDescent="0.3">
      <c r="A2191" t="s">
        <v>3380</v>
      </c>
      <c r="B2191" s="1">
        <v>42485</v>
      </c>
      <c r="C2191" s="1">
        <v>42490</v>
      </c>
      <c r="D2191">
        <f t="shared" si="136"/>
        <v>2016</v>
      </c>
      <c r="E2191" t="str">
        <f t="shared" si="137"/>
        <v>Apr</v>
      </c>
      <c r="F2191" t="s">
        <v>37</v>
      </c>
      <c r="G2191" t="s">
        <v>2568</v>
      </c>
      <c r="H2191" s="2" t="s">
        <v>22</v>
      </c>
      <c r="I2191" t="s">
        <v>589</v>
      </c>
      <c r="J2191" t="s">
        <v>148</v>
      </c>
      <c r="K2191">
        <v>53209</v>
      </c>
      <c r="L2191" t="s">
        <v>25</v>
      </c>
      <c r="M2191" t="s">
        <v>3372</v>
      </c>
      <c r="N2191" t="s">
        <v>128</v>
      </c>
      <c r="O2191" t="s">
        <v>3258</v>
      </c>
      <c r="P2191" s="4">
        <v>272.39999999999998</v>
      </c>
      <c r="Q2191" s="4">
        <v>272.39999999999998</v>
      </c>
      <c r="R2191" s="4">
        <f t="shared" si="138"/>
        <v>0</v>
      </c>
      <c r="S2191" s="4">
        <f t="shared" si="139"/>
        <v>0</v>
      </c>
    </row>
    <row r="2192" spans="1:19" x14ac:dyDescent="0.3">
      <c r="A2192" t="s">
        <v>3381</v>
      </c>
      <c r="B2192" s="1">
        <v>42788</v>
      </c>
      <c r="C2192" s="1">
        <v>42794</v>
      </c>
      <c r="D2192">
        <f t="shared" si="136"/>
        <v>2017</v>
      </c>
      <c r="E2192" t="str">
        <f t="shared" si="137"/>
        <v>Feb</v>
      </c>
      <c r="F2192" t="s">
        <v>37</v>
      </c>
      <c r="G2192" t="s">
        <v>1087</v>
      </c>
      <c r="H2192" t="s">
        <v>51</v>
      </c>
      <c r="I2192" t="s">
        <v>589</v>
      </c>
      <c r="J2192" t="s">
        <v>148</v>
      </c>
      <c r="K2192">
        <v>53209</v>
      </c>
      <c r="L2192" t="s">
        <v>25</v>
      </c>
      <c r="M2192" t="s">
        <v>3372</v>
      </c>
      <c r="N2192" t="s">
        <v>128</v>
      </c>
      <c r="O2192" t="s">
        <v>3258</v>
      </c>
      <c r="P2192" s="4">
        <v>490.32</v>
      </c>
      <c r="Q2192" s="4">
        <v>490.32</v>
      </c>
      <c r="R2192" s="4">
        <f t="shared" si="138"/>
        <v>0</v>
      </c>
      <c r="S2192" s="4">
        <f t="shared" si="139"/>
        <v>0</v>
      </c>
    </row>
    <row r="2193" spans="1:19" x14ac:dyDescent="0.3">
      <c r="A2193" t="s">
        <v>3382</v>
      </c>
      <c r="B2193" s="1">
        <v>42861</v>
      </c>
      <c r="C2193" s="1">
        <v>42863</v>
      </c>
      <c r="D2193">
        <f t="shared" si="136"/>
        <v>2017</v>
      </c>
      <c r="E2193" t="str">
        <f t="shared" si="137"/>
        <v>May</v>
      </c>
      <c r="F2193" t="s">
        <v>67</v>
      </c>
      <c r="G2193" t="s">
        <v>1042</v>
      </c>
      <c r="H2193" t="s">
        <v>51</v>
      </c>
      <c r="I2193" t="s">
        <v>191</v>
      </c>
      <c r="J2193" t="s">
        <v>192</v>
      </c>
      <c r="K2193">
        <v>65807</v>
      </c>
      <c r="L2193" t="s">
        <v>25</v>
      </c>
      <c r="M2193" t="s">
        <v>3372</v>
      </c>
      <c r="N2193" t="s">
        <v>128</v>
      </c>
      <c r="O2193" t="s">
        <v>3258</v>
      </c>
      <c r="P2193" s="4">
        <v>54.48</v>
      </c>
      <c r="Q2193" s="4">
        <v>54.48</v>
      </c>
      <c r="R2193" s="4">
        <f t="shared" si="138"/>
        <v>0</v>
      </c>
      <c r="S2193" s="4">
        <f t="shared" si="139"/>
        <v>0</v>
      </c>
    </row>
    <row r="2194" spans="1:19" ht="15.6" x14ac:dyDescent="0.3">
      <c r="A2194" t="s">
        <v>3383</v>
      </c>
      <c r="B2194" s="1">
        <v>43185</v>
      </c>
      <c r="C2194" s="1">
        <v>43189</v>
      </c>
      <c r="D2194">
        <f t="shared" si="136"/>
        <v>2018</v>
      </c>
      <c r="E2194" t="str">
        <f t="shared" si="137"/>
        <v>Mar</v>
      </c>
      <c r="F2194" t="s">
        <v>37</v>
      </c>
      <c r="G2194" t="s">
        <v>1163</v>
      </c>
      <c r="H2194" s="2" t="s">
        <v>22</v>
      </c>
      <c r="I2194" t="s">
        <v>113</v>
      </c>
      <c r="J2194" t="s">
        <v>109</v>
      </c>
      <c r="K2194">
        <v>77070</v>
      </c>
      <c r="L2194" t="s">
        <v>25</v>
      </c>
      <c r="M2194" t="s">
        <v>3372</v>
      </c>
      <c r="N2194" t="s">
        <v>128</v>
      </c>
      <c r="O2194" t="s">
        <v>3258</v>
      </c>
      <c r="P2194" s="4">
        <v>87.168000000000006</v>
      </c>
      <c r="Q2194" s="4">
        <v>87.168000000000006</v>
      </c>
      <c r="R2194" s="4">
        <f t="shared" si="138"/>
        <v>0</v>
      </c>
      <c r="S2194" s="4">
        <f t="shared" si="139"/>
        <v>0</v>
      </c>
    </row>
    <row r="2195" spans="1:19" ht="15.6" x14ac:dyDescent="0.3">
      <c r="A2195" t="s">
        <v>3384</v>
      </c>
      <c r="B2195" s="1">
        <v>42325</v>
      </c>
      <c r="C2195" s="1">
        <v>42327</v>
      </c>
      <c r="D2195">
        <f t="shared" si="136"/>
        <v>2015</v>
      </c>
      <c r="E2195" t="str">
        <f t="shared" si="137"/>
        <v>Nov</v>
      </c>
      <c r="F2195" t="s">
        <v>20</v>
      </c>
      <c r="G2195" t="s">
        <v>2114</v>
      </c>
      <c r="H2195" s="2" t="s">
        <v>22</v>
      </c>
      <c r="I2195" t="s">
        <v>32</v>
      </c>
      <c r="J2195" t="s">
        <v>33</v>
      </c>
      <c r="K2195">
        <v>94109</v>
      </c>
      <c r="L2195" t="s">
        <v>34</v>
      </c>
      <c r="M2195" t="s">
        <v>3385</v>
      </c>
      <c r="N2195" t="s">
        <v>128</v>
      </c>
      <c r="O2195" t="s">
        <v>3258</v>
      </c>
      <c r="P2195" s="4">
        <v>241.44</v>
      </c>
      <c r="Q2195" s="4">
        <v>241.44</v>
      </c>
      <c r="R2195" s="4">
        <f t="shared" si="138"/>
        <v>0</v>
      </c>
      <c r="S2195" s="4">
        <f t="shared" si="139"/>
        <v>0</v>
      </c>
    </row>
    <row r="2196" spans="1:19" x14ac:dyDescent="0.3">
      <c r="A2196" t="s">
        <v>3386</v>
      </c>
      <c r="B2196" s="1">
        <v>42910</v>
      </c>
      <c r="C2196" s="1">
        <v>42912</v>
      </c>
      <c r="D2196">
        <f t="shared" si="136"/>
        <v>2017</v>
      </c>
      <c r="E2196" t="str">
        <f t="shared" si="137"/>
        <v>Jun</v>
      </c>
      <c r="F2196" t="s">
        <v>67</v>
      </c>
      <c r="G2196" t="s">
        <v>3387</v>
      </c>
      <c r="H2196" t="s">
        <v>51</v>
      </c>
      <c r="I2196" t="s">
        <v>39</v>
      </c>
      <c r="J2196" t="s">
        <v>33</v>
      </c>
      <c r="K2196">
        <v>92037</v>
      </c>
      <c r="L2196" t="s">
        <v>34</v>
      </c>
      <c r="M2196" t="s">
        <v>3385</v>
      </c>
      <c r="N2196" t="s">
        <v>128</v>
      </c>
      <c r="O2196" t="s">
        <v>3258</v>
      </c>
      <c r="P2196" s="4">
        <v>241.44</v>
      </c>
      <c r="Q2196" s="4">
        <v>241.44</v>
      </c>
      <c r="R2196" s="4">
        <f t="shared" si="138"/>
        <v>0</v>
      </c>
      <c r="S2196" s="4">
        <f t="shared" si="139"/>
        <v>0</v>
      </c>
    </row>
    <row r="2197" spans="1:19" x14ac:dyDescent="0.3">
      <c r="A2197" t="s">
        <v>1670</v>
      </c>
      <c r="B2197" s="1">
        <v>43339</v>
      </c>
      <c r="C2197" s="1">
        <v>43341</v>
      </c>
      <c r="D2197">
        <f t="shared" si="136"/>
        <v>2018</v>
      </c>
      <c r="E2197" t="str">
        <f t="shared" si="137"/>
        <v>Aug</v>
      </c>
      <c r="F2197" t="s">
        <v>67</v>
      </c>
      <c r="G2197" t="s">
        <v>334</v>
      </c>
      <c r="H2197" t="s">
        <v>51</v>
      </c>
      <c r="I2197" t="s">
        <v>1671</v>
      </c>
      <c r="J2197" t="s">
        <v>33</v>
      </c>
      <c r="K2197">
        <v>90301</v>
      </c>
      <c r="L2197" t="s">
        <v>34</v>
      </c>
      <c r="M2197" t="s">
        <v>3385</v>
      </c>
      <c r="N2197" t="s">
        <v>128</v>
      </c>
      <c r="O2197" t="s">
        <v>3258</v>
      </c>
      <c r="P2197" s="4">
        <v>321.92</v>
      </c>
      <c r="Q2197" s="4">
        <v>321.92</v>
      </c>
      <c r="R2197" s="4">
        <f t="shared" si="138"/>
        <v>0</v>
      </c>
      <c r="S2197" s="4">
        <f t="shared" si="139"/>
        <v>0</v>
      </c>
    </row>
    <row r="2198" spans="1:19" ht="15.6" x14ac:dyDescent="0.3">
      <c r="A2198" t="s">
        <v>3388</v>
      </c>
      <c r="B2198" s="1">
        <v>43366</v>
      </c>
      <c r="C2198" s="1">
        <v>43373</v>
      </c>
      <c r="D2198">
        <f t="shared" si="136"/>
        <v>2018</v>
      </c>
      <c r="E2198" t="str">
        <f t="shared" si="137"/>
        <v>Sep</v>
      </c>
      <c r="F2198" t="s">
        <v>37</v>
      </c>
      <c r="G2198" t="s">
        <v>556</v>
      </c>
      <c r="H2198" s="2" t="s">
        <v>22</v>
      </c>
      <c r="I2198" t="s">
        <v>32</v>
      </c>
      <c r="J2198" t="s">
        <v>33</v>
      </c>
      <c r="K2198">
        <v>94122</v>
      </c>
      <c r="L2198" t="s">
        <v>34</v>
      </c>
      <c r="M2198" t="s">
        <v>3385</v>
      </c>
      <c r="N2198" t="s">
        <v>128</v>
      </c>
      <c r="O2198" t="s">
        <v>3258</v>
      </c>
      <c r="P2198" s="4">
        <v>160.96</v>
      </c>
      <c r="Q2198" s="4">
        <v>100</v>
      </c>
      <c r="R2198" s="4">
        <f t="shared" si="138"/>
        <v>60.960000000000008</v>
      </c>
      <c r="S2198" s="4">
        <f t="shared" si="139"/>
        <v>9.1440000000000001</v>
      </c>
    </row>
    <row r="2199" spans="1:19" ht="15.6" x14ac:dyDescent="0.3">
      <c r="A2199" t="s">
        <v>3389</v>
      </c>
      <c r="B2199" s="1">
        <v>43180</v>
      </c>
      <c r="C2199" s="1">
        <v>43186</v>
      </c>
      <c r="D2199">
        <f t="shared" si="136"/>
        <v>2018</v>
      </c>
      <c r="E2199" t="str">
        <f t="shared" si="137"/>
        <v>Mar</v>
      </c>
      <c r="F2199" t="s">
        <v>37</v>
      </c>
      <c r="G2199" t="s">
        <v>1156</v>
      </c>
      <c r="H2199" s="2" t="s">
        <v>22</v>
      </c>
      <c r="I2199" t="s">
        <v>2221</v>
      </c>
      <c r="J2199" t="s">
        <v>79</v>
      </c>
      <c r="K2199">
        <v>33068</v>
      </c>
      <c r="L2199" t="s">
        <v>44</v>
      </c>
      <c r="M2199" t="s">
        <v>3385</v>
      </c>
      <c r="N2199" t="s">
        <v>128</v>
      </c>
      <c r="O2199" t="s">
        <v>3258</v>
      </c>
      <c r="P2199" s="4">
        <v>64.384</v>
      </c>
      <c r="Q2199" s="4">
        <v>64.384</v>
      </c>
      <c r="R2199" s="4">
        <f t="shared" si="138"/>
        <v>0</v>
      </c>
      <c r="S2199" s="4">
        <f t="shared" si="139"/>
        <v>0</v>
      </c>
    </row>
    <row r="2200" spans="1:19" ht="15.6" x14ac:dyDescent="0.3">
      <c r="A2200" t="s">
        <v>3390</v>
      </c>
      <c r="B2200" s="1">
        <v>43364</v>
      </c>
      <c r="C2200" s="1">
        <v>43368</v>
      </c>
      <c r="D2200">
        <f t="shared" si="136"/>
        <v>2018</v>
      </c>
      <c r="E2200" t="str">
        <f t="shared" si="137"/>
        <v>Sep</v>
      </c>
      <c r="F2200" t="s">
        <v>37</v>
      </c>
      <c r="G2200" t="s">
        <v>226</v>
      </c>
      <c r="H2200" s="2" t="s">
        <v>22</v>
      </c>
      <c r="I2200" t="s">
        <v>182</v>
      </c>
      <c r="J2200" t="s">
        <v>183</v>
      </c>
      <c r="K2200">
        <v>31907</v>
      </c>
      <c r="L2200" t="s">
        <v>44</v>
      </c>
      <c r="M2200" t="s">
        <v>3385</v>
      </c>
      <c r="N2200" t="s">
        <v>128</v>
      </c>
      <c r="O2200" t="s">
        <v>3258</v>
      </c>
      <c r="P2200" s="4">
        <v>80.48</v>
      </c>
      <c r="Q2200" s="4">
        <v>80.48</v>
      </c>
      <c r="R2200" s="4">
        <f t="shared" si="138"/>
        <v>0</v>
      </c>
      <c r="S2200" s="4">
        <f t="shared" si="139"/>
        <v>0</v>
      </c>
    </row>
    <row r="2201" spans="1:19" x14ac:dyDescent="0.3">
      <c r="A2201" t="s">
        <v>3391</v>
      </c>
      <c r="B2201" s="1">
        <v>42462</v>
      </c>
      <c r="C2201" s="1">
        <v>42467</v>
      </c>
      <c r="D2201">
        <f t="shared" si="136"/>
        <v>2016</v>
      </c>
      <c r="E2201" t="str">
        <f t="shared" si="137"/>
        <v>Apr</v>
      </c>
      <c r="F2201" t="s">
        <v>37</v>
      </c>
      <c r="G2201" t="s">
        <v>3392</v>
      </c>
      <c r="H2201" t="s">
        <v>51</v>
      </c>
      <c r="I2201" t="s">
        <v>116</v>
      </c>
      <c r="J2201" t="s">
        <v>109</v>
      </c>
      <c r="K2201">
        <v>75220</v>
      </c>
      <c r="L2201" t="s">
        <v>25</v>
      </c>
      <c r="M2201" t="s">
        <v>3385</v>
      </c>
      <c r="N2201" t="s">
        <v>128</v>
      </c>
      <c r="O2201" t="s">
        <v>3258</v>
      </c>
      <c r="P2201" s="4">
        <v>32.192</v>
      </c>
      <c r="Q2201" s="4">
        <v>32.192</v>
      </c>
      <c r="R2201" s="4">
        <f t="shared" si="138"/>
        <v>0</v>
      </c>
      <c r="S2201" s="4">
        <f t="shared" si="139"/>
        <v>0</v>
      </c>
    </row>
    <row r="2202" spans="1:19" x14ac:dyDescent="0.3">
      <c r="A2202" t="s">
        <v>689</v>
      </c>
      <c r="B2202" s="1">
        <v>42898</v>
      </c>
      <c r="C2202" s="1">
        <v>42902</v>
      </c>
      <c r="D2202">
        <f t="shared" si="136"/>
        <v>2017</v>
      </c>
      <c r="E2202" t="str">
        <f t="shared" si="137"/>
        <v>Jun</v>
      </c>
      <c r="F2202" t="s">
        <v>67</v>
      </c>
      <c r="G2202" t="s">
        <v>690</v>
      </c>
      <c r="H2202" t="s">
        <v>51</v>
      </c>
      <c r="I2202" t="s">
        <v>113</v>
      </c>
      <c r="J2202" t="s">
        <v>109</v>
      </c>
      <c r="K2202">
        <v>77070</v>
      </c>
      <c r="L2202" t="s">
        <v>25</v>
      </c>
      <c r="M2202" t="s">
        <v>3385</v>
      </c>
      <c r="N2202" t="s">
        <v>128</v>
      </c>
      <c r="O2202" t="s">
        <v>3258</v>
      </c>
      <c r="P2202" s="4">
        <v>64.384</v>
      </c>
      <c r="Q2202" s="4">
        <v>64.384</v>
      </c>
      <c r="R2202" s="4">
        <f t="shared" si="138"/>
        <v>0</v>
      </c>
      <c r="S2202" s="4">
        <f t="shared" si="139"/>
        <v>0</v>
      </c>
    </row>
    <row r="2203" spans="1:19" ht="15.6" x14ac:dyDescent="0.3">
      <c r="A2203" t="s">
        <v>3393</v>
      </c>
      <c r="B2203" s="1">
        <v>43226</v>
      </c>
      <c r="C2203" s="1">
        <v>43229</v>
      </c>
      <c r="D2203">
        <f t="shared" si="136"/>
        <v>2018</v>
      </c>
      <c r="E2203" t="str">
        <f t="shared" si="137"/>
        <v>May</v>
      </c>
      <c r="F2203" t="s">
        <v>67</v>
      </c>
      <c r="G2203" t="s">
        <v>2568</v>
      </c>
      <c r="H2203" s="2" t="s">
        <v>22</v>
      </c>
      <c r="I2203" t="s">
        <v>3394</v>
      </c>
      <c r="J2203" t="s">
        <v>33</v>
      </c>
      <c r="K2203">
        <v>91730</v>
      </c>
      <c r="L2203" t="s">
        <v>34</v>
      </c>
      <c r="M2203" t="s">
        <v>3395</v>
      </c>
      <c r="N2203" t="s">
        <v>128</v>
      </c>
      <c r="O2203" t="s">
        <v>3258</v>
      </c>
      <c r="P2203" s="4">
        <v>152.94</v>
      </c>
      <c r="Q2203" s="4">
        <v>152.94</v>
      </c>
      <c r="R2203" s="4">
        <f t="shared" si="138"/>
        <v>0</v>
      </c>
      <c r="S2203" s="4">
        <f t="shared" si="139"/>
        <v>0</v>
      </c>
    </row>
    <row r="2204" spans="1:19" ht="15.6" x14ac:dyDescent="0.3">
      <c r="A2204" t="s">
        <v>1191</v>
      </c>
      <c r="B2204" s="1">
        <v>42711</v>
      </c>
      <c r="C2204" s="1">
        <v>42715</v>
      </c>
      <c r="D2204">
        <f t="shared" si="136"/>
        <v>2016</v>
      </c>
      <c r="E2204" t="str">
        <f t="shared" si="137"/>
        <v>Dec</v>
      </c>
      <c r="F2204" t="s">
        <v>37</v>
      </c>
      <c r="G2204" t="s">
        <v>1192</v>
      </c>
      <c r="H2204" s="2" t="s">
        <v>22</v>
      </c>
      <c r="I2204" t="s">
        <v>204</v>
      </c>
      <c r="J2204" t="s">
        <v>205</v>
      </c>
      <c r="K2204">
        <v>42420</v>
      </c>
      <c r="L2204" t="s">
        <v>44</v>
      </c>
      <c r="M2204" t="s">
        <v>3395</v>
      </c>
      <c r="N2204" t="s">
        <v>128</v>
      </c>
      <c r="O2204" t="s">
        <v>3258</v>
      </c>
      <c r="P2204" s="4">
        <v>152.94</v>
      </c>
      <c r="Q2204" s="4">
        <v>152.94</v>
      </c>
      <c r="R2204" s="4">
        <f t="shared" si="138"/>
        <v>0</v>
      </c>
      <c r="S2204" s="4">
        <f t="shared" si="139"/>
        <v>0</v>
      </c>
    </row>
    <row r="2205" spans="1:19" x14ac:dyDescent="0.3">
      <c r="A2205" t="s">
        <v>3396</v>
      </c>
      <c r="B2205" s="1">
        <v>42843</v>
      </c>
      <c r="C2205" s="1">
        <v>42847</v>
      </c>
      <c r="D2205">
        <f t="shared" si="136"/>
        <v>2017</v>
      </c>
      <c r="E2205" t="str">
        <f t="shared" si="137"/>
        <v>Apr</v>
      </c>
      <c r="F2205" t="s">
        <v>37</v>
      </c>
      <c r="G2205" t="s">
        <v>2868</v>
      </c>
      <c r="H2205" t="s">
        <v>51</v>
      </c>
      <c r="I2205" t="s">
        <v>1344</v>
      </c>
      <c r="J2205" t="s">
        <v>158</v>
      </c>
      <c r="K2205">
        <v>23320</v>
      </c>
      <c r="L2205" t="s">
        <v>44</v>
      </c>
      <c r="M2205" t="s">
        <v>3395</v>
      </c>
      <c r="N2205" t="s">
        <v>128</v>
      </c>
      <c r="O2205" t="s">
        <v>3258</v>
      </c>
      <c r="P2205" s="4">
        <v>203.92</v>
      </c>
      <c r="Q2205" s="4">
        <f>P2205-17</f>
        <v>186.92</v>
      </c>
      <c r="R2205" s="4">
        <f t="shared" si="138"/>
        <v>17</v>
      </c>
      <c r="S2205" s="4">
        <f t="shared" si="139"/>
        <v>2.5499999999999998</v>
      </c>
    </row>
    <row r="2206" spans="1:19" ht="15.6" x14ac:dyDescent="0.3">
      <c r="A2206" t="s">
        <v>3397</v>
      </c>
      <c r="B2206" s="1">
        <v>43350</v>
      </c>
      <c r="C2206" s="1">
        <v>43355</v>
      </c>
      <c r="D2206">
        <f t="shared" si="136"/>
        <v>2018</v>
      </c>
      <c r="E2206" t="str">
        <f t="shared" si="137"/>
        <v>Sep</v>
      </c>
      <c r="F2206" t="s">
        <v>37</v>
      </c>
      <c r="G2206" t="s">
        <v>87</v>
      </c>
      <c r="H2206" s="2" t="s">
        <v>22</v>
      </c>
      <c r="I2206" t="s">
        <v>1562</v>
      </c>
      <c r="J2206" t="s">
        <v>250</v>
      </c>
      <c r="K2206">
        <v>37211</v>
      </c>
      <c r="L2206" t="s">
        <v>44</v>
      </c>
      <c r="M2206" t="s">
        <v>3395</v>
      </c>
      <c r="N2206" t="s">
        <v>128</v>
      </c>
      <c r="O2206" t="s">
        <v>3258</v>
      </c>
      <c r="P2206" s="4">
        <v>81.567999999999998</v>
      </c>
      <c r="Q2206" s="4">
        <v>81.567999999999998</v>
      </c>
      <c r="R2206" s="4">
        <f t="shared" si="138"/>
        <v>0</v>
      </c>
      <c r="S2206" s="4">
        <f t="shared" si="139"/>
        <v>0</v>
      </c>
    </row>
    <row r="2207" spans="1:19" ht="15.6" x14ac:dyDescent="0.3">
      <c r="A2207" t="s">
        <v>3398</v>
      </c>
      <c r="B2207" s="1">
        <v>42220</v>
      </c>
      <c r="C2207" s="1">
        <v>42224</v>
      </c>
      <c r="D2207">
        <f t="shared" si="136"/>
        <v>2015</v>
      </c>
      <c r="E2207" t="str">
        <f t="shared" si="137"/>
        <v>Aug</v>
      </c>
      <c r="F2207" t="s">
        <v>37</v>
      </c>
      <c r="G2207" t="s">
        <v>46</v>
      </c>
      <c r="H2207" s="2" t="s">
        <v>22</v>
      </c>
      <c r="I2207" t="s">
        <v>2887</v>
      </c>
      <c r="J2207" t="s">
        <v>2888</v>
      </c>
      <c r="K2207">
        <v>4401</v>
      </c>
      <c r="L2207" t="s">
        <v>54</v>
      </c>
      <c r="M2207" t="s">
        <v>3395</v>
      </c>
      <c r="N2207" t="s">
        <v>128</v>
      </c>
      <c r="O2207" t="s">
        <v>3258</v>
      </c>
      <c r="P2207" s="4">
        <v>101.96</v>
      </c>
      <c r="Q2207" s="4">
        <v>101.96</v>
      </c>
      <c r="R2207" s="4">
        <f t="shared" si="138"/>
        <v>0</v>
      </c>
      <c r="S2207" s="4">
        <f t="shared" si="139"/>
        <v>0</v>
      </c>
    </row>
    <row r="2208" spans="1:19" ht="15.6" x14ac:dyDescent="0.3">
      <c r="A2208" t="s">
        <v>1871</v>
      </c>
      <c r="B2208" s="1">
        <v>43439</v>
      </c>
      <c r="C2208" s="1">
        <v>43445</v>
      </c>
      <c r="D2208">
        <f t="shared" si="136"/>
        <v>2018</v>
      </c>
      <c r="E2208" t="str">
        <f t="shared" si="137"/>
        <v>Dec</v>
      </c>
      <c r="F2208" t="s">
        <v>37</v>
      </c>
      <c r="G2208" t="s">
        <v>1656</v>
      </c>
      <c r="H2208" s="2" t="s">
        <v>22</v>
      </c>
      <c r="I2208" t="s">
        <v>61</v>
      </c>
      <c r="J2208" t="s">
        <v>62</v>
      </c>
      <c r="K2208">
        <v>10011</v>
      </c>
      <c r="L2208" t="s">
        <v>54</v>
      </c>
      <c r="M2208" t="s">
        <v>3395</v>
      </c>
      <c r="N2208" t="s">
        <v>128</v>
      </c>
      <c r="O2208" t="s">
        <v>3258</v>
      </c>
      <c r="P2208" s="4">
        <v>254.9</v>
      </c>
      <c r="Q2208" s="4">
        <v>254.9</v>
      </c>
      <c r="R2208" s="4">
        <f t="shared" si="138"/>
        <v>0</v>
      </c>
      <c r="S2208" s="4">
        <f t="shared" si="139"/>
        <v>0</v>
      </c>
    </row>
    <row r="2209" spans="1:19" ht="15.6" x14ac:dyDescent="0.3">
      <c r="A2209" t="s">
        <v>3399</v>
      </c>
      <c r="B2209" s="1">
        <v>42049</v>
      </c>
      <c r="C2209" s="1">
        <v>42053</v>
      </c>
      <c r="D2209">
        <f t="shared" si="136"/>
        <v>2015</v>
      </c>
      <c r="E2209" t="str">
        <f t="shared" si="137"/>
        <v>Feb</v>
      </c>
      <c r="F2209" t="s">
        <v>37</v>
      </c>
      <c r="G2209" t="s">
        <v>46</v>
      </c>
      <c r="H2209" s="2" t="s">
        <v>22</v>
      </c>
      <c r="I2209" t="s">
        <v>69</v>
      </c>
      <c r="J2209" t="s">
        <v>70</v>
      </c>
      <c r="K2209">
        <v>98103</v>
      </c>
      <c r="L2209" t="s">
        <v>34</v>
      </c>
      <c r="M2209" t="s">
        <v>3400</v>
      </c>
      <c r="N2209" t="s">
        <v>128</v>
      </c>
      <c r="O2209" t="s">
        <v>3258</v>
      </c>
      <c r="P2209" s="4">
        <v>81.96</v>
      </c>
      <c r="Q2209" s="4">
        <v>50</v>
      </c>
      <c r="R2209" s="4">
        <f t="shared" si="138"/>
        <v>31.959999999999994</v>
      </c>
      <c r="S2209" s="4">
        <f t="shared" si="139"/>
        <v>4.7939999999999987</v>
      </c>
    </row>
    <row r="2210" spans="1:19" ht="15.6" x14ac:dyDescent="0.3">
      <c r="A2210" t="s">
        <v>1884</v>
      </c>
      <c r="B2210" s="1">
        <v>42704</v>
      </c>
      <c r="C2210" s="1">
        <v>42707</v>
      </c>
      <c r="D2210">
        <f t="shared" si="136"/>
        <v>2016</v>
      </c>
      <c r="E2210" t="str">
        <f t="shared" si="137"/>
        <v>Nov</v>
      </c>
      <c r="F2210" t="s">
        <v>20</v>
      </c>
      <c r="G2210" t="s">
        <v>1885</v>
      </c>
      <c r="H2210" s="2" t="s">
        <v>22</v>
      </c>
      <c r="I2210" t="s">
        <v>1886</v>
      </c>
      <c r="J2210" t="s">
        <v>83</v>
      </c>
      <c r="K2210">
        <v>27707</v>
      </c>
      <c r="L2210" t="s">
        <v>44</v>
      </c>
      <c r="M2210" t="s">
        <v>3400</v>
      </c>
      <c r="N2210" t="s">
        <v>128</v>
      </c>
      <c r="O2210" t="s">
        <v>3258</v>
      </c>
      <c r="P2210" s="4">
        <v>98.352000000000004</v>
      </c>
      <c r="Q2210" s="4">
        <v>98.352000000000004</v>
      </c>
      <c r="R2210" s="4">
        <f t="shared" si="138"/>
        <v>0</v>
      </c>
      <c r="S2210" s="4">
        <f t="shared" si="139"/>
        <v>0</v>
      </c>
    </row>
    <row r="2211" spans="1:19" ht="15.6" x14ac:dyDescent="0.3">
      <c r="A2211" t="s">
        <v>3401</v>
      </c>
      <c r="B2211" s="1">
        <v>42145</v>
      </c>
      <c r="C2211" s="1">
        <v>42150</v>
      </c>
      <c r="D2211">
        <f t="shared" si="136"/>
        <v>2015</v>
      </c>
      <c r="E2211" t="str">
        <f t="shared" si="137"/>
        <v>May</v>
      </c>
      <c r="F2211" t="s">
        <v>37</v>
      </c>
      <c r="G2211" t="s">
        <v>3402</v>
      </c>
      <c r="H2211" s="2" t="s">
        <v>22</v>
      </c>
      <c r="I2211" t="s">
        <v>1599</v>
      </c>
      <c r="J2211" t="s">
        <v>314</v>
      </c>
      <c r="K2211">
        <v>1841</v>
      </c>
      <c r="L2211" t="s">
        <v>54</v>
      </c>
      <c r="M2211" t="s">
        <v>3400</v>
      </c>
      <c r="N2211" t="s">
        <v>128</v>
      </c>
      <c r="O2211" t="s">
        <v>3258</v>
      </c>
      <c r="P2211" s="4">
        <v>245.88</v>
      </c>
      <c r="Q2211" s="4">
        <v>245.88</v>
      </c>
      <c r="R2211" s="4">
        <f t="shared" si="138"/>
        <v>0</v>
      </c>
      <c r="S2211" s="4">
        <f t="shared" si="139"/>
        <v>0</v>
      </c>
    </row>
    <row r="2212" spans="1:19" ht="15.6" x14ac:dyDescent="0.3">
      <c r="A2212" t="s">
        <v>3403</v>
      </c>
      <c r="B2212" s="1">
        <v>43436</v>
      </c>
      <c r="C2212" s="1">
        <v>43438</v>
      </c>
      <c r="D2212">
        <f t="shared" si="136"/>
        <v>2018</v>
      </c>
      <c r="E2212" t="str">
        <f t="shared" si="137"/>
        <v>Dec</v>
      </c>
      <c r="F2212" t="s">
        <v>20</v>
      </c>
      <c r="G2212" t="s">
        <v>1181</v>
      </c>
      <c r="H2212" s="2" t="s">
        <v>22</v>
      </c>
      <c r="I2212" t="s">
        <v>1404</v>
      </c>
      <c r="J2212" t="s">
        <v>314</v>
      </c>
      <c r="K2212">
        <v>1852</v>
      </c>
      <c r="L2212" t="s">
        <v>54</v>
      </c>
      <c r="M2212" t="s">
        <v>3400</v>
      </c>
      <c r="N2212" t="s">
        <v>128</v>
      </c>
      <c r="O2212" t="s">
        <v>3258</v>
      </c>
      <c r="P2212" s="4">
        <v>286.86</v>
      </c>
      <c r="Q2212" s="4">
        <v>286.86</v>
      </c>
      <c r="R2212" s="4">
        <f t="shared" si="138"/>
        <v>0</v>
      </c>
      <c r="S2212" s="4">
        <f t="shared" si="139"/>
        <v>0</v>
      </c>
    </row>
    <row r="2213" spans="1:19" ht="15.6" x14ac:dyDescent="0.3">
      <c r="A2213" t="s">
        <v>3404</v>
      </c>
      <c r="B2213" s="1">
        <v>42315</v>
      </c>
      <c r="C2213" s="1">
        <v>42320</v>
      </c>
      <c r="D2213">
        <f t="shared" si="136"/>
        <v>2015</v>
      </c>
      <c r="E2213" t="str">
        <f t="shared" si="137"/>
        <v>Nov</v>
      </c>
      <c r="F2213" t="s">
        <v>37</v>
      </c>
      <c r="G2213" t="s">
        <v>276</v>
      </c>
      <c r="H2213" s="2" t="s">
        <v>22</v>
      </c>
      <c r="I2213" t="s">
        <v>3405</v>
      </c>
      <c r="J2213" t="s">
        <v>148</v>
      </c>
      <c r="K2213">
        <v>54401</v>
      </c>
      <c r="L2213" t="s">
        <v>25</v>
      </c>
      <c r="M2213" t="s">
        <v>3400</v>
      </c>
      <c r="N2213" t="s">
        <v>128</v>
      </c>
      <c r="O2213" t="s">
        <v>3258</v>
      </c>
      <c r="P2213" s="4">
        <v>245.88</v>
      </c>
      <c r="Q2213" s="4">
        <v>245.88</v>
      </c>
      <c r="R2213" s="4">
        <f t="shared" si="138"/>
        <v>0</v>
      </c>
      <c r="S2213" s="4">
        <f t="shared" si="139"/>
        <v>0</v>
      </c>
    </row>
    <row r="2214" spans="1:19" x14ac:dyDescent="0.3">
      <c r="A2214" t="s">
        <v>3406</v>
      </c>
      <c r="B2214" s="1">
        <v>42553</v>
      </c>
      <c r="C2214" s="1">
        <v>42553</v>
      </c>
      <c r="D2214">
        <f t="shared" si="136"/>
        <v>2016</v>
      </c>
      <c r="E2214" t="str">
        <f t="shared" si="137"/>
        <v>Jul</v>
      </c>
      <c r="F2214" t="s">
        <v>30</v>
      </c>
      <c r="G2214" t="s">
        <v>1129</v>
      </c>
      <c r="H2214" t="s">
        <v>51</v>
      </c>
      <c r="I2214" t="s">
        <v>113</v>
      </c>
      <c r="J2214" t="s">
        <v>109</v>
      </c>
      <c r="K2214">
        <v>77070</v>
      </c>
      <c r="L2214" t="s">
        <v>25</v>
      </c>
      <c r="M2214" t="s">
        <v>3400</v>
      </c>
      <c r="N2214" t="s">
        <v>128</v>
      </c>
      <c r="O2214" t="s">
        <v>3258</v>
      </c>
      <c r="P2214" s="4">
        <v>32.783999999999999</v>
      </c>
      <c r="Q2214" s="4">
        <v>32.783999999999999</v>
      </c>
      <c r="R2214" s="4">
        <f t="shared" si="138"/>
        <v>0</v>
      </c>
      <c r="S2214" s="4">
        <f t="shared" si="139"/>
        <v>0</v>
      </c>
    </row>
    <row r="2215" spans="1:19" x14ac:dyDescent="0.3">
      <c r="A2215" t="s">
        <v>1910</v>
      </c>
      <c r="B2215" s="1">
        <v>43098</v>
      </c>
      <c r="C2215" s="1">
        <v>43102</v>
      </c>
      <c r="D2215">
        <f t="shared" si="136"/>
        <v>2017</v>
      </c>
      <c r="E2215" t="str">
        <f t="shared" si="137"/>
        <v>Dec</v>
      </c>
      <c r="F2215" t="s">
        <v>37</v>
      </c>
      <c r="G2215" t="s">
        <v>396</v>
      </c>
      <c r="H2215" t="s">
        <v>51</v>
      </c>
      <c r="I2215" t="s">
        <v>1911</v>
      </c>
      <c r="J2215" t="s">
        <v>1912</v>
      </c>
      <c r="K2215">
        <v>67212</v>
      </c>
      <c r="L2215" t="s">
        <v>25</v>
      </c>
      <c r="M2215" t="s">
        <v>3400</v>
      </c>
      <c r="N2215" t="s">
        <v>128</v>
      </c>
      <c r="O2215" t="s">
        <v>3258</v>
      </c>
      <c r="P2215" s="4">
        <v>81.96</v>
      </c>
      <c r="Q2215" s="4">
        <v>81.96</v>
      </c>
      <c r="R2215" s="4">
        <f t="shared" si="138"/>
        <v>0</v>
      </c>
      <c r="S2215" s="4">
        <f t="shared" si="139"/>
        <v>0</v>
      </c>
    </row>
    <row r="2216" spans="1:19" x14ac:dyDescent="0.3">
      <c r="A2216" t="s">
        <v>2470</v>
      </c>
      <c r="B2216" s="1">
        <v>43071</v>
      </c>
      <c r="C2216" s="1">
        <v>43076</v>
      </c>
      <c r="D2216">
        <f t="shared" si="136"/>
        <v>2017</v>
      </c>
      <c r="E2216" t="str">
        <f t="shared" si="137"/>
        <v>Dec</v>
      </c>
      <c r="F2216" t="s">
        <v>37</v>
      </c>
      <c r="G2216" t="s">
        <v>228</v>
      </c>
      <c r="H2216" t="s">
        <v>51</v>
      </c>
      <c r="I2216" t="s">
        <v>131</v>
      </c>
      <c r="J2216" t="s">
        <v>33</v>
      </c>
      <c r="K2216">
        <v>95123</v>
      </c>
      <c r="L2216" t="s">
        <v>34</v>
      </c>
      <c r="M2216" t="s">
        <v>3407</v>
      </c>
      <c r="N2216" t="s">
        <v>128</v>
      </c>
      <c r="O2216" t="s">
        <v>3258</v>
      </c>
      <c r="P2216" s="4">
        <v>59.7</v>
      </c>
      <c r="Q2216" s="4">
        <v>59.7</v>
      </c>
      <c r="R2216" s="4">
        <f t="shared" si="138"/>
        <v>0</v>
      </c>
      <c r="S2216" s="4">
        <f t="shared" si="139"/>
        <v>0</v>
      </c>
    </row>
    <row r="2217" spans="1:19" ht="15.6" x14ac:dyDescent="0.3">
      <c r="A2217" t="s">
        <v>3408</v>
      </c>
      <c r="B2217" s="1">
        <v>42176</v>
      </c>
      <c r="C2217" s="1">
        <v>42179</v>
      </c>
      <c r="D2217">
        <f t="shared" si="136"/>
        <v>2015</v>
      </c>
      <c r="E2217" t="str">
        <f t="shared" si="137"/>
        <v>Jun</v>
      </c>
      <c r="F2217" t="s">
        <v>20</v>
      </c>
      <c r="G2217" t="s">
        <v>1903</v>
      </c>
      <c r="H2217" s="2" t="s">
        <v>22</v>
      </c>
      <c r="I2217" t="s">
        <v>61</v>
      </c>
      <c r="J2217" t="s">
        <v>62</v>
      </c>
      <c r="K2217">
        <v>10024</v>
      </c>
      <c r="L2217" t="s">
        <v>54</v>
      </c>
      <c r="M2217" t="s">
        <v>3407</v>
      </c>
      <c r="N2217" t="s">
        <v>128</v>
      </c>
      <c r="O2217" t="s">
        <v>3258</v>
      </c>
      <c r="P2217" s="4">
        <v>59.7</v>
      </c>
      <c r="Q2217" s="4">
        <v>59.7</v>
      </c>
      <c r="R2217" s="4">
        <f t="shared" si="138"/>
        <v>0</v>
      </c>
      <c r="S2217" s="4">
        <f t="shared" si="139"/>
        <v>0</v>
      </c>
    </row>
    <row r="2218" spans="1:19" ht="15.6" x14ac:dyDescent="0.3">
      <c r="A2218" t="s">
        <v>2291</v>
      </c>
      <c r="B2218" s="1">
        <v>42249</v>
      </c>
      <c r="C2218" s="1">
        <v>42252</v>
      </c>
      <c r="D2218">
        <f t="shared" si="136"/>
        <v>2015</v>
      </c>
      <c r="E2218" t="str">
        <f t="shared" si="137"/>
        <v>Sep</v>
      </c>
      <c r="F2218" t="s">
        <v>20</v>
      </c>
      <c r="G2218" t="s">
        <v>1877</v>
      </c>
      <c r="H2218" s="2" t="s">
        <v>22</v>
      </c>
      <c r="I2218" t="s">
        <v>347</v>
      </c>
      <c r="J2218" t="s">
        <v>62</v>
      </c>
      <c r="K2218">
        <v>13601</v>
      </c>
      <c r="L2218" t="s">
        <v>54</v>
      </c>
      <c r="M2218" t="s">
        <v>3407</v>
      </c>
      <c r="N2218" t="s">
        <v>128</v>
      </c>
      <c r="O2218" t="s">
        <v>3258</v>
      </c>
      <c r="P2218" s="4">
        <v>19.899999999999999</v>
      </c>
      <c r="Q2218" s="4">
        <v>18</v>
      </c>
      <c r="R2218" s="4">
        <f t="shared" si="138"/>
        <v>1.8999999999999986</v>
      </c>
      <c r="S2218" s="4">
        <f t="shared" si="139"/>
        <v>0.28499999999999975</v>
      </c>
    </row>
    <row r="2219" spans="1:19" ht="15.6" x14ac:dyDescent="0.3">
      <c r="A2219" t="s">
        <v>3409</v>
      </c>
      <c r="B2219" s="1">
        <v>42051</v>
      </c>
      <c r="C2219" s="1">
        <v>42056</v>
      </c>
      <c r="D2219">
        <f t="shared" si="136"/>
        <v>2015</v>
      </c>
      <c r="E2219" t="str">
        <f t="shared" si="137"/>
        <v>Feb</v>
      </c>
      <c r="F2219" t="s">
        <v>37</v>
      </c>
      <c r="G2219" t="s">
        <v>2586</v>
      </c>
      <c r="H2219" s="2" t="s">
        <v>22</v>
      </c>
      <c r="I2219" t="s">
        <v>116</v>
      </c>
      <c r="J2219" t="s">
        <v>109</v>
      </c>
      <c r="K2219">
        <v>75220</v>
      </c>
      <c r="L2219" t="s">
        <v>25</v>
      </c>
      <c r="M2219" t="s">
        <v>3407</v>
      </c>
      <c r="N2219" t="s">
        <v>128</v>
      </c>
      <c r="O2219" t="s">
        <v>3258</v>
      </c>
      <c r="P2219" s="4">
        <v>7.96</v>
      </c>
      <c r="Q2219" s="4">
        <v>18</v>
      </c>
      <c r="R2219" s="4">
        <f t="shared" si="138"/>
        <v>-10.039999999999999</v>
      </c>
      <c r="S2219" s="4">
        <f t="shared" si="139"/>
        <v>-1.5059999999999998</v>
      </c>
    </row>
    <row r="2220" spans="1:19" x14ac:dyDescent="0.3">
      <c r="A2220" t="s">
        <v>3410</v>
      </c>
      <c r="B2220" s="1">
        <v>42267</v>
      </c>
      <c r="C2220" s="1">
        <v>42273</v>
      </c>
      <c r="D2220">
        <f t="shared" si="136"/>
        <v>2015</v>
      </c>
      <c r="E2220" t="str">
        <f t="shared" si="137"/>
        <v>Sep</v>
      </c>
      <c r="F2220" t="s">
        <v>37</v>
      </c>
      <c r="G2220" t="s">
        <v>920</v>
      </c>
      <c r="H2220" t="s">
        <v>22</v>
      </c>
      <c r="I2220" t="s">
        <v>47</v>
      </c>
      <c r="J2220" t="s">
        <v>33</v>
      </c>
      <c r="K2220">
        <v>90004</v>
      </c>
      <c r="L2220" t="s">
        <v>34</v>
      </c>
      <c r="M2220" t="s">
        <v>3411</v>
      </c>
      <c r="N2220" t="s">
        <v>128</v>
      </c>
      <c r="O2220" t="s">
        <v>3258</v>
      </c>
      <c r="P2220" s="4">
        <v>43.92</v>
      </c>
      <c r="Q2220" s="4">
        <v>92.52</v>
      </c>
      <c r="R2220" s="4">
        <f t="shared" si="138"/>
        <v>-48.599999999999994</v>
      </c>
      <c r="S2220" s="4">
        <f t="shared" si="139"/>
        <v>-7.2899999999999991</v>
      </c>
    </row>
    <row r="2221" spans="1:19" ht="15.6" x14ac:dyDescent="0.3">
      <c r="A2221" t="s">
        <v>3412</v>
      </c>
      <c r="B2221" s="1">
        <v>42365</v>
      </c>
      <c r="C2221" s="1">
        <v>42369</v>
      </c>
      <c r="D2221">
        <f t="shared" si="136"/>
        <v>2015</v>
      </c>
      <c r="E2221" t="str">
        <f t="shared" si="137"/>
        <v>Dec</v>
      </c>
      <c r="F2221" t="s">
        <v>37</v>
      </c>
      <c r="G2221" t="s">
        <v>1683</v>
      </c>
      <c r="H2221" s="2" t="s">
        <v>22</v>
      </c>
      <c r="I2221" t="s">
        <v>1808</v>
      </c>
      <c r="J2221" t="s">
        <v>33</v>
      </c>
      <c r="K2221">
        <v>92553</v>
      </c>
      <c r="L2221" t="s">
        <v>34</v>
      </c>
      <c r="M2221" t="s">
        <v>3411</v>
      </c>
      <c r="N2221" t="s">
        <v>128</v>
      </c>
      <c r="O2221" t="s">
        <v>3258</v>
      </c>
      <c r="P2221" s="4">
        <v>10.98</v>
      </c>
      <c r="Q2221" s="4">
        <v>18</v>
      </c>
      <c r="R2221" s="4">
        <f t="shared" si="138"/>
        <v>-7.02</v>
      </c>
      <c r="S2221" s="4">
        <f t="shared" si="139"/>
        <v>-1.0529999999999999</v>
      </c>
    </row>
    <row r="2222" spans="1:19" x14ac:dyDescent="0.3">
      <c r="A2222" t="s">
        <v>3413</v>
      </c>
      <c r="B2222" s="1">
        <v>42874</v>
      </c>
      <c r="C2222" s="1">
        <v>42878</v>
      </c>
      <c r="D2222">
        <f t="shared" si="136"/>
        <v>2017</v>
      </c>
      <c r="E2222" t="str">
        <f t="shared" si="137"/>
        <v>May</v>
      </c>
      <c r="F2222" t="s">
        <v>37</v>
      </c>
      <c r="G2222" t="s">
        <v>1313</v>
      </c>
      <c r="H2222" t="s">
        <v>51</v>
      </c>
      <c r="I2222" t="s">
        <v>47</v>
      </c>
      <c r="J2222" t="s">
        <v>33</v>
      </c>
      <c r="K2222">
        <v>90008</v>
      </c>
      <c r="L2222" t="s">
        <v>34</v>
      </c>
      <c r="M2222" t="s">
        <v>3411</v>
      </c>
      <c r="N2222" t="s">
        <v>128</v>
      </c>
      <c r="O2222" t="s">
        <v>3258</v>
      </c>
      <c r="P2222" s="4">
        <v>87.84</v>
      </c>
      <c r="Q2222" s="4">
        <v>87.84</v>
      </c>
      <c r="R2222" s="4">
        <f t="shared" si="138"/>
        <v>0</v>
      </c>
      <c r="S2222" s="4">
        <f t="shared" si="139"/>
        <v>0</v>
      </c>
    </row>
    <row r="2223" spans="1:19" x14ac:dyDescent="0.3">
      <c r="A2223" t="s">
        <v>3414</v>
      </c>
      <c r="B2223" s="1">
        <v>43035</v>
      </c>
      <c r="C2223" s="1">
        <v>43041</v>
      </c>
      <c r="D2223">
        <f t="shared" si="136"/>
        <v>2017</v>
      </c>
      <c r="E2223" t="str">
        <f t="shared" si="137"/>
        <v>Oct</v>
      </c>
      <c r="F2223" t="s">
        <v>37</v>
      </c>
      <c r="G2223" t="s">
        <v>521</v>
      </c>
      <c r="H2223" t="s">
        <v>22</v>
      </c>
      <c r="I2223" t="s">
        <v>32</v>
      </c>
      <c r="J2223" t="s">
        <v>33</v>
      </c>
      <c r="K2223">
        <v>94122</v>
      </c>
      <c r="L2223" t="s">
        <v>34</v>
      </c>
      <c r="M2223" t="s">
        <v>3411</v>
      </c>
      <c r="N2223" t="s">
        <v>128</v>
      </c>
      <c r="O2223" t="s">
        <v>3258</v>
      </c>
      <c r="P2223" s="4">
        <v>43.92</v>
      </c>
      <c r="Q2223" s="4">
        <v>100</v>
      </c>
      <c r="R2223" s="4">
        <f t="shared" si="138"/>
        <v>-56.08</v>
      </c>
      <c r="S2223" s="4">
        <f t="shared" si="139"/>
        <v>-8.411999999999999</v>
      </c>
    </row>
    <row r="2224" spans="1:19" ht="15.6" x14ac:dyDescent="0.3">
      <c r="A2224" t="s">
        <v>1480</v>
      </c>
      <c r="B2224" s="1">
        <v>42119</v>
      </c>
      <c r="C2224" s="1">
        <v>42124</v>
      </c>
      <c r="D2224">
        <f t="shared" si="136"/>
        <v>2015</v>
      </c>
      <c r="E2224" t="str">
        <f t="shared" si="137"/>
        <v>Apr</v>
      </c>
      <c r="F2224" t="s">
        <v>37</v>
      </c>
      <c r="G2224" t="s">
        <v>1481</v>
      </c>
      <c r="H2224" s="2" t="s">
        <v>22</v>
      </c>
      <c r="I2224" t="s">
        <v>1482</v>
      </c>
      <c r="J2224" t="s">
        <v>33</v>
      </c>
      <c r="K2224">
        <v>91776</v>
      </c>
      <c r="L2224" t="s">
        <v>34</v>
      </c>
      <c r="M2224" t="s">
        <v>3415</v>
      </c>
      <c r="N2224" t="s">
        <v>128</v>
      </c>
      <c r="O2224" t="s">
        <v>3258</v>
      </c>
      <c r="P2224" s="4">
        <v>270.72000000000003</v>
      </c>
      <c r="Q2224" s="4">
        <v>100</v>
      </c>
      <c r="R2224" s="4">
        <f t="shared" si="138"/>
        <v>170.72000000000003</v>
      </c>
      <c r="S2224" s="4">
        <f t="shared" si="139"/>
        <v>25.608000000000004</v>
      </c>
    </row>
    <row r="2225" spans="1:19" ht="15.6" x14ac:dyDescent="0.3">
      <c r="A2225" t="s">
        <v>3416</v>
      </c>
      <c r="B2225" s="1">
        <v>42415</v>
      </c>
      <c r="C2225" s="1">
        <v>42418</v>
      </c>
      <c r="D2225">
        <f t="shared" si="136"/>
        <v>2016</v>
      </c>
      <c r="E2225" t="str">
        <f t="shared" si="137"/>
        <v>Feb</v>
      </c>
      <c r="F2225" t="s">
        <v>67</v>
      </c>
      <c r="G2225" t="s">
        <v>1877</v>
      </c>
      <c r="H2225" s="2" t="s">
        <v>22</v>
      </c>
      <c r="I2225" t="s">
        <v>47</v>
      </c>
      <c r="J2225" t="s">
        <v>33</v>
      </c>
      <c r="K2225">
        <v>90004</v>
      </c>
      <c r="L2225" t="s">
        <v>34</v>
      </c>
      <c r="M2225" t="s">
        <v>3415</v>
      </c>
      <c r="N2225" t="s">
        <v>128</v>
      </c>
      <c r="O2225" t="s">
        <v>3258</v>
      </c>
      <c r="P2225" s="4">
        <v>541.44000000000005</v>
      </c>
      <c r="Q2225" s="4">
        <v>541.44000000000005</v>
      </c>
      <c r="R2225" s="4">
        <f t="shared" si="138"/>
        <v>0</v>
      </c>
      <c r="S2225" s="4">
        <f t="shared" si="139"/>
        <v>0</v>
      </c>
    </row>
    <row r="2226" spans="1:19" x14ac:dyDescent="0.3">
      <c r="A2226" t="s">
        <v>3170</v>
      </c>
      <c r="B2226" s="1">
        <v>43443</v>
      </c>
      <c r="C2226" s="1">
        <v>43447</v>
      </c>
      <c r="D2226">
        <f t="shared" si="136"/>
        <v>2018</v>
      </c>
      <c r="E2226" t="str">
        <f t="shared" si="137"/>
        <v>Dec</v>
      </c>
      <c r="F2226" t="s">
        <v>67</v>
      </c>
      <c r="G2226" t="s">
        <v>1709</v>
      </c>
      <c r="H2226" t="s">
        <v>22</v>
      </c>
      <c r="I2226" t="s">
        <v>47</v>
      </c>
      <c r="J2226" t="s">
        <v>33</v>
      </c>
      <c r="K2226">
        <v>90004</v>
      </c>
      <c r="L2226" t="s">
        <v>34</v>
      </c>
      <c r="M2226" t="s">
        <v>3417</v>
      </c>
      <c r="N2226" t="s">
        <v>128</v>
      </c>
      <c r="O2226" t="s">
        <v>3258</v>
      </c>
      <c r="P2226" s="4">
        <v>189</v>
      </c>
      <c r="Q2226" s="4">
        <v>100</v>
      </c>
      <c r="R2226" s="4">
        <f t="shared" si="138"/>
        <v>89</v>
      </c>
      <c r="S2226" s="4">
        <f t="shared" si="139"/>
        <v>13.35</v>
      </c>
    </row>
    <row r="2227" spans="1:19" x14ac:dyDescent="0.3">
      <c r="A2227" t="s">
        <v>3418</v>
      </c>
      <c r="B2227" s="1">
        <v>42904</v>
      </c>
      <c r="C2227" s="1">
        <v>42906</v>
      </c>
      <c r="D2227">
        <f t="shared" si="136"/>
        <v>2017</v>
      </c>
      <c r="E2227" t="str">
        <f t="shared" si="137"/>
        <v>Jun</v>
      </c>
      <c r="F2227" t="s">
        <v>67</v>
      </c>
      <c r="G2227" t="s">
        <v>1542</v>
      </c>
      <c r="H2227" t="s">
        <v>51</v>
      </c>
      <c r="I2227" t="s">
        <v>100</v>
      </c>
      <c r="J2227" t="s">
        <v>101</v>
      </c>
      <c r="K2227">
        <v>19134</v>
      </c>
      <c r="L2227" t="s">
        <v>54</v>
      </c>
      <c r="M2227" t="s">
        <v>3417</v>
      </c>
      <c r="N2227" t="s">
        <v>128</v>
      </c>
      <c r="O2227" t="s">
        <v>3258</v>
      </c>
      <c r="P2227" s="4">
        <v>453.6</v>
      </c>
      <c r="Q2227" s="4">
        <v>453.6</v>
      </c>
      <c r="R2227" s="4">
        <f t="shared" si="138"/>
        <v>0</v>
      </c>
      <c r="S2227" s="4">
        <f t="shared" si="139"/>
        <v>0</v>
      </c>
    </row>
    <row r="2228" spans="1:19" ht="15.6" x14ac:dyDescent="0.3">
      <c r="A2228" t="s">
        <v>2380</v>
      </c>
      <c r="B2228" s="1">
        <v>42149</v>
      </c>
      <c r="C2228" s="1">
        <v>42153</v>
      </c>
      <c r="D2228">
        <f t="shared" si="136"/>
        <v>2015</v>
      </c>
      <c r="E2228" t="str">
        <f t="shared" si="137"/>
        <v>May</v>
      </c>
      <c r="F2228" t="s">
        <v>37</v>
      </c>
      <c r="G2228" t="s">
        <v>185</v>
      </c>
      <c r="H2228" s="2" t="s">
        <v>22</v>
      </c>
      <c r="I2228" t="s">
        <v>23</v>
      </c>
      <c r="J2228" t="s">
        <v>24</v>
      </c>
      <c r="K2228">
        <v>60623</v>
      </c>
      <c r="L2228" t="s">
        <v>25</v>
      </c>
      <c r="M2228" t="s">
        <v>3417</v>
      </c>
      <c r="N2228" t="s">
        <v>128</v>
      </c>
      <c r="O2228" t="s">
        <v>3258</v>
      </c>
      <c r="P2228" s="4">
        <v>75.599999999999994</v>
      </c>
      <c r="Q2228" s="4">
        <v>75.599999999999994</v>
      </c>
      <c r="R2228" s="4">
        <f t="shared" si="138"/>
        <v>0</v>
      </c>
      <c r="S2228" s="4">
        <f t="shared" si="139"/>
        <v>0</v>
      </c>
    </row>
    <row r="2229" spans="1:19" ht="15.6" x14ac:dyDescent="0.3">
      <c r="A2229" t="s">
        <v>2614</v>
      </c>
      <c r="B2229" s="1">
        <v>42513</v>
      </c>
      <c r="C2229" s="1">
        <v>42517</v>
      </c>
      <c r="D2229">
        <f t="shared" si="136"/>
        <v>2016</v>
      </c>
      <c r="E2229" t="str">
        <f t="shared" si="137"/>
        <v>May</v>
      </c>
      <c r="F2229" t="s">
        <v>67</v>
      </c>
      <c r="G2229" t="s">
        <v>1176</v>
      </c>
      <c r="H2229" s="2" t="s">
        <v>22</v>
      </c>
      <c r="I2229" t="s">
        <v>97</v>
      </c>
      <c r="J2229" t="s">
        <v>89</v>
      </c>
      <c r="K2229">
        <v>48234</v>
      </c>
      <c r="L2229" t="s">
        <v>25</v>
      </c>
      <c r="M2229" t="s">
        <v>3417</v>
      </c>
      <c r="N2229" t="s">
        <v>128</v>
      </c>
      <c r="O2229" t="s">
        <v>3258</v>
      </c>
      <c r="P2229" s="4">
        <v>850.5</v>
      </c>
      <c r="Q2229" s="4">
        <v>850.5</v>
      </c>
      <c r="R2229" s="4">
        <f t="shared" si="138"/>
        <v>0</v>
      </c>
      <c r="S2229" s="4">
        <f t="shared" si="139"/>
        <v>0</v>
      </c>
    </row>
    <row r="2230" spans="1:19" x14ac:dyDescent="0.3">
      <c r="A2230" t="s">
        <v>2590</v>
      </c>
      <c r="B2230" s="1">
        <v>42991</v>
      </c>
      <c r="C2230" s="1">
        <v>42996</v>
      </c>
      <c r="D2230">
        <f t="shared" si="136"/>
        <v>2017</v>
      </c>
      <c r="E2230" t="str">
        <f t="shared" si="137"/>
        <v>Sep</v>
      </c>
      <c r="F2230" t="s">
        <v>37</v>
      </c>
      <c r="G2230" t="s">
        <v>2591</v>
      </c>
      <c r="H2230" t="s">
        <v>51</v>
      </c>
      <c r="I2230" t="s">
        <v>1698</v>
      </c>
      <c r="J2230" t="s">
        <v>1699</v>
      </c>
      <c r="K2230">
        <v>68104</v>
      </c>
      <c r="L2230" t="s">
        <v>25</v>
      </c>
      <c r="M2230" t="s">
        <v>3417</v>
      </c>
      <c r="N2230" t="s">
        <v>128</v>
      </c>
      <c r="O2230" t="s">
        <v>3258</v>
      </c>
      <c r="P2230" s="4">
        <v>378</v>
      </c>
      <c r="Q2230" s="4">
        <f>P2230-75</f>
        <v>303</v>
      </c>
      <c r="R2230" s="4">
        <f t="shared" si="138"/>
        <v>75</v>
      </c>
      <c r="S2230" s="4">
        <f t="shared" si="139"/>
        <v>11.25</v>
      </c>
    </row>
    <row r="2231" spans="1:19" ht="15.6" x14ac:dyDescent="0.3">
      <c r="A2231" t="s">
        <v>3419</v>
      </c>
      <c r="B2231" s="1">
        <v>42343</v>
      </c>
      <c r="C2231" s="1">
        <v>42345</v>
      </c>
      <c r="D2231">
        <f t="shared" si="136"/>
        <v>2015</v>
      </c>
      <c r="E2231" t="str">
        <f t="shared" si="137"/>
        <v>Dec</v>
      </c>
      <c r="F2231" t="s">
        <v>20</v>
      </c>
      <c r="G2231" t="s">
        <v>1750</v>
      </c>
      <c r="H2231" s="2" t="s">
        <v>22</v>
      </c>
      <c r="I2231" t="s">
        <v>47</v>
      </c>
      <c r="J2231" t="s">
        <v>33</v>
      </c>
      <c r="K2231">
        <v>90032</v>
      </c>
      <c r="L2231" t="s">
        <v>34</v>
      </c>
      <c r="M2231" t="s">
        <v>3420</v>
      </c>
      <c r="N2231" t="s">
        <v>128</v>
      </c>
      <c r="O2231" t="s">
        <v>3258</v>
      </c>
      <c r="P2231" s="4">
        <v>250.26</v>
      </c>
      <c r="Q2231" s="4">
        <v>250.26</v>
      </c>
      <c r="R2231" s="4">
        <f t="shared" si="138"/>
        <v>0</v>
      </c>
      <c r="S2231" s="4">
        <f t="shared" si="139"/>
        <v>0</v>
      </c>
    </row>
    <row r="2232" spans="1:19" ht="15.6" x14ac:dyDescent="0.3">
      <c r="A2232" t="s">
        <v>3421</v>
      </c>
      <c r="B2232" s="1">
        <v>42592</v>
      </c>
      <c r="C2232" s="1">
        <v>42598</v>
      </c>
      <c r="D2232">
        <f t="shared" si="136"/>
        <v>2016</v>
      </c>
      <c r="E2232" t="str">
        <f t="shared" si="137"/>
        <v>Aug</v>
      </c>
      <c r="F2232" t="s">
        <v>37</v>
      </c>
      <c r="G2232" t="s">
        <v>1409</v>
      </c>
      <c r="H2232" s="2" t="s">
        <v>22</v>
      </c>
      <c r="I2232" t="s">
        <v>2215</v>
      </c>
      <c r="J2232" t="s">
        <v>242</v>
      </c>
      <c r="K2232">
        <v>97756</v>
      </c>
      <c r="L2232" t="s">
        <v>34</v>
      </c>
      <c r="M2232" t="s">
        <v>3420</v>
      </c>
      <c r="N2232" t="s">
        <v>128</v>
      </c>
      <c r="O2232" t="s">
        <v>3258</v>
      </c>
      <c r="P2232" s="4">
        <v>133.47200000000001</v>
      </c>
      <c r="Q2232" s="4">
        <v>133.47200000000001</v>
      </c>
      <c r="R2232" s="4">
        <f t="shared" si="138"/>
        <v>0</v>
      </c>
      <c r="S2232" s="4">
        <f t="shared" si="139"/>
        <v>0</v>
      </c>
    </row>
    <row r="2233" spans="1:19" x14ac:dyDescent="0.3">
      <c r="A2233" t="s">
        <v>1408</v>
      </c>
      <c r="B2233" s="1">
        <v>43080</v>
      </c>
      <c r="C2233" s="1">
        <v>43080</v>
      </c>
      <c r="D2233">
        <f t="shared" si="136"/>
        <v>2017</v>
      </c>
      <c r="E2233" t="str">
        <f t="shared" si="137"/>
        <v>Dec</v>
      </c>
      <c r="F2233" t="s">
        <v>30</v>
      </c>
      <c r="G2233" t="s">
        <v>1409</v>
      </c>
      <c r="H2233" t="s">
        <v>51</v>
      </c>
      <c r="I2233" t="s">
        <v>1410</v>
      </c>
      <c r="J2233" t="s">
        <v>33</v>
      </c>
      <c r="K2233">
        <v>92804</v>
      </c>
      <c r="L2233" t="s">
        <v>34</v>
      </c>
      <c r="M2233" t="s">
        <v>3420</v>
      </c>
      <c r="N2233" t="s">
        <v>128</v>
      </c>
      <c r="O2233" t="s">
        <v>3258</v>
      </c>
      <c r="P2233" s="4">
        <v>83.42</v>
      </c>
      <c r="Q2233" s="4">
        <v>83.42</v>
      </c>
      <c r="R2233" s="4">
        <f t="shared" si="138"/>
        <v>0</v>
      </c>
      <c r="S2233" s="4">
        <f t="shared" si="139"/>
        <v>0</v>
      </c>
    </row>
    <row r="2234" spans="1:19" ht="15.6" x14ac:dyDescent="0.3">
      <c r="A2234" t="s">
        <v>3422</v>
      </c>
      <c r="B2234" s="1">
        <v>42259</v>
      </c>
      <c r="C2234" s="1">
        <v>42264</v>
      </c>
      <c r="D2234">
        <f t="shared" si="136"/>
        <v>2015</v>
      </c>
      <c r="E2234" t="str">
        <f t="shared" si="137"/>
        <v>Sep</v>
      </c>
      <c r="F2234" t="s">
        <v>37</v>
      </c>
      <c r="G2234" t="s">
        <v>3423</v>
      </c>
      <c r="H2234" s="2" t="s">
        <v>22</v>
      </c>
      <c r="I2234" t="s">
        <v>3424</v>
      </c>
      <c r="J2234" t="s">
        <v>83</v>
      </c>
      <c r="K2234">
        <v>27511</v>
      </c>
      <c r="L2234" t="s">
        <v>44</v>
      </c>
      <c r="M2234" t="s">
        <v>3420</v>
      </c>
      <c r="N2234" t="s">
        <v>128</v>
      </c>
      <c r="O2234" t="s">
        <v>3258</v>
      </c>
      <c r="P2234" s="4">
        <v>166.84</v>
      </c>
      <c r="Q2234" s="4">
        <v>166.84</v>
      </c>
      <c r="R2234" s="4">
        <f t="shared" si="138"/>
        <v>0</v>
      </c>
      <c r="S2234" s="4">
        <f t="shared" si="139"/>
        <v>0</v>
      </c>
    </row>
    <row r="2235" spans="1:19" ht="15.6" x14ac:dyDescent="0.3">
      <c r="A2235" t="s">
        <v>2072</v>
      </c>
      <c r="B2235" s="1">
        <v>43248</v>
      </c>
      <c r="C2235" s="1">
        <v>43252</v>
      </c>
      <c r="D2235">
        <f t="shared" si="136"/>
        <v>2018</v>
      </c>
      <c r="E2235" t="str">
        <f t="shared" si="137"/>
        <v>May</v>
      </c>
      <c r="F2235" t="s">
        <v>37</v>
      </c>
      <c r="G2235" t="s">
        <v>2073</v>
      </c>
      <c r="H2235" s="2" t="s">
        <v>22</v>
      </c>
      <c r="I2235" t="s">
        <v>2074</v>
      </c>
      <c r="J2235" t="s">
        <v>140</v>
      </c>
      <c r="K2235">
        <v>20707</v>
      </c>
      <c r="L2235" t="s">
        <v>54</v>
      </c>
      <c r="M2235" t="s">
        <v>3420</v>
      </c>
      <c r="N2235" t="s">
        <v>128</v>
      </c>
      <c r="O2235" t="s">
        <v>3258</v>
      </c>
      <c r="P2235" s="4">
        <v>125.13</v>
      </c>
      <c r="Q2235" s="4">
        <v>125.13</v>
      </c>
      <c r="R2235" s="4">
        <f t="shared" si="138"/>
        <v>0</v>
      </c>
      <c r="S2235" s="4">
        <f t="shared" si="139"/>
        <v>0</v>
      </c>
    </row>
    <row r="2236" spans="1:19" x14ac:dyDescent="0.3">
      <c r="A2236" t="s">
        <v>1038</v>
      </c>
      <c r="B2236" s="1">
        <v>42970</v>
      </c>
      <c r="C2236" s="1">
        <v>42977</v>
      </c>
      <c r="D2236">
        <f t="shared" si="136"/>
        <v>2017</v>
      </c>
      <c r="E2236" t="str">
        <f t="shared" si="137"/>
        <v>Aug</v>
      </c>
      <c r="F2236" t="s">
        <v>37</v>
      </c>
      <c r="G2236" t="s">
        <v>1039</v>
      </c>
      <c r="H2236" t="s">
        <v>22</v>
      </c>
      <c r="I2236" t="s">
        <v>69</v>
      </c>
      <c r="J2236" t="s">
        <v>70</v>
      </c>
      <c r="K2236">
        <v>98105</v>
      </c>
      <c r="L2236" t="s">
        <v>34</v>
      </c>
      <c r="M2236" t="s">
        <v>3425</v>
      </c>
      <c r="N2236" t="s">
        <v>128</v>
      </c>
      <c r="O2236" t="s">
        <v>3258</v>
      </c>
      <c r="P2236" s="4">
        <v>43.1</v>
      </c>
      <c r="Q2236" s="4">
        <v>43.1</v>
      </c>
      <c r="R2236" s="4">
        <f t="shared" si="138"/>
        <v>0</v>
      </c>
      <c r="S2236" s="4">
        <f t="shared" si="139"/>
        <v>0</v>
      </c>
    </row>
    <row r="2237" spans="1:19" x14ac:dyDescent="0.3">
      <c r="A2237" t="s">
        <v>3426</v>
      </c>
      <c r="B2237" s="1">
        <v>43124</v>
      </c>
      <c r="C2237" s="1">
        <v>43129</v>
      </c>
      <c r="D2237">
        <f t="shared" si="136"/>
        <v>2018</v>
      </c>
      <c r="E2237" t="str">
        <f t="shared" si="137"/>
        <v>Jan</v>
      </c>
      <c r="F2237" t="s">
        <v>37</v>
      </c>
      <c r="G2237" t="s">
        <v>228</v>
      </c>
      <c r="H2237" t="s">
        <v>22</v>
      </c>
      <c r="I2237" t="s">
        <v>131</v>
      </c>
      <c r="J2237" t="s">
        <v>33</v>
      </c>
      <c r="K2237">
        <v>95123</v>
      </c>
      <c r="L2237" t="s">
        <v>34</v>
      </c>
      <c r="M2237" t="s">
        <v>3425</v>
      </c>
      <c r="N2237" t="s">
        <v>128</v>
      </c>
      <c r="O2237" t="s">
        <v>3258</v>
      </c>
      <c r="P2237" s="4">
        <v>25.86</v>
      </c>
      <c r="Q2237" s="4">
        <v>25.86</v>
      </c>
      <c r="R2237" s="4">
        <f t="shared" si="138"/>
        <v>0</v>
      </c>
      <c r="S2237" s="4">
        <f t="shared" si="139"/>
        <v>0</v>
      </c>
    </row>
    <row r="2238" spans="1:19" ht="15.6" x14ac:dyDescent="0.3">
      <c r="A2238" t="s">
        <v>3427</v>
      </c>
      <c r="B2238" s="1">
        <v>43425</v>
      </c>
      <c r="C2238" s="1">
        <v>43429</v>
      </c>
      <c r="D2238">
        <f t="shared" si="136"/>
        <v>2018</v>
      </c>
      <c r="E2238" t="str">
        <f t="shared" si="137"/>
        <v>Nov</v>
      </c>
      <c r="F2238" t="s">
        <v>37</v>
      </c>
      <c r="G2238" t="s">
        <v>2602</v>
      </c>
      <c r="H2238" s="2" t="s">
        <v>22</v>
      </c>
      <c r="I2238" t="s">
        <v>684</v>
      </c>
      <c r="J2238" t="s">
        <v>33</v>
      </c>
      <c r="K2238">
        <v>91104</v>
      </c>
      <c r="L2238" t="s">
        <v>34</v>
      </c>
      <c r="M2238" t="s">
        <v>3425</v>
      </c>
      <c r="N2238" t="s">
        <v>128</v>
      </c>
      <c r="O2238" t="s">
        <v>3258</v>
      </c>
      <c r="P2238" s="4">
        <v>8.6199999999999992</v>
      </c>
      <c r="Q2238" s="4">
        <v>100</v>
      </c>
      <c r="R2238" s="4">
        <f t="shared" si="138"/>
        <v>-91.38</v>
      </c>
      <c r="S2238" s="4">
        <f t="shared" si="139"/>
        <v>-13.706999999999999</v>
      </c>
    </row>
    <row r="2239" spans="1:19" x14ac:dyDescent="0.3">
      <c r="A2239" t="s">
        <v>3341</v>
      </c>
      <c r="B2239" s="1">
        <v>42605</v>
      </c>
      <c r="C2239" s="1">
        <v>42610</v>
      </c>
      <c r="D2239">
        <f t="shared" si="136"/>
        <v>2016</v>
      </c>
      <c r="E2239" t="str">
        <f t="shared" si="137"/>
        <v>Aug</v>
      </c>
      <c r="F2239" t="s">
        <v>37</v>
      </c>
      <c r="G2239" t="s">
        <v>2713</v>
      </c>
      <c r="H2239" t="s">
        <v>51</v>
      </c>
      <c r="I2239" t="s">
        <v>600</v>
      </c>
      <c r="J2239" t="s">
        <v>183</v>
      </c>
      <c r="K2239">
        <v>30318</v>
      </c>
      <c r="L2239" t="s">
        <v>44</v>
      </c>
      <c r="M2239" t="s">
        <v>3425</v>
      </c>
      <c r="N2239" t="s">
        <v>128</v>
      </c>
      <c r="O2239" t="s">
        <v>3258</v>
      </c>
      <c r="P2239" s="4">
        <v>25.86</v>
      </c>
      <c r="Q2239" s="4">
        <v>25.86</v>
      </c>
      <c r="R2239" s="4">
        <f t="shared" si="138"/>
        <v>0</v>
      </c>
      <c r="S2239" s="4">
        <f t="shared" si="139"/>
        <v>0</v>
      </c>
    </row>
    <row r="2240" spans="1:19" ht="15.6" x14ac:dyDescent="0.3">
      <c r="A2240" t="s">
        <v>455</v>
      </c>
      <c r="B2240" s="1">
        <v>43238</v>
      </c>
      <c r="C2240" s="1">
        <v>43239</v>
      </c>
      <c r="D2240">
        <f t="shared" si="136"/>
        <v>2018</v>
      </c>
      <c r="E2240" t="str">
        <f t="shared" si="137"/>
        <v>May</v>
      </c>
      <c r="F2240" t="s">
        <v>20</v>
      </c>
      <c r="G2240" t="s">
        <v>456</v>
      </c>
      <c r="H2240" s="2" t="s">
        <v>22</v>
      </c>
      <c r="I2240" t="s">
        <v>457</v>
      </c>
      <c r="J2240" t="s">
        <v>183</v>
      </c>
      <c r="K2240">
        <v>30328</v>
      </c>
      <c r="L2240" t="s">
        <v>44</v>
      </c>
      <c r="M2240" t="s">
        <v>3425</v>
      </c>
      <c r="N2240" t="s">
        <v>128</v>
      </c>
      <c r="O2240" t="s">
        <v>3258</v>
      </c>
      <c r="P2240" s="4">
        <v>17.239999999999998</v>
      </c>
      <c r="Q2240" s="4">
        <v>18</v>
      </c>
      <c r="R2240" s="4">
        <f t="shared" si="138"/>
        <v>-0.76000000000000156</v>
      </c>
      <c r="S2240" s="4">
        <f t="shared" si="139"/>
        <v>-0.11400000000000023</v>
      </c>
    </row>
    <row r="2241" spans="1:19" x14ac:dyDescent="0.3">
      <c r="A2241" t="s">
        <v>2017</v>
      </c>
      <c r="B2241" s="1">
        <v>42273</v>
      </c>
      <c r="C2241" s="1">
        <v>42277</v>
      </c>
      <c r="D2241">
        <f t="shared" si="136"/>
        <v>2015</v>
      </c>
      <c r="E2241" t="str">
        <f t="shared" si="137"/>
        <v>Sep</v>
      </c>
      <c r="F2241" t="s">
        <v>37</v>
      </c>
      <c r="G2241" t="s">
        <v>220</v>
      </c>
      <c r="H2241" t="s">
        <v>22</v>
      </c>
      <c r="I2241" t="s">
        <v>100</v>
      </c>
      <c r="J2241" t="s">
        <v>101</v>
      </c>
      <c r="K2241">
        <v>19140</v>
      </c>
      <c r="L2241" t="s">
        <v>54</v>
      </c>
      <c r="M2241" t="s">
        <v>3425</v>
      </c>
      <c r="N2241" t="s">
        <v>128</v>
      </c>
      <c r="O2241" t="s">
        <v>3258</v>
      </c>
      <c r="P2241" s="4">
        <v>41.375999999999998</v>
      </c>
      <c r="Q2241" s="4">
        <v>41.375999999999998</v>
      </c>
      <c r="R2241" s="4">
        <f t="shared" si="138"/>
        <v>0</v>
      </c>
      <c r="S2241" s="4">
        <f t="shared" si="139"/>
        <v>0</v>
      </c>
    </row>
    <row r="2242" spans="1:19" ht="15.6" x14ac:dyDescent="0.3">
      <c r="A2242" t="s">
        <v>3428</v>
      </c>
      <c r="B2242" s="1">
        <v>42589</v>
      </c>
      <c r="C2242" s="1">
        <v>42591</v>
      </c>
      <c r="D2242">
        <f t="shared" ref="D2242:D2305" si="140">YEAR(B2242)</f>
        <v>2016</v>
      </c>
      <c r="E2242" t="str">
        <f t="shared" ref="E2242:E2305" si="141">TEXT(B2242,"mmm")</f>
        <v>Aug</v>
      </c>
      <c r="F2242" t="s">
        <v>20</v>
      </c>
      <c r="G2242" t="s">
        <v>1321</v>
      </c>
      <c r="H2242" s="2" t="s">
        <v>22</v>
      </c>
      <c r="I2242" t="s">
        <v>394</v>
      </c>
      <c r="J2242" t="s">
        <v>140</v>
      </c>
      <c r="K2242">
        <v>21215</v>
      </c>
      <c r="L2242" t="s">
        <v>54</v>
      </c>
      <c r="M2242" t="s">
        <v>3425</v>
      </c>
      <c r="N2242" t="s">
        <v>128</v>
      </c>
      <c r="O2242" t="s">
        <v>3258</v>
      </c>
      <c r="P2242" s="4">
        <v>77.58</v>
      </c>
      <c r="Q2242" s="4">
        <v>77.58</v>
      </c>
      <c r="R2242" s="4">
        <f t="shared" si="138"/>
        <v>0</v>
      </c>
      <c r="S2242" s="4">
        <f t="shared" si="139"/>
        <v>0</v>
      </c>
    </row>
    <row r="2243" spans="1:19" x14ac:dyDescent="0.3">
      <c r="A2243" t="s">
        <v>3429</v>
      </c>
      <c r="B2243" s="1">
        <v>43078</v>
      </c>
      <c r="C2243" s="1">
        <v>43082</v>
      </c>
      <c r="D2243">
        <f t="shared" si="140"/>
        <v>2017</v>
      </c>
      <c r="E2243" t="str">
        <f t="shared" si="141"/>
        <v>Dec</v>
      </c>
      <c r="F2243" t="s">
        <v>37</v>
      </c>
      <c r="G2243" t="s">
        <v>866</v>
      </c>
      <c r="H2243" t="s">
        <v>51</v>
      </c>
      <c r="I2243" t="s">
        <v>2237</v>
      </c>
      <c r="J2243" t="s">
        <v>1699</v>
      </c>
      <c r="K2243">
        <v>68025</v>
      </c>
      <c r="L2243" t="s">
        <v>25</v>
      </c>
      <c r="M2243" t="s">
        <v>3425</v>
      </c>
      <c r="N2243" t="s">
        <v>128</v>
      </c>
      <c r="O2243" t="s">
        <v>3258</v>
      </c>
      <c r="P2243" s="4">
        <v>60.34</v>
      </c>
      <c r="Q2243" s="4">
        <v>60.34</v>
      </c>
      <c r="R2243" s="4">
        <f t="shared" ref="R2243:R2306" si="142">P2243-Q2243</f>
        <v>0</v>
      </c>
      <c r="S2243" s="4">
        <f t="shared" ref="S2243:S2306" si="143">0.15*R2243</f>
        <v>0</v>
      </c>
    </row>
    <row r="2244" spans="1:19" ht="15.6" x14ac:dyDescent="0.3">
      <c r="A2244" t="s">
        <v>3430</v>
      </c>
      <c r="B2244" s="1">
        <v>43239</v>
      </c>
      <c r="C2244" s="1">
        <v>43243</v>
      </c>
      <c r="D2244">
        <f t="shared" si="140"/>
        <v>2018</v>
      </c>
      <c r="E2244" t="str">
        <f t="shared" si="141"/>
        <v>May</v>
      </c>
      <c r="F2244" t="s">
        <v>37</v>
      </c>
      <c r="G2244" t="s">
        <v>1841</v>
      </c>
      <c r="H2244" s="2" t="s">
        <v>22</v>
      </c>
      <c r="I2244" t="s">
        <v>69</v>
      </c>
      <c r="J2244" t="s">
        <v>70</v>
      </c>
      <c r="K2244">
        <v>98115</v>
      </c>
      <c r="L2244" t="s">
        <v>34</v>
      </c>
      <c r="M2244" t="s">
        <v>3431</v>
      </c>
      <c r="N2244" t="s">
        <v>128</v>
      </c>
      <c r="O2244" t="s">
        <v>3258</v>
      </c>
      <c r="P2244" s="4">
        <v>97.16</v>
      </c>
      <c r="Q2244" s="4">
        <v>97.16</v>
      </c>
      <c r="R2244" s="4">
        <f t="shared" si="142"/>
        <v>0</v>
      </c>
      <c r="S2244" s="4">
        <f t="shared" si="143"/>
        <v>0</v>
      </c>
    </row>
    <row r="2245" spans="1:19" ht="15.6" x14ac:dyDescent="0.3">
      <c r="A2245" t="s">
        <v>3432</v>
      </c>
      <c r="B2245" s="1">
        <v>42727</v>
      </c>
      <c r="C2245" s="1">
        <v>42730</v>
      </c>
      <c r="D2245">
        <f t="shared" si="140"/>
        <v>2016</v>
      </c>
      <c r="E2245" t="str">
        <f t="shared" si="141"/>
        <v>Dec</v>
      </c>
      <c r="F2245" t="s">
        <v>20</v>
      </c>
      <c r="G2245" t="s">
        <v>278</v>
      </c>
      <c r="H2245" s="2" t="s">
        <v>22</v>
      </c>
      <c r="I2245" t="s">
        <v>645</v>
      </c>
      <c r="J2245" t="s">
        <v>158</v>
      </c>
      <c r="K2245">
        <v>23223</v>
      </c>
      <c r="L2245" t="s">
        <v>44</v>
      </c>
      <c r="M2245" t="s">
        <v>3431</v>
      </c>
      <c r="N2245" t="s">
        <v>128</v>
      </c>
      <c r="O2245" t="s">
        <v>3258</v>
      </c>
      <c r="P2245" s="4">
        <v>194.32</v>
      </c>
      <c r="Q2245" s="4">
        <v>194.32</v>
      </c>
      <c r="R2245" s="4">
        <f t="shared" si="142"/>
        <v>0</v>
      </c>
      <c r="S2245" s="4">
        <f t="shared" si="143"/>
        <v>0</v>
      </c>
    </row>
    <row r="2246" spans="1:19" ht="15.6" x14ac:dyDescent="0.3">
      <c r="A2246" t="s">
        <v>1075</v>
      </c>
      <c r="B2246" s="1">
        <v>43325</v>
      </c>
      <c r="C2246" s="1">
        <v>43330</v>
      </c>
      <c r="D2246">
        <f t="shared" si="140"/>
        <v>2018</v>
      </c>
      <c r="E2246" t="str">
        <f t="shared" si="141"/>
        <v>Aug</v>
      </c>
      <c r="F2246" t="s">
        <v>37</v>
      </c>
      <c r="G2246" t="s">
        <v>544</v>
      </c>
      <c r="H2246" s="2" t="s">
        <v>22</v>
      </c>
      <c r="I2246" t="s">
        <v>756</v>
      </c>
      <c r="J2246" t="s">
        <v>250</v>
      </c>
      <c r="K2246">
        <v>38109</v>
      </c>
      <c r="L2246" t="s">
        <v>44</v>
      </c>
      <c r="M2246" t="s">
        <v>3431</v>
      </c>
      <c r="N2246" t="s">
        <v>128</v>
      </c>
      <c r="O2246" t="s">
        <v>3258</v>
      </c>
      <c r="P2246" s="4">
        <v>272.048</v>
      </c>
      <c r="Q2246" s="4">
        <v>272.048</v>
      </c>
      <c r="R2246" s="4">
        <f t="shared" si="142"/>
        <v>0</v>
      </c>
      <c r="S2246" s="4">
        <f t="shared" si="143"/>
        <v>0</v>
      </c>
    </row>
    <row r="2247" spans="1:19" x14ac:dyDescent="0.3">
      <c r="A2247" t="s">
        <v>1713</v>
      </c>
      <c r="B2247" s="1">
        <v>42874</v>
      </c>
      <c r="C2247" s="1">
        <v>42879</v>
      </c>
      <c r="D2247">
        <f t="shared" si="140"/>
        <v>2017</v>
      </c>
      <c r="E2247" t="str">
        <f t="shared" si="141"/>
        <v>May</v>
      </c>
      <c r="F2247" t="s">
        <v>37</v>
      </c>
      <c r="G2247" t="s">
        <v>1714</v>
      </c>
      <c r="H2247" t="s">
        <v>51</v>
      </c>
      <c r="I2247" t="s">
        <v>61</v>
      </c>
      <c r="J2247" t="s">
        <v>62</v>
      </c>
      <c r="K2247">
        <v>10011</v>
      </c>
      <c r="L2247" t="s">
        <v>54</v>
      </c>
      <c r="M2247" t="s">
        <v>3431</v>
      </c>
      <c r="N2247" t="s">
        <v>128</v>
      </c>
      <c r="O2247" t="s">
        <v>3258</v>
      </c>
      <c r="P2247" s="4">
        <v>242.9</v>
      </c>
      <c r="Q2247" s="4">
        <v>242.9</v>
      </c>
      <c r="R2247" s="4">
        <f t="shared" si="142"/>
        <v>0</v>
      </c>
      <c r="S2247" s="4">
        <f t="shared" si="143"/>
        <v>0</v>
      </c>
    </row>
    <row r="2248" spans="1:19" ht="15.6" x14ac:dyDescent="0.3">
      <c r="A2248" t="s">
        <v>3433</v>
      </c>
      <c r="B2248" s="1">
        <v>42358</v>
      </c>
      <c r="C2248" s="1">
        <v>42363</v>
      </c>
      <c r="D2248">
        <f t="shared" si="140"/>
        <v>2015</v>
      </c>
      <c r="E2248" t="str">
        <f t="shared" si="141"/>
        <v>Dec</v>
      </c>
      <c r="F2248" t="s">
        <v>37</v>
      </c>
      <c r="G2248" t="s">
        <v>1409</v>
      </c>
      <c r="H2248" s="2" t="s">
        <v>22</v>
      </c>
      <c r="I2248" t="s">
        <v>991</v>
      </c>
      <c r="J2248" t="s">
        <v>109</v>
      </c>
      <c r="K2248">
        <v>75051</v>
      </c>
      <c r="L2248" t="s">
        <v>25</v>
      </c>
      <c r="M2248" t="s">
        <v>3431</v>
      </c>
      <c r="N2248" t="s">
        <v>128</v>
      </c>
      <c r="O2248" t="s">
        <v>3258</v>
      </c>
      <c r="P2248" s="4">
        <v>19.431999999999999</v>
      </c>
      <c r="Q2248" s="4">
        <v>18</v>
      </c>
      <c r="R2248" s="4">
        <f t="shared" si="142"/>
        <v>1.4319999999999986</v>
      </c>
      <c r="S2248" s="4">
        <f t="shared" si="143"/>
        <v>0.2147999999999998</v>
      </c>
    </row>
    <row r="2249" spans="1:19" ht="15.6" x14ac:dyDescent="0.3">
      <c r="A2249" t="s">
        <v>791</v>
      </c>
      <c r="B2249" s="1">
        <v>43227</v>
      </c>
      <c r="C2249" s="1">
        <v>43231</v>
      </c>
      <c r="D2249">
        <f t="shared" si="140"/>
        <v>2018</v>
      </c>
      <c r="E2249" t="str">
        <f t="shared" si="141"/>
        <v>May</v>
      </c>
      <c r="F2249" t="s">
        <v>37</v>
      </c>
      <c r="G2249" t="s">
        <v>792</v>
      </c>
      <c r="H2249" s="2" t="s">
        <v>22</v>
      </c>
      <c r="I2249" t="s">
        <v>97</v>
      </c>
      <c r="J2249" t="s">
        <v>89</v>
      </c>
      <c r="K2249">
        <v>48234</v>
      </c>
      <c r="L2249" t="s">
        <v>25</v>
      </c>
      <c r="M2249" t="s">
        <v>3431</v>
      </c>
      <c r="N2249" t="s">
        <v>128</v>
      </c>
      <c r="O2249" t="s">
        <v>3258</v>
      </c>
      <c r="P2249" s="4">
        <v>87.444000000000003</v>
      </c>
      <c r="Q2249" s="4">
        <v>87.444000000000003</v>
      </c>
      <c r="R2249" s="4">
        <f t="shared" si="142"/>
        <v>0</v>
      </c>
      <c r="S2249" s="4">
        <f t="shared" si="143"/>
        <v>0</v>
      </c>
    </row>
    <row r="2250" spans="1:19" ht="15.6" x14ac:dyDescent="0.3">
      <c r="A2250" t="s">
        <v>1056</v>
      </c>
      <c r="B2250" s="1">
        <v>43329</v>
      </c>
      <c r="C2250" s="1">
        <v>43336</v>
      </c>
      <c r="D2250">
        <f t="shared" si="140"/>
        <v>2018</v>
      </c>
      <c r="E2250" t="str">
        <f t="shared" si="141"/>
        <v>Aug</v>
      </c>
      <c r="F2250" t="s">
        <v>37</v>
      </c>
      <c r="G2250" t="s">
        <v>1057</v>
      </c>
      <c r="H2250" s="2" t="s">
        <v>22</v>
      </c>
      <c r="I2250" t="s">
        <v>113</v>
      </c>
      <c r="J2250" t="s">
        <v>109</v>
      </c>
      <c r="K2250">
        <v>77095</v>
      </c>
      <c r="L2250" t="s">
        <v>25</v>
      </c>
      <c r="M2250" t="s">
        <v>3431</v>
      </c>
      <c r="N2250" t="s">
        <v>128</v>
      </c>
      <c r="O2250" t="s">
        <v>3258</v>
      </c>
      <c r="P2250" s="4">
        <v>38.863999999999997</v>
      </c>
      <c r="Q2250" s="4">
        <v>38.863999999999997</v>
      </c>
      <c r="R2250" s="4">
        <f t="shared" si="142"/>
        <v>0</v>
      </c>
      <c r="S2250" s="4">
        <f t="shared" si="143"/>
        <v>0</v>
      </c>
    </row>
    <row r="2251" spans="1:19" x14ac:dyDescent="0.3">
      <c r="A2251" t="s">
        <v>3434</v>
      </c>
      <c r="B2251" s="1">
        <v>43172</v>
      </c>
      <c r="C2251" s="1">
        <v>43174</v>
      </c>
      <c r="D2251">
        <f t="shared" si="140"/>
        <v>2018</v>
      </c>
      <c r="E2251" t="str">
        <f t="shared" si="141"/>
        <v>Mar</v>
      </c>
      <c r="F2251" t="s">
        <v>20</v>
      </c>
      <c r="G2251" t="s">
        <v>599</v>
      </c>
      <c r="H2251" t="s">
        <v>51</v>
      </c>
      <c r="I2251" t="s">
        <v>666</v>
      </c>
      <c r="J2251" t="s">
        <v>310</v>
      </c>
      <c r="K2251">
        <v>6824</v>
      </c>
      <c r="L2251" t="s">
        <v>54</v>
      </c>
      <c r="M2251" t="s">
        <v>3435</v>
      </c>
      <c r="N2251" t="s">
        <v>128</v>
      </c>
      <c r="O2251" t="s">
        <v>3258</v>
      </c>
      <c r="P2251" s="4">
        <v>465.16</v>
      </c>
      <c r="Q2251" s="4">
        <v>465.16</v>
      </c>
      <c r="R2251" s="4">
        <f t="shared" si="142"/>
        <v>0</v>
      </c>
      <c r="S2251" s="4">
        <f t="shared" si="143"/>
        <v>0</v>
      </c>
    </row>
    <row r="2252" spans="1:19" x14ac:dyDescent="0.3">
      <c r="A2252" t="s">
        <v>762</v>
      </c>
      <c r="B2252" s="1">
        <v>43004</v>
      </c>
      <c r="C2252" s="1">
        <v>43008</v>
      </c>
      <c r="D2252">
        <f t="shared" si="140"/>
        <v>2017</v>
      </c>
      <c r="E2252" t="str">
        <f t="shared" si="141"/>
        <v>Sep</v>
      </c>
      <c r="F2252" t="s">
        <v>37</v>
      </c>
      <c r="G2252" t="s">
        <v>763</v>
      </c>
      <c r="H2252" t="s">
        <v>51</v>
      </c>
      <c r="I2252" t="s">
        <v>113</v>
      </c>
      <c r="J2252" t="s">
        <v>109</v>
      </c>
      <c r="K2252">
        <v>77041</v>
      </c>
      <c r="L2252" t="s">
        <v>25</v>
      </c>
      <c r="M2252" t="s">
        <v>3435</v>
      </c>
      <c r="N2252" t="s">
        <v>128</v>
      </c>
      <c r="O2252" t="s">
        <v>3258</v>
      </c>
      <c r="P2252" s="4">
        <v>93.031999999999996</v>
      </c>
      <c r="Q2252" s="4">
        <v>93.031999999999996</v>
      </c>
      <c r="R2252" s="4">
        <f t="shared" si="142"/>
        <v>0</v>
      </c>
      <c r="S2252" s="4">
        <f t="shared" si="143"/>
        <v>0</v>
      </c>
    </row>
    <row r="2253" spans="1:19" x14ac:dyDescent="0.3">
      <c r="A2253" t="s">
        <v>2701</v>
      </c>
      <c r="B2253" s="1">
        <v>43249</v>
      </c>
      <c r="C2253" s="1">
        <v>43255</v>
      </c>
      <c r="D2253">
        <f t="shared" si="140"/>
        <v>2018</v>
      </c>
      <c r="E2253" t="str">
        <f t="shared" si="141"/>
        <v>May</v>
      </c>
      <c r="F2253" t="s">
        <v>37</v>
      </c>
      <c r="G2253" t="s">
        <v>750</v>
      </c>
      <c r="H2253" t="s">
        <v>51</v>
      </c>
      <c r="I2253" t="s">
        <v>182</v>
      </c>
      <c r="J2253" t="s">
        <v>653</v>
      </c>
      <c r="K2253">
        <v>47201</v>
      </c>
      <c r="L2253" t="s">
        <v>25</v>
      </c>
      <c r="M2253" t="s">
        <v>3435</v>
      </c>
      <c r="N2253" t="s">
        <v>128</v>
      </c>
      <c r="O2253" t="s">
        <v>3258</v>
      </c>
      <c r="P2253" s="4">
        <v>465.16</v>
      </c>
      <c r="Q2253" s="4">
        <v>465.16</v>
      </c>
      <c r="R2253" s="4">
        <f t="shared" si="142"/>
        <v>0</v>
      </c>
      <c r="S2253" s="4">
        <f t="shared" si="143"/>
        <v>0</v>
      </c>
    </row>
    <row r="2254" spans="1:19" ht="15.6" x14ac:dyDescent="0.3">
      <c r="A2254" t="s">
        <v>3436</v>
      </c>
      <c r="B2254" s="1">
        <v>42319</v>
      </c>
      <c r="C2254" s="1">
        <v>42321</v>
      </c>
      <c r="D2254">
        <f t="shared" si="140"/>
        <v>2015</v>
      </c>
      <c r="E2254" t="str">
        <f t="shared" si="141"/>
        <v>Nov</v>
      </c>
      <c r="F2254" t="s">
        <v>67</v>
      </c>
      <c r="G2254" t="s">
        <v>373</v>
      </c>
      <c r="H2254" s="2" t="s">
        <v>22</v>
      </c>
      <c r="I2254" t="s">
        <v>47</v>
      </c>
      <c r="J2254" t="s">
        <v>33</v>
      </c>
      <c r="K2254">
        <v>90004</v>
      </c>
      <c r="L2254" t="s">
        <v>34</v>
      </c>
      <c r="M2254" t="s">
        <v>3437</v>
      </c>
      <c r="N2254" t="s">
        <v>128</v>
      </c>
      <c r="O2254" t="s">
        <v>3258</v>
      </c>
      <c r="P2254" s="4">
        <v>7.78</v>
      </c>
      <c r="Q2254" s="4">
        <v>18</v>
      </c>
      <c r="R2254" s="4">
        <f t="shared" si="142"/>
        <v>-10.219999999999999</v>
      </c>
      <c r="S2254" s="4">
        <f t="shared" si="143"/>
        <v>-1.5329999999999997</v>
      </c>
    </row>
    <row r="2255" spans="1:19" ht="15.6" x14ac:dyDescent="0.3">
      <c r="A2255" t="s">
        <v>3438</v>
      </c>
      <c r="B2255" s="1">
        <v>42710</v>
      </c>
      <c r="C2255" s="1">
        <v>42715</v>
      </c>
      <c r="D2255">
        <f t="shared" si="140"/>
        <v>2016</v>
      </c>
      <c r="E2255" t="str">
        <f t="shared" si="141"/>
        <v>Dec</v>
      </c>
      <c r="F2255" t="s">
        <v>37</v>
      </c>
      <c r="G2255" t="s">
        <v>1048</v>
      </c>
      <c r="H2255" s="2" t="s">
        <v>22</v>
      </c>
      <c r="I2255" t="s">
        <v>32</v>
      </c>
      <c r="J2255" t="s">
        <v>33</v>
      </c>
      <c r="K2255">
        <v>94109</v>
      </c>
      <c r="L2255" t="s">
        <v>34</v>
      </c>
      <c r="M2255" t="s">
        <v>3437</v>
      </c>
      <c r="N2255" t="s">
        <v>128</v>
      </c>
      <c r="O2255" t="s">
        <v>3258</v>
      </c>
      <c r="P2255" s="4">
        <v>7.78</v>
      </c>
      <c r="Q2255" s="4">
        <v>100</v>
      </c>
      <c r="R2255" s="4">
        <f t="shared" si="142"/>
        <v>-92.22</v>
      </c>
      <c r="S2255" s="4">
        <f t="shared" si="143"/>
        <v>-13.833</v>
      </c>
    </row>
    <row r="2256" spans="1:19" ht="15.6" x14ac:dyDescent="0.3">
      <c r="A2256" t="s">
        <v>3439</v>
      </c>
      <c r="B2256" s="1">
        <v>43373</v>
      </c>
      <c r="C2256" s="1">
        <v>43376</v>
      </c>
      <c r="D2256">
        <f t="shared" si="140"/>
        <v>2018</v>
      </c>
      <c r="E2256" t="str">
        <f t="shared" si="141"/>
        <v>Sep</v>
      </c>
      <c r="F2256" t="s">
        <v>20</v>
      </c>
      <c r="G2256" t="s">
        <v>1573</v>
      </c>
      <c r="H2256" s="2" t="s">
        <v>22</v>
      </c>
      <c r="I2256" t="s">
        <v>69</v>
      </c>
      <c r="J2256" t="s">
        <v>70</v>
      </c>
      <c r="K2256">
        <v>98103</v>
      </c>
      <c r="L2256" t="s">
        <v>34</v>
      </c>
      <c r="M2256" t="s">
        <v>3437</v>
      </c>
      <c r="N2256" t="s">
        <v>128</v>
      </c>
      <c r="O2256" t="s">
        <v>3258</v>
      </c>
      <c r="P2256" s="4">
        <v>3.89</v>
      </c>
      <c r="Q2256" s="4">
        <v>5</v>
      </c>
      <c r="R2256" s="4">
        <f t="shared" si="142"/>
        <v>-1.1099999999999999</v>
      </c>
      <c r="S2256" s="4">
        <f t="shared" si="143"/>
        <v>-0.16649999999999998</v>
      </c>
    </row>
    <row r="2257" spans="1:19" ht="15.6" x14ac:dyDescent="0.3">
      <c r="A2257" t="s">
        <v>401</v>
      </c>
      <c r="B2257" s="1">
        <v>42159</v>
      </c>
      <c r="C2257" s="1">
        <v>42164</v>
      </c>
      <c r="D2257">
        <f t="shared" si="140"/>
        <v>2015</v>
      </c>
      <c r="E2257" t="str">
        <f t="shared" si="141"/>
        <v>Jun</v>
      </c>
      <c r="F2257" t="s">
        <v>37</v>
      </c>
      <c r="G2257" t="s">
        <v>257</v>
      </c>
      <c r="H2257" s="2" t="s">
        <v>22</v>
      </c>
      <c r="I2257" t="s">
        <v>61</v>
      </c>
      <c r="J2257" t="s">
        <v>62</v>
      </c>
      <c r="K2257">
        <v>10035</v>
      </c>
      <c r="L2257" t="s">
        <v>54</v>
      </c>
      <c r="M2257" t="s">
        <v>3437</v>
      </c>
      <c r="N2257" t="s">
        <v>128</v>
      </c>
      <c r="O2257" t="s">
        <v>3258</v>
      </c>
      <c r="P2257" s="4">
        <v>15.56</v>
      </c>
      <c r="Q2257" s="4">
        <v>18</v>
      </c>
      <c r="R2257" s="4">
        <f t="shared" si="142"/>
        <v>-2.4399999999999995</v>
      </c>
      <c r="S2257" s="4">
        <f t="shared" si="143"/>
        <v>-0.36599999999999994</v>
      </c>
    </row>
    <row r="2258" spans="1:19" x14ac:dyDescent="0.3">
      <c r="A2258" t="s">
        <v>3440</v>
      </c>
      <c r="B2258" s="1">
        <v>43037</v>
      </c>
      <c r="C2258" s="1">
        <v>43041</v>
      </c>
      <c r="D2258">
        <f t="shared" si="140"/>
        <v>2017</v>
      </c>
      <c r="E2258" t="str">
        <f t="shared" si="141"/>
        <v>Oct</v>
      </c>
      <c r="F2258" t="s">
        <v>37</v>
      </c>
      <c r="G2258" t="s">
        <v>2995</v>
      </c>
      <c r="H2258" t="s">
        <v>51</v>
      </c>
      <c r="I2258" t="s">
        <v>3441</v>
      </c>
      <c r="J2258" t="s">
        <v>144</v>
      </c>
      <c r="K2258">
        <v>8302</v>
      </c>
      <c r="L2258" t="s">
        <v>54</v>
      </c>
      <c r="M2258" t="s">
        <v>3437</v>
      </c>
      <c r="N2258" t="s">
        <v>128</v>
      </c>
      <c r="O2258" t="s">
        <v>3258</v>
      </c>
      <c r="P2258" s="4">
        <v>11.67</v>
      </c>
      <c r="Q2258" s="4">
        <v>11.67</v>
      </c>
      <c r="R2258" s="4">
        <f t="shared" si="142"/>
        <v>0</v>
      </c>
      <c r="S2258" s="4">
        <f t="shared" si="143"/>
        <v>0</v>
      </c>
    </row>
    <row r="2259" spans="1:19" ht="15.6" x14ac:dyDescent="0.3">
      <c r="A2259" t="s">
        <v>2630</v>
      </c>
      <c r="B2259" s="1">
        <v>42800</v>
      </c>
      <c r="C2259" s="1">
        <v>42806</v>
      </c>
      <c r="D2259">
        <f t="shared" si="140"/>
        <v>2017</v>
      </c>
      <c r="E2259" t="str">
        <f t="shared" si="141"/>
        <v>Mar</v>
      </c>
      <c r="F2259" t="s">
        <v>37</v>
      </c>
      <c r="G2259" t="s">
        <v>2631</v>
      </c>
      <c r="H2259" s="2" t="s">
        <v>22</v>
      </c>
      <c r="I2259" t="s">
        <v>23</v>
      </c>
      <c r="J2259" t="s">
        <v>24</v>
      </c>
      <c r="K2259">
        <v>60623</v>
      </c>
      <c r="L2259" t="s">
        <v>25</v>
      </c>
      <c r="M2259" t="s">
        <v>3437</v>
      </c>
      <c r="N2259" t="s">
        <v>128</v>
      </c>
      <c r="O2259" t="s">
        <v>3258</v>
      </c>
      <c r="P2259" s="4">
        <v>2.3340000000000001</v>
      </c>
      <c r="Q2259" s="4">
        <v>5</v>
      </c>
      <c r="R2259" s="4">
        <f t="shared" si="142"/>
        <v>-2.6659999999999999</v>
      </c>
      <c r="S2259" s="4">
        <f t="shared" si="143"/>
        <v>-0.39989999999999998</v>
      </c>
    </row>
    <row r="2260" spans="1:19" ht="15.6" x14ac:dyDescent="0.3">
      <c r="A2260" t="s">
        <v>3104</v>
      </c>
      <c r="B2260" s="1">
        <v>43354</v>
      </c>
      <c r="C2260" s="1">
        <v>43359</v>
      </c>
      <c r="D2260">
        <f t="shared" si="140"/>
        <v>2018</v>
      </c>
      <c r="E2260" t="str">
        <f t="shared" si="141"/>
        <v>Sep</v>
      </c>
      <c r="F2260" t="s">
        <v>37</v>
      </c>
      <c r="G2260" t="s">
        <v>3105</v>
      </c>
      <c r="H2260" s="2" t="s">
        <v>22</v>
      </c>
      <c r="I2260" t="s">
        <v>113</v>
      </c>
      <c r="J2260" t="s">
        <v>109</v>
      </c>
      <c r="K2260">
        <v>77070</v>
      </c>
      <c r="L2260" t="s">
        <v>25</v>
      </c>
      <c r="M2260" t="s">
        <v>3437</v>
      </c>
      <c r="N2260" t="s">
        <v>128</v>
      </c>
      <c r="O2260" t="s">
        <v>3258</v>
      </c>
      <c r="P2260" s="4">
        <v>1.556</v>
      </c>
      <c r="Q2260" s="4">
        <v>5</v>
      </c>
      <c r="R2260" s="4">
        <f t="shared" si="142"/>
        <v>-3.444</v>
      </c>
      <c r="S2260" s="4">
        <f t="shared" si="143"/>
        <v>-0.51659999999999995</v>
      </c>
    </row>
    <row r="2261" spans="1:19" ht="15.6" x14ac:dyDescent="0.3">
      <c r="A2261" t="s">
        <v>3442</v>
      </c>
      <c r="B2261" s="1">
        <v>42273</v>
      </c>
      <c r="C2261" s="1">
        <v>42277</v>
      </c>
      <c r="D2261">
        <f t="shared" si="140"/>
        <v>2015</v>
      </c>
      <c r="E2261" t="str">
        <f t="shared" si="141"/>
        <v>Sep</v>
      </c>
      <c r="F2261" t="s">
        <v>37</v>
      </c>
      <c r="G2261" t="s">
        <v>2908</v>
      </c>
      <c r="H2261" s="2" t="s">
        <v>22</v>
      </c>
      <c r="I2261" t="s">
        <v>744</v>
      </c>
      <c r="J2261" t="s">
        <v>233</v>
      </c>
      <c r="K2261">
        <v>43130</v>
      </c>
      <c r="L2261" t="s">
        <v>54</v>
      </c>
      <c r="M2261" t="s">
        <v>3443</v>
      </c>
      <c r="N2261" t="s">
        <v>128</v>
      </c>
      <c r="O2261" t="s">
        <v>3258</v>
      </c>
      <c r="P2261" s="4">
        <v>16.704000000000001</v>
      </c>
      <c r="Q2261" s="4">
        <v>18</v>
      </c>
      <c r="R2261" s="4">
        <f t="shared" si="142"/>
        <v>-1.2959999999999994</v>
      </c>
      <c r="S2261" s="4">
        <f t="shared" si="143"/>
        <v>-0.19439999999999991</v>
      </c>
    </row>
    <row r="2262" spans="1:19" ht="15.6" x14ac:dyDescent="0.3">
      <c r="A2262" t="s">
        <v>3444</v>
      </c>
      <c r="B2262" s="1">
        <v>43445</v>
      </c>
      <c r="C2262" s="1">
        <v>43447</v>
      </c>
      <c r="D2262">
        <f t="shared" si="140"/>
        <v>2018</v>
      </c>
      <c r="E2262" t="str">
        <f t="shared" si="141"/>
        <v>Dec</v>
      </c>
      <c r="F2262" t="s">
        <v>20</v>
      </c>
      <c r="G2262" t="s">
        <v>1646</v>
      </c>
      <c r="H2262" s="2" t="s">
        <v>22</v>
      </c>
      <c r="I2262" t="s">
        <v>3445</v>
      </c>
      <c r="J2262" t="s">
        <v>109</v>
      </c>
      <c r="K2262">
        <v>79605</v>
      </c>
      <c r="L2262" t="s">
        <v>25</v>
      </c>
      <c r="M2262" t="s">
        <v>3443</v>
      </c>
      <c r="N2262" t="s">
        <v>128</v>
      </c>
      <c r="O2262" t="s">
        <v>3258</v>
      </c>
      <c r="P2262" s="3">
        <v>1.3919999999999999</v>
      </c>
      <c r="Q2262" s="3">
        <v>0.8</v>
      </c>
      <c r="R2262" s="4">
        <f t="shared" si="142"/>
        <v>0.59199999999999986</v>
      </c>
      <c r="S2262" s="4">
        <f t="shared" si="143"/>
        <v>8.8799999999999976E-2</v>
      </c>
    </row>
    <row r="2263" spans="1:19" ht="15.6" x14ac:dyDescent="0.3">
      <c r="A2263" t="s">
        <v>3446</v>
      </c>
      <c r="B2263" s="1">
        <v>42458</v>
      </c>
      <c r="C2263" s="1">
        <v>42464</v>
      </c>
      <c r="D2263">
        <f t="shared" si="140"/>
        <v>2016</v>
      </c>
      <c r="E2263" t="str">
        <f t="shared" si="141"/>
        <v>Mar</v>
      </c>
      <c r="F2263" t="s">
        <v>37</v>
      </c>
      <c r="G2263" t="s">
        <v>2939</v>
      </c>
      <c r="H2263" s="2" t="s">
        <v>22</v>
      </c>
      <c r="I2263" t="s">
        <v>69</v>
      </c>
      <c r="J2263" t="s">
        <v>70</v>
      </c>
      <c r="K2263">
        <v>98103</v>
      </c>
      <c r="L2263" t="s">
        <v>34</v>
      </c>
      <c r="M2263" t="s">
        <v>3447</v>
      </c>
      <c r="N2263" t="s">
        <v>128</v>
      </c>
      <c r="O2263" t="s">
        <v>3258</v>
      </c>
      <c r="P2263" s="4">
        <v>73.28</v>
      </c>
      <c r="Q2263" s="4">
        <v>73.28</v>
      </c>
      <c r="R2263" s="4">
        <f t="shared" si="142"/>
        <v>0</v>
      </c>
      <c r="S2263" s="4">
        <f t="shared" si="143"/>
        <v>0</v>
      </c>
    </row>
    <row r="2264" spans="1:19" x14ac:dyDescent="0.3">
      <c r="A2264" t="s">
        <v>3448</v>
      </c>
      <c r="B2264" s="1">
        <v>43058</v>
      </c>
      <c r="C2264" s="1">
        <v>43061</v>
      </c>
      <c r="D2264">
        <f t="shared" si="140"/>
        <v>2017</v>
      </c>
      <c r="E2264" t="str">
        <f t="shared" si="141"/>
        <v>Nov</v>
      </c>
      <c r="F2264" t="s">
        <v>20</v>
      </c>
      <c r="G2264" t="s">
        <v>3449</v>
      </c>
      <c r="H2264" t="s">
        <v>51</v>
      </c>
      <c r="I2264" t="s">
        <v>3450</v>
      </c>
      <c r="J2264" t="s">
        <v>653</v>
      </c>
      <c r="K2264">
        <v>46203</v>
      </c>
      <c r="L2264" t="s">
        <v>25</v>
      </c>
      <c r="M2264" t="s">
        <v>3447</v>
      </c>
      <c r="N2264" t="s">
        <v>128</v>
      </c>
      <c r="O2264" t="s">
        <v>3258</v>
      </c>
      <c r="P2264" s="4">
        <v>54.96</v>
      </c>
      <c r="Q2264" s="4">
        <v>54.96</v>
      </c>
      <c r="R2264" s="4">
        <f t="shared" si="142"/>
        <v>0</v>
      </c>
      <c r="S2264" s="4">
        <f t="shared" si="143"/>
        <v>0</v>
      </c>
    </row>
    <row r="2265" spans="1:19" ht="15.6" x14ac:dyDescent="0.3">
      <c r="A2265" t="s">
        <v>3451</v>
      </c>
      <c r="B2265" s="1">
        <v>43243</v>
      </c>
      <c r="C2265" s="1">
        <v>43247</v>
      </c>
      <c r="D2265">
        <f t="shared" si="140"/>
        <v>2018</v>
      </c>
      <c r="E2265" t="str">
        <f t="shared" si="141"/>
        <v>May</v>
      </c>
      <c r="F2265" t="s">
        <v>37</v>
      </c>
      <c r="G2265" t="s">
        <v>583</v>
      </c>
      <c r="H2265" s="2" t="s">
        <v>22</v>
      </c>
      <c r="I2265" t="s">
        <v>113</v>
      </c>
      <c r="J2265" t="s">
        <v>109</v>
      </c>
      <c r="K2265">
        <v>77095</v>
      </c>
      <c r="L2265" t="s">
        <v>25</v>
      </c>
      <c r="M2265" t="s">
        <v>3447</v>
      </c>
      <c r="N2265" t="s">
        <v>128</v>
      </c>
      <c r="O2265" t="s">
        <v>3258</v>
      </c>
      <c r="P2265" s="4">
        <v>18.32</v>
      </c>
      <c r="Q2265" s="4">
        <v>18</v>
      </c>
      <c r="R2265" s="4">
        <f t="shared" si="142"/>
        <v>0.32000000000000028</v>
      </c>
      <c r="S2265" s="4">
        <f t="shared" si="143"/>
        <v>4.8000000000000043E-2</v>
      </c>
    </row>
    <row r="2266" spans="1:19" ht="15.6" x14ac:dyDescent="0.3">
      <c r="A2266" t="s">
        <v>3452</v>
      </c>
      <c r="B2266" s="1">
        <v>43340</v>
      </c>
      <c r="C2266" s="1">
        <v>43344</v>
      </c>
      <c r="D2266">
        <f t="shared" si="140"/>
        <v>2018</v>
      </c>
      <c r="E2266" t="str">
        <f t="shared" si="141"/>
        <v>Aug</v>
      </c>
      <c r="F2266" t="s">
        <v>37</v>
      </c>
      <c r="G2266" t="s">
        <v>2442</v>
      </c>
      <c r="H2266" s="2" t="s">
        <v>22</v>
      </c>
      <c r="I2266" t="s">
        <v>589</v>
      </c>
      <c r="J2266" t="s">
        <v>148</v>
      </c>
      <c r="K2266">
        <v>53209</v>
      </c>
      <c r="L2266" t="s">
        <v>25</v>
      </c>
      <c r="M2266" t="s">
        <v>3447</v>
      </c>
      <c r="N2266" t="s">
        <v>128</v>
      </c>
      <c r="O2266" t="s">
        <v>3258</v>
      </c>
      <c r="P2266" s="4">
        <v>91.6</v>
      </c>
      <c r="Q2266" s="4">
        <v>91.6</v>
      </c>
      <c r="R2266" s="4">
        <f t="shared" si="142"/>
        <v>0</v>
      </c>
      <c r="S2266" s="4">
        <f t="shared" si="143"/>
        <v>0</v>
      </c>
    </row>
    <row r="2267" spans="1:19" ht="15.6" x14ac:dyDescent="0.3">
      <c r="A2267" t="s">
        <v>3453</v>
      </c>
      <c r="B2267" s="1">
        <v>43375</v>
      </c>
      <c r="C2267" s="1">
        <v>43377</v>
      </c>
      <c r="D2267">
        <f t="shared" si="140"/>
        <v>2018</v>
      </c>
      <c r="E2267" t="str">
        <f t="shared" si="141"/>
        <v>Oct</v>
      </c>
      <c r="F2267" t="s">
        <v>67</v>
      </c>
      <c r="G2267" t="s">
        <v>1531</v>
      </c>
      <c r="H2267" s="2" t="s">
        <v>22</v>
      </c>
      <c r="I2267" t="s">
        <v>113</v>
      </c>
      <c r="J2267" t="s">
        <v>109</v>
      </c>
      <c r="K2267">
        <v>77041</v>
      </c>
      <c r="L2267" t="s">
        <v>25</v>
      </c>
      <c r="M2267" t="s">
        <v>3447</v>
      </c>
      <c r="N2267" t="s">
        <v>128</v>
      </c>
      <c r="O2267" t="s">
        <v>3258</v>
      </c>
      <c r="P2267" s="4">
        <v>21.984000000000002</v>
      </c>
      <c r="Q2267" s="4">
        <v>18</v>
      </c>
      <c r="R2267" s="4">
        <f t="shared" si="142"/>
        <v>3.9840000000000018</v>
      </c>
      <c r="S2267" s="4">
        <f t="shared" si="143"/>
        <v>0.59760000000000024</v>
      </c>
    </row>
    <row r="2268" spans="1:19" x14ac:dyDescent="0.3">
      <c r="A2268" t="s">
        <v>3454</v>
      </c>
      <c r="B2268" s="1">
        <v>43457</v>
      </c>
      <c r="C2268" s="1">
        <v>43459</v>
      </c>
      <c r="D2268">
        <f t="shared" si="140"/>
        <v>2018</v>
      </c>
      <c r="E2268" t="str">
        <f t="shared" si="141"/>
        <v>Dec</v>
      </c>
      <c r="F2268" t="s">
        <v>67</v>
      </c>
      <c r="G2268" t="s">
        <v>1626</v>
      </c>
      <c r="H2268" t="s">
        <v>22</v>
      </c>
      <c r="I2268" t="s">
        <v>1049</v>
      </c>
      <c r="J2268" t="s">
        <v>109</v>
      </c>
      <c r="K2268">
        <v>77840</v>
      </c>
      <c r="L2268" t="s">
        <v>25</v>
      </c>
      <c r="M2268" t="s">
        <v>3447</v>
      </c>
      <c r="N2268" t="s">
        <v>128</v>
      </c>
      <c r="O2268" t="s">
        <v>3258</v>
      </c>
      <c r="P2268" s="4">
        <v>29.312000000000001</v>
      </c>
      <c r="Q2268" s="4">
        <v>29.312000000000001</v>
      </c>
      <c r="R2268" s="4">
        <f t="shared" si="142"/>
        <v>0</v>
      </c>
      <c r="S2268" s="4">
        <f t="shared" si="143"/>
        <v>0</v>
      </c>
    </row>
    <row r="2269" spans="1:19" ht="15.6" x14ac:dyDescent="0.3">
      <c r="A2269" t="s">
        <v>3455</v>
      </c>
      <c r="B2269" s="1">
        <v>42255</v>
      </c>
      <c r="C2269" s="1">
        <v>42259</v>
      </c>
      <c r="D2269">
        <f t="shared" si="140"/>
        <v>2015</v>
      </c>
      <c r="E2269" t="str">
        <f t="shared" si="141"/>
        <v>Sep</v>
      </c>
      <c r="F2269" t="s">
        <v>37</v>
      </c>
      <c r="G2269" t="s">
        <v>1649</v>
      </c>
      <c r="H2269" s="2" t="s">
        <v>22</v>
      </c>
      <c r="I2269" t="s">
        <v>406</v>
      </c>
      <c r="J2269" t="s">
        <v>62</v>
      </c>
      <c r="K2269">
        <v>11561</v>
      </c>
      <c r="L2269" t="s">
        <v>54</v>
      </c>
      <c r="M2269" t="s">
        <v>3456</v>
      </c>
      <c r="N2269" t="s">
        <v>128</v>
      </c>
      <c r="O2269" t="s">
        <v>3258</v>
      </c>
      <c r="P2269" s="4">
        <v>16.78</v>
      </c>
      <c r="Q2269" s="4">
        <v>18</v>
      </c>
      <c r="R2269" s="4">
        <f t="shared" si="142"/>
        <v>-1.2199999999999989</v>
      </c>
      <c r="S2269" s="4">
        <f t="shared" si="143"/>
        <v>-0.18299999999999983</v>
      </c>
    </row>
    <row r="2270" spans="1:19" ht="15.6" x14ac:dyDescent="0.3">
      <c r="A2270" t="s">
        <v>3457</v>
      </c>
      <c r="B2270" s="1">
        <v>42619</v>
      </c>
      <c r="C2270" s="1">
        <v>42625</v>
      </c>
      <c r="D2270">
        <f t="shared" si="140"/>
        <v>2016</v>
      </c>
      <c r="E2270" t="str">
        <f t="shared" si="141"/>
        <v>Sep</v>
      </c>
      <c r="F2270" t="s">
        <v>37</v>
      </c>
      <c r="G2270" t="s">
        <v>426</v>
      </c>
      <c r="H2270" s="2" t="s">
        <v>22</v>
      </c>
      <c r="I2270" t="s">
        <v>61</v>
      </c>
      <c r="J2270" t="s">
        <v>62</v>
      </c>
      <c r="K2270">
        <v>10011</v>
      </c>
      <c r="L2270" t="s">
        <v>54</v>
      </c>
      <c r="M2270" t="s">
        <v>3456</v>
      </c>
      <c r="N2270" t="s">
        <v>128</v>
      </c>
      <c r="O2270" t="s">
        <v>3258</v>
      </c>
      <c r="P2270" s="4">
        <v>8.39</v>
      </c>
      <c r="Q2270" s="4">
        <v>18</v>
      </c>
      <c r="R2270" s="4">
        <f t="shared" si="142"/>
        <v>-9.61</v>
      </c>
      <c r="S2270" s="4">
        <f t="shared" si="143"/>
        <v>-1.4414999999999998</v>
      </c>
    </row>
    <row r="2271" spans="1:19" x14ac:dyDescent="0.3">
      <c r="A2271" t="s">
        <v>3458</v>
      </c>
      <c r="B2271" s="1">
        <v>43198</v>
      </c>
      <c r="C2271" s="1">
        <v>43204</v>
      </c>
      <c r="D2271">
        <f t="shared" si="140"/>
        <v>2018</v>
      </c>
      <c r="E2271" t="str">
        <f t="shared" si="141"/>
        <v>Apr</v>
      </c>
      <c r="F2271" t="s">
        <v>37</v>
      </c>
      <c r="G2271" t="s">
        <v>728</v>
      </c>
      <c r="H2271" t="s">
        <v>22</v>
      </c>
      <c r="I2271" t="s">
        <v>3459</v>
      </c>
      <c r="J2271" t="s">
        <v>144</v>
      </c>
      <c r="K2271">
        <v>7060</v>
      </c>
      <c r="L2271" t="s">
        <v>54</v>
      </c>
      <c r="M2271" t="s">
        <v>3456</v>
      </c>
      <c r="N2271" t="s">
        <v>128</v>
      </c>
      <c r="O2271" t="s">
        <v>3258</v>
      </c>
      <c r="P2271" s="4">
        <v>41.95</v>
      </c>
      <c r="Q2271" s="4">
        <v>41.95</v>
      </c>
      <c r="R2271" s="4">
        <f t="shared" si="142"/>
        <v>0</v>
      </c>
      <c r="S2271" s="4">
        <f t="shared" si="143"/>
        <v>0</v>
      </c>
    </row>
    <row r="2272" spans="1:19" ht="15.6" x14ac:dyDescent="0.3">
      <c r="A2272" t="s">
        <v>2167</v>
      </c>
      <c r="B2272" s="1">
        <v>43406</v>
      </c>
      <c r="C2272" s="1">
        <v>43410</v>
      </c>
      <c r="D2272">
        <f t="shared" si="140"/>
        <v>2018</v>
      </c>
      <c r="E2272" t="str">
        <f t="shared" si="141"/>
        <v>Nov</v>
      </c>
      <c r="F2272" t="s">
        <v>37</v>
      </c>
      <c r="G2272" t="s">
        <v>1253</v>
      </c>
      <c r="H2272" s="2" t="s">
        <v>22</v>
      </c>
      <c r="I2272" t="s">
        <v>100</v>
      </c>
      <c r="J2272" t="s">
        <v>101</v>
      </c>
      <c r="K2272">
        <v>19140</v>
      </c>
      <c r="L2272" t="s">
        <v>54</v>
      </c>
      <c r="M2272" t="s">
        <v>3456</v>
      </c>
      <c r="N2272" t="s">
        <v>128</v>
      </c>
      <c r="O2272" t="s">
        <v>3258</v>
      </c>
      <c r="P2272" s="4">
        <v>20.135999999999999</v>
      </c>
      <c r="Q2272" s="4">
        <v>18</v>
      </c>
      <c r="R2272" s="4">
        <f t="shared" si="142"/>
        <v>2.1359999999999992</v>
      </c>
      <c r="S2272" s="4">
        <f t="shared" si="143"/>
        <v>0.32039999999999985</v>
      </c>
    </row>
    <row r="2273" spans="1:19" ht="15.6" x14ac:dyDescent="0.3">
      <c r="A2273" t="s">
        <v>3460</v>
      </c>
      <c r="B2273" s="1">
        <v>43430</v>
      </c>
      <c r="C2273" s="1">
        <v>43434</v>
      </c>
      <c r="D2273">
        <f t="shared" si="140"/>
        <v>2018</v>
      </c>
      <c r="E2273" t="str">
        <f t="shared" si="141"/>
        <v>Nov</v>
      </c>
      <c r="F2273" t="s">
        <v>37</v>
      </c>
      <c r="G2273" t="s">
        <v>3402</v>
      </c>
      <c r="H2273" s="2" t="s">
        <v>22</v>
      </c>
      <c r="I2273" t="s">
        <v>61</v>
      </c>
      <c r="J2273" t="s">
        <v>62</v>
      </c>
      <c r="K2273">
        <v>10009</v>
      </c>
      <c r="L2273" t="s">
        <v>54</v>
      </c>
      <c r="M2273" t="s">
        <v>3456</v>
      </c>
      <c r="N2273" t="s">
        <v>128</v>
      </c>
      <c r="O2273" t="s">
        <v>3258</v>
      </c>
      <c r="P2273" s="4">
        <v>58.73</v>
      </c>
      <c r="Q2273" s="4">
        <v>58.73</v>
      </c>
      <c r="R2273" s="4">
        <f t="shared" si="142"/>
        <v>0</v>
      </c>
      <c r="S2273" s="4">
        <f t="shared" si="143"/>
        <v>0</v>
      </c>
    </row>
    <row r="2274" spans="1:19" ht="15.6" x14ac:dyDescent="0.3">
      <c r="A2274" t="s">
        <v>3461</v>
      </c>
      <c r="B2274" s="1">
        <v>43406</v>
      </c>
      <c r="C2274" s="1">
        <v>43409</v>
      </c>
      <c r="D2274">
        <f t="shared" si="140"/>
        <v>2018</v>
      </c>
      <c r="E2274" t="str">
        <f t="shared" si="141"/>
        <v>Nov</v>
      </c>
      <c r="F2274" t="s">
        <v>20</v>
      </c>
      <c r="G2274" t="s">
        <v>418</v>
      </c>
      <c r="H2274" s="2" t="s">
        <v>22</v>
      </c>
      <c r="I2274" t="s">
        <v>3462</v>
      </c>
      <c r="J2274" t="s">
        <v>192</v>
      </c>
      <c r="K2274">
        <v>63116</v>
      </c>
      <c r="L2274" t="s">
        <v>25</v>
      </c>
      <c r="M2274" t="s">
        <v>3456</v>
      </c>
      <c r="N2274" t="s">
        <v>128</v>
      </c>
      <c r="O2274" t="s">
        <v>3258</v>
      </c>
      <c r="P2274" s="4">
        <v>83.9</v>
      </c>
      <c r="Q2274" s="4">
        <v>83.9</v>
      </c>
      <c r="R2274" s="4">
        <f t="shared" si="142"/>
        <v>0</v>
      </c>
      <c r="S2274" s="4">
        <f t="shared" si="143"/>
        <v>0</v>
      </c>
    </row>
    <row r="2275" spans="1:19" x14ac:dyDescent="0.3">
      <c r="A2275" t="s">
        <v>3327</v>
      </c>
      <c r="B2275" s="1">
        <v>42641</v>
      </c>
      <c r="C2275" s="1">
        <v>42644</v>
      </c>
      <c r="D2275">
        <f t="shared" si="140"/>
        <v>2016</v>
      </c>
      <c r="E2275" t="str">
        <f t="shared" si="141"/>
        <v>Sep</v>
      </c>
      <c r="F2275" t="s">
        <v>20</v>
      </c>
      <c r="G2275" t="s">
        <v>2892</v>
      </c>
      <c r="H2275" t="s">
        <v>51</v>
      </c>
      <c r="I2275" t="s">
        <v>32</v>
      </c>
      <c r="J2275" t="s">
        <v>33</v>
      </c>
      <c r="K2275">
        <v>94110</v>
      </c>
      <c r="L2275" t="s">
        <v>34</v>
      </c>
      <c r="M2275" t="s">
        <v>3463</v>
      </c>
      <c r="N2275" t="s">
        <v>128</v>
      </c>
      <c r="O2275" t="s">
        <v>3258</v>
      </c>
      <c r="P2275" s="4">
        <v>43.56</v>
      </c>
      <c r="Q2275" s="4">
        <v>43.56</v>
      </c>
      <c r="R2275" s="4">
        <f t="shared" si="142"/>
        <v>0</v>
      </c>
      <c r="S2275" s="4">
        <f t="shared" si="143"/>
        <v>0</v>
      </c>
    </row>
    <row r="2276" spans="1:19" x14ac:dyDescent="0.3">
      <c r="A2276" t="s">
        <v>3282</v>
      </c>
      <c r="B2276" s="1">
        <v>43079</v>
      </c>
      <c r="C2276" s="1">
        <v>43086</v>
      </c>
      <c r="D2276">
        <f t="shared" si="140"/>
        <v>2017</v>
      </c>
      <c r="E2276" t="str">
        <f t="shared" si="141"/>
        <v>Dec</v>
      </c>
      <c r="F2276" t="s">
        <v>37</v>
      </c>
      <c r="G2276" t="s">
        <v>213</v>
      </c>
      <c r="H2276" t="s">
        <v>51</v>
      </c>
      <c r="I2276" t="s">
        <v>69</v>
      </c>
      <c r="J2276" t="s">
        <v>70</v>
      </c>
      <c r="K2276">
        <v>98105</v>
      </c>
      <c r="L2276" t="s">
        <v>34</v>
      </c>
      <c r="M2276" t="s">
        <v>3463</v>
      </c>
      <c r="N2276" t="s">
        <v>128</v>
      </c>
      <c r="O2276" t="s">
        <v>3258</v>
      </c>
      <c r="P2276" s="4">
        <v>65.34</v>
      </c>
      <c r="Q2276" s="4">
        <v>65.34</v>
      </c>
      <c r="R2276" s="4">
        <f t="shared" si="142"/>
        <v>0</v>
      </c>
      <c r="S2276" s="4">
        <f t="shared" si="143"/>
        <v>0</v>
      </c>
    </row>
    <row r="2277" spans="1:19" ht="15.6" x14ac:dyDescent="0.3">
      <c r="A2277" t="s">
        <v>3464</v>
      </c>
      <c r="B2277" s="1">
        <v>43310</v>
      </c>
      <c r="C2277" s="1">
        <v>43313</v>
      </c>
      <c r="D2277">
        <f t="shared" si="140"/>
        <v>2018</v>
      </c>
      <c r="E2277" t="str">
        <f t="shared" si="141"/>
        <v>Jul</v>
      </c>
      <c r="F2277" t="s">
        <v>67</v>
      </c>
      <c r="G2277" t="s">
        <v>639</v>
      </c>
      <c r="H2277" s="2" t="s">
        <v>22</v>
      </c>
      <c r="I2277" t="s">
        <v>78</v>
      </c>
      <c r="J2277" t="s">
        <v>83</v>
      </c>
      <c r="K2277">
        <v>28540</v>
      </c>
      <c r="L2277" t="s">
        <v>44</v>
      </c>
      <c r="M2277" t="s">
        <v>3463</v>
      </c>
      <c r="N2277" t="s">
        <v>128</v>
      </c>
      <c r="O2277" t="s">
        <v>3258</v>
      </c>
      <c r="P2277" s="4">
        <v>34.847999999999999</v>
      </c>
      <c r="Q2277" s="4">
        <v>34.847999999999999</v>
      </c>
      <c r="R2277" s="4">
        <f t="shared" si="142"/>
        <v>0</v>
      </c>
      <c r="S2277" s="4">
        <f t="shared" si="143"/>
        <v>0</v>
      </c>
    </row>
    <row r="2278" spans="1:19" ht="15.6" x14ac:dyDescent="0.3">
      <c r="A2278" t="s">
        <v>3465</v>
      </c>
      <c r="B2278" s="1">
        <v>42881</v>
      </c>
      <c r="C2278" s="1">
        <v>42887</v>
      </c>
      <c r="D2278">
        <f t="shared" si="140"/>
        <v>2017</v>
      </c>
      <c r="E2278" t="str">
        <f t="shared" si="141"/>
        <v>May</v>
      </c>
      <c r="F2278" t="s">
        <v>37</v>
      </c>
      <c r="G2278" t="s">
        <v>901</v>
      </c>
      <c r="H2278" s="2" t="s">
        <v>22</v>
      </c>
      <c r="I2278" t="s">
        <v>100</v>
      </c>
      <c r="J2278" t="s">
        <v>101</v>
      </c>
      <c r="K2278">
        <v>19134</v>
      </c>
      <c r="L2278" t="s">
        <v>54</v>
      </c>
      <c r="M2278" t="s">
        <v>3463</v>
      </c>
      <c r="N2278" t="s">
        <v>128</v>
      </c>
      <c r="O2278" t="s">
        <v>3258</v>
      </c>
      <c r="P2278" s="4">
        <v>34.847999999999999</v>
      </c>
      <c r="Q2278" s="4">
        <v>34.847999999999999</v>
      </c>
      <c r="R2278" s="4">
        <f t="shared" si="142"/>
        <v>0</v>
      </c>
      <c r="S2278" s="4">
        <f t="shared" si="143"/>
        <v>0</v>
      </c>
    </row>
    <row r="2279" spans="1:19" ht="15.6" x14ac:dyDescent="0.3">
      <c r="A2279" t="s">
        <v>3466</v>
      </c>
      <c r="B2279" s="1">
        <v>43430</v>
      </c>
      <c r="C2279" s="1">
        <v>43434</v>
      </c>
      <c r="D2279">
        <f t="shared" si="140"/>
        <v>2018</v>
      </c>
      <c r="E2279" t="str">
        <f t="shared" si="141"/>
        <v>Nov</v>
      </c>
      <c r="F2279" t="s">
        <v>37</v>
      </c>
      <c r="G2279" t="s">
        <v>164</v>
      </c>
      <c r="H2279" s="2" t="s">
        <v>22</v>
      </c>
      <c r="I2279" t="s">
        <v>182</v>
      </c>
      <c r="J2279" t="s">
        <v>233</v>
      </c>
      <c r="K2279">
        <v>43229</v>
      </c>
      <c r="L2279" t="s">
        <v>54</v>
      </c>
      <c r="M2279" t="s">
        <v>3463</v>
      </c>
      <c r="N2279" t="s">
        <v>128</v>
      </c>
      <c r="O2279" t="s">
        <v>3258</v>
      </c>
      <c r="P2279" s="4">
        <v>52.271999999999998</v>
      </c>
      <c r="Q2279" s="4">
        <v>52.271999999999998</v>
      </c>
      <c r="R2279" s="4">
        <f t="shared" si="142"/>
        <v>0</v>
      </c>
      <c r="S2279" s="4">
        <f t="shared" si="143"/>
        <v>0</v>
      </c>
    </row>
    <row r="2280" spans="1:19" ht="15.6" x14ac:dyDescent="0.3">
      <c r="A2280" t="s">
        <v>3467</v>
      </c>
      <c r="B2280" s="1">
        <v>42910</v>
      </c>
      <c r="C2280" s="1">
        <v>42914</v>
      </c>
      <c r="D2280">
        <f t="shared" si="140"/>
        <v>2017</v>
      </c>
      <c r="E2280" t="str">
        <f t="shared" si="141"/>
        <v>Jun</v>
      </c>
      <c r="F2280" t="s">
        <v>37</v>
      </c>
      <c r="G2280" t="s">
        <v>1364</v>
      </c>
      <c r="H2280" s="2" t="s">
        <v>22</v>
      </c>
      <c r="I2280" t="s">
        <v>113</v>
      </c>
      <c r="J2280" t="s">
        <v>109</v>
      </c>
      <c r="K2280">
        <v>77095</v>
      </c>
      <c r="L2280" t="s">
        <v>25</v>
      </c>
      <c r="M2280" t="s">
        <v>3463</v>
      </c>
      <c r="N2280" t="s">
        <v>128</v>
      </c>
      <c r="O2280" t="s">
        <v>3258</v>
      </c>
      <c r="P2280" s="4">
        <v>8.7119999999999997</v>
      </c>
      <c r="Q2280" s="4">
        <v>18</v>
      </c>
      <c r="R2280" s="4">
        <f t="shared" si="142"/>
        <v>-9.2880000000000003</v>
      </c>
      <c r="S2280" s="4">
        <f t="shared" si="143"/>
        <v>-1.3932</v>
      </c>
    </row>
    <row r="2281" spans="1:19" x14ac:dyDescent="0.3">
      <c r="A2281" t="s">
        <v>3468</v>
      </c>
      <c r="B2281" s="1">
        <v>42323</v>
      </c>
      <c r="C2281" s="1">
        <v>42329</v>
      </c>
      <c r="D2281">
        <f t="shared" si="140"/>
        <v>2015</v>
      </c>
      <c r="E2281" t="str">
        <f t="shared" si="141"/>
        <v>Nov</v>
      </c>
      <c r="F2281" t="s">
        <v>37</v>
      </c>
      <c r="G2281" t="s">
        <v>2613</v>
      </c>
      <c r="H2281" t="s">
        <v>51</v>
      </c>
      <c r="I2281" t="s">
        <v>3469</v>
      </c>
      <c r="J2281" t="s">
        <v>250</v>
      </c>
      <c r="K2281">
        <v>37604</v>
      </c>
      <c r="L2281" t="s">
        <v>44</v>
      </c>
      <c r="M2281" t="s">
        <v>3470</v>
      </c>
      <c r="N2281" t="s">
        <v>128</v>
      </c>
      <c r="O2281" t="s">
        <v>3258</v>
      </c>
      <c r="P2281" s="4">
        <v>333.05599999999998</v>
      </c>
      <c r="Q2281" s="4">
        <v>333.05599999999998</v>
      </c>
      <c r="R2281" s="4">
        <f t="shared" si="142"/>
        <v>0</v>
      </c>
      <c r="S2281" s="4">
        <f t="shared" si="143"/>
        <v>0</v>
      </c>
    </row>
    <row r="2282" spans="1:19" x14ac:dyDescent="0.3">
      <c r="A2282" t="s">
        <v>3471</v>
      </c>
      <c r="B2282" s="1">
        <v>42898</v>
      </c>
      <c r="C2282" s="1">
        <v>42901</v>
      </c>
      <c r="D2282">
        <f t="shared" si="140"/>
        <v>2017</v>
      </c>
      <c r="E2282" t="str">
        <f t="shared" si="141"/>
        <v>Jun</v>
      </c>
      <c r="F2282" t="s">
        <v>20</v>
      </c>
      <c r="G2282" t="s">
        <v>1542</v>
      </c>
      <c r="H2282" t="s">
        <v>51</v>
      </c>
      <c r="I2282" t="s">
        <v>720</v>
      </c>
      <c r="J2282" t="s">
        <v>754</v>
      </c>
      <c r="K2282">
        <v>35601</v>
      </c>
      <c r="L2282" t="s">
        <v>44</v>
      </c>
      <c r="M2282" t="s">
        <v>3470</v>
      </c>
      <c r="N2282" t="s">
        <v>128</v>
      </c>
      <c r="O2282" t="s">
        <v>3258</v>
      </c>
      <c r="P2282" s="4">
        <v>208.16</v>
      </c>
      <c r="Q2282" s="4">
        <v>208.16</v>
      </c>
      <c r="R2282" s="4">
        <f t="shared" si="142"/>
        <v>0</v>
      </c>
      <c r="S2282" s="4">
        <f t="shared" si="143"/>
        <v>0</v>
      </c>
    </row>
    <row r="2283" spans="1:19" x14ac:dyDescent="0.3">
      <c r="A2283" t="s">
        <v>2841</v>
      </c>
      <c r="B2283" s="1">
        <v>43410</v>
      </c>
      <c r="C2283" s="1">
        <v>43413</v>
      </c>
      <c r="D2283">
        <f t="shared" si="140"/>
        <v>2018</v>
      </c>
      <c r="E2283" t="str">
        <f t="shared" si="141"/>
        <v>Nov</v>
      </c>
      <c r="F2283" t="s">
        <v>67</v>
      </c>
      <c r="G2283" t="s">
        <v>1009</v>
      </c>
      <c r="H2283" t="s">
        <v>51</v>
      </c>
      <c r="I2283" t="s">
        <v>281</v>
      </c>
      <c r="J2283" t="s">
        <v>83</v>
      </c>
      <c r="K2283">
        <v>28314</v>
      </c>
      <c r="L2283" t="s">
        <v>44</v>
      </c>
      <c r="M2283" t="s">
        <v>3470</v>
      </c>
      <c r="N2283" t="s">
        <v>128</v>
      </c>
      <c r="O2283" t="s">
        <v>3258</v>
      </c>
      <c r="P2283" s="4">
        <v>499.584</v>
      </c>
      <c r="Q2283" s="4">
        <v>499.584</v>
      </c>
      <c r="R2283" s="4">
        <f t="shared" si="142"/>
        <v>0</v>
      </c>
      <c r="S2283" s="4">
        <f t="shared" si="143"/>
        <v>0</v>
      </c>
    </row>
    <row r="2284" spans="1:19" x14ac:dyDescent="0.3">
      <c r="A2284" t="s">
        <v>3472</v>
      </c>
      <c r="B2284" s="1">
        <v>42147</v>
      </c>
      <c r="C2284" s="1">
        <v>42151</v>
      </c>
      <c r="D2284">
        <f t="shared" si="140"/>
        <v>2015</v>
      </c>
      <c r="E2284" t="str">
        <f t="shared" si="141"/>
        <v>May</v>
      </c>
      <c r="F2284" t="s">
        <v>37</v>
      </c>
      <c r="G2284" t="s">
        <v>285</v>
      </c>
      <c r="H2284" t="s">
        <v>51</v>
      </c>
      <c r="I2284" t="s">
        <v>61</v>
      </c>
      <c r="J2284" t="s">
        <v>62</v>
      </c>
      <c r="K2284">
        <v>10035</v>
      </c>
      <c r="L2284" t="s">
        <v>54</v>
      </c>
      <c r="M2284" t="s">
        <v>3470</v>
      </c>
      <c r="N2284" t="s">
        <v>128</v>
      </c>
      <c r="O2284" t="s">
        <v>3258</v>
      </c>
      <c r="P2284" s="4">
        <v>208.16</v>
      </c>
      <c r="Q2284" s="4">
        <v>208.16</v>
      </c>
      <c r="R2284" s="4">
        <f t="shared" si="142"/>
        <v>0</v>
      </c>
      <c r="S2284" s="4">
        <f t="shared" si="143"/>
        <v>0</v>
      </c>
    </row>
    <row r="2285" spans="1:19" x14ac:dyDescent="0.3">
      <c r="A2285" t="s">
        <v>3473</v>
      </c>
      <c r="B2285" s="1">
        <v>42970</v>
      </c>
      <c r="C2285" s="1">
        <v>42974</v>
      </c>
      <c r="D2285">
        <f t="shared" si="140"/>
        <v>2017</v>
      </c>
      <c r="E2285" t="str">
        <f t="shared" si="141"/>
        <v>Aug</v>
      </c>
      <c r="F2285" t="s">
        <v>37</v>
      </c>
      <c r="G2285" t="s">
        <v>2818</v>
      </c>
      <c r="H2285" t="s">
        <v>22</v>
      </c>
      <c r="I2285" t="s">
        <v>61</v>
      </c>
      <c r="J2285" t="s">
        <v>62</v>
      </c>
      <c r="K2285">
        <v>10035</v>
      </c>
      <c r="L2285" t="s">
        <v>54</v>
      </c>
      <c r="M2285" t="s">
        <v>3470</v>
      </c>
      <c r="N2285" t="s">
        <v>110</v>
      </c>
      <c r="O2285" t="s">
        <v>3258</v>
      </c>
      <c r="P2285" s="4">
        <v>1040.8</v>
      </c>
      <c r="Q2285" s="4">
        <f>P2285-150</f>
        <v>890.8</v>
      </c>
      <c r="R2285" s="4">
        <f t="shared" si="142"/>
        <v>150</v>
      </c>
      <c r="S2285" s="4">
        <f t="shared" si="143"/>
        <v>22.5</v>
      </c>
    </row>
    <row r="2286" spans="1:19" x14ac:dyDescent="0.3">
      <c r="A2286" t="s">
        <v>1456</v>
      </c>
      <c r="B2286" s="1">
        <v>43301</v>
      </c>
      <c r="C2286" s="1">
        <v>43306</v>
      </c>
      <c r="D2286">
        <f t="shared" si="140"/>
        <v>2018</v>
      </c>
      <c r="E2286" t="str">
        <f t="shared" si="141"/>
        <v>Jul</v>
      </c>
      <c r="F2286" t="s">
        <v>37</v>
      </c>
      <c r="G2286" t="s">
        <v>1457</v>
      </c>
      <c r="H2286" t="s">
        <v>51</v>
      </c>
      <c r="I2286" t="s">
        <v>1458</v>
      </c>
      <c r="J2286" t="s">
        <v>564</v>
      </c>
      <c r="K2286">
        <v>57103</v>
      </c>
      <c r="L2286" t="s">
        <v>25</v>
      </c>
      <c r="M2286" t="s">
        <v>3470</v>
      </c>
      <c r="N2286" t="s">
        <v>128</v>
      </c>
      <c r="O2286" t="s">
        <v>3258</v>
      </c>
      <c r="P2286" s="4">
        <v>416.32</v>
      </c>
      <c r="Q2286" s="4">
        <v>416.32</v>
      </c>
      <c r="R2286" s="4">
        <f t="shared" si="142"/>
        <v>0</v>
      </c>
      <c r="S2286" s="4">
        <f t="shared" si="143"/>
        <v>0</v>
      </c>
    </row>
    <row r="2287" spans="1:19" x14ac:dyDescent="0.3">
      <c r="A2287" t="s">
        <v>3474</v>
      </c>
      <c r="B2287" s="1">
        <v>43366</v>
      </c>
      <c r="C2287" s="1">
        <v>43368</v>
      </c>
      <c r="D2287">
        <f t="shared" si="140"/>
        <v>2018</v>
      </c>
      <c r="E2287" t="str">
        <f t="shared" si="141"/>
        <v>Sep</v>
      </c>
      <c r="F2287" t="s">
        <v>67</v>
      </c>
      <c r="G2287" t="s">
        <v>2742</v>
      </c>
      <c r="H2287" t="s">
        <v>105</v>
      </c>
      <c r="I2287" t="s">
        <v>69</v>
      </c>
      <c r="J2287" t="s">
        <v>70</v>
      </c>
      <c r="K2287">
        <v>98105</v>
      </c>
      <c r="L2287" t="s">
        <v>34</v>
      </c>
      <c r="M2287" t="s">
        <v>3475</v>
      </c>
      <c r="N2287" t="s">
        <v>128</v>
      </c>
      <c r="O2287" t="s">
        <v>3258</v>
      </c>
      <c r="P2287" s="4">
        <v>119.96</v>
      </c>
      <c r="Q2287" s="4">
        <v>119.96</v>
      </c>
      <c r="R2287" s="4">
        <f t="shared" si="142"/>
        <v>0</v>
      </c>
      <c r="S2287" s="4">
        <f t="shared" si="143"/>
        <v>0</v>
      </c>
    </row>
    <row r="2288" spans="1:19" ht="15.6" x14ac:dyDescent="0.3">
      <c r="A2288" t="s">
        <v>3228</v>
      </c>
      <c r="B2288" s="1">
        <v>43296</v>
      </c>
      <c r="C2288" s="1">
        <v>43298</v>
      </c>
      <c r="D2288">
        <f t="shared" si="140"/>
        <v>2018</v>
      </c>
      <c r="E2288" t="str">
        <f t="shared" si="141"/>
        <v>Jul</v>
      </c>
      <c r="F2288" t="s">
        <v>20</v>
      </c>
      <c r="G2288" t="s">
        <v>1133</v>
      </c>
      <c r="H2288" s="2" t="s">
        <v>22</v>
      </c>
      <c r="I2288" t="s">
        <v>2122</v>
      </c>
      <c r="J2288" t="s">
        <v>158</v>
      </c>
      <c r="K2288">
        <v>23434</v>
      </c>
      <c r="L2288" t="s">
        <v>44</v>
      </c>
      <c r="M2288" t="s">
        <v>3475</v>
      </c>
      <c r="N2288" t="s">
        <v>128</v>
      </c>
      <c r="O2288" t="s">
        <v>3258</v>
      </c>
      <c r="P2288" s="4">
        <v>179.94</v>
      </c>
      <c r="Q2288" s="4">
        <v>179.94</v>
      </c>
      <c r="R2288" s="4">
        <f t="shared" si="142"/>
        <v>0</v>
      </c>
      <c r="S2288" s="4">
        <f t="shared" si="143"/>
        <v>0</v>
      </c>
    </row>
    <row r="2289" spans="1:19" ht="15.6" x14ac:dyDescent="0.3">
      <c r="A2289" t="s">
        <v>3476</v>
      </c>
      <c r="B2289" s="1">
        <v>42273</v>
      </c>
      <c r="C2289" s="1">
        <v>42278</v>
      </c>
      <c r="D2289">
        <f t="shared" si="140"/>
        <v>2015</v>
      </c>
      <c r="E2289" t="str">
        <f t="shared" si="141"/>
        <v>Sep</v>
      </c>
      <c r="F2289" t="s">
        <v>67</v>
      </c>
      <c r="G2289" t="s">
        <v>1760</v>
      </c>
      <c r="H2289" s="2" t="s">
        <v>22</v>
      </c>
      <c r="I2289" t="s">
        <v>100</v>
      </c>
      <c r="J2289" t="s">
        <v>101</v>
      </c>
      <c r="K2289">
        <v>19134</v>
      </c>
      <c r="L2289" t="s">
        <v>54</v>
      </c>
      <c r="M2289" t="s">
        <v>3475</v>
      </c>
      <c r="N2289" t="s">
        <v>128</v>
      </c>
      <c r="O2289" t="s">
        <v>3258</v>
      </c>
      <c r="P2289" s="4">
        <v>143.952</v>
      </c>
      <c r="Q2289" s="4">
        <v>143.952</v>
      </c>
      <c r="R2289" s="4">
        <f t="shared" si="142"/>
        <v>0</v>
      </c>
      <c r="S2289" s="4">
        <f t="shared" si="143"/>
        <v>0</v>
      </c>
    </row>
    <row r="2290" spans="1:19" ht="15.6" x14ac:dyDescent="0.3">
      <c r="A2290" t="s">
        <v>760</v>
      </c>
      <c r="B2290" s="1">
        <v>42652</v>
      </c>
      <c r="C2290" s="1">
        <v>42656</v>
      </c>
      <c r="D2290">
        <f t="shared" si="140"/>
        <v>2016</v>
      </c>
      <c r="E2290" t="str">
        <f t="shared" si="141"/>
        <v>Oct</v>
      </c>
      <c r="F2290" t="s">
        <v>37</v>
      </c>
      <c r="G2290" t="s">
        <v>761</v>
      </c>
      <c r="H2290" s="2" t="s">
        <v>22</v>
      </c>
      <c r="I2290" t="s">
        <v>97</v>
      </c>
      <c r="J2290" t="s">
        <v>89</v>
      </c>
      <c r="K2290">
        <v>48227</v>
      </c>
      <c r="L2290" t="s">
        <v>25</v>
      </c>
      <c r="M2290" t="s">
        <v>3475</v>
      </c>
      <c r="N2290" t="s">
        <v>128</v>
      </c>
      <c r="O2290" t="s">
        <v>3258</v>
      </c>
      <c r="P2290" s="4">
        <v>269.91000000000003</v>
      </c>
      <c r="Q2290" s="4">
        <v>269.91000000000003</v>
      </c>
      <c r="R2290" s="4">
        <f t="shared" si="142"/>
        <v>0</v>
      </c>
      <c r="S2290" s="4">
        <f t="shared" si="143"/>
        <v>0</v>
      </c>
    </row>
    <row r="2291" spans="1:19" ht="15.6" x14ac:dyDescent="0.3">
      <c r="A2291" t="s">
        <v>3477</v>
      </c>
      <c r="B2291" s="1">
        <v>43394</v>
      </c>
      <c r="C2291" s="1">
        <v>43398</v>
      </c>
      <c r="D2291">
        <f t="shared" si="140"/>
        <v>2018</v>
      </c>
      <c r="E2291" t="str">
        <f t="shared" si="141"/>
        <v>Oct</v>
      </c>
      <c r="F2291" t="s">
        <v>37</v>
      </c>
      <c r="G2291" t="s">
        <v>741</v>
      </c>
      <c r="H2291" s="2" t="s">
        <v>22</v>
      </c>
      <c r="I2291" t="s">
        <v>23</v>
      </c>
      <c r="J2291" t="s">
        <v>24</v>
      </c>
      <c r="K2291">
        <v>60653</v>
      </c>
      <c r="L2291" t="s">
        <v>25</v>
      </c>
      <c r="M2291" t="s">
        <v>3475</v>
      </c>
      <c r="N2291" t="s">
        <v>128</v>
      </c>
      <c r="O2291" t="s">
        <v>3258</v>
      </c>
      <c r="P2291" s="4">
        <v>23.992000000000001</v>
      </c>
      <c r="Q2291" s="4">
        <v>23.992000000000001</v>
      </c>
      <c r="R2291" s="4">
        <f t="shared" si="142"/>
        <v>0</v>
      </c>
      <c r="S2291" s="4">
        <f t="shared" si="143"/>
        <v>0</v>
      </c>
    </row>
    <row r="2292" spans="1:19" ht="15.6" x14ac:dyDescent="0.3">
      <c r="A2292" t="s">
        <v>3478</v>
      </c>
      <c r="B2292" s="1">
        <v>43259</v>
      </c>
      <c r="C2292" s="1">
        <v>43263</v>
      </c>
      <c r="D2292">
        <f t="shared" si="140"/>
        <v>2018</v>
      </c>
      <c r="E2292" t="str">
        <f t="shared" si="141"/>
        <v>Jun</v>
      </c>
      <c r="F2292" t="s">
        <v>37</v>
      </c>
      <c r="G2292" t="s">
        <v>739</v>
      </c>
      <c r="H2292" s="2" t="s">
        <v>22</v>
      </c>
      <c r="I2292" t="s">
        <v>684</v>
      </c>
      <c r="J2292" t="s">
        <v>109</v>
      </c>
      <c r="K2292">
        <v>77506</v>
      </c>
      <c r="L2292" t="s">
        <v>25</v>
      </c>
      <c r="M2292" t="s">
        <v>3479</v>
      </c>
      <c r="N2292" t="s">
        <v>128</v>
      </c>
      <c r="O2292" t="s">
        <v>3258</v>
      </c>
      <c r="P2292" s="4">
        <v>1.6240000000000001</v>
      </c>
      <c r="Q2292" s="4">
        <v>5</v>
      </c>
      <c r="R2292" s="4">
        <f t="shared" si="142"/>
        <v>-3.3759999999999999</v>
      </c>
      <c r="S2292" s="4">
        <f t="shared" si="143"/>
        <v>-0.50639999999999996</v>
      </c>
    </row>
    <row r="2293" spans="1:19" ht="15.6" x14ac:dyDescent="0.3">
      <c r="A2293" t="s">
        <v>3480</v>
      </c>
      <c r="B2293" s="1">
        <v>42867</v>
      </c>
      <c r="C2293" s="1">
        <v>42871</v>
      </c>
      <c r="D2293">
        <f t="shared" si="140"/>
        <v>2017</v>
      </c>
      <c r="E2293" t="str">
        <f t="shared" si="141"/>
        <v>May</v>
      </c>
      <c r="F2293" t="s">
        <v>37</v>
      </c>
      <c r="G2293" t="s">
        <v>3481</v>
      </c>
      <c r="H2293" s="2" t="s">
        <v>22</v>
      </c>
      <c r="I2293" t="s">
        <v>494</v>
      </c>
      <c r="J2293" t="s">
        <v>33</v>
      </c>
      <c r="K2293">
        <v>92691</v>
      </c>
      <c r="L2293" t="s">
        <v>34</v>
      </c>
      <c r="M2293" t="s">
        <v>3482</v>
      </c>
      <c r="N2293" t="s">
        <v>128</v>
      </c>
      <c r="O2293" t="s">
        <v>3258</v>
      </c>
      <c r="P2293" s="4">
        <v>8.67</v>
      </c>
      <c r="Q2293" s="4">
        <v>18</v>
      </c>
      <c r="R2293" s="4">
        <f t="shared" si="142"/>
        <v>-9.33</v>
      </c>
      <c r="S2293" s="4">
        <f t="shared" si="143"/>
        <v>-1.3995</v>
      </c>
    </row>
    <row r="2294" spans="1:19" ht="15.6" x14ac:dyDescent="0.3">
      <c r="A2294" t="s">
        <v>3483</v>
      </c>
      <c r="B2294" s="1">
        <v>42960</v>
      </c>
      <c r="C2294" s="1">
        <v>42960</v>
      </c>
      <c r="D2294">
        <f t="shared" si="140"/>
        <v>2017</v>
      </c>
      <c r="E2294" t="str">
        <f t="shared" si="141"/>
        <v>Aug</v>
      </c>
      <c r="F2294" t="s">
        <v>30</v>
      </c>
      <c r="G2294" t="s">
        <v>1178</v>
      </c>
      <c r="H2294" s="2" t="s">
        <v>22</v>
      </c>
      <c r="I2294" t="s">
        <v>3484</v>
      </c>
      <c r="J2294" t="s">
        <v>43</v>
      </c>
      <c r="K2294">
        <v>70065</v>
      </c>
      <c r="L2294" t="s">
        <v>44</v>
      </c>
      <c r="M2294" t="s">
        <v>3482</v>
      </c>
      <c r="N2294" t="s">
        <v>110</v>
      </c>
      <c r="O2294" t="s">
        <v>3258</v>
      </c>
      <c r="P2294" s="4">
        <v>17.34</v>
      </c>
      <c r="Q2294" s="4">
        <v>18</v>
      </c>
      <c r="R2294" s="4">
        <f t="shared" si="142"/>
        <v>-0.66000000000000014</v>
      </c>
      <c r="S2294" s="4">
        <f t="shared" si="143"/>
        <v>-9.9000000000000019E-2</v>
      </c>
    </row>
    <row r="2295" spans="1:19" ht="15.6" x14ac:dyDescent="0.3">
      <c r="A2295" t="s">
        <v>1418</v>
      </c>
      <c r="B2295" s="1">
        <v>43191</v>
      </c>
      <c r="C2295" s="1">
        <v>43194</v>
      </c>
      <c r="D2295">
        <f t="shared" si="140"/>
        <v>2018</v>
      </c>
      <c r="E2295" t="str">
        <f t="shared" si="141"/>
        <v>Apr</v>
      </c>
      <c r="F2295" t="s">
        <v>67</v>
      </c>
      <c r="G2295" t="s">
        <v>833</v>
      </c>
      <c r="H2295" s="2" t="s">
        <v>22</v>
      </c>
      <c r="I2295" t="s">
        <v>78</v>
      </c>
      <c r="J2295" t="s">
        <v>79</v>
      </c>
      <c r="K2295">
        <v>32216</v>
      </c>
      <c r="L2295" t="s">
        <v>44</v>
      </c>
      <c r="M2295" t="s">
        <v>3482</v>
      </c>
      <c r="N2295" t="s">
        <v>128</v>
      </c>
      <c r="O2295" t="s">
        <v>3258</v>
      </c>
      <c r="P2295" s="4">
        <v>20.808</v>
      </c>
      <c r="Q2295" s="4">
        <v>18</v>
      </c>
      <c r="R2295" s="4">
        <f t="shared" si="142"/>
        <v>2.8079999999999998</v>
      </c>
      <c r="S2295" s="4">
        <f t="shared" si="143"/>
        <v>0.42119999999999996</v>
      </c>
    </row>
    <row r="2296" spans="1:19" ht="15.6" x14ac:dyDescent="0.3">
      <c r="A2296" t="s">
        <v>3485</v>
      </c>
      <c r="B2296" s="1">
        <v>42434</v>
      </c>
      <c r="C2296" s="1">
        <v>42438</v>
      </c>
      <c r="D2296">
        <f t="shared" si="140"/>
        <v>2016</v>
      </c>
      <c r="E2296" t="str">
        <f t="shared" si="141"/>
        <v>Mar</v>
      </c>
      <c r="F2296" t="s">
        <v>37</v>
      </c>
      <c r="G2296" t="s">
        <v>2906</v>
      </c>
      <c r="H2296" s="2" t="s">
        <v>22</v>
      </c>
      <c r="I2296" t="s">
        <v>3486</v>
      </c>
      <c r="J2296" t="s">
        <v>653</v>
      </c>
      <c r="K2296">
        <v>47362</v>
      </c>
      <c r="L2296" t="s">
        <v>25</v>
      </c>
      <c r="M2296" t="s">
        <v>3482</v>
      </c>
      <c r="N2296" t="s">
        <v>128</v>
      </c>
      <c r="O2296" t="s">
        <v>3258</v>
      </c>
      <c r="P2296" s="4">
        <v>60.69</v>
      </c>
      <c r="Q2296" s="4">
        <v>60.69</v>
      </c>
      <c r="R2296" s="4">
        <f t="shared" si="142"/>
        <v>0</v>
      </c>
      <c r="S2296" s="4">
        <f t="shared" si="143"/>
        <v>0</v>
      </c>
    </row>
    <row r="2297" spans="1:19" ht="15.6" x14ac:dyDescent="0.3">
      <c r="A2297" t="s">
        <v>227</v>
      </c>
      <c r="B2297" s="1">
        <v>42994</v>
      </c>
      <c r="C2297" s="1">
        <v>43000</v>
      </c>
      <c r="D2297">
        <f t="shared" si="140"/>
        <v>2017</v>
      </c>
      <c r="E2297" t="str">
        <f t="shared" si="141"/>
        <v>Sep</v>
      </c>
      <c r="F2297" t="s">
        <v>37</v>
      </c>
      <c r="G2297" t="s">
        <v>228</v>
      </c>
      <c r="H2297" s="2" t="s">
        <v>22</v>
      </c>
      <c r="I2297" t="s">
        <v>131</v>
      </c>
      <c r="J2297" t="s">
        <v>33</v>
      </c>
      <c r="K2297">
        <v>95123</v>
      </c>
      <c r="L2297" t="s">
        <v>34</v>
      </c>
      <c r="M2297" t="s">
        <v>3487</v>
      </c>
      <c r="N2297" t="s">
        <v>110</v>
      </c>
      <c r="O2297" t="s">
        <v>3258</v>
      </c>
      <c r="P2297" s="4">
        <v>17.48</v>
      </c>
      <c r="Q2297" s="4">
        <v>18</v>
      </c>
      <c r="R2297" s="4">
        <f t="shared" si="142"/>
        <v>-0.51999999999999957</v>
      </c>
      <c r="S2297" s="4">
        <f t="shared" si="143"/>
        <v>-7.7999999999999931E-2</v>
      </c>
    </row>
    <row r="2298" spans="1:19" ht="15.6" x14ac:dyDescent="0.3">
      <c r="A2298" t="s">
        <v>3488</v>
      </c>
      <c r="B2298" s="1">
        <v>42453</v>
      </c>
      <c r="C2298" s="1">
        <v>42459</v>
      </c>
      <c r="D2298">
        <f t="shared" si="140"/>
        <v>2016</v>
      </c>
      <c r="E2298" t="str">
        <f t="shared" si="141"/>
        <v>Mar</v>
      </c>
      <c r="F2298" t="s">
        <v>37</v>
      </c>
      <c r="G2298" t="s">
        <v>437</v>
      </c>
      <c r="H2298" s="2" t="s">
        <v>22</v>
      </c>
      <c r="I2298" t="s">
        <v>207</v>
      </c>
      <c r="J2298" t="s">
        <v>79</v>
      </c>
      <c r="K2298">
        <v>33065</v>
      </c>
      <c r="L2298" t="s">
        <v>44</v>
      </c>
      <c r="M2298" t="s">
        <v>3487</v>
      </c>
      <c r="N2298" t="s">
        <v>128</v>
      </c>
      <c r="O2298" t="s">
        <v>3258</v>
      </c>
      <c r="P2298" s="4">
        <v>6.992</v>
      </c>
      <c r="Q2298" s="4">
        <v>5</v>
      </c>
      <c r="R2298" s="4">
        <f t="shared" si="142"/>
        <v>1.992</v>
      </c>
      <c r="S2298" s="4">
        <f t="shared" si="143"/>
        <v>0.29880000000000001</v>
      </c>
    </row>
    <row r="2299" spans="1:19" ht="15.6" x14ac:dyDescent="0.3">
      <c r="A2299" t="s">
        <v>350</v>
      </c>
      <c r="B2299" s="1">
        <v>43254</v>
      </c>
      <c r="C2299" s="1">
        <v>43261</v>
      </c>
      <c r="D2299">
        <f t="shared" si="140"/>
        <v>2018</v>
      </c>
      <c r="E2299" t="str">
        <f t="shared" si="141"/>
        <v>Jun</v>
      </c>
      <c r="F2299" t="s">
        <v>37</v>
      </c>
      <c r="G2299" t="s">
        <v>142</v>
      </c>
      <c r="H2299" s="2" t="s">
        <v>22</v>
      </c>
      <c r="I2299" t="s">
        <v>351</v>
      </c>
      <c r="J2299" t="s">
        <v>79</v>
      </c>
      <c r="K2299">
        <v>33024</v>
      </c>
      <c r="L2299" t="s">
        <v>44</v>
      </c>
      <c r="M2299" t="s">
        <v>3487</v>
      </c>
      <c r="N2299" t="s">
        <v>128</v>
      </c>
      <c r="O2299" t="s">
        <v>3258</v>
      </c>
      <c r="P2299" s="4">
        <v>24.472000000000001</v>
      </c>
      <c r="Q2299" s="4">
        <v>24.472000000000001</v>
      </c>
      <c r="R2299" s="4">
        <f t="shared" si="142"/>
        <v>0</v>
      </c>
      <c r="S2299" s="4">
        <f t="shared" si="143"/>
        <v>0</v>
      </c>
    </row>
    <row r="2300" spans="1:19" ht="15.6" x14ac:dyDescent="0.3">
      <c r="A2300" t="s">
        <v>3489</v>
      </c>
      <c r="B2300" s="1">
        <v>43252</v>
      </c>
      <c r="C2300" s="1">
        <v>43256</v>
      </c>
      <c r="D2300">
        <f t="shared" si="140"/>
        <v>2018</v>
      </c>
      <c r="E2300" t="str">
        <f t="shared" si="141"/>
        <v>Jun</v>
      </c>
      <c r="F2300" t="s">
        <v>67</v>
      </c>
      <c r="G2300" t="s">
        <v>3490</v>
      </c>
      <c r="H2300" s="2" t="s">
        <v>22</v>
      </c>
      <c r="I2300" t="s">
        <v>2346</v>
      </c>
      <c r="J2300" t="s">
        <v>233</v>
      </c>
      <c r="K2300">
        <v>43615</v>
      </c>
      <c r="L2300" t="s">
        <v>54</v>
      </c>
      <c r="M2300" t="s">
        <v>3487</v>
      </c>
      <c r="N2300" t="s">
        <v>128</v>
      </c>
      <c r="O2300" t="s">
        <v>3258</v>
      </c>
      <c r="P2300" s="4">
        <v>17.48</v>
      </c>
      <c r="Q2300" s="4">
        <v>18</v>
      </c>
      <c r="R2300" s="4">
        <f t="shared" si="142"/>
        <v>-0.51999999999999957</v>
      </c>
      <c r="S2300" s="4">
        <f t="shared" si="143"/>
        <v>-7.7999999999999931E-2</v>
      </c>
    </row>
    <row r="2301" spans="1:19" ht="15.6" x14ac:dyDescent="0.3">
      <c r="A2301" t="s">
        <v>3491</v>
      </c>
      <c r="B2301" s="1">
        <v>43302</v>
      </c>
      <c r="C2301" s="1">
        <v>43308</v>
      </c>
      <c r="D2301">
        <f t="shared" si="140"/>
        <v>2018</v>
      </c>
      <c r="E2301" t="str">
        <f t="shared" si="141"/>
        <v>Jul</v>
      </c>
      <c r="F2301" t="s">
        <v>37</v>
      </c>
      <c r="G2301" t="s">
        <v>3492</v>
      </c>
      <c r="H2301" s="2" t="s">
        <v>22</v>
      </c>
      <c r="I2301" t="s">
        <v>61</v>
      </c>
      <c r="J2301" t="s">
        <v>62</v>
      </c>
      <c r="K2301">
        <v>10024</v>
      </c>
      <c r="L2301" t="s">
        <v>54</v>
      </c>
      <c r="M2301" t="s">
        <v>3487</v>
      </c>
      <c r="N2301" t="s">
        <v>128</v>
      </c>
      <c r="O2301" t="s">
        <v>3258</v>
      </c>
      <c r="P2301" s="4">
        <v>17.48</v>
      </c>
      <c r="Q2301" s="4">
        <v>18</v>
      </c>
      <c r="R2301" s="4">
        <f t="shared" si="142"/>
        <v>-0.51999999999999957</v>
      </c>
      <c r="S2301" s="4">
        <f t="shared" si="143"/>
        <v>-7.7999999999999931E-2</v>
      </c>
    </row>
    <row r="2302" spans="1:19" ht="15.6" x14ac:dyDescent="0.3">
      <c r="A2302" t="s">
        <v>3493</v>
      </c>
      <c r="B2302" s="1">
        <v>42485</v>
      </c>
      <c r="C2302" s="1">
        <v>42488</v>
      </c>
      <c r="D2302">
        <f t="shared" si="140"/>
        <v>2016</v>
      </c>
      <c r="E2302" t="str">
        <f t="shared" si="141"/>
        <v>Apr</v>
      </c>
      <c r="F2302" t="s">
        <v>20</v>
      </c>
      <c r="G2302" t="s">
        <v>1833</v>
      </c>
      <c r="H2302" s="2" t="s">
        <v>22</v>
      </c>
      <c r="I2302" t="s">
        <v>61</v>
      </c>
      <c r="J2302" t="s">
        <v>62</v>
      </c>
      <c r="K2302">
        <v>10035</v>
      </c>
      <c r="L2302" t="s">
        <v>54</v>
      </c>
      <c r="M2302" t="s">
        <v>3494</v>
      </c>
      <c r="N2302" t="s">
        <v>128</v>
      </c>
      <c r="O2302" t="s">
        <v>3258</v>
      </c>
      <c r="P2302" s="4">
        <v>206.43</v>
      </c>
      <c r="Q2302" s="4">
        <v>206.43</v>
      </c>
      <c r="R2302" s="4">
        <f t="shared" si="142"/>
        <v>0</v>
      </c>
      <c r="S2302" s="4">
        <f t="shared" si="143"/>
        <v>0</v>
      </c>
    </row>
    <row r="2303" spans="1:19" ht="15.6" x14ac:dyDescent="0.3">
      <c r="A2303" t="s">
        <v>3495</v>
      </c>
      <c r="B2303" s="1">
        <v>42616</v>
      </c>
      <c r="C2303" s="1">
        <v>42618</v>
      </c>
      <c r="D2303">
        <f t="shared" si="140"/>
        <v>2016</v>
      </c>
      <c r="E2303" t="str">
        <f t="shared" si="141"/>
        <v>Sep</v>
      </c>
      <c r="F2303" t="s">
        <v>20</v>
      </c>
      <c r="G2303" t="s">
        <v>1291</v>
      </c>
      <c r="H2303" s="2" t="s">
        <v>22</v>
      </c>
      <c r="I2303" t="s">
        <v>1190</v>
      </c>
      <c r="J2303" t="s">
        <v>310</v>
      </c>
      <c r="K2303">
        <v>6010</v>
      </c>
      <c r="L2303" t="s">
        <v>54</v>
      </c>
      <c r="M2303" t="s">
        <v>3494</v>
      </c>
      <c r="N2303" t="s">
        <v>128</v>
      </c>
      <c r="O2303" t="s">
        <v>3258</v>
      </c>
      <c r="P2303" s="4">
        <v>137.62</v>
      </c>
      <c r="Q2303" s="4">
        <v>137.62</v>
      </c>
      <c r="R2303" s="4">
        <f t="shared" si="142"/>
        <v>0</v>
      </c>
      <c r="S2303" s="4">
        <f t="shared" si="143"/>
        <v>0</v>
      </c>
    </row>
    <row r="2304" spans="1:19" x14ac:dyDescent="0.3">
      <c r="A2304" t="s">
        <v>1383</v>
      </c>
      <c r="B2304" s="1">
        <v>42914</v>
      </c>
      <c r="C2304" s="1">
        <v>42916</v>
      </c>
      <c r="D2304">
        <f t="shared" si="140"/>
        <v>2017</v>
      </c>
      <c r="E2304" t="str">
        <f t="shared" si="141"/>
        <v>Jun</v>
      </c>
      <c r="F2304" t="s">
        <v>67</v>
      </c>
      <c r="G2304" t="s">
        <v>1384</v>
      </c>
      <c r="H2304" t="s">
        <v>51</v>
      </c>
      <c r="I2304" t="s">
        <v>1385</v>
      </c>
      <c r="J2304" t="s">
        <v>144</v>
      </c>
      <c r="K2304">
        <v>7501</v>
      </c>
      <c r="L2304" t="s">
        <v>54</v>
      </c>
      <c r="M2304" t="s">
        <v>3494</v>
      </c>
      <c r="N2304" t="s">
        <v>128</v>
      </c>
      <c r="O2304" t="s">
        <v>3258</v>
      </c>
      <c r="P2304" s="4">
        <v>275.24</v>
      </c>
      <c r="Q2304" s="4">
        <v>275.24</v>
      </c>
      <c r="R2304" s="4">
        <f t="shared" si="142"/>
        <v>0</v>
      </c>
      <c r="S2304" s="4">
        <f t="shared" si="143"/>
        <v>0</v>
      </c>
    </row>
    <row r="2305" spans="1:19" x14ac:dyDescent="0.3">
      <c r="A2305" t="s">
        <v>740</v>
      </c>
      <c r="B2305" s="1">
        <v>43051</v>
      </c>
      <c r="C2305" s="1">
        <v>43055</v>
      </c>
      <c r="D2305">
        <f t="shared" si="140"/>
        <v>2017</v>
      </c>
      <c r="E2305" t="str">
        <f t="shared" si="141"/>
        <v>Nov</v>
      </c>
      <c r="F2305" t="s">
        <v>37</v>
      </c>
      <c r="G2305" t="s">
        <v>741</v>
      </c>
      <c r="H2305" t="s">
        <v>51</v>
      </c>
      <c r="I2305" t="s">
        <v>742</v>
      </c>
      <c r="J2305" t="s">
        <v>233</v>
      </c>
      <c r="K2305">
        <v>44134</v>
      </c>
      <c r="L2305" t="s">
        <v>54</v>
      </c>
      <c r="M2305" t="s">
        <v>3494</v>
      </c>
      <c r="N2305" t="s">
        <v>128</v>
      </c>
      <c r="O2305" t="s">
        <v>3258</v>
      </c>
      <c r="P2305" s="4">
        <v>110.096</v>
      </c>
      <c r="Q2305" s="4">
        <v>110.096</v>
      </c>
      <c r="R2305" s="4">
        <f t="shared" si="142"/>
        <v>0</v>
      </c>
      <c r="S2305" s="4">
        <f t="shared" si="143"/>
        <v>0</v>
      </c>
    </row>
    <row r="2306" spans="1:19" ht="15.6" x14ac:dyDescent="0.3">
      <c r="A2306" t="s">
        <v>2315</v>
      </c>
      <c r="B2306" s="1">
        <v>42024</v>
      </c>
      <c r="C2306" s="1">
        <v>42030</v>
      </c>
      <c r="D2306">
        <f t="shared" ref="D2306:D2369" si="144">YEAR(B2306)</f>
        <v>2015</v>
      </c>
      <c r="E2306" t="str">
        <f t="shared" ref="E2306:E2369" si="145">TEXT(B2306,"mmm")</f>
        <v>Jan</v>
      </c>
      <c r="F2306" t="s">
        <v>37</v>
      </c>
      <c r="G2306" t="s">
        <v>1811</v>
      </c>
      <c r="H2306" s="2" t="s">
        <v>22</v>
      </c>
      <c r="I2306" t="s">
        <v>2316</v>
      </c>
      <c r="J2306" t="s">
        <v>89</v>
      </c>
      <c r="K2306">
        <v>48185</v>
      </c>
      <c r="L2306" t="s">
        <v>25</v>
      </c>
      <c r="M2306" t="s">
        <v>3494</v>
      </c>
      <c r="N2306" t="s">
        <v>128</v>
      </c>
      <c r="O2306" t="s">
        <v>3258</v>
      </c>
      <c r="P2306" s="4">
        <v>247.71600000000001</v>
      </c>
      <c r="Q2306" s="4">
        <v>247.71600000000001</v>
      </c>
      <c r="R2306" s="4">
        <f t="shared" si="142"/>
        <v>0</v>
      </c>
      <c r="S2306" s="4">
        <f t="shared" si="143"/>
        <v>0</v>
      </c>
    </row>
    <row r="2307" spans="1:19" ht="15.6" x14ac:dyDescent="0.3">
      <c r="A2307" t="s">
        <v>3496</v>
      </c>
      <c r="B2307" s="1">
        <v>42685</v>
      </c>
      <c r="C2307" s="1">
        <v>42685</v>
      </c>
      <c r="D2307">
        <f t="shared" si="144"/>
        <v>2016</v>
      </c>
      <c r="E2307" t="str">
        <f t="shared" si="145"/>
        <v>Nov</v>
      </c>
      <c r="F2307" t="s">
        <v>30</v>
      </c>
      <c r="G2307" t="s">
        <v>2064</v>
      </c>
      <c r="H2307" s="2" t="s">
        <v>22</v>
      </c>
      <c r="I2307" t="s">
        <v>97</v>
      </c>
      <c r="J2307" t="s">
        <v>89</v>
      </c>
      <c r="K2307">
        <v>48234</v>
      </c>
      <c r="L2307" t="s">
        <v>25</v>
      </c>
      <c r="M2307" t="s">
        <v>3494</v>
      </c>
      <c r="N2307" t="s">
        <v>128</v>
      </c>
      <c r="O2307" t="s">
        <v>3258</v>
      </c>
      <c r="P2307" s="4">
        <v>123.858</v>
      </c>
      <c r="Q2307" s="4">
        <v>123.858</v>
      </c>
      <c r="R2307" s="4">
        <f t="shared" ref="R2307:R2370" si="146">P2307-Q2307</f>
        <v>0</v>
      </c>
      <c r="S2307" s="4">
        <f t="shared" ref="S2307:S2370" si="147">0.15*R2307</f>
        <v>0</v>
      </c>
    </row>
    <row r="2308" spans="1:19" ht="15.6" x14ac:dyDescent="0.3">
      <c r="A2308" t="s">
        <v>3497</v>
      </c>
      <c r="B2308" s="1">
        <v>42696</v>
      </c>
      <c r="C2308" s="1">
        <v>42700</v>
      </c>
      <c r="D2308">
        <f t="shared" si="144"/>
        <v>2016</v>
      </c>
      <c r="E2308" t="str">
        <f t="shared" si="145"/>
        <v>Nov</v>
      </c>
      <c r="F2308" t="s">
        <v>37</v>
      </c>
      <c r="G2308" t="s">
        <v>1544</v>
      </c>
      <c r="H2308" s="2" t="s">
        <v>22</v>
      </c>
      <c r="I2308" t="s">
        <v>174</v>
      </c>
      <c r="J2308" t="s">
        <v>109</v>
      </c>
      <c r="K2308">
        <v>76106</v>
      </c>
      <c r="L2308" t="s">
        <v>25</v>
      </c>
      <c r="M2308" t="s">
        <v>3494</v>
      </c>
      <c r="N2308" t="s">
        <v>128</v>
      </c>
      <c r="O2308" t="s">
        <v>3258</v>
      </c>
      <c r="P2308" s="4">
        <v>68.81</v>
      </c>
      <c r="Q2308" s="4">
        <v>68.81</v>
      </c>
      <c r="R2308" s="4">
        <f t="shared" si="146"/>
        <v>0</v>
      </c>
      <c r="S2308" s="4">
        <f t="shared" si="147"/>
        <v>0</v>
      </c>
    </row>
    <row r="2309" spans="1:19" x14ac:dyDescent="0.3">
      <c r="A2309" t="s">
        <v>3498</v>
      </c>
      <c r="B2309" s="1">
        <v>43078</v>
      </c>
      <c r="C2309" s="1">
        <v>43082</v>
      </c>
      <c r="D2309">
        <f t="shared" si="144"/>
        <v>2017</v>
      </c>
      <c r="E2309" t="str">
        <f t="shared" si="145"/>
        <v>Dec</v>
      </c>
      <c r="F2309" t="s">
        <v>37</v>
      </c>
      <c r="G2309" t="s">
        <v>1264</v>
      </c>
      <c r="H2309" t="s">
        <v>51</v>
      </c>
      <c r="I2309" t="s">
        <v>648</v>
      </c>
      <c r="J2309" t="s">
        <v>89</v>
      </c>
      <c r="K2309">
        <v>49201</v>
      </c>
      <c r="L2309" t="s">
        <v>25</v>
      </c>
      <c r="M2309" t="s">
        <v>3494</v>
      </c>
      <c r="N2309" t="s">
        <v>128</v>
      </c>
      <c r="O2309" t="s">
        <v>3258</v>
      </c>
      <c r="P2309" s="4">
        <v>61.929000000000002</v>
      </c>
      <c r="Q2309" s="4">
        <v>61.929000000000002</v>
      </c>
      <c r="R2309" s="4">
        <f t="shared" si="146"/>
        <v>0</v>
      </c>
      <c r="S2309" s="4">
        <f t="shared" si="147"/>
        <v>0</v>
      </c>
    </row>
    <row r="2310" spans="1:19" ht="15.6" x14ac:dyDescent="0.3">
      <c r="A2310" t="s">
        <v>1593</v>
      </c>
      <c r="B2310" s="1">
        <v>43310</v>
      </c>
      <c r="C2310" s="1">
        <v>43315</v>
      </c>
      <c r="D2310">
        <f t="shared" si="144"/>
        <v>2018</v>
      </c>
      <c r="E2310" t="str">
        <f t="shared" si="145"/>
        <v>Jul</v>
      </c>
      <c r="F2310" t="s">
        <v>37</v>
      </c>
      <c r="G2310" t="s">
        <v>1594</v>
      </c>
      <c r="H2310" s="2" t="s">
        <v>22</v>
      </c>
      <c r="I2310" t="s">
        <v>502</v>
      </c>
      <c r="J2310" t="s">
        <v>503</v>
      </c>
      <c r="K2310">
        <v>73120</v>
      </c>
      <c r="L2310" t="s">
        <v>25</v>
      </c>
      <c r="M2310" t="s">
        <v>3494</v>
      </c>
      <c r="N2310" t="s">
        <v>128</v>
      </c>
      <c r="O2310" t="s">
        <v>3258</v>
      </c>
      <c r="P2310" s="4">
        <v>137.62</v>
      </c>
      <c r="Q2310" s="4">
        <v>137.62</v>
      </c>
      <c r="R2310" s="4">
        <f t="shared" si="146"/>
        <v>0</v>
      </c>
      <c r="S2310" s="4">
        <f t="shared" si="147"/>
        <v>0</v>
      </c>
    </row>
    <row r="2311" spans="1:19" ht="15.6" x14ac:dyDescent="0.3">
      <c r="A2311" t="s">
        <v>3499</v>
      </c>
      <c r="B2311" s="1">
        <v>43428</v>
      </c>
      <c r="C2311" s="1">
        <v>43434</v>
      </c>
      <c r="D2311">
        <f t="shared" si="144"/>
        <v>2018</v>
      </c>
      <c r="E2311" t="str">
        <f t="shared" si="145"/>
        <v>Nov</v>
      </c>
      <c r="F2311" t="s">
        <v>37</v>
      </c>
      <c r="G2311" t="s">
        <v>468</v>
      </c>
      <c r="H2311" s="2" t="s">
        <v>22</v>
      </c>
      <c r="I2311" t="s">
        <v>1613</v>
      </c>
      <c r="J2311" t="s">
        <v>109</v>
      </c>
      <c r="K2311">
        <v>79762</v>
      </c>
      <c r="L2311" t="s">
        <v>25</v>
      </c>
      <c r="M2311" t="s">
        <v>3494</v>
      </c>
      <c r="N2311" t="s">
        <v>128</v>
      </c>
      <c r="O2311" t="s">
        <v>3258</v>
      </c>
      <c r="P2311" s="4">
        <v>13.762</v>
      </c>
      <c r="Q2311" s="4">
        <v>13.762</v>
      </c>
      <c r="R2311" s="4">
        <f t="shared" si="146"/>
        <v>0</v>
      </c>
      <c r="S2311" s="4">
        <f t="shared" si="147"/>
        <v>0</v>
      </c>
    </row>
    <row r="2312" spans="1:19" x14ac:dyDescent="0.3">
      <c r="A2312" t="s">
        <v>3500</v>
      </c>
      <c r="B2312" s="1">
        <v>42826</v>
      </c>
      <c r="C2312" s="1">
        <v>42833</v>
      </c>
      <c r="D2312">
        <f t="shared" si="144"/>
        <v>2017</v>
      </c>
      <c r="E2312" t="str">
        <f t="shared" si="145"/>
        <v>Apr</v>
      </c>
      <c r="F2312" t="s">
        <v>37</v>
      </c>
      <c r="G2312" t="s">
        <v>3490</v>
      </c>
      <c r="H2312" t="s">
        <v>51</v>
      </c>
      <c r="I2312" t="s">
        <v>2274</v>
      </c>
      <c r="J2312" t="s">
        <v>178</v>
      </c>
      <c r="K2312">
        <v>85635</v>
      </c>
      <c r="L2312" t="s">
        <v>34</v>
      </c>
      <c r="M2312" t="s">
        <v>3501</v>
      </c>
      <c r="N2312" t="s">
        <v>128</v>
      </c>
      <c r="O2312" t="s">
        <v>3258</v>
      </c>
      <c r="P2312" s="4">
        <v>30.143999999999998</v>
      </c>
      <c r="Q2312" s="4">
        <v>30.143999999999998</v>
      </c>
      <c r="R2312" s="4">
        <f t="shared" si="146"/>
        <v>0</v>
      </c>
      <c r="S2312" s="4">
        <f t="shared" si="147"/>
        <v>0</v>
      </c>
    </row>
    <row r="2313" spans="1:19" x14ac:dyDescent="0.3">
      <c r="A2313" t="s">
        <v>2867</v>
      </c>
      <c r="B2313" s="1">
        <v>43081</v>
      </c>
      <c r="C2313" s="1">
        <v>43085</v>
      </c>
      <c r="D2313">
        <f t="shared" si="144"/>
        <v>2017</v>
      </c>
      <c r="E2313" t="str">
        <f t="shared" si="145"/>
        <v>Dec</v>
      </c>
      <c r="F2313" t="s">
        <v>37</v>
      </c>
      <c r="G2313" t="s">
        <v>2868</v>
      </c>
      <c r="H2313" t="s">
        <v>51</v>
      </c>
      <c r="I2313" t="s">
        <v>684</v>
      </c>
      <c r="J2313" t="s">
        <v>33</v>
      </c>
      <c r="K2313">
        <v>91104</v>
      </c>
      <c r="L2313" t="s">
        <v>34</v>
      </c>
      <c r="M2313" t="s">
        <v>3501</v>
      </c>
      <c r="N2313" t="s">
        <v>128</v>
      </c>
      <c r="O2313" t="s">
        <v>3258</v>
      </c>
      <c r="P2313" s="4">
        <v>56.52</v>
      </c>
      <c r="Q2313" s="4">
        <v>56.52</v>
      </c>
      <c r="R2313" s="4">
        <f t="shared" si="146"/>
        <v>0</v>
      </c>
      <c r="S2313" s="4">
        <f t="shared" si="147"/>
        <v>0</v>
      </c>
    </row>
    <row r="2314" spans="1:19" x14ac:dyDescent="0.3">
      <c r="A2314" t="s">
        <v>3502</v>
      </c>
      <c r="B2314" s="1">
        <v>43437</v>
      </c>
      <c r="C2314" s="1">
        <v>43444</v>
      </c>
      <c r="D2314">
        <f t="shared" si="144"/>
        <v>2018</v>
      </c>
      <c r="E2314" t="str">
        <f t="shared" si="145"/>
        <v>Dec</v>
      </c>
      <c r="F2314" t="s">
        <v>37</v>
      </c>
      <c r="G2314" t="s">
        <v>3503</v>
      </c>
      <c r="H2314" t="s">
        <v>22</v>
      </c>
      <c r="I2314" t="s">
        <v>281</v>
      </c>
      <c r="J2314" t="s">
        <v>83</v>
      </c>
      <c r="K2314">
        <v>28314</v>
      </c>
      <c r="L2314" t="s">
        <v>44</v>
      </c>
      <c r="M2314" t="s">
        <v>3501</v>
      </c>
      <c r="N2314" t="s">
        <v>128</v>
      </c>
      <c r="O2314" t="s">
        <v>3258</v>
      </c>
      <c r="P2314" s="4">
        <v>45.216000000000001</v>
      </c>
      <c r="Q2314" s="4">
        <v>45.216000000000001</v>
      </c>
      <c r="R2314" s="4">
        <f t="shared" si="146"/>
        <v>0</v>
      </c>
      <c r="S2314" s="4">
        <f t="shared" si="147"/>
        <v>0</v>
      </c>
    </row>
    <row r="2315" spans="1:19" ht="15.6" x14ac:dyDescent="0.3">
      <c r="A2315" t="s">
        <v>3007</v>
      </c>
      <c r="B2315" s="1">
        <v>42361</v>
      </c>
      <c r="C2315" s="1">
        <v>42365</v>
      </c>
      <c r="D2315">
        <f t="shared" si="144"/>
        <v>2015</v>
      </c>
      <c r="E2315" t="str">
        <f t="shared" si="145"/>
        <v>Dec</v>
      </c>
      <c r="F2315" t="s">
        <v>37</v>
      </c>
      <c r="G2315" t="s">
        <v>901</v>
      </c>
      <c r="H2315" s="2" t="s">
        <v>22</v>
      </c>
      <c r="I2315" t="s">
        <v>61</v>
      </c>
      <c r="J2315" t="s">
        <v>62</v>
      </c>
      <c r="K2315">
        <v>10024</v>
      </c>
      <c r="L2315" t="s">
        <v>54</v>
      </c>
      <c r="M2315" t="s">
        <v>3501</v>
      </c>
      <c r="N2315" t="s">
        <v>128</v>
      </c>
      <c r="O2315" t="s">
        <v>3258</v>
      </c>
      <c r="P2315" s="4">
        <v>56.52</v>
      </c>
      <c r="Q2315" s="4">
        <v>56.52</v>
      </c>
      <c r="R2315" s="4">
        <f t="shared" si="146"/>
        <v>0</v>
      </c>
      <c r="S2315" s="4">
        <f t="shared" si="147"/>
        <v>0</v>
      </c>
    </row>
    <row r="2316" spans="1:19" x14ac:dyDescent="0.3">
      <c r="A2316" t="s">
        <v>3504</v>
      </c>
      <c r="B2316" s="1">
        <v>42476</v>
      </c>
      <c r="C2316" s="1">
        <v>42481</v>
      </c>
      <c r="D2316">
        <f t="shared" si="144"/>
        <v>2016</v>
      </c>
      <c r="E2316" t="str">
        <f t="shared" si="145"/>
        <v>Apr</v>
      </c>
      <c r="F2316" t="s">
        <v>37</v>
      </c>
      <c r="G2316" t="s">
        <v>146</v>
      </c>
      <c r="H2316" t="s">
        <v>51</v>
      </c>
      <c r="I2316" t="s">
        <v>2346</v>
      </c>
      <c r="J2316" t="s">
        <v>233</v>
      </c>
      <c r="K2316">
        <v>43615</v>
      </c>
      <c r="L2316" t="s">
        <v>54</v>
      </c>
      <c r="M2316" t="s">
        <v>3501</v>
      </c>
      <c r="N2316" t="s">
        <v>128</v>
      </c>
      <c r="O2316" t="s">
        <v>3258</v>
      </c>
      <c r="P2316" s="4">
        <v>45.216000000000001</v>
      </c>
      <c r="Q2316" s="4">
        <v>45.216000000000001</v>
      </c>
      <c r="R2316" s="4">
        <f t="shared" si="146"/>
        <v>0</v>
      </c>
      <c r="S2316" s="4">
        <f t="shared" si="147"/>
        <v>0</v>
      </c>
    </row>
    <row r="2317" spans="1:19" ht="15.6" x14ac:dyDescent="0.3">
      <c r="A2317" t="s">
        <v>1969</v>
      </c>
      <c r="B2317" s="1">
        <v>42938</v>
      </c>
      <c r="C2317" s="1">
        <v>42942</v>
      </c>
      <c r="D2317">
        <f t="shared" si="144"/>
        <v>2017</v>
      </c>
      <c r="E2317" t="str">
        <f t="shared" si="145"/>
        <v>Jul</v>
      </c>
      <c r="F2317" t="s">
        <v>37</v>
      </c>
      <c r="G2317" t="s">
        <v>1970</v>
      </c>
      <c r="H2317" s="2" t="s">
        <v>22</v>
      </c>
      <c r="I2317" t="s">
        <v>139</v>
      </c>
      <c r="J2317" t="s">
        <v>140</v>
      </c>
      <c r="K2317">
        <v>21044</v>
      </c>
      <c r="L2317" t="s">
        <v>54</v>
      </c>
      <c r="M2317" t="s">
        <v>3501</v>
      </c>
      <c r="N2317" t="s">
        <v>128</v>
      </c>
      <c r="O2317" t="s">
        <v>3258</v>
      </c>
      <c r="P2317" s="4">
        <v>37.68</v>
      </c>
      <c r="Q2317" s="4">
        <v>37.68</v>
      </c>
      <c r="R2317" s="4">
        <f t="shared" si="146"/>
        <v>0</v>
      </c>
      <c r="S2317" s="4">
        <f t="shared" si="147"/>
        <v>0</v>
      </c>
    </row>
    <row r="2318" spans="1:19" x14ac:dyDescent="0.3">
      <c r="A2318" t="s">
        <v>3505</v>
      </c>
      <c r="B2318" s="1">
        <v>42361</v>
      </c>
      <c r="C2318" s="1">
        <v>42366</v>
      </c>
      <c r="D2318">
        <f t="shared" si="144"/>
        <v>2015</v>
      </c>
      <c r="E2318" t="str">
        <f t="shared" si="145"/>
        <v>Dec</v>
      </c>
      <c r="F2318" t="s">
        <v>37</v>
      </c>
      <c r="G2318" t="s">
        <v>2906</v>
      </c>
      <c r="H2318" t="s">
        <v>51</v>
      </c>
      <c r="I2318" t="s">
        <v>645</v>
      </c>
      <c r="J2318" t="s">
        <v>653</v>
      </c>
      <c r="K2318">
        <v>47374</v>
      </c>
      <c r="L2318" t="s">
        <v>25</v>
      </c>
      <c r="M2318" t="s">
        <v>3501</v>
      </c>
      <c r="N2318" t="s">
        <v>128</v>
      </c>
      <c r="O2318" t="s">
        <v>3258</v>
      </c>
      <c r="P2318" s="4">
        <v>207.24</v>
      </c>
      <c r="Q2318" s="4">
        <v>207.24</v>
      </c>
      <c r="R2318" s="4">
        <f t="shared" si="146"/>
        <v>0</v>
      </c>
      <c r="S2318" s="4">
        <f t="shared" si="147"/>
        <v>0</v>
      </c>
    </row>
    <row r="2319" spans="1:19" ht="15.6" x14ac:dyDescent="0.3">
      <c r="A2319" t="s">
        <v>3506</v>
      </c>
      <c r="B2319" s="1">
        <v>43051</v>
      </c>
      <c r="C2319" s="1">
        <v>43054</v>
      </c>
      <c r="D2319">
        <f t="shared" si="144"/>
        <v>2017</v>
      </c>
      <c r="E2319" t="str">
        <f t="shared" si="145"/>
        <v>Nov</v>
      </c>
      <c r="F2319" t="s">
        <v>67</v>
      </c>
      <c r="G2319" t="s">
        <v>1174</v>
      </c>
      <c r="H2319" s="2" t="s">
        <v>22</v>
      </c>
      <c r="I2319" t="s">
        <v>1823</v>
      </c>
      <c r="J2319" t="s">
        <v>653</v>
      </c>
      <c r="K2319">
        <v>46350</v>
      </c>
      <c r="L2319" t="s">
        <v>25</v>
      </c>
      <c r="M2319" t="s">
        <v>3501</v>
      </c>
      <c r="N2319" t="s">
        <v>128</v>
      </c>
      <c r="O2319" t="s">
        <v>3258</v>
      </c>
      <c r="P2319" s="4">
        <v>37.68</v>
      </c>
      <c r="Q2319" s="4">
        <v>37.68</v>
      </c>
      <c r="R2319" s="4">
        <f t="shared" si="146"/>
        <v>0</v>
      </c>
      <c r="S2319" s="4">
        <f t="shared" si="147"/>
        <v>0</v>
      </c>
    </row>
    <row r="2320" spans="1:19" ht="15.6" x14ac:dyDescent="0.3">
      <c r="A2320" t="s">
        <v>3507</v>
      </c>
      <c r="B2320" s="1">
        <v>42474</v>
      </c>
      <c r="C2320" s="1">
        <v>42478</v>
      </c>
      <c r="D2320">
        <f t="shared" si="144"/>
        <v>2016</v>
      </c>
      <c r="E2320" t="str">
        <f t="shared" si="145"/>
        <v>Apr</v>
      </c>
      <c r="F2320" t="s">
        <v>37</v>
      </c>
      <c r="G2320" t="s">
        <v>1139</v>
      </c>
      <c r="H2320" s="2" t="s">
        <v>22</v>
      </c>
      <c r="I2320" t="s">
        <v>191</v>
      </c>
      <c r="J2320" t="s">
        <v>242</v>
      </c>
      <c r="K2320">
        <v>97477</v>
      </c>
      <c r="L2320" t="s">
        <v>34</v>
      </c>
      <c r="M2320" t="s">
        <v>3508</v>
      </c>
      <c r="N2320" t="s">
        <v>128</v>
      </c>
      <c r="O2320" t="s">
        <v>3258</v>
      </c>
      <c r="P2320" s="4">
        <v>35.207999999999998</v>
      </c>
      <c r="Q2320" s="4">
        <v>35.207999999999998</v>
      </c>
      <c r="R2320" s="4">
        <f t="shared" si="146"/>
        <v>0</v>
      </c>
      <c r="S2320" s="4">
        <f t="shared" si="147"/>
        <v>0</v>
      </c>
    </row>
    <row r="2321" spans="1:19" ht="15.6" x14ac:dyDescent="0.3">
      <c r="A2321" t="s">
        <v>3509</v>
      </c>
      <c r="B2321" s="1">
        <v>43184</v>
      </c>
      <c r="C2321" s="1">
        <v>43185</v>
      </c>
      <c r="D2321">
        <f t="shared" si="144"/>
        <v>2018</v>
      </c>
      <c r="E2321" t="str">
        <f t="shared" si="145"/>
        <v>Mar</v>
      </c>
      <c r="F2321" t="s">
        <v>20</v>
      </c>
      <c r="G2321" t="s">
        <v>2853</v>
      </c>
      <c r="H2321" s="2" t="s">
        <v>22</v>
      </c>
      <c r="I2321" t="s">
        <v>475</v>
      </c>
      <c r="J2321" t="s">
        <v>33</v>
      </c>
      <c r="K2321">
        <v>93727</v>
      </c>
      <c r="L2321" t="s">
        <v>34</v>
      </c>
      <c r="M2321" t="s">
        <v>3508</v>
      </c>
      <c r="N2321" t="s">
        <v>128</v>
      </c>
      <c r="O2321" t="s">
        <v>3258</v>
      </c>
      <c r="P2321" s="4">
        <v>176.04</v>
      </c>
      <c r="Q2321" s="4">
        <v>176.04</v>
      </c>
      <c r="R2321" s="4">
        <f t="shared" si="146"/>
        <v>0</v>
      </c>
      <c r="S2321" s="4">
        <f t="shared" si="147"/>
        <v>0</v>
      </c>
    </row>
    <row r="2322" spans="1:19" x14ac:dyDescent="0.3">
      <c r="A2322" t="s">
        <v>3510</v>
      </c>
      <c r="B2322" s="1">
        <v>42228</v>
      </c>
      <c r="C2322" s="1">
        <v>42232</v>
      </c>
      <c r="D2322">
        <f t="shared" si="144"/>
        <v>2015</v>
      </c>
      <c r="E2322" t="str">
        <f t="shared" si="145"/>
        <v>Aug</v>
      </c>
      <c r="F2322" t="s">
        <v>37</v>
      </c>
      <c r="G2322" t="s">
        <v>31</v>
      </c>
      <c r="H2322" t="s">
        <v>51</v>
      </c>
      <c r="I2322" t="s">
        <v>136</v>
      </c>
      <c r="J2322" t="s">
        <v>79</v>
      </c>
      <c r="K2322">
        <v>33180</v>
      </c>
      <c r="L2322" t="s">
        <v>44</v>
      </c>
      <c r="M2322" t="s">
        <v>3508</v>
      </c>
      <c r="N2322" t="s">
        <v>128</v>
      </c>
      <c r="O2322" t="s">
        <v>3258</v>
      </c>
      <c r="P2322" s="4">
        <v>211.24799999999999</v>
      </c>
      <c r="Q2322" s="4">
        <v>211.24799999999999</v>
      </c>
      <c r="R2322" s="4">
        <f t="shared" si="146"/>
        <v>0</v>
      </c>
      <c r="S2322" s="4">
        <f t="shared" si="147"/>
        <v>0</v>
      </c>
    </row>
    <row r="2323" spans="1:19" x14ac:dyDescent="0.3">
      <c r="A2323" t="s">
        <v>3511</v>
      </c>
      <c r="B2323" s="1">
        <v>42858</v>
      </c>
      <c r="C2323" s="1">
        <v>42863</v>
      </c>
      <c r="D2323">
        <f t="shared" si="144"/>
        <v>2017</v>
      </c>
      <c r="E2323" t="str">
        <f t="shared" si="145"/>
        <v>May</v>
      </c>
      <c r="F2323" t="s">
        <v>37</v>
      </c>
      <c r="G2323" t="s">
        <v>1914</v>
      </c>
      <c r="H2323" t="s">
        <v>51</v>
      </c>
      <c r="I2323" t="s">
        <v>23</v>
      </c>
      <c r="J2323" t="s">
        <v>24</v>
      </c>
      <c r="K2323">
        <v>60653</v>
      </c>
      <c r="L2323" t="s">
        <v>25</v>
      </c>
      <c r="M2323" t="s">
        <v>3508</v>
      </c>
      <c r="N2323" t="s">
        <v>128</v>
      </c>
      <c r="O2323" t="s">
        <v>3258</v>
      </c>
      <c r="P2323" s="4">
        <v>26.405999999999999</v>
      </c>
      <c r="Q2323" s="4">
        <v>26.405999999999999</v>
      </c>
      <c r="R2323" s="4">
        <f t="shared" si="146"/>
        <v>0</v>
      </c>
      <c r="S2323" s="4">
        <f t="shared" si="147"/>
        <v>0</v>
      </c>
    </row>
    <row r="2324" spans="1:19" x14ac:dyDescent="0.3">
      <c r="A2324" t="s">
        <v>3512</v>
      </c>
      <c r="B2324" s="1">
        <v>42969</v>
      </c>
      <c r="C2324" s="1">
        <v>42975</v>
      </c>
      <c r="D2324">
        <f t="shared" si="144"/>
        <v>2017</v>
      </c>
      <c r="E2324" t="str">
        <f t="shared" si="145"/>
        <v>Aug</v>
      </c>
      <c r="F2324" t="s">
        <v>37</v>
      </c>
      <c r="G2324" t="s">
        <v>1575</v>
      </c>
      <c r="H2324" t="s">
        <v>51</v>
      </c>
      <c r="I2324" t="s">
        <v>182</v>
      </c>
      <c r="J2324" t="s">
        <v>233</v>
      </c>
      <c r="K2324">
        <v>43229</v>
      </c>
      <c r="L2324" t="s">
        <v>54</v>
      </c>
      <c r="M2324" t="s">
        <v>3513</v>
      </c>
      <c r="N2324" t="s">
        <v>128</v>
      </c>
      <c r="O2324" t="s">
        <v>3258</v>
      </c>
      <c r="P2324" s="4">
        <v>113.55200000000001</v>
      </c>
      <c r="Q2324" s="4">
        <v>113.55200000000001</v>
      </c>
      <c r="R2324" s="4">
        <f t="shared" si="146"/>
        <v>0</v>
      </c>
      <c r="S2324" s="4">
        <f t="shared" si="147"/>
        <v>0</v>
      </c>
    </row>
    <row r="2325" spans="1:19" ht="15.6" x14ac:dyDescent="0.3">
      <c r="A2325" t="s">
        <v>3514</v>
      </c>
      <c r="B2325" s="1">
        <v>42500</v>
      </c>
      <c r="C2325" s="1">
        <v>42500</v>
      </c>
      <c r="D2325">
        <f t="shared" si="144"/>
        <v>2016</v>
      </c>
      <c r="E2325" t="str">
        <f t="shared" si="145"/>
        <v>May</v>
      </c>
      <c r="F2325" t="s">
        <v>30</v>
      </c>
      <c r="G2325" t="s">
        <v>64</v>
      </c>
      <c r="H2325" s="2" t="s">
        <v>22</v>
      </c>
      <c r="I2325" t="s">
        <v>293</v>
      </c>
      <c r="J2325" t="s">
        <v>24</v>
      </c>
      <c r="K2325">
        <v>60505</v>
      </c>
      <c r="L2325" t="s">
        <v>25</v>
      </c>
      <c r="M2325" t="s">
        <v>3513</v>
      </c>
      <c r="N2325" t="s">
        <v>128</v>
      </c>
      <c r="O2325" t="s">
        <v>3258</v>
      </c>
      <c r="P2325" s="4">
        <v>70.97</v>
      </c>
      <c r="Q2325" s="4">
        <v>70.97</v>
      </c>
      <c r="R2325" s="4">
        <f t="shared" si="146"/>
        <v>0</v>
      </c>
      <c r="S2325" s="4">
        <f t="shared" si="147"/>
        <v>0</v>
      </c>
    </row>
    <row r="2326" spans="1:19" ht="15.6" x14ac:dyDescent="0.3">
      <c r="A2326" t="s">
        <v>3515</v>
      </c>
      <c r="B2326" s="1">
        <v>43343</v>
      </c>
      <c r="C2326" s="1">
        <v>43348</v>
      </c>
      <c r="D2326">
        <f t="shared" si="144"/>
        <v>2018</v>
      </c>
      <c r="E2326" t="str">
        <f t="shared" si="145"/>
        <v>Aug</v>
      </c>
      <c r="F2326" t="s">
        <v>37</v>
      </c>
      <c r="G2326" t="s">
        <v>857</v>
      </c>
      <c r="H2326" s="2" t="s">
        <v>22</v>
      </c>
      <c r="I2326" t="s">
        <v>1599</v>
      </c>
      <c r="J2326" t="s">
        <v>653</v>
      </c>
      <c r="K2326">
        <v>46226</v>
      </c>
      <c r="L2326" t="s">
        <v>25</v>
      </c>
      <c r="M2326" t="s">
        <v>3513</v>
      </c>
      <c r="N2326" t="s">
        <v>128</v>
      </c>
      <c r="O2326" t="s">
        <v>3258</v>
      </c>
      <c r="P2326" s="4">
        <v>638.73</v>
      </c>
      <c r="Q2326" s="4">
        <v>638.73</v>
      </c>
      <c r="R2326" s="4">
        <f t="shared" si="146"/>
        <v>0</v>
      </c>
      <c r="S2326" s="4">
        <f t="shared" si="147"/>
        <v>0</v>
      </c>
    </row>
    <row r="2327" spans="1:19" ht="15.6" x14ac:dyDescent="0.3">
      <c r="A2327" t="s">
        <v>3516</v>
      </c>
      <c r="B2327" s="1">
        <v>43408</v>
      </c>
      <c r="C2327" s="1">
        <v>43408</v>
      </c>
      <c r="D2327">
        <f t="shared" si="144"/>
        <v>2018</v>
      </c>
      <c r="E2327" t="str">
        <f t="shared" si="145"/>
        <v>Nov</v>
      </c>
      <c r="F2327" t="s">
        <v>30</v>
      </c>
      <c r="G2327" t="s">
        <v>3132</v>
      </c>
      <c r="H2327" s="2" t="s">
        <v>22</v>
      </c>
      <c r="I2327" t="s">
        <v>636</v>
      </c>
      <c r="J2327" t="s">
        <v>83</v>
      </c>
      <c r="K2327">
        <v>27217</v>
      </c>
      <c r="L2327" t="s">
        <v>44</v>
      </c>
      <c r="M2327" t="s">
        <v>3517</v>
      </c>
      <c r="N2327" t="s">
        <v>128</v>
      </c>
      <c r="O2327" t="s">
        <v>3258</v>
      </c>
      <c r="P2327" s="4">
        <v>167.44</v>
      </c>
      <c r="Q2327" s="4">
        <v>167.44</v>
      </c>
      <c r="R2327" s="4">
        <f t="shared" si="146"/>
        <v>0</v>
      </c>
      <c r="S2327" s="4">
        <f t="shared" si="147"/>
        <v>0</v>
      </c>
    </row>
    <row r="2328" spans="1:19" ht="15.6" x14ac:dyDescent="0.3">
      <c r="A2328" t="s">
        <v>3518</v>
      </c>
      <c r="B2328" s="1">
        <v>42690</v>
      </c>
      <c r="C2328" s="1">
        <v>42696</v>
      </c>
      <c r="D2328">
        <f t="shared" si="144"/>
        <v>2016</v>
      </c>
      <c r="E2328" t="str">
        <f t="shared" si="145"/>
        <v>Nov</v>
      </c>
      <c r="F2328" t="s">
        <v>37</v>
      </c>
      <c r="G2328" t="s">
        <v>1096</v>
      </c>
      <c r="H2328" s="2" t="s">
        <v>22</v>
      </c>
      <c r="I2328" t="s">
        <v>61</v>
      </c>
      <c r="J2328" t="s">
        <v>62</v>
      </c>
      <c r="K2328">
        <v>10011</v>
      </c>
      <c r="L2328" t="s">
        <v>54</v>
      </c>
      <c r="M2328" t="s">
        <v>3517</v>
      </c>
      <c r="N2328" t="s">
        <v>128</v>
      </c>
      <c r="O2328" t="s">
        <v>3258</v>
      </c>
      <c r="P2328" s="4">
        <v>523.25</v>
      </c>
      <c r="Q2328" s="4">
        <f>P2328-150</f>
        <v>373.25</v>
      </c>
      <c r="R2328" s="4">
        <f t="shared" si="146"/>
        <v>150</v>
      </c>
      <c r="S2328" s="4">
        <f t="shared" si="147"/>
        <v>22.5</v>
      </c>
    </row>
    <row r="2329" spans="1:19" x14ac:dyDescent="0.3">
      <c r="A2329" t="s">
        <v>1953</v>
      </c>
      <c r="B2329" s="1">
        <v>43049</v>
      </c>
      <c r="C2329" s="1">
        <v>43053</v>
      </c>
      <c r="D2329">
        <f t="shared" si="144"/>
        <v>2017</v>
      </c>
      <c r="E2329" t="str">
        <f t="shared" si="145"/>
        <v>Nov</v>
      </c>
      <c r="F2329" t="s">
        <v>37</v>
      </c>
      <c r="G2329" t="s">
        <v>354</v>
      </c>
      <c r="H2329" t="s">
        <v>51</v>
      </c>
      <c r="I2329" t="s">
        <v>191</v>
      </c>
      <c r="J2329" t="s">
        <v>233</v>
      </c>
      <c r="K2329">
        <v>45503</v>
      </c>
      <c r="L2329" t="s">
        <v>54</v>
      </c>
      <c r="M2329" t="s">
        <v>3517</v>
      </c>
      <c r="N2329" t="s">
        <v>128</v>
      </c>
      <c r="O2329" t="s">
        <v>3258</v>
      </c>
      <c r="P2329" s="4">
        <v>334.88</v>
      </c>
      <c r="Q2329" s="4">
        <v>334.88</v>
      </c>
      <c r="R2329" s="4">
        <f t="shared" si="146"/>
        <v>0</v>
      </c>
      <c r="S2329" s="4">
        <f t="shared" si="147"/>
        <v>0</v>
      </c>
    </row>
    <row r="2330" spans="1:19" x14ac:dyDescent="0.3">
      <c r="A2330" t="s">
        <v>3519</v>
      </c>
      <c r="B2330" s="1">
        <v>42979</v>
      </c>
      <c r="C2330" s="1">
        <v>42983</v>
      </c>
      <c r="D2330">
        <f t="shared" si="144"/>
        <v>2017</v>
      </c>
      <c r="E2330" t="str">
        <f t="shared" si="145"/>
        <v>Sep</v>
      </c>
      <c r="F2330" t="s">
        <v>37</v>
      </c>
      <c r="G2330" t="s">
        <v>1643</v>
      </c>
      <c r="H2330" t="s">
        <v>51</v>
      </c>
      <c r="I2330" t="s">
        <v>97</v>
      </c>
      <c r="J2330" t="s">
        <v>89</v>
      </c>
      <c r="K2330">
        <v>48227</v>
      </c>
      <c r="L2330" t="s">
        <v>25</v>
      </c>
      <c r="M2330" t="s">
        <v>3517</v>
      </c>
      <c r="N2330" t="s">
        <v>128</v>
      </c>
      <c r="O2330" t="s">
        <v>3258</v>
      </c>
      <c r="P2330" s="4">
        <v>376.74</v>
      </c>
      <c r="Q2330" s="4">
        <f>P2330-150</f>
        <v>226.74</v>
      </c>
      <c r="R2330" s="4">
        <f t="shared" si="146"/>
        <v>150</v>
      </c>
      <c r="S2330" s="4">
        <f t="shared" si="147"/>
        <v>22.5</v>
      </c>
    </row>
    <row r="2331" spans="1:19" x14ac:dyDescent="0.3">
      <c r="A2331" t="s">
        <v>3520</v>
      </c>
      <c r="B2331" s="1">
        <v>42983</v>
      </c>
      <c r="C2331" s="1">
        <v>42988</v>
      </c>
      <c r="D2331">
        <f t="shared" si="144"/>
        <v>2017</v>
      </c>
      <c r="E2331" t="str">
        <f t="shared" si="145"/>
        <v>Sep</v>
      </c>
      <c r="F2331" t="s">
        <v>37</v>
      </c>
      <c r="G2331" t="s">
        <v>692</v>
      </c>
      <c r="H2331" t="s">
        <v>51</v>
      </c>
      <c r="I2331" t="s">
        <v>113</v>
      </c>
      <c r="J2331" t="s">
        <v>109</v>
      </c>
      <c r="K2331">
        <v>77070</v>
      </c>
      <c r="L2331" t="s">
        <v>25</v>
      </c>
      <c r="M2331" t="s">
        <v>3517</v>
      </c>
      <c r="N2331" t="s">
        <v>128</v>
      </c>
      <c r="O2331" t="s">
        <v>3258</v>
      </c>
      <c r="P2331" s="4">
        <v>62.79</v>
      </c>
      <c r="Q2331" s="4">
        <v>62.79</v>
      </c>
      <c r="R2331" s="4">
        <f t="shared" si="146"/>
        <v>0</v>
      </c>
      <c r="S2331" s="4">
        <f t="shared" si="147"/>
        <v>0</v>
      </c>
    </row>
    <row r="2332" spans="1:19" x14ac:dyDescent="0.3">
      <c r="A2332" t="s">
        <v>3521</v>
      </c>
      <c r="B2332" s="1">
        <v>43464</v>
      </c>
      <c r="C2332" s="1">
        <v>43470</v>
      </c>
      <c r="D2332">
        <f t="shared" si="144"/>
        <v>2018</v>
      </c>
      <c r="E2332" t="str">
        <f t="shared" si="145"/>
        <v>Dec</v>
      </c>
      <c r="F2332" t="s">
        <v>37</v>
      </c>
      <c r="G2332" t="s">
        <v>673</v>
      </c>
      <c r="H2332" t="s">
        <v>51</v>
      </c>
      <c r="I2332" t="s">
        <v>182</v>
      </c>
      <c r="J2332" t="s">
        <v>653</v>
      </c>
      <c r="K2332">
        <v>47201</v>
      </c>
      <c r="L2332" t="s">
        <v>25</v>
      </c>
      <c r="M2332" t="s">
        <v>3517</v>
      </c>
      <c r="N2332" t="s">
        <v>128</v>
      </c>
      <c r="O2332" t="s">
        <v>3258</v>
      </c>
      <c r="P2332" s="4">
        <v>209.3</v>
      </c>
      <c r="Q2332" s="4">
        <v>209.3</v>
      </c>
      <c r="R2332" s="4">
        <f t="shared" si="146"/>
        <v>0</v>
      </c>
      <c r="S2332" s="4">
        <f t="shared" si="147"/>
        <v>0</v>
      </c>
    </row>
    <row r="2333" spans="1:19" ht="15.6" x14ac:dyDescent="0.3">
      <c r="A2333" t="s">
        <v>3522</v>
      </c>
      <c r="B2333" s="1">
        <v>42719</v>
      </c>
      <c r="C2333" s="1">
        <v>42726</v>
      </c>
      <c r="D2333">
        <f t="shared" si="144"/>
        <v>2016</v>
      </c>
      <c r="E2333" t="str">
        <f t="shared" si="145"/>
        <v>Dec</v>
      </c>
      <c r="F2333" t="s">
        <v>37</v>
      </c>
      <c r="G2333" t="s">
        <v>2918</v>
      </c>
      <c r="H2333" s="2" t="s">
        <v>22</v>
      </c>
      <c r="I2333" t="s">
        <v>69</v>
      </c>
      <c r="J2333" t="s">
        <v>70</v>
      </c>
      <c r="K2333">
        <v>98115</v>
      </c>
      <c r="L2333" t="s">
        <v>34</v>
      </c>
      <c r="M2333" t="s">
        <v>3523</v>
      </c>
      <c r="N2333" t="s">
        <v>128</v>
      </c>
      <c r="O2333" t="s">
        <v>3258</v>
      </c>
      <c r="P2333" s="4">
        <v>103.92</v>
      </c>
      <c r="Q2333" s="4">
        <v>103.92</v>
      </c>
      <c r="R2333" s="4">
        <f t="shared" si="146"/>
        <v>0</v>
      </c>
      <c r="S2333" s="4">
        <f t="shared" si="147"/>
        <v>0</v>
      </c>
    </row>
    <row r="2334" spans="1:19" ht="15.6" x14ac:dyDescent="0.3">
      <c r="A2334" t="s">
        <v>3524</v>
      </c>
      <c r="B2334" s="1">
        <v>43312</v>
      </c>
      <c r="C2334" s="1">
        <v>43317</v>
      </c>
      <c r="D2334">
        <f t="shared" si="144"/>
        <v>2018</v>
      </c>
      <c r="E2334" t="str">
        <f t="shared" si="145"/>
        <v>Jul</v>
      </c>
      <c r="F2334" t="s">
        <v>37</v>
      </c>
      <c r="G2334" t="s">
        <v>1587</v>
      </c>
      <c r="H2334" s="2" t="s">
        <v>22</v>
      </c>
      <c r="I2334" t="s">
        <v>589</v>
      </c>
      <c r="J2334" t="s">
        <v>148</v>
      </c>
      <c r="K2334">
        <v>53209</v>
      </c>
      <c r="L2334" t="s">
        <v>25</v>
      </c>
      <c r="M2334" t="s">
        <v>3523</v>
      </c>
      <c r="N2334" t="s">
        <v>128</v>
      </c>
      <c r="O2334" t="s">
        <v>3258</v>
      </c>
      <c r="P2334" s="4">
        <v>155.88</v>
      </c>
      <c r="Q2334" s="4">
        <v>155.88</v>
      </c>
      <c r="R2334" s="4">
        <f t="shared" si="146"/>
        <v>0</v>
      </c>
      <c r="S2334" s="4">
        <f t="shared" si="147"/>
        <v>0</v>
      </c>
    </row>
    <row r="2335" spans="1:19" ht="15.6" x14ac:dyDescent="0.3">
      <c r="A2335" t="s">
        <v>3525</v>
      </c>
      <c r="B2335" s="1">
        <v>42641</v>
      </c>
      <c r="C2335" s="1">
        <v>42648</v>
      </c>
      <c r="D2335">
        <f t="shared" si="144"/>
        <v>2016</v>
      </c>
      <c r="E2335" t="str">
        <f t="shared" si="145"/>
        <v>Sep</v>
      </c>
      <c r="F2335" t="s">
        <v>37</v>
      </c>
      <c r="G2335" t="s">
        <v>3526</v>
      </c>
      <c r="H2335" s="2" t="s">
        <v>22</v>
      </c>
      <c r="I2335" t="s">
        <v>47</v>
      </c>
      <c r="J2335" t="s">
        <v>33</v>
      </c>
      <c r="K2335">
        <v>90032</v>
      </c>
      <c r="L2335" t="s">
        <v>34</v>
      </c>
      <c r="M2335" t="s">
        <v>3527</v>
      </c>
      <c r="N2335" t="s">
        <v>128</v>
      </c>
      <c r="O2335" t="s">
        <v>3258</v>
      </c>
      <c r="P2335" s="4">
        <v>186.15</v>
      </c>
      <c r="Q2335" s="4">
        <v>186.15</v>
      </c>
      <c r="R2335" s="4">
        <f t="shared" si="146"/>
        <v>0</v>
      </c>
      <c r="S2335" s="4">
        <f t="shared" si="147"/>
        <v>0</v>
      </c>
    </row>
    <row r="2336" spans="1:19" ht="15.6" x14ac:dyDescent="0.3">
      <c r="A2336" t="s">
        <v>3528</v>
      </c>
      <c r="B2336" s="1">
        <v>43214</v>
      </c>
      <c r="C2336" s="1">
        <v>43217</v>
      </c>
      <c r="D2336">
        <f t="shared" si="144"/>
        <v>2018</v>
      </c>
      <c r="E2336" t="str">
        <f t="shared" si="145"/>
        <v>Apr</v>
      </c>
      <c r="F2336" t="s">
        <v>20</v>
      </c>
      <c r="G2336" t="s">
        <v>661</v>
      </c>
      <c r="H2336" s="2" t="s">
        <v>22</v>
      </c>
      <c r="I2336" t="s">
        <v>100</v>
      </c>
      <c r="J2336" t="s">
        <v>101</v>
      </c>
      <c r="K2336">
        <v>19143</v>
      </c>
      <c r="L2336" t="s">
        <v>54</v>
      </c>
      <c r="M2336" t="s">
        <v>3527</v>
      </c>
      <c r="N2336" t="s">
        <v>128</v>
      </c>
      <c r="O2336" t="s">
        <v>3258</v>
      </c>
      <c r="P2336" s="4">
        <v>99.28</v>
      </c>
      <c r="Q2336" s="4">
        <v>99.28</v>
      </c>
      <c r="R2336" s="4">
        <f t="shared" si="146"/>
        <v>0</v>
      </c>
      <c r="S2336" s="4">
        <f t="shared" si="147"/>
        <v>0</v>
      </c>
    </row>
    <row r="2337" spans="1:19" ht="15.6" x14ac:dyDescent="0.3">
      <c r="A2337" t="s">
        <v>2276</v>
      </c>
      <c r="B2337" s="1">
        <v>42224</v>
      </c>
      <c r="C2337" s="1">
        <v>42228</v>
      </c>
      <c r="D2337">
        <f t="shared" si="144"/>
        <v>2015</v>
      </c>
      <c r="E2337" t="str">
        <f t="shared" si="145"/>
        <v>Aug</v>
      </c>
      <c r="F2337" t="s">
        <v>37</v>
      </c>
      <c r="G2337" t="s">
        <v>373</v>
      </c>
      <c r="H2337" s="2" t="s">
        <v>22</v>
      </c>
      <c r="I2337" t="s">
        <v>2277</v>
      </c>
      <c r="J2337" t="s">
        <v>89</v>
      </c>
      <c r="K2337">
        <v>48183</v>
      </c>
      <c r="L2337" t="s">
        <v>25</v>
      </c>
      <c r="M2337" t="s">
        <v>3527</v>
      </c>
      <c r="N2337" t="s">
        <v>128</v>
      </c>
      <c r="O2337" t="s">
        <v>3258</v>
      </c>
      <c r="P2337" s="4">
        <v>167.535</v>
      </c>
      <c r="Q2337" s="4">
        <v>167.535</v>
      </c>
      <c r="R2337" s="4">
        <f t="shared" si="146"/>
        <v>0</v>
      </c>
      <c r="S2337" s="4">
        <f t="shared" si="147"/>
        <v>0</v>
      </c>
    </row>
    <row r="2338" spans="1:19" ht="15.6" x14ac:dyDescent="0.3">
      <c r="A2338" t="s">
        <v>3529</v>
      </c>
      <c r="B2338" s="1">
        <v>42956</v>
      </c>
      <c r="C2338" s="1">
        <v>42959</v>
      </c>
      <c r="D2338">
        <f t="shared" si="144"/>
        <v>2017</v>
      </c>
      <c r="E2338" t="str">
        <f t="shared" si="145"/>
        <v>Aug</v>
      </c>
      <c r="F2338" t="s">
        <v>20</v>
      </c>
      <c r="G2338" t="s">
        <v>683</v>
      </c>
      <c r="H2338" s="2" t="s">
        <v>22</v>
      </c>
      <c r="I2338" t="s">
        <v>281</v>
      </c>
      <c r="J2338" t="s">
        <v>83</v>
      </c>
      <c r="K2338">
        <v>28314</v>
      </c>
      <c r="L2338" t="s">
        <v>44</v>
      </c>
      <c r="M2338" t="s">
        <v>3530</v>
      </c>
      <c r="N2338" t="s">
        <v>128</v>
      </c>
      <c r="O2338" t="s">
        <v>3258</v>
      </c>
      <c r="P2338" s="4">
        <v>569.53599999999994</v>
      </c>
      <c r="Q2338" s="4">
        <v>569.53599999999994</v>
      </c>
      <c r="R2338" s="4">
        <f t="shared" si="146"/>
        <v>0</v>
      </c>
      <c r="S2338" s="4">
        <f t="shared" si="147"/>
        <v>0</v>
      </c>
    </row>
    <row r="2339" spans="1:19" x14ac:dyDescent="0.3">
      <c r="A2339" t="s">
        <v>3531</v>
      </c>
      <c r="B2339" s="1">
        <v>43150</v>
      </c>
      <c r="C2339" s="1">
        <v>43152</v>
      </c>
      <c r="D2339">
        <f t="shared" si="144"/>
        <v>2018</v>
      </c>
      <c r="E2339" t="str">
        <f t="shared" si="145"/>
        <v>Feb</v>
      </c>
      <c r="F2339" t="s">
        <v>67</v>
      </c>
      <c r="G2339" t="s">
        <v>2774</v>
      </c>
      <c r="H2339" t="s">
        <v>51</v>
      </c>
      <c r="I2339" t="s">
        <v>820</v>
      </c>
      <c r="J2339" t="s">
        <v>183</v>
      </c>
      <c r="K2339">
        <v>30076</v>
      </c>
      <c r="L2339" t="s">
        <v>44</v>
      </c>
      <c r="M2339" t="s">
        <v>3530</v>
      </c>
      <c r="N2339" t="s">
        <v>128</v>
      </c>
      <c r="O2339" t="s">
        <v>3258</v>
      </c>
      <c r="P2339" s="4">
        <v>1245.8599999999999</v>
      </c>
      <c r="Q2339" s="4">
        <v>1245.8599999999999</v>
      </c>
      <c r="R2339" s="4">
        <f t="shared" si="146"/>
        <v>0</v>
      </c>
      <c r="S2339" s="4">
        <f t="shared" si="147"/>
        <v>0</v>
      </c>
    </row>
    <row r="2340" spans="1:19" ht="15.6" x14ac:dyDescent="0.3">
      <c r="A2340" t="s">
        <v>2492</v>
      </c>
      <c r="B2340" s="1">
        <v>42309</v>
      </c>
      <c r="C2340" s="1">
        <v>42313</v>
      </c>
      <c r="D2340">
        <f t="shared" si="144"/>
        <v>2015</v>
      </c>
      <c r="E2340" t="str">
        <f t="shared" si="145"/>
        <v>Nov</v>
      </c>
      <c r="F2340" t="s">
        <v>37</v>
      </c>
      <c r="G2340" t="s">
        <v>1927</v>
      </c>
      <c r="H2340" s="2" t="s">
        <v>22</v>
      </c>
      <c r="I2340" t="s">
        <v>406</v>
      </c>
      <c r="J2340" t="s">
        <v>62</v>
      </c>
      <c r="K2340">
        <v>11561</v>
      </c>
      <c r="L2340" t="s">
        <v>54</v>
      </c>
      <c r="M2340" t="s">
        <v>3530</v>
      </c>
      <c r="N2340" t="s">
        <v>128</v>
      </c>
      <c r="O2340" t="s">
        <v>3258</v>
      </c>
      <c r="P2340" s="4">
        <v>533.94000000000005</v>
      </c>
      <c r="Q2340" s="4">
        <v>533.94000000000005</v>
      </c>
      <c r="R2340" s="4">
        <f t="shared" si="146"/>
        <v>0</v>
      </c>
      <c r="S2340" s="4">
        <f t="shared" si="147"/>
        <v>0</v>
      </c>
    </row>
    <row r="2341" spans="1:19" ht="15.6" x14ac:dyDescent="0.3">
      <c r="A2341" t="s">
        <v>3532</v>
      </c>
      <c r="B2341" s="1">
        <v>42731</v>
      </c>
      <c r="C2341" s="1">
        <v>42735</v>
      </c>
      <c r="D2341">
        <f t="shared" si="144"/>
        <v>2016</v>
      </c>
      <c r="E2341" t="str">
        <f t="shared" si="145"/>
        <v>Dec</v>
      </c>
      <c r="F2341" t="s">
        <v>37</v>
      </c>
      <c r="G2341" t="s">
        <v>1993</v>
      </c>
      <c r="H2341" s="2" t="s">
        <v>22</v>
      </c>
      <c r="I2341" t="s">
        <v>717</v>
      </c>
      <c r="J2341" t="s">
        <v>140</v>
      </c>
      <c r="K2341">
        <v>20735</v>
      </c>
      <c r="L2341" t="s">
        <v>54</v>
      </c>
      <c r="M2341" t="s">
        <v>3530</v>
      </c>
      <c r="N2341" t="s">
        <v>128</v>
      </c>
      <c r="O2341" t="s">
        <v>3258</v>
      </c>
      <c r="P2341" s="4">
        <v>355.96</v>
      </c>
      <c r="Q2341" s="4">
        <v>355.96</v>
      </c>
      <c r="R2341" s="4">
        <f t="shared" si="146"/>
        <v>0</v>
      </c>
      <c r="S2341" s="4">
        <f t="shared" si="147"/>
        <v>0</v>
      </c>
    </row>
    <row r="2342" spans="1:19" ht="15.6" x14ac:dyDescent="0.3">
      <c r="A2342" t="s">
        <v>1545</v>
      </c>
      <c r="B2342" s="1">
        <v>42255</v>
      </c>
      <c r="C2342" s="1">
        <v>42259</v>
      </c>
      <c r="D2342">
        <f t="shared" si="144"/>
        <v>2015</v>
      </c>
      <c r="E2342" t="str">
        <f t="shared" si="145"/>
        <v>Sep</v>
      </c>
      <c r="F2342" t="s">
        <v>37</v>
      </c>
      <c r="G2342" t="s">
        <v>1284</v>
      </c>
      <c r="H2342" s="2" t="s">
        <v>22</v>
      </c>
      <c r="I2342" t="s">
        <v>855</v>
      </c>
      <c r="J2342" t="s">
        <v>109</v>
      </c>
      <c r="K2342">
        <v>78207</v>
      </c>
      <c r="L2342" t="s">
        <v>25</v>
      </c>
      <c r="M2342" t="s">
        <v>3530</v>
      </c>
      <c r="N2342" t="s">
        <v>128</v>
      </c>
      <c r="O2342" t="s">
        <v>3258</v>
      </c>
      <c r="P2342" s="4">
        <v>177.98</v>
      </c>
      <c r="Q2342" s="4">
        <v>177.98</v>
      </c>
      <c r="R2342" s="4">
        <f t="shared" si="146"/>
        <v>0</v>
      </c>
      <c r="S2342" s="4">
        <f t="shared" si="147"/>
        <v>0</v>
      </c>
    </row>
    <row r="2343" spans="1:19" x14ac:dyDescent="0.3">
      <c r="A2343" t="s">
        <v>1107</v>
      </c>
      <c r="B2343" s="1">
        <v>43319</v>
      </c>
      <c r="C2343" s="1">
        <v>43323</v>
      </c>
      <c r="D2343">
        <f t="shared" si="144"/>
        <v>2018</v>
      </c>
      <c r="E2343" t="str">
        <f t="shared" si="145"/>
        <v>Aug</v>
      </c>
      <c r="F2343" t="s">
        <v>37</v>
      </c>
      <c r="G2343" t="s">
        <v>296</v>
      </c>
      <c r="H2343" t="s">
        <v>51</v>
      </c>
      <c r="I2343" t="s">
        <v>1108</v>
      </c>
      <c r="J2343" t="s">
        <v>33</v>
      </c>
      <c r="K2343">
        <v>92683</v>
      </c>
      <c r="L2343" t="s">
        <v>34</v>
      </c>
      <c r="M2343" t="s">
        <v>3533</v>
      </c>
      <c r="N2343" t="s">
        <v>128</v>
      </c>
      <c r="O2343" t="s">
        <v>3258</v>
      </c>
      <c r="P2343" s="4">
        <v>1473.1</v>
      </c>
      <c r="Q2343" s="4">
        <v>1473.1</v>
      </c>
      <c r="R2343" s="4">
        <f t="shared" si="146"/>
        <v>0</v>
      </c>
      <c r="S2343" s="4">
        <f t="shared" si="147"/>
        <v>0</v>
      </c>
    </row>
    <row r="2344" spans="1:19" ht="15.6" x14ac:dyDescent="0.3">
      <c r="A2344" t="s">
        <v>3534</v>
      </c>
      <c r="B2344" s="1">
        <v>43357</v>
      </c>
      <c r="C2344" s="1">
        <v>43360</v>
      </c>
      <c r="D2344">
        <f t="shared" si="144"/>
        <v>2018</v>
      </c>
      <c r="E2344" t="str">
        <f t="shared" si="145"/>
        <v>Sep</v>
      </c>
      <c r="F2344" t="s">
        <v>20</v>
      </c>
      <c r="G2344" t="s">
        <v>173</v>
      </c>
      <c r="H2344" s="2" t="s">
        <v>22</v>
      </c>
      <c r="I2344" t="s">
        <v>1734</v>
      </c>
      <c r="J2344" t="s">
        <v>83</v>
      </c>
      <c r="K2344">
        <v>27604</v>
      </c>
      <c r="L2344" t="s">
        <v>44</v>
      </c>
      <c r="M2344" t="s">
        <v>3533</v>
      </c>
      <c r="N2344" t="s">
        <v>128</v>
      </c>
      <c r="O2344" t="s">
        <v>3258</v>
      </c>
      <c r="P2344" s="4">
        <v>942.78399999999999</v>
      </c>
      <c r="Q2344" s="4">
        <v>942.78399999999999</v>
      </c>
      <c r="R2344" s="4">
        <f t="shared" si="146"/>
        <v>0</v>
      </c>
      <c r="S2344" s="4">
        <f t="shared" si="147"/>
        <v>0</v>
      </c>
    </row>
    <row r="2345" spans="1:19" ht="15.6" x14ac:dyDescent="0.3">
      <c r="A2345" t="s">
        <v>3535</v>
      </c>
      <c r="B2345" s="1">
        <v>42066</v>
      </c>
      <c r="C2345" s="1">
        <v>42070</v>
      </c>
      <c r="D2345">
        <f t="shared" si="144"/>
        <v>2015</v>
      </c>
      <c r="E2345" t="str">
        <f t="shared" si="145"/>
        <v>Mar</v>
      </c>
      <c r="F2345" t="s">
        <v>37</v>
      </c>
      <c r="G2345" t="s">
        <v>187</v>
      </c>
      <c r="H2345" s="2" t="s">
        <v>22</v>
      </c>
      <c r="I2345" t="s">
        <v>113</v>
      </c>
      <c r="J2345" t="s">
        <v>109</v>
      </c>
      <c r="K2345">
        <v>77095</v>
      </c>
      <c r="L2345" t="s">
        <v>25</v>
      </c>
      <c r="M2345" t="s">
        <v>3533</v>
      </c>
      <c r="N2345" t="s">
        <v>128</v>
      </c>
      <c r="O2345" t="s">
        <v>3258</v>
      </c>
      <c r="P2345" s="4">
        <v>176.77199999999999</v>
      </c>
      <c r="Q2345" s="4">
        <v>176.77199999999999</v>
      </c>
      <c r="R2345" s="4">
        <f t="shared" si="146"/>
        <v>0</v>
      </c>
      <c r="S2345" s="4">
        <f t="shared" si="147"/>
        <v>0</v>
      </c>
    </row>
    <row r="2346" spans="1:19" x14ac:dyDescent="0.3">
      <c r="A2346" t="s">
        <v>3536</v>
      </c>
      <c r="B2346" s="1">
        <v>42960</v>
      </c>
      <c r="C2346" s="1">
        <v>42966</v>
      </c>
      <c r="D2346">
        <f t="shared" si="144"/>
        <v>2017</v>
      </c>
      <c r="E2346" t="str">
        <f t="shared" si="145"/>
        <v>Aug</v>
      </c>
      <c r="F2346" t="s">
        <v>37</v>
      </c>
      <c r="G2346" t="s">
        <v>1297</v>
      </c>
      <c r="H2346" t="s">
        <v>51</v>
      </c>
      <c r="I2346" t="s">
        <v>3537</v>
      </c>
      <c r="J2346" t="s">
        <v>109</v>
      </c>
      <c r="K2346">
        <v>75061</v>
      </c>
      <c r="L2346" t="s">
        <v>25</v>
      </c>
      <c r="M2346" t="s">
        <v>3533</v>
      </c>
      <c r="N2346" t="s">
        <v>128</v>
      </c>
      <c r="O2346" t="s">
        <v>3258</v>
      </c>
      <c r="P2346" s="4">
        <v>58.923999999999999</v>
      </c>
      <c r="Q2346" s="4">
        <v>58.923999999999999</v>
      </c>
      <c r="R2346" s="4">
        <f t="shared" si="146"/>
        <v>0</v>
      </c>
      <c r="S2346" s="4">
        <f t="shared" si="147"/>
        <v>0</v>
      </c>
    </row>
    <row r="2347" spans="1:19" ht="15.6" x14ac:dyDescent="0.3">
      <c r="A2347" t="s">
        <v>2735</v>
      </c>
      <c r="B2347" s="1">
        <v>43436</v>
      </c>
      <c r="C2347" s="1">
        <v>43438</v>
      </c>
      <c r="D2347">
        <f t="shared" si="144"/>
        <v>2018</v>
      </c>
      <c r="E2347" t="str">
        <f t="shared" si="145"/>
        <v>Dec</v>
      </c>
      <c r="F2347" t="s">
        <v>67</v>
      </c>
      <c r="G2347" t="s">
        <v>452</v>
      </c>
      <c r="H2347" s="2" t="s">
        <v>22</v>
      </c>
      <c r="I2347" t="s">
        <v>113</v>
      </c>
      <c r="J2347" t="s">
        <v>109</v>
      </c>
      <c r="K2347">
        <v>77036</v>
      </c>
      <c r="L2347" t="s">
        <v>25</v>
      </c>
      <c r="M2347" t="s">
        <v>3533</v>
      </c>
      <c r="N2347" t="s">
        <v>128</v>
      </c>
      <c r="O2347" t="s">
        <v>3258</v>
      </c>
      <c r="P2347" s="4">
        <v>294.62</v>
      </c>
      <c r="Q2347" s="4">
        <v>294.62</v>
      </c>
      <c r="R2347" s="4">
        <f t="shared" si="146"/>
        <v>0</v>
      </c>
      <c r="S2347" s="4">
        <f t="shared" si="147"/>
        <v>0</v>
      </c>
    </row>
    <row r="2348" spans="1:19" x14ac:dyDescent="0.3">
      <c r="A2348" t="s">
        <v>1720</v>
      </c>
      <c r="B2348" s="1">
        <v>42847</v>
      </c>
      <c r="C2348" s="1">
        <v>42854</v>
      </c>
      <c r="D2348">
        <f t="shared" si="144"/>
        <v>2017</v>
      </c>
      <c r="E2348" t="str">
        <f t="shared" si="145"/>
        <v>Apr</v>
      </c>
      <c r="F2348" t="s">
        <v>37</v>
      </c>
      <c r="G2348" t="s">
        <v>1219</v>
      </c>
      <c r="H2348" t="s">
        <v>51</v>
      </c>
      <c r="I2348" t="s">
        <v>578</v>
      </c>
      <c r="J2348" t="s">
        <v>178</v>
      </c>
      <c r="K2348">
        <v>85023</v>
      </c>
      <c r="L2348" t="s">
        <v>34</v>
      </c>
      <c r="M2348" t="s">
        <v>3538</v>
      </c>
      <c r="N2348" t="s">
        <v>128</v>
      </c>
      <c r="O2348" t="s">
        <v>3258</v>
      </c>
      <c r="P2348" s="4">
        <v>78.272000000000006</v>
      </c>
      <c r="Q2348" s="4">
        <v>78.272000000000006</v>
      </c>
      <c r="R2348" s="4">
        <f t="shared" si="146"/>
        <v>0</v>
      </c>
      <c r="S2348" s="4">
        <f t="shared" si="147"/>
        <v>0</v>
      </c>
    </row>
    <row r="2349" spans="1:19" ht="15.6" x14ac:dyDescent="0.3">
      <c r="A2349" t="s">
        <v>1258</v>
      </c>
      <c r="B2349" s="1">
        <v>43372</v>
      </c>
      <c r="C2349" s="1">
        <v>43375</v>
      </c>
      <c r="D2349">
        <f t="shared" si="144"/>
        <v>2018</v>
      </c>
      <c r="E2349" t="str">
        <f t="shared" si="145"/>
        <v>Sep</v>
      </c>
      <c r="F2349" t="s">
        <v>20</v>
      </c>
      <c r="G2349" t="s">
        <v>1259</v>
      </c>
      <c r="H2349" s="2" t="s">
        <v>22</v>
      </c>
      <c r="I2349" t="s">
        <v>389</v>
      </c>
      <c r="J2349" t="s">
        <v>33</v>
      </c>
      <c r="K2349">
        <v>93309</v>
      </c>
      <c r="L2349" t="s">
        <v>34</v>
      </c>
      <c r="M2349" t="s">
        <v>3538</v>
      </c>
      <c r="N2349" t="s">
        <v>128</v>
      </c>
      <c r="O2349" t="s">
        <v>3258</v>
      </c>
      <c r="P2349" s="4">
        <v>97.84</v>
      </c>
      <c r="Q2349" s="4">
        <v>97.84</v>
      </c>
      <c r="R2349" s="4">
        <f t="shared" si="146"/>
        <v>0</v>
      </c>
      <c r="S2349" s="4">
        <f t="shared" si="147"/>
        <v>0</v>
      </c>
    </row>
    <row r="2350" spans="1:19" ht="15.6" x14ac:dyDescent="0.3">
      <c r="A2350" t="s">
        <v>3539</v>
      </c>
      <c r="B2350" s="1">
        <v>42074</v>
      </c>
      <c r="C2350" s="1">
        <v>42076</v>
      </c>
      <c r="D2350">
        <f t="shared" si="144"/>
        <v>2015</v>
      </c>
      <c r="E2350" t="str">
        <f t="shared" si="145"/>
        <v>Mar</v>
      </c>
      <c r="F2350" t="s">
        <v>67</v>
      </c>
      <c r="G2350" t="s">
        <v>1238</v>
      </c>
      <c r="H2350" s="2" t="s">
        <v>22</v>
      </c>
      <c r="I2350" t="s">
        <v>645</v>
      </c>
      <c r="J2350" t="s">
        <v>205</v>
      </c>
      <c r="K2350">
        <v>40475</v>
      </c>
      <c r="L2350" t="s">
        <v>44</v>
      </c>
      <c r="M2350" t="s">
        <v>3538</v>
      </c>
      <c r="N2350" t="s">
        <v>128</v>
      </c>
      <c r="O2350" t="s">
        <v>3258</v>
      </c>
      <c r="P2350" s="4">
        <v>146.76</v>
      </c>
      <c r="Q2350" s="4">
        <v>146.76</v>
      </c>
      <c r="R2350" s="4">
        <f t="shared" si="146"/>
        <v>0</v>
      </c>
      <c r="S2350" s="4">
        <f t="shared" si="147"/>
        <v>0</v>
      </c>
    </row>
    <row r="2351" spans="1:19" x14ac:dyDescent="0.3">
      <c r="A2351" t="s">
        <v>3540</v>
      </c>
      <c r="B2351" s="1">
        <v>43354</v>
      </c>
      <c r="C2351" s="1">
        <v>43356</v>
      </c>
      <c r="D2351">
        <f t="shared" si="144"/>
        <v>2018</v>
      </c>
      <c r="E2351" t="str">
        <f t="shared" si="145"/>
        <v>Sep</v>
      </c>
      <c r="F2351" t="s">
        <v>67</v>
      </c>
      <c r="G2351" t="s">
        <v>2369</v>
      </c>
      <c r="H2351" t="s">
        <v>51</v>
      </c>
      <c r="I2351" t="s">
        <v>2524</v>
      </c>
      <c r="J2351" t="s">
        <v>205</v>
      </c>
      <c r="K2351">
        <v>40324</v>
      </c>
      <c r="L2351" t="s">
        <v>44</v>
      </c>
      <c r="M2351" t="s">
        <v>3538</v>
      </c>
      <c r="N2351" t="s">
        <v>128</v>
      </c>
      <c r="O2351" t="s">
        <v>3258</v>
      </c>
      <c r="P2351" s="4">
        <v>195.68</v>
      </c>
      <c r="Q2351" s="4">
        <v>195.68</v>
      </c>
      <c r="R2351" s="4">
        <f t="shared" si="146"/>
        <v>0</v>
      </c>
      <c r="S2351" s="4">
        <f t="shared" si="147"/>
        <v>0</v>
      </c>
    </row>
    <row r="2352" spans="1:19" ht="15.6" x14ac:dyDescent="0.3">
      <c r="A2352" t="s">
        <v>3541</v>
      </c>
      <c r="B2352" s="1">
        <v>42641</v>
      </c>
      <c r="C2352" s="1">
        <v>42646</v>
      </c>
      <c r="D2352">
        <f t="shared" si="144"/>
        <v>2016</v>
      </c>
      <c r="E2352" t="str">
        <f t="shared" si="145"/>
        <v>Sep</v>
      </c>
      <c r="F2352" t="s">
        <v>67</v>
      </c>
      <c r="G2352" t="s">
        <v>3542</v>
      </c>
      <c r="H2352" s="2" t="s">
        <v>22</v>
      </c>
      <c r="I2352" t="s">
        <v>61</v>
      </c>
      <c r="J2352" t="s">
        <v>62</v>
      </c>
      <c r="K2352">
        <v>10035</v>
      </c>
      <c r="L2352" t="s">
        <v>54</v>
      </c>
      <c r="M2352" t="s">
        <v>3538</v>
      </c>
      <c r="N2352" t="s">
        <v>128</v>
      </c>
      <c r="O2352" t="s">
        <v>3258</v>
      </c>
      <c r="P2352" s="4">
        <v>293.52</v>
      </c>
      <c r="Q2352" s="4">
        <v>293.52</v>
      </c>
      <c r="R2352" s="4">
        <f t="shared" si="146"/>
        <v>0</v>
      </c>
      <c r="S2352" s="4">
        <f t="shared" si="147"/>
        <v>0</v>
      </c>
    </row>
    <row r="2353" spans="1:19" ht="15.6" x14ac:dyDescent="0.3">
      <c r="A2353" t="s">
        <v>3543</v>
      </c>
      <c r="B2353" s="1">
        <v>43327</v>
      </c>
      <c r="C2353" s="1">
        <v>43333</v>
      </c>
      <c r="D2353">
        <f t="shared" si="144"/>
        <v>2018</v>
      </c>
      <c r="E2353" t="str">
        <f t="shared" si="145"/>
        <v>Aug</v>
      </c>
      <c r="F2353" t="s">
        <v>37</v>
      </c>
      <c r="G2353" t="s">
        <v>1236</v>
      </c>
      <c r="H2353" s="2" t="s">
        <v>22</v>
      </c>
      <c r="I2353" t="s">
        <v>3459</v>
      </c>
      <c r="J2353" t="s">
        <v>144</v>
      </c>
      <c r="K2353">
        <v>7060</v>
      </c>
      <c r="L2353" t="s">
        <v>54</v>
      </c>
      <c r="M2353" t="s">
        <v>3538</v>
      </c>
      <c r="N2353" t="s">
        <v>128</v>
      </c>
      <c r="O2353" t="s">
        <v>3258</v>
      </c>
      <c r="P2353" s="4">
        <v>97.84</v>
      </c>
      <c r="Q2353" s="4">
        <v>97.84</v>
      </c>
      <c r="R2353" s="4">
        <f t="shared" si="146"/>
        <v>0</v>
      </c>
      <c r="S2353" s="4">
        <f t="shared" si="147"/>
        <v>0</v>
      </c>
    </row>
    <row r="2354" spans="1:19" ht="15.6" x14ac:dyDescent="0.3">
      <c r="A2354" t="s">
        <v>3544</v>
      </c>
      <c r="B2354" s="1">
        <v>42479</v>
      </c>
      <c r="C2354" s="1">
        <v>42485</v>
      </c>
      <c r="D2354">
        <f t="shared" si="144"/>
        <v>2016</v>
      </c>
      <c r="E2354" t="str">
        <f t="shared" si="145"/>
        <v>Apr</v>
      </c>
      <c r="F2354" t="s">
        <v>37</v>
      </c>
      <c r="G2354" t="s">
        <v>1259</v>
      </c>
      <c r="H2354" s="2" t="s">
        <v>22</v>
      </c>
      <c r="I2354" t="s">
        <v>2247</v>
      </c>
      <c r="J2354" t="s">
        <v>109</v>
      </c>
      <c r="K2354">
        <v>75007</v>
      </c>
      <c r="L2354" t="s">
        <v>25</v>
      </c>
      <c r="M2354" t="s">
        <v>3538</v>
      </c>
      <c r="N2354" t="s">
        <v>128</v>
      </c>
      <c r="O2354" t="s">
        <v>3258</v>
      </c>
      <c r="P2354" s="4">
        <v>19.568000000000001</v>
      </c>
      <c r="Q2354" s="4">
        <v>18</v>
      </c>
      <c r="R2354" s="4">
        <f t="shared" si="146"/>
        <v>1.5680000000000014</v>
      </c>
      <c r="S2354" s="4">
        <f t="shared" si="147"/>
        <v>0.23520000000000019</v>
      </c>
    </row>
    <row r="2355" spans="1:19" ht="15.6" x14ac:dyDescent="0.3">
      <c r="A2355" t="s">
        <v>3545</v>
      </c>
      <c r="B2355" s="1">
        <v>42477</v>
      </c>
      <c r="C2355" s="1">
        <v>42481</v>
      </c>
      <c r="D2355">
        <f t="shared" si="144"/>
        <v>2016</v>
      </c>
      <c r="E2355" t="str">
        <f t="shared" si="145"/>
        <v>Apr</v>
      </c>
      <c r="F2355" t="s">
        <v>37</v>
      </c>
      <c r="G2355" t="s">
        <v>1037</v>
      </c>
      <c r="H2355" s="2" t="s">
        <v>22</v>
      </c>
      <c r="I2355" t="s">
        <v>32</v>
      </c>
      <c r="J2355" t="s">
        <v>33</v>
      </c>
      <c r="K2355">
        <v>94122</v>
      </c>
      <c r="L2355" t="s">
        <v>34</v>
      </c>
      <c r="M2355" t="s">
        <v>3546</v>
      </c>
      <c r="N2355" t="s">
        <v>128</v>
      </c>
      <c r="O2355" t="s">
        <v>3258</v>
      </c>
      <c r="P2355" s="4">
        <v>1447.65</v>
      </c>
      <c r="Q2355" s="4">
        <v>1447.65</v>
      </c>
      <c r="R2355" s="4">
        <f t="shared" si="146"/>
        <v>0</v>
      </c>
      <c r="S2355" s="4">
        <f t="shared" si="147"/>
        <v>0</v>
      </c>
    </row>
    <row r="2356" spans="1:19" ht="15.6" x14ac:dyDescent="0.3">
      <c r="A2356" t="s">
        <v>1702</v>
      </c>
      <c r="B2356" s="1">
        <v>42637</v>
      </c>
      <c r="C2356" s="1">
        <v>42641</v>
      </c>
      <c r="D2356">
        <f t="shared" si="144"/>
        <v>2016</v>
      </c>
      <c r="E2356" t="str">
        <f t="shared" si="145"/>
        <v>Sep</v>
      </c>
      <c r="F2356" t="s">
        <v>37</v>
      </c>
      <c r="G2356" t="s">
        <v>1703</v>
      </c>
      <c r="H2356" s="2" t="s">
        <v>22</v>
      </c>
      <c r="I2356" t="s">
        <v>47</v>
      </c>
      <c r="J2356" t="s">
        <v>33</v>
      </c>
      <c r="K2356">
        <v>90032</v>
      </c>
      <c r="L2356" t="s">
        <v>34</v>
      </c>
      <c r="M2356" t="s">
        <v>3546</v>
      </c>
      <c r="N2356" t="s">
        <v>128</v>
      </c>
      <c r="O2356" t="s">
        <v>3258</v>
      </c>
      <c r="P2356" s="4">
        <v>1158.1199999999999</v>
      </c>
      <c r="Q2356" s="4">
        <v>1158.1199999999999</v>
      </c>
      <c r="R2356" s="4">
        <f t="shared" si="146"/>
        <v>0</v>
      </c>
      <c r="S2356" s="4">
        <f t="shared" si="147"/>
        <v>0</v>
      </c>
    </row>
    <row r="2357" spans="1:19" x14ac:dyDescent="0.3">
      <c r="A2357" t="s">
        <v>3547</v>
      </c>
      <c r="B2357" s="1">
        <v>43415</v>
      </c>
      <c r="C2357" s="1">
        <v>43420</v>
      </c>
      <c r="D2357">
        <f t="shared" si="144"/>
        <v>2018</v>
      </c>
      <c r="E2357" t="str">
        <f t="shared" si="145"/>
        <v>Nov</v>
      </c>
      <c r="F2357" t="s">
        <v>67</v>
      </c>
      <c r="G2357" t="s">
        <v>1126</v>
      </c>
      <c r="H2357" t="s">
        <v>51</v>
      </c>
      <c r="I2357" t="s">
        <v>486</v>
      </c>
      <c r="J2357" t="s">
        <v>79</v>
      </c>
      <c r="K2357">
        <v>33311</v>
      </c>
      <c r="L2357" t="s">
        <v>44</v>
      </c>
      <c r="M2357" t="s">
        <v>3546</v>
      </c>
      <c r="N2357" t="s">
        <v>128</v>
      </c>
      <c r="O2357" t="s">
        <v>3258</v>
      </c>
      <c r="P2357" s="4">
        <v>1158.1199999999999</v>
      </c>
      <c r="Q2357" s="4">
        <v>1158.1199999999999</v>
      </c>
      <c r="R2357" s="4">
        <f t="shared" si="146"/>
        <v>0</v>
      </c>
      <c r="S2357" s="4">
        <f t="shared" si="147"/>
        <v>0</v>
      </c>
    </row>
    <row r="2358" spans="1:19" x14ac:dyDescent="0.3">
      <c r="A2358" t="s">
        <v>3548</v>
      </c>
      <c r="B2358" s="1">
        <v>42366</v>
      </c>
      <c r="C2358" s="1">
        <v>42370</v>
      </c>
      <c r="D2358">
        <f t="shared" si="144"/>
        <v>2015</v>
      </c>
      <c r="E2358" t="str">
        <f t="shared" si="145"/>
        <v>Dec</v>
      </c>
      <c r="F2358" t="s">
        <v>37</v>
      </c>
      <c r="G2358" t="s">
        <v>1323</v>
      </c>
      <c r="H2358" t="s">
        <v>51</v>
      </c>
      <c r="I2358" t="s">
        <v>3549</v>
      </c>
      <c r="J2358" t="s">
        <v>314</v>
      </c>
      <c r="K2358">
        <v>1915</v>
      </c>
      <c r="L2358" t="s">
        <v>54</v>
      </c>
      <c r="M2358" t="s">
        <v>3546</v>
      </c>
      <c r="N2358" t="s">
        <v>128</v>
      </c>
      <c r="O2358" t="s">
        <v>3258</v>
      </c>
      <c r="P2358" s="4">
        <v>1737.18</v>
      </c>
      <c r="Q2358" s="4">
        <v>1737.18</v>
      </c>
      <c r="R2358" s="4">
        <f t="shared" si="146"/>
        <v>0</v>
      </c>
      <c r="S2358" s="4">
        <f t="shared" si="147"/>
        <v>0</v>
      </c>
    </row>
    <row r="2359" spans="1:19" ht="15.6" x14ac:dyDescent="0.3">
      <c r="A2359" t="s">
        <v>3550</v>
      </c>
      <c r="B2359" s="1">
        <v>42467</v>
      </c>
      <c r="C2359" s="1">
        <v>42471</v>
      </c>
      <c r="D2359">
        <f t="shared" si="144"/>
        <v>2016</v>
      </c>
      <c r="E2359" t="str">
        <f t="shared" si="145"/>
        <v>Apr</v>
      </c>
      <c r="F2359" t="s">
        <v>37</v>
      </c>
      <c r="G2359" t="s">
        <v>288</v>
      </c>
      <c r="H2359" s="2" t="s">
        <v>22</v>
      </c>
      <c r="I2359" t="s">
        <v>855</v>
      </c>
      <c r="J2359" t="s">
        <v>109</v>
      </c>
      <c r="K2359">
        <v>78207</v>
      </c>
      <c r="L2359" t="s">
        <v>25</v>
      </c>
      <c r="M2359" t="s">
        <v>3546</v>
      </c>
      <c r="N2359" t="s">
        <v>128</v>
      </c>
      <c r="O2359" t="s">
        <v>3258</v>
      </c>
      <c r="P2359" s="4">
        <v>463.24799999999999</v>
      </c>
      <c r="Q2359" s="4">
        <v>463.24799999999999</v>
      </c>
      <c r="R2359" s="4">
        <f t="shared" si="146"/>
        <v>0</v>
      </c>
      <c r="S2359" s="4">
        <f t="shared" si="147"/>
        <v>0</v>
      </c>
    </row>
    <row r="2360" spans="1:19" ht="15.6" x14ac:dyDescent="0.3">
      <c r="A2360" t="s">
        <v>3551</v>
      </c>
      <c r="B2360" s="1">
        <v>43023</v>
      </c>
      <c r="C2360" s="1">
        <v>43029</v>
      </c>
      <c r="D2360">
        <f t="shared" si="144"/>
        <v>2017</v>
      </c>
      <c r="E2360" t="str">
        <f t="shared" si="145"/>
        <v>Oct</v>
      </c>
      <c r="F2360" t="s">
        <v>37</v>
      </c>
      <c r="G2360" t="s">
        <v>1683</v>
      </c>
      <c r="H2360" s="2" t="s">
        <v>22</v>
      </c>
      <c r="I2360" t="s">
        <v>502</v>
      </c>
      <c r="J2360" t="s">
        <v>503</v>
      </c>
      <c r="K2360">
        <v>73120</v>
      </c>
      <c r="L2360" t="s">
        <v>25</v>
      </c>
      <c r="M2360" t="s">
        <v>3546</v>
      </c>
      <c r="N2360" t="s">
        <v>110</v>
      </c>
      <c r="O2360" t="s">
        <v>3258</v>
      </c>
      <c r="P2360" s="4">
        <v>868.59</v>
      </c>
      <c r="Q2360" s="4">
        <v>868.59</v>
      </c>
      <c r="R2360" s="4">
        <f t="shared" si="146"/>
        <v>0</v>
      </c>
      <c r="S2360" s="4">
        <f t="shared" si="147"/>
        <v>0</v>
      </c>
    </row>
    <row r="2361" spans="1:19" x14ac:dyDescent="0.3">
      <c r="A2361" t="s">
        <v>3552</v>
      </c>
      <c r="B2361" s="1">
        <v>43442</v>
      </c>
      <c r="C2361" s="1">
        <v>43446</v>
      </c>
      <c r="D2361">
        <f t="shared" si="144"/>
        <v>2018</v>
      </c>
      <c r="E2361" t="str">
        <f t="shared" si="145"/>
        <v>Dec</v>
      </c>
      <c r="F2361" t="s">
        <v>67</v>
      </c>
      <c r="G2361" t="s">
        <v>413</v>
      </c>
      <c r="H2361" t="s">
        <v>51</v>
      </c>
      <c r="I2361" t="s">
        <v>32</v>
      </c>
      <c r="J2361" t="s">
        <v>33</v>
      </c>
      <c r="K2361">
        <v>94109</v>
      </c>
      <c r="L2361" t="s">
        <v>34</v>
      </c>
      <c r="M2361" t="s">
        <v>3553</v>
      </c>
      <c r="N2361" t="s">
        <v>128</v>
      </c>
      <c r="O2361" t="s">
        <v>3258</v>
      </c>
      <c r="P2361" s="4">
        <v>69.48</v>
      </c>
      <c r="Q2361" s="4">
        <v>69.48</v>
      </c>
      <c r="R2361" s="4">
        <f t="shared" si="146"/>
        <v>0</v>
      </c>
      <c r="S2361" s="4">
        <f t="shared" si="147"/>
        <v>0</v>
      </c>
    </row>
    <row r="2362" spans="1:19" x14ac:dyDescent="0.3">
      <c r="A2362" t="s">
        <v>3554</v>
      </c>
      <c r="B2362" s="1">
        <v>43246</v>
      </c>
      <c r="C2362" s="1">
        <v>43249</v>
      </c>
      <c r="D2362">
        <f t="shared" si="144"/>
        <v>2018</v>
      </c>
      <c r="E2362" t="str">
        <f t="shared" si="145"/>
        <v>May</v>
      </c>
      <c r="F2362" t="s">
        <v>20</v>
      </c>
      <c r="G2362" t="s">
        <v>1033</v>
      </c>
      <c r="H2362" t="s">
        <v>51</v>
      </c>
      <c r="I2362" t="s">
        <v>576</v>
      </c>
      <c r="J2362" t="s">
        <v>205</v>
      </c>
      <c r="K2362">
        <v>40214</v>
      </c>
      <c r="L2362" t="s">
        <v>44</v>
      </c>
      <c r="M2362" t="s">
        <v>3553</v>
      </c>
      <c r="N2362" t="s">
        <v>128</v>
      </c>
      <c r="O2362" t="s">
        <v>3258</v>
      </c>
      <c r="P2362" s="4">
        <v>208.44</v>
      </c>
      <c r="Q2362" s="4">
        <v>208.44</v>
      </c>
      <c r="R2362" s="4">
        <f t="shared" si="146"/>
        <v>0</v>
      </c>
      <c r="S2362" s="4">
        <f t="shared" si="147"/>
        <v>0</v>
      </c>
    </row>
    <row r="2363" spans="1:19" x14ac:dyDescent="0.3">
      <c r="A2363" t="s">
        <v>1288</v>
      </c>
      <c r="B2363" s="1">
        <v>43403</v>
      </c>
      <c r="C2363" s="1">
        <v>43409</v>
      </c>
      <c r="D2363">
        <f t="shared" si="144"/>
        <v>2018</v>
      </c>
      <c r="E2363" t="str">
        <f t="shared" si="145"/>
        <v>Oct</v>
      </c>
      <c r="F2363" t="s">
        <v>37</v>
      </c>
      <c r="G2363" t="s">
        <v>1289</v>
      </c>
      <c r="H2363" t="s">
        <v>51</v>
      </c>
      <c r="I2363" t="s">
        <v>32</v>
      </c>
      <c r="J2363" t="s">
        <v>33</v>
      </c>
      <c r="K2363">
        <v>94122</v>
      </c>
      <c r="L2363" t="s">
        <v>34</v>
      </c>
      <c r="M2363" t="s">
        <v>3555</v>
      </c>
      <c r="N2363" t="s">
        <v>128</v>
      </c>
      <c r="O2363" t="s">
        <v>3258</v>
      </c>
      <c r="P2363" s="4">
        <v>1702.12</v>
      </c>
      <c r="Q2363" s="4">
        <v>1702.12</v>
      </c>
      <c r="R2363" s="4">
        <f t="shared" si="146"/>
        <v>0</v>
      </c>
      <c r="S2363" s="4">
        <f t="shared" si="147"/>
        <v>0</v>
      </c>
    </row>
    <row r="2364" spans="1:19" x14ac:dyDescent="0.3">
      <c r="A2364" t="s">
        <v>3556</v>
      </c>
      <c r="B2364" s="1">
        <v>43087</v>
      </c>
      <c r="C2364" s="1">
        <v>43089</v>
      </c>
      <c r="D2364">
        <f t="shared" si="144"/>
        <v>2017</v>
      </c>
      <c r="E2364" t="str">
        <f t="shared" si="145"/>
        <v>Dec</v>
      </c>
      <c r="F2364" t="s">
        <v>67</v>
      </c>
      <c r="G2364" t="s">
        <v>1197</v>
      </c>
      <c r="H2364" t="s">
        <v>51</v>
      </c>
      <c r="I2364" t="s">
        <v>3557</v>
      </c>
      <c r="J2364" t="s">
        <v>79</v>
      </c>
      <c r="K2364">
        <v>33319</v>
      </c>
      <c r="L2364" t="s">
        <v>44</v>
      </c>
      <c r="M2364" t="s">
        <v>3555</v>
      </c>
      <c r="N2364" t="s">
        <v>128</v>
      </c>
      <c r="O2364" t="s">
        <v>3258</v>
      </c>
      <c r="P2364" s="4">
        <v>194.52799999999999</v>
      </c>
      <c r="Q2364" s="4">
        <v>194.52799999999999</v>
      </c>
      <c r="R2364" s="4">
        <f t="shared" si="146"/>
        <v>0</v>
      </c>
      <c r="S2364" s="4">
        <f t="shared" si="147"/>
        <v>0</v>
      </c>
    </row>
    <row r="2365" spans="1:19" x14ac:dyDescent="0.3">
      <c r="A2365" t="s">
        <v>3558</v>
      </c>
      <c r="B2365" s="1">
        <v>43422</v>
      </c>
      <c r="C2365" s="1">
        <v>43427</v>
      </c>
      <c r="D2365">
        <f t="shared" si="144"/>
        <v>2018</v>
      </c>
      <c r="E2365" t="str">
        <f t="shared" si="145"/>
        <v>Nov</v>
      </c>
      <c r="F2365" t="s">
        <v>67</v>
      </c>
      <c r="G2365" t="s">
        <v>3139</v>
      </c>
      <c r="H2365" t="s">
        <v>51</v>
      </c>
      <c r="I2365" t="s">
        <v>1317</v>
      </c>
      <c r="J2365" t="s">
        <v>79</v>
      </c>
      <c r="K2365">
        <v>33023</v>
      </c>
      <c r="L2365" t="s">
        <v>44</v>
      </c>
      <c r="M2365" t="s">
        <v>3555</v>
      </c>
      <c r="N2365" t="s">
        <v>128</v>
      </c>
      <c r="O2365" t="s">
        <v>3258</v>
      </c>
      <c r="P2365" s="4">
        <v>389.05599999999998</v>
      </c>
      <c r="Q2365" s="4">
        <v>389.05599999999998</v>
      </c>
      <c r="R2365" s="4">
        <f t="shared" si="146"/>
        <v>0</v>
      </c>
      <c r="S2365" s="4">
        <f t="shared" si="147"/>
        <v>0</v>
      </c>
    </row>
    <row r="2366" spans="1:19" x14ac:dyDescent="0.3">
      <c r="A2366" t="s">
        <v>3559</v>
      </c>
      <c r="B2366" s="1">
        <v>42560</v>
      </c>
      <c r="C2366" s="1">
        <v>42564</v>
      </c>
      <c r="D2366">
        <f t="shared" si="144"/>
        <v>2016</v>
      </c>
      <c r="E2366" t="str">
        <f t="shared" si="145"/>
        <v>Jul</v>
      </c>
      <c r="F2366" t="s">
        <v>37</v>
      </c>
      <c r="G2366" t="s">
        <v>121</v>
      </c>
      <c r="H2366" t="s">
        <v>51</v>
      </c>
      <c r="I2366" t="s">
        <v>116</v>
      </c>
      <c r="J2366" t="s">
        <v>109</v>
      </c>
      <c r="K2366">
        <v>75220</v>
      </c>
      <c r="L2366" t="s">
        <v>25</v>
      </c>
      <c r="M2366" t="s">
        <v>3555</v>
      </c>
      <c r="N2366" t="s">
        <v>128</v>
      </c>
      <c r="O2366" t="s">
        <v>3258</v>
      </c>
      <c r="P2366" s="4">
        <v>48.631999999999998</v>
      </c>
      <c r="Q2366" s="4">
        <v>48.631999999999998</v>
      </c>
      <c r="R2366" s="4">
        <f t="shared" si="146"/>
        <v>0</v>
      </c>
      <c r="S2366" s="4">
        <f t="shared" si="147"/>
        <v>0</v>
      </c>
    </row>
    <row r="2367" spans="1:19" x14ac:dyDescent="0.3">
      <c r="A2367" t="s">
        <v>1995</v>
      </c>
      <c r="B2367" s="1">
        <v>42885</v>
      </c>
      <c r="C2367" s="1">
        <v>42890</v>
      </c>
      <c r="D2367">
        <f t="shared" si="144"/>
        <v>2017</v>
      </c>
      <c r="E2367" t="str">
        <f t="shared" si="145"/>
        <v>May</v>
      </c>
      <c r="F2367" t="s">
        <v>37</v>
      </c>
      <c r="G2367" t="s">
        <v>1654</v>
      </c>
      <c r="H2367" t="s">
        <v>51</v>
      </c>
      <c r="I2367" t="s">
        <v>1996</v>
      </c>
      <c r="J2367" t="s">
        <v>148</v>
      </c>
      <c r="K2367">
        <v>54880</v>
      </c>
      <c r="L2367" t="s">
        <v>25</v>
      </c>
      <c r="M2367" t="s">
        <v>3555</v>
      </c>
      <c r="N2367" t="s">
        <v>128</v>
      </c>
      <c r="O2367" t="s">
        <v>3258</v>
      </c>
      <c r="P2367" s="4">
        <v>364.74</v>
      </c>
      <c r="Q2367" s="4">
        <v>364.74</v>
      </c>
      <c r="R2367" s="4">
        <f t="shared" si="146"/>
        <v>0</v>
      </c>
      <c r="S2367" s="4">
        <f t="shared" si="147"/>
        <v>0</v>
      </c>
    </row>
    <row r="2368" spans="1:19" ht="15.6" x14ac:dyDescent="0.3">
      <c r="A2368" t="s">
        <v>3560</v>
      </c>
      <c r="B2368" s="1">
        <v>43211</v>
      </c>
      <c r="C2368" s="1">
        <v>43215</v>
      </c>
      <c r="D2368">
        <f t="shared" si="144"/>
        <v>2018</v>
      </c>
      <c r="E2368" t="str">
        <f t="shared" si="145"/>
        <v>Apr</v>
      </c>
      <c r="F2368" t="s">
        <v>67</v>
      </c>
      <c r="G2368" t="s">
        <v>1693</v>
      </c>
      <c r="H2368" s="2" t="s">
        <v>22</v>
      </c>
      <c r="I2368" t="s">
        <v>113</v>
      </c>
      <c r="J2368" t="s">
        <v>109</v>
      </c>
      <c r="K2368">
        <v>77036</v>
      </c>
      <c r="L2368" t="s">
        <v>25</v>
      </c>
      <c r="M2368" t="s">
        <v>3555</v>
      </c>
      <c r="N2368" t="s">
        <v>128</v>
      </c>
      <c r="O2368" t="s">
        <v>3258</v>
      </c>
      <c r="P2368" s="4">
        <v>97.263999999999996</v>
      </c>
      <c r="Q2368" s="4">
        <v>97.263999999999996</v>
      </c>
      <c r="R2368" s="4">
        <f t="shared" si="146"/>
        <v>0</v>
      </c>
      <c r="S2368" s="4">
        <f t="shared" si="147"/>
        <v>0</v>
      </c>
    </row>
    <row r="2369" spans="1:19" ht="15.6" x14ac:dyDescent="0.3">
      <c r="A2369" t="s">
        <v>3561</v>
      </c>
      <c r="B2369" s="1">
        <v>42330</v>
      </c>
      <c r="C2369" s="1">
        <v>42335</v>
      </c>
      <c r="D2369">
        <f t="shared" si="144"/>
        <v>2015</v>
      </c>
      <c r="E2369" t="str">
        <f t="shared" si="145"/>
        <v>Nov</v>
      </c>
      <c r="F2369" t="s">
        <v>37</v>
      </c>
      <c r="G2369" t="s">
        <v>2652</v>
      </c>
      <c r="H2369" s="2" t="s">
        <v>22</v>
      </c>
      <c r="I2369" t="s">
        <v>182</v>
      </c>
      <c r="J2369" t="s">
        <v>183</v>
      </c>
      <c r="K2369">
        <v>31907</v>
      </c>
      <c r="L2369" t="s">
        <v>44</v>
      </c>
      <c r="M2369" t="s">
        <v>3562</v>
      </c>
      <c r="N2369" t="s">
        <v>128</v>
      </c>
      <c r="O2369" t="s">
        <v>3258</v>
      </c>
      <c r="P2369" s="4">
        <v>675.12</v>
      </c>
      <c r="Q2369" s="4">
        <v>675.12</v>
      </c>
      <c r="R2369" s="4">
        <f t="shared" si="146"/>
        <v>0</v>
      </c>
      <c r="S2369" s="4">
        <f t="shared" si="147"/>
        <v>0</v>
      </c>
    </row>
    <row r="2370" spans="1:19" ht="15.6" x14ac:dyDescent="0.3">
      <c r="A2370" t="s">
        <v>3563</v>
      </c>
      <c r="B2370" s="1">
        <v>42094</v>
      </c>
      <c r="C2370" s="1">
        <v>42099</v>
      </c>
      <c r="D2370">
        <f t="shared" ref="D2370:D2433" si="148">YEAR(B2370)</f>
        <v>2015</v>
      </c>
      <c r="E2370" t="str">
        <f t="shared" ref="E2370:E2433" si="149">TEXT(B2370,"mmm")</f>
        <v>Mar</v>
      </c>
      <c r="F2370" t="s">
        <v>37</v>
      </c>
      <c r="G2370" t="s">
        <v>2354</v>
      </c>
      <c r="H2370" s="2" t="s">
        <v>22</v>
      </c>
      <c r="I2370" t="s">
        <v>32</v>
      </c>
      <c r="J2370" t="s">
        <v>33</v>
      </c>
      <c r="K2370">
        <v>94122</v>
      </c>
      <c r="L2370" t="s">
        <v>34</v>
      </c>
      <c r="M2370" t="s">
        <v>3564</v>
      </c>
      <c r="N2370" t="s">
        <v>128</v>
      </c>
      <c r="O2370" t="s">
        <v>3258</v>
      </c>
      <c r="P2370" s="4">
        <v>52.98</v>
      </c>
      <c r="Q2370" s="4">
        <v>100</v>
      </c>
      <c r="R2370" s="4">
        <f t="shared" si="146"/>
        <v>-47.02</v>
      </c>
      <c r="S2370" s="4">
        <f t="shared" si="147"/>
        <v>-7.0529999999999999</v>
      </c>
    </row>
    <row r="2371" spans="1:19" ht="15.6" x14ac:dyDescent="0.3">
      <c r="A2371" t="s">
        <v>1222</v>
      </c>
      <c r="B2371" s="1">
        <v>42607</v>
      </c>
      <c r="C2371" s="1">
        <v>42612</v>
      </c>
      <c r="D2371">
        <f t="shared" si="148"/>
        <v>2016</v>
      </c>
      <c r="E2371" t="str">
        <f t="shared" si="149"/>
        <v>Aug</v>
      </c>
      <c r="F2371" t="s">
        <v>37</v>
      </c>
      <c r="G2371" t="s">
        <v>1223</v>
      </c>
      <c r="H2371" s="2" t="s">
        <v>22</v>
      </c>
      <c r="I2371" t="s">
        <v>47</v>
      </c>
      <c r="J2371" t="s">
        <v>33</v>
      </c>
      <c r="K2371">
        <v>90045</v>
      </c>
      <c r="L2371" t="s">
        <v>34</v>
      </c>
      <c r="M2371" t="s">
        <v>3564</v>
      </c>
      <c r="N2371" t="s">
        <v>128</v>
      </c>
      <c r="O2371" t="s">
        <v>3258</v>
      </c>
      <c r="P2371" s="4">
        <v>105.96</v>
      </c>
      <c r="Q2371" s="4">
        <v>105.96</v>
      </c>
      <c r="R2371" s="4">
        <f t="shared" ref="R2371:R2434" si="150">P2371-Q2371</f>
        <v>0</v>
      </c>
      <c r="S2371" s="4">
        <f t="shared" ref="S2371:S2434" si="151">0.15*R2371</f>
        <v>0</v>
      </c>
    </row>
    <row r="2372" spans="1:19" ht="15.6" x14ac:dyDescent="0.3">
      <c r="A2372" t="s">
        <v>3565</v>
      </c>
      <c r="B2372" s="1">
        <v>43436</v>
      </c>
      <c r="C2372" s="1">
        <v>43437</v>
      </c>
      <c r="D2372">
        <f t="shared" si="148"/>
        <v>2018</v>
      </c>
      <c r="E2372" t="str">
        <f t="shared" si="149"/>
        <v>Dec</v>
      </c>
      <c r="F2372" t="s">
        <v>30</v>
      </c>
      <c r="G2372" t="s">
        <v>625</v>
      </c>
      <c r="H2372" s="2" t="s">
        <v>22</v>
      </c>
      <c r="I2372" t="s">
        <v>47</v>
      </c>
      <c r="J2372" t="s">
        <v>33</v>
      </c>
      <c r="K2372">
        <v>90032</v>
      </c>
      <c r="L2372" t="s">
        <v>34</v>
      </c>
      <c r="M2372" t="s">
        <v>3564</v>
      </c>
      <c r="N2372" t="s">
        <v>128</v>
      </c>
      <c r="O2372" t="s">
        <v>3258</v>
      </c>
      <c r="P2372" s="4">
        <v>79.47</v>
      </c>
      <c r="Q2372" s="4">
        <v>100</v>
      </c>
      <c r="R2372" s="4">
        <f t="shared" si="150"/>
        <v>-20.53</v>
      </c>
      <c r="S2372" s="4">
        <f t="shared" si="151"/>
        <v>-3.0794999999999999</v>
      </c>
    </row>
    <row r="2373" spans="1:19" x14ac:dyDescent="0.3">
      <c r="A2373" t="s">
        <v>196</v>
      </c>
      <c r="B2373" s="1">
        <v>43063</v>
      </c>
      <c r="C2373" s="1">
        <v>43069</v>
      </c>
      <c r="D2373">
        <f t="shared" si="148"/>
        <v>2017</v>
      </c>
      <c r="E2373" t="str">
        <f t="shared" si="149"/>
        <v>Nov</v>
      </c>
      <c r="F2373" t="s">
        <v>37</v>
      </c>
      <c r="G2373" t="s">
        <v>197</v>
      </c>
      <c r="H2373" t="s">
        <v>22</v>
      </c>
      <c r="I2373" t="s">
        <v>198</v>
      </c>
      <c r="J2373" t="s">
        <v>79</v>
      </c>
      <c r="K2373">
        <v>33012</v>
      </c>
      <c r="L2373" t="s">
        <v>44</v>
      </c>
      <c r="M2373" t="s">
        <v>3564</v>
      </c>
      <c r="N2373" t="s">
        <v>128</v>
      </c>
      <c r="O2373" t="s">
        <v>3258</v>
      </c>
      <c r="P2373" s="4">
        <v>42.384</v>
      </c>
      <c r="Q2373" s="4">
        <v>42.384</v>
      </c>
      <c r="R2373" s="4">
        <f t="shared" si="150"/>
        <v>0</v>
      </c>
      <c r="S2373" s="4">
        <f t="shared" si="151"/>
        <v>0</v>
      </c>
    </row>
    <row r="2374" spans="1:19" ht="15.6" x14ac:dyDescent="0.3">
      <c r="A2374" t="s">
        <v>1132</v>
      </c>
      <c r="B2374" s="1">
        <v>42221</v>
      </c>
      <c r="C2374" s="1">
        <v>42223</v>
      </c>
      <c r="D2374">
        <f t="shared" si="148"/>
        <v>2015</v>
      </c>
      <c r="E2374" t="str">
        <f t="shared" si="149"/>
        <v>Aug</v>
      </c>
      <c r="F2374" t="s">
        <v>67</v>
      </c>
      <c r="G2374" t="s">
        <v>1133</v>
      </c>
      <c r="H2374" s="2" t="s">
        <v>22</v>
      </c>
      <c r="I2374" t="s">
        <v>1134</v>
      </c>
      <c r="J2374" t="s">
        <v>310</v>
      </c>
      <c r="K2374">
        <v>6450</v>
      </c>
      <c r="L2374" t="s">
        <v>54</v>
      </c>
      <c r="M2374" t="s">
        <v>3564</v>
      </c>
      <c r="N2374" t="s">
        <v>128</v>
      </c>
      <c r="O2374" t="s">
        <v>3258</v>
      </c>
      <c r="P2374" s="4">
        <v>79.47</v>
      </c>
      <c r="Q2374" s="4">
        <v>79.47</v>
      </c>
      <c r="R2374" s="4">
        <f t="shared" si="150"/>
        <v>0</v>
      </c>
      <c r="S2374" s="4">
        <f t="shared" si="151"/>
        <v>0</v>
      </c>
    </row>
    <row r="2375" spans="1:19" x14ac:dyDescent="0.3">
      <c r="A2375" t="s">
        <v>1478</v>
      </c>
      <c r="B2375" s="1">
        <v>43095</v>
      </c>
      <c r="C2375" s="1">
        <v>43102</v>
      </c>
      <c r="D2375">
        <f t="shared" si="148"/>
        <v>2017</v>
      </c>
      <c r="E2375" t="str">
        <f t="shared" si="149"/>
        <v>Dec</v>
      </c>
      <c r="F2375" t="s">
        <v>37</v>
      </c>
      <c r="G2375" t="s">
        <v>1126</v>
      </c>
      <c r="H2375" t="s">
        <v>51</v>
      </c>
      <c r="I2375" t="s">
        <v>1479</v>
      </c>
      <c r="J2375" t="s">
        <v>144</v>
      </c>
      <c r="K2375">
        <v>8360</v>
      </c>
      <c r="L2375" t="s">
        <v>54</v>
      </c>
      <c r="M2375" t="s">
        <v>3564</v>
      </c>
      <c r="N2375" t="s">
        <v>128</v>
      </c>
      <c r="O2375" t="s">
        <v>3258</v>
      </c>
      <c r="P2375" s="4">
        <v>26.49</v>
      </c>
      <c r="Q2375" s="4">
        <v>26.49</v>
      </c>
      <c r="R2375" s="4">
        <f t="shared" si="150"/>
        <v>0</v>
      </c>
      <c r="S2375" s="4">
        <f t="shared" si="151"/>
        <v>0</v>
      </c>
    </row>
    <row r="2376" spans="1:19" ht="15.6" x14ac:dyDescent="0.3">
      <c r="A2376" t="s">
        <v>3566</v>
      </c>
      <c r="B2376" s="1">
        <v>42695</v>
      </c>
      <c r="C2376" s="1">
        <v>42697</v>
      </c>
      <c r="D2376">
        <f t="shared" si="148"/>
        <v>2016</v>
      </c>
      <c r="E2376" t="str">
        <f t="shared" si="149"/>
        <v>Nov</v>
      </c>
      <c r="F2376" t="s">
        <v>67</v>
      </c>
      <c r="G2376" t="s">
        <v>3567</v>
      </c>
      <c r="H2376" s="2" t="s">
        <v>22</v>
      </c>
      <c r="I2376" t="s">
        <v>578</v>
      </c>
      <c r="J2376" t="s">
        <v>178</v>
      </c>
      <c r="K2376">
        <v>85023</v>
      </c>
      <c r="L2376" t="s">
        <v>34</v>
      </c>
      <c r="M2376" t="s">
        <v>3568</v>
      </c>
      <c r="N2376" t="s">
        <v>128</v>
      </c>
      <c r="O2376" t="s">
        <v>3258</v>
      </c>
      <c r="P2376" s="4">
        <v>325.63200000000001</v>
      </c>
      <c r="Q2376" s="4">
        <v>100</v>
      </c>
      <c r="R2376" s="4">
        <f t="shared" si="150"/>
        <v>225.63200000000001</v>
      </c>
      <c r="S2376" s="4">
        <f t="shared" si="151"/>
        <v>33.844799999999999</v>
      </c>
    </row>
    <row r="2377" spans="1:19" x14ac:dyDescent="0.3">
      <c r="A2377" t="s">
        <v>3569</v>
      </c>
      <c r="B2377" s="1">
        <v>43057</v>
      </c>
      <c r="C2377" s="1">
        <v>43061</v>
      </c>
      <c r="D2377">
        <f t="shared" si="148"/>
        <v>2017</v>
      </c>
      <c r="E2377" t="str">
        <f t="shared" si="149"/>
        <v>Nov</v>
      </c>
      <c r="F2377" t="s">
        <v>37</v>
      </c>
      <c r="G2377" t="s">
        <v>421</v>
      </c>
      <c r="H2377" t="s">
        <v>51</v>
      </c>
      <c r="I2377" t="s">
        <v>47</v>
      </c>
      <c r="J2377" t="s">
        <v>33</v>
      </c>
      <c r="K2377">
        <v>90008</v>
      </c>
      <c r="L2377" t="s">
        <v>34</v>
      </c>
      <c r="M2377" t="s">
        <v>3568</v>
      </c>
      <c r="N2377" t="s">
        <v>128</v>
      </c>
      <c r="O2377" t="s">
        <v>3258</v>
      </c>
      <c r="P2377" s="4">
        <v>67.84</v>
      </c>
      <c r="Q2377" s="4">
        <v>67.84</v>
      </c>
      <c r="R2377" s="4">
        <f t="shared" si="150"/>
        <v>0</v>
      </c>
      <c r="S2377" s="4">
        <f t="shared" si="151"/>
        <v>0</v>
      </c>
    </row>
    <row r="2378" spans="1:19" x14ac:dyDescent="0.3">
      <c r="A2378" t="s">
        <v>1757</v>
      </c>
      <c r="B2378" s="1">
        <v>43333</v>
      </c>
      <c r="C2378" s="1">
        <v>43334</v>
      </c>
      <c r="D2378">
        <f t="shared" si="148"/>
        <v>2018</v>
      </c>
      <c r="E2378" t="str">
        <f t="shared" si="149"/>
        <v>Aug</v>
      </c>
      <c r="F2378" t="s">
        <v>20</v>
      </c>
      <c r="G2378" t="s">
        <v>1743</v>
      </c>
      <c r="H2378" t="s">
        <v>51</v>
      </c>
      <c r="I2378" t="s">
        <v>785</v>
      </c>
      <c r="J2378" t="s">
        <v>33</v>
      </c>
      <c r="K2378">
        <v>94601</v>
      </c>
      <c r="L2378" t="s">
        <v>34</v>
      </c>
      <c r="M2378" t="s">
        <v>3568</v>
      </c>
      <c r="N2378" t="s">
        <v>128</v>
      </c>
      <c r="O2378" t="s">
        <v>3258</v>
      </c>
      <c r="P2378" s="4">
        <v>203.52</v>
      </c>
      <c r="Q2378" s="4">
        <f>P2378-17</f>
        <v>186.52</v>
      </c>
      <c r="R2378" s="4">
        <f t="shared" si="150"/>
        <v>17</v>
      </c>
      <c r="S2378" s="4">
        <f t="shared" si="151"/>
        <v>2.5499999999999998</v>
      </c>
    </row>
    <row r="2379" spans="1:19" x14ac:dyDescent="0.3">
      <c r="A2379" t="s">
        <v>1090</v>
      </c>
      <c r="B2379" s="1">
        <v>43429</v>
      </c>
      <c r="C2379" s="1">
        <v>43434</v>
      </c>
      <c r="D2379">
        <f t="shared" si="148"/>
        <v>2018</v>
      </c>
      <c r="E2379" t="str">
        <f t="shared" si="149"/>
        <v>Nov</v>
      </c>
      <c r="F2379" t="s">
        <v>37</v>
      </c>
      <c r="G2379" t="s">
        <v>1091</v>
      </c>
      <c r="H2379" t="s">
        <v>105</v>
      </c>
      <c r="I2379" t="s">
        <v>113</v>
      </c>
      <c r="J2379" t="s">
        <v>109</v>
      </c>
      <c r="K2379">
        <v>77070</v>
      </c>
      <c r="L2379" t="s">
        <v>25</v>
      </c>
      <c r="M2379" t="s">
        <v>3568</v>
      </c>
      <c r="N2379" t="s">
        <v>128</v>
      </c>
      <c r="O2379" t="s">
        <v>3258</v>
      </c>
      <c r="P2379" s="4">
        <v>67.84</v>
      </c>
      <c r="Q2379" s="4">
        <v>67.84</v>
      </c>
      <c r="R2379" s="4">
        <f t="shared" si="150"/>
        <v>0</v>
      </c>
      <c r="S2379" s="4">
        <f t="shared" si="151"/>
        <v>0</v>
      </c>
    </row>
    <row r="2380" spans="1:19" x14ac:dyDescent="0.3">
      <c r="A2380" t="s">
        <v>2086</v>
      </c>
      <c r="B2380" s="1">
        <v>42164</v>
      </c>
      <c r="C2380" s="1">
        <v>42169</v>
      </c>
      <c r="D2380">
        <f t="shared" si="148"/>
        <v>2015</v>
      </c>
      <c r="E2380" t="str">
        <f t="shared" si="149"/>
        <v>Jun</v>
      </c>
      <c r="F2380" t="s">
        <v>37</v>
      </c>
      <c r="G2380" t="s">
        <v>1356</v>
      </c>
      <c r="H2380" t="s">
        <v>105</v>
      </c>
      <c r="I2380" t="s">
        <v>47</v>
      </c>
      <c r="J2380" t="s">
        <v>33</v>
      </c>
      <c r="K2380">
        <v>90032</v>
      </c>
      <c r="L2380" t="s">
        <v>34</v>
      </c>
      <c r="M2380" t="s">
        <v>3570</v>
      </c>
      <c r="N2380" t="s">
        <v>128</v>
      </c>
      <c r="O2380" t="s">
        <v>3258</v>
      </c>
      <c r="P2380" s="4">
        <v>114.9</v>
      </c>
      <c r="Q2380" s="4">
        <v>114.9</v>
      </c>
      <c r="R2380" s="4">
        <f t="shared" si="150"/>
        <v>0</v>
      </c>
      <c r="S2380" s="4">
        <f t="shared" si="151"/>
        <v>0</v>
      </c>
    </row>
    <row r="2381" spans="1:19" ht="15.6" x14ac:dyDescent="0.3">
      <c r="A2381" t="s">
        <v>3571</v>
      </c>
      <c r="B2381" s="1">
        <v>42319</v>
      </c>
      <c r="C2381" s="1">
        <v>42321</v>
      </c>
      <c r="D2381">
        <f t="shared" si="148"/>
        <v>2015</v>
      </c>
      <c r="E2381" t="str">
        <f t="shared" si="149"/>
        <v>Nov</v>
      </c>
      <c r="F2381" t="s">
        <v>20</v>
      </c>
      <c r="G2381" t="s">
        <v>2811</v>
      </c>
      <c r="H2381" s="2" t="s">
        <v>22</v>
      </c>
      <c r="I2381" t="s">
        <v>69</v>
      </c>
      <c r="J2381" t="s">
        <v>70</v>
      </c>
      <c r="K2381">
        <v>98115</v>
      </c>
      <c r="L2381" t="s">
        <v>34</v>
      </c>
      <c r="M2381" t="s">
        <v>3570</v>
      </c>
      <c r="N2381" t="s">
        <v>128</v>
      </c>
      <c r="O2381" t="s">
        <v>3258</v>
      </c>
      <c r="P2381" s="4">
        <v>22.98</v>
      </c>
      <c r="Q2381" s="4">
        <v>18</v>
      </c>
      <c r="R2381" s="4">
        <f t="shared" si="150"/>
        <v>4.9800000000000004</v>
      </c>
      <c r="S2381" s="4">
        <f t="shared" si="151"/>
        <v>0.747</v>
      </c>
    </row>
    <row r="2382" spans="1:19" x14ac:dyDescent="0.3">
      <c r="A2382" t="s">
        <v>3572</v>
      </c>
      <c r="B2382" s="1">
        <v>42948</v>
      </c>
      <c r="C2382" s="1">
        <v>42948</v>
      </c>
      <c r="D2382">
        <f t="shared" si="148"/>
        <v>2017</v>
      </c>
      <c r="E2382" t="str">
        <f t="shared" si="149"/>
        <v>Aug</v>
      </c>
      <c r="F2382" t="s">
        <v>30</v>
      </c>
      <c r="G2382" t="s">
        <v>2114</v>
      </c>
      <c r="H2382" t="s">
        <v>51</v>
      </c>
      <c r="I2382" t="s">
        <v>3573</v>
      </c>
      <c r="J2382" t="s">
        <v>33</v>
      </c>
      <c r="K2382">
        <v>92503</v>
      </c>
      <c r="L2382" t="s">
        <v>34</v>
      </c>
      <c r="M2382" t="s">
        <v>3570</v>
      </c>
      <c r="N2382" t="s">
        <v>128</v>
      </c>
      <c r="O2382" t="s">
        <v>3258</v>
      </c>
      <c r="P2382" s="4">
        <v>45.96</v>
      </c>
      <c r="Q2382" s="4">
        <v>45.96</v>
      </c>
      <c r="R2382" s="4">
        <f t="shared" si="150"/>
        <v>0</v>
      </c>
      <c r="S2382" s="4">
        <f t="shared" si="151"/>
        <v>0</v>
      </c>
    </row>
    <row r="2383" spans="1:19" ht="15.6" x14ac:dyDescent="0.3">
      <c r="A2383" t="s">
        <v>3574</v>
      </c>
      <c r="B2383" s="1">
        <v>42282</v>
      </c>
      <c r="C2383" s="1">
        <v>42287</v>
      </c>
      <c r="D2383">
        <f t="shared" si="148"/>
        <v>2015</v>
      </c>
      <c r="E2383" t="str">
        <f t="shared" si="149"/>
        <v>Oct</v>
      </c>
      <c r="F2383" t="s">
        <v>67</v>
      </c>
      <c r="G2383" t="s">
        <v>1382</v>
      </c>
      <c r="H2383" s="2" t="s">
        <v>22</v>
      </c>
      <c r="I2383" t="s">
        <v>182</v>
      </c>
      <c r="J2383" t="s">
        <v>233</v>
      </c>
      <c r="K2383">
        <v>43229</v>
      </c>
      <c r="L2383" t="s">
        <v>54</v>
      </c>
      <c r="M2383" t="s">
        <v>3570</v>
      </c>
      <c r="N2383" t="s">
        <v>128</v>
      </c>
      <c r="O2383" t="s">
        <v>3258</v>
      </c>
      <c r="P2383" s="4">
        <v>91.92</v>
      </c>
      <c r="Q2383" s="4">
        <v>91.92</v>
      </c>
      <c r="R2383" s="4">
        <f t="shared" si="150"/>
        <v>0</v>
      </c>
      <c r="S2383" s="4">
        <f t="shared" si="151"/>
        <v>0</v>
      </c>
    </row>
    <row r="2384" spans="1:19" ht="15.6" x14ac:dyDescent="0.3">
      <c r="A2384" t="s">
        <v>2304</v>
      </c>
      <c r="B2384" s="1">
        <v>42574</v>
      </c>
      <c r="C2384" s="1">
        <v>42578</v>
      </c>
      <c r="D2384">
        <f t="shared" si="148"/>
        <v>2016</v>
      </c>
      <c r="E2384" t="str">
        <f t="shared" si="149"/>
        <v>Jul</v>
      </c>
      <c r="F2384" t="s">
        <v>37</v>
      </c>
      <c r="G2384" t="s">
        <v>822</v>
      </c>
      <c r="H2384" s="2" t="s">
        <v>22</v>
      </c>
      <c r="I2384" t="s">
        <v>61</v>
      </c>
      <c r="J2384" t="s">
        <v>62</v>
      </c>
      <c r="K2384">
        <v>10009</v>
      </c>
      <c r="L2384" t="s">
        <v>54</v>
      </c>
      <c r="M2384" t="s">
        <v>3570</v>
      </c>
      <c r="N2384" t="s">
        <v>128</v>
      </c>
      <c r="O2384" t="s">
        <v>3258</v>
      </c>
      <c r="P2384" s="4">
        <v>68.94</v>
      </c>
      <c r="Q2384" s="4">
        <v>68.94</v>
      </c>
      <c r="R2384" s="4">
        <f t="shared" si="150"/>
        <v>0</v>
      </c>
      <c r="S2384" s="4">
        <f t="shared" si="151"/>
        <v>0</v>
      </c>
    </row>
    <row r="2385" spans="1:19" x14ac:dyDescent="0.3">
      <c r="A2385" t="s">
        <v>3575</v>
      </c>
      <c r="B2385" s="1">
        <v>42933</v>
      </c>
      <c r="C2385" s="1">
        <v>42938</v>
      </c>
      <c r="D2385">
        <f t="shared" si="148"/>
        <v>2017</v>
      </c>
      <c r="E2385" t="str">
        <f t="shared" si="149"/>
        <v>Jul</v>
      </c>
      <c r="F2385" t="s">
        <v>37</v>
      </c>
      <c r="G2385" t="s">
        <v>1841</v>
      </c>
      <c r="H2385" t="s">
        <v>51</v>
      </c>
      <c r="I2385" t="s">
        <v>61</v>
      </c>
      <c r="J2385" t="s">
        <v>62</v>
      </c>
      <c r="K2385">
        <v>10024</v>
      </c>
      <c r="L2385" t="s">
        <v>54</v>
      </c>
      <c r="M2385" t="s">
        <v>3570</v>
      </c>
      <c r="N2385" t="s">
        <v>128</v>
      </c>
      <c r="O2385" t="s">
        <v>3258</v>
      </c>
      <c r="P2385" s="4">
        <v>45.96</v>
      </c>
      <c r="Q2385" s="4">
        <v>45.96</v>
      </c>
      <c r="R2385" s="4">
        <f t="shared" si="150"/>
        <v>0</v>
      </c>
      <c r="S2385" s="4">
        <f t="shared" si="151"/>
        <v>0</v>
      </c>
    </row>
    <row r="2386" spans="1:19" x14ac:dyDescent="0.3">
      <c r="A2386" t="s">
        <v>3576</v>
      </c>
      <c r="B2386" s="1">
        <v>43080</v>
      </c>
      <c r="C2386" s="1">
        <v>43083</v>
      </c>
      <c r="D2386">
        <f t="shared" si="148"/>
        <v>2017</v>
      </c>
      <c r="E2386" t="str">
        <f t="shared" si="149"/>
        <v>Dec</v>
      </c>
      <c r="F2386" t="s">
        <v>20</v>
      </c>
      <c r="G2386" t="s">
        <v>1531</v>
      </c>
      <c r="H2386" t="s">
        <v>51</v>
      </c>
      <c r="I2386" t="s">
        <v>191</v>
      </c>
      <c r="J2386" t="s">
        <v>233</v>
      </c>
      <c r="K2386">
        <v>45503</v>
      </c>
      <c r="L2386" t="s">
        <v>54</v>
      </c>
      <c r="M2386" t="s">
        <v>3570</v>
      </c>
      <c r="N2386" t="s">
        <v>128</v>
      </c>
      <c r="O2386" t="s">
        <v>3258</v>
      </c>
      <c r="P2386" s="4">
        <v>73.536000000000001</v>
      </c>
      <c r="Q2386" s="4">
        <v>73.536000000000001</v>
      </c>
      <c r="R2386" s="4">
        <f t="shared" si="150"/>
        <v>0</v>
      </c>
      <c r="S2386" s="4">
        <f t="shared" si="151"/>
        <v>0</v>
      </c>
    </row>
    <row r="2387" spans="1:19" ht="15.6" x14ac:dyDescent="0.3">
      <c r="A2387" t="s">
        <v>3577</v>
      </c>
      <c r="B2387" s="1">
        <v>42430</v>
      </c>
      <c r="C2387" s="1">
        <v>42434</v>
      </c>
      <c r="D2387">
        <f t="shared" si="148"/>
        <v>2016</v>
      </c>
      <c r="E2387" t="str">
        <f t="shared" si="149"/>
        <v>Mar</v>
      </c>
      <c r="F2387" t="s">
        <v>37</v>
      </c>
      <c r="G2387" t="s">
        <v>1025</v>
      </c>
      <c r="H2387" s="2" t="s">
        <v>22</v>
      </c>
      <c r="I2387" t="s">
        <v>100</v>
      </c>
      <c r="J2387" t="s">
        <v>101</v>
      </c>
      <c r="K2387">
        <v>19120</v>
      </c>
      <c r="L2387" t="s">
        <v>54</v>
      </c>
      <c r="M2387" t="s">
        <v>3578</v>
      </c>
      <c r="N2387" t="s">
        <v>128</v>
      </c>
      <c r="O2387" t="s">
        <v>3258</v>
      </c>
      <c r="P2387" s="4">
        <v>3.552</v>
      </c>
      <c r="Q2387" s="4">
        <v>5</v>
      </c>
      <c r="R2387" s="4">
        <f t="shared" si="150"/>
        <v>-1.448</v>
      </c>
      <c r="S2387" s="4">
        <f t="shared" si="151"/>
        <v>-0.21719999999999998</v>
      </c>
    </row>
    <row r="2388" spans="1:19" ht="15.6" x14ac:dyDescent="0.3">
      <c r="A2388" t="s">
        <v>3342</v>
      </c>
      <c r="B2388" s="1">
        <v>42723</v>
      </c>
      <c r="C2388" s="1">
        <v>42724</v>
      </c>
      <c r="D2388">
        <f t="shared" si="148"/>
        <v>2016</v>
      </c>
      <c r="E2388" t="str">
        <f t="shared" si="149"/>
        <v>Dec</v>
      </c>
      <c r="F2388" t="s">
        <v>20</v>
      </c>
      <c r="G2388" t="s">
        <v>3097</v>
      </c>
      <c r="H2388" s="2" t="s">
        <v>22</v>
      </c>
      <c r="I2388" t="s">
        <v>100</v>
      </c>
      <c r="J2388" t="s">
        <v>101</v>
      </c>
      <c r="K2388">
        <v>19143</v>
      </c>
      <c r="L2388" t="s">
        <v>54</v>
      </c>
      <c r="M2388" t="s">
        <v>3578</v>
      </c>
      <c r="N2388" t="s">
        <v>128</v>
      </c>
      <c r="O2388" t="s">
        <v>3258</v>
      </c>
      <c r="P2388" s="4">
        <v>3.552</v>
      </c>
      <c r="Q2388" s="4">
        <v>5</v>
      </c>
      <c r="R2388" s="4">
        <f t="shared" si="150"/>
        <v>-1.448</v>
      </c>
      <c r="S2388" s="4">
        <f t="shared" si="151"/>
        <v>-0.21719999999999998</v>
      </c>
    </row>
    <row r="2389" spans="1:19" ht="15.6" x14ac:dyDescent="0.3">
      <c r="A2389" t="s">
        <v>1815</v>
      </c>
      <c r="B2389" s="1">
        <v>43396</v>
      </c>
      <c r="C2389" s="1">
        <v>43397</v>
      </c>
      <c r="D2389">
        <f t="shared" si="148"/>
        <v>2018</v>
      </c>
      <c r="E2389" t="str">
        <f t="shared" si="149"/>
        <v>Oct</v>
      </c>
      <c r="F2389" t="s">
        <v>20</v>
      </c>
      <c r="G2389" t="s">
        <v>960</v>
      </c>
      <c r="H2389" s="2" t="s">
        <v>22</v>
      </c>
      <c r="I2389" t="s">
        <v>1114</v>
      </c>
      <c r="J2389" t="s">
        <v>58</v>
      </c>
      <c r="K2389">
        <v>2920</v>
      </c>
      <c r="L2389" t="s">
        <v>54</v>
      </c>
      <c r="M2389" t="s">
        <v>3578</v>
      </c>
      <c r="N2389" t="s">
        <v>128</v>
      </c>
      <c r="O2389" t="s">
        <v>3258</v>
      </c>
      <c r="P2389" s="4">
        <v>2.2200000000000002</v>
      </c>
      <c r="Q2389" s="4">
        <v>80</v>
      </c>
      <c r="R2389" s="4">
        <f t="shared" si="150"/>
        <v>-77.78</v>
      </c>
      <c r="S2389" s="4">
        <f t="shared" si="151"/>
        <v>-11.667</v>
      </c>
    </row>
    <row r="2390" spans="1:19" ht="15.6" x14ac:dyDescent="0.3">
      <c r="A2390" t="s">
        <v>3579</v>
      </c>
      <c r="B2390" s="1">
        <v>42450</v>
      </c>
      <c r="C2390" s="1">
        <v>42455</v>
      </c>
      <c r="D2390">
        <f t="shared" si="148"/>
        <v>2016</v>
      </c>
      <c r="E2390" t="str">
        <f t="shared" si="149"/>
        <v>Mar</v>
      </c>
      <c r="F2390" t="s">
        <v>37</v>
      </c>
      <c r="G2390" t="s">
        <v>3580</v>
      </c>
      <c r="H2390" s="2" t="s">
        <v>22</v>
      </c>
      <c r="I2390" t="s">
        <v>78</v>
      </c>
      <c r="J2390" t="s">
        <v>83</v>
      </c>
      <c r="K2390">
        <v>28540</v>
      </c>
      <c r="L2390" t="s">
        <v>44</v>
      </c>
      <c r="M2390" t="s">
        <v>3581</v>
      </c>
      <c r="N2390" t="s">
        <v>128</v>
      </c>
      <c r="O2390" t="s">
        <v>3258</v>
      </c>
      <c r="P2390" s="4">
        <v>962.08</v>
      </c>
      <c r="Q2390" s="4">
        <v>962.08</v>
      </c>
      <c r="R2390" s="4">
        <f t="shared" si="150"/>
        <v>0</v>
      </c>
      <c r="S2390" s="4">
        <f t="shared" si="151"/>
        <v>0</v>
      </c>
    </row>
    <row r="2391" spans="1:19" x14ac:dyDescent="0.3">
      <c r="A2391" t="s">
        <v>3582</v>
      </c>
      <c r="B2391" s="1">
        <v>43070</v>
      </c>
      <c r="C2391" s="1">
        <v>43072</v>
      </c>
      <c r="D2391">
        <f t="shared" si="148"/>
        <v>2017</v>
      </c>
      <c r="E2391" t="str">
        <f t="shared" si="149"/>
        <v>Dec</v>
      </c>
      <c r="F2391" t="s">
        <v>67</v>
      </c>
      <c r="G2391" t="s">
        <v>1136</v>
      </c>
      <c r="H2391" t="s">
        <v>51</v>
      </c>
      <c r="I2391" t="s">
        <v>645</v>
      </c>
      <c r="J2391" t="s">
        <v>158</v>
      </c>
      <c r="K2391">
        <v>23223</v>
      </c>
      <c r="L2391" t="s">
        <v>44</v>
      </c>
      <c r="M2391" t="s">
        <v>3581</v>
      </c>
      <c r="N2391" t="s">
        <v>110</v>
      </c>
      <c r="O2391" t="s">
        <v>3258</v>
      </c>
      <c r="P2391" s="4">
        <v>2104.5500000000002</v>
      </c>
      <c r="Q2391" s="4">
        <f>P2391-500</f>
        <v>1604.5500000000002</v>
      </c>
      <c r="R2391" s="4">
        <f t="shared" si="150"/>
        <v>500</v>
      </c>
      <c r="S2391" s="4">
        <f t="shared" si="151"/>
        <v>75</v>
      </c>
    </row>
    <row r="2392" spans="1:19" ht="15.6" x14ac:dyDescent="0.3">
      <c r="A2392" t="s">
        <v>2959</v>
      </c>
      <c r="B2392" s="1">
        <v>42261</v>
      </c>
      <c r="C2392" s="1">
        <v>42261</v>
      </c>
      <c r="D2392">
        <f t="shared" si="148"/>
        <v>2015</v>
      </c>
      <c r="E2392" t="str">
        <f t="shared" si="149"/>
        <v>Sep</v>
      </c>
      <c r="F2392" t="s">
        <v>30</v>
      </c>
      <c r="G2392" t="s">
        <v>2960</v>
      </c>
      <c r="H2392" s="2" t="s">
        <v>22</v>
      </c>
      <c r="I2392" t="s">
        <v>61</v>
      </c>
      <c r="J2392" t="s">
        <v>62</v>
      </c>
      <c r="K2392">
        <v>10009</v>
      </c>
      <c r="L2392" t="s">
        <v>54</v>
      </c>
      <c r="M2392" t="s">
        <v>3581</v>
      </c>
      <c r="N2392" t="s">
        <v>128</v>
      </c>
      <c r="O2392" t="s">
        <v>3258</v>
      </c>
      <c r="P2392" s="4">
        <v>601.29999999999995</v>
      </c>
      <c r="Q2392" s="4">
        <v>601.29999999999995</v>
      </c>
      <c r="R2392" s="4">
        <f t="shared" si="150"/>
        <v>0</v>
      </c>
      <c r="S2392" s="4">
        <f t="shared" si="151"/>
        <v>0</v>
      </c>
    </row>
    <row r="2393" spans="1:19" ht="15.6" x14ac:dyDescent="0.3">
      <c r="A2393" t="s">
        <v>2798</v>
      </c>
      <c r="B2393" s="1">
        <v>42811</v>
      </c>
      <c r="C2393" s="1">
        <v>42811</v>
      </c>
      <c r="D2393">
        <f t="shared" si="148"/>
        <v>2017</v>
      </c>
      <c r="E2393" t="str">
        <f t="shared" si="149"/>
        <v>Mar</v>
      </c>
      <c r="F2393" t="s">
        <v>30</v>
      </c>
      <c r="G2393" t="s">
        <v>1029</v>
      </c>
      <c r="H2393" s="2" t="s">
        <v>22</v>
      </c>
      <c r="I2393" t="s">
        <v>139</v>
      </c>
      <c r="J2393" t="s">
        <v>140</v>
      </c>
      <c r="K2393">
        <v>21044</v>
      </c>
      <c r="L2393" t="s">
        <v>54</v>
      </c>
      <c r="M2393" t="s">
        <v>3581</v>
      </c>
      <c r="N2393" t="s">
        <v>110</v>
      </c>
      <c r="O2393" t="s">
        <v>3258</v>
      </c>
      <c r="P2393" s="4">
        <v>901.95</v>
      </c>
      <c r="Q2393" s="4">
        <v>901.95</v>
      </c>
      <c r="R2393" s="4">
        <f t="shared" si="150"/>
        <v>0</v>
      </c>
      <c r="S2393" s="4">
        <f t="shared" si="151"/>
        <v>0</v>
      </c>
    </row>
    <row r="2394" spans="1:19" ht="15.6" x14ac:dyDescent="0.3">
      <c r="A2394" t="s">
        <v>2267</v>
      </c>
      <c r="B2394" s="1">
        <v>43070</v>
      </c>
      <c r="C2394" s="1">
        <v>43075</v>
      </c>
      <c r="D2394">
        <f t="shared" si="148"/>
        <v>2017</v>
      </c>
      <c r="E2394" t="str">
        <f t="shared" si="149"/>
        <v>Dec</v>
      </c>
      <c r="F2394" t="s">
        <v>67</v>
      </c>
      <c r="G2394" t="s">
        <v>2268</v>
      </c>
      <c r="H2394" s="2" t="s">
        <v>22</v>
      </c>
      <c r="I2394" t="s">
        <v>321</v>
      </c>
      <c r="J2394" t="s">
        <v>314</v>
      </c>
      <c r="K2394">
        <v>2038</v>
      </c>
      <c r="L2394" t="s">
        <v>54</v>
      </c>
      <c r="M2394" t="s">
        <v>3581</v>
      </c>
      <c r="N2394" t="s">
        <v>110</v>
      </c>
      <c r="O2394" t="s">
        <v>3258</v>
      </c>
      <c r="P2394" s="4">
        <v>901.95</v>
      </c>
      <c r="Q2394" s="4">
        <v>901.95</v>
      </c>
      <c r="R2394" s="4">
        <f t="shared" si="150"/>
        <v>0</v>
      </c>
      <c r="S2394" s="4">
        <f t="shared" si="151"/>
        <v>0</v>
      </c>
    </row>
    <row r="2395" spans="1:19" x14ac:dyDescent="0.3">
      <c r="A2395" t="s">
        <v>3274</v>
      </c>
      <c r="B2395" s="1">
        <v>43115</v>
      </c>
      <c r="C2395" s="1">
        <v>43118</v>
      </c>
      <c r="D2395">
        <f t="shared" si="148"/>
        <v>2018</v>
      </c>
      <c r="E2395" t="str">
        <f t="shared" si="149"/>
        <v>Jan</v>
      </c>
      <c r="F2395" t="s">
        <v>20</v>
      </c>
      <c r="G2395" t="s">
        <v>3275</v>
      </c>
      <c r="H2395" t="s">
        <v>51</v>
      </c>
      <c r="I2395" t="s">
        <v>100</v>
      </c>
      <c r="J2395" t="s">
        <v>101</v>
      </c>
      <c r="K2395">
        <v>19134</v>
      </c>
      <c r="L2395" t="s">
        <v>54</v>
      </c>
      <c r="M2395" t="s">
        <v>3581</v>
      </c>
      <c r="N2395" t="s">
        <v>128</v>
      </c>
      <c r="O2395" t="s">
        <v>3258</v>
      </c>
      <c r="P2395" s="4">
        <v>1924.16</v>
      </c>
      <c r="Q2395" s="4">
        <v>1924.16</v>
      </c>
      <c r="R2395" s="4">
        <f t="shared" si="150"/>
        <v>0</v>
      </c>
      <c r="S2395" s="4">
        <f t="shared" si="151"/>
        <v>0</v>
      </c>
    </row>
    <row r="2396" spans="1:19" x14ac:dyDescent="0.3">
      <c r="A2396" t="s">
        <v>1513</v>
      </c>
      <c r="B2396" s="1">
        <v>42156</v>
      </c>
      <c r="C2396" s="1">
        <v>42161</v>
      </c>
      <c r="D2396">
        <f t="shared" si="148"/>
        <v>2015</v>
      </c>
      <c r="E2396" t="str">
        <f t="shared" si="149"/>
        <v>Jun</v>
      </c>
      <c r="F2396" t="s">
        <v>67</v>
      </c>
      <c r="G2396" t="s">
        <v>1514</v>
      </c>
      <c r="H2396" t="s">
        <v>51</v>
      </c>
      <c r="I2396" t="s">
        <v>1104</v>
      </c>
      <c r="J2396" t="s">
        <v>807</v>
      </c>
      <c r="K2396">
        <v>55044</v>
      </c>
      <c r="L2396" t="s">
        <v>25</v>
      </c>
      <c r="M2396" t="s">
        <v>3581</v>
      </c>
      <c r="N2396" t="s">
        <v>128</v>
      </c>
      <c r="O2396" t="s">
        <v>3258</v>
      </c>
      <c r="P2396" s="4">
        <v>1503.25</v>
      </c>
      <c r="Q2396" s="4">
        <v>1503.25</v>
      </c>
      <c r="R2396" s="4">
        <f t="shared" si="150"/>
        <v>0</v>
      </c>
      <c r="S2396" s="4">
        <f t="shared" si="151"/>
        <v>0</v>
      </c>
    </row>
    <row r="2397" spans="1:19" x14ac:dyDescent="0.3">
      <c r="A2397" t="s">
        <v>1729</v>
      </c>
      <c r="B2397" s="1">
        <v>42930</v>
      </c>
      <c r="C2397" s="1">
        <v>42934</v>
      </c>
      <c r="D2397">
        <f t="shared" si="148"/>
        <v>2017</v>
      </c>
      <c r="E2397" t="str">
        <f t="shared" si="149"/>
        <v>Jul</v>
      </c>
      <c r="F2397" t="s">
        <v>37</v>
      </c>
      <c r="G2397" t="s">
        <v>1730</v>
      </c>
      <c r="H2397" t="s">
        <v>51</v>
      </c>
      <c r="I2397" t="s">
        <v>32</v>
      </c>
      <c r="J2397" t="s">
        <v>33</v>
      </c>
      <c r="K2397">
        <v>94122</v>
      </c>
      <c r="L2397" t="s">
        <v>34</v>
      </c>
      <c r="M2397" t="s">
        <v>3583</v>
      </c>
      <c r="N2397" t="s">
        <v>128</v>
      </c>
      <c r="O2397" t="s">
        <v>3258</v>
      </c>
      <c r="P2397" s="4">
        <v>151.62</v>
      </c>
      <c r="Q2397" s="4">
        <v>151.62</v>
      </c>
      <c r="R2397" s="4">
        <f t="shared" si="150"/>
        <v>0</v>
      </c>
      <c r="S2397" s="4">
        <f t="shared" si="151"/>
        <v>0</v>
      </c>
    </row>
    <row r="2398" spans="1:19" x14ac:dyDescent="0.3">
      <c r="A2398" t="s">
        <v>3584</v>
      </c>
      <c r="B2398" s="1">
        <v>43042</v>
      </c>
      <c r="C2398" s="1">
        <v>43047</v>
      </c>
      <c r="D2398">
        <f t="shared" si="148"/>
        <v>2017</v>
      </c>
      <c r="E2398" t="str">
        <f t="shared" si="149"/>
        <v>Nov</v>
      </c>
      <c r="F2398" t="s">
        <v>37</v>
      </c>
      <c r="G2398" t="s">
        <v>1811</v>
      </c>
      <c r="H2398" t="s">
        <v>22</v>
      </c>
      <c r="I2398" t="s">
        <v>47</v>
      </c>
      <c r="J2398" t="s">
        <v>33</v>
      </c>
      <c r="K2398">
        <v>90049</v>
      </c>
      <c r="L2398" t="s">
        <v>34</v>
      </c>
      <c r="M2398" t="s">
        <v>3583</v>
      </c>
      <c r="N2398" t="s">
        <v>128</v>
      </c>
      <c r="O2398" t="s">
        <v>3258</v>
      </c>
      <c r="P2398" s="4">
        <v>43.32</v>
      </c>
      <c r="Q2398" s="4">
        <v>43.32</v>
      </c>
      <c r="R2398" s="4">
        <f t="shared" si="150"/>
        <v>0</v>
      </c>
      <c r="S2398" s="4">
        <f t="shared" si="151"/>
        <v>0</v>
      </c>
    </row>
    <row r="2399" spans="1:19" ht="15.6" x14ac:dyDescent="0.3">
      <c r="A2399" t="s">
        <v>3585</v>
      </c>
      <c r="B2399" s="1">
        <v>42364</v>
      </c>
      <c r="C2399" s="1">
        <v>42369</v>
      </c>
      <c r="D2399">
        <f t="shared" si="148"/>
        <v>2015</v>
      </c>
      <c r="E2399" t="str">
        <f t="shared" si="149"/>
        <v>Dec</v>
      </c>
      <c r="F2399" t="s">
        <v>37</v>
      </c>
      <c r="G2399" t="s">
        <v>3586</v>
      </c>
      <c r="H2399" s="2" t="s">
        <v>22</v>
      </c>
      <c r="I2399" t="s">
        <v>100</v>
      </c>
      <c r="J2399" t="s">
        <v>101</v>
      </c>
      <c r="K2399">
        <v>19134</v>
      </c>
      <c r="L2399" t="s">
        <v>54</v>
      </c>
      <c r="M2399" t="s">
        <v>3583</v>
      </c>
      <c r="N2399" t="s">
        <v>128</v>
      </c>
      <c r="O2399" t="s">
        <v>3258</v>
      </c>
      <c r="P2399" s="4">
        <v>34.655999999999999</v>
      </c>
      <c r="Q2399" s="4">
        <v>34.655999999999999</v>
      </c>
      <c r="R2399" s="4">
        <f t="shared" si="150"/>
        <v>0</v>
      </c>
      <c r="S2399" s="4">
        <f t="shared" si="151"/>
        <v>0</v>
      </c>
    </row>
    <row r="2400" spans="1:19" x14ac:dyDescent="0.3">
      <c r="A2400" t="s">
        <v>3587</v>
      </c>
      <c r="B2400" s="1">
        <v>43057</v>
      </c>
      <c r="C2400" s="1">
        <v>43063</v>
      </c>
      <c r="D2400">
        <f t="shared" si="148"/>
        <v>2017</v>
      </c>
      <c r="E2400" t="str">
        <f t="shared" si="149"/>
        <v>Nov</v>
      </c>
      <c r="F2400" t="s">
        <v>37</v>
      </c>
      <c r="G2400" t="s">
        <v>1952</v>
      </c>
      <c r="H2400" t="s">
        <v>51</v>
      </c>
      <c r="I2400" t="s">
        <v>2452</v>
      </c>
      <c r="J2400" t="s">
        <v>233</v>
      </c>
      <c r="K2400">
        <v>44240</v>
      </c>
      <c r="L2400" t="s">
        <v>54</v>
      </c>
      <c r="M2400" t="s">
        <v>3583</v>
      </c>
      <c r="N2400" t="s">
        <v>128</v>
      </c>
      <c r="O2400" t="s">
        <v>3258</v>
      </c>
      <c r="P2400" s="4">
        <v>103.968</v>
      </c>
      <c r="Q2400" s="4">
        <v>103.968</v>
      </c>
      <c r="R2400" s="4">
        <f t="shared" si="150"/>
        <v>0</v>
      </c>
      <c r="S2400" s="4">
        <f t="shared" si="151"/>
        <v>0</v>
      </c>
    </row>
    <row r="2401" spans="1:19" ht="15.6" x14ac:dyDescent="0.3">
      <c r="A2401" t="s">
        <v>3588</v>
      </c>
      <c r="B2401" s="1">
        <v>42717</v>
      </c>
      <c r="C2401" s="1">
        <v>42721</v>
      </c>
      <c r="D2401">
        <f t="shared" si="148"/>
        <v>2016</v>
      </c>
      <c r="E2401" t="str">
        <f t="shared" si="149"/>
        <v>Dec</v>
      </c>
      <c r="F2401" t="s">
        <v>37</v>
      </c>
      <c r="G2401" t="s">
        <v>488</v>
      </c>
      <c r="H2401" s="2" t="s">
        <v>22</v>
      </c>
      <c r="I2401" t="s">
        <v>3573</v>
      </c>
      <c r="J2401" t="s">
        <v>33</v>
      </c>
      <c r="K2401">
        <v>92503</v>
      </c>
      <c r="L2401" t="s">
        <v>34</v>
      </c>
      <c r="M2401" t="s">
        <v>3589</v>
      </c>
      <c r="N2401" t="s">
        <v>128</v>
      </c>
      <c r="O2401" t="s">
        <v>3258</v>
      </c>
      <c r="P2401" s="4">
        <v>134.47999999999999</v>
      </c>
      <c r="Q2401" s="4">
        <v>134.47999999999999</v>
      </c>
      <c r="R2401" s="4">
        <f t="shared" si="150"/>
        <v>0</v>
      </c>
      <c r="S2401" s="4">
        <f t="shared" si="151"/>
        <v>0</v>
      </c>
    </row>
    <row r="2402" spans="1:19" ht="15.6" x14ac:dyDescent="0.3">
      <c r="A2402" t="s">
        <v>3590</v>
      </c>
      <c r="B2402" s="1">
        <v>43292</v>
      </c>
      <c r="C2402" s="1">
        <v>43299</v>
      </c>
      <c r="D2402">
        <f t="shared" si="148"/>
        <v>2018</v>
      </c>
      <c r="E2402" t="str">
        <f t="shared" si="149"/>
        <v>Jul</v>
      </c>
      <c r="F2402" t="s">
        <v>37</v>
      </c>
      <c r="G2402" t="s">
        <v>782</v>
      </c>
      <c r="H2402" s="2" t="s">
        <v>22</v>
      </c>
      <c r="I2402" t="s">
        <v>47</v>
      </c>
      <c r="J2402" t="s">
        <v>33</v>
      </c>
      <c r="K2402">
        <v>90049</v>
      </c>
      <c r="L2402" t="s">
        <v>34</v>
      </c>
      <c r="M2402" t="s">
        <v>3589</v>
      </c>
      <c r="N2402" t="s">
        <v>128</v>
      </c>
      <c r="O2402" t="s">
        <v>3258</v>
      </c>
      <c r="P2402" s="4">
        <v>168.1</v>
      </c>
      <c r="Q2402" s="4">
        <v>168.1</v>
      </c>
      <c r="R2402" s="4">
        <f t="shared" si="150"/>
        <v>0</v>
      </c>
      <c r="S2402" s="4">
        <f t="shared" si="151"/>
        <v>0</v>
      </c>
    </row>
    <row r="2403" spans="1:19" ht="15.6" x14ac:dyDescent="0.3">
      <c r="A2403" t="s">
        <v>3591</v>
      </c>
      <c r="B2403" s="1">
        <v>43406</v>
      </c>
      <c r="C2403" s="1">
        <v>43411</v>
      </c>
      <c r="D2403">
        <f t="shared" si="148"/>
        <v>2018</v>
      </c>
      <c r="E2403" t="str">
        <f t="shared" si="149"/>
        <v>Nov</v>
      </c>
      <c r="F2403" t="s">
        <v>37</v>
      </c>
      <c r="G2403" t="s">
        <v>3592</v>
      </c>
      <c r="H2403" s="2" t="s">
        <v>22</v>
      </c>
      <c r="I2403" t="s">
        <v>47</v>
      </c>
      <c r="J2403" t="s">
        <v>33</v>
      </c>
      <c r="K2403">
        <v>90036</v>
      </c>
      <c r="L2403" t="s">
        <v>34</v>
      </c>
      <c r="M2403" t="s">
        <v>3589</v>
      </c>
      <c r="N2403" t="s">
        <v>128</v>
      </c>
      <c r="O2403" t="s">
        <v>3258</v>
      </c>
      <c r="P2403" s="4">
        <v>168.1</v>
      </c>
      <c r="Q2403" s="4">
        <v>168.1</v>
      </c>
      <c r="R2403" s="4">
        <f t="shared" si="150"/>
        <v>0</v>
      </c>
      <c r="S2403" s="4">
        <f t="shared" si="151"/>
        <v>0</v>
      </c>
    </row>
    <row r="2404" spans="1:19" ht="15.6" x14ac:dyDescent="0.3">
      <c r="A2404" t="s">
        <v>2173</v>
      </c>
      <c r="B2404" s="1">
        <v>43335</v>
      </c>
      <c r="C2404" s="1">
        <v>43338</v>
      </c>
      <c r="D2404">
        <f t="shared" si="148"/>
        <v>2018</v>
      </c>
      <c r="E2404" t="str">
        <f t="shared" si="149"/>
        <v>Aug</v>
      </c>
      <c r="F2404" t="s">
        <v>67</v>
      </c>
      <c r="G2404" t="s">
        <v>222</v>
      </c>
      <c r="H2404" s="2" t="s">
        <v>22</v>
      </c>
      <c r="I2404" t="s">
        <v>1453</v>
      </c>
      <c r="J2404" t="s">
        <v>79</v>
      </c>
      <c r="K2404">
        <v>32303</v>
      </c>
      <c r="L2404" t="s">
        <v>44</v>
      </c>
      <c r="M2404" t="s">
        <v>3589</v>
      </c>
      <c r="N2404" t="s">
        <v>128</v>
      </c>
      <c r="O2404" t="s">
        <v>3258</v>
      </c>
      <c r="P2404" s="4">
        <v>161.376</v>
      </c>
      <c r="Q2404" s="4">
        <v>161.376</v>
      </c>
      <c r="R2404" s="4">
        <f t="shared" si="150"/>
        <v>0</v>
      </c>
      <c r="S2404" s="4">
        <f t="shared" si="151"/>
        <v>0</v>
      </c>
    </row>
    <row r="2405" spans="1:19" ht="15.6" x14ac:dyDescent="0.3">
      <c r="A2405" t="s">
        <v>3593</v>
      </c>
      <c r="B2405" s="1">
        <v>43190</v>
      </c>
      <c r="C2405" s="1">
        <v>43192</v>
      </c>
      <c r="D2405">
        <f t="shared" si="148"/>
        <v>2018</v>
      </c>
      <c r="E2405" t="str">
        <f t="shared" si="149"/>
        <v>Mar</v>
      </c>
      <c r="F2405" t="s">
        <v>20</v>
      </c>
      <c r="G2405" t="s">
        <v>300</v>
      </c>
      <c r="H2405" s="2" t="s">
        <v>22</v>
      </c>
      <c r="I2405" t="s">
        <v>422</v>
      </c>
      <c r="J2405" t="s">
        <v>109</v>
      </c>
      <c r="K2405">
        <v>76017</v>
      </c>
      <c r="L2405" t="s">
        <v>25</v>
      </c>
      <c r="M2405" t="s">
        <v>3589</v>
      </c>
      <c r="N2405" t="s">
        <v>128</v>
      </c>
      <c r="O2405" t="s">
        <v>3258</v>
      </c>
      <c r="P2405" s="4">
        <v>33.619999999999997</v>
      </c>
      <c r="Q2405" s="4">
        <v>33.619999999999997</v>
      </c>
      <c r="R2405" s="4">
        <f t="shared" si="150"/>
        <v>0</v>
      </c>
      <c r="S2405" s="4">
        <f t="shared" si="151"/>
        <v>0</v>
      </c>
    </row>
    <row r="2406" spans="1:19" x14ac:dyDescent="0.3">
      <c r="A2406" t="s">
        <v>903</v>
      </c>
      <c r="B2406" s="1">
        <v>43042</v>
      </c>
      <c r="C2406" s="1">
        <v>43045</v>
      </c>
      <c r="D2406">
        <f t="shared" si="148"/>
        <v>2017</v>
      </c>
      <c r="E2406" t="str">
        <f t="shared" si="149"/>
        <v>Nov</v>
      </c>
      <c r="F2406" t="s">
        <v>20</v>
      </c>
      <c r="G2406" t="s">
        <v>904</v>
      </c>
      <c r="H2406" t="s">
        <v>22</v>
      </c>
      <c r="I2406" t="s">
        <v>47</v>
      </c>
      <c r="J2406" t="s">
        <v>33</v>
      </c>
      <c r="K2406">
        <v>90032</v>
      </c>
      <c r="L2406" t="s">
        <v>34</v>
      </c>
      <c r="M2406" t="s">
        <v>3594</v>
      </c>
      <c r="N2406" t="s">
        <v>110</v>
      </c>
      <c r="O2406" t="s">
        <v>3258</v>
      </c>
      <c r="P2406" s="4">
        <v>1101.48</v>
      </c>
      <c r="Q2406" s="4">
        <v>1101.48</v>
      </c>
      <c r="R2406" s="4">
        <f t="shared" si="150"/>
        <v>0</v>
      </c>
      <c r="S2406" s="4">
        <f t="shared" si="151"/>
        <v>0</v>
      </c>
    </row>
    <row r="2407" spans="1:19" ht="15.6" x14ac:dyDescent="0.3">
      <c r="A2407" t="s">
        <v>3595</v>
      </c>
      <c r="B2407" s="1">
        <v>42688</v>
      </c>
      <c r="C2407" s="1">
        <v>42691</v>
      </c>
      <c r="D2407">
        <f t="shared" si="148"/>
        <v>2016</v>
      </c>
      <c r="E2407" t="str">
        <f t="shared" si="149"/>
        <v>Nov</v>
      </c>
      <c r="F2407" t="s">
        <v>20</v>
      </c>
      <c r="G2407" t="s">
        <v>3596</v>
      </c>
      <c r="H2407" s="2" t="s">
        <v>22</v>
      </c>
      <c r="I2407" t="s">
        <v>191</v>
      </c>
      <c r="J2407" t="s">
        <v>158</v>
      </c>
      <c r="K2407">
        <v>22153</v>
      </c>
      <c r="L2407" t="s">
        <v>44</v>
      </c>
      <c r="M2407" t="s">
        <v>3594</v>
      </c>
      <c r="N2407" t="s">
        <v>128</v>
      </c>
      <c r="O2407" t="s">
        <v>3258</v>
      </c>
      <c r="P2407" s="4">
        <v>826.11</v>
      </c>
      <c r="Q2407" s="4">
        <v>826.11</v>
      </c>
      <c r="R2407" s="4">
        <f t="shared" si="150"/>
        <v>0</v>
      </c>
      <c r="S2407" s="4">
        <f t="shared" si="151"/>
        <v>0</v>
      </c>
    </row>
    <row r="2408" spans="1:19" x14ac:dyDescent="0.3">
      <c r="A2408" t="s">
        <v>3597</v>
      </c>
      <c r="B2408" s="1">
        <v>43025</v>
      </c>
      <c r="C2408" s="1">
        <v>43029</v>
      </c>
      <c r="D2408">
        <f t="shared" si="148"/>
        <v>2017</v>
      </c>
      <c r="E2408" t="str">
        <f t="shared" si="149"/>
        <v>Oct</v>
      </c>
      <c r="F2408" t="s">
        <v>67</v>
      </c>
      <c r="G2408" t="s">
        <v>2547</v>
      </c>
      <c r="H2408" t="s">
        <v>22</v>
      </c>
      <c r="I2408" t="s">
        <v>139</v>
      </c>
      <c r="J2408" t="s">
        <v>192</v>
      </c>
      <c r="K2408">
        <v>65203</v>
      </c>
      <c r="L2408" t="s">
        <v>25</v>
      </c>
      <c r="M2408" t="s">
        <v>3594</v>
      </c>
      <c r="N2408" t="s">
        <v>110</v>
      </c>
      <c r="O2408" t="s">
        <v>3258</v>
      </c>
      <c r="P2408" s="4">
        <v>1927.59</v>
      </c>
      <c r="Q2408" s="4">
        <v>1927.59</v>
      </c>
      <c r="R2408" s="4">
        <f t="shared" si="150"/>
        <v>0</v>
      </c>
      <c r="S2408" s="4">
        <f t="shared" si="151"/>
        <v>0</v>
      </c>
    </row>
    <row r="2409" spans="1:19" ht="15.6" x14ac:dyDescent="0.3">
      <c r="A2409" t="s">
        <v>3598</v>
      </c>
      <c r="B2409" s="1">
        <v>42676</v>
      </c>
      <c r="C2409" s="1">
        <v>42679</v>
      </c>
      <c r="D2409">
        <f t="shared" si="148"/>
        <v>2016</v>
      </c>
      <c r="E2409" t="str">
        <f t="shared" si="149"/>
        <v>Nov</v>
      </c>
      <c r="F2409" t="s">
        <v>20</v>
      </c>
      <c r="G2409" t="s">
        <v>1279</v>
      </c>
      <c r="H2409" s="2" t="s">
        <v>22</v>
      </c>
      <c r="I2409" t="s">
        <v>1344</v>
      </c>
      <c r="J2409" t="s">
        <v>158</v>
      </c>
      <c r="K2409">
        <v>23320</v>
      </c>
      <c r="L2409" t="s">
        <v>44</v>
      </c>
      <c r="M2409" t="s">
        <v>3599</v>
      </c>
      <c r="N2409" t="s">
        <v>128</v>
      </c>
      <c r="O2409" t="s">
        <v>3258</v>
      </c>
      <c r="P2409" s="4">
        <v>197.72</v>
      </c>
      <c r="Q2409" s="4">
        <v>197.72</v>
      </c>
      <c r="R2409" s="4">
        <f t="shared" si="150"/>
        <v>0</v>
      </c>
      <c r="S2409" s="4">
        <f t="shared" si="151"/>
        <v>0</v>
      </c>
    </row>
    <row r="2410" spans="1:19" ht="15.6" x14ac:dyDescent="0.3">
      <c r="A2410" t="s">
        <v>3600</v>
      </c>
      <c r="B2410" s="1">
        <v>42277</v>
      </c>
      <c r="C2410" s="1">
        <v>42277</v>
      </c>
      <c r="D2410">
        <f t="shared" si="148"/>
        <v>2015</v>
      </c>
      <c r="E2410" t="str">
        <f t="shared" si="149"/>
        <v>Sep</v>
      </c>
      <c r="F2410" t="s">
        <v>30</v>
      </c>
      <c r="G2410" t="s">
        <v>87</v>
      </c>
      <c r="H2410" s="2" t="s">
        <v>22</v>
      </c>
      <c r="I2410" t="s">
        <v>666</v>
      </c>
      <c r="J2410" t="s">
        <v>233</v>
      </c>
      <c r="K2410">
        <v>45014</v>
      </c>
      <c r="L2410" t="s">
        <v>54</v>
      </c>
      <c r="M2410" t="s">
        <v>3601</v>
      </c>
      <c r="N2410" t="s">
        <v>128</v>
      </c>
      <c r="O2410" t="s">
        <v>3258</v>
      </c>
      <c r="P2410" s="4">
        <v>795.40800000000002</v>
      </c>
      <c r="Q2410" s="4">
        <v>795.40800000000002</v>
      </c>
      <c r="R2410" s="4">
        <f t="shared" si="150"/>
        <v>0</v>
      </c>
      <c r="S2410" s="4">
        <f t="shared" si="151"/>
        <v>0</v>
      </c>
    </row>
    <row r="2411" spans="1:19" ht="15.6" x14ac:dyDescent="0.3">
      <c r="A2411" t="s">
        <v>3171</v>
      </c>
      <c r="B2411" s="1">
        <v>42877</v>
      </c>
      <c r="C2411" s="1">
        <v>42882</v>
      </c>
      <c r="D2411">
        <f t="shared" si="148"/>
        <v>2017</v>
      </c>
      <c r="E2411" t="str">
        <f t="shared" si="149"/>
        <v>May</v>
      </c>
      <c r="F2411" t="s">
        <v>37</v>
      </c>
      <c r="G2411" t="s">
        <v>1048</v>
      </c>
      <c r="H2411" s="2" t="s">
        <v>22</v>
      </c>
      <c r="I2411" t="s">
        <v>3172</v>
      </c>
      <c r="J2411" t="s">
        <v>144</v>
      </c>
      <c r="K2411">
        <v>7055</v>
      </c>
      <c r="L2411" t="s">
        <v>54</v>
      </c>
      <c r="M2411" t="s">
        <v>3601</v>
      </c>
      <c r="N2411" t="s">
        <v>128</v>
      </c>
      <c r="O2411" t="s">
        <v>3258</v>
      </c>
      <c r="P2411" s="4">
        <v>662.84</v>
      </c>
      <c r="Q2411" s="4">
        <v>662.84</v>
      </c>
      <c r="R2411" s="4">
        <f t="shared" si="150"/>
        <v>0</v>
      </c>
      <c r="S2411" s="4">
        <f t="shared" si="151"/>
        <v>0</v>
      </c>
    </row>
    <row r="2412" spans="1:19" x14ac:dyDescent="0.3">
      <c r="A2412" t="s">
        <v>3602</v>
      </c>
      <c r="B2412" s="1">
        <v>43451</v>
      </c>
      <c r="C2412" s="1">
        <v>43455</v>
      </c>
      <c r="D2412">
        <f t="shared" si="148"/>
        <v>2018</v>
      </c>
      <c r="E2412" t="str">
        <f t="shared" si="149"/>
        <v>Dec</v>
      </c>
      <c r="F2412" t="s">
        <v>67</v>
      </c>
      <c r="G2412" t="s">
        <v>899</v>
      </c>
      <c r="H2412" t="s">
        <v>105</v>
      </c>
      <c r="I2412" t="s">
        <v>116</v>
      </c>
      <c r="J2412" t="s">
        <v>109</v>
      </c>
      <c r="K2412">
        <v>75220</v>
      </c>
      <c r="L2412" t="s">
        <v>25</v>
      </c>
      <c r="M2412" t="s">
        <v>3601</v>
      </c>
      <c r="N2412" t="s">
        <v>128</v>
      </c>
      <c r="O2412" t="s">
        <v>3258</v>
      </c>
      <c r="P2412" s="4">
        <v>66.284000000000006</v>
      </c>
      <c r="Q2412" s="4">
        <v>66.284000000000006</v>
      </c>
      <c r="R2412" s="4">
        <f t="shared" si="150"/>
        <v>0</v>
      </c>
      <c r="S2412" s="4">
        <f t="shared" si="151"/>
        <v>0</v>
      </c>
    </row>
    <row r="2413" spans="1:19" x14ac:dyDescent="0.3">
      <c r="A2413" t="s">
        <v>1835</v>
      </c>
      <c r="B2413" s="1">
        <v>42682</v>
      </c>
      <c r="C2413" s="1">
        <v>42687</v>
      </c>
      <c r="D2413">
        <f t="shared" si="148"/>
        <v>2016</v>
      </c>
      <c r="E2413" t="str">
        <f t="shared" si="149"/>
        <v>Nov</v>
      </c>
      <c r="F2413" t="s">
        <v>67</v>
      </c>
      <c r="G2413" t="s">
        <v>1427</v>
      </c>
      <c r="H2413" t="s">
        <v>51</v>
      </c>
      <c r="I2413" t="s">
        <v>839</v>
      </c>
      <c r="J2413" t="s">
        <v>158</v>
      </c>
      <c r="K2413">
        <v>23666</v>
      </c>
      <c r="L2413" t="s">
        <v>44</v>
      </c>
      <c r="M2413" t="s">
        <v>3603</v>
      </c>
      <c r="N2413" t="s">
        <v>128</v>
      </c>
      <c r="O2413" t="s">
        <v>3258</v>
      </c>
      <c r="P2413" s="4">
        <v>44.43</v>
      </c>
      <c r="Q2413" s="4">
        <v>44.43</v>
      </c>
      <c r="R2413" s="4">
        <f t="shared" si="150"/>
        <v>0</v>
      </c>
      <c r="S2413" s="4">
        <f t="shared" si="151"/>
        <v>0</v>
      </c>
    </row>
    <row r="2414" spans="1:19" x14ac:dyDescent="0.3">
      <c r="A2414" t="s">
        <v>3604</v>
      </c>
      <c r="B2414" s="1">
        <v>42939</v>
      </c>
      <c r="C2414" s="1">
        <v>42943</v>
      </c>
      <c r="D2414">
        <f t="shared" si="148"/>
        <v>2017</v>
      </c>
      <c r="E2414" t="str">
        <f t="shared" si="149"/>
        <v>Jul</v>
      </c>
      <c r="F2414" t="s">
        <v>37</v>
      </c>
      <c r="G2414" t="s">
        <v>1291</v>
      </c>
      <c r="H2414" t="s">
        <v>51</v>
      </c>
      <c r="I2414" t="s">
        <v>1270</v>
      </c>
      <c r="J2414" t="s">
        <v>79</v>
      </c>
      <c r="K2414">
        <v>33614</v>
      </c>
      <c r="L2414" t="s">
        <v>44</v>
      </c>
      <c r="M2414" t="s">
        <v>3603</v>
      </c>
      <c r="N2414" t="s">
        <v>128</v>
      </c>
      <c r="O2414" t="s">
        <v>3258</v>
      </c>
      <c r="P2414" s="4">
        <v>23.696000000000002</v>
      </c>
      <c r="Q2414" s="4">
        <v>23.696000000000002</v>
      </c>
      <c r="R2414" s="4">
        <f t="shared" si="150"/>
        <v>0</v>
      </c>
      <c r="S2414" s="4">
        <f t="shared" si="151"/>
        <v>0</v>
      </c>
    </row>
    <row r="2415" spans="1:19" ht="15.6" x14ac:dyDescent="0.3">
      <c r="A2415" t="s">
        <v>3109</v>
      </c>
      <c r="B2415" s="1">
        <v>43456</v>
      </c>
      <c r="C2415" s="1">
        <v>43462</v>
      </c>
      <c r="D2415">
        <f t="shared" si="148"/>
        <v>2018</v>
      </c>
      <c r="E2415" t="str">
        <f t="shared" si="149"/>
        <v>Dec</v>
      </c>
      <c r="F2415" t="s">
        <v>37</v>
      </c>
      <c r="G2415" t="s">
        <v>3110</v>
      </c>
      <c r="H2415" s="2" t="s">
        <v>22</v>
      </c>
      <c r="I2415" t="s">
        <v>648</v>
      </c>
      <c r="J2415" t="s">
        <v>250</v>
      </c>
      <c r="K2415">
        <v>38301</v>
      </c>
      <c r="L2415" t="s">
        <v>44</v>
      </c>
      <c r="M2415" t="s">
        <v>3603</v>
      </c>
      <c r="N2415" t="s">
        <v>128</v>
      </c>
      <c r="O2415" t="s">
        <v>3258</v>
      </c>
      <c r="P2415" s="4">
        <v>59.24</v>
      </c>
      <c r="Q2415" s="4">
        <v>59.24</v>
      </c>
      <c r="R2415" s="4">
        <f t="shared" si="150"/>
        <v>0</v>
      </c>
      <c r="S2415" s="4">
        <f t="shared" si="151"/>
        <v>0</v>
      </c>
    </row>
    <row r="2416" spans="1:19" x14ac:dyDescent="0.3">
      <c r="A2416" t="s">
        <v>1275</v>
      </c>
      <c r="B2416" s="1">
        <v>42493</v>
      </c>
      <c r="C2416" s="1">
        <v>42497</v>
      </c>
      <c r="D2416">
        <f t="shared" si="148"/>
        <v>2016</v>
      </c>
      <c r="E2416" t="str">
        <f t="shared" si="149"/>
        <v>May</v>
      </c>
      <c r="F2416" t="s">
        <v>37</v>
      </c>
      <c r="G2416" t="s">
        <v>788</v>
      </c>
      <c r="H2416" t="s">
        <v>105</v>
      </c>
      <c r="I2416" t="s">
        <v>100</v>
      </c>
      <c r="J2416" t="s">
        <v>101</v>
      </c>
      <c r="K2416">
        <v>19140</v>
      </c>
      <c r="L2416" t="s">
        <v>54</v>
      </c>
      <c r="M2416" t="s">
        <v>3603</v>
      </c>
      <c r="N2416" t="s">
        <v>128</v>
      </c>
      <c r="O2416" t="s">
        <v>3258</v>
      </c>
      <c r="P2416" s="4">
        <v>23.696000000000002</v>
      </c>
      <c r="Q2416" s="4">
        <v>23.696000000000002</v>
      </c>
      <c r="R2416" s="4">
        <f t="shared" si="150"/>
        <v>0</v>
      </c>
      <c r="S2416" s="4">
        <f t="shared" si="151"/>
        <v>0</v>
      </c>
    </row>
    <row r="2417" spans="1:19" ht="15.6" x14ac:dyDescent="0.3">
      <c r="A2417" t="s">
        <v>3605</v>
      </c>
      <c r="B2417" s="1">
        <v>42362</v>
      </c>
      <c r="C2417" s="1">
        <v>42364</v>
      </c>
      <c r="D2417">
        <f t="shared" si="148"/>
        <v>2015</v>
      </c>
      <c r="E2417" t="str">
        <f t="shared" si="149"/>
        <v>Dec</v>
      </c>
      <c r="F2417" t="s">
        <v>20</v>
      </c>
      <c r="G2417" t="s">
        <v>408</v>
      </c>
      <c r="H2417" s="2" t="s">
        <v>22</v>
      </c>
      <c r="I2417" t="s">
        <v>39</v>
      </c>
      <c r="J2417" t="s">
        <v>33</v>
      </c>
      <c r="K2417">
        <v>92037</v>
      </c>
      <c r="L2417" t="s">
        <v>34</v>
      </c>
      <c r="M2417" t="s">
        <v>3606</v>
      </c>
      <c r="N2417" t="s">
        <v>128</v>
      </c>
      <c r="O2417" t="s">
        <v>3258</v>
      </c>
      <c r="P2417" s="4">
        <v>13.97</v>
      </c>
      <c r="Q2417" s="4">
        <v>80</v>
      </c>
      <c r="R2417" s="4">
        <f t="shared" si="150"/>
        <v>-66.03</v>
      </c>
      <c r="S2417" s="4">
        <f t="shared" si="151"/>
        <v>-9.9045000000000005</v>
      </c>
    </row>
    <row r="2418" spans="1:19" ht="15.6" x14ac:dyDescent="0.3">
      <c r="A2418" t="s">
        <v>3607</v>
      </c>
      <c r="B2418" s="1">
        <v>43352</v>
      </c>
      <c r="C2418" s="1">
        <v>43358</v>
      </c>
      <c r="D2418">
        <f t="shared" si="148"/>
        <v>2018</v>
      </c>
      <c r="E2418" t="str">
        <f t="shared" si="149"/>
        <v>Sep</v>
      </c>
      <c r="F2418" t="s">
        <v>37</v>
      </c>
      <c r="G2418" t="s">
        <v>661</v>
      </c>
      <c r="H2418" s="2" t="s">
        <v>22</v>
      </c>
      <c r="I2418" t="s">
        <v>463</v>
      </c>
      <c r="J2418" t="s">
        <v>242</v>
      </c>
      <c r="K2418">
        <v>97206</v>
      </c>
      <c r="L2418" t="s">
        <v>34</v>
      </c>
      <c r="M2418" t="s">
        <v>3606</v>
      </c>
      <c r="N2418" t="s">
        <v>128</v>
      </c>
      <c r="O2418" t="s">
        <v>3258</v>
      </c>
      <c r="P2418" s="4">
        <v>11.176</v>
      </c>
      <c r="Q2418" s="4">
        <v>18</v>
      </c>
      <c r="R2418" s="4">
        <f t="shared" si="150"/>
        <v>-6.8239999999999998</v>
      </c>
      <c r="S2418" s="4">
        <f t="shared" si="151"/>
        <v>-1.0235999999999998</v>
      </c>
    </row>
    <row r="2419" spans="1:19" x14ac:dyDescent="0.3">
      <c r="A2419" t="s">
        <v>3608</v>
      </c>
      <c r="B2419" s="1">
        <v>43291</v>
      </c>
      <c r="C2419" s="1">
        <v>43295</v>
      </c>
      <c r="D2419">
        <f t="shared" si="148"/>
        <v>2018</v>
      </c>
      <c r="E2419" t="str">
        <f t="shared" si="149"/>
        <v>Jul</v>
      </c>
      <c r="F2419" t="s">
        <v>37</v>
      </c>
      <c r="G2419" t="s">
        <v>954</v>
      </c>
      <c r="H2419" t="s">
        <v>22</v>
      </c>
      <c r="I2419" t="s">
        <v>182</v>
      </c>
      <c r="J2419" t="s">
        <v>183</v>
      </c>
      <c r="K2419">
        <v>31907</v>
      </c>
      <c r="L2419" t="s">
        <v>44</v>
      </c>
      <c r="M2419" t="s">
        <v>3606</v>
      </c>
      <c r="N2419" t="s">
        <v>128</v>
      </c>
      <c r="O2419" t="s">
        <v>3258</v>
      </c>
      <c r="P2419" s="4">
        <v>41.91</v>
      </c>
      <c r="Q2419" s="4">
        <v>41.91</v>
      </c>
      <c r="R2419" s="4">
        <f t="shared" si="150"/>
        <v>0</v>
      </c>
      <c r="S2419" s="4">
        <f t="shared" si="151"/>
        <v>0</v>
      </c>
    </row>
    <row r="2420" spans="1:19" ht="15.6" x14ac:dyDescent="0.3">
      <c r="A2420" t="s">
        <v>3609</v>
      </c>
      <c r="B2420" s="1">
        <v>43345</v>
      </c>
      <c r="C2420" s="1">
        <v>43351</v>
      </c>
      <c r="D2420">
        <f t="shared" si="148"/>
        <v>2018</v>
      </c>
      <c r="E2420" t="str">
        <f t="shared" si="149"/>
        <v>Sep</v>
      </c>
      <c r="F2420" t="s">
        <v>37</v>
      </c>
      <c r="G2420" t="s">
        <v>252</v>
      </c>
      <c r="H2420" s="2" t="s">
        <v>22</v>
      </c>
      <c r="I2420" t="s">
        <v>23</v>
      </c>
      <c r="J2420" t="s">
        <v>24</v>
      </c>
      <c r="K2420">
        <v>60653</v>
      </c>
      <c r="L2420" t="s">
        <v>25</v>
      </c>
      <c r="M2420" t="s">
        <v>3606</v>
      </c>
      <c r="N2420" t="s">
        <v>128</v>
      </c>
      <c r="O2420" t="s">
        <v>3258</v>
      </c>
      <c r="P2420" s="4">
        <v>5.5880000000000001</v>
      </c>
      <c r="Q2420" s="4">
        <v>5</v>
      </c>
      <c r="R2420" s="4">
        <f t="shared" si="150"/>
        <v>0.58800000000000008</v>
      </c>
      <c r="S2420" s="4">
        <f t="shared" si="151"/>
        <v>8.8200000000000014E-2</v>
      </c>
    </row>
    <row r="2421" spans="1:19" ht="15.6" x14ac:dyDescent="0.3">
      <c r="A2421" t="s">
        <v>3610</v>
      </c>
      <c r="B2421" s="1">
        <v>42724</v>
      </c>
      <c r="C2421" s="1">
        <v>42730</v>
      </c>
      <c r="D2421">
        <f t="shared" si="148"/>
        <v>2016</v>
      </c>
      <c r="E2421" t="str">
        <f t="shared" si="149"/>
        <v>Dec</v>
      </c>
      <c r="F2421" t="s">
        <v>37</v>
      </c>
      <c r="G2421" t="s">
        <v>1209</v>
      </c>
      <c r="H2421" s="2" t="s">
        <v>22</v>
      </c>
      <c r="I2421" t="s">
        <v>422</v>
      </c>
      <c r="J2421" t="s">
        <v>158</v>
      </c>
      <c r="K2421">
        <v>22204</v>
      </c>
      <c r="L2421" t="s">
        <v>44</v>
      </c>
      <c r="M2421" t="s">
        <v>3611</v>
      </c>
      <c r="N2421" t="s">
        <v>128</v>
      </c>
      <c r="O2421" t="s">
        <v>3258</v>
      </c>
      <c r="P2421" s="4">
        <v>36.270000000000003</v>
      </c>
      <c r="Q2421" s="4">
        <v>36.270000000000003</v>
      </c>
      <c r="R2421" s="4">
        <f t="shared" si="150"/>
        <v>0</v>
      </c>
      <c r="S2421" s="4">
        <f t="shared" si="151"/>
        <v>0</v>
      </c>
    </row>
    <row r="2422" spans="1:19" ht="15.6" x14ac:dyDescent="0.3">
      <c r="A2422" t="s">
        <v>3612</v>
      </c>
      <c r="B2422" s="1">
        <v>42367</v>
      </c>
      <c r="C2422" s="1">
        <v>42369</v>
      </c>
      <c r="D2422">
        <f t="shared" si="148"/>
        <v>2015</v>
      </c>
      <c r="E2422" t="str">
        <f t="shared" si="149"/>
        <v>Dec</v>
      </c>
      <c r="F2422" t="s">
        <v>67</v>
      </c>
      <c r="G2422" t="s">
        <v>3613</v>
      </c>
      <c r="H2422" s="2" t="s">
        <v>22</v>
      </c>
      <c r="I2422" t="s">
        <v>2452</v>
      </c>
      <c r="J2422" t="s">
        <v>233</v>
      </c>
      <c r="K2422">
        <v>44240</v>
      </c>
      <c r="L2422" t="s">
        <v>54</v>
      </c>
      <c r="M2422" t="s">
        <v>3611</v>
      </c>
      <c r="N2422" t="s">
        <v>128</v>
      </c>
      <c r="O2422" t="s">
        <v>3258</v>
      </c>
      <c r="P2422" s="4">
        <v>48.36</v>
      </c>
      <c r="Q2422" s="4">
        <v>48.36</v>
      </c>
      <c r="R2422" s="4">
        <f t="shared" si="150"/>
        <v>0</v>
      </c>
      <c r="S2422" s="4">
        <f t="shared" si="151"/>
        <v>0</v>
      </c>
    </row>
    <row r="2423" spans="1:19" ht="15.6" x14ac:dyDescent="0.3">
      <c r="A2423" t="s">
        <v>2837</v>
      </c>
      <c r="B2423" s="1">
        <v>42211</v>
      </c>
      <c r="C2423" s="1">
        <v>42215</v>
      </c>
      <c r="D2423">
        <f t="shared" si="148"/>
        <v>2015</v>
      </c>
      <c r="E2423" t="str">
        <f t="shared" si="149"/>
        <v>Jul</v>
      </c>
      <c r="F2423" t="s">
        <v>37</v>
      </c>
      <c r="G2423" t="s">
        <v>892</v>
      </c>
      <c r="H2423" s="2" t="s">
        <v>22</v>
      </c>
      <c r="I2423" t="s">
        <v>855</v>
      </c>
      <c r="J2423" t="s">
        <v>109</v>
      </c>
      <c r="K2423">
        <v>78207</v>
      </c>
      <c r="L2423" t="s">
        <v>25</v>
      </c>
      <c r="M2423" t="s">
        <v>3611</v>
      </c>
      <c r="N2423" t="s">
        <v>128</v>
      </c>
      <c r="O2423" t="s">
        <v>3258</v>
      </c>
      <c r="P2423" s="4">
        <v>4.8360000000000003</v>
      </c>
      <c r="Q2423" s="4">
        <v>5</v>
      </c>
      <c r="R2423" s="4">
        <f t="shared" si="150"/>
        <v>-0.1639999999999997</v>
      </c>
      <c r="S2423" s="4">
        <f t="shared" si="151"/>
        <v>-2.4599999999999955E-2</v>
      </c>
    </row>
    <row r="2424" spans="1:19" ht="15.6" x14ac:dyDescent="0.3">
      <c r="A2424" t="s">
        <v>3301</v>
      </c>
      <c r="B2424" s="1">
        <v>42268</v>
      </c>
      <c r="C2424" s="1">
        <v>42269</v>
      </c>
      <c r="D2424">
        <f t="shared" si="148"/>
        <v>2015</v>
      </c>
      <c r="E2424" t="str">
        <f t="shared" si="149"/>
        <v>Sep</v>
      </c>
      <c r="F2424" t="s">
        <v>20</v>
      </c>
      <c r="G2424" t="s">
        <v>160</v>
      </c>
      <c r="H2424" s="2" t="s">
        <v>22</v>
      </c>
      <c r="I2424" t="s">
        <v>1698</v>
      </c>
      <c r="J2424" t="s">
        <v>1699</v>
      </c>
      <c r="K2424">
        <v>68104</v>
      </c>
      <c r="L2424" t="s">
        <v>25</v>
      </c>
      <c r="M2424" t="s">
        <v>3611</v>
      </c>
      <c r="N2424" t="s">
        <v>128</v>
      </c>
      <c r="O2424" t="s">
        <v>3258</v>
      </c>
      <c r="P2424" s="4">
        <v>36.270000000000003</v>
      </c>
      <c r="Q2424" s="4">
        <v>36.270000000000003</v>
      </c>
      <c r="R2424" s="4">
        <f t="shared" si="150"/>
        <v>0</v>
      </c>
      <c r="S2424" s="4">
        <f t="shared" si="151"/>
        <v>0</v>
      </c>
    </row>
    <row r="2425" spans="1:19" ht="15.6" x14ac:dyDescent="0.3">
      <c r="A2425" t="s">
        <v>3614</v>
      </c>
      <c r="B2425" s="1">
        <v>43353</v>
      </c>
      <c r="C2425" s="1">
        <v>43358</v>
      </c>
      <c r="D2425">
        <f t="shared" si="148"/>
        <v>2018</v>
      </c>
      <c r="E2425" t="str">
        <f t="shared" si="149"/>
        <v>Sep</v>
      </c>
      <c r="F2425" t="s">
        <v>67</v>
      </c>
      <c r="G2425" t="s">
        <v>3275</v>
      </c>
      <c r="H2425" s="2" t="s">
        <v>22</v>
      </c>
      <c r="I2425" t="s">
        <v>191</v>
      </c>
      <c r="J2425" t="s">
        <v>192</v>
      </c>
      <c r="K2425">
        <v>65807</v>
      </c>
      <c r="L2425" t="s">
        <v>25</v>
      </c>
      <c r="M2425" t="s">
        <v>3611</v>
      </c>
      <c r="N2425" t="s">
        <v>128</v>
      </c>
      <c r="O2425" t="s">
        <v>3258</v>
      </c>
      <c r="P2425" s="4">
        <v>24.18</v>
      </c>
      <c r="Q2425" s="4">
        <v>24.18</v>
      </c>
      <c r="R2425" s="4">
        <f t="shared" si="150"/>
        <v>0</v>
      </c>
      <c r="S2425" s="4">
        <f t="shared" si="151"/>
        <v>0</v>
      </c>
    </row>
    <row r="2426" spans="1:19" ht="15.6" x14ac:dyDescent="0.3">
      <c r="A2426" t="s">
        <v>3615</v>
      </c>
      <c r="B2426" s="1">
        <v>42669</v>
      </c>
      <c r="C2426" s="1">
        <v>42675</v>
      </c>
      <c r="D2426">
        <f t="shared" si="148"/>
        <v>2016</v>
      </c>
      <c r="E2426" t="str">
        <f t="shared" si="149"/>
        <v>Oct</v>
      </c>
      <c r="F2426" t="s">
        <v>37</v>
      </c>
      <c r="G2426" t="s">
        <v>3616</v>
      </c>
      <c r="H2426" s="2" t="s">
        <v>22</v>
      </c>
      <c r="I2426" t="s">
        <v>191</v>
      </c>
      <c r="J2426" t="s">
        <v>242</v>
      </c>
      <c r="K2426">
        <v>97477</v>
      </c>
      <c r="L2426" t="s">
        <v>34</v>
      </c>
      <c r="M2426" t="s">
        <v>3617</v>
      </c>
      <c r="N2426" t="s">
        <v>128</v>
      </c>
      <c r="O2426" t="s">
        <v>3258</v>
      </c>
      <c r="P2426" s="4">
        <v>203.88</v>
      </c>
      <c r="Q2426" s="4">
        <f>P2426-17</f>
        <v>186.88</v>
      </c>
      <c r="R2426" s="4">
        <f t="shared" si="150"/>
        <v>17</v>
      </c>
      <c r="S2426" s="4">
        <f t="shared" si="151"/>
        <v>2.5499999999999998</v>
      </c>
    </row>
    <row r="2427" spans="1:19" x14ac:dyDescent="0.3">
      <c r="A2427" t="s">
        <v>3618</v>
      </c>
      <c r="B2427" s="1">
        <v>42962</v>
      </c>
      <c r="C2427" s="1">
        <v>42968</v>
      </c>
      <c r="D2427">
        <f t="shared" si="148"/>
        <v>2017</v>
      </c>
      <c r="E2427" t="str">
        <f t="shared" si="149"/>
        <v>Aug</v>
      </c>
      <c r="F2427" t="s">
        <v>37</v>
      </c>
      <c r="G2427" t="s">
        <v>115</v>
      </c>
      <c r="H2427" t="s">
        <v>51</v>
      </c>
      <c r="I2427" t="s">
        <v>293</v>
      </c>
      <c r="J2427" t="s">
        <v>75</v>
      </c>
      <c r="K2427">
        <v>80013</v>
      </c>
      <c r="L2427" t="s">
        <v>34</v>
      </c>
      <c r="M2427" t="s">
        <v>3617</v>
      </c>
      <c r="N2427" t="s">
        <v>128</v>
      </c>
      <c r="O2427" t="s">
        <v>3258</v>
      </c>
      <c r="P2427" s="4">
        <v>122.328</v>
      </c>
      <c r="Q2427" s="4">
        <v>122.328</v>
      </c>
      <c r="R2427" s="4">
        <f t="shared" si="150"/>
        <v>0</v>
      </c>
      <c r="S2427" s="4">
        <f t="shared" si="151"/>
        <v>0</v>
      </c>
    </row>
    <row r="2428" spans="1:19" x14ac:dyDescent="0.3">
      <c r="A2428" t="s">
        <v>3619</v>
      </c>
      <c r="B2428" s="1">
        <v>43157</v>
      </c>
      <c r="C2428" s="1">
        <v>43161</v>
      </c>
      <c r="D2428">
        <f t="shared" si="148"/>
        <v>2018</v>
      </c>
      <c r="E2428" t="str">
        <f t="shared" si="149"/>
        <v>Feb</v>
      </c>
      <c r="F2428" t="s">
        <v>37</v>
      </c>
      <c r="G2428" t="s">
        <v>1284</v>
      </c>
      <c r="H2428" t="s">
        <v>51</v>
      </c>
      <c r="I2428" t="s">
        <v>3620</v>
      </c>
      <c r="J2428" t="s">
        <v>33</v>
      </c>
      <c r="K2428">
        <v>93101</v>
      </c>
      <c r="L2428" t="s">
        <v>34</v>
      </c>
      <c r="M2428" t="s">
        <v>3617</v>
      </c>
      <c r="N2428" t="s">
        <v>128</v>
      </c>
      <c r="O2428" t="s">
        <v>3258</v>
      </c>
      <c r="P2428" s="4">
        <v>356.79</v>
      </c>
      <c r="Q2428" s="4">
        <v>356.79</v>
      </c>
      <c r="R2428" s="4">
        <f t="shared" si="150"/>
        <v>0</v>
      </c>
      <c r="S2428" s="4">
        <f t="shared" si="151"/>
        <v>0</v>
      </c>
    </row>
    <row r="2429" spans="1:19" ht="15.6" x14ac:dyDescent="0.3">
      <c r="A2429" t="s">
        <v>3585</v>
      </c>
      <c r="B2429" s="1">
        <v>42364</v>
      </c>
      <c r="C2429" s="1">
        <v>42369</v>
      </c>
      <c r="D2429">
        <f t="shared" si="148"/>
        <v>2015</v>
      </c>
      <c r="E2429" t="str">
        <f t="shared" si="149"/>
        <v>Dec</v>
      </c>
      <c r="F2429" t="s">
        <v>37</v>
      </c>
      <c r="G2429" t="s">
        <v>3586</v>
      </c>
      <c r="H2429" s="2" t="s">
        <v>22</v>
      </c>
      <c r="I2429" t="s">
        <v>100</v>
      </c>
      <c r="J2429" t="s">
        <v>101</v>
      </c>
      <c r="K2429">
        <v>19134</v>
      </c>
      <c r="L2429" t="s">
        <v>54</v>
      </c>
      <c r="M2429" t="s">
        <v>3617</v>
      </c>
      <c r="N2429" t="s">
        <v>128</v>
      </c>
      <c r="O2429" t="s">
        <v>3258</v>
      </c>
      <c r="P2429" s="4">
        <v>81.552000000000007</v>
      </c>
      <c r="Q2429" s="4">
        <v>81.552000000000007</v>
      </c>
      <c r="R2429" s="4">
        <f t="shared" si="150"/>
        <v>0</v>
      </c>
      <c r="S2429" s="4">
        <f t="shared" si="151"/>
        <v>0</v>
      </c>
    </row>
    <row r="2430" spans="1:19" ht="15.6" x14ac:dyDescent="0.3">
      <c r="A2430" t="s">
        <v>3621</v>
      </c>
      <c r="B2430" s="1">
        <v>42347</v>
      </c>
      <c r="C2430" s="1">
        <v>42353</v>
      </c>
      <c r="D2430">
        <f t="shared" si="148"/>
        <v>2015</v>
      </c>
      <c r="E2430" t="str">
        <f t="shared" si="149"/>
        <v>Dec</v>
      </c>
      <c r="F2430" t="s">
        <v>37</v>
      </c>
      <c r="G2430" t="s">
        <v>2114</v>
      </c>
      <c r="H2430" s="2" t="s">
        <v>22</v>
      </c>
      <c r="I2430" t="s">
        <v>23</v>
      </c>
      <c r="J2430" t="s">
        <v>24</v>
      </c>
      <c r="K2430">
        <v>60653</v>
      </c>
      <c r="L2430" t="s">
        <v>25</v>
      </c>
      <c r="M2430" t="s">
        <v>3617</v>
      </c>
      <c r="N2430" t="s">
        <v>128</v>
      </c>
      <c r="O2430" t="s">
        <v>3258</v>
      </c>
      <c r="P2430" s="4">
        <v>20.388000000000002</v>
      </c>
      <c r="Q2430" s="4">
        <v>18</v>
      </c>
      <c r="R2430" s="4">
        <f t="shared" si="150"/>
        <v>2.3880000000000017</v>
      </c>
      <c r="S2430" s="4">
        <f t="shared" si="151"/>
        <v>0.35820000000000024</v>
      </c>
    </row>
    <row r="2431" spans="1:19" x14ac:dyDescent="0.3">
      <c r="A2431" t="s">
        <v>3622</v>
      </c>
      <c r="B2431" s="1">
        <v>42220</v>
      </c>
      <c r="C2431" s="1">
        <v>42225</v>
      </c>
      <c r="D2431">
        <f t="shared" si="148"/>
        <v>2015</v>
      </c>
      <c r="E2431" t="str">
        <f t="shared" si="149"/>
        <v>Aug</v>
      </c>
      <c r="F2431" t="s">
        <v>67</v>
      </c>
      <c r="G2431" t="s">
        <v>1560</v>
      </c>
      <c r="H2431" t="s">
        <v>51</v>
      </c>
      <c r="I2431" t="s">
        <v>3623</v>
      </c>
      <c r="J2431" t="s">
        <v>415</v>
      </c>
      <c r="K2431">
        <v>84062</v>
      </c>
      <c r="L2431" t="s">
        <v>34</v>
      </c>
      <c r="M2431" t="s">
        <v>3624</v>
      </c>
      <c r="N2431" t="s">
        <v>128</v>
      </c>
      <c r="O2431" t="s">
        <v>3258</v>
      </c>
      <c r="P2431" s="4">
        <v>1089.75</v>
      </c>
      <c r="Q2431" s="4">
        <v>1089.75</v>
      </c>
      <c r="R2431" s="4">
        <f t="shared" si="150"/>
        <v>0</v>
      </c>
      <c r="S2431" s="4">
        <f t="shared" si="151"/>
        <v>0</v>
      </c>
    </row>
    <row r="2432" spans="1:19" ht="15.6" x14ac:dyDescent="0.3">
      <c r="A2432" t="s">
        <v>3625</v>
      </c>
      <c r="B2432" s="1">
        <v>42812</v>
      </c>
      <c r="C2432" s="1">
        <v>42814</v>
      </c>
      <c r="D2432">
        <f t="shared" si="148"/>
        <v>2017</v>
      </c>
      <c r="E2432" t="str">
        <f t="shared" si="149"/>
        <v>Mar</v>
      </c>
      <c r="F2432" t="s">
        <v>67</v>
      </c>
      <c r="G2432" t="s">
        <v>1506</v>
      </c>
      <c r="H2432" s="2" t="s">
        <v>22</v>
      </c>
      <c r="I2432" t="s">
        <v>139</v>
      </c>
      <c r="J2432" t="s">
        <v>250</v>
      </c>
      <c r="K2432">
        <v>38401</v>
      </c>
      <c r="L2432" t="s">
        <v>44</v>
      </c>
      <c r="M2432" t="s">
        <v>3624</v>
      </c>
      <c r="N2432" t="s">
        <v>110</v>
      </c>
      <c r="O2432" t="s">
        <v>3258</v>
      </c>
      <c r="P2432" s="4">
        <v>871.8</v>
      </c>
      <c r="Q2432" s="4">
        <v>871.8</v>
      </c>
      <c r="R2432" s="4">
        <f t="shared" si="150"/>
        <v>0</v>
      </c>
      <c r="S2432" s="4">
        <f t="shared" si="151"/>
        <v>0</v>
      </c>
    </row>
    <row r="2433" spans="1:19" x14ac:dyDescent="0.3">
      <c r="A2433" t="s">
        <v>399</v>
      </c>
      <c r="B2433" s="1">
        <v>43442</v>
      </c>
      <c r="C2433" s="1">
        <v>43447</v>
      </c>
      <c r="D2433">
        <f t="shared" si="148"/>
        <v>2018</v>
      </c>
      <c r="E2433" t="str">
        <f t="shared" si="149"/>
        <v>Dec</v>
      </c>
      <c r="F2433" t="s">
        <v>37</v>
      </c>
      <c r="G2433" t="s">
        <v>168</v>
      </c>
      <c r="H2433" t="s">
        <v>51</v>
      </c>
      <c r="I2433" t="s">
        <v>400</v>
      </c>
      <c r="J2433" t="s">
        <v>148</v>
      </c>
      <c r="K2433">
        <v>53711</v>
      </c>
      <c r="L2433" t="s">
        <v>25</v>
      </c>
      <c r="M2433" t="s">
        <v>3624</v>
      </c>
      <c r="N2433" t="s">
        <v>128</v>
      </c>
      <c r="O2433" t="s">
        <v>3258</v>
      </c>
      <c r="P2433" s="4">
        <v>1089.75</v>
      </c>
      <c r="Q2433" s="4">
        <v>1089.75</v>
      </c>
      <c r="R2433" s="4">
        <f t="shared" si="150"/>
        <v>0</v>
      </c>
      <c r="S2433" s="4">
        <f t="shared" si="151"/>
        <v>0</v>
      </c>
    </row>
    <row r="2434" spans="1:19" ht="15.6" x14ac:dyDescent="0.3">
      <c r="A2434" t="s">
        <v>3214</v>
      </c>
      <c r="B2434" s="1">
        <v>42219</v>
      </c>
      <c r="C2434" s="1">
        <v>42221</v>
      </c>
      <c r="D2434">
        <f t="shared" ref="D2434:D2497" si="152">YEAR(B2434)</f>
        <v>2015</v>
      </c>
      <c r="E2434" t="str">
        <f t="shared" ref="E2434:E2497" si="153">TEXT(B2434,"mmm")</f>
        <v>Aug</v>
      </c>
      <c r="F2434" t="s">
        <v>20</v>
      </c>
      <c r="G2434" t="s">
        <v>556</v>
      </c>
      <c r="H2434" s="2" t="s">
        <v>22</v>
      </c>
      <c r="I2434" t="s">
        <v>165</v>
      </c>
      <c r="J2434" t="s">
        <v>75</v>
      </c>
      <c r="K2434">
        <v>80219</v>
      </c>
      <c r="L2434" t="s">
        <v>34</v>
      </c>
      <c r="M2434" t="s">
        <v>3626</v>
      </c>
      <c r="N2434" t="s">
        <v>128</v>
      </c>
      <c r="O2434" t="s">
        <v>3258</v>
      </c>
      <c r="P2434" s="4">
        <v>2.6</v>
      </c>
      <c r="Q2434" s="4">
        <v>5</v>
      </c>
      <c r="R2434" s="4">
        <f t="shared" si="150"/>
        <v>-2.4</v>
      </c>
      <c r="S2434" s="4">
        <f t="shared" si="151"/>
        <v>-0.36</v>
      </c>
    </row>
    <row r="2435" spans="1:19" ht="15.6" x14ac:dyDescent="0.3">
      <c r="A2435" t="s">
        <v>3627</v>
      </c>
      <c r="B2435" s="1">
        <v>43059</v>
      </c>
      <c r="C2435" s="1">
        <v>43066</v>
      </c>
      <c r="D2435">
        <f t="shared" si="152"/>
        <v>2017</v>
      </c>
      <c r="E2435" t="str">
        <f t="shared" si="153"/>
        <v>Nov</v>
      </c>
      <c r="F2435" t="s">
        <v>37</v>
      </c>
      <c r="G2435" t="s">
        <v>930</v>
      </c>
      <c r="H2435" s="2" t="s">
        <v>22</v>
      </c>
      <c r="I2435" t="s">
        <v>47</v>
      </c>
      <c r="J2435" t="s">
        <v>33</v>
      </c>
      <c r="K2435">
        <v>90004</v>
      </c>
      <c r="L2435" t="s">
        <v>34</v>
      </c>
      <c r="M2435" t="s">
        <v>3626</v>
      </c>
      <c r="N2435" t="s">
        <v>128</v>
      </c>
      <c r="O2435" t="s">
        <v>3258</v>
      </c>
      <c r="P2435" s="4">
        <v>39</v>
      </c>
      <c r="Q2435" s="4">
        <v>39</v>
      </c>
      <c r="R2435" s="4">
        <f t="shared" ref="R2435:R2498" si="154">P2435-Q2435</f>
        <v>0</v>
      </c>
      <c r="S2435" s="4">
        <f t="shared" ref="S2435:S2498" si="155">0.15*R2435</f>
        <v>0</v>
      </c>
    </row>
    <row r="2436" spans="1:19" ht="15.6" x14ac:dyDescent="0.3">
      <c r="A2436" t="s">
        <v>350</v>
      </c>
      <c r="B2436" s="1">
        <v>43254</v>
      </c>
      <c r="C2436" s="1">
        <v>43261</v>
      </c>
      <c r="D2436">
        <f t="shared" si="152"/>
        <v>2018</v>
      </c>
      <c r="E2436" t="str">
        <f t="shared" si="153"/>
        <v>Jun</v>
      </c>
      <c r="F2436" t="s">
        <v>37</v>
      </c>
      <c r="G2436" t="s">
        <v>142</v>
      </c>
      <c r="H2436" s="2" t="s">
        <v>22</v>
      </c>
      <c r="I2436" t="s">
        <v>351</v>
      </c>
      <c r="J2436" t="s">
        <v>79</v>
      </c>
      <c r="K2436">
        <v>33024</v>
      </c>
      <c r="L2436" t="s">
        <v>44</v>
      </c>
      <c r="M2436" t="s">
        <v>3626</v>
      </c>
      <c r="N2436" t="s">
        <v>128</v>
      </c>
      <c r="O2436" t="s">
        <v>3258</v>
      </c>
      <c r="P2436" s="4">
        <v>5.2</v>
      </c>
      <c r="Q2436" s="4">
        <v>5</v>
      </c>
      <c r="R2436" s="4">
        <f t="shared" si="154"/>
        <v>0.20000000000000018</v>
      </c>
      <c r="S2436" s="4">
        <f t="shared" si="155"/>
        <v>3.0000000000000027E-2</v>
      </c>
    </row>
    <row r="2437" spans="1:19" ht="15.6" x14ac:dyDescent="0.3">
      <c r="A2437" t="s">
        <v>1275</v>
      </c>
      <c r="B2437" s="1">
        <v>42493</v>
      </c>
      <c r="C2437" s="1">
        <v>42497</v>
      </c>
      <c r="D2437">
        <f t="shared" si="152"/>
        <v>2016</v>
      </c>
      <c r="E2437" t="str">
        <f t="shared" si="153"/>
        <v>May</v>
      </c>
      <c r="F2437" t="s">
        <v>37</v>
      </c>
      <c r="G2437" t="s">
        <v>788</v>
      </c>
      <c r="H2437" s="2" t="s">
        <v>22</v>
      </c>
      <c r="I2437" t="s">
        <v>100</v>
      </c>
      <c r="J2437" t="s">
        <v>101</v>
      </c>
      <c r="K2437">
        <v>19140</v>
      </c>
      <c r="L2437" t="s">
        <v>54</v>
      </c>
      <c r="M2437" t="s">
        <v>3626</v>
      </c>
      <c r="N2437" t="s">
        <v>128</v>
      </c>
      <c r="O2437" t="s">
        <v>3258</v>
      </c>
      <c r="P2437" s="4">
        <v>18.2</v>
      </c>
      <c r="Q2437" s="4">
        <v>18</v>
      </c>
      <c r="R2437" s="4">
        <f t="shared" si="154"/>
        <v>0.19999999999999929</v>
      </c>
      <c r="S2437" s="4">
        <f t="shared" si="155"/>
        <v>2.9999999999999891E-2</v>
      </c>
    </row>
    <row r="2438" spans="1:19" ht="15.6" x14ac:dyDescent="0.3">
      <c r="A2438" t="s">
        <v>3628</v>
      </c>
      <c r="B2438" s="1">
        <v>42729</v>
      </c>
      <c r="C2438" s="1">
        <v>42733</v>
      </c>
      <c r="D2438">
        <f t="shared" si="152"/>
        <v>2016</v>
      </c>
      <c r="E2438" t="str">
        <f t="shared" si="153"/>
        <v>Dec</v>
      </c>
      <c r="F2438" t="s">
        <v>37</v>
      </c>
      <c r="G2438" t="s">
        <v>3629</v>
      </c>
      <c r="H2438" s="2" t="s">
        <v>22</v>
      </c>
      <c r="I2438" t="s">
        <v>61</v>
      </c>
      <c r="J2438" t="s">
        <v>62</v>
      </c>
      <c r="K2438">
        <v>10011</v>
      </c>
      <c r="L2438" t="s">
        <v>54</v>
      </c>
      <c r="M2438" t="s">
        <v>3630</v>
      </c>
      <c r="N2438" t="s">
        <v>128</v>
      </c>
      <c r="O2438" t="s">
        <v>3258</v>
      </c>
      <c r="P2438" s="4">
        <v>414.96</v>
      </c>
      <c r="Q2438" s="4">
        <v>414.96</v>
      </c>
      <c r="R2438" s="4">
        <f t="shared" si="154"/>
        <v>0</v>
      </c>
      <c r="S2438" s="4">
        <f t="shared" si="155"/>
        <v>0</v>
      </c>
    </row>
    <row r="2439" spans="1:19" x14ac:dyDescent="0.3">
      <c r="A2439" t="s">
        <v>3631</v>
      </c>
      <c r="B2439" s="1">
        <v>42986</v>
      </c>
      <c r="C2439" s="1">
        <v>42988</v>
      </c>
      <c r="D2439">
        <f t="shared" si="152"/>
        <v>2017</v>
      </c>
      <c r="E2439" t="str">
        <f t="shared" si="153"/>
        <v>Sep</v>
      </c>
      <c r="F2439" t="s">
        <v>20</v>
      </c>
      <c r="G2439" t="s">
        <v>2384</v>
      </c>
      <c r="H2439" t="s">
        <v>51</v>
      </c>
      <c r="I2439" t="s">
        <v>61</v>
      </c>
      <c r="J2439" t="s">
        <v>62</v>
      </c>
      <c r="K2439">
        <v>10011</v>
      </c>
      <c r="L2439" t="s">
        <v>54</v>
      </c>
      <c r="M2439" t="s">
        <v>3630</v>
      </c>
      <c r="N2439" t="s">
        <v>128</v>
      </c>
      <c r="O2439" t="s">
        <v>3258</v>
      </c>
      <c r="P2439" s="4">
        <v>207.48</v>
      </c>
      <c r="Q2439" s="4">
        <v>207.48</v>
      </c>
      <c r="R2439" s="4">
        <f t="shared" si="154"/>
        <v>0</v>
      </c>
      <c r="S2439" s="4">
        <f t="shared" si="155"/>
        <v>0</v>
      </c>
    </row>
    <row r="2440" spans="1:19" ht="15.6" x14ac:dyDescent="0.3">
      <c r="A2440" t="s">
        <v>3632</v>
      </c>
      <c r="B2440" s="1">
        <v>43434</v>
      </c>
      <c r="C2440" s="1">
        <v>43434</v>
      </c>
      <c r="D2440">
        <f t="shared" si="152"/>
        <v>2018</v>
      </c>
      <c r="E2440" t="str">
        <f t="shared" si="153"/>
        <v>Nov</v>
      </c>
      <c r="F2440" t="s">
        <v>30</v>
      </c>
      <c r="G2440" t="s">
        <v>2121</v>
      </c>
      <c r="H2440" s="2" t="s">
        <v>22</v>
      </c>
      <c r="I2440" t="s">
        <v>2346</v>
      </c>
      <c r="J2440" t="s">
        <v>233</v>
      </c>
      <c r="K2440">
        <v>43615</v>
      </c>
      <c r="L2440" t="s">
        <v>54</v>
      </c>
      <c r="M2440" t="s">
        <v>3630</v>
      </c>
      <c r="N2440" t="s">
        <v>128</v>
      </c>
      <c r="O2440" t="s">
        <v>3258</v>
      </c>
      <c r="P2440" s="4">
        <v>663.93600000000004</v>
      </c>
      <c r="Q2440" s="4">
        <v>663.93600000000004</v>
      </c>
      <c r="R2440" s="4">
        <f t="shared" si="154"/>
        <v>0</v>
      </c>
      <c r="S2440" s="4">
        <f t="shared" si="155"/>
        <v>0</v>
      </c>
    </row>
    <row r="2441" spans="1:19" ht="15.6" x14ac:dyDescent="0.3">
      <c r="A2441" t="s">
        <v>3633</v>
      </c>
      <c r="B2441" s="1">
        <v>42488</v>
      </c>
      <c r="C2441" s="1">
        <v>42491</v>
      </c>
      <c r="D2441">
        <f t="shared" si="152"/>
        <v>2016</v>
      </c>
      <c r="E2441" t="str">
        <f t="shared" si="153"/>
        <v>Apr</v>
      </c>
      <c r="F2441" t="s">
        <v>20</v>
      </c>
      <c r="G2441" t="s">
        <v>1556</v>
      </c>
      <c r="H2441" s="2" t="s">
        <v>22</v>
      </c>
      <c r="I2441" t="s">
        <v>1696</v>
      </c>
      <c r="J2441" t="s">
        <v>89</v>
      </c>
      <c r="K2441">
        <v>48640</v>
      </c>
      <c r="L2441" t="s">
        <v>25</v>
      </c>
      <c r="M2441" t="s">
        <v>3630</v>
      </c>
      <c r="N2441" t="s">
        <v>128</v>
      </c>
      <c r="O2441" t="s">
        <v>3258</v>
      </c>
      <c r="P2441" s="4">
        <v>186.732</v>
      </c>
      <c r="Q2441" s="4">
        <v>186.732</v>
      </c>
      <c r="R2441" s="4">
        <f t="shared" si="154"/>
        <v>0</v>
      </c>
      <c r="S2441" s="4">
        <f t="shared" si="155"/>
        <v>0</v>
      </c>
    </row>
    <row r="2442" spans="1:19" x14ac:dyDescent="0.3">
      <c r="A2442" t="s">
        <v>1395</v>
      </c>
      <c r="B2442" s="1">
        <v>42806</v>
      </c>
      <c r="C2442" s="1">
        <v>42809</v>
      </c>
      <c r="D2442">
        <f t="shared" si="152"/>
        <v>2017</v>
      </c>
      <c r="E2442" t="str">
        <f t="shared" si="153"/>
        <v>Mar</v>
      </c>
      <c r="F2442" t="s">
        <v>67</v>
      </c>
      <c r="G2442" t="s">
        <v>1396</v>
      </c>
      <c r="H2442" t="s">
        <v>51</v>
      </c>
      <c r="I2442" t="s">
        <v>32</v>
      </c>
      <c r="J2442" t="s">
        <v>33</v>
      </c>
      <c r="K2442">
        <v>94109</v>
      </c>
      <c r="L2442" t="s">
        <v>34</v>
      </c>
      <c r="M2442" t="s">
        <v>3634</v>
      </c>
      <c r="N2442" t="s">
        <v>128</v>
      </c>
      <c r="O2442" t="s">
        <v>3258</v>
      </c>
      <c r="P2442" s="4">
        <v>154.9</v>
      </c>
      <c r="Q2442" s="4">
        <v>154.9</v>
      </c>
      <c r="R2442" s="4">
        <f t="shared" si="154"/>
        <v>0</v>
      </c>
      <c r="S2442" s="4">
        <f t="shared" si="155"/>
        <v>0</v>
      </c>
    </row>
    <row r="2443" spans="1:19" ht="15.6" x14ac:dyDescent="0.3">
      <c r="A2443" t="s">
        <v>3635</v>
      </c>
      <c r="B2443" s="1">
        <v>42096</v>
      </c>
      <c r="C2443" s="1">
        <v>42102</v>
      </c>
      <c r="D2443">
        <f t="shared" si="152"/>
        <v>2015</v>
      </c>
      <c r="E2443" t="str">
        <f t="shared" si="153"/>
        <v>Apr</v>
      </c>
      <c r="F2443" t="s">
        <v>37</v>
      </c>
      <c r="G2443" t="s">
        <v>2202</v>
      </c>
      <c r="H2443" s="2" t="s">
        <v>22</v>
      </c>
      <c r="I2443" t="s">
        <v>1837</v>
      </c>
      <c r="J2443" t="s">
        <v>183</v>
      </c>
      <c r="K2443">
        <v>30605</v>
      </c>
      <c r="L2443" t="s">
        <v>44</v>
      </c>
      <c r="M2443" t="s">
        <v>3634</v>
      </c>
      <c r="N2443" t="s">
        <v>128</v>
      </c>
      <c r="O2443" t="s">
        <v>3258</v>
      </c>
      <c r="P2443" s="4">
        <v>154.9</v>
      </c>
      <c r="Q2443" s="4">
        <v>154.9</v>
      </c>
      <c r="R2443" s="4">
        <f t="shared" si="154"/>
        <v>0</v>
      </c>
      <c r="S2443" s="4">
        <f t="shared" si="155"/>
        <v>0</v>
      </c>
    </row>
    <row r="2444" spans="1:19" x14ac:dyDescent="0.3">
      <c r="A2444" t="s">
        <v>282</v>
      </c>
      <c r="B2444" s="1">
        <v>42267</v>
      </c>
      <c r="C2444" s="1">
        <v>42270</v>
      </c>
      <c r="D2444">
        <f t="shared" si="152"/>
        <v>2015</v>
      </c>
      <c r="E2444" t="str">
        <f t="shared" si="153"/>
        <v>Sep</v>
      </c>
      <c r="F2444" t="s">
        <v>20</v>
      </c>
      <c r="G2444" t="s">
        <v>283</v>
      </c>
      <c r="H2444" t="s">
        <v>22</v>
      </c>
      <c r="I2444" t="s">
        <v>61</v>
      </c>
      <c r="J2444" t="s">
        <v>62</v>
      </c>
      <c r="K2444">
        <v>10011</v>
      </c>
      <c r="L2444" t="s">
        <v>54</v>
      </c>
      <c r="M2444" t="s">
        <v>3634</v>
      </c>
      <c r="N2444" t="s">
        <v>128</v>
      </c>
      <c r="O2444" t="s">
        <v>3258</v>
      </c>
      <c r="P2444" s="4">
        <v>30.98</v>
      </c>
      <c r="Q2444" s="4">
        <v>30.98</v>
      </c>
      <c r="R2444" s="4">
        <f t="shared" si="154"/>
        <v>0</v>
      </c>
      <c r="S2444" s="4">
        <f t="shared" si="155"/>
        <v>0</v>
      </c>
    </row>
    <row r="2445" spans="1:19" ht="15.6" x14ac:dyDescent="0.3">
      <c r="A2445" t="s">
        <v>604</v>
      </c>
      <c r="B2445" s="1">
        <v>42623</v>
      </c>
      <c r="C2445" s="1">
        <v>42627</v>
      </c>
      <c r="D2445">
        <f t="shared" si="152"/>
        <v>2016</v>
      </c>
      <c r="E2445" t="str">
        <f t="shared" si="153"/>
        <v>Sep</v>
      </c>
      <c r="F2445" t="s">
        <v>37</v>
      </c>
      <c r="G2445" t="s">
        <v>605</v>
      </c>
      <c r="H2445" s="2" t="s">
        <v>22</v>
      </c>
      <c r="I2445" t="s">
        <v>606</v>
      </c>
      <c r="J2445" t="s">
        <v>314</v>
      </c>
      <c r="K2445">
        <v>2151</v>
      </c>
      <c r="L2445" t="s">
        <v>54</v>
      </c>
      <c r="M2445" t="s">
        <v>3634</v>
      </c>
      <c r="N2445" t="s">
        <v>128</v>
      </c>
      <c r="O2445" t="s">
        <v>3258</v>
      </c>
      <c r="P2445" s="4">
        <v>61.96</v>
      </c>
      <c r="Q2445" s="4">
        <v>61.96</v>
      </c>
      <c r="R2445" s="4">
        <f t="shared" si="154"/>
        <v>0</v>
      </c>
      <c r="S2445" s="4">
        <f t="shared" si="155"/>
        <v>0</v>
      </c>
    </row>
    <row r="2446" spans="1:19" x14ac:dyDescent="0.3">
      <c r="A2446" t="s">
        <v>3636</v>
      </c>
      <c r="B2446" s="1">
        <v>42885</v>
      </c>
      <c r="C2446" s="1">
        <v>42890</v>
      </c>
      <c r="D2446">
        <f t="shared" si="152"/>
        <v>2017</v>
      </c>
      <c r="E2446" t="str">
        <f t="shared" si="153"/>
        <v>May</v>
      </c>
      <c r="F2446" t="s">
        <v>37</v>
      </c>
      <c r="G2446" t="s">
        <v>1877</v>
      </c>
      <c r="H2446" t="s">
        <v>51</v>
      </c>
      <c r="I2446" t="s">
        <v>2629</v>
      </c>
      <c r="J2446" t="s">
        <v>233</v>
      </c>
      <c r="K2446">
        <v>45011</v>
      </c>
      <c r="L2446" t="s">
        <v>54</v>
      </c>
      <c r="M2446" t="s">
        <v>3634</v>
      </c>
      <c r="N2446" t="s">
        <v>128</v>
      </c>
      <c r="O2446" t="s">
        <v>3258</v>
      </c>
      <c r="P2446" s="4">
        <v>123.92</v>
      </c>
      <c r="Q2446" s="4">
        <v>123.92</v>
      </c>
      <c r="R2446" s="4">
        <f t="shared" si="154"/>
        <v>0</v>
      </c>
      <c r="S2446" s="4">
        <f t="shared" si="155"/>
        <v>0</v>
      </c>
    </row>
    <row r="2447" spans="1:19" x14ac:dyDescent="0.3">
      <c r="A2447" t="s">
        <v>3637</v>
      </c>
      <c r="B2447" s="1">
        <v>43066</v>
      </c>
      <c r="C2447" s="1">
        <v>43069</v>
      </c>
      <c r="D2447">
        <f t="shared" si="152"/>
        <v>2017</v>
      </c>
      <c r="E2447" t="str">
        <f t="shared" si="153"/>
        <v>Nov</v>
      </c>
      <c r="F2447" t="s">
        <v>20</v>
      </c>
      <c r="G2447" t="s">
        <v>2646</v>
      </c>
      <c r="H2447" t="s">
        <v>51</v>
      </c>
      <c r="I2447" t="s">
        <v>88</v>
      </c>
      <c r="J2447" t="s">
        <v>89</v>
      </c>
      <c r="K2447">
        <v>48146</v>
      </c>
      <c r="L2447" t="s">
        <v>25</v>
      </c>
      <c r="M2447" t="s">
        <v>3634</v>
      </c>
      <c r="N2447" t="s">
        <v>128</v>
      </c>
      <c r="O2447" t="s">
        <v>3258</v>
      </c>
      <c r="P2447" s="4">
        <v>167.292</v>
      </c>
      <c r="Q2447" s="4">
        <v>167.292</v>
      </c>
      <c r="R2447" s="4">
        <f t="shared" si="154"/>
        <v>0</v>
      </c>
      <c r="S2447" s="4">
        <f t="shared" si="155"/>
        <v>0</v>
      </c>
    </row>
    <row r="2448" spans="1:19" ht="15.6" x14ac:dyDescent="0.3">
      <c r="A2448" t="s">
        <v>3638</v>
      </c>
      <c r="B2448" s="1">
        <v>42946</v>
      </c>
      <c r="C2448" s="1">
        <v>42949</v>
      </c>
      <c r="D2448">
        <f t="shared" si="152"/>
        <v>2017</v>
      </c>
      <c r="E2448" t="str">
        <f t="shared" si="153"/>
        <v>Jul</v>
      </c>
      <c r="F2448" t="s">
        <v>20</v>
      </c>
      <c r="G2448" t="s">
        <v>2925</v>
      </c>
      <c r="H2448" s="2" t="s">
        <v>22</v>
      </c>
      <c r="I2448" t="s">
        <v>32</v>
      </c>
      <c r="J2448" t="s">
        <v>33</v>
      </c>
      <c r="K2448">
        <v>94122</v>
      </c>
      <c r="L2448" t="s">
        <v>34</v>
      </c>
      <c r="M2448" t="s">
        <v>3639</v>
      </c>
      <c r="N2448" t="s">
        <v>110</v>
      </c>
      <c r="O2448" t="s">
        <v>3258</v>
      </c>
      <c r="P2448" s="4">
        <v>715.64</v>
      </c>
      <c r="Q2448" s="4">
        <v>715.64</v>
      </c>
      <c r="R2448" s="4">
        <f t="shared" si="154"/>
        <v>0</v>
      </c>
      <c r="S2448" s="4">
        <f t="shared" si="155"/>
        <v>0</v>
      </c>
    </row>
    <row r="2449" spans="1:19" x14ac:dyDescent="0.3">
      <c r="A2449" t="s">
        <v>3640</v>
      </c>
      <c r="B2449" s="1">
        <v>43003</v>
      </c>
      <c r="C2449" s="1">
        <v>43007</v>
      </c>
      <c r="D2449">
        <f t="shared" si="152"/>
        <v>2017</v>
      </c>
      <c r="E2449" t="str">
        <f t="shared" si="153"/>
        <v>Sep</v>
      </c>
      <c r="F2449" t="s">
        <v>37</v>
      </c>
      <c r="G2449" t="s">
        <v>73</v>
      </c>
      <c r="H2449" t="s">
        <v>51</v>
      </c>
      <c r="I2449" t="s">
        <v>545</v>
      </c>
      <c r="J2449" t="s">
        <v>233</v>
      </c>
      <c r="K2449">
        <v>44105</v>
      </c>
      <c r="L2449" t="s">
        <v>54</v>
      </c>
      <c r="M2449" t="s">
        <v>3639</v>
      </c>
      <c r="N2449" t="s">
        <v>128</v>
      </c>
      <c r="O2449" t="s">
        <v>3258</v>
      </c>
      <c r="P2449" s="4">
        <v>286.25599999999997</v>
      </c>
      <c r="Q2449" s="4">
        <v>286.25599999999997</v>
      </c>
      <c r="R2449" s="4">
        <f t="shared" si="154"/>
        <v>0</v>
      </c>
      <c r="S2449" s="4">
        <f t="shared" si="155"/>
        <v>0</v>
      </c>
    </row>
    <row r="2450" spans="1:19" x14ac:dyDescent="0.3">
      <c r="A2450" t="s">
        <v>3641</v>
      </c>
      <c r="B2450" s="1">
        <v>43423</v>
      </c>
      <c r="C2450" s="1">
        <v>43427</v>
      </c>
      <c r="D2450">
        <f t="shared" si="152"/>
        <v>2018</v>
      </c>
      <c r="E2450" t="str">
        <f t="shared" si="153"/>
        <v>Nov</v>
      </c>
      <c r="F2450" t="s">
        <v>37</v>
      </c>
      <c r="G2450" t="s">
        <v>505</v>
      </c>
      <c r="H2450" t="s">
        <v>51</v>
      </c>
      <c r="I2450" t="s">
        <v>61</v>
      </c>
      <c r="J2450" t="s">
        <v>62</v>
      </c>
      <c r="K2450">
        <v>10011</v>
      </c>
      <c r="L2450" t="s">
        <v>54</v>
      </c>
      <c r="M2450" t="s">
        <v>3639</v>
      </c>
      <c r="N2450" t="s">
        <v>128</v>
      </c>
      <c r="O2450" t="s">
        <v>3258</v>
      </c>
      <c r="P2450" s="4">
        <v>2504.7399999999998</v>
      </c>
      <c r="Q2450" s="4">
        <f>P2450-1000</f>
        <v>1504.7399999999998</v>
      </c>
      <c r="R2450" s="4">
        <f t="shared" si="154"/>
        <v>1000</v>
      </c>
      <c r="S2450" s="4">
        <f t="shared" si="155"/>
        <v>150</v>
      </c>
    </row>
    <row r="2451" spans="1:19" ht="15.6" x14ac:dyDescent="0.3">
      <c r="A2451" t="s">
        <v>3642</v>
      </c>
      <c r="B2451" s="1">
        <v>42464</v>
      </c>
      <c r="C2451" s="1">
        <v>42464</v>
      </c>
      <c r="D2451">
        <f t="shared" si="152"/>
        <v>2016</v>
      </c>
      <c r="E2451" t="str">
        <f t="shared" si="153"/>
        <v>Apr</v>
      </c>
      <c r="F2451" t="s">
        <v>30</v>
      </c>
      <c r="G2451" t="s">
        <v>3643</v>
      </c>
      <c r="H2451" s="2" t="s">
        <v>22</v>
      </c>
      <c r="I2451" t="s">
        <v>255</v>
      </c>
      <c r="J2451" t="s">
        <v>89</v>
      </c>
      <c r="K2451">
        <v>48911</v>
      </c>
      <c r="L2451" t="s">
        <v>25</v>
      </c>
      <c r="M2451" t="s">
        <v>3639</v>
      </c>
      <c r="N2451" t="s">
        <v>128</v>
      </c>
      <c r="O2451" t="s">
        <v>3258</v>
      </c>
      <c r="P2451" s="4">
        <v>644.07600000000002</v>
      </c>
      <c r="Q2451" s="4">
        <v>644.07600000000002</v>
      </c>
      <c r="R2451" s="4">
        <f t="shared" si="154"/>
        <v>0</v>
      </c>
      <c r="S2451" s="4">
        <f t="shared" si="155"/>
        <v>0</v>
      </c>
    </row>
    <row r="2452" spans="1:19" ht="15.6" x14ac:dyDescent="0.3">
      <c r="A2452" t="s">
        <v>3644</v>
      </c>
      <c r="B2452" s="1">
        <v>42529</v>
      </c>
      <c r="C2452" s="1">
        <v>42533</v>
      </c>
      <c r="D2452">
        <f t="shared" si="152"/>
        <v>2016</v>
      </c>
      <c r="E2452" t="str">
        <f t="shared" si="153"/>
        <v>Jun</v>
      </c>
      <c r="F2452" t="s">
        <v>37</v>
      </c>
      <c r="G2452" t="s">
        <v>3586</v>
      </c>
      <c r="H2452" s="2" t="s">
        <v>22</v>
      </c>
      <c r="I2452" t="s">
        <v>23</v>
      </c>
      <c r="J2452" t="s">
        <v>24</v>
      </c>
      <c r="K2452">
        <v>60610</v>
      </c>
      <c r="L2452" t="s">
        <v>25</v>
      </c>
      <c r="M2452" t="s">
        <v>3639</v>
      </c>
      <c r="N2452" t="s">
        <v>128</v>
      </c>
      <c r="O2452" t="s">
        <v>3258</v>
      </c>
      <c r="P2452" s="4">
        <v>143.12799999999999</v>
      </c>
      <c r="Q2452" s="4">
        <v>143.12799999999999</v>
      </c>
      <c r="R2452" s="4">
        <f t="shared" si="154"/>
        <v>0</v>
      </c>
      <c r="S2452" s="4">
        <f t="shared" si="155"/>
        <v>0</v>
      </c>
    </row>
    <row r="2453" spans="1:19" ht="15.6" x14ac:dyDescent="0.3">
      <c r="A2453" t="s">
        <v>2805</v>
      </c>
      <c r="B2453" s="1">
        <v>42684</v>
      </c>
      <c r="C2453" s="1">
        <v>42688</v>
      </c>
      <c r="D2453">
        <f t="shared" si="152"/>
        <v>2016</v>
      </c>
      <c r="E2453" t="str">
        <f t="shared" si="153"/>
        <v>Nov</v>
      </c>
      <c r="F2453" t="s">
        <v>37</v>
      </c>
      <c r="G2453" t="s">
        <v>1096</v>
      </c>
      <c r="H2453" s="2" t="s">
        <v>22</v>
      </c>
      <c r="I2453" t="s">
        <v>2029</v>
      </c>
      <c r="J2453" t="s">
        <v>807</v>
      </c>
      <c r="K2453">
        <v>55113</v>
      </c>
      <c r="L2453" t="s">
        <v>25</v>
      </c>
      <c r="M2453" t="s">
        <v>3639</v>
      </c>
      <c r="N2453" t="s">
        <v>128</v>
      </c>
      <c r="O2453" t="s">
        <v>3258</v>
      </c>
      <c r="P2453" s="4">
        <v>715.64</v>
      </c>
      <c r="Q2453" s="4">
        <v>715.64</v>
      </c>
      <c r="R2453" s="4">
        <f t="shared" si="154"/>
        <v>0</v>
      </c>
      <c r="S2453" s="4">
        <f t="shared" si="155"/>
        <v>0</v>
      </c>
    </row>
    <row r="2454" spans="1:19" x14ac:dyDescent="0.3">
      <c r="A2454" t="s">
        <v>1874</v>
      </c>
      <c r="B2454" s="1">
        <v>42176</v>
      </c>
      <c r="C2454" s="1">
        <v>42180</v>
      </c>
      <c r="D2454">
        <f t="shared" si="152"/>
        <v>2015</v>
      </c>
      <c r="E2454" t="str">
        <f t="shared" si="153"/>
        <v>Jun</v>
      </c>
      <c r="F2454" t="s">
        <v>37</v>
      </c>
      <c r="G2454" t="s">
        <v>323</v>
      </c>
      <c r="H2454" t="s">
        <v>22</v>
      </c>
      <c r="I2454" t="s">
        <v>100</v>
      </c>
      <c r="J2454" t="s">
        <v>101</v>
      </c>
      <c r="K2454">
        <v>19120</v>
      </c>
      <c r="L2454" t="s">
        <v>54</v>
      </c>
      <c r="M2454" t="s">
        <v>3645</v>
      </c>
      <c r="N2454" t="s">
        <v>128</v>
      </c>
      <c r="O2454" t="s">
        <v>3258</v>
      </c>
      <c r="P2454" s="4">
        <v>44.415999999999997</v>
      </c>
      <c r="Q2454" s="4">
        <v>44.415999999999997</v>
      </c>
      <c r="R2454" s="4">
        <f t="shared" si="154"/>
        <v>0</v>
      </c>
      <c r="S2454" s="4">
        <f t="shared" si="155"/>
        <v>0</v>
      </c>
    </row>
    <row r="2455" spans="1:19" ht="15.6" x14ac:dyDescent="0.3">
      <c r="A2455" t="s">
        <v>2283</v>
      </c>
      <c r="B2455" s="1">
        <v>42624</v>
      </c>
      <c r="C2455" s="1">
        <v>42631</v>
      </c>
      <c r="D2455">
        <f t="shared" si="152"/>
        <v>2016</v>
      </c>
      <c r="E2455" t="str">
        <f t="shared" si="153"/>
        <v>Sep</v>
      </c>
      <c r="F2455" t="s">
        <v>37</v>
      </c>
      <c r="G2455" t="s">
        <v>2284</v>
      </c>
      <c r="H2455" s="2" t="s">
        <v>22</v>
      </c>
      <c r="I2455" t="s">
        <v>1385</v>
      </c>
      <c r="J2455" t="s">
        <v>144</v>
      </c>
      <c r="K2455">
        <v>7501</v>
      </c>
      <c r="L2455" t="s">
        <v>54</v>
      </c>
      <c r="M2455" t="s">
        <v>3645</v>
      </c>
      <c r="N2455" t="s">
        <v>128</v>
      </c>
      <c r="O2455" t="s">
        <v>3258</v>
      </c>
      <c r="P2455" s="4">
        <v>111.04</v>
      </c>
      <c r="Q2455" s="4">
        <v>111.04</v>
      </c>
      <c r="R2455" s="4">
        <f t="shared" si="154"/>
        <v>0</v>
      </c>
      <c r="S2455" s="4">
        <f t="shared" si="155"/>
        <v>0</v>
      </c>
    </row>
    <row r="2456" spans="1:19" ht="15.6" x14ac:dyDescent="0.3">
      <c r="A2456" t="s">
        <v>3342</v>
      </c>
      <c r="B2456" s="1">
        <v>42723</v>
      </c>
      <c r="C2456" s="1">
        <v>42724</v>
      </c>
      <c r="D2456">
        <f t="shared" si="152"/>
        <v>2016</v>
      </c>
      <c r="E2456" t="str">
        <f t="shared" si="153"/>
        <v>Dec</v>
      </c>
      <c r="F2456" t="s">
        <v>20</v>
      </c>
      <c r="G2456" t="s">
        <v>3097</v>
      </c>
      <c r="H2456" s="2" t="s">
        <v>22</v>
      </c>
      <c r="I2456" t="s">
        <v>100</v>
      </c>
      <c r="J2456" t="s">
        <v>101</v>
      </c>
      <c r="K2456">
        <v>19143</v>
      </c>
      <c r="L2456" t="s">
        <v>54</v>
      </c>
      <c r="M2456" t="s">
        <v>3645</v>
      </c>
      <c r="N2456" t="s">
        <v>128</v>
      </c>
      <c r="O2456" t="s">
        <v>3258</v>
      </c>
      <c r="P2456" s="4">
        <v>88.831999999999994</v>
      </c>
      <c r="Q2456" s="4">
        <v>88.831999999999994</v>
      </c>
      <c r="R2456" s="4">
        <f t="shared" si="154"/>
        <v>0</v>
      </c>
      <c r="S2456" s="4">
        <f t="shared" si="155"/>
        <v>0</v>
      </c>
    </row>
    <row r="2457" spans="1:19" x14ac:dyDescent="0.3">
      <c r="A2457" t="s">
        <v>798</v>
      </c>
      <c r="B2457" s="1">
        <v>43267</v>
      </c>
      <c r="C2457" s="1">
        <v>43272</v>
      </c>
      <c r="D2457">
        <f t="shared" si="152"/>
        <v>2018</v>
      </c>
      <c r="E2457" t="str">
        <f t="shared" si="153"/>
        <v>Jun</v>
      </c>
      <c r="F2457" t="s">
        <v>67</v>
      </c>
      <c r="G2457" t="s">
        <v>130</v>
      </c>
      <c r="H2457" t="s">
        <v>105</v>
      </c>
      <c r="I2457" t="s">
        <v>753</v>
      </c>
      <c r="J2457" t="s">
        <v>205</v>
      </c>
      <c r="K2457">
        <v>41042</v>
      </c>
      <c r="L2457" t="s">
        <v>44</v>
      </c>
      <c r="M2457" t="s">
        <v>3646</v>
      </c>
      <c r="N2457" t="s">
        <v>128</v>
      </c>
      <c r="O2457" t="s">
        <v>3258</v>
      </c>
      <c r="P2457" s="4">
        <v>180.66</v>
      </c>
      <c r="Q2457" s="4">
        <f>P2457-17</f>
        <v>163.66</v>
      </c>
      <c r="R2457" s="4">
        <f t="shared" si="154"/>
        <v>17</v>
      </c>
      <c r="S2457" s="4">
        <f t="shared" si="155"/>
        <v>2.5499999999999998</v>
      </c>
    </row>
    <row r="2458" spans="1:19" ht="15.6" x14ac:dyDescent="0.3">
      <c r="A2458" t="s">
        <v>2732</v>
      </c>
      <c r="B2458" s="1">
        <v>42261</v>
      </c>
      <c r="C2458" s="1">
        <v>42265</v>
      </c>
      <c r="D2458">
        <f t="shared" si="152"/>
        <v>2015</v>
      </c>
      <c r="E2458" t="str">
        <f t="shared" si="153"/>
        <v>Sep</v>
      </c>
      <c r="F2458" t="s">
        <v>67</v>
      </c>
      <c r="G2458" t="s">
        <v>949</v>
      </c>
      <c r="H2458" s="2" t="s">
        <v>22</v>
      </c>
      <c r="I2458" t="s">
        <v>1270</v>
      </c>
      <c r="J2458" t="s">
        <v>79</v>
      </c>
      <c r="K2458">
        <v>33614</v>
      </c>
      <c r="L2458" t="s">
        <v>44</v>
      </c>
      <c r="M2458" t="s">
        <v>3647</v>
      </c>
      <c r="N2458" t="s">
        <v>128</v>
      </c>
      <c r="O2458" t="s">
        <v>3258</v>
      </c>
      <c r="P2458" s="4">
        <v>13</v>
      </c>
      <c r="Q2458" s="4">
        <v>13</v>
      </c>
      <c r="R2458" s="4">
        <f t="shared" si="154"/>
        <v>0</v>
      </c>
      <c r="S2458" s="4">
        <f t="shared" si="155"/>
        <v>0</v>
      </c>
    </row>
    <row r="2459" spans="1:19" x14ac:dyDescent="0.3">
      <c r="A2459" t="s">
        <v>3648</v>
      </c>
      <c r="B2459" s="1">
        <v>42487</v>
      </c>
      <c r="C2459" s="1">
        <v>42492</v>
      </c>
      <c r="D2459">
        <f t="shared" si="152"/>
        <v>2016</v>
      </c>
      <c r="E2459" t="str">
        <f t="shared" si="153"/>
        <v>Apr</v>
      </c>
      <c r="F2459" t="s">
        <v>37</v>
      </c>
      <c r="G2459" t="s">
        <v>1827</v>
      </c>
      <c r="H2459" t="s">
        <v>51</v>
      </c>
      <c r="I2459" t="s">
        <v>293</v>
      </c>
      <c r="J2459" t="s">
        <v>75</v>
      </c>
      <c r="K2459">
        <v>80013</v>
      </c>
      <c r="L2459" t="s">
        <v>34</v>
      </c>
      <c r="M2459" t="s">
        <v>3649</v>
      </c>
      <c r="N2459" t="s">
        <v>128</v>
      </c>
      <c r="O2459" t="s">
        <v>3258</v>
      </c>
      <c r="P2459" s="4">
        <v>43.56</v>
      </c>
      <c r="Q2459" s="4">
        <v>43.56</v>
      </c>
      <c r="R2459" s="4">
        <f t="shared" si="154"/>
        <v>0</v>
      </c>
      <c r="S2459" s="4">
        <f t="shared" si="155"/>
        <v>0</v>
      </c>
    </row>
    <row r="2460" spans="1:19" ht="15.6" x14ac:dyDescent="0.3">
      <c r="A2460" t="s">
        <v>3650</v>
      </c>
      <c r="B2460" s="1">
        <v>42725</v>
      </c>
      <c r="C2460" s="1">
        <v>42729</v>
      </c>
      <c r="D2460">
        <f t="shared" si="152"/>
        <v>2016</v>
      </c>
      <c r="E2460" t="str">
        <f t="shared" si="153"/>
        <v>Dec</v>
      </c>
      <c r="F2460" t="s">
        <v>37</v>
      </c>
      <c r="G2460" t="s">
        <v>3078</v>
      </c>
      <c r="H2460" s="2" t="s">
        <v>22</v>
      </c>
      <c r="I2460" t="s">
        <v>338</v>
      </c>
      <c r="J2460" t="s">
        <v>75</v>
      </c>
      <c r="K2460">
        <v>80906</v>
      </c>
      <c r="L2460" t="s">
        <v>34</v>
      </c>
      <c r="M2460" t="s">
        <v>3649</v>
      </c>
      <c r="N2460" t="s">
        <v>128</v>
      </c>
      <c r="O2460" t="s">
        <v>3258</v>
      </c>
      <c r="P2460" s="4">
        <v>60.984000000000002</v>
      </c>
      <c r="Q2460" s="4">
        <v>60.984000000000002</v>
      </c>
      <c r="R2460" s="4">
        <f t="shared" si="154"/>
        <v>0</v>
      </c>
      <c r="S2460" s="4">
        <f t="shared" si="155"/>
        <v>0</v>
      </c>
    </row>
    <row r="2461" spans="1:19" ht="15.6" x14ac:dyDescent="0.3">
      <c r="A2461" t="s">
        <v>1459</v>
      </c>
      <c r="B2461" s="1">
        <v>42906</v>
      </c>
      <c r="C2461" s="1">
        <v>42907</v>
      </c>
      <c r="D2461">
        <f t="shared" si="152"/>
        <v>2017</v>
      </c>
      <c r="E2461" t="str">
        <f t="shared" si="153"/>
        <v>Jun</v>
      </c>
      <c r="F2461" t="s">
        <v>20</v>
      </c>
      <c r="G2461" t="s">
        <v>1460</v>
      </c>
      <c r="H2461" s="2" t="s">
        <v>22</v>
      </c>
      <c r="I2461" t="s">
        <v>684</v>
      </c>
      <c r="J2461" t="s">
        <v>33</v>
      </c>
      <c r="K2461">
        <v>91104</v>
      </c>
      <c r="L2461" t="s">
        <v>34</v>
      </c>
      <c r="M2461" t="s">
        <v>3649</v>
      </c>
      <c r="N2461" t="s">
        <v>110</v>
      </c>
      <c r="O2461" t="s">
        <v>3258</v>
      </c>
      <c r="P2461" s="4">
        <v>21.78</v>
      </c>
      <c r="Q2461" s="4">
        <v>18</v>
      </c>
      <c r="R2461" s="4">
        <f t="shared" si="154"/>
        <v>3.7800000000000011</v>
      </c>
      <c r="S2461" s="4">
        <f t="shared" si="155"/>
        <v>0.56700000000000017</v>
      </c>
    </row>
    <row r="2462" spans="1:19" ht="15.6" x14ac:dyDescent="0.3">
      <c r="A2462" t="s">
        <v>3651</v>
      </c>
      <c r="B2462" s="1">
        <v>43415</v>
      </c>
      <c r="C2462" s="1">
        <v>43420</v>
      </c>
      <c r="D2462">
        <f t="shared" si="152"/>
        <v>2018</v>
      </c>
      <c r="E2462" t="str">
        <f t="shared" si="153"/>
        <v>Nov</v>
      </c>
      <c r="F2462" t="s">
        <v>37</v>
      </c>
      <c r="G2462" t="s">
        <v>118</v>
      </c>
      <c r="H2462" s="2" t="s">
        <v>22</v>
      </c>
      <c r="I2462" t="s">
        <v>47</v>
      </c>
      <c r="J2462" t="s">
        <v>33</v>
      </c>
      <c r="K2462">
        <v>90036</v>
      </c>
      <c r="L2462" t="s">
        <v>34</v>
      </c>
      <c r="M2462" t="s">
        <v>3649</v>
      </c>
      <c r="N2462" t="s">
        <v>128</v>
      </c>
      <c r="O2462" t="s">
        <v>3258</v>
      </c>
      <c r="P2462" s="4">
        <v>10.89</v>
      </c>
      <c r="Q2462" s="4">
        <v>18</v>
      </c>
      <c r="R2462" s="4">
        <f t="shared" si="154"/>
        <v>-7.1099999999999994</v>
      </c>
      <c r="S2462" s="4">
        <f t="shared" si="155"/>
        <v>-1.0664999999999998</v>
      </c>
    </row>
    <row r="2463" spans="1:19" ht="15.6" x14ac:dyDescent="0.3">
      <c r="A2463" t="s">
        <v>3652</v>
      </c>
      <c r="B2463" s="1">
        <v>42080</v>
      </c>
      <c r="C2463" s="1">
        <v>42084</v>
      </c>
      <c r="D2463">
        <f t="shared" si="152"/>
        <v>2015</v>
      </c>
      <c r="E2463" t="str">
        <f t="shared" si="153"/>
        <v>Mar</v>
      </c>
      <c r="F2463" t="s">
        <v>37</v>
      </c>
      <c r="G2463" t="s">
        <v>939</v>
      </c>
      <c r="H2463" s="2" t="s">
        <v>22</v>
      </c>
      <c r="I2463" t="s">
        <v>648</v>
      </c>
      <c r="J2463" t="s">
        <v>454</v>
      </c>
      <c r="K2463">
        <v>39212</v>
      </c>
      <c r="L2463" t="s">
        <v>44</v>
      </c>
      <c r="M2463" t="s">
        <v>3649</v>
      </c>
      <c r="N2463" t="s">
        <v>128</v>
      </c>
      <c r="O2463" t="s">
        <v>3258</v>
      </c>
      <c r="P2463" s="4">
        <v>32.67</v>
      </c>
      <c r="Q2463" s="4">
        <v>32.67</v>
      </c>
      <c r="R2463" s="4">
        <f t="shared" si="154"/>
        <v>0</v>
      </c>
      <c r="S2463" s="4">
        <f t="shared" si="155"/>
        <v>0</v>
      </c>
    </row>
    <row r="2464" spans="1:19" x14ac:dyDescent="0.3">
      <c r="A2464" t="s">
        <v>3653</v>
      </c>
      <c r="B2464" s="1">
        <v>42126</v>
      </c>
      <c r="C2464" s="1">
        <v>42126</v>
      </c>
      <c r="D2464">
        <f t="shared" si="152"/>
        <v>2015</v>
      </c>
      <c r="E2464" t="str">
        <f t="shared" si="153"/>
        <v>May</v>
      </c>
      <c r="F2464" t="s">
        <v>30</v>
      </c>
      <c r="G2464" t="s">
        <v>3654</v>
      </c>
      <c r="H2464" t="s">
        <v>22</v>
      </c>
      <c r="I2464" t="s">
        <v>182</v>
      </c>
      <c r="J2464" t="s">
        <v>233</v>
      </c>
      <c r="K2464">
        <v>43229</v>
      </c>
      <c r="L2464" t="s">
        <v>54</v>
      </c>
      <c r="M2464" t="s">
        <v>3649</v>
      </c>
      <c r="N2464" t="s">
        <v>128</v>
      </c>
      <c r="O2464" t="s">
        <v>3258</v>
      </c>
      <c r="P2464" s="4">
        <v>26.135999999999999</v>
      </c>
      <c r="Q2464" s="4">
        <v>26.135999999999999</v>
      </c>
      <c r="R2464" s="4">
        <f t="shared" si="154"/>
        <v>0</v>
      </c>
      <c r="S2464" s="4">
        <f t="shared" si="155"/>
        <v>0</v>
      </c>
    </row>
    <row r="2465" spans="1:19" ht="15.6" x14ac:dyDescent="0.3">
      <c r="A2465" t="s">
        <v>3655</v>
      </c>
      <c r="B2465" s="1">
        <v>43135</v>
      </c>
      <c r="C2465" s="1">
        <v>43140</v>
      </c>
      <c r="D2465">
        <f t="shared" si="152"/>
        <v>2018</v>
      </c>
      <c r="E2465" t="str">
        <f t="shared" si="153"/>
        <v>Feb</v>
      </c>
      <c r="F2465" t="s">
        <v>37</v>
      </c>
      <c r="G2465" t="s">
        <v>1017</v>
      </c>
      <c r="H2465" s="2" t="s">
        <v>22</v>
      </c>
      <c r="I2465" t="s">
        <v>1298</v>
      </c>
      <c r="J2465" t="s">
        <v>62</v>
      </c>
      <c r="K2465">
        <v>14609</v>
      </c>
      <c r="L2465" t="s">
        <v>54</v>
      </c>
      <c r="M2465" t="s">
        <v>3649</v>
      </c>
      <c r="N2465" t="s">
        <v>128</v>
      </c>
      <c r="O2465" t="s">
        <v>3258</v>
      </c>
      <c r="P2465" s="4">
        <v>32.67</v>
      </c>
      <c r="Q2465" s="4">
        <v>32.67</v>
      </c>
      <c r="R2465" s="4">
        <f t="shared" si="154"/>
        <v>0</v>
      </c>
      <c r="S2465" s="4">
        <f t="shared" si="155"/>
        <v>0</v>
      </c>
    </row>
    <row r="2466" spans="1:19" ht="15.6" x14ac:dyDescent="0.3">
      <c r="A2466" t="s">
        <v>3656</v>
      </c>
      <c r="B2466" s="1">
        <v>42652</v>
      </c>
      <c r="C2466" s="1">
        <v>42655</v>
      </c>
      <c r="D2466">
        <f t="shared" si="152"/>
        <v>2016</v>
      </c>
      <c r="E2466" t="str">
        <f t="shared" si="153"/>
        <v>Oct</v>
      </c>
      <c r="F2466" t="s">
        <v>67</v>
      </c>
      <c r="G2466" t="s">
        <v>160</v>
      </c>
      <c r="H2466" s="2" t="s">
        <v>22</v>
      </c>
      <c r="I2466" t="s">
        <v>3657</v>
      </c>
      <c r="J2466" t="s">
        <v>89</v>
      </c>
      <c r="K2466">
        <v>48104</v>
      </c>
      <c r="L2466" t="s">
        <v>25</v>
      </c>
      <c r="M2466" t="s">
        <v>3649</v>
      </c>
      <c r="N2466" t="s">
        <v>128</v>
      </c>
      <c r="O2466" t="s">
        <v>3258</v>
      </c>
      <c r="P2466" s="4">
        <v>29.402999999999999</v>
      </c>
      <c r="Q2466" s="4">
        <v>29.402999999999999</v>
      </c>
      <c r="R2466" s="4">
        <f t="shared" si="154"/>
        <v>0</v>
      </c>
      <c r="S2466" s="4">
        <f t="shared" si="155"/>
        <v>0</v>
      </c>
    </row>
    <row r="2467" spans="1:19" ht="15.6" x14ac:dyDescent="0.3">
      <c r="A2467" t="s">
        <v>3658</v>
      </c>
      <c r="B2467" s="1">
        <v>43078</v>
      </c>
      <c r="C2467" s="1">
        <v>43082</v>
      </c>
      <c r="D2467">
        <f t="shared" si="152"/>
        <v>2017</v>
      </c>
      <c r="E2467" t="str">
        <f t="shared" si="153"/>
        <v>Dec</v>
      </c>
      <c r="F2467" t="s">
        <v>67</v>
      </c>
      <c r="G2467" t="s">
        <v>2925</v>
      </c>
      <c r="H2467" s="2" t="s">
        <v>22</v>
      </c>
      <c r="I2467" t="s">
        <v>23</v>
      </c>
      <c r="J2467" t="s">
        <v>24</v>
      </c>
      <c r="K2467">
        <v>60610</v>
      </c>
      <c r="L2467" t="s">
        <v>25</v>
      </c>
      <c r="M2467" t="s">
        <v>3649</v>
      </c>
      <c r="N2467" t="s">
        <v>110</v>
      </c>
      <c r="O2467" t="s">
        <v>3258</v>
      </c>
      <c r="P2467" s="4">
        <v>4.3559999999999999</v>
      </c>
      <c r="Q2467" s="4">
        <v>5</v>
      </c>
      <c r="R2467" s="4">
        <f t="shared" si="154"/>
        <v>-0.64400000000000013</v>
      </c>
      <c r="S2467" s="4">
        <f t="shared" si="155"/>
        <v>-9.6600000000000019E-2</v>
      </c>
    </row>
    <row r="2468" spans="1:19" ht="15.6" x14ac:dyDescent="0.3">
      <c r="A2468" t="s">
        <v>3659</v>
      </c>
      <c r="B2468" s="1">
        <v>43421</v>
      </c>
      <c r="C2468" s="1">
        <v>43427</v>
      </c>
      <c r="D2468">
        <f t="shared" si="152"/>
        <v>2018</v>
      </c>
      <c r="E2468" t="str">
        <f t="shared" si="153"/>
        <v>Nov</v>
      </c>
      <c r="F2468" t="s">
        <v>37</v>
      </c>
      <c r="G2468" t="s">
        <v>433</v>
      </c>
      <c r="H2468" s="2" t="s">
        <v>22</v>
      </c>
      <c r="I2468" t="s">
        <v>431</v>
      </c>
      <c r="J2468" t="s">
        <v>158</v>
      </c>
      <c r="K2468">
        <v>24153</v>
      </c>
      <c r="L2468" t="s">
        <v>44</v>
      </c>
      <c r="M2468" t="s">
        <v>3660</v>
      </c>
      <c r="N2468" t="s">
        <v>128</v>
      </c>
      <c r="O2468" t="s">
        <v>3258</v>
      </c>
      <c r="P2468" s="4">
        <v>35.04</v>
      </c>
      <c r="Q2468" s="4">
        <v>35.04</v>
      </c>
      <c r="R2468" s="4">
        <f t="shared" si="154"/>
        <v>0</v>
      </c>
      <c r="S2468" s="4">
        <f t="shared" si="155"/>
        <v>0</v>
      </c>
    </row>
    <row r="2469" spans="1:19" ht="15.6" x14ac:dyDescent="0.3">
      <c r="A2469" t="s">
        <v>534</v>
      </c>
      <c r="B2469" s="1">
        <v>42465</v>
      </c>
      <c r="C2469" s="1">
        <v>42470</v>
      </c>
      <c r="D2469">
        <f t="shared" si="152"/>
        <v>2016</v>
      </c>
      <c r="E2469" t="str">
        <f t="shared" si="153"/>
        <v>Apr</v>
      </c>
      <c r="F2469" t="s">
        <v>37</v>
      </c>
      <c r="G2469" t="s">
        <v>535</v>
      </c>
      <c r="H2469" s="2" t="s">
        <v>22</v>
      </c>
      <c r="I2469" t="s">
        <v>100</v>
      </c>
      <c r="J2469" t="s">
        <v>101</v>
      </c>
      <c r="K2469">
        <v>19143</v>
      </c>
      <c r="L2469" t="s">
        <v>54</v>
      </c>
      <c r="M2469" t="s">
        <v>3660</v>
      </c>
      <c r="N2469" t="s">
        <v>128</v>
      </c>
      <c r="O2469" t="s">
        <v>3258</v>
      </c>
      <c r="P2469" s="4">
        <v>98.111999999999995</v>
      </c>
      <c r="Q2469" s="4">
        <v>98.111999999999995</v>
      </c>
      <c r="R2469" s="4">
        <f t="shared" si="154"/>
        <v>0</v>
      </c>
      <c r="S2469" s="4">
        <f t="shared" si="155"/>
        <v>0</v>
      </c>
    </row>
    <row r="2470" spans="1:19" x14ac:dyDescent="0.3">
      <c r="A2470" t="s">
        <v>3661</v>
      </c>
      <c r="B2470" s="1">
        <v>42898</v>
      </c>
      <c r="C2470" s="1">
        <v>42903</v>
      </c>
      <c r="D2470">
        <f t="shared" si="152"/>
        <v>2017</v>
      </c>
      <c r="E2470" t="str">
        <f t="shared" si="153"/>
        <v>Jun</v>
      </c>
      <c r="F2470" t="s">
        <v>37</v>
      </c>
      <c r="G2470" t="s">
        <v>1914</v>
      </c>
      <c r="H2470" t="s">
        <v>51</v>
      </c>
      <c r="I2470" t="s">
        <v>406</v>
      </c>
      <c r="J2470" t="s">
        <v>62</v>
      </c>
      <c r="K2470">
        <v>11561</v>
      </c>
      <c r="L2470" t="s">
        <v>54</v>
      </c>
      <c r="M2470" t="s">
        <v>3660</v>
      </c>
      <c r="N2470" t="s">
        <v>128</v>
      </c>
      <c r="O2470" t="s">
        <v>3258</v>
      </c>
      <c r="P2470" s="4">
        <v>52.56</v>
      </c>
      <c r="Q2470" s="4">
        <v>52.56</v>
      </c>
      <c r="R2470" s="4">
        <f t="shared" si="154"/>
        <v>0</v>
      </c>
      <c r="S2470" s="4">
        <f t="shared" si="155"/>
        <v>0</v>
      </c>
    </row>
    <row r="2471" spans="1:19" ht="15.6" x14ac:dyDescent="0.3">
      <c r="A2471" t="s">
        <v>2278</v>
      </c>
      <c r="B2471" s="1">
        <v>42344</v>
      </c>
      <c r="C2471" s="1">
        <v>42348</v>
      </c>
      <c r="D2471">
        <f t="shared" si="152"/>
        <v>2015</v>
      </c>
      <c r="E2471" t="str">
        <f t="shared" si="153"/>
        <v>Dec</v>
      </c>
      <c r="F2471" t="s">
        <v>37</v>
      </c>
      <c r="G2471" t="s">
        <v>2172</v>
      </c>
      <c r="H2471" s="2" t="s">
        <v>22</v>
      </c>
      <c r="I2471" t="s">
        <v>23</v>
      </c>
      <c r="J2471" t="s">
        <v>24</v>
      </c>
      <c r="K2471">
        <v>60610</v>
      </c>
      <c r="L2471" t="s">
        <v>25</v>
      </c>
      <c r="M2471" t="s">
        <v>3660</v>
      </c>
      <c r="N2471" t="s">
        <v>128</v>
      </c>
      <c r="O2471" t="s">
        <v>3258</v>
      </c>
      <c r="P2471" s="4">
        <v>14.016</v>
      </c>
      <c r="Q2471" s="4">
        <v>14.016</v>
      </c>
      <c r="R2471" s="4">
        <f t="shared" si="154"/>
        <v>0</v>
      </c>
      <c r="S2471" s="4">
        <f t="shared" si="155"/>
        <v>0</v>
      </c>
    </row>
    <row r="2472" spans="1:19" ht="15.6" x14ac:dyDescent="0.3">
      <c r="A2472" t="s">
        <v>1376</v>
      </c>
      <c r="B2472" s="1">
        <v>43095</v>
      </c>
      <c r="C2472" s="1">
        <v>43100</v>
      </c>
      <c r="D2472">
        <f t="shared" si="152"/>
        <v>2017</v>
      </c>
      <c r="E2472" t="str">
        <f t="shared" si="153"/>
        <v>Dec</v>
      </c>
      <c r="F2472" t="s">
        <v>37</v>
      </c>
      <c r="G2472" t="s">
        <v>1377</v>
      </c>
      <c r="H2472" s="2" t="s">
        <v>22</v>
      </c>
      <c r="I2472" t="s">
        <v>47</v>
      </c>
      <c r="J2472" t="s">
        <v>33</v>
      </c>
      <c r="K2472">
        <v>90004</v>
      </c>
      <c r="L2472" t="s">
        <v>34</v>
      </c>
      <c r="M2472" t="s">
        <v>3662</v>
      </c>
      <c r="N2472" t="s">
        <v>128</v>
      </c>
      <c r="O2472" t="s">
        <v>3258</v>
      </c>
      <c r="P2472" s="4">
        <v>7.9</v>
      </c>
      <c r="Q2472" s="4">
        <v>18</v>
      </c>
      <c r="R2472" s="4">
        <f t="shared" si="154"/>
        <v>-10.1</v>
      </c>
      <c r="S2472" s="4">
        <f t="shared" si="155"/>
        <v>-1.5149999999999999</v>
      </c>
    </row>
    <row r="2473" spans="1:19" ht="15.6" x14ac:dyDescent="0.3">
      <c r="A2473" t="s">
        <v>905</v>
      </c>
      <c r="B2473" s="1">
        <v>43378</v>
      </c>
      <c r="C2473" s="1">
        <v>43383</v>
      </c>
      <c r="D2473">
        <f t="shared" si="152"/>
        <v>2018</v>
      </c>
      <c r="E2473" t="str">
        <f t="shared" si="153"/>
        <v>Oct</v>
      </c>
      <c r="F2473" t="s">
        <v>37</v>
      </c>
      <c r="G2473" t="s">
        <v>906</v>
      </c>
      <c r="H2473" s="2" t="s">
        <v>22</v>
      </c>
      <c r="I2473" t="s">
        <v>907</v>
      </c>
      <c r="J2473" t="s">
        <v>33</v>
      </c>
      <c r="K2473">
        <v>95928</v>
      </c>
      <c r="L2473" t="s">
        <v>34</v>
      </c>
      <c r="M2473" t="s">
        <v>3662</v>
      </c>
      <c r="N2473" t="s">
        <v>128</v>
      </c>
      <c r="O2473" t="s">
        <v>3258</v>
      </c>
      <c r="P2473" s="4">
        <v>15.8</v>
      </c>
      <c r="Q2473" s="4">
        <v>18</v>
      </c>
      <c r="R2473" s="4">
        <f t="shared" si="154"/>
        <v>-2.1999999999999993</v>
      </c>
      <c r="S2473" s="4">
        <f t="shared" si="155"/>
        <v>-0.3299999999999999</v>
      </c>
    </row>
    <row r="2474" spans="1:19" ht="15.6" x14ac:dyDescent="0.3">
      <c r="A2474" t="s">
        <v>559</v>
      </c>
      <c r="B2474" s="1">
        <v>42944</v>
      </c>
      <c r="C2474" s="1">
        <v>42945</v>
      </c>
      <c r="D2474">
        <f t="shared" si="152"/>
        <v>2017</v>
      </c>
      <c r="E2474" t="str">
        <f t="shared" si="153"/>
        <v>Jul</v>
      </c>
      <c r="F2474" t="s">
        <v>20</v>
      </c>
      <c r="G2474" t="s">
        <v>560</v>
      </c>
      <c r="H2474" s="2" t="s">
        <v>22</v>
      </c>
      <c r="I2474" t="s">
        <v>561</v>
      </c>
      <c r="J2474" t="s">
        <v>101</v>
      </c>
      <c r="K2474">
        <v>18018</v>
      </c>
      <c r="L2474" t="s">
        <v>54</v>
      </c>
      <c r="M2474" t="s">
        <v>3662</v>
      </c>
      <c r="N2474" t="s">
        <v>128</v>
      </c>
      <c r="O2474" t="s">
        <v>3258</v>
      </c>
      <c r="P2474" s="4">
        <v>9.48</v>
      </c>
      <c r="Q2474" s="4">
        <v>18</v>
      </c>
      <c r="R2474" s="4">
        <f t="shared" si="154"/>
        <v>-8.52</v>
      </c>
      <c r="S2474" s="4">
        <f t="shared" si="155"/>
        <v>-1.2779999999999998</v>
      </c>
    </row>
    <row r="2475" spans="1:19" ht="15.6" x14ac:dyDescent="0.3">
      <c r="A2475" t="s">
        <v>3663</v>
      </c>
      <c r="B2475" s="1">
        <v>42291</v>
      </c>
      <c r="C2475" s="1">
        <v>42295</v>
      </c>
      <c r="D2475">
        <f t="shared" si="152"/>
        <v>2015</v>
      </c>
      <c r="E2475" t="str">
        <f t="shared" si="153"/>
        <v>Oct</v>
      </c>
      <c r="F2475" t="s">
        <v>37</v>
      </c>
      <c r="G2475" t="s">
        <v>1178</v>
      </c>
      <c r="H2475" s="2" t="s">
        <v>22</v>
      </c>
      <c r="I2475" t="s">
        <v>174</v>
      </c>
      <c r="J2475" t="s">
        <v>109</v>
      </c>
      <c r="K2475">
        <v>76106</v>
      </c>
      <c r="L2475" t="s">
        <v>25</v>
      </c>
      <c r="M2475" t="s">
        <v>3662</v>
      </c>
      <c r="N2475" t="s">
        <v>128</v>
      </c>
      <c r="O2475" t="s">
        <v>3258</v>
      </c>
      <c r="P2475" s="4">
        <v>3.16</v>
      </c>
      <c r="Q2475" s="4">
        <v>5</v>
      </c>
      <c r="R2475" s="4">
        <f t="shared" si="154"/>
        <v>-1.8399999999999999</v>
      </c>
      <c r="S2475" s="4">
        <f t="shared" si="155"/>
        <v>-0.27599999999999997</v>
      </c>
    </row>
    <row r="2476" spans="1:19" ht="15.6" x14ac:dyDescent="0.3">
      <c r="A2476" t="s">
        <v>3664</v>
      </c>
      <c r="B2476" s="1">
        <v>42695</v>
      </c>
      <c r="C2476" s="1">
        <v>42697</v>
      </c>
      <c r="D2476">
        <f t="shared" si="152"/>
        <v>2016</v>
      </c>
      <c r="E2476" t="str">
        <f t="shared" si="153"/>
        <v>Nov</v>
      </c>
      <c r="F2476" t="s">
        <v>67</v>
      </c>
      <c r="G2476" t="s">
        <v>1895</v>
      </c>
      <c r="H2476" s="2" t="s">
        <v>22</v>
      </c>
      <c r="I2476" t="s">
        <v>1599</v>
      </c>
      <c r="J2476" t="s">
        <v>653</v>
      </c>
      <c r="K2476">
        <v>46226</v>
      </c>
      <c r="L2476" t="s">
        <v>25</v>
      </c>
      <c r="M2476" t="s">
        <v>3662</v>
      </c>
      <c r="N2476" t="s">
        <v>128</v>
      </c>
      <c r="O2476" t="s">
        <v>3258</v>
      </c>
      <c r="P2476" s="4">
        <v>19.75</v>
      </c>
      <c r="Q2476" s="4">
        <v>18</v>
      </c>
      <c r="R2476" s="4">
        <f t="shared" si="154"/>
        <v>1.75</v>
      </c>
      <c r="S2476" s="4">
        <f t="shared" si="155"/>
        <v>0.26250000000000001</v>
      </c>
    </row>
    <row r="2477" spans="1:19" ht="15.6" x14ac:dyDescent="0.3">
      <c r="A2477" t="s">
        <v>3665</v>
      </c>
      <c r="B2477" s="1">
        <v>42368</v>
      </c>
      <c r="C2477" s="1">
        <v>42373</v>
      </c>
      <c r="D2477">
        <f t="shared" si="152"/>
        <v>2015</v>
      </c>
      <c r="E2477" t="str">
        <f t="shared" si="153"/>
        <v>Dec</v>
      </c>
      <c r="F2477" t="s">
        <v>37</v>
      </c>
      <c r="G2477" t="s">
        <v>3666</v>
      </c>
      <c r="H2477" s="2" t="s">
        <v>22</v>
      </c>
      <c r="I2477" t="s">
        <v>61</v>
      </c>
      <c r="J2477" t="s">
        <v>62</v>
      </c>
      <c r="K2477">
        <v>10035</v>
      </c>
      <c r="L2477" t="s">
        <v>54</v>
      </c>
      <c r="M2477" t="s">
        <v>3667</v>
      </c>
      <c r="N2477" t="s">
        <v>128</v>
      </c>
      <c r="O2477" t="s">
        <v>3258</v>
      </c>
      <c r="P2477" s="4">
        <v>122.94</v>
      </c>
      <c r="Q2477" s="4">
        <v>122.94</v>
      </c>
      <c r="R2477" s="4">
        <f t="shared" si="154"/>
        <v>0</v>
      </c>
      <c r="S2477" s="4">
        <f t="shared" si="155"/>
        <v>0</v>
      </c>
    </row>
    <row r="2478" spans="1:19" ht="15.6" x14ac:dyDescent="0.3">
      <c r="A2478" t="s">
        <v>3668</v>
      </c>
      <c r="B2478" s="1">
        <v>42695</v>
      </c>
      <c r="C2478" s="1">
        <v>42701</v>
      </c>
      <c r="D2478">
        <f t="shared" si="152"/>
        <v>2016</v>
      </c>
      <c r="E2478" t="str">
        <f t="shared" si="153"/>
        <v>Nov</v>
      </c>
      <c r="F2478" t="s">
        <v>37</v>
      </c>
      <c r="G2478" t="s">
        <v>1126</v>
      </c>
      <c r="H2478" s="2" t="s">
        <v>22</v>
      </c>
      <c r="I2478" t="s">
        <v>174</v>
      </c>
      <c r="J2478" t="s">
        <v>109</v>
      </c>
      <c r="K2478">
        <v>76106</v>
      </c>
      <c r="L2478" t="s">
        <v>25</v>
      </c>
      <c r="M2478" t="s">
        <v>3667</v>
      </c>
      <c r="N2478" t="s">
        <v>128</v>
      </c>
      <c r="O2478" t="s">
        <v>3258</v>
      </c>
      <c r="P2478" s="4">
        <v>24.588000000000001</v>
      </c>
      <c r="Q2478" s="4">
        <v>24.588000000000001</v>
      </c>
      <c r="R2478" s="4">
        <f t="shared" si="154"/>
        <v>0</v>
      </c>
      <c r="S2478" s="4">
        <f t="shared" si="155"/>
        <v>0</v>
      </c>
    </row>
    <row r="2479" spans="1:19" x14ac:dyDescent="0.3">
      <c r="A2479" t="s">
        <v>1624</v>
      </c>
      <c r="B2479" s="1">
        <v>42782</v>
      </c>
      <c r="C2479" s="1">
        <v>42786</v>
      </c>
      <c r="D2479">
        <f t="shared" si="152"/>
        <v>2017</v>
      </c>
      <c r="E2479" t="str">
        <f t="shared" si="153"/>
        <v>Feb</v>
      </c>
      <c r="F2479" t="s">
        <v>37</v>
      </c>
      <c r="G2479" t="s">
        <v>804</v>
      </c>
      <c r="H2479" t="s">
        <v>51</v>
      </c>
      <c r="I2479" t="s">
        <v>23</v>
      </c>
      <c r="J2479" t="s">
        <v>24</v>
      </c>
      <c r="K2479">
        <v>60623</v>
      </c>
      <c r="L2479" t="s">
        <v>25</v>
      </c>
      <c r="M2479" t="s">
        <v>3669</v>
      </c>
      <c r="N2479" t="s">
        <v>128</v>
      </c>
      <c r="O2479" t="s">
        <v>3258</v>
      </c>
      <c r="P2479" s="4">
        <v>92.063999999999993</v>
      </c>
      <c r="Q2479" s="4">
        <v>92.063999999999993</v>
      </c>
      <c r="R2479" s="4">
        <f t="shared" si="154"/>
        <v>0</v>
      </c>
      <c r="S2479" s="4">
        <f t="shared" si="155"/>
        <v>0</v>
      </c>
    </row>
    <row r="2480" spans="1:19" x14ac:dyDescent="0.3">
      <c r="A2480" t="s">
        <v>3670</v>
      </c>
      <c r="B2480" s="1">
        <v>42802</v>
      </c>
      <c r="C2480" s="1">
        <v>42807</v>
      </c>
      <c r="D2480">
        <f t="shared" si="152"/>
        <v>2017</v>
      </c>
      <c r="E2480" t="str">
        <f t="shared" si="153"/>
        <v>Mar</v>
      </c>
      <c r="F2480" t="s">
        <v>37</v>
      </c>
      <c r="G2480" t="s">
        <v>1998</v>
      </c>
      <c r="H2480" t="s">
        <v>51</v>
      </c>
      <c r="I2480" t="s">
        <v>648</v>
      </c>
      <c r="J2480" t="s">
        <v>89</v>
      </c>
      <c r="K2480">
        <v>49201</v>
      </c>
      <c r="L2480" t="s">
        <v>25</v>
      </c>
      <c r="M2480" t="s">
        <v>3669</v>
      </c>
      <c r="N2480" t="s">
        <v>128</v>
      </c>
      <c r="O2480" t="s">
        <v>3258</v>
      </c>
      <c r="P2480" s="4">
        <v>207.14400000000001</v>
      </c>
      <c r="Q2480" s="4">
        <v>207.14400000000001</v>
      </c>
      <c r="R2480" s="4">
        <f t="shared" si="154"/>
        <v>0</v>
      </c>
      <c r="S2480" s="4">
        <f t="shared" si="155"/>
        <v>0</v>
      </c>
    </row>
    <row r="2481" spans="1:19" ht="15.6" x14ac:dyDescent="0.3">
      <c r="A2481" t="s">
        <v>3671</v>
      </c>
      <c r="B2481" s="1">
        <v>43325</v>
      </c>
      <c r="C2481" s="1">
        <v>43325</v>
      </c>
      <c r="D2481">
        <f t="shared" si="152"/>
        <v>2018</v>
      </c>
      <c r="E2481" t="str">
        <f t="shared" si="153"/>
        <v>Aug</v>
      </c>
      <c r="F2481" t="s">
        <v>30</v>
      </c>
      <c r="G2481" t="s">
        <v>3097</v>
      </c>
      <c r="H2481" s="2" t="s">
        <v>22</v>
      </c>
      <c r="I2481" t="s">
        <v>32</v>
      </c>
      <c r="J2481" t="s">
        <v>33</v>
      </c>
      <c r="K2481">
        <v>94122</v>
      </c>
      <c r="L2481" t="s">
        <v>34</v>
      </c>
      <c r="M2481" t="s">
        <v>3672</v>
      </c>
      <c r="N2481" t="s">
        <v>128</v>
      </c>
      <c r="O2481" t="s">
        <v>3258</v>
      </c>
      <c r="P2481" s="4">
        <v>83.79</v>
      </c>
      <c r="Q2481" s="4">
        <v>83.79</v>
      </c>
      <c r="R2481" s="4">
        <f t="shared" si="154"/>
        <v>0</v>
      </c>
      <c r="S2481" s="4">
        <f t="shared" si="155"/>
        <v>0</v>
      </c>
    </row>
    <row r="2482" spans="1:19" ht="15.6" x14ac:dyDescent="0.3">
      <c r="A2482" t="s">
        <v>2804</v>
      </c>
      <c r="B2482" s="1">
        <v>43266</v>
      </c>
      <c r="C2482" s="1">
        <v>43271</v>
      </c>
      <c r="D2482">
        <f t="shared" si="152"/>
        <v>2018</v>
      </c>
      <c r="E2482" t="str">
        <f t="shared" si="153"/>
        <v>Jun</v>
      </c>
      <c r="F2482" t="s">
        <v>37</v>
      </c>
      <c r="G2482" t="s">
        <v>2114</v>
      </c>
      <c r="H2482" s="2" t="s">
        <v>22</v>
      </c>
      <c r="I2482" t="s">
        <v>1562</v>
      </c>
      <c r="J2482" t="s">
        <v>250</v>
      </c>
      <c r="K2482">
        <v>37211</v>
      </c>
      <c r="L2482" t="s">
        <v>44</v>
      </c>
      <c r="M2482" t="s">
        <v>3672</v>
      </c>
      <c r="N2482" t="s">
        <v>128</v>
      </c>
      <c r="O2482" t="s">
        <v>3258</v>
      </c>
      <c r="P2482" s="4">
        <v>76.608000000000004</v>
      </c>
      <c r="Q2482" s="4">
        <v>76.608000000000004</v>
      </c>
      <c r="R2482" s="4">
        <f t="shared" si="154"/>
        <v>0</v>
      </c>
      <c r="S2482" s="4">
        <f t="shared" si="155"/>
        <v>0</v>
      </c>
    </row>
    <row r="2483" spans="1:19" ht="15.6" x14ac:dyDescent="0.3">
      <c r="A2483" t="s">
        <v>3673</v>
      </c>
      <c r="B2483" s="1">
        <v>42135</v>
      </c>
      <c r="C2483" s="1">
        <v>42142</v>
      </c>
      <c r="D2483">
        <f t="shared" si="152"/>
        <v>2015</v>
      </c>
      <c r="E2483" t="str">
        <f t="shared" si="153"/>
        <v>May</v>
      </c>
      <c r="F2483" t="s">
        <v>37</v>
      </c>
      <c r="G2483" t="s">
        <v>1636</v>
      </c>
      <c r="H2483" s="2" t="s">
        <v>22</v>
      </c>
      <c r="I2483" t="s">
        <v>347</v>
      </c>
      <c r="J2483" t="s">
        <v>62</v>
      </c>
      <c r="K2483">
        <v>13601</v>
      </c>
      <c r="L2483" t="s">
        <v>54</v>
      </c>
      <c r="M2483" t="s">
        <v>3672</v>
      </c>
      <c r="N2483" t="s">
        <v>128</v>
      </c>
      <c r="O2483" t="s">
        <v>3258</v>
      </c>
      <c r="P2483" s="4">
        <v>35.909999999999997</v>
      </c>
      <c r="Q2483" s="4">
        <v>35.909999999999997</v>
      </c>
      <c r="R2483" s="4">
        <f t="shared" si="154"/>
        <v>0</v>
      </c>
      <c r="S2483" s="4">
        <f t="shared" si="155"/>
        <v>0</v>
      </c>
    </row>
    <row r="2484" spans="1:19" ht="15.6" x14ac:dyDescent="0.3">
      <c r="A2484" t="s">
        <v>3674</v>
      </c>
      <c r="B2484" s="1">
        <v>43458</v>
      </c>
      <c r="C2484" s="1">
        <v>43463</v>
      </c>
      <c r="D2484">
        <f t="shared" si="152"/>
        <v>2018</v>
      </c>
      <c r="E2484" t="str">
        <f t="shared" si="153"/>
        <v>Dec</v>
      </c>
      <c r="F2484" t="s">
        <v>37</v>
      </c>
      <c r="G2484" t="s">
        <v>2868</v>
      </c>
      <c r="H2484" s="2" t="s">
        <v>22</v>
      </c>
      <c r="I2484" t="s">
        <v>61</v>
      </c>
      <c r="J2484" t="s">
        <v>62</v>
      </c>
      <c r="K2484">
        <v>10024</v>
      </c>
      <c r="L2484" t="s">
        <v>54</v>
      </c>
      <c r="M2484" t="s">
        <v>3672</v>
      </c>
      <c r="N2484" t="s">
        <v>128</v>
      </c>
      <c r="O2484" t="s">
        <v>3258</v>
      </c>
      <c r="P2484" s="4">
        <v>35.909999999999997</v>
      </c>
      <c r="Q2484" s="4">
        <v>35.909999999999997</v>
      </c>
      <c r="R2484" s="4">
        <f t="shared" si="154"/>
        <v>0</v>
      </c>
      <c r="S2484" s="4">
        <f t="shared" si="155"/>
        <v>0</v>
      </c>
    </row>
    <row r="2485" spans="1:19" ht="15.6" x14ac:dyDescent="0.3">
      <c r="A2485" t="s">
        <v>3675</v>
      </c>
      <c r="B2485" s="1">
        <v>42340</v>
      </c>
      <c r="C2485" s="1">
        <v>42342</v>
      </c>
      <c r="D2485">
        <f t="shared" si="152"/>
        <v>2015</v>
      </c>
      <c r="E2485" t="str">
        <f t="shared" si="153"/>
        <v>Dec</v>
      </c>
      <c r="F2485" t="s">
        <v>20</v>
      </c>
      <c r="G2485" t="s">
        <v>3503</v>
      </c>
      <c r="H2485" s="2" t="s">
        <v>22</v>
      </c>
      <c r="I2485" t="s">
        <v>23</v>
      </c>
      <c r="J2485" t="s">
        <v>24</v>
      </c>
      <c r="K2485">
        <v>60623</v>
      </c>
      <c r="L2485" t="s">
        <v>25</v>
      </c>
      <c r="M2485" t="s">
        <v>3672</v>
      </c>
      <c r="N2485" t="s">
        <v>128</v>
      </c>
      <c r="O2485" t="s">
        <v>3258</v>
      </c>
      <c r="P2485" s="4">
        <v>2.3940000000000001</v>
      </c>
      <c r="Q2485" s="4">
        <v>5</v>
      </c>
      <c r="R2485" s="4">
        <f t="shared" si="154"/>
        <v>-2.6059999999999999</v>
      </c>
      <c r="S2485" s="4">
        <f t="shared" si="155"/>
        <v>-0.39089999999999997</v>
      </c>
    </row>
    <row r="2486" spans="1:19" ht="15.6" x14ac:dyDescent="0.3">
      <c r="A2486" t="s">
        <v>2505</v>
      </c>
      <c r="B2486" s="1">
        <v>43379</v>
      </c>
      <c r="C2486" s="1">
        <v>43384</v>
      </c>
      <c r="D2486">
        <f t="shared" si="152"/>
        <v>2018</v>
      </c>
      <c r="E2486" t="str">
        <f t="shared" si="153"/>
        <v>Oct</v>
      </c>
      <c r="F2486" t="s">
        <v>37</v>
      </c>
      <c r="G2486" t="s">
        <v>623</v>
      </c>
      <c r="H2486" s="2" t="s">
        <v>22</v>
      </c>
      <c r="I2486" t="s">
        <v>2506</v>
      </c>
      <c r="J2486" t="s">
        <v>980</v>
      </c>
      <c r="K2486">
        <v>83642</v>
      </c>
      <c r="L2486" t="s">
        <v>34</v>
      </c>
      <c r="M2486" t="s">
        <v>3676</v>
      </c>
      <c r="N2486" t="s">
        <v>128</v>
      </c>
      <c r="O2486" t="s">
        <v>3258</v>
      </c>
      <c r="P2486" s="4">
        <v>227.84</v>
      </c>
      <c r="Q2486" s="4">
        <v>227.84</v>
      </c>
      <c r="R2486" s="4">
        <f t="shared" si="154"/>
        <v>0</v>
      </c>
      <c r="S2486" s="4">
        <f t="shared" si="155"/>
        <v>0</v>
      </c>
    </row>
    <row r="2487" spans="1:19" ht="15.6" x14ac:dyDescent="0.3">
      <c r="A2487" t="s">
        <v>3677</v>
      </c>
      <c r="B2487" s="1">
        <v>42590</v>
      </c>
      <c r="C2487" s="1">
        <v>42592</v>
      </c>
      <c r="D2487">
        <f t="shared" si="152"/>
        <v>2016</v>
      </c>
      <c r="E2487" t="str">
        <f t="shared" si="153"/>
        <v>Aug</v>
      </c>
      <c r="F2487" t="s">
        <v>67</v>
      </c>
      <c r="G2487" t="s">
        <v>1822</v>
      </c>
      <c r="H2487" s="2" t="s">
        <v>22</v>
      </c>
      <c r="I2487" t="s">
        <v>1599</v>
      </c>
      <c r="J2487" t="s">
        <v>314</v>
      </c>
      <c r="K2487">
        <v>1841</v>
      </c>
      <c r="L2487" t="s">
        <v>54</v>
      </c>
      <c r="M2487" t="s">
        <v>3676</v>
      </c>
      <c r="N2487" t="s">
        <v>128</v>
      </c>
      <c r="O2487" t="s">
        <v>3258</v>
      </c>
      <c r="P2487" s="4">
        <v>113.92</v>
      </c>
      <c r="Q2487" s="4">
        <v>113.92</v>
      </c>
      <c r="R2487" s="4">
        <f t="shared" si="154"/>
        <v>0</v>
      </c>
      <c r="S2487" s="4">
        <f t="shared" si="155"/>
        <v>0</v>
      </c>
    </row>
    <row r="2488" spans="1:19" x14ac:dyDescent="0.3">
      <c r="A2488" t="s">
        <v>3678</v>
      </c>
      <c r="B2488" s="1">
        <v>42793</v>
      </c>
      <c r="C2488" s="1">
        <v>42795</v>
      </c>
      <c r="D2488">
        <f t="shared" si="152"/>
        <v>2017</v>
      </c>
      <c r="E2488" t="str">
        <f t="shared" si="153"/>
        <v>Feb</v>
      </c>
      <c r="F2488" t="s">
        <v>20</v>
      </c>
      <c r="G2488" t="s">
        <v>1100</v>
      </c>
      <c r="H2488" t="s">
        <v>51</v>
      </c>
      <c r="I2488" t="s">
        <v>61</v>
      </c>
      <c r="J2488" t="s">
        <v>62</v>
      </c>
      <c r="K2488">
        <v>10011</v>
      </c>
      <c r="L2488" t="s">
        <v>54</v>
      </c>
      <c r="M2488" t="s">
        <v>3676</v>
      </c>
      <c r="N2488" t="s">
        <v>128</v>
      </c>
      <c r="O2488" t="s">
        <v>3258</v>
      </c>
      <c r="P2488" s="4">
        <v>170.88</v>
      </c>
      <c r="Q2488" s="4">
        <f>P2488-17</f>
        <v>153.88</v>
      </c>
      <c r="R2488" s="4">
        <f t="shared" si="154"/>
        <v>17</v>
      </c>
      <c r="S2488" s="4">
        <f t="shared" si="155"/>
        <v>2.5499999999999998</v>
      </c>
    </row>
    <row r="2489" spans="1:19" ht="15.6" x14ac:dyDescent="0.3">
      <c r="A2489" t="s">
        <v>2231</v>
      </c>
      <c r="B2489" s="1">
        <v>42331</v>
      </c>
      <c r="C2489" s="1">
        <v>42335</v>
      </c>
      <c r="D2489">
        <f t="shared" si="152"/>
        <v>2015</v>
      </c>
      <c r="E2489" t="str">
        <f t="shared" si="153"/>
        <v>Nov</v>
      </c>
      <c r="F2489" t="s">
        <v>37</v>
      </c>
      <c r="G2489" t="s">
        <v>2220</v>
      </c>
      <c r="H2489" s="2" t="s">
        <v>22</v>
      </c>
      <c r="I2489" t="s">
        <v>2232</v>
      </c>
      <c r="J2489" t="s">
        <v>109</v>
      </c>
      <c r="K2489">
        <v>75150</v>
      </c>
      <c r="L2489" t="s">
        <v>25</v>
      </c>
      <c r="M2489" t="s">
        <v>3676</v>
      </c>
      <c r="N2489" t="s">
        <v>128</v>
      </c>
      <c r="O2489" t="s">
        <v>3258</v>
      </c>
      <c r="P2489" s="4">
        <v>34.176000000000002</v>
      </c>
      <c r="Q2489" s="4">
        <v>34.176000000000002</v>
      </c>
      <c r="R2489" s="4">
        <f t="shared" si="154"/>
        <v>0</v>
      </c>
      <c r="S2489" s="4">
        <f t="shared" si="155"/>
        <v>0</v>
      </c>
    </row>
    <row r="2490" spans="1:19" ht="15.6" x14ac:dyDescent="0.3">
      <c r="A2490" t="s">
        <v>3679</v>
      </c>
      <c r="B2490" s="1">
        <v>42515</v>
      </c>
      <c r="C2490" s="1">
        <v>42519</v>
      </c>
      <c r="D2490">
        <f t="shared" si="152"/>
        <v>2016</v>
      </c>
      <c r="E2490" t="str">
        <f t="shared" si="153"/>
        <v>May</v>
      </c>
      <c r="F2490" t="s">
        <v>37</v>
      </c>
      <c r="G2490" t="s">
        <v>714</v>
      </c>
      <c r="H2490" s="2" t="s">
        <v>22</v>
      </c>
      <c r="I2490" t="s">
        <v>3680</v>
      </c>
      <c r="J2490" t="s">
        <v>75</v>
      </c>
      <c r="K2490">
        <v>81001</v>
      </c>
      <c r="L2490" t="s">
        <v>34</v>
      </c>
      <c r="M2490" t="s">
        <v>3681</v>
      </c>
      <c r="N2490" t="s">
        <v>128</v>
      </c>
      <c r="O2490" t="s">
        <v>3258</v>
      </c>
      <c r="P2490" s="4">
        <v>845.72799999999995</v>
      </c>
      <c r="Q2490" s="4">
        <v>845.72799999999995</v>
      </c>
      <c r="R2490" s="4">
        <f t="shared" si="154"/>
        <v>0</v>
      </c>
      <c r="S2490" s="4">
        <f t="shared" si="155"/>
        <v>0</v>
      </c>
    </row>
    <row r="2491" spans="1:19" x14ac:dyDescent="0.3">
      <c r="A2491" t="s">
        <v>3037</v>
      </c>
      <c r="B2491" s="1">
        <v>42955</v>
      </c>
      <c r="C2491" s="1">
        <v>42962</v>
      </c>
      <c r="D2491">
        <f t="shared" si="152"/>
        <v>2017</v>
      </c>
      <c r="E2491" t="str">
        <f t="shared" si="153"/>
        <v>Aug</v>
      </c>
      <c r="F2491" t="s">
        <v>37</v>
      </c>
      <c r="G2491" t="s">
        <v>3038</v>
      </c>
      <c r="H2491" t="s">
        <v>51</v>
      </c>
      <c r="I2491" t="s">
        <v>47</v>
      </c>
      <c r="J2491" t="s">
        <v>33</v>
      </c>
      <c r="K2491">
        <v>90036</v>
      </c>
      <c r="L2491" t="s">
        <v>34</v>
      </c>
      <c r="M2491" t="s">
        <v>3681</v>
      </c>
      <c r="N2491" t="s">
        <v>128</v>
      </c>
      <c r="O2491" t="s">
        <v>3258</v>
      </c>
      <c r="P2491" s="4">
        <v>487.92</v>
      </c>
      <c r="Q2491" s="4">
        <v>487.92</v>
      </c>
      <c r="R2491" s="4">
        <f t="shared" si="154"/>
        <v>0</v>
      </c>
      <c r="S2491" s="4">
        <f t="shared" si="155"/>
        <v>0</v>
      </c>
    </row>
    <row r="2492" spans="1:19" x14ac:dyDescent="0.3">
      <c r="A2492" t="s">
        <v>1803</v>
      </c>
      <c r="B2492" s="1">
        <v>43354</v>
      </c>
      <c r="C2492" s="1">
        <v>43354</v>
      </c>
      <c r="D2492">
        <f t="shared" si="152"/>
        <v>2018</v>
      </c>
      <c r="E2492" t="str">
        <f t="shared" si="153"/>
        <v>Sep</v>
      </c>
      <c r="F2492" t="s">
        <v>30</v>
      </c>
      <c r="G2492" t="s">
        <v>591</v>
      </c>
      <c r="H2492" t="s">
        <v>51</v>
      </c>
      <c r="I2492" t="s">
        <v>32</v>
      </c>
      <c r="J2492" t="s">
        <v>33</v>
      </c>
      <c r="K2492">
        <v>94110</v>
      </c>
      <c r="L2492" t="s">
        <v>34</v>
      </c>
      <c r="M2492" t="s">
        <v>3681</v>
      </c>
      <c r="N2492" t="s">
        <v>128</v>
      </c>
      <c r="O2492" t="s">
        <v>3258</v>
      </c>
      <c r="P2492" s="4">
        <v>406.6</v>
      </c>
      <c r="Q2492" s="4">
        <v>406.6</v>
      </c>
      <c r="R2492" s="4">
        <f t="shared" si="154"/>
        <v>0</v>
      </c>
      <c r="S2492" s="4">
        <f t="shared" si="155"/>
        <v>0</v>
      </c>
    </row>
    <row r="2493" spans="1:19" ht="15.6" x14ac:dyDescent="0.3">
      <c r="A2493" t="s">
        <v>3682</v>
      </c>
      <c r="B2493" s="1">
        <v>42471</v>
      </c>
      <c r="C2493" s="1">
        <v>42475</v>
      </c>
      <c r="D2493">
        <f t="shared" si="152"/>
        <v>2016</v>
      </c>
      <c r="E2493" t="str">
        <f t="shared" si="153"/>
        <v>Apr</v>
      </c>
      <c r="F2493" t="s">
        <v>37</v>
      </c>
      <c r="G2493" t="s">
        <v>2154</v>
      </c>
      <c r="H2493" s="2" t="s">
        <v>22</v>
      </c>
      <c r="I2493" t="s">
        <v>61</v>
      </c>
      <c r="J2493" t="s">
        <v>62</v>
      </c>
      <c r="K2493">
        <v>10009</v>
      </c>
      <c r="L2493" t="s">
        <v>54</v>
      </c>
      <c r="M2493" t="s">
        <v>3681</v>
      </c>
      <c r="N2493" t="s">
        <v>128</v>
      </c>
      <c r="O2493" t="s">
        <v>3258</v>
      </c>
      <c r="P2493" s="4">
        <v>406.6</v>
      </c>
      <c r="Q2493" s="4">
        <v>406.6</v>
      </c>
      <c r="R2493" s="4">
        <f t="shared" si="154"/>
        <v>0</v>
      </c>
      <c r="S2493" s="4">
        <f t="shared" si="155"/>
        <v>0</v>
      </c>
    </row>
    <row r="2494" spans="1:19" x14ac:dyDescent="0.3">
      <c r="A2494" t="s">
        <v>3683</v>
      </c>
      <c r="B2494" s="1">
        <v>42933</v>
      </c>
      <c r="C2494" s="1">
        <v>42937</v>
      </c>
      <c r="D2494">
        <f t="shared" si="152"/>
        <v>2017</v>
      </c>
      <c r="E2494" t="str">
        <f t="shared" si="153"/>
        <v>Jul</v>
      </c>
      <c r="F2494" t="s">
        <v>37</v>
      </c>
      <c r="G2494" t="s">
        <v>1788</v>
      </c>
      <c r="H2494" t="s">
        <v>51</v>
      </c>
      <c r="I2494" t="s">
        <v>143</v>
      </c>
      <c r="J2494" t="s">
        <v>144</v>
      </c>
      <c r="K2494">
        <v>8861</v>
      </c>
      <c r="L2494" t="s">
        <v>54</v>
      </c>
      <c r="M2494" t="s">
        <v>3681</v>
      </c>
      <c r="N2494" t="s">
        <v>128</v>
      </c>
      <c r="O2494" t="s">
        <v>3258</v>
      </c>
      <c r="P2494" s="4">
        <v>162.63999999999999</v>
      </c>
      <c r="Q2494" s="4">
        <v>162.63999999999999</v>
      </c>
      <c r="R2494" s="4">
        <f t="shared" si="154"/>
        <v>0</v>
      </c>
      <c r="S2494" s="4">
        <f t="shared" si="155"/>
        <v>0</v>
      </c>
    </row>
    <row r="2495" spans="1:19" ht="15.6" x14ac:dyDescent="0.3">
      <c r="A2495" t="s">
        <v>3684</v>
      </c>
      <c r="B2495" s="1">
        <v>43452</v>
      </c>
      <c r="C2495" s="1">
        <v>43457</v>
      </c>
      <c r="D2495">
        <f t="shared" si="152"/>
        <v>2018</v>
      </c>
      <c r="E2495" t="str">
        <f t="shared" si="153"/>
        <v>Dec</v>
      </c>
      <c r="F2495" t="s">
        <v>37</v>
      </c>
      <c r="G2495" t="s">
        <v>719</v>
      </c>
      <c r="H2495" s="2" t="s">
        <v>22</v>
      </c>
      <c r="I2495" t="s">
        <v>182</v>
      </c>
      <c r="J2495" t="s">
        <v>233</v>
      </c>
      <c r="K2495">
        <v>43229</v>
      </c>
      <c r="L2495" t="s">
        <v>54</v>
      </c>
      <c r="M2495" t="s">
        <v>3681</v>
      </c>
      <c r="N2495" t="s">
        <v>128</v>
      </c>
      <c r="O2495" t="s">
        <v>3258</v>
      </c>
      <c r="P2495" s="4">
        <v>130.11199999999999</v>
      </c>
      <c r="Q2495" s="4">
        <v>130.11199999999999</v>
      </c>
      <c r="R2495" s="4">
        <f t="shared" si="154"/>
        <v>0</v>
      </c>
      <c r="S2495" s="4">
        <f t="shared" si="155"/>
        <v>0</v>
      </c>
    </row>
    <row r="2496" spans="1:19" x14ac:dyDescent="0.3">
      <c r="A2496" t="s">
        <v>3685</v>
      </c>
      <c r="B2496" s="1">
        <v>42846</v>
      </c>
      <c r="C2496" s="1">
        <v>42851</v>
      </c>
      <c r="D2496">
        <f t="shared" si="152"/>
        <v>2017</v>
      </c>
      <c r="E2496" t="str">
        <f t="shared" si="153"/>
        <v>Apr</v>
      </c>
      <c r="F2496" t="s">
        <v>37</v>
      </c>
      <c r="G2496" t="s">
        <v>2616</v>
      </c>
      <c r="H2496" t="s">
        <v>51</v>
      </c>
      <c r="I2496" t="s">
        <v>23</v>
      </c>
      <c r="J2496" t="s">
        <v>24</v>
      </c>
      <c r="K2496">
        <v>60623</v>
      </c>
      <c r="L2496" t="s">
        <v>25</v>
      </c>
      <c r="M2496" t="s">
        <v>3681</v>
      </c>
      <c r="N2496" t="s">
        <v>128</v>
      </c>
      <c r="O2496" t="s">
        <v>3258</v>
      </c>
      <c r="P2496" s="4">
        <v>48.792000000000002</v>
      </c>
      <c r="Q2496" s="4">
        <v>48.792000000000002</v>
      </c>
      <c r="R2496" s="4">
        <f t="shared" si="154"/>
        <v>0</v>
      </c>
      <c r="S2496" s="4">
        <f t="shared" si="155"/>
        <v>0</v>
      </c>
    </row>
    <row r="2497" spans="1:19" ht="15.6" x14ac:dyDescent="0.3">
      <c r="A2497" t="s">
        <v>3686</v>
      </c>
      <c r="B2497" s="1">
        <v>42635</v>
      </c>
      <c r="C2497" s="1">
        <v>42639</v>
      </c>
      <c r="D2497">
        <f t="shared" si="152"/>
        <v>2016</v>
      </c>
      <c r="E2497" t="str">
        <f t="shared" si="153"/>
        <v>Sep</v>
      </c>
      <c r="F2497" t="s">
        <v>67</v>
      </c>
      <c r="G2497" t="s">
        <v>1233</v>
      </c>
      <c r="H2497" s="2" t="s">
        <v>22</v>
      </c>
      <c r="I2497" t="s">
        <v>47</v>
      </c>
      <c r="J2497" t="s">
        <v>33</v>
      </c>
      <c r="K2497">
        <v>90049</v>
      </c>
      <c r="L2497" t="s">
        <v>34</v>
      </c>
      <c r="M2497" t="s">
        <v>3687</v>
      </c>
      <c r="N2497" t="s">
        <v>128</v>
      </c>
      <c r="O2497" t="s">
        <v>3258</v>
      </c>
      <c r="P2497" s="4">
        <v>61.44</v>
      </c>
      <c r="Q2497" s="4">
        <v>61.44</v>
      </c>
      <c r="R2497" s="4">
        <f t="shared" si="154"/>
        <v>0</v>
      </c>
      <c r="S2497" s="4">
        <f t="shared" si="155"/>
        <v>0</v>
      </c>
    </row>
    <row r="2498" spans="1:19" ht="15.6" x14ac:dyDescent="0.3">
      <c r="A2498" t="s">
        <v>1488</v>
      </c>
      <c r="B2498" s="1">
        <v>43157</v>
      </c>
      <c r="C2498" s="1">
        <v>43159</v>
      </c>
      <c r="D2498">
        <f t="shared" ref="D2498:D2561" si="156">YEAR(B2498)</f>
        <v>2018</v>
      </c>
      <c r="E2498" t="str">
        <f t="shared" ref="E2498:E2561" si="157">TEXT(B2498,"mmm")</f>
        <v>Feb</v>
      </c>
      <c r="F2498" t="s">
        <v>67</v>
      </c>
      <c r="G2498" t="s">
        <v>1489</v>
      </c>
      <c r="H2498" s="2" t="s">
        <v>22</v>
      </c>
      <c r="I2498" t="s">
        <v>47</v>
      </c>
      <c r="J2498" t="s">
        <v>33</v>
      </c>
      <c r="K2498">
        <v>90036</v>
      </c>
      <c r="L2498" t="s">
        <v>34</v>
      </c>
      <c r="M2498" t="s">
        <v>3687</v>
      </c>
      <c r="N2498" t="s">
        <v>128</v>
      </c>
      <c r="O2498" t="s">
        <v>3258</v>
      </c>
      <c r="P2498" s="4">
        <v>81.92</v>
      </c>
      <c r="Q2498" s="4">
        <v>100</v>
      </c>
      <c r="R2498" s="4">
        <f t="shared" si="154"/>
        <v>-18.079999999999998</v>
      </c>
      <c r="S2498" s="4">
        <f t="shared" si="155"/>
        <v>-2.7119999999999997</v>
      </c>
    </row>
    <row r="2499" spans="1:19" ht="15.6" x14ac:dyDescent="0.3">
      <c r="A2499" t="s">
        <v>3688</v>
      </c>
      <c r="B2499" s="1">
        <v>43262</v>
      </c>
      <c r="C2499" s="1">
        <v>43265</v>
      </c>
      <c r="D2499">
        <f t="shared" si="156"/>
        <v>2018</v>
      </c>
      <c r="E2499" t="str">
        <f t="shared" si="157"/>
        <v>Jun</v>
      </c>
      <c r="F2499" t="s">
        <v>20</v>
      </c>
      <c r="G2499" t="s">
        <v>2641</v>
      </c>
      <c r="H2499" s="2" t="s">
        <v>22</v>
      </c>
      <c r="I2499" t="s">
        <v>47</v>
      </c>
      <c r="J2499" t="s">
        <v>33</v>
      </c>
      <c r="K2499">
        <v>90036</v>
      </c>
      <c r="L2499" t="s">
        <v>34</v>
      </c>
      <c r="M2499" t="s">
        <v>3687</v>
      </c>
      <c r="N2499" t="s">
        <v>128</v>
      </c>
      <c r="O2499" t="s">
        <v>3258</v>
      </c>
      <c r="P2499" s="4">
        <v>61.44</v>
      </c>
      <c r="Q2499" s="4">
        <v>61.44</v>
      </c>
      <c r="R2499" s="4">
        <f t="shared" ref="R2499:R2562" si="158">P2499-Q2499</f>
        <v>0</v>
      </c>
      <c r="S2499" s="4">
        <f t="shared" ref="S2499:S2562" si="159">0.15*R2499</f>
        <v>0</v>
      </c>
    </row>
    <row r="2500" spans="1:19" ht="15.6" x14ac:dyDescent="0.3">
      <c r="A2500" t="s">
        <v>2257</v>
      </c>
      <c r="B2500" s="1">
        <v>42257</v>
      </c>
      <c r="C2500" s="1">
        <v>42260</v>
      </c>
      <c r="D2500">
        <f t="shared" si="156"/>
        <v>2015</v>
      </c>
      <c r="E2500" t="str">
        <f t="shared" si="157"/>
        <v>Sep</v>
      </c>
      <c r="F2500" t="s">
        <v>20</v>
      </c>
      <c r="G2500" t="s">
        <v>1228</v>
      </c>
      <c r="H2500" s="2" t="s">
        <v>22</v>
      </c>
      <c r="I2500" t="s">
        <v>2258</v>
      </c>
      <c r="J2500" t="s">
        <v>144</v>
      </c>
      <c r="K2500">
        <v>7011</v>
      </c>
      <c r="L2500" t="s">
        <v>54</v>
      </c>
      <c r="M2500" t="s">
        <v>3687</v>
      </c>
      <c r="N2500" t="s">
        <v>128</v>
      </c>
      <c r="O2500" t="s">
        <v>3258</v>
      </c>
      <c r="P2500" s="4">
        <v>81.92</v>
      </c>
      <c r="Q2500" s="4">
        <v>81.92</v>
      </c>
      <c r="R2500" s="4">
        <f t="shared" si="158"/>
        <v>0</v>
      </c>
      <c r="S2500" s="4">
        <f t="shared" si="159"/>
        <v>0</v>
      </c>
    </row>
    <row r="2501" spans="1:19" x14ac:dyDescent="0.3">
      <c r="A2501" t="s">
        <v>3689</v>
      </c>
      <c r="B2501" s="1">
        <v>43010</v>
      </c>
      <c r="C2501" s="1">
        <v>43014</v>
      </c>
      <c r="D2501">
        <f t="shared" si="156"/>
        <v>2017</v>
      </c>
      <c r="E2501" t="str">
        <f t="shared" si="157"/>
        <v>Oct</v>
      </c>
      <c r="F2501" t="s">
        <v>37</v>
      </c>
      <c r="G2501" t="s">
        <v>3449</v>
      </c>
      <c r="H2501" t="s">
        <v>51</v>
      </c>
      <c r="I2501" t="s">
        <v>61</v>
      </c>
      <c r="J2501" t="s">
        <v>62</v>
      </c>
      <c r="K2501">
        <v>10024</v>
      </c>
      <c r="L2501" t="s">
        <v>54</v>
      </c>
      <c r="M2501" t="s">
        <v>3687</v>
      </c>
      <c r="N2501" t="s">
        <v>128</v>
      </c>
      <c r="O2501" t="s">
        <v>3258</v>
      </c>
      <c r="P2501" s="4">
        <v>61.44</v>
      </c>
      <c r="Q2501" s="4">
        <v>61.44</v>
      </c>
      <c r="R2501" s="4">
        <f t="shared" si="158"/>
        <v>0</v>
      </c>
      <c r="S2501" s="4">
        <f t="shared" si="159"/>
        <v>0</v>
      </c>
    </row>
    <row r="2502" spans="1:19" ht="15.6" x14ac:dyDescent="0.3">
      <c r="A2502" t="s">
        <v>3690</v>
      </c>
      <c r="B2502" s="1">
        <v>43439</v>
      </c>
      <c r="C2502" s="1">
        <v>43442</v>
      </c>
      <c r="D2502">
        <f t="shared" si="156"/>
        <v>2018</v>
      </c>
      <c r="E2502" t="str">
        <f t="shared" si="157"/>
        <v>Dec</v>
      </c>
      <c r="F2502" t="s">
        <v>20</v>
      </c>
      <c r="G2502" t="s">
        <v>480</v>
      </c>
      <c r="H2502" s="2" t="s">
        <v>22</v>
      </c>
      <c r="I2502" t="s">
        <v>182</v>
      </c>
      <c r="J2502" t="s">
        <v>653</v>
      </c>
      <c r="K2502">
        <v>47201</v>
      </c>
      <c r="L2502" t="s">
        <v>25</v>
      </c>
      <c r="M2502" t="s">
        <v>3687</v>
      </c>
      <c r="N2502" t="s">
        <v>128</v>
      </c>
      <c r="O2502" t="s">
        <v>3258</v>
      </c>
      <c r="P2502" s="4">
        <v>61.44</v>
      </c>
      <c r="Q2502" s="4">
        <v>61.44</v>
      </c>
      <c r="R2502" s="4">
        <f t="shared" si="158"/>
        <v>0</v>
      </c>
      <c r="S2502" s="4">
        <f t="shared" si="159"/>
        <v>0</v>
      </c>
    </row>
    <row r="2503" spans="1:19" x14ac:dyDescent="0.3">
      <c r="A2503" t="s">
        <v>3691</v>
      </c>
      <c r="B2503" s="1">
        <v>43414</v>
      </c>
      <c r="C2503" s="1">
        <v>43421</v>
      </c>
      <c r="D2503">
        <f t="shared" si="156"/>
        <v>2018</v>
      </c>
      <c r="E2503" t="str">
        <f t="shared" si="157"/>
        <v>Nov</v>
      </c>
      <c r="F2503" t="s">
        <v>37</v>
      </c>
      <c r="G2503" t="s">
        <v>2262</v>
      </c>
      <c r="H2503" t="s">
        <v>51</v>
      </c>
      <c r="I2503" t="s">
        <v>725</v>
      </c>
      <c r="J2503" t="s">
        <v>70</v>
      </c>
      <c r="K2503">
        <v>99301</v>
      </c>
      <c r="L2503" t="s">
        <v>34</v>
      </c>
      <c r="M2503" t="s">
        <v>3692</v>
      </c>
      <c r="N2503" t="s">
        <v>128</v>
      </c>
      <c r="O2503" t="s">
        <v>3258</v>
      </c>
      <c r="P2503" s="4">
        <v>400.8</v>
      </c>
      <c r="Q2503" s="4">
        <v>400.8</v>
      </c>
      <c r="R2503" s="4">
        <f t="shared" si="158"/>
        <v>0</v>
      </c>
      <c r="S2503" s="4">
        <f t="shared" si="159"/>
        <v>0</v>
      </c>
    </row>
    <row r="2504" spans="1:19" x14ac:dyDescent="0.3">
      <c r="A2504" t="s">
        <v>2869</v>
      </c>
      <c r="B2504" s="1">
        <v>42807</v>
      </c>
      <c r="C2504" s="1">
        <v>42812</v>
      </c>
      <c r="D2504">
        <f t="shared" si="156"/>
        <v>2017</v>
      </c>
      <c r="E2504" t="str">
        <f t="shared" si="157"/>
        <v>Mar</v>
      </c>
      <c r="F2504" t="s">
        <v>37</v>
      </c>
      <c r="G2504" t="s">
        <v>1335</v>
      </c>
      <c r="H2504" t="s">
        <v>51</v>
      </c>
      <c r="I2504" t="s">
        <v>157</v>
      </c>
      <c r="J2504" t="s">
        <v>158</v>
      </c>
      <c r="K2504">
        <v>22980</v>
      </c>
      <c r="L2504" t="s">
        <v>44</v>
      </c>
      <c r="M2504" t="s">
        <v>3692</v>
      </c>
      <c r="N2504" t="s">
        <v>128</v>
      </c>
      <c r="O2504" t="s">
        <v>3258</v>
      </c>
      <c r="P2504" s="4">
        <v>160.32</v>
      </c>
      <c r="Q2504" s="4">
        <v>80</v>
      </c>
      <c r="R2504" s="4">
        <f t="shared" si="158"/>
        <v>80.319999999999993</v>
      </c>
      <c r="S2504" s="4">
        <f t="shared" si="159"/>
        <v>12.047999999999998</v>
      </c>
    </row>
    <row r="2505" spans="1:19" x14ac:dyDescent="0.3">
      <c r="A2505" t="s">
        <v>3693</v>
      </c>
      <c r="B2505" s="1">
        <v>43441</v>
      </c>
      <c r="C2505" s="1">
        <v>43446</v>
      </c>
      <c r="D2505">
        <f t="shared" si="156"/>
        <v>2018</v>
      </c>
      <c r="E2505" t="str">
        <f t="shared" si="157"/>
        <v>Dec</v>
      </c>
      <c r="F2505" t="s">
        <v>37</v>
      </c>
      <c r="G2505" t="s">
        <v>1356</v>
      </c>
      <c r="H2505" t="s">
        <v>51</v>
      </c>
      <c r="I2505" t="s">
        <v>453</v>
      </c>
      <c r="J2505" t="s">
        <v>454</v>
      </c>
      <c r="K2505">
        <v>39401</v>
      </c>
      <c r="L2505" t="s">
        <v>44</v>
      </c>
      <c r="M2505" t="s">
        <v>3692</v>
      </c>
      <c r="N2505" t="s">
        <v>128</v>
      </c>
      <c r="O2505" t="s">
        <v>3258</v>
      </c>
      <c r="P2505" s="4">
        <v>320.64</v>
      </c>
      <c r="Q2505" s="4">
        <v>320.64</v>
      </c>
      <c r="R2505" s="4">
        <f t="shared" si="158"/>
        <v>0</v>
      </c>
      <c r="S2505" s="4">
        <f t="shared" si="159"/>
        <v>0</v>
      </c>
    </row>
    <row r="2506" spans="1:19" x14ac:dyDescent="0.3">
      <c r="A2506" t="s">
        <v>3694</v>
      </c>
      <c r="B2506" s="1">
        <v>42520</v>
      </c>
      <c r="C2506" s="1">
        <v>42522</v>
      </c>
      <c r="D2506">
        <f t="shared" si="156"/>
        <v>2016</v>
      </c>
      <c r="E2506" t="str">
        <f t="shared" si="157"/>
        <v>May</v>
      </c>
      <c r="F2506" t="s">
        <v>20</v>
      </c>
      <c r="G2506" t="s">
        <v>60</v>
      </c>
      <c r="H2506" t="s">
        <v>105</v>
      </c>
      <c r="I2506" t="s">
        <v>61</v>
      </c>
      <c r="J2506" t="s">
        <v>62</v>
      </c>
      <c r="K2506">
        <v>10009</v>
      </c>
      <c r="L2506" t="s">
        <v>54</v>
      </c>
      <c r="M2506" t="s">
        <v>3692</v>
      </c>
      <c r="N2506" t="s">
        <v>128</v>
      </c>
      <c r="O2506" t="s">
        <v>3258</v>
      </c>
      <c r="P2506" s="4">
        <v>160.32</v>
      </c>
      <c r="Q2506" s="4">
        <v>160.32</v>
      </c>
      <c r="R2506" s="4">
        <f t="shared" si="158"/>
        <v>0</v>
      </c>
      <c r="S2506" s="4">
        <f t="shared" si="159"/>
        <v>0</v>
      </c>
    </row>
    <row r="2507" spans="1:19" x14ac:dyDescent="0.3">
      <c r="A2507" t="s">
        <v>3695</v>
      </c>
      <c r="B2507" s="1">
        <v>42702</v>
      </c>
      <c r="C2507" s="1">
        <v>42704</v>
      </c>
      <c r="D2507">
        <f t="shared" si="156"/>
        <v>2016</v>
      </c>
      <c r="E2507" t="str">
        <f t="shared" si="157"/>
        <v>Nov</v>
      </c>
      <c r="F2507" t="s">
        <v>20</v>
      </c>
      <c r="G2507" t="s">
        <v>857</v>
      </c>
      <c r="H2507" t="s">
        <v>51</v>
      </c>
      <c r="I2507" t="s">
        <v>32</v>
      </c>
      <c r="J2507" t="s">
        <v>33</v>
      </c>
      <c r="K2507">
        <v>94110</v>
      </c>
      <c r="L2507" t="s">
        <v>34</v>
      </c>
      <c r="M2507" t="s">
        <v>3696</v>
      </c>
      <c r="N2507" t="s">
        <v>128</v>
      </c>
      <c r="O2507" t="s">
        <v>3258</v>
      </c>
      <c r="P2507" s="4">
        <v>45.28</v>
      </c>
      <c r="Q2507" s="4">
        <v>45.28</v>
      </c>
      <c r="R2507" s="4">
        <f t="shared" si="158"/>
        <v>0</v>
      </c>
      <c r="S2507" s="4">
        <f t="shared" si="159"/>
        <v>0</v>
      </c>
    </row>
    <row r="2508" spans="1:19" ht="15.6" x14ac:dyDescent="0.3">
      <c r="A2508" t="s">
        <v>3697</v>
      </c>
      <c r="B2508" s="1">
        <v>43270</v>
      </c>
      <c r="C2508" s="1">
        <v>43274</v>
      </c>
      <c r="D2508">
        <f t="shared" si="156"/>
        <v>2018</v>
      </c>
      <c r="E2508" t="str">
        <f t="shared" si="157"/>
        <v>Jun</v>
      </c>
      <c r="F2508" t="s">
        <v>37</v>
      </c>
      <c r="G2508" t="s">
        <v>652</v>
      </c>
      <c r="H2508" s="2" t="s">
        <v>22</v>
      </c>
      <c r="I2508" t="s">
        <v>113</v>
      </c>
      <c r="J2508" t="s">
        <v>109</v>
      </c>
      <c r="K2508">
        <v>77095</v>
      </c>
      <c r="L2508" t="s">
        <v>25</v>
      </c>
      <c r="M2508" t="s">
        <v>3696</v>
      </c>
      <c r="N2508" t="s">
        <v>128</v>
      </c>
      <c r="O2508" t="s">
        <v>3258</v>
      </c>
      <c r="P2508" s="4">
        <v>2.2639999999999998</v>
      </c>
      <c r="Q2508" s="4">
        <v>5</v>
      </c>
      <c r="R2508" s="4">
        <f t="shared" si="158"/>
        <v>-2.7360000000000002</v>
      </c>
      <c r="S2508" s="4">
        <f t="shared" si="159"/>
        <v>-0.41040000000000004</v>
      </c>
    </row>
    <row r="2509" spans="1:19" ht="15.6" x14ac:dyDescent="0.3">
      <c r="A2509" t="s">
        <v>2248</v>
      </c>
      <c r="B2509" s="1">
        <v>42224</v>
      </c>
      <c r="C2509" s="1">
        <v>42231</v>
      </c>
      <c r="D2509">
        <f t="shared" si="156"/>
        <v>2015</v>
      </c>
      <c r="E2509" t="str">
        <f t="shared" si="157"/>
        <v>Aug</v>
      </c>
      <c r="F2509" t="s">
        <v>37</v>
      </c>
      <c r="G2509" t="s">
        <v>1885</v>
      </c>
      <c r="H2509" s="2" t="s">
        <v>22</v>
      </c>
      <c r="I2509" t="s">
        <v>39</v>
      </c>
      <c r="J2509" t="s">
        <v>33</v>
      </c>
      <c r="K2509">
        <v>92024</v>
      </c>
      <c r="L2509" t="s">
        <v>34</v>
      </c>
      <c r="M2509" t="s">
        <v>3698</v>
      </c>
      <c r="N2509" t="s">
        <v>128</v>
      </c>
      <c r="O2509" t="s">
        <v>3258</v>
      </c>
      <c r="P2509" s="4">
        <v>76.12</v>
      </c>
      <c r="Q2509" s="4">
        <v>76.12</v>
      </c>
      <c r="R2509" s="4">
        <f t="shared" si="158"/>
        <v>0</v>
      </c>
      <c r="S2509" s="4">
        <f t="shared" si="159"/>
        <v>0</v>
      </c>
    </row>
    <row r="2510" spans="1:19" ht="15.6" x14ac:dyDescent="0.3">
      <c r="A2510" t="s">
        <v>3699</v>
      </c>
      <c r="B2510" s="1">
        <v>42513</v>
      </c>
      <c r="C2510" s="1">
        <v>42520</v>
      </c>
      <c r="D2510">
        <f t="shared" si="156"/>
        <v>2016</v>
      </c>
      <c r="E2510" t="str">
        <f t="shared" si="157"/>
        <v>May</v>
      </c>
      <c r="F2510" t="s">
        <v>37</v>
      </c>
      <c r="G2510" t="s">
        <v>895</v>
      </c>
      <c r="H2510" s="2" t="s">
        <v>22</v>
      </c>
      <c r="I2510" t="s">
        <v>578</v>
      </c>
      <c r="J2510" t="s">
        <v>178</v>
      </c>
      <c r="K2510">
        <v>85023</v>
      </c>
      <c r="L2510" t="s">
        <v>34</v>
      </c>
      <c r="M2510" t="s">
        <v>3698</v>
      </c>
      <c r="N2510" t="s">
        <v>128</v>
      </c>
      <c r="O2510" t="s">
        <v>3258</v>
      </c>
      <c r="P2510" s="4">
        <v>121.792</v>
      </c>
      <c r="Q2510" s="4">
        <v>100</v>
      </c>
      <c r="R2510" s="4">
        <f t="shared" si="158"/>
        <v>21.792000000000002</v>
      </c>
      <c r="S2510" s="4">
        <f t="shared" si="159"/>
        <v>3.2688000000000001</v>
      </c>
    </row>
    <row r="2511" spans="1:19" ht="15.6" x14ac:dyDescent="0.3">
      <c r="A2511" t="s">
        <v>3700</v>
      </c>
      <c r="B2511" s="1">
        <v>43416</v>
      </c>
      <c r="C2511" s="1">
        <v>43420</v>
      </c>
      <c r="D2511">
        <f t="shared" si="156"/>
        <v>2018</v>
      </c>
      <c r="E2511" t="str">
        <f t="shared" si="157"/>
        <v>Nov</v>
      </c>
      <c r="F2511" t="s">
        <v>67</v>
      </c>
      <c r="G2511" t="s">
        <v>1011</v>
      </c>
      <c r="H2511" s="2" t="s">
        <v>22</v>
      </c>
      <c r="I2511" t="s">
        <v>1707</v>
      </c>
      <c r="J2511" t="s">
        <v>70</v>
      </c>
      <c r="K2511">
        <v>98632</v>
      </c>
      <c r="L2511" t="s">
        <v>34</v>
      </c>
      <c r="M2511" t="s">
        <v>3698</v>
      </c>
      <c r="N2511" t="s">
        <v>128</v>
      </c>
      <c r="O2511" t="s">
        <v>3258</v>
      </c>
      <c r="P2511" s="4">
        <v>76.12</v>
      </c>
      <c r="Q2511" s="4">
        <v>76.12</v>
      </c>
      <c r="R2511" s="4">
        <f t="shared" si="158"/>
        <v>0</v>
      </c>
      <c r="S2511" s="4">
        <f t="shared" si="159"/>
        <v>0</v>
      </c>
    </row>
    <row r="2512" spans="1:19" ht="15.6" x14ac:dyDescent="0.3">
      <c r="A2512" t="s">
        <v>3701</v>
      </c>
      <c r="B2512" s="1">
        <v>42231</v>
      </c>
      <c r="C2512" s="1">
        <v>42233</v>
      </c>
      <c r="D2512">
        <f t="shared" si="156"/>
        <v>2015</v>
      </c>
      <c r="E2512" t="str">
        <f t="shared" si="157"/>
        <v>Aug</v>
      </c>
      <c r="F2512" t="s">
        <v>20</v>
      </c>
      <c r="G2512" t="s">
        <v>433</v>
      </c>
      <c r="H2512" s="2" t="s">
        <v>22</v>
      </c>
      <c r="I2512" t="s">
        <v>1812</v>
      </c>
      <c r="J2512" t="s">
        <v>79</v>
      </c>
      <c r="K2512">
        <v>33021</v>
      </c>
      <c r="L2512" t="s">
        <v>44</v>
      </c>
      <c r="M2512" t="s">
        <v>3698</v>
      </c>
      <c r="N2512" t="s">
        <v>128</v>
      </c>
      <c r="O2512" t="s">
        <v>3258</v>
      </c>
      <c r="P2512" s="4">
        <v>152.24</v>
      </c>
      <c r="Q2512" s="4">
        <v>152.24</v>
      </c>
      <c r="R2512" s="4">
        <f t="shared" si="158"/>
        <v>0</v>
      </c>
      <c r="S2512" s="4">
        <f t="shared" si="159"/>
        <v>0</v>
      </c>
    </row>
    <row r="2513" spans="1:19" ht="15.6" x14ac:dyDescent="0.3">
      <c r="A2513" t="s">
        <v>2940</v>
      </c>
      <c r="B2513" s="1">
        <v>42298</v>
      </c>
      <c r="C2513" s="1">
        <v>42299</v>
      </c>
      <c r="D2513">
        <f t="shared" si="156"/>
        <v>2015</v>
      </c>
      <c r="E2513" t="str">
        <f t="shared" si="157"/>
        <v>Oct</v>
      </c>
      <c r="F2513" t="s">
        <v>20</v>
      </c>
      <c r="G2513" t="s">
        <v>633</v>
      </c>
      <c r="H2513" s="2" t="s">
        <v>22</v>
      </c>
      <c r="I2513" t="s">
        <v>666</v>
      </c>
      <c r="J2513" t="s">
        <v>233</v>
      </c>
      <c r="K2513">
        <v>45014</v>
      </c>
      <c r="L2513" t="s">
        <v>54</v>
      </c>
      <c r="M2513" t="s">
        <v>3698</v>
      </c>
      <c r="N2513" t="s">
        <v>128</v>
      </c>
      <c r="O2513" t="s">
        <v>3258</v>
      </c>
      <c r="P2513" s="4">
        <v>121.792</v>
      </c>
      <c r="Q2513" s="4">
        <v>121.792</v>
      </c>
      <c r="R2513" s="4">
        <f t="shared" si="158"/>
        <v>0</v>
      </c>
      <c r="S2513" s="4">
        <f t="shared" si="159"/>
        <v>0</v>
      </c>
    </row>
    <row r="2514" spans="1:19" ht="15.6" x14ac:dyDescent="0.3">
      <c r="A2514" t="s">
        <v>3702</v>
      </c>
      <c r="B2514" s="1">
        <v>42309</v>
      </c>
      <c r="C2514" s="1">
        <v>42313</v>
      </c>
      <c r="D2514">
        <f t="shared" si="156"/>
        <v>2015</v>
      </c>
      <c r="E2514" t="str">
        <f t="shared" si="157"/>
        <v>Nov</v>
      </c>
      <c r="F2514" t="s">
        <v>37</v>
      </c>
      <c r="G2514" t="s">
        <v>707</v>
      </c>
      <c r="H2514" s="2" t="s">
        <v>22</v>
      </c>
      <c r="I2514" t="s">
        <v>3703</v>
      </c>
      <c r="J2514" t="s">
        <v>144</v>
      </c>
      <c r="K2514">
        <v>7050</v>
      </c>
      <c r="L2514" t="s">
        <v>54</v>
      </c>
      <c r="M2514" t="s">
        <v>3698</v>
      </c>
      <c r="N2514" t="s">
        <v>128</v>
      </c>
      <c r="O2514" t="s">
        <v>3258</v>
      </c>
      <c r="P2514" s="4">
        <v>76.12</v>
      </c>
      <c r="Q2514" s="4">
        <v>76.12</v>
      </c>
      <c r="R2514" s="4">
        <f t="shared" si="158"/>
        <v>0</v>
      </c>
      <c r="S2514" s="4">
        <f t="shared" si="159"/>
        <v>0</v>
      </c>
    </row>
    <row r="2515" spans="1:19" ht="15.6" x14ac:dyDescent="0.3">
      <c r="A2515" t="s">
        <v>3466</v>
      </c>
      <c r="B2515" s="1">
        <v>43430</v>
      </c>
      <c r="C2515" s="1">
        <v>43434</v>
      </c>
      <c r="D2515">
        <f t="shared" si="156"/>
        <v>2018</v>
      </c>
      <c r="E2515" t="str">
        <f t="shared" si="157"/>
        <v>Nov</v>
      </c>
      <c r="F2515" t="s">
        <v>37</v>
      </c>
      <c r="G2515" t="s">
        <v>164</v>
      </c>
      <c r="H2515" s="2" t="s">
        <v>22</v>
      </c>
      <c r="I2515" t="s">
        <v>182</v>
      </c>
      <c r="J2515" t="s">
        <v>233</v>
      </c>
      <c r="K2515">
        <v>43229</v>
      </c>
      <c r="L2515" t="s">
        <v>54</v>
      </c>
      <c r="M2515" t="s">
        <v>3698</v>
      </c>
      <c r="N2515" t="s">
        <v>128</v>
      </c>
      <c r="O2515" t="s">
        <v>3258</v>
      </c>
      <c r="P2515" s="4">
        <v>213.136</v>
      </c>
      <c r="Q2515" s="4">
        <v>213.136</v>
      </c>
      <c r="R2515" s="4">
        <f t="shared" si="158"/>
        <v>0</v>
      </c>
      <c r="S2515" s="4">
        <f t="shared" si="159"/>
        <v>0</v>
      </c>
    </row>
    <row r="2516" spans="1:19" ht="15.6" x14ac:dyDescent="0.3">
      <c r="A2516" t="s">
        <v>1309</v>
      </c>
      <c r="B2516" s="1">
        <v>43101</v>
      </c>
      <c r="C2516" s="1">
        <v>43105</v>
      </c>
      <c r="D2516">
        <f t="shared" si="156"/>
        <v>2018</v>
      </c>
      <c r="E2516" t="str">
        <f t="shared" si="157"/>
        <v>Jan</v>
      </c>
      <c r="F2516" t="s">
        <v>37</v>
      </c>
      <c r="G2516" t="s">
        <v>1310</v>
      </c>
      <c r="H2516" s="2" t="s">
        <v>22</v>
      </c>
      <c r="I2516" t="s">
        <v>108</v>
      </c>
      <c r="J2516" t="s">
        <v>109</v>
      </c>
      <c r="K2516">
        <v>77340</v>
      </c>
      <c r="L2516" t="s">
        <v>25</v>
      </c>
      <c r="M2516" t="s">
        <v>3698</v>
      </c>
      <c r="N2516" t="s">
        <v>128</v>
      </c>
      <c r="O2516" t="s">
        <v>3258</v>
      </c>
      <c r="P2516" s="4">
        <v>15.224</v>
      </c>
      <c r="Q2516" s="4">
        <v>18</v>
      </c>
      <c r="R2516" s="4">
        <f t="shared" si="158"/>
        <v>-2.7759999999999998</v>
      </c>
      <c r="S2516" s="4">
        <f t="shared" si="159"/>
        <v>-0.41639999999999994</v>
      </c>
    </row>
    <row r="2517" spans="1:19" ht="15.6" x14ac:dyDescent="0.3">
      <c r="A2517" t="s">
        <v>3453</v>
      </c>
      <c r="B2517" s="1">
        <v>43375</v>
      </c>
      <c r="C2517" s="1">
        <v>43377</v>
      </c>
      <c r="D2517">
        <f t="shared" si="156"/>
        <v>2018</v>
      </c>
      <c r="E2517" t="str">
        <f t="shared" si="157"/>
        <v>Oct</v>
      </c>
      <c r="F2517" t="s">
        <v>67</v>
      </c>
      <c r="G2517" t="s">
        <v>1531</v>
      </c>
      <c r="H2517" s="2" t="s">
        <v>22</v>
      </c>
      <c r="I2517" t="s">
        <v>113</v>
      </c>
      <c r="J2517" t="s">
        <v>109</v>
      </c>
      <c r="K2517">
        <v>77041</v>
      </c>
      <c r="L2517" t="s">
        <v>25</v>
      </c>
      <c r="M2517" t="s">
        <v>3698</v>
      </c>
      <c r="N2517" t="s">
        <v>128</v>
      </c>
      <c r="O2517" t="s">
        <v>3258</v>
      </c>
      <c r="P2517" s="4">
        <v>15.224</v>
      </c>
      <c r="Q2517" s="4">
        <v>18</v>
      </c>
      <c r="R2517" s="4">
        <f t="shared" si="158"/>
        <v>-2.7759999999999998</v>
      </c>
      <c r="S2517" s="4">
        <f t="shared" si="159"/>
        <v>-0.41639999999999994</v>
      </c>
    </row>
    <row r="2518" spans="1:19" ht="15.6" x14ac:dyDescent="0.3">
      <c r="A2518" t="s">
        <v>3704</v>
      </c>
      <c r="B2518" s="1">
        <v>42255</v>
      </c>
      <c r="C2518" s="1">
        <v>42261</v>
      </c>
      <c r="D2518">
        <f t="shared" si="156"/>
        <v>2015</v>
      </c>
      <c r="E2518" t="str">
        <f t="shared" si="157"/>
        <v>Sep</v>
      </c>
      <c r="F2518" t="s">
        <v>37</v>
      </c>
      <c r="G2518" t="s">
        <v>64</v>
      </c>
      <c r="H2518" s="2" t="s">
        <v>22</v>
      </c>
      <c r="I2518" t="s">
        <v>32</v>
      </c>
      <c r="J2518" t="s">
        <v>33</v>
      </c>
      <c r="K2518">
        <v>94110</v>
      </c>
      <c r="L2518" t="s">
        <v>34</v>
      </c>
      <c r="M2518" t="s">
        <v>3705</v>
      </c>
      <c r="N2518" t="s">
        <v>128</v>
      </c>
      <c r="O2518" t="s">
        <v>3258</v>
      </c>
      <c r="P2518" s="4">
        <v>56.65</v>
      </c>
      <c r="Q2518" s="4">
        <v>56.65</v>
      </c>
      <c r="R2518" s="4">
        <f t="shared" si="158"/>
        <v>0</v>
      </c>
      <c r="S2518" s="4">
        <f t="shared" si="159"/>
        <v>0</v>
      </c>
    </row>
    <row r="2519" spans="1:19" ht="15.6" x14ac:dyDescent="0.3">
      <c r="A2519" t="s">
        <v>2199</v>
      </c>
      <c r="B2519" s="1">
        <v>42260</v>
      </c>
      <c r="C2519" s="1">
        <v>42260</v>
      </c>
      <c r="D2519">
        <f t="shared" si="156"/>
        <v>2015</v>
      </c>
      <c r="E2519" t="str">
        <f t="shared" si="157"/>
        <v>Sep</v>
      </c>
      <c r="F2519" t="s">
        <v>30</v>
      </c>
      <c r="G2519" t="s">
        <v>1025</v>
      </c>
      <c r="H2519" s="2" t="s">
        <v>22</v>
      </c>
      <c r="I2519" t="s">
        <v>69</v>
      </c>
      <c r="J2519" t="s">
        <v>70</v>
      </c>
      <c r="K2519">
        <v>98103</v>
      </c>
      <c r="L2519" t="s">
        <v>34</v>
      </c>
      <c r="M2519" t="s">
        <v>3705</v>
      </c>
      <c r="N2519" t="s">
        <v>128</v>
      </c>
      <c r="O2519" t="s">
        <v>3258</v>
      </c>
      <c r="P2519" s="4">
        <v>22.66</v>
      </c>
      <c r="Q2519" s="4">
        <v>18</v>
      </c>
      <c r="R2519" s="4">
        <f t="shared" si="158"/>
        <v>4.66</v>
      </c>
      <c r="S2519" s="4">
        <f t="shared" si="159"/>
        <v>0.69899999999999995</v>
      </c>
    </row>
    <row r="2520" spans="1:19" ht="15.6" x14ac:dyDescent="0.3">
      <c r="A2520" t="s">
        <v>3706</v>
      </c>
      <c r="B2520" s="1">
        <v>43144</v>
      </c>
      <c r="C2520" s="1">
        <v>43148</v>
      </c>
      <c r="D2520">
        <f t="shared" si="156"/>
        <v>2018</v>
      </c>
      <c r="E2520" t="str">
        <f t="shared" si="157"/>
        <v>Feb</v>
      </c>
      <c r="F2520" t="s">
        <v>37</v>
      </c>
      <c r="G2520" t="s">
        <v>1358</v>
      </c>
      <c r="H2520" s="2" t="s">
        <v>22</v>
      </c>
      <c r="I2520" t="s">
        <v>1116</v>
      </c>
      <c r="J2520" t="s">
        <v>807</v>
      </c>
      <c r="K2520">
        <v>55407</v>
      </c>
      <c r="L2520" t="s">
        <v>25</v>
      </c>
      <c r="M2520" t="s">
        <v>3705</v>
      </c>
      <c r="N2520" t="s">
        <v>128</v>
      </c>
      <c r="O2520" t="s">
        <v>3258</v>
      </c>
      <c r="P2520" s="4">
        <v>90.64</v>
      </c>
      <c r="Q2520" s="4">
        <v>90.64</v>
      </c>
      <c r="R2520" s="4">
        <f t="shared" si="158"/>
        <v>0</v>
      </c>
      <c r="S2520" s="4">
        <f t="shared" si="159"/>
        <v>0</v>
      </c>
    </row>
    <row r="2521" spans="1:19" ht="15.6" x14ac:dyDescent="0.3">
      <c r="A2521" t="s">
        <v>3614</v>
      </c>
      <c r="B2521" s="1">
        <v>43353</v>
      </c>
      <c r="C2521" s="1">
        <v>43358</v>
      </c>
      <c r="D2521">
        <f t="shared" si="156"/>
        <v>2018</v>
      </c>
      <c r="E2521" t="str">
        <f t="shared" si="157"/>
        <v>Sep</v>
      </c>
      <c r="F2521" t="s">
        <v>67</v>
      </c>
      <c r="G2521" t="s">
        <v>3275</v>
      </c>
      <c r="H2521" s="2" t="s">
        <v>22</v>
      </c>
      <c r="I2521" t="s">
        <v>191</v>
      </c>
      <c r="J2521" t="s">
        <v>192</v>
      </c>
      <c r="K2521">
        <v>65807</v>
      </c>
      <c r="L2521" t="s">
        <v>25</v>
      </c>
      <c r="M2521" t="s">
        <v>3705</v>
      </c>
      <c r="N2521" t="s">
        <v>128</v>
      </c>
      <c r="O2521" t="s">
        <v>3258</v>
      </c>
      <c r="P2521" s="4">
        <v>33.99</v>
      </c>
      <c r="Q2521" s="4">
        <v>33.99</v>
      </c>
      <c r="R2521" s="4">
        <f t="shared" si="158"/>
        <v>0</v>
      </c>
      <c r="S2521" s="4">
        <f t="shared" si="159"/>
        <v>0</v>
      </c>
    </row>
    <row r="2522" spans="1:19" x14ac:dyDescent="0.3">
      <c r="A2522" t="s">
        <v>3707</v>
      </c>
      <c r="B2522" s="1">
        <v>42336</v>
      </c>
      <c r="C2522" s="1">
        <v>42339</v>
      </c>
      <c r="D2522">
        <f t="shared" si="156"/>
        <v>2015</v>
      </c>
      <c r="E2522" t="str">
        <f t="shared" si="157"/>
        <v>Nov</v>
      </c>
      <c r="F2522" t="s">
        <v>20</v>
      </c>
      <c r="G2522" t="s">
        <v>770</v>
      </c>
      <c r="H2522" t="s">
        <v>22</v>
      </c>
      <c r="I2522" t="s">
        <v>32</v>
      </c>
      <c r="J2522" t="s">
        <v>33</v>
      </c>
      <c r="K2522">
        <v>94109</v>
      </c>
      <c r="L2522" t="s">
        <v>34</v>
      </c>
      <c r="M2522" t="s">
        <v>3708</v>
      </c>
      <c r="N2522" t="s">
        <v>128</v>
      </c>
      <c r="O2522" t="s">
        <v>3258</v>
      </c>
      <c r="P2522" s="4">
        <v>43.68</v>
      </c>
      <c r="Q2522" s="4">
        <v>43.68</v>
      </c>
      <c r="R2522" s="4">
        <f t="shared" si="158"/>
        <v>0</v>
      </c>
      <c r="S2522" s="4">
        <f t="shared" si="159"/>
        <v>0</v>
      </c>
    </row>
    <row r="2523" spans="1:19" ht="15.6" x14ac:dyDescent="0.3">
      <c r="A2523" t="s">
        <v>3709</v>
      </c>
      <c r="B2523" s="1">
        <v>42374</v>
      </c>
      <c r="C2523" s="1">
        <v>42379</v>
      </c>
      <c r="D2523">
        <f t="shared" si="156"/>
        <v>2016</v>
      </c>
      <c r="E2523" t="str">
        <f t="shared" si="157"/>
        <v>Jan</v>
      </c>
      <c r="F2523" t="s">
        <v>37</v>
      </c>
      <c r="G2523" t="s">
        <v>944</v>
      </c>
      <c r="H2523" s="2" t="s">
        <v>22</v>
      </c>
      <c r="I2523" t="s">
        <v>32</v>
      </c>
      <c r="J2523" t="s">
        <v>33</v>
      </c>
      <c r="K2523">
        <v>94110</v>
      </c>
      <c r="L2523" t="s">
        <v>34</v>
      </c>
      <c r="M2523" t="s">
        <v>3708</v>
      </c>
      <c r="N2523" t="s">
        <v>128</v>
      </c>
      <c r="O2523" t="s">
        <v>3258</v>
      </c>
      <c r="P2523" s="4">
        <v>87.36</v>
      </c>
      <c r="Q2523" s="4">
        <v>87.36</v>
      </c>
      <c r="R2523" s="4">
        <f t="shared" si="158"/>
        <v>0</v>
      </c>
      <c r="S2523" s="4">
        <f t="shared" si="159"/>
        <v>0</v>
      </c>
    </row>
    <row r="2524" spans="1:19" x14ac:dyDescent="0.3">
      <c r="A2524" t="s">
        <v>3710</v>
      </c>
      <c r="B2524" s="1">
        <v>42891</v>
      </c>
      <c r="C2524" s="1">
        <v>42893</v>
      </c>
      <c r="D2524">
        <f t="shared" si="156"/>
        <v>2017</v>
      </c>
      <c r="E2524" t="str">
        <f t="shared" si="157"/>
        <v>Jun</v>
      </c>
      <c r="F2524" t="s">
        <v>20</v>
      </c>
      <c r="G2524" t="s">
        <v>1442</v>
      </c>
      <c r="H2524" t="s">
        <v>51</v>
      </c>
      <c r="I2524" t="s">
        <v>3711</v>
      </c>
      <c r="J2524" t="s">
        <v>33</v>
      </c>
      <c r="K2524">
        <v>95051</v>
      </c>
      <c r="L2524" t="s">
        <v>34</v>
      </c>
      <c r="M2524" t="s">
        <v>3708</v>
      </c>
      <c r="N2524" t="s">
        <v>128</v>
      </c>
      <c r="O2524" t="s">
        <v>3258</v>
      </c>
      <c r="P2524" s="4">
        <v>58.24</v>
      </c>
      <c r="Q2524" s="4">
        <v>58.24</v>
      </c>
      <c r="R2524" s="4">
        <f t="shared" si="158"/>
        <v>0</v>
      </c>
      <c r="S2524" s="4">
        <f t="shared" si="159"/>
        <v>0</v>
      </c>
    </row>
    <row r="2525" spans="1:19" ht="15.6" x14ac:dyDescent="0.3">
      <c r="A2525" t="s">
        <v>3712</v>
      </c>
      <c r="B2525" s="1">
        <v>42312</v>
      </c>
      <c r="C2525" s="1">
        <v>42316</v>
      </c>
      <c r="D2525">
        <f t="shared" si="156"/>
        <v>2015</v>
      </c>
      <c r="E2525" t="str">
        <f t="shared" si="157"/>
        <v>Nov</v>
      </c>
      <c r="F2525" t="s">
        <v>67</v>
      </c>
      <c r="G2525" t="s">
        <v>1623</v>
      </c>
      <c r="H2525" s="2" t="s">
        <v>22</v>
      </c>
      <c r="I2525" t="s">
        <v>3424</v>
      </c>
      <c r="J2525" t="s">
        <v>83</v>
      </c>
      <c r="K2525">
        <v>27511</v>
      </c>
      <c r="L2525" t="s">
        <v>44</v>
      </c>
      <c r="M2525" t="s">
        <v>3708</v>
      </c>
      <c r="N2525" t="s">
        <v>128</v>
      </c>
      <c r="O2525" t="s">
        <v>3258</v>
      </c>
      <c r="P2525" s="4">
        <v>58.24</v>
      </c>
      <c r="Q2525" s="4">
        <v>58.24</v>
      </c>
      <c r="R2525" s="4">
        <f t="shared" si="158"/>
        <v>0</v>
      </c>
      <c r="S2525" s="4">
        <f t="shared" si="159"/>
        <v>0</v>
      </c>
    </row>
    <row r="2526" spans="1:19" ht="15.6" x14ac:dyDescent="0.3">
      <c r="A2526" t="s">
        <v>3713</v>
      </c>
      <c r="B2526" s="1">
        <v>43085</v>
      </c>
      <c r="C2526" s="1">
        <v>43088</v>
      </c>
      <c r="D2526">
        <f t="shared" si="156"/>
        <v>2017</v>
      </c>
      <c r="E2526" t="str">
        <f t="shared" si="157"/>
        <v>Dec</v>
      </c>
      <c r="F2526" t="s">
        <v>20</v>
      </c>
      <c r="G2526" t="s">
        <v>1228</v>
      </c>
      <c r="H2526" s="2" t="s">
        <v>22</v>
      </c>
      <c r="I2526" t="s">
        <v>3714</v>
      </c>
      <c r="J2526" t="s">
        <v>83</v>
      </c>
      <c r="K2526">
        <v>27534</v>
      </c>
      <c r="L2526" t="s">
        <v>44</v>
      </c>
      <c r="M2526" t="s">
        <v>3708</v>
      </c>
      <c r="N2526" t="s">
        <v>128</v>
      </c>
      <c r="O2526" t="s">
        <v>3258</v>
      </c>
      <c r="P2526" s="4">
        <v>34.944000000000003</v>
      </c>
      <c r="Q2526" s="4">
        <v>34.944000000000003</v>
      </c>
      <c r="R2526" s="4">
        <f t="shared" si="158"/>
        <v>0</v>
      </c>
      <c r="S2526" s="4">
        <f t="shared" si="159"/>
        <v>0</v>
      </c>
    </row>
    <row r="2527" spans="1:19" ht="15.6" x14ac:dyDescent="0.3">
      <c r="A2527" t="s">
        <v>3715</v>
      </c>
      <c r="B2527" s="1">
        <v>43162</v>
      </c>
      <c r="C2527" s="1">
        <v>43167</v>
      </c>
      <c r="D2527">
        <f t="shared" si="156"/>
        <v>2018</v>
      </c>
      <c r="E2527" t="str">
        <f t="shared" si="157"/>
        <v>Mar</v>
      </c>
      <c r="F2527" t="s">
        <v>37</v>
      </c>
      <c r="G2527" t="s">
        <v>3144</v>
      </c>
      <c r="H2527" s="2" t="s">
        <v>22</v>
      </c>
      <c r="I2527" t="s">
        <v>2851</v>
      </c>
      <c r="J2527" t="s">
        <v>205</v>
      </c>
      <c r="K2527">
        <v>42071</v>
      </c>
      <c r="L2527" t="s">
        <v>44</v>
      </c>
      <c r="M2527" t="s">
        <v>3708</v>
      </c>
      <c r="N2527" t="s">
        <v>128</v>
      </c>
      <c r="O2527" t="s">
        <v>3258</v>
      </c>
      <c r="P2527" s="4">
        <v>72.8</v>
      </c>
      <c r="Q2527" s="4">
        <v>72.8</v>
      </c>
      <c r="R2527" s="4">
        <f t="shared" si="158"/>
        <v>0</v>
      </c>
      <c r="S2527" s="4">
        <f t="shared" si="159"/>
        <v>0</v>
      </c>
    </row>
    <row r="2528" spans="1:19" ht="15.6" x14ac:dyDescent="0.3">
      <c r="A2528" t="s">
        <v>3716</v>
      </c>
      <c r="B2528" s="1">
        <v>42156</v>
      </c>
      <c r="C2528" s="1">
        <v>42161</v>
      </c>
      <c r="D2528">
        <f t="shared" si="156"/>
        <v>2015</v>
      </c>
      <c r="E2528" t="str">
        <f t="shared" si="157"/>
        <v>Jun</v>
      </c>
      <c r="F2528" t="s">
        <v>37</v>
      </c>
      <c r="G2528" t="s">
        <v>635</v>
      </c>
      <c r="H2528" s="2" t="s">
        <v>22</v>
      </c>
      <c r="I2528" t="s">
        <v>97</v>
      </c>
      <c r="J2528" t="s">
        <v>89</v>
      </c>
      <c r="K2528">
        <v>48234</v>
      </c>
      <c r="L2528" t="s">
        <v>25</v>
      </c>
      <c r="M2528" t="s">
        <v>3708</v>
      </c>
      <c r="N2528" t="s">
        <v>128</v>
      </c>
      <c r="O2528" t="s">
        <v>3258</v>
      </c>
      <c r="P2528" s="4">
        <v>65.52</v>
      </c>
      <c r="Q2528" s="4">
        <v>65.52</v>
      </c>
      <c r="R2528" s="4">
        <f t="shared" si="158"/>
        <v>0</v>
      </c>
      <c r="S2528" s="4">
        <f t="shared" si="159"/>
        <v>0</v>
      </c>
    </row>
    <row r="2529" spans="1:19" x14ac:dyDescent="0.3">
      <c r="A2529" t="s">
        <v>1208</v>
      </c>
      <c r="B2529" s="1">
        <v>43070</v>
      </c>
      <c r="C2529" s="1">
        <v>43072</v>
      </c>
      <c r="D2529">
        <f t="shared" si="156"/>
        <v>2017</v>
      </c>
      <c r="E2529" t="str">
        <f t="shared" si="157"/>
        <v>Dec</v>
      </c>
      <c r="F2529" t="s">
        <v>67</v>
      </c>
      <c r="G2529" t="s">
        <v>1209</v>
      </c>
      <c r="H2529" t="s">
        <v>51</v>
      </c>
      <c r="I2529" t="s">
        <v>1210</v>
      </c>
      <c r="J2529" t="s">
        <v>109</v>
      </c>
      <c r="K2529">
        <v>76903</v>
      </c>
      <c r="L2529" t="s">
        <v>25</v>
      </c>
      <c r="M2529" t="s">
        <v>3708</v>
      </c>
      <c r="N2529" t="s">
        <v>128</v>
      </c>
      <c r="O2529" t="s">
        <v>3258</v>
      </c>
      <c r="P2529" s="4">
        <v>11.648</v>
      </c>
      <c r="Q2529" s="4">
        <v>11.648</v>
      </c>
      <c r="R2529" s="4">
        <f t="shared" si="158"/>
        <v>0</v>
      </c>
      <c r="S2529" s="4">
        <f t="shared" si="159"/>
        <v>0</v>
      </c>
    </row>
    <row r="2530" spans="1:19" ht="15.6" x14ac:dyDescent="0.3">
      <c r="A2530" t="s">
        <v>3717</v>
      </c>
      <c r="B2530" s="1">
        <v>42693</v>
      </c>
      <c r="C2530" s="1">
        <v>42700</v>
      </c>
      <c r="D2530">
        <f t="shared" si="156"/>
        <v>2016</v>
      </c>
      <c r="E2530" t="str">
        <f t="shared" si="157"/>
        <v>Nov</v>
      </c>
      <c r="F2530" t="s">
        <v>37</v>
      </c>
      <c r="G2530" t="s">
        <v>368</v>
      </c>
      <c r="H2530" s="2" t="s">
        <v>22</v>
      </c>
      <c r="I2530" t="s">
        <v>324</v>
      </c>
      <c r="J2530" t="s">
        <v>325</v>
      </c>
      <c r="K2530">
        <v>89115</v>
      </c>
      <c r="L2530" t="s">
        <v>34</v>
      </c>
      <c r="M2530" t="s">
        <v>3718</v>
      </c>
      <c r="N2530" t="s">
        <v>128</v>
      </c>
      <c r="O2530" t="s">
        <v>3258</v>
      </c>
      <c r="P2530" s="4">
        <v>31.08</v>
      </c>
      <c r="Q2530" s="4">
        <v>31.08</v>
      </c>
      <c r="R2530" s="4">
        <f t="shared" si="158"/>
        <v>0</v>
      </c>
      <c r="S2530" s="4">
        <f t="shared" si="159"/>
        <v>0</v>
      </c>
    </row>
    <row r="2531" spans="1:19" ht="15.6" x14ac:dyDescent="0.3">
      <c r="A2531" t="s">
        <v>2988</v>
      </c>
      <c r="B2531" s="1">
        <v>43232</v>
      </c>
      <c r="C2531" s="1">
        <v>43238</v>
      </c>
      <c r="D2531">
        <f t="shared" si="156"/>
        <v>2018</v>
      </c>
      <c r="E2531" t="str">
        <f t="shared" si="157"/>
        <v>May</v>
      </c>
      <c r="F2531" t="s">
        <v>37</v>
      </c>
      <c r="G2531" t="s">
        <v>2633</v>
      </c>
      <c r="H2531" s="2" t="s">
        <v>22</v>
      </c>
      <c r="I2531" t="s">
        <v>32</v>
      </c>
      <c r="J2531" t="s">
        <v>33</v>
      </c>
      <c r="K2531">
        <v>94122</v>
      </c>
      <c r="L2531" t="s">
        <v>34</v>
      </c>
      <c r="M2531" t="s">
        <v>3718</v>
      </c>
      <c r="N2531" t="s">
        <v>128</v>
      </c>
      <c r="O2531" t="s">
        <v>3258</v>
      </c>
      <c r="P2531" s="4">
        <v>7.77</v>
      </c>
      <c r="Q2531" s="4">
        <v>100</v>
      </c>
      <c r="R2531" s="4">
        <f t="shared" si="158"/>
        <v>-92.23</v>
      </c>
      <c r="S2531" s="4">
        <f t="shared" si="159"/>
        <v>-13.8345</v>
      </c>
    </row>
    <row r="2532" spans="1:19" x14ac:dyDescent="0.3">
      <c r="A2532" t="s">
        <v>1540</v>
      </c>
      <c r="B2532" s="1">
        <v>42358</v>
      </c>
      <c r="C2532" s="1">
        <v>42363</v>
      </c>
      <c r="D2532">
        <f t="shared" si="156"/>
        <v>2015</v>
      </c>
      <c r="E2532" t="str">
        <f t="shared" si="157"/>
        <v>Dec</v>
      </c>
      <c r="F2532" t="s">
        <v>37</v>
      </c>
      <c r="G2532" t="s">
        <v>73</v>
      </c>
      <c r="H2532" t="s">
        <v>22</v>
      </c>
      <c r="I2532" t="s">
        <v>139</v>
      </c>
      <c r="J2532" t="s">
        <v>250</v>
      </c>
      <c r="K2532">
        <v>38401</v>
      </c>
      <c r="L2532" t="s">
        <v>44</v>
      </c>
      <c r="M2532" t="s">
        <v>3718</v>
      </c>
      <c r="N2532" t="s">
        <v>128</v>
      </c>
      <c r="O2532" t="s">
        <v>3258</v>
      </c>
      <c r="P2532" s="4">
        <v>43.512</v>
      </c>
      <c r="Q2532" s="4">
        <v>43.512</v>
      </c>
      <c r="R2532" s="4">
        <f t="shared" si="158"/>
        <v>0</v>
      </c>
      <c r="S2532" s="4">
        <f t="shared" si="159"/>
        <v>0</v>
      </c>
    </row>
    <row r="2533" spans="1:19" ht="15.6" x14ac:dyDescent="0.3">
      <c r="A2533" t="s">
        <v>3719</v>
      </c>
      <c r="B2533" s="1">
        <v>43417</v>
      </c>
      <c r="C2533" s="1">
        <v>43422</v>
      </c>
      <c r="D2533">
        <f t="shared" si="156"/>
        <v>2018</v>
      </c>
      <c r="E2533" t="str">
        <f t="shared" si="157"/>
        <v>Nov</v>
      </c>
      <c r="F2533" t="s">
        <v>67</v>
      </c>
      <c r="G2533" t="s">
        <v>997</v>
      </c>
      <c r="H2533" s="2" t="s">
        <v>22</v>
      </c>
      <c r="I2533" t="s">
        <v>113</v>
      </c>
      <c r="J2533" t="s">
        <v>109</v>
      </c>
      <c r="K2533">
        <v>77095</v>
      </c>
      <c r="L2533" t="s">
        <v>25</v>
      </c>
      <c r="M2533" t="s">
        <v>3718</v>
      </c>
      <c r="N2533" t="s">
        <v>128</v>
      </c>
      <c r="O2533" t="s">
        <v>3258</v>
      </c>
      <c r="P2533" s="4">
        <v>9.3239999999999998</v>
      </c>
      <c r="Q2533" s="4">
        <v>18</v>
      </c>
      <c r="R2533" s="4">
        <f t="shared" si="158"/>
        <v>-8.6760000000000002</v>
      </c>
      <c r="S2533" s="4">
        <f t="shared" si="159"/>
        <v>-1.3013999999999999</v>
      </c>
    </row>
    <row r="2534" spans="1:19" ht="15.6" x14ac:dyDescent="0.3">
      <c r="A2534" t="s">
        <v>2901</v>
      </c>
      <c r="B2534" s="1">
        <v>42473</v>
      </c>
      <c r="C2534" s="1">
        <v>42479</v>
      </c>
      <c r="D2534">
        <f t="shared" si="156"/>
        <v>2016</v>
      </c>
      <c r="E2534" t="str">
        <f t="shared" si="157"/>
        <v>Apr</v>
      </c>
      <c r="F2534" t="s">
        <v>37</v>
      </c>
      <c r="G2534" t="s">
        <v>1251</v>
      </c>
      <c r="H2534" s="2" t="s">
        <v>22</v>
      </c>
      <c r="I2534" t="s">
        <v>47</v>
      </c>
      <c r="J2534" t="s">
        <v>33</v>
      </c>
      <c r="K2534">
        <v>90036</v>
      </c>
      <c r="L2534" t="s">
        <v>34</v>
      </c>
      <c r="M2534" t="s">
        <v>3720</v>
      </c>
      <c r="N2534" t="s">
        <v>128</v>
      </c>
      <c r="O2534" t="s">
        <v>3258</v>
      </c>
      <c r="P2534" s="4">
        <v>75.84</v>
      </c>
      <c r="Q2534" s="4">
        <v>100</v>
      </c>
      <c r="R2534" s="4">
        <f t="shared" si="158"/>
        <v>-24.159999999999997</v>
      </c>
      <c r="S2534" s="4">
        <f t="shared" si="159"/>
        <v>-3.6239999999999992</v>
      </c>
    </row>
    <row r="2535" spans="1:19" ht="15.6" x14ac:dyDescent="0.3">
      <c r="A2535" t="s">
        <v>3721</v>
      </c>
      <c r="B2535" s="1">
        <v>42639</v>
      </c>
      <c r="C2535" s="1">
        <v>42643</v>
      </c>
      <c r="D2535">
        <f t="shared" si="156"/>
        <v>2016</v>
      </c>
      <c r="E2535" t="str">
        <f t="shared" si="157"/>
        <v>Sep</v>
      </c>
      <c r="F2535" t="s">
        <v>37</v>
      </c>
      <c r="G2535" t="s">
        <v>792</v>
      </c>
      <c r="H2535" s="2" t="s">
        <v>22</v>
      </c>
      <c r="I2535" t="s">
        <v>177</v>
      </c>
      <c r="J2535" t="s">
        <v>178</v>
      </c>
      <c r="K2535">
        <v>85204</v>
      </c>
      <c r="L2535" t="s">
        <v>34</v>
      </c>
      <c r="M2535" t="s">
        <v>3720</v>
      </c>
      <c r="N2535" t="s">
        <v>128</v>
      </c>
      <c r="O2535" t="s">
        <v>3258</v>
      </c>
      <c r="P2535" s="4">
        <v>60.671999999999997</v>
      </c>
      <c r="Q2535" s="4">
        <v>100</v>
      </c>
      <c r="R2535" s="4">
        <f t="shared" si="158"/>
        <v>-39.328000000000003</v>
      </c>
      <c r="S2535" s="4">
        <f t="shared" si="159"/>
        <v>-5.8992000000000004</v>
      </c>
    </row>
    <row r="2536" spans="1:19" x14ac:dyDescent="0.3">
      <c r="A2536" t="s">
        <v>3722</v>
      </c>
      <c r="B2536" s="1">
        <v>42835</v>
      </c>
      <c r="C2536" s="1">
        <v>42842</v>
      </c>
      <c r="D2536">
        <f t="shared" si="156"/>
        <v>2017</v>
      </c>
      <c r="E2536" t="str">
        <f t="shared" si="157"/>
        <v>Apr</v>
      </c>
      <c r="F2536" t="s">
        <v>37</v>
      </c>
      <c r="G2536" t="s">
        <v>1770</v>
      </c>
      <c r="H2536" t="s">
        <v>51</v>
      </c>
      <c r="I2536" t="s">
        <v>32</v>
      </c>
      <c r="J2536" t="s">
        <v>33</v>
      </c>
      <c r="K2536">
        <v>94122</v>
      </c>
      <c r="L2536" t="s">
        <v>34</v>
      </c>
      <c r="M2536" t="s">
        <v>3720</v>
      </c>
      <c r="N2536" t="s">
        <v>128</v>
      </c>
      <c r="O2536" t="s">
        <v>3258</v>
      </c>
      <c r="P2536" s="4">
        <v>113.76</v>
      </c>
      <c r="Q2536" s="4">
        <v>113.76</v>
      </c>
      <c r="R2536" s="4">
        <f t="shared" si="158"/>
        <v>0</v>
      </c>
      <c r="S2536" s="4">
        <f t="shared" si="159"/>
        <v>0</v>
      </c>
    </row>
    <row r="2537" spans="1:19" x14ac:dyDescent="0.3">
      <c r="A2537" t="s">
        <v>3723</v>
      </c>
      <c r="B2537" s="1">
        <v>42714</v>
      </c>
      <c r="C2537" s="1">
        <v>42719</v>
      </c>
      <c r="D2537">
        <f t="shared" si="156"/>
        <v>2016</v>
      </c>
      <c r="E2537" t="str">
        <f t="shared" si="157"/>
        <v>Dec</v>
      </c>
      <c r="F2537" t="s">
        <v>37</v>
      </c>
      <c r="G2537" t="s">
        <v>3580</v>
      </c>
      <c r="H2537" t="s">
        <v>51</v>
      </c>
      <c r="I2537" t="s">
        <v>23</v>
      </c>
      <c r="J2537" t="s">
        <v>24</v>
      </c>
      <c r="K2537">
        <v>60610</v>
      </c>
      <c r="L2537" t="s">
        <v>25</v>
      </c>
      <c r="M2537" t="s">
        <v>3720</v>
      </c>
      <c r="N2537" t="s">
        <v>128</v>
      </c>
      <c r="O2537" t="s">
        <v>3258</v>
      </c>
      <c r="P2537" s="4">
        <v>53.088000000000001</v>
      </c>
      <c r="Q2537" s="4">
        <v>53.088000000000001</v>
      </c>
      <c r="R2537" s="4">
        <f t="shared" si="158"/>
        <v>0</v>
      </c>
      <c r="S2537" s="4">
        <f t="shared" si="159"/>
        <v>0</v>
      </c>
    </row>
    <row r="2538" spans="1:19" x14ac:dyDescent="0.3">
      <c r="A2538" t="s">
        <v>3724</v>
      </c>
      <c r="B2538" s="1">
        <v>42088</v>
      </c>
      <c r="C2538" s="1">
        <v>42093</v>
      </c>
      <c r="D2538">
        <f t="shared" si="156"/>
        <v>2015</v>
      </c>
      <c r="E2538" t="str">
        <f t="shared" si="157"/>
        <v>Mar</v>
      </c>
      <c r="F2538" t="s">
        <v>37</v>
      </c>
      <c r="G2538" t="s">
        <v>550</v>
      </c>
      <c r="H2538" t="s">
        <v>105</v>
      </c>
      <c r="I2538" t="s">
        <v>32</v>
      </c>
      <c r="J2538" t="s">
        <v>33</v>
      </c>
      <c r="K2538">
        <v>94110</v>
      </c>
      <c r="L2538" t="s">
        <v>34</v>
      </c>
      <c r="M2538" t="s">
        <v>3725</v>
      </c>
      <c r="N2538" t="s">
        <v>128</v>
      </c>
      <c r="O2538" t="s">
        <v>3726</v>
      </c>
      <c r="P2538" s="4">
        <v>25.44</v>
      </c>
      <c r="Q2538" s="4">
        <v>25.44</v>
      </c>
      <c r="R2538" s="4">
        <f t="shared" si="158"/>
        <v>0</v>
      </c>
      <c r="S2538" s="4">
        <f t="shared" si="159"/>
        <v>0</v>
      </c>
    </row>
    <row r="2539" spans="1:19" ht="15.6" x14ac:dyDescent="0.3">
      <c r="A2539" t="s">
        <v>793</v>
      </c>
      <c r="B2539" s="1">
        <v>42319</v>
      </c>
      <c r="C2539" s="1">
        <v>42322</v>
      </c>
      <c r="D2539">
        <f t="shared" si="156"/>
        <v>2015</v>
      </c>
      <c r="E2539" t="str">
        <f t="shared" si="157"/>
        <v>Nov</v>
      </c>
      <c r="F2539" t="s">
        <v>67</v>
      </c>
      <c r="G2539" t="s">
        <v>794</v>
      </c>
      <c r="H2539" s="2" t="s">
        <v>22</v>
      </c>
      <c r="I2539" t="s">
        <v>576</v>
      </c>
      <c r="J2539" t="s">
        <v>75</v>
      </c>
      <c r="K2539">
        <v>80027</v>
      </c>
      <c r="L2539" t="s">
        <v>34</v>
      </c>
      <c r="M2539" t="s">
        <v>3725</v>
      </c>
      <c r="N2539" t="s">
        <v>128</v>
      </c>
      <c r="O2539" t="s">
        <v>3726</v>
      </c>
      <c r="P2539" s="4">
        <v>3.3919999999999999</v>
      </c>
      <c r="Q2539" s="4">
        <v>5</v>
      </c>
      <c r="R2539" s="4">
        <f t="shared" si="158"/>
        <v>-1.6080000000000001</v>
      </c>
      <c r="S2539" s="4">
        <f t="shared" si="159"/>
        <v>-0.2412</v>
      </c>
    </row>
    <row r="2540" spans="1:19" ht="15.6" x14ac:dyDescent="0.3">
      <c r="A2540" t="s">
        <v>3727</v>
      </c>
      <c r="B2540" s="1">
        <v>43367</v>
      </c>
      <c r="C2540" s="1">
        <v>43371</v>
      </c>
      <c r="D2540">
        <f t="shared" si="156"/>
        <v>2018</v>
      </c>
      <c r="E2540" t="str">
        <f t="shared" si="157"/>
        <v>Sep</v>
      </c>
      <c r="F2540" t="s">
        <v>37</v>
      </c>
      <c r="G2540" t="s">
        <v>728</v>
      </c>
      <c r="H2540" s="2" t="s">
        <v>22</v>
      </c>
      <c r="I2540" t="s">
        <v>457</v>
      </c>
      <c r="J2540" t="s">
        <v>183</v>
      </c>
      <c r="K2540">
        <v>30328</v>
      </c>
      <c r="L2540" t="s">
        <v>44</v>
      </c>
      <c r="M2540" t="s">
        <v>3725</v>
      </c>
      <c r="N2540" t="s">
        <v>128</v>
      </c>
      <c r="O2540" t="s">
        <v>3726</v>
      </c>
      <c r="P2540" s="4">
        <v>12.72</v>
      </c>
      <c r="Q2540" s="4">
        <v>12.72</v>
      </c>
      <c r="R2540" s="4">
        <f t="shared" si="158"/>
        <v>0</v>
      </c>
      <c r="S2540" s="4">
        <f t="shared" si="159"/>
        <v>0</v>
      </c>
    </row>
    <row r="2541" spans="1:19" ht="15.6" x14ac:dyDescent="0.3">
      <c r="A2541" t="s">
        <v>3728</v>
      </c>
      <c r="B2541" s="1">
        <v>43074</v>
      </c>
      <c r="C2541" s="1">
        <v>43079</v>
      </c>
      <c r="D2541">
        <f t="shared" si="156"/>
        <v>2017</v>
      </c>
      <c r="E2541" t="str">
        <f t="shared" si="157"/>
        <v>Dec</v>
      </c>
      <c r="F2541" t="s">
        <v>67</v>
      </c>
      <c r="G2541" t="s">
        <v>1827</v>
      </c>
      <c r="H2541" s="2" t="s">
        <v>22</v>
      </c>
      <c r="I2541" t="s">
        <v>70</v>
      </c>
      <c r="J2541" t="s">
        <v>700</v>
      </c>
      <c r="K2541">
        <v>20016</v>
      </c>
      <c r="L2541" t="s">
        <v>54</v>
      </c>
      <c r="M2541" t="s">
        <v>3725</v>
      </c>
      <c r="N2541" t="s">
        <v>128</v>
      </c>
      <c r="O2541" t="s">
        <v>3726</v>
      </c>
      <c r="P2541" s="4">
        <v>33.92</v>
      </c>
      <c r="Q2541" s="4">
        <v>33.92</v>
      </c>
      <c r="R2541" s="4">
        <f t="shared" si="158"/>
        <v>0</v>
      </c>
      <c r="S2541" s="4">
        <f t="shared" si="159"/>
        <v>0</v>
      </c>
    </row>
    <row r="2542" spans="1:19" x14ac:dyDescent="0.3">
      <c r="A2542" t="s">
        <v>3729</v>
      </c>
      <c r="B2542" s="1">
        <v>42369</v>
      </c>
      <c r="C2542" s="1">
        <v>42373</v>
      </c>
      <c r="D2542">
        <f t="shared" si="156"/>
        <v>2015</v>
      </c>
      <c r="E2542" t="str">
        <f t="shared" si="157"/>
        <v>Dec</v>
      </c>
      <c r="F2542" t="s">
        <v>37</v>
      </c>
      <c r="G2542" t="s">
        <v>2925</v>
      </c>
      <c r="H2542" t="s">
        <v>51</v>
      </c>
      <c r="I2542" t="s">
        <v>139</v>
      </c>
      <c r="J2542" t="s">
        <v>192</v>
      </c>
      <c r="K2542">
        <v>65203</v>
      </c>
      <c r="L2542" t="s">
        <v>25</v>
      </c>
      <c r="M2542" t="s">
        <v>3725</v>
      </c>
      <c r="N2542" t="s">
        <v>128</v>
      </c>
      <c r="O2542" t="s">
        <v>3726</v>
      </c>
      <c r="P2542" s="4">
        <v>29.68</v>
      </c>
      <c r="Q2542" s="4">
        <v>29.68</v>
      </c>
      <c r="R2542" s="4">
        <f t="shared" si="158"/>
        <v>0</v>
      </c>
      <c r="S2542" s="4">
        <f t="shared" si="159"/>
        <v>0</v>
      </c>
    </row>
    <row r="2543" spans="1:19" x14ac:dyDescent="0.3">
      <c r="A2543" t="s">
        <v>3730</v>
      </c>
      <c r="B2543" s="1">
        <v>42835</v>
      </c>
      <c r="C2543" s="1">
        <v>42840</v>
      </c>
      <c r="D2543">
        <f t="shared" si="156"/>
        <v>2017</v>
      </c>
      <c r="E2543" t="str">
        <f t="shared" si="157"/>
        <v>Apr</v>
      </c>
      <c r="F2543" t="s">
        <v>37</v>
      </c>
      <c r="G2543" t="s">
        <v>635</v>
      </c>
      <c r="H2543" t="s">
        <v>51</v>
      </c>
      <c r="I2543" t="s">
        <v>23</v>
      </c>
      <c r="J2543" t="s">
        <v>24</v>
      </c>
      <c r="K2543">
        <v>60653</v>
      </c>
      <c r="L2543" t="s">
        <v>25</v>
      </c>
      <c r="M2543" t="s">
        <v>3725</v>
      </c>
      <c r="N2543" t="s">
        <v>128</v>
      </c>
      <c r="O2543" t="s">
        <v>3726</v>
      </c>
      <c r="P2543" s="4">
        <v>13.568</v>
      </c>
      <c r="Q2543" s="4">
        <v>13.568</v>
      </c>
      <c r="R2543" s="4">
        <f t="shared" si="158"/>
        <v>0</v>
      </c>
      <c r="S2543" s="4">
        <f t="shared" si="159"/>
        <v>0</v>
      </c>
    </row>
    <row r="2544" spans="1:19" ht="15.6" x14ac:dyDescent="0.3">
      <c r="A2544" t="s">
        <v>1188</v>
      </c>
      <c r="B2544" s="1">
        <v>43239</v>
      </c>
      <c r="C2544" s="1">
        <v>43241</v>
      </c>
      <c r="D2544">
        <f t="shared" si="156"/>
        <v>2018</v>
      </c>
      <c r="E2544" t="str">
        <f t="shared" si="157"/>
        <v>May</v>
      </c>
      <c r="F2544" t="s">
        <v>67</v>
      </c>
      <c r="G2544" t="s">
        <v>655</v>
      </c>
      <c r="H2544" s="2" t="s">
        <v>22</v>
      </c>
      <c r="I2544" t="s">
        <v>32</v>
      </c>
      <c r="J2544" t="s">
        <v>33</v>
      </c>
      <c r="K2544">
        <v>94109</v>
      </c>
      <c r="L2544" t="s">
        <v>34</v>
      </c>
      <c r="M2544" t="s">
        <v>3731</v>
      </c>
      <c r="N2544" t="s">
        <v>128</v>
      </c>
      <c r="O2544" t="s">
        <v>3726</v>
      </c>
      <c r="P2544" s="4">
        <v>5.58</v>
      </c>
      <c r="Q2544" s="4">
        <v>100</v>
      </c>
      <c r="R2544" s="4">
        <f t="shared" si="158"/>
        <v>-94.42</v>
      </c>
      <c r="S2544" s="4">
        <f t="shared" si="159"/>
        <v>-14.163</v>
      </c>
    </row>
    <row r="2545" spans="1:19" ht="15.6" x14ac:dyDescent="0.3">
      <c r="A2545" t="s">
        <v>3170</v>
      </c>
      <c r="B2545" s="1">
        <v>43443</v>
      </c>
      <c r="C2545" s="1">
        <v>43447</v>
      </c>
      <c r="D2545">
        <f t="shared" si="156"/>
        <v>2018</v>
      </c>
      <c r="E2545" t="str">
        <f t="shared" si="157"/>
        <v>Dec</v>
      </c>
      <c r="F2545" t="s">
        <v>67</v>
      </c>
      <c r="G2545" t="s">
        <v>1709</v>
      </c>
      <c r="H2545" s="2" t="s">
        <v>22</v>
      </c>
      <c r="I2545" t="s">
        <v>47</v>
      </c>
      <c r="J2545" t="s">
        <v>33</v>
      </c>
      <c r="K2545">
        <v>90004</v>
      </c>
      <c r="L2545" t="s">
        <v>34</v>
      </c>
      <c r="M2545" t="s">
        <v>3731</v>
      </c>
      <c r="N2545" t="s">
        <v>128</v>
      </c>
      <c r="O2545" t="s">
        <v>3726</v>
      </c>
      <c r="P2545" s="4">
        <v>11.16</v>
      </c>
      <c r="Q2545" s="4">
        <v>100</v>
      </c>
      <c r="R2545" s="4">
        <f t="shared" si="158"/>
        <v>-88.84</v>
      </c>
      <c r="S2545" s="4">
        <f t="shared" si="159"/>
        <v>-13.326000000000001</v>
      </c>
    </row>
    <row r="2546" spans="1:19" ht="15.6" x14ac:dyDescent="0.3">
      <c r="A2546" t="s">
        <v>1835</v>
      </c>
      <c r="B2546" s="1">
        <v>42682</v>
      </c>
      <c r="C2546" s="1">
        <v>42687</v>
      </c>
      <c r="D2546">
        <f t="shared" si="156"/>
        <v>2016</v>
      </c>
      <c r="E2546" t="str">
        <f t="shared" si="157"/>
        <v>Nov</v>
      </c>
      <c r="F2546" t="s">
        <v>67</v>
      </c>
      <c r="G2546" t="s">
        <v>1427</v>
      </c>
      <c r="H2546" s="2" t="s">
        <v>22</v>
      </c>
      <c r="I2546" t="s">
        <v>839</v>
      </c>
      <c r="J2546" t="s">
        <v>158</v>
      </c>
      <c r="K2546">
        <v>23666</v>
      </c>
      <c r="L2546" t="s">
        <v>44</v>
      </c>
      <c r="M2546" t="s">
        <v>3731</v>
      </c>
      <c r="N2546" t="s">
        <v>128</v>
      </c>
      <c r="O2546" t="s">
        <v>3726</v>
      </c>
      <c r="P2546" s="4">
        <v>27.9</v>
      </c>
      <c r="Q2546" s="4">
        <v>27.9</v>
      </c>
      <c r="R2546" s="4">
        <f t="shared" si="158"/>
        <v>0</v>
      </c>
      <c r="S2546" s="4">
        <f t="shared" si="159"/>
        <v>0</v>
      </c>
    </row>
    <row r="2547" spans="1:19" ht="15.6" x14ac:dyDescent="0.3">
      <c r="A2547" t="s">
        <v>3732</v>
      </c>
      <c r="B2547" s="1">
        <v>42107</v>
      </c>
      <c r="C2547" s="1">
        <v>42111</v>
      </c>
      <c r="D2547">
        <f t="shared" si="156"/>
        <v>2015</v>
      </c>
      <c r="E2547" t="str">
        <f t="shared" si="157"/>
        <v>Apr</v>
      </c>
      <c r="F2547" t="s">
        <v>67</v>
      </c>
      <c r="G2547" t="s">
        <v>1136</v>
      </c>
      <c r="H2547" s="2" t="s">
        <v>22</v>
      </c>
      <c r="I2547" t="s">
        <v>100</v>
      </c>
      <c r="J2547" t="s">
        <v>101</v>
      </c>
      <c r="K2547">
        <v>19140</v>
      </c>
      <c r="L2547" t="s">
        <v>54</v>
      </c>
      <c r="M2547" t="s">
        <v>3731</v>
      </c>
      <c r="N2547" t="s">
        <v>128</v>
      </c>
      <c r="O2547" t="s">
        <v>3726</v>
      </c>
      <c r="P2547" s="4">
        <v>17.856000000000002</v>
      </c>
      <c r="Q2547" s="4">
        <v>18</v>
      </c>
      <c r="R2547" s="4">
        <f t="shared" si="158"/>
        <v>-0.14399999999999835</v>
      </c>
      <c r="S2547" s="4">
        <f t="shared" si="159"/>
        <v>-2.1599999999999751E-2</v>
      </c>
    </row>
    <row r="2548" spans="1:19" ht="15.6" x14ac:dyDescent="0.3">
      <c r="A2548" t="s">
        <v>3733</v>
      </c>
      <c r="B2548" s="1">
        <v>42891</v>
      </c>
      <c r="C2548" s="1">
        <v>42897</v>
      </c>
      <c r="D2548">
        <f t="shared" si="156"/>
        <v>2017</v>
      </c>
      <c r="E2548" t="str">
        <f t="shared" si="157"/>
        <v>Jun</v>
      </c>
      <c r="F2548" t="s">
        <v>37</v>
      </c>
      <c r="G2548" t="s">
        <v>185</v>
      </c>
      <c r="H2548" s="2" t="s">
        <v>22</v>
      </c>
      <c r="I2548" t="s">
        <v>466</v>
      </c>
      <c r="J2548" t="s">
        <v>53</v>
      </c>
      <c r="K2548">
        <v>19711</v>
      </c>
      <c r="L2548" t="s">
        <v>54</v>
      </c>
      <c r="M2548" t="s">
        <v>3731</v>
      </c>
      <c r="N2548" t="s">
        <v>128</v>
      </c>
      <c r="O2548" t="s">
        <v>3726</v>
      </c>
      <c r="P2548" s="4">
        <v>11.16</v>
      </c>
      <c r="Q2548" s="4">
        <v>18</v>
      </c>
      <c r="R2548" s="4">
        <f t="shared" si="158"/>
        <v>-6.84</v>
      </c>
      <c r="S2548" s="4">
        <f t="shared" si="159"/>
        <v>-1.026</v>
      </c>
    </row>
    <row r="2549" spans="1:19" ht="15.6" x14ac:dyDescent="0.3">
      <c r="A2549" t="s">
        <v>3734</v>
      </c>
      <c r="B2549" s="1">
        <v>43361</v>
      </c>
      <c r="C2549" s="1">
        <v>43363</v>
      </c>
      <c r="D2549">
        <f t="shared" si="156"/>
        <v>2018</v>
      </c>
      <c r="E2549" t="str">
        <f t="shared" si="157"/>
        <v>Sep</v>
      </c>
      <c r="F2549" t="s">
        <v>20</v>
      </c>
      <c r="G2549" t="s">
        <v>544</v>
      </c>
      <c r="H2549" s="2" t="s">
        <v>22</v>
      </c>
      <c r="I2549" t="s">
        <v>422</v>
      </c>
      <c r="J2549" t="s">
        <v>109</v>
      </c>
      <c r="K2549">
        <v>76017</v>
      </c>
      <c r="L2549" t="s">
        <v>25</v>
      </c>
      <c r="M2549" t="s">
        <v>3731</v>
      </c>
      <c r="N2549" t="s">
        <v>128</v>
      </c>
      <c r="O2549" t="s">
        <v>3726</v>
      </c>
      <c r="P2549" s="4">
        <v>8.9280000000000008</v>
      </c>
      <c r="Q2549" s="4">
        <v>18</v>
      </c>
      <c r="R2549" s="4">
        <f t="shared" si="158"/>
        <v>-9.0719999999999992</v>
      </c>
      <c r="S2549" s="4">
        <f t="shared" si="159"/>
        <v>-1.3607999999999998</v>
      </c>
    </row>
    <row r="2550" spans="1:19" ht="15.6" x14ac:dyDescent="0.3">
      <c r="A2550" t="s">
        <v>3735</v>
      </c>
      <c r="B2550" s="1">
        <v>43426</v>
      </c>
      <c r="C2550" s="1">
        <v>43430</v>
      </c>
      <c r="D2550">
        <f t="shared" si="156"/>
        <v>2018</v>
      </c>
      <c r="E2550" t="str">
        <f t="shared" si="157"/>
        <v>Nov</v>
      </c>
      <c r="F2550" t="s">
        <v>37</v>
      </c>
      <c r="G2550" t="s">
        <v>3220</v>
      </c>
      <c r="H2550" s="2" t="s">
        <v>22</v>
      </c>
      <c r="I2550" t="s">
        <v>113</v>
      </c>
      <c r="J2550" t="s">
        <v>109</v>
      </c>
      <c r="K2550">
        <v>77070</v>
      </c>
      <c r="L2550" t="s">
        <v>25</v>
      </c>
      <c r="M2550" t="s">
        <v>3731</v>
      </c>
      <c r="N2550" t="s">
        <v>128</v>
      </c>
      <c r="O2550" t="s">
        <v>3726</v>
      </c>
      <c r="P2550" s="4">
        <v>35.712000000000003</v>
      </c>
      <c r="Q2550" s="4">
        <v>35.712000000000003</v>
      </c>
      <c r="R2550" s="4">
        <f t="shared" si="158"/>
        <v>0</v>
      </c>
      <c r="S2550" s="4">
        <f t="shared" si="159"/>
        <v>0</v>
      </c>
    </row>
    <row r="2551" spans="1:19" ht="15.6" x14ac:dyDescent="0.3">
      <c r="A2551" t="s">
        <v>3736</v>
      </c>
      <c r="B2551" s="1">
        <v>42498</v>
      </c>
      <c r="C2551" s="1">
        <v>42502</v>
      </c>
      <c r="D2551">
        <f t="shared" si="156"/>
        <v>2016</v>
      </c>
      <c r="E2551" t="str">
        <f t="shared" si="157"/>
        <v>May</v>
      </c>
      <c r="F2551" t="s">
        <v>37</v>
      </c>
      <c r="G2551" t="s">
        <v>2527</v>
      </c>
      <c r="H2551" s="2" t="s">
        <v>22</v>
      </c>
      <c r="I2551" t="s">
        <v>431</v>
      </c>
      <c r="J2551" t="s">
        <v>242</v>
      </c>
      <c r="K2551">
        <v>97301</v>
      </c>
      <c r="L2551" t="s">
        <v>34</v>
      </c>
      <c r="M2551" t="s">
        <v>3737</v>
      </c>
      <c r="N2551" t="s">
        <v>128</v>
      </c>
      <c r="O2551" t="s">
        <v>3726</v>
      </c>
      <c r="P2551" s="4">
        <v>5.2480000000000002</v>
      </c>
      <c r="Q2551" s="4">
        <v>5</v>
      </c>
      <c r="R2551" s="4">
        <f t="shared" si="158"/>
        <v>0.24800000000000022</v>
      </c>
      <c r="S2551" s="4">
        <f t="shared" si="159"/>
        <v>3.7200000000000032E-2</v>
      </c>
    </row>
    <row r="2552" spans="1:19" ht="15.6" x14ac:dyDescent="0.3">
      <c r="A2552" t="s">
        <v>3738</v>
      </c>
      <c r="B2552" s="1">
        <v>42099</v>
      </c>
      <c r="C2552" s="1">
        <v>42103</v>
      </c>
      <c r="D2552">
        <f t="shared" si="156"/>
        <v>2015</v>
      </c>
      <c r="E2552" t="str">
        <f t="shared" si="157"/>
        <v>Apr</v>
      </c>
      <c r="F2552" t="s">
        <v>67</v>
      </c>
      <c r="G2552" t="s">
        <v>2914</v>
      </c>
      <c r="H2552" s="2" t="s">
        <v>22</v>
      </c>
      <c r="I2552" t="s">
        <v>2065</v>
      </c>
      <c r="J2552" t="s">
        <v>158</v>
      </c>
      <c r="K2552">
        <v>22304</v>
      </c>
      <c r="L2552" t="s">
        <v>44</v>
      </c>
      <c r="M2552" t="s">
        <v>3737</v>
      </c>
      <c r="N2552" t="s">
        <v>128</v>
      </c>
      <c r="O2552" t="s">
        <v>3726</v>
      </c>
      <c r="P2552" s="4">
        <v>22.96</v>
      </c>
      <c r="Q2552" s="4">
        <v>18</v>
      </c>
      <c r="R2552" s="4">
        <f t="shared" si="158"/>
        <v>4.9600000000000009</v>
      </c>
      <c r="S2552" s="4">
        <f t="shared" si="159"/>
        <v>0.74400000000000011</v>
      </c>
    </row>
    <row r="2553" spans="1:19" ht="15.6" x14ac:dyDescent="0.3">
      <c r="A2553" t="s">
        <v>3739</v>
      </c>
      <c r="B2553" s="1">
        <v>43201</v>
      </c>
      <c r="C2553" s="1">
        <v>43206</v>
      </c>
      <c r="D2553">
        <f t="shared" si="156"/>
        <v>2018</v>
      </c>
      <c r="E2553" t="str">
        <f t="shared" si="157"/>
        <v>Apr</v>
      </c>
      <c r="F2553" t="s">
        <v>37</v>
      </c>
      <c r="G2553" t="s">
        <v>1854</v>
      </c>
      <c r="H2553" s="2" t="s">
        <v>22</v>
      </c>
      <c r="I2553" t="s">
        <v>636</v>
      </c>
      <c r="J2553" t="s">
        <v>83</v>
      </c>
      <c r="K2553">
        <v>27217</v>
      </c>
      <c r="L2553" t="s">
        <v>44</v>
      </c>
      <c r="M2553" t="s">
        <v>3737</v>
      </c>
      <c r="N2553" t="s">
        <v>128</v>
      </c>
      <c r="O2553" t="s">
        <v>3726</v>
      </c>
      <c r="P2553" s="4">
        <v>20.992000000000001</v>
      </c>
      <c r="Q2553" s="4">
        <v>18</v>
      </c>
      <c r="R2553" s="4">
        <f t="shared" si="158"/>
        <v>2.9920000000000009</v>
      </c>
      <c r="S2553" s="4">
        <f t="shared" si="159"/>
        <v>0.44880000000000014</v>
      </c>
    </row>
    <row r="2554" spans="1:19" ht="15.6" x14ac:dyDescent="0.3">
      <c r="A2554" t="s">
        <v>3740</v>
      </c>
      <c r="B2554" s="1">
        <v>42640</v>
      </c>
      <c r="C2554" s="1">
        <v>42643</v>
      </c>
      <c r="D2554">
        <f t="shared" si="156"/>
        <v>2016</v>
      </c>
      <c r="E2554" t="str">
        <f t="shared" si="157"/>
        <v>Sep</v>
      </c>
      <c r="F2554" t="s">
        <v>67</v>
      </c>
      <c r="G2554" t="s">
        <v>21</v>
      </c>
      <c r="H2554" s="2" t="s">
        <v>22</v>
      </c>
      <c r="I2554" t="s">
        <v>97</v>
      </c>
      <c r="J2554" t="s">
        <v>89</v>
      </c>
      <c r="K2554">
        <v>48205</v>
      </c>
      <c r="L2554" t="s">
        <v>25</v>
      </c>
      <c r="M2554" t="s">
        <v>3737</v>
      </c>
      <c r="N2554" t="s">
        <v>128</v>
      </c>
      <c r="O2554" t="s">
        <v>3726</v>
      </c>
      <c r="P2554" s="4">
        <v>16.399999999999999</v>
      </c>
      <c r="Q2554" s="4">
        <v>18</v>
      </c>
      <c r="R2554" s="4">
        <f t="shared" si="158"/>
        <v>-1.6000000000000014</v>
      </c>
      <c r="S2554" s="4">
        <f t="shared" si="159"/>
        <v>-0.24000000000000021</v>
      </c>
    </row>
    <row r="2555" spans="1:19" ht="15.6" x14ac:dyDescent="0.3">
      <c r="A2555" t="s">
        <v>3741</v>
      </c>
      <c r="B2555" s="1">
        <v>42599</v>
      </c>
      <c r="C2555" s="1">
        <v>42605</v>
      </c>
      <c r="D2555">
        <f t="shared" si="156"/>
        <v>2016</v>
      </c>
      <c r="E2555" t="str">
        <f t="shared" si="157"/>
        <v>Aug</v>
      </c>
      <c r="F2555" t="s">
        <v>37</v>
      </c>
      <c r="G2555" t="s">
        <v>1214</v>
      </c>
      <c r="H2555" s="2" t="s">
        <v>22</v>
      </c>
      <c r="I2555" t="s">
        <v>65</v>
      </c>
      <c r="J2555" t="s">
        <v>178</v>
      </c>
      <c r="K2555">
        <v>85345</v>
      </c>
      <c r="L2555" t="s">
        <v>34</v>
      </c>
      <c r="M2555" t="s">
        <v>3742</v>
      </c>
      <c r="N2555" t="s">
        <v>128</v>
      </c>
      <c r="O2555" t="s">
        <v>3726</v>
      </c>
      <c r="P2555" s="4">
        <v>10.272</v>
      </c>
      <c r="Q2555" s="4">
        <v>100</v>
      </c>
      <c r="R2555" s="4">
        <f t="shared" si="158"/>
        <v>-89.727999999999994</v>
      </c>
      <c r="S2555" s="4">
        <f t="shared" si="159"/>
        <v>-13.459199999999999</v>
      </c>
    </row>
    <row r="2556" spans="1:19" ht="15.6" x14ac:dyDescent="0.3">
      <c r="A2556" t="s">
        <v>1757</v>
      </c>
      <c r="B2556" s="1">
        <v>43333</v>
      </c>
      <c r="C2556" s="1">
        <v>43334</v>
      </c>
      <c r="D2556">
        <f t="shared" si="156"/>
        <v>2018</v>
      </c>
      <c r="E2556" t="str">
        <f t="shared" si="157"/>
        <v>Aug</v>
      </c>
      <c r="F2556" t="s">
        <v>20</v>
      </c>
      <c r="G2556" t="s">
        <v>1743</v>
      </c>
      <c r="H2556" s="2" t="s">
        <v>22</v>
      </c>
      <c r="I2556" t="s">
        <v>785</v>
      </c>
      <c r="J2556" t="s">
        <v>33</v>
      </c>
      <c r="K2556">
        <v>94601</v>
      </c>
      <c r="L2556" t="s">
        <v>34</v>
      </c>
      <c r="M2556" t="s">
        <v>3742</v>
      </c>
      <c r="N2556" t="s">
        <v>128</v>
      </c>
      <c r="O2556" t="s">
        <v>3726</v>
      </c>
      <c r="P2556" s="4">
        <v>17.12</v>
      </c>
      <c r="Q2556" s="4">
        <v>18</v>
      </c>
      <c r="R2556" s="4">
        <f t="shared" si="158"/>
        <v>-0.87999999999999901</v>
      </c>
      <c r="S2556" s="4">
        <f t="shared" si="159"/>
        <v>-0.13199999999999984</v>
      </c>
    </row>
    <row r="2557" spans="1:19" ht="15.6" x14ac:dyDescent="0.3">
      <c r="A2557" t="s">
        <v>3743</v>
      </c>
      <c r="B2557" s="1">
        <v>43424</v>
      </c>
      <c r="C2557" s="1">
        <v>43425</v>
      </c>
      <c r="D2557">
        <f t="shared" si="156"/>
        <v>2018</v>
      </c>
      <c r="E2557" t="str">
        <f t="shared" si="157"/>
        <v>Nov</v>
      </c>
      <c r="F2557" t="s">
        <v>20</v>
      </c>
      <c r="G2557" t="s">
        <v>2899</v>
      </c>
      <c r="H2557" s="2" t="s">
        <v>22</v>
      </c>
      <c r="I2557" t="s">
        <v>636</v>
      </c>
      <c r="J2557" t="s">
        <v>83</v>
      </c>
      <c r="K2557">
        <v>27217</v>
      </c>
      <c r="L2557" t="s">
        <v>44</v>
      </c>
      <c r="M2557" t="s">
        <v>3742</v>
      </c>
      <c r="N2557" t="s">
        <v>128</v>
      </c>
      <c r="O2557" t="s">
        <v>3726</v>
      </c>
      <c r="P2557" s="4">
        <v>23.968</v>
      </c>
      <c r="Q2557" s="4">
        <v>23.968</v>
      </c>
      <c r="R2557" s="4">
        <f t="shared" si="158"/>
        <v>0</v>
      </c>
      <c r="S2557" s="4">
        <f t="shared" si="159"/>
        <v>0</v>
      </c>
    </row>
    <row r="2558" spans="1:19" ht="15.6" x14ac:dyDescent="0.3">
      <c r="A2558" t="s">
        <v>3744</v>
      </c>
      <c r="B2558" s="1">
        <v>42726</v>
      </c>
      <c r="C2558" s="1">
        <v>42731</v>
      </c>
      <c r="D2558">
        <f t="shared" si="156"/>
        <v>2016</v>
      </c>
      <c r="E2558" t="str">
        <f t="shared" si="157"/>
        <v>Dec</v>
      </c>
      <c r="F2558" t="s">
        <v>37</v>
      </c>
      <c r="G2558" t="s">
        <v>1481</v>
      </c>
      <c r="H2558" s="2" t="s">
        <v>22</v>
      </c>
      <c r="I2558" t="s">
        <v>1996</v>
      </c>
      <c r="J2558" t="s">
        <v>148</v>
      </c>
      <c r="K2558">
        <v>54880</v>
      </c>
      <c r="L2558" t="s">
        <v>25</v>
      </c>
      <c r="M2558" t="s">
        <v>3742</v>
      </c>
      <c r="N2558" t="s">
        <v>128</v>
      </c>
      <c r="O2558" t="s">
        <v>3726</v>
      </c>
      <c r="P2558" s="4">
        <v>17.12</v>
      </c>
      <c r="Q2558" s="4">
        <v>18</v>
      </c>
      <c r="R2558" s="4">
        <f t="shared" si="158"/>
        <v>-0.87999999999999901</v>
      </c>
      <c r="S2558" s="4">
        <f t="shared" si="159"/>
        <v>-0.13199999999999984</v>
      </c>
    </row>
    <row r="2559" spans="1:19" ht="15.6" x14ac:dyDescent="0.3">
      <c r="A2559" t="s">
        <v>3745</v>
      </c>
      <c r="B2559" s="1">
        <v>43215</v>
      </c>
      <c r="C2559" s="1">
        <v>43219</v>
      </c>
      <c r="D2559">
        <f t="shared" si="156"/>
        <v>2018</v>
      </c>
      <c r="E2559" t="str">
        <f t="shared" si="157"/>
        <v>Apr</v>
      </c>
      <c r="F2559" t="s">
        <v>37</v>
      </c>
      <c r="G2559" t="s">
        <v>3746</v>
      </c>
      <c r="H2559" s="2" t="s">
        <v>22</v>
      </c>
      <c r="I2559" t="s">
        <v>945</v>
      </c>
      <c r="J2559" t="s">
        <v>178</v>
      </c>
      <c r="K2559">
        <v>85224</v>
      </c>
      <c r="L2559" t="s">
        <v>34</v>
      </c>
      <c r="M2559" t="s">
        <v>3747</v>
      </c>
      <c r="N2559" t="s">
        <v>128</v>
      </c>
      <c r="O2559" t="s">
        <v>3726</v>
      </c>
      <c r="P2559" s="4">
        <v>8.8960000000000008</v>
      </c>
      <c r="Q2559" s="4">
        <v>100</v>
      </c>
      <c r="R2559" s="4">
        <f t="shared" si="158"/>
        <v>-91.103999999999999</v>
      </c>
      <c r="S2559" s="4">
        <f t="shared" si="159"/>
        <v>-13.6656</v>
      </c>
    </row>
    <row r="2560" spans="1:19" ht="15.6" x14ac:dyDescent="0.3">
      <c r="A2560" t="s">
        <v>3748</v>
      </c>
      <c r="B2560" s="1">
        <v>43326</v>
      </c>
      <c r="C2560" s="1">
        <v>43328</v>
      </c>
      <c r="D2560">
        <f t="shared" si="156"/>
        <v>2018</v>
      </c>
      <c r="E2560" t="str">
        <f t="shared" si="157"/>
        <v>Aug</v>
      </c>
      <c r="F2560" t="s">
        <v>67</v>
      </c>
      <c r="G2560" t="s">
        <v>569</v>
      </c>
      <c r="H2560" s="2" t="s">
        <v>22</v>
      </c>
      <c r="I2560" t="s">
        <v>32</v>
      </c>
      <c r="J2560" t="s">
        <v>33</v>
      </c>
      <c r="K2560">
        <v>94109</v>
      </c>
      <c r="L2560" t="s">
        <v>34</v>
      </c>
      <c r="M2560" t="s">
        <v>3747</v>
      </c>
      <c r="N2560" t="s">
        <v>128</v>
      </c>
      <c r="O2560" t="s">
        <v>3726</v>
      </c>
      <c r="P2560" s="4">
        <v>16.68</v>
      </c>
      <c r="Q2560" s="4">
        <v>18</v>
      </c>
      <c r="R2560" s="4">
        <f t="shared" si="158"/>
        <v>-1.3200000000000003</v>
      </c>
      <c r="S2560" s="4">
        <f t="shared" si="159"/>
        <v>-0.19800000000000004</v>
      </c>
    </row>
    <row r="2561" spans="1:19" ht="15.6" x14ac:dyDescent="0.3">
      <c r="A2561" t="s">
        <v>3749</v>
      </c>
      <c r="B2561" s="1">
        <v>43406</v>
      </c>
      <c r="C2561" s="1">
        <v>43410</v>
      </c>
      <c r="D2561">
        <f t="shared" si="156"/>
        <v>2018</v>
      </c>
      <c r="E2561" t="str">
        <f t="shared" si="157"/>
        <v>Nov</v>
      </c>
      <c r="F2561" t="s">
        <v>37</v>
      </c>
      <c r="G2561" t="s">
        <v>1621</v>
      </c>
      <c r="H2561" s="2" t="s">
        <v>22</v>
      </c>
      <c r="I2561" t="s">
        <v>191</v>
      </c>
      <c r="J2561" t="s">
        <v>158</v>
      </c>
      <c r="K2561">
        <v>22153</v>
      </c>
      <c r="L2561" t="s">
        <v>44</v>
      </c>
      <c r="M2561" t="s">
        <v>3747</v>
      </c>
      <c r="N2561" t="s">
        <v>128</v>
      </c>
      <c r="O2561" t="s">
        <v>3726</v>
      </c>
      <c r="P2561" s="4">
        <v>5.56</v>
      </c>
      <c r="Q2561" s="4">
        <v>5</v>
      </c>
      <c r="R2561" s="4">
        <f t="shared" si="158"/>
        <v>0.55999999999999961</v>
      </c>
      <c r="S2561" s="4">
        <f t="shared" si="159"/>
        <v>8.3999999999999936E-2</v>
      </c>
    </row>
    <row r="2562" spans="1:19" ht="15.6" x14ac:dyDescent="0.3">
      <c r="A2562" t="s">
        <v>3750</v>
      </c>
      <c r="B2562" s="1">
        <v>43192</v>
      </c>
      <c r="C2562" s="1">
        <v>43195</v>
      </c>
      <c r="D2562">
        <f t="shared" ref="D2562:D2625" si="160">YEAR(B2562)</f>
        <v>2018</v>
      </c>
      <c r="E2562" t="str">
        <f t="shared" ref="E2562:E2625" si="161">TEXT(B2562,"mmm")</f>
        <v>Apr</v>
      </c>
      <c r="F2562" t="s">
        <v>20</v>
      </c>
      <c r="G2562" t="s">
        <v>1709</v>
      </c>
      <c r="H2562" s="2" t="s">
        <v>22</v>
      </c>
      <c r="I2562" t="s">
        <v>1134</v>
      </c>
      <c r="J2562" t="s">
        <v>310</v>
      </c>
      <c r="K2562">
        <v>6450</v>
      </c>
      <c r="L2562" t="s">
        <v>54</v>
      </c>
      <c r="M2562" t="s">
        <v>3747</v>
      </c>
      <c r="N2562" t="s">
        <v>128</v>
      </c>
      <c r="O2562" t="s">
        <v>3726</v>
      </c>
      <c r="P2562" s="4">
        <v>11.12</v>
      </c>
      <c r="Q2562" s="4">
        <v>18</v>
      </c>
      <c r="R2562" s="4">
        <f t="shared" si="158"/>
        <v>-6.8800000000000008</v>
      </c>
      <c r="S2562" s="4">
        <f t="shared" si="159"/>
        <v>-1.032</v>
      </c>
    </row>
    <row r="2563" spans="1:19" ht="15.6" x14ac:dyDescent="0.3">
      <c r="A2563" t="s">
        <v>3429</v>
      </c>
      <c r="B2563" s="1">
        <v>43078</v>
      </c>
      <c r="C2563" s="1">
        <v>43082</v>
      </c>
      <c r="D2563">
        <f t="shared" si="160"/>
        <v>2017</v>
      </c>
      <c r="E2563" t="str">
        <f t="shared" si="161"/>
        <v>Dec</v>
      </c>
      <c r="F2563" t="s">
        <v>37</v>
      </c>
      <c r="G2563" t="s">
        <v>866</v>
      </c>
      <c r="H2563" s="2" t="s">
        <v>22</v>
      </c>
      <c r="I2563" t="s">
        <v>2237</v>
      </c>
      <c r="J2563" t="s">
        <v>1699</v>
      </c>
      <c r="K2563">
        <v>68025</v>
      </c>
      <c r="L2563" t="s">
        <v>25</v>
      </c>
      <c r="M2563" t="s">
        <v>3747</v>
      </c>
      <c r="N2563" t="s">
        <v>110</v>
      </c>
      <c r="O2563" t="s">
        <v>3726</v>
      </c>
      <c r="P2563" s="4">
        <v>19.46</v>
      </c>
      <c r="Q2563" s="4">
        <v>18</v>
      </c>
      <c r="R2563" s="4">
        <f t="shared" ref="R2563:R2626" si="162">P2563-Q2563</f>
        <v>1.4600000000000009</v>
      </c>
      <c r="S2563" s="4">
        <f t="shared" ref="S2563:S2626" si="163">0.15*R2563</f>
        <v>0.21900000000000011</v>
      </c>
    </row>
    <row r="2564" spans="1:19" ht="15.6" x14ac:dyDescent="0.3">
      <c r="A2564" t="s">
        <v>3751</v>
      </c>
      <c r="B2564" s="1">
        <v>43280</v>
      </c>
      <c r="C2564" s="1">
        <v>43281</v>
      </c>
      <c r="D2564">
        <f t="shared" si="160"/>
        <v>2018</v>
      </c>
      <c r="E2564" t="str">
        <f t="shared" si="161"/>
        <v>Jun</v>
      </c>
      <c r="F2564" t="s">
        <v>20</v>
      </c>
      <c r="G2564" t="s">
        <v>1409</v>
      </c>
      <c r="H2564" s="2" t="s">
        <v>22</v>
      </c>
      <c r="I2564" t="s">
        <v>47</v>
      </c>
      <c r="J2564" t="s">
        <v>33</v>
      </c>
      <c r="K2564">
        <v>90049</v>
      </c>
      <c r="L2564" t="s">
        <v>34</v>
      </c>
      <c r="M2564" t="s">
        <v>3752</v>
      </c>
      <c r="N2564" t="s">
        <v>128</v>
      </c>
      <c r="O2564" t="s">
        <v>3726</v>
      </c>
      <c r="P2564" s="4">
        <v>11.68</v>
      </c>
      <c r="Q2564" s="4">
        <v>11.68</v>
      </c>
      <c r="R2564" s="4">
        <f t="shared" si="162"/>
        <v>0</v>
      </c>
      <c r="S2564" s="4">
        <f t="shared" si="163"/>
        <v>0</v>
      </c>
    </row>
    <row r="2565" spans="1:19" ht="15.6" x14ac:dyDescent="0.3">
      <c r="A2565" t="s">
        <v>3753</v>
      </c>
      <c r="B2565" s="1">
        <v>43420</v>
      </c>
      <c r="C2565" s="1">
        <v>43425</v>
      </c>
      <c r="D2565">
        <f t="shared" si="160"/>
        <v>2018</v>
      </c>
      <c r="E2565" t="str">
        <f t="shared" si="161"/>
        <v>Nov</v>
      </c>
      <c r="F2565" t="s">
        <v>37</v>
      </c>
      <c r="G2565" t="s">
        <v>525</v>
      </c>
      <c r="H2565" s="2" t="s">
        <v>22</v>
      </c>
      <c r="I2565" t="s">
        <v>3754</v>
      </c>
      <c r="J2565" t="s">
        <v>33</v>
      </c>
      <c r="K2565">
        <v>92025</v>
      </c>
      <c r="L2565" t="s">
        <v>34</v>
      </c>
      <c r="M2565" t="s">
        <v>3752</v>
      </c>
      <c r="N2565" t="s">
        <v>128</v>
      </c>
      <c r="O2565" t="s">
        <v>3726</v>
      </c>
      <c r="P2565" s="4">
        <v>23.36</v>
      </c>
      <c r="Q2565" s="4">
        <v>18</v>
      </c>
      <c r="R2565" s="4">
        <f t="shared" si="162"/>
        <v>5.3599999999999994</v>
      </c>
      <c r="S2565" s="4">
        <f t="shared" si="163"/>
        <v>0.80399999999999994</v>
      </c>
    </row>
    <row r="2566" spans="1:19" x14ac:dyDescent="0.3">
      <c r="A2566" t="s">
        <v>3755</v>
      </c>
      <c r="B2566" s="1">
        <v>43007</v>
      </c>
      <c r="C2566" s="1">
        <v>43008</v>
      </c>
      <c r="D2566">
        <f t="shared" si="160"/>
        <v>2017</v>
      </c>
      <c r="E2566" t="str">
        <f t="shared" si="161"/>
        <v>Sep</v>
      </c>
      <c r="F2566" t="s">
        <v>20</v>
      </c>
      <c r="G2566" t="s">
        <v>1170</v>
      </c>
      <c r="H2566" t="s">
        <v>22</v>
      </c>
      <c r="I2566" t="s">
        <v>182</v>
      </c>
      <c r="J2566" t="s">
        <v>653</v>
      </c>
      <c r="K2566">
        <v>47201</v>
      </c>
      <c r="L2566" t="s">
        <v>25</v>
      </c>
      <c r="M2566" t="s">
        <v>3752</v>
      </c>
      <c r="N2566" t="s">
        <v>128</v>
      </c>
      <c r="O2566" t="s">
        <v>3726</v>
      </c>
      <c r="P2566" s="4">
        <v>40.880000000000003</v>
      </c>
      <c r="Q2566" s="4">
        <v>40.880000000000003</v>
      </c>
      <c r="R2566" s="4">
        <f t="shared" si="162"/>
        <v>0</v>
      </c>
      <c r="S2566" s="4">
        <f t="shared" si="163"/>
        <v>0</v>
      </c>
    </row>
    <row r="2567" spans="1:19" ht="15.6" x14ac:dyDescent="0.3">
      <c r="A2567" t="s">
        <v>3756</v>
      </c>
      <c r="B2567" s="1">
        <v>43416</v>
      </c>
      <c r="C2567" s="1">
        <v>43420</v>
      </c>
      <c r="D2567">
        <f t="shared" si="160"/>
        <v>2018</v>
      </c>
      <c r="E2567" t="str">
        <f t="shared" si="161"/>
        <v>Nov</v>
      </c>
      <c r="F2567" t="s">
        <v>37</v>
      </c>
      <c r="G2567" t="s">
        <v>433</v>
      </c>
      <c r="H2567" s="2" t="s">
        <v>22</v>
      </c>
      <c r="I2567" t="s">
        <v>69</v>
      </c>
      <c r="J2567" t="s">
        <v>70</v>
      </c>
      <c r="K2567">
        <v>98115</v>
      </c>
      <c r="L2567" t="s">
        <v>34</v>
      </c>
      <c r="M2567" t="s">
        <v>3757</v>
      </c>
      <c r="N2567" t="s">
        <v>128</v>
      </c>
      <c r="O2567" t="s">
        <v>3726</v>
      </c>
      <c r="P2567" s="4">
        <v>9.2100000000000009</v>
      </c>
      <c r="Q2567" s="4">
        <v>18</v>
      </c>
      <c r="R2567" s="4">
        <f t="shared" si="162"/>
        <v>-8.7899999999999991</v>
      </c>
      <c r="S2567" s="4">
        <f t="shared" si="163"/>
        <v>-1.3184999999999998</v>
      </c>
    </row>
    <row r="2568" spans="1:19" ht="15.6" x14ac:dyDescent="0.3">
      <c r="A2568" t="s">
        <v>3758</v>
      </c>
      <c r="B2568" s="1">
        <v>42760</v>
      </c>
      <c r="C2568" s="1">
        <v>42762</v>
      </c>
      <c r="D2568">
        <f t="shared" si="160"/>
        <v>2017</v>
      </c>
      <c r="E2568" t="str">
        <f t="shared" si="161"/>
        <v>Jan</v>
      </c>
      <c r="F2568" t="s">
        <v>20</v>
      </c>
      <c r="G2568" t="s">
        <v>456</v>
      </c>
      <c r="H2568" s="2" t="s">
        <v>22</v>
      </c>
      <c r="I2568" t="s">
        <v>3459</v>
      </c>
      <c r="J2568" t="s">
        <v>144</v>
      </c>
      <c r="K2568">
        <v>7060</v>
      </c>
      <c r="L2568" t="s">
        <v>54</v>
      </c>
      <c r="M2568" t="s">
        <v>3757</v>
      </c>
      <c r="N2568" t="s">
        <v>128</v>
      </c>
      <c r="O2568" t="s">
        <v>3726</v>
      </c>
      <c r="P2568" s="4">
        <v>9.2100000000000009</v>
      </c>
      <c r="Q2568" s="4">
        <v>18</v>
      </c>
      <c r="R2568" s="4">
        <f t="shared" si="162"/>
        <v>-8.7899999999999991</v>
      </c>
      <c r="S2568" s="4">
        <f t="shared" si="163"/>
        <v>-1.3184999999999998</v>
      </c>
    </row>
    <row r="2569" spans="1:19" ht="15.6" x14ac:dyDescent="0.3">
      <c r="A2569" t="s">
        <v>2320</v>
      </c>
      <c r="B2569" s="1">
        <v>43001</v>
      </c>
      <c r="C2569" s="1">
        <v>43005</v>
      </c>
      <c r="D2569">
        <f t="shared" si="160"/>
        <v>2017</v>
      </c>
      <c r="E2569" t="str">
        <f t="shared" si="161"/>
        <v>Sep</v>
      </c>
      <c r="F2569" t="s">
        <v>37</v>
      </c>
      <c r="G2569" t="s">
        <v>758</v>
      </c>
      <c r="H2569" s="2" t="s">
        <v>22</v>
      </c>
      <c r="I2569" t="s">
        <v>666</v>
      </c>
      <c r="J2569" t="s">
        <v>233</v>
      </c>
      <c r="K2569">
        <v>45014</v>
      </c>
      <c r="L2569" t="s">
        <v>54</v>
      </c>
      <c r="M2569" t="s">
        <v>3757</v>
      </c>
      <c r="N2569" t="s">
        <v>110</v>
      </c>
      <c r="O2569" t="s">
        <v>3726</v>
      </c>
      <c r="P2569" s="4">
        <v>4.9119999999999999</v>
      </c>
      <c r="Q2569" s="4">
        <v>5</v>
      </c>
      <c r="R2569" s="4">
        <f t="shared" si="162"/>
        <v>-8.8000000000000078E-2</v>
      </c>
      <c r="S2569" s="4">
        <f t="shared" si="163"/>
        <v>-1.3200000000000012E-2</v>
      </c>
    </row>
    <row r="2570" spans="1:19" ht="15.6" x14ac:dyDescent="0.3">
      <c r="A2570" t="s">
        <v>3759</v>
      </c>
      <c r="B2570" s="1">
        <v>43456</v>
      </c>
      <c r="C2570" s="1">
        <v>43460</v>
      </c>
      <c r="D2570">
        <f t="shared" si="160"/>
        <v>2018</v>
      </c>
      <c r="E2570" t="str">
        <f t="shared" si="161"/>
        <v>Dec</v>
      </c>
      <c r="F2570" t="s">
        <v>37</v>
      </c>
      <c r="G2570" t="s">
        <v>2995</v>
      </c>
      <c r="H2570" s="2" t="s">
        <v>22</v>
      </c>
      <c r="I2570" t="s">
        <v>3760</v>
      </c>
      <c r="J2570" t="s">
        <v>1031</v>
      </c>
      <c r="K2570">
        <v>88220</v>
      </c>
      <c r="L2570" t="s">
        <v>34</v>
      </c>
      <c r="M2570" t="s">
        <v>3761</v>
      </c>
      <c r="N2570" t="s">
        <v>128</v>
      </c>
      <c r="O2570" t="s">
        <v>3726</v>
      </c>
      <c r="P2570" s="4">
        <v>4.17</v>
      </c>
      <c r="Q2570" s="4">
        <v>5</v>
      </c>
      <c r="R2570" s="4">
        <f t="shared" si="162"/>
        <v>-0.83000000000000007</v>
      </c>
      <c r="S2570" s="4">
        <f t="shared" si="163"/>
        <v>-0.1245</v>
      </c>
    </row>
    <row r="2571" spans="1:19" ht="15.6" x14ac:dyDescent="0.3">
      <c r="A2571" t="s">
        <v>3762</v>
      </c>
      <c r="B2571" s="1">
        <v>42674</v>
      </c>
      <c r="C2571" s="1">
        <v>42676</v>
      </c>
      <c r="D2571">
        <f t="shared" si="160"/>
        <v>2016</v>
      </c>
      <c r="E2571" t="str">
        <f t="shared" si="161"/>
        <v>Oct</v>
      </c>
      <c r="F2571" t="s">
        <v>67</v>
      </c>
      <c r="G2571" t="s">
        <v>226</v>
      </c>
      <c r="H2571" s="2" t="s">
        <v>22</v>
      </c>
      <c r="I2571" t="s">
        <v>286</v>
      </c>
      <c r="J2571" t="s">
        <v>62</v>
      </c>
      <c r="K2571">
        <v>14215</v>
      </c>
      <c r="L2571" t="s">
        <v>54</v>
      </c>
      <c r="M2571" t="s">
        <v>3761</v>
      </c>
      <c r="N2571" t="s">
        <v>128</v>
      </c>
      <c r="O2571" t="s">
        <v>3726</v>
      </c>
      <c r="P2571" s="4">
        <v>2.78</v>
      </c>
      <c r="Q2571" s="4">
        <v>5</v>
      </c>
      <c r="R2571" s="4">
        <f t="shared" si="162"/>
        <v>-2.2200000000000002</v>
      </c>
      <c r="S2571" s="4">
        <f t="shared" si="163"/>
        <v>-0.33300000000000002</v>
      </c>
    </row>
    <row r="2572" spans="1:19" ht="15.6" x14ac:dyDescent="0.3">
      <c r="A2572" t="s">
        <v>3763</v>
      </c>
      <c r="B2572" s="1">
        <v>43374</v>
      </c>
      <c r="C2572" s="1">
        <v>43381</v>
      </c>
      <c r="D2572">
        <f t="shared" si="160"/>
        <v>2018</v>
      </c>
      <c r="E2572" t="str">
        <f t="shared" si="161"/>
        <v>Oct</v>
      </c>
      <c r="F2572" t="s">
        <v>37</v>
      </c>
      <c r="G2572" t="s">
        <v>3764</v>
      </c>
      <c r="H2572" s="2" t="s">
        <v>22</v>
      </c>
      <c r="I2572" t="s">
        <v>855</v>
      </c>
      <c r="J2572" t="s">
        <v>109</v>
      </c>
      <c r="K2572">
        <v>78207</v>
      </c>
      <c r="L2572" t="s">
        <v>25</v>
      </c>
      <c r="M2572" t="s">
        <v>3761</v>
      </c>
      <c r="N2572" t="s">
        <v>128</v>
      </c>
      <c r="O2572" t="s">
        <v>3726</v>
      </c>
      <c r="P2572" s="4">
        <v>6.6719999999999997</v>
      </c>
      <c r="Q2572" s="4">
        <v>5</v>
      </c>
      <c r="R2572" s="4">
        <f t="shared" si="162"/>
        <v>1.6719999999999997</v>
      </c>
      <c r="S2572" s="4">
        <f t="shared" si="163"/>
        <v>0.25079999999999997</v>
      </c>
    </row>
    <row r="2573" spans="1:19" ht="15.6" x14ac:dyDescent="0.3">
      <c r="A2573" t="s">
        <v>724</v>
      </c>
      <c r="B2573" s="1">
        <v>42255</v>
      </c>
      <c r="C2573" s="1">
        <v>42261</v>
      </c>
      <c r="D2573">
        <f t="shared" si="160"/>
        <v>2015</v>
      </c>
      <c r="E2573" t="str">
        <f t="shared" si="161"/>
        <v>Sep</v>
      </c>
      <c r="F2573" t="s">
        <v>37</v>
      </c>
      <c r="G2573" t="s">
        <v>553</v>
      </c>
      <c r="H2573" s="2" t="s">
        <v>22</v>
      </c>
      <c r="I2573" t="s">
        <v>725</v>
      </c>
      <c r="J2573" t="s">
        <v>70</v>
      </c>
      <c r="K2573">
        <v>99301</v>
      </c>
      <c r="L2573" t="s">
        <v>34</v>
      </c>
      <c r="M2573" t="s">
        <v>3765</v>
      </c>
      <c r="N2573" t="s">
        <v>128</v>
      </c>
      <c r="O2573" t="s">
        <v>3726</v>
      </c>
      <c r="P2573" s="4">
        <v>303.83999999999997</v>
      </c>
      <c r="Q2573" s="4">
        <v>303.83999999999997</v>
      </c>
      <c r="R2573" s="4">
        <f t="shared" si="162"/>
        <v>0</v>
      </c>
      <c r="S2573" s="4">
        <f t="shared" si="163"/>
        <v>0</v>
      </c>
    </row>
    <row r="2574" spans="1:19" ht="15.6" x14ac:dyDescent="0.3">
      <c r="A2574" t="s">
        <v>3766</v>
      </c>
      <c r="B2574" s="1">
        <v>42624</v>
      </c>
      <c r="C2574" s="1">
        <v>42629</v>
      </c>
      <c r="D2574">
        <f t="shared" si="160"/>
        <v>2016</v>
      </c>
      <c r="E2574" t="str">
        <f t="shared" si="161"/>
        <v>Sep</v>
      </c>
      <c r="F2574" t="s">
        <v>37</v>
      </c>
      <c r="G2574" t="s">
        <v>1952</v>
      </c>
      <c r="H2574" s="2" t="s">
        <v>22</v>
      </c>
      <c r="I2574" t="s">
        <v>39</v>
      </c>
      <c r="J2574" t="s">
        <v>33</v>
      </c>
      <c r="K2574">
        <v>92024</v>
      </c>
      <c r="L2574" t="s">
        <v>34</v>
      </c>
      <c r="M2574" t="s">
        <v>3765</v>
      </c>
      <c r="N2574" t="s">
        <v>128</v>
      </c>
      <c r="O2574" t="s">
        <v>3726</v>
      </c>
      <c r="P2574" s="4">
        <v>265.86</v>
      </c>
      <c r="Q2574" s="4">
        <v>265.86</v>
      </c>
      <c r="R2574" s="4">
        <f t="shared" si="162"/>
        <v>0</v>
      </c>
      <c r="S2574" s="4">
        <f t="shared" si="163"/>
        <v>0</v>
      </c>
    </row>
    <row r="2575" spans="1:19" ht="15.6" x14ac:dyDescent="0.3">
      <c r="A2575" t="s">
        <v>1338</v>
      </c>
      <c r="B2575" s="1">
        <v>42532</v>
      </c>
      <c r="C2575" s="1">
        <v>42533</v>
      </c>
      <c r="D2575">
        <f t="shared" si="160"/>
        <v>2016</v>
      </c>
      <c r="E2575" t="str">
        <f t="shared" si="161"/>
        <v>Jun</v>
      </c>
      <c r="F2575" t="s">
        <v>20</v>
      </c>
      <c r="G2575" t="s">
        <v>1339</v>
      </c>
      <c r="H2575" s="2" t="s">
        <v>22</v>
      </c>
      <c r="I2575" t="s">
        <v>1340</v>
      </c>
      <c r="J2575" t="s">
        <v>79</v>
      </c>
      <c r="K2575">
        <v>33801</v>
      </c>
      <c r="L2575" t="s">
        <v>44</v>
      </c>
      <c r="M2575" t="s">
        <v>3765</v>
      </c>
      <c r="N2575" t="s">
        <v>128</v>
      </c>
      <c r="O2575" t="s">
        <v>3726</v>
      </c>
      <c r="P2575" s="4">
        <v>60.768000000000001</v>
      </c>
      <c r="Q2575" s="4">
        <v>60.768000000000001</v>
      </c>
      <c r="R2575" s="4">
        <f t="shared" si="162"/>
        <v>0</v>
      </c>
      <c r="S2575" s="4">
        <f t="shared" si="163"/>
        <v>0</v>
      </c>
    </row>
    <row r="2576" spans="1:19" ht="15.6" x14ac:dyDescent="0.3">
      <c r="A2576" t="s">
        <v>1835</v>
      </c>
      <c r="B2576" s="1">
        <v>42682</v>
      </c>
      <c r="C2576" s="1">
        <v>42687</v>
      </c>
      <c r="D2576">
        <f t="shared" si="160"/>
        <v>2016</v>
      </c>
      <c r="E2576" t="str">
        <f t="shared" si="161"/>
        <v>Nov</v>
      </c>
      <c r="F2576" t="s">
        <v>67</v>
      </c>
      <c r="G2576" t="s">
        <v>1427</v>
      </c>
      <c r="H2576" s="2" t="s">
        <v>22</v>
      </c>
      <c r="I2576" t="s">
        <v>839</v>
      </c>
      <c r="J2576" t="s">
        <v>158</v>
      </c>
      <c r="K2576">
        <v>23666</v>
      </c>
      <c r="L2576" t="s">
        <v>44</v>
      </c>
      <c r="M2576" t="s">
        <v>3765</v>
      </c>
      <c r="N2576" t="s">
        <v>128</v>
      </c>
      <c r="O2576" t="s">
        <v>3726</v>
      </c>
      <c r="P2576" s="4">
        <v>265.86</v>
      </c>
      <c r="Q2576" s="4">
        <v>265.86</v>
      </c>
      <c r="R2576" s="4">
        <f t="shared" si="162"/>
        <v>0</v>
      </c>
      <c r="S2576" s="4">
        <f t="shared" si="163"/>
        <v>0</v>
      </c>
    </row>
    <row r="2577" spans="1:19" x14ac:dyDescent="0.3">
      <c r="A2577" t="s">
        <v>2465</v>
      </c>
      <c r="B2577" s="1">
        <v>43361</v>
      </c>
      <c r="C2577" s="1">
        <v>43365</v>
      </c>
      <c r="D2577">
        <f t="shared" si="160"/>
        <v>2018</v>
      </c>
      <c r="E2577" t="str">
        <f t="shared" si="161"/>
        <v>Sep</v>
      </c>
      <c r="F2577" t="s">
        <v>37</v>
      </c>
      <c r="G2577" t="s">
        <v>2220</v>
      </c>
      <c r="H2577" t="s">
        <v>51</v>
      </c>
      <c r="I2577" t="s">
        <v>182</v>
      </c>
      <c r="J2577" t="s">
        <v>183</v>
      </c>
      <c r="K2577">
        <v>31907</v>
      </c>
      <c r="L2577" t="s">
        <v>44</v>
      </c>
      <c r="M2577" t="s">
        <v>3765</v>
      </c>
      <c r="N2577" t="s">
        <v>128</v>
      </c>
      <c r="O2577" t="s">
        <v>3726</v>
      </c>
      <c r="P2577" s="4">
        <v>113.94</v>
      </c>
      <c r="Q2577" s="4">
        <v>113.94</v>
      </c>
      <c r="R2577" s="4">
        <f t="shared" si="162"/>
        <v>0</v>
      </c>
      <c r="S2577" s="4">
        <f t="shared" si="163"/>
        <v>0</v>
      </c>
    </row>
    <row r="2578" spans="1:19" ht="15.6" x14ac:dyDescent="0.3">
      <c r="A2578" t="s">
        <v>3767</v>
      </c>
      <c r="B2578" s="1">
        <v>43318</v>
      </c>
      <c r="C2578" s="1">
        <v>43324</v>
      </c>
      <c r="D2578">
        <f t="shared" si="160"/>
        <v>2018</v>
      </c>
      <c r="E2578" t="str">
        <f t="shared" si="161"/>
        <v>Aug</v>
      </c>
      <c r="F2578" t="s">
        <v>37</v>
      </c>
      <c r="G2578" t="s">
        <v>2363</v>
      </c>
      <c r="H2578" s="2" t="s">
        <v>22</v>
      </c>
      <c r="I2578" t="s">
        <v>533</v>
      </c>
      <c r="J2578" t="s">
        <v>1737</v>
      </c>
      <c r="K2578">
        <v>3301</v>
      </c>
      <c r="L2578" t="s">
        <v>54</v>
      </c>
      <c r="M2578" t="s">
        <v>3765</v>
      </c>
      <c r="N2578" t="s">
        <v>128</v>
      </c>
      <c r="O2578" t="s">
        <v>3726</v>
      </c>
      <c r="P2578" s="4">
        <v>227.88</v>
      </c>
      <c r="Q2578" s="4">
        <v>227.88</v>
      </c>
      <c r="R2578" s="4">
        <f t="shared" si="162"/>
        <v>0</v>
      </c>
      <c r="S2578" s="4">
        <f t="shared" si="163"/>
        <v>0</v>
      </c>
    </row>
    <row r="2579" spans="1:19" ht="15.6" x14ac:dyDescent="0.3">
      <c r="A2579" t="s">
        <v>3768</v>
      </c>
      <c r="B2579" s="1">
        <v>42332</v>
      </c>
      <c r="C2579" s="1">
        <v>42337</v>
      </c>
      <c r="D2579">
        <f t="shared" si="160"/>
        <v>2015</v>
      </c>
      <c r="E2579" t="str">
        <f t="shared" si="161"/>
        <v>Nov</v>
      </c>
      <c r="F2579" t="s">
        <v>37</v>
      </c>
      <c r="G2579" t="s">
        <v>1716</v>
      </c>
      <c r="H2579" s="2" t="s">
        <v>22</v>
      </c>
      <c r="I2579" t="s">
        <v>648</v>
      </c>
      <c r="J2579" t="s">
        <v>89</v>
      </c>
      <c r="K2579">
        <v>49201</v>
      </c>
      <c r="L2579" t="s">
        <v>25</v>
      </c>
      <c r="M2579" t="s">
        <v>3765</v>
      </c>
      <c r="N2579" t="s">
        <v>128</v>
      </c>
      <c r="O2579" t="s">
        <v>3726</v>
      </c>
      <c r="P2579" s="4">
        <v>151.91999999999999</v>
      </c>
      <c r="Q2579" s="4">
        <v>151.91999999999999</v>
      </c>
      <c r="R2579" s="4">
        <f t="shared" si="162"/>
        <v>0</v>
      </c>
      <c r="S2579" s="4">
        <f t="shared" si="163"/>
        <v>0</v>
      </c>
    </row>
    <row r="2580" spans="1:19" x14ac:dyDescent="0.3">
      <c r="A2580" t="s">
        <v>3769</v>
      </c>
      <c r="B2580" s="1">
        <v>43042</v>
      </c>
      <c r="C2580" s="1">
        <v>43049</v>
      </c>
      <c r="D2580">
        <f t="shared" si="160"/>
        <v>2017</v>
      </c>
      <c r="E2580" t="str">
        <f t="shared" si="161"/>
        <v>Nov</v>
      </c>
      <c r="F2580" t="s">
        <v>37</v>
      </c>
      <c r="G2580" t="s">
        <v>1000</v>
      </c>
      <c r="H2580" t="s">
        <v>51</v>
      </c>
      <c r="I2580" t="s">
        <v>3770</v>
      </c>
      <c r="J2580" t="s">
        <v>878</v>
      </c>
      <c r="K2580">
        <v>50322</v>
      </c>
      <c r="L2580" t="s">
        <v>25</v>
      </c>
      <c r="M2580" t="s">
        <v>3765</v>
      </c>
      <c r="N2580" t="s">
        <v>128</v>
      </c>
      <c r="O2580" t="s">
        <v>3726</v>
      </c>
      <c r="P2580" s="4">
        <v>75.959999999999994</v>
      </c>
      <c r="Q2580" s="4">
        <v>75.959999999999994</v>
      </c>
      <c r="R2580" s="4">
        <f t="shared" si="162"/>
        <v>0</v>
      </c>
      <c r="S2580" s="4">
        <f t="shared" si="163"/>
        <v>0</v>
      </c>
    </row>
    <row r="2581" spans="1:19" x14ac:dyDescent="0.3">
      <c r="A2581" t="s">
        <v>3771</v>
      </c>
      <c r="B2581" s="1">
        <v>43304</v>
      </c>
      <c r="C2581" s="1">
        <v>43309</v>
      </c>
      <c r="D2581">
        <f t="shared" si="160"/>
        <v>2018</v>
      </c>
      <c r="E2581" t="str">
        <f t="shared" si="161"/>
        <v>Jul</v>
      </c>
      <c r="F2581" t="s">
        <v>37</v>
      </c>
      <c r="G2581" t="s">
        <v>1161</v>
      </c>
      <c r="H2581" t="s">
        <v>105</v>
      </c>
      <c r="I2581" t="s">
        <v>2844</v>
      </c>
      <c r="J2581" t="s">
        <v>24</v>
      </c>
      <c r="K2581">
        <v>60090</v>
      </c>
      <c r="L2581" t="s">
        <v>25</v>
      </c>
      <c r="M2581" t="s">
        <v>3765</v>
      </c>
      <c r="N2581" t="s">
        <v>128</v>
      </c>
      <c r="O2581" t="s">
        <v>3726</v>
      </c>
      <c r="P2581" s="4">
        <v>121.536</v>
      </c>
      <c r="Q2581" s="4">
        <v>121.536</v>
      </c>
      <c r="R2581" s="4">
        <f t="shared" si="162"/>
        <v>0</v>
      </c>
      <c r="S2581" s="4">
        <f t="shared" si="163"/>
        <v>0</v>
      </c>
    </row>
    <row r="2582" spans="1:19" x14ac:dyDescent="0.3">
      <c r="A2582" t="s">
        <v>3772</v>
      </c>
      <c r="B2582" s="1">
        <v>43347</v>
      </c>
      <c r="C2582" s="1">
        <v>43351</v>
      </c>
      <c r="D2582">
        <f t="shared" si="160"/>
        <v>2018</v>
      </c>
      <c r="E2582" t="str">
        <f t="shared" si="161"/>
        <v>Sep</v>
      </c>
      <c r="F2582" t="s">
        <v>67</v>
      </c>
      <c r="G2582" t="s">
        <v>332</v>
      </c>
      <c r="H2582" t="s">
        <v>22</v>
      </c>
      <c r="I2582" t="s">
        <v>2106</v>
      </c>
      <c r="J2582" t="s">
        <v>109</v>
      </c>
      <c r="K2582">
        <v>75043</v>
      </c>
      <c r="L2582" t="s">
        <v>25</v>
      </c>
      <c r="M2582" t="s">
        <v>3765</v>
      </c>
      <c r="N2582" t="s">
        <v>128</v>
      </c>
      <c r="O2582" t="s">
        <v>3726</v>
      </c>
      <c r="P2582" s="4">
        <v>30.384</v>
      </c>
      <c r="Q2582" s="4">
        <v>30.384</v>
      </c>
      <c r="R2582" s="4">
        <f t="shared" si="162"/>
        <v>0</v>
      </c>
      <c r="S2582" s="4">
        <f t="shared" si="163"/>
        <v>0</v>
      </c>
    </row>
    <row r="2583" spans="1:19" ht="15.6" x14ac:dyDescent="0.3">
      <c r="A2583" t="s">
        <v>1229</v>
      </c>
      <c r="B2583" s="1">
        <v>42070</v>
      </c>
      <c r="C2583" s="1">
        <v>42075</v>
      </c>
      <c r="D2583">
        <f t="shared" si="160"/>
        <v>2015</v>
      </c>
      <c r="E2583" t="str">
        <f t="shared" si="161"/>
        <v>Mar</v>
      </c>
      <c r="F2583" t="s">
        <v>37</v>
      </c>
      <c r="G2583" t="s">
        <v>220</v>
      </c>
      <c r="H2583" s="2" t="s">
        <v>22</v>
      </c>
      <c r="I2583" t="s">
        <v>69</v>
      </c>
      <c r="J2583" t="s">
        <v>70</v>
      </c>
      <c r="K2583">
        <v>98103</v>
      </c>
      <c r="L2583" t="s">
        <v>34</v>
      </c>
      <c r="M2583" t="s">
        <v>3773</v>
      </c>
      <c r="N2583" t="s">
        <v>128</v>
      </c>
      <c r="O2583" t="s">
        <v>3726</v>
      </c>
      <c r="P2583" s="4">
        <v>20.65</v>
      </c>
      <c r="Q2583" s="4">
        <v>50</v>
      </c>
      <c r="R2583" s="4">
        <f t="shared" si="162"/>
        <v>-29.35</v>
      </c>
      <c r="S2583" s="4">
        <f t="shared" si="163"/>
        <v>-4.4024999999999999</v>
      </c>
    </row>
    <row r="2584" spans="1:19" ht="15.6" x14ac:dyDescent="0.3">
      <c r="A2584" t="s">
        <v>3774</v>
      </c>
      <c r="B2584" s="1">
        <v>42973</v>
      </c>
      <c r="C2584" s="1">
        <v>42975</v>
      </c>
      <c r="D2584">
        <f t="shared" si="160"/>
        <v>2017</v>
      </c>
      <c r="E2584" t="str">
        <f t="shared" si="161"/>
        <v>Aug</v>
      </c>
      <c r="F2584" t="s">
        <v>67</v>
      </c>
      <c r="G2584" t="s">
        <v>303</v>
      </c>
      <c r="H2584" s="2" t="s">
        <v>22</v>
      </c>
      <c r="I2584" t="s">
        <v>47</v>
      </c>
      <c r="J2584" t="s">
        <v>33</v>
      </c>
      <c r="K2584">
        <v>90045</v>
      </c>
      <c r="L2584" t="s">
        <v>34</v>
      </c>
      <c r="M2584" t="s">
        <v>3773</v>
      </c>
      <c r="N2584" t="s">
        <v>128</v>
      </c>
      <c r="O2584" t="s">
        <v>3726</v>
      </c>
      <c r="P2584" s="4">
        <v>8.26</v>
      </c>
      <c r="Q2584" s="4">
        <v>18</v>
      </c>
      <c r="R2584" s="4">
        <f t="shared" si="162"/>
        <v>-9.74</v>
      </c>
      <c r="S2584" s="4">
        <f t="shared" si="163"/>
        <v>-1.4610000000000001</v>
      </c>
    </row>
    <row r="2585" spans="1:19" x14ac:dyDescent="0.3">
      <c r="A2585" t="s">
        <v>1584</v>
      </c>
      <c r="B2585" s="1">
        <v>43029</v>
      </c>
      <c r="C2585" s="1">
        <v>43035</v>
      </c>
      <c r="D2585">
        <f t="shared" si="160"/>
        <v>2017</v>
      </c>
      <c r="E2585" t="str">
        <f t="shared" si="161"/>
        <v>Oct</v>
      </c>
      <c r="F2585" t="s">
        <v>37</v>
      </c>
      <c r="G2585" t="s">
        <v>971</v>
      </c>
      <c r="H2585" t="s">
        <v>51</v>
      </c>
      <c r="I2585" t="s">
        <v>47</v>
      </c>
      <c r="J2585" t="s">
        <v>33</v>
      </c>
      <c r="K2585">
        <v>90045</v>
      </c>
      <c r="L2585" t="s">
        <v>34</v>
      </c>
      <c r="M2585" t="s">
        <v>3773</v>
      </c>
      <c r="N2585" t="s">
        <v>128</v>
      </c>
      <c r="O2585" t="s">
        <v>3726</v>
      </c>
      <c r="P2585" s="4">
        <v>12.39</v>
      </c>
      <c r="Q2585" s="4">
        <v>12.39</v>
      </c>
      <c r="R2585" s="4">
        <f t="shared" si="162"/>
        <v>0</v>
      </c>
      <c r="S2585" s="4">
        <f t="shared" si="163"/>
        <v>0</v>
      </c>
    </row>
    <row r="2586" spans="1:19" ht="15.6" x14ac:dyDescent="0.3">
      <c r="A2586" t="s">
        <v>3775</v>
      </c>
      <c r="B2586" s="1">
        <v>43217</v>
      </c>
      <c r="C2586" s="1">
        <v>43219</v>
      </c>
      <c r="D2586">
        <f t="shared" si="160"/>
        <v>2018</v>
      </c>
      <c r="E2586" t="str">
        <f t="shared" si="161"/>
        <v>Apr</v>
      </c>
      <c r="F2586" t="s">
        <v>20</v>
      </c>
      <c r="G2586" t="s">
        <v>213</v>
      </c>
      <c r="H2586" s="2" t="s">
        <v>22</v>
      </c>
      <c r="I2586" t="s">
        <v>47</v>
      </c>
      <c r="J2586" t="s">
        <v>33</v>
      </c>
      <c r="K2586">
        <v>90045</v>
      </c>
      <c r="L2586" t="s">
        <v>34</v>
      </c>
      <c r="M2586" t="s">
        <v>3773</v>
      </c>
      <c r="N2586" t="s">
        <v>128</v>
      </c>
      <c r="O2586" t="s">
        <v>3726</v>
      </c>
      <c r="P2586" s="4">
        <v>12.39</v>
      </c>
      <c r="Q2586" s="4">
        <v>100</v>
      </c>
      <c r="R2586" s="4">
        <f t="shared" si="162"/>
        <v>-87.61</v>
      </c>
      <c r="S2586" s="4">
        <f t="shared" si="163"/>
        <v>-13.141499999999999</v>
      </c>
    </row>
    <row r="2587" spans="1:19" ht="15.6" x14ac:dyDescent="0.3">
      <c r="A2587" t="s">
        <v>3776</v>
      </c>
      <c r="B2587" s="1">
        <v>43427</v>
      </c>
      <c r="C2587" s="1">
        <v>43432</v>
      </c>
      <c r="D2587">
        <f t="shared" si="160"/>
        <v>2018</v>
      </c>
      <c r="E2587" t="str">
        <f t="shared" si="161"/>
        <v>Nov</v>
      </c>
      <c r="F2587" t="s">
        <v>37</v>
      </c>
      <c r="G2587" t="s">
        <v>1310</v>
      </c>
      <c r="H2587" s="2" t="s">
        <v>22</v>
      </c>
      <c r="I2587" t="s">
        <v>1899</v>
      </c>
      <c r="J2587" t="s">
        <v>83</v>
      </c>
      <c r="K2587">
        <v>28205</v>
      </c>
      <c r="L2587" t="s">
        <v>44</v>
      </c>
      <c r="M2587" t="s">
        <v>3773</v>
      </c>
      <c r="N2587" t="s">
        <v>128</v>
      </c>
      <c r="O2587" t="s">
        <v>3726</v>
      </c>
      <c r="P2587" s="4">
        <v>3.3039999999999998</v>
      </c>
      <c r="Q2587" s="4">
        <v>5</v>
      </c>
      <c r="R2587" s="4">
        <f t="shared" si="162"/>
        <v>-1.6960000000000002</v>
      </c>
      <c r="S2587" s="4">
        <f t="shared" si="163"/>
        <v>-0.25440000000000002</v>
      </c>
    </row>
    <row r="2588" spans="1:19" ht="15.6" x14ac:dyDescent="0.3">
      <c r="A2588" t="s">
        <v>3777</v>
      </c>
      <c r="B2588" s="1">
        <v>42604</v>
      </c>
      <c r="C2588" s="1">
        <v>42608</v>
      </c>
      <c r="D2588">
        <f t="shared" si="160"/>
        <v>2016</v>
      </c>
      <c r="E2588" t="str">
        <f t="shared" si="161"/>
        <v>Aug</v>
      </c>
      <c r="F2588" t="s">
        <v>37</v>
      </c>
      <c r="G2588" t="s">
        <v>1072</v>
      </c>
      <c r="H2588" s="2" t="s">
        <v>22</v>
      </c>
      <c r="I2588" t="s">
        <v>61</v>
      </c>
      <c r="J2588" t="s">
        <v>62</v>
      </c>
      <c r="K2588">
        <v>10009</v>
      </c>
      <c r="L2588" t="s">
        <v>54</v>
      </c>
      <c r="M2588" t="s">
        <v>3773</v>
      </c>
      <c r="N2588" t="s">
        <v>128</v>
      </c>
      <c r="O2588" t="s">
        <v>3726</v>
      </c>
      <c r="P2588" s="4">
        <v>16.52</v>
      </c>
      <c r="Q2588" s="4">
        <v>18</v>
      </c>
      <c r="R2588" s="4">
        <f t="shared" si="162"/>
        <v>-1.4800000000000004</v>
      </c>
      <c r="S2588" s="4">
        <f t="shared" si="163"/>
        <v>-0.22200000000000006</v>
      </c>
    </row>
    <row r="2589" spans="1:19" x14ac:dyDescent="0.3">
      <c r="A2589" t="s">
        <v>1431</v>
      </c>
      <c r="B2589" s="1">
        <v>43360</v>
      </c>
      <c r="C2589" s="1">
        <v>43365</v>
      </c>
      <c r="D2589">
        <f t="shared" si="160"/>
        <v>2018</v>
      </c>
      <c r="E2589" t="str">
        <f t="shared" si="161"/>
        <v>Sep</v>
      </c>
      <c r="F2589" t="s">
        <v>67</v>
      </c>
      <c r="G2589" t="s">
        <v>1316</v>
      </c>
      <c r="H2589" t="s">
        <v>22</v>
      </c>
      <c r="I2589" t="s">
        <v>113</v>
      </c>
      <c r="J2589" t="s">
        <v>109</v>
      </c>
      <c r="K2589">
        <v>77036</v>
      </c>
      <c r="L2589" t="s">
        <v>25</v>
      </c>
      <c r="M2589" t="s">
        <v>3773</v>
      </c>
      <c r="N2589" t="s">
        <v>128</v>
      </c>
      <c r="O2589" t="s">
        <v>3726</v>
      </c>
      <c r="P2589" s="4">
        <v>9.9120000000000008</v>
      </c>
      <c r="Q2589" s="4">
        <v>9.9120000000000008</v>
      </c>
      <c r="R2589" s="4">
        <f t="shared" si="162"/>
        <v>0</v>
      </c>
      <c r="S2589" s="4">
        <f t="shared" si="163"/>
        <v>0</v>
      </c>
    </row>
    <row r="2590" spans="1:19" ht="15.6" x14ac:dyDescent="0.3">
      <c r="A2590" t="s">
        <v>3778</v>
      </c>
      <c r="B2590" s="1">
        <v>42264</v>
      </c>
      <c r="C2590" s="1">
        <v>42269</v>
      </c>
      <c r="D2590">
        <f t="shared" si="160"/>
        <v>2015</v>
      </c>
      <c r="E2590" t="str">
        <f t="shared" si="161"/>
        <v>Sep</v>
      </c>
      <c r="F2590" t="s">
        <v>37</v>
      </c>
      <c r="G2590" t="s">
        <v>1643</v>
      </c>
      <c r="H2590" s="2" t="s">
        <v>22</v>
      </c>
      <c r="I2590" t="s">
        <v>191</v>
      </c>
      <c r="J2590" t="s">
        <v>242</v>
      </c>
      <c r="K2590">
        <v>97477</v>
      </c>
      <c r="L2590" t="s">
        <v>34</v>
      </c>
      <c r="M2590" t="s">
        <v>3779</v>
      </c>
      <c r="N2590" t="s">
        <v>128</v>
      </c>
      <c r="O2590" t="s">
        <v>3726</v>
      </c>
      <c r="P2590" s="4">
        <v>38.256</v>
      </c>
      <c r="Q2590" s="4">
        <v>38.256</v>
      </c>
      <c r="R2590" s="4">
        <f t="shared" si="162"/>
        <v>0</v>
      </c>
      <c r="S2590" s="4">
        <f t="shared" si="163"/>
        <v>0</v>
      </c>
    </row>
    <row r="2591" spans="1:19" x14ac:dyDescent="0.3">
      <c r="A2591" t="s">
        <v>3780</v>
      </c>
      <c r="B2591" s="1">
        <v>42518</v>
      </c>
      <c r="C2591" s="1">
        <v>42522</v>
      </c>
      <c r="D2591">
        <f t="shared" si="160"/>
        <v>2016</v>
      </c>
      <c r="E2591" t="str">
        <f t="shared" si="161"/>
        <v>May</v>
      </c>
      <c r="F2591" t="s">
        <v>37</v>
      </c>
      <c r="G2591" t="s">
        <v>2156</v>
      </c>
      <c r="H2591" t="s">
        <v>51</v>
      </c>
      <c r="I2591" t="s">
        <v>972</v>
      </c>
      <c r="J2591" t="s">
        <v>62</v>
      </c>
      <c r="K2591">
        <v>11520</v>
      </c>
      <c r="L2591" t="s">
        <v>54</v>
      </c>
      <c r="M2591" t="s">
        <v>3779</v>
      </c>
      <c r="N2591" t="s">
        <v>128</v>
      </c>
      <c r="O2591" t="s">
        <v>3726</v>
      </c>
      <c r="P2591" s="4">
        <v>47.82</v>
      </c>
      <c r="Q2591" s="4">
        <v>47.82</v>
      </c>
      <c r="R2591" s="4">
        <f t="shared" si="162"/>
        <v>0</v>
      </c>
      <c r="S2591" s="4">
        <f t="shared" si="163"/>
        <v>0</v>
      </c>
    </row>
    <row r="2592" spans="1:19" ht="15.6" x14ac:dyDescent="0.3">
      <c r="A2592" t="s">
        <v>3781</v>
      </c>
      <c r="B2592" s="1">
        <v>43345</v>
      </c>
      <c r="C2592" s="1">
        <v>43350</v>
      </c>
      <c r="D2592">
        <f t="shared" si="160"/>
        <v>2018</v>
      </c>
      <c r="E2592" t="str">
        <f t="shared" si="161"/>
        <v>Sep</v>
      </c>
      <c r="F2592" t="s">
        <v>37</v>
      </c>
      <c r="G2592" t="s">
        <v>904</v>
      </c>
      <c r="H2592" s="2" t="s">
        <v>22</v>
      </c>
      <c r="I2592" t="s">
        <v>32</v>
      </c>
      <c r="J2592" t="s">
        <v>33</v>
      </c>
      <c r="K2592">
        <v>94122</v>
      </c>
      <c r="L2592" t="s">
        <v>34</v>
      </c>
      <c r="M2592" t="s">
        <v>3782</v>
      </c>
      <c r="N2592" t="s">
        <v>128</v>
      </c>
      <c r="O2592" t="s">
        <v>3726</v>
      </c>
      <c r="P2592" s="4">
        <v>6.57</v>
      </c>
      <c r="Q2592" s="4">
        <v>5</v>
      </c>
      <c r="R2592" s="4">
        <f t="shared" si="162"/>
        <v>1.5700000000000003</v>
      </c>
      <c r="S2592" s="4">
        <f t="shared" si="163"/>
        <v>0.23550000000000004</v>
      </c>
    </row>
    <row r="2593" spans="1:19" ht="15.6" x14ac:dyDescent="0.3">
      <c r="A2593" t="s">
        <v>3739</v>
      </c>
      <c r="B2593" s="1">
        <v>43201</v>
      </c>
      <c r="C2593" s="1">
        <v>43206</v>
      </c>
      <c r="D2593">
        <f t="shared" si="160"/>
        <v>2018</v>
      </c>
      <c r="E2593" t="str">
        <f t="shared" si="161"/>
        <v>Apr</v>
      </c>
      <c r="F2593" t="s">
        <v>37</v>
      </c>
      <c r="G2593" t="s">
        <v>1854</v>
      </c>
      <c r="H2593" s="2" t="s">
        <v>22</v>
      </c>
      <c r="I2593" t="s">
        <v>636</v>
      </c>
      <c r="J2593" t="s">
        <v>83</v>
      </c>
      <c r="K2593">
        <v>27217</v>
      </c>
      <c r="L2593" t="s">
        <v>44</v>
      </c>
      <c r="M2593" t="s">
        <v>3782</v>
      </c>
      <c r="N2593" t="s">
        <v>128</v>
      </c>
      <c r="O2593" t="s">
        <v>3726</v>
      </c>
      <c r="P2593" s="4">
        <v>1.752</v>
      </c>
      <c r="Q2593" s="4">
        <v>5</v>
      </c>
      <c r="R2593" s="4">
        <f t="shared" si="162"/>
        <v>-3.2480000000000002</v>
      </c>
      <c r="S2593" s="4">
        <f t="shared" si="163"/>
        <v>-0.48720000000000002</v>
      </c>
    </row>
    <row r="2594" spans="1:19" ht="15.6" x14ac:dyDescent="0.3">
      <c r="A2594" t="s">
        <v>3377</v>
      </c>
      <c r="B2594" s="1">
        <v>43431</v>
      </c>
      <c r="C2594" s="1">
        <v>43436</v>
      </c>
      <c r="D2594">
        <f t="shared" si="160"/>
        <v>2018</v>
      </c>
      <c r="E2594" t="str">
        <f t="shared" si="161"/>
        <v>Nov</v>
      </c>
      <c r="F2594" t="s">
        <v>37</v>
      </c>
      <c r="G2594" t="s">
        <v>3378</v>
      </c>
      <c r="H2594" s="2" t="s">
        <v>22</v>
      </c>
      <c r="I2594" t="s">
        <v>3379</v>
      </c>
      <c r="J2594" t="s">
        <v>83</v>
      </c>
      <c r="K2594">
        <v>28806</v>
      </c>
      <c r="L2594" t="s">
        <v>44</v>
      </c>
      <c r="M2594" t="s">
        <v>3782</v>
      </c>
      <c r="N2594" t="s">
        <v>128</v>
      </c>
      <c r="O2594" t="s">
        <v>3726</v>
      </c>
      <c r="P2594" s="4">
        <v>8.76</v>
      </c>
      <c r="Q2594" s="4">
        <v>18</v>
      </c>
      <c r="R2594" s="4">
        <f t="shared" si="162"/>
        <v>-9.24</v>
      </c>
      <c r="S2594" s="4">
        <f t="shared" si="163"/>
        <v>-1.3859999999999999</v>
      </c>
    </row>
    <row r="2595" spans="1:19" ht="15.6" x14ac:dyDescent="0.3">
      <c r="A2595" t="s">
        <v>1746</v>
      </c>
      <c r="B2595" s="1">
        <v>43457</v>
      </c>
      <c r="C2595" s="1">
        <v>43461</v>
      </c>
      <c r="D2595">
        <f t="shared" si="160"/>
        <v>2018</v>
      </c>
      <c r="E2595" t="str">
        <f t="shared" si="161"/>
        <v>Dec</v>
      </c>
      <c r="F2595" t="s">
        <v>37</v>
      </c>
      <c r="G2595" t="s">
        <v>1192</v>
      </c>
      <c r="H2595" s="2" t="s">
        <v>22</v>
      </c>
      <c r="I2595" t="s">
        <v>1747</v>
      </c>
      <c r="J2595" t="s">
        <v>250</v>
      </c>
      <c r="K2595">
        <v>37075</v>
      </c>
      <c r="L2595" t="s">
        <v>44</v>
      </c>
      <c r="M2595" t="s">
        <v>3782</v>
      </c>
      <c r="N2595" t="s">
        <v>128</v>
      </c>
      <c r="O2595" t="s">
        <v>3726</v>
      </c>
      <c r="P2595" s="4">
        <v>12.263999999999999</v>
      </c>
      <c r="Q2595" s="4">
        <v>12.263999999999999</v>
      </c>
      <c r="R2595" s="4">
        <f t="shared" si="162"/>
        <v>0</v>
      </c>
      <c r="S2595" s="4">
        <f t="shared" si="163"/>
        <v>0</v>
      </c>
    </row>
    <row r="2596" spans="1:19" ht="15.6" x14ac:dyDescent="0.3">
      <c r="A2596" t="s">
        <v>3783</v>
      </c>
      <c r="B2596" s="1">
        <v>42864</v>
      </c>
      <c r="C2596" s="1">
        <v>42868</v>
      </c>
      <c r="D2596">
        <f t="shared" si="160"/>
        <v>2017</v>
      </c>
      <c r="E2596" t="str">
        <f t="shared" si="161"/>
        <v>May</v>
      </c>
      <c r="F2596" t="s">
        <v>37</v>
      </c>
      <c r="G2596" t="s">
        <v>897</v>
      </c>
      <c r="H2596" s="2" t="s">
        <v>22</v>
      </c>
      <c r="I2596" t="s">
        <v>61</v>
      </c>
      <c r="J2596" t="s">
        <v>62</v>
      </c>
      <c r="K2596">
        <v>10024</v>
      </c>
      <c r="L2596" t="s">
        <v>54</v>
      </c>
      <c r="M2596" t="s">
        <v>3784</v>
      </c>
      <c r="N2596" t="s">
        <v>128</v>
      </c>
      <c r="O2596" t="s">
        <v>3726</v>
      </c>
      <c r="P2596" s="4">
        <v>8</v>
      </c>
      <c r="Q2596" s="4">
        <v>18</v>
      </c>
      <c r="R2596" s="4">
        <f t="shared" si="162"/>
        <v>-10</v>
      </c>
      <c r="S2596" s="4">
        <f t="shared" si="163"/>
        <v>-1.5</v>
      </c>
    </row>
    <row r="2597" spans="1:19" ht="15.6" x14ac:dyDescent="0.3">
      <c r="A2597" t="s">
        <v>987</v>
      </c>
      <c r="B2597" s="1">
        <v>43452</v>
      </c>
      <c r="C2597" s="1">
        <v>43458</v>
      </c>
      <c r="D2597">
        <f t="shared" si="160"/>
        <v>2018</v>
      </c>
      <c r="E2597" t="str">
        <f t="shared" si="161"/>
        <v>Dec</v>
      </c>
      <c r="F2597" t="s">
        <v>37</v>
      </c>
      <c r="G2597" t="s">
        <v>988</v>
      </c>
      <c r="H2597" s="2" t="s">
        <v>22</v>
      </c>
      <c r="I2597" t="s">
        <v>61</v>
      </c>
      <c r="J2597" t="s">
        <v>62</v>
      </c>
      <c r="K2597">
        <v>10009</v>
      </c>
      <c r="L2597" t="s">
        <v>54</v>
      </c>
      <c r="M2597" t="s">
        <v>3784</v>
      </c>
      <c r="N2597" t="s">
        <v>128</v>
      </c>
      <c r="O2597" t="s">
        <v>3726</v>
      </c>
      <c r="P2597" s="4">
        <v>3.2</v>
      </c>
      <c r="Q2597" s="4">
        <v>5</v>
      </c>
      <c r="R2597" s="4">
        <f t="shared" si="162"/>
        <v>-1.7999999999999998</v>
      </c>
      <c r="S2597" s="4">
        <f t="shared" si="163"/>
        <v>-0.26999999999999996</v>
      </c>
    </row>
    <row r="2598" spans="1:19" ht="15.6" x14ac:dyDescent="0.3">
      <c r="A2598" t="s">
        <v>3785</v>
      </c>
      <c r="B2598" s="1">
        <v>42180</v>
      </c>
      <c r="C2598" s="1">
        <v>42182</v>
      </c>
      <c r="D2598">
        <f t="shared" si="160"/>
        <v>2015</v>
      </c>
      <c r="E2598" t="str">
        <f t="shared" si="161"/>
        <v>Jun</v>
      </c>
      <c r="F2598" t="s">
        <v>67</v>
      </c>
      <c r="G2598" t="s">
        <v>3101</v>
      </c>
      <c r="H2598" s="2" t="s">
        <v>22</v>
      </c>
      <c r="I2598" t="s">
        <v>431</v>
      </c>
      <c r="J2598" t="s">
        <v>242</v>
      </c>
      <c r="K2598">
        <v>97301</v>
      </c>
      <c r="L2598" t="s">
        <v>34</v>
      </c>
      <c r="M2598" t="s">
        <v>3786</v>
      </c>
      <c r="N2598" t="s">
        <v>128</v>
      </c>
      <c r="O2598" t="s">
        <v>3726</v>
      </c>
      <c r="P2598" s="4">
        <v>9.3279999999999994</v>
      </c>
      <c r="Q2598" s="4">
        <v>18</v>
      </c>
      <c r="R2598" s="4">
        <f t="shared" si="162"/>
        <v>-8.6720000000000006</v>
      </c>
      <c r="S2598" s="4">
        <f t="shared" si="163"/>
        <v>-1.3008</v>
      </c>
    </row>
    <row r="2599" spans="1:19" ht="15.6" x14ac:dyDescent="0.3">
      <c r="A2599" t="s">
        <v>543</v>
      </c>
      <c r="B2599" s="1">
        <v>42818</v>
      </c>
      <c r="C2599" s="1">
        <v>42820</v>
      </c>
      <c r="D2599">
        <f t="shared" si="160"/>
        <v>2017</v>
      </c>
      <c r="E2599" t="str">
        <f t="shared" si="161"/>
        <v>Mar</v>
      </c>
      <c r="F2599" t="s">
        <v>67</v>
      </c>
      <c r="G2599" t="s">
        <v>544</v>
      </c>
      <c r="H2599" s="2" t="s">
        <v>22</v>
      </c>
      <c r="I2599" t="s">
        <v>545</v>
      </c>
      <c r="J2599" t="s">
        <v>233</v>
      </c>
      <c r="K2599">
        <v>44105</v>
      </c>
      <c r="L2599" t="s">
        <v>54</v>
      </c>
      <c r="M2599" t="s">
        <v>3786</v>
      </c>
      <c r="N2599" t="s">
        <v>110</v>
      </c>
      <c r="O2599" t="s">
        <v>3726</v>
      </c>
      <c r="P2599" s="4">
        <v>18.655999999999999</v>
      </c>
      <c r="Q2599" s="4">
        <v>18</v>
      </c>
      <c r="R2599" s="4">
        <f t="shared" si="162"/>
        <v>0.65599999999999881</v>
      </c>
      <c r="S2599" s="4">
        <f t="shared" si="163"/>
        <v>9.8399999999999821E-2</v>
      </c>
    </row>
    <row r="2600" spans="1:19" x14ac:dyDescent="0.3">
      <c r="A2600" t="s">
        <v>1024</v>
      </c>
      <c r="B2600" s="1">
        <v>42339</v>
      </c>
      <c r="C2600" s="1">
        <v>42341</v>
      </c>
      <c r="D2600">
        <f t="shared" si="160"/>
        <v>2015</v>
      </c>
      <c r="E2600" t="str">
        <f t="shared" si="161"/>
        <v>Dec</v>
      </c>
      <c r="F2600" t="s">
        <v>20</v>
      </c>
      <c r="G2600" t="s">
        <v>1025</v>
      </c>
      <c r="H2600" t="s">
        <v>105</v>
      </c>
      <c r="I2600" t="s">
        <v>400</v>
      </c>
      <c r="J2600" t="s">
        <v>148</v>
      </c>
      <c r="K2600">
        <v>53711</v>
      </c>
      <c r="L2600" t="s">
        <v>25</v>
      </c>
      <c r="M2600" t="s">
        <v>3786</v>
      </c>
      <c r="N2600" t="s">
        <v>128</v>
      </c>
      <c r="O2600" t="s">
        <v>3726</v>
      </c>
      <c r="P2600" s="4">
        <v>46.64</v>
      </c>
      <c r="Q2600" s="4">
        <v>46.64</v>
      </c>
      <c r="R2600" s="4">
        <f t="shared" si="162"/>
        <v>0</v>
      </c>
      <c r="S2600" s="4">
        <f t="shared" si="163"/>
        <v>0</v>
      </c>
    </row>
    <row r="2601" spans="1:19" ht="15.6" x14ac:dyDescent="0.3">
      <c r="A2601" t="s">
        <v>3787</v>
      </c>
      <c r="B2601" s="1">
        <v>43078</v>
      </c>
      <c r="C2601" s="1">
        <v>43082</v>
      </c>
      <c r="D2601">
        <f t="shared" si="160"/>
        <v>2017</v>
      </c>
      <c r="E2601" t="str">
        <f t="shared" si="161"/>
        <v>Dec</v>
      </c>
      <c r="F2601" t="s">
        <v>37</v>
      </c>
      <c r="G2601" t="s">
        <v>366</v>
      </c>
      <c r="H2601" s="2" t="s">
        <v>22</v>
      </c>
      <c r="I2601" t="s">
        <v>174</v>
      </c>
      <c r="J2601" t="s">
        <v>109</v>
      </c>
      <c r="K2601">
        <v>76106</v>
      </c>
      <c r="L2601" t="s">
        <v>25</v>
      </c>
      <c r="M2601" t="s">
        <v>3786</v>
      </c>
      <c r="N2601" t="s">
        <v>128</v>
      </c>
      <c r="O2601" t="s">
        <v>3726</v>
      </c>
      <c r="P2601" s="4">
        <v>9.3279999999999994</v>
      </c>
      <c r="Q2601" s="4">
        <v>18</v>
      </c>
      <c r="R2601" s="4">
        <f t="shared" si="162"/>
        <v>-8.6720000000000006</v>
      </c>
      <c r="S2601" s="4">
        <f t="shared" si="163"/>
        <v>-1.3008</v>
      </c>
    </row>
    <row r="2602" spans="1:19" x14ac:dyDescent="0.3">
      <c r="A2602" t="s">
        <v>3788</v>
      </c>
      <c r="B2602" s="1">
        <v>42952</v>
      </c>
      <c r="C2602" s="1">
        <v>42958</v>
      </c>
      <c r="D2602">
        <f t="shared" si="160"/>
        <v>2017</v>
      </c>
      <c r="E2602" t="str">
        <f t="shared" si="161"/>
        <v>Aug</v>
      </c>
      <c r="F2602" t="s">
        <v>37</v>
      </c>
      <c r="G2602" t="s">
        <v>1970</v>
      </c>
      <c r="H2602" t="s">
        <v>51</v>
      </c>
      <c r="I2602" t="s">
        <v>108</v>
      </c>
      <c r="J2602" t="s">
        <v>754</v>
      </c>
      <c r="K2602">
        <v>35810</v>
      </c>
      <c r="L2602" t="s">
        <v>44</v>
      </c>
      <c r="M2602" t="s">
        <v>3789</v>
      </c>
      <c r="N2602" t="s">
        <v>128</v>
      </c>
      <c r="O2602" t="s">
        <v>3726</v>
      </c>
      <c r="P2602" s="4">
        <v>197.05</v>
      </c>
      <c r="Q2602" s="4">
        <v>197.05</v>
      </c>
      <c r="R2602" s="4">
        <f t="shared" si="162"/>
        <v>0</v>
      </c>
      <c r="S2602" s="4">
        <f t="shared" si="163"/>
        <v>0</v>
      </c>
    </row>
    <row r="2603" spans="1:19" x14ac:dyDescent="0.3">
      <c r="A2603" t="s">
        <v>3790</v>
      </c>
      <c r="B2603" s="1">
        <v>42988</v>
      </c>
      <c r="C2603" s="1">
        <v>42990</v>
      </c>
      <c r="D2603">
        <f t="shared" si="160"/>
        <v>2017</v>
      </c>
      <c r="E2603" t="str">
        <f t="shared" si="161"/>
        <v>Sep</v>
      </c>
      <c r="F2603" t="s">
        <v>67</v>
      </c>
      <c r="G2603" t="s">
        <v>3362</v>
      </c>
      <c r="H2603" t="s">
        <v>51</v>
      </c>
      <c r="I2603" t="s">
        <v>1190</v>
      </c>
      <c r="J2603" t="s">
        <v>250</v>
      </c>
      <c r="K2603">
        <v>37620</v>
      </c>
      <c r="L2603" t="s">
        <v>44</v>
      </c>
      <c r="M2603" t="s">
        <v>3789</v>
      </c>
      <c r="N2603" t="s">
        <v>128</v>
      </c>
      <c r="O2603" t="s">
        <v>3726</v>
      </c>
      <c r="P2603" s="4">
        <v>67.56</v>
      </c>
      <c r="Q2603" s="4">
        <v>67.56</v>
      </c>
      <c r="R2603" s="4">
        <f t="shared" si="162"/>
        <v>0</v>
      </c>
      <c r="S2603" s="4">
        <f t="shared" si="163"/>
        <v>0</v>
      </c>
    </row>
    <row r="2604" spans="1:19" ht="15.6" x14ac:dyDescent="0.3">
      <c r="A2604" t="s">
        <v>1050</v>
      </c>
      <c r="B2604" s="1">
        <v>42486</v>
      </c>
      <c r="C2604" s="1">
        <v>42491</v>
      </c>
      <c r="D2604">
        <f t="shared" si="160"/>
        <v>2016</v>
      </c>
      <c r="E2604" t="str">
        <f t="shared" si="161"/>
        <v>Apr</v>
      </c>
      <c r="F2604" t="s">
        <v>37</v>
      </c>
      <c r="G2604" t="s">
        <v>1051</v>
      </c>
      <c r="H2604" s="2" t="s">
        <v>22</v>
      </c>
      <c r="I2604" t="s">
        <v>39</v>
      </c>
      <c r="J2604" t="s">
        <v>33</v>
      </c>
      <c r="K2604">
        <v>92105</v>
      </c>
      <c r="L2604" t="s">
        <v>34</v>
      </c>
      <c r="M2604" t="s">
        <v>3791</v>
      </c>
      <c r="N2604" t="s">
        <v>128</v>
      </c>
      <c r="O2604" t="s">
        <v>3726</v>
      </c>
      <c r="P2604" s="4">
        <v>59.52</v>
      </c>
      <c r="Q2604" s="4">
        <v>100</v>
      </c>
      <c r="R2604" s="4">
        <f t="shared" si="162"/>
        <v>-40.479999999999997</v>
      </c>
      <c r="S2604" s="4">
        <f t="shared" si="163"/>
        <v>-6.0719999999999992</v>
      </c>
    </row>
    <row r="2605" spans="1:19" ht="15.6" x14ac:dyDescent="0.3">
      <c r="A2605" t="s">
        <v>3792</v>
      </c>
      <c r="B2605" s="1">
        <v>42763</v>
      </c>
      <c r="C2605" s="1">
        <v>42767</v>
      </c>
      <c r="D2605">
        <f t="shared" si="160"/>
        <v>2017</v>
      </c>
      <c r="E2605" t="str">
        <f t="shared" si="161"/>
        <v>Jan</v>
      </c>
      <c r="F2605" t="s">
        <v>67</v>
      </c>
      <c r="G2605" t="s">
        <v>2892</v>
      </c>
      <c r="H2605" s="2" t="s">
        <v>22</v>
      </c>
      <c r="I2605" t="s">
        <v>47</v>
      </c>
      <c r="J2605" t="s">
        <v>33</v>
      </c>
      <c r="K2605">
        <v>90036</v>
      </c>
      <c r="L2605" t="s">
        <v>34</v>
      </c>
      <c r="M2605" t="s">
        <v>3791</v>
      </c>
      <c r="N2605" t="s">
        <v>128</v>
      </c>
      <c r="O2605" t="s">
        <v>3726</v>
      </c>
      <c r="P2605" s="4">
        <v>39.68</v>
      </c>
      <c r="Q2605" s="4">
        <v>39.68</v>
      </c>
      <c r="R2605" s="4">
        <f t="shared" si="162"/>
        <v>0</v>
      </c>
      <c r="S2605" s="4">
        <f t="shared" si="163"/>
        <v>0</v>
      </c>
    </row>
    <row r="2606" spans="1:19" ht="15.6" x14ac:dyDescent="0.3">
      <c r="A2606" t="s">
        <v>3671</v>
      </c>
      <c r="B2606" s="1">
        <v>43325</v>
      </c>
      <c r="C2606" s="1">
        <v>43325</v>
      </c>
      <c r="D2606">
        <f t="shared" si="160"/>
        <v>2018</v>
      </c>
      <c r="E2606" t="str">
        <f t="shared" si="161"/>
        <v>Aug</v>
      </c>
      <c r="F2606" t="s">
        <v>30</v>
      </c>
      <c r="G2606" t="s">
        <v>3097</v>
      </c>
      <c r="H2606" s="2" t="s">
        <v>22</v>
      </c>
      <c r="I2606" t="s">
        <v>32</v>
      </c>
      <c r="J2606" t="s">
        <v>33</v>
      </c>
      <c r="K2606">
        <v>94122</v>
      </c>
      <c r="L2606" t="s">
        <v>34</v>
      </c>
      <c r="M2606" t="s">
        <v>3791</v>
      </c>
      <c r="N2606" t="s">
        <v>128</v>
      </c>
      <c r="O2606" t="s">
        <v>3726</v>
      </c>
      <c r="P2606" s="4">
        <v>59.52</v>
      </c>
      <c r="Q2606" s="4">
        <v>59.52</v>
      </c>
      <c r="R2606" s="4">
        <f t="shared" si="162"/>
        <v>0</v>
      </c>
      <c r="S2606" s="4">
        <f t="shared" si="163"/>
        <v>0</v>
      </c>
    </row>
    <row r="2607" spans="1:19" x14ac:dyDescent="0.3">
      <c r="A2607" t="s">
        <v>3793</v>
      </c>
      <c r="B2607" s="1">
        <v>43100</v>
      </c>
      <c r="C2607" s="1">
        <v>43106</v>
      </c>
      <c r="D2607">
        <f t="shared" si="160"/>
        <v>2017</v>
      </c>
      <c r="E2607" t="str">
        <f t="shared" si="161"/>
        <v>Dec</v>
      </c>
      <c r="F2607" t="s">
        <v>37</v>
      </c>
      <c r="G2607" t="s">
        <v>112</v>
      </c>
      <c r="H2607" t="s">
        <v>51</v>
      </c>
      <c r="I2607" t="s">
        <v>78</v>
      </c>
      <c r="J2607" t="s">
        <v>79</v>
      </c>
      <c r="K2607">
        <v>32216</v>
      </c>
      <c r="L2607" t="s">
        <v>44</v>
      </c>
      <c r="M2607" t="s">
        <v>3791</v>
      </c>
      <c r="N2607" t="s">
        <v>128</v>
      </c>
      <c r="O2607" t="s">
        <v>3726</v>
      </c>
      <c r="P2607" s="4">
        <v>47.616</v>
      </c>
      <c r="Q2607" s="4">
        <v>47.616</v>
      </c>
      <c r="R2607" s="4">
        <f t="shared" si="162"/>
        <v>0</v>
      </c>
      <c r="S2607" s="4">
        <f t="shared" si="163"/>
        <v>0</v>
      </c>
    </row>
    <row r="2608" spans="1:19" ht="15.6" x14ac:dyDescent="0.3">
      <c r="A2608" t="s">
        <v>3794</v>
      </c>
      <c r="B2608" s="1">
        <v>42068</v>
      </c>
      <c r="C2608" s="1">
        <v>42071</v>
      </c>
      <c r="D2608">
        <f t="shared" si="160"/>
        <v>2015</v>
      </c>
      <c r="E2608" t="str">
        <f t="shared" si="161"/>
        <v>Mar</v>
      </c>
      <c r="F2608" t="s">
        <v>67</v>
      </c>
      <c r="G2608" t="s">
        <v>2246</v>
      </c>
      <c r="H2608" s="2" t="s">
        <v>22</v>
      </c>
      <c r="I2608" t="s">
        <v>2729</v>
      </c>
      <c r="J2608" t="s">
        <v>62</v>
      </c>
      <c r="K2608">
        <v>10701</v>
      </c>
      <c r="L2608" t="s">
        <v>54</v>
      </c>
      <c r="M2608" t="s">
        <v>3791</v>
      </c>
      <c r="N2608" t="s">
        <v>128</v>
      </c>
      <c r="O2608" t="s">
        <v>3726</v>
      </c>
      <c r="P2608" s="4">
        <v>59.52</v>
      </c>
      <c r="Q2608" s="4">
        <v>59.52</v>
      </c>
      <c r="R2608" s="4">
        <f t="shared" si="162"/>
        <v>0</v>
      </c>
      <c r="S2608" s="4">
        <f t="shared" si="163"/>
        <v>0</v>
      </c>
    </row>
    <row r="2609" spans="1:19" ht="15.6" x14ac:dyDescent="0.3">
      <c r="A2609" t="s">
        <v>3795</v>
      </c>
      <c r="B2609" s="1">
        <v>42811</v>
      </c>
      <c r="C2609" s="1">
        <v>42817</v>
      </c>
      <c r="D2609">
        <f t="shared" si="160"/>
        <v>2017</v>
      </c>
      <c r="E2609" t="str">
        <f t="shared" si="161"/>
        <v>Mar</v>
      </c>
      <c r="F2609" t="s">
        <v>37</v>
      </c>
      <c r="G2609" t="s">
        <v>433</v>
      </c>
      <c r="H2609" s="2" t="s">
        <v>22</v>
      </c>
      <c r="I2609" t="s">
        <v>445</v>
      </c>
      <c r="J2609" t="s">
        <v>314</v>
      </c>
      <c r="K2609">
        <v>2148</v>
      </c>
      <c r="L2609" t="s">
        <v>54</v>
      </c>
      <c r="M2609" t="s">
        <v>3791</v>
      </c>
      <c r="N2609" t="s">
        <v>128</v>
      </c>
      <c r="O2609" t="s">
        <v>3726</v>
      </c>
      <c r="P2609" s="4">
        <v>39.68</v>
      </c>
      <c r="Q2609" s="4">
        <v>39.68</v>
      </c>
      <c r="R2609" s="4">
        <f t="shared" si="162"/>
        <v>0</v>
      </c>
      <c r="S2609" s="4">
        <f t="shared" si="163"/>
        <v>0</v>
      </c>
    </row>
    <row r="2610" spans="1:19" x14ac:dyDescent="0.3">
      <c r="A2610" t="s">
        <v>3796</v>
      </c>
      <c r="B2610" s="1">
        <v>42826</v>
      </c>
      <c r="C2610" s="1">
        <v>42828</v>
      </c>
      <c r="D2610">
        <f t="shared" si="160"/>
        <v>2017</v>
      </c>
      <c r="E2610" t="str">
        <f t="shared" si="161"/>
        <v>Apr</v>
      </c>
      <c r="F2610" t="s">
        <v>67</v>
      </c>
      <c r="G2610" t="s">
        <v>1730</v>
      </c>
      <c r="H2610" t="s">
        <v>51</v>
      </c>
      <c r="I2610" t="s">
        <v>1021</v>
      </c>
      <c r="J2610" t="s">
        <v>62</v>
      </c>
      <c r="K2610">
        <v>13021</v>
      </c>
      <c r="L2610" t="s">
        <v>54</v>
      </c>
      <c r="M2610" t="s">
        <v>3791</v>
      </c>
      <c r="N2610" t="s">
        <v>128</v>
      </c>
      <c r="O2610" t="s">
        <v>3726</v>
      </c>
      <c r="P2610" s="4">
        <v>59.52</v>
      </c>
      <c r="Q2610" s="4">
        <v>59.52</v>
      </c>
      <c r="R2610" s="4">
        <f t="shared" si="162"/>
        <v>0</v>
      </c>
      <c r="S2610" s="4">
        <f t="shared" si="163"/>
        <v>0</v>
      </c>
    </row>
    <row r="2611" spans="1:19" x14ac:dyDescent="0.3">
      <c r="A2611" t="s">
        <v>3797</v>
      </c>
      <c r="B2611" s="1">
        <v>42924</v>
      </c>
      <c r="C2611" s="1">
        <v>42926</v>
      </c>
      <c r="D2611">
        <f t="shared" si="160"/>
        <v>2017</v>
      </c>
      <c r="E2611" t="str">
        <f t="shared" si="161"/>
        <v>Jul</v>
      </c>
      <c r="F2611" t="s">
        <v>67</v>
      </c>
      <c r="G2611" t="s">
        <v>3156</v>
      </c>
      <c r="H2611" t="s">
        <v>51</v>
      </c>
      <c r="I2611" t="s">
        <v>422</v>
      </c>
      <c r="J2611" t="s">
        <v>109</v>
      </c>
      <c r="K2611">
        <v>76017</v>
      </c>
      <c r="L2611" t="s">
        <v>25</v>
      </c>
      <c r="M2611" t="s">
        <v>3791</v>
      </c>
      <c r="N2611" t="s">
        <v>128</v>
      </c>
      <c r="O2611" t="s">
        <v>3726</v>
      </c>
      <c r="P2611" s="4">
        <v>47.616</v>
      </c>
      <c r="Q2611" s="4">
        <v>47.616</v>
      </c>
      <c r="R2611" s="4">
        <f t="shared" si="162"/>
        <v>0</v>
      </c>
      <c r="S2611" s="4">
        <f t="shared" si="163"/>
        <v>0</v>
      </c>
    </row>
    <row r="2612" spans="1:19" ht="15.6" x14ac:dyDescent="0.3">
      <c r="A2612" t="s">
        <v>3798</v>
      </c>
      <c r="B2612" s="1">
        <v>43165</v>
      </c>
      <c r="C2612" s="1">
        <v>43171</v>
      </c>
      <c r="D2612">
        <f t="shared" si="160"/>
        <v>2018</v>
      </c>
      <c r="E2612" t="str">
        <f t="shared" si="161"/>
        <v>Mar</v>
      </c>
      <c r="F2612" t="s">
        <v>37</v>
      </c>
      <c r="G2612" t="s">
        <v>2742</v>
      </c>
      <c r="H2612" s="2" t="s">
        <v>22</v>
      </c>
      <c r="I2612" t="s">
        <v>116</v>
      </c>
      <c r="J2612" t="s">
        <v>109</v>
      </c>
      <c r="K2612">
        <v>75220</v>
      </c>
      <c r="L2612" t="s">
        <v>25</v>
      </c>
      <c r="M2612" t="s">
        <v>3791</v>
      </c>
      <c r="N2612" t="s">
        <v>128</v>
      </c>
      <c r="O2612" t="s">
        <v>3726</v>
      </c>
      <c r="P2612" s="4">
        <v>63.488</v>
      </c>
      <c r="Q2612" s="4">
        <v>63.488</v>
      </c>
      <c r="R2612" s="4">
        <f t="shared" si="162"/>
        <v>0</v>
      </c>
      <c r="S2612" s="4">
        <f t="shared" si="163"/>
        <v>0</v>
      </c>
    </row>
    <row r="2613" spans="1:19" ht="15.6" x14ac:dyDescent="0.3">
      <c r="A2613" t="s">
        <v>3727</v>
      </c>
      <c r="B2613" s="1">
        <v>43367</v>
      </c>
      <c r="C2613" s="1">
        <v>43371</v>
      </c>
      <c r="D2613">
        <f t="shared" si="160"/>
        <v>2018</v>
      </c>
      <c r="E2613" t="str">
        <f t="shared" si="161"/>
        <v>Sep</v>
      </c>
      <c r="F2613" t="s">
        <v>37</v>
      </c>
      <c r="G2613" t="s">
        <v>728</v>
      </c>
      <c r="H2613" s="2" t="s">
        <v>22</v>
      </c>
      <c r="I2613" t="s">
        <v>457</v>
      </c>
      <c r="J2613" t="s">
        <v>183</v>
      </c>
      <c r="K2613">
        <v>30328</v>
      </c>
      <c r="L2613" t="s">
        <v>44</v>
      </c>
      <c r="M2613" t="s">
        <v>3799</v>
      </c>
      <c r="N2613" t="s">
        <v>128</v>
      </c>
      <c r="O2613" t="s">
        <v>3726</v>
      </c>
      <c r="P2613" s="4">
        <v>14.28</v>
      </c>
      <c r="Q2613" s="4">
        <v>14.28</v>
      </c>
      <c r="R2613" s="4">
        <f t="shared" si="162"/>
        <v>0</v>
      </c>
      <c r="S2613" s="4">
        <f t="shared" si="163"/>
        <v>0</v>
      </c>
    </row>
    <row r="2614" spans="1:19" ht="15.6" x14ac:dyDescent="0.3">
      <c r="A2614" t="s">
        <v>3800</v>
      </c>
      <c r="B2614" s="1">
        <v>42477</v>
      </c>
      <c r="C2614" s="1">
        <v>42483</v>
      </c>
      <c r="D2614">
        <f t="shared" si="160"/>
        <v>2016</v>
      </c>
      <c r="E2614" t="str">
        <f t="shared" si="161"/>
        <v>Apr</v>
      </c>
      <c r="F2614" t="s">
        <v>37</v>
      </c>
      <c r="G2614" t="s">
        <v>388</v>
      </c>
      <c r="H2614" s="2" t="s">
        <v>22</v>
      </c>
      <c r="I2614" t="s">
        <v>61</v>
      </c>
      <c r="J2614" t="s">
        <v>62</v>
      </c>
      <c r="K2614">
        <v>10035</v>
      </c>
      <c r="L2614" t="s">
        <v>54</v>
      </c>
      <c r="M2614" t="s">
        <v>3799</v>
      </c>
      <c r="N2614" t="s">
        <v>128</v>
      </c>
      <c r="O2614" t="s">
        <v>3726</v>
      </c>
      <c r="P2614" s="4">
        <v>10.71</v>
      </c>
      <c r="Q2614" s="4">
        <v>18</v>
      </c>
      <c r="R2614" s="4">
        <f t="shared" si="162"/>
        <v>-7.2899999999999991</v>
      </c>
      <c r="S2614" s="4">
        <f t="shared" si="163"/>
        <v>-1.0934999999999999</v>
      </c>
    </row>
    <row r="2615" spans="1:19" ht="15.6" x14ac:dyDescent="0.3">
      <c r="A2615" t="s">
        <v>3801</v>
      </c>
      <c r="B2615" s="1">
        <v>42847</v>
      </c>
      <c r="C2615" s="1">
        <v>42854</v>
      </c>
      <c r="D2615">
        <f t="shared" si="160"/>
        <v>2017</v>
      </c>
      <c r="E2615" t="str">
        <f t="shared" si="161"/>
        <v>Apr</v>
      </c>
      <c r="F2615" t="s">
        <v>37</v>
      </c>
      <c r="G2615" t="s">
        <v>1626</v>
      </c>
      <c r="H2615" s="2" t="s">
        <v>22</v>
      </c>
      <c r="I2615" t="s">
        <v>1528</v>
      </c>
      <c r="J2615" t="s">
        <v>62</v>
      </c>
      <c r="K2615">
        <v>13440</v>
      </c>
      <c r="L2615" t="s">
        <v>54</v>
      </c>
      <c r="M2615" t="s">
        <v>3799</v>
      </c>
      <c r="N2615" t="s">
        <v>128</v>
      </c>
      <c r="O2615" t="s">
        <v>3726</v>
      </c>
      <c r="P2615" s="4">
        <v>32.130000000000003</v>
      </c>
      <c r="Q2615" s="4">
        <v>32.130000000000003</v>
      </c>
      <c r="R2615" s="4">
        <f t="shared" si="162"/>
        <v>0</v>
      </c>
      <c r="S2615" s="4">
        <f t="shared" si="163"/>
        <v>0</v>
      </c>
    </row>
    <row r="2616" spans="1:19" ht="15.6" x14ac:dyDescent="0.3">
      <c r="A2616" t="s">
        <v>3802</v>
      </c>
      <c r="B2616" s="1">
        <v>43144</v>
      </c>
      <c r="C2616" s="1">
        <v>43151</v>
      </c>
      <c r="D2616">
        <f t="shared" si="160"/>
        <v>2018</v>
      </c>
      <c r="E2616" t="str">
        <f t="shared" si="161"/>
        <v>Feb</v>
      </c>
      <c r="F2616" t="s">
        <v>37</v>
      </c>
      <c r="G2616" t="s">
        <v>788</v>
      </c>
      <c r="H2616" s="2" t="s">
        <v>22</v>
      </c>
      <c r="I2616" t="s">
        <v>394</v>
      </c>
      <c r="J2616" t="s">
        <v>140</v>
      </c>
      <c r="K2616">
        <v>21215</v>
      </c>
      <c r="L2616" t="s">
        <v>54</v>
      </c>
      <c r="M2616" t="s">
        <v>3799</v>
      </c>
      <c r="N2616" t="s">
        <v>128</v>
      </c>
      <c r="O2616" t="s">
        <v>3726</v>
      </c>
      <c r="P2616" s="4">
        <v>10.71</v>
      </c>
      <c r="Q2616" s="4">
        <v>18</v>
      </c>
      <c r="R2616" s="4">
        <f t="shared" si="162"/>
        <v>-7.2899999999999991</v>
      </c>
      <c r="S2616" s="4">
        <f t="shared" si="163"/>
        <v>-1.0934999999999999</v>
      </c>
    </row>
    <row r="2617" spans="1:19" ht="15.6" x14ac:dyDescent="0.3">
      <c r="A2617" t="s">
        <v>3803</v>
      </c>
      <c r="B2617" s="1">
        <v>42722</v>
      </c>
      <c r="C2617" s="1">
        <v>42726</v>
      </c>
      <c r="D2617">
        <f t="shared" si="160"/>
        <v>2016</v>
      </c>
      <c r="E2617" t="str">
        <f t="shared" si="161"/>
        <v>Dec</v>
      </c>
      <c r="F2617" t="s">
        <v>37</v>
      </c>
      <c r="G2617" t="s">
        <v>308</v>
      </c>
      <c r="H2617" s="2" t="s">
        <v>22</v>
      </c>
      <c r="I2617" t="s">
        <v>576</v>
      </c>
      <c r="J2617" t="s">
        <v>75</v>
      </c>
      <c r="K2617">
        <v>80027</v>
      </c>
      <c r="L2617" t="s">
        <v>34</v>
      </c>
      <c r="M2617" t="s">
        <v>3804</v>
      </c>
      <c r="N2617" t="s">
        <v>128</v>
      </c>
      <c r="O2617" t="s">
        <v>3726</v>
      </c>
      <c r="P2617" s="4">
        <v>6.8479999999999999</v>
      </c>
      <c r="Q2617" s="4">
        <v>5</v>
      </c>
      <c r="R2617" s="4">
        <f t="shared" si="162"/>
        <v>1.8479999999999999</v>
      </c>
      <c r="S2617" s="4">
        <f t="shared" si="163"/>
        <v>0.27719999999999995</v>
      </c>
    </row>
    <row r="2618" spans="1:19" ht="15.6" x14ac:dyDescent="0.3">
      <c r="A2618" t="s">
        <v>2722</v>
      </c>
      <c r="B2618" s="1">
        <v>43150</v>
      </c>
      <c r="C2618" s="1">
        <v>43151</v>
      </c>
      <c r="D2618">
        <f t="shared" si="160"/>
        <v>2018</v>
      </c>
      <c r="E2618" t="str">
        <f t="shared" si="161"/>
        <v>Feb</v>
      </c>
      <c r="F2618" t="s">
        <v>20</v>
      </c>
      <c r="G2618" t="s">
        <v>1057</v>
      </c>
      <c r="H2618" s="2" t="s">
        <v>22</v>
      </c>
      <c r="I2618" t="s">
        <v>47</v>
      </c>
      <c r="J2618" t="s">
        <v>33</v>
      </c>
      <c r="K2618">
        <v>90045</v>
      </c>
      <c r="L2618" t="s">
        <v>34</v>
      </c>
      <c r="M2618" t="s">
        <v>3804</v>
      </c>
      <c r="N2618" t="s">
        <v>128</v>
      </c>
      <c r="O2618" t="s">
        <v>3726</v>
      </c>
      <c r="P2618" s="4">
        <v>12.84</v>
      </c>
      <c r="Q2618" s="4">
        <v>12.84</v>
      </c>
      <c r="R2618" s="4">
        <f t="shared" si="162"/>
        <v>0</v>
      </c>
      <c r="S2618" s="4">
        <f t="shared" si="163"/>
        <v>0</v>
      </c>
    </row>
    <row r="2619" spans="1:19" x14ac:dyDescent="0.3">
      <c r="A2619" t="s">
        <v>3805</v>
      </c>
      <c r="B2619" s="1">
        <v>42309</v>
      </c>
      <c r="C2619" s="1">
        <v>42313</v>
      </c>
      <c r="D2619">
        <f t="shared" si="160"/>
        <v>2015</v>
      </c>
      <c r="E2619" t="str">
        <f t="shared" si="161"/>
        <v>Nov</v>
      </c>
      <c r="F2619" t="s">
        <v>37</v>
      </c>
      <c r="G2619" t="s">
        <v>3764</v>
      </c>
      <c r="H2619" t="s">
        <v>51</v>
      </c>
      <c r="I2619" t="s">
        <v>1899</v>
      </c>
      <c r="J2619" t="s">
        <v>83</v>
      </c>
      <c r="K2619">
        <v>28205</v>
      </c>
      <c r="L2619" t="s">
        <v>44</v>
      </c>
      <c r="M2619" t="s">
        <v>3804</v>
      </c>
      <c r="N2619" t="s">
        <v>128</v>
      </c>
      <c r="O2619" t="s">
        <v>3726</v>
      </c>
      <c r="P2619" s="4">
        <v>10.272</v>
      </c>
      <c r="Q2619" s="4">
        <v>10.272</v>
      </c>
      <c r="R2619" s="4">
        <f t="shared" si="162"/>
        <v>0</v>
      </c>
      <c r="S2619" s="4">
        <f t="shared" si="163"/>
        <v>0</v>
      </c>
    </row>
    <row r="2620" spans="1:19" x14ac:dyDescent="0.3">
      <c r="A2620" t="s">
        <v>2361</v>
      </c>
      <c r="B2620" s="1">
        <v>42256</v>
      </c>
      <c r="C2620" s="1">
        <v>42258</v>
      </c>
      <c r="D2620">
        <f t="shared" si="160"/>
        <v>2015</v>
      </c>
      <c r="E2620" t="str">
        <f t="shared" si="161"/>
        <v>Sep</v>
      </c>
      <c r="F2620" t="s">
        <v>20</v>
      </c>
      <c r="G2620" t="s">
        <v>1509</v>
      </c>
      <c r="H2620" t="s">
        <v>22</v>
      </c>
      <c r="I2620" t="s">
        <v>744</v>
      </c>
      <c r="J2620" t="s">
        <v>233</v>
      </c>
      <c r="K2620">
        <v>43130</v>
      </c>
      <c r="L2620" t="s">
        <v>54</v>
      </c>
      <c r="M2620" t="s">
        <v>3804</v>
      </c>
      <c r="N2620" t="s">
        <v>128</v>
      </c>
      <c r="O2620" t="s">
        <v>3726</v>
      </c>
      <c r="P2620" s="4">
        <v>30.815999999999999</v>
      </c>
      <c r="Q2620" s="4">
        <v>30.815999999999999</v>
      </c>
      <c r="R2620" s="4">
        <f t="shared" si="162"/>
        <v>0</v>
      </c>
      <c r="S2620" s="4">
        <f t="shared" si="163"/>
        <v>0</v>
      </c>
    </row>
    <row r="2621" spans="1:19" ht="15.6" x14ac:dyDescent="0.3">
      <c r="A2621" t="s">
        <v>3806</v>
      </c>
      <c r="B2621" s="1">
        <v>42534</v>
      </c>
      <c r="C2621" s="1">
        <v>42536</v>
      </c>
      <c r="D2621">
        <f t="shared" si="160"/>
        <v>2016</v>
      </c>
      <c r="E2621" t="str">
        <f t="shared" si="161"/>
        <v>Jun</v>
      </c>
      <c r="F2621" t="s">
        <v>67</v>
      </c>
      <c r="G2621" t="s">
        <v>2547</v>
      </c>
      <c r="H2621" s="2" t="s">
        <v>22</v>
      </c>
      <c r="I2621" t="s">
        <v>191</v>
      </c>
      <c r="J2621" t="s">
        <v>233</v>
      </c>
      <c r="K2621">
        <v>45503</v>
      </c>
      <c r="L2621" t="s">
        <v>54</v>
      </c>
      <c r="M2621" t="s">
        <v>3804</v>
      </c>
      <c r="N2621" t="s">
        <v>128</v>
      </c>
      <c r="O2621" t="s">
        <v>3726</v>
      </c>
      <c r="P2621" s="4">
        <v>3.4239999999999999</v>
      </c>
      <c r="Q2621" s="4">
        <v>5</v>
      </c>
      <c r="R2621" s="4">
        <f t="shared" si="162"/>
        <v>-1.5760000000000001</v>
      </c>
      <c r="S2621" s="4">
        <f t="shared" si="163"/>
        <v>-0.2364</v>
      </c>
    </row>
    <row r="2622" spans="1:19" ht="15.6" x14ac:dyDescent="0.3">
      <c r="A2622" t="s">
        <v>3807</v>
      </c>
      <c r="B2622" s="1">
        <v>42637</v>
      </c>
      <c r="C2622" s="1">
        <v>42640</v>
      </c>
      <c r="D2622">
        <f t="shared" si="160"/>
        <v>2016</v>
      </c>
      <c r="E2622" t="str">
        <f t="shared" si="161"/>
        <v>Sep</v>
      </c>
      <c r="F2622" t="s">
        <v>67</v>
      </c>
      <c r="G2622" t="s">
        <v>1623</v>
      </c>
      <c r="H2622" s="2" t="s">
        <v>22</v>
      </c>
      <c r="I2622" t="s">
        <v>100</v>
      </c>
      <c r="J2622" t="s">
        <v>101</v>
      </c>
      <c r="K2622">
        <v>19120</v>
      </c>
      <c r="L2622" t="s">
        <v>54</v>
      </c>
      <c r="M2622" t="s">
        <v>3804</v>
      </c>
      <c r="N2622" t="s">
        <v>128</v>
      </c>
      <c r="O2622" t="s">
        <v>3726</v>
      </c>
      <c r="P2622" s="4">
        <v>6.8479999999999999</v>
      </c>
      <c r="Q2622" s="4">
        <v>5</v>
      </c>
      <c r="R2622" s="4">
        <f t="shared" si="162"/>
        <v>1.8479999999999999</v>
      </c>
      <c r="S2622" s="4">
        <f t="shared" si="163"/>
        <v>0.27719999999999995</v>
      </c>
    </row>
    <row r="2623" spans="1:19" x14ac:dyDescent="0.3">
      <c r="A2623" t="s">
        <v>3808</v>
      </c>
      <c r="B2623" s="1">
        <v>43396</v>
      </c>
      <c r="C2623" s="1">
        <v>43401</v>
      </c>
      <c r="D2623">
        <f t="shared" si="160"/>
        <v>2018</v>
      </c>
      <c r="E2623" t="str">
        <f t="shared" si="161"/>
        <v>Oct</v>
      </c>
      <c r="F2623" t="s">
        <v>67</v>
      </c>
      <c r="G2623" t="s">
        <v>2960</v>
      </c>
      <c r="H2623" t="s">
        <v>105</v>
      </c>
      <c r="I2623" t="s">
        <v>855</v>
      </c>
      <c r="J2623" t="s">
        <v>109</v>
      </c>
      <c r="K2623">
        <v>78207</v>
      </c>
      <c r="L2623" t="s">
        <v>25</v>
      </c>
      <c r="M2623" t="s">
        <v>3804</v>
      </c>
      <c r="N2623" t="s">
        <v>128</v>
      </c>
      <c r="O2623" t="s">
        <v>3726</v>
      </c>
      <c r="P2623" s="4">
        <v>10.272</v>
      </c>
      <c r="Q2623" s="4">
        <v>10.272</v>
      </c>
      <c r="R2623" s="4">
        <f t="shared" si="162"/>
        <v>0</v>
      </c>
      <c r="S2623" s="4">
        <f t="shared" si="163"/>
        <v>0</v>
      </c>
    </row>
    <row r="2624" spans="1:19" ht="15.6" x14ac:dyDescent="0.3">
      <c r="A2624" t="s">
        <v>3809</v>
      </c>
      <c r="B2624" s="1">
        <v>42112</v>
      </c>
      <c r="C2624" s="1">
        <v>42117</v>
      </c>
      <c r="D2624">
        <f t="shared" si="160"/>
        <v>2015</v>
      </c>
      <c r="E2624" t="str">
        <f t="shared" si="161"/>
        <v>Apr</v>
      </c>
      <c r="F2624" t="s">
        <v>37</v>
      </c>
      <c r="G2624" t="s">
        <v>1240</v>
      </c>
      <c r="H2624" s="2" t="s">
        <v>22</v>
      </c>
      <c r="I2624" t="s">
        <v>47</v>
      </c>
      <c r="J2624" t="s">
        <v>33</v>
      </c>
      <c r="K2624">
        <v>90049</v>
      </c>
      <c r="L2624" t="s">
        <v>34</v>
      </c>
      <c r="M2624" t="s">
        <v>3810</v>
      </c>
      <c r="N2624" t="s">
        <v>128</v>
      </c>
      <c r="O2624" t="s">
        <v>3726</v>
      </c>
      <c r="P2624" s="4">
        <v>10.75</v>
      </c>
      <c r="Q2624" s="4">
        <v>18</v>
      </c>
      <c r="R2624" s="4">
        <f t="shared" si="162"/>
        <v>-7.25</v>
      </c>
      <c r="S2624" s="4">
        <f t="shared" si="163"/>
        <v>-1.0874999999999999</v>
      </c>
    </row>
    <row r="2625" spans="1:19" ht="15.6" x14ac:dyDescent="0.3">
      <c r="A2625" t="s">
        <v>3811</v>
      </c>
      <c r="B2625" s="1">
        <v>42560</v>
      </c>
      <c r="C2625" s="1">
        <v>42565</v>
      </c>
      <c r="D2625">
        <f t="shared" si="160"/>
        <v>2016</v>
      </c>
      <c r="E2625" t="str">
        <f t="shared" si="161"/>
        <v>Jul</v>
      </c>
      <c r="F2625" t="s">
        <v>37</v>
      </c>
      <c r="G2625" t="s">
        <v>895</v>
      </c>
      <c r="H2625" s="2" t="s">
        <v>22</v>
      </c>
      <c r="I2625" t="s">
        <v>1562</v>
      </c>
      <c r="J2625" t="s">
        <v>250</v>
      </c>
      <c r="K2625">
        <v>37211</v>
      </c>
      <c r="L2625" t="s">
        <v>44</v>
      </c>
      <c r="M2625" t="s">
        <v>3810</v>
      </c>
      <c r="N2625" t="s">
        <v>128</v>
      </c>
      <c r="O2625" t="s">
        <v>3726</v>
      </c>
      <c r="P2625" s="4">
        <v>5.16</v>
      </c>
      <c r="Q2625" s="4">
        <v>5</v>
      </c>
      <c r="R2625" s="4">
        <f t="shared" si="162"/>
        <v>0.16000000000000014</v>
      </c>
      <c r="S2625" s="4">
        <f t="shared" si="163"/>
        <v>2.4000000000000021E-2</v>
      </c>
    </row>
    <row r="2626" spans="1:19" ht="15.6" x14ac:dyDescent="0.3">
      <c r="A2626" t="s">
        <v>3812</v>
      </c>
      <c r="B2626" s="1">
        <v>43408</v>
      </c>
      <c r="C2626" s="1">
        <v>43412</v>
      </c>
      <c r="D2626">
        <f t="shared" ref="D2626:D2689" si="164">YEAR(B2626)</f>
        <v>2018</v>
      </c>
      <c r="E2626" t="str">
        <f t="shared" ref="E2626:E2689" si="165">TEXT(B2626,"mmm")</f>
        <v>Nov</v>
      </c>
      <c r="F2626" t="s">
        <v>37</v>
      </c>
      <c r="G2626" t="s">
        <v>56</v>
      </c>
      <c r="H2626" s="2" t="s">
        <v>22</v>
      </c>
      <c r="I2626" t="s">
        <v>3813</v>
      </c>
      <c r="J2626" t="s">
        <v>93</v>
      </c>
      <c r="K2626">
        <v>72762</v>
      </c>
      <c r="L2626" t="s">
        <v>44</v>
      </c>
      <c r="M2626" t="s">
        <v>3810</v>
      </c>
      <c r="N2626" t="s">
        <v>128</v>
      </c>
      <c r="O2626" t="s">
        <v>3726</v>
      </c>
      <c r="P2626" s="4">
        <v>4.3</v>
      </c>
      <c r="Q2626" s="4">
        <v>100</v>
      </c>
      <c r="R2626" s="4">
        <f t="shared" si="162"/>
        <v>-95.7</v>
      </c>
      <c r="S2626" s="4">
        <f t="shared" si="163"/>
        <v>-14.355</v>
      </c>
    </row>
    <row r="2627" spans="1:19" ht="15.6" x14ac:dyDescent="0.3">
      <c r="A2627" t="s">
        <v>3814</v>
      </c>
      <c r="B2627" s="1">
        <v>42651</v>
      </c>
      <c r="C2627" s="1">
        <v>42656</v>
      </c>
      <c r="D2627">
        <f t="shared" si="164"/>
        <v>2016</v>
      </c>
      <c r="E2627" t="str">
        <f t="shared" si="165"/>
        <v>Oct</v>
      </c>
      <c r="F2627" t="s">
        <v>37</v>
      </c>
      <c r="G2627" t="s">
        <v>1770</v>
      </c>
      <c r="H2627" s="2" t="s">
        <v>22</v>
      </c>
      <c r="I2627" t="s">
        <v>113</v>
      </c>
      <c r="J2627" t="s">
        <v>109</v>
      </c>
      <c r="K2627">
        <v>77036</v>
      </c>
      <c r="L2627" t="s">
        <v>25</v>
      </c>
      <c r="M2627" t="s">
        <v>3810</v>
      </c>
      <c r="N2627" t="s">
        <v>128</v>
      </c>
      <c r="O2627" t="s">
        <v>3726</v>
      </c>
      <c r="P2627" s="4">
        <v>3.44</v>
      </c>
      <c r="Q2627" s="4">
        <v>5</v>
      </c>
      <c r="R2627" s="4">
        <f t="shared" ref="R2627:R2690" si="166">P2627-Q2627</f>
        <v>-1.56</v>
      </c>
      <c r="S2627" s="4">
        <f t="shared" ref="S2627:S2690" si="167">0.15*R2627</f>
        <v>-0.23399999999999999</v>
      </c>
    </row>
    <row r="2628" spans="1:19" ht="15.6" x14ac:dyDescent="0.3">
      <c r="A2628" t="s">
        <v>3815</v>
      </c>
      <c r="B2628" s="1">
        <v>43240</v>
      </c>
      <c r="C2628" s="1">
        <v>43242</v>
      </c>
      <c r="D2628">
        <f t="shared" si="164"/>
        <v>2018</v>
      </c>
      <c r="E2628" t="str">
        <f t="shared" si="165"/>
        <v>May</v>
      </c>
      <c r="F2628" t="s">
        <v>67</v>
      </c>
      <c r="G2628" t="s">
        <v>3643</v>
      </c>
      <c r="H2628" s="2" t="s">
        <v>22</v>
      </c>
      <c r="I2628" t="s">
        <v>3816</v>
      </c>
      <c r="J2628" t="s">
        <v>3817</v>
      </c>
      <c r="K2628">
        <v>58103</v>
      </c>
      <c r="L2628" t="s">
        <v>25</v>
      </c>
      <c r="M2628" t="s">
        <v>3810</v>
      </c>
      <c r="N2628" t="s">
        <v>128</v>
      </c>
      <c r="O2628" t="s">
        <v>3726</v>
      </c>
      <c r="P2628" s="4">
        <v>21.5</v>
      </c>
      <c r="Q2628" s="4">
        <v>18</v>
      </c>
      <c r="R2628" s="4">
        <f t="shared" si="166"/>
        <v>3.5</v>
      </c>
      <c r="S2628" s="4">
        <f t="shared" si="167"/>
        <v>0.52500000000000002</v>
      </c>
    </row>
    <row r="2629" spans="1:19" ht="15.6" x14ac:dyDescent="0.3">
      <c r="A2629" t="s">
        <v>3818</v>
      </c>
      <c r="B2629" s="1">
        <v>42208</v>
      </c>
      <c r="C2629" s="1">
        <v>42212</v>
      </c>
      <c r="D2629">
        <f t="shared" si="164"/>
        <v>2015</v>
      </c>
      <c r="E2629" t="str">
        <f t="shared" si="165"/>
        <v>Jul</v>
      </c>
      <c r="F2629" t="s">
        <v>37</v>
      </c>
      <c r="G2629" t="s">
        <v>38</v>
      </c>
      <c r="H2629" s="2" t="s">
        <v>22</v>
      </c>
      <c r="I2629" t="s">
        <v>955</v>
      </c>
      <c r="J2629" t="s">
        <v>178</v>
      </c>
      <c r="K2629">
        <v>85705</v>
      </c>
      <c r="L2629" t="s">
        <v>34</v>
      </c>
      <c r="M2629" t="s">
        <v>3819</v>
      </c>
      <c r="N2629" t="s">
        <v>128</v>
      </c>
      <c r="O2629" t="s">
        <v>3726</v>
      </c>
      <c r="P2629" s="4">
        <v>9.24</v>
      </c>
      <c r="Q2629" s="4">
        <v>100</v>
      </c>
      <c r="R2629" s="4">
        <f t="shared" si="166"/>
        <v>-90.76</v>
      </c>
      <c r="S2629" s="4">
        <f t="shared" si="167"/>
        <v>-13.614000000000001</v>
      </c>
    </row>
    <row r="2630" spans="1:19" ht="15.6" x14ac:dyDescent="0.3">
      <c r="A2630" t="s">
        <v>3820</v>
      </c>
      <c r="B2630" s="1">
        <v>42490</v>
      </c>
      <c r="C2630" s="1">
        <v>42496</v>
      </c>
      <c r="D2630">
        <f t="shared" si="164"/>
        <v>2016</v>
      </c>
      <c r="E2630" t="str">
        <f t="shared" si="165"/>
        <v>Apr</v>
      </c>
      <c r="F2630" t="s">
        <v>37</v>
      </c>
      <c r="G2630" t="s">
        <v>866</v>
      </c>
      <c r="H2630" s="2" t="s">
        <v>22</v>
      </c>
      <c r="I2630" t="s">
        <v>32</v>
      </c>
      <c r="J2630" t="s">
        <v>33</v>
      </c>
      <c r="K2630">
        <v>94110</v>
      </c>
      <c r="L2630" t="s">
        <v>34</v>
      </c>
      <c r="M2630" t="s">
        <v>3819</v>
      </c>
      <c r="N2630" t="s">
        <v>128</v>
      </c>
      <c r="O2630" t="s">
        <v>3726</v>
      </c>
      <c r="P2630" s="4">
        <v>34.65</v>
      </c>
      <c r="Q2630" s="4">
        <v>34.65</v>
      </c>
      <c r="R2630" s="4">
        <f t="shared" si="166"/>
        <v>0</v>
      </c>
      <c r="S2630" s="4">
        <f t="shared" si="167"/>
        <v>0</v>
      </c>
    </row>
    <row r="2631" spans="1:19" x14ac:dyDescent="0.3">
      <c r="A2631" t="s">
        <v>3329</v>
      </c>
      <c r="B2631" s="1">
        <v>42648</v>
      </c>
      <c r="C2631" s="1">
        <v>42652</v>
      </c>
      <c r="D2631">
        <f t="shared" si="164"/>
        <v>2016</v>
      </c>
      <c r="E2631" t="str">
        <f t="shared" si="165"/>
        <v>Oct</v>
      </c>
      <c r="F2631" t="s">
        <v>37</v>
      </c>
      <c r="G2631" t="s">
        <v>3330</v>
      </c>
      <c r="H2631" t="s">
        <v>51</v>
      </c>
      <c r="I2631" t="s">
        <v>191</v>
      </c>
      <c r="J2631" t="s">
        <v>158</v>
      </c>
      <c r="K2631">
        <v>22153</v>
      </c>
      <c r="L2631" t="s">
        <v>44</v>
      </c>
      <c r="M2631" t="s">
        <v>3819</v>
      </c>
      <c r="N2631" t="s">
        <v>128</v>
      </c>
      <c r="O2631" t="s">
        <v>3726</v>
      </c>
      <c r="P2631" s="4">
        <v>46.2</v>
      </c>
      <c r="Q2631" s="4">
        <v>46.2</v>
      </c>
      <c r="R2631" s="4">
        <f t="shared" si="166"/>
        <v>0</v>
      </c>
      <c r="S2631" s="4">
        <f t="shared" si="167"/>
        <v>0</v>
      </c>
    </row>
    <row r="2632" spans="1:19" ht="15.6" x14ac:dyDescent="0.3">
      <c r="A2632" t="s">
        <v>3821</v>
      </c>
      <c r="B2632" s="1">
        <v>42249</v>
      </c>
      <c r="C2632" s="1">
        <v>42250</v>
      </c>
      <c r="D2632">
        <f t="shared" si="164"/>
        <v>2015</v>
      </c>
      <c r="E2632" t="str">
        <f t="shared" si="165"/>
        <v>Sep</v>
      </c>
      <c r="F2632" t="s">
        <v>20</v>
      </c>
      <c r="G2632" t="s">
        <v>499</v>
      </c>
      <c r="H2632" s="2" t="s">
        <v>22</v>
      </c>
      <c r="I2632" t="s">
        <v>61</v>
      </c>
      <c r="J2632" t="s">
        <v>62</v>
      </c>
      <c r="K2632">
        <v>10009</v>
      </c>
      <c r="L2632" t="s">
        <v>54</v>
      </c>
      <c r="M2632" t="s">
        <v>3819</v>
      </c>
      <c r="N2632" t="s">
        <v>128</v>
      </c>
      <c r="O2632" t="s">
        <v>3726</v>
      </c>
      <c r="P2632" s="4">
        <v>57.75</v>
      </c>
      <c r="Q2632" s="4">
        <v>57.75</v>
      </c>
      <c r="R2632" s="4">
        <f t="shared" si="166"/>
        <v>0</v>
      </c>
      <c r="S2632" s="4">
        <f t="shared" si="167"/>
        <v>0</v>
      </c>
    </row>
    <row r="2633" spans="1:19" ht="15.6" x14ac:dyDescent="0.3">
      <c r="A2633" t="s">
        <v>1351</v>
      </c>
      <c r="B2633" s="1">
        <v>43345</v>
      </c>
      <c r="C2633" s="1">
        <v>43349</v>
      </c>
      <c r="D2633">
        <f t="shared" si="164"/>
        <v>2018</v>
      </c>
      <c r="E2633" t="str">
        <f t="shared" si="165"/>
        <v>Sep</v>
      </c>
      <c r="F2633" t="s">
        <v>37</v>
      </c>
      <c r="G2633" t="s">
        <v>1352</v>
      </c>
      <c r="H2633" s="2" t="s">
        <v>22</v>
      </c>
      <c r="I2633" t="s">
        <v>61</v>
      </c>
      <c r="J2633" t="s">
        <v>62</v>
      </c>
      <c r="K2633">
        <v>10009</v>
      </c>
      <c r="L2633" t="s">
        <v>54</v>
      </c>
      <c r="M2633" t="s">
        <v>3819</v>
      </c>
      <c r="N2633" t="s">
        <v>128</v>
      </c>
      <c r="O2633" t="s">
        <v>3726</v>
      </c>
      <c r="P2633" s="4">
        <v>23.1</v>
      </c>
      <c r="Q2633" s="4">
        <v>18</v>
      </c>
      <c r="R2633" s="4">
        <f t="shared" si="166"/>
        <v>5.1000000000000014</v>
      </c>
      <c r="S2633" s="4">
        <f t="shared" si="167"/>
        <v>0.76500000000000024</v>
      </c>
    </row>
    <row r="2634" spans="1:19" ht="15.6" x14ac:dyDescent="0.3">
      <c r="A2634" t="s">
        <v>3380</v>
      </c>
      <c r="B2634" s="1">
        <v>42485</v>
      </c>
      <c r="C2634" s="1">
        <v>42490</v>
      </c>
      <c r="D2634">
        <f t="shared" si="164"/>
        <v>2016</v>
      </c>
      <c r="E2634" t="str">
        <f t="shared" si="165"/>
        <v>Apr</v>
      </c>
      <c r="F2634" t="s">
        <v>37</v>
      </c>
      <c r="G2634" t="s">
        <v>2568</v>
      </c>
      <c r="H2634" s="2" t="s">
        <v>22</v>
      </c>
      <c r="I2634" t="s">
        <v>589</v>
      </c>
      <c r="J2634" t="s">
        <v>148</v>
      </c>
      <c r="K2634">
        <v>53209</v>
      </c>
      <c r="L2634" t="s">
        <v>25</v>
      </c>
      <c r="M2634" t="s">
        <v>3819</v>
      </c>
      <c r="N2634" t="s">
        <v>128</v>
      </c>
      <c r="O2634" t="s">
        <v>3726</v>
      </c>
      <c r="P2634" s="4">
        <v>57.75</v>
      </c>
      <c r="Q2634" s="4">
        <v>57.75</v>
      </c>
      <c r="R2634" s="4">
        <f t="shared" si="166"/>
        <v>0</v>
      </c>
      <c r="S2634" s="4">
        <f t="shared" si="167"/>
        <v>0</v>
      </c>
    </row>
    <row r="2635" spans="1:19" ht="15.6" x14ac:dyDescent="0.3">
      <c r="A2635" t="s">
        <v>3822</v>
      </c>
      <c r="B2635" s="1">
        <v>42856</v>
      </c>
      <c r="C2635" s="1">
        <v>42859</v>
      </c>
      <c r="D2635">
        <f t="shared" si="164"/>
        <v>2017</v>
      </c>
      <c r="E2635" t="str">
        <f t="shared" si="165"/>
        <v>May</v>
      </c>
      <c r="F2635" t="s">
        <v>67</v>
      </c>
      <c r="G2635" t="s">
        <v>2280</v>
      </c>
      <c r="H2635" s="2" t="s">
        <v>22</v>
      </c>
      <c r="I2635" t="s">
        <v>2218</v>
      </c>
      <c r="J2635" t="s">
        <v>93</v>
      </c>
      <c r="K2635">
        <v>72209</v>
      </c>
      <c r="L2635" t="s">
        <v>44</v>
      </c>
      <c r="M2635" t="s">
        <v>3823</v>
      </c>
      <c r="N2635" t="s">
        <v>128</v>
      </c>
      <c r="O2635" t="s">
        <v>3726</v>
      </c>
      <c r="P2635" s="4">
        <v>11.16</v>
      </c>
      <c r="Q2635" s="4">
        <v>100</v>
      </c>
      <c r="R2635" s="4">
        <f t="shared" si="166"/>
        <v>-88.84</v>
      </c>
      <c r="S2635" s="4">
        <f t="shared" si="167"/>
        <v>-13.326000000000001</v>
      </c>
    </row>
    <row r="2636" spans="1:19" ht="15.6" x14ac:dyDescent="0.3">
      <c r="A2636" t="s">
        <v>580</v>
      </c>
      <c r="B2636" s="1">
        <v>42134</v>
      </c>
      <c r="C2636" s="1">
        <v>42138</v>
      </c>
      <c r="D2636">
        <f t="shared" si="164"/>
        <v>2015</v>
      </c>
      <c r="E2636" t="str">
        <f t="shared" si="165"/>
        <v>May</v>
      </c>
      <c r="F2636" t="s">
        <v>67</v>
      </c>
      <c r="G2636" t="s">
        <v>581</v>
      </c>
      <c r="H2636" s="2" t="s">
        <v>22</v>
      </c>
      <c r="I2636" t="s">
        <v>100</v>
      </c>
      <c r="J2636" t="s">
        <v>101</v>
      </c>
      <c r="K2636">
        <v>19134</v>
      </c>
      <c r="L2636" t="s">
        <v>54</v>
      </c>
      <c r="M2636" t="s">
        <v>3823</v>
      </c>
      <c r="N2636" t="s">
        <v>128</v>
      </c>
      <c r="O2636" t="s">
        <v>3726</v>
      </c>
      <c r="P2636" s="4">
        <v>22.32</v>
      </c>
      <c r="Q2636" s="4">
        <v>18</v>
      </c>
      <c r="R2636" s="4">
        <f t="shared" si="166"/>
        <v>4.32</v>
      </c>
      <c r="S2636" s="4">
        <f t="shared" si="167"/>
        <v>0.64800000000000002</v>
      </c>
    </row>
    <row r="2637" spans="1:19" ht="15.6" x14ac:dyDescent="0.3">
      <c r="A2637" t="s">
        <v>3824</v>
      </c>
      <c r="B2637" s="1">
        <v>42187</v>
      </c>
      <c r="C2637" s="1">
        <v>42191</v>
      </c>
      <c r="D2637">
        <f t="shared" si="164"/>
        <v>2015</v>
      </c>
      <c r="E2637" t="str">
        <f t="shared" si="165"/>
        <v>Jul</v>
      </c>
      <c r="F2637" t="s">
        <v>37</v>
      </c>
      <c r="G2637" t="s">
        <v>1772</v>
      </c>
      <c r="H2637" s="2" t="s">
        <v>22</v>
      </c>
      <c r="I2637" t="s">
        <v>3459</v>
      </c>
      <c r="J2637" t="s">
        <v>144</v>
      </c>
      <c r="K2637">
        <v>7060</v>
      </c>
      <c r="L2637" t="s">
        <v>54</v>
      </c>
      <c r="M2637" t="s">
        <v>3823</v>
      </c>
      <c r="N2637" t="s">
        <v>128</v>
      </c>
      <c r="O2637" t="s">
        <v>3726</v>
      </c>
      <c r="P2637" s="4">
        <v>5.58</v>
      </c>
      <c r="Q2637" s="4">
        <v>5</v>
      </c>
      <c r="R2637" s="4">
        <f t="shared" si="166"/>
        <v>0.58000000000000007</v>
      </c>
      <c r="S2637" s="4">
        <f t="shared" si="167"/>
        <v>8.7000000000000008E-2</v>
      </c>
    </row>
    <row r="2638" spans="1:19" ht="15.6" x14ac:dyDescent="0.3">
      <c r="A2638" t="s">
        <v>2831</v>
      </c>
      <c r="B2638" s="1">
        <v>42464</v>
      </c>
      <c r="C2638" s="1">
        <v>42468</v>
      </c>
      <c r="D2638">
        <f t="shared" si="164"/>
        <v>2016</v>
      </c>
      <c r="E2638" t="str">
        <f t="shared" si="165"/>
        <v>Apr</v>
      </c>
      <c r="F2638" t="s">
        <v>37</v>
      </c>
      <c r="G2638" t="s">
        <v>1509</v>
      </c>
      <c r="H2638" s="2" t="s">
        <v>22</v>
      </c>
      <c r="I2638" t="s">
        <v>61</v>
      </c>
      <c r="J2638" t="s">
        <v>62</v>
      </c>
      <c r="K2638">
        <v>10009</v>
      </c>
      <c r="L2638" t="s">
        <v>54</v>
      </c>
      <c r="M2638" t="s">
        <v>3823</v>
      </c>
      <c r="N2638" t="s">
        <v>128</v>
      </c>
      <c r="O2638" t="s">
        <v>3726</v>
      </c>
      <c r="P2638" s="4">
        <v>11.16</v>
      </c>
      <c r="Q2638" s="4">
        <v>18</v>
      </c>
      <c r="R2638" s="4">
        <f t="shared" si="166"/>
        <v>-6.84</v>
      </c>
      <c r="S2638" s="4">
        <f t="shared" si="167"/>
        <v>-1.026</v>
      </c>
    </row>
    <row r="2639" spans="1:19" ht="15.6" x14ac:dyDescent="0.3">
      <c r="A2639" t="s">
        <v>1580</v>
      </c>
      <c r="B2639" s="1">
        <v>43438</v>
      </c>
      <c r="C2639" s="1">
        <v>43443</v>
      </c>
      <c r="D2639">
        <f t="shared" si="164"/>
        <v>2018</v>
      </c>
      <c r="E2639" t="str">
        <f t="shared" si="165"/>
        <v>Dec</v>
      </c>
      <c r="F2639" t="s">
        <v>37</v>
      </c>
      <c r="G2639" t="s">
        <v>1581</v>
      </c>
      <c r="H2639" s="2" t="s">
        <v>22</v>
      </c>
      <c r="I2639" t="s">
        <v>100</v>
      </c>
      <c r="J2639" t="s">
        <v>101</v>
      </c>
      <c r="K2639">
        <v>19134</v>
      </c>
      <c r="L2639" t="s">
        <v>54</v>
      </c>
      <c r="M2639" t="s">
        <v>3823</v>
      </c>
      <c r="N2639" t="s">
        <v>128</v>
      </c>
      <c r="O2639" t="s">
        <v>3726</v>
      </c>
      <c r="P2639" s="4">
        <v>13.391999999999999</v>
      </c>
      <c r="Q2639" s="4">
        <v>13.391999999999999</v>
      </c>
      <c r="R2639" s="4">
        <f t="shared" si="166"/>
        <v>0</v>
      </c>
      <c r="S2639" s="4">
        <f t="shared" si="167"/>
        <v>0</v>
      </c>
    </row>
    <row r="2640" spans="1:19" ht="15.6" x14ac:dyDescent="0.3">
      <c r="A2640" t="s">
        <v>1500</v>
      </c>
      <c r="B2640" s="1">
        <v>42150</v>
      </c>
      <c r="C2640" s="1">
        <v>42155</v>
      </c>
      <c r="D2640">
        <f t="shared" si="164"/>
        <v>2015</v>
      </c>
      <c r="E2640" t="str">
        <f t="shared" si="165"/>
        <v>May</v>
      </c>
      <c r="F2640" t="s">
        <v>37</v>
      </c>
      <c r="G2640" t="s">
        <v>292</v>
      </c>
      <c r="H2640" s="2" t="s">
        <v>22</v>
      </c>
      <c r="I2640" t="s">
        <v>23</v>
      </c>
      <c r="J2640" t="s">
        <v>24</v>
      </c>
      <c r="K2640">
        <v>60623</v>
      </c>
      <c r="L2640" t="s">
        <v>25</v>
      </c>
      <c r="M2640" t="s">
        <v>3823</v>
      </c>
      <c r="N2640" t="s">
        <v>128</v>
      </c>
      <c r="O2640" t="s">
        <v>3726</v>
      </c>
      <c r="P2640" s="4">
        <v>13.391999999999999</v>
      </c>
      <c r="Q2640" s="4">
        <v>13.391999999999999</v>
      </c>
      <c r="R2640" s="4">
        <f t="shared" si="166"/>
        <v>0</v>
      </c>
      <c r="S2640" s="4">
        <f t="shared" si="167"/>
        <v>0</v>
      </c>
    </row>
    <row r="2641" spans="1:19" ht="15.6" x14ac:dyDescent="0.3">
      <c r="A2641" t="s">
        <v>3825</v>
      </c>
      <c r="B2641" s="1">
        <v>43065</v>
      </c>
      <c r="C2641" s="1">
        <v>43071</v>
      </c>
      <c r="D2641">
        <f t="shared" si="164"/>
        <v>2017</v>
      </c>
      <c r="E2641" t="str">
        <f t="shared" si="165"/>
        <v>Nov</v>
      </c>
      <c r="F2641" t="s">
        <v>37</v>
      </c>
      <c r="G2641" t="s">
        <v>1037</v>
      </c>
      <c r="H2641" s="2" t="s">
        <v>22</v>
      </c>
      <c r="I2641" t="s">
        <v>777</v>
      </c>
      <c r="J2641" t="s">
        <v>109</v>
      </c>
      <c r="K2641">
        <v>79907</v>
      </c>
      <c r="L2641" t="s">
        <v>25</v>
      </c>
      <c r="M2641" t="s">
        <v>3823</v>
      </c>
      <c r="N2641" t="s">
        <v>110</v>
      </c>
      <c r="O2641" t="s">
        <v>3726</v>
      </c>
      <c r="P2641" s="4">
        <v>17.856000000000002</v>
      </c>
      <c r="Q2641" s="4">
        <v>18</v>
      </c>
      <c r="R2641" s="4">
        <f t="shared" si="166"/>
        <v>-0.14399999999999835</v>
      </c>
      <c r="S2641" s="4">
        <f t="shared" si="167"/>
        <v>-2.1599999999999751E-2</v>
      </c>
    </row>
    <row r="2642" spans="1:19" ht="15.6" x14ac:dyDescent="0.3">
      <c r="A2642" t="s">
        <v>3826</v>
      </c>
      <c r="B2642" s="1">
        <v>43444</v>
      </c>
      <c r="C2642" s="1">
        <v>43446</v>
      </c>
      <c r="D2642">
        <f t="shared" si="164"/>
        <v>2018</v>
      </c>
      <c r="E2642" t="str">
        <f t="shared" si="165"/>
        <v>Dec</v>
      </c>
      <c r="F2642" t="s">
        <v>67</v>
      </c>
      <c r="G2642" t="s">
        <v>437</v>
      </c>
      <c r="H2642" s="2" t="s">
        <v>22</v>
      </c>
      <c r="I2642" t="s">
        <v>69</v>
      </c>
      <c r="J2642" t="s">
        <v>70</v>
      </c>
      <c r="K2642">
        <v>98103</v>
      </c>
      <c r="L2642" t="s">
        <v>34</v>
      </c>
      <c r="M2642" t="s">
        <v>3827</v>
      </c>
      <c r="N2642" t="s">
        <v>128</v>
      </c>
      <c r="O2642" t="s">
        <v>3726</v>
      </c>
      <c r="P2642" s="4">
        <v>18.239999999999998</v>
      </c>
      <c r="Q2642" s="4">
        <v>18</v>
      </c>
      <c r="R2642" s="4">
        <f t="shared" si="166"/>
        <v>0.23999999999999844</v>
      </c>
      <c r="S2642" s="4">
        <f t="shared" si="167"/>
        <v>3.5999999999999761E-2</v>
      </c>
    </row>
    <row r="2643" spans="1:19" ht="15.6" x14ac:dyDescent="0.3">
      <c r="A2643" t="s">
        <v>1394</v>
      </c>
      <c r="B2643" s="1">
        <v>43172</v>
      </c>
      <c r="C2643" s="1">
        <v>43172</v>
      </c>
      <c r="D2643">
        <f t="shared" si="164"/>
        <v>2018</v>
      </c>
      <c r="E2643" t="str">
        <f t="shared" si="165"/>
        <v>Mar</v>
      </c>
      <c r="F2643" t="s">
        <v>30</v>
      </c>
      <c r="G2643" t="s">
        <v>1287</v>
      </c>
      <c r="H2643" s="2" t="s">
        <v>22</v>
      </c>
      <c r="I2643" t="s">
        <v>23</v>
      </c>
      <c r="J2643" t="s">
        <v>24</v>
      </c>
      <c r="K2643">
        <v>60610</v>
      </c>
      <c r="L2643" t="s">
        <v>25</v>
      </c>
      <c r="M2643" t="s">
        <v>3827</v>
      </c>
      <c r="N2643" t="s">
        <v>128</v>
      </c>
      <c r="O2643" t="s">
        <v>3726</v>
      </c>
      <c r="P2643" s="4">
        <v>19.456</v>
      </c>
      <c r="Q2643" s="4">
        <v>18</v>
      </c>
      <c r="R2643" s="4">
        <f t="shared" si="166"/>
        <v>1.4559999999999995</v>
      </c>
      <c r="S2643" s="4">
        <f t="shared" si="167"/>
        <v>0.21839999999999993</v>
      </c>
    </row>
    <row r="2644" spans="1:19" ht="15.6" x14ac:dyDescent="0.3">
      <c r="A2644" t="s">
        <v>3828</v>
      </c>
      <c r="B2644" s="1">
        <v>43103</v>
      </c>
      <c r="C2644" s="1">
        <v>43107</v>
      </c>
      <c r="D2644">
        <f t="shared" si="164"/>
        <v>2018</v>
      </c>
      <c r="E2644" t="str">
        <f t="shared" si="165"/>
        <v>Jan</v>
      </c>
      <c r="F2644" t="s">
        <v>37</v>
      </c>
      <c r="G2644" t="s">
        <v>2884</v>
      </c>
      <c r="H2644" s="2" t="s">
        <v>22</v>
      </c>
      <c r="I2644" t="s">
        <v>32</v>
      </c>
      <c r="J2644" t="s">
        <v>33</v>
      </c>
      <c r="K2644">
        <v>94110</v>
      </c>
      <c r="L2644" t="s">
        <v>34</v>
      </c>
      <c r="M2644" t="s">
        <v>3829</v>
      </c>
      <c r="N2644" t="s">
        <v>128</v>
      </c>
      <c r="O2644" t="s">
        <v>3726</v>
      </c>
      <c r="P2644" s="4">
        <v>9.1199999999999992</v>
      </c>
      <c r="Q2644" s="4">
        <v>18</v>
      </c>
      <c r="R2644" s="4">
        <f t="shared" si="166"/>
        <v>-8.8800000000000008</v>
      </c>
      <c r="S2644" s="4">
        <f t="shared" si="167"/>
        <v>-1.3320000000000001</v>
      </c>
    </row>
    <row r="2645" spans="1:19" ht="15.6" x14ac:dyDescent="0.3">
      <c r="A2645" t="s">
        <v>3830</v>
      </c>
      <c r="B2645" s="1">
        <v>43189</v>
      </c>
      <c r="C2645" s="1">
        <v>43189</v>
      </c>
      <c r="D2645">
        <f t="shared" si="164"/>
        <v>2018</v>
      </c>
      <c r="E2645" t="str">
        <f t="shared" si="165"/>
        <v>Mar</v>
      </c>
      <c r="F2645" t="s">
        <v>30</v>
      </c>
      <c r="G2645" t="s">
        <v>150</v>
      </c>
      <c r="H2645" s="2" t="s">
        <v>22</v>
      </c>
      <c r="I2645" t="s">
        <v>47</v>
      </c>
      <c r="J2645" t="s">
        <v>33</v>
      </c>
      <c r="K2645">
        <v>90036</v>
      </c>
      <c r="L2645" t="s">
        <v>34</v>
      </c>
      <c r="M2645" t="s">
        <v>3829</v>
      </c>
      <c r="N2645" t="s">
        <v>128</v>
      </c>
      <c r="O2645" t="s">
        <v>3726</v>
      </c>
      <c r="P2645" s="4">
        <v>6.08</v>
      </c>
      <c r="Q2645" s="4">
        <v>5</v>
      </c>
      <c r="R2645" s="4">
        <f t="shared" si="166"/>
        <v>1.08</v>
      </c>
      <c r="S2645" s="4">
        <f t="shared" si="167"/>
        <v>0.16200000000000001</v>
      </c>
    </row>
    <row r="2646" spans="1:19" ht="15.6" x14ac:dyDescent="0.3">
      <c r="A2646" t="s">
        <v>3831</v>
      </c>
      <c r="B2646" s="1">
        <v>42623</v>
      </c>
      <c r="C2646" s="1">
        <v>42630</v>
      </c>
      <c r="D2646">
        <f t="shared" si="164"/>
        <v>2016</v>
      </c>
      <c r="E2646" t="str">
        <f t="shared" si="165"/>
        <v>Sep</v>
      </c>
      <c r="F2646" t="s">
        <v>37</v>
      </c>
      <c r="G2646" t="s">
        <v>3832</v>
      </c>
      <c r="H2646" s="2" t="s">
        <v>22</v>
      </c>
      <c r="I2646" t="s">
        <v>61</v>
      </c>
      <c r="J2646" t="s">
        <v>62</v>
      </c>
      <c r="K2646">
        <v>10024</v>
      </c>
      <c r="L2646" t="s">
        <v>54</v>
      </c>
      <c r="M2646" t="s">
        <v>3829</v>
      </c>
      <c r="N2646" t="s">
        <v>128</v>
      </c>
      <c r="O2646" t="s">
        <v>3726</v>
      </c>
      <c r="P2646" s="4">
        <v>6.08</v>
      </c>
      <c r="Q2646" s="4">
        <v>5</v>
      </c>
      <c r="R2646" s="4">
        <f t="shared" si="166"/>
        <v>1.08</v>
      </c>
      <c r="S2646" s="4">
        <f t="shared" si="167"/>
        <v>0.16200000000000001</v>
      </c>
    </row>
    <row r="2647" spans="1:19" ht="15.6" x14ac:dyDescent="0.3">
      <c r="A2647" t="s">
        <v>823</v>
      </c>
      <c r="B2647" s="1">
        <v>42714</v>
      </c>
      <c r="C2647" s="1">
        <v>42720</v>
      </c>
      <c r="D2647">
        <f t="shared" si="164"/>
        <v>2016</v>
      </c>
      <c r="E2647" t="str">
        <f t="shared" si="165"/>
        <v>Dec</v>
      </c>
      <c r="F2647" t="s">
        <v>37</v>
      </c>
      <c r="G2647" t="s">
        <v>824</v>
      </c>
      <c r="H2647" s="2" t="s">
        <v>22</v>
      </c>
      <c r="I2647" t="s">
        <v>394</v>
      </c>
      <c r="J2647" t="s">
        <v>140</v>
      </c>
      <c r="K2647">
        <v>21215</v>
      </c>
      <c r="L2647" t="s">
        <v>54</v>
      </c>
      <c r="M2647" t="s">
        <v>3829</v>
      </c>
      <c r="N2647" t="s">
        <v>128</v>
      </c>
      <c r="O2647" t="s">
        <v>3726</v>
      </c>
      <c r="P2647" s="4">
        <v>27.36</v>
      </c>
      <c r="Q2647" s="4">
        <v>27.36</v>
      </c>
      <c r="R2647" s="4">
        <f t="shared" si="166"/>
        <v>0</v>
      </c>
      <c r="S2647" s="4">
        <f t="shared" si="167"/>
        <v>0</v>
      </c>
    </row>
    <row r="2648" spans="1:19" ht="15.6" x14ac:dyDescent="0.3">
      <c r="A2648" t="s">
        <v>3833</v>
      </c>
      <c r="B2648" s="1">
        <v>42628</v>
      </c>
      <c r="C2648" s="1">
        <v>42630</v>
      </c>
      <c r="D2648">
        <f t="shared" si="164"/>
        <v>2016</v>
      </c>
      <c r="E2648" t="str">
        <f t="shared" si="165"/>
        <v>Sep</v>
      </c>
      <c r="F2648" t="s">
        <v>67</v>
      </c>
      <c r="G2648" t="s">
        <v>1297</v>
      </c>
      <c r="H2648" s="2" t="s">
        <v>22</v>
      </c>
      <c r="I2648" t="s">
        <v>3450</v>
      </c>
      <c r="J2648" t="s">
        <v>653</v>
      </c>
      <c r="K2648">
        <v>46203</v>
      </c>
      <c r="L2648" t="s">
        <v>25</v>
      </c>
      <c r="M2648" t="s">
        <v>3829</v>
      </c>
      <c r="N2648" t="s">
        <v>128</v>
      </c>
      <c r="O2648" t="s">
        <v>3726</v>
      </c>
      <c r="P2648" s="4">
        <v>24.32</v>
      </c>
      <c r="Q2648" s="4">
        <v>24.32</v>
      </c>
      <c r="R2648" s="4">
        <f t="shared" si="166"/>
        <v>0</v>
      </c>
      <c r="S2648" s="4">
        <f t="shared" si="167"/>
        <v>0</v>
      </c>
    </row>
    <row r="2649" spans="1:19" ht="15.6" x14ac:dyDescent="0.3">
      <c r="A2649" t="s">
        <v>1530</v>
      </c>
      <c r="B2649" s="1">
        <v>43003</v>
      </c>
      <c r="C2649" s="1">
        <v>43008</v>
      </c>
      <c r="D2649">
        <f t="shared" si="164"/>
        <v>2017</v>
      </c>
      <c r="E2649" t="str">
        <f t="shared" si="165"/>
        <v>Sep</v>
      </c>
      <c r="F2649" t="s">
        <v>37</v>
      </c>
      <c r="G2649" t="s">
        <v>1531</v>
      </c>
      <c r="H2649" s="2" t="s">
        <v>22</v>
      </c>
      <c r="I2649" t="s">
        <v>1532</v>
      </c>
      <c r="J2649" t="s">
        <v>148</v>
      </c>
      <c r="K2649">
        <v>54601</v>
      </c>
      <c r="L2649" t="s">
        <v>25</v>
      </c>
      <c r="M2649" t="s">
        <v>3829</v>
      </c>
      <c r="N2649" t="s">
        <v>128</v>
      </c>
      <c r="O2649" t="s">
        <v>3726</v>
      </c>
      <c r="P2649" s="4">
        <v>3.04</v>
      </c>
      <c r="Q2649" s="4">
        <v>5</v>
      </c>
      <c r="R2649" s="4">
        <f t="shared" si="166"/>
        <v>-1.96</v>
      </c>
      <c r="S2649" s="4">
        <f t="shared" si="167"/>
        <v>-0.29399999999999998</v>
      </c>
    </row>
    <row r="2650" spans="1:19" ht="15.6" x14ac:dyDescent="0.3">
      <c r="A2650" t="s">
        <v>3834</v>
      </c>
      <c r="B2650" s="1">
        <v>43436</v>
      </c>
      <c r="C2650" s="1">
        <v>43443</v>
      </c>
      <c r="D2650">
        <f t="shared" si="164"/>
        <v>2018</v>
      </c>
      <c r="E2650" t="str">
        <f t="shared" si="165"/>
        <v>Dec</v>
      </c>
      <c r="F2650" t="s">
        <v>37</v>
      </c>
      <c r="G2650" t="s">
        <v>3526</v>
      </c>
      <c r="H2650" s="2" t="s">
        <v>22</v>
      </c>
      <c r="I2650" t="s">
        <v>113</v>
      </c>
      <c r="J2650" t="s">
        <v>109</v>
      </c>
      <c r="K2650">
        <v>77095</v>
      </c>
      <c r="L2650" t="s">
        <v>25</v>
      </c>
      <c r="M2650" t="s">
        <v>3829</v>
      </c>
      <c r="N2650" t="s">
        <v>128</v>
      </c>
      <c r="O2650" t="s">
        <v>3726</v>
      </c>
      <c r="P2650" s="4">
        <v>12.16</v>
      </c>
      <c r="Q2650" s="4">
        <v>12.16</v>
      </c>
      <c r="R2650" s="4">
        <f t="shared" si="166"/>
        <v>0</v>
      </c>
      <c r="S2650" s="4">
        <f t="shared" si="167"/>
        <v>0</v>
      </c>
    </row>
    <row r="2651" spans="1:19" ht="15.6" x14ac:dyDescent="0.3">
      <c r="A2651" t="s">
        <v>3835</v>
      </c>
      <c r="B2651" s="1">
        <v>42844</v>
      </c>
      <c r="C2651" s="1">
        <v>42849</v>
      </c>
      <c r="D2651">
        <f t="shared" si="164"/>
        <v>2017</v>
      </c>
      <c r="E2651" t="str">
        <f t="shared" si="165"/>
        <v>Apr</v>
      </c>
      <c r="F2651" t="s">
        <v>67</v>
      </c>
      <c r="G2651" t="s">
        <v>2649</v>
      </c>
      <c r="H2651" s="2" t="s">
        <v>22</v>
      </c>
      <c r="I2651" t="s">
        <v>47</v>
      </c>
      <c r="J2651" t="s">
        <v>33</v>
      </c>
      <c r="K2651">
        <v>90049</v>
      </c>
      <c r="L2651" t="s">
        <v>34</v>
      </c>
      <c r="M2651" t="s">
        <v>3836</v>
      </c>
      <c r="N2651" t="s">
        <v>110</v>
      </c>
      <c r="O2651" t="s">
        <v>3726</v>
      </c>
      <c r="P2651" s="4">
        <v>5.46</v>
      </c>
      <c r="Q2651" s="4">
        <v>5</v>
      </c>
      <c r="R2651" s="4">
        <f t="shared" si="166"/>
        <v>0.45999999999999996</v>
      </c>
      <c r="S2651" s="4">
        <f t="shared" si="167"/>
        <v>6.8999999999999992E-2</v>
      </c>
    </row>
    <row r="2652" spans="1:19" ht="15.6" x14ac:dyDescent="0.3">
      <c r="A2652" t="s">
        <v>3837</v>
      </c>
      <c r="B2652" s="1">
        <v>42705</v>
      </c>
      <c r="C2652" s="1">
        <v>42709</v>
      </c>
      <c r="D2652">
        <f t="shared" si="164"/>
        <v>2016</v>
      </c>
      <c r="E2652" t="str">
        <f t="shared" si="165"/>
        <v>Dec</v>
      </c>
      <c r="F2652" t="s">
        <v>37</v>
      </c>
      <c r="G2652" t="s">
        <v>373</v>
      </c>
      <c r="H2652" s="2" t="s">
        <v>22</v>
      </c>
      <c r="I2652" t="s">
        <v>648</v>
      </c>
      <c r="J2652" t="s">
        <v>89</v>
      </c>
      <c r="K2652">
        <v>49201</v>
      </c>
      <c r="L2652" t="s">
        <v>25</v>
      </c>
      <c r="M2652" t="s">
        <v>3836</v>
      </c>
      <c r="N2652" t="s">
        <v>128</v>
      </c>
      <c r="O2652" t="s">
        <v>3726</v>
      </c>
      <c r="P2652" s="4">
        <v>3.64</v>
      </c>
      <c r="Q2652" s="4">
        <v>5</v>
      </c>
      <c r="R2652" s="4">
        <f t="shared" si="166"/>
        <v>-1.3599999999999999</v>
      </c>
      <c r="S2652" s="4">
        <f t="shared" si="167"/>
        <v>-0.20399999999999999</v>
      </c>
    </row>
    <row r="2653" spans="1:19" x14ac:dyDescent="0.3">
      <c r="A2653" t="s">
        <v>3838</v>
      </c>
      <c r="B2653" s="1">
        <v>43449</v>
      </c>
      <c r="C2653" s="1">
        <v>43453</v>
      </c>
      <c r="D2653">
        <f t="shared" si="164"/>
        <v>2018</v>
      </c>
      <c r="E2653" t="str">
        <f t="shared" si="165"/>
        <v>Dec</v>
      </c>
      <c r="F2653" t="s">
        <v>37</v>
      </c>
      <c r="G2653" t="s">
        <v>2220</v>
      </c>
      <c r="H2653" t="s">
        <v>51</v>
      </c>
      <c r="I2653" t="s">
        <v>2775</v>
      </c>
      <c r="J2653" t="s">
        <v>24</v>
      </c>
      <c r="K2653">
        <v>60302</v>
      </c>
      <c r="L2653" t="s">
        <v>25</v>
      </c>
      <c r="M2653" t="s">
        <v>3836</v>
      </c>
      <c r="N2653" t="s">
        <v>128</v>
      </c>
      <c r="O2653" t="s">
        <v>3726</v>
      </c>
      <c r="P2653" s="4">
        <v>10.192</v>
      </c>
      <c r="Q2653" s="4">
        <v>10.192</v>
      </c>
      <c r="R2653" s="4">
        <f t="shared" si="166"/>
        <v>0</v>
      </c>
      <c r="S2653" s="4">
        <f t="shared" si="167"/>
        <v>0</v>
      </c>
    </row>
    <row r="2654" spans="1:19" ht="15.6" x14ac:dyDescent="0.3">
      <c r="A2654" t="s">
        <v>3622</v>
      </c>
      <c r="B2654" s="1">
        <v>42220</v>
      </c>
      <c r="C2654" s="1">
        <v>42225</v>
      </c>
      <c r="D2654">
        <f t="shared" si="164"/>
        <v>2015</v>
      </c>
      <c r="E2654" t="str">
        <f t="shared" si="165"/>
        <v>Aug</v>
      </c>
      <c r="F2654" t="s">
        <v>67</v>
      </c>
      <c r="G2654" t="s">
        <v>1560</v>
      </c>
      <c r="H2654" s="2" t="s">
        <v>22</v>
      </c>
      <c r="I2654" t="s">
        <v>3623</v>
      </c>
      <c r="J2654" t="s">
        <v>415</v>
      </c>
      <c r="K2654">
        <v>84062</v>
      </c>
      <c r="L2654" t="s">
        <v>34</v>
      </c>
      <c r="M2654" t="s">
        <v>3839</v>
      </c>
      <c r="N2654" t="s">
        <v>128</v>
      </c>
      <c r="O2654" t="s">
        <v>3726</v>
      </c>
      <c r="P2654" s="4">
        <v>16.399999999999999</v>
      </c>
      <c r="Q2654" s="4">
        <v>18</v>
      </c>
      <c r="R2654" s="4">
        <f t="shared" si="166"/>
        <v>-1.6000000000000014</v>
      </c>
      <c r="S2654" s="4">
        <f t="shared" si="167"/>
        <v>-0.24000000000000021</v>
      </c>
    </row>
    <row r="2655" spans="1:19" ht="15.6" x14ac:dyDescent="0.3">
      <c r="A2655" t="s">
        <v>701</v>
      </c>
      <c r="B2655" s="1">
        <v>42983</v>
      </c>
      <c r="C2655" s="1">
        <v>42987</v>
      </c>
      <c r="D2655">
        <f t="shared" si="164"/>
        <v>2017</v>
      </c>
      <c r="E2655" t="str">
        <f t="shared" si="165"/>
        <v>Sep</v>
      </c>
      <c r="F2655" t="s">
        <v>37</v>
      </c>
      <c r="G2655" t="s">
        <v>702</v>
      </c>
      <c r="H2655" s="2" t="s">
        <v>22</v>
      </c>
      <c r="I2655" t="s">
        <v>100</v>
      </c>
      <c r="J2655" t="s">
        <v>101</v>
      </c>
      <c r="K2655">
        <v>19134</v>
      </c>
      <c r="L2655" t="s">
        <v>54</v>
      </c>
      <c r="M2655" t="s">
        <v>3839</v>
      </c>
      <c r="N2655" t="s">
        <v>128</v>
      </c>
      <c r="O2655" t="s">
        <v>3726</v>
      </c>
      <c r="P2655" s="4">
        <v>7.8719999999999999</v>
      </c>
      <c r="Q2655" s="4">
        <v>18</v>
      </c>
      <c r="R2655" s="4">
        <f t="shared" si="166"/>
        <v>-10.128</v>
      </c>
      <c r="S2655" s="4">
        <f t="shared" si="167"/>
        <v>-1.5191999999999999</v>
      </c>
    </row>
    <row r="2656" spans="1:19" ht="15.6" x14ac:dyDescent="0.3">
      <c r="A2656" t="s">
        <v>1408</v>
      </c>
      <c r="B2656" s="1">
        <v>43080</v>
      </c>
      <c r="C2656" s="1">
        <v>43080</v>
      </c>
      <c r="D2656">
        <f t="shared" si="164"/>
        <v>2017</v>
      </c>
      <c r="E2656" t="str">
        <f t="shared" si="165"/>
        <v>Dec</v>
      </c>
      <c r="F2656" t="s">
        <v>30</v>
      </c>
      <c r="G2656" t="s">
        <v>1409</v>
      </c>
      <c r="H2656" s="2" t="s">
        <v>22</v>
      </c>
      <c r="I2656" t="s">
        <v>1410</v>
      </c>
      <c r="J2656" t="s">
        <v>33</v>
      </c>
      <c r="K2656">
        <v>92804</v>
      </c>
      <c r="L2656" t="s">
        <v>34</v>
      </c>
      <c r="M2656" t="s">
        <v>3840</v>
      </c>
      <c r="N2656" t="s">
        <v>110</v>
      </c>
      <c r="O2656" t="s">
        <v>3726</v>
      </c>
      <c r="P2656" s="4">
        <v>23.32</v>
      </c>
      <c r="Q2656" s="4">
        <v>18</v>
      </c>
      <c r="R2656" s="4">
        <f t="shared" si="166"/>
        <v>5.32</v>
      </c>
      <c r="S2656" s="4">
        <f t="shared" si="167"/>
        <v>0.79800000000000004</v>
      </c>
    </row>
    <row r="2657" spans="1:19" ht="15.6" x14ac:dyDescent="0.3">
      <c r="A2657" t="s">
        <v>3841</v>
      </c>
      <c r="B2657" s="1">
        <v>43362</v>
      </c>
      <c r="C2657" s="1">
        <v>43367</v>
      </c>
      <c r="D2657">
        <f t="shared" si="164"/>
        <v>2018</v>
      </c>
      <c r="E2657" t="str">
        <f t="shared" si="165"/>
        <v>Sep</v>
      </c>
      <c r="F2657" t="s">
        <v>37</v>
      </c>
      <c r="G2657" t="s">
        <v>1366</v>
      </c>
      <c r="H2657" s="2" t="s">
        <v>22</v>
      </c>
      <c r="I2657" t="s">
        <v>47</v>
      </c>
      <c r="J2657" t="s">
        <v>33</v>
      </c>
      <c r="K2657">
        <v>90032</v>
      </c>
      <c r="L2657" t="s">
        <v>34</v>
      </c>
      <c r="M2657" t="s">
        <v>3840</v>
      </c>
      <c r="N2657" t="s">
        <v>128</v>
      </c>
      <c r="O2657" t="s">
        <v>3726</v>
      </c>
      <c r="P2657" s="4">
        <v>23.32</v>
      </c>
      <c r="Q2657" s="4">
        <v>18</v>
      </c>
      <c r="R2657" s="4">
        <f t="shared" si="166"/>
        <v>5.32</v>
      </c>
      <c r="S2657" s="4">
        <f t="shared" si="167"/>
        <v>0.79800000000000004</v>
      </c>
    </row>
    <row r="2658" spans="1:19" ht="15.6" x14ac:dyDescent="0.3">
      <c r="A2658" t="s">
        <v>3842</v>
      </c>
      <c r="B2658" s="1">
        <v>42937</v>
      </c>
      <c r="C2658" s="1">
        <v>42937</v>
      </c>
      <c r="D2658">
        <f t="shared" si="164"/>
        <v>2017</v>
      </c>
      <c r="E2658" t="str">
        <f t="shared" si="165"/>
        <v>Jul</v>
      </c>
      <c r="F2658" t="s">
        <v>30</v>
      </c>
      <c r="G2658" t="s">
        <v>468</v>
      </c>
      <c r="H2658" s="2" t="s">
        <v>22</v>
      </c>
      <c r="I2658" t="s">
        <v>466</v>
      </c>
      <c r="J2658" t="s">
        <v>233</v>
      </c>
      <c r="K2658">
        <v>43055</v>
      </c>
      <c r="L2658" t="s">
        <v>54</v>
      </c>
      <c r="M2658" t="s">
        <v>3840</v>
      </c>
      <c r="N2658" t="s">
        <v>110</v>
      </c>
      <c r="O2658" t="s">
        <v>3726</v>
      </c>
      <c r="P2658" s="4">
        <v>18.655999999999999</v>
      </c>
      <c r="Q2658" s="4">
        <v>18</v>
      </c>
      <c r="R2658" s="4">
        <f t="shared" si="166"/>
        <v>0.65599999999999881</v>
      </c>
      <c r="S2658" s="4">
        <f t="shared" si="167"/>
        <v>9.8399999999999821E-2</v>
      </c>
    </row>
    <row r="2659" spans="1:19" ht="15.6" x14ac:dyDescent="0.3">
      <c r="A2659" t="s">
        <v>3843</v>
      </c>
      <c r="B2659" s="1">
        <v>42959</v>
      </c>
      <c r="C2659" s="1">
        <v>42961</v>
      </c>
      <c r="D2659">
        <f t="shared" si="164"/>
        <v>2017</v>
      </c>
      <c r="E2659" t="str">
        <f t="shared" si="165"/>
        <v>Aug</v>
      </c>
      <c r="F2659" t="s">
        <v>67</v>
      </c>
      <c r="G2659" t="s">
        <v>1526</v>
      </c>
      <c r="H2659" s="2" t="s">
        <v>22</v>
      </c>
      <c r="I2659" t="s">
        <v>100</v>
      </c>
      <c r="J2659" t="s">
        <v>101</v>
      </c>
      <c r="K2659">
        <v>19134</v>
      </c>
      <c r="L2659" t="s">
        <v>54</v>
      </c>
      <c r="M2659" t="s">
        <v>3840</v>
      </c>
      <c r="N2659" t="s">
        <v>128</v>
      </c>
      <c r="O2659" t="s">
        <v>3726</v>
      </c>
      <c r="P2659" s="4">
        <v>37.311999999999998</v>
      </c>
      <c r="Q2659" s="4">
        <v>37.311999999999998</v>
      </c>
      <c r="R2659" s="4">
        <f t="shared" si="166"/>
        <v>0</v>
      </c>
      <c r="S2659" s="4">
        <f t="shared" si="167"/>
        <v>0</v>
      </c>
    </row>
    <row r="2660" spans="1:19" ht="15.6" x14ac:dyDescent="0.3">
      <c r="A2660" t="s">
        <v>3844</v>
      </c>
      <c r="B2660" s="1">
        <v>42287</v>
      </c>
      <c r="C2660" s="1">
        <v>42287</v>
      </c>
      <c r="D2660">
        <f t="shared" si="164"/>
        <v>2015</v>
      </c>
      <c r="E2660" t="str">
        <f t="shared" si="165"/>
        <v>Oct</v>
      </c>
      <c r="F2660" t="s">
        <v>30</v>
      </c>
      <c r="G2660" t="s">
        <v>694</v>
      </c>
      <c r="H2660" s="2" t="s">
        <v>22</v>
      </c>
      <c r="I2660" t="s">
        <v>3845</v>
      </c>
      <c r="J2660" t="s">
        <v>1031</v>
      </c>
      <c r="K2660">
        <v>87105</v>
      </c>
      <c r="L2660" t="s">
        <v>34</v>
      </c>
      <c r="M2660" t="s">
        <v>3846</v>
      </c>
      <c r="N2660" t="s">
        <v>128</v>
      </c>
      <c r="O2660" t="s">
        <v>3726</v>
      </c>
      <c r="P2660" s="4">
        <v>255.85</v>
      </c>
      <c r="Q2660" s="4">
        <v>255.85</v>
      </c>
      <c r="R2660" s="4">
        <f t="shared" si="166"/>
        <v>0</v>
      </c>
      <c r="S2660" s="4">
        <f t="shared" si="167"/>
        <v>0</v>
      </c>
    </row>
    <row r="2661" spans="1:19" ht="15.6" x14ac:dyDescent="0.3">
      <c r="A2661" t="s">
        <v>170</v>
      </c>
      <c r="B2661" s="1">
        <v>43148</v>
      </c>
      <c r="C2661" s="1">
        <v>43150</v>
      </c>
      <c r="D2661">
        <f t="shared" si="164"/>
        <v>2018</v>
      </c>
      <c r="E2661" t="str">
        <f t="shared" si="165"/>
        <v>Feb</v>
      </c>
      <c r="F2661" t="s">
        <v>20</v>
      </c>
      <c r="G2661" t="s">
        <v>171</v>
      </c>
      <c r="H2661" s="2" t="s">
        <v>22</v>
      </c>
      <c r="I2661" t="s">
        <v>113</v>
      </c>
      <c r="J2661" t="s">
        <v>109</v>
      </c>
      <c r="K2661">
        <v>77041</v>
      </c>
      <c r="L2661" t="s">
        <v>25</v>
      </c>
      <c r="M2661" t="s">
        <v>3846</v>
      </c>
      <c r="N2661" t="s">
        <v>128</v>
      </c>
      <c r="O2661" t="s">
        <v>3726</v>
      </c>
      <c r="P2661" s="4">
        <v>175.44</v>
      </c>
      <c r="Q2661" s="4">
        <f>P2661-17</f>
        <v>158.44</v>
      </c>
      <c r="R2661" s="4">
        <f t="shared" si="166"/>
        <v>17</v>
      </c>
      <c r="S2661" s="4">
        <f t="shared" si="167"/>
        <v>2.5499999999999998</v>
      </c>
    </row>
    <row r="2662" spans="1:19" ht="15.6" x14ac:dyDescent="0.3">
      <c r="A2662" t="s">
        <v>3847</v>
      </c>
      <c r="B2662" s="1">
        <v>42312</v>
      </c>
      <c r="C2662" s="1">
        <v>42319</v>
      </c>
      <c r="D2662">
        <f t="shared" si="164"/>
        <v>2015</v>
      </c>
      <c r="E2662" t="str">
        <f t="shared" si="165"/>
        <v>Nov</v>
      </c>
      <c r="F2662" t="s">
        <v>37</v>
      </c>
      <c r="G2662" t="s">
        <v>901</v>
      </c>
      <c r="H2662" s="2" t="s">
        <v>22</v>
      </c>
      <c r="I2662" t="s">
        <v>406</v>
      </c>
      <c r="J2662" t="s">
        <v>33</v>
      </c>
      <c r="K2662">
        <v>90805</v>
      </c>
      <c r="L2662" t="s">
        <v>34</v>
      </c>
      <c r="M2662" t="s">
        <v>3848</v>
      </c>
      <c r="N2662" t="s">
        <v>128</v>
      </c>
      <c r="O2662" t="s">
        <v>3726</v>
      </c>
      <c r="P2662" s="4">
        <v>2.94</v>
      </c>
      <c r="Q2662" s="4">
        <v>5</v>
      </c>
      <c r="R2662" s="4">
        <f t="shared" si="166"/>
        <v>-2.06</v>
      </c>
      <c r="S2662" s="4">
        <f t="shared" si="167"/>
        <v>-0.309</v>
      </c>
    </row>
    <row r="2663" spans="1:19" x14ac:dyDescent="0.3">
      <c r="A2663" t="s">
        <v>3849</v>
      </c>
      <c r="B2663" s="1">
        <v>42998</v>
      </c>
      <c r="C2663" s="1">
        <v>43002</v>
      </c>
      <c r="D2663">
        <f t="shared" si="164"/>
        <v>2017</v>
      </c>
      <c r="E2663" t="str">
        <f t="shared" si="165"/>
        <v>Sep</v>
      </c>
      <c r="F2663" t="s">
        <v>37</v>
      </c>
      <c r="G2663" t="s">
        <v>2914</v>
      </c>
      <c r="H2663" t="s">
        <v>51</v>
      </c>
      <c r="I2663" t="s">
        <v>32</v>
      </c>
      <c r="J2663" t="s">
        <v>33</v>
      </c>
      <c r="K2663">
        <v>94122</v>
      </c>
      <c r="L2663" t="s">
        <v>34</v>
      </c>
      <c r="M2663" t="s">
        <v>3848</v>
      </c>
      <c r="N2663" t="s">
        <v>128</v>
      </c>
      <c r="O2663" t="s">
        <v>3726</v>
      </c>
      <c r="P2663" s="4">
        <v>11.76</v>
      </c>
      <c r="Q2663" s="4">
        <v>11.76</v>
      </c>
      <c r="R2663" s="4">
        <f t="shared" si="166"/>
        <v>0</v>
      </c>
      <c r="S2663" s="4">
        <f t="shared" si="167"/>
        <v>0</v>
      </c>
    </row>
    <row r="2664" spans="1:19" ht="15.6" x14ac:dyDescent="0.3">
      <c r="A2664" t="s">
        <v>3850</v>
      </c>
      <c r="B2664" s="1">
        <v>43361</v>
      </c>
      <c r="C2664" s="1">
        <v>43366</v>
      </c>
      <c r="D2664">
        <f t="shared" si="164"/>
        <v>2018</v>
      </c>
      <c r="E2664" t="str">
        <f t="shared" si="165"/>
        <v>Sep</v>
      </c>
      <c r="F2664" t="s">
        <v>37</v>
      </c>
      <c r="G2664" t="s">
        <v>572</v>
      </c>
      <c r="H2664" s="2" t="s">
        <v>22</v>
      </c>
      <c r="I2664" t="s">
        <v>32</v>
      </c>
      <c r="J2664" t="s">
        <v>33</v>
      </c>
      <c r="K2664">
        <v>94122</v>
      </c>
      <c r="L2664" t="s">
        <v>34</v>
      </c>
      <c r="M2664" t="s">
        <v>3848</v>
      </c>
      <c r="N2664" t="s">
        <v>128</v>
      </c>
      <c r="O2664" t="s">
        <v>3726</v>
      </c>
      <c r="P2664" s="4">
        <v>8.82</v>
      </c>
      <c r="Q2664" s="4">
        <v>18</v>
      </c>
      <c r="R2664" s="4">
        <f t="shared" si="166"/>
        <v>-9.18</v>
      </c>
      <c r="S2664" s="4">
        <f t="shared" si="167"/>
        <v>-1.377</v>
      </c>
    </row>
    <row r="2665" spans="1:19" ht="15.6" x14ac:dyDescent="0.3">
      <c r="A2665" t="s">
        <v>3851</v>
      </c>
      <c r="B2665" s="1">
        <v>43385</v>
      </c>
      <c r="C2665" s="1">
        <v>43387</v>
      </c>
      <c r="D2665">
        <f t="shared" si="164"/>
        <v>2018</v>
      </c>
      <c r="E2665" t="str">
        <f t="shared" si="165"/>
        <v>Oct</v>
      </c>
      <c r="F2665" t="s">
        <v>67</v>
      </c>
      <c r="G2665" t="s">
        <v>3275</v>
      </c>
      <c r="H2665" s="2" t="s">
        <v>22</v>
      </c>
      <c r="I2665" t="s">
        <v>47</v>
      </c>
      <c r="J2665" t="s">
        <v>33</v>
      </c>
      <c r="K2665">
        <v>90049</v>
      </c>
      <c r="L2665" t="s">
        <v>34</v>
      </c>
      <c r="M2665" t="s">
        <v>3848</v>
      </c>
      <c r="N2665" t="s">
        <v>128</v>
      </c>
      <c r="O2665" t="s">
        <v>3726</v>
      </c>
      <c r="P2665" s="4">
        <v>5.88</v>
      </c>
      <c r="Q2665" s="4">
        <v>5</v>
      </c>
      <c r="R2665" s="4">
        <f t="shared" si="166"/>
        <v>0.87999999999999989</v>
      </c>
      <c r="S2665" s="4">
        <f t="shared" si="167"/>
        <v>0.13199999999999998</v>
      </c>
    </row>
    <row r="2666" spans="1:19" ht="15.6" x14ac:dyDescent="0.3">
      <c r="A2666" t="s">
        <v>3852</v>
      </c>
      <c r="B2666" s="1">
        <v>43070</v>
      </c>
      <c r="C2666" s="1">
        <v>43075</v>
      </c>
      <c r="D2666">
        <f t="shared" si="164"/>
        <v>2017</v>
      </c>
      <c r="E2666" t="str">
        <f t="shared" si="165"/>
        <v>Dec</v>
      </c>
      <c r="F2666" t="s">
        <v>37</v>
      </c>
      <c r="G2666" t="s">
        <v>2393</v>
      </c>
      <c r="H2666" s="2" t="s">
        <v>22</v>
      </c>
      <c r="I2666" t="s">
        <v>712</v>
      </c>
      <c r="J2666" t="s">
        <v>250</v>
      </c>
      <c r="K2666">
        <v>37918</v>
      </c>
      <c r="L2666" t="s">
        <v>44</v>
      </c>
      <c r="M2666" t="s">
        <v>3848</v>
      </c>
      <c r="N2666" t="s">
        <v>110</v>
      </c>
      <c r="O2666" t="s">
        <v>3726</v>
      </c>
      <c r="P2666" s="4">
        <v>4.7039999999999997</v>
      </c>
      <c r="Q2666" s="4">
        <v>5</v>
      </c>
      <c r="R2666" s="4">
        <f t="shared" si="166"/>
        <v>-0.29600000000000026</v>
      </c>
      <c r="S2666" s="4">
        <f t="shared" si="167"/>
        <v>-4.4400000000000037E-2</v>
      </c>
    </row>
    <row r="2667" spans="1:19" ht="15.6" x14ac:dyDescent="0.3">
      <c r="A2667" t="s">
        <v>2115</v>
      </c>
      <c r="B2667" s="1">
        <v>42340</v>
      </c>
      <c r="C2667" s="1">
        <v>42344</v>
      </c>
      <c r="D2667">
        <f t="shared" si="164"/>
        <v>2015</v>
      </c>
      <c r="E2667" t="str">
        <f t="shared" si="165"/>
        <v>Dec</v>
      </c>
      <c r="F2667" t="s">
        <v>37</v>
      </c>
      <c r="G2667" t="s">
        <v>2073</v>
      </c>
      <c r="H2667" s="2" t="s">
        <v>22</v>
      </c>
      <c r="I2667" t="s">
        <v>1879</v>
      </c>
      <c r="J2667" t="s">
        <v>109</v>
      </c>
      <c r="K2667">
        <v>78415</v>
      </c>
      <c r="L2667" t="s">
        <v>25</v>
      </c>
      <c r="M2667" t="s">
        <v>3848</v>
      </c>
      <c r="N2667" t="s">
        <v>128</v>
      </c>
      <c r="O2667" t="s">
        <v>3726</v>
      </c>
      <c r="P2667" s="4">
        <v>16.463999999999999</v>
      </c>
      <c r="Q2667" s="4">
        <v>18</v>
      </c>
      <c r="R2667" s="4">
        <f t="shared" si="166"/>
        <v>-1.5360000000000014</v>
      </c>
      <c r="S2667" s="4">
        <f t="shared" si="167"/>
        <v>-0.23040000000000019</v>
      </c>
    </row>
    <row r="2668" spans="1:19" ht="15.6" x14ac:dyDescent="0.3">
      <c r="A2668" t="s">
        <v>1995</v>
      </c>
      <c r="B2668" s="1">
        <v>42885</v>
      </c>
      <c r="C2668" s="1">
        <v>42890</v>
      </c>
      <c r="D2668">
        <f t="shared" si="164"/>
        <v>2017</v>
      </c>
      <c r="E2668" t="str">
        <f t="shared" si="165"/>
        <v>May</v>
      </c>
      <c r="F2668" t="s">
        <v>37</v>
      </c>
      <c r="G2668" t="s">
        <v>1654</v>
      </c>
      <c r="H2668" s="2" t="s">
        <v>22</v>
      </c>
      <c r="I2668" t="s">
        <v>1996</v>
      </c>
      <c r="J2668" t="s">
        <v>148</v>
      </c>
      <c r="K2668">
        <v>54880</v>
      </c>
      <c r="L2668" t="s">
        <v>25</v>
      </c>
      <c r="M2668" t="s">
        <v>3848</v>
      </c>
      <c r="N2668" t="s">
        <v>128</v>
      </c>
      <c r="O2668" t="s">
        <v>3726</v>
      </c>
      <c r="P2668" s="4">
        <v>14.7</v>
      </c>
      <c r="Q2668" s="4">
        <v>18</v>
      </c>
      <c r="R2668" s="4">
        <f t="shared" si="166"/>
        <v>-3.3000000000000007</v>
      </c>
      <c r="S2668" s="4">
        <f t="shared" si="167"/>
        <v>-0.49500000000000011</v>
      </c>
    </row>
    <row r="2669" spans="1:19" ht="15.6" x14ac:dyDescent="0.3">
      <c r="A2669" t="s">
        <v>2050</v>
      </c>
      <c r="B2669" s="1">
        <v>43410</v>
      </c>
      <c r="C2669" s="1">
        <v>43415</v>
      </c>
      <c r="D2669">
        <f t="shared" si="164"/>
        <v>2018</v>
      </c>
      <c r="E2669" t="str">
        <f t="shared" si="165"/>
        <v>Nov</v>
      </c>
      <c r="F2669" t="s">
        <v>37</v>
      </c>
      <c r="G2669" t="s">
        <v>652</v>
      </c>
      <c r="H2669" s="2" t="s">
        <v>22</v>
      </c>
      <c r="I2669" t="s">
        <v>47</v>
      </c>
      <c r="J2669" t="s">
        <v>33</v>
      </c>
      <c r="K2669">
        <v>90045</v>
      </c>
      <c r="L2669" t="s">
        <v>34</v>
      </c>
      <c r="M2669" t="s">
        <v>3853</v>
      </c>
      <c r="N2669" t="s">
        <v>128</v>
      </c>
      <c r="O2669" t="s">
        <v>3726</v>
      </c>
      <c r="P2669" s="4">
        <v>5.68</v>
      </c>
      <c r="Q2669" s="4">
        <v>5</v>
      </c>
      <c r="R2669" s="4">
        <f t="shared" si="166"/>
        <v>0.67999999999999972</v>
      </c>
      <c r="S2669" s="4">
        <f t="shared" si="167"/>
        <v>0.10199999999999995</v>
      </c>
    </row>
    <row r="2670" spans="1:19" ht="15.6" x14ac:dyDescent="0.3">
      <c r="A2670" t="s">
        <v>3235</v>
      </c>
      <c r="B2670" s="1">
        <v>42298</v>
      </c>
      <c r="C2670" s="1">
        <v>42303</v>
      </c>
      <c r="D2670">
        <f t="shared" si="164"/>
        <v>2015</v>
      </c>
      <c r="E2670" t="str">
        <f t="shared" si="165"/>
        <v>Oct</v>
      </c>
      <c r="F2670" t="s">
        <v>37</v>
      </c>
      <c r="G2670" t="s">
        <v>1174</v>
      </c>
      <c r="H2670" s="2" t="s">
        <v>22</v>
      </c>
      <c r="I2670" t="s">
        <v>3236</v>
      </c>
      <c r="J2670" t="s">
        <v>158</v>
      </c>
      <c r="K2670">
        <v>23602</v>
      </c>
      <c r="L2670" t="s">
        <v>44</v>
      </c>
      <c r="M2670" t="s">
        <v>3853</v>
      </c>
      <c r="N2670" t="s">
        <v>128</v>
      </c>
      <c r="O2670" t="s">
        <v>3726</v>
      </c>
      <c r="P2670" s="4">
        <v>2.84</v>
      </c>
      <c r="Q2670" s="4">
        <v>5</v>
      </c>
      <c r="R2670" s="4">
        <f t="shared" si="166"/>
        <v>-2.16</v>
      </c>
      <c r="S2670" s="4">
        <f t="shared" si="167"/>
        <v>-0.32400000000000001</v>
      </c>
    </row>
    <row r="2671" spans="1:19" ht="15.6" x14ac:dyDescent="0.3">
      <c r="A2671" t="s">
        <v>329</v>
      </c>
      <c r="B2671" s="1">
        <v>42406</v>
      </c>
      <c r="C2671" s="1">
        <v>42413</v>
      </c>
      <c r="D2671">
        <f t="shared" si="164"/>
        <v>2016</v>
      </c>
      <c r="E2671" t="str">
        <f t="shared" si="165"/>
        <v>Feb</v>
      </c>
      <c r="F2671" t="s">
        <v>37</v>
      </c>
      <c r="G2671" t="s">
        <v>330</v>
      </c>
      <c r="H2671" s="2" t="s">
        <v>22</v>
      </c>
      <c r="I2671" t="s">
        <v>52</v>
      </c>
      <c r="J2671" t="s">
        <v>53</v>
      </c>
      <c r="K2671">
        <v>19805</v>
      </c>
      <c r="L2671" t="s">
        <v>54</v>
      </c>
      <c r="M2671" t="s">
        <v>3853</v>
      </c>
      <c r="N2671" t="s">
        <v>128</v>
      </c>
      <c r="O2671" t="s">
        <v>3726</v>
      </c>
      <c r="P2671" s="4">
        <v>5.68</v>
      </c>
      <c r="Q2671" s="4">
        <v>5</v>
      </c>
      <c r="R2671" s="4">
        <f t="shared" si="166"/>
        <v>0.67999999999999972</v>
      </c>
      <c r="S2671" s="4">
        <f t="shared" si="167"/>
        <v>0.10199999999999995</v>
      </c>
    </row>
    <row r="2672" spans="1:19" ht="15.6" x14ac:dyDescent="0.3">
      <c r="A2672" t="s">
        <v>3854</v>
      </c>
      <c r="B2672" s="1">
        <v>42185</v>
      </c>
      <c r="C2672" s="1">
        <v>42191</v>
      </c>
      <c r="D2672">
        <f t="shared" si="164"/>
        <v>2015</v>
      </c>
      <c r="E2672" t="str">
        <f t="shared" si="165"/>
        <v>Jun</v>
      </c>
      <c r="F2672" t="s">
        <v>37</v>
      </c>
      <c r="G2672" t="s">
        <v>3492</v>
      </c>
      <c r="H2672" s="2" t="s">
        <v>22</v>
      </c>
      <c r="I2672" t="s">
        <v>61</v>
      </c>
      <c r="J2672" t="s">
        <v>62</v>
      </c>
      <c r="K2672">
        <v>10011</v>
      </c>
      <c r="L2672" t="s">
        <v>54</v>
      </c>
      <c r="M2672" t="s">
        <v>3855</v>
      </c>
      <c r="N2672" t="s">
        <v>128</v>
      </c>
      <c r="O2672" t="s">
        <v>3726</v>
      </c>
      <c r="P2672" s="4">
        <v>6.6</v>
      </c>
      <c r="Q2672" s="4">
        <v>5</v>
      </c>
      <c r="R2672" s="4">
        <f t="shared" si="166"/>
        <v>1.5999999999999996</v>
      </c>
      <c r="S2672" s="4">
        <f t="shared" si="167"/>
        <v>0.23999999999999994</v>
      </c>
    </row>
    <row r="2673" spans="1:19" ht="15.6" x14ac:dyDescent="0.3">
      <c r="A2673" t="s">
        <v>3173</v>
      </c>
      <c r="B2673" s="1">
        <v>42591</v>
      </c>
      <c r="C2673" s="1">
        <v>42598</v>
      </c>
      <c r="D2673">
        <f t="shared" si="164"/>
        <v>2016</v>
      </c>
      <c r="E2673" t="str">
        <f t="shared" si="165"/>
        <v>Aug</v>
      </c>
      <c r="F2673" t="s">
        <v>37</v>
      </c>
      <c r="G2673" t="s">
        <v>357</v>
      </c>
      <c r="H2673" s="2" t="s">
        <v>22</v>
      </c>
      <c r="I2673" t="s">
        <v>97</v>
      </c>
      <c r="J2673" t="s">
        <v>89</v>
      </c>
      <c r="K2673">
        <v>48227</v>
      </c>
      <c r="L2673" t="s">
        <v>25</v>
      </c>
      <c r="M2673" t="s">
        <v>3855</v>
      </c>
      <c r="N2673" t="s">
        <v>128</v>
      </c>
      <c r="O2673" t="s">
        <v>3726</v>
      </c>
      <c r="P2673" s="4">
        <v>2.2000000000000002</v>
      </c>
      <c r="Q2673" s="4">
        <v>5</v>
      </c>
      <c r="R2673" s="4">
        <f t="shared" si="166"/>
        <v>-2.8</v>
      </c>
      <c r="S2673" s="4">
        <f t="shared" si="167"/>
        <v>-0.42</v>
      </c>
    </row>
    <row r="2674" spans="1:19" ht="15.6" x14ac:dyDescent="0.3">
      <c r="A2674" t="s">
        <v>3856</v>
      </c>
      <c r="B2674" s="1">
        <v>43424</v>
      </c>
      <c r="C2674" s="1">
        <v>43431</v>
      </c>
      <c r="D2674">
        <f t="shared" si="164"/>
        <v>2018</v>
      </c>
      <c r="E2674" t="str">
        <f t="shared" si="165"/>
        <v>Nov</v>
      </c>
      <c r="F2674" t="s">
        <v>37</v>
      </c>
      <c r="G2674" t="s">
        <v>1178</v>
      </c>
      <c r="H2674" s="2" t="s">
        <v>22</v>
      </c>
      <c r="I2674" t="s">
        <v>1104</v>
      </c>
      <c r="J2674" t="s">
        <v>807</v>
      </c>
      <c r="K2674">
        <v>55044</v>
      </c>
      <c r="L2674" t="s">
        <v>25</v>
      </c>
      <c r="M2674" t="s">
        <v>3855</v>
      </c>
      <c r="N2674" t="s">
        <v>128</v>
      </c>
      <c r="O2674" t="s">
        <v>3726</v>
      </c>
      <c r="P2674" s="4">
        <v>22</v>
      </c>
      <c r="Q2674" s="4">
        <v>18</v>
      </c>
      <c r="R2674" s="4">
        <f t="shared" si="166"/>
        <v>4</v>
      </c>
      <c r="S2674" s="4">
        <f t="shared" si="167"/>
        <v>0.6</v>
      </c>
    </row>
    <row r="2675" spans="1:19" ht="15.6" x14ac:dyDescent="0.3">
      <c r="A2675" t="s">
        <v>3857</v>
      </c>
      <c r="B2675" s="1">
        <v>42073</v>
      </c>
      <c r="C2675" s="1">
        <v>42080</v>
      </c>
      <c r="D2675">
        <f t="shared" si="164"/>
        <v>2015</v>
      </c>
      <c r="E2675" t="str">
        <f t="shared" si="165"/>
        <v>Mar</v>
      </c>
      <c r="F2675" t="s">
        <v>37</v>
      </c>
      <c r="G2675" t="s">
        <v>226</v>
      </c>
      <c r="H2675" s="2" t="s">
        <v>22</v>
      </c>
      <c r="I2675" t="s">
        <v>165</v>
      </c>
      <c r="J2675" t="s">
        <v>75</v>
      </c>
      <c r="K2675">
        <v>80219</v>
      </c>
      <c r="L2675" t="s">
        <v>34</v>
      </c>
      <c r="M2675" t="s">
        <v>3858</v>
      </c>
      <c r="N2675" t="s">
        <v>128</v>
      </c>
      <c r="O2675" t="s">
        <v>3726</v>
      </c>
      <c r="P2675" s="4">
        <v>83.168000000000006</v>
      </c>
      <c r="Q2675" s="4">
        <v>50</v>
      </c>
      <c r="R2675" s="4">
        <f t="shared" si="166"/>
        <v>33.168000000000006</v>
      </c>
      <c r="S2675" s="4">
        <f t="shared" si="167"/>
        <v>4.975200000000001</v>
      </c>
    </row>
    <row r="2676" spans="1:19" x14ac:dyDescent="0.3">
      <c r="A2676" t="s">
        <v>3859</v>
      </c>
      <c r="B2676" s="1">
        <v>42539</v>
      </c>
      <c r="C2676" s="1">
        <v>42543</v>
      </c>
      <c r="D2676">
        <f t="shared" si="164"/>
        <v>2016</v>
      </c>
      <c r="E2676" t="str">
        <f t="shared" si="165"/>
        <v>Jun</v>
      </c>
      <c r="F2676" t="s">
        <v>37</v>
      </c>
      <c r="G2676" t="s">
        <v>1908</v>
      </c>
      <c r="H2676" t="s">
        <v>51</v>
      </c>
      <c r="I2676" t="s">
        <v>39</v>
      </c>
      <c r="J2676" t="s">
        <v>33</v>
      </c>
      <c r="K2676">
        <v>92105</v>
      </c>
      <c r="L2676" t="s">
        <v>34</v>
      </c>
      <c r="M2676" t="s">
        <v>3858</v>
      </c>
      <c r="N2676" t="s">
        <v>128</v>
      </c>
      <c r="O2676" t="s">
        <v>3726</v>
      </c>
      <c r="P2676" s="4">
        <v>51.98</v>
      </c>
      <c r="Q2676" s="4">
        <v>51.98</v>
      </c>
      <c r="R2676" s="4">
        <f t="shared" si="166"/>
        <v>0</v>
      </c>
      <c r="S2676" s="4">
        <f t="shared" si="167"/>
        <v>0</v>
      </c>
    </row>
    <row r="2677" spans="1:19" x14ac:dyDescent="0.3">
      <c r="A2677" t="s">
        <v>3860</v>
      </c>
      <c r="B2677" s="1">
        <v>43302</v>
      </c>
      <c r="C2677" s="1">
        <v>43302</v>
      </c>
      <c r="D2677">
        <f t="shared" si="164"/>
        <v>2018</v>
      </c>
      <c r="E2677" t="str">
        <f t="shared" si="165"/>
        <v>Jul</v>
      </c>
      <c r="F2677" t="s">
        <v>30</v>
      </c>
      <c r="G2677" t="s">
        <v>2906</v>
      </c>
      <c r="H2677" t="s">
        <v>105</v>
      </c>
      <c r="I2677" t="s">
        <v>2851</v>
      </c>
      <c r="J2677" t="s">
        <v>415</v>
      </c>
      <c r="K2677">
        <v>84107</v>
      </c>
      <c r="L2677" t="s">
        <v>34</v>
      </c>
      <c r="M2677" t="s">
        <v>3858</v>
      </c>
      <c r="N2677" t="s">
        <v>128</v>
      </c>
      <c r="O2677" t="s">
        <v>3726</v>
      </c>
      <c r="P2677" s="4">
        <v>25.99</v>
      </c>
      <c r="Q2677" s="4">
        <v>25.99</v>
      </c>
      <c r="R2677" s="4">
        <f t="shared" si="166"/>
        <v>0</v>
      </c>
      <c r="S2677" s="4">
        <f t="shared" si="167"/>
        <v>0</v>
      </c>
    </row>
    <row r="2678" spans="1:19" x14ac:dyDescent="0.3">
      <c r="A2678" t="s">
        <v>1999</v>
      </c>
      <c r="B2678" s="1">
        <v>42199</v>
      </c>
      <c r="C2678" s="1">
        <v>42203</v>
      </c>
      <c r="D2678">
        <f t="shared" si="164"/>
        <v>2015</v>
      </c>
      <c r="E2678" t="str">
        <f t="shared" si="165"/>
        <v>Jul</v>
      </c>
      <c r="F2678" t="s">
        <v>37</v>
      </c>
      <c r="G2678" t="s">
        <v>2000</v>
      </c>
      <c r="H2678" t="s">
        <v>105</v>
      </c>
      <c r="I2678" t="s">
        <v>100</v>
      </c>
      <c r="J2678" t="s">
        <v>101</v>
      </c>
      <c r="K2678">
        <v>19140</v>
      </c>
      <c r="L2678" t="s">
        <v>54</v>
      </c>
      <c r="M2678" t="s">
        <v>3858</v>
      </c>
      <c r="N2678" t="s">
        <v>128</v>
      </c>
      <c r="O2678" t="s">
        <v>3726</v>
      </c>
      <c r="P2678" s="4">
        <v>41.584000000000003</v>
      </c>
      <c r="Q2678" s="4">
        <v>41.584000000000003</v>
      </c>
      <c r="R2678" s="4">
        <f t="shared" si="166"/>
        <v>0</v>
      </c>
      <c r="S2678" s="4">
        <f t="shared" si="167"/>
        <v>0</v>
      </c>
    </row>
    <row r="2679" spans="1:19" x14ac:dyDescent="0.3">
      <c r="A2679" t="s">
        <v>3861</v>
      </c>
      <c r="B2679" s="1">
        <v>42484</v>
      </c>
      <c r="C2679" s="1">
        <v>42488</v>
      </c>
      <c r="D2679">
        <f t="shared" si="164"/>
        <v>2016</v>
      </c>
      <c r="E2679" t="str">
        <f t="shared" si="165"/>
        <v>Apr</v>
      </c>
      <c r="F2679" t="s">
        <v>37</v>
      </c>
      <c r="G2679" t="s">
        <v>1526</v>
      </c>
      <c r="H2679" t="s">
        <v>51</v>
      </c>
      <c r="I2679" t="s">
        <v>61</v>
      </c>
      <c r="J2679" t="s">
        <v>62</v>
      </c>
      <c r="K2679">
        <v>10009</v>
      </c>
      <c r="L2679" t="s">
        <v>54</v>
      </c>
      <c r="M2679" t="s">
        <v>3858</v>
      </c>
      <c r="N2679" t="s">
        <v>128</v>
      </c>
      <c r="O2679" t="s">
        <v>3726</v>
      </c>
      <c r="P2679" s="4">
        <v>25.99</v>
      </c>
      <c r="Q2679" s="4">
        <v>25.99</v>
      </c>
      <c r="R2679" s="4">
        <f t="shared" si="166"/>
        <v>0</v>
      </c>
      <c r="S2679" s="4">
        <f t="shared" si="167"/>
        <v>0</v>
      </c>
    </row>
    <row r="2680" spans="1:19" ht="15.6" x14ac:dyDescent="0.3">
      <c r="A2680" t="s">
        <v>3862</v>
      </c>
      <c r="B2680" s="1">
        <v>43434</v>
      </c>
      <c r="C2680" s="1">
        <v>43438</v>
      </c>
      <c r="D2680">
        <f t="shared" si="164"/>
        <v>2018</v>
      </c>
      <c r="E2680" t="str">
        <f t="shared" si="165"/>
        <v>Nov</v>
      </c>
      <c r="F2680" t="s">
        <v>37</v>
      </c>
      <c r="G2680" t="s">
        <v>115</v>
      </c>
      <c r="H2680" s="2" t="s">
        <v>22</v>
      </c>
      <c r="I2680" t="s">
        <v>466</v>
      </c>
      <c r="J2680" t="s">
        <v>53</v>
      </c>
      <c r="K2680">
        <v>19711</v>
      </c>
      <c r="L2680" t="s">
        <v>54</v>
      </c>
      <c r="M2680" t="s">
        <v>3858</v>
      </c>
      <c r="N2680" t="s">
        <v>128</v>
      </c>
      <c r="O2680" t="s">
        <v>3726</v>
      </c>
      <c r="P2680" s="4">
        <v>155.94</v>
      </c>
      <c r="Q2680" s="4">
        <v>155.94</v>
      </c>
      <c r="R2680" s="4">
        <f t="shared" si="166"/>
        <v>0</v>
      </c>
      <c r="S2680" s="4">
        <f t="shared" si="167"/>
        <v>0</v>
      </c>
    </row>
    <row r="2681" spans="1:19" x14ac:dyDescent="0.3">
      <c r="A2681" t="s">
        <v>86</v>
      </c>
      <c r="B2681" s="1">
        <v>42634</v>
      </c>
      <c r="C2681" s="1">
        <v>42640</v>
      </c>
      <c r="D2681">
        <f t="shared" si="164"/>
        <v>2016</v>
      </c>
      <c r="E2681" t="str">
        <f t="shared" si="165"/>
        <v>Sep</v>
      </c>
      <c r="F2681" t="s">
        <v>37</v>
      </c>
      <c r="G2681" t="s">
        <v>87</v>
      </c>
      <c r="H2681" t="s">
        <v>51</v>
      </c>
      <c r="I2681" t="s">
        <v>88</v>
      </c>
      <c r="J2681" t="s">
        <v>89</v>
      </c>
      <c r="K2681">
        <v>48146</v>
      </c>
      <c r="L2681" t="s">
        <v>25</v>
      </c>
      <c r="M2681" t="s">
        <v>3858</v>
      </c>
      <c r="N2681" t="s">
        <v>128</v>
      </c>
      <c r="O2681" t="s">
        <v>3726</v>
      </c>
      <c r="P2681" s="4">
        <v>25.99</v>
      </c>
      <c r="Q2681" s="4">
        <v>25.99</v>
      </c>
      <c r="R2681" s="4">
        <f t="shared" si="166"/>
        <v>0</v>
      </c>
      <c r="S2681" s="4">
        <f t="shared" si="167"/>
        <v>0</v>
      </c>
    </row>
    <row r="2682" spans="1:19" x14ac:dyDescent="0.3">
      <c r="A2682" t="s">
        <v>565</v>
      </c>
      <c r="B2682" s="1">
        <v>42808</v>
      </c>
      <c r="C2682" s="1">
        <v>42811</v>
      </c>
      <c r="D2682">
        <f t="shared" si="164"/>
        <v>2017</v>
      </c>
      <c r="E2682" t="str">
        <f t="shared" si="165"/>
        <v>Mar</v>
      </c>
      <c r="F2682" t="s">
        <v>20</v>
      </c>
      <c r="G2682" t="s">
        <v>566</v>
      </c>
      <c r="H2682" t="s">
        <v>51</v>
      </c>
      <c r="I2682" t="s">
        <v>567</v>
      </c>
      <c r="J2682" t="s">
        <v>109</v>
      </c>
      <c r="K2682">
        <v>78550</v>
      </c>
      <c r="L2682" t="s">
        <v>25</v>
      </c>
      <c r="M2682" t="s">
        <v>3858</v>
      </c>
      <c r="N2682" t="s">
        <v>128</v>
      </c>
      <c r="O2682" t="s">
        <v>3726</v>
      </c>
      <c r="P2682" s="4">
        <v>145.54400000000001</v>
      </c>
      <c r="Q2682" s="4">
        <v>145.54400000000001</v>
      </c>
      <c r="R2682" s="4">
        <f t="shared" si="166"/>
        <v>0</v>
      </c>
      <c r="S2682" s="4">
        <f t="shared" si="167"/>
        <v>0</v>
      </c>
    </row>
    <row r="2683" spans="1:19" x14ac:dyDescent="0.3">
      <c r="A2683" t="s">
        <v>3863</v>
      </c>
      <c r="B2683" s="1">
        <v>42982</v>
      </c>
      <c r="C2683" s="1">
        <v>42987</v>
      </c>
      <c r="D2683">
        <f t="shared" si="164"/>
        <v>2017</v>
      </c>
      <c r="E2683" t="str">
        <f t="shared" si="165"/>
        <v>Sep</v>
      </c>
      <c r="F2683" t="s">
        <v>37</v>
      </c>
      <c r="G2683" t="s">
        <v>330</v>
      </c>
      <c r="H2683" t="s">
        <v>51</v>
      </c>
      <c r="I2683" t="s">
        <v>113</v>
      </c>
      <c r="J2683" t="s">
        <v>109</v>
      </c>
      <c r="K2683">
        <v>77041</v>
      </c>
      <c r="L2683" t="s">
        <v>25</v>
      </c>
      <c r="M2683" t="s">
        <v>3858</v>
      </c>
      <c r="N2683" t="s">
        <v>128</v>
      </c>
      <c r="O2683" t="s">
        <v>3726</v>
      </c>
      <c r="P2683" s="4">
        <v>62.375999999999998</v>
      </c>
      <c r="Q2683" s="4">
        <v>62.375999999999998</v>
      </c>
      <c r="R2683" s="4">
        <f t="shared" si="166"/>
        <v>0</v>
      </c>
      <c r="S2683" s="4">
        <f t="shared" si="167"/>
        <v>0</v>
      </c>
    </row>
    <row r="2684" spans="1:19" ht="15.6" x14ac:dyDescent="0.3">
      <c r="A2684" t="s">
        <v>3864</v>
      </c>
      <c r="B2684" s="1">
        <v>43457</v>
      </c>
      <c r="C2684" s="1">
        <v>43457</v>
      </c>
      <c r="D2684">
        <f t="shared" si="164"/>
        <v>2018</v>
      </c>
      <c r="E2684" t="str">
        <f t="shared" si="165"/>
        <v>Dec</v>
      </c>
      <c r="F2684" t="s">
        <v>30</v>
      </c>
      <c r="G2684" t="s">
        <v>1029</v>
      </c>
      <c r="H2684" s="2" t="s">
        <v>22</v>
      </c>
      <c r="I2684" t="s">
        <v>32</v>
      </c>
      <c r="J2684" t="s">
        <v>33</v>
      </c>
      <c r="K2684">
        <v>94109</v>
      </c>
      <c r="L2684" t="s">
        <v>34</v>
      </c>
      <c r="M2684" t="s">
        <v>3865</v>
      </c>
      <c r="N2684" t="s">
        <v>128</v>
      </c>
      <c r="O2684" t="s">
        <v>3726</v>
      </c>
      <c r="P2684" s="4">
        <v>13.48</v>
      </c>
      <c r="Q2684" s="4">
        <v>13.48</v>
      </c>
      <c r="R2684" s="4">
        <f t="shared" si="166"/>
        <v>0</v>
      </c>
      <c r="S2684" s="4">
        <f t="shared" si="167"/>
        <v>0</v>
      </c>
    </row>
    <row r="2685" spans="1:19" ht="15.6" x14ac:dyDescent="0.3">
      <c r="A2685" t="s">
        <v>3866</v>
      </c>
      <c r="B2685" s="1">
        <v>42504</v>
      </c>
      <c r="C2685" s="1">
        <v>42507</v>
      </c>
      <c r="D2685">
        <f t="shared" si="164"/>
        <v>2016</v>
      </c>
      <c r="E2685" t="str">
        <f t="shared" si="165"/>
        <v>May</v>
      </c>
      <c r="F2685" t="s">
        <v>20</v>
      </c>
      <c r="G2685" t="s">
        <v>3265</v>
      </c>
      <c r="H2685" s="2" t="s">
        <v>22</v>
      </c>
      <c r="I2685" t="s">
        <v>735</v>
      </c>
      <c r="J2685" t="s">
        <v>101</v>
      </c>
      <c r="K2685">
        <v>19013</v>
      </c>
      <c r="L2685" t="s">
        <v>54</v>
      </c>
      <c r="M2685" t="s">
        <v>3865</v>
      </c>
      <c r="N2685" t="s">
        <v>128</v>
      </c>
      <c r="O2685" t="s">
        <v>3726</v>
      </c>
      <c r="P2685" s="4">
        <v>2.6960000000000002</v>
      </c>
      <c r="Q2685" s="4">
        <v>5</v>
      </c>
      <c r="R2685" s="4">
        <f t="shared" si="166"/>
        <v>-2.3039999999999998</v>
      </c>
      <c r="S2685" s="4">
        <f t="shared" si="167"/>
        <v>-0.34559999999999996</v>
      </c>
    </row>
    <row r="2686" spans="1:19" ht="15.6" x14ac:dyDescent="0.3">
      <c r="A2686" t="s">
        <v>2208</v>
      </c>
      <c r="B2686" s="1">
        <v>43376</v>
      </c>
      <c r="C2686" s="1">
        <v>43378</v>
      </c>
      <c r="D2686">
        <f t="shared" si="164"/>
        <v>2018</v>
      </c>
      <c r="E2686" t="str">
        <f t="shared" si="165"/>
        <v>Oct</v>
      </c>
      <c r="F2686" t="s">
        <v>67</v>
      </c>
      <c r="G2686" t="s">
        <v>673</v>
      </c>
      <c r="H2686" s="2" t="s">
        <v>22</v>
      </c>
      <c r="I2686" t="s">
        <v>61</v>
      </c>
      <c r="J2686" t="s">
        <v>62</v>
      </c>
      <c r="K2686">
        <v>10009</v>
      </c>
      <c r="L2686" t="s">
        <v>54</v>
      </c>
      <c r="M2686" t="s">
        <v>3867</v>
      </c>
      <c r="N2686" t="s">
        <v>128</v>
      </c>
      <c r="O2686" t="s">
        <v>3726</v>
      </c>
      <c r="P2686" s="4">
        <v>6.63</v>
      </c>
      <c r="Q2686" s="4">
        <v>5</v>
      </c>
      <c r="R2686" s="4">
        <f t="shared" si="166"/>
        <v>1.63</v>
      </c>
      <c r="S2686" s="4">
        <f t="shared" si="167"/>
        <v>0.24449999999999997</v>
      </c>
    </row>
    <row r="2687" spans="1:19" ht="15.6" x14ac:dyDescent="0.3">
      <c r="A2687" t="s">
        <v>3270</v>
      </c>
      <c r="B2687" s="1">
        <v>43290</v>
      </c>
      <c r="C2687" s="1">
        <v>43293</v>
      </c>
      <c r="D2687">
        <f t="shared" si="164"/>
        <v>2018</v>
      </c>
      <c r="E2687" t="str">
        <f t="shared" si="165"/>
        <v>Jul</v>
      </c>
      <c r="F2687" t="s">
        <v>20</v>
      </c>
      <c r="G2687" t="s">
        <v>1321</v>
      </c>
      <c r="H2687" s="2" t="s">
        <v>22</v>
      </c>
      <c r="I2687" t="s">
        <v>23</v>
      </c>
      <c r="J2687" t="s">
        <v>24</v>
      </c>
      <c r="K2687">
        <v>60610</v>
      </c>
      <c r="L2687" t="s">
        <v>25</v>
      </c>
      <c r="M2687" t="s">
        <v>3867</v>
      </c>
      <c r="N2687" t="s">
        <v>128</v>
      </c>
      <c r="O2687" t="s">
        <v>3726</v>
      </c>
      <c r="P2687" s="4">
        <v>8.84</v>
      </c>
      <c r="Q2687" s="4">
        <v>18</v>
      </c>
      <c r="R2687" s="4">
        <f t="shared" si="166"/>
        <v>-9.16</v>
      </c>
      <c r="S2687" s="4">
        <f t="shared" si="167"/>
        <v>-1.3739999999999999</v>
      </c>
    </row>
    <row r="2688" spans="1:19" x14ac:dyDescent="0.3">
      <c r="A2688" t="s">
        <v>2142</v>
      </c>
      <c r="B2688" s="1">
        <v>43021</v>
      </c>
      <c r="C2688" s="1">
        <v>43027</v>
      </c>
      <c r="D2688">
        <f t="shared" si="164"/>
        <v>2017</v>
      </c>
      <c r="E2688" t="str">
        <f t="shared" si="165"/>
        <v>Oct</v>
      </c>
      <c r="F2688" t="s">
        <v>37</v>
      </c>
      <c r="G2688" t="s">
        <v>784</v>
      </c>
      <c r="H2688" t="s">
        <v>51</v>
      </c>
      <c r="I2688" t="s">
        <v>2029</v>
      </c>
      <c r="J2688" t="s">
        <v>33</v>
      </c>
      <c r="K2688">
        <v>95661</v>
      </c>
      <c r="L2688" t="s">
        <v>34</v>
      </c>
      <c r="M2688" t="s">
        <v>3868</v>
      </c>
      <c r="N2688" t="s">
        <v>128</v>
      </c>
      <c r="O2688" t="s">
        <v>3726</v>
      </c>
      <c r="P2688" s="4">
        <v>11.52</v>
      </c>
      <c r="Q2688" s="4">
        <v>11.52</v>
      </c>
      <c r="R2688" s="4">
        <f t="shared" si="166"/>
        <v>0</v>
      </c>
      <c r="S2688" s="4">
        <f t="shared" si="167"/>
        <v>0</v>
      </c>
    </row>
    <row r="2689" spans="1:19" ht="15.6" x14ac:dyDescent="0.3">
      <c r="A2689" t="s">
        <v>3869</v>
      </c>
      <c r="B2689" s="1">
        <v>43070</v>
      </c>
      <c r="C2689" s="1">
        <v>43074</v>
      </c>
      <c r="D2689">
        <f t="shared" si="164"/>
        <v>2017</v>
      </c>
      <c r="E2689" t="str">
        <f t="shared" si="165"/>
        <v>Dec</v>
      </c>
      <c r="F2689" t="s">
        <v>37</v>
      </c>
      <c r="G2689" t="s">
        <v>1678</v>
      </c>
      <c r="H2689" s="2" t="s">
        <v>22</v>
      </c>
      <c r="I2689" t="s">
        <v>47</v>
      </c>
      <c r="J2689" t="s">
        <v>33</v>
      </c>
      <c r="K2689">
        <v>90004</v>
      </c>
      <c r="L2689" t="s">
        <v>34</v>
      </c>
      <c r="M2689" t="s">
        <v>3868</v>
      </c>
      <c r="N2689" t="s">
        <v>110</v>
      </c>
      <c r="O2689" t="s">
        <v>3726</v>
      </c>
      <c r="P2689" s="4">
        <v>23.04</v>
      </c>
      <c r="Q2689" s="4">
        <v>18</v>
      </c>
      <c r="R2689" s="4">
        <f t="shared" si="166"/>
        <v>5.0399999999999991</v>
      </c>
      <c r="S2689" s="4">
        <f t="shared" si="167"/>
        <v>0.75599999999999989</v>
      </c>
    </row>
    <row r="2690" spans="1:19" x14ac:dyDescent="0.3">
      <c r="A2690" t="s">
        <v>3870</v>
      </c>
      <c r="B2690" s="1">
        <v>43007</v>
      </c>
      <c r="C2690" s="1">
        <v>43011</v>
      </c>
      <c r="D2690">
        <f t="shared" ref="D2690:D2753" si="168">YEAR(B2690)</f>
        <v>2017</v>
      </c>
      <c r="E2690" t="str">
        <f t="shared" ref="E2690:E2753" si="169">TEXT(B2690,"mmm")</f>
        <v>Sep</v>
      </c>
      <c r="F2690" t="s">
        <v>37</v>
      </c>
      <c r="G2690" t="s">
        <v>459</v>
      </c>
      <c r="H2690" t="s">
        <v>51</v>
      </c>
      <c r="I2690" t="s">
        <v>1631</v>
      </c>
      <c r="J2690" t="s">
        <v>754</v>
      </c>
      <c r="K2690">
        <v>36608</v>
      </c>
      <c r="L2690" t="s">
        <v>44</v>
      </c>
      <c r="M2690" t="s">
        <v>3868</v>
      </c>
      <c r="N2690" t="s">
        <v>128</v>
      </c>
      <c r="O2690" t="s">
        <v>3726</v>
      </c>
      <c r="P2690" s="4">
        <v>25.92</v>
      </c>
      <c r="Q2690" s="4">
        <v>25.92</v>
      </c>
      <c r="R2690" s="4">
        <f t="shared" si="166"/>
        <v>0</v>
      </c>
      <c r="S2690" s="4">
        <f t="shared" si="167"/>
        <v>0</v>
      </c>
    </row>
    <row r="2691" spans="1:19" ht="15.6" x14ac:dyDescent="0.3">
      <c r="A2691" t="s">
        <v>1695</v>
      </c>
      <c r="B2691" s="1">
        <v>42318</v>
      </c>
      <c r="C2691" s="1">
        <v>42324</v>
      </c>
      <c r="D2691">
        <f t="shared" si="168"/>
        <v>2015</v>
      </c>
      <c r="E2691" t="str">
        <f t="shared" si="169"/>
        <v>Nov</v>
      </c>
      <c r="F2691" t="s">
        <v>37</v>
      </c>
      <c r="G2691" t="s">
        <v>187</v>
      </c>
      <c r="H2691" s="2" t="s">
        <v>22</v>
      </c>
      <c r="I2691" t="s">
        <v>1696</v>
      </c>
      <c r="J2691" t="s">
        <v>89</v>
      </c>
      <c r="K2691">
        <v>48640</v>
      </c>
      <c r="L2691" t="s">
        <v>25</v>
      </c>
      <c r="M2691" t="s">
        <v>3868</v>
      </c>
      <c r="N2691" t="s">
        <v>128</v>
      </c>
      <c r="O2691" t="s">
        <v>3726</v>
      </c>
      <c r="P2691" s="4">
        <v>3.9</v>
      </c>
      <c r="Q2691" s="4">
        <v>5</v>
      </c>
      <c r="R2691" s="4">
        <f t="shared" ref="R2691:R2754" si="170">P2691-Q2691</f>
        <v>-1.1000000000000001</v>
      </c>
      <c r="S2691" s="4">
        <f t="shared" ref="S2691:S2754" si="171">0.15*R2691</f>
        <v>-0.16500000000000001</v>
      </c>
    </row>
    <row r="2692" spans="1:19" ht="15.6" x14ac:dyDescent="0.3">
      <c r="A2692" t="s">
        <v>3871</v>
      </c>
      <c r="B2692" s="1">
        <v>42408</v>
      </c>
      <c r="C2692" s="1">
        <v>42411</v>
      </c>
      <c r="D2692">
        <f t="shared" si="168"/>
        <v>2016</v>
      </c>
      <c r="E2692" t="str">
        <f t="shared" si="169"/>
        <v>Feb</v>
      </c>
      <c r="F2692" t="s">
        <v>20</v>
      </c>
      <c r="G2692" t="s">
        <v>1356</v>
      </c>
      <c r="H2692" s="2" t="s">
        <v>22</v>
      </c>
      <c r="I2692" t="s">
        <v>3872</v>
      </c>
      <c r="J2692" t="s">
        <v>1912</v>
      </c>
      <c r="K2692">
        <v>67846</v>
      </c>
      <c r="L2692" t="s">
        <v>25</v>
      </c>
      <c r="M2692" t="s">
        <v>3868</v>
      </c>
      <c r="N2692" t="s">
        <v>128</v>
      </c>
      <c r="O2692" t="s">
        <v>3726</v>
      </c>
      <c r="P2692" s="4">
        <v>5.76</v>
      </c>
      <c r="Q2692" s="4">
        <v>5</v>
      </c>
      <c r="R2692" s="4">
        <f t="shared" si="170"/>
        <v>0.75999999999999979</v>
      </c>
      <c r="S2692" s="4">
        <f t="shared" si="171"/>
        <v>0.11399999999999996</v>
      </c>
    </row>
    <row r="2693" spans="1:19" ht="15.6" x14ac:dyDescent="0.3">
      <c r="A2693" t="s">
        <v>1554</v>
      </c>
      <c r="B2693" s="1">
        <v>42714</v>
      </c>
      <c r="C2693" s="1">
        <v>42720</v>
      </c>
      <c r="D2693">
        <f t="shared" si="168"/>
        <v>2016</v>
      </c>
      <c r="E2693" t="str">
        <f t="shared" si="169"/>
        <v>Dec</v>
      </c>
      <c r="F2693" t="s">
        <v>37</v>
      </c>
      <c r="G2693" t="s">
        <v>228</v>
      </c>
      <c r="H2693" s="2" t="s">
        <v>22</v>
      </c>
      <c r="I2693" t="s">
        <v>648</v>
      </c>
      <c r="J2693" t="s">
        <v>89</v>
      </c>
      <c r="K2693">
        <v>49201</v>
      </c>
      <c r="L2693" t="s">
        <v>25</v>
      </c>
      <c r="M2693" t="s">
        <v>3868</v>
      </c>
      <c r="N2693" t="s">
        <v>128</v>
      </c>
      <c r="O2693" t="s">
        <v>3726</v>
      </c>
      <c r="P2693" s="4">
        <v>3.9</v>
      </c>
      <c r="Q2693" s="4">
        <v>5</v>
      </c>
      <c r="R2693" s="4">
        <f t="shared" si="170"/>
        <v>-1.1000000000000001</v>
      </c>
      <c r="S2693" s="4">
        <f t="shared" si="171"/>
        <v>-0.16500000000000001</v>
      </c>
    </row>
    <row r="2694" spans="1:19" ht="15.6" x14ac:dyDescent="0.3">
      <c r="A2694" t="s">
        <v>19</v>
      </c>
      <c r="B2694" s="1">
        <v>43347</v>
      </c>
      <c r="C2694" s="1">
        <v>43349</v>
      </c>
      <c r="D2694">
        <f t="shared" si="168"/>
        <v>2018</v>
      </c>
      <c r="E2694" t="str">
        <f t="shared" si="169"/>
        <v>Sep</v>
      </c>
      <c r="F2694" t="s">
        <v>20</v>
      </c>
      <c r="G2694" t="s">
        <v>21</v>
      </c>
      <c r="H2694" s="2" t="s">
        <v>22</v>
      </c>
      <c r="I2694" t="s">
        <v>23</v>
      </c>
      <c r="J2694" t="s">
        <v>24</v>
      </c>
      <c r="K2694">
        <v>60653</v>
      </c>
      <c r="L2694" t="s">
        <v>25</v>
      </c>
      <c r="M2694" t="s">
        <v>3868</v>
      </c>
      <c r="N2694" t="s">
        <v>128</v>
      </c>
      <c r="O2694" t="s">
        <v>3726</v>
      </c>
      <c r="P2694" s="4">
        <v>6.9119999999999999</v>
      </c>
      <c r="Q2694" s="4">
        <v>5</v>
      </c>
      <c r="R2694" s="4">
        <f t="shared" si="170"/>
        <v>1.9119999999999999</v>
      </c>
      <c r="S2694" s="4">
        <f t="shared" si="171"/>
        <v>0.2868</v>
      </c>
    </row>
    <row r="2695" spans="1:19" ht="15.6" x14ac:dyDescent="0.3">
      <c r="A2695" t="s">
        <v>3873</v>
      </c>
      <c r="B2695" s="1">
        <v>43344</v>
      </c>
      <c r="C2695" s="1">
        <v>43350</v>
      </c>
      <c r="D2695">
        <f t="shared" si="168"/>
        <v>2018</v>
      </c>
      <c r="E2695" t="str">
        <f t="shared" si="169"/>
        <v>Sep</v>
      </c>
      <c r="F2695" t="s">
        <v>37</v>
      </c>
      <c r="G2695" t="s">
        <v>1343</v>
      </c>
      <c r="H2695" s="2" t="s">
        <v>22</v>
      </c>
      <c r="I2695" t="s">
        <v>69</v>
      </c>
      <c r="J2695" t="s">
        <v>70</v>
      </c>
      <c r="K2695">
        <v>98103</v>
      </c>
      <c r="L2695" t="s">
        <v>34</v>
      </c>
      <c r="M2695" t="s">
        <v>3874</v>
      </c>
      <c r="N2695" t="s">
        <v>128</v>
      </c>
      <c r="O2695" t="s">
        <v>3726</v>
      </c>
      <c r="P2695" s="4">
        <v>7.58</v>
      </c>
      <c r="Q2695" s="4">
        <v>18</v>
      </c>
      <c r="R2695" s="4">
        <f t="shared" si="170"/>
        <v>-10.42</v>
      </c>
      <c r="S2695" s="4">
        <f t="shared" si="171"/>
        <v>-1.5629999999999999</v>
      </c>
    </row>
    <row r="2696" spans="1:19" ht="15.6" x14ac:dyDescent="0.3">
      <c r="A2696" t="s">
        <v>699</v>
      </c>
      <c r="B2696" s="1">
        <v>42487</v>
      </c>
      <c r="C2696" s="1">
        <v>42493</v>
      </c>
      <c r="D2696">
        <f t="shared" si="168"/>
        <v>2016</v>
      </c>
      <c r="E2696" t="str">
        <f t="shared" si="169"/>
        <v>Apr</v>
      </c>
      <c r="F2696" t="s">
        <v>37</v>
      </c>
      <c r="G2696" t="s">
        <v>285</v>
      </c>
      <c r="H2696" s="2" t="s">
        <v>22</v>
      </c>
      <c r="I2696" t="s">
        <v>70</v>
      </c>
      <c r="J2696" t="s">
        <v>700</v>
      </c>
      <c r="K2696">
        <v>20016</v>
      </c>
      <c r="L2696" t="s">
        <v>54</v>
      </c>
      <c r="M2696" t="s">
        <v>3874</v>
      </c>
      <c r="N2696" t="s">
        <v>128</v>
      </c>
      <c r="O2696" t="s">
        <v>3726</v>
      </c>
      <c r="P2696" s="4">
        <v>22.74</v>
      </c>
      <c r="Q2696" s="4">
        <v>18</v>
      </c>
      <c r="R2696" s="4">
        <f t="shared" si="170"/>
        <v>4.7399999999999984</v>
      </c>
      <c r="S2696" s="4">
        <f t="shared" si="171"/>
        <v>0.71099999999999974</v>
      </c>
    </row>
    <row r="2697" spans="1:19" x14ac:dyDescent="0.3">
      <c r="A2697" t="s">
        <v>3875</v>
      </c>
      <c r="B2697" s="1">
        <v>43292</v>
      </c>
      <c r="C2697" s="1">
        <v>43298</v>
      </c>
      <c r="D2697">
        <f t="shared" si="168"/>
        <v>2018</v>
      </c>
      <c r="E2697" t="str">
        <f t="shared" si="169"/>
        <v>Jul</v>
      </c>
      <c r="F2697" t="s">
        <v>37</v>
      </c>
      <c r="G2697" t="s">
        <v>323</v>
      </c>
      <c r="H2697" t="s">
        <v>105</v>
      </c>
      <c r="I2697" t="s">
        <v>3876</v>
      </c>
      <c r="J2697" t="s">
        <v>878</v>
      </c>
      <c r="K2697">
        <v>50701</v>
      </c>
      <c r="L2697" t="s">
        <v>25</v>
      </c>
      <c r="M2697" t="s">
        <v>3874</v>
      </c>
      <c r="N2697" t="s">
        <v>128</v>
      </c>
      <c r="O2697" t="s">
        <v>3726</v>
      </c>
      <c r="P2697" s="4">
        <v>30.32</v>
      </c>
      <c r="Q2697" s="4">
        <v>30.32</v>
      </c>
      <c r="R2697" s="4">
        <f t="shared" si="170"/>
        <v>0</v>
      </c>
      <c r="S2697" s="4">
        <f t="shared" si="171"/>
        <v>0</v>
      </c>
    </row>
    <row r="2698" spans="1:19" x14ac:dyDescent="0.3">
      <c r="A2698" t="s">
        <v>3877</v>
      </c>
      <c r="B2698" s="1">
        <v>42699</v>
      </c>
      <c r="C2698" s="1">
        <v>42703</v>
      </c>
      <c r="D2698">
        <f t="shared" si="168"/>
        <v>2016</v>
      </c>
      <c r="E2698" t="str">
        <f t="shared" si="169"/>
        <v>Nov</v>
      </c>
      <c r="F2698" t="s">
        <v>37</v>
      </c>
      <c r="G2698" t="s">
        <v>1228</v>
      </c>
      <c r="H2698" t="s">
        <v>105</v>
      </c>
      <c r="I2698" t="s">
        <v>52</v>
      </c>
      <c r="J2698" t="s">
        <v>83</v>
      </c>
      <c r="K2698">
        <v>28403</v>
      </c>
      <c r="L2698" t="s">
        <v>44</v>
      </c>
      <c r="M2698" t="s">
        <v>3878</v>
      </c>
      <c r="N2698" t="s">
        <v>128</v>
      </c>
      <c r="O2698" t="s">
        <v>3726</v>
      </c>
      <c r="P2698" s="4">
        <v>13.12</v>
      </c>
      <c r="Q2698" s="4">
        <v>13.12</v>
      </c>
      <c r="R2698" s="4">
        <f t="shared" si="170"/>
        <v>0</v>
      </c>
      <c r="S2698" s="4">
        <f t="shared" si="171"/>
        <v>0</v>
      </c>
    </row>
    <row r="2699" spans="1:19" ht="15.6" x14ac:dyDescent="0.3">
      <c r="A2699" t="s">
        <v>3879</v>
      </c>
      <c r="B2699" s="1">
        <v>43423</v>
      </c>
      <c r="C2699" s="1">
        <v>43426</v>
      </c>
      <c r="D2699">
        <f t="shared" si="168"/>
        <v>2018</v>
      </c>
      <c r="E2699" t="str">
        <f t="shared" si="169"/>
        <v>Nov</v>
      </c>
      <c r="F2699" t="s">
        <v>67</v>
      </c>
      <c r="G2699" t="s">
        <v>1129</v>
      </c>
      <c r="H2699" s="2" t="s">
        <v>22</v>
      </c>
      <c r="I2699" t="s">
        <v>191</v>
      </c>
      <c r="J2699" t="s">
        <v>158</v>
      </c>
      <c r="K2699">
        <v>22153</v>
      </c>
      <c r="L2699" t="s">
        <v>44</v>
      </c>
      <c r="M2699" t="s">
        <v>3878</v>
      </c>
      <c r="N2699" t="s">
        <v>128</v>
      </c>
      <c r="O2699" t="s">
        <v>3726</v>
      </c>
      <c r="P2699" s="4">
        <v>22.96</v>
      </c>
      <c r="Q2699" s="4">
        <v>18</v>
      </c>
      <c r="R2699" s="4">
        <f t="shared" si="170"/>
        <v>4.9600000000000009</v>
      </c>
      <c r="S2699" s="4">
        <f t="shared" si="171"/>
        <v>0.74400000000000011</v>
      </c>
    </row>
    <row r="2700" spans="1:19" ht="15.6" x14ac:dyDescent="0.3">
      <c r="A2700" t="s">
        <v>1081</v>
      </c>
      <c r="B2700" s="1">
        <v>43296</v>
      </c>
      <c r="C2700" s="1">
        <v>43299</v>
      </c>
      <c r="D2700">
        <f t="shared" si="168"/>
        <v>2018</v>
      </c>
      <c r="E2700" t="str">
        <f t="shared" si="169"/>
        <v>Jul</v>
      </c>
      <c r="F2700" t="s">
        <v>67</v>
      </c>
      <c r="G2700" t="s">
        <v>292</v>
      </c>
      <c r="H2700" s="2" t="s">
        <v>22</v>
      </c>
      <c r="I2700" t="s">
        <v>61</v>
      </c>
      <c r="J2700" t="s">
        <v>62</v>
      </c>
      <c r="K2700">
        <v>10024</v>
      </c>
      <c r="L2700" t="s">
        <v>54</v>
      </c>
      <c r="M2700" t="s">
        <v>3878</v>
      </c>
      <c r="N2700" t="s">
        <v>128</v>
      </c>
      <c r="O2700" t="s">
        <v>3726</v>
      </c>
      <c r="P2700" s="4">
        <v>6.56</v>
      </c>
      <c r="Q2700" s="4">
        <v>5</v>
      </c>
      <c r="R2700" s="4">
        <f t="shared" si="170"/>
        <v>1.5599999999999996</v>
      </c>
      <c r="S2700" s="4">
        <f t="shared" si="171"/>
        <v>0.23399999999999993</v>
      </c>
    </row>
    <row r="2701" spans="1:19" ht="15.6" x14ac:dyDescent="0.3">
      <c r="A2701" t="s">
        <v>3880</v>
      </c>
      <c r="B2701" s="1">
        <v>43129</v>
      </c>
      <c r="C2701" s="1">
        <v>43133</v>
      </c>
      <c r="D2701">
        <f t="shared" si="168"/>
        <v>2018</v>
      </c>
      <c r="E2701" t="str">
        <f t="shared" si="169"/>
        <v>Jan</v>
      </c>
      <c r="F2701" t="s">
        <v>37</v>
      </c>
      <c r="G2701" t="s">
        <v>77</v>
      </c>
      <c r="H2701" s="2" t="s">
        <v>22</v>
      </c>
      <c r="I2701" t="s">
        <v>32</v>
      </c>
      <c r="J2701" t="s">
        <v>33</v>
      </c>
      <c r="K2701">
        <v>94109</v>
      </c>
      <c r="L2701" t="s">
        <v>34</v>
      </c>
      <c r="M2701" t="s">
        <v>3881</v>
      </c>
      <c r="N2701" t="s">
        <v>128</v>
      </c>
      <c r="O2701" t="s">
        <v>3726</v>
      </c>
      <c r="P2701" s="4">
        <v>8.34</v>
      </c>
      <c r="Q2701" s="4">
        <v>18</v>
      </c>
      <c r="R2701" s="4">
        <f t="shared" si="170"/>
        <v>-9.66</v>
      </c>
      <c r="S2701" s="4">
        <f t="shared" si="171"/>
        <v>-1.4490000000000001</v>
      </c>
    </row>
    <row r="2702" spans="1:19" ht="15.6" x14ac:dyDescent="0.3">
      <c r="A2702" t="s">
        <v>3882</v>
      </c>
      <c r="B2702" s="1">
        <v>42939</v>
      </c>
      <c r="C2702" s="1">
        <v>42944</v>
      </c>
      <c r="D2702">
        <f t="shared" si="168"/>
        <v>2017</v>
      </c>
      <c r="E2702" t="str">
        <f t="shared" si="169"/>
        <v>Jul</v>
      </c>
      <c r="F2702" t="s">
        <v>37</v>
      </c>
      <c r="G2702" t="s">
        <v>1442</v>
      </c>
      <c r="H2702" s="2" t="s">
        <v>22</v>
      </c>
      <c r="I2702" t="s">
        <v>681</v>
      </c>
      <c r="J2702" t="s">
        <v>109</v>
      </c>
      <c r="K2702">
        <v>78501</v>
      </c>
      <c r="L2702" t="s">
        <v>25</v>
      </c>
      <c r="M2702" t="s">
        <v>3881</v>
      </c>
      <c r="N2702" t="s">
        <v>110</v>
      </c>
      <c r="O2702" t="s">
        <v>3726</v>
      </c>
      <c r="P2702" s="4">
        <v>4.4480000000000004</v>
      </c>
      <c r="Q2702" s="4">
        <v>5</v>
      </c>
      <c r="R2702" s="4">
        <f t="shared" si="170"/>
        <v>-0.5519999999999996</v>
      </c>
      <c r="S2702" s="4">
        <f t="shared" si="171"/>
        <v>-8.2799999999999943E-2</v>
      </c>
    </row>
    <row r="2703" spans="1:19" ht="15.6" x14ac:dyDescent="0.3">
      <c r="A2703" t="s">
        <v>3883</v>
      </c>
      <c r="B2703" s="1">
        <v>43410</v>
      </c>
      <c r="C2703" s="1">
        <v>43414</v>
      </c>
      <c r="D2703">
        <f t="shared" si="168"/>
        <v>2018</v>
      </c>
      <c r="E2703" t="str">
        <f t="shared" si="169"/>
        <v>Nov</v>
      </c>
      <c r="F2703" t="s">
        <v>67</v>
      </c>
      <c r="G2703" t="s">
        <v>673</v>
      </c>
      <c r="H2703" s="2" t="s">
        <v>22</v>
      </c>
      <c r="I2703" t="s">
        <v>1116</v>
      </c>
      <c r="J2703" t="s">
        <v>807</v>
      </c>
      <c r="K2703">
        <v>55407</v>
      </c>
      <c r="L2703" t="s">
        <v>25</v>
      </c>
      <c r="M2703" t="s">
        <v>3881</v>
      </c>
      <c r="N2703" t="s">
        <v>128</v>
      </c>
      <c r="O2703" t="s">
        <v>3726</v>
      </c>
      <c r="P2703" s="4">
        <v>13.9</v>
      </c>
      <c r="Q2703" s="4">
        <v>13.9</v>
      </c>
      <c r="R2703" s="4">
        <f t="shared" si="170"/>
        <v>0</v>
      </c>
      <c r="S2703" s="4">
        <f t="shared" si="171"/>
        <v>0</v>
      </c>
    </row>
    <row r="2704" spans="1:19" x14ac:dyDescent="0.3">
      <c r="A2704" t="s">
        <v>3884</v>
      </c>
      <c r="B2704" s="1">
        <v>43201</v>
      </c>
      <c r="C2704" s="1">
        <v>43208</v>
      </c>
      <c r="D2704">
        <f t="shared" si="168"/>
        <v>2018</v>
      </c>
      <c r="E2704" t="str">
        <f t="shared" si="169"/>
        <v>Apr</v>
      </c>
      <c r="F2704" t="s">
        <v>37</v>
      </c>
      <c r="G2704" t="s">
        <v>1064</v>
      </c>
      <c r="H2704" t="s">
        <v>105</v>
      </c>
      <c r="I2704" t="s">
        <v>684</v>
      </c>
      <c r="J2704" t="s">
        <v>33</v>
      </c>
      <c r="K2704">
        <v>91104</v>
      </c>
      <c r="L2704" t="s">
        <v>34</v>
      </c>
      <c r="M2704" t="s">
        <v>3885</v>
      </c>
      <c r="N2704" t="s">
        <v>128</v>
      </c>
      <c r="O2704" t="s">
        <v>3726</v>
      </c>
      <c r="P2704" s="4">
        <v>41.86</v>
      </c>
      <c r="Q2704" s="4">
        <v>41.86</v>
      </c>
      <c r="R2704" s="4">
        <f t="shared" si="170"/>
        <v>0</v>
      </c>
      <c r="S2704" s="4">
        <f t="shared" si="171"/>
        <v>0</v>
      </c>
    </row>
    <row r="2705" spans="1:19" ht="15.6" x14ac:dyDescent="0.3">
      <c r="A2705" t="s">
        <v>3886</v>
      </c>
      <c r="B2705" s="1">
        <v>42840</v>
      </c>
      <c r="C2705" s="1">
        <v>42844</v>
      </c>
      <c r="D2705">
        <f t="shared" si="168"/>
        <v>2017</v>
      </c>
      <c r="E2705" t="str">
        <f t="shared" si="169"/>
        <v>Apr</v>
      </c>
      <c r="F2705" t="s">
        <v>37</v>
      </c>
      <c r="G2705" t="s">
        <v>472</v>
      </c>
      <c r="H2705" s="2" t="s">
        <v>22</v>
      </c>
      <c r="I2705" t="s">
        <v>3887</v>
      </c>
      <c r="J2705" t="s">
        <v>109</v>
      </c>
      <c r="K2705">
        <v>76051</v>
      </c>
      <c r="L2705" t="s">
        <v>25</v>
      </c>
      <c r="M2705" t="s">
        <v>3885</v>
      </c>
      <c r="N2705" t="s">
        <v>128</v>
      </c>
      <c r="O2705" t="s">
        <v>3726</v>
      </c>
      <c r="P2705" s="4">
        <v>33.488</v>
      </c>
      <c r="Q2705" s="4">
        <v>33.488</v>
      </c>
      <c r="R2705" s="4">
        <f t="shared" si="170"/>
        <v>0</v>
      </c>
      <c r="S2705" s="4">
        <f t="shared" si="171"/>
        <v>0</v>
      </c>
    </row>
    <row r="2706" spans="1:19" ht="15.6" x14ac:dyDescent="0.3">
      <c r="A2706" t="s">
        <v>1978</v>
      </c>
      <c r="B2706" s="1">
        <v>43049</v>
      </c>
      <c r="C2706" s="1">
        <v>43052</v>
      </c>
      <c r="D2706">
        <f t="shared" si="168"/>
        <v>2017</v>
      </c>
      <c r="E2706" t="str">
        <f t="shared" si="169"/>
        <v>Nov</v>
      </c>
      <c r="F2706" t="s">
        <v>67</v>
      </c>
      <c r="G2706" t="s">
        <v>1262</v>
      </c>
      <c r="H2706" s="2" t="s">
        <v>22</v>
      </c>
      <c r="I2706" t="s">
        <v>47</v>
      </c>
      <c r="J2706" t="s">
        <v>33</v>
      </c>
      <c r="K2706">
        <v>90036</v>
      </c>
      <c r="L2706" t="s">
        <v>34</v>
      </c>
      <c r="M2706" t="s">
        <v>3888</v>
      </c>
      <c r="N2706" t="s">
        <v>128</v>
      </c>
      <c r="O2706" t="s">
        <v>3726</v>
      </c>
      <c r="P2706" s="4">
        <v>14.7</v>
      </c>
      <c r="Q2706" s="4">
        <v>100</v>
      </c>
      <c r="R2706" s="4">
        <f t="shared" si="170"/>
        <v>-85.3</v>
      </c>
      <c r="S2706" s="4">
        <f t="shared" si="171"/>
        <v>-12.795</v>
      </c>
    </row>
    <row r="2707" spans="1:19" ht="15.6" x14ac:dyDescent="0.3">
      <c r="A2707" t="s">
        <v>845</v>
      </c>
      <c r="B2707" s="1">
        <v>43130</v>
      </c>
      <c r="C2707" s="1">
        <v>43137</v>
      </c>
      <c r="D2707">
        <f t="shared" si="168"/>
        <v>2018</v>
      </c>
      <c r="E2707" t="str">
        <f t="shared" si="169"/>
        <v>Jan</v>
      </c>
      <c r="F2707" t="s">
        <v>37</v>
      </c>
      <c r="G2707" t="s">
        <v>846</v>
      </c>
      <c r="H2707" s="2" t="s">
        <v>22</v>
      </c>
      <c r="I2707" t="s">
        <v>32</v>
      </c>
      <c r="J2707" t="s">
        <v>33</v>
      </c>
      <c r="K2707">
        <v>94110</v>
      </c>
      <c r="L2707" t="s">
        <v>34</v>
      </c>
      <c r="M2707" t="s">
        <v>3888</v>
      </c>
      <c r="N2707" t="s">
        <v>128</v>
      </c>
      <c r="O2707" t="s">
        <v>3726</v>
      </c>
      <c r="P2707" s="4">
        <v>8.82</v>
      </c>
      <c r="Q2707" s="4">
        <v>18</v>
      </c>
      <c r="R2707" s="4">
        <f t="shared" si="170"/>
        <v>-9.18</v>
      </c>
      <c r="S2707" s="4">
        <f t="shared" si="171"/>
        <v>-1.377</v>
      </c>
    </row>
    <row r="2708" spans="1:19" ht="15.6" x14ac:dyDescent="0.3">
      <c r="A2708" t="s">
        <v>3889</v>
      </c>
      <c r="B2708" s="1">
        <v>43092</v>
      </c>
      <c r="C2708" s="1">
        <v>43099</v>
      </c>
      <c r="D2708">
        <f t="shared" si="168"/>
        <v>2017</v>
      </c>
      <c r="E2708" t="str">
        <f t="shared" si="169"/>
        <v>Dec</v>
      </c>
      <c r="F2708" t="s">
        <v>37</v>
      </c>
      <c r="G2708" t="s">
        <v>605</v>
      </c>
      <c r="H2708" s="2" t="s">
        <v>22</v>
      </c>
      <c r="I2708" t="s">
        <v>69</v>
      </c>
      <c r="J2708" t="s">
        <v>70</v>
      </c>
      <c r="K2708">
        <v>98103</v>
      </c>
      <c r="L2708" t="s">
        <v>34</v>
      </c>
      <c r="M2708" t="s">
        <v>3890</v>
      </c>
      <c r="N2708" t="s">
        <v>110</v>
      </c>
      <c r="O2708" t="s">
        <v>3726</v>
      </c>
      <c r="P2708" s="4">
        <v>4.2</v>
      </c>
      <c r="Q2708" s="4">
        <v>5</v>
      </c>
      <c r="R2708" s="4">
        <f t="shared" si="170"/>
        <v>-0.79999999999999982</v>
      </c>
      <c r="S2708" s="4">
        <f t="shared" si="171"/>
        <v>-0.11999999999999997</v>
      </c>
    </row>
    <row r="2709" spans="1:19" ht="15.6" x14ac:dyDescent="0.3">
      <c r="A2709" t="s">
        <v>3891</v>
      </c>
      <c r="B2709" s="1">
        <v>43261</v>
      </c>
      <c r="C2709" s="1">
        <v>43264</v>
      </c>
      <c r="D2709">
        <f t="shared" si="168"/>
        <v>2018</v>
      </c>
      <c r="E2709" t="str">
        <f t="shared" si="169"/>
        <v>Jun</v>
      </c>
      <c r="F2709" t="s">
        <v>67</v>
      </c>
      <c r="G2709" t="s">
        <v>797</v>
      </c>
      <c r="H2709" s="2" t="s">
        <v>22</v>
      </c>
      <c r="I2709" t="s">
        <v>1740</v>
      </c>
      <c r="J2709" t="s">
        <v>33</v>
      </c>
      <c r="K2709">
        <v>91360</v>
      </c>
      <c r="L2709" t="s">
        <v>34</v>
      </c>
      <c r="M2709" t="s">
        <v>3890</v>
      </c>
      <c r="N2709" t="s">
        <v>128</v>
      </c>
      <c r="O2709" t="s">
        <v>3726</v>
      </c>
      <c r="P2709" s="4">
        <v>14.7</v>
      </c>
      <c r="Q2709" s="4">
        <v>18</v>
      </c>
      <c r="R2709" s="4">
        <f t="shared" si="170"/>
        <v>-3.3000000000000007</v>
      </c>
      <c r="S2709" s="4">
        <f t="shared" si="171"/>
        <v>-0.49500000000000011</v>
      </c>
    </row>
    <row r="2710" spans="1:19" ht="15.6" x14ac:dyDescent="0.3">
      <c r="A2710" t="s">
        <v>3892</v>
      </c>
      <c r="B2710" s="1">
        <v>42093</v>
      </c>
      <c r="C2710" s="1">
        <v>42094</v>
      </c>
      <c r="D2710">
        <f t="shared" si="168"/>
        <v>2015</v>
      </c>
      <c r="E2710" t="str">
        <f t="shared" si="169"/>
        <v>Mar</v>
      </c>
      <c r="F2710" t="s">
        <v>20</v>
      </c>
      <c r="G2710" t="s">
        <v>3893</v>
      </c>
      <c r="H2710" s="2" t="s">
        <v>22</v>
      </c>
      <c r="I2710" t="s">
        <v>61</v>
      </c>
      <c r="J2710" t="s">
        <v>62</v>
      </c>
      <c r="K2710">
        <v>10009</v>
      </c>
      <c r="L2710" t="s">
        <v>54</v>
      </c>
      <c r="M2710" t="s">
        <v>3890</v>
      </c>
      <c r="N2710" t="s">
        <v>128</v>
      </c>
      <c r="O2710" t="s">
        <v>3726</v>
      </c>
      <c r="P2710" s="4">
        <v>10.5</v>
      </c>
      <c r="Q2710" s="4">
        <v>18</v>
      </c>
      <c r="R2710" s="4">
        <f t="shared" si="170"/>
        <v>-7.5</v>
      </c>
      <c r="S2710" s="4">
        <f t="shared" si="171"/>
        <v>-1.125</v>
      </c>
    </row>
    <row r="2711" spans="1:19" ht="15.6" x14ac:dyDescent="0.3">
      <c r="A2711" t="s">
        <v>3894</v>
      </c>
      <c r="B2711" s="1">
        <v>42493</v>
      </c>
      <c r="C2711" s="1">
        <v>42496</v>
      </c>
      <c r="D2711">
        <f t="shared" si="168"/>
        <v>2016</v>
      </c>
      <c r="E2711" t="str">
        <f t="shared" si="169"/>
        <v>May</v>
      </c>
      <c r="F2711" t="s">
        <v>20</v>
      </c>
      <c r="G2711" t="s">
        <v>2631</v>
      </c>
      <c r="H2711" s="2" t="s">
        <v>22</v>
      </c>
      <c r="I2711" t="s">
        <v>32</v>
      </c>
      <c r="J2711" t="s">
        <v>33</v>
      </c>
      <c r="K2711">
        <v>94109</v>
      </c>
      <c r="L2711" t="s">
        <v>34</v>
      </c>
      <c r="M2711" t="s">
        <v>3895</v>
      </c>
      <c r="N2711" t="s">
        <v>128</v>
      </c>
      <c r="O2711" t="s">
        <v>3726</v>
      </c>
      <c r="P2711" s="4">
        <v>8.82</v>
      </c>
      <c r="Q2711" s="4">
        <v>18</v>
      </c>
      <c r="R2711" s="4">
        <f t="shared" si="170"/>
        <v>-9.18</v>
      </c>
      <c r="S2711" s="4">
        <f t="shared" si="171"/>
        <v>-1.377</v>
      </c>
    </row>
    <row r="2712" spans="1:19" ht="15.6" x14ac:dyDescent="0.3">
      <c r="A2712" t="s">
        <v>3896</v>
      </c>
      <c r="B2712" s="1">
        <v>42637</v>
      </c>
      <c r="C2712" s="1">
        <v>42642</v>
      </c>
      <c r="D2712">
        <f t="shared" si="168"/>
        <v>2016</v>
      </c>
      <c r="E2712" t="str">
        <f t="shared" si="169"/>
        <v>Sep</v>
      </c>
      <c r="F2712" t="s">
        <v>67</v>
      </c>
      <c r="G2712" t="s">
        <v>1181</v>
      </c>
      <c r="H2712" s="2" t="s">
        <v>22</v>
      </c>
      <c r="I2712" t="s">
        <v>3897</v>
      </c>
      <c r="J2712" t="s">
        <v>178</v>
      </c>
      <c r="K2712">
        <v>85323</v>
      </c>
      <c r="L2712" t="s">
        <v>34</v>
      </c>
      <c r="M2712" t="s">
        <v>3895</v>
      </c>
      <c r="N2712" t="s">
        <v>128</v>
      </c>
      <c r="O2712" t="s">
        <v>3726</v>
      </c>
      <c r="P2712" s="4">
        <v>16.463999999999999</v>
      </c>
      <c r="Q2712" s="4">
        <v>100</v>
      </c>
      <c r="R2712" s="4">
        <f t="shared" si="170"/>
        <v>-83.536000000000001</v>
      </c>
      <c r="S2712" s="4">
        <f t="shared" si="171"/>
        <v>-12.5304</v>
      </c>
    </row>
    <row r="2713" spans="1:19" ht="15.6" x14ac:dyDescent="0.3">
      <c r="A2713" t="s">
        <v>3889</v>
      </c>
      <c r="B2713" s="1">
        <v>43092</v>
      </c>
      <c r="C2713" s="1">
        <v>43099</v>
      </c>
      <c r="D2713">
        <f t="shared" si="168"/>
        <v>2017</v>
      </c>
      <c r="E2713" t="str">
        <f t="shared" si="169"/>
        <v>Dec</v>
      </c>
      <c r="F2713" t="s">
        <v>37</v>
      </c>
      <c r="G2713" t="s">
        <v>605</v>
      </c>
      <c r="H2713" s="2" t="s">
        <v>22</v>
      </c>
      <c r="I2713" t="s">
        <v>69</v>
      </c>
      <c r="J2713" t="s">
        <v>70</v>
      </c>
      <c r="K2713">
        <v>98103</v>
      </c>
      <c r="L2713" t="s">
        <v>34</v>
      </c>
      <c r="M2713" t="s">
        <v>3895</v>
      </c>
      <c r="N2713" t="s">
        <v>128</v>
      </c>
      <c r="O2713" t="s">
        <v>3726</v>
      </c>
      <c r="P2713" s="4">
        <v>8.82</v>
      </c>
      <c r="Q2713" s="4">
        <v>18</v>
      </c>
      <c r="R2713" s="4">
        <f t="shared" si="170"/>
        <v>-9.18</v>
      </c>
      <c r="S2713" s="4">
        <f t="shared" si="171"/>
        <v>-1.377</v>
      </c>
    </row>
    <row r="2714" spans="1:19" ht="15.6" x14ac:dyDescent="0.3">
      <c r="A2714" t="s">
        <v>3898</v>
      </c>
      <c r="B2714" s="1">
        <v>43455</v>
      </c>
      <c r="C2714" s="1">
        <v>43459</v>
      </c>
      <c r="D2714">
        <f t="shared" si="168"/>
        <v>2018</v>
      </c>
      <c r="E2714" t="str">
        <f t="shared" si="169"/>
        <v>Dec</v>
      </c>
      <c r="F2714" t="s">
        <v>37</v>
      </c>
      <c r="G2714" t="s">
        <v>1714</v>
      </c>
      <c r="H2714" s="2" t="s">
        <v>22</v>
      </c>
      <c r="I2714" t="s">
        <v>47</v>
      </c>
      <c r="J2714" t="s">
        <v>33</v>
      </c>
      <c r="K2714">
        <v>90049</v>
      </c>
      <c r="L2714" t="s">
        <v>34</v>
      </c>
      <c r="M2714" t="s">
        <v>3895</v>
      </c>
      <c r="N2714" t="s">
        <v>128</v>
      </c>
      <c r="O2714" t="s">
        <v>3726</v>
      </c>
      <c r="P2714" s="4">
        <v>5.88</v>
      </c>
      <c r="Q2714" s="4">
        <v>100</v>
      </c>
      <c r="R2714" s="4">
        <f t="shared" si="170"/>
        <v>-94.12</v>
      </c>
      <c r="S2714" s="4">
        <f t="shared" si="171"/>
        <v>-14.118</v>
      </c>
    </row>
    <row r="2715" spans="1:19" ht="15.6" x14ac:dyDescent="0.3">
      <c r="A2715" t="s">
        <v>1312</v>
      </c>
      <c r="B2715" s="1">
        <v>42686</v>
      </c>
      <c r="C2715" s="1">
        <v>42693</v>
      </c>
      <c r="D2715">
        <f t="shared" si="168"/>
        <v>2016</v>
      </c>
      <c r="E2715" t="str">
        <f t="shared" si="169"/>
        <v>Nov</v>
      </c>
      <c r="F2715" t="s">
        <v>37</v>
      </c>
      <c r="G2715" t="s">
        <v>1313</v>
      </c>
      <c r="H2715" s="2" t="s">
        <v>22</v>
      </c>
      <c r="I2715" t="s">
        <v>1314</v>
      </c>
      <c r="J2715" t="s">
        <v>79</v>
      </c>
      <c r="K2715">
        <v>33317</v>
      </c>
      <c r="L2715" t="s">
        <v>44</v>
      </c>
      <c r="M2715" t="s">
        <v>3895</v>
      </c>
      <c r="N2715" t="s">
        <v>128</v>
      </c>
      <c r="O2715" t="s">
        <v>3726</v>
      </c>
      <c r="P2715" s="4">
        <v>11.76</v>
      </c>
      <c r="Q2715" s="4">
        <v>11.76</v>
      </c>
      <c r="R2715" s="4">
        <f t="shared" si="170"/>
        <v>0</v>
      </c>
      <c r="S2715" s="4">
        <f t="shared" si="171"/>
        <v>0</v>
      </c>
    </row>
    <row r="2716" spans="1:19" ht="15.6" x14ac:dyDescent="0.3">
      <c r="A2716" t="s">
        <v>3899</v>
      </c>
      <c r="B2716" s="1">
        <v>42147</v>
      </c>
      <c r="C2716" s="1">
        <v>42151</v>
      </c>
      <c r="D2716">
        <f t="shared" si="168"/>
        <v>2015</v>
      </c>
      <c r="E2716" t="str">
        <f t="shared" si="169"/>
        <v>May</v>
      </c>
      <c r="F2716" t="s">
        <v>37</v>
      </c>
      <c r="G2716" t="s">
        <v>3654</v>
      </c>
      <c r="H2716" s="2" t="s">
        <v>22</v>
      </c>
      <c r="I2716" t="s">
        <v>100</v>
      </c>
      <c r="J2716" t="s">
        <v>101</v>
      </c>
      <c r="K2716">
        <v>19134</v>
      </c>
      <c r="L2716" t="s">
        <v>54</v>
      </c>
      <c r="M2716" t="s">
        <v>3895</v>
      </c>
      <c r="N2716" t="s">
        <v>128</v>
      </c>
      <c r="O2716" t="s">
        <v>3726</v>
      </c>
      <c r="P2716" s="4">
        <v>21.167999999999999</v>
      </c>
      <c r="Q2716" s="4">
        <v>18</v>
      </c>
      <c r="R2716" s="4">
        <f t="shared" si="170"/>
        <v>3.1679999999999993</v>
      </c>
      <c r="S2716" s="4">
        <f t="shared" si="171"/>
        <v>0.47519999999999984</v>
      </c>
    </row>
    <row r="2717" spans="1:19" ht="15.6" x14ac:dyDescent="0.3">
      <c r="A2717" t="s">
        <v>410</v>
      </c>
      <c r="B2717" s="1">
        <v>42372</v>
      </c>
      <c r="C2717" s="1">
        <v>42377</v>
      </c>
      <c r="D2717">
        <f t="shared" si="168"/>
        <v>2016</v>
      </c>
      <c r="E2717" t="str">
        <f t="shared" si="169"/>
        <v>Jan</v>
      </c>
      <c r="F2717" t="s">
        <v>67</v>
      </c>
      <c r="G2717" t="s">
        <v>411</v>
      </c>
      <c r="H2717" s="2" t="s">
        <v>22</v>
      </c>
      <c r="I2717" t="s">
        <v>116</v>
      </c>
      <c r="J2717" t="s">
        <v>109</v>
      </c>
      <c r="K2717">
        <v>75217</v>
      </c>
      <c r="L2717" t="s">
        <v>25</v>
      </c>
      <c r="M2717" t="s">
        <v>3895</v>
      </c>
      <c r="N2717" t="s">
        <v>128</v>
      </c>
      <c r="O2717" t="s">
        <v>3726</v>
      </c>
      <c r="P2717" s="4">
        <v>7.056</v>
      </c>
      <c r="Q2717" s="4">
        <v>5</v>
      </c>
      <c r="R2717" s="4">
        <f t="shared" si="170"/>
        <v>2.056</v>
      </c>
      <c r="S2717" s="4">
        <f t="shared" si="171"/>
        <v>0.30840000000000001</v>
      </c>
    </row>
    <row r="2718" spans="1:19" ht="15.6" x14ac:dyDescent="0.3">
      <c r="A2718" t="s">
        <v>3900</v>
      </c>
      <c r="B2718" s="1">
        <v>42406</v>
      </c>
      <c r="C2718" s="1">
        <v>42413</v>
      </c>
      <c r="D2718">
        <f t="shared" si="168"/>
        <v>2016</v>
      </c>
      <c r="E2718" t="str">
        <f t="shared" si="169"/>
        <v>Feb</v>
      </c>
      <c r="F2718" t="s">
        <v>37</v>
      </c>
      <c r="G2718" t="s">
        <v>602</v>
      </c>
      <c r="H2718" s="2" t="s">
        <v>22</v>
      </c>
      <c r="I2718" t="s">
        <v>2667</v>
      </c>
      <c r="J2718" t="s">
        <v>70</v>
      </c>
      <c r="K2718">
        <v>98006</v>
      </c>
      <c r="L2718" t="s">
        <v>34</v>
      </c>
      <c r="M2718" t="s">
        <v>3901</v>
      </c>
      <c r="N2718" t="s">
        <v>128</v>
      </c>
      <c r="O2718" t="s">
        <v>3726</v>
      </c>
      <c r="P2718" s="4">
        <v>5.28</v>
      </c>
      <c r="Q2718" s="4">
        <v>5</v>
      </c>
      <c r="R2718" s="4">
        <f t="shared" si="170"/>
        <v>0.28000000000000025</v>
      </c>
      <c r="S2718" s="4">
        <f t="shared" si="171"/>
        <v>4.2000000000000037E-2</v>
      </c>
    </row>
    <row r="2719" spans="1:19" ht="15.6" x14ac:dyDescent="0.3">
      <c r="A2719" t="s">
        <v>2092</v>
      </c>
      <c r="B2719" s="1">
        <v>43017</v>
      </c>
      <c r="C2719" s="1">
        <v>43022</v>
      </c>
      <c r="D2719">
        <f t="shared" si="168"/>
        <v>2017</v>
      </c>
      <c r="E2719" t="str">
        <f t="shared" si="169"/>
        <v>Oct</v>
      </c>
      <c r="F2719" t="s">
        <v>37</v>
      </c>
      <c r="G2719" t="s">
        <v>2093</v>
      </c>
      <c r="H2719" s="2" t="s">
        <v>22</v>
      </c>
      <c r="I2719" t="s">
        <v>578</v>
      </c>
      <c r="J2719" t="s">
        <v>178</v>
      </c>
      <c r="K2719">
        <v>85023</v>
      </c>
      <c r="L2719" t="s">
        <v>34</v>
      </c>
      <c r="M2719" t="s">
        <v>3901</v>
      </c>
      <c r="N2719" t="s">
        <v>110</v>
      </c>
      <c r="O2719" t="s">
        <v>3726</v>
      </c>
      <c r="P2719" s="3">
        <v>1.4079999999999999</v>
      </c>
      <c r="Q2719" s="4">
        <v>100</v>
      </c>
      <c r="R2719" s="4">
        <f t="shared" si="170"/>
        <v>-98.591999999999999</v>
      </c>
      <c r="S2719" s="4">
        <f t="shared" si="171"/>
        <v>-14.788799999999998</v>
      </c>
    </row>
    <row r="2720" spans="1:19" ht="15.6" x14ac:dyDescent="0.3">
      <c r="A2720" t="s">
        <v>1188</v>
      </c>
      <c r="B2720" s="1">
        <v>43239</v>
      </c>
      <c r="C2720" s="1">
        <v>43241</v>
      </c>
      <c r="D2720">
        <f t="shared" si="168"/>
        <v>2018</v>
      </c>
      <c r="E2720" t="str">
        <f t="shared" si="169"/>
        <v>May</v>
      </c>
      <c r="F2720" t="s">
        <v>67</v>
      </c>
      <c r="G2720" t="s">
        <v>655</v>
      </c>
      <c r="H2720" s="2" t="s">
        <v>22</v>
      </c>
      <c r="I2720" t="s">
        <v>32</v>
      </c>
      <c r="J2720" t="s">
        <v>33</v>
      </c>
      <c r="K2720">
        <v>94109</v>
      </c>
      <c r="L2720" t="s">
        <v>34</v>
      </c>
      <c r="M2720" t="s">
        <v>3901</v>
      </c>
      <c r="N2720" t="s">
        <v>128</v>
      </c>
      <c r="O2720" t="s">
        <v>3726</v>
      </c>
      <c r="P2720" s="4">
        <v>3.52</v>
      </c>
      <c r="Q2720" s="4">
        <v>100</v>
      </c>
      <c r="R2720" s="4">
        <f t="shared" si="170"/>
        <v>-96.48</v>
      </c>
      <c r="S2720" s="4">
        <f t="shared" si="171"/>
        <v>-14.472</v>
      </c>
    </row>
    <row r="2721" spans="1:19" ht="15.6" x14ac:dyDescent="0.3">
      <c r="A2721" t="s">
        <v>3468</v>
      </c>
      <c r="B2721" s="1">
        <v>42323</v>
      </c>
      <c r="C2721" s="1">
        <v>42329</v>
      </c>
      <c r="D2721">
        <f t="shared" si="168"/>
        <v>2015</v>
      </c>
      <c r="E2721" t="str">
        <f t="shared" si="169"/>
        <v>Nov</v>
      </c>
      <c r="F2721" t="s">
        <v>37</v>
      </c>
      <c r="G2721" t="s">
        <v>2613</v>
      </c>
      <c r="H2721" s="2" t="s">
        <v>22</v>
      </c>
      <c r="I2721" t="s">
        <v>3469</v>
      </c>
      <c r="J2721" t="s">
        <v>250</v>
      </c>
      <c r="K2721">
        <v>37604</v>
      </c>
      <c r="L2721" t="s">
        <v>44</v>
      </c>
      <c r="M2721" t="s">
        <v>3901</v>
      </c>
      <c r="N2721" t="s">
        <v>128</v>
      </c>
      <c r="O2721" t="s">
        <v>3726</v>
      </c>
      <c r="P2721" s="4">
        <v>4.2240000000000002</v>
      </c>
      <c r="Q2721" s="4">
        <v>5</v>
      </c>
      <c r="R2721" s="4">
        <f t="shared" si="170"/>
        <v>-0.7759999999999998</v>
      </c>
      <c r="S2721" s="4">
        <f t="shared" si="171"/>
        <v>-0.11639999999999996</v>
      </c>
    </row>
    <row r="2722" spans="1:19" ht="15.6" x14ac:dyDescent="0.3">
      <c r="A2722" t="s">
        <v>3902</v>
      </c>
      <c r="B2722" s="1">
        <v>42635</v>
      </c>
      <c r="C2722" s="1">
        <v>42639</v>
      </c>
      <c r="D2722">
        <f t="shared" si="168"/>
        <v>2016</v>
      </c>
      <c r="E2722" t="str">
        <f t="shared" si="169"/>
        <v>Sep</v>
      </c>
      <c r="F2722" t="s">
        <v>37</v>
      </c>
      <c r="G2722" t="s">
        <v>1316</v>
      </c>
      <c r="H2722" s="2" t="s">
        <v>22</v>
      </c>
      <c r="I2722" t="s">
        <v>321</v>
      </c>
      <c r="J2722" t="s">
        <v>250</v>
      </c>
      <c r="K2722">
        <v>37064</v>
      </c>
      <c r="L2722" t="s">
        <v>44</v>
      </c>
      <c r="M2722" t="s">
        <v>3901</v>
      </c>
      <c r="N2722" t="s">
        <v>128</v>
      </c>
      <c r="O2722" t="s">
        <v>3726</v>
      </c>
      <c r="P2722" s="4">
        <v>2.8159999999999998</v>
      </c>
      <c r="Q2722" s="4">
        <v>5</v>
      </c>
      <c r="R2722" s="4">
        <f t="shared" si="170"/>
        <v>-2.1840000000000002</v>
      </c>
      <c r="S2722" s="4">
        <f t="shared" si="171"/>
        <v>-0.3276</v>
      </c>
    </row>
    <row r="2723" spans="1:19" ht="15.6" x14ac:dyDescent="0.3">
      <c r="A2723" t="s">
        <v>3903</v>
      </c>
      <c r="B2723" s="1">
        <v>43452</v>
      </c>
      <c r="C2723" s="1">
        <v>43454</v>
      </c>
      <c r="D2723">
        <f t="shared" si="168"/>
        <v>2018</v>
      </c>
      <c r="E2723" t="str">
        <f t="shared" si="169"/>
        <v>Dec</v>
      </c>
      <c r="F2723" t="s">
        <v>20</v>
      </c>
      <c r="G2723" t="s">
        <v>3124</v>
      </c>
      <c r="H2723" s="2" t="s">
        <v>22</v>
      </c>
      <c r="I2723" t="s">
        <v>1899</v>
      </c>
      <c r="J2723" t="s">
        <v>83</v>
      </c>
      <c r="K2723">
        <v>28205</v>
      </c>
      <c r="L2723" t="s">
        <v>44</v>
      </c>
      <c r="M2723" t="s">
        <v>3901</v>
      </c>
      <c r="N2723" t="s">
        <v>128</v>
      </c>
      <c r="O2723" t="s">
        <v>3726</v>
      </c>
      <c r="P2723" s="4">
        <v>12.672000000000001</v>
      </c>
      <c r="Q2723" s="4">
        <v>12.672000000000001</v>
      </c>
      <c r="R2723" s="4">
        <f t="shared" si="170"/>
        <v>0</v>
      </c>
      <c r="S2723" s="4">
        <f t="shared" si="171"/>
        <v>0</v>
      </c>
    </row>
    <row r="2724" spans="1:19" ht="15.6" x14ac:dyDescent="0.3">
      <c r="A2724" t="s">
        <v>3904</v>
      </c>
      <c r="B2724" s="1">
        <v>43438</v>
      </c>
      <c r="C2724" s="1">
        <v>43442</v>
      </c>
      <c r="D2724">
        <f t="shared" si="168"/>
        <v>2018</v>
      </c>
      <c r="E2724" t="str">
        <f t="shared" si="169"/>
        <v>Dec</v>
      </c>
      <c r="F2724" t="s">
        <v>37</v>
      </c>
      <c r="G2724" t="s">
        <v>1139</v>
      </c>
      <c r="H2724" s="2" t="s">
        <v>22</v>
      </c>
      <c r="I2724" t="s">
        <v>1298</v>
      </c>
      <c r="J2724" t="s">
        <v>807</v>
      </c>
      <c r="K2724">
        <v>55901</v>
      </c>
      <c r="L2724" t="s">
        <v>25</v>
      </c>
      <c r="M2724" t="s">
        <v>3901</v>
      </c>
      <c r="N2724" t="s">
        <v>128</v>
      </c>
      <c r="O2724" t="s">
        <v>3726</v>
      </c>
      <c r="P2724" s="4">
        <v>8.8000000000000007</v>
      </c>
      <c r="Q2724" s="4">
        <v>18</v>
      </c>
      <c r="R2724" s="4">
        <f t="shared" si="170"/>
        <v>-9.1999999999999993</v>
      </c>
      <c r="S2724" s="4">
        <f t="shared" si="171"/>
        <v>-1.38</v>
      </c>
    </row>
    <row r="2725" spans="1:19" ht="15.6" x14ac:dyDescent="0.3">
      <c r="A2725" t="s">
        <v>3905</v>
      </c>
      <c r="B2725" s="1">
        <v>42185</v>
      </c>
      <c r="C2725" s="1">
        <v>42188</v>
      </c>
      <c r="D2725">
        <f t="shared" si="168"/>
        <v>2015</v>
      </c>
      <c r="E2725" t="str">
        <f t="shared" si="169"/>
        <v>Jun</v>
      </c>
      <c r="F2725" t="s">
        <v>67</v>
      </c>
      <c r="G2725" t="s">
        <v>1206</v>
      </c>
      <c r="H2725" s="2" t="s">
        <v>22</v>
      </c>
      <c r="I2725" t="s">
        <v>47</v>
      </c>
      <c r="J2725" t="s">
        <v>33</v>
      </c>
      <c r="K2725">
        <v>90004</v>
      </c>
      <c r="L2725" t="s">
        <v>34</v>
      </c>
      <c r="M2725" t="s">
        <v>3906</v>
      </c>
      <c r="N2725" t="s">
        <v>128</v>
      </c>
      <c r="O2725" t="s">
        <v>3726</v>
      </c>
      <c r="P2725" s="4">
        <v>32.4</v>
      </c>
      <c r="Q2725" s="4">
        <v>100</v>
      </c>
      <c r="R2725" s="4">
        <f t="shared" si="170"/>
        <v>-67.599999999999994</v>
      </c>
      <c r="S2725" s="4">
        <f t="shared" si="171"/>
        <v>-10.139999999999999</v>
      </c>
    </row>
    <row r="2726" spans="1:19" ht="15.6" x14ac:dyDescent="0.3">
      <c r="A2726" t="s">
        <v>3907</v>
      </c>
      <c r="B2726" s="1">
        <v>42067</v>
      </c>
      <c r="C2726" s="1">
        <v>42072</v>
      </c>
      <c r="D2726">
        <f t="shared" si="168"/>
        <v>2015</v>
      </c>
      <c r="E2726" t="str">
        <f t="shared" si="169"/>
        <v>Mar</v>
      </c>
      <c r="F2726" t="s">
        <v>37</v>
      </c>
      <c r="G2726" t="s">
        <v>668</v>
      </c>
      <c r="H2726" s="2" t="s">
        <v>22</v>
      </c>
      <c r="I2726" t="s">
        <v>3908</v>
      </c>
      <c r="J2726" t="s">
        <v>79</v>
      </c>
      <c r="K2726">
        <v>33063</v>
      </c>
      <c r="L2726" t="s">
        <v>44</v>
      </c>
      <c r="M2726" t="s">
        <v>3906</v>
      </c>
      <c r="N2726" t="s">
        <v>128</v>
      </c>
      <c r="O2726" t="s">
        <v>3726</v>
      </c>
      <c r="P2726" s="4">
        <v>15.552</v>
      </c>
      <c r="Q2726" s="4">
        <v>18</v>
      </c>
      <c r="R2726" s="4">
        <f t="shared" si="170"/>
        <v>-2.4480000000000004</v>
      </c>
      <c r="S2726" s="4">
        <f t="shared" si="171"/>
        <v>-0.36720000000000003</v>
      </c>
    </row>
    <row r="2727" spans="1:19" ht="15.6" x14ac:dyDescent="0.3">
      <c r="A2727" t="s">
        <v>3909</v>
      </c>
      <c r="B2727" s="1">
        <v>42381</v>
      </c>
      <c r="C2727" s="1">
        <v>42386</v>
      </c>
      <c r="D2727">
        <f t="shared" si="168"/>
        <v>2016</v>
      </c>
      <c r="E2727" t="str">
        <f t="shared" si="169"/>
        <v>Jan</v>
      </c>
      <c r="F2727" t="s">
        <v>37</v>
      </c>
      <c r="G2727" t="s">
        <v>3075</v>
      </c>
      <c r="H2727" s="2" t="s">
        <v>22</v>
      </c>
      <c r="I2727" t="s">
        <v>2346</v>
      </c>
      <c r="J2727" t="s">
        <v>233</v>
      </c>
      <c r="K2727">
        <v>43615</v>
      </c>
      <c r="L2727" t="s">
        <v>54</v>
      </c>
      <c r="M2727" t="s">
        <v>3906</v>
      </c>
      <c r="N2727" t="s">
        <v>128</v>
      </c>
      <c r="O2727" t="s">
        <v>3726</v>
      </c>
      <c r="P2727" s="4">
        <v>10.368</v>
      </c>
      <c r="Q2727" s="4">
        <v>10.368</v>
      </c>
      <c r="R2727" s="4">
        <f t="shared" si="170"/>
        <v>0</v>
      </c>
      <c r="S2727" s="4">
        <f t="shared" si="171"/>
        <v>0</v>
      </c>
    </row>
    <row r="2728" spans="1:19" ht="15.6" x14ac:dyDescent="0.3">
      <c r="A2728" t="s">
        <v>3910</v>
      </c>
      <c r="B2728" s="1">
        <v>43289</v>
      </c>
      <c r="C2728" s="1">
        <v>43293</v>
      </c>
      <c r="D2728">
        <f t="shared" si="168"/>
        <v>2018</v>
      </c>
      <c r="E2728" t="str">
        <f t="shared" si="169"/>
        <v>Jul</v>
      </c>
      <c r="F2728" t="s">
        <v>37</v>
      </c>
      <c r="G2728" t="s">
        <v>817</v>
      </c>
      <c r="H2728" s="2" t="s">
        <v>22</v>
      </c>
      <c r="I2728" t="s">
        <v>1404</v>
      </c>
      <c r="J2728" t="s">
        <v>314</v>
      </c>
      <c r="K2728">
        <v>1852</v>
      </c>
      <c r="L2728" t="s">
        <v>54</v>
      </c>
      <c r="M2728" t="s">
        <v>3906</v>
      </c>
      <c r="N2728" t="s">
        <v>128</v>
      </c>
      <c r="O2728" t="s">
        <v>3726</v>
      </c>
      <c r="P2728" s="4">
        <v>12.96</v>
      </c>
      <c r="Q2728" s="4">
        <v>12.96</v>
      </c>
      <c r="R2728" s="4">
        <f t="shared" si="170"/>
        <v>0</v>
      </c>
      <c r="S2728" s="4">
        <f t="shared" si="171"/>
        <v>0</v>
      </c>
    </row>
    <row r="2729" spans="1:19" x14ac:dyDescent="0.3">
      <c r="A2729" t="s">
        <v>1923</v>
      </c>
      <c r="B2729" s="1">
        <v>43352</v>
      </c>
      <c r="C2729" s="1">
        <v>43356</v>
      </c>
      <c r="D2729">
        <f t="shared" si="168"/>
        <v>2018</v>
      </c>
      <c r="E2729" t="str">
        <f t="shared" si="169"/>
        <v>Sep</v>
      </c>
      <c r="F2729" t="s">
        <v>37</v>
      </c>
      <c r="G2729" t="s">
        <v>899</v>
      </c>
      <c r="H2729" t="s">
        <v>105</v>
      </c>
      <c r="I2729" t="s">
        <v>545</v>
      </c>
      <c r="J2729" t="s">
        <v>233</v>
      </c>
      <c r="K2729">
        <v>44105</v>
      </c>
      <c r="L2729" t="s">
        <v>54</v>
      </c>
      <c r="M2729" t="s">
        <v>3906</v>
      </c>
      <c r="N2729" t="s">
        <v>128</v>
      </c>
      <c r="O2729" t="s">
        <v>3726</v>
      </c>
      <c r="P2729" s="4">
        <v>25.92</v>
      </c>
      <c r="Q2729" s="4">
        <v>25.92</v>
      </c>
      <c r="R2729" s="4">
        <f t="shared" si="170"/>
        <v>0</v>
      </c>
      <c r="S2729" s="4">
        <f t="shared" si="171"/>
        <v>0</v>
      </c>
    </row>
    <row r="2730" spans="1:19" x14ac:dyDescent="0.3">
      <c r="A2730" t="s">
        <v>3815</v>
      </c>
      <c r="B2730" s="1">
        <v>43240</v>
      </c>
      <c r="C2730" s="1">
        <v>43242</v>
      </c>
      <c r="D2730">
        <f t="shared" si="168"/>
        <v>2018</v>
      </c>
      <c r="E2730" t="str">
        <f t="shared" si="169"/>
        <v>May</v>
      </c>
      <c r="F2730" t="s">
        <v>67</v>
      </c>
      <c r="G2730" t="s">
        <v>3643</v>
      </c>
      <c r="H2730" t="s">
        <v>105</v>
      </c>
      <c r="I2730" t="s">
        <v>3816</v>
      </c>
      <c r="J2730" t="s">
        <v>3817</v>
      </c>
      <c r="K2730">
        <v>58103</v>
      </c>
      <c r="L2730" t="s">
        <v>25</v>
      </c>
      <c r="M2730" t="s">
        <v>3906</v>
      </c>
      <c r="N2730" t="s">
        <v>128</v>
      </c>
      <c r="O2730" t="s">
        <v>3726</v>
      </c>
      <c r="P2730" s="4">
        <v>25.92</v>
      </c>
      <c r="Q2730" s="4">
        <v>25.92</v>
      </c>
      <c r="R2730" s="4">
        <f t="shared" si="170"/>
        <v>0</v>
      </c>
      <c r="S2730" s="4">
        <f t="shared" si="171"/>
        <v>0</v>
      </c>
    </row>
    <row r="2731" spans="1:19" ht="15.6" x14ac:dyDescent="0.3">
      <c r="A2731" t="s">
        <v>1447</v>
      </c>
      <c r="B2731" s="1">
        <v>42308</v>
      </c>
      <c r="C2731" s="1">
        <v>42312</v>
      </c>
      <c r="D2731">
        <f t="shared" si="168"/>
        <v>2015</v>
      </c>
      <c r="E2731" t="str">
        <f t="shared" si="169"/>
        <v>Oct</v>
      </c>
      <c r="F2731" t="s">
        <v>37</v>
      </c>
      <c r="G2731" t="s">
        <v>906</v>
      </c>
      <c r="H2731" s="2" t="s">
        <v>22</v>
      </c>
      <c r="I2731" t="s">
        <v>47</v>
      </c>
      <c r="J2731" t="s">
        <v>33</v>
      </c>
      <c r="K2731">
        <v>90049</v>
      </c>
      <c r="L2731" t="s">
        <v>34</v>
      </c>
      <c r="M2731" t="s">
        <v>3911</v>
      </c>
      <c r="N2731" t="s">
        <v>128</v>
      </c>
      <c r="O2731" t="s">
        <v>3726</v>
      </c>
      <c r="P2731" s="4">
        <v>12.39</v>
      </c>
      <c r="Q2731" s="4">
        <v>12.39</v>
      </c>
      <c r="R2731" s="4">
        <f t="shared" si="170"/>
        <v>0</v>
      </c>
      <c r="S2731" s="4">
        <f t="shared" si="171"/>
        <v>0</v>
      </c>
    </row>
    <row r="2732" spans="1:19" ht="15.6" x14ac:dyDescent="0.3">
      <c r="A2732" t="s">
        <v>3912</v>
      </c>
      <c r="B2732" s="1">
        <v>42941</v>
      </c>
      <c r="C2732" s="1">
        <v>42941</v>
      </c>
      <c r="D2732">
        <f t="shared" si="168"/>
        <v>2017</v>
      </c>
      <c r="E2732" t="str">
        <f t="shared" si="169"/>
        <v>Jul</v>
      </c>
      <c r="F2732" t="s">
        <v>30</v>
      </c>
      <c r="G2732" t="s">
        <v>655</v>
      </c>
      <c r="H2732" s="2" t="s">
        <v>22</v>
      </c>
      <c r="I2732" t="s">
        <v>32</v>
      </c>
      <c r="J2732" t="s">
        <v>33</v>
      </c>
      <c r="K2732">
        <v>94122</v>
      </c>
      <c r="L2732" t="s">
        <v>34</v>
      </c>
      <c r="M2732" t="s">
        <v>3911</v>
      </c>
      <c r="N2732" t="s">
        <v>128</v>
      </c>
      <c r="O2732" t="s">
        <v>3726</v>
      </c>
      <c r="P2732" s="4">
        <v>37.17</v>
      </c>
      <c r="Q2732" s="4">
        <v>100</v>
      </c>
      <c r="R2732" s="4">
        <f t="shared" si="170"/>
        <v>-62.83</v>
      </c>
      <c r="S2732" s="4">
        <f t="shared" si="171"/>
        <v>-9.4245000000000001</v>
      </c>
    </row>
    <row r="2733" spans="1:19" ht="15.6" x14ac:dyDescent="0.3">
      <c r="A2733" t="s">
        <v>3109</v>
      </c>
      <c r="B2733" s="1">
        <v>43456</v>
      </c>
      <c r="C2733" s="1">
        <v>43462</v>
      </c>
      <c r="D2733">
        <f t="shared" si="168"/>
        <v>2018</v>
      </c>
      <c r="E2733" t="str">
        <f t="shared" si="169"/>
        <v>Dec</v>
      </c>
      <c r="F2733" t="s">
        <v>37</v>
      </c>
      <c r="G2733" t="s">
        <v>3110</v>
      </c>
      <c r="H2733" s="2" t="s">
        <v>22</v>
      </c>
      <c r="I2733" t="s">
        <v>648</v>
      </c>
      <c r="J2733" t="s">
        <v>250</v>
      </c>
      <c r="K2733">
        <v>38301</v>
      </c>
      <c r="L2733" t="s">
        <v>44</v>
      </c>
      <c r="M2733" t="s">
        <v>3911</v>
      </c>
      <c r="N2733" t="s">
        <v>128</v>
      </c>
      <c r="O2733" t="s">
        <v>3726</v>
      </c>
      <c r="P2733" s="4">
        <v>23.128</v>
      </c>
      <c r="Q2733" s="4">
        <v>18</v>
      </c>
      <c r="R2733" s="4">
        <f t="shared" si="170"/>
        <v>5.1280000000000001</v>
      </c>
      <c r="S2733" s="4">
        <f t="shared" si="171"/>
        <v>0.76919999999999999</v>
      </c>
    </row>
    <row r="2734" spans="1:19" x14ac:dyDescent="0.3">
      <c r="A2734" t="s">
        <v>2002</v>
      </c>
      <c r="B2734" s="1">
        <v>43289</v>
      </c>
      <c r="C2734" s="1">
        <v>43293</v>
      </c>
      <c r="D2734">
        <f t="shared" si="168"/>
        <v>2018</v>
      </c>
      <c r="E2734" t="str">
        <f t="shared" si="169"/>
        <v>Jul</v>
      </c>
      <c r="F2734" t="s">
        <v>37</v>
      </c>
      <c r="G2734" t="s">
        <v>2003</v>
      </c>
      <c r="H2734" t="s">
        <v>51</v>
      </c>
      <c r="I2734" t="s">
        <v>466</v>
      </c>
      <c r="J2734" t="s">
        <v>53</v>
      </c>
      <c r="K2734">
        <v>19711</v>
      </c>
      <c r="L2734" t="s">
        <v>54</v>
      </c>
      <c r="M2734" t="s">
        <v>3911</v>
      </c>
      <c r="N2734" t="s">
        <v>128</v>
      </c>
      <c r="O2734" t="s">
        <v>3726</v>
      </c>
      <c r="P2734" s="4">
        <v>28.91</v>
      </c>
      <c r="Q2734" s="4">
        <v>28.91</v>
      </c>
      <c r="R2734" s="4">
        <f t="shared" si="170"/>
        <v>0</v>
      </c>
      <c r="S2734" s="4">
        <f t="shared" si="171"/>
        <v>0</v>
      </c>
    </row>
    <row r="2735" spans="1:19" x14ac:dyDescent="0.3">
      <c r="A2735" t="s">
        <v>3913</v>
      </c>
      <c r="B2735" s="1">
        <v>43330</v>
      </c>
      <c r="C2735" s="1">
        <v>43333</v>
      </c>
      <c r="D2735">
        <f t="shared" si="168"/>
        <v>2018</v>
      </c>
      <c r="E2735" t="str">
        <f t="shared" si="169"/>
        <v>Aug</v>
      </c>
      <c r="F2735" t="s">
        <v>67</v>
      </c>
      <c r="G2735" t="s">
        <v>1966</v>
      </c>
      <c r="H2735" t="s">
        <v>105</v>
      </c>
      <c r="I2735" t="s">
        <v>182</v>
      </c>
      <c r="J2735" t="s">
        <v>233</v>
      </c>
      <c r="K2735">
        <v>43229</v>
      </c>
      <c r="L2735" t="s">
        <v>54</v>
      </c>
      <c r="M2735" t="s">
        <v>3911</v>
      </c>
      <c r="N2735" t="s">
        <v>128</v>
      </c>
      <c r="O2735" t="s">
        <v>3726</v>
      </c>
      <c r="P2735" s="4">
        <v>9.9120000000000008</v>
      </c>
      <c r="Q2735" s="4">
        <v>9.9120000000000008</v>
      </c>
      <c r="R2735" s="4">
        <f t="shared" si="170"/>
        <v>0</v>
      </c>
      <c r="S2735" s="4">
        <f t="shared" si="171"/>
        <v>0</v>
      </c>
    </row>
    <row r="2736" spans="1:19" ht="15.6" x14ac:dyDescent="0.3">
      <c r="A2736" t="s">
        <v>3914</v>
      </c>
      <c r="B2736" s="1">
        <v>43206</v>
      </c>
      <c r="C2736" s="1">
        <v>43211</v>
      </c>
      <c r="D2736">
        <f t="shared" si="168"/>
        <v>2018</v>
      </c>
      <c r="E2736" t="str">
        <f t="shared" si="169"/>
        <v>Apr</v>
      </c>
      <c r="F2736" t="s">
        <v>37</v>
      </c>
      <c r="G2736" t="s">
        <v>2483</v>
      </c>
      <c r="H2736" s="2" t="s">
        <v>22</v>
      </c>
      <c r="I2736" t="s">
        <v>23</v>
      </c>
      <c r="J2736" t="s">
        <v>24</v>
      </c>
      <c r="K2736">
        <v>60610</v>
      </c>
      <c r="L2736" t="s">
        <v>25</v>
      </c>
      <c r="M2736" t="s">
        <v>3911</v>
      </c>
      <c r="N2736" t="s">
        <v>128</v>
      </c>
      <c r="O2736" t="s">
        <v>3726</v>
      </c>
      <c r="P2736" s="4">
        <v>16.52</v>
      </c>
      <c r="Q2736" s="4">
        <v>18</v>
      </c>
      <c r="R2736" s="4">
        <f t="shared" si="170"/>
        <v>-1.4800000000000004</v>
      </c>
      <c r="S2736" s="4">
        <f t="shared" si="171"/>
        <v>-0.22200000000000006</v>
      </c>
    </row>
    <row r="2737" spans="1:19" ht="15.6" x14ac:dyDescent="0.3">
      <c r="A2737" t="s">
        <v>1557</v>
      </c>
      <c r="B2737" s="1">
        <v>42070</v>
      </c>
      <c r="C2737" s="1">
        <v>42071</v>
      </c>
      <c r="D2737">
        <f t="shared" si="168"/>
        <v>2015</v>
      </c>
      <c r="E2737" t="str">
        <f t="shared" si="169"/>
        <v>Mar</v>
      </c>
      <c r="F2737" t="s">
        <v>20</v>
      </c>
      <c r="G2737" t="s">
        <v>501</v>
      </c>
      <c r="H2737" s="2" t="s">
        <v>22</v>
      </c>
      <c r="I2737" t="s">
        <v>69</v>
      </c>
      <c r="J2737" t="s">
        <v>70</v>
      </c>
      <c r="K2737">
        <v>98103</v>
      </c>
      <c r="L2737" t="s">
        <v>34</v>
      </c>
      <c r="M2737" t="s">
        <v>3915</v>
      </c>
      <c r="N2737" t="s">
        <v>128</v>
      </c>
      <c r="O2737" t="s">
        <v>3726</v>
      </c>
      <c r="P2737" s="4">
        <v>17.940000000000001</v>
      </c>
      <c r="Q2737" s="4">
        <v>50</v>
      </c>
      <c r="R2737" s="4">
        <f t="shared" si="170"/>
        <v>-32.06</v>
      </c>
      <c r="S2737" s="4">
        <f t="shared" si="171"/>
        <v>-4.8090000000000002</v>
      </c>
    </row>
    <row r="2738" spans="1:19" ht="15.6" x14ac:dyDescent="0.3">
      <c r="A2738" t="s">
        <v>3916</v>
      </c>
      <c r="B2738" s="1">
        <v>43359</v>
      </c>
      <c r="C2738" s="1">
        <v>43360</v>
      </c>
      <c r="D2738">
        <f t="shared" si="168"/>
        <v>2018</v>
      </c>
      <c r="E2738" t="str">
        <f t="shared" si="169"/>
        <v>Sep</v>
      </c>
      <c r="F2738" t="s">
        <v>20</v>
      </c>
      <c r="G2738" t="s">
        <v>3490</v>
      </c>
      <c r="H2738" s="2" t="s">
        <v>22</v>
      </c>
      <c r="I2738" t="s">
        <v>1671</v>
      </c>
      <c r="J2738" t="s">
        <v>33</v>
      </c>
      <c r="K2738">
        <v>90301</v>
      </c>
      <c r="L2738" t="s">
        <v>34</v>
      </c>
      <c r="M2738" t="s">
        <v>3915</v>
      </c>
      <c r="N2738" t="s">
        <v>128</v>
      </c>
      <c r="O2738" t="s">
        <v>3726</v>
      </c>
      <c r="P2738" s="4">
        <v>5.98</v>
      </c>
      <c r="Q2738" s="4">
        <v>100</v>
      </c>
      <c r="R2738" s="4">
        <f t="shared" si="170"/>
        <v>-94.02</v>
      </c>
      <c r="S2738" s="4">
        <f t="shared" si="171"/>
        <v>-14.103</v>
      </c>
    </row>
    <row r="2739" spans="1:19" x14ac:dyDescent="0.3">
      <c r="A2739" t="s">
        <v>3917</v>
      </c>
      <c r="B2739" s="1">
        <v>42593</v>
      </c>
      <c r="C2739" s="1">
        <v>42597</v>
      </c>
      <c r="D2739">
        <f t="shared" si="168"/>
        <v>2016</v>
      </c>
      <c r="E2739" t="str">
        <f t="shared" si="169"/>
        <v>Aug</v>
      </c>
      <c r="F2739" t="s">
        <v>37</v>
      </c>
      <c r="G2739" t="s">
        <v>1096</v>
      </c>
      <c r="H2739" t="s">
        <v>105</v>
      </c>
      <c r="I2739" t="s">
        <v>61</v>
      </c>
      <c r="J2739" t="s">
        <v>62</v>
      </c>
      <c r="K2739">
        <v>10035</v>
      </c>
      <c r="L2739" t="s">
        <v>54</v>
      </c>
      <c r="M2739" t="s">
        <v>3915</v>
      </c>
      <c r="N2739" t="s">
        <v>128</v>
      </c>
      <c r="O2739" t="s">
        <v>3726</v>
      </c>
      <c r="P2739" s="4">
        <v>11.96</v>
      </c>
      <c r="Q2739" s="4">
        <v>11.96</v>
      </c>
      <c r="R2739" s="4">
        <f t="shared" si="170"/>
        <v>0</v>
      </c>
      <c r="S2739" s="4">
        <f t="shared" si="171"/>
        <v>0</v>
      </c>
    </row>
    <row r="2740" spans="1:19" ht="15.6" x14ac:dyDescent="0.3">
      <c r="A2740" t="s">
        <v>3918</v>
      </c>
      <c r="B2740" s="1">
        <v>43267</v>
      </c>
      <c r="C2740" s="1">
        <v>43269</v>
      </c>
      <c r="D2740">
        <f t="shared" si="168"/>
        <v>2018</v>
      </c>
      <c r="E2740" t="str">
        <f t="shared" si="169"/>
        <v>Jun</v>
      </c>
      <c r="F2740" t="s">
        <v>67</v>
      </c>
      <c r="G2740" t="s">
        <v>433</v>
      </c>
      <c r="H2740" s="2" t="s">
        <v>22</v>
      </c>
      <c r="I2740" t="s">
        <v>1751</v>
      </c>
      <c r="J2740" t="s">
        <v>233</v>
      </c>
      <c r="K2740">
        <v>43017</v>
      </c>
      <c r="L2740" t="s">
        <v>54</v>
      </c>
      <c r="M2740" t="s">
        <v>3915</v>
      </c>
      <c r="N2740" t="s">
        <v>128</v>
      </c>
      <c r="O2740" t="s">
        <v>3726</v>
      </c>
      <c r="P2740" s="4">
        <v>23.92</v>
      </c>
      <c r="Q2740" s="4">
        <v>23.92</v>
      </c>
      <c r="R2740" s="4">
        <f t="shared" si="170"/>
        <v>0</v>
      </c>
      <c r="S2740" s="4">
        <f t="shared" si="171"/>
        <v>0</v>
      </c>
    </row>
    <row r="2741" spans="1:19" ht="15.6" x14ac:dyDescent="0.3">
      <c r="A2741" t="s">
        <v>3919</v>
      </c>
      <c r="B2741" s="1">
        <v>43184</v>
      </c>
      <c r="C2741" s="1">
        <v>43189</v>
      </c>
      <c r="D2741">
        <f t="shared" si="168"/>
        <v>2018</v>
      </c>
      <c r="E2741" t="str">
        <f t="shared" si="169"/>
        <v>Mar</v>
      </c>
      <c r="F2741" t="s">
        <v>37</v>
      </c>
      <c r="G2741" t="s">
        <v>1238</v>
      </c>
      <c r="H2741" s="2" t="s">
        <v>22</v>
      </c>
      <c r="I2741" t="s">
        <v>69</v>
      </c>
      <c r="J2741" t="s">
        <v>70</v>
      </c>
      <c r="K2741">
        <v>98103</v>
      </c>
      <c r="L2741" t="s">
        <v>34</v>
      </c>
      <c r="M2741" t="s">
        <v>3920</v>
      </c>
      <c r="N2741" t="s">
        <v>128</v>
      </c>
      <c r="O2741" t="s">
        <v>3726</v>
      </c>
      <c r="P2741" s="4">
        <v>23.1</v>
      </c>
      <c r="Q2741" s="4">
        <v>18</v>
      </c>
      <c r="R2741" s="4">
        <f t="shared" si="170"/>
        <v>5.1000000000000014</v>
      </c>
      <c r="S2741" s="4">
        <f t="shared" si="171"/>
        <v>0.76500000000000024</v>
      </c>
    </row>
    <row r="2742" spans="1:19" ht="15.6" x14ac:dyDescent="0.3">
      <c r="A2742" t="s">
        <v>3921</v>
      </c>
      <c r="B2742" s="1">
        <v>42595</v>
      </c>
      <c r="C2742" s="1">
        <v>42597</v>
      </c>
      <c r="D2742">
        <f t="shared" si="168"/>
        <v>2016</v>
      </c>
      <c r="E2742" t="str">
        <f t="shared" si="169"/>
        <v>Aug</v>
      </c>
      <c r="F2742" t="s">
        <v>20</v>
      </c>
      <c r="G2742" t="s">
        <v>3101</v>
      </c>
      <c r="H2742" s="2" t="s">
        <v>22</v>
      </c>
      <c r="I2742" t="s">
        <v>1101</v>
      </c>
      <c r="J2742" t="s">
        <v>83</v>
      </c>
      <c r="K2742">
        <v>27405</v>
      </c>
      <c r="L2742" t="s">
        <v>44</v>
      </c>
      <c r="M2742" t="s">
        <v>3920</v>
      </c>
      <c r="N2742" t="s">
        <v>128</v>
      </c>
      <c r="O2742" t="s">
        <v>3726</v>
      </c>
      <c r="P2742" s="4">
        <v>64.680000000000007</v>
      </c>
      <c r="Q2742" s="4">
        <v>64.680000000000007</v>
      </c>
      <c r="R2742" s="4">
        <f t="shared" si="170"/>
        <v>0</v>
      </c>
      <c r="S2742" s="4">
        <f t="shared" si="171"/>
        <v>0</v>
      </c>
    </row>
    <row r="2743" spans="1:19" ht="15.6" x14ac:dyDescent="0.3">
      <c r="A2743" t="s">
        <v>3922</v>
      </c>
      <c r="B2743" s="1">
        <v>43436</v>
      </c>
      <c r="C2743" s="1">
        <v>43439</v>
      </c>
      <c r="D2743">
        <f t="shared" si="168"/>
        <v>2018</v>
      </c>
      <c r="E2743" t="str">
        <f t="shared" si="169"/>
        <v>Dec</v>
      </c>
      <c r="F2743" t="s">
        <v>20</v>
      </c>
      <c r="G2743" t="s">
        <v>408</v>
      </c>
      <c r="H2743" s="2" t="s">
        <v>22</v>
      </c>
      <c r="I2743" t="s">
        <v>1975</v>
      </c>
      <c r="J2743" t="s">
        <v>158</v>
      </c>
      <c r="K2743">
        <v>22901</v>
      </c>
      <c r="L2743" t="s">
        <v>44</v>
      </c>
      <c r="M2743" t="s">
        <v>3920</v>
      </c>
      <c r="N2743" t="s">
        <v>128</v>
      </c>
      <c r="O2743" t="s">
        <v>3726</v>
      </c>
      <c r="P2743" s="4">
        <v>34.65</v>
      </c>
      <c r="Q2743" s="4">
        <v>80</v>
      </c>
      <c r="R2743" s="4">
        <f t="shared" si="170"/>
        <v>-45.35</v>
      </c>
      <c r="S2743" s="4">
        <f t="shared" si="171"/>
        <v>-6.8025000000000002</v>
      </c>
    </row>
    <row r="2744" spans="1:19" x14ac:dyDescent="0.3">
      <c r="A2744" t="s">
        <v>3923</v>
      </c>
      <c r="B2744" s="1">
        <v>43019</v>
      </c>
      <c r="C2744" s="1">
        <v>43023</v>
      </c>
      <c r="D2744">
        <f t="shared" si="168"/>
        <v>2017</v>
      </c>
      <c r="E2744" t="str">
        <f t="shared" si="169"/>
        <v>Oct</v>
      </c>
      <c r="F2744" t="s">
        <v>37</v>
      </c>
      <c r="G2744" t="s">
        <v>112</v>
      </c>
      <c r="H2744" t="s">
        <v>51</v>
      </c>
      <c r="I2744" t="s">
        <v>23</v>
      </c>
      <c r="J2744" t="s">
        <v>24</v>
      </c>
      <c r="K2744">
        <v>60610</v>
      </c>
      <c r="L2744" t="s">
        <v>25</v>
      </c>
      <c r="M2744" t="s">
        <v>3920</v>
      </c>
      <c r="N2744" t="s">
        <v>128</v>
      </c>
      <c r="O2744" t="s">
        <v>3726</v>
      </c>
      <c r="P2744" s="4">
        <v>27.72</v>
      </c>
      <c r="Q2744" s="4">
        <v>27.72</v>
      </c>
      <c r="R2744" s="4">
        <f t="shared" si="170"/>
        <v>0</v>
      </c>
      <c r="S2744" s="4">
        <f t="shared" si="171"/>
        <v>0</v>
      </c>
    </row>
    <row r="2745" spans="1:19" x14ac:dyDescent="0.3">
      <c r="A2745" t="s">
        <v>1504</v>
      </c>
      <c r="B2745" s="1">
        <v>43234</v>
      </c>
      <c r="C2745" s="1">
        <v>43235</v>
      </c>
      <c r="D2745">
        <f t="shared" si="168"/>
        <v>2018</v>
      </c>
      <c r="E2745" t="str">
        <f t="shared" si="169"/>
        <v>May</v>
      </c>
      <c r="F2745" t="s">
        <v>20</v>
      </c>
      <c r="G2745" t="s">
        <v>285</v>
      </c>
      <c r="H2745" t="s">
        <v>105</v>
      </c>
      <c r="I2745" t="s">
        <v>113</v>
      </c>
      <c r="J2745" t="s">
        <v>109</v>
      </c>
      <c r="K2745">
        <v>77041</v>
      </c>
      <c r="L2745" t="s">
        <v>25</v>
      </c>
      <c r="M2745" t="s">
        <v>3920</v>
      </c>
      <c r="N2745" t="s">
        <v>128</v>
      </c>
      <c r="O2745" t="s">
        <v>3726</v>
      </c>
      <c r="P2745" s="4">
        <v>46.2</v>
      </c>
      <c r="Q2745" s="4">
        <v>46.2</v>
      </c>
      <c r="R2745" s="4">
        <f t="shared" si="170"/>
        <v>0</v>
      </c>
      <c r="S2745" s="4">
        <f t="shared" si="171"/>
        <v>0</v>
      </c>
    </row>
    <row r="2746" spans="1:19" ht="15.6" x14ac:dyDescent="0.3">
      <c r="A2746" t="s">
        <v>1275</v>
      </c>
      <c r="B2746" s="1">
        <v>42493</v>
      </c>
      <c r="C2746" s="1">
        <v>42497</v>
      </c>
      <c r="D2746">
        <f t="shared" si="168"/>
        <v>2016</v>
      </c>
      <c r="E2746" t="str">
        <f t="shared" si="169"/>
        <v>May</v>
      </c>
      <c r="F2746" t="s">
        <v>37</v>
      </c>
      <c r="G2746" t="s">
        <v>788</v>
      </c>
      <c r="H2746" s="2" t="s">
        <v>22</v>
      </c>
      <c r="I2746" t="s">
        <v>100</v>
      </c>
      <c r="J2746" t="s">
        <v>101</v>
      </c>
      <c r="K2746">
        <v>19140</v>
      </c>
      <c r="L2746" t="s">
        <v>54</v>
      </c>
      <c r="M2746" t="s">
        <v>3924</v>
      </c>
      <c r="N2746" t="s">
        <v>128</v>
      </c>
      <c r="O2746" t="s">
        <v>3726</v>
      </c>
      <c r="P2746" s="4">
        <v>59.904000000000003</v>
      </c>
      <c r="Q2746" s="4">
        <v>59.904000000000003</v>
      </c>
      <c r="R2746" s="4">
        <f t="shared" si="170"/>
        <v>0</v>
      </c>
      <c r="S2746" s="4">
        <f t="shared" si="171"/>
        <v>0</v>
      </c>
    </row>
    <row r="2747" spans="1:19" ht="15.6" x14ac:dyDescent="0.3">
      <c r="A2747" t="s">
        <v>3925</v>
      </c>
      <c r="B2747" s="1">
        <v>43204</v>
      </c>
      <c r="C2747" s="1">
        <v>43207</v>
      </c>
      <c r="D2747">
        <f t="shared" si="168"/>
        <v>2018</v>
      </c>
      <c r="E2747" t="str">
        <f t="shared" si="169"/>
        <v>Apr</v>
      </c>
      <c r="F2747" t="s">
        <v>20</v>
      </c>
      <c r="G2747" t="s">
        <v>1055</v>
      </c>
      <c r="H2747" s="2" t="s">
        <v>22</v>
      </c>
      <c r="I2747" t="s">
        <v>2346</v>
      </c>
      <c r="J2747" t="s">
        <v>233</v>
      </c>
      <c r="K2747">
        <v>43615</v>
      </c>
      <c r="L2747" t="s">
        <v>54</v>
      </c>
      <c r="M2747" t="s">
        <v>3924</v>
      </c>
      <c r="N2747" t="s">
        <v>128</v>
      </c>
      <c r="O2747" t="s">
        <v>3726</v>
      </c>
      <c r="P2747" s="4">
        <v>89.855999999999995</v>
      </c>
      <c r="Q2747" s="4">
        <v>89.855999999999995</v>
      </c>
      <c r="R2747" s="4">
        <f t="shared" si="170"/>
        <v>0</v>
      </c>
      <c r="S2747" s="4">
        <f t="shared" si="171"/>
        <v>0</v>
      </c>
    </row>
    <row r="2748" spans="1:19" ht="15.6" x14ac:dyDescent="0.3">
      <c r="A2748" t="s">
        <v>2478</v>
      </c>
      <c r="B2748" s="1">
        <v>42725</v>
      </c>
      <c r="C2748" s="1">
        <v>42730</v>
      </c>
      <c r="D2748">
        <f t="shared" si="168"/>
        <v>2016</v>
      </c>
      <c r="E2748" t="str">
        <f t="shared" si="169"/>
        <v>Dec</v>
      </c>
      <c r="F2748" t="s">
        <v>67</v>
      </c>
      <c r="G2748" t="s">
        <v>2111</v>
      </c>
      <c r="H2748" s="2" t="s">
        <v>22</v>
      </c>
      <c r="I2748" t="s">
        <v>2133</v>
      </c>
      <c r="J2748" t="s">
        <v>24</v>
      </c>
      <c r="K2748">
        <v>60174</v>
      </c>
      <c r="L2748" t="s">
        <v>25</v>
      </c>
      <c r="M2748" t="s">
        <v>3924</v>
      </c>
      <c r="N2748" t="s">
        <v>128</v>
      </c>
      <c r="O2748" t="s">
        <v>3726</v>
      </c>
      <c r="P2748" s="4">
        <v>59.904000000000003</v>
      </c>
      <c r="Q2748" s="4">
        <v>59.904000000000003</v>
      </c>
      <c r="R2748" s="4">
        <f t="shared" si="170"/>
        <v>0</v>
      </c>
      <c r="S2748" s="4">
        <f t="shared" si="171"/>
        <v>0</v>
      </c>
    </row>
    <row r="2749" spans="1:19" ht="15.6" x14ac:dyDescent="0.3">
      <c r="A2749" t="s">
        <v>3778</v>
      </c>
      <c r="B2749" s="1">
        <v>42264</v>
      </c>
      <c r="C2749" s="1">
        <v>42269</v>
      </c>
      <c r="D2749">
        <f t="shared" si="168"/>
        <v>2015</v>
      </c>
      <c r="E2749" t="str">
        <f t="shared" si="169"/>
        <v>Sep</v>
      </c>
      <c r="F2749" t="s">
        <v>37</v>
      </c>
      <c r="G2749" t="s">
        <v>1643</v>
      </c>
      <c r="H2749" s="2" t="s">
        <v>22</v>
      </c>
      <c r="I2749" t="s">
        <v>191</v>
      </c>
      <c r="J2749" t="s">
        <v>242</v>
      </c>
      <c r="K2749">
        <v>97477</v>
      </c>
      <c r="L2749" t="s">
        <v>34</v>
      </c>
      <c r="M2749" t="s">
        <v>3926</v>
      </c>
      <c r="N2749" t="s">
        <v>128</v>
      </c>
      <c r="O2749" t="s">
        <v>3726</v>
      </c>
      <c r="P2749" s="4">
        <v>5.2480000000000002</v>
      </c>
      <c r="Q2749" s="4">
        <v>5</v>
      </c>
      <c r="R2749" s="4">
        <f t="shared" si="170"/>
        <v>0.24800000000000022</v>
      </c>
      <c r="S2749" s="4">
        <f t="shared" si="171"/>
        <v>3.7200000000000032E-2</v>
      </c>
    </row>
    <row r="2750" spans="1:19" x14ac:dyDescent="0.3">
      <c r="A2750" t="s">
        <v>440</v>
      </c>
      <c r="B2750" s="1">
        <v>42715</v>
      </c>
      <c r="C2750" s="1">
        <v>42720</v>
      </c>
      <c r="D2750">
        <f t="shared" si="168"/>
        <v>2016</v>
      </c>
      <c r="E2750" t="str">
        <f t="shared" si="169"/>
        <v>Dec</v>
      </c>
      <c r="F2750" t="s">
        <v>37</v>
      </c>
      <c r="G2750" t="s">
        <v>441</v>
      </c>
      <c r="H2750" t="s">
        <v>105</v>
      </c>
      <c r="I2750" t="s">
        <v>338</v>
      </c>
      <c r="J2750" t="s">
        <v>75</v>
      </c>
      <c r="K2750">
        <v>80906</v>
      </c>
      <c r="L2750" t="s">
        <v>34</v>
      </c>
      <c r="M2750" t="s">
        <v>3926</v>
      </c>
      <c r="N2750" t="s">
        <v>128</v>
      </c>
      <c r="O2750" t="s">
        <v>3726</v>
      </c>
      <c r="P2750" s="4">
        <v>13.12</v>
      </c>
      <c r="Q2750" s="4">
        <v>13.12</v>
      </c>
      <c r="R2750" s="4">
        <f t="shared" si="170"/>
        <v>0</v>
      </c>
      <c r="S2750" s="4">
        <f t="shared" si="171"/>
        <v>0</v>
      </c>
    </row>
    <row r="2751" spans="1:19" ht="15.6" x14ac:dyDescent="0.3">
      <c r="A2751" t="s">
        <v>3927</v>
      </c>
      <c r="B2751" s="1">
        <v>42371</v>
      </c>
      <c r="C2751" s="1">
        <v>42373</v>
      </c>
      <c r="D2751">
        <f t="shared" si="168"/>
        <v>2016</v>
      </c>
      <c r="E2751" t="str">
        <f t="shared" si="169"/>
        <v>Jan</v>
      </c>
      <c r="F2751" t="s">
        <v>67</v>
      </c>
      <c r="G2751" t="s">
        <v>508</v>
      </c>
      <c r="H2751" s="2" t="s">
        <v>22</v>
      </c>
      <c r="I2751" t="s">
        <v>466</v>
      </c>
      <c r="J2751" t="s">
        <v>53</v>
      </c>
      <c r="K2751">
        <v>19711</v>
      </c>
      <c r="L2751" t="s">
        <v>54</v>
      </c>
      <c r="M2751" t="s">
        <v>3926</v>
      </c>
      <c r="N2751" t="s">
        <v>128</v>
      </c>
      <c r="O2751" t="s">
        <v>3726</v>
      </c>
      <c r="P2751" s="4">
        <v>9.84</v>
      </c>
      <c r="Q2751" s="4">
        <v>9.84</v>
      </c>
      <c r="R2751" s="4">
        <f t="shared" si="170"/>
        <v>0</v>
      </c>
      <c r="S2751" s="4">
        <f t="shared" si="171"/>
        <v>0</v>
      </c>
    </row>
    <row r="2752" spans="1:19" ht="15.6" x14ac:dyDescent="0.3">
      <c r="A2752" t="s">
        <v>440</v>
      </c>
      <c r="B2752" s="1">
        <v>42715</v>
      </c>
      <c r="C2752" s="1">
        <v>42720</v>
      </c>
      <c r="D2752">
        <f t="shared" si="168"/>
        <v>2016</v>
      </c>
      <c r="E2752" t="str">
        <f t="shared" si="169"/>
        <v>Dec</v>
      </c>
      <c r="F2752" t="s">
        <v>37</v>
      </c>
      <c r="G2752" t="s">
        <v>441</v>
      </c>
      <c r="H2752" s="2" t="s">
        <v>22</v>
      </c>
      <c r="I2752" t="s">
        <v>338</v>
      </c>
      <c r="J2752" t="s">
        <v>75</v>
      </c>
      <c r="K2752">
        <v>80906</v>
      </c>
      <c r="L2752" t="s">
        <v>34</v>
      </c>
      <c r="M2752" t="s">
        <v>3928</v>
      </c>
      <c r="N2752" t="s">
        <v>128</v>
      </c>
      <c r="O2752" t="s">
        <v>3726</v>
      </c>
      <c r="P2752" s="4">
        <v>4.2240000000000002</v>
      </c>
      <c r="Q2752" s="4">
        <v>5</v>
      </c>
      <c r="R2752" s="4">
        <f t="shared" si="170"/>
        <v>-0.7759999999999998</v>
      </c>
      <c r="S2752" s="4">
        <f t="shared" si="171"/>
        <v>-0.11639999999999996</v>
      </c>
    </row>
    <row r="2753" spans="1:19" ht="15.6" x14ac:dyDescent="0.3">
      <c r="A2753" t="s">
        <v>1765</v>
      </c>
      <c r="B2753" s="1">
        <v>42900</v>
      </c>
      <c r="C2753" s="1">
        <v>42903</v>
      </c>
      <c r="D2753">
        <f t="shared" si="168"/>
        <v>2017</v>
      </c>
      <c r="E2753" t="str">
        <f t="shared" si="169"/>
        <v>Jun</v>
      </c>
      <c r="F2753" t="s">
        <v>20</v>
      </c>
      <c r="G2753" t="s">
        <v>1087</v>
      </c>
      <c r="H2753" s="2" t="s">
        <v>22</v>
      </c>
      <c r="I2753" t="s">
        <v>32</v>
      </c>
      <c r="J2753" t="s">
        <v>33</v>
      </c>
      <c r="K2753">
        <v>94122</v>
      </c>
      <c r="L2753" t="s">
        <v>34</v>
      </c>
      <c r="M2753" t="s">
        <v>3928</v>
      </c>
      <c r="N2753" t="s">
        <v>110</v>
      </c>
      <c r="O2753" t="s">
        <v>3726</v>
      </c>
      <c r="P2753" s="4">
        <v>7.04</v>
      </c>
      <c r="Q2753" s="4">
        <v>5</v>
      </c>
      <c r="R2753" s="4">
        <f t="shared" si="170"/>
        <v>2.04</v>
      </c>
      <c r="S2753" s="4">
        <f t="shared" si="171"/>
        <v>0.30599999999999999</v>
      </c>
    </row>
    <row r="2754" spans="1:19" ht="15.6" x14ac:dyDescent="0.3">
      <c r="A2754" t="s">
        <v>3929</v>
      </c>
      <c r="B2754" s="1">
        <v>42934</v>
      </c>
      <c r="C2754" s="1">
        <v>42938</v>
      </c>
      <c r="D2754">
        <f t="shared" ref="D2754:D2817" si="172">YEAR(B2754)</f>
        <v>2017</v>
      </c>
      <c r="E2754" t="str">
        <f t="shared" ref="E2754:E2817" si="173">TEXT(B2754,"mmm")</f>
        <v>Jul</v>
      </c>
      <c r="F2754" t="s">
        <v>37</v>
      </c>
      <c r="G2754" t="s">
        <v>3930</v>
      </c>
      <c r="H2754" s="2" t="s">
        <v>22</v>
      </c>
      <c r="I2754" t="s">
        <v>100</v>
      </c>
      <c r="J2754" t="s">
        <v>101</v>
      </c>
      <c r="K2754">
        <v>19140</v>
      </c>
      <c r="L2754" t="s">
        <v>54</v>
      </c>
      <c r="M2754" t="s">
        <v>3928</v>
      </c>
      <c r="N2754" t="s">
        <v>128</v>
      </c>
      <c r="O2754" t="s">
        <v>3726</v>
      </c>
      <c r="P2754" s="4">
        <v>11.263999999999999</v>
      </c>
      <c r="Q2754" s="4">
        <v>18</v>
      </c>
      <c r="R2754" s="4">
        <f t="shared" si="170"/>
        <v>-6.7360000000000007</v>
      </c>
      <c r="S2754" s="4">
        <f t="shared" si="171"/>
        <v>-1.0104</v>
      </c>
    </row>
    <row r="2755" spans="1:19" ht="15.6" x14ac:dyDescent="0.3">
      <c r="A2755" t="s">
        <v>3931</v>
      </c>
      <c r="B2755" s="1">
        <v>43088</v>
      </c>
      <c r="C2755" s="1">
        <v>43093</v>
      </c>
      <c r="D2755">
        <f t="shared" si="172"/>
        <v>2017</v>
      </c>
      <c r="E2755" t="str">
        <f t="shared" si="173"/>
        <v>Dec</v>
      </c>
      <c r="F2755" t="s">
        <v>67</v>
      </c>
      <c r="G2755" t="s">
        <v>939</v>
      </c>
      <c r="H2755" s="2" t="s">
        <v>22</v>
      </c>
      <c r="I2755" t="s">
        <v>61</v>
      </c>
      <c r="J2755" t="s">
        <v>62</v>
      </c>
      <c r="K2755">
        <v>10035</v>
      </c>
      <c r="L2755" t="s">
        <v>54</v>
      </c>
      <c r="M2755" t="s">
        <v>3928</v>
      </c>
      <c r="N2755" t="s">
        <v>128</v>
      </c>
      <c r="O2755" t="s">
        <v>3726</v>
      </c>
      <c r="P2755" s="4">
        <v>3.52</v>
      </c>
      <c r="Q2755" s="4">
        <v>5</v>
      </c>
      <c r="R2755" s="4">
        <f t="shared" ref="R2755:R2818" si="174">P2755-Q2755</f>
        <v>-1.48</v>
      </c>
      <c r="S2755" s="4">
        <f t="shared" ref="S2755:S2818" si="175">0.15*R2755</f>
        <v>-0.222</v>
      </c>
    </row>
    <row r="2756" spans="1:19" ht="15.6" x14ac:dyDescent="0.3">
      <c r="A2756" t="s">
        <v>3932</v>
      </c>
      <c r="B2756" s="1">
        <v>43120</v>
      </c>
      <c r="C2756" s="1">
        <v>43126</v>
      </c>
      <c r="D2756">
        <f t="shared" si="172"/>
        <v>2018</v>
      </c>
      <c r="E2756" t="str">
        <f t="shared" si="173"/>
        <v>Jan</v>
      </c>
      <c r="F2756" t="s">
        <v>37</v>
      </c>
      <c r="G2756" t="s">
        <v>462</v>
      </c>
      <c r="H2756" s="2" t="s">
        <v>22</v>
      </c>
      <c r="I2756" t="s">
        <v>2689</v>
      </c>
      <c r="J2756" t="s">
        <v>310</v>
      </c>
      <c r="K2756">
        <v>6708</v>
      </c>
      <c r="L2756" t="s">
        <v>54</v>
      </c>
      <c r="M2756" t="s">
        <v>3928</v>
      </c>
      <c r="N2756" t="s">
        <v>128</v>
      </c>
      <c r="O2756" t="s">
        <v>3726</v>
      </c>
      <c r="P2756" s="4">
        <v>3.52</v>
      </c>
      <c r="Q2756" s="4">
        <v>5</v>
      </c>
      <c r="R2756" s="4">
        <f t="shared" si="174"/>
        <v>-1.48</v>
      </c>
      <c r="S2756" s="4">
        <f t="shared" si="175"/>
        <v>-0.222</v>
      </c>
    </row>
    <row r="2757" spans="1:19" ht="15.6" x14ac:dyDescent="0.3">
      <c r="A2757" t="s">
        <v>3933</v>
      </c>
      <c r="B2757" s="1">
        <v>43194</v>
      </c>
      <c r="C2757" s="1">
        <v>43195</v>
      </c>
      <c r="D2757">
        <f t="shared" si="172"/>
        <v>2018</v>
      </c>
      <c r="E2757" t="str">
        <f t="shared" si="173"/>
        <v>Apr</v>
      </c>
      <c r="F2757" t="s">
        <v>20</v>
      </c>
      <c r="G2757" t="s">
        <v>1817</v>
      </c>
      <c r="H2757" s="2" t="s">
        <v>22</v>
      </c>
      <c r="I2757" t="s">
        <v>61</v>
      </c>
      <c r="J2757" t="s">
        <v>62</v>
      </c>
      <c r="K2757">
        <v>10035</v>
      </c>
      <c r="L2757" t="s">
        <v>54</v>
      </c>
      <c r="M2757" t="s">
        <v>3928</v>
      </c>
      <c r="N2757" t="s">
        <v>128</v>
      </c>
      <c r="O2757" t="s">
        <v>3726</v>
      </c>
      <c r="P2757" s="4">
        <v>7.04</v>
      </c>
      <c r="Q2757" s="4">
        <v>5</v>
      </c>
      <c r="R2757" s="4">
        <f t="shared" si="174"/>
        <v>2.04</v>
      </c>
      <c r="S2757" s="4">
        <f t="shared" si="175"/>
        <v>0.30599999999999999</v>
      </c>
    </row>
    <row r="2758" spans="1:19" ht="15.6" x14ac:dyDescent="0.3">
      <c r="A2758" t="s">
        <v>3934</v>
      </c>
      <c r="B2758" s="1">
        <v>42518</v>
      </c>
      <c r="C2758" s="1">
        <v>42524</v>
      </c>
      <c r="D2758">
        <f t="shared" si="172"/>
        <v>2016</v>
      </c>
      <c r="E2758" t="str">
        <f t="shared" si="173"/>
        <v>May</v>
      </c>
      <c r="F2758" t="s">
        <v>37</v>
      </c>
      <c r="G2758" t="s">
        <v>3930</v>
      </c>
      <c r="H2758" s="2" t="s">
        <v>22</v>
      </c>
      <c r="I2758" t="s">
        <v>69</v>
      </c>
      <c r="J2758" t="s">
        <v>70</v>
      </c>
      <c r="K2758">
        <v>98105</v>
      </c>
      <c r="L2758" t="s">
        <v>34</v>
      </c>
      <c r="M2758" t="s">
        <v>3935</v>
      </c>
      <c r="N2758" t="s">
        <v>128</v>
      </c>
      <c r="O2758" t="s">
        <v>3726</v>
      </c>
      <c r="P2758" s="4">
        <v>6.63</v>
      </c>
      <c r="Q2758" s="4">
        <v>5</v>
      </c>
      <c r="R2758" s="4">
        <f t="shared" si="174"/>
        <v>1.63</v>
      </c>
      <c r="S2758" s="4">
        <f t="shared" si="175"/>
        <v>0.24449999999999997</v>
      </c>
    </row>
    <row r="2759" spans="1:19" ht="15.6" x14ac:dyDescent="0.3">
      <c r="A2759" t="s">
        <v>3936</v>
      </c>
      <c r="B2759" s="1">
        <v>42716</v>
      </c>
      <c r="C2759" s="1">
        <v>42720</v>
      </c>
      <c r="D2759">
        <f t="shared" si="172"/>
        <v>2016</v>
      </c>
      <c r="E2759" t="str">
        <f t="shared" si="173"/>
        <v>Dec</v>
      </c>
      <c r="F2759" t="s">
        <v>67</v>
      </c>
      <c r="G2759" t="s">
        <v>1811</v>
      </c>
      <c r="H2759" s="2" t="s">
        <v>22</v>
      </c>
      <c r="I2759" t="s">
        <v>907</v>
      </c>
      <c r="J2759" t="s">
        <v>33</v>
      </c>
      <c r="K2759">
        <v>95928</v>
      </c>
      <c r="L2759" t="s">
        <v>34</v>
      </c>
      <c r="M2759" t="s">
        <v>3935</v>
      </c>
      <c r="N2759" t="s">
        <v>128</v>
      </c>
      <c r="O2759" t="s">
        <v>3726</v>
      </c>
      <c r="P2759" s="4">
        <v>2.21</v>
      </c>
      <c r="Q2759" s="4">
        <v>5</v>
      </c>
      <c r="R2759" s="4">
        <f t="shared" si="174"/>
        <v>-2.79</v>
      </c>
      <c r="S2759" s="4">
        <f t="shared" si="175"/>
        <v>-0.41849999999999998</v>
      </c>
    </row>
    <row r="2760" spans="1:19" ht="15.6" x14ac:dyDescent="0.3">
      <c r="A2760" t="s">
        <v>2712</v>
      </c>
      <c r="B2760" s="1">
        <v>43144</v>
      </c>
      <c r="C2760" s="1">
        <v>43150</v>
      </c>
      <c r="D2760">
        <f t="shared" si="172"/>
        <v>2018</v>
      </c>
      <c r="E2760" t="str">
        <f t="shared" si="173"/>
        <v>Feb</v>
      </c>
      <c r="F2760" t="s">
        <v>37</v>
      </c>
      <c r="G2760" t="s">
        <v>2713</v>
      </c>
      <c r="H2760" s="2" t="s">
        <v>22</v>
      </c>
      <c r="I2760" t="s">
        <v>69</v>
      </c>
      <c r="J2760" t="s">
        <v>70</v>
      </c>
      <c r="K2760">
        <v>98105</v>
      </c>
      <c r="L2760" t="s">
        <v>34</v>
      </c>
      <c r="M2760" t="s">
        <v>3935</v>
      </c>
      <c r="N2760" t="s">
        <v>128</v>
      </c>
      <c r="O2760" t="s">
        <v>3726</v>
      </c>
      <c r="P2760" s="4">
        <v>6.63</v>
      </c>
      <c r="Q2760" s="4">
        <v>5</v>
      </c>
      <c r="R2760" s="4">
        <f t="shared" si="174"/>
        <v>1.63</v>
      </c>
      <c r="S2760" s="4">
        <f t="shared" si="175"/>
        <v>0.24449999999999997</v>
      </c>
    </row>
    <row r="2761" spans="1:19" ht="15.6" x14ac:dyDescent="0.3">
      <c r="A2761" t="s">
        <v>3937</v>
      </c>
      <c r="B2761" s="1">
        <v>43126</v>
      </c>
      <c r="C2761" s="1">
        <v>43131</v>
      </c>
      <c r="D2761">
        <f t="shared" si="172"/>
        <v>2018</v>
      </c>
      <c r="E2761" t="str">
        <f t="shared" si="173"/>
        <v>Jan</v>
      </c>
      <c r="F2761" t="s">
        <v>67</v>
      </c>
      <c r="G2761" t="s">
        <v>490</v>
      </c>
      <c r="H2761" s="2" t="s">
        <v>22</v>
      </c>
      <c r="I2761" t="s">
        <v>3938</v>
      </c>
      <c r="J2761" t="s">
        <v>754</v>
      </c>
      <c r="K2761">
        <v>35244</v>
      </c>
      <c r="L2761" t="s">
        <v>44</v>
      </c>
      <c r="M2761" t="s">
        <v>3935</v>
      </c>
      <c r="N2761" t="s">
        <v>128</v>
      </c>
      <c r="O2761" t="s">
        <v>3726</v>
      </c>
      <c r="P2761" s="4">
        <v>15.47</v>
      </c>
      <c r="Q2761" s="4">
        <v>100</v>
      </c>
      <c r="R2761" s="4">
        <f t="shared" si="174"/>
        <v>-84.53</v>
      </c>
      <c r="S2761" s="4">
        <f t="shared" si="175"/>
        <v>-12.679499999999999</v>
      </c>
    </row>
    <row r="2762" spans="1:19" ht="15.6" x14ac:dyDescent="0.3">
      <c r="A2762" t="s">
        <v>3939</v>
      </c>
      <c r="B2762" s="1">
        <v>43184</v>
      </c>
      <c r="C2762" s="1">
        <v>43190</v>
      </c>
      <c r="D2762">
        <f t="shared" si="172"/>
        <v>2018</v>
      </c>
      <c r="E2762" t="str">
        <f t="shared" si="173"/>
        <v>Mar</v>
      </c>
      <c r="F2762" t="s">
        <v>37</v>
      </c>
      <c r="G2762" t="s">
        <v>1240</v>
      </c>
      <c r="H2762" s="2" t="s">
        <v>22</v>
      </c>
      <c r="I2762" t="s">
        <v>61</v>
      </c>
      <c r="J2762" t="s">
        <v>62</v>
      </c>
      <c r="K2762">
        <v>10024</v>
      </c>
      <c r="L2762" t="s">
        <v>54</v>
      </c>
      <c r="M2762" t="s">
        <v>3935</v>
      </c>
      <c r="N2762" t="s">
        <v>128</v>
      </c>
      <c r="O2762" t="s">
        <v>3726</v>
      </c>
      <c r="P2762" s="4">
        <v>11.05</v>
      </c>
      <c r="Q2762" s="4">
        <v>18</v>
      </c>
      <c r="R2762" s="4">
        <f t="shared" si="174"/>
        <v>-6.9499999999999993</v>
      </c>
      <c r="S2762" s="4">
        <f t="shared" si="175"/>
        <v>-1.0424999999999998</v>
      </c>
    </row>
    <row r="2763" spans="1:19" ht="15.6" x14ac:dyDescent="0.3">
      <c r="A2763" t="s">
        <v>3940</v>
      </c>
      <c r="B2763" s="1">
        <v>43368</v>
      </c>
      <c r="C2763" s="1">
        <v>43370</v>
      </c>
      <c r="D2763">
        <f t="shared" si="172"/>
        <v>2018</v>
      </c>
      <c r="E2763" t="str">
        <f t="shared" si="173"/>
        <v>Sep</v>
      </c>
      <c r="F2763" t="s">
        <v>67</v>
      </c>
      <c r="G2763" t="s">
        <v>1730</v>
      </c>
      <c r="H2763" s="2" t="s">
        <v>22</v>
      </c>
      <c r="I2763" t="s">
        <v>2455</v>
      </c>
      <c r="J2763" t="s">
        <v>233</v>
      </c>
      <c r="K2763">
        <v>45231</v>
      </c>
      <c r="L2763" t="s">
        <v>54</v>
      </c>
      <c r="M2763" t="s">
        <v>3935</v>
      </c>
      <c r="N2763" t="s">
        <v>128</v>
      </c>
      <c r="O2763" t="s">
        <v>3726</v>
      </c>
      <c r="P2763" s="4">
        <v>10.608000000000001</v>
      </c>
      <c r="Q2763" s="4">
        <v>18</v>
      </c>
      <c r="R2763" s="4">
        <f t="shared" si="174"/>
        <v>-7.3919999999999995</v>
      </c>
      <c r="S2763" s="4">
        <f t="shared" si="175"/>
        <v>-1.1087999999999998</v>
      </c>
    </row>
    <row r="2764" spans="1:19" ht="15.6" x14ac:dyDescent="0.3">
      <c r="A2764" t="s">
        <v>3941</v>
      </c>
      <c r="B2764" s="1">
        <v>42912</v>
      </c>
      <c r="C2764" s="1">
        <v>42916</v>
      </c>
      <c r="D2764">
        <f t="shared" si="172"/>
        <v>2017</v>
      </c>
      <c r="E2764" t="str">
        <f t="shared" si="173"/>
        <v>Jun</v>
      </c>
      <c r="F2764" t="s">
        <v>37</v>
      </c>
      <c r="G2764" t="s">
        <v>3942</v>
      </c>
      <c r="H2764" s="2" t="s">
        <v>22</v>
      </c>
      <c r="I2764" t="s">
        <v>23</v>
      </c>
      <c r="J2764" t="s">
        <v>24</v>
      </c>
      <c r="K2764">
        <v>60653</v>
      </c>
      <c r="L2764" t="s">
        <v>25</v>
      </c>
      <c r="M2764" t="s">
        <v>3935</v>
      </c>
      <c r="N2764" t="s">
        <v>110</v>
      </c>
      <c r="O2764" t="s">
        <v>3726</v>
      </c>
      <c r="P2764" s="4">
        <v>5.3040000000000003</v>
      </c>
      <c r="Q2764" s="4">
        <v>5</v>
      </c>
      <c r="R2764" s="4">
        <f t="shared" si="174"/>
        <v>0.30400000000000027</v>
      </c>
      <c r="S2764" s="4">
        <f t="shared" si="175"/>
        <v>4.5600000000000036E-2</v>
      </c>
    </row>
    <row r="2765" spans="1:19" ht="15.6" x14ac:dyDescent="0.3">
      <c r="A2765" t="s">
        <v>3943</v>
      </c>
      <c r="B2765" s="1">
        <v>43074</v>
      </c>
      <c r="C2765" s="1">
        <v>43078</v>
      </c>
      <c r="D2765">
        <f t="shared" si="172"/>
        <v>2017</v>
      </c>
      <c r="E2765" t="str">
        <f t="shared" si="173"/>
        <v>Dec</v>
      </c>
      <c r="F2765" t="s">
        <v>67</v>
      </c>
      <c r="G2765" t="s">
        <v>392</v>
      </c>
      <c r="H2765" s="2" t="s">
        <v>22</v>
      </c>
      <c r="I2765" t="s">
        <v>23</v>
      </c>
      <c r="J2765" t="s">
        <v>24</v>
      </c>
      <c r="K2765">
        <v>60623</v>
      </c>
      <c r="L2765" t="s">
        <v>25</v>
      </c>
      <c r="M2765" t="s">
        <v>3935</v>
      </c>
      <c r="N2765" t="s">
        <v>128</v>
      </c>
      <c r="O2765" t="s">
        <v>3726</v>
      </c>
      <c r="P2765" s="4">
        <v>3.536</v>
      </c>
      <c r="Q2765" s="4">
        <v>5</v>
      </c>
      <c r="R2765" s="4">
        <f t="shared" si="174"/>
        <v>-1.464</v>
      </c>
      <c r="S2765" s="4">
        <f t="shared" si="175"/>
        <v>-0.21959999999999999</v>
      </c>
    </row>
    <row r="2766" spans="1:19" ht="15.6" x14ac:dyDescent="0.3">
      <c r="A2766" t="s">
        <v>3944</v>
      </c>
      <c r="B2766" s="1">
        <v>43163</v>
      </c>
      <c r="C2766" s="1">
        <v>43168</v>
      </c>
      <c r="D2766">
        <f t="shared" si="172"/>
        <v>2018</v>
      </c>
      <c r="E2766" t="str">
        <f t="shared" si="173"/>
        <v>Mar</v>
      </c>
      <c r="F2766" t="s">
        <v>37</v>
      </c>
      <c r="G2766" t="s">
        <v>363</v>
      </c>
      <c r="H2766" s="2" t="s">
        <v>22</v>
      </c>
      <c r="I2766" t="s">
        <v>47</v>
      </c>
      <c r="J2766" t="s">
        <v>33</v>
      </c>
      <c r="K2766">
        <v>90045</v>
      </c>
      <c r="L2766" t="s">
        <v>34</v>
      </c>
      <c r="M2766" t="s">
        <v>3945</v>
      </c>
      <c r="N2766" t="s">
        <v>128</v>
      </c>
      <c r="O2766" t="s">
        <v>3726</v>
      </c>
      <c r="P2766" s="4">
        <v>9.32</v>
      </c>
      <c r="Q2766" s="4">
        <v>18</v>
      </c>
      <c r="R2766" s="4">
        <f t="shared" si="174"/>
        <v>-8.68</v>
      </c>
      <c r="S2766" s="4">
        <f t="shared" si="175"/>
        <v>-1.3019999999999998</v>
      </c>
    </row>
    <row r="2767" spans="1:19" ht="15.6" x14ac:dyDescent="0.3">
      <c r="A2767" t="s">
        <v>3946</v>
      </c>
      <c r="B2767" s="1">
        <v>42084</v>
      </c>
      <c r="C2767" s="1">
        <v>42088</v>
      </c>
      <c r="D2767">
        <f t="shared" si="172"/>
        <v>2015</v>
      </c>
      <c r="E2767" t="str">
        <f t="shared" si="173"/>
        <v>Mar</v>
      </c>
      <c r="F2767" t="s">
        <v>37</v>
      </c>
      <c r="G2767" t="s">
        <v>3616</v>
      </c>
      <c r="H2767" s="2" t="s">
        <v>22</v>
      </c>
      <c r="I2767" t="s">
        <v>191</v>
      </c>
      <c r="J2767" t="s">
        <v>158</v>
      </c>
      <c r="K2767">
        <v>22153</v>
      </c>
      <c r="L2767" t="s">
        <v>44</v>
      </c>
      <c r="M2767" t="s">
        <v>3945</v>
      </c>
      <c r="N2767" t="s">
        <v>128</v>
      </c>
      <c r="O2767" t="s">
        <v>3726</v>
      </c>
      <c r="P2767" s="4">
        <v>9.32</v>
      </c>
      <c r="Q2767" s="4">
        <v>18</v>
      </c>
      <c r="R2767" s="4">
        <f t="shared" si="174"/>
        <v>-8.68</v>
      </c>
      <c r="S2767" s="4">
        <f t="shared" si="175"/>
        <v>-1.3019999999999998</v>
      </c>
    </row>
    <row r="2768" spans="1:19" ht="15.6" x14ac:dyDescent="0.3">
      <c r="A2768" t="s">
        <v>3947</v>
      </c>
      <c r="B2768" s="1">
        <v>42682</v>
      </c>
      <c r="C2768" s="1">
        <v>42688</v>
      </c>
      <c r="D2768">
        <f t="shared" si="172"/>
        <v>2016</v>
      </c>
      <c r="E2768" t="str">
        <f t="shared" si="173"/>
        <v>Nov</v>
      </c>
      <c r="F2768" t="s">
        <v>37</v>
      </c>
      <c r="G2768" t="s">
        <v>809</v>
      </c>
      <c r="H2768" s="2" t="s">
        <v>22</v>
      </c>
      <c r="I2768" t="s">
        <v>321</v>
      </c>
      <c r="J2768" t="s">
        <v>314</v>
      </c>
      <c r="K2768">
        <v>2038</v>
      </c>
      <c r="L2768" t="s">
        <v>54</v>
      </c>
      <c r="M2768" t="s">
        <v>3945</v>
      </c>
      <c r="N2768" t="s">
        <v>128</v>
      </c>
      <c r="O2768" t="s">
        <v>3726</v>
      </c>
      <c r="P2768" s="4">
        <v>11.65</v>
      </c>
      <c r="Q2768" s="4">
        <v>11.65</v>
      </c>
      <c r="R2768" s="4">
        <f t="shared" si="174"/>
        <v>0</v>
      </c>
      <c r="S2768" s="4">
        <f t="shared" si="175"/>
        <v>0</v>
      </c>
    </row>
    <row r="2769" spans="1:19" ht="15.6" x14ac:dyDescent="0.3">
      <c r="A2769" t="s">
        <v>3948</v>
      </c>
      <c r="B2769" s="1">
        <v>42750</v>
      </c>
      <c r="C2769" s="1">
        <v>42754</v>
      </c>
      <c r="D2769">
        <f t="shared" si="172"/>
        <v>2017</v>
      </c>
      <c r="E2769" t="str">
        <f t="shared" si="173"/>
        <v>Jan</v>
      </c>
      <c r="F2769" t="s">
        <v>37</v>
      </c>
      <c r="G2769" t="s">
        <v>2025</v>
      </c>
      <c r="H2769" s="2" t="s">
        <v>22</v>
      </c>
      <c r="I2769" t="s">
        <v>2197</v>
      </c>
      <c r="J2769" t="s">
        <v>144</v>
      </c>
      <c r="K2769">
        <v>7090</v>
      </c>
      <c r="L2769" t="s">
        <v>54</v>
      </c>
      <c r="M2769" t="s">
        <v>3945</v>
      </c>
      <c r="N2769" t="s">
        <v>110</v>
      </c>
      <c r="O2769" t="s">
        <v>3726</v>
      </c>
      <c r="P2769" s="4">
        <v>4.66</v>
      </c>
      <c r="Q2769" s="4">
        <v>5</v>
      </c>
      <c r="R2769" s="4">
        <f t="shared" si="174"/>
        <v>-0.33999999999999986</v>
      </c>
      <c r="S2769" s="4">
        <f t="shared" si="175"/>
        <v>-5.0999999999999976E-2</v>
      </c>
    </row>
    <row r="2770" spans="1:19" ht="15.6" x14ac:dyDescent="0.3">
      <c r="A2770" t="s">
        <v>3949</v>
      </c>
      <c r="B2770" s="1">
        <v>42843</v>
      </c>
      <c r="C2770" s="1">
        <v>42848</v>
      </c>
      <c r="D2770">
        <f t="shared" si="172"/>
        <v>2017</v>
      </c>
      <c r="E2770" t="str">
        <f t="shared" si="173"/>
        <v>Apr</v>
      </c>
      <c r="F2770" t="s">
        <v>37</v>
      </c>
      <c r="G2770" t="s">
        <v>3075</v>
      </c>
      <c r="H2770" s="2" t="s">
        <v>22</v>
      </c>
      <c r="I2770" t="s">
        <v>61</v>
      </c>
      <c r="J2770" t="s">
        <v>62</v>
      </c>
      <c r="K2770">
        <v>10009</v>
      </c>
      <c r="L2770" t="s">
        <v>54</v>
      </c>
      <c r="M2770" t="s">
        <v>3945</v>
      </c>
      <c r="N2770" t="s">
        <v>110</v>
      </c>
      <c r="O2770" t="s">
        <v>3726</v>
      </c>
      <c r="P2770" s="4">
        <v>6.99</v>
      </c>
      <c r="Q2770" s="4">
        <v>5</v>
      </c>
      <c r="R2770" s="4">
        <f t="shared" si="174"/>
        <v>1.9900000000000002</v>
      </c>
      <c r="S2770" s="4">
        <f t="shared" si="175"/>
        <v>0.29850000000000004</v>
      </c>
    </row>
    <row r="2771" spans="1:19" ht="15.6" x14ac:dyDescent="0.3">
      <c r="A2771" t="s">
        <v>3950</v>
      </c>
      <c r="B2771" s="1">
        <v>43431</v>
      </c>
      <c r="C2771" s="1">
        <v>43434</v>
      </c>
      <c r="D2771">
        <f t="shared" si="172"/>
        <v>2018</v>
      </c>
      <c r="E2771" t="str">
        <f t="shared" si="173"/>
        <v>Nov</v>
      </c>
      <c r="F2771" t="s">
        <v>67</v>
      </c>
      <c r="G2771" t="s">
        <v>1025</v>
      </c>
      <c r="H2771" s="2" t="s">
        <v>22</v>
      </c>
      <c r="I2771" t="s">
        <v>61</v>
      </c>
      <c r="J2771" t="s">
        <v>62</v>
      </c>
      <c r="K2771">
        <v>10011</v>
      </c>
      <c r="L2771" t="s">
        <v>54</v>
      </c>
      <c r="M2771" t="s">
        <v>3945</v>
      </c>
      <c r="N2771" t="s">
        <v>128</v>
      </c>
      <c r="O2771" t="s">
        <v>3726</v>
      </c>
      <c r="P2771" s="4">
        <v>6.99</v>
      </c>
      <c r="Q2771" s="4">
        <v>5</v>
      </c>
      <c r="R2771" s="4">
        <f t="shared" si="174"/>
        <v>1.9900000000000002</v>
      </c>
      <c r="S2771" s="4">
        <f t="shared" si="175"/>
        <v>0.29850000000000004</v>
      </c>
    </row>
    <row r="2772" spans="1:19" ht="15.6" x14ac:dyDescent="0.3">
      <c r="A2772" t="s">
        <v>3951</v>
      </c>
      <c r="B2772" s="1">
        <v>42268</v>
      </c>
      <c r="C2772" s="1">
        <v>42272</v>
      </c>
      <c r="D2772">
        <f t="shared" si="172"/>
        <v>2015</v>
      </c>
      <c r="E2772" t="str">
        <f t="shared" si="173"/>
        <v>Sep</v>
      </c>
      <c r="F2772" t="s">
        <v>37</v>
      </c>
      <c r="G2772" t="s">
        <v>200</v>
      </c>
      <c r="H2772" s="2" t="s">
        <v>22</v>
      </c>
      <c r="I2772" t="s">
        <v>32</v>
      </c>
      <c r="J2772" t="s">
        <v>33</v>
      </c>
      <c r="K2772">
        <v>94109</v>
      </c>
      <c r="L2772" t="s">
        <v>34</v>
      </c>
      <c r="M2772" t="s">
        <v>3952</v>
      </c>
      <c r="N2772" t="s">
        <v>128</v>
      </c>
      <c r="O2772" t="s">
        <v>3726</v>
      </c>
      <c r="P2772" s="4">
        <v>59.52</v>
      </c>
      <c r="Q2772" s="4">
        <v>59.52</v>
      </c>
      <c r="R2772" s="4">
        <f t="shared" si="174"/>
        <v>0</v>
      </c>
      <c r="S2772" s="4">
        <f t="shared" si="175"/>
        <v>0</v>
      </c>
    </row>
    <row r="2773" spans="1:19" ht="15.6" x14ac:dyDescent="0.3">
      <c r="A2773" t="s">
        <v>3953</v>
      </c>
      <c r="B2773" s="1">
        <v>43222</v>
      </c>
      <c r="C2773" s="1">
        <v>43226</v>
      </c>
      <c r="D2773">
        <f t="shared" si="172"/>
        <v>2018</v>
      </c>
      <c r="E2773" t="str">
        <f t="shared" si="173"/>
        <v>May</v>
      </c>
      <c r="F2773" t="s">
        <v>37</v>
      </c>
      <c r="G2773" t="s">
        <v>3954</v>
      </c>
      <c r="H2773" s="2" t="s">
        <v>22</v>
      </c>
      <c r="I2773" t="s">
        <v>47</v>
      </c>
      <c r="J2773" t="s">
        <v>33</v>
      </c>
      <c r="K2773">
        <v>90049</v>
      </c>
      <c r="L2773" t="s">
        <v>34</v>
      </c>
      <c r="M2773" t="s">
        <v>3952</v>
      </c>
      <c r="N2773" t="s">
        <v>128</v>
      </c>
      <c r="O2773" t="s">
        <v>3726</v>
      </c>
      <c r="P2773" s="4">
        <v>59.52</v>
      </c>
      <c r="Q2773" s="4">
        <v>59.52</v>
      </c>
      <c r="R2773" s="4">
        <f t="shared" si="174"/>
        <v>0</v>
      </c>
      <c r="S2773" s="4">
        <f t="shared" si="175"/>
        <v>0</v>
      </c>
    </row>
    <row r="2774" spans="1:19" ht="15.6" x14ac:dyDescent="0.3">
      <c r="A2774" t="s">
        <v>3955</v>
      </c>
      <c r="B2774" s="1">
        <v>42374</v>
      </c>
      <c r="C2774" s="1">
        <v>42379</v>
      </c>
      <c r="D2774">
        <f t="shared" si="172"/>
        <v>2016</v>
      </c>
      <c r="E2774" t="str">
        <f t="shared" si="173"/>
        <v>Jan</v>
      </c>
      <c r="F2774" t="s">
        <v>37</v>
      </c>
      <c r="G2774" t="s">
        <v>1636</v>
      </c>
      <c r="H2774" s="2" t="s">
        <v>22</v>
      </c>
      <c r="I2774" t="s">
        <v>61</v>
      </c>
      <c r="J2774" t="s">
        <v>62</v>
      </c>
      <c r="K2774">
        <v>10009</v>
      </c>
      <c r="L2774" t="s">
        <v>54</v>
      </c>
      <c r="M2774" t="s">
        <v>3952</v>
      </c>
      <c r="N2774" t="s">
        <v>128</v>
      </c>
      <c r="O2774" t="s">
        <v>3726</v>
      </c>
      <c r="P2774" s="4">
        <v>59.52</v>
      </c>
      <c r="Q2774" s="4">
        <v>59.52</v>
      </c>
      <c r="R2774" s="4">
        <f t="shared" si="174"/>
        <v>0</v>
      </c>
      <c r="S2774" s="4">
        <f t="shared" si="175"/>
        <v>0</v>
      </c>
    </row>
    <row r="2775" spans="1:19" x14ac:dyDescent="0.3">
      <c r="A2775" t="s">
        <v>3956</v>
      </c>
      <c r="B2775" s="1">
        <v>42794</v>
      </c>
      <c r="C2775" s="1">
        <v>42798</v>
      </c>
      <c r="D2775">
        <f t="shared" si="172"/>
        <v>2017</v>
      </c>
      <c r="E2775" t="str">
        <f t="shared" si="173"/>
        <v>Feb</v>
      </c>
      <c r="F2775" t="s">
        <v>37</v>
      </c>
      <c r="G2775" t="s">
        <v>2631</v>
      </c>
      <c r="H2775" t="s">
        <v>51</v>
      </c>
      <c r="I2775" t="s">
        <v>466</v>
      </c>
      <c r="J2775" t="s">
        <v>233</v>
      </c>
      <c r="K2775">
        <v>43055</v>
      </c>
      <c r="L2775" t="s">
        <v>54</v>
      </c>
      <c r="M2775" t="s">
        <v>3952</v>
      </c>
      <c r="N2775" t="s">
        <v>128</v>
      </c>
      <c r="O2775" t="s">
        <v>3726</v>
      </c>
      <c r="P2775" s="4">
        <v>111.104</v>
      </c>
      <c r="Q2775" s="4">
        <v>111.104</v>
      </c>
      <c r="R2775" s="4">
        <f t="shared" si="174"/>
        <v>0</v>
      </c>
      <c r="S2775" s="4">
        <f t="shared" si="175"/>
        <v>0</v>
      </c>
    </row>
    <row r="2776" spans="1:19" ht="15.6" x14ac:dyDescent="0.3">
      <c r="A2776" t="s">
        <v>465</v>
      </c>
      <c r="B2776" s="1">
        <v>43161</v>
      </c>
      <c r="C2776" s="1">
        <v>43167</v>
      </c>
      <c r="D2776">
        <f t="shared" si="172"/>
        <v>2018</v>
      </c>
      <c r="E2776" t="str">
        <f t="shared" si="173"/>
        <v>Mar</v>
      </c>
      <c r="F2776" t="s">
        <v>37</v>
      </c>
      <c r="G2776" t="s">
        <v>173</v>
      </c>
      <c r="H2776" s="2" t="s">
        <v>22</v>
      </c>
      <c r="I2776" t="s">
        <v>466</v>
      </c>
      <c r="J2776" t="s">
        <v>53</v>
      </c>
      <c r="K2776">
        <v>19711</v>
      </c>
      <c r="L2776" t="s">
        <v>54</v>
      </c>
      <c r="M2776" t="s">
        <v>3952</v>
      </c>
      <c r="N2776" t="s">
        <v>128</v>
      </c>
      <c r="O2776" t="s">
        <v>3726</v>
      </c>
      <c r="P2776" s="4">
        <v>59.52</v>
      </c>
      <c r="Q2776" s="4">
        <v>59.52</v>
      </c>
      <c r="R2776" s="4">
        <f t="shared" si="174"/>
        <v>0</v>
      </c>
      <c r="S2776" s="4">
        <f t="shared" si="175"/>
        <v>0</v>
      </c>
    </row>
    <row r="2777" spans="1:19" ht="15.6" x14ac:dyDescent="0.3">
      <c r="A2777" t="s">
        <v>3957</v>
      </c>
      <c r="B2777" s="1">
        <v>42422</v>
      </c>
      <c r="C2777" s="1">
        <v>42424</v>
      </c>
      <c r="D2777">
        <f t="shared" si="172"/>
        <v>2016</v>
      </c>
      <c r="E2777" t="str">
        <f t="shared" si="173"/>
        <v>Feb</v>
      </c>
      <c r="F2777" t="s">
        <v>67</v>
      </c>
      <c r="G2777" t="s">
        <v>2937</v>
      </c>
      <c r="H2777" s="2" t="s">
        <v>22</v>
      </c>
      <c r="I2777" t="s">
        <v>3958</v>
      </c>
      <c r="J2777" t="s">
        <v>89</v>
      </c>
      <c r="K2777">
        <v>48310</v>
      </c>
      <c r="L2777" t="s">
        <v>25</v>
      </c>
      <c r="M2777" t="s">
        <v>3952</v>
      </c>
      <c r="N2777" t="s">
        <v>128</v>
      </c>
      <c r="O2777" t="s">
        <v>3726</v>
      </c>
      <c r="P2777" s="4">
        <v>79.36</v>
      </c>
      <c r="Q2777" s="4">
        <v>79.36</v>
      </c>
      <c r="R2777" s="4">
        <f t="shared" si="174"/>
        <v>0</v>
      </c>
      <c r="S2777" s="4">
        <f t="shared" si="175"/>
        <v>0</v>
      </c>
    </row>
    <row r="2778" spans="1:19" ht="15.6" x14ac:dyDescent="0.3">
      <c r="A2778" t="s">
        <v>3959</v>
      </c>
      <c r="B2778" s="1">
        <v>43459</v>
      </c>
      <c r="C2778" s="1">
        <v>43466</v>
      </c>
      <c r="D2778">
        <f t="shared" si="172"/>
        <v>2018</v>
      </c>
      <c r="E2778" t="str">
        <f t="shared" si="173"/>
        <v>Dec</v>
      </c>
      <c r="F2778" t="s">
        <v>37</v>
      </c>
      <c r="G2778" t="s">
        <v>118</v>
      </c>
      <c r="H2778" s="2" t="s">
        <v>22</v>
      </c>
      <c r="I2778" t="s">
        <v>116</v>
      </c>
      <c r="J2778" t="s">
        <v>109</v>
      </c>
      <c r="K2778">
        <v>75081</v>
      </c>
      <c r="L2778" t="s">
        <v>25</v>
      </c>
      <c r="M2778" t="s">
        <v>3952</v>
      </c>
      <c r="N2778" t="s">
        <v>128</v>
      </c>
      <c r="O2778" t="s">
        <v>3726</v>
      </c>
      <c r="P2778" s="4">
        <v>31.744</v>
      </c>
      <c r="Q2778" s="4">
        <v>31.744</v>
      </c>
      <c r="R2778" s="4">
        <f t="shared" si="174"/>
        <v>0</v>
      </c>
      <c r="S2778" s="4">
        <f t="shared" si="175"/>
        <v>0</v>
      </c>
    </row>
    <row r="2779" spans="1:19" ht="15.6" x14ac:dyDescent="0.3">
      <c r="A2779" t="s">
        <v>125</v>
      </c>
      <c r="B2779" s="1">
        <v>43072</v>
      </c>
      <c r="C2779" s="1">
        <v>43076</v>
      </c>
      <c r="D2779">
        <f t="shared" si="172"/>
        <v>2017</v>
      </c>
      <c r="E2779" t="str">
        <f t="shared" si="173"/>
        <v>Dec</v>
      </c>
      <c r="F2779" t="s">
        <v>37</v>
      </c>
      <c r="G2779" t="s">
        <v>126</v>
      </c>
      <c r="H2779" s="2" t="s">
        <v>22</v>
      </c>
      <c r="I2779" t="s">
        <v>127</v>
      </c>
      <c r="J2779" t="s">
        <v>33</v>
      </c>
      <c r="K2779">
        <v>95037</v>
      </c>
      <c r="L2779" t="s">
        <v>34</v>
      </c>
      <c r="M2779" t="s">
        <v>3960</v>
      </c>
      <c r="N2779" t="s">
        <v>110</v>
      </c>
      <c r="O2779" t="s">
        <v>3726</v>
      </c>
      <c r="P2779" s="4">
        <v>21.92</v>
      </c>
      <c r="Q2779" s="4">
        <v>18</v>
      </c>
      <c r="R2779" s="4">
        <f t="shared" si="174"/>
        <v>3.9200000000000017</v>
      </c>
      <c r="S2779" s="4">
        <f t="shared" si="175"/>
        <v>0.58800000000000019</v>
      </c>
    </row>
    <row r="2780" spans="1:19" ht="15.6" x14ac:dyDescent="0.3">
      <c r="A2780" t="s">
        <v>1512</v>
      </c>
      <c r="B2780" s="1">
        <v>42010</v>
      </c>
      <c r="C2780" s="1">
        <v>42014</v>
      </c>
      <c r="D2780">
        <f t="shared" si="172"/>
        <v>2015</v>
      </c>
      <c r="E2780" t="str">
        <f t="shared" si="173"/>
        <v>Jan</v>
      </c>
      <c r="F2780" t="s">
        <v>37</v>
      </c>
      <c r="G2780" t="s">
        <v>997</v>
      </c>
      <c r="H2780" s="2" t="s">
        <v>22</v>
      </c>
      <c r="I2780" t="s">
        <v>204</v>
      </c>
      <c r="J2780" t="s">
        <v>205</v>
      </c>
      <c r="K2780">
        <v>42420</v>
      </c>
      <c r="L2780" t="s">
        <v>44</v>
      </c>
      <c r="M2780" t="s">
        <v>3960</v>
      </c>
      <c r="N2780" t="s">
        <v>128</v>
      </c>
      <c r="O2780" t="s">
        <v>3726</v>
      </c>
      <c r="P2780" s="4">
        <v>5.48</v>
      </c>
      <c r="Q2780" s="4">
        <v>5</v>
      </c>
      <c r="R2780" s="4">
        <f t="shared" si="174"/>
        <v>0.48000000000000043</v>
      </c>
      <c r="S2780" s="4">
        <f t="shared" si="175"/>
        <v>7.2000000000000064E-2</v>
      </c>
    </row>
    <row r="2781" spans="1:19" ht="15.6" x14ac:dyDescent="0.3">
      <c r="A2781" t="s">
        <v>3961</v>
      </c>
      <c r="B2781" s="1">
        <v>42445</v>
      </c>
      <c r="C2781" s="1">
        <v>42451</v>
      </c>
      <c r="D2781">
        <f t="shared" si="172"/>
        <v>2016</v>
      </c>
      <c r="E2781" t="str">
        <f t="shared" si="173"/>
        <v>Mar</v>
      </c>
      <c r="F2781" t="s">
        <v>37</v>
      </c>
      <c r="G2781" t="s">
        <v>2884</v>
      </c>
      <c r="H2781" s="2" t="s">
        <v>22</v>
      </c>
      <c r="I2781" t="s">
        <v>600</v>
      </c>
      <c r="J2781" t="s">
        <v>183</v>
      </c>
      <c r="K2781">
        <v>30318</v>
      </c>
      <c r="L2781" t="s">
        <v>44</v>
      </c>
      <c r="M2781" t="s">
        <v>3960</v>
      </c>
      <c r="N2781" t="s">
        <v>128</v>
      </c>
      <c r="O2781" t="s">
        <v>3726</v>
      </c>
      <c r="P2781" s="4">
        <v>2.74</v>
      </c>
      <c r="Q2781" s="4">
        <v>5</v>
      </c>
      <c r="R2781" s="4">
        <f t="shared" si="174"/>
        <v>-2.2599999999999998</v>
      </c>
      <c r="S2781" s="4">
        <f t="shared" si="175"/>
        <v>-0.33899999999999997</v>
      </c>
    </row>
    <row r="2782" spans="1:19" ht="15.6" x14ac:dyDescent="0.3">
      <c r="A2782" t="s">
        <v>3962</v>
      </c>
      <c r="B2782" s="1">
        <v>42867</v>
      </c>
      <c r="C2782" s="1">
        <v>42871</v>
      </c>
      <c r="D2782">
        <f t="shared" si="172"/>
        <v>2017</v>
      </c>
      <c r="E2782" t="str">
        <f t="shared" si="173"/>
        <v>May</v>
      </c>
      <c r="F2782" t="s">
        <v>37</v>
      </c>
      <c r="G2782" t="s">
        <v>3963</v>
      </c>
      <c r="H2782" s="2" t="s">
        <v>22</v>
      </c>
      <c r="I2782" t="s">
        <v>2264</v>
      </c>
      <c r="J2782" t="s">
        <v>158</v>
      </c>
      <c r="K2782">
        <v>23464</v>
      </c>
      <c r="L2782" t="s">
        <v>44</v>
      </c>
      <c r="M2782" t="s">
        <v>3960</v>
      </c>
      <c r="N2782" t="s">
        <v>128</v>
      </c>
      <c r="O2782" t="s">
        <v>3726</v>
      </c>
      <c r="P2782" s="4">
        <v>10.96</v>
      </c>
      <c r="Q2782" s="4">
        <v>18</v>
      </c>
      <c r="R2782" s="4">
        <f t="shared" si="174"/>
        <v>-7.0399999999999991</v>
      </c>
      <c r="S2782" s="4">
        <f t="shared" si="175"/>
        <v>-1.0559999999999998</v>
      </c>
    </row>
    <row r="2783" spans="1:19" ht="15.6" x14ac:dyDescent="0.3">
      <c r="A2783" t="s">
        <v>3964</v>
      </c>
      <c r="B2783" s="1">
        <v>43400</v>
      </c>
      <c r="C2783" s="1">
        <v>43406</v>
      </c>
      <c r="D2783">
        <f t="shared" si="172"/>
        <v>2018</v>
      </c>
      <c r="E2783" t="str">
        <f t="shared" si="173"/>
        <v>Oct</v>
      </c>
      <c r="F2783" t="s">
        <v>37</v>
      </c>
      <c r="G2783" t="s">
        <v>1776</v>
      </c>
      <c r="H2783" s="2" t="s">
        <v>22</v>
      </c>
      <c r="I2783" t="s">
        <v>1453</v>
      </c>
      <c r="J2783" t="s">
        <v>79</v>
      </c>
      <c r="K2783">
        <v>32303</v>
      </c>
      <c r="L2783" t="s">
        <v>44</v>
      </c>
      <c r="M2783" t="s">
        <v>3960</v>
      </c>
      <c r="N2783" t="s">
        <v>128</v>
      </c>
      <c r="O2783" t="s">
        <v>3726</v>
      </c>
      <c r="P2783" s="4">
        <v>6.5759999999999996</v>
      </c>
      <c r="Q2783" s="4">
        <v>5</v>
      </c>
      <c r="R2783" s="4">
        <f t="shared" si="174"/>
        <v>1.5759999999999996</v>
      </c>
      <c r="S2783" s="4">
        <f t="shared" si="175"/>
        <v>0.23639999999999994</v>
      </c>
    </row>
    <row r="2784" spans="1:19" ht="15.6" x14ac:dyDescent="0.3">
      <c r="A2784" t="s">
        <v>3965</v>
      </c>
      <c r="B2784" s="1">
        <v>42716</v>
      </c>
      <c r="C2784" s="1">
        <v>42721</v>
      </c>
      <c r="D2784">
        <f t="shared" si="172"/>
        <v>2016</v>
      </c>
      <c r="E2784" t="str">
        <f t="shared" si="173"/>
        <v>Dec</v>
      </c>
      <c r="F2784" t="s">
        <v>37</v>
      </c>
      <c r="G2784" t="s">
        <v>3966</v>
      </c>
      <c r="H2784" s="2" t="s">
        <v>22</v>
      </c>
      <c r="I2784" t="s">
        <v>394</v>
      </c>
      <c r="J2784" t="s">
        <v>140</v>
      </c>
      <c r="K2784">
        <v>21215</v>
      </c>
      <c r="L2784" t="s">
        <v>54</v>
      </c>
      <c r="M2784" t="s">
        <v>3960</v>
      </c>
      <c r="N2784" t="s">
        <v>128</v>
      </c>
      <c r="O2784" t="s">
        <v>3726</v>
      </c>
      <c r="P2784" s="4">
        <v>8.2200000000000006</v>
      </c>
      <c r="Q2784" s="4">
        <v>18</v>
      </c>
      <c r="R2784" s="4">
        <f t="shared" si="174"/>
        <v>-9.7799999999999994</v>
      </c>
      <c r="S2784" s="4">
        <f t="shared" si="175"/>
        <v>-1.4669999999999999</v>
      </c>
    </row>
    <row r="2785" spans="1:19" ht="15.6" x14ac:dyDescent="0.3">
      <c r="A2785" t="s">
        <v>3967</v>
      </c>
      <c r="B2785" s="1">
        <v>43436</v>
      </c>
      <c r="C2785" s="1">
        <v>43441</v>
      </c>
      <c r="D2785">
        <f t="shared" si="172"/>
        <v>2018</v>
      </c>
      <c r="E2785" t="str">
        <f t="shared" si="173"/>
        <v>Dec</v>
      </c>
      <c r="F2785" t="s">
        <v>37</v>
      </c>
      <c r="G2785" t="s">
        <v>2963</v>
      </c>
      <c r="H2785" s="2" t="s">
        <v>22</v>
      </c>
      <c r="I2785" t="s">
        <v>419</v>
      </c>
      <c r="J2785" t="s">
        <v>233</v>
      </c>
      <c r="K2785">
        <v>44107</v>
      </c>
      <c r="L2785" t="s">
        <v>54</v>
      </c>
      <c r="M2785" t="s">
        <v>3960</v>
      </c>
      <c r="N2785" t="s">
        <v>128</v>
      </c>
      <c r="O2785" t="s">
        <v>3726</v>
      </c>
      <c r="P2785" s="4">
        <v>19.728000000000002</v>
      </c>
      <c r="Q2785" s="4">
        <v>18</v>
      </c>
      <c r="R2785" s="4">
        <f t="shared" si="174"/>
        <v>1.7280000000000015</v>
      </c>
      <c r="S2785" s="4">
        <f t="shared" si="175"/>
        <v>0.25920000000000021</v>
      </c>
    </row>
    <row r="2786" spans="1:19" ht="15.6" x14ac:dyDescent="0.3">
      <c r="A2786" t="s">
        <v>3968</v>
      </c>
      <c r="B2786" s="1">
        <v>42675</v>
      </c>
      <c r="C2786" s="1">
        <v>42678</v>
      </c>
      <c r="D2786">
        <f t="shared" si="172"/>
        <v>2016</v>
      </c>
      <c r="E2786" t="str">
        <f t="shared" si="173"/>
        <v>Nov</v>
      </c>
      <c r="F2786" t="s">
        <v>20</v>
      </c>
      <c r="G2786" t="s">
        <v>118</v>
      </c>
      <c r="H2786" s="2" t="s">
        <v>22</v>
      </c>
      <c r="I2786" t="s">
        <v>431</v>
      </c>
      <c r="J2786" t="s">
        <v>242</v>
      </c>
      <c r="K2786">
        <v>97301</v>
      </c>
      <c r="L2786" t="s">
        <v>34</v>
      </c>
      <c r="M2786" t="s">
        <v>3969</v>
      </c>
      <c r="N2786" t="s">
        <v>128</v>
      </c>
      <c r="O2786" t="s">
        <v>3726</v>
      </c>
      <c r="P2786" s="4">
        <v>7.88</v>
      </c>
      <c r="Q2786" s="4">
        <v>18</v>
      </c>
      <c r="R2786" s="4">
        <f t="shared" si="174"/>
        <v>-10.120000000000001</v>
      </c>
      <c r="S2786" s="4">
        <f t="shared" si="175"/>
        <v>-1.518</v>
      </c>
    </row>
    <row r="2787" spans="1:19" ht="15.6" x14ac:dyDescent="0.3">
      <c r="A2787" t="s">
        <v>1113</v>
      </c>
      <c r="B2787" s="1">
        <v>42308</v>
      </c>
      <c r="C2787" s="1">
        <v>42310</v>
      </c>
      <c r="D2787">
        <f t="shared" si="172"/>
        <v>2015</v>
      </c>
      <c r="E2787" t="str">
        <f t="shared" si="173"/>
        <v>Oct</v>
      </c>
      <c r="F2787" t="s">
        <v>67</v>
      </c>
      <c r="G2787" t="s">
        <v>430</v>
      </c>
      <c r="H2787" s="2" t="s">
        <v>22</v>
      </c>
      <c r="I2787" t="s">
        <v>1114</v>
      </c>
      <c r="J2787" t="s">
        <v>58</v>
      </c>
      <c r="K2787">
        <v>2920</v>
      </c>
      <c r="L2787" t="s">
        <v>54</v>
      </c>
      <c r="M2787" t="s">
        <v>3969</v>
      </c>
      <c r="N2787" t="s">
        <v>128</v>
      </c>
      <c r="O2787" t="s">
        <v>3726</v>
      </c>
      <c r="P2787" s="4">
        <v>49.25</v>
      </c>
      <c r="Q2787" s="4">
        <v>49.25</v>
      </c>
      <c r="R2787" s="4">
        <f t="shared" si="174"/>
        <v>0</v>
      </c>
      <c r="S2787" s="4">
        <f t="shared" si="175"/>
        <v>0</v>
      </c>
    </row>
    <row r="2788" spans="1:19" ht="15.6" x14ac:dyDescent="0.3">
      <c r="A2788" t="s">
        <v>632</v>
      </c>
      <c r="B2788" s="1">
        <v>42630</v>
      </c>
      <c r="C2788" s="1">
        <v>42634</v>
      </c>
      <c r="D2788">
        <f t="shared" si="172"/>
        <v>2016</v>
      </c>
      <c r="E2788" t="str">
        <f t="shared" si="173"/>
        <v>Sep</v>
      </c>
      <c r="F2788" t="s">
        <v>37</v>
      </c>
      <c r="G2788" t="s">
        <v>633</v>
      </c>
      <c r="H2788" s="2" t="s">
        <v>22</v>
      </c>
      <c r="I2788" t="s">
        <v>100</v>
      </c>
      <c r="J2788" t="s">
        <v>101</v>
      </c>
      <c r="K2788">
        <v>19140</v>
      </c>
      <c r="L2788" t="s">
        <v>54</v>
      </c>
      <c r="M2788" t="s">
        <v>3969</v>
      </c>
      <c r="N2788" t="s">
        <v>128</v>
      </c>
      <c r="O2788" t="s">
        <v>3726</v>
      </c>
      <c r="P2788" s="4">
        <v>15.76</v>
      </c>
      <c r="Q2788" s="4">
        <v>18</v>
      </c>
      <c r="R2788" s="4">
        <f t="shared" si="174"/>
        <v>-2.2400000000000002</v>
      </c>
      <c r="S2788" s="4">
        <f t="shared" si="175"/>
        <v>-0.33600000000000002</v>
      </c>
    </row>
    <row r="2789" spans="1:19" ht="15.6" x14ac:dyDescent="0.3">
      <c r="A2789" t="s">
        <v>3970</v>
      </c>
      <c r="B2789" s="1">
        <v>43176</v>
      </c>
      <c r="C2789" s="1">
        <v>43181</v>
      </c>
      <c r="D2789">
        <f t="shared" si="172"/>
        <v>2018</v>
      </c>
      <c r="E2789" t="str">
        <f t="shared" si="173"/>
        <v>Mar</v>
      </c>
      <c r="F2789" t="s">
        <v>67</v>
      </c>
      <c r="G2789" t="s">
        <v>1822</v>
      </c>
      <c r="H2789" s="2" t="s">
        <v>22</v>
      </c>
      <c r="I2789" t="s">
        <v>61</v>
      </c>
      <c r="J2789" t="s">
        <v>62</v>
      </c>
      <c r="K2789">
        <v>10011</v>
      </c>
      <c r="L2789" t="s">
        <v>54</v>
      </c>
      <c r="M2789" t="s">
        <v>3969</v>
      </c>
      <c r="N2789" t="s">
        <v>128</v>
      </c>
      <c r="O2789" t="s">
        <v>3726</v>
      </c>
      <c r="P2789" s="4">
        <v>59.1</v>
      </c>
      <c r="Q2789" s="4">
        <v>59.1</v>
      </c>
      <c r="R2789" s="4">
        <f t="shared" si="174"/>
        <v>0</v>
      </c>
      <c r="S2789" s="4">
        <f t="shared" si="175"/>
        <v>0</v>
      </c>
    </row>
    <row r="2790" spans="1:19" x14ac:dyDescent="0.3">
      <c r="A2790" t="s">
        <v>1763</v>
      </c>
      <c r="B2790" s="1">
        <v>42681</v>
      </c>
      <c r="C2790" s="1">
        <v>42686</v>
      </c>
      <c r="D2790">
        <f t="shared" si="172"/>
        <v>2016</v>
      </c>
      <c r="E2790" t="str">
        <f t="shared" si="173"/>
        <v>Nov</v>
      </c>
      <c r="F2790" t="s">
        <v>37</v>
      </c>
      <c r="G2790" t="s">
        <v>1764</v>
      </c>
      <c r="H2790" t="s">
        <v>105</v>
      </c>
      <c r="I2790" t="s">
        <v>113</v>
      </c>
      <c r="J2790" t="s">
        <v>109</v>
      </c>
      <c r="K2790">
        <v>77041</v>
      </c>
      <c r="L2790" t="s">
        <v>25</v>
      </c>
      <c r="M2790" t="s">
        <v>3969</v>
      </c>
      <c r="N2790" t="s">
        <v>128</v>
      </c>
      <c r="O2790" t="s">
        <v>3726</v>
      </c>
      <c r="P2790" s="4">
        <v>23.64</v>
      </c>
      <c r="Q2790" s="4">
        <v>23.64</v>
      </c>
      <c r="R2790" s="4">
        <f t="shared" si="174"/>
        <v>0</v>
      </c>
      <c r="S2790" s="4">
        <f t="shared" si="175"/>
        <v>0</v>
      </c>
    </row>
    <row r="2791" spans="1:19" ht="15.6" x14ac:dyDescent="0.3">
      <c r="A2791" t="s">
        <v>1182</v>
      </c>
      <c r="B2791" s="1">
        <v>43210</v>
      </c>
      <c r="C2791" s="1">
        <v>43214</v>
      </c>
      <c r="D2791">
        <f t="shared" si="172"/>
        <v>2018</v>
      </c>
      <c r="E2791" t="str">
        <f t="shared" si="173"/>
        <v>Apr</v>
      </c>
      <c r="F2791" t="s">
        <v>37</v>
      </c>
      <c r="G2791" t="s">
        <v>1183</v>
      </c>
      <c r="H2791" s="2" t="s">
        <v>22</v>
      </c>
      <c r="I2791" t="s">
        <v>23</v>
      </c>
      <c r="J2791" t="s">
        <v>24</v>
      </c>
      <c r="K2791">
        <v>60653</v>
      </c>
      <c r="L2791" t="s">
        <v>25</v>
      </c>
      <c r="M2791" t="s">
        <v>3969</v>
      </c>
      <c r="N2791" t="s">
        <v>128</v>
      </c>
      <c r="O2791" t="s">
        <v>3726</v>
      </c>
      <c r="P2791" s="4">
        <v>15.76</v>
      </c>
      <c r="Q2791" s="4">
        <v>18</v>
      </c>
      <c r="R2791" s="4">
        <f t="shared" si="174"/>
        <v>-2.2400000000000002</v>
      </c>
      <c r="S2791" s="4">
        <f t="shared" si="175"/>
        <v>-0.33600000000000002</v>
      </c>
    </row>
    <row r="2792" spans="1:19" x14ac:dyDescent="0.3">
      <c r="A2792" t="s">
        <v>3971</v>
      </c>
      <c r="B2792" s="1">
        <v>42100</v>
      </c>
      <c r="C2792" s="1">
        <v>42104</v>
      </c>
      <c r="D2792">
        <f t="shared" si="172"/>
        <v>2015</v>
      </c>
      <c r="E2792" t="str">
        <f t="shared" si="173"/>
        <v>Apr</v>
      </c>
      <c r="F2792" t="s">
        <v>67</v>
      </c>
      <c r="G2792" t="s">
        <v>1174</v>
      </c>
      <c r="H2792" t="s">
        <v>51</v>
      </c>
      <c r="I2792" t="s">
        <v>47</v>
      </c>
      <c r="J2792" t="s">
        <v>33</v>
      </c>
      <c r="K2792">
        <v>90004</v>
      </c>
      <c r="L2792" t="s">
        <v>34</v>
      </c>
      <c r="M2792" t="s">
        <v>3972</v>
      </c>
      <c r="N2792" t="s">
        <v>128</v>
      </c>
      <c r="O2792" t="s">
        <v>3726</v>
      </c>
      <c r="P2792" s="4">
        <v>70.95</v>
      </c>
      <c r="Q2792" s="4">
        <v>70.95</v>
      </c>
      <c r="R2792" s="4">
        <f t="shared" si="174"/>
        <v>0</v>
      </c>
      <c r="S2792" s="4">
        <f t="shared" si="175"/>
        <v>0</v>
      </c>
    </row>
    <row r="2793" spans="1:19" x14ac:dyDescent="0.3">
      <c r="A2793" t="s">
        <v>3973</v>
      </c>
      <c r="B2793" s="1">
        <v>42358</v>
      </c>
      <c r="C2793" s="1">
        <v>42361</v>
      </c>
      <c r="D2793">
        <f t="shared" si="172"/>
        <v>2015</v>
      </c>
      <c r="E2793" t="str">
        <f t="shared" si="173"/>
        <v>Dec</v>
      </c>
      <c r="F2793" t="s">
        <v>67</v>
      </c>
      <c r="G2793" t="s">
        <v>2262</v>
      </c>
      <c r="H2793" t="s">
        <v>105</v>
      </c>
      <c r="I2793" t="s">
        <v>47</v>
      </c>
      <c r="J2793" t="s">
        <v>33</v>
      </c>
      <c r="K2793">
        <v>90008</v>
      </c>
      <c r="L2793" t="s">
        <v>34</v>
      </c>
      <c r="M2793" t="s">
        <v>3972</v>
      </c>
      <c r="N2793" t="s">
        <v>128</v>
      </c>
      <c r="O2793" t="s">
        <v>3726</v>
      </c>
      <c r="P2793" s="4">
        <v>47.3</v>
      </c>
      <c r="Q2793" s="4">
        <v>47.3</v>
      </c>
      <c r="R2793" s="4">
        <f t="shared" si="174"/>
        <v>0</v>
      </c>
      <c r="S2793" s="4">
        <f t="shared" si="175"/>
        <v>0</v>
      </c>
    </row>
    <row r="2794" spans="1:19" x14ac:dyDescent="0.3">
      <c r="A2794" t="s">
        <v>3775</v>
      </c>
      <c r="B2794" s="1">
        <v>43217</v>
      </c>
      <c r="C2794" s="1">
        <v>43219</v>
      </c>
      <c r="D2794">
        <f t="shared" si="172"/>
        <v>2018</v>
      </c>
      <c r="E2794" t="str">
        <f t="shared" si="173"/>
        <v>Apr</v>
      </c>
      <c r="F2794" t="s">
        <v>20</v>
      </c>
      <c r="G2794" t="s">
        <v>213</v>
      </c>
      <c r="H2794" t="s">
        <v>105</v>
      </c>
      <c r="I2794" t="s">
        <v>47</v>
      </c>
      <c r="J2794" t="s">
        <v>33</v>
      </c>
      <c r="K2794">
        <v>90045</v>
      </c>
      <c r="L2794" t="s">
        <v>34</v>
      </c>
      <c r="M2794" t="s">
        <v>3972</v>
      </c>
      <c r="N2794" t="s">
        <v>128</v>
      </c>
      <c r="O2794" t="s">
        <v>3726</v>
      </c>
      <c r="P2794" s="4">
        <v>47.3</v>
      </c>
      <c r="Q2794" s="4">
        <v>47.3</v>
      </c>
      <c r="R2794" s="4">
        <f t="shared" si="174"/>
        <v>0</v>
      </c>
      <c r="S2794" s="4">
        <f t="shared" si="175"/>
        <v>0</v>
      </c>
    </row>
    <row r="2795" spans="1:19" x14ac:dyDescent="0.3">
      <c r="A2795" t="s">
        <v>3974</v>
      </c>
      <c r="B2795" s="1">
        <v>43053</v>
      </c>
      <c r="C2795" s="1">
        <v>43057</v>
      </c>
      <c r="D2795">
        <f t="shared" si="172"/>
        <v>2017</v>
      </c>
      <c r="E2795" t="str">
        <f t="shared" si="173"/>
        <v>Nov</v>
      </c>
      <c r="F2795" t="s">
        <v>37</v>
      </c>
      <c r="G2795" t="s">
        <v>1294</v>
      </c>
      <c r="H2795" t="s">
        <v>51</v>
      </c>
      <c r="I2795" t="s">
        <v>61</v>
      </c>
      <c r="J2795" t="s">
        <v>62</v>
      </c>
      <c r="K2795">
        <v>10035</v>
      </c>
      <c r="L2795" t="s">
        <v>54</v>
      </c>
      <c r="M2795" t="s">
        <v>3972</v>
      </c>
      <c r="N2795" t="s">
        <v>128</v>
      </c>
      <c r="O2795" t="s">
        <v>3726</v>
      </c>
      <c r="P2795" s="4">
        <v>23.65</v>
      </c>
      <c r="Q2795" s="4">
        <v>23.65</v>
      </c>
      <c r="R2795" s="4">
        <f t="shared" si="174"/>
        <v>0</v>
      </c>
      <c r="S2795" s="4">
        <f t="shared" si="175"/>
        <v>0</v>
      </c>
    </row>
    <row r="2796" spans="1:19" x14ac:dyDescent="0.3">
      <c r="A2796" t="s">
        <v>3975</v>
      </c>
      <c r="B2796" s="1">
        <v>43357</v>
      </c>
      <c r="C2796" s="1">
        <v>43357</v>
      </c>
      <c r="D2796">
        <f t="shared" si="172"/>
        <v>2018</v>
      </c>
      <c r="E2796" t="str">
        <f t="shared" si="173"/>
        <v>Sep</v>
      </c>
      <c r="F2796" t="s">
        <v>30</v>
      </c>
      <c r="G2796" t="s">
        <v>542</v>
      </c>
      <c r="H2796" t="s">
        <v>105</v>
      </c>
      <c r="I2796" t="s">
        <v>3703</v>
      </c>
      <c r="J2796" t="s">
        <v>144</v>
      </c>
      <c r="K2796">
        <v>7050</v>
      </c>
      <c r="L2796" t="s">
        <v>54</v>
      </c>
      <c r="M2796" t="s">
        <v>3972</v>
      </c>
      <c r="N2796" t="s">
        <v>128</v>
      </c>
      <c r="O2796" t="s">
        <v>3726</v>
      </c>
      <c r="P2796" s="4">
        <v>70.95</v>
      </c>
      <c r="Q2796" s="4">
        <v>70.95</v>
      </c>
      <c r="R2796" s="4">
        <f t="shared" si="174"/>
        <v>0</v>
      </c>
      <c r="S2796" s="4">
        <f t="shared" si="175"/>
        <v>0</v>
      </c>
    </row>
    <row r="2797" spans="1:19" ht="15.6" x14ac:dyDescent="0.3">
      <c r="A2797" t="s">
        <v>3976</v>
      </c>
      <c r="B2797" s="1">
        <v>42128</v>
      </c>
      <c r="C2797" s="1">
        <v>42129</v>
      </c>
      <c r="D2797">
        <f t="shared" si="172"/>
        <v>2015</v>
      </c>
      <c r="E2797" t="str">
        <f t="shared" si="173"/>
        <v>May</v>
      </c>
      <c r="F2797" t="s">
        <v>20</v>
      </c>
      <c r="G2797" t="s">
        <v>3643</v>
      </c>
      <c r="H2797" s="2" t="s">
        <v>22</v>
      </c>
      <c r="I2797" t="s">
        <v>113</v>
      </c>
      <c r="J2797" t="s">
        <v>109</v>
      </c>
      <c r="K2797">
        <v>77036</v>
      </c>
      <c r="L2797" t="s">
        <v>25</v>
      </c>
      <c r="M2797" t="s">
        <v>3972</v>
      </c>
      <c r="N2797" t="s">
        <v>128</v>
      </c>
      <c r="O2797" t="s">
        <v>3726</v>
      </c>
      <c r="P2797" s="4">
        <v>37.840000000000003</v>
      </c>
      <c r="Q2797" s="4">
        <v>37.840000000000003</v>
      </c>
      <c r="R2797" s="4">
        <f t="shared" si="174"/>
        <v>0</v>
      </c>
      <c r="S2797" s="4">
        <f t="shared" si="175"/>
        <v>0</v>
      </c>
    </row>
    <row r="2798" spans="1:19" ht="15.6" x14ac:dyDescent="0.3">
      <c r="A2798" t="s">
        <v>3977</v>
      </c>
      <c r="B2798" s="1">
        <v>43388</v>
      </c>
      <c r="C2798" s="1">
        <v>43392</v>
      </c>
      <c r="D2798">
        <f t="shared" si="172"/>
        <v>2018</v>
      </c>
      <c r="E2798" t="str">
        <f t="shared" si="173"/>
        <v>Oct</v>
      </c>
      <c r="F2798" t="s">
        <v>37</v>
      </c>
      <c r="G2798" t="s">
        <v>2147</v>
      </c>
      <c r="H2798" s="2" t="s">
        <v>22</v>
      </c>
      <c r="I2798" t="s">
        <v>539</v>
      </c>
      <c r="J2798" t="s">
        <v>415</v>
      </c>
      <c r="K2798">
        <v>84057</v>
      </c>
      <c r="L2798" t="s">
        <v>34</v>
      </c>
      <c r="M2798" t="s">
        <v>3978</v>
      </c>
      <c r="N2798" t="s">
        <v>128</v>
      </c>
      <c r="O2798" t="s">
        <v>3726</v>
      </c>
      <c r="P2798" s="4">
        <v>11.68</v>
      </c>
      <c r="Q2798" s="4">
        <v>11.68</v>
      </c>
      <c r="R2798" s="4">
        <f t="shared" si="174"/>
        <v>0</v>
      </c>
      <c r="S2798" s="4">
        <f t="shared" si="175"/>
        <v>0</v>
      </c>
    </row>
    <row r="2799" spans="1:19" ht="15.6" x14ac:dyDescent="0.3">
      <c r="A2799" t="s">
        <v>3979</v>
      </c>
      <c r="B2799" s="1">
        <v>42652</v>
      </c>
      <c r="C2799" s="1">
        <v>42656</v>
      </c>
      <c r="D2799">
        <f t="shared" si="172"/>
        <v>2016</v>
      </c>
      <c r="E2799" t="str">
        <f t="shared" si="173"/>
        <v>Oct</v>
      </c>
      <c r="F2799" t="s">
        <v>37</v>
      </c>
      <c r="G2799" t="s">
        <v>678</v>
      </c>
      <c r="H2799" s="2" t="s">
        <v>22</v>
      </c>
      <c r="I2799" t="s">
        <v>136</v>
      </c>
      <c r="J2799" t="s">
        <v>79</v>
      </c>
      <c r="K2799">
        <v>33178</v>
      </c>
      <c r="L2799" t="s">
        <v>44</v>
      </c>
      <c r="M2799" t="s">
        <v>3978</v>
      </c>
      <c r="N2799" t="s">
        <v>128</v>
      </c>
      <c r="O2799" t="s">
        <v>3726</v>
      </c>
      <c r="P2799" s="4">
        <v>37.375999999999998</v>
      </c>
      <c r="Q2799" s="4">
        <v>37.375999999999998</v>
      </c>
      <c r="R2799" s="4">
        <f t="shared" si="174"/>
        <v>0</v>
      </c>
      <c r="S2799" s="4">
        <f t="shared" si="175"/>
        <v>0</v>
      </c>
    </row>
    <row r="2800" spans="1:19" ht="15.6" x14ac:dyDescent="0.3">
      <c r="A2800" t="s">
        <v>3980</v>
      </c>
      <c r="B2800" s="1">
        <v>42445</v>
      </c>
      <c r="C2800" s="1">
        <v>42449</v>
      </c>
      <c r="D2800">
        <f t="shared" si="172"/>
        <v>2016</v>
      </c>
      <c r="E2800" t="str">
        <f t="shared" si="173"/>
        <v>Mar</v>
      </c>
      <c r="F2800" t="s">
        <v>67</v>
      </c>
      <c r="G2800" t="s">
        <v>3629</v>
      </c>
      <c r="H2800" s="2" t="s">
        <v>22</v>
      </c>
      <c r="I2800" t="s">
        <v>61</v>
      </c>
      <c r="J2800" t="s">
        <v>62</v>
      </c>
      <c r="K2800">
        <v>10009</v>
      </c>
      <c r="L2800" t="s">
        <v>54</v>
      </c>
      <c r="M2800" t="s">
        <v>3978</v>
      </c>
      <c r="N2800" t="s">
        <v>128</v>
      </c>
      <c r="O2800" t="s">
        <v>3726</v>
      </c>
      <c r="P2800" s="4">
        <v>17.52</v>
      </c>
      <c r="Q2800" s="4">
        <v>18</v>
      </c>
      <c r="R2800" s="4">
        <f t="shared" si="174"/>
        <v>-0.48000000000000043</v>
      </c>
      <c r="S2800" s="4">
        <f t="shared" si="175"/>
        <v>-7.2000000000000064E-2</v>
      </c>
    </row>
    <row r="2801" spans="1:19" x14ac:dyDescent="0.3">
      <c r="A2801" t="s">
        <v>3981</v>
      </c>
      <c r="B2801" s="1">
        <v>42938</v>
      </c>
      <c r="C2801" s="1">
        <v>42942</v>
      </c>
      <c r="D2801">
        <f t="shared" si="172"/>
        <v>2017</v>
      </c>
      <c r="E2801" t="str">
        <f t="shared" si="173"/>
        <v>Jul</v>
      </c>
      <c r="F2801" t="s">
        <v>37</v>
      </c>
      <c r="G2801" t="s">
        <v>1646</v>
      </c>
      <c r="H2801" t="s">
        <v>51</v>
      </c>
      <c r="I2801" t="s">
        <v>2316</v>
      </c>
      <c r="J2801" t="s">
        <v>89</v>
      </c>
      <c r="K2801">
        <v>48185</v>
      </c>
      <c r="L2801" t="s">
        <v>25</v>
      </c>
      <c r="M2801" t="s">
        <v>3978</v>
      </c>
      <c r="N2801" t="s">
        <v>128</v>
      </c>
      <c r="O2801" t="s">
        <v>3726</v>
      </c>
      <c r="P2801" s="4">
        <v>29.2</v>
      </c>
      <c r="Q2801" s="4">
        <v>29.2</v>
      </c>
      <c r="R2801" s="4">
        <f t="shared" si="174"/>
        <v>0</v>
      </c>
      <c r="S2801" s="4">
        <f t="shared" si="175"/>
        <v>0</v>
      </c>
    </row>
    <row r="2802" spans="1:19" ht="15.6" x14ac:dyDescent="0.3">
      <c r="A2802" t="s">
        <v>1090</v>
      </c>
      <c r="B2802" s="1">
        <v>43429</v>
      </c>
      <c r="C2802" s="1">
        <v>43434</v>
      </c>
      <c r="D2802">
        <f t="shared" si="172"/>
        <v>2018</v>
      </c>
      <c r="E2802" t="str">
        <f t="shared" si="173"/>
        <v>Nov</v>
      </c>
      <c r="F2802" t="s">
        <v>37</v>
      </c>
      <c r="G2802" t="s">
        <v>1091</v>
      </c>
      <c r="H2802" s="2" t="s">
        <v>22</v>
      </c>
      <c r="I2802" t="s">
        <v>113</v>
      </c>
      <c r="J2802" t="s">
        <v>109</v>
      </c>
      <c r="K2802">
        <v>77070</v>
      </c>
      <c r="L2802" t="s">
        <v>25</v>
      </c>
      <c r="M2802" t="s">
        <v>3978</v>
      </c>
      <c r="N2802" t="s">
        <v>128</v>
      </c>
      <c r="O2802" t="s">
        <v>3726</v>
      </c>
      <c r="P2802" s="4">
        <v>18.687999999999999</v>
      </c>
      <c r="Q2802" s="4">
        <v>18</v>
      </c>
      <c r="R2802" s="4">
        <f t="shared" si="174"/>
        <v>0.68799999999999883</v>
      </c>
      <c r="S2802" s="4">
        <f t="shared" si="175"/>
        <v>0.10319999999999982</v>
      </c>
    </row>
    <row r="2803" spans="1:19" ht="15.6" x14ac:dyDescent="0.3">
      <c r="A2803" t="s">
        <v>3982</v>
      </c>
      <c r="B2803" s="1">
        <v>42074</v>
      </c>
      <c r="C2803" s="1">
        <v>42078</v>
      </c>
      <c r="D2803">
        <f t="shared" si="172"/>
        <v>2015</v>
      </c>
      <c r="E2803" t="str">
        <f t="shared" si="173"/>
        <v>Mar</v>
      </c>
      <c r="F2803" t="s">
        <v>37</v>
      </c>
      <c r="G2803" t="s">
        <v>1129</v>
      </c>
      <c r="H2803" s="2" t="s">
        <v>22</v>
      </c>
      <c r="I2803" t="s">
        <v>2029</v>
      </c>
      <c r="J2803" t="s">
        <v>33</v>
      </c>
      <c r="K2803">
        <v>95661</v>
      </c>
      <c r="L2803" t="s">
        <v>34</v>
      </c>
      <c r="M2803" t="s">
        <v>3983</v>
      </c>
      <c r="N2803" t="s">
        <v>128</v>
      </c>
      <c r="O2803" t="s">
        <v>3726</v>
      </c>
      <c r="P2803" s="4">
        <v>7.98</v>
      </c>
      <c r="Q2803" s="4">
        <v>50</v>
      </c>
      <c r="R2803" s="4">
        <f t="shared" si="174"/>
        <v>-42.019999999999996</v>
      </c>
      <c r="S2803" s="4">
        <f t="shared" si="175"/>
        <v>-6.302999999999999</v>
      </c>
    </row>
    <row r="2804" spans="1:19" ht="15.6" x14ac:dyDescent="0.3">
      <c r="A2804" t="s">
        <v>3984</v>
      </c>
      <c r="B2804" s="1">
        <v>43390</v>
      </c>
      <c r="C2804" s="1">
        <v>43392</v>
      </c>
      <c r="D2804">
        <f t="shared" si="172"/>
        <v>2018</v>
      </c>
      <c r="E2804" t="str">
        <f t="shared" si="173"/>
        <v>Oct</v>
      </c>
      <c r="F2804" t="s">
        <v>67</v>
      </c>
      <c r="G2804" t="s">
        <v>3666</v>
      </c>
      <c r="H2804" s="2" t="s">
        <v>22</v>
      </c>
      <c r="I2804" t="s">
        <v>39</v>
      </c>
      <c r="J2804" t="s">
        <v>33</v>
      </c>
      <c r="K2804">
        <v>92037</v>
      </c>
      <c r="L2804" t="s">
        <v>34</v>
      </c>
      <c r="M2804" t="s">
        <v>3983</v>
      </c>
      <c r="N2804" t="s">
        <v>128</v>
      </c>
      <c r="O2804" t="s">
        <v>3726</v>
      </c>
      <c r="P2804" s="4">
        <v>10.64</v>
      </c>
      <c r="Q2804" s="4">
        <v>100</v>
      </c>
      <c r="R2804" s="4">
        <f t="shared" si="174"/>
        <v>-89.36</v>
      </c>
      <c r="S2804" s="4">
        <f t="shared" si="175"/>
        <v>-13.404</v>
      </c>
    </row>
    <row r="2805" spans="1:19" ht="15.6" x14ac:dyDescent="0.3">
      <c r="A2805" t="s">
        <v>2440</v>
      </c>
      <c r="B2805" s="1">
        <v>43042</v>
      </c>
      <c r="C2805" s="1">
        <v>43047</v>
      </c>
      <c r="D2805">
        <f t="shared" si="172"/>
        <v>2017</v>
      </c>
      <c r="E2805" t="str">
        <f t="shared" si="173"/>
        <v>Nov</v>
      </c>
      <c r="F2805" t="s">
        <v>67</v>
      </c>
      <c r="G2805" t="s">
        <v>213</v>
      </c>
      <c r="H2805" s="2" t="s">
        <v>22</v>
      </c>
      <c r="I2805" t="s">
        <v>204</v>
      </c>
      <c r="J2805" t="s">
        <v>205</v>
      </c>
      <c r="K2805">
        <v>42420</v>
      </c>
      <c r="L2805" t="s">
        <v>44</v>
      </c>
      <c r="M2805" t="s">
        <v>3983</v>
      </c>
      <c r="N2805" t="s">
        <v>128</v>
      </c>
      <c r="O2805" t="s">
        <v>3726</v>
      </c>
      <c r="P2805" s="4">
        <v>7.98</v>
      </c>
      <c r="Q2805" s="4">
        <v>18</v>
      </c>
      <c r="R2805" s="4">
        <f t="shared" si="174"/>
        <v>-10.02</v>
      </c>
      <c r="S2805" s="4">
        <f t="shared" si="175"/>
        <v>-1.5029999999999999</v>
      </c>
    </row>
    <row r="2806" spans="1:19" ht="15.6" x14ac:dyDescent="0.3">
      <c r="A2806" t="s">
        <v>2517</v>
      </c>
      <c r="B2806" s="1">
        <v>42780</v>
      </c>
      <c r="C2806" s="1">
        <v>42781</v>
      </c>
      <c r="D2806">
        <f t="shared" si="172"/>
        <v>2017</v>
      </c>
      <c r="E2806" t="str">
        <f t="shared" si="173"/>
        <v>Feb</v>
      </c>
      <c r="F2806" t="s">
        <v>20</v>
      </c>
      <c r="G2806" t="s">
        <v>2518</v>
      </c>
      <c r="H2806" s="2" t="s">
        <v>22</v>
      </c>
      <c r="I2806" t="s">
        <v>717</v>
      </c>
      <c r="J2806" t="s">
        <v>140</v>
      </c>
      <c r="K2806">
        <v>20735</v>
      </c>
      <c r="L2806" t="s">
        <v>54</v>
      </c>
      <c r="M2806" t="s">
        <v>3983</v>
      </c>
      <c r="N2806" t="s">
        <v>128</v>
      </c>
      <c r="O2806" t="s">
        <v>3726</v>
      </c>
      <c r="P2806" s="4">
        <v>7.98</v>
      </c>
      <c r="Q2806" s="4">
        <v>18</v>
      </c>
      <c r="R2806" s="4">
        <f t="shared" si="174"/>
        <v>-10.02</v>
      </c>
      <c r="S2806" s="4">
        <f t="shared" si="175"/>
        <v>-1.5029999999999999</v>
      </c>
    </row>
    <row r="2807" spans="1:19" x14ac:dyDescent="0.3">
      <c r="A2807" t="s">
        <v>3985</v>
      </c>
      <c r="B2807" s="1">
        <v>43428</v>
      </c>
      <c r="C2807" s="1">
        <v>43431</v>
      </c>
      <c r="D2807">
        <f t="shared" si="172"/>
        <v>2018</v>
      </c>
      <c r="E2807" t="str">
        <f t="shared" si="173"/>
        <v>Nov</v>
      </c>
      <c r="F2807" t="s">
        <v>20</v>
      </c>
      <c r="G2807" t="s">
        <v>1259</v>
      </c>
      <c r="H2807" t="s">
        <v>105</v>
      </c>
      <c r="I2807" t="s">
        <v>32</v>
      </c>
      <c r="J2807" t="s">
        <v>33</v>
      </c>
      <c r="K2807">
        <v>94110</v>
      </c>
      <c r="L2807" t="s">
        <v>34</v>
      </c>
      <c r="M2807" t="s">
        <v>3986</v>
      </c>
      <c r="N2807" t="s">
        <v>128</v>
      </c>
      <c r="O2807" t="s">
        <v>3726</v>
      </c>
      <c r="P2807" s="4">
        <v>27.76</v>
      </c>
      <c r="Q2807" s="4">
        <v>27.76</v>
      </c>
      <c r="R2807" s="4">
        <f t="shared" si="174"/>
        <v>0</v>
      </c>
      <c r="S2807" s="4">
        <f t="shared" si="175"/>
        <v>0</v>
      </c>
    </row>
    <row r="2808" spans="1:19" ht="15.6" x14ac:dyDescent="0.3">
      <c r="A2808" t="s">
        <v>3987</v>
      </c>
      <c r="B2808" s="1">
        <v>42879</v>
      </c>
      <c r="C2808" s="1">
        <v>42883</v>
      </c>
      <c r="D2808">
        <f t="shared" si="172"/>
        <v>2017</v>
      </c>
      <c r="E2808" t="str">
        <f t="shared" si="173"/>
        <v>May</v>
      </c>
      <c r="F2808" t="s">
        <v>37</v>
      </c>
      <c r="G2808" t="s">
        <v>64</v>
      </c>
      <c r="H2808" s="2" t="s">
        <v>22</v>
      </c>
      <c r="I2808" t="s">
        <v>100</v>
      </c>
      <c r="J2808" t="s">
        <v>101</v>
      </c>
      <c r="K2808">
        <v>19120</v>
      </c>
      <c r="L2808" t="s">
        <v>54</v>
      </c>
      <c r="M2808" t="s">
        <v>3986</v>
      </c>
      <c r="N2808" t="s">
        <v>110</v>
      </c>
      <c r="O2808" t="s">
        <v>3726</v>
      </c>
      <c r="P2808" s="4">
        <v>16.655999999999999</v>
      </c>
      <c r="Q2808" s="4">
        <v>18</v>
      </c>
      <c r="R2808" s="4">
        <f t="shared" si="174"/>
        <v>-1.3440000000000012</v>
      </c>
      <c r="S2808" s="4">
        <f t="shared" si="175"/>
        <v>-0.20160000000000017</v>
      </c>
    </row>
    <row r="2809" spans="1:19" ht="15.6" x14ac:dyDescent="0.3">
      <c r="A2809" t="s">
        <v>2559</v>
      </c>
      <c r="B2809" s="1">
        <v>43021</v>
      </c>
      <c r="C2809" s="1">
        <v>43028</v>
      </c>
      <c r="D2809">
        <f t="shared" si="172"/>
        <v>2017</v>
      </c>
      <c r="E2809" t="str">
        <f t="shared" si="173"/>
        <v>Oct</v>
      </c>
      <c r="F2809" t="s">
        <v>37</v>
      </c>
      <c r="G2809" t="s">
        <v>1051</v>
      </c>
      <c r="H2809" s="2" t="s">
        <v>22</v>
      </c>
      <c r="I2809" t="s">
        <v>61</v>
      </c>
      <c r="J2809" t="s">
        <v>62</v>
      </c>
      <c r="K2809">
        <v>10024</v>
      </c>
      <c r="L2809" t="s">
        <v>54</v>
      </c>
      <c r="M2809" t="s">
        <v>3986</v>
      </c>
      <c r="N2809" t="s">
        <v>128</v>
      </c>
      <c r="O2809" t="s">
        <v>3726</v>
      </c>
      <c r="P2809" s="4">
        <v>34.700000000000003</v>
      </c>
      <c r="Q2809" s="4">
        <v>34.700000000000003</v>
      </c>
      <c r="R2809" s="4">
        <f t="shared" si="174"/>
        <v>0</v>
      </c>
      <c r="S2809" s="4">
        <f t="shared" si="175"/>
        <v>0</v>
      </c>
    </row>
    <row r="2810" spans="1:19" ht="15.6" x14ac:dyDescent="0.3">
      <c r="A2810" t="s">
        <v>1855</v>
      </c>
      <c r="B2810" s="1">
        <v>43061</v>
      </c>
      <c r="C2810" s="1">
        <v>43065</v>
      </c>
      <c r="D2810">
        <f t="shared" si="172"/>
        <v>2017</v>
      </c>
      <c r="E2810" t="str">
        <f t="shared" si="173"/>
        <v>Nov</v>
      </c>
      <c r="F2810" t="s">
        <v>37</v>
      </c>
      <c r="G2810" t="s">
        <v>456</v>
      </c>
      <c r="H2810" s="2" t="s">
        <v>22</v>
      </c>
      <c r="I2810" t="s">
        <v>61</v>
      </c>
      <c r="J2810" t="s">
        <v>62</v>
      </c>
      <c r="K2810">
        <v>10009</v>
      </c>
      <c r="L2810" t="s">
        <v>54</v>
      </c>
      <c r="M2810" t="s">
        <v>3986</v>
      </c>
      <c r="N2810" t="s">
        <v>110</v>
      </c>
      <c r="O2810" t="s">
        <v>3726</v>
      </c>
      <c r="P2810" s="4">
        <v>20.82</v>
      </c>
      <c r="Q2810" s="4">
        <v>18</v>
      </c>
      <c r="R2810" s="4">
        <f t="shared" si="174"/>
        <v>2.8200000000000003</v>
      </c>
      <c r="S2810" s="4">
        <f t="shared" si="175"/>
        <v>0.42300000000000004</v>
      </c>
    </row>
    <row r="2811" spans="1:19" ht="15.6" x14ac:dyDescent="0.3">
      <c r="A2811" t="s">
        <v>3988</v>
      </c>
      <c r="B2811" s="1">
        <v>43422</v>
      </c>
      <c r="C2811" s="1">
        <v>43427</v>
      </c>
      <c r="D2811">
        <f t="shared" si="172"/>
        <v>2018</v>
      </c>
      <c r="E2811" t="str">
        <f t="shared" si="173"/>
        <v>Nov</v>
      </c>
      <c r="F2811" t="s">
        <v>37</v>
      </c>
      <c r="G2811" t="s">
        <v>918</v>
      </c>
      <c r="H2811" s="2" t="s">
        <v>22</v>
      </c>
      <c r="I2811" t="s">
        <v>419</v>
      </c>
      <c r="J2811" t="s">
        <v>233</v>
      </c>
      <c r="K2811">
        <v>44107</v>
      </c>
      <c r="L2811" t="s">
        <v>54</v>
      </c>
      <c r="M2811" t="s">
        <v>3986</v>
      </c>
      <c r="N2811" t="s">
        <v>128</v>
      </c>
      <c r="O2811" t="s">
        <v>3726</v>
      </c>
      <c r="P2811" s="4">
        <v>38.863999999999997</v>
      </c>
      <c r="Q2811" s="4">
        <v>38.863999999999997</v>
      </c>
      <c r="R2811" s="4">
        <f t="shared" si="174"/>
        <v>0</v>
      </c>
      <c r="S2811" s="4">
        <f t="shared" si="175"/>
        <v>0</v>
      </c>
    </row>
    <row r="2812" spans="1:19" ht="15.6" x14ac:dyDescent="0.3">
      <c r="A2812" t="s">
        <v>3989</v>
      </c>
      <c r="B2812" s="1">
        <v>43443</v>
      </c>
      <c r="C2812" s="1">
        <v>43445</v>
      </c>
      <c r="D2812">
        <f t="shared" si="172"/>
        <v>2018</v>
      </c>
      <c r="E2812" t="str">
        <f t="shared" si="173"/>
        <v>Dec</v>
      </c>
      <c r="F2812" t="s">
        <v>67</v>
      </c>
      <c r="G2812" t="s">
        <v>702</v>
      </c>
      <c r="H2812" s="2" t="s">
        <v>22</v>
      </c>
      <c r="I2812" t="s">
        <v>97</v>
      </c>
      <c r="J2812" t="s">
        <v>89</v>
      </c>
      <c r="K2812">
        <v>48234</v>
      </c>
      <c r="L2812" t="s">
        <v>25</v>
      </c>
      <c r="M2812" t="s">
        <v>3986</v>
      </c>
      <c r="N2812" t="s">
        <v>128</v>
      </c>
      <c r="O2812" t="s">
        <v>3726</v>
      </c>
      <c r="P2812" s="4">
        <v>34.700000000000003</v>
      </c>
      <c r="Q2812" s="4">
        <v>34.700000000000003</v>
      </c>
      <c r="R2812" s="4">
        <f t="shared" si="174"/>
        <v>0</v>
      </c>
      <c r="S2812" s="4">
        <f t="shared" si="175"/>
        <v>0</v>
      </c>
    </row>
    <row r="2813" spans="1:19" ht="15.6" x14ac:dyDescent="0.3">
      <c r="A2813" t="s">
        <v>3990</v>
      </c>
      <c r="B2813" s="1">
        <v>42311</v>
      </c>
      <c r="C2813" s="1">
        <v>42311</v>
      </c>
      <c r="D2813">
        <f t="shared" si="172"/>
        <v>2015</v>
      </c>
      <c r="E2813" t="str">
        <f t="shared" si="173"/>
        <v>Nov</v>
      </c>
      <c r="F2813" t="s">
        <v>30</v>
      </c>
      <c r="G2813" t="s">
        <v>421</v>
      </c>
      <c r="H2813" s="2" t="s">
        <v>22</v>
      </c>
      <c r="I2813" t="s">
        <v>47</v>
      </c>
      <c r="J2813" t="s">
        <v>33</v>
      </c>
      <c r="K2813">
        <v>90049</v>
      </c>
      <c r="L2813" t="s">
        <v>34</v>
      </c>
      <c r="M2813" t="s">
        <v>3991</v>
      </c>
      <c r="N2813" t="s">
        <v>128</v>
      </c>
      <c r="O2813" t="s">
        <v>3726</v>
      </c>
      <c r="P2813" s="4">
        <v>6.72</v>
      </c>
      <c r="Q2813" s="4">
        <v>5</v>
      </c>
      <c r="R2813" s="4">
        <f t="shared" si="174"/>
        <v>1.7199999999999998</v>
      </c>
      <c r="S2813" s="4">
        <f t="shared" si="175"/>
        <v>0.25799999999999995</v>
      </c>
    </row>
    <row r="2814" spans="1:19" ht="15.6" x14ac:dyDescent="0.3">
      <c r="A2814" t="s">
        <v>3162</v>
      </c>
      <c r="B2814" s="1">
        <v>42583</v>
      </c>
      <c r="C2814" s="1">
        <v>42589</v>
      </c>
      <c r="D2814">
        <f t="shared" si="172"/>
        <v>2016</v>
      </c>
      <c r="E2814" t="str">
        <f t="shared" si="173"/>
        <v>Aug</v>
      </c>
      <c r="F2814" t="s">
        <v>37</v>
      </c>
      <c r="G2814" t="s">
        <v>3163</v>
      </c>
      <c r="H2814" s="2" t="s">
        <v>22</v>
      </c>
      <c r="I2814" t="s">
        <v>47</v>
      </c>
      <c r="J2814" t="s">
        <v>33</v>
      </c>
      <c r="K2814">
        <v>90004</v>
      </c>
      <c r="L2814" t="s">
        <v>34</v>
      </c>
      <c r="M2814" t="s">
        <v>3991</v>
      </c>
      <c r="N2814" t="s">
        <v>128</v>
      </c>
      <c r="O2814" t="s">
        <v>3726</v>
      </c>
      <c r="P2814" s="4">
        <v>6.72</v>
      </c>
      <c r="Q2814" s="4">
        <v>5</v>
      </c>
      <c r="R2814" s="4">
        <f t="shared" si="174"/>
        <v>1.7199999999999998</v>
      </c>
      <c r="S2814" s="4">
        <f t="shared" si="175"/>
        <v>0.25799999999999995</v>
      </c>
    </row>
    <row r="2815" spans="1:19" x14ac:dyDescent="0.3">
      <c r="A2815" t="s">
        <v>3565</v>
      </c>
      <c r="B2815" s="1">
        <v>43436</v>
      </c>
      <c r="C2815" s="1">
        <v>43437</v>
      </c>
      <c r="D2815">
        <f t="shared" si="172"/>
        <v>2018</v>
      </c>
      <c r="E2815" t="str">
        <f t="shared" si="173"/>
        <v>Dec</v>
      </c>
      <c r="F2815" t="s">
        <v>30</v>
      </c>
      <c r="G2815" t="s">
        <v>625</v>
      </c>
      <c r="H2815" t="s">
        <v>51</v>
      </c>
      <c r="I2815" t="s">
        <v>47</v>
      </c>
      <c r="J2815" t="s">
        <v>33</v>
      </c>
      <c r="K2815">
        <v>90032</v>
      </c>
      <c r="L2815" t="s">
        <v>34</v>
      </c>
      <c r="M2815" t="s">
        <v>3991</v>
      </c>
      <c r="N2815" t="s">
        <v>128</v>
      </c>
      <c r="O2815" t="s">
        <v>3726</v>
      </c>
      <c r="P2815" s="4">
        <v>10.08</v>
      </c>
      <c r="Q2815" s="4">
        <v>10.08</v>
      </c>
      <c r="R2815" s="4">
        <f t="shared" si="174"/>
        <v>0</v>
      </c>
      <c r="S2815" s="4">
        <f t="shared" si="175"/>
        <v>0</v>
      </c>
    </row>
    <row r="2816" spans="1:19" ht="15.6" x14ac:dyDescent="0.3">
      <c r="A2816" t="s">
        <v>1609</v>
      </c>
      <c r="B2816" s="1">
        <v>42361</v>
      </c>
      <c r="C2816" s="1">
        <v>42365</v>
      </c>
      <c r="D2816">
        <f t="shared" si="172"/>
        <v>2015</v>
      </c>
      <c r="E2816" t="str">
        <f t="shared" si="173"/>
        <v>Dec</v>
      </c>
      <c r="F2816" t="s">
        <v>67</v>
      </c>
      <c r="G2816" t="s">
        <v>513</v>
      </c>
      <c r="H2816" s="2" t="s">
        <v>22</v>
      </c>
      <c r="I2816" t="s">
        <v>1270</v>
      </c>
      <c r="J2816" t="s">
        <v>79</v>
      </c>
      <c r="K2816">
        <v>33614</v>
      </c>
      <c r="L2816" t="s">
        <v>44</v>
      </c>
      <c r="M2816" t="s">
        <v>3991</v>
      </c>
      <c r="N2816" t="s">
        <v>128</v>
      </c>
      <c r="O2816" t="s">
        <v>3726</v>
      </c>
      <c r="P2816" s="3">
        <v>1.3440000000000001</v>
      </c>
      <c r="Q2816" s="3">
        <v>0.8</v>
      </c>
      <c r="R2816" s="4">
        <f t="shared" si="174"/>
        <v>0.54400000000000004</v>
      </c>
      <c r="S2816" s="4">
        <f t="shared" si="175"/>
        <v>8.1600000000000006E-2</v>
      </c>
    </row>
    <row r="2817" spans="1:19" ht="15.6" x14ac:dyDescent="0.3">
      <c r="A2817" t="s">
        <v>1476</v>
      </c>
      <c r="B2817" s="1">
        <v>42903</v>
      </c>
      <c r="C2817" s="1">
        <v>42904</v>
      </c>
      <c r="D2817">
        <f t="shared" si="172"/>
        <v>2017</v>
      </c>
      <c r="E2817" t="str">
        <f t="shared" si="173"/>
        <v>Jun</v>
      </c>
      <c r="F2817" t="s">
        <v>20</v>
      </c>
      <c r="G2817" t="s">
        <v>1477</v>
      </c>
      <c r="H2817" s="2" t="s">
        <v>22</v>
      </c>
      <c r="I2817" t="s">
        <v>232</v>
      </c>
      <c r="J2817" t="s">
        <v>62</v>
      </c>
      <c r="K2817">
        <v>12180</v>
      </c>
      <c r="L2817" t="s">
        <v>54</v>
      </c>
      <c r="M2817" t="s">
        <v>3991</v>
      </c>
      <c r="N2817" t="s">
        <v>128</v>
      </c>
      <c r="O2817" t="s">
        <v>3726</v>
      </c>
      <c r="P2817" s="4">
        <v>1.68</v>
      </c>
      <c r="Q2817" s="4">
        <v>5</v>
      </c>
      <c r="R2817" s="4">
        <f t="shared" si="174"/>
        <v>-3.3200000000000003</v>
      </c>
      <c r="S2817" s="4">
        <f t="shared" si="175"/>
        <v>-0.498</v>
      </c>
    </row>
    <row r="2818" spans="1:19" ht="15.6" x14ac:dyDescent="0.3">
      <c r="A2818" t="s">
        <v>3992</v>
      </c>
      <c r="B2818" s="1">
        <v>43261</v>
      </c>
      <c r="C2818" s="1">
        <v>43265</v>
      </c>
      <c r="D2818">
        <f t="shared" ref="D2818:D2881" si="176">YEAR(B2818)</f>
        <v>2018</v>
      </c>
      <c r="E2818" t="str">
        <f t="shared" ref="E2818:E2881" si="177">TEXT(B2818,"mmm")</f>
        <v>Jun</v>
      </c>
      <c r="F2818" t="s">
        <v>37</v>
      </c>
      <c r="G2818" t="s">
        <v>1089</v>
      </c>
      <c r="H2818" s="2" t="s">
        <v>22</v>
      </c>
      <c r="I2818" t="s">
        <v>61</v>
      </c>
      <c r="J2818" t="s">
        <v>62</v>
      </c>
      <c r="K2818">
        <v>10011</v>
      </c>
      <c r="L2818" t="s">
        <v>54</v>
      </c>
      <c r="M2818" t="s">
        <v>3991</v>
      </c>
      <c r="N2818" t="s">
        <v>128</v>
      </c>
      <c r="O2818" t="s">
        <v>3726</v>
      </c>
      <c r="P2818" s="4">
        <v>8.4</v>
      </c>
      <c r="Q2818" s="4">
        <v>18</v>
      </c>
      <c r="R2818" s="4">
        <f t="shared" si="174"/>
        <v>-9.6</v>
      </c>
      <c r="S2818" s="4">
        <f t="shared" si="175"/>
        <v>-1.44</v>
      </c>
    </row>
    <row r="2819" spans="1:19" ht="15.6" x14ac:dyDescent="0.3">
      <c r="A2819" t="s">
        <v>1180</v>
      </c>
      <c r="B2819" s="1">
        <v>42112</v>
      </c>
      <c r="C2819" s="1">
        <v>42116</v>
      </c>
      <c r="D2819">
        <f t="shared" si="176"/>
        <v>2015</v>
      </c>
      <c r="E2819" t="str">
        <f t="shared" si="177"/>
        <v>Apr</v>
      </c>
      <c r="F2819" t="s">
        <v>37</v>
      </c>
      <c r="G2819" t="s">
        <v>1181</v>
      </c>
      <c r="H2819" s="2" t="s">
        <v>22</v>
      </c>
      <c r="I2819" t="s">
        <v>113</v>
      </c>
      <c r="J2819" t="s">
        <v>109</v>
      </c>
      <c r="K2819">
        <v>77095</v>
      </c>
      <c r="L2819" t="s">
        <v>25</v>
      </c>
      <c r="M2819" t="s">
        <v>3991</v>
      </c>
      <c r="N2819" t="s">
        <v>128</v>
      </c>
      <c r="O2819" t="s">
        <v>3726</v>
      </c>
      <c r="P2819" s="4">
        <v>2.6880000000000002</v>
      </c>
      <c r="Q2819" s="4">
        <v>5</v>
      </c>
      <c r="R2819" s="4">
        <f t="shared" ref="R2819:R2882" si="178">P2819-Q2819</f>
        <v>-2.3119999999999998</v>
      </c>
      <c r="S2819" s="4">
        <f t="shared" ref="S2819:S2882" si="179">0.15*R2819</f>
        <v>-0.34679999999999994</v>
      </c>
    </row>
    <row r="2820" spans="1:19" ht="15.6" x14ac:dyDescent="0.3">
      <c r="A2820" t="s">
        <v>3247</v>
      </c>
      <c r="B2820" s="1">
        <v>42815</v>
      </c>
      <c r="C2820" s="1">
        <v>42819</v>
      </c>
      <c r="D2820">
        <f t="shared" si="176"/>
        <v>2017</v>
      </c>
      <c r="E2820" t="str">
        <f t="shared" si="177"/>
        <v>Mar</v>
      </c>
      <c r="F2820" t="s">
        <v>37</v>
      </c>
      <c r="G2820" t="s">
        <v>87</v>
      </c>
      <c r="H2820" s="2" t="s">
        <v>22</v>
      </c>
      <c r="I2820" t="s">
        <v>113</v>
      </c>
      <c r="J2820" t="s">
        <v>109</v>
      </c>
      <c r="K2820">
        <v>77036</v>
      </c>
      <c r="L2820" t="s">
        <v>25</v>
      </c>
      <c r="M2820" t="s">
        <v>3991</v>
      </c>
      <c r="N2820" t="s">
        <v>110</v>
      </c>
      <c r="O2820" t="s">
        <v>3726</v>
      </c>
      <c r="P2820" s="3">
        <v>1.3440000000000001</v>
      </c>
      <c r="Q2820" s="3">
        <v>0.8</v>
      </c>
      <c r="R2820" s="4">
        <f t="shared" si="178"/>
        <v>0.54400000000000004</v>
      </c>
      <c r="S2820" s="4">
        <f t="shared" si="179"/>
        <v>8.1600000000000006E-2</v>
      </c>
    </row>
    <row r="2821" spans="1:19" x14ac:dyDescent="0.3">
      <c r="A2821" t="s">
        <v>3993</v>
      </c>
      <c r="B2821" s="1">
        <v>42130</v>
      </c>
      <c r="C2821" s="1">
        <v>42135</v>
      </c>
      <c r="D2821">
        <f t="shared" si="176"/>
        <v>2015</v>
      </c>
      <c r="E2821" t="str">
        <f t="shared" si="177"/>
        <v>May</v>
      </c>
      <c r="F2821" t="s">
        <v>37</v>
      </c>
      <c r="G2821" t="s">
        <v>318</v>
      </c>
      <c r="H2821" t="s">
        <v>22</v>
      </c>
      <c r="I2821" t="s">
        <v>47</v>
      </c>
      <c r="J2821" t="s">
        <v>33</v>
      </c>
      <c r="K2821">
        <v>90004</v>
      </c>
      <c r="L2821" t="s">
        <v>34</v>
      </c>
      <c r="M2821" t="s">
        <v>3994</v>
      </c>
      <c r="N2821" t="s">
        <v>128</v>
      </c>
      <c r="O2821" t="s">
        <v>3726</v>
      </c>
      <c r="P2821" s="4">
        <v>107.94</v>
      </c>
      <c r="Q2821" s="4">
        <v>107.94</v>
      </c>
      <c r="R2821" s="4">
        <f t="shared" si="178"/>
        <v>0</v>
      </c>
      <c r="S2821" s="4">
        <f t="shared" si="179"/>
        <v>0</v>
      </c>
    </row>
    <row r="2822" spans="1:19" x14ac:dyDescent="0.3">
      <c r="A2822" t="s">
        <v>3995</v>
      </c>
      <c r="B2822" s="1">
        <v>42309</v>
      </c>
      <c r="C2822" s="1">
        <v>42315</v>
      </c>
      <c r="D2822">
        <f t="shared" si="176"/>
        <v>2015</v>
      </c>
      <c r="E2822" t="str">
        <f t="shared" si="177"/>
        <v>Nov</v>
      </c>
      <c r="F2822" t="s">
        <v>37</v>
      </c>
      <c r="G2822" t="s">
        <v>264</v>
      </c>
      <c r="H2822" t="s">
        <v>105</v>
      </c>
      <c r="I2822" t="s">
        <v>165</v>
      </c>
      <c r="J2822" t="s">
        <v>75</v>
      </c>
      <c r="K2822">
        <v>80219</v>
      </c>
      <c r="L2822" t="s">
        <v>34</v>
      </c>
      <c r="M2822" t="s">
        <v>3994</v>
      </c>
      <c r="N2822" t="s">
        <v>128</v>
      </c>
      <c r="O2822" t="s">
        <v>3726</v>
      </c>
      <c r="P2822" s="4">
        <v>43.176000000000002</v>
      </c>
      <c r="Q2822" s="4">
        <v>43.176000000000002</v>
      </c>
      <c r="R2822" s="4">
        <f t="shared" si="178"/>
        <v>0</v>
      </c>
      <c r="S2822" s="4">
        <f t="shared" si="179"/>
        <v>0</v>
      </c>
    </row>
    <row r="2823" spans="1:19" x14ac:dyDescent="0.3">
      <c r="A2823" t="s">
        <v>1376</v>
      </c>
      <c r="B2823" s="1">
        <v>43095</v>
      </c>
      <c r="C2823" s="1">
        <v>43100</v>
      </c>
      <c r="D2823">
        <f t="shared" si="176"/>
        <v>2017</v>
      </c>
      <c r="E2823" t="str">
        <f t="shared" si="177"/>
        <v>Dec</v>
      </c>
      <c r="F2823" t="s">
        <v>37</v>
      </c>
      <c r="G2823" t="s">
        <v>1377</v>
      </c>
      <c r="H2823" t="s">
        <v>51</v>
      </c>
      <c r="I2823" t="s">
        <v>47</v>
      </c>
      <c r="J2823" t="s">
        <v>33</v>
      </c>
      <c r="K2823">
        <v>90004</v>
      </c>
      <c r="L2823" t="s">
        <v>34</v>
      </c>
      <c r="M2823" t="s">
        <v>3994</v>
      </c>
      <c r="N2823" t="s">
        <v>128</v>
      </c>
      <c r="O2823" t="s">
        <v>3726</v>
      </c>
      <c r="P2823" s="4">
        <v>53.97</v>
      </c>
      <c r="Q2823" s="4">
        <v>53.97</v>
      </c>
      <c r="R2823" s="4">
        <f t="shared" si="178"/>
        <v>0</v>
      </c>
      <c r="S2823" s="4">
        <f t="shared" si="179"/>
        <v>0</v>
      </c>
    </row>
    <row r="2824" spans="1:19" x14ac:dyDescent="0.3">
      <c r="A2824" t="s">
        <v>3996</v>
      </c>
      <c r="B2824" s="1">
        <v>43348</v>
      </c>
      <c r="C2824" s="1">
        <v>43352</v>
      </c>
      <c r="D2824">
        <f t="shared" si="176"/>
        <v>2018</v>
      </c>
      <c r="E2824" t="str">
        <f t="shared" si="177"/>
        <v>Sep</v>
      </c>
      <c r="F2824" t="s">
        <v>37</v>
      </c>
      <c r="G2824" t="s">
        <v>3144</v>
      </c>
      <c r="H2824" t="s">
        <v>105</v>
      </c>
      <c r="I2824" t="s">
        <v>712</v>
      </c>
      <c r="J2824" t="s">
        <v>250</v>
      </c>
      <c r="K2824">
        <v>37918</v>
      </c>
      <c r="L2824" t="s">
        <v>44</v>
      </c>
      <c r="M2824" t="s">
        <v>3994</v>
      </c>
      <c r="N2824" t="s">
        <v>128</v>
      </c>
      <c r="O2824" t="s">
        <v>3726</v>
      </c>
      <c r="P2824" s="4">
        <v>71.959999999999994</v>
      </c>
      <c r="Q2824" s="4">
        <v>71.959999999999994</v>
      </c>
      <c r="R2824" s="4">
        <f t="shared" si="178"/>
        <v>0</v>
      </c>
      <c r="S2824" s="4">
        <f t="shared" si="179"/>
        <v>0</v>
      </c>
    </row>
    <row r="2825" spans="1:19" ht="15.6" x14ac:dyDescent="0.3">
      <c r="A2825" t="s">
        <v>3997</v>
      </c>
      <c r="B2825" s="1">
        <v>42494</v>
      </c>
      <c r="C2825" s="1">
        <v>42501</v>
      </c>
      <c r="D2825">
        <f t="shared" si="176"/>
        <v>2016</v>
      </c>
      <c r="E2825" t="str">
        <f t="shared" si="177"/>
        <v>May</v>
      </c>
      <c r="F2825" t="s">
        <v>37</v>
      </c>
      <c r="G2825" t="s">
        <v>2147</v>
      </c>
      <c r="H2825" s="2" t="s">
        <v>22</v>
      </c>
      <c r="I2825" t="s">
        <v>3450</v>
      </c>
      <c r="J2825" t="s">
        <v>653</v>
      </c>
      <c r="K2825">
        <v>46203</v>
      </c>
      <c r="L2825" t="s">
        <v>25</v>
      </c>
      <c r="M2825" t="s">
        <v>3994</v>
      </c>
      <c r="N2825" t="s">
        <v>128</v>
      </c>
      <c r="O2825" t="s">
        <v>3726</v>
      </c>
      <c r="P2825" s="4">
        <v>125.93</v>
      </c>
      <c r="Q2825" s="4">
        <v>125.93</v>
      </c>
      <c r="R2825" s="4">
        <f t="shared" si="178"/>
        <v>0</v>
      </c>
      <c r="S2825" s="4">
        <f t="shared" si="179"/>
        <v>0</v>
      </c>
    </row>
    <row r="2826" spans="1:19" ht="15.6" x14ac:dyDescent="0.3">
      <c r="A2826" t="s">
        <v>1256</v>
      </c>
      <c r="B2826" s="1">
        <v>43358</v>
      </c>
      <c r="C2826" s="1">
        <v>43362</v>
      </c>
      <c r="D2826">
        <f t="shared" si="176"/>
        <v>2018</v>
      </c>
      <c r="E2826" t="str">
        <f t="shared" si="177"/>
        <v>Sep</v>
      </c>
      <c r="F2826" t="s">
        <v>37</v>
      </c>
      <c r="G2826" t="s">
        <v>1257</v>
      </c>
      <c r="H2826" s="2" t="s">
        <v>22</v>
      </c>
      <c r="I2826" t="s">
        <v>32</v>
      </c>
      <c r="J2826" t="s">
        <v>33</v>
      </c>
      <c r="K2826">
        <v>94122</v>
      </c>
      <c r="L2826" t="s">
        <v>34</v>
      </c>
      <c r="M2826" t="s">
        <v>3998</v>
      </c>
      <c r="N2826" t="s">
        <v>128</v>
      </c>
      <c r="O2826" t="s">
        <v>3726</v>
      </c>
      <c r="P2826" s="4">
        <v>99.3</v>
      </c>
      <c r="Q2826" s="4">
        <v>99.3</v>
      </c>
      <c r="R2826" s="4">
        <f t="shared" si="178"/>
        <v>0</v>
      </c>
      <c r="S2826" s="4">
        <f t="shared" si="179"/>
        <v>0</v>
      </c>
    </row>
    <row r="2827" spans="1:19" ht="15.6" x14ac:dyDescent="0.3">
      <c r="A2827" t="s">
        <v>240</v>
      </c>
      <c r="B2827" s="1">
        <v>43362</v>
      </c>
      <c r="C2827" s="1">
        <v>43368</v>
      </c>
      <c r="D2827">
        <f t="shared" si="176"/>
        <v>2018</v>
      </c>
      <c r="E2827" t="str">
        <f t="shared" si="177"/>
        <v>Sep</v>
      </c>
      <c r="F2827" t="s">
        <v>37</v>
      </c>
      <c r="G2827" t="s">
        <v>241</v>
      </c>
      <c r="H2827" s="2" t="s">
        <v>22</v>
      </c>
      <c r="I2827" t="s">
        <v>191</v>
      </c>
      <c r="J2827" t="s">
        <v>242</v>
      </c>
      <c r="K2827">
        <v>97477</v>
      </c>
      <c r="L2827" t="s">
        <v>34</v>
      </c>
      <c r="M2827" t="s">
        <v>3998</v>
      </c>
      <c r="N2827" t="s">
        <v>128</v>
      </c>
      <c r="O2827" t="s">
        <v>3726</v>
      </c>
      <c r="P2827" s="4">
        <v>23.832000000000001</v>
      </c>
      <c r="Q2827" s="4">
        <v>23.832000000000001</v>
      </c>
      <c r="R2827" s="4">
        <f t="shared" si="178"/>
        <v>0</v>
      </c>
      <c r="S2827" s="4">
        <f t="shared" si="179"/>
        <v>0</v>
      </c>
    </row>
    <row r="2828" spans="1:19" ht="15.6" x14ac:dyDescent="0.3">
      <c r="A2828" t="s">
        <v>3999</v>
      </c>
      <c r="B2828" s="1">
        <v>42093</v>
      </c>
      <c r="C2828" s="1">
        <v>42097</v>
      </c>
      <c r="D2828">
        <f t="shared" si="176"/>
        <v>2015</v>
      </c>
      <c r="E2828" t="str">
        <f t="shared" si="177"/>
        <v>Mar</v>
      </c>
      <c r="F2828" t="s">
        <v>37</v>
      </c>
      <c r="G2828" t="s">
        <v>1181</v>
      </c>
      <c r="H2828" s="2" t="s">
        <v>22</v>
      </c>
      <c r="I2828" t="s">
        <v>406</v>
      </c>
      <c r="J2828" t="s">
        <v>62</v>
      </c>
      <c r="K2828">
        <v>11561</v>
      </c>
      <c r="L2828" t="s">
        <v>54</v>
      </c>
      <c r="M2828" t="s">
        <v>3998</v>
      </c>
      <c r="N2828" t="s">
        <v>128</v>
      </c>
      <c r="O2828" t="s">
        <v>3726</v>
      </c>
      <c r="P2828" s="4">
        <v>49.65</v>
      </c>
      <c r="Q2828" s="4">
        <v>49.65</v>
      </c>
      <c r="R2828" s="4">
        <f t="shared" si="178"/>
        <v>0</v>
      </c>
      <c r="S2828" s="4">
        <f t="shared" si="179"/>
        <v>0</v>
      </c>
    </row>
    <row r="2829" spans="1:19" ht="15.6" x14ac:dyDescent="0.3">
      <c r="A2829" t="s">
        <v>4000</v>
      </c>
      <c r="B2829" s="1">
        <v>42701</v>
      </c>
      <c r="C2829" s="1">
        <v>42705</v>
      </c>
      <c r="D2829">
        <f t="shared" si="176"/>
        <v>2016</v>
      </c>
      <c r="E2829" t="str">
        <f t="shared" si="177"/>
        <v>Nov</v>
      </c>
      <c r="F2829" t="s">
        <v>37</v>
      </c>
      <c r="G2829" t="s">
        <v>2404</v>
      </c>
      <c r="H2829" s="2" t="s">
        <v>22</v>
      </c>
      <c r="I2829" t="s">
        <v>61</v>
      </c>
      <c r="J2829" t="s">
        <v>62</v>
      </c>
      <c r="K2829">
        <v>10024</v>
      </c>
      <c r="L2829" t="s">
        <v>54</v>
      </c>
      <c r="M2829" t="s">
        <v>3998</v>
      </c>
      <c r="N2829" t="s">
        <v>128</v>
      </c>
      <c r="O2829" t="s">
        <v>3726</v>
      </c>
      <c r="P2829" s="4">
        <v>29.79</v>
      </c>
      <c r="Q2829" s="4">
        <v>29.79</v>
      </c>
      <c r="R2829" s="4">
        <f t="shared" si="178"/>
        <v>0</v>
      </c>
      <c r="S2829" s="4">
        <f t="shared" si="179"/>
        <v>0</v>
      </c>
    </row>
    <row r="2830" spans="1:19" ht="15.6" x14ac:dyDescent="0.3">
      <c r="A2830" t="s">
        <v>4001</v>
      </c>
      <c r="B2830" s="1">
        <v>42592</v>
      </c>
      <c r="C2830" s="1">
        <v>42598</v>
      </c>
      <c r="D2830">
        <f t="shared" si="176"/>
        <v>2016</v>
      </c>
      <c r="E2830" t="str">
        <f t="shared" si="177"/>
        <v>Aug</v>
      </c>
      <c r="F2830" t="s">
        <v>37</v>
      </c>
      <c r="G2830" t="s">
        <v>332</v>
      </c>
      <c r="H2830" s="2" t="s">
        <v>22</v>
      </c>
      <c r="I2830" t="s">
        <v>4002</v>
      </c>
      <c r="J2830" t="s">
        <v>807</v>
      </c>
      <c r="K2830">
        <v>55122</v>
      </c>
      <c r="L2830" t="s">
        <v>25</v>
      </c>
      <c r="M2830" t="s">
        <v>3998</v>
      </c>
      <c r="N2830" t="s">
        <v>128</v>
      </c>
      <c r="O2830" t="s">
        <v>3726</v>
      </c>
      <c r="P2830" s="4">
        <v>29.79</v>
      </c>
      <c r="Q2830" s="4">
        <v>29.79</v>
      </c>
      <c r="R2830" s="4">
        <f t="shared" si="178"/>
        <v>0</v>
      </c>
      <c r="S2830" s="4">
        <f t="shared" si="179"/>
        <v>0</v>
      </c>
    </row>
    <row r="2831" spans="1:19" ht="15.6" x14ac:dyDescent="0.3">
      <c r="A2831" t="s">
        <v>4003</v>
      </c>
      <c r="B2831" s="1">
        <v>43177</v>
      </c>
      <c r="C2831" s="1">
        <v>43181</v>
      </c>
      <c r="D2831">
        <f t="shared" si="176"/>
        <v>2018</v>
      </c>
      <c r="E2831" t="str">
        <f t="shared" si="177"/>
        <v>Mar</v>
      </c>
      <c r="F2831" t="s">
        <v>37</v>
      </c>
      <c r="G2831" t="s">
        <v>60</v>
      </c>
      <c r="H2831" s="2" t="s">
        <v>22</v>
      </c>
      <c r="I2831" t="s">
        <v>116</v>
      </c>
      <c r="J2831" t="s">
        <v>109</v>
      </c>
      <c r="K2831">
        <v>75220</v>
      </c>
      <c r="L2831" t="s">
        <v>25</v>
      </c>
      <c r="M2831" t="s">
        <v>3998</v>
      </c>
      <c r="N2831" t="s">
        <v>128</v>
      </c>
      <c r="O2831" t="s">
        <v>3726</v>
      </c>
      <c r="P2831" s="4">
        <v>23.832000000000001</v>
      </c>
      <c r="Q2831" s="4">
        <v>23.832000000000001</v>
      </c>
      <c r="R2831" s="4">
        <f t="shared" si="178"/>
        <v>0</v>
      </c>
      <c r="S2831" s="4">
        <f t="shared" si="179"/>
        <v>0</v>
      </c>
    </row>
    <row r="2832" spans="1:19" ht="15.6" x14ac:dyDescent="0.3">
      <c r="A2832" t="s">
        <v>3090</v>
      </c>
      <c r="B2832" s="1">
        <v>43423</v>
      </c>
      <c r="C2832" s="1">
        <v>43425</v>
      </c>
      <c r="D2832">
        <f t="shared" si="176"/>
        <v>2018</v>
      </c>
      <c r="E2832" t="str">
        <f t="shared" si="177"/>
        <v>Nov</v>
      </c>
      <c r="F2832" t="s">
        <v>20</v>
      </c>
      <c r="G2832" t="s">
        <v>1542</v>
      </c>
      <c r="H2832" s="2" t="s">
        <v>22</v>
      </c>
      <c r="I2832" t="s">
        <v>855</v>
      </c>
      <c r="J2832" t="s">
        <v>109</v>
      </c>
      <c r="K2832">
        <v>78207</v>
      </c>
      <c r="L2832" t="s">
        <v>25</v>
      </c>
      <c r="M2832" t="s">
        <v>3998</v>
      </c>
      <c r="N2832" t="s">
        <v>128</v>
      </c>
      <c r="O2832" t="s">
        <v>3726</v>
      </c>
      <c r="P2832" s="4">
        <v>31.776</v>
      </c>
      <c r="Q2832" s="4">
        <v>31.776</v>
      </c>
      <c r="R2832" s="4">
        <f t="shared" si="178"/>
        <v>0</v>
      </c>
      <c r="S2832" s="4">
        <f t="shared" si="179"/>
        <v>0</v>
      </c>
    </row>
    <row r="2833" spans="1:19" ht="15.6" x14ac:dyDescent="0.3">
      <c r="A2833" t="s">
        <v>4004</v>
      </c>
      <c r="B2833" s="1">
        <v>43345</v>
      </c>
      <c r="C2833" s="1">
        <v>43351</v>
      </c>
      <c r="D2833">
        <f t="shared" si="176"/>
        <v>2018</v>
      </c>
      <c r="E2833" t="str">
        <f t="shared" si="177"/>
        <v>Sep</v>
      </c>
      <c r="F2833" t="s">
        <v>37</v>
      </c>
      <c r="G2833" t="s">
        <v>2800</v>
      </c>
      <c r="H2833" s="2" t="s">
        <v>22</v>
      </c>
      <c r="I2833" t="s">
        <v>389</v>
      </c>
      <c r="J2833" t="s">
        <v>33</v>
      </c>
      <c r="K2833">
        <v>93309</v>
      </c>
      <c r="L2833" t="s">
        <v>34</v>
      </c>
      <c r="M2833" t="s">
        <v>4005</v>
      </c>
      <c r="N2833" t="s">
        <v>128</v>
      </c>
      <c r="O2833" t="s">
        <v>3726</v>
      </c>
      <c r="P2833" s="4">
        <v>9.4</v>
      </c>
      <c r="Q2833" s="4">
        <v>100</v>
      </c>
      <c r="R2833" s="4">
        <f t="shared" si="178"/>
        <v>-90.6</v>
      </c>
      <c r="S2833" s="4">
        <f t="shared" si="179"/>
        <v>-13.589999999999998</v>
      </c>
    </row>
    <row r="2834" spans="1:19" ht="15.6" x14ac:dyDescent="0.3">
      <c r="A2834" t="s">
        <v>4006</v>
      </c>
      <c r="B2834" s="1">
        <v>42309</v>
      </c>
      <c r="C2834" s="1">
        <v>42316</v>
      </c>
      <c r="D2834">
        <f t="shared" si="176"/>
        <v>2015</v>
      </c>
      <c r="E2834" t="str">
        <f t="shared" si="177"/>
        <v>Nov</v>
      </c>
      <c r="F2834" t="s">
        <v>37</v>
      </c>
      <c r="G2834" t="s">
        <v>320</v>
      </c>
      <c r="H2834" s="2" t="s">
        <v>22</v>
      </c>
      <c r="I2834" t="s">
        <v>645</v>
      </c>
      <c r="J2834" t="s">
        <v>205</v>
      </c>
      <c r="K2834">
        <v>40475</v>
      </c>
      <c r="L2834" t="s">
        <v>44</v>
      </c>
      <c r="M2834" t="s">
        <v>4005</v>
      </c>
      <c r="N2834" t="s">
        <v>128</v>
      </c>
      <c r="O2834" t="s">
        <v>3726</v>
      </c>
      <c r="P2834" s="4">
        <v>5.64</v>
      </c>
      <c r="Q2834" s="4">
        <v>5</v>
      </c>
      <c r="R2834" s="4">
        <f t="shared" si="178"/>
        <v>0.63999999999999968</v>
      </c>
      <c r="S2834" s="4">
        <f t="shared" si="179"/>
        <v>9.5999999999999946E-2</v>
      </c>
    </row>
    <row r="2835" spans="1:19" ht="15.6" x14ac:dyDescent="0.3">
      <c r="A2835" t="s">
        <v>4007</v>
      </c>
      <c r="B2835" s="1">
        <v>43262</v>
      </c>
      <c r="C2835" s="1">
        <v>43266</v>
      </c>
      <c r="D2835">
        <f t="shared" si="176"/>
        <v>2018</v>
      </c>
      <c r="E2835" t="str">
        <f t="shared" si="177"/>
        <v>Jun</v>
      </c>
      <c r="F2835" t="s">
        <v>37</v>
      </c>
      <c r="G2835" t="s">
        <v>2933</v>
      </c>
      <c r="H2835" s="2" t="s">
        <v>22</v>
      </c>
      <c r="I2835" t="s">
        <v>1021</v>
      </c>
      <c r="J2835" t="s">
        <v>754</v>
      </c>
      <c r="K2835">
        <v>36830</v>
      </c>
      <c r="L2835" t="s">
        <v>44</v>
      </c>
      <c r="M2835" t="s">
        <v>4005</v>
      </c>
      <c r="N2835" t="s">
        <v>128</v>
      </c>
      <c r="O2835" t="s">
        <v>3726</v>
      </c>
      <c r="P2835" s="4">
        <v>3.76</v>
      </c>
      <c r="Q2835" s="4">
        <v>100</v>
      </c>
      <c r="R2835" s="4">
        <f t="shared" si="178"/>
        <v>-96.24</v>
      </c>
      <c r="S2835" s="4">
        <f t="shared" si="179"/>
        <v>-14.435999999999998</v>
      </c>
    </row>
    <row r="2836" spans="1:19" ht="15.6" x14ac:dyDescent="0.3">
      <c r="A2836" t="s">
        <v>4008</v>
      </c>
      <c r="B2836" s="1">
        <v>42176</v>
      </c>
      <c r="C2836" s="1">
        <v>42180</v>
      </c>
      <c r="D2836">
        <f t="shared" si="176"/>
        <v>2015</v>
      </c>
      <c r="E2836" t="str">
        <f t="shared" si="177"/>
        <v>Jun</v>
      </c>
      <c r="F2836" t="s">
        <v>37</v>
      </c>
      <c r="G2836" t="s">
        <v>1506</v>
      </c>
      <c r="H2836" s="2" t="s">
        <v>22</v>
      </c>
      <c r="I2836" t="s">
        <v>419</v>
      </c>
      <c r="J2836" t="s">
        <v>144</v>
      </c>
      <c r="K2836">
        <v>8701</v>
      </c>
      <c r="L2836" t="s">
        <v>54</v>
      </c>
      <c r="M2836" t="s">
        <v>4005</v>
      </c>
      <c r="N2836" t="s">
        <v>128</v>
      </c>
      <c r="O2836" t="s">
        <v>3726</v>
      </c>
      <c r="P2836" s="4">
        <v>3.76</v>
      </c>
      <c r="Q2836" s="4">
        <v>5</v>
      </c>
      <c r="R2836" s="4">
        <f t="shared" si="178"/>
        <v>-1.2400000000000002</v>
      </c>
      <c r="S2836" s="4">
        <f t="shared" si="179"/>
        <v>-0.18600000000000003</v>
      </c>
    </row>
    <row r="2837" spans="1:19" ht="15.6" x14ac:dyDescent="0.3">
      <c r="A2837" t="s">
        <v>4009</v>
      </c>
      <c r="B2837" s="1">
        <v>42725</v>
      </c>
      <c r="C2837" s="1">
        <v>42727</v>
      </c>
      <c r="D2837">
        <f t="shared" si="176"/>
        <v>2016</v>
      </c>
      <c r="E2837" t="str">
        <f t="shared" si="177"/>
        <v>Dec</v>
      </c>
      <c r="F2837" t="s">
        <v>67</v>
      </c>
      <c r="G2837" t="s">
        <v>960</v>
      </c>
      <c r="H2837" s="2" t="s">
        <v>22</v>
      </c>
      <c r="I2837" t="s">
        <v>182</v>
      </c>
      <c r="J2837" t="s">
        <v>233</v>
      </c>
      <c r="K2837">
        <v>43229</v>
      </c>
      <c r="L2837" t="s">
        <v>54</v>
      </c>
      <c r="M2837" t="s">
        <v>4005</v>
      </c>
      <c r="N2837" t="s">
        <v>128</v>
      </c>
      <c r="O2837" t="s">
        <v>3726</v>
      </c>
      <c r="P2837" s="4">
        <v>3.008</v>
      </c>
      <c r="Q2837" s="4">
        <v>80</v>
      </c>
      <c r="R2837" s="4">
        <f t="shared" si="178"/>
        <v>-76.992000000000004</v>
      </c>
      <c r="S2837" s="4">
        <f t="shared" si="179"/>
        <v>-11.5488</v>
      </c>
    </row>
    <row r="2838" spans="1:19" ht="15.6" x14ac:dyDescent="0.3">
      <c r="A2838" t="s">
        <v>3465</v>
      </c>
      <c r="B2838" s="1">
        <v>42881</v>
      </c>
      <c r="C2838" s="1">
        <v>42887</v>
      </c>
      <c r="D2838">
        <f t="shared" si="176"/>
        <v>2017</v>
      </c>
      <c r="E2838" t="str">
        <f t="shared" si="177"/>
        <v>May</v>
      </c>
      <c r="F2838" t="s">
        <v>37</v>
      </c>
      <c r="G2838" t="s">
        <v>901</v>
      </c>
      <c r="H2838" s="2" t="s">
        <v>22</v>
      </c>
      <c r="I2838" t="s">
        <v>100</v>
      </c>
      <c r="J2838" t="s">
        <v>101</v>
      </c>
      <c r="K2838">
        <v>19134</v>
      </c>
      <c r="L2838" t="s">
        <v>54</v>
      </c>
      <c r="M2838" t="s">
        <v>4005</v>
      </c>
      <c r="N2838" t="s">
        <v>128</v>
      </c>
      <c r="O2838" t="s">
        <v>3726</v>
      </c>
      <c r="P2838" s="4">
        <v>1.504</v>
      </c>
      <c r="Q2838" s="4">
        <v>5</v>
      </c>
      <c r="R2838" s="4">
        <f t="shared" si="178"/>
        <v>-3.496</v>
      </c>
      <c r="S2838" s="4">
        <f t="shared" si="179"/>
        <v>-0.52439999999999998</v>
      </c>
    </row>
    <row r="2839" spans="1:19" ht="15.6" x14ac:dyDescent="0.3">
      <c r="A2839" t="s">
        <v>1322</v>
      </c>
      <c r="B2839" s="1">
        <v>43234</v>
      </c>
      <c r="C2839" s="1">
        <v>43237</v>
      </c>
      <c r="D2839">
        <f t="shared" si="176"/>
        <v>2018</v>
      </c>
      <c r="E2839" t="str">
        <f t="shared" si="177"/>
        <v>May</v>
      </c>
      <c r="F2839" t="s">
        <v>20</v>
      </c>
      <c r="G2839" t="s">
        <v>1323</v>
      </c>
      <c r="H2839" s="2" t="s">
        <v>22</v>
      </c>
      <c r="I2839" t="s">
        <v>394</v>
      </c>
      <c r="J2839" t="s">
        <v>140</v>
      </c>
      <c r="K2839">
        <v>21215</v>
      </c>
      <c r="L2839" t="s">
        <v>54</v>
      </c>
      <c r="M2839" t="s">
        <v>4005</v>
      </c>
      <c r="N2839" t="s">
        <v>128</v>
      </c>
      <c r="O2839" t="s">
        <v>3726</v>
      </c>
      <c r="P2839" s="4">
        <v>3.76</v>
      </c>
      <c r="Q2839" s="4">
        <v>5</v>
      </c>
      <c r="R2839" s="4">
        <f t="shared" si="178"/>
        <v>-1.2400000000000002</v>
      </c>
      <c r="S2839" s="4">
        <f t="shared" si="179"/>
        <v>-0.18600000000000003</v>
      </c>
    </row>
    <row r="2840" spans="1:19" ht="15.6" x14ac:dyDescent="0.3">
      <c r="A2840" t="s">
        <v>4010</v>
      </c>
      <c r="B2840" s="1">
        <v>42721</v>
      </c>
      <c r="C2840" s="1">
        <v>42723</v>
      </c>
      <c r="D2840">
        <f t="shared" si="176"/>
        <v>2016</v>
      </c>
      <c r="E2840" t="str">
        <f t="shared" si="177"/>
        <v>Dec</v>
      </c>
      <c r="F2840" t="s">
        <v>67</v>
      </c>
      <c r="G2840" t="s">
        <v>1925</v>
      </c>
      <c r="H2840" s="2" t="s">
        <v>22</v>
      </c>
      <c r="I2840" t="s">
        <v>47</v>
      </c>
      <c r="J2840" t="s">
        <v>33</v>
      </c>
      <c r="K2840">
        <v>90008</v>
      </c>
      <c r="L2840" t="s">
        <v>34</v>
      </c>
      <c r="M2840" t="s">
        <v>4011</v>
      </c>
      <c r="N2840" t="s">
        <v>128</v>
      </c>
      <c r="O2840" t="s">
        <v>3726</v>
      </c>
      <c r="P2840" s="4">
        <v>16.399999999999999</v>
      </c>
      <c r="Q2840" s="4">
        <v>18</v>
      </c>
      <c r="R2840" s="4">
        <f t="shared" si="178"/>
        <v>-1.6000000000000014</v>
      </c>
      <c r="S2840" s="4">
        <f t="shared" si="179"/>
        <v>-0.24000000000000021</v>
      </c>
    </row>
    <row r="2841" spans="1:19" ht="15.6" x14ac:dyDescent="0.3">
      <c r="A2841" t="s">
        <v>4012</v>
      </c>
      <c r="B2841" s="1">
        <v>42697</v>
      </c>
      <c r="C2841" s="1">
        <v>42699</v>
      </c>
      <c r="D2841">
        <f t="shared" si="176"/>
        <v>2016</v>
      </c>
      <c r="E2841" t="str">
        <f t="shared" si="177"/>
        <v>Nov</v>
      </c>
      <c r="F2841" t="s">
        <v>67</v>
      </c>
      <c r="G2841" t="s">
        <v>274</v>
      </c>
      <c r="H2841" s="2" t="s">
        <v>22</v>
      </c>
      <c r="I2841" t="s">
        <v>52</v>
      </c>
      <c r="J2841" t="s">
        <v>53</v>
      </c>
      <c r="K2841">
        <v>19805</v>
      </c>
      <c r="L2841" t="s">
        <v>54</v>
      </c>
      <c r="M2841" t="s">
        <v>4011</v>
      </c>
      <c r="N2841" t="s">
        <v>128</v>
      </c>
      <c r="O2841" t="s">
        <v>3726</v>
      </c>
      <c r="P2841" s="4">
        <v>13.12</v>
      </c>
      <c r="Q2841" s="4">
        <v>13.12</v>
      </c>
      <c r="R2841" s="4">
        <f t="shared" si="178"/>
        <v>0</v>
      </c>
      <c r="S2841" s="4">
        <f t="shared" si="179"/>
        <v>0</v>
      </c>
    </row>
    <row r="2842" spans="1:19" ht="15.6" x14ac:dyDescent="0.3">
      <c r="A2842" t="s">
        <v>4013</v>
      </c>
      <c r="B2842" s="1">
        <v>42719</v>
      </c>
      <c r="C2842" s="1">
        <v>42723</v>
      </c>
      <c r="D2842">
        <f t="shared" si="176"/>
        <v>2016</v>
      </c>
      <c r="E2842" t="str">
        <f t="shared" si="177"/>
        <v>Dec</v>
      </c>
      <c r="F2842" t="s">
        <v>37</v>
      </c>
      <c r="G2842" t="s">
        <v>3629</v>
      </c>
      <c r="H2842" s="2" t="s">
        <v>22</v>
      </c>
      <c r="I2842" t="s">
        <v>61</v>
      </c>
      <c r="J2842" t="s">
        <v>62</v>
      </c>
      <c r="K2842">
        <v>10009</v>
      </c>
      <c r="L2842" t="s">
        <v>54</v>
      </c>
      <c r="M2842" t="s">
        <v>4011</v>
      </c>
      <c r="N2842" t="s">
        <v>128</v>
      </c>
      <c r="O2842" t="s">
        <v>3726</v>
      </c>
      <c r="P2842" s="4">
        <v>3.28</v>
      </c>
      <c r="Q2842" s="4">
        <v>5</v>
      </c>
      <c r="R2842" s="4">
        <f t="shared" si="178"/>
        <v>-1.7200000000000002</v>
      </c>
      <c r="S2842" s="4">
        <f t="shared" si="179"/>
        <v>-0.25800000000000001</v>
      </c>
    </row>
    <row r="2843" spans="1:19" ht="15.6" x14ac:dyDescent="0.3">
      <c r="A2843" t="s">
        <v>4014</v>
      </c>
      <c r="B2843" s="1">
        <v>43347</v>
      </c>
      <c r="C2843" s="1">
        <v>43351</v>
      </c>
      <c r="D2843">
        <f t="shared" si="176"/>
        <v>2018</v>
      </c>
      <c r="E2843" t="str">
        <f t="shared" si="177"/>
        <v>Sep</v>
      </c>
      <c r="F2843" t="s">
        <v>37</v>
      </c>
      <c r="G2843" t="s">
        <v>975</v>
      </c>
      <c r="H2843" s="2" t="s">
        <v>22</v>
      </c>
      <c r="I2843" t="s">
        <v>4015</v>
      </c>
      <c r="J2843" t="s">
        <v>109</v>
      </c>
      <c r="K2843">
        <v>75019</v>
      </c>
      <c r="L2843" t="s">
        <v>25</v>
      </c>
      <c r="M2843" t="s">
        <v>4011</v>
      </c>
      <c r="N2843" t="s">
        <v>128</v>
      </c>
      <c r="O2843" t="s">
        <v>3726</v>
      </c>
      <c r="P2843" s="4">
        <v>13.12</v>
      </c>
      <c r="Q2843" s="4">
        <v>13.12</v>
      </c>
      <c r="R2843" s="4">
        <f t="shared" si="178"/>
        <v>0</v>
      </c>
      <c r="S2843" s="4">
        <f t="shared" si="179"/>
        <v>0</v>
      </c>
    </row>
    <row r="2844" spans="1:19" ht="15.6" x14ac:dyDescent="0.3">
      <c r="A2844" t="s">
        <v>4016</v>
      </c>
      <c r="B2844" s="1">
        <v>42620</v>
      </c>
      <c r="C2844" s="1">
        <v>42622</v>
      </c>
      <c r="D2844">
        <f t="shared" si="176"/>
        <v>2016</v>
      </c>
      <c r="E2844" t="str">
        <f t="shared" si="177"/>
        <v>Sep</v>
      </c>
      <c r="F2844" t="s">
        <v>67</v>
      </c>
      <c r="G2844" t="s">
        <v>164</v>
      </c>
      <c r="H2844" s="2" t="s">
        <v>22</v>
      </c>
      <c r="I2844" t="s">
        <v>1886</v>
      </c>
      <c r="J2844" t="s">
        <v>83</v>
      </c>
      <c r="K2844">
        <v>27707</v>
      </c>
      <c r="L2844" t="s">
        <v>44</v>
      </c>
      <c r="M2844" t="s">
        <v>4017</v>
      </c>
      <c r="N2844" t="s">
        <v>128</v>
      </c>
      <c r="O2844" t="s">
        <v>3726</v>
      </c>
      <c r="P2844" s="4">
        <v>140.73599999999999</v>
      </c>
      <c r="Q2844" s="4">
        <v>140.73599999999999</v>
      </c>
      <c r="R2844" s="4">
        <f t="shared" si="178"/>
        <v>0</v>
      </c>
      <c r="S2844" s="4">
        <f t="shared" si="179"/>
        <v>0</v>
      </c>
    </row>
    <row r="2845" spans="1:19" x14ac:dyDescent="0.3">
      <c r="A2845" t="s">
        <v>3796</v>
      </c>
      <c r="B2845" s="1">
        <v>42826</v>
      </c>
      <c r="C2845" s="1">
        <v>42828</v>
      </c>
      <c r="D2845">
        <f t="shared" si="176"/>
        <v>2017</v>
      </c>
      <c r="E2845" t="str">
        <f t="shared" si="177"/>
        <v>Apr</v>
      </c>
      <c r="F2845" t="s">
        <v>67</v>
      </c>
      <c r="G2845" t="s">
        <v>1730</v>
      </c>
      <c r="H2845" t="s">
        <v>51</v>
      </c>
      <c r="I2845" t="s">
        <v>1021</v>
      </c>
      <c r="J2845" t="s">
        <v>62</v>
      </c>
      <c r="K2845">
        <v>13021</v>
      </c>
      <c r="L2845" t="s">
        <v>54</v>
      </c>
      <c r="M2845" t="s">
        <v>4017</v>
      </c>
      <c r="N2845" t="s">
        <v>128</v>
      </c>
      <c r="O2845" t="s">
        <v>3726</v>
      </c>
      <c r="P2845" s="4">
        <v>263.88</v>
      </c>
      <c r="Q2845" s="4">
        <v>263.88</v>
      </c>
      <c r="R2845" s="4">
        <f t="shared" si="178"/>
        <v>0</v>
      </c>
      <c r="S2845" s="4">
        <f t="shared" si="179"/>
        <v>0</v>
      </c>
    </row>
    <row r="2846" spans="1:19" ht="15.6" x14ac:dyDescent="0.3">
      <c r="A2846" t="s">
        <v>1125</v>
      </c>
      <c r="B2846" s="1">
        <v>43324</v>
      </c>
      <c r="C2846" s="1">
        <v>43324</v>
      </c>
      <c r="D2846">
        <f t="shared" si="176"/>
        <v>2018</v>
      </c>
      <c r="E2846" t="str">
        <f t="shared" si="177"/>
        <v>Aug</v>
      </c>
      <c r="F2846" t="s">
        <v>30</v>
      </c>
      <c r="G2846" t="s">
        <v>1126</v>
      </c>
      <c r="H2846" s="2" t="s">
        <v>22</v>
      </c>
      <c r="I2846" t="s">
        <v>139</v>
      </c>
      <c r="J2846" t="s">
        <v>140</v>
      </c>
      <c r="K2846">
        <v>21044</v>
      </c>
      <c r="L2846" t="s">
        <v>54</v>
      </c>
      <c r="M2846" t="s">
        <v>4017</v>
      </c>
      <c r="N2846" t="s">
        <v>128</v>
      </c>
      <c r="O2846" t="s">
        <v>3726</v>
      </c>
      <c r="P2846" s="4">
        <v>219.9</v>
      </c>
      <c r="Q2846" s="4">
        <v>219.9</v>
      </c>
      <c r="R2846" s="4">
        <f t="shared" si="178"/>
        <v>0</v>
      </c>
      <c r="S2846" s="4">
        <f t="shared" si="179"/>
        <v>0</v>
      </c>
    </row>
    <row r="2847" spans="1:19" x14ac:dyDescent="0.3">
      <c r="A2847" t="s">
        <v>4018</v>
      </c>
      <c r="B2847" s="1">
        <v>42164</v>
      </c>
      <c r="C2847" s="1">
        <v>42168</v>
      </c>
      <c r="D2847">
        <f t="shared" si="176"/>
        <v>2015</v>
      </c>
      <c r="E2847" t="str">
        <f t="shared" si="177"/>
        <v>Jun</v>
      </c>
      <c r="F2847" t="s">
        <v>67</v>
      </c>
      <c r="G2847" t="s">
        <v>4019</v>
      </c>
      <c r="H2847" t="s">
        <v>22</v>
      </c>
      <c r="I2847" t="s">
        <v>108</v>
      </c>
      <c r="J2847" t="s">
        <v>109</v>
      </c>
      <c r="K2847">
        <v>77340</v>
      </c>
      <c r="L2847" t="s">
        <v>25</v>
      </c>
      <c r="M2847" t="s">
        <v>4017</v>
      </c>
      <c r="N2847" t="s">
        <v>128</v>
      </c>
      <c r="O2847" t="s">
        <v>3726</v>
      </c>
      <c r="P2847" s="4">
        <v>70.367999999999995</v>
      </c>
      <c r="Q2847" s="4">
        <v>70.367999999999995</v>
      </c>
      <c r="R2847" s="4">
        <f t="shared" si="178"/>
        <v>0</v>
      </c>
      <c r="S2847" s="4">
        <f t="shared" si="179"/>
        <v>0</v>
      </c>
    </row>
    <row r="2848" spans="1:19" x14ac:dyDescent="0.3">
      <c r="A2848" t="s">
        <v>3882</v>
      </c>
      <c r="B2848" s="1">
        <v>42939</v>
      </c>
      <c r="C2848" s="1">
        <v>42944</v>
      </c>
      <c r="D2848">
        <f t="shared" si="176"/>
        <v>2017</v>
      </c>
      <c r="E2848" t="str">
        <f t="shared" si="177"/>
        <v>Jul</v>
      </c>
      <c r="F2848" t="s">
        <v>37</v>
      </c>
      <c r="G2848" t="s">
        <v>1442</v>
      </c>
      <c r="H2848" t="s">
        <v>51</v>
      </c>
      <c r="I2848" t="s">
        <v>681</v>
      </c>
      <c r="J2848" t="s">
        <v>109</v>
      </c>
      <c r="K2848">
        <v>78501</v>
      </c>
      <c r="L2848" t="s">
        <v>25</v>
      </c>
      <c r="M2848" t="s">
        <v>4017</v>
      </c>
      <c r="N2848" t="s">
        <v>128</v>
      </c>
      <c r="O2848" t="s">
        <v>3726</v>
      </c>
      <c r="P2848" s="4">
        <v>175.92</v>
      </c>
      <c r="Q2848" s="4">
        <v>175.92</v>
      </c>
      <c r="R2848" s="4">
        <f t="shared" si="178"/>
        <v>0</v>
      </c>
      <c r="S2848" s="4">
        <f t="shared" si="179"/>
        <v>0</v>
      </c>
    </row>
    <row r="2849" spans="1:19" x14ac:dyDescent="0.3">
      <c r="A2849" t="s">
        <v>4020</v>
      </c>
      <c r="B2849" s="1">
        <v>42986</v>
      </c>
      <c r="C2849" s="1">
        <v>42990</v>
      </c>
      <c r="D2849">
        <f t="shared" si="176"/>
        <v>2017</v>
      </c>
      <c r="E2849" t="str">
        <f t="shared" si="177"/>
        <v>Sep</v>
      </c>
      <c r="F2849" t="s">
        <v>37</v>
      </c>
      <c r="G2849" t="s">
        <v>866</v>
      </c>
      <c r="H2849" t="s">
        <v>51</v>
      </c>
      <c r="I2849" t="s">
        <v>116</v>
      </c>
      <c r="J2849" t="s">
        <v>109</v>
      </c>
      <c r="K2849">
        <v>75081</v>
      </c>
      <c r="L2849" t="s">
        <v>25</v>
      </c>
      <c r="M2849" t="s">
        <v>4017</v>
      </c>
      <c r="N2849" t="s">
        <v>128</v>
      </c>
      <c r="O2849" t="s">
        <v>3726</v>
      </c>
      <c r="P2849" s="4">
        <v>70.367999999999995</v>
      </c>
      <c r="Q2849" s="4">
        <v>70.367999999999995</v>
      </c>
      <c r="R2849" s="4">
        <f t="shared" si="178"/>
        <v>0</v>
      </c>
      <c r="S2849" s="4">
        <f t="shared" si="179"/>
        <v>0</v>
      </c>
    </row>
    <row r="2850" spans="1:19" ht="15.6" x14ac:dyDescent="0.3">
      <c r="A2850" t="s">
        <v>3815</v>
      </c>
      <c r="B2850" s="1">
        <v>43240</v>
      </c>
      <c r="C2850" s="1">
        <v>43242</v>
      </c>
      <c r="D2850">
        <f t="shared" si="176"/>
        <v>2018</v>
      </c>
      <c r="E2850" t="str">
        <f t="shared" si="177"/>
        <v>May</v>
      </c>
      <c r="F2850" t="s">
        <v>67</v>
      </c>
      <c r="G2850" t="s">
        <v>3643</v>
      </c>
      <c r="H2850" s="2" t="s">
        <v>22</v>
      </c>
      <c r="I2850" t="s">
        <v>3816</v>
      </c>
      <c r="J2850" t="s">
        <v>3817</v>
      </c>
      <c r="K2850">
        <v>58103</v>
      </c>
      <c r="L2850" t="s">
        <v>25</v>
      </c>
      <c r="M2850" t="s">
        <v>4017</v>
      </c>
      <c r="N2850" t="s">
        <v>128</v>
      </c>
      <c r="O2850" t="s">
        <v>3726</v>
      </c>
      <c r="P2850" s="4">
        <v>131.94</v>
      </c>
      <c r="Q2850" s="4">
        <v>131.94</v>
      </c>
      <c r="R2850" s="4">
        <f t="shared" si="178"/>
        <v>0</v>
      </c>
      <c r="S2850" s="4">
        <f t="shared" si="179"/>
        <v>0</v>
      </c>
    </row>
    <row r="2851" spans="1:19" ht="15.6" x14ac:dyDescent="0.3">
      <c r="A2851" t="s">
        <v>4021</v>
      </c>
      <c r="B2851" s="1">
        <v>42336</v>
      </c>
      <c r="C2851" s="1">
        <v>42342</v>
      </c>
      <c r="D2851">
        <f t="shared" si="176"/>
        <v>2015</v>
      </c>
      <c r="E2851" t="str">
        <f t="shared" si="177"/>
        <v>Nov</v>
      </c>
      <c r="F2851" t="s">
        <v>37</v>
      </c>
      <c r="G2851" t="s">
        <v>3300</v>
      </c>
      <c r="H2851" s="2" t="s">
        <v>22</v>
      </c>
      <c r="I2851" t="s">
        <v>1417</v>
      </c>
      <c r="J2851" t="s">
        <v>754</v>
      </c>
      <c r="K2851">
        <v>36116</v>
      </c>
      <c r="L2851" t="s">
        <v>44</v>
      </c>
      <c r="M2851" t="s">
        <v>4022</v>
      </c>
      <c r="N2851" t="s">
        <v>128</v>
      </c>
      <c r="O2851" t="s">
        <v>3726</v>
      </c>
      <c r="P2851" s="4">
        <v>14.67</v>
      </c>
      <c r="Q2851" s="4">
        <v>100</v>
      </c>
      <c r="R2851" s="4">
        <f t="shared" si="178"/>
        <v>-85.33</v>
      </c>
      <c r="S2851" s="4">
        <f t="shared" si="179"/>
        <v>-12.7995</v>
      </c>
    </row>
    <row r="2852" spans="1:19" ht="15.6" x14ac:dyDescent="0.3">
      <c r="A2852" t="s">
        <v>4023</v>
      </c>
      <c r="B2852" s="1">
        <v>42467</v>
      </c>
      <c r="C2852" s="1">
        <v>42469</v>
      </c>
      <c r="D2852">
        <f t="shared" si="176"/>
        <v>2016</v>
      </c>
      <c r="E2852" t="str">
        <f t="shared" si="177"/>
        <v>Apr</v>
      </c>
      <c r="F2852" t="s">
        <v>20</v>
      </c>
      <c r="G2852" t="s">
        <v>4024</v>
      </c>
      <c r="H2852" s="2" t="s">
        <v>22</v>
      </c>
      <c r="I2852" t="s">
        <v>100</v>
      </c>
      <c r="J2852" t="s">
        <v>101</v>
      </c>
      <c r="K2852">
        <v>19140</v>
      </c>
      <c r="L2852" t="s">
        <v>54</v>
      </c>
      <c r="M2852" t="s">
        <v>4022</v>
      </c>
      <c r="N2852" t="s">
        <v>128</v>
      </c>
      <c r="O2852" t="s">
        <v>3726</v>
      </c>
      <c r="P2852" s="4">
        <v>11.736000000000001</v>
      </c>
      <c r="Q2852" s="4">
        <v>11.736000000000001</v>
      </c>
      <c r="R2852" s="4">
        <f t="shared" si="178"/>
        <v>0</v>
      </c>
      <c r="S2852" s="4">
        <f t="shared" si="179"/>
        <v>0</v>
      </c>
    </row>
    <row r="2853" spans="1:19" x14ac:dyDescent="0.3">
      <c r="A2853" t="s">
        <v>3473</v>
      </c>
      <c r="B2853" s="1">
        <v>42970</v>
      </c>
      <c r="C2853" s="1">
        <v>42974</v>
      </c>
      <c r="D2853">
        <f t="shared" si="176"/>
        <v>2017</v>
      </c>
      <c r="E2853" t="str">
        <f t="shared" si="177"/>
        <v>Aug</v>
      </c>
      <c r="F2853" t="s">
        <v>37</v>
      </c>
      <c r="G2853" t="s">
        <v>2818</v>
      </c>
      <c r="H2853" t="s">
        <v>51</v>
      </c>
      <c r="I2853" t="s">
        <v>61</v>
      </c>
      <c r="J2853" t="s">
        <v>62</v>
      </c>
      <c r="K2853">
        <v>10035</v>
      </c>
      <c r="L2853" t="s">
        <v>54</v>
      </c>
      <c r="M2853" t="s">
        <v>4022</v>
      </c>
      <c r="N2853" t="s">
        <v>128</v>
      </c>
      <c r="O2853" t="s">
        <v>3726</v>
      </c>
      <c r="P2853" s="4">
        <v>29.34</v>
      </c>
      <c r="Q2853" s="4">
        <v>29.34</v>
      </c>
      <c r="R2853" s="4">
        <f t="shared" si="178"/>
        <v>0</v>
      </c>
      <c r="S2853" s="4">
        <f t="shared" si="179"/>
        <v>0</v>
      </c>
    </row>
    <row r="2854" spans="1:19" ht="15.6" x14ac:dyDescent="0.3">
      <c r="A2854" t="s">
        <v>4025</v>
      </c>
      <c r="B2854" s="1">
        <v>43266</v>
      </c>
      <c r="C2854" s="1">
        <v>43273</v>
      </c>
      <c r="D2854">
        <f t="shared" si="176"/>
        <v>2018</v>
      </c>
      <c r="E2854" t="str">
        <f t="shared" si="177"/>
        <v>Jun</v>
      </c>
      <c r="F2854" t="s">
        <v>37</v>
      </c>
      <c r="G2854" t="s">
        <v>817</v>
      </c>
      <c r="H2854" s="2" t="s">
        <v>22</v>
      </c>
      <c r="I2854" t="s">
        <v>2708</v>
      </c>
      <c r="J2854" t="s">
        <v>24</v>
      </c>
      <c r="K2854">
        <v>62301</v>
      </c>
      <c r="L2854" t="s">
        <v>25</v>
      </c>
      <c r="M2854" t="s">
        <v>4022</v>
      </c>
      <c r="N2854" t="s">
        <v>128</v>
      </c>
      <c r="O2854" t="s">
        <v>3726</v>
      </c>
      <c r="P2854" s="4">
        <v>19.559999999999999</v>
      </c>
      <c r="Q2854" s="4">
        <v>18</v>
      </c>
      <c r="R2854" s="4">
        <f t="shared" si="178"/>
        <v>1.5599999999999987</v>
      </c>
      <c r="S2854" s="4">
        <f t="shared" si="179"/>
        <v>0.23399999999999979</v>
      </c>
    </row>
    <row r="2855" spans="1:19" ht="15.6" x14ac:dyDescent="0.3">
      <c r="A2855" t="s">
        <v>4026</v>
      </c>
      <c r="B2855" s="1">
        <v>42668</v>
      </c>
      <c r="C2855" s="1">
        <v>42670</v>
      </c>
      <c r="D2855">
        <f t="shared" si="176"/>
        <v>2016</v>
      </c>
      <c r="E2855" t="str">
        <f t="shared" si="177"/>
        <v>Oct</v>
      </c>
      <c r="F2855" t="s">
        <v>67</v>
      </c>
      <c r="G2855" t="s">
        <v>1304</v>
      </c>
      <c r="H2855" s="2" t="s">
        <v>22</v>
      </c>
      <c r="I2855" t="s">
        <v>4027</v>
      </c>
      <c r="J2855" t="s">
        <v>325</v>
      </c>
      <c r="K2855">
        <v>89431</v>
      </c>
      <c r="L2855" t="s">
        <v>34</v>
      </c>
      <c r="M2855" t="s">
        <v>4028</v>
      </c>
      <c r="N2855" t="s">
        <v>128</v>
      </c>
      <c r="O2855" t="s">
        <v>3726</v>
      </c>
      <c r="P2855" s="4">
        <v>79.36</v>
      </c>
      <c r="Q2855" s="4">
        <v>79.36</v>
      </c>
      <c r="R2855" s="4">
        <f t="shared" si="178"/>
        <v>0</v>
      </c>
      <c r="S2855" s="4">
        <f t="shared" si="179"/>
        <v>0</v>
      </c>
    </row>
    <row r="2856" spans="1:19" ht="15.6" x14ac:dyDescent="0.3">
      <c r="A2856" t="s">
        <v>942</v>
      </c>
      <c r="B2856" s="1">
        <v>43262</v>
      </c>
      <c r="C2856" s="1">
        <v>43263</v>
      </c>
      <c r="D2856">
        <f t="shared" si="176"/>
        <v>2018</v>
      </c>
      <c r="E2856" t="str">
        <f t="shared" si="177"/>
        <v>Jun</v>
      </c>
      <c r="F2856" t="s">
        <v>20</v>
      </c>
      <c r="G2856" t="s">
        <v>655</v>
      </c>
      <c r="H2856" s="2" t="s">
        <v>22</v>
      </c>
      <c r="I2856" t="s">
        <v>65</v>
      </c>
      <c r="J2856" t="s">
        <v>178</v>
      </c>
      <c r="K2856">
        <v>85345</v>
      </c>
      <c r="L2856" t="s">
        <v>34</v>
      </c>
      <c r="M2856" t="s">
        <v>4028</v>
      </c>
      <c r="N2856" t="s">
        <v>128</v>
      </c>
      <c r="O2856" t="s">
        <v>3726</v>
      </c>
      <c r="P2856" s="4">
        <v>15.872</v>
      </c>
      <c r="Q2856" s="4">
        <v>100</v>
      </c>
      <c r="R2856" s="4">
        <f t="shared" si="178"/>
        <v>-84.128</v>
      </c>
      <c r="S2856" s="4">
        <f t="shared" si="179"/>
        <v>-12.619199999999999</v>
      </c>
    </row>
    <row r="2857" spans="1:19" x14ac:dyDescent="0.3">
      <c r="A2857" t="s">
        <v>4029</v>
      </c>
      <c r="B2857" s="1">
        <v>42743</v>
      </c>
      <c r="C2857" s="1">
        <v>42748</v>
      </c>
      <c r="D2857">
        <f t="shared" si="176"/>
        <v>2017</v>
      </c>
      <c r="E2857" t="str">
        <f t="shared" si="177"/>
        <v>Jan</v>
      </c>
      <c r="F2857" t="s">
        <v>37</v>
      </c>
      <c r="G2857" t="s">
        <v>1248</v>
      </c>
      <c r="H2857" t="s">
        <v>51</v>
      </c>
      <c r="I2857" t="s">
        <v>1734</v>
      </c>
      <c r="J2857" t="s">
        <v>83</v>
      </c>
      <c r="K2857">
        <v>27604</v>
      </c>
      <c r="L2857" t="s">
        <v>44</v>
      </c>
      <c r="M2857" t="s">
        <v>4028</v>
      </c>
      <c r="N2857" t="s">
        <v>128</v>
      </c>
      <c r="O2857" t="s">
        <v>3726</v>
      </c>
      <c r="P2857" s="4">
        <v>47.616</v>
      </c>
      <c r="Q2857" s="4">
        <v>47.616</v>
      </c>
      <c r="R2857" s="4">
        <f t="shared" si="178"/>
        <v>0</v>
      </c>
      <c r="S2857" s="4">
        <f t="shared" si="179"/>
        <v>0</v>
      </c>
    </row>
    <row r="2858" spans="1:19" ht="15.6" x14ac:dyDescent="0.3">
      <c r="A2858" t="s">
        <v>4030</v>
      </c>
      <c r="B2858" s="1">
        <v>42689</v>
      </c>
      <c r="C2858" s="1">
        <v>42691</v>
      </c>
      <c r="D2858">
        <f t="shared" si="176"/>
        <v>2016</v>
      </c>
      <c r="E2858" t="str">
        <f t="shared" si="177"/>
        <v>Nov</v>
      </c>
      <c r="F2858" t="s">
        <v>20</v>
      </c>
      <c r="G2858" t="s">
        <v>1782</v>
      </c>
      <c r="H2858" s="2" t="s">
        <v>22</v>
      </c>
      <c r="I2858" t="s">
        <v>61</v>
      </c>
      <c r="J2858" t="s">
        <v>62</v>
      </c>
      <c r="K2858">
        <v>10035</v>
      </c>
      <c r="L2858" t="s">
        <v>54</v>
      </c>
      <c r="M2858" t="s">
        <v>4028</v>
      </c>
      <c r="N2858" t="s">
        <v>128</v>
      </c>
      <c r="O2858" t="s">
        <v>3726</v>
      </c>
      <c r="P2858" s="4">
        <v>119.04</v>
      </c>
      <c r="Q2858" s="4">
        <v>119.04</v>
      </c>
      <c r="R2858" s="4">
        <f t="shared" si="178"/>
        <v>0</v>
      </c>
      <c r="S2858" s="4">
        <f t="shared" si="179"/>
        <v>0</v>
      </c>
    </row>
    <row r="2859" spans="1:19" x14ac:dyDescent="0.3">
      <c r="A2859" t="s">
        <v>4031</v>
      </c>
      <c r="B2859" s="1">
        <v>42819</v>
      </c>
      <c r="C2859" s="1">
        <v>42821</v>
      </c>
      <c r="D2859">
        <f t="shared" si="176"/>
        <v>2017</v>
      </c>
      <c r="E2859" t="str">
        <f t="shared" si="177"/>
        <v>Mar</v>
      </c>
      <c r="F2859" t="s">
        <v>67</v>
      </c>
      <c r="G2859" t="s">
        <v>661</v>
      </c>
      <c r="H2859" t="s">
        <v>51</v>
      </c>
      <c r="I2859" t="s">
        <v>61</v>
      </c>
      <c r="J2859" t="s">
        <v>62</v>
      </c>
      <c r="K2859">
        <v>10024</v>
      </c>
      <c r="L2859" t="s">
        <v>54</v>
      </c>
      <c r="M2859" t="s">
        <v>4028</v>
      </c>
      <c r="N2859" t="s">
        <v>128</v>
      </c>
      <c r="O2859" t="s">
        <v>3726</v>
      </c>
      <c r="P2859" s="4">
        <v>59.52</v>
      </c>
      <c r="Q2859" s="4">
        <v>59.52</v>
      </c>
      <c r="R2859" s="4">
        <f t="shared" si="178"/>
        <v>0</v>
      </c>
      <c r="S2859" s="4">
        <f t="shared" si="179"/>
        <v>0</v>
      </c>
    </row>
    <row r="2860" spans="1:19" x14ac:dyDescent="0.3">
      <c r="A2860" t="s">
        <v>4032</v>
      </c>
      <c r="B2860" s="1">
        <v>42864</v>
      </c>
      <c r="C2860" s="1">
        <v>42870</v>
      </c>
      <c r="D2860">
        <f t="shared" si="176"/>
        <v>2017</v>
      </c>
      <c r="E2860" t="str">
        <f t="shared" si="177"/>
        <v>May</v>
      </c>
      <c r="F2860" t="s">
        <v>37</v>
      </c>
      <c r="G2860" t="s">
        <v>3580</v>
      </c>
      <c r="H2860" t="s">
        <v>51</v>
      </c>
      <c r="I2860" t="s">
        <v>100</v>
      </c>
      <c r="J2860" t="s">
        <v>101</v>
      </c>
      <c r="K2860">
        <v>19140</v>
      </c>
      <c r="L2860" t="s">
        <v>54</v>
      </c>
      <c r="M2860" t="s">
        <v>4028</v>
      </c>
      <c r="N2860" t="s">
        <v>128</v>
      </c>
      <c r="O2860" t="s">
        <v>3726</v>
      </c>
      <c r="P2860" s="4">
        <v>79.36</v>
      </c>
      <c r="Q2860" s="4">
        <v>79.36</v>
      </c>
      <c r="R2860" s="4">
        <f t="shared" si="178"/>
        <v>0</v>
      </c>
      <c r="S2860" s="4">
        <f t="shared" si="179"/>
        <v>0</v>
      </c>
    </row>
    <row r="2861" spans="1:19" ht="15.6" x14ac:dyDescent="0.3">
      <c r="A2861" t="s">
        <v>2734</v>
      </c>
      <c r="B2861" s="1">
        <v>42098</v>
      </c>
      <c r="C2861" s="1">
        <v>42103</v>
      </c>
      <c r="D2861">
        <f t="shared" si="176"/>
        <v>2015</v>
      </c>
      <c r="E2861" t="str">
        <f t="shared" si="177"/>
        <v>Apr</v>
      </c>
      <c r="F2861" t="s">
        <v>37</v>
      </c>
      <c r="G2861" t="s">
        <v>1046</v>
      </c>
      <c r="H2861" s="2" t="s">
        <v>22</v>
      </c>
      <c r="I2861" t="s">
        <v>97</v>
      </c>
      <c r="J2861" t="s">
        <v>89</v>
      </c>
      <c r="K2861">
        <v>48205</v>
      </c>
      <c r="L2861" t="s">
        <v>25</v>
      </c>
      <c r="M2861" t="s">
        <v>4028</v>
      </c>
      <c r="N2861" t="s">
        <v>128</v>
      </c>
      <c r="O2861" t="s">
        <v>3726</v>
      </c>
      <c r="P2861" s="4">
        <v>79.36</v>
      </c>
      <c r="Q2861" s="4">
        <v>79.36</v>
      </c>
      <c r="R2861" s="4">
        <f t="shared" si="178"/>
        <v>0</v>
      </c>
      <c r="S2861" s="4">
        <f t="shared" si="179"/>
        <v>0</v>
      </c>
    </row>
    <row r="2862" spans="1:19" ht="15.6" x14ac:dyDescent="0.3">
      <c r="A2862" t="s">
        <v>3119</v>
      </c>
      <c r="B2862" s="1">
        <v>43102</v>
      </c>
      <c r="C2862" s="1">
        <v>43104</v>
      </c>
      <c r="D2862">
        <f t="shared" si="176"/>
        <v>2018</v>
      </c>
      <c r="E2862" t="str">
        <f t="shared" si="177"/>
        <v>Jan</v>
      </c>
      <c r="F2862" t="s">
        <v>67</v>
      </c>
      <c r="G2862" t="s">
        <v>2568</v>
      </c>
      <c r="H2862" s="2" t="s">
        <v>22</v>
      </c>
      <c r="I2862" t="s">
        <v>777</v>
      </c>
      <c r="J2862" t="s">
        <v>109</v>
      </c>
      <c r="K2862">
        <v>79907</v>
      </c>
      <c r="L2862" t="s">
        <v>25</v>
      </c>
      <c r="M2862" t="s">
        <v>4028</v>
      </c>
      <c r="N2862" t="s">
        <v>128</v>
      </c>
      <c r="O2862" t="s">
        <v>3726</v>
      </c>
      <c r="P2862" s="4">
        <v>31.744</v>
      </c>
      <c r="Q2862" s="4">
        <v>31.744</v>
      </c>
      <c r="R2862" s="4">
        <f t="shared" si="178"/>
        <v>0</v>
      </c>
      <c r="S2862" s="4">
        <f t="shared" si="179"/>
        <v>0</v>
      </c>
    </row>
    <row r="2863" spans="1:19" x14ac:dyDescent="0.3">
      <c r="A2863" t="s">
        <v>4033</v>
      </c>
      <c r="B2863" s="1">
        <v>43215</v>
      </c>
      <c r="C2863" s="1">
        <v>43216</v>
      </c>
      <c r="D2863">
        <f t="shared" si="176"/>
        <v>2018</v>
      </c>
      <c r="E2863" t="str">
        <f t="shared" si="177"/>
        <v>Apr</v>
      </c>
      <c r="F2863" t="s">
        <v>20</v>
      </c>
      <c r="G2863" t="s">
        <v>248</v>
      </c>
      <c r="H2863" t="s">
        <v>22</v>
      </c>
      <c r="I2863" t="s">
        <v>1562</v>
      </c>
      <c r="J2863" t="s">
        <v>250</v>
      </c>
      <c r="K2863">
        <v>37211</v>
      </c>
      <c r="L2863" t="s">
        <v>44</v>
      </c>
      <c r="M2863" t="s">
        <v>4034</v>
      </c>
      <c r="N2863" t="s">
        <v>128</v>
      </c>
      <c r="O2863" t="s">
        <v>3726</v>
      </c>
      <c r="P2863" s="4">
        <v>67.92</v>
      </c>
      <c r="Q2863" s="4">
        <v>67.92</v>
      </c>
      <c r="R2863" s="4">
        <f t="shared" si="178"/>
        <v>0</v>
      </c>
      <c r="S2863" s="4">
        <f t="shared" si="179"/>
        <v>0</v>
      </c>
    </row>
    <row r="2864" spans="1:19" ht="15.6" x14ac:dyDescent="0.3">
      <c r="A2864" t="s">
        <v>674</v>
      </c>
      <c r="B2864" s="1">
        <v>43445</v>
      </c>
      <c r="C2864" s="1">
        <v>43451</v>
      </c>
      <c r="D2864">
        <f t="shared" si="176"/>
        <v>2018</v>
      </c>
      <c r="E2864" t="str">
        <f t="shared" si="177"/>
        <v>Dec</v>
      </c>
      <c r="F2864" t="s">
        <v>37</v>
      </c>
      <c r="G2864" t="s">
        <v>675</v>
      </c>
      <c r="H2864" s="2" t="s">
        <v>22</v>
      </c>
      <c r="I2864" t="s">
        <v>78</v>
      </c>
      <c r="J2864" t="s">
        <v>79</v>
      </c>
      <c r="K2864">
        <v>32216</v>
      </c>
      <c r="L2864" t="s">
        <v>44</v>
      </c>
      <c r="M2864" t="s">
        <v>4034</v>
      </c>
      <c r="N2864" t="s">
        <v>128</v>
      </c>
      <c r="O2864" t="s">
        <v>3726</v>
      </c>
      <c r="P2864" s="4">
        <v>13.584</v>
      </c>
      <c r="Q2864" s="4">
        <v>13.584</v>
      </c>
      <c r="R2864" s="4">
        <f t="shared" si="178"/>
        <v>0</v>
      </c>
      <c r="S2864" s="4">
        <f t="shared" si="179"/>
        <v>0</v>
      </c>
    </row>
    <row r="2865" spans="1:19" x14ac:dyDescent="0.3">
      <c r="A2865" t="s">
        <v>1749</v>
      </c>
      <c r="B2865" s="1">
        <v>42728</v>
      </c>
      <c r="C2865" s="1">
        <v>42731</v>
      </c>
      <c r="D2865">
        <f t="shared" si="176"/>
        <v>2016</v>
      </c>
      <c r="E2865" t="str">
        <f t="shared" si="177"/>
        <v>Dec</v>
      </c>
      <c r="F2865" t="s">
        <v>20</v>
      </c>
      <c r="G2865" t="s">
        <v>1750</v>
      </c>
      <c r="H2865" t="s">
        <v>51</v>
      </c>
      <c r="I2865" t="s">
        <v>1751</v>
      </c>
      <c r="J2865" t="s">
        <v>233</v>
      </c>
      <c r="K2865">
        <v>43017</v>
      </c>
      <c r="L2865" t="s">
        <v>54</v>
      </c>
      <c r="M2865" t="s">
        <v>4034</v>
      </c>
      <c r="N2865" t="s">
        <v>128</v>
      </c>
      <c r="O2865" t="s">
        <v>3726</v>
      </c>
      <c r="P2865" s="4">
        <v>27.167999999999999</v>
      </c>
      <c r="Q2865" s="4">
        <v>27.167999999999999</v>
      </c>
      <c r="R2865" s="4">
        <f t="shared" si="178"/>
        <v>0</v>
      </c>
      <c r="S2865" s="4">
        <f t="shared" si="179"/>
        <v>0</v>
      </c>
    </row>
    <row r="2866" spans="1:19" ht="15.6" x14ac:dyDescent="0.3">
      <c r="A2866" t="s">
        <v>4035</v>
      </c>
      <c r="B2866" s="1">
        <v>43421</v>
      </c>
      <c r="C2866" s="1">
        <v>43424</v>
      </c>
      <c r="D2866">
        <f t="shared" si="176"/>
        <v>2018</v>
      </c>
      <c r="E2866" t="str">
        <f t="shared" si="177"/>
        <v>Nov</v>
      </c>
      <c r="F2866" t="s">
        <v>20</v>
      </c>
      <c r="G2866" t="s">
        <v>1811</v>
      </c>
      <c r="H2866" s="2" t="s">
        <v>22</v>
      </c>
      <c r="I2866" t="s">
        <v>313</v>
      </c>
      <c r="J2866" t="s">
        <v>314</v>
      </c>
      <c r="K2866">
        <v>2149</v>
      </c>
      <c r="L2866" t="s">
        <v>54</v>
      </c>
      <c r="M2866" t="s">
        <v>4034</v>
      </c>
      <c r="N2866" t="s">
        <v>128</v>
      </c>
      <c r="O2866" t="s">
        <v>3726</v>
      </c>
      <c r="P2866" s="4">
        <v>50.94</v>
      </c>
      <c r="Q2866" s="4">
        <v>50.94</v>
      </c>
      <c r="R2866" s="4">
        <f t="shared" si="178"/>
        <v>0</v>
      </c>
      <c r="S2866" s="4">
        <f t="shared" si="179"/>
        <v>0</v>
      </c>
    </row>
    <row r="2867" spans="1:19" ht="15.6" x14ac:dyDescent="0.3">
      <c r="A2867" t="s">
        <v>4036</v>
      </c>
      <c r="B2867" s="1">
        <v>43010</v>
      </c>
      <c r="C2867" s="1">
        <v>43017</v>
      </c>
      <c r="D2867">
        <f t="shared" si="176"/>
        <v>2017</v>
      </c>
      <c r="E2867" t="str">
        <f t="shared" si="177"/>
        <v>Oct</v>
      </c>
      <c r="F2867" t="s">
        <v>37</v>
      </c>
      <c r="G2867" t="s">
        <v>4037</v>
      </c>
      <c r="H2867" s="2" t="s">
        <v>22</v>
      </c>
      <c r="I2867" t="s">
        <v>42</v>
      </c>
      <c r="J2867" t="s">
        <v>653</v>
      </c>
      <c r="K2867">
        <v>47905</v>
      </c>
      <c r="L2867" t="s">
        <v>25</v>
      </c>
      <c r="M2867" t="s">
        <v>4034</v>
      </c>
      <c r="N2867" t="s">
        <v>128</v>
      </c>
      <c r="O2867" t="s">
        <v>3726</v>
      </c>
      <c r="P2867" s="4">
        <v>33.96</v>
      </c>
      <c r="Q2867" s="4">
        <v>33.96</v>
      </c>
      <c r="R2867" s="4">
        <f t="shared" si="178"/>
        <v>0</v>
      </c>
      <c r="S2867" s="4">
        <f t="shared" si="179"/>
        <v>0</v>
      </c>
    </row>
    <row r="2868" spans="1:19" ht="15.6" x14ac:dyDescent="0.3">
      <c r="A2868" t="s">
        <v>4038</v>
      </c>
      <c r="B2868" s="1">
        <v>43406</v>
      </c>
      <c r="C2868" s="1">
        <v>43409</v>
      </c>
      <c r="D2868">
        <f t="shared" si="176"/>
        <v>2018</v>
      </c>
      <c r="E2868" t="str">
        <f t="shared" si="177"/>
        <v>Nov</v>
      </c>
      <c r="F2868" t="s">
        <v>20</v>
      </c>
      <c r="G2868" t="s">
        <v>906</v>
      </c>
      <c r="H2868" s="2" t="s">
        <v>22</v>
      </c>
      <c r="I2868" t="s">
        <v>1985</v>
      </c>
      <c r="J2868" t="s">
        <v>24</v>
      </c>
      <c r="K2868">
        <v>61701</v>
      </c>
      <c r="L2868" t="s">
        <v>25</v>
      </c>
      <c r="M2868" t="s">
        <v>4034</v>
      </c>
      <c r="N2868" t="s">
        <v>128</v>
      </c>
      <c r="O2868" t="s">
        <v>3726</v>
      </c>
      <c r="P2868" s="4">
        <v>54.335999999999999</v>
      </c>
      <c r="Q2868" s="4">
        <v>54.335999999999999</v>
      </c>
      <c r="R2868" s="4">
        <f t="shared" si="178"/>
        <v>0</v>
      </c>
      <c r="S2868" s="4">
        <f t="shared" si="179"/>
        <v>0</v>
      </c>
    </row>
    <row r="2869" spans="1:19" x14ac:dyDescent="0.3">
      <c r="A2869" t="s">
        <v>626</v>
      </c>
      <c r="B2869" s="1">
        <v>43462</v>
      </c>
      <c r="C2869" s="1">
        <v>43466</v>
      </c>
      <c r="D2869">
        <f t="shared" si="176"/>
        <v>2018</v>
      </c>
      <c r="E2869" t="str">
        <f t="shared" si="177"/>
        <v>Dec</v>
      </c>
      <c r="F2869" t="s">
        <v>37</v>
      </c>
      <c r="G2869" t="s">
        <v>627</v>
      </c>
      <c r="H2869" t="s">
        <v>105</v>
      </c>
      <c r="I2869" t="s">
        <v>628</v>
      </c>
      <c r="J2869" t="s">
        <v>109</v>
      </c>
      <c r="K2869">
        <v>78664</v>
      </c>
      <c r="L2869" t="s">
        <v>25</v>
      </c>
      <c r="M2869" t="s">
        <v>4034</v>
      </c>
      <c r="N2869" t="s">
        <v>128</v>
      </c>
      <c r="O2869" t="s">
        <v>3726</v>
      </c>
      <c r="P2869" s="4">
        <v>27.167999999999999</v>
      </c>
      <c r="Q2869" s="4">
        <v>27.167999999999999</v>
      </c>
      <c r="R2869" s="4">
        <f t="shared" si="178"/>
        <v>0</v>
      </c>
      <c r="S2869" s="4">
        <f t="shared" si="179"/>
        <v>0</v>
      </c>
    </row>
    <row r="2870" spans="1:19" ht="15.6" x14ac:dyDescent="0.3">
      <c r="A2870" t="s">
        <v>4039</v>
      </c>
      <c r="B2870" s="1">
        <v>42632</v>
      </c>
      <c r="C2870" s="1">
        <v>42637</v>
      </c>
      <c r="D2870">
        <f t="shared" si="176"/>
        <v>2016</v>
      </c>
      <c r="E2870" t="str">
        <f t="shared" si="177"/>
        <v>Sep</v>
      </c>
      <c r="F2870" t="s">
        <v>37</v>
      </c>
      <c r="G2870" t="s">
        <v>529</v>
      </c>
      <c r="H2870" s="2" t="s">
        <v>22</v>
      </c>
      <c r="I2870" t="s">
        <v>4040</v>
      </c>
      <c r="J2870" t="s">
        <v>1031</v>
      </c>
      <c r="K2870">
        <v>87505</v>
      </c>
      <c r="L2870" t="s">
        <v>34</v>
      </c>
      <c r="M2870" t="s">
        <v>4041</v>
      </c>
      <c r="N2870" t="s">
        <v>128</v>
      </c>
      <c r="O2870" t="s">
        <v>3726</v>
      </c>
      <c r="P2870" s="4">
        <v>8.4</v>
      </c>
      <c r="Q2870" s="4">
        <v>18</v>
      </c>
      <c r="R2870" s="4">
        <f t="shared" si="178"/>
        <v>-9.6</v>
      </c>
      <c r="S2870" s="4">
        <f t="shared" si="179"/>
        <v>-1.44</v>
      </c>
    </row>
    <row r="2871" spans="1:19" ht="15.6" x14ac:dyDescent="0.3">
      <c r="A2871" t="s">
        <v>4042</v>
      </c>
      <c r="B2871" s="1">
        <v>43167</v>
      </c>
      <c r="C2871" s="1">
        <v>43174</v>
      </c>
      <c r="D2871">
        <f t="shared" si="176"/>
        <v>2018</v>
      </c>
      <c r="E2871" t="str">
        <f t="shared" si="177"/>
        <v>Mar</v>
      </c>
      <c r="F2871" t="s">
        <v>37</v>
      </c>
      <c r="G2871" t="s">
        <v>4043</v>
      </c>
      <c r="H2871" s="2" t="s">
        <v>22</v>
      </c>
      <c r="I2871" t="s">
        <v>1410</v>
      </c>
      <c r="J2871" t="s">
        <v>33</v>
      </c>
      <c r="K2871">
        <v>92804</v>
      </c>
      <c r="L2871" t="s">
        <v>34</v>
      </c>
      <c r="M2871" t="s">
        <v>4041</v>
      </c>
      <c r="N2871" t="s">
        <v>128</v>
      </c>
      <c r="O2871" t="s">
        <v>3726</v>
      </c>
      <c r="P2871" s="4">
        <v>3.36</v>
      </c>
      <c r="Q2871" s="4">
        <v>100</v>
      </c>
      <c r="R2871" s="4">
        <f t="shared" si="178"/>
        <v>-96.64</v>
      </c>
      <c r="S2871" s="4">
        <f t="shared" si="179"/>
        <v>-14.495999999999999</v>
      </c>
    </row>
    <row r="2872" spans="1:19" ht="15.6" x14ac:dyDescent="0.3">
      <c r="A2872" t="s">
        <v>4044</v>
      </c>
      <c r="B2872" s="1">
        <v>43341</v>
      </c>
      <c r="C2872" s="1">
        <v>43346</v>
      </c>
      <c r="D2872">
        <f t="shared" si="176"/>
        <v>2018</v>
      </c>
      <c r="E2872" t="str">
        <f t="shared" si="177"/>
        <v>Aug</v>
      </c>
      <c r="F2872" t="s">
        <v>67</v>
      </c>
      <c r="G2872" t="s">
        <v>2073</v>
      </c>
      <c r="H2872" s="2" t="s">
        <v>22</v>
      </c>
      <c r="I2872" t="s">
        <v>100</v>
      </c>
      <c r="J2872" t="s">
        <v>101</v>
      </c>
      <c r="K2872">
        <v>19134</v>
      </c>
      <c r="L2872" t="s">
        <v>54</v>
      </c>
      <c r="M2872" t="s">
        <v>4041</v>
      </c>
      <c r="N2872" t="s">
        <v>128</v>
      </c>
      <c r="O2872" t="s">
        <v>3726</v>
      </c>
      <c r="P2872" s="4">
        <v>9.4079999999999995</v>
      </c>
      <c r="Q2872" s="4">
        <v>18</v>
      </c>
      <c r="R2872" s="4">
        <f t="shared" si="178"/>
        <v>-8.5920000000000005</v>
      </c>
      <c r="S2872" s="4">
        <f t="shared" si="179"/>
        <v>-1.2887999999999999</v>
      </c>
    </row>
    <row r="2873" spans="1:19" x14ac:dyDescent="0.3">
      <c r="A2873" t="s">
        <v>4045</v>
      </c>
      <c r="B2873" s="1">
        <v>43450</v>
      </c>
      <c r="C2873" s="1">
        <v>43454</v>
      </c>
      <c r="D2873">
        <f t="shared" si="176"/>
        <v>2018</v>
      </c>
      <c r="E2873" t="str">
        <f t="shared" si="177"/>
        <v>Dec</v>
      </c>
      <c r="F2873" t="s">
        <v>67</v>
      </c>
      <c r="G2873" t="s">
        <v>824</v>
      </c>
      <c r="H2873" t="s">
        <v>51</v>
      </c>
      <c r="I2873" t="s">
        <v>1292</v>
      </c>
      <c r="J2873" t="s">
        <v>33</v>
      </c>
      <c r="K2873">
        <v>94086</v>
      </c>
      <c r="L2873" t="s">
        <v>34</v>
      </c>
      <c r="M2873" t="s">
        <v>4046</v>
      </c>
      <c r="N2873" t="s">
        <v>128</v>
      </c>
      <c r="O2873" t="s">
        <v>3726</v>
      </c>
      <c r="P2873" s="4">
        <v>29.95</v>
      </c>
      <c r="Q2873" s="4">
        <v>29.95</v>
      </c>
      <c r="R2873" s="4">
        <f t="shared" si="178"/>
        <v>0</v>
      </c>
      <c r="S2873" s="4">
        <f t="shared" si="179"/>
        <v>0</v>
      </c>
    </row>
    <row r="2874" spans="1:19" ht="15.6" x14ac:dyDescent="0.3">
      <c r="A2874" t="s">
        <v>2747</v>
      </c>
      <c r="B2874" s="1">
        <v>43241</v>
      </c>
      <c r="C2874" s="1">
        <v>43246</v>
      </c>
      <c r="D2874">
        <f t="shared" si="176"/>
        <v>2018</v>
      </c>
      <c r="E2874" t="str">
        <f t="shared" si="177"/>
        <v>May</v>
      </c>
      <c r="F2874" t="s">
        <v>37</v>
      </c>
      <c r="G2874" t="s">
        <v>2748</v>
      </c>
      <c r="H2874" s="2" t="s">
        <v>22</v>
      </c>
      <c r="I2874" t="s">
        <v>1021</v>
      </c>
      <c r="J2874" t="s">
        <v>62</v>
      </c>
      <c r="K2874">
        <v>13021</v>
      </c>
      <c r="L2874" t="s">
        <v>54</v>
      </c>
      <c r="M2874" t="s">
        <v>4046</v>
      </c>
      <c r="N2874" t="s">
        <v>128</v>
      </c>
      <c r="O2874" t="s">
        <v>3726</v>
      </c>
      <c r="P2874" s="4">
        <v>17.97</v>
      </c>
      <c r="Q2874" s="4">
        <v>18</v>
      </c>
      <c r="R2874" s="4">
        <f t="shared" si="178"/>
        <v>-3.0000000000001137E-2</v>
      </c>
      <c r="S2874" s="4">
        <f t="shared" si="179"/>
        <v>-4.5000000000001705E-3</v>
      </c>
    </row>
    <row r="2875" spans="1:19" x14ac:dyDescent="0.3">
      <c r="A2875" t="s">
        <v>1324</v>
      </c>
      <c r="B2875" s="1">
        <v>43357</v>
      </c>
      <c r="C2875" s="1">
        <v>43359</v>
      </c>
      <c r="D2875">
        <f t="shared" si="176"/>
        <v>2018</v>
      </c>
      <c r="E2875" t="str">
        <f t="shared" si="177"/>
        <v>Sep</v>
      </c>
      <c r="F2875" t="s">
        <v>20</v>
      </c>
      <c r="G2875" t="s">
        <v>1072</v>
      </c>
      <c r="H2875" t="s">
        <v>22</v>
      </c>
      <c r="I2875" t="s">
        <v>61</v>
      </c>
      <c r="J2875" t="s">
        <v>62</v>
      </c>
      <c r="K2875">
        <v>10035</v>
      </c>
      <c r="L2875" t="s">
        <v>54</v>
      </c>
      <c r="M2875" t="s">
        <v>4046</v>
      </c>
      <c r="N2875" t="s">
        <v>128</v>
      </c>
      <c r="O2875" t="s">
        <v>3726</v>
      </c>
      <c r="P2875" s="4">
        <v>29.95</v>
      </c>
      <c r="Q2875" s="4">
        <v>29.95</v>
      </c>
      <c r="R2875" s="4">
        <f t="shared" si="178"/>
        <v>0</v>
      </c>
      <c r="S2875" s="4">
        <f t="shared" si="179"/>
        <v>0</v>
      </c>
    </row>
    <row r="2876" spans="1:19" ht="15.6" x14ac:dyDescent="0.3">
      <c r="A2876" t="s">
        <v>4047</v>
      </c>
      <c r="B2876" s="1">
        <v>42289</v>
      </c>
      <c r="C2876" s="1">
        <v>42293</v>
      </c>
      <c r="D2876">
        <f t="shared" si="176"/>
        <v>2015</v>
      </c>
      <c r="E2876" t="str">
        <f t="shared" si="177"/>
        <v>Oct</v>
      </c>
      <c r="F2876" t="s">
        <v>37</v>
      </c>
      <c r="G2876" t="s">
        <v>138</v>
      </c>
      <c r="H2876" s="2" t="s">
        <v>22</v>
      </c>
      <c r="I2876" t="s">
        <v>32</v>
      </c>
      <c r="J2876" t="s">
        <v>33</v>
      </c>
      <c r="K2876">
        <v>94122</v>
      </c>
      <c r="L2876" t="s">
        <v>34</v>
      </c>
      <c r="M2876" t="s">
        <v>4048</v>
      </c>
      <c r="N2876" t="s">
        <v>128</v>
      </c>
      <c r="O2876" t="s">
        <v>3726</v>
      </c>
      <c r="P2876" s="4">
        <v>14.9</v>
      </c>
      <c r="Q2876" s="4">
        <v>18</v>
      </c>
      <c r="R2876" s="4">
        <f t="shared" si="178"/>
        <v>-3.0999999999999996</v>
      </c>
      <c r="S2876" s="4">
        <f t="shared" si="179"/>
        <v>-0.46499999999999991</v>
      </c>
    </row>
    <row r="2877" spans="1:19" ht="15.6" x14ac:dyDescent="0.3">
      <c r="A2877" t="s">
        <v>4049</v>
      </c>
      <c r="B2877" s="1">
        <v>42606</v>
      </c>
      <c r="C2877" s="1">
        <v>42608</v>
      </c>
      <c r="D2877">
        <f t="shared" si="176"/>
        <v>2016</v>
      </c>
      <c r="E2877" t="str">
        <f t="shared" si="177"/>
        <v>Aug</v>
      </c>
      <c r="F2877" t="s">
        <v>20</v>
      </c>
      <c r="G2877" t="s">
        <v>2939</v>
      </c>
      <c r="H2877" s="2" t="s">
        <v>22</v>
      </c>
      <c r="I2877" t="s">
        <v>463</v>
      </c>
      <c r="J2877" t="s">
        <v>242</v>
      </c>
      <c r="K2877">
        <v>97206</v>
      </c>
      <c r="L2877" t="s">
        <v>34</v>
      </c>
      <c r="M2877" t="s">
        <v>4048</v>
      </c>
      <c r="N2877" t="s">
        <v>128</v>
      </c>
      <c r="O2877" t="s">
        <v>3726</v>
      </c>
      <c r="P2877" s="4">
        <v>7.1520000000000001</v>
      </c>
      <c r="Q2877" s="4">
        <v>5</v>
      </c>
      <c r="R2877" s="4">
        <f t="shared" si="178"/>
        <v>2.1520000000000001</v>
      </c>
      <c r="S2877" s="4">
        <f t="shared" si="179"/>
        <v>0.32280000000000003</v>
      </c>
    </row>
    <row r="2878" spans="1:19" ht="15.6" x14ac:dyDescent="0.3">
      <c r="A2878" t="s">
        <v>4050</v>
      </c>
      <c r="B2878" s="1">
        <v>43346</v>
      </c>
      <c r="C2878" s="1">
        <v>43351</v>
      </c>
      <c r="D2878">
        <f t="shared" si="176"/>
        <v>2018</v>
      </c>
      <c r="E2878" t="str">
        <f t="shared" si="177"/>
        <v>Sep</v>
      </c>
      <c r="F2878" t="s">
        <v>37</v>
      </c>
      <c r="G2878" t="s">
        <v>368</v>
      </c>
      <c r="H2878" s="2" t="s">
        <v>22</v>
      </c>
      <c r="I2878" t="s">
        <v>32</v>
      </c>
      <c r="J2878" t="s">
        <v>33</v>
      </c>
      <c r="K2878">
        <v>94122</v>
      </c>
      <c r="L2878" t="s">
        <v>34</v>
      </c>
      <c r="M2878" t="s">
        <v>4048</v>
      </c>
      <c r="N2878" t="s">
        <v>128</v>
      </c>
      <c r="O2878" t="s">
        <v>3726</v>
      </c>
      <c r="P2878" s="4">
        <v>5.96</v>
      </c>
      <c r="Q2878" s="4">
        <v>100</v>
      </c>
      <c r="R2878" s="4">
        <f t="shared" si="178"/>
        <v>-94.04</v>
      </c>
      <c r="S2878" s="4">
        <f t="shared" si="179"/>
        <v>-14.106</v>
      </c>
    </row>
    <row r="2879" spans="1:19" ht="15.6" x14ac:dyDescent="0.3">
      <c r="A2879" t="s">
        <v>4051</v>
      </c>
      <c r="B2879" s="1">
        <v>42603</v>
      </c>
      <c r="C2879" s="1">
        <v>42608</v>
      </c>
      <c r="D2879">
        <f t="shared" si="176"/>
        <v>2016</v>
      </c>
      <c r="E2879" t="str">
        <f t="shared" si="177"/>
        <v>Aug</v>
      </c>
      <c r="F2879" t="s">
        <v>37</v>
      </c>
      <c r="G2879" t="s">
        <v>2892</v>
      </c>
      <c r="H2879" s="2" t="s">
        <v>22</v>
      </c>
      <c r="I2879" t="s">
        <v>753</v>
      </c>
      <c r="J2879" t="s">
        <v>205</v>
      </c>
      <c r="K2879">
        <v>41042</v>
      </c>
      <c r="L2879" t="s">
        <v>44</v>
      </c>
      <c r="M2879" t="s">
        <v>4048</v>
      </c>
      <c r="N2879" t="s">
        <v>128</v>
      </c>
      <c r="O2879" t="s">
        <v>3726</v>
      </c>
      <c r="P2879" s="4">
        <v>35.76</v>
      </c>
      <c r="Q2879" s="4">
        <v>35.76</v>
      </c>
      <c r="R2879" s="4">
        <f t="shared" si="178"/>
        <v>0</v>
      </c>
      <c r="S2879" s="4">
        <f t="shared" si="179"/>
        <v>0</v>
      </c>
    </row>
    <row r="2880" spans="1:19" ht="15.6" x14ac:dyDescent="0.3">
      <c r="A2880" t="s">
        <v>4052</v>
      </c>
      <c r="B2880" s="1">
        <v>42207</v>
      </c>
      <c r="C2880" s="1">
        <v>42212</v>
      </c>
      <c r="D2880">
        <f t="shared" si="176"/>
        <v>2015</v>
      </c>
      <c r="E2880" t="str">
        <f t="shared" si="177"/>
        <v>Jul</v>
      </c>
      <c r="F2880" t="s">
        <v>37</v>
      </c>
      <c r="G2880" t="s">
        <v>2366</v>
      </c>
      <c r="H2880" s="2" t="s">
        <v>22</v>
      </c>
      <c r="I2880" t="s">
        <v>61</v>
      </c>
      <c r="J2880" t="s">
        <v>62</v>
      </c>
      <c r="K2880">
        <v>10024</v>
      </c>
      <c r="L2880" t="s">
        <v>54</v>
      </c>
      <c r="M2880" t="s">
        <v>4048</v>
      </c>
      <c r="N2880" t="s">
        <v>128</v>
      </c>
      <c r="O2880" t="s">
        <v>3726</v>
      </c>
      <c r="P2880" s="4">
        <v>5.96</v>
      </c>
      <c r="Q2880" s="4">
        <v>5</v>
      </c>
      <c r="R2880" s="4">
        <f t="shared" si="178"/>
        <v>0.96</v>
      </c>
      <c r="S2880" s="4">
        <f t="shared" si="179"/>
        <v>0.14399999999999999</v>
      </c>
    </row>
    <row r="2881" spans="1:19" ht="15.6" x14ac:dyDescent="0.3">
      <c r="A2881" t="s">
        <v>4053</v>
      </c>
      <c r="B2881" s="1">
        <v>43028</v>
      </c>
      <c r="C2881" s="1">
        <v>43031</v>
      </c>
      <c r="D2881">
        <f t="shared" si="176"/>
        <v>2017</v>
      </c>
      <c r="E2881" t="str">
        <f t="shared" si="177"/>
        <v>Oct</v>
      </c>
      <c r="F2881" t="s">
        <v>20</v>
      </c>
      <c r="G2881" t="s">
        <v>892</v>
      </c>
      <c r="H2881" s="2" t="s">
        <v>22</v>
      </c>
      <c r="I2881" t="s">
        <v>466</v>
      </c>
      <c r="J2881" t="s">
        <v>233</v>
      </c>
      <c r="K2881">
        <v>43055</v>
      </c>
      <c r="L2881" t="s">
        <v>54</v>
      </c>
      <c r="M2881" t="s">
        <v>4048</v>
      </c>
      <c r="N2881" t="s">
        <v>110</v>
      </c>
      <c r="O2881" t="s">
        <v>3726</v>
      </c>
      <c r="P2881" s="4">
        <v>7.1520000000000001</v>
      </c>
      <c r="Q2881" s="4">
        <v>5</v>
      </c>
      <c r="R2881" s="4">
        <f t="shared" si="178"/>
        <v>2.1520000000000001</v>
      </c>
      <c r="S2881" s="4">
        <f t="shared" si="179"/>
        <v>0.32280000000000003</v>
      </c>
    </row>
    <row r="2882" spans="1:19" ht="15.6" x14ac:dyDescent="0.3">
      <c r="A2882" t="s">
        <v>4054</v>
      </c>
      <c r="B2882" s="1">
        <v>43129</v>
      </c>
      <c r="C2882" s="1">
        <v>43132</v>
      </c>
      <c r="D2882">
        <f t="shared" ref="D2882:D2945" si="180">YEAR(B2882)</f>
        <v>2018</v>
      </c>
      <c r="E2882" t="str">
        <f t="shared" ref="E2882:E2945" si="181">TEXT(B2882,"mmm")</f>
        <v>Jan</v>
      </c>
      <c r="F2882" t="s">
        <v>20</v>
      </c>
      <c r="G2882" t="s">
        <v>218</v>
      </c>
      <c r="H2882" s="2" t="s">
        <v>22</v>
      </c>
      <c r="I2882" t="s">
        <v>100</v>
      </c>
      <c r="J2882" t="s">
        <v>101</v>
      </c>
      <c r="K2882">
        <v>19120</v>
      </c>
      <c r="L2882" t="s">
        <v>54</v>
      </c>
      <c r="M2882" t="s">
        <v>4048</v>
      </c>
      <c r="N2882" t="s">
        <v>128</v>
      </c>
      <c r="O2882" t="s">
        <v>3726</v>
      </c>
      <c r="P2882" s="4">
        <v>4.7679999999999998</v>
      </c>
      <c r="Q2882" s="4">
        <v>5</v>
      </c>
      <c r="R2882" s="4">
        <f t="shared" si="178"/>
        <v>-0.23200000000000021</v>
      </c>
      <c r="S2882" s="4">
        <f t="shared" si="179"/>
        <v>-3.4800000000000032E-2</v>
      </c>
    </row>
    <row r="2883" spans="1:19" ht="15.6" x14ac:dyDescent="0.3">
      <c r="A2883" t="s">
        <v>908</v>
      </c>
      <c r="B2883" s="1">
        <v>42206</v>
      </c>
      <c r="C2883" s="1">
        <v>42210</v>
      </c>
      <c r="D2883">
        <f t="shared" si="180"/>
        <v>2015</v>
      </c>
      <c r="E2883" t="str">
        <f t="shared" si="181"/>
        <v>Jul</v>
      </c>
      <c r="F2883" t="s">
        <v>37</v>
      </c>
      <c r="G2883" t="s">
        <v>909</v>
      </c>
      <c r="H2883" s="2" t="s">
        <v>22</v>
      </c>
      <c r="I2883" t="s">
        <v>32</v>
      </c>
      <c r="J2883" t="s">
        <v>33</v>
      </c>
      <c r="K2883">
        <v>94122</v>
      </c>
      <c r="L2883" t="s">
        <v>34</v>
      </c>
      <c r="M2883" t="s">
        <v>4055</v>
      </c>
      <c r="N2883" t="s">
        <v>128</v>
      </c>
      <c r="O2883" t="s">
        <v>3726</v>
      </c>
      <c r="P2883" s="4">
        <v>99.2</v>
      </c>
      <c r="Q2883" s="4">
        <v>99.2</v>
      </c>
      <c r="R2883" s="4">
        <f t="shared" ref="R2883:R2946" si="182">P2883-Q2883</f>
        <v>0</v>
      </c>
      <c r="S2883" s="4">
        <f t="shared" ref="S2883:S2946" si="183">0.15*R2883</f>
        <v>0</v>
      </c>
    </row>
    <row r="2884" spans="1:19" ht="15.6" x14ac:dyDescent="0.3">
      <c r="A2884" t="s">
        <v>4056</v>
      </c>
      <c r="B2884" s="1">
        <v>42577</v>
      </c>
      <c r="C2884" s="1">
        <v>42582</v>
      </c>
      <c r="D2884">
        <f t="shared" si="180"/>
        <v>2016</v>
      </c>
      <c r="E2884" t="str">
        <f t="shared" si="181"/>
        <v>Jul</v>
      </c>
      <c r="F2884" t="s">
        <v>37</v>
      </c>
      <c r="G2884" t="s">
        <v>521</v>
      </c>
      <c r="H2884" s="2" t="s">
        <v>22</v>
      </c>
      <c r="I2884" t="s">
        <v>1864</v>
      </c>
      <c r="J2884" t="s">
        <v>33</v>
      </c>
      <c r="K2884">
        <v>93030</v>
      </c>
      <c r="L2884" t="s">
        <v>34</v>
      </c>
      <c r="M2884" t="s">
        <v>4055</v>
      </c>
      <c r="N2884" t="s">
        <v>128</v>
      </c>
      <c r="O2884" t="s">
        <v>3726</v>
      </c>
      <c r="P2884" s="4">
        <v>99.2</v>
      </c>
      <c r="Q2884" s="4">
        <v>100</v>
      </c>
      <c r="R2884" s="4">
        <f t="shared" si="182"/>
        <v>-0.79999999999999716</v>
      </c>
      <c r="S2884" s="4">
        <f t="shared" si="183"/>
        <v>-0.11999999999999957</v>
      </c>
    </row>
    <row r="2885" spans="1:19" ht="15.6" x14ac:dyDescent="0.3">
      <c r="A2885" t="s">
        <v>4057</v>
      </c>
      <c r="B2885" s="1">
        <v>42640</v>
      </c>
      <c r="C2885" s="1">
        <v>42642</v>
      </c>
      <c r="D2885">
        <f t="shared" si="180"/>
        <v>2016</v>
      </c>
      <c r="E2885" t="str">
        <f t="shared" si="181"/>
        <v>Sep</v>
      </c>
      <c r="F2885" t="s">
        <v>67</v>
      </c>
      <c r="G2885" t="s">
        <v>2220</v>
      </c>
      <c r="H2885" s="2" t="s">
        <v>22</v>
      </c>
      <c r="I2885" t="s">
        <v>69</v>
      </c>
      <c r="J2885" t="s">
        <v>70</v>
      </c>
      <c r="K2885">
        <v>98103</v>
      </c>
      <c r="L2885" t="s">
        <v>34</v>
      </c>
      <c r="M2885" t="s">
        <v>4055</v>
      </c>
      <c r="N2885" t="s">
        <v>128</v>
      </c>
      <c r="O2885" t="s">
        <v>3726</v>
      </c>
      <c r="P2885" s="4">
        <v>99.2</v>
      </c>
      <c r="Q2885" s="4">
        <v>99.2</v>
      </c>
      <c r="R2885" s="4">
        <f t="shared" si="182"/>
        <v>0</v>
      </c>
      <c r="S2885" s="4">
        <f t="shared" si="183"/>
        <v>0</v>
      </c>
    </row>
    <row r="2886" spans="1:19" ht="15.6" x14ac:dyDescent="0.3">
      <c r="A2886" t="s">
        <v>2322</v>
      </c>
      <c r="B2886" s="1">
        <v>42694</v>
      </c>
      <c r="C2886" s="1">
        <v>42699</v>
      </c>
      <c r="D2886">
        <f t="shared" si="180"/>
        <v>2016</v>
      </c>
      <c r="E2886" t="str">
        <f t="shared" si="181"/>
        <v>Nov</v>
      </c>
      <c r="F2886" t="s">
        <v>37</v>
      </c>
      <c r="G2886" t="s">
        <v>1590</v>
      </c>
      <c r="H2886" s="2" t="s">
        <v>22</v>
      </c>
      <c r="I2886" t="s">
        <v>69</v>
      </c>
      <c r="J2886" t="s">
        <v>70</v>
      </c>
      <c r="K2886">
        <v>98105</v>
      </c>
      <c r="L2886" t="s">
        <v>34</v>
      </c>
      <c r="M2886" t="s">
        <v>4055</v>
      </c>
      <c r="N2886" t="s">
        <v>128</v>
      </c>
      <c r="O2886" t="s">
        <v>3726</v>
      </c>
      <c r="P2886" s="4">
        <v>119.04</v>
      </c>
      <c r="Q2886" s="4">
        <v>119.04</v>
      </c>
      <c r="R2886" s="4">
        <f t="shared" si="182"/>
        <v>0</v>
      </c>
      <c r="S2886" s="4">
        <f t="shared" si="183"/>
        <v>0</v>
      </c>
    </row>
    <row r="2887" spans="1:19" ht="15.6" x14ac:dyDescent="0.3">
      <c r="A2887" t="s">
        <v>4058</v>
      </c>
      <c r="B2887" s="1">
        <v>43372</v>
      </c>
      <c r="C2887" s="1">
        <v>43374</v>
      </c>
      <c r="D2887">
        <f t="shared" si="180"/>
        <v>2018</v>
      </c>
      <c r="E2887" t="str">
        <f t="shared" si="181"/>
        <v>Sep</v>
      </c>
      <c r="F2887" t="s">
        <v>20</v>
      </c>
      <c r="G2887" t="s">
        <v>678</v>
      </c>
      <c r="H2887" s="2" t="s">
        <v>22</v>
      </c>
      <c r="I2887" t="s">
        <v>47</v>
      </c>
      <c r="J2887" t="s">
        <v>33</v>
      </c>
      <c r="K2887">
        <v>90036</v>
      </c>
      <c r="L2887" t="s">
        <v>34</v>
      </c>
      <c r="M2887" t="s">
        <v>4055</v>
      </c>
      <c r="N2887" t="s">
        <v>128</v>
      </c>
      <c r="O2887" t="s">
        <v>3726</v>
      </c>
      <c r="P2887" s="4">
        <v>99.2</v>
      </c>
      <c r="Q2887" s="4">
        <v>99.2</v>
      </c>
      <c r="R2887" s="4">
        <f t="shared" si="182"/>
        <v>0</v>
      </c>
      <c r="S2887" s="4">
        <f t="shared" si="183"/>
        <v>0</v>
      </c>
    </row>
    <row r="2888" spans="1:19" ht="15.6" x14ac:dyDescent="0.3">
      <c r="A2888" t="s">
        <v>2540</v>
      </c>
      <c r="B2888" s="1">
        <v>43021</v>
      </c>
      <c r="C2888" s="1">
        <v>43027</v>
      </c>
      <c r="D2888">
        <f t="shared" si="180"/>
        <v>2017</v>
      </c>
      <c r="E2888" t="str">
        <f t="shared" si="181"/>
        <v>Oct</v>
      </c>
      <c r="F2888" t="s">
        <v>37</v>
      </c>
      <c r="G2888" t="s">
        <v>683</v>
      </c>
      <c r="H2888" s="2" t="s">
        <v>22</v>
      </c>
      <c r="I2888" t="s">
        <v>2541</v>
      </c>
      <c r="J2888" t="s">
        <v>109</v>
      </c>
      <c r="K2888">
        <v>78041</v>
      </c>
      <c r="L2888" t="s">
        <v>25</v>
      </c>
      <c r="M2888" t="s">
        <v>4055</v>
      </c>
      <c r="N2888" t="s">
        <v>128</v>
      </c>
      <c r="O2888" t="s">
        <v>3726</v>
      </c>
      <c r="P2888" s="4">
        <v>15.872</v>
      </c>
      <c r="Q2888" s="4">
        <v>18</v>
      </c>
      <c r="R2888" s="4">
        <f t="shared" si="182"/>
        <v>-2.1280000000000001</v>
      </c>
      <c r="S2888" s="4">
        <f t="shared" si="183"/>
        <v>-0.31919999999999998</v>
      </c>
    </row>
    <row r="2889" spans="1:19" ht="15.6" x14ac:dyDescent="0.3">
      <c r="A2889" t="s">
        <v>4059</v>
      </c>
      <c r="B2889" s="1">
        <v>42286</v>
      </c>
      <c r="C2889" s="1">
        <v>42291</v>
      </c>
      <c r="D2889">
        <f t="shared" si="180"/>
        <v>2015</v>
      </c>
      <c r="E2889" t="str">
        <f t="shared" si="181"/>
        <v>Oct</v>
      </c>
      <c r="F2889" t="s">
        <v>37</v>
      </c>
      <c r="G2889" t="s">
        <v>1693</v>
      </c>
      <c r="H2889" s="2" t="s">
        <v>22</v>
      </c>
      <c r="I2889" t="s">
        <v>32</v>
      </c>
      <c r="J2889" t="s">
        <v>33</v>
      </c>
      <c r="K2889">
        <v>94122</v>
      </c>
      <c r="L2889" t="s">
        <v>34</v>
      </c>
      <c r="M2889" t="s">
        <v>4060</v>
      </c>
      <c r="N2889" t="s">
        <v>128</v>
      </c>
      <c r="O2889" t="s">
        <v>3726</v>
      </c>
      <c r="P2889" s="4">
        <v>144.6</v>
      </c>
      <c r="Q2889" s="4">
        <v>144.6</v>
      </c>
      <c r="R2889" s="4">
        <f t="shared" si="182"/>
        <v>0</v>
      </c>
      <c r="S2889" s="4">
        <f t="shared" si="183"/>
        <v>0</v>
      </c>
    </row>
    <row r="2890" spans="1:19" x14ac:dyDescent="0.3">
      <c r="A2890" t="s">
        <v>4061</v>
      </c>
      <c r="B2890" s="1">
        <v>43043</v>
      </c>
      <c r="C2890" s="1">
        <v>43043</v>
      </c>
      <c r="D2890">
        <f t="shared" si="180"/>
        <v>2017</v>
      </c>
      <c r="E2890" t="str">
        <f t="shared" si="181"/>
        <v>Nov</v>
      </c>
      <c r="F2890" t="s">
        <v>30</v>
      </c>
      <c r="G2890" t="s">
        <v>814</v>
      </c>
      <c r="H2890" t="s">
        <v>51</v>
      </c>
      <c r="I2890" t="s">
        <v>2318</v>
      </c>
      <c r="J2890" t="s">
        <v>33</v>
      </c>
      <c r="K2890">
        <v>91911</v>
      </c>
      <c r="L2890" t="s">
        <v>34</v>
      </c>
      <c r="M2890" t="s">
        <v>4060</v>
      </c>
      <c r="N2890" t="s">
        <v>128</v>
      </c>
      <c r="O2890" t="s">
        <v>3726</v>
      </c>
      <c r="P2890" s="4">
        <v>192.8</v>
      </c>
      <c r="Q2890" s="4">
        <v>192.8</v>
      </c>
      <c r="R2890" s="4">
        <f t="shared" si="182"/>
        <v>0</v>
      </c>
      <c r="S2890" s="4">
        <f t="shared" si="183"/>
        <v>0</v>
      </c>
    </row>
    <row r="2891" spans="1:19" x14ac:dyDescent="0.3">
      <c r="A2891" t="s">
        <v>4062</v>
      </c>
      <c r="B2891" s="1">
        <v>43275</v>
      </c>
      <c r="C2891" s="1">
        <v>43282</v>
      </c>
      <c r="D2891">
        <f t="shared" si="180"/>
        <v>2018</v>
      </c>
      <c r="E2891" t="str">
        <f t="shared" si="181"/>
        <v>Jun</v>
      </c>
      <c r="F2891" t="s">
        <v>37</v>
      </c>
      <c r="G2891" t="s">
        <v>2774</v>
      </c>
      <c r="H2891" t="s">
        <v>51</v>
      </c>
      <c r="I2891" t="s">
        <v>2191</v>
      </c>
      <c r="J2891" t="s">
        <v>33</v>
      </c>
      <c r="K2891">
        <v>91767</v>
      </c>
      <c r="L2891" t="s">
        <v>34</v>
      </c>
      <c r="M2891" t="s">
        <v>4060</v>
      </c>
      <c r="N2891" t="s">
        <v>128</v>
      </c>
      <c r="O2891" t="s">
        <v>3726</v>
      </c>
      <c r="P2891" s="4">
        <v>385.6</v>
      </c>
      <c r="Q2891" s="4">
        <v>385.6</v>
      </c>
      <c r="R2891" s="4">
        <f t="shared" si="182"/>
        <v>0</v>
      </c>
      <c r="S2891" s="4">
        <f t="shared" si="183"/>
        <v>0</v>
      </c>
    </row>
    <row r="2892" spans="1:19" ht="15.6" x14ac:dyDescent="0.3">
      <c r="A2892" t="s">
        <v>4063</v>
      </c>
      <c r="B2892" s="1">
        <v>42156</v>
      </c>
      <c r="C2892" s="1">
        <v>42161</v>
      </c>
      <c r="D2892">
        <f t="shared" si="180"/>
        <v>2015</v>
      </c>
      <c r="E2892" t="str">
        <f t="shared" si="181"/>
        <v>Jun</v>
      </c>
      <c r="F2892" t="s">
        <v>37</v>
      </c>
      <c r="G2892" t="s">
        <v>889</v>
      </c>
      <c r="H2892" s="2" t="s">
        <v>22</v>
      </c>
      <c r="I2892" t="s">
        <v>419</v>
      </c>
      <c r="J2892" t="s">
        <v>144</v>
      </c>
      <c r="K2892">
        <v>8701</v>
      </c>
      <c r="L2892" t="s">
        <v>54</v>
      </c>
      <c r="M2892" t="s">
        <v>4060</v>
      </c>
      <c r="N2892" t="s">
        <v>128</v>
      </c>
      <c r="O2892" t="s">
        <v>3726</v>
      </c>
      <c r="P2892" s="4">
        <v>289.2</v>
      </c>
      <c r="Q2892" s="4">
        <v>289.2</v>
      </c>
      <c r="R2892" s="4">
        <f t="shared" si="182"/>
        <v>0</v>
      </c>
      <c r="S2892" s="4">
        <f t="shared" si="183"/>
        <v>0</v>
      </c>
    </row>
    <row r="2893" spans="1:19" x14ac:dyDescent="0.3">
      <c r="A2893" t="s">
        <v>4064</v>
      </c>
      <c r="B2893" s="1">
        <v>42926</v>
      </c>
      <c r="C2893" s="1">
        <v>42930</v>
      </c>
      <c r="D2893">
        <f t="shared" si="180"/>
        <v>2017</v>
      </c>
      <c r="E2893" t="str">
        <f t="shared" si="181"/>
        <v>Jul</v>
      </c>
      <c r="F2893" t="s">
        <v>37</v>
      </c>
      <c r="G2893" t="s">
        <v>1264</v>
      </c>
      <c r="H2893" t="s">
        <v>51</v>
      </c>
      <c r="I2893" t="s">
        <v>116</v>
      </c>
      <c r="J2893" t="s">
        <v>109</v>
      </c>
      <c r="K2893">
        <v>75081</v>
      </c>
      <c r="L2893" t="s">
        <v>25</v>
      </c>
      <c r="M2893" t="s">
        <v>4060</v>
      </c>
      <c r="N2893" t="s">
        <v>128</v>
      </c>
      <c r="O2893" t="s">
        <v>3726</v>
      </c>
      <c r="P2893" s="4">
        <v>154.24</v>
      </c>
      <c r="Q2893" s="4">
        <v>154.24</v>
      </c>
      <c r="R2893" s="4">
        <f t="shared" si="182"/>
        <v>0</v>
      </c>
      <c r="S2893" s="4">
        <f t="shared" si="183"/>
        <v>0</v>
      </c>
    </row>
    <row r="2894" spans="1:19" ht="15.6" x14ac:dyDescent="0.3">
      <c r="A2894" t="s">
        <v>4065</v>
      </c>
      <c r="B2894" s="1">
        <v>43414</v>
      </c>
      <c r="C2894" s="1">
        <v>43414</v>
      </c>
      <c r="D2894">
        <f t="shared" si="180"/>
        <v>2018</v>
      </c>
      <c r="E2894" t="str">
        <f t="shared" si="181"/>
        <v>Nov</v>
      </c>
      <c r="F2894" t="s">
        <v>30</v>
      </c>
      <c r="G2894" t="s">
        <v>1567</v>
      </c>
      <c r="H2894" s="2" t="s">
        <v>22</v>
      </c>
      <c r="I2894" t="s">
        <v>3573</v>
      </c>
      <c r="J2894" t="s">
        <v>33</v>
      </c>
      <c r="K2894">
        <v>92503</v>
      </c>
      <c r="L2894" t="s">
        <v>34</v>
      </c>
      <c r="M2894" t="s">
        <v>4066</v>
      </c>
      <c r="N2894" t="s">
        <v>128</v>
      </c>
      <c r="O2894" t="s">
        <v>3726</v>
      </c>
      <c r="P2894" s="4">
        <v>7.8</v>
      </c>
      <c r="Q2894" s="4">
        <v>18</v>
      </c>
      <c r="R2894" s="4">
        <f t="shared" si="182"/>
        <v>-10.199999999999999</v>
      </c>
      <c r="S2894" s="4">
        <f t="shared" si="183"/>
        <v>-1.5299999999999998</v>
      </c>
    </row>
    <row r="2895" spans="1:19" ht="15.6" x14ac:dyDescent="0.3">
      <c r="A2895" t="s">
        <v>2355</v>
      </c>
      <c r="B2895" s="1">
        <v>42938</v>
      </c>
      <c r="C2895" s="1">
        <v>42943</v>
      </c>
      <c r="D2895">
        <f t="shared" si="180"/>
        <v>2017</v>
      </c>
      <c r="E2895" t="str">
        <f t="shared" si="181"/>
        <v>Jul</v>
      </c>
      <c r="F2895" t="s">
        <v>37</v>
      </c>
      <c r="G2895" t="s">
        <v>224</v>
      </c>
      <c r="H2895" s="2" t="s">
        <v>22</v>
      </c>
      <c r="I2895" t="s">
        <v>2356</v>
      </c>
      <c r="J2895" t="s">
        <v>101</v>
      </c>
      <c r="K2895">
        <v>18103</v>
      </c>
      <c r="L2895" t="s">
        <v>54</v>
      </c>
      <c r="M2895" t="s">
        <v>4066</v>
      </c>
      <c r="N2895" t="s">
        <v>110</v>
      </c>
      <c r="O2895" t="s">
        <v>3726</v>
      </c>
      <c r="P2895" s="4">
        <v>4.16</v>
      </c>
      <c r="Q2895" s="4">
        <v>5</v>
      </c>
      <c r="R2895" s="4">
        <f t="shared" si="182"/>
        <v>-0.83999999999999986</v>
      </c>
      <c r="S2895" s="4">
        <f t="shared" si="183"/>
        <v>-0.12599999999999997</v>
      </c>
    </row>
    <row r="2896" spans="1:19" ht="15.6" x14ac:dyDescent="0.3">
      <c r="A2896" t="s">
        <v>4067</v>
      </c>
      <c r="B2896" s="1">
        <v>42119</v>
      </c>
      <c r="C2896" s="1">
        <v>42123</v>
      </c>
      <c r="D2896">
        <f t="shared" si="180"/>
        <v>2015</v>
      </c>
      <c r="E2896" t="str">
        <f t="shared" si="181"/>
        <v>Apr</v>
      </c>
      <c r="F2896" t="s">
        <v>37</v>
      </c>
      <c r="G2896" t="s">
        <v>2908</v>
      </c>
      <c r="H2896" s="2" t="s">
        <v>22</v>
      </c>
      <c r="I2896" t="s">
        <v>113</v>
      </c>
      <c r="J2896" t="s">
        <v>109</v>
      </c>
      <c r="K2896">
        <v>77095</v>
      </c>
      <c r="L2896" t="s">
        <v>25</v>
      </c>
      <c r="M2896" t="s">
        <v>4066</v>
      </c>
      <c r="N2896" t="s">
        <v>128</v>
      </c>
      <c r="O2896" t="s">
        <v>3726</v>
      </c>
      <c r="P2896" s="4">
        <v>6.24</v>
      </c>
      <c r="Q2896" s="4">
        <v>5</v>
      </c>
      <c r="R2896" s="4">
        <f t="shared" si="182"/>
        <v>1.2400000000000002</v>
      </c>
      <c r="S2896" s="4">
        <f t="shared" si="183"/>
        <v>0.18600000000000003</v>
      </c>
    </row>
    <row r="2897" spans="1:19" x14ac:dyDescent="0.3">
      <c r="A2897" t="s">
        <v>4068</v>
      </c>
      <c r="B2897" s="1">
        <v>43029</v>
      </c>
      <c r="C2897" s="1">
        <v>43034</v>
      </c>
      <c r="D2897">
        <f t="shared" si="180"/>
        <v>2017</v>
      </c>
      <c r="E2897" t="str">
        <f t="shared" si="181"/>
        <v>Oct</v>
      </c>
      <c r="F2897" t="s">
        <v>67</v>
      </c>
      <c r="G2897" t="s">
        <v>64</v>
      </c>
      <c r="H2897" t="s">
        <v>51</v>
      </c>
      <c r="I2897" t="s">
        <v>1330</v>
      </c>
      <c r="J2897" t="s">
        <v>325</v>
      </c>
      <c r="K2897">
        <v>89031</v>
      </c>
      <c r="L2897" t="s">
        <v>34</v>
      </c>
      <c r="M2897" t="s">
        <v>4069</v>
      </c>
      <c r="N2897" t="s">
        <v>128</v>
      </c>
      <c r="O2897" t="s">
        <v>3726</v>
      </c>
      <c r="P2897" s="4">
        <v>113.22</v>
      </c>
      <c r="Q2897" s="4">
        <v>113.22</v>
      </c>
      <c r="R2897" s="4">
        <f t="shared" si="182"/>
        <v>0</v>
      </c>
      <c r="S2897" s="4">
        <f t="shared" si="183"/>
        <v>0</v>
      </c>
    </row>
    <row r="2898" spans="1:19" x14ac:dyDescent="0.3">
      <c r="A2898" t="s">
        <v>4070</v>
      </c>
      <c r="B2898" s="1">
        <v>42780</v>
      </c>
      <c r="C2898" s="1">
        <v>42785</v>
      </c>
      <c r="D2898">
        <f t="shared" si="180"/>
        <v>2017</v>
      </c>
      <c r="E2898" t="str">
        <f t="shared" si="181"/>
        <v>Feb</v>
      </c>
      <c r="F2898" t="s">
        <v>37</v>
      </c>
      <c r="G2898" t="s">
        <v>761</v>
      </c>
      <c r="H2898" t="s">
        <v>51</v>
      </c>
      <c r="I2898" t="s">
        <v>648</v>
      </c>
      <c r="J2898" t="s">
        <v>454</v>
      </c>
      <c r="K2898">
        <v>39212</v>
      </c>
      <c r="L2898" t="s">
        <v>44</v>
      </c>
      <c r="M2898" t="s">
        <v>4069</v>
      </c>
      <c r="N2898" t="s">
        <v>128</v>
      </c>
      <c r="O2898" t="s">
        <v>3726</v>
      </c>
      <c r="P2898" s="4">
        <v>264.18</v>
      </c>
      <c r="Q2898" s="4">
        <v>264.18</v>
      </c>
      <c r="R2898" s="4">
        <f t="shared" si="182"/>
        <v>0</v>
      </c>
      <c r="S2898" s="4">
        <f t="shared" si="183"/>
        <v>0</v>
      </c>
    </row>
    <row r="2899" spans="1:19" x14ac:dyDescent="0.3">
      <c r="A2899" t="s">
        <v>2242</v>
      </c>
      <c r="B2899" s="1">
        <v>42980</v>
      </c>
      <c r="C2899" s="1">
        <v>42984</v>
      </c>
      <c r="D2899">
        <f t="shared" si="180"/>
        <v>2017</v>
      </c>
      <c r="E2899" t="str">
        <f t="shared" si="181"/>
        <v>Sep</v>
      </c>
      <c r="F2899" t="s">
        <v>37</v>
      </c>
      <c r="G2899" t="s">
        <v>2243</v>
      </c>
      <c r="H2899" t="s">
        <v>51</v>
      </c>
      <c r="I2899" t="s">
        <v>61</v>
      </c>
      <c r="J2899" t="s">
        <v>62</v>
      </c>
      <c r="K2899">
        <v>10024</v>
      </c>
      <c r="L2899" t="s">
        <v>54</v>
      </c>
      <c r="M2899" t="s">
        <v>4069</v>
      </c>
      <c r="N2899" t="s">
        <v>128</v>
      </c>
      <c r="O2899" t="s">
        <v>3726</v>
      </c>
      <c r="P2899" s="4">
        <v>75.48</v>
      </c>
      <c r="Q2899" s="4">
        <v>75.48</v>
      </c>
      <c r="R2899" s="4">
        <f t="shared" si="182"/>
        <v>0</v>
      </c>
      <c r="S2899" s="4">
        <f t="shared" si="183"/>
        <v>0</v>
      </c>
    </row>
    <row r="2900" spans="1:19" ht="15.6" x14ac:dyDescent="0.3">
      <c r="A2900" t="s">
        <v>4071</v>
      </c>
      <c r="B2900" s="1">
        <v>42598</v>
      </c>
      <c r="C2900" s="1">
        <v>42604</v>
      </c>
      <c r="D2900">
        <f t="shared" si="180"/>
        <v>2016</v>
      </c>
      <c r="E2900" t="str">
        <f t="shared" si="181"/>
        <v>Aug</v>
      </c>
      <c r="F2900" t="s">
        <v>37</v>
      </c>
      <c r="G2900" t="s">
        <v>1209</v>
      </c>
      <c r="H2900" s="2" t="s">
        <v>22</v>
      </c>
      <c r="I2900" t="s">
        <v>578</v>
      </c>
      <c r="J2900" t="s">
        <v>178</v>
      </c>
      <c r="K2900">
        <v>85023</v>
      </c>
      <c r="L2900" t="s">
        <v>34</v>
      </c>
      <c r="M2900" t="s">
        <v>4072</v>
      </c>
      <c r="N2900" t="s">
        <v>128</v>
      </c>
      <c r="O2900" t="s">
        <v>3726</v>
      </c>
      <c r="P2900" s="4">
        <v>2.3039999999999998</v>
      </c>
      <c r="Q2900" s="4">
        <v>100</v>
      </c>
      <c r="R2900" s="4">
        <f t="shared" si="182"/>
        <v>-97.695999999999998</v>
      </c>
      <c r="S2900" s="4">
        <f t="shared" si="183"/>
        <v>-14.654399999999999</v>
      </c>
    </row>
    <row r="2901" spans="1:19" ht="15.6" x14ac:dyDescent="0.3">
      <c r="A2901" t="s">
        <v>1765</v>
      </c>
      <c r="B2901" s="1">
        <v>42900</v>
      </c>
      <c r="C2901" s="1">
        <v>42903</v>
      </c>
      <c r="D2901">
        <f t="shared" si="180"/>
        <v>2017</v>
      </c>
      <c r="E2901" t="str">
        <f t="shared" si="181"/>
        <v>Jun</v>
      </c>
      <c r="F2901" t="s">
        <v>20</v>
      </c>
      <c r="G2901" t="s">
        <v>1087</v>
      </c>
      <c r="H2901" s="2" t="s">
        <v>22</v>
      </c>
      <c r="I2901" t="s">
        <v>32</v>
      </c>
      <c r="J2901" t="s">
        <v>33</v>
      </c>
      <c r="K2901">
        <v>94122</v>
      </c>
      <c r="L2901" t="s">
        <v>34</v>
      </c>
      <c r="M2901" t="s">
        <v>4072</v>
      </c>
      <c r="N2901" t="s">
        <v>128</v>
      </c>
      <c r="O2901" t="s">
        <v>3726</v>
      </c>
      <c r="P2901" s="4">
        <v>8.64</v>
      </c>
      <c r="Q2901" s="4">
        <v>18</v>
      </c>
      <c r="R2901" s="4">
        <f t="shared" si="182"/>
        <v>-9.36</v>
      </c>
      <c r="S2901" s="4">
        <f t="shared" si="183"/>
        <v>-1.4039999999999999</v>
      </c>
    </row>
    <row r="2902" spans="1:19" ht="15.6" x14ac:dyDescent="0.3">
      <c r="A2902" t="s">
        <v>4073</v>
      </c>
      <c r="B2902" s="1">
        <v>42969</v>
      </c>
      <c r="C2902" s="1">
        <v>42976</v>
      </c>
      <c r="D2902">
        <f t="shared" si="180"/>
        <v>2017</v>
      </c>
      <c r="E2902" t="str">
        <f t="shared" si="181"/>
        <v>Aug</v>
      </c>
      <c r="F2902" t="s">
        <v>37</v>
      </c>
      <c r="G2902" t="s">
        <v>1156</v>
      </c>
      <c r="H2902" s="2" t="s">
        <v>22</v>
      </c>
      <c r="I2902" t="s">
        <v>47</v>
      </c>
      <c r="J2902" t="s">
        <v>33</v>
      </c>
      <c r="K2902">
        <v>90049</v>
      </c>
      <c r="L2902" t="s">
        <v>34</v>
      </c>
      <c r="M2902" t="s">
        <v>4072</v>
      </c>
      <c r="N2902" t="s">
        <v>110</v>
      </c>
      <c r="O2902" t="s">
        <v>3726</v>
      </c>
      <c r="P2902" s="4">
        <v>5.76</v>
      </c>
      <c r="Q2902" s="4">
        <v>5</v>
      </c>
      <c r="R2902" s="4">
        <f t="shared" si="182"/>
        <v>0.75999999999999979</v>
      </c>
      <c r="S2902" s="4">
        <f t="shared" si="183"/>
        <v>0.11399999999999996</v>
      </c>
    </row>
    <row r="2903" spans="1:19" ht="15.6" x14ac:dyDescent="0.3">
      <c r="A2903" t="s">
        <v>4074</v>
      </c>
      <c r="B2903" s="1">
        <v>43255</v>
      </c>
      <c r="C2903" s="1">
        <v>43261</v>
      </c>
      <c r="D2903">
        <f t="shared" si="180"/>
        <v>2018</v>
      </c>
      <c r="E2903" t="str">
        <f t="shared" si="181"/>
        <v>Jun</v>
      </c>
      <c r="F2903" t="s">
        <v>37</v>
      </c>
      <c r="G2903" t="s">
        <v>1297</v>
      </c>
      <c r="H2903" s="2" t="s">
        <v>22</v>
      </c>
      <c r="I2903" t="s">
        <v>344</v>
      </c>
      <c r="J2903" t="s">
        <v>807</v>
      </c>
      <c r="K2903">
        <v>55124</v>
      </c>
      <c r="L2903" t="s">
        <v>25</v>
      </c>
      <c r="M2903" t="s">
        <v>4072</v>
      </c>
      <c r="N2903" t="s">
        <v>128</v>
      </c>
      <c r="O2903" t="s">
        <v>3726</v>
      </c>
      <c r="P2903" s="4">
        <v>8.64</v>
      </c>
      <c r="Q2903" s="4">
        <v>18</v>
      </c>
      <c r="R2903" s="4">
        <f t="shared" si="182"/>
        <v>-9.36</v>
      </c>
      <c r="S2903" s="4">
        <f t="shared" si="183"/>
        <v>-1.4039999999999999</v>
      </c>
    </row>
    <row r="2904" spans="1:19" ht="15.6" x14ac:dyDescent="0.3">
      <c r="A2904" t="s">
        <v>4075</v>
      </c>
      <c r="B2904" s="1">
        <v>43276</v>
      </c>
      <c r="C2904" s="1">
        <v>43283</v>
      </c>
      <c r="D2904">
        <f t="shared" si="180"/>
        <v>2018</v>
      </c>
      <c r="E2904" t="str">
        <f t="shared" si="181"/>
        <v>Jun</v>
      </c>
      <c r="F2904" t="s">
        <v>37</v>
      </c>
      <c r="G2904" t="s">
        <v>2121</v>
      </c>
      <c r="H2904" s="2" t="s">
        <v>22</v>
      </c>
      <c r="I2904" t="s">
        <v>191</v>
      </c>
      <c r="J2904" t="s">
        <v>242</v>
      </c>
      <c r="K2904">
        <v>97477</v>
      </c>
      <c r="L2904" t="s">
        <v>34</v>
      </c>
      <c r="M2904" t="s">
        <v>4076</v>
      </c>
      <c r="N2904" t="s">
        <v>128</v>
      </c>
      <c r="O2904" t="s">
        <v>3726</v>
      </c>
      <c r="P2904" s="4">
        <v>5.3440000000000003</v>
      </c>
      <c r="Q2904" s="4">
        <v>5</v>
      </c>
      <c r="R2904" s="4">
        <f t="shared" si="182"/>
        <v>0.34400000000000031</v>
      </c>
      <c r="S2904" s="4">
        <f t="shared" si="183"/>
        <v>5.1600000000000042E-2</v>
      </c>
    </row>
    <row r="2905" spans="1:19" ht="15.6" x14ac:dyDescent="0.3">
      <c r="A2905" t="s">
        <v>4077</v>
      </c>
      <c r="B2905" s="1">
        <v>43393</v>
      </c>
      <c r="C2905" s="1">
        <v>43400</v>
      </c>
      <c r="D2905">
        <f t="shared" si="180"/>
        <v>2018</v>
      </c>
      <c r="E2905" t="str">
        <f t="shared" si="181"/>
        <v>Oct</v>
      </c>
      <c r="F2905" t="s">
        <v>37</v>
      </c>
      <c r="G2905" t="s">
        <v>3277</v>
      </c>
      <c r="H2905" s="2" t="s">
        <v>22</v>
      </c>
      <c r="I2905" t="s">
        <v>2218</v>
      </c>
      <c r="J2905" t="s">
        <v>93</v>
      </c>
      <c r="K2905">
        <v>72209</v>
      </c>
      <c r="L2905" t="s">
        <v>44</v>
      </c>
      <c r="M2905" t="s">
        <v>4076</v>
      </c>
      <c r="N2905" t="s">
        <v>128</v>
      </c>
      <c r="O2905" t="s">
        <v>3726</v>
      </c>
      <c r="P2905" s="4">
        <v>13.36</v>
      </c>
      <c r="Q2905" s="4">
        <v>100</v>
      </c>
      <c r="R2905" s="4">
        <f t="shared" si="182"/>
        <v>-86.64</v>
      </c>
      <c r="S2905" s="4">
        <f t="shared" si="183"/>
        <v>-12.996</v>
      </c>
    </row>
    <row r="2906" spans="1:19" ht="15.6" x14ac:dyDescent="0.3">
      <c r="A2906" t="s">
        <v>4078</v>
      </c>
      <c r="B2906" s="1">
        <v>42364</v>
      </c>
      <c r="C2906" s="1">
        <v>42368</v>
      </c>
      <c r="D2906">
        <f t="shared" si="180"/>
        <v>2015</v>
      </c>
      <c r="E2906" t="str">
        <f t="shared" si="181"/>
        <v>Dec</v>
      </c>
      <c r="F2906" t="s">
        <v>37</v>
      </c>
      <c r="G2906" t="s">
        <v>1226</v>
      </c>
      <c r="H2906" s="2" t="s">
        <v>22</v>
      </c>
      <c r="I2906" t="s">
        <v>100</v>
      </c>
      <c r="J2906" t="s">
        <v>101</v>
      </c>
      <c r="K2906">
        <v>19140</v>
      </c>
      <c r="L2906" t="s">
        <v>54</v>
      </c>
      <c r="M2906" t="s">
        <v>4076</v>
      </c>
      <c r="N2906" t="s">
        <v>128</v>
      </c>
      <c r="O2906" t="s">
        <v>3726</v>
      </c>
      <c r="P2906" s="4">
        <v>8.016</v>
      </c>
      <c r="Q2906" s="4">
        <v>18</v>
      </c>
      <c r="R2906" s="4">
        <f t="shared" si="182"/>
        <v>-9.984</v>
      </c>
      <c r="S2906" s="4">
        <f t="shared" si="183"/>
        <v>-1.4976</v>
      </c>
    </row>
    <row r="2907" spans="1:19" ht="15.6" x14ac:dyDescent="0.3">
      <c r="A2907" t="s">
        <v>4079</v>
      </c>
      <c r="B2907" s="1">
        <v>42427</v>
      </c>
      <c r="C2907" s="1">
        <v>42428</v>
      </c>
      <c r="D2907">
        <f t="shared" si="180"/>
        <v>2016</v>
      </c>
      <c r="E2907" t="str">
        <f t="shared" si="181"/>
        <v>Feb</v>
      </c>
      <c r="F2907" t="s">
        <v>20</v>
      </c>
      <c r="G2907" t="s">
        <v>1251</v>
      </c>
      <c r="H2907" s="2" t="s">
        <v>22</v>
      </c>
      <c r="I2907" t="s">
        <v>4080</v>
      </c>
      <c r="J2907" t="s">
        <v>101</v>
      </c>
      <c r="K2907">
        <v>16602</v>
      </c>
      <c r="L2907" t="s">
        <v>54</v>
      </c>
      <c r="M2907" t="s">
        <v>4076</v>
      </c>
      <c r="N2907" t="s">
        <v>128</v>
      </c>
      <c r="O2907" t="s">
        <v>3726</v>
      </c>
      <c r="P2907" s="4">
        <v>16.032</v>
      </c>
      <c r="Q2907" s="4">
        <v>18</v>
      </c>
      <c r="R2907" s="4">
        <f t="shared" si="182"/>
        <v>-1.968</v>
      </c>
      <c r="S2907" s="4">
        <f t="shared" si="183"/>
        <v>-0.29519999999999996</v>
      </c>
    </row>
    <row r="2908" spans="1:19" ht="15.6" x14ac:dyDescent="0.3">
      <c r="A2908" t="s">
        <v>1201</v>
      </c>
      <c r="B2908" s="1">
        <v>42996</v>
      </c>
      <c r="C2908" s="1">
        <v>42998</v>
      </c>
      <c r="D2908">
        <f t="shared" si="180"/>
        <v>2017</v>
      </c>
      <c r="E2908" t="str">
        <f t="shared" si="181"/>
        <v>Sep</v>
      </c>
      <c r="F2908" t="s">
        <v>20</v>
      </c>
      <c r="G2908" t="s">
        <v>85</v>
      </c>
      <c r="H2908" s="2" t="s">
        <v>22</v>
      </c>
      <c r="I2908" t="s">
        <v>182</v>
      </c>
      <c r="J2908" t="s">
        <v>233</v>
      </c>
      <c r="K2908">
        <v>43229</v>
      </c>
      <c r="L2908" t="s">
        <v>54</v>
      </c>
      <c r="M2908" t="s">
        <v>4076</v>
      </c>
      <c r="N2908" t="s">
        <v>128</v>
      </c>
      <c r="O2908" t="s">
        <v>3726</v>
      </c>
      <c r="P2908" s="4">
        <v>2.6720000000000002</v>
      </c>
      <c r="Q2908" s="4">
        <v>5</v>
      </c>
      <c r="R2908" s="4">
        <f t="shared" si="182"/>
        <v>-2.3279999999999998</v>
      </c>
      <c r="S2908" s="4">
        <f t="shared" si="183"/>
        <v>-0.34919999999999995</v>
      </c>
    </row>
    <row r="2909" spans="1:19" ht="15.6" x14ac:dyDescent="0.3">
      <c r="A2909" t="s">
        <v>3668</v>
      </c>
      <c r="B2909" s="1">
        <v>42695</v>
      </c>
      <c r="C2909" s="1">
        <v>42701</v>
      </c>
      <c r="D2909">
        <f t="shared" si="180"/>
        <v>2016</v>
      </c>
      <c r="E2909" t="str">
        <f t="shared" si="181"/>
        <v>Nov</v>
      </c>
      <c r="F2909" t="s">
        <v>37</v>
      </c>
      <c r="G2909" t="s">
        <v>1126</v>
      </c>
      <c r="H2909" s="2" t="s">
        <v>22</v>
      </c>
      <c r="I2909" t="s">
        <v>174</v>
      </c>
      <c r="J2909" t="s">
        <v>109</v>
      </c>
      <c r="K2909">
        <v>76106</v>
      </c>
      <c r="L2909" t="s">
        <v>25</v>
      </c>
      <c r="M2909" t="s">
        <v>4076</v>
      </c>
      <c r="N2909" t="s">
        <v>128</v>
      </c>
      <c r="O2909" t="s">
        <v>3726</v>
      </c>
      <c r="P2909" s="4">
        <v>5.3440000000000003</v>
      </c>
      <c r="Q2909" s="4">
        <v>5</v>
      </c>
      <c r="R2909" s="4">
        <f t="shared" si="182"/>
        <v>0.34400000000000031</v>
      </c>
      <c r="S2909" s="4">
        <f t="shared" si="183"/>
        <v>5.1600000000000042E-2</v>
      </c>
    </row>
    <row r="2910" spans="1:19" ht="15.6" x14ac:dyDescent="0.3">
      <c r="A2910" t="s">
        <v>4081</v>
      </c>
      <c r="B2910" s="1">
        <v>43220</v>
      </c>
      <c r="C2910" s="1">
        <v>43225</v>
      </c>
      <c r="D2910">
        <f t="shared" si="180"/>
        <v>2018</v>
      </c>
      <c r="E2910" t="str">
        <f t="shared" si="181"/>
        <v>Apr</v>
      </c>
      <c r="F2910" t="s">
        <v>37</v>
      </c>
      <c r="G2910" t="s">
        <v>1144</v>
      </c>
      <c r="H2910" s="2" t="s">
        <v>22</v>
      </c>
      <c r="I2910" t="s">
        <v>1438</v>
      </c>
      <c r="J2910" t="s">
        <v>79</v>
      </c>
      <c r="K2910">
        <v>33437</v>
      </c>
      <c r="L2910" t="s">
        <v>44</v>
      </c>
      <c r="M2910" t="s">
        <v>4082</v>
      </c>
      <c r="N2910" t="s">
        <v>128</v>
      </c>
      <c r="O2910" t="s">
        <v>3726</v>
      </c>
      <c r="P2910" s="4">
        <v>15.528</v>
      </c>
      <c r="Q2910" s="4">
        <v>18</v>
      </c>
      <c r="R2910" s="4">
        <f t="shared" si="182"/>
        <v>-2.4719999999999995</v>
      </c>
      <c r="S2910" s="4">
        <f t="shared" si="183"/>
        <v>-0.37079999999999991</v>
      </c>
    </row>
    <row r="2911" spans="1:19" ht="15.6" x14ac:dyDescent="0.3">
      <c r="A2911" t="s">
        <v>987</v>
      </c>
      <c r="B2911" s="1">
        <v>43452</v>
      </c>
      <c r="C2911" s="1">
        <v>43458</v>
      </c>
      <c r="D2911">
        <f t="shared" si="180"/>
        <v>2018</v>
      </c>
      <c r="E2911" t="str">
        <f t="shared" si="181"/>
        <v>Dec</v>
      </c>
      <c r="F2911" t="s">
        <v>37</v>
      </c>
      <c r="G2911" t="s">
        <v>988</v>
      </c>
      <c r="H2911" s="2" t="s">
        <v>22</v>
      </c>
      <c r="I2911" t="s">
        <v>61</v>
      </c>
      <c r="J2911" t="s">
        <v>62</v>
      </c>
      <c r="K2911">
        <v>10009</v>
      </c>
      <c r="L2911" t="s">
        <v>54</v>
      </c>
      <c r="M2911" t="s">
        <v>4082</v>
      </c>
      <c r="N2911" t="s">
        <v>128</v>
      </c>
      <c r="O2911" t="s">
        <v>3726</v>
      </c>
      <c r="P2911" s="4">
        <v>38.82</v>
      </c>
      <c r="Q2911" s="4">
        <v>38.82</v>
      </c>
      <c r="R2911" s="4">
        <f t="shared" si="182"/>
        <v>0</v>
      </c>
      <c r="S2911" s="4">
        <f t="shared" si="183"/>
        <v>0</v>
      </c>
    </row>
    <row r="2912" spans="1:19" ht="15.6" x14ac:dyDescent="0.3">
      <c r="A2912" t="s">
        <v>2406</v>
      </c>
      <c r="B2912" s="1">
        <v>42164</v>
      </c>
      <c r="C2912" s="1">
        <v>42168</v>
      </c>
      <c r="D2912">
        <f t="shared" si="180"/>
        <v>2015</v>
      </c>
      <c r="E2912" t="str">
        <f t="shared" si="181"/>
        <v>Jun</v>
      </c>
      <c r="F2912" t="s">
        <v>67</v>
      </c>
      <c r="G2912" t="s">
        <v>2114</v>
      </c>
      <c r="H2912" s="2" t="s">
        <v>22</v>
      </c>
      <c r="I2912" t="s">
        <v>1330</v>
      </c>
      <c r="J2912" t="s">
        <v>325</v>
      </c>
      <c r="K2912">
        <v>89031</v>
      </c>
      <c r="L2912" t="s">
        <v>34</v>
      </c>
      <c r="M2912" t="s">
        <v>4083</v>
      </c>
      <c r="N2912" t="s">
        <v>128</v>
      </c>
      <c r="O2912" t="s">
        <v>3726</v>
      </c>
      <c r="P2912" s="4">
        <v>18.059999999999999</v>
      </c>
      <c r="Q2912" s="4">
        <v>18</v>
      </c>
      <c r="R2912" s="4">
        <f t="shared" si="182"/>
        <v>5.9999999999998721E-2</v>
      </c>
      <c r="S2912" s="4">
        <f t="shared" si="183"/>
        <v>8.9999999999998085E-3</v>
      </c>
    </row>
    <row r="2913" spans="1:19" ht="15.6" x14ac:dyDescent="0.3">
      <c r="A2913" t="s">
        <v>4084</v>
      </c>
      <c r="B2913" s="1">
        <v>42906</v>
      </c>
      <c r="C2913" s="1">
        <v>42911</v>
      </c>
      <c r="D2913">
        <f t="shared" si="180"/>
        <v>2017</v>
      </c>
      <c r="E2913" t="str">
        <f t="shared" si="181"/>
        <v>Jun</v>
      </c>
      <c r="F2913" t="s">
        <v>67</v>
      </c>
      <c r="G2913" t="s">
        <v>1366</v>
      </c>
      <c r="H2913" s="2" t="s">
        <v>22</v>
      </c>
      <c r="I2913" t="s">
        <v>154</v>
      </c>
      <c r="J2913" t="s">
        <v>33</v>
      </c>
      <c r="K2913">
        <v>93905</v>
      </c>
      <c r="L2913" t="s">
        <v>34</v>
      </c>
      <c r="M2913" t="s">
        <v>4083</v>
      </c>
      <c r="N2913" t="s">
        <v>110</v>
      </c>
      <c r="O2913" t="s">
        <v>3726</v>
      </c>
      <c r="P2913" s="4">
        <v>5.16</v>
      </c>
      <c r="Q2913" s="4">
        <v>5</v>
      </c>
      <c r="R2913" s="4">
        <f t="shared" si="182"/>
        <v>0.16000000000000014</v>
      </c>
      <c r="S2913" s="4">
        <f t="shared" si="183"/>
        <v>2.4000000000000021E-2</v>
      </c>
    </row>
    <row r="2914" spans="1:19" ht="15.6" x14ac:dyDescent="0.3">
      <c r="A2914" t="s">
        <v>4085</v>
      </c>
      <c r="B2914" s="1">
        <v>43429</v>
      </c>
      <c r="C2914" s="1">
        <v>43435</v>
      </c>
      <c r="D2914">
        <f t="shared" si="180"/>
        <v>2018</v>
      </c>
      <c r="E2914" t="str">
        <f t="shared" si="181"/>
        <v>Nov</v>
      </c>
      <c r="F2914" t="s">
        <v>37</v>
      </c>
      <c r="G2914" t="s">
        <v>794</v>
      </c>
      <c r="H2914" s="2" t="s">
        <v>22</v>
      </c>
      <c r="I2914" t="s">
        <v>32</v>
      </c>
      <c r="J2914" t="s">
        <v>33</v>
      </c>
      <c r="K2914">
        <v>94122</v>
      </c>
      <c r="L2914" t="s">
        <v>34</v>
      </c>
      <c r="M2914" t="s">
        <v>4083</v>
      </c>
      <c r="N2914" t="s">
        <v>128</v>
      </c>
      <c r="O2914" t="s">
        <v>3726</v>
      </c>
      <c r="P2914" s="4">
        <v>5.16</v>
      </c>
      <c r="Q2914" s="4">
        <v>5</v>
      </c>
      <c r="R2914" s="4">
        <f t="shared" si="182"/>
        <v>0.16000000000000014</v>
      </c>
      <c r="S2914" s="4">
        <f t="shared" si="183"/>
        <v>2.4000000000000021E-2</v>
      </c>
    </row>
    <row r="2915" spans="1:19" ht="15.6" x14ac:dyDescent="0.3">
      <c r="A2915" t="s">
        <v>4086</v>
      </c>
      <c r="B2915" s="1">
        <v>42280</v>
      </c>
      <c r="C2915" s="1">
        <v>42286</v>
      </c>
      <c r="D2915">
        <f t="shared" si="180"/>
        <v>2015</v>
      </c>
      <c r="E2915" t="str">
        <f t="shared" si="181"/>
        <v>Oct</v>
      </c>
      <c r="F2915" t="s">
        <v>37</v>
      </c>
      <c r="G2915" t="s">
        <v>1522</v>
      </c>
      <c r="H2915" s="2" t="s">
        <v>22</v>
      </c>
      <c r="I2915" t="s">
        <v>1886</v>
      </c>
      <c r="J2915" t="s">
        <v>83</v>
      </c>
      <c r="K2915">
        <v>27707</v>
      </c>
      <c r="L2915" t="s">
        <v>44</v>
      </c>
      <c r="M2915" t="s">
        <v>4083</v>
      </c>
      <c r="N2915" t="s">
        <v>128</v>
      </c>
      <c r="O2915" t="s">
        <v>3726</v>
      </c>
      <c r="P2915" s="4">
        <v>6.1920000000000002</v>
      </c>
      <c r="Q2915" s="4">
        <v>5</v>
      </c>
      <c r="R2915" s="4">
        <f t="shared" si="182"/>
        <v>1.1920000000000002</v>
      </c>
      <c r="S2915" s="4">
        <f t="shared" si="183"/>
        <v>0.17880000000000001</v>
      </c>
    </row>
    <row r="2916" spans="1:19" ht="15.6" x14ac:dyDescent="0.3">
      <c r="A2916" t="s">
        <v>4087</v>
      </c>
      <c r="B2916" s="1">
        <v>43417</v>
      </c>
      <c r="C2916" s="1">
        <v>43422</v>
      </c>
      <c r="D2916">
        <f t="shared" si="180"/>
        <v>2018</v>
      </c>
      <c r="E2916" t="str">
        <f t="shared" si="181"/>
        <v>Nov</v>
      </c>
      <c r="F2916" t="s">
        <v>67</v>
      </c>
      <c r="G2916" t="s">
        <v>812</v>
      </c>
      <c r="H2916" s="2" t="s">
        <v>22</v>
      </c>
      <c r="I2916" t="s">
        <v>4088</v>
      </c>
      <c r="J2916" t="s">
        <v>79</v>
      </c>
      <c r="K2916">
        <v>33458</v>
      </c>
      <c r="L2916" t="s">
        <v>44</v>
      </c>
      <c r="M2916" t="s">
        <v>4083</v>
      </c>
      <c r="N2916" t="s">
        <v>128</v>
      </c>
      <c r="O2916" t="s">
        <v>3726</v>
      </c>
      <c r="P2916" s="4">
        <v>2.0640000000000001</v>
      </c>
      <c r="Q2916" s="4">
        <v>5</v>
      </c>
      <c r="R2916" s="4">
        <f t="shared" si="182"/>
        <v>-2.9359999999999999</v>
      </c>
      <c r="S2916" s="4">
        <f t="shared" si="183"/>
        <v>-0.44039999999999996</v>
      </c>
    </row>
    <row r="2917" spans="1:19" ht="15.6" x14ac:dyDescent="0.3">
      <c r="A2917" t="s">
        <v>4089</v>
      </c>
      <c r="B2917" s="1">
        <v>43347</v>
      </c>
      <c r="C2917" s="1">
        <v>43352</v>
      </c>
      <c r="D2917">
        <f t="shared" si="180"/>
        <v>2018</v>
      </c>
      <c r="E2917" t="str">
        <f t="shared" si="181"/>
        <v>Sep</v>
      </c>
      <c r="F2917" t="s">
        <v>67</v>
      </c>
      <c r="G2917" t="s">
        <v>1569</v>
      </c>
      <c r="H2917" s="2" t="s">
        <v>22</v>
      </c>
      <c r="I2917" t="s">
        <v>1839</v>
      </c>
      <c r="J2917" t="s">
        <v>233</v>
      </c>
      <c r="K2917">
        <v>44312</v>
      </c>
      <c r="L2917" t="s">
        <v>54</v>
      </c>
      <c r="M2917" t="s">
        <v>4083</v>
      </c>
      <c r="N2917" t="s">
        <v>128</v>
      </c>
      <c r="O2917" t="s">
        <v>3726</v>
      </c>
      <c r="P2917" s="4">
        <v>8.2560000000000002</v>
      </c>
      <c r="Q2917" s="4">
        <v>18</v>
      </c>
      <c r="R2917" s="4">
        <f t="shared" si="182"/>
        <v>-9.7439999999999998</v>
      </c>
      <c r="S2917" s="4">
        <f t="shared" si="183"/>
        <v>-1.4616</v>
      </c>
    </row>
    <row r="2918" spans="1:19" ht="15.6" x14ac:dyDescent="0.3">
      <c r="A2918" t="s">
        <v>3809</v>
      </c>
      <c r="B2918" s="1">
        <v>42112</v>
      </c>
      <c r="C2918" s="1">
        <v>42117</v>
      </c>
      <c r="D2918">
        <f t="shared" si="180"/>
        <v>2015</v>
      </c>
      <c r="E2918" t="str">
        <f t="shared" si="181"/>
        <v>Apr</v>
      </c>
      <c r="F2918" t="s">
        <v>37</v>
      </c>
      <c r="G2918" t="s">
        <v>1240</v>
      </c>
      <c r="H2918" s="2" t="s">
        <v>22</v>
      </c>
      <c r="I2918" t="s">
        <v>47</v>
      </c>
      <c r="J2918" t="s">
        <v>33</v>
      </c>
      <c r="K2918">
        <v>90049</v>
      </c>
      <c r="L2918" t="s">
        <v>34</v>
      </c>
      <c r="M2918" t="s">
        <v>4090</v>
      </c>
      <c r="N2918" t="s">
        <v>128</v>
      </c>
      <c r="O2918" t="s">
        <v>3726</v>
      </c>
      <c r="P2918" s="4">
        <v>13.12</v>
      </c>
      <c r="Q2918" s="4">
        <v>13.12</v>
      </c>
      <c r="R2918" s="4">
        <f t="shared" si="182"/>
        <v>0</v>
      </c>
      <c r="S2918" s="4">
        <f t="shared" si="183"/>
        <v>0</v>
      </c>
    </row>
    <row r="2919" spans="1:19" x14ac:dyDescent="0.3">
      <c r="A2919" t="s">
        <v>4091</v>
      </c>
      <c r="B2919" s="1">
        <v>43007</v>
      </c>
      <c r="C2919" s="1">
        <v>43009</v>
      </c>
      <c r="D2919">
        <f t="shared" si="180"/>
        <v>2017</v>
      </c>
      <c r="E2919" t="str">
        <f t="shared" si="181"/>
        <v>Sep</v>
      </c>
      <c r="F2919" t="s">
        <v>67</v>
      </c>
      <c r="G2919" t="s">
        <v>87</v>
      </c>
      <c r="H2919" t="s">
        <v>51</v>
      </c>
      <c r="I2919" t="s">
        <v>4092</v>
      </c>
      <c r="J2919" t="s">
        <v>178</v>
      </c>
      <c r="K2919">
        <v>85364</v>
      </c>
      <c r="L2919" t="s">
        <v>34</v>
      </c>
      <c r="M2919" t="s">
        <v>4090</v>
      </c>
      <c r="N2919" t="s">
        <v>128</v>
      </c>
      <c r="O2919" t="s">
        <v>3726</v>
      </c>
      <c r="P2919" s="4">
        <v>10.496</v>
      </c>
      <c r="Q2919" s="4">
        <v>10.496</v>
      </c>
      <c r="R2919" s="4">
        <f t="shared" si="182"/>
        <v>0</v>
      </c>
      <c r="S2919" s="4">
        <f t="shared" si="183"/>
        <v>0</v>
      </c>
    </row>
    <row r="2920" spans="1:19" ht="15.6" x14ac:dyDescent="0.3">
      <c r="A2920" t="s">
        <v>4093</v>
      </c>
      <c r="B2920" s="1">
        <v>43261</v>
      </c>
      <c r="C2920" s="1">
        <v>43264</v>
      </c>
      <c r="D2920">
        <f t="shared" si="180"/>
        <v>2018</v>
      </c>
      <c r="E2920" t="str">
        <f t="shared" si="181"/>
        <v>Jun</v>
      </c>
      <c r="F2920" t="s">
        <v>20</v>
      </c>
      <c r="G2920" t="s">
        <v>774</v>
      </c>
      <c r="H2920" s="2" t="s">
        <v>22</v>
      </c>
      <c r="I2920" t="s">
        <v>47</v>
      </c>
      <c r="J2920" t="s">
        <v>33</v>
      </c>
      <c r="K2920">
        <v>90032</v>
      </c>
      <c r="L2920" t="s">
        <v>34</v>
      </c>
      <c r="M2920" t="s">
        <v>4090</v>
      </c>
      <c r="N2920" t="s">
        <v>128</v>
      </c>
      <c r="O2920" t="s">
        <v>3726</v>
      </c>
      <c r="P2920" s="4">
        <v>16.399999999999999</v>
      </c>
      <c r="Q2920" s="4">
        <v>100</v>
      </c>
      <c r="R2920" s="4">
        <f t="shared" si="182"/>
        <v>-83.6</v>
      </c>
      <c r="S2920" s="4">
        <f t="shared" si="183"/>
        <v>-12.54</v>
      </c>
    </row>
    <row r="2921" spans="1:19" ht="15.6" x14ac:dyDescent="0.3">
      <c r="A2921" t="s">
        <v>1122</v>
      </c>
      <c r="B2921" s="1">
        <v>42024</v>
      </c>
      <c r="C2921" s="1">
        <v>42030</v>
      </c>
      <c r="D2921">
        <f t="shared" si="180"/>
        <v>2015</v>
      </c>
      <c r="E2921" t="str">
        <f t="shared" si="181"/>
        <v>Jan</v>
      </c>
      <c r="F2921" t="s">
        <v>37</v>
      </c>
      <c r="G2921" t="s">
        <v>1123</v>
      </c>
      <c r="H2921" s="2" t="s">
        <v>22</v>
      </c>
      <c r="I2921" t="s">
        <v>92</v>
      </c>
      <c r="J2921" t="s">
        <v>93</v>
      </c>
      <c r="K2921">
        <v>72401</v>
      </c>
      <c r="L2921" t="s">
        <v>44</v>
      </c>
      <c r="M2921" t="s">
        <v>4090</v>
      </c>
      <c r="N2921" t="s">
        <v>128</v>
      </c>
      <c r="O2921" t="s">
        <v>3726</v>
      </c>
      <c r="P2921" s="4">
        <v>22.96</v>
      </c>
      <c r="Q2921" s="4">
        <v>100</v>
      </c>
      <c r="R2921" s="4">
        <f t="shared" si="182"/>
        <v>-77.039999999999992</v>
      </c>
      <c r="S2921" s="4">
        <f t="shared" si="183"/>
        <v>-11.555999999999999</v>
      </c>
    </row>
    <row r="2922" spans="1:19" x14ac:dyDescent="0.3">
      <c r="A2922" t="s">
        <v>4094</v>
      </c>
      <c r="B2922" s="1">
        <v>42270</v>
      </c>
      <c r="C2922" s="1">
        <v>42272</v>
      </c>
      <c r="D2922">
        <f t="shared" si="180"/>
        <v>2015</v>
      </c>
      <c r="E2922" t="str">
        <f t="shared" si="181"/>
        <v>Sep</v>
      </c>
      <c r="F2922" t="s">
        <v>20</v>
      </c>
      <c r="G2922" t="s">
        <v>814</v>
      </c>
      <c r="H2922" t="s">
        <v>105</v>
      </c>
      <c r="I2922" t="s">
        <v>1711</v>
      </c>
      <c r="J2922" t="s">
        <v>53</v>
      </c>
      <c r="K2922">
        <v>19901</v>
      </c>
      <c r="L2922" t="s">
        <v>54</v>
      </c>
      <c r="M2922" t="s">
        <v>4090</v>
      </c>
      <c r="N2922" t="s">
        <v>128</v>
      </c>
      <c r="O2922" t="s">
        <v>3726</v>
      </c>
      <c r="P2922" s="4">
        <v>9.84</v>
      </c>
      <c r="Q2922" s="4">
        <v>9.84</v>
      </c>
      <c r="R2922" s="4">
        <f t="shared" si="182"/>
        <v>0</v>
      </c>
      <c r="S2922" s="4">
        <f t="shared" si="183"/>
        <v>0</v>
      </c>
    </row>
    <row r="2923" spans="1:19" ht="15.6" x14ac:dyDescent="0.3">
      <c r="A2923" t="s">
        <v>546</v>
      </c>
      <c r="B2923" s="1">
        <v>42729</v>
      </c>
      <c r="C2923" s="1">
        <v>42736</v>
      </c>
      <c r="D2923">
        <f t="shared" si="180"/>
        <v>2016</v>
      </c>
      <c r="E2923" t="str">
        <f t="shared" si="181"/>
        <v>Dec</v>
      </c>
      <c r="F2923" t="s">
        <v>37</v>
      </c>
      <c r="G2923" t="s">
        <v>547</v>
      </c>
      <c r="H2923" s="2" t="s">
        <v>22</v>
      </c>
      <c r="I2923" t="s">
        <v>97</v>
      </c>
      <c r="J2923" t="s">
        <v>89</v>
      </c>
      <c r="K2923">
        <v>48227</v>
      </c>
      <c r="L2923" t="s">
        <v>25</v>
      </c>
      <c r="M2923" t="s">
        <v>4090</v>
      </c>
      <c r="N2923" t="s">
        <v>128</v>
      </c>
      <c r="O2923" t="s">
        <v>3726</v>
      </c>
      <c r="P2923" s="4">
        <v>3.28</v>
      </c>
      <c r="Q2923" s="4">
        <v>5</v>
      </c>
      <c r="R2923" s="4">
        <f t="shared" si="182"/>
        <v>-1.7200000000000002</v>
      </c>
      <c r="S2923" s="4">
        <f t="shared" si="183"/>
        <v>-0.25800000000000001</v>
      </c>
    </row>
    <row r="2924" spans="1:19" ht="15.6" x14ac:dyDescent="0.3">
      <c r="A2924" t="s">
        <v>3319</v>
      </c>
      <c r="B2924" s="1">
        <v>43151</v>
      </c>
      <c r="C2924" s="1">
        <v>43156</v>
      </c>
      <c r="D2924">
        <f t="shared" si="180"/>
        <v>2018</v>
      </c>
      <c r="E2924" t="str">
        <f t="shared" si="181"/>
        <v>Feb</v>
      </c>
      <c r="F2924" t="s">
        <v>37</v>
      </c>
      <c r="G2924" t="s">
        <v>1673</v>
      </c>
      <c r="H2924" s="2" t="s">
        <v>22</v>
      </c>
      <c r="I2924" t="s">
        <v>3065</v>
      </c>
      <c r="J2924" t="s">
        <v>503</v>
      </c>
      <c r="K2924">
        <v>74403</v>
      </c>
      <c r="L2924" t="s">
        <v>25</v>
      </c>
      <c r="M2924" t="s">
        <v>4090</v>
      </c>
      <c r="N2924" t="s">
        <v>128</v>
      </c>
      <c r="O2924" t="s">
        <v>3726</v>
      </c>
      <c r="P2924" s="4">
        <v>6.56</v>
      </c>
      <c r="Q2924" s="4">
        <v>5</v>
      </c>
      <c r="R2924" s="4">
        <f t="shared" si="182"/>
        <v>1.5599999999999996</v>
      </c>
      <c r="S2924" s="4">
        <f t="shared" si="183"/>
        <v>0.23399999999999993</v>
      </c>
    </row>
    <row r="2925" spans="1:19" ht="15.6" x14ac:dyDescent="0.3">
      <c r="A2925" t="s">
        <v>4095</v>
      </c>
      <c r="B2925" s="1">
        <v>42437</v>
      </c>
      <c r="C2925" s="1">
        <v>42439</v>
      </c>
      <c r="D2925">
        <f t="shared" si="180"/>
        <v>2016</v>
      </c>
      <c r="E2925" t="str">
        <f t="shared" si="181"/>
        <v>Mar</v>
      </c>
      <c r="F2925" t="s">
        <v>20</v>
      </c>
      <c r="G2925" t="s">
        <v>694</v>
      </c>
      <c r="H2925" s="2" t="s">
        <v>22</v>
      </c>
      <c r="I2925" t="s">
        <v>3680</v>
      </c>
      <c r="J2925" t="s">
        <v>75</v>
      </c>
      <c r="K2925">
        <v>81001</v>
      </c>
      <c r="L2925" t="s">
        <v>34</v>
      </c>
      <c r="M2925" t="s">
        <v>4096</v>
      </c>
      <c r="N2925" t="s">
        <v>128</v>
      </c>
      <c r="O2925" t="s">
        <v>3726</v>
      </c>
      <c r="P2925" s="4">
        <v>3.4079999999999999</v>
      </c>
      <c r="Q2925" s="4">
        <v>5</v>
      </c>
      <c r="R2925" s="4">
        <f t="shared" si="182"/>
        <v>-1.5920000000000001</v>
      </c>
      <c r="S2925" s="4">
        <f t="shared" si="183"/>
        <v>-0.23880000000000001</v>
      </c>
    </row>
    <row r="2926" spans="1:19" ht="15.6" x14ac:dyDescent="0.3">
      <c r="A2926" t="s">
        <v>4097</v>
      </c>
      <c r="B2926" s="1">
        <v>43266</v>
      </c>
      <c r="C2926" s="1">
        <v>43271</v>
      </c>
      <c r="D2926">
        <f t="shared" si="180"/>
        <v>2018</v>
      </c>
      <c r="E2926" t="str">
        <f t="shared" si="181"/>
        <v>Jun</v>
      </c>
      <c r="F2926" t="s">
        <v>37</v>
      </c>
      <c r="G2926" t="s">
        <v>4098</v>
      </c>
      <c r="H2926" s="2" t="s">
        <v>22</v>
      </c>
      <c r="I2926" t="s">
        <v>47</v>
      </c>
      <c r="J2926" t="s">
        <v>33</v>
      </c>
      <c r="K2926">
        <v>90036</v>
      </c>
      <c r="L2926" t="s">
        <v>34</v>
      </c>
      <c r="M2926" t="s">
        <v>4096</v>
      </c>
      <c r="N2926" t="s">
        <v>128</v>
      </c>
      <c r="O2926" t="s">
        <v>3726</v>
      </c>
      <c r="P2926" s="4">
        <v>4.26</v>
      </c>
      <c r="Q2926" s="4">
        <v>5</v>
      </c>
      <c r="R2926" s="4">
        <f t="shared" si="182"/>
        <v>-0.74000000000000021</v>
      </c>
      <c r="S2926" s="4">
        <f t="shared" si="183"/>
        <v>-0.11100000000000003</v>
      </c>
    </row>
    <row r="2927" spans="1:19" ht="15.6" x14ac:dyDescent="0.3">
      <c r="A2927" t="s">
        <v>4099</v>
      </c>
      <c r="B2927" s="1">
        <v>42010</v>
      </c>
      <c r="C2927" s="1">
        <v>42011</v>
      </c>
      <c r="D2927">
        <f t="shared" si="180"/>
        <v>2015</v>
      </c>
      <c r="E2927" t="str">
        <f t="shared" si="181"/>
        <v>Jan</v>
      </c>
      <c r="F2927" t="s">
        <v>20</v>
      </c>
      <c r="G2927" t="s">
        <v>320</v>
      </c>
      <c r="H2927" s="2" t="s">
        <v>22</v>
      </c>
      <c r="I2927" t="s">
        <v>1837</v>
      </c>
      <c r="J2927" t="s">
        <v>183</v>
      </c>
      <c r="K2927">
        <v>30605</v>
      </c>
      <c r="L2927" t="s">
        <v>44</v>
      </c>
      <c r="M2927" t="s">
        <v>4096</v>
      </c>
      <c r="N2927" t="s">
        <v>128</v>
      </c>
      <c r="O2927" t="s">
        <v>3726</v>
      </c>
      <c r="P2927" s="4">
        <v>12.78</v>
      </c>
      <c r="Q2927" s="4">
        <v>12.78</v>
      </c>
      <c r="R2927" s="4">
        <f t="shared" si="182"/>
        <v>0</v>
      </c>
      <c r="S2927" s="4">
        <f t="shared" si="183"/>
        <v>0</v>
      </c>
    </row>
    <row r="2928" spans="1:19" x14ac:dyDescent="0.3">
      <c r="A2928" t="s">
        <v>4100</v>
      </c>
      <c r="B2928" s="1">
        <v>42539</v>
      </c>
      <c r="C2928" s="1">
        <v>42543</v>
      </c>
      <c r="D2928">
        <f t="shared" si="180"/>
        <v>2016</v>
      </c>
      <c r="E2928" t="str">
        <f t="shared" si="181"/>
        <v>Jun</v>
      </c>
      <c r="F2928" t="s">
        <v>37</v>
      </c>
      <c r="G2928" t="s">
        <v>934</v>
      </c>
      <c r="H2928" t="s">
        <v>105</v>
      </c>
      <c r="I2928" t="s">
        <v>136</v>
      </c>
      <c r="J2928" t="s">
        <v>79</v>
      </c>
      <c r="K2928">
        <v>33178</v>
      </c>
      <c r="L2928" t="s">
        <v>44</v>
      </c>
      <c r="M2928" t="s">
        <v>4096</v>
      </c>
      <c r="N2928" t="s">
        <v>128</v>
      </c>
      <c r="O2928" t="s">
        <v>3726</v>
      </c>
      <c r="P2928" s="4">
        <v>13.632</v>
      </c>
      <c r="Q2928" s="4">
        <v>13.632</v>
      </c>
      <c r="R2928" s="4">
        <f t="shared" si="182"/>
        <v>0</v>
      </c>
      <c r="S2928" s="4">
        <f t="shared" si="183"/>
        <v>0</v>
      </c>
    </row>
    <row r="2929" spans="1:19" ht="15.6" x14ac:dyDescent="0.3">
      <c r="A2929" t="s">
        <v>295</v>
      </c>
      <c r="B2929" s="1">
        <v>42833</v>
      </c>
      <c r="C2929" s="1">
        <v>42838</v>
      </c>
      <c r="D2929">
        <f t="shared" si="180"/>
        <v>2017</v>
      </c>
      <c r="E2929" t="str">
        <f t="shared" si="181"/>
        <v>Apr</v>
      </c>
      <c r="F2929" t="s">
        <v>37</v>
      </c>
      <c r="G2929" t="s">
        <v>296</v>
      </c>
      <c r="H2929" s="2" t="s">
        <v>22</v>
      </c>
      <c r="I2929" t="s">
        <v>61</v>
      </c>
      <c r="J2929" t="s">
        <v>62</v>
      </c>
      <c r="K2929">
        <v>10035</v>
      </c>
      <c r="L2929" t="s">
        <v>54</v>
      </c>
      <c r="M2929" t="s">
        <v>4096</v>
      </c>
      <c r="N2929" t="s">
        <v>110</v>
      </c>
      <c r="O2929" t="s">
        <v>3726</v>
      </c>
      <c r="P2929" s="4">
        <v>17.04</v>
      </c>
      <c r="Q2929" s="4">
        <v>18</v>
      </c>
      <c r="R2929" s="4">
        <f t="shared" si="182"/>
        <v>-0.96000000000000085</v>
      </c>
      <c r="S2929" s="4">
        <f t="shared" si="183"/>
        <v>-0.14400000000000013</v>
      </c>
    </row>
    <row r="2930" spans="1:19" ht="15.6" x14ac:dyDescent="0.3">
      <c r="A2930" t="s">
        <v>4101</v>
      </c>
      <c r="B2930" s="1">
        <v>42953</v>
      </c>
      <c r="C2930" s="1">
        <v>42958</v>
      </c>
      <c r="D2930">
        <f t="shared" si="180"/>
        <v>2017</v>
      </c>
      <c r="E2930" t="str">
        <f t="shared" si="181"/>
        <v>Aug</v>
      </c>
      <c r="F2930" t="s">
        <v>37</v>
      </c>
      <c r="G2930" t="s">
        <v>2954</v>
      </c>
      <c r="H2930" s="2" t="s">
        <v>22</v>
      </c>
      <c r="I2930" t="s">
        <v>61</v>
      </c>
      <c r="J2930" t="s">
        <v>62</v>
      </c>
      <c r="K2930">
        <v>10024</v>
      </c>
      <c r="L2930" t="s">
        <v>54</v>
      </c>
      <c r="M2930" t="s">
        <v>4096</v>
      </c>
      <c r="N2930" t="s">
        <v>128</v>
      </c>
      <c r="O2930" t="s">
        <v>3726</v>
      </c>
      <c r="P2930" s="4">
        <v>38.340000000000003</v>
      </c>
      <c r="Q2930" s="4">
        <v>38.340000000000003</v>
      </c>
      <c r="R2930" s="4">
        <f t="shared" si="182"/>
        <v>0</v>
      </c>
      <c r="S2930" s="4">
        <f t="shared" si="183"/>
        <v>0</v>
      </c>
    </row>
    <row r="2931" spans="1:19" ht="15.6" x14ac:dyDescent="0.3">
      <c r="A2931" t="s">
        <v>3473</v>
      </c>
      <c r="B2931" s="1">
        <v>42970</v>
      </c>
      <c r="C2931" s="1">
        <v>42974</v>
      </c>
      <c r="D2931">
        <f t="shared" si="180"/>
        <v>2017</v>
      </c>
      <c r="E2931" t="str">
        <f t="shared" si="181"/>
        <v>Aug</v>
      </c>
      <c r="F2931" t="s">
        <v>37</v>
      </c>
      <c r="G2931" t="s">
        <v>2818</v>
      </c>
      <c r="H2931" s="2" t="s">
        <v>22</v>
      </c>
      <c r="I2931" t="s">
        <v>61</v>
      </c>
      <c r="J2931" t="s">
        <v>62</v>
      </c>
      <c r="K2931">
        <v>10035</v>
      </c>
      <c r="L2931" t="s">
        <v>54</v>
      </c>
      <c r="M2931" t="s">
        <v>4096</v>
      </c>
      <c r="N2931" t="s">
        <v>110</v>
      </c>
      <c r="O2931" t="s">
        <v>3726</v>
      </c>
      <c r="P2931" s="4">
        <v>21.3</v>
      </c>
      <c r="Q2931" s="4">
        <v>18</v>
      </c>
      <c r="R2931" s="4">
        <f t="shared" si="182"/>
        <v>3.3000000000000007</v>
      </c>
      <c r="S2931" s="4">
        <f t="shared" si="183"/>
        <v>0.49500000000000011</v>
      </c>
    </row>
    <row r="2932" spans="1:19" ht="15.6" x14ac:dyDescent="0.3">
      <c r="A2932" t="s">
        <v>4102</v>
      </c>
      <c r="B2932" s="1">
        <v>42993</v>
      </c>
      <c r="C2932" s="1">
        <v>42998</v>
      </c>
      <c r="D2932">
        <f t="shared" si="180"/>
        <v>2017</v>
      </c>
      <c r="E2932" t="str">
        <f t="shared" si="181"/>
        <v>Sep</v>
      </c>
      <c r="F2932" t="s">
        <v>37</v>
      </c>
      <c r="G2932" t="s">
        <v>663</v>
      </c>
      <c r="H2932" s="2" t="s">
        <v>22</v>
      </c>
      <c r="I2932" t="s">
        <v>69</v>
      </c>
      <c r="J2932" t="s">
        <v>70</v>
      </c>
      <c r="K2932">
        <v>98105</v>
      </c>
      <c r="L2932" t="s">
        <v>34</v>
      </c>
      <c r="M2932" t="s">
        <v>4103</v>
      </c>
      <c r="N2932" t="s">
        <v>128</v>
      </c>
      <c r="O2932" t="s">
        <v>3726</v>
      </c>
      <c r="P2932" s="4">
        <v>35.4</v>
      </c>
      <c r="Q2932" s="4">
        <v>35.4</v>
      </c>
      <c r="R2932" s="4">
        <f t="shared" si="182"/>
        <v>0</v>
      </c>
      <c r="S2932" s="4">
        <f t="shared" si="183"/>
        <v>0</v>
      </c>
    </row>
    <row r="2933" spans="1:19" ht="15.6" x14ac:dyDescent="0.3">
      <c r="A2933" t="s">
        <v>4104</v>
      </c>
      <c r="B2933" s="1">
        <v>43004</v>
      </c>
      <c r="C2933" s="1">
        <v>43004</v>
      </c>
      <c r="D2933">
        <f t="shared" si="180"/>
        <v>2017</v>
      </c>
      <c r="E2933" t="str">
        <f t="shared" si="181"/>
        <v>Sep</v>
      </c>
      <c r="F2933" t="s">
        <v>30</v>
      </c>
      <c r="G2933" t="s">
        <v>1151</v>
      </c>
      <c r="H2933" s="2" t="s">
        <v>22</v>
      </c>
      <c r="I2933" t="s">
        <v>272</v>
      </c>
      <c r="J2933" t="s">
        <v>33</v>
      </c>
      <c r="K2933">
        <v>92374</v>
      </c>
      <c r="L2933" t="s">
        <v>34</v>
      </c>
      <c r="M2933" t="s">
        <v>4103</v>
      </c>
      <c r="N2933" t="s">
        <v>128</v>
      </c>
      <c r="O2933" t="s">
        <v>3726</v>
      </c>
      <c r="P2933" s="4">
        <v>35.4</v>
      </c>
      <c r="Q2933" s="4">
        <v>35.4</v>
      </c>
      <c r="R2933" s="4">
        <f t="shared" si="182"/>
        <v>0</v>
      </c>
      <c r="S2933" s="4">
        <f t="shared" si="183"/>
        <v>0</v>
      </c>
    </row>
    <row r="2934" spans="1:19" ht="15.6" x14ac:dyDescent="0.3">
      <c r="A2934" t="s">
        <v>4105</v>
      </c>
      <c r="B2934" s="1">
        <v>43095</v>
      </c>
      <c r="C2934" s="1">
        <v>43096</v>
      </c>
      <c r="D2934">
        <f t="shared" si="180"/>
        <v>2017</v>
      </c>
      <c r="E2934" t="str">
        <f t="shared" si="181"/>
        <v>Dec</v>
      </c>
      <c r="F2934" t="s">
        <v>20</v>
      </c>
      <c r="G2934" t="s">
        <v>1460</v>
      </c>
      <c r="H2934" s="2" t="s">
        <v>22</v>
      </c>
      <c r="I2934" t="s">
        <v>338</v>
      </c>
      <c r="J2934" t="s">
        <v>75</v>
      </c>
      <c r="K2934">
        <v>80906</v>
      </c>
      <c r="L2934" t="s">
        <v>34</v>
      </c>
      <c r="M2934" t="s">
        <v>4103</v>
      </c>
      <c r="N2934" t="s">
        <v>128</v>
      </c>
      <c r="O2934" t="s">
        <v>3726</v>
      </c>
      <c r="P2934" s="4">
        <v>11.327999999999999</v>
      </c>
      <c r="Q2934" s="4">
        <v>18</v>
      </c>
      <c r="R2934" s="4">
        <f t="shared" si="182"/>
        <v>-6.6720000000000006</v>
      </c>
      <c r="S2934" s="4">
        <f t="shared" si="183"/>
        <v>-1.0008000000000001</v>
      </c>
    </row>
    <row r="2935" spans="1:19" ht="15.6" x14ac:dyDescent="0.3">
      <c r="A2935" t="s">
        <v>4106</v>
      </c>
      <c r="B2935" s="1">
        <v>43242</v>
      </c>
      <c r="C2935" s="1">
        <v>43245</v>
      </c>
      <c r="D2935">
        <f t="shared" si="180"/>
        <v>2018</v>
      </c>
      <c r="E2935" t="str">
        <f t="shared" si="181"/>
        <v>May</v>
      </c>
      <c r="F2935" t="s">
        <v>20</v>
      </c>
      <c r="G2935" t="s">
        <v>162</v>
      </c>
      <c r="H2935" s="2" t="s">
        <v>22</v>
      </c>
      <c r="I2935" t="s">
        <v>47</v>
      </c>
      <c r="J2935" t="s">
        <v>33</v>
      </c>
      <c r="K2935">
        <v>90049</v>
      </c>
      <c r="L2935" t="s">
        <v>34</v>
      </c>
      <c r="M2935" t="s">
        <v>4103</v>
      </c>
      <c r="N2935" t="s">
        <v>128</v>
      </c>
      <c r="O2935" t="s">
        <v>3726</v>
      </c>
      <c r="P2935" s="4">
        <v>49.56</v>
      </c>
      <c r="Q2935" s="4">
        <v>49.56</v>
      </c>
      <c r="R2935" s="4">
        <f t="shared" si="182"/>
        <v>0</v>
      </c>
      <c r="S2935" s="4">
        <f t="shared" si="183"/>
        <v>0</v>
      </c>
    </row>
    <row r="2936" spans="1:19" ht="15.6" x14ac:dyDescent="0.3">
      <c r="A2936" t="s">
        <v>4107</v>
      </c>
      <c r="B2936" s="1">
        <v>43362</v>
      </c>
      <c r="C2936" s="1">
        <v>43366</v>
      </c>
      <c r="D2936">
        <f t="shared" si="180"/>
        <v>2018</v>
      </c>
      <c r="E2936" t="str">
        <f t="shared" si="181"/>
        <v>Sep</v>
      </c>
      <c r="F2936" t="s">
        <v>37</v>
      </c>
      <c r="G2936" t="s">
        <v>1673</v>
      </c>
      <c r="H2936" s="2" t="s">
        <v>22</v>
      </c>
      <c r="I2936" t="s">
        <v>182</v>
      </c>
      <c r="J2936" t="s">
        <v>183</v>
      </c>
      <c r="K2936">
        <v>31907</v>
      </c>
      <c r="L2936" t="s">
        <v>44</v>
      </c>
      <c r="M2936" t="s">
        <v>4103</v>
      </c>
      <c r="N2936" t="s">
        <v>128</v>
      </c>
      <c r="O2936" t="s">
        <v>3726</v>
      </c>
      <c r="P2936" s="4">
        <v>35.4</v>
      </c>
      <c r="Q2936" s="4">
        <v>35.4</v>
      </c>
      <c r="R2936" s="4">
        <f t="shared" si="182"/>
        <v>0</v>
      </c>
      <c r="S2936" s="4">
        <f t="shared" si="183"/>
        <v>0</v>
      </c>
    </row>
    <row r="2937" spans="1:19" ht="15.6" x14ac:dyDescent="0.3">
      <c r="A2937" t="s">
        <v>4108</v>
      </c>
      <c r="B2937" s="1">
        <v>42249</v>
      </c>
      <c r="C2937" s="1">
        <v>42251</v>
      </c>
      <c r="D2937">
        <f t="shared" si="180"/>
        <v>2015</v>
      </c>
      <c r="E2937" t="str">
        <f t="shared" si="181"/>
        <v>Sep</v>
      </c>
      <c r="F2937" t="s">
        <v>20</v>
      </c>
      <c r="G2937" t="s">
        <v>1000</v>
      </c>
      <c r="H2937" s="2" t="s">
        <v>22</v>
      </c>
      <c r="I2937" t="s">
        <v>61</v>
      </c>
      <c r="J2937" t="s">
        <v>62</v>
      </c>
      <c r="K2937">
        <v>10009</v>
      </c>
      <c r="L2937" t="s">
        <v>54</v>
      </c>
      <c r="M2937" t="s">
        <v>4103</v>
      </c>
      <c r="N2937" t="s">
        <v>128</v>
      </c>
      <c r="O2937" t="s">
        <v>3726</v>
      </c>
      <c r="P2937" s="4">
        <v>21.24</v>
      </c>
      <c r="Q2937" s="4">
        <v>18</v>
      </c>
      <c r="R2937" s="4">
        <f t="shared" si="182"/>
        <v>3.2399999999999984</v>
      </c>
      <c r="S2937" s="4">
        <f t="shared" si="183"/>
        <v>0.48599999999999977</v>
      </c>
    </row>
    <row r="2938" spans="1:19" ht="15.6" x14ac:dyDescent="0.3">
      <c r="A2938" t="s">
        <v>4109</v>
      </c>
      <c r="B2938" s="1">
        <v>42515</v>
      </c>
      <c r="C2938" s="1">
        <v>42517</v>
      </c>
      <c r="D2938">
        <f t="shared" si="180"/>
        <v>2016</v>
      </c>
      <c r="E2938" t="str">
        <f t="shared" si="181"/>
        <v>May</v>
      </c>
      <c r="F2938" t="s">
        <v>67</v>
      </c>
      <c r="G2938" t="s">
        <v>1176</v>
      </c>
      <c r="H2938" s="2" t="s">
        <v>22</v>
      </c>
      <c r="I2938" t="s">
        <v>1911</v>
      </c>
      <c r="J2938" t="s">
        <v>1912</v>
      </c>
      <c r="K2938">
        <v>67212</v>
      </c>
      <c r="L2938" t="s">
        <v>25</v>
      </c>
      <c r="M2938" t="s">
        <v>4103</v>
      </c>
      <c r="N2938" t="s">
        <v>128</v>
      </c>
      <c r="O2938" t="s">
        <v>3726</v>
      </c>
      <c r="P2938" s="4">
        <v>21.24</v>
      </c>
      <c r="Q2938" s="4">
        <v>18</v>
      </c>
      <c r="R2938" s="4">
        <f t="shared" si="182"/>
        <v>3.2399999999999984</v>
      </c>
      <c r="S2938" s="4">
        <f t="shared" si="183"/>
        <v>0.48599999999999977</v>
      </c>
    </row>
    <row r="2939" spans="1:19" x14ac:dyDescent="0.3">
      <c r="A2939" t="s">
        <v>4110</v>
      </c>
      <c r="B2939" s="1">
        <v>42465</v>
      </c>
      <c r="C2939" s="1">
        <v>42466</v>
      </c>
      <c r="D2939">
        <f t="shared" si="180"/>
        <v>2016</v>
      </c>
      <c r="E2939" t="str">
        <f t="shared" si="181"/>
        <v>Apr</v>
      </c>
      <c r="F2939" t="s">
        <v>30</v>
      </c>
      <c r="G2939" t="s">
        <v>1304</v>
      </c>
      <c r="H2939" t="s">
        <v>105</v>
      </c>
      <c r="I2939" t="s">
        <v>1121</v>
      </c>
      <c r="J2939" t="s">
        <v>70</v>
      </c>
      <c r="K2939">
        <v>99207</v>
      </c>
      <c r="L2939" t="s">
        <v>34</v>
      </c>
      <c r="M2939" t="s">
        <v>4111</v>
      </c>
      <c r="N2939" t="s">
        <v>128</v>
      </c>
      <c r="O2939" t="s">
        <v>3726</v>
      </c>
      <c r="P2939" s="4">
        <v>23.84</v>
      </c>
      <c r="Q2939" s="4">
        <v>23.84</v>
      </c>
      <c r="R2939" s="4">
        <f t="shared" si="182"/>
        <v>0</v>
      </c>
      <c r="S2939" s="4">
        <f t="shared" si="183"/>
        <v>0</v>
      </c>
    </row>
    <row r="2940" spans="1:19" ht="15.6" x14ac:dyDescent="0.3">
      <c r="A2940" t="s">
        <v>2340</v>
      </c>
      <c r="B2940" s="1">
        <v>42869</v>
      </c>
      <c r="C2940" s="1">
        <v>42874</v>
      </c>
      <c r="D2940">
        <f t="shared" si="180"/>
        <v>2017</v>
      </c>
      <c r="E2940" t="str">
        <f t="shared" si="181"/>
        <v>May</v>
      </c>
      <c r="F2940" t="s">
        <v>37</v>
      </c>
      <c r="G2940" t="s">
        <v>308</v>
      </c>
      <c r="H2940" s="2" t="s">
        <v>22</v>
      </c>
      <c r="I2940" t="s">
        <v>78</v>
      </c>
      <c r="J2940" t="s">
        <v>79</v>
      </c>
      <c r="K2940">
        <v>32216</v>
      </c>
      <c r="L2940" t="s">
        <v>44</v>
      </c>
      <c r="M2940" t="s">
        <v>4111</v>
      </c>
      <c r="N2940" t="s">
        <v>110</v>
      </c>
      <c r="O2940" t="s">
        <v>3726</v>
      </c>
      <c r="P2940" s="4">
        <v>4.7679999999999998</v>
      </c>
      <c r="Q2940" s="4">
        <v>5</v>
      </c>
      <c r="R2940" s="4">
        <f t="shared" si="182"/>
        <v>-0.23200000000000021</v>
      </c>
      <c r="S2940" s="4">
        <f t="shared" si="183"/>
        <v>-3.4800000000000032E-2</v>
      </c>
    </row>
    <row r="2941" spans="1:19" ht="15.6" x14ac:dyDescent="0.3">
      <c r="A2941" t="s">
        <v>4112</v>
      </c>
      <c r="B2941" s="1">
        <v>43452</v>
      </c>
      <c r="C2941" s="1">
        <v>43458</v>
      </c>
      <c r="D2941">
        <f t="shared" si="180"/>
        <v>2018</v>
      </c>
      <c r="E2941" t="str">
        <f t="shared" si="181"/>
        <v>Dec</v>
      </c>
      <c r="F2941" t="s">
        <v>37</v>
      </c>
      <c r="G2941" t="s">
        <v>1548</v>
      </c>
      <c r="H2941" s="2" t="s">
        <v>22</v>
      </c>
      <c r="I2941" t="s">
        <v>32</v>
      </c>
      <c r="J2941" t="s">
        <v>33</v>
      </c>
      <c r="K2941">
        <v>94110</v>
      </c>
      <c r="L2941" t="s">
        <v>34</v>
      </c>
      <c r="M2941" t="s">
        <v>4113</v>
      </c>
      <c r="N2941" t="s">
        <v>128</v>
      </c>
      <c r="O2941" t="s">
        <v>3726</v>
      </c>
      <c r="P2941" s="4">
        <v>5.76</v>
      </c>
      <c r="Q2941" s="4">
        <v>5</v>
      </c>
      <c r="R2941" s="4">
        <f t="shared" si="182"/>
        <v>0.75999999999999979</v>
      </c>
      <c r="S2941" s="4">
        <f t="shared" si="183"/>
        <v>0.11399999999999996</v>
      </c>
    </row>
    <row r="2942" spans="1:19" ht="15.6" x14ac:dyDescent="0.3">
      <c r="A2942" t="s">
        <v>1598</v>
      </c>
      <c r="B2942" s="1">
        <v>42131</v>
      </c>
      <c r="C2942" s="1">
        <v>42136</v>
      </c>
      <c r="D2942">
        <f t="shared" si="180"/>
        <v>2015</v>
      </c>
      <c r="E2942" t="str">
        <f t="shared" si="181"/>
        <v>May</v>
      </c>
      <c r="F2942" t="s">
        <v>37</v>
      </c>
      <c r="G2942" t="s">
        <v>1297</v>
      </c>
      <c r="H2942" s="2" t="s">
        <v>22</v>
      </c>
      <c r="I2942" t="s">
        <v>1599</v>
      </c>
      <c r="J2942" t="s">
        <v>314</v>
      </c>
      <c r="K2942">
        <v>1841</v>
      </c>
      <c r="L2942" t="s">
        <v>54</v>
      </c>
      <c r="M2942" t="s">
        <v>4113</v>
      </c>
      <c r="N2942" t="s">
        <v>128</v>
      </c>
      <c r="O2942" t="s">
        <v>3726</v>
      </c>
      <c r="P2942" s="4">
        <v>8.64</v>
      </c>
      <c r="Q2942" s="4">
        <v>18</v>
      </c>
      <c r="R2942" s="4">
        <f t="shared" si="182"/>
        <v>-9.36</v>
      </c>
      <c r="S2942" s="4">
        <f t="shared" si="183"/>
        <v>-1.4039999999999999</v>
      </c>
    </row>
    <row r="2943" spans="1:19" ht="15.6" x14ac:dyDescent="0.3">
      <c r="A2943" t="s">
        <v>159</v>
      </c>
      <c r="B2943" s="1">
        <v>42694</v>
      </c>
      <c r="C2943" s="1">
        <v>42699</v>
      </c>
      <c r="D2943">
        <f t="shared" si="180"/>
        <v>2016</v>
      </c>
      <c r="E2943" t="str">
        <f t="shared" si="181"/>
        <v>Nov</v>
      </c>
      <c r="F2943" t="s">
        <v>37</v>
      </c>
      <c r="G2943" t="s">
        <v>160</v>
      </c>
      <c r="H2943" s="2" t="s">
        <v>22</v>
      </c>
      <c r="I2943" t="s">
        <v>61</v>
      </c>
      <c r="J2943" t="s">
        <v>62</v>
      </c>
      <c r="K2943">
        <v>10035</v>
      </c>
      <c r="L2943" t="s">
        <v>54</v>
      </c>
      <c r="M2943" t="s">
        <v>4113</v>
      </c>
      <c r="N2943" t="s">
        <v>128</v>
      </c>
      <c r="O2943" t="s">
        <v>3726</v>
      </c>
      <c r="P2943" s="4">
        <v>11.52</v>
      </c>
      <c r="Q2943" s="4">
        <v>11.52</v>
      </c>
      <c r="R2943" s="4">
        <f t="shared" si="182"/>
        <v>0</v>
      </c>
      <c r="S2943" s="4">
        <f t="shared" si="183"/>
        <v>0</v>
      </c>
    </row>
    <row r="2944" spans="1:19" ht="15.6" x14ac:dyDescent="0.3">
      <c r="A2944" t="s">
        <v>3194</v>
      </c>
      <c r="B2944" s="1">
        <v>42973</v>
      </c>
      <c r="C2944" s="1">
        <v>42980</v>
      </c>
      <c r="D2944">
        <f t="shared" si="180"/>
        <v>2017</v>
      </c>
      <c r="E2944" t="str">
        <f t="shared" si="181"/>
        <v>Aug</v>
      </c>
      <c r="F2944" t="s">
        <v>37</v>
      </c>
      <c r="G2944" t="s">
        <v>2067</v>
      </c>
      <c r="H2944" s="2" t="s">
        <v>22</v>
      </c>
      <c r="I2944" t="s">
        <v>97</v>
      </c>
      <c r="J2944" t="s">
        <v>89</v>
      </c>
      <c r="K2944">
        <v>48234</v>
      </c>
      <c r="L2944" t="s">
        <v>25</v>
      </c>
      <c r="M2944" t="s">
        <v>4113</v>
      </c>
      <c r="N2944" t="s">
        <v>128</v>
      </c>
      <c r="O2944" t="s">
        <v>3726</v>
      </c>
      <c r="P2944" s="4">
        <v>8.64</v>
      </c>
      <c r="Q2944" s="4">
        <v>18</v>
      </c>
      <c r="R2944" s="4">
        <f t="shared" si="182"/>
        <v>-9.36</v>
      </c>
      <c r="S2944" s="4">
        <f t="shared" si="183"/>
        <v>-1.4039999999999999</v>
      </c>
    </row>
    <row r="2945" spans="1:19" ht="15.6" x14ac:dyDescent="0.3">
      <c r="A2945" t="s">
        <v>4114</v>
      </c>
      <c r="B2945" s="1">
        <v>42666</v>
      </c>
      <c r="C2945" s="1">
        <v>42666</v>
      </c>
      <c r="D2945">
        <f t="shared" si="180"/>
        <v>2016</v>
      </c>
      <c r="E2945" t="str">
        <f t="shared" si="181"/>
        <v>Oct</v>
      </c>
      <c r="F2945" t="s">
        <v>30</v>
      </c>
      <c r="G2945" t="s">
        <v>523</v>
      </c>
      <c r="H2945" s="2" t="s">
        <v>22</v>
      </c>
      <c r="I2945" t="s">
        <v>1340</v>
      </c>
      <c r="J2945" t="s">
        <v>79</v>
      </c>
      <c r="K2945">
        <v>33801</v>
      </c>
      <c r="L2945" t="s">
        <v>44</v>
      </c>
      <c r="M2945" t="s">
        <v>4115</v>
      </c>
      <c r="N2945" t="s">
        <v>128</v>
      </c>
      <c r="O2945" t="s">
        <v>3726</v>
      </c>
      <c r="P2945" s="4">
        <v>10.688000000000001</v>
      </c>
      <c r="Q2945" s="4">
        <v>18</v>
      </c>
      <c r="R2945" s="4">
        <f t="shared" si="182"/>
        <v>-7.3119999999999994</v>
      </c>
      <c r="S2945" s="4">
        <f t="shared" si="183"/>
        <v>-1.0967999999999998</v>
      </c>
    </row>
    <row r="2946" spans="1:19" ht="15.6" x14ac:dyDescent="0.3">
      <c r="A2946" t="s">
        <v>4116</v>
      </c>
      <c r="B2946" s="1">
        <v>42161</v>
      </c>
      <c r="C2946" s="1">
        <v>42164</v>
      </c>
      <c r="D2946">
        <f t="shared" ref="D2946:D3009" si="184">YEAR(B2946)</f>
        <v>2015</v>
      </c>
      <c r="E2946" t="str">
        <f t="shared" ref="E2946:E3009" si="185">TEXT(B2946,"mmm")</f>
        <v>Jun</v>
      </c>
      <c r="F2946" t="s">
        <v>20</v>
      </c>
      <c r="G2946" t="s">
        <v>558</v>
      </c>
      <c r="H2946" s="2" t="s">
        <v>22</v>
      </c>
      <c r="I2946" t="s">
        <v>1298</v>
      </c>
      <c r="J2946" t="s">
        <v>62</v>
      </c>
      <c r="K2946">
        <v>14609</v>
      </c>
      <c r="L2946" t="s">
        <v>54</v>
      </c>
      <c r="M2946" t="s">
        <v>4115</v>
      </c>
      <c r="N2946" t="s">
        <v>128</v>
      </c>
      <c r="O2946" t="s">
        <v>3726</v>
      </c>
      <c r="P2946" s="4">
        <v>13.36</v>
      </c>
      <c r="Q2946" s="4">
        <v>13.36</v>
      </c>
      <c r="R2946" s="4">
        <f t="shared" si="182"/>
        <v>0</v>
      </c>
      <c r="S2946" s="4">
        <f t="shared" si="183"/>
        <v>0</v>
      </c>
    </row>
    <row r="2947" spans="1:19" ht="15.6" x14ac:dyDescent="0.3">
      <c r="A2947" t="s">
        <v>4117</v>
      </c>
      <c r="B2947" s="1">
        <v>43310</v>
      </c>
      <c r="C2947" s="1">
        <v>43313</v>
      </c>
      <c r="D2947">
        <f t="shared" si="184"/>
        <v>2018</v>
      </c>
      <c r="E2947" t="str">
        <f t="shared" si="185"/>
        <v>Jul</v>
      </c>
      <c r="F2947" t="s">
        <v>67</v>
      </c>
      <c r="G2947" t="s">
        <v>235</v>
      </c>
      <c r="H2947" s="2" t="s">
        <v>22</v>
      </c>
      <c r="I2947" t="s">
        <v>232</v>
      </c>
      <c r="J2947" t="s">
        <v>62</v>
      </c>
      <c r="K2947">
        <v>12180</v>
      </c>
      <c r="L2947" t="s">
        <v>54</v>
      </c>
      <c r="M2947" t="s">
        <v>4115</v>
      </c>
      <c r="N2947" t="s">
        <v>128</v>
      </c>
      <c r="O2947" t="s">
        <v>3726</v>
      </c>
      <c r="P2947" s="4">
        <v>60.12</v>
      </c>
      <c r="Q2947" s="4">
        <v>60.12</v>
      </c>
      <c r="R2947" s="4">
        <f t="shared" ref="R2947:R3010" si="186">P2947-Q2947</f>
        <v>0</v>
      </c>
      <c r="S2947" s="4">
        <f t="shared" ref="S2947:S3010" si="187">0.15*R2947</f>
        <v>0</v>
      </c>
    </row>
    <row r="2948" spans="1:19" ht="15.6" x14ac:dyDescent="0.3">
      <c r="A2948" t="s">
        <v>1545</v>
      </c>
      <c r="B2948" s="1">
        <v>42255</v>
      </c>
      <c r="C2948" s="1">
        <v>42259</v>
      </c>
      <c r="D2948">
        <f t="shared" si="184"/>
        <v>2015</v>
      </c>
      <c r="E2948" t="str">
        <f t="shared" si="185"/>
        <v>Sep</v>
      </c>
      <c r="F2948" t="s">
        <v>37</v>
      </c>
      <c r="G2948" t="s">
        <v>1284</v>
      </c>
      <c r="H2948" s="2" t="s">
        <v>22</v>
      </c>
      <c r="I2948" t="s">
        <v>855</v>
      </c>
      <c r="J2948" t="s">
        <v>109</v>
      </c>
      <c r="K2948">
        <v>78207</v>
      </c>
      <c r="L2948" t="s">
        <v>25</v>
      </c>
      <c r="M2948" t="s">
        <v>4115</v>
      </c>
      <c r="N2948" t="s">
        <v>128</v>
      </c>
      <c r="O2948" t="s">
        <v>3726</v>
      </c>
      <c r="P2948" s="4">
        <v>32.064</v>
      </c>
      <c r="Q2948" s="4">
        <v>32.064</v>
      </c>
      <c r="R2948" s="4">
        <f t="shared" si="186"/>
        <v>0</v>
      </c>
      <c r="S2948" s="4">
        <f t="shared" si="187"/>
        <v>0</v>
      </c>
    </row>
    <row r="2949" spans="1:19" ht="15.6" x14ac:dyDescent="0.3">
      <c r="A2949" t="s">
        <v>4118</v>
      </c>
      <c r="B2949" s="1">
        <v>42995</v>
      </c>
      <c r="C2949" s="1">
        <v>43001</v>
      </c>
      <c r="D2949">
        <f t="shared" si="184"/>
        <v>2017</v>
      </c>
      <c r="E2949" t="str">
        <f t="shared" si="185"/>
        <v>Sep</v>
      </c>
      <c r="F2949" t="s">
        <v>37</v>
      </c>
      <c r="G2949" t="s">
        <v>426</v>
      </c>
      <c r="H2949" s="2" t="s">
        <v>22</v>
      </c>
      <c r="I2949" t="s">
        <v>182</v>
      </c>
      <c r="J2949" t="s">
        <v>653</v>
      </c>
      <c r="K2949">
        <v>47201</v>
      </c>
      <c r="L2949" t="s">
        <v>25</v>
      </c>
      <c r="M2949" t="s">
        <v>4115</v>
      </c>
      <c r="N2949" t="s">
        <v>128</v>
      </c>
      <c r="O2949" t="s">
        <v>3726</v>
      </c>
      <c r="P2949" s="4">
        <v>33.4</v>
      </c>
      <c r="Q2949" s="4">
        <v>33.4</v>
      </c>
      <c r="R2949" s="4">
        <f t="shared" si="186"/>
        <v>0</v>
      </c>
      <c r="S2949" s="4">
        <f t="shared" si="187"/>
        <v>0</v>
      </c>
    </row>
    <row r="2950" spans="1:19" x14ac:dyDescent="0.3">
      <c r="A2950" t="s">
        <v>4119</v>
      </c>
      <c r="B2950" s="1">
        <v>42343</v>
      </c>
      <c r="C2950" s="1">
        <v>42348</v>
      </c>
      <c r="D2950">
        <f t="shared" si="184"/>
        <v>2015</v>
      </c>
      <c r="E2950" t="str">
        <f t="shared" si="185"/>
        <v>Dec</v>
      </c>
      <c r="F2950" t="s">
        <v>37</v>
      </c>
      <c r="G2950" t="s">
        <v>426</v>
      </c>
      <c r="H2950" t="s">
        <v>51</v>
      </c>
      <c r="I2950" t="s">
        <v>1535</v>
      </c>
      <c r="J2950" t="s">
        <v>178</v>
      </c>
      <c r="K2950">
        <v>85234</v>
      </c>
      <c r="L2950" t="s">
        <v>34</v>
      </c>
      <c r="M2950" t="s">
        <v>4120</v>
      </c>
      <c r="N2950" t="s">
        <v>128</v>
      </c>
      <c r="O2950" t="s">
        <v>3726</v>
      </c>
      <c r="P2950" s="4">
        <v>1113.0239999999999</v>
      </c>
      <c r="Q2950" s="4">
        <v>1113.0239999999999</v>
      </c>
      <c r="R2950" s="4">
        <f t="shared" si="186"/>
        <v>0</v>
      </c>
      <c r="S2950" s="4">
        <f t="shared" si="187"/>
        <v>0</v>
      </c>
    </row>
    <row r="2951" spans="1:19" ht="15.6" x14ac:dyDescent="0.3">
      <c r="A2951" t="s">
        <v>374</v>
      </c>
      <c r="B2951" s="1">
        <v>42437</v>
      </c>
      <c r="C2951" s="1">
        <v>42441</v>
      </c>
      <c r="D2951">
        <f t="shared" si="184"/>
        <v>2016</v>
      </c>
      <c r="E2951" t="str">
        <f t="shared" si="185"/>
        <v>Mar</v>
      </c>
      <c r="F2951" t="s">
        <v>37</v>
      </c>
      <c r="G2951" t="s">
        <v>375</v>
      </c>
      <c r="H2951" s="2" t="s">
        <v>22</v>
      </c>
      <c r="I2951" t="s">
        <v>376</v>
      </c>
      <c r="J2951" t="s">
        <v>148</v>
      </c>
      <c r="K2951">
        <v>53142</v>
      </c>
      <c r="L2951" t="s">
        <v>25</v>
      </c>
      <c r="M2951" t="s">
        <v>4121</v>
      </c>
      <c r="N2951" t="s">
        <v>128</v>
      </c>
      <c r="O2951" t="s">
        <v>3726</v>
      </c>
      <c r="P2951" s="4">
        <v>14.98</v>
      </c>
      <c r="Q2951" s="4">
        <v>18</v>
      </c>
      <c r="R2951" s="4">
        <f t="shared" si="186"/>
        <v>-3.0199999999999996</v>
      </c>
      <c r="S2951" s="4">
        <f t="shared" si="187"/>
        <v>-0.4529999999999999</v>
      </c>
    </row>
    <row r="2952" spans="1:19" ht="15.6" x14ac:dyDescent="0.3">
      <c r="A2952" t="s">
        <v>2479</v>
      </c>
      <c r="B2952" s="1">
        <v>43030</v>
      </c>
      <c r="C2952" s="1">
        <v>43030</v>
      </c>
      <c r="D2952">
        <f t="shared" si="184"/>
        <v>2017</v>
      </c>
      <c r="E2952" t="str">
        <f t="shared" si="185"/>
        <v>Oct</v>
      </c>
      <c r="F2952" t="s">
        <v>30</v>
      </c>
      <c r="G2952" t="s">
        <v>2480</v>
      </c>
      <c r="H2952" s="2" t="s">
        <v>22</v>
      </c>
      <c r="I2952" t="s">
        <v>69</v>
      </c>
      <c r="J2952" t="s">
        <v>70</v>
      </c>
      <c r="K2952">
        <v>98105</v>
      </c>
      <c r="L2952" t="s">
        <v>34</v>
      </c>
      <c r="M2952" t="s">
        <v>4122</v>
      </c>
      <c r="N2952" t="s">
        <v>128</v>
      </c>
      <c r="O2952" t="s">
        <v>3726</v>
      </c>
      <c r="P2952" s="4">
        <v>8.34</v>
      </c>
      <c r="Q2952" s="4">
        <v>18</v>
      </c>
      <c r="R2952" s="4">
        <f t="shared" si="186"/>
        <v>-9.66</v>
      </c>
      <c r="S2952" s="4">
        <f t="shared" si="187"/>
        <v>-1.4490000000000001</v>
      </c>
    </row>
    <row r="2953" spans="1:19" ht="15.6" x14ac:dyDescent="0.3">
      <c r="A2953" t="s">
        <v>4123</v>
      </c>
      <c r="B2953" s="1">
        <v>43177</v>
      </c>
      <c r="C2953" s="1">
        <v>43181</v>
      </c>
      <c r="D2953">
        <f t="shared" si="184"/>
        <v>2018</v>
      </c>
      <c r="E2953" t="str">
        <f t="shared" si="185"/>
        <v>Mar</v>
      </c>
      <c r="F2953" t="s">
        <v>37</v>
      </c>
      <c r="G2953" t="s">
        <v>4124</v>
      </c>
      <c r="H2953" s="2" t="s">
        <v>22</v>
      </c>
      <c r="I2953" t="s">
        <v>47</v>
      </c>
      <c r="J2953" t="s">
        <v>33</v>
      </c>
      <c r="K2953">
        <v>90008</v>
      </c>
      <c r="L2953" t="s">
        <v>34</v>
      </c>
      <c r="M2953" t="s">
        <v>4122</v>
      </c>
      <c r="N2953" t="s">
        <v>128</v>
      </c>
      <c r="O2953" t="s">
        <v>3726</v>
      </c>
      <c r="P2953" s="4">
        <v>13.9</v>
      </c>
      <c r="Q2953" s="4">
        <v>100</v>
      </c>
      <c r="R2953" s="4">
        <f t="shared" si="186"/>
        <v>-86.1</v>
      </c>
      <c r="S2953" s="4">
        <f t="shared" si="187"/>
        <v>-12.914999999999999</v>
      </c>
    </row>
    <row r="2954" spans="1:19" ht="15.6" x14ac:dyDescent="0.3">
      <c r="A2954" t="s">
        <v>4125</v>
      </c>
      <c r="B2954" s="1">
        <v>42178</v>
      </c>
      <c r="C2954" s="1">
        <v>42181</v>
      </c>
      <c r="D2954">
        <f t="shared" si="184"/>
        <v>2015</v>
      </c>
      <c r="E2954" t="str">
        <f t="shared" si="185"/>
        <v>Jun</v>
      </c>
      <c r="F2954" t="s">
        <v>20</v>
      </c>
      <c r="G2954" t="s">
        <v>1895</v>
      </c>
      <c r="H2954" s="2" t="s">
        <v>22</v>
      </c>
      <c r="I2954" t="s">
        <v>533</v>
      </c>
      <c r="J2954" t="s">
        <v>83</v>
      </c>
      <c r="K2954">
        <v>28027</v>
      </c>
      <c r="L2954" t="s">
        <v>44</v>
      </c>
      <c r="M2954" t="s">
        <v>4122</v>
      </c>
      <c r="N2954" t="s">
        <v>128</v>
      </c>
      <c r="O2954" t="s">
        <v>3726</v>
      </c>
      <c r="P2954" s="4">
        <v>20.015999999999998</v>
      </c>
      <c r="Q2954" s="4">
        <v>18</v>
      </c>
      <c r="R2954" s="4">
        <f t="shared" si="186"/>
        <v>2.0159999999999982</v>
      </c>
      <c r="S2954" s="4">
        <f t="shared" si="187"/>
        <v>0.30239999999999972</v>
      </c>
    </row>
    <row r="2955" spans="1:19" x14ac:dyDescent="0.3">
      <c r="A2955" t="s">
        <v>3670</v>
      </c>
      <c r="B2955" s="1">
        <v>42802</v>
      </c>
      <c r="C2955" s="1">
        <v>42807</v>
      </c>
      <c r="D2955">
        <f t="shared" si="184"/>
        <v>2017</v>
      </c>
      <c r="E2955" t="str">
        <f t="shared" si="185"/>
        <v>Mar</v>
      </c>
      <c r="F2955" t="s">
        <v>37</v>
      </c>
      <c r="G2955" t="s">
        <v>1998</v>
      </c>
      <c r="H2955" t="s">
        <v>51</v>
      </c>
      <c r="I2955" t="s">
        <v>648</v>
      </c>
      <c r="J2955" t="s">
        <v>89</v>
      </c>
      <c r="K2955">
        <v>49201</v>
      </c>
      <c r="L2955" t="s">
        <v>25</v>
      </c>
      <c r="M2955" t="s">
        <v>4122</v>
      </c>
      <c r="N2955" t="s">
        <v>128</v>
      </c>
      <c r="O2955" t="s">
        <v>3726</v>
      </c>
      <c r="P2955" s="4">
        <v>13.9</v>
      </c>
      <c r="Q2955" s="4">
        <v>13.9</v>
      </c>
      <c r="R2955" s="4">
        <f t="shared" si="186"/>
        <v>0</v>
      </c>
      <c r="S2955" s="4">
        <f t="shared" si="187"/>
        <v>0</v>
      </c>
    </row>
    <row r="2956" spans="1:19" x14ac:dyDescent="0.3">
      <c r="A2956" t="s">
        <v>4126</v>
      </c>
      <c r="B2956" s="1">
        <v>43220</v>
      </c>
      <c r="C2956" s="1">
        <v>43225</v>
      </c>
      <c r="D2956">
        <f t="shared" si="184"/>
        <v>2018</v>
      </c>
      <c r="E2956" t="str">
        <f t="shared" si="185"/>
        <v>Apr</v>
      </c>
      <c r="F2956" t="s">
        <v>37</v>
      </c>
      <c r="G2956" t="s">
        <v>804</v>
      </c>
      <c r="H2956" t="s">
        <v>51</v>
      </c>
      <c r="I2956" t="s">
        <v>47</v>
      </c>
      <c r="J2956" t="s">
        <v>33</v>
      </c>
      <c r="K2956">
        <v>90008</v>
      </c>
      <c r="L2956" t="s">
        <v>34</v>
      </c>
      <c r="M2956" t="s">
        <v>4127</v>
      </c>
      <c r="N2956" t="s">
        <v>128</v>
      </c>
      <c r="O2956" t="s">
        <v>3726</v>
      </c>
      <c r="P2956" s="4">
        <v>9.7799999999999994</v>
      </c>
      <c r="Q2956" s="4">
        <v>9.7799999999999994</v>
      </c>
      <c r="R2956" s="4">
        <f t="shared" si="186"/>
        <v>0</v>
      </c>
      <c r="S2956" s="4">
        <f t="shared" si="187"/>
        <v>0</v>
      </c>
    </row>
    <row r="2957" spans="1:19" ht="15.6" x14ac:dyDescent="0.3">
      <c r="A2957" t="s">
        <v>4128</v>
      </c>
      <c r="B2957" s="1">
        <v>43205</v>
      </c>
      <c r="C2957" s="1">
        <v>43207</v>
      </c>
      <c r="D2957">
        <f t="shared" si="184"/>
        <v>2018</v>
      </c>
      <c r="E2957" t="str">
        <f t="shared" si="185"/>
        <v>Apr</v>
      </c>
      <c r="F2957" t="s">
        <v>20</v>
      </c>
      <c r="G2957" t="s">
        <v>2055</v>
      </c>
      <c r="H2957" s="2" t="s">
        <v>22</v>
      </c>
      <c r="I2957" t="s">
        <v>422</v>
      </c>
      <c r="J2957" t="s">
        <v>158</v>
      </c>
      <c r="K2957">
        <v>22204</v>
      </c>
      <c r="L2957" t="s">
        <v>44</v>
      </c>
      <c r="M2957" t="s">
        <v>4127</v>
      </c>
      <c r="N2957" t="s">
        <v>128</v>
      </c>
      <c r="O2957" t="s">
        <v>3726</v>
      </c>
      <c r="P2957" s="4">
        <v>4.8899999999999997</v>
      </c>
      <c r="Q2957" s="4">
        <v>5</v>
      </c>
      <c r="R2957" s="4">
        <f t="shared" si="186"/>
        <v>-0.11000000000000032</v>
      </c>
      <c r="S2957" s="4">
        <f t="shared" si="187"/>
        <v>-1.6500000000000046E-2</v>
      </c>
    </row>
    <row r="2958" spans="1:19" ht="15.6" x14ac:dyDescent="0.3">
      <c r="A2958" t="s">
        <v>4129</v>
      </c>
      <c r="B2958" s="1">
        <v>42238</v>
      </c>
      <c r="C2958" s="1">
        <v>42241</v>
      </c>
      <c r="D2958">
        <f t="shared" si="184"/>
        <v>2015</v>
      </c>
      <c r="E2958" t="str">
        <f t="shared" si="185"/>
        <v>Aug</v>
      </c>
      <c r="F2958" t="s">
        <v>67</v>
      </c>
      <c r="G2958" t="s">
        <v>876</v>
      </c>
      <c r="H2958" s="2" t="s">
        <v>22</v>
      </c>
      <c r="I2958" t="s">
        <v>419</v>
      </c>
      <c r="J2958" t="s">
        <v>233</v>
      </c>
      <c r="K2958">
        <v>44107</v>
      </c>
      <c r="L2958" t="s">
        <v>54</v>
      </c>
      <c r="M2958" t="s">
        <v>4127</v>
      </c>
      <c r="N2958" t="s">
        <v>128</v>
      </c>
      <c r="O2958" t="s">
        <v>3726</v>
      </c>
      <c r="P2958" s="4">
        <v>3.9119999999999999</v>
      </c>
      <c r="Q2958" s="4">
        <v>5</v>
      </c>
      <c r="R2958" s="4">
        <f t="shared" si="186"/>
        <v>-1.0880000000000001</v>
      </c>
      <c r="S2958" s="4">
        <f t="shared" si="187"/>
        <v>-0.16320000000000001</v>
      </c>
    </row>
    <row r="2959" spans="1:19" ht="15.6" x14ac:dyDescent="0.3">
      <c r="A2959" t="s">
        <v>4130</v>
      </c>
      <c r="B2959" s="1">
        <v>42470</v>
      </c>
      <c r="C2959" s="1">
        <v>42476</v>
      </c>
      <c r="D2959">
        <f t="shared" si="184"/>
        <v>2016</v>
      </c>
      <c r="E2959" t="str">
        <f t="shared" si="185"/>
        <v>Apr</v>
      </c>
      <c r="F2959" t="s">
        <v>37</v>
      </c>
      <c r="G2959" t="s">
        <v>846</v>
      </c>
      <c r="H2959" s="2" t="s">
        <v>22</v>
      </c>
      <c r="I2959" t="s">
        <v>1298</v>
      </c>
      <c r="J2959" t="s">
        <v>62</v>
      </c>
      <c r="K2959">
        <v>14609</v>
      </c>
      <c r="L2959" t="s">
        <v>54</v>
      </c>
      <c r="M2959" t="s">
        <v>4127</v>
      </c>
      <c r="N2959" t="s">
        <v>128</v>
      </c>
      <c r="O2959" t="s">
        <v>3726</v>
      </c>
      <c r="P2959" s="4">
        <v>14.67</v>
      </c>
      <c r="Q2959" s="4">
        <v>18</v>
      </c>
      <c r="R2959" s="4">
        <f t="shared" si="186"/>
        <v>-3.33</v>
      </c>
      <c r="S2959" s="4">
        <f t="shared" si="187"/>
        <v>-0.4995</v>
      </c>
    </row>
    <row r="2960" spans="1:19" ht="15.6" x14ac:dyDescent="0.3">
      <c r="A2960" t="s">
        <v>3863</v>
      </c>
      <c r="B2960" s="1">
        <v>42982</v>
      </c>
      <c r="C2960" s="1">
        <v>42987</v>
      </c>
      <c r="D2960">
        <f t="shared" si="184"/>
        <v>2017</v>
      </c>
      <c r="E2960" t="str">
        <f t="shared" si="185"/>
        <v>Sep</v>
      </c>
      <c r="F2960" t="s">
        <v>37</v>
      </c>
      <c r="G2960" t="s">
        <v>330</v>
      </c>
      <c r="H2960" s="2" t="s">
        <v>22</v>
      </c>
      <c r="I2960" t="s">
        <v>113</v>
      </c>
      <c r="J2960" t="s">
        <v>109</v>
      </c>
      <c r="K2960">
        <v>77041</v>
      </c>
      <c r="L2960" t="s">
        <v>25</v>
      </c>
      <c r="M2960" t="s">
        <v>4127</v>
      </c>
      <c r="N2960" t="s">
        <v>110</v>
      </c>
      <c r="O2960" t="s">
        <v>3726</v>
      </c>
      <c r="P2960" s="4">
        <v>3.9119999999999999</v>
      </c>
      <c r="Q2960" s="4">
        <v>5</v>
      </c>
      <c r="R2960" s="4">
        <f t="shared" si="186"/>
        <v>-1.0880000000000001</v>
      </c>
      <c r="S2960" s="4">
        <f t="shared" si="187"/>
        <v>-0.16320000000000001</v>
      </c>
    </row>
    <row r="2961" spans="1:19" ht="15.6" x14ac:dyDescent="0.3">
      <c r="A2961" t="s">
        <v>4131</v>
      </c>
      <c r="B2961" s="1">
        <v>43388</v>
      </c>
      <c r="C2961" s="1">
        <v>43391</v>
      </c>
      <c r="D2961">
        <f t="shared" si="184"/>
        <v>2018</v>
      </c>
      <c r="E2961" t="str">
        <f t="shared" si="185"/>
        <v>Oct</v>
      </c>
      <c r="F2961" t="s">
        <v>67</v>
      </c>
      <c r="G2961" t="s">
        <v>3402</v>
      </c>
      <c r="H2961" s="2" t="s">
        <v>22</v>
      </c>
      <c r="I2961" t="s">
        <v>32</v>
      </c>
      <c r="J2961" t="s">
        <v>33</v>
      </c>
      <c r="K2961">
        <v>94110</v>
      </c>
      <c r="L2961" t="s">
        <v>34</v>
      </c>
      <c r="M2961" t="s">
        <v>4132</v>
      </c>
      <c r="N2961" t="s">
        <v>128</v>
      </c>
      <c r="O2961" t="s">
        <v>3726</v>
      </c>
      <c r="P2961" s="4">
        <v>87.92</v>
      </c>
      <c r="Q2961" s="4">
        <v>87.92</v>
      </c>
      <c r="R2961" s="4">
        <f t="shared" si="186"/>
        <v>0</v>
      </c>
      <c r="S2961" s="4">
        <f t="shared" si="187"/>
        <v>0</v>
      </c>
    </row>
    <row r="2962" spans="1:19" x14ac:dyDescent="0.3">
      <c r="A2962" t="s">
        <v>4133</v>
      </c>
      <c r="B2962" s="1">
        <v>43412</v>
      </c>
      <c r="C2962" s="1">
        <v>43417</v>
      </c>
      <c r="D2962">
        <f t="shared" si="184"/>
        <v>2018</v>
      </c>
      <c r="E2962" t="str">
        <f t="shared" si="185"/>
        <v>Nov</v>
      </c>
      <c r="F2962" t="s">
        <v>67</v>
      </c>
      <c r="G2962" t="s">
        <v>96</v>
      </c>
      <c r="H2962" t="s">
        <v>22</v>
      </c>
      <c r="I2962" t="s">
        <v>61</v>
      </c>
      <c r="J2962" t="s">
        <v>62</v>
      </c>
      <c r="K2962">
        <v>10035</v>
      </c>
      <c r="L2962" t="s">
        <v>54</v>
      </c>
      <c r="M2962" t="s">
        <v>4132</v>
      </c>
      <c r="N2962" t="s">
        <v>128</v>
      </c>
      <c r="O2962" t="s">
        <v>3726</v>
      </c>
      <c r="P2962" s="4">
        <v>109.9</v>
      </c>
      <c r="Q2962" s="4">
        <v>109.9</v>
      </c>
      <c r="R2962" s="4">
        <f t="shared" si="186"/>
        <v>0</v>
      </c>
      <c r="S2962" s="4">
        <f t="shared" si="187"/>
        <v>0</v>
      </c>
    </row>
    <row r="2963" spans="1:19" ht="15.6" x14ac:dyDescent="0.3">
      <c r="A2963" t="s">
        <v>2086</v>
      </c>
      <c r="B2963" s="1">
        <v>42164</v>
      </c>
      <c r="C2963" s="1">
        <v>42169</v>
      </c>
      <c r="D2963">
        <f t="shared" si="184"/>
        <v>2015</v>
      </c>
      <c r="E2963" t="str">
        <f t="shared" si="185"/>
        <v>Jun</v>
      </c>
      <c r="F2963" t="s">
        <v>37</v>
      </c>
      <c r="G2963" t="s">
        <v>1356</v>
      </c>
      <c r="H2963" s="2" t="s">
        <v>22</v>
      </c>
      <c r="I2963" t="s">
        <v>47</v>
      </c>
      <c r="J2963" t="s">
        <v>33</v>
      </c>
      <c r="K2963">
        <v>90032</v>
      </c>
      <c r="L2963" t="s">
        <v>34</v>
      </c>
      <c r="M2963" t="s">
        <v>4134</v>
      </c>
      <c r="N2963" t="s">
        <v>128</v>
      </c>
      <c r="O2963" t="s">
        <v>3726</v>
      </c>
      <c r="P2963" s="4">
        <v>7.28</v>
      </c>
      <c r="Q2963" s="4">
        <v>100</v>
      </c>
      <c r="R2963" s="4">
        <f t="shared" si="186"/>
        <v>-92.72</v>
      </c>
      <c r="S2963" s="4">
        <f t="shared" si="187"/>
        <v>-13.907999999999999</v>
      </c>
    </row>
    <row r="2964" spans="1:19" ht="15.6" x14ac:dyDescent="0.3">
      <c r="A2964" t="s">
        <v>4135</v>
      </c>
      <c r="B2964" s="1">
        <v>42190</v>
      </c>
      <c r="C2964" s="1">
        <v>42197</v>
      </c>
      <c r="D2964">
        <f t="shared" si="184"/>
        <v>2015</v>
      </c>
      <c r="E2964" t="str">
        <f t="shared" si="185"/>
        <v>Jul</v>
      </c>
      <c r="F2964" t="s">
        <v>37</v>
      </c>
      <c r="G2964" t="s">
        <v>1430</v>
      </c>
      <c r="H2964" s="2" t="s">
        <v>22</v>
      </c>
      <c r="I2964" t="s">
        <v>712</v>
      </c>
      <c r="J2964" t="s">
        <v>250</v>
      </c>
      <c r="K2964">
        <v>37918</v>
      </c>
      <c r="L2964" t="s">
        <v>44</v>
      </c>
      <c r="M2964" t="s">
        <v>4134</v>
      </c>
      <c r="N2964" t="s">
        <v>128</v>
      </c>
      <c r="O2964" t="s">
        <v>3726</v>
      </c>
      <c r="P2964" s="4">
        <v>4.3680000000000003</v>
      </c>
      <c r="Q2964" s="4">
        <v>5</v>
      </c>
      <c r="R2964" s="4">
        <f t="shared" si="186"/>
        <v>-0.63199999999999967</v>
      </c>
      <c r="S2964" s="4">
        <f t="shared" si="187"/>
        <v>-9.4799999999999954E-2</v>
      </c>
    </row>
    <row r="2965" spans="1:19" ht="15.6" x14ac:dyDescent="0.3">
      <c r="A2965" t="s">
        <v>4136</v>
      </c>
      <c r="B2965" s="1">
        <v>42329</v>
      </c>
      <c r="C2965" s="1">
        <v>42334</v>
      </c>
      <c r="D2965">
        <f t="shared" si="184"/>
        <v>2015</v>
      </c>
      <c r="E2965" t="str">
        <f t="shared" si="185"/>
        <v>Nov</v>
      </c>
      <c r="F2965" t="s">
        <v>37</v>
      </c>
      <c r="G2965" t="s">
        <v>1364</v>
      </c>
      <c r="H2965" s="2" t="s">
        <v>22</v>
      </c>
      <c r="I2965" t="s">
        <v>645</v>
      </c>
      <c r="J2965" t="s">
        <v>205</v>
      </c>
      <c r="K2965">
        <v>40475</v>
      </c>
      <c r="L2965" t="s">
        <v>44</v>
      </c>
      <c r="M2965" t="s">
        <v>4134</v>
      </c>
      <c r="N2965" t="s">
        <v>128</v>
      </c>
      <c r="O2965" t="s">
        <v>3726</v>
      </c>
      <c r="P2965" s="4">
        <v>5.46</v>
      </c>
      <c r="Q2965" s="4">
        <v>5</v>
      </c>
      <c r="R2965" s="4">
        <f t="shared" si="186"/>
        <v>0.45999999999999996</v>
      </c>
      <c r="S2965" s="4">
        <f t="shared" si="187"/>
        <v>6.8999999999999992E-2</v>
      </c>
    </row>
    <row r="2966" spans="1:19" ht="15.6" x14ac:dyDescent="0.3">
      <c r="A2966" t="s">
        <v>3464</v>
      </c>
      <c r="B2966" s="1">
        <v>43310</v>
      </c>
      <c r="C2966" s="1">
        <v>43313</v>
      </c>
      <c r="D2966">
        <f t="shared" si="184"/>
        <v>2018</v>
      </c>
      <c r="E2966" t="str">
        <f t="shared" si="185"/>
        <v>Jul</v>
      </c>
      <c r="F2966" t="s">
        <v>67</v>
      </c>
      <c r="G2966" t="s">
        <v>639</v>
      </c>
      <c r="H2966" s="2" t="s">
        <v>22</v>
      </c>
      <c r="I2966" t="s">
        <v>78</v>
      </c>
      <c r="J2966" t="s">
        <v>83</v>
      </c>
      <c r="K2966">
        <v>28540</v>
      </c>
      <c r="L2966" t="s">
        <v>44</v>
      </c>
      <c r="M2966" t="s">
        <v>4134</v>
      </c>
      <c r="N2966" t="s">
        <v>128</v>
      </c>
      <c r="O2966" t="s">
        <v>3726</v>
      </c>
      <c r="P2966" s="4">
        <v>4.3680000000000003</v>
      </c>
      <c r="Q2966" s="4">
        <v>5</v>
      </c>
      <c r="R2966" s="4">
        <f t="shared" si="186"/>
        <v>-0.63199999999999967</v>
      </c>
      <c r="S2966" s="4">
        <f t="shared" si="187"/>
        <v>-9.4799999999999954E-2</v>
      </c>
    </row>
    <row r="2967" spans="1:19" ht="15.6" x14ac:dyDescent="0.3">
      <c r="A2967" t="s">
        <v>4137</v>
      </c>
      <c r="B2967" s="1">
        <v>42260</v>
      </c>
      <c r="C2967" s="1">
        <v>42266</v>
      </c>
      <c r="D2967">
        <f t="shared" si="184"/>
        <v>2015</v>
      </c>
      <c r="E2967" t="str">
        <f t="shared" si="185"/>
        <v>Sep</v>
      </c>
      <c r="F2967" t="s">
        <v>37</v>
      </c>
      <c r="G2967" t="s">
        <v>544</v>
      </c>
      <c r="H2967" s="2" t="s">
        <v>22</v>
      </c>
      <c r="I2967" t="s">
        <v>61</v>
      </c>
      <c r="J2967" t="s">
        <v>62</v>
      </c>
      <c r="K2967">
        <v>10011</v>
      </c>
      <c r="L2967" t="s">
        <v>54</v>
      </c>
      <c r="M2967" t="s">
        <v>4134</v>
      </c>
      <c r="N2967" t="s">
        <v>128</v>
      </c>
      <c r="O2967" t="s">
        <v>3726</v>
      </c>
      <c r="P2967" s="4">
        <v>5.46</v>
      </c>
      <c r="Q2967" s="4">
        <v>5</v>
      </c>
      <c r="R2967" s="4">
        <f t="shared" si="186"/>
        <v>0.45999999999999996</v>
      </c>
      <c r="S2967" s="4">
        <f t="shared" si="187"/>
        <v>6.8999999999999992E-2</v>
      </c>
    </row>
    <row r="2968" spans="1:19" ht="15.6" x14ac:dyDescent="0.3">
      <c r="A2968" t="s">
        <v>4138</v>
      </c>
      <c r="B2968" s="1">
        <v>42832</v>
      </c>
      <c r="C2968" s="1">
        <v>42836</v>
      </c>
      <c r="D2968">
        <f t="shared" si="184"/>
        <v>2017</v>
      </c>
      <c r="E2968" t="str">
        <f t="shared" si="185"/>
        <v>Apr</v>
      </c>
      <c r="F2968" t="s">
        <v>37</v>
      </c>
      <c r="G2968" t="s">
        <v>2906</v>
      </c>
      <c r="H2968" s="2" t="s">
        <v>22</v>
      </c>
      <c r="I2968" t="s">
        <v>61</v>
      </c>
      <c r="J2968" t="s">
        <v>62</v>
      </c>
      <c r="K2968">
        <v>10009</v>
      </c>
      <c r="L2968" t="s">
        <v>54</v>
      </c>
      <c r="M2968" t="s">
        <v>4134</v>
      </c>
      <c r="N2968" t="s">
        <v>110</v>
      </c>
      <c r="O2968" t="s">
        <v>3726</v>
      </c>
      <c r="P2968" s="4">
        <v>3.64</v>
      </c>
      <c r="Q2968" s="4">
        <v>5</v>
      </c>
      <c r="R2968" s="4">
        <f t="shared" si="186"/>
        <v>-1.3599999999999999</v>
      </c>
      <c r="S2968" s="4">
        <f t="shared" si="187"/>
        <v>-0.20399999999999999</v>
      </c>
    </row>
    <row r="2969" spans="1:19" ht="15.6" x14ac:dyDescent="0.3">
      <c r="A2969" t="s">
        <v>4139</v>
      </c>
      <c r="B2969" s="1">
        <v>42710</v>
      </c>
      <c r="C2969" s="1">
        <v>42717</v>
      </c>
      <c r="D2969">
        <f t="shared" si="184"/>
        <v>2016</v>
      </c>
      <c r="E2969" t="str">
        <f t="shared" si="185"/>
        <v>Dec</v>
      </c>
      <c r="F2969" t="s">
        <v>37</v>
      </c>
      <c r="G2969" t="s">
        <v>659</v>
      </c>
      <c r="H2969" s="2" t="s">
        <v>22</v>
      </c>
      <c r="I2969" t="s">
        <v>39</v>
      </c>
      <c r="J2969" t="s">
        <v>33</v>
      </c>
      <c r="K2969">
        <v>92105</v>
      </c>
      <c r="L2969" t="s">
        <v>34</v>
      </c>
      <c r="M2969" t="s">
        <v>4140</v>
      </c>
      <c r="N2969" t="s">
        <v>128</v>
      </c>
      <c r="O2969" t="s">
        <v>3726</v>
      </c>
      <c r="P2969" s="4">
        <v>120.15</v>
      </c>
      <c r="Q2969" s="4">
        <v>120.15</v>
      </c>
      <c r="R2969" s="4">
        <f t="shared" si="186"/>
        <v>0</v>
      </c>
      <c r="S2969" s="4">
        <f t="shared" si="187"/>
        <v>0</v>
      </c>
    </row>
    <row r="2970" spans="1:19" ht="15.6" x14ac:dyDescent="0.3">
      <c r="A2970" t="s">
        <v>4141</v>
      </c>
      <c r="B2970" s="1">
        <v>42355</v>
      </c>
      <c r="C2970" s="1">
        <v>42357</v>
      </c>
      <c r="D2970">
        <f t="shared" si="184"/>
        <v>2015</v>
      </c>
      <c r="E2970" t="str">
        <f t="shared" si="185"/>
        <v>Dec</v>
      </c>
      <c r="F2970" t="s">
        <v>67</v>
      </c>
      <c r="G2970" t="s">
        <v>2868</v>
      </c>
      <c r="H2970" s="2" t="s">
        <v>22</v>
      </c>
      <c r="I2970" t="s">
        <v>182</v>
      </c>
      <c r="J2970" t="s">
        <v>183</v>
      </c>
      <c r="K2970">
        <v>31907</v>
      </c>
      <c r="L2970" t="s">
        <v>44</v>
      </c>
      <c r="M2970" t="s">
        <v>4140</v>
      </c>
      <c r="N2970" t="s">
        <v>128</v>
      </c>
      <c r="O2970" t="s">
        <v>3726</v>
      </c>
      <c r="P2970" s="4">
        <v>40.049999999999997</v>
      </c>
      <c r="Q2970" s="4">
        <v>40.049999999999997</v>
      </c>
      <c r="R2970" s="4">
        <f t="shared" si="186"/>
        <v>0</v>
      </c>
      <c r="S2970" s="4">
        <f t="shared" si="187"/>
        <v>0</v>
      </c>
    </row>
    <row r="2971" spans="1:19" ht="15.6" x14ac:dyDescent="0.3">
      <c r="A2971" t="s">
        <v>4142</v>
      </c>
      <c r="B2971" s="1">
        <v>42589</v>
      </c>
      <c r="C2971" s="1">
        <v>42594</v>
      </c>
      <c r="D2971">
        <f t="shared" si="184"/>
        <v>2016</v>
      </c>
      <c r="E2971" t="str">
        <f t="shared" si="185"/>
        <v>Aug</v>
      </c>
      <c r="F2971" t="s">
        <v>37</v>
      </c>
      <c r="G2971" t="s">
        <v>349</v>
      </c>
      <c r="H2971" s="2" t="s">
        <v>22</v>
      </c>
      <c r="I2971" t="s">
        <v>100</v>
      </c>
      <c r="J2971" t="s">
        <v>101</v>
      </c>
      <c r="K2971">
        <v>19120</v>
      </c>
      <c r="L2971" t="s">
        <v>54</v>
      </c>
      <c r="M2971" t="s">
        <v>4140</v>
      </c>
      <c r="N2971" t="s">
        <v>128</v>
      </c>
      <c r="O2971" t="s">
        <v>3726</v>
      </c>
      <c r="P2971" s="4">
        <v>106.8</v>
      </c>
      <c r="Q2971" s="4">
        <v>106.8</v>
      </c>
      <c r="R2971" s="4">
        <f t="shared" si="186"/>
        <v>0</v>
      </c>
      <c r="S2971" s="4">
        <f t="shared" si="187"/>
        <v>0</v>
      </c>
    </row>
    <row r="2972" spans="1:19" x14ac:dyDescent="0.3">
      <c r="A2972" t="s">
        <v>4143</v>
      </c>
      <c r="B2972" s="1">
        <v>42099</v>
      </c>
      <c r="C2972" s="1">
        <v>42101</v>
      </c>
      <c r="D2972">
        <f t="shared" si="184"/>
        <v>2015</v>
      </c>
      <c r="E2972" t="str">
        <f t="shared" si="185"/>
        <v>Apr</v>
      </c>
      <c r="F2972" t="s">
        <v>67</v>
      </c>
      <c r="G2972" t="s">
        <v>1849</v>
      </c>
      <c r="H2972" t="s">
        <v>105</v>
      </c>
      <c r="I2972" t="s">
        <v>835</v>
      </c>
      <c r="J2972" t="s">
        <v>89</v>
      </c>
      <c r="K2972">
        <v>48127</v>
      </c>
      <c r="L2972" t="s">
        <v>25</v>
      </c>
      <c r="M2972" t="s">
        <v>4140</v>
      </c>
      <c r="N2972" t="s">
        <v>128</v>
      </c>
      <c r="O2972" t="s">
        <v>3726</v>
      </c>
      <c r="P2972" s="4">
        <v>26.7</v>
      </c>
      <c r="Q2972" s="4">
        <v>26.7</v>
      </c>
      <c r="R2972" s="4">
        <f t="shared" si="186"/>
        <v>0</v>
      </c>
      <c r="S2972" s="4">
        <f t="shared" si="187"/>
        <v>0</v>
      </c>
    </row>
    <row r="2973" spans="1:19" x14ac:dyDescent="0.3">
      <c r="A2973" t="s">
        <v>4144</v>
      </c>
      <c r="B2973" s="1">
        <v>43052</v>
      </c>
      <c r="C2973" s="1">
        <v>43056</v>
      </c>
      <c r="D2973">
        <f t="shared" si="184"/>
        <v>2017</v>
      </c>
      <c r="E2973" t="str">
        <f t="shared" si="185"/>
        <v>Nov</v>
      </c>
      <c r="F2973" t="s">
        <v>37</v>
      </c>
      <c r="G2973" t="s">
        <v>4024</v>
      </c>
      <c r="H2973" t="s">
        <v>51</v>
      </c>
      <c r="I2973" t="s">
        <v>2212</v>
      </c>
      <c r="J2973" t="s">
        <v>70</v>
      </c>
      <c r="K2973">
        <v>98661</v>
      </c>
      <c r="L2973" t="s">
        <v>34</v>
      </c>
      <c r="M2973" t="s">
        <v>4145</v>
      </c>
      <c r="N2973" t="s">
        <v>128</v>
      </c>
      <c r="O2973" t="s">
        <v>3726</v>
      </c>
      <c r="P2973" s="4">
        <v>44.02</v>
      </c>
      <c r="Q2973" s="4">
        <v>44.02</v>
      </c>
      <c r="R2973" s="4">
        <f t="shared" si="186"/>
        <v>0</v>
      </c>
      <c r="S2973" s="4">
        <f t="shared" si="187"/>
        <v>0</v>
      </c>
    </row>
    <row r="2974" spans="1:19" ht="15.6" x14ac:dyDescent="0.3">
      <c r="A2974" t="s">
        <v>942</v>
      </c>
      <c r="B2974" s="1">
        <v>43262</v>
      </c>
      <c r="C2974" s="1">
        <v>43263</v>
      </c>
      <c r="D2974">
        <f t="shared" si="184"/>
        <v>2018</v>
      </c>
      <c r="E2974" t="str">
        <f t="shared" si="185"/>
        <v>Jun</v>
      </c>
      <c r="F2974" t="s">
        <v>20</v>
      </c>
      <c r="G2974" t="s">
        <v>655</v>
      </c>
      <c r="H2974" s="2" t="s">
        <v>22</v>
      </c>
      <c r="I2974" t="s">
        <v>65</v>
      </c>
      <c r="J2974" t="s">
        <v>178</v>
      </c>
      <c r="K2974">
        <v>85345</v>
      </c>
      <c r="L2974" t="s">
        <v>34</v>
      </c>
      <c r="M2974" t="s">
        <v>4145</v>
      </c>
      <c r="N2974" t="s">
        <v>128</v>
      </c>
      <c r="O2974" t="s">
        <v>3726</v>
      </c>
      <c r="P2974" s="4">
        <v>88.04</v>
      </c>
      <c r="Q2974" s="4">
        <v>100</v>
      </c>
      <c r="R2974" s="4">
        <f t="shared" si="186"/>
        <v>-11.959999999999994</v>
      </c>
      <c r="S2974" s="4">
        <f t="shared" si="187"/>
        <v>-1.7939999999999989</v>
      </c>
    </row>
    <row r="2975" spans="1:19" ht="15.6" x14ac:dyDescent="0.3">
      <c r="A2975" t="s">
        <v>3604</v>
      </c>
      <c r="B2975" s="1">
        <v>42939</v>
      </c>
      <c r="C2975" s="1">
        <v>42943</v>
      </c>
      <c r="D2975">
        <f t="shared" si="184"/>
        <v>2017</v>
      </c>
      <c r="E2975" t="str">
        <f t="shared" si="185"/>
        <v>Jul</v>
      </c>
      <c r="F2975" t="s">
        <v>37</v>
      </c>
      <c r="G2975" t="s">
        <v>1291</v>
      </c>
      <c r="H2975" s="2" t="s">
        <v>22</v>
      </c>
      <c r="I2975" t="s">
        <v>1270</v>
      </c>
      <c r="J2975" t="s">
        <v>79</v>
      </c>
      <c r="K2975">
        <v>33614</v>
      </c>
      <c r="L2975" t="s">
        <v>44</v>
      </c>
      <c r="M2975" t="s">
        <v>4145</v>
      </c>
      <c r="N2975" t="s">
        <v>128</v>
      </c>
      <c r="O2975" t="s">
        <v>3726</v>
      </c>
      <c r="P2975" s="4">
        <v>35.216000000000001</v>
      </c>
      <c r="Q2975" s="4">
        <v>35.216000000000001</v>
      </c>
      <c r="R2975" s="4">
        <f t="shared" si="186"/>
        <v>0</v>
      </c>
      <c r="S2975" s="4">
        <f t="shared" si="187"/>
        <v>0</v>
      </c>
    </row>
    <row r="2976" spans="1:19" x14ac:dyDescent="0.3">
      <c r="A2976" t="s">
        <v>4146</v>
      </c>
      <c r="B2976" s="1">
        <v>42268</v>
      </c>
      <c r="C2976" s="1">
        <v>42272</v>
      </c>
      <c r="D2976">
        <f t="shared" si="184"/>
        <v>2015</v>
      </c>
      <c r="E2976" t="str">
        <f t="shared" si="185"/>
        <v>Sep</v>
      </c>
      <c r="F2976" t="s">
        <v>37</v>
      </c>
      <c r="G2976" t="s">
        <v>1522</v>
      </c>
      <c r="H2976" t="s">
        <v>22</v>
      </c>
      <c r="I2976" t="s">
        <v>61</v>
      </c>
      <c r="J2976" t="s">
        <v>62</v>
      </c>
      <c r="K2976">
        <v>10011</v>
      </c>
      <c r="L2976" t="s">
        <v>54</v>
      </c>
      <c r="M2976" t="s">
        <v>4145</v>
      </c>
      <c r="N2976" t="s">
        <v>128</v>
      </c>
      <c r="O2976" t="s">
        <v>3726</v>
      </c>
      <c r="P2976" s="4">
        <v>66.03</v>
      </c>
      <c r="Q2976" s="4">
        <v>66.03</v>
      </c>
      <c r="R2976" s="4">
        <f t="shared" si="186"/>
        <v>0</v>
      </c>
      <c r="S2976" s="4">
        <f t="shared" si="187"/>
        <v>0</v>
      </c>
    </row>
    <row r="2977" spans="1:19" x14ac:dyDescent="0.3">
      <c r="A2977" t="s">
        <v>4147</v>
      </c>
      <c r="B2977" s="1">
        <v>42826</v>
      </c>
      <c r="C2977" s="1">
        <v>42831</v>
      </c>
      <c r="D2977">
        <f t="shared" si="184"/>
        <v>2017</v>
      </c>
      <c r="E2977" t="str">
        <f t="shared" si="185"/>
        <v>Apr</v>
      </c>
      <c r="F2977" t="s">
        <v>37</v>
      </c>
      <c r="G2977" t="s">
        <v>2742</v>
      </c>
      <c r="H2977" t="s">
        <v>51</v>
      </c>
      <c r="I2977" t="s">
        <v>61</v>
      </c>
      <c r="J2977" t="s">
        <v>62</v>
      </c>
      <c r="K2977">
        <v>10024</v>
      </c>
      <c r="L2977" t="s">
        <v>54</v>
      </c>
      <c r="M2977" t="s">
        <v>4145</v>
      </c>
      <c r="N2977" t="s">
        <v>128</v>
      </c>
      <c r="O2977" t="s">
        <v>3726</v>
      </c>
      <c r="P2977" s="4">
        <v>88.04</v>
      </c>
      <c r="Q2977" s="4">
        <v>88.04</v>
      </c>
      <c r="R2977" s="4">
        <f t="shared" si="186"/>
        <v>0</v>
      </c>
      <c r="S2977" s="4">
        <f t="shared" si="187"/>
        <v>0</v>
      </c>
    </row>
    <row r="2978" spans="1:19" ht="15.6" x14ac:dyDescent="0.3">
      <c r="A2978" t="s">
        <v>4148</v>
      </c>
      <c r="B2978" s="1">
        <v>43392</v>
      </c>
      <c r="C2978" s="1">
        <v>43398</v>
      </c>
      <c r="D2978">
        <f t="shared" si="184"/>
        <v>2018</v>
      </c>
      <c r="E2978" t="str">
        <f t="shared" si="185"/>
        <v>Oct</v>
      </c>
      <c r="F2978" t="s">
        <v>37</v>
      </c>
      <c r="G2978" t="s">
        <v>107</v>
      </c>
      <c r="H2978" s="2" t="s">
        <v>22</v>
      </c>
      <c r="I2978" t="s">
        <v>100</v>
      </c>
      <c r="J2978" t="s">
        <v>101</v>
      </c>
      <c r="K2978">
        <v>19120</v>
      </c>
      <c r="L2978" t="s">
        <v>54</v>
      </c>
      <c r="M2978" t="s">
        <v>4145</v>
      </c>
      <c r="N2978" t="s">
        <v>128</v>
      </c>
      <c r="O2978" t="s">
        <v>3726</v>
      </c>
      <c r="P2978" s="4">
        <v>123.256</v>
      </c>
      <c r="Q2978" s="4">
        <v>123.256</v>
      </c>
      <c r="R2978" s="4">
        <f t="shared" si="186"/>
        <v>0</v>
      </c>
      <c r="S2978" s="4">
        <f t="shared" si="187"/>
        <v>0</v>
      </c>
    </row>
    <row r="2979" spans="1:19" ht="15.6" x14ac:dyDescent="0.3">
      <c r="A2979" t="s">
        <v>3376</v>
      </c>
      <c r="B2979" s="1">
        <v>42982</v>
      </c>
      <c r="C2979" s="1">
        <v>42985</v>
      </c>
      <c r="D2979">
        <f t="shared" si="184"/>
        <v>2017</v>
      </c>
      <c r="E2979" t="str">
        <f t="shared" si="185"/>
        <v>Sep</v>
      </c>
      <c r="F2979" t="s">
        <v>67</v>
      </c>
      <c r="G2979" t="s">
        <v>2016</v>
      </c>
      <c r="H2979" s="2" t="s">
        <v>22</v>
      </c>
      <c r="I2979" t="s">
        <v>712</v>
      </c>
      <c r="J2979" t="s">
        <v>250</v>
      </c>
      <c r="K2979">
        <v>37918</v>
      </c>
      <c r="L2979" t="s">
        <v>44</v>
      </c>
      <c r="M2979" t="s">
        <v>4149</v>
      </c>
      <c r="N2979" t="s">
        <v>128</v>
      </c>
      <c r="O2979" t="s">
        <v>3726</v>
      </c>
      <c r="P2979" s="4">
        <v>31.744</v>
      </c>
      <c r="Q2979" s="4">
        <v>31.744</v>
      </c>
      <c r="R2979" s="4">
        <f t="shared" si="186"/>
        <v>0</v>
      </c>
      <c r="S2979" s="4">
        <f t="shared" si="187"/>
        <v>0</v>
      </c>
    </row>
    <row r="2980" spans="1:19" ht="15.6" x14ac:dyDescent="0.3">
      <c r="A2980" t="s">
        <v>2444</v>
      </c>
      <c r="B2980" s="1">
        <v>42560</v>
      </c>
      <c r="C2980" s="1">
        <v>42565</v>
      </c>
      <c r="D2980">
        <f t="shared" si="184"/>
        <v>2016</v>
      </c>
      <c r="E2980" t="str">
        <f t="shared" si="185"/>
        <v>Jul</v>
      </c>
      <c r="F2980" t="s">
        <v>37</v>
      </c>
      <c r="G2980" t="s">
        <v>1770</v>
      </c>
      <c r="H2980" s="2" t="s">
        <v>22</v>
      </c>
      <c r="I2980" t="s">
        <v>717</v>
      </c>
      <c r="J2980" t="s">
        <v>140</v>
      </c>
      <c r="K2980">
        <v>20735</v>
      </c>
      <c r="L2980" t="s">
        <v>54</v>
      </c>
      <c r="M2980" t="s">
        <v>4149</v>
      </c>
      <c r="N2980" t="s">
        <v>128</v>
      </c>
      <c r="O2980" t="s">
        <v>3726</v>
      </c>
      <c r="P2980" s="4">
        <v>79.36</v>
      </c>
      <c r="Q2980" s="4">
        <v>79.36</v>
      </c>
      <c r="R2980" s="4">
        <f t="shared" si="186"/>
        <v>0</v>
      </c>
      <c r="S2980" s="4">
        <f t="shared" si="187"/>
        <v>0</v>
      </c>
    </row>
    <row r="2981" spans="1:19" x14ac:dyDescent="0.3">
      <c r="A2981" t="s">
        <v>4150</v>
      </c>
      <c r="B2981" s="1">
        <v>43290</v>
      </c>
      <c r="C2981" s="1">
        <v>43296</v>
      </c>
      <c r="D2981">
        <f t="shared" si="184"/>
        <v>2018</v>
      </c>
      <c r="E2981" t="str">
        <f t="shared" si="185"/>
        <v>Jul</v>
      </c>
      <c r="F2981" t="s">
        <v>37</v>
      </c>
      <c r="G2981" t="s">
        <v>2613</v>
      </c>
      <c r="H2981" t="s">
        <v>105</v>
      </c>
      <c r="I2981" t="s">
        <v>309</v>
      </c>
      <c r="J2981" t="s">
        <v>310</v>
      </c>
      <c r="K2981">
        <v>6040</v>
      </c>
      <c r="L2981" t="s">
        <v>54</v>
      </c>
      <c r="M2981" t="s">
        <v>4149</v>
      </c>
      <c r="N2981" t="s">
        <v>128</v>
      </c>
      <c r="O2981" t="s">
        <v>3726</v>
      </c>
      <c r="P2981" s="4">
        <v>119.04</v>
      </c>
      <c r="Q2981" s="4">
        <v>119.04</v>
      </c>
      <c r="R2981" s="4">
        <f t="shared" si="186"/>
        <v>0</v>
      </c>
      <c r="S2981" s="4">
        <f t="shared" si="187"/>
        <v>0</v>
      </c>
    </row>
    <row r="2982" spans="1:19" ht="15.6" x14ac:dyDescent="0.3">
      <c r="A2982" t="s">
        <v>4151</v>
      </c>
      <c r="B2982" s="1">
        <v>43044</v>
      </c>
      <c r="C2982" s="1">
        <v>43049</v>
      </c>
      <c r="D2982">
        <f t="shared" si="184"/>
        <v>2017</v>
      </c>
      <c r="E2982" t="str">
        <f t="shared" si="185"/>
        <v>Nov</v>
      </c>
      <c r="F2982" t="s">
        <v>37</v>
      </c>
      <c r="G2982" t="s">
        <v>920</v>
      </c>
      <c r="H2982" s="2" t="s">
        <v>22</v>
      </c>
      <c r="I2982" t="s">
        <v>1599</v>
      </c>
      <c r="J2982" t="s">
        <v>653</v>
      </c>
      <c r="K2982">
        <v>46226</v>
      </c>
      <c r="L2982" t="s">
        <v>25</v>
      </c>
      <c r="M2982" t="s">
        <v>4149</v>
      </c>
      <c r="N2982" t="s">
        <v>128</v>
      </c>
      <c r="O2982" t="s">
        <v>3726</v>
      </c>
      <c r="P2982" s="4">
        <v>39.68</v>
      </c>
      <c r="Q2982" s="4">
        <v>39.68</v>
      </c>
      <c r="R2982" s="4">
        <f t="shared" si="186"/>
        <v>0</v>
      </c>
      <c r="S2982" s="4">
        <f t="shared" si="187"/>
        <v>0</v>
      </c>
    </row>
    <row r="2983" spans="1:19" ht="15.6" x14ac:dyDescent="0.3">
      <c r="A2983" t="s">
        <v>4152</v>
      </c>
      <c r="B2983" s="1">
        <v>43358</v>
      </c>
      <c r="C2983" s="1">
        <v>43362</v>
      </c>
      <c r="D2983">
        <f t="shared" si="184"/>
        <v>2018</v>
      </c>
      <c r="E2983" t="str">
        <f t="shared" si="185"/>
        <v>Sep</v>
      </c>
      <c r="F2983" t="s">
        <v>37</v>
      </c>
      <c r="G2983" t="s">
        <v>776</v>
      </c>
      <c r="H2983" s="2" t="s">
        <v>22</v>
      </c>
      <c r="I2983" t="s">
        <v>113</v>
      </c>
      <c r="J2983" t="s">
        <v>109</v>
      </c>
      <c r="K2983">
        <v>77095</v>
      </c>
      <c r="L2983" t="s">
        <v>25</v>
      </c>
      <c r="M2983" t="s">
        <v>4149</v>
      </c>
      <c r="N2983" t="s">
        <v>128</v>
      </c>
      <c r="O2983" t="s">
        <v>3726</v>
      </c>
      <c r="P2983" s="4">
        <v>31.744</v>
      </c>
      <c r="Q2983" s="4">
        <v>31.744</v>
      </c>
      <c r="R2983" s="4">
        <f t="shared" si="186"/>
        <v>0</v>
      </c>
      <c r="S2983" s="4">
        <f t="shared" si="187"/>
        <v>0</v>
      </c>
    </row>
    <row r="2984" spans="1:19" ht="15.6" x14ac:dyDescent="0.3">
      <c r="A2984" t="s">
        <v>2321</v>
      </c>
      <c r="B2984" s="1">
        <v>43448</v>
      </c>
      <c r="C2984" s="1">
        <v>43448</v>
      </c>
      <c r="D2984">
        <f t="shared" si="184"/>
        <v>2018</v>
      </c>
      <c r="E2984" t="str">
        <f t="shared" si="185"/>
        <v>Dec</v>
      </c>
      <c r="F2984" t="s">
        <v>30</v>
      </c>
      <c r="G2984" t="s">
        <v>1506</v>
      </c>
      <c r="H2984" s="2" t="s">
        <v>22</v>
      </c>
      <c r="I2984" t="s">
        <v>2079</v>
      </c>
      <c r="J2984" t="s">
        <v>24</v>
      </c>
      <c r="K2984">
        <v>60076</v>
      </c>
      <c r="L2984" t="s">
        <v>25</v>
      </c>
      <c r="M2984" t="s">
        <v>4149</v>
      </c>
      <c r="N2984" t="s">
        <v>128</v>
      </c>
      <c r="O2984" t="s">
        <v>3726</v>
      </c>
      <c r="P2984" s="4">
        <v>95.231999999999999</v>
      </c>
      <c r="Q2984" s="4">
        <v>95.231999999999999</v>
      </c>
      <c r="R2984" s="4">
        <f t="shared" si="186"/>
        <v>0</v>
      </c>
      <c r="S2984" s="4">
        <f t="shared" si="187"/>
        <v>0</v>
      </c>
    </row>
    <row r="2985" spans="1:19" ht="15.6" x14ac:dyDescent="0.3">
      <c r="A2985" t="s">
        <v>724</v>
      </c>
      <c r="B2985" s="1">
        <v>42255</v>
      </c>
      <c r="C2985" s="1">
        <v>42261</v>
      </c>
      <c r="D2985">
        <f t="shared" si="184"/>
        <v>2015</v>
      </c>
      <c r="E2985" t="str">
        <f t="shared" si="185"/>
        <v>Sep</v>
      </c>
      <c r="F2985" t="s">
        <v>37</v>
      </c>
      <c r="G2985" t="s">
        <v>553</v>
      </c>
      <c r="H2985" s="2" t="s">
        <v>22</v>
      </c>
      <c r="I2985" t="s">
        <v>725</v>
      </c>
      <c r="J2985" t="s">
        <v>70</v>
      </c>
      <c r="K2985">
        <v>99301</v>
      </c>
      <c r="L2985" t="s">
        <v>34</v>
      </c>
      <c r="M2985" t="s">
        <v>4153</v>
      </c>
      <c r="N2985" t="s">
        <v>128</v>
      </c>
      <c r="O2985" t="s">
        <v>3726</v>
      </c>
      <c r="P2985" s="4">
        <v>5.88</v>
      </c>
      <c r="Q2985" s="4">
        <v>5</v>
      </c>
      <c r="R2985" s="4">
        <f t="shared" si="186"/>
        <v>0.87999999999999989</v>
      </c>
      <c r="S2985" s="4">
        <f t="shared" si="187"/>
        <v>0.13199999999999998</v>
      </c>
    </row>
    <row r="2986" spans="1:19" x14ac:dyDescent="0.3">
      <c r="A2986" t="s">
        <v>4154</v>
      </c>
      <c r="B2986" s="1">
        <v>42343</v>
      </c>
      <c r="C2986" s="1">
        <v>42348</v>
      </c>
      <c r="D2986">
        <f t="shared" si="184"/>
        <v>2015</v>
      </c>
      <c r="E2986" t="str">
        <f t="shared" si="185"/>
        <v>Dec</v>
      </c>
      <c r="F2986" t="s">
        <v>37</v>
      </c>
      <c r="G2986" t="s">
        <v>162</v>
      </c>
      <c r="H2986" t="s">
        <v>105</v>
      </c>
      <c r="I2986" t="s">
        <v>47</v>
      </c>
      <c r="J2986" t="s">
        <v>33</v>
      </c>
      <c r="K2986">
        <v>90045</v>
      </c>
      <c r="L2986" t="s">
        <v>34</v>
      </c>
      <c r="M2986" t="s">
        <v>4153</v>
      </c>
      <c r="N2986" t="s">
        <v>128</v>
      </c>
      <c r="O2986" t="s">
        <v>3726</v>
      </c>
      <c r="P2986" s="4">
        <v>26.46</v>
      </c>
      <c r="Q2986" s="4">
        <v>26.46</v>
      </c>
      <c r="R2986" s="4">
        <f t="shared" si="186"/>
        <v>0</v>
      </c>
      <c r="S2986" s="4">
        <f t="shared" si="187"/>
        <v>0</v>
      </c>
    </row>
    <row r="2987" spans="1:19" ht="15.6" x14ac:dyDescent="0.3">
      <c r="A2987" t="s">
        <v>4155</v>
      </c>
      <c r="B2987" s="1">
        <v>42698</v>
      </c>
      <c r="C2987" s="1">
        <v>42702</v>
      </c>
      <c r="D2987">
        <f t="shared" si="184"/>
        <v>2016</v>
      </c>
      <c r="E2987" t="str">
        <f t="shared" si="185"/>
        <v>Nov</v>
      </c>
      <c r="F2987" t="s">
        <v>37</v>
      </c>
      <c r="G2987" t="s">
        <v>1294</v>
      </c>
      <c r="H2987" s="2" t="s">
        <v>22</v>
      </c>
      <c r="I2987" t="s">
        <v>47</v>
      </c>
      <c r="J2987" t="s">
        <v>33</v>
      </c>
      <c r="K2987">
        <v>90004</v>
      </c>
      <c r="L2987" t="s">
        <v>34</v>
      </c>
      <c r="M2987" t="s">
        <v>4153</v>
      </c>
      <c r="N2987" t="s">
        <v>128</v>
      </c>
      <c r="O2987" t="s">
        <v>3726</v>
      </c>
      <c r="P2987" s="4">
        <v>14.7</v>
      </c>
      <c r="Q2987" s="4">
        <v>18</v>
      </c>
      <c r="R2987" s="4">
        <f t="shared" si="186"/>
        <v>-3.3000000000000007</v>
      </c>
      <c r="S2987" s="4">
        <f t="shared" si="187"/>
        <v>-0.49500000000000011</v>
      </c>
    </row>
    <row r="2988" spans="1:19" ht="15.6" x14ac:dyDescent="0.3">
      <c r="A2988" t="s">
        <v>4156</v>
      </c>
      <c r="B2988" s="1">
        <v>42912</v>
      </c>
      <c r="C2988" s="1">
        <v>42918</v>
      </c>
      <c r="D2988">
        <f t="shared" si="184"/>
        <v>2017</v>
      </c>
      <c r="E2988" t="str">
        <f t="shared" si="185"/>
        <v>Jun</v>
      </c>
      <c r="F2988" t="s">
        <v>37</v>
      </c>
      <c r="G2988" t="s">
        <v>2748</v>
      </c>
      <c r="H2988" s="2" t="s">
        <v>22</v>
      </c>
      <c r="I2988" t="s">
        <v>61</v>
      </c>
      <c r="J2988" t="s">
        <v>62</v>
      </c>
      <c r="K2988">
        <v>10024</v>
      </c>
      <c r="L2988" t="s">
        <v>54</v>
      </c>
      <c r="M2988" t="s">
        <v>4153</v>
      </c>
      <c r="N2988" t="s">
        <v>128</v>
      </c>
      <c r="O2988" t="s">
        <v>3726</v>
      </c>
      <c r="P2988" s="4">
        <v>14.7</v>
      </c>
      <c r="Q2988" s="4">
        <v>18</v>
      </c>
      <c r="R2988" s="4">
        <f t="shared" si="186"/>
        <v>-3.3000000000000007</v>
      </c>
      <c r="S2988" s="4">
        <f t="shared" si="187"/>
        <v>-0.49500000000000011</v>
      </c>
    </row>
    <row r="2989" spans="1:19" ht="15.6" x14ac:dyDescent="0.3">
      <c r="A2989" t="s">
        <v>1322</v>
      </c>
      <c r="B2989" s="1">
        <v>43234</v>
      </c>
      <c r="C2989" s="1">
        <v>43237</v>
      </c>
      <c r="D2989">
        <f t="shared" si="184"/>
        <v>2018</v>
      </c>
      <c r="E2989" t="str">
        <f t="shared" si="185"/>
        <v>May</v>
      </c>
      <c r="F2989" t="s">
        <v>20</v>
      </c>
      <c r="G2989" t="s">
        <v>1323</v>
      </c>
      <c r="H2989" s="2" t="s">
        <v>22</v>
      </c>
      <c r="I2989" t="s">
        <v>394</v>
      </c>
      <c r="J2989" t="s">
        <v>140</v>
      </c>
      <c r="K2989">
        <v>21215</v>
      </c>
      <c r="L2989" t="s">
        <v>54</v>
      </c>
      <c r="M2989" t="s">
        <v>4153</v>
      </c>
      <c r="N2989" t="s">
        <v>128</v>
      </c>
      <c r="O2989" t="s">
        <v>3726</v>
      </c>
      <c r="P2989" s="4">
        <v>14.7</v>
      </c>
      <c r="Q2989" s="4">
        <v>18</v>
      </c>
      <c r="R2989" s="4">
        <f t="shared" si="186"/>
        <v>-3.3000000000000007</v>
      </c>
      <c r="S2989" s="4">
        <f t="shared" si="187"/>
        <v>-0.49500000000000011</v>
      </c>
    </row>
    <row r="2990" spans="1:19" ht="15.6" x14ac:dyDescent="0.3">
      <c r="A2990" t="s">
        <v>4157</v>
      </c>
      <c r="B2990" s="1">
        <v>43193</v>
      </c>
      <c r="C2990" s="1">
        <v>43195</v>
      </c>
      <c r="D2990">
        <f t="shared" si="184"/>
        <v>2018</v>
      </c>
      <c r="E2990" t="str">
        <f t="shared" si="185"/>
        <v>Apr</v>
      </c>
      <c r="F2990" t="s">
        <v>20</v>
      </c>
      <c r="G2990" t="s">
        <v>1306</v>
      </c>
      <c r="H2990" s="2" t="s">
        <v>22</v>
      </c>
      <c r="I2990" t="s">
        <v>23</v>
      </c>
      <c r="J2990" t="s">
        <v>24</v>
      </c>
      <c r="K2990">
        <v>60653</v>
      </c>
      <c r="L2990" t="s">
        <v>25</v>
      </c>
      <c r="M2990" t="s">
        <v>4153</v>
      </c>
      <c r="N2990" t="s">
        <v>128</v>
      </c>
      <c r="O2990" t="s">
        <v>3726</v>
      </c>
      <c r="P2990" s="4">
        <v>7.056</v>
      </c>
      <c r="Q2990" s="4">
        <v>5</v>
      </c>
      <c r="R2990" s="4">
        <f t="shared" si="186"/>
        <v>2.056</v>
      </c>
      <c r="S2990" s="4">
        <f t="shared" si="187"/>
        <v>0.30840000000000001</v>
      </c>
    </row>
    <row r="2991" spans="1:19" ht="15.6" x14ac:dyDescent="0.3">
      <c r="A2991" t="s">
        <v>4158</v>
      </c>
      <c r="B2991" s="1">
        <v>43400</v>
      </c>
      <c r="C2991" s="1">
        <v>43403</v>
      </c>
      <c r="D2991">
        <f t="shared" si="184"/>
        <v>2018</v>
      </c>
      <c r="E2991" t="str">
        <f t="shared" si="185"/>
        <v>Oct</v>
      </c>
      <c r="F2991" t="s">
        <v>67</v>
      </c>
      <c r="G2991" t="s">
        <v>373</v>
      </c>
      <c r="H2991" s="2" t="s">
        <v>22</v>
      </c>
      <c r="I2991" t="s">
        <v>23</v>
      </c>
      <c r="J2991" t="s">
        <v>24</v>
      </c>
      <c r="K2991">
        <v>60610</v>
      </c>
      <c r="L2991" t="s">
        <v>25</v>
      </c>
      <c r="M2991" t="s">
        <v>4153</v>
      </c>
      <c r="N2991" t="s">
        <v>128</v>
      </c>
      <c r="O2991" t="s">
        <v>3726</v>
      </c>
      <c r="P2991" s="4">
        <v>7.056</v>
      </c>
      <c r="Q2991" s="4">
        <v>5</v>
      </c>
      <c r="R2991" s="4">
        <f t="shared" si="186"/>
        <v>2.056</v>
      </c>
      <c r="S2991" s="4">
        <f t="shared" si="187"/>
        <v>0.30840000000000001</v>
      </c>
    </row>
    <row r="2992" spans="1:19" ht="15.6" x14ac:dyDescent="0.3">
      <c r="A2992" t="s">
        <v>4159</v>
      </c>
      <c r="B2992" s="1">
        <v>42243</v>
      </c>
      <c r="C2992" s="1">
        <v>42248</v>
      </c>
      <c r="D2992">
        <f t="shared" si="184"/>
        <v>2015</v>
      </c>
      <c r="E2992" t="str">
        <f t="shared" si="185"/>
        <v>Aug</v>
      </c>
      <c r="F2992" t="s">
        <v>67</v>
      </c>
      <c r="G2992" t="s">
        <v>2641</v>
      </c>
      <c r="H2992" s="2" t="s">
        <v>22</v>
      </c>
      <c r="I2992" t="s">
        <v>32</v>
      </c>
      <c r="J2992" t="s">
        <v>33</v>
      </c>
      <c r="K2992">
        <v>94109</v>
      </c>
      <c r="L2992" t="s">
        <v>34</v>
      </c>
      <c r="M2992" t="s">
        <v>4160</v>
      </c>
      <c r="N2992" t="s">
        <v>128</v>
      </c>
      <c r="O2992" t="s">
        <v>3726</v>
      </c>
      <c r="P2992" s="4">
        <v>8.56</v>
      </c>
      <c r="Q2992" s="4">
        <v>18</v>
      </c>
      <c r="R2992" s="4">
        <f t="shared" si="186"/>
        <v>-9.44</v>
      </c>
      <c r="S2992" s="4">
        <f t="shared" si="187"/>
        <v>-1.4159999999999999</v>
      </c>
    </row>
    <row r="2993" spans="1:19" ht="15.6" x14ac:dyDescent="0.3">
      <c r="A2993" t="s">
        <v>3180</v>
      </c>
      <c r="B2993" s="1">
        <v>43077</v>
      </c>
      <c r="C2993" s="1">
        <v>43083</v>
      </c>
      <c r="D2993">
        <f t="shared" si="184"/>
        <v>2017</v>
      </c>
      <c r="E2993" t="str">
        <f t="shared" si="185"/>
        <v>Dec</v>
      </c>
      <c r="F2993" t="s">
        <v>37</v>
      </c>
      <c r="G2993" t="s">
        <v>1649</v>
      </c>
      <c r="H2993" s="2" t="s">
        <v>22</v>
      </c>
      <c r="I2993" t="s">
        <v>32</v>
      </c>
      <c r="J2993" t="s">
        <v>33</v>
      </c>
      <c r="K2993">
        <v>94110</v>
      </c>
      <c r="L2993" t="s">
        <v>34</v>
      </c>
      <c r="M2993" t="s">
        <v>4160</v>
      </c>
      <c r="N2993" t="s">
        <v>128</v>
      </c>
      <c r="O2993" t="s">
        <v>3726</v>
      </c>
      <c r="P2993" s="4">
        <v>8.56</v>
      </c>
      <c r="Q2993" s="4">
        <v>18</v>
      </c>
      <c r="R2993" s="4">
        <f t="shared" si="186"/>
        <v>-9.44</v>
      </c>
      <c r="S2993" s="4">
        <f t="shared" si="187"/>
        <v>-1.4159999999999999</v>
      </c>
    </row>
    <row r="2994" spans="1:19" x14ac:dyDescent="0.3">
      <c r="A2994" t="s">
        <v>4161</v>
      </c>
      <c r="B2994" s="1">
        <v>42841</v>
      </c>
      <c r="C2994" s="1">
        <v>42848</v>
      </c>
      <c r="D2994">
        <f t="shared" si="184"/>
        <v>2017</v>
      </c>
      <c r="E2994" t="str">
        <f t="shared" si="185"/>
        <v>Apr</v>
      </c>
      <c r="F2994" t="s">
        <v>37</v>
      </c>
      <c r="G2994" t="s">
        <v>213</v>
      </c>
      <c r="H2994" t="s">
        <v>51</v>
      </c>
      <c r="I2994" t="s">
        <v>182</v>
      </c>
      <c r="J2994" t="s">
        <v>183</v>
      </c>
      <c r="K2994">
        <v>31907</v>
      </c>
      <c r="L2994" t="s">
        <v>44</v>
      </c>
      <c r="M2994" t="s">
        <v>4160</v>
      </c>
      <c r="N2994" t="s">
        <v>128</v>
      </c>
      <c r="O2994" t="s">
        <v>3726</v>
      </c>
      <c r="P2994" s="4">
        <v>12.84</v>
      </c>
      <c r="Q2994" s="4">
        <v>12.84</v>
      </c>
      <c r="R2994" s="4">
        <f t="shared" si="186"/>
        <v>0</v>
      </c>
      <c r="S2994" s="4">
        <f t="shared" si="187"/>
        <v>0</v>
      </c>
    </row>
    <row r="2995" spans="1:19" ht="15.6" x14ac:dyDescent="0.3">
      <c r="A2995" t="s">
        <v>4162</v>
      </c>
      <c r="B2995" s="1">
        <v>42176</v>
      </c>
      <c r="C2995" s="1">
        <v>42179</v>
      </c>
      <c r="D2995">
        <f t="shared" si="184"/>
        <v>2015</v>
      </c>
      <c r="E2995" t="str">
        <f t="shared" si="185"/>
        <v>Jun</v>
      </c>
      <c r="F2995" t="s">
        <v>20</v>
      </c>
      <c r="G2995" t="s">
        <v>181</v>
      </c>
      <c r="H2995" s="2" t="s">
        <v>22</v>
      </c>
      <c r="I2995" t="s">
        <v>1134</v>
      </c>
      <c r="J2995" t="s">
        <v>310</v>
      </c>
      <c r="K2995">
        <v>6450</v>
      </c>
      <c r="L2995" t="s">
        <v>54</v>
      </c>
      <c r="M2995" t="s">
        <v>4160</v>
      </c>
      <c r="N2995" t="s">
        <v>128</v>
      </c>
      <c r="O2995" t="s">
        <v>3726</v>
      </c>
      <c r="P2995" s="4">
        <v>21.4</v>
      </c>
      <c r="Q2995" s="4">
        <v>18</v>
      </c>
      <c r="R2995" s="4">
        <f t="shared" si="186"/>
        <v>3.3999999999999986</v>
      </c>
      <c r="S2995" s="4">
        <f t="shared" si="187"/>
        <v>0.50999999999999979</v>
      </c>
    </row>
    <row r="2996" spans="1:19" ht="15.6" x14ac:dyDescent="0.3">
      <c r="A2996" t="s">
        <v>4163</v>
      </c>
      <c r="B2996" s="1">
        <v>42696</v>
      </c>
      <c r="C2996" s="1">
        <v>42699</v>
      </c>
      <c r="D2996">
        <f t="shared" si="184"/>
        <v>2016</v>
      </c>
      <c r="E2996" t="str">
        <f t="shared" si="185"/>
        <v>Nov</v>
      </c>
      <c r="F2996" t="s">
        <v>67</v>
      </c>
      <c r="G2996" t="s">
        <v>4164</v>
      </c>
      <c r="H2996" s="2" t="s">
        <v>22</v>
      </c>
      <c r="I2996" t="s">
        <v>2045</v>
      </c>
      <c r="J2996" t="s">
        <v>314</v>
      </c>
      <c r="K2996">
        <v>2138</v>
      </c>
      <c r="L2996" t="s">
        <v>54</v>
      </c>
      <c r="M2996" t="s">
        <v>4160</v>
      </c>
      <c r="N2996" t="s">
        <v>128</v>
      </c>
      <c r="O2996" t="s">
        <v>3726</v>
      </c>
      <c r="P2996" s="4">
        <v>17.12</v>
      </c>
      <c r="Q2996" s="4">
        <v>18</v>
      </c>
      <c r="R2996" s="4">
        <f t="shared" si="186"/>
        <v>-0.87999999999999901</v>
      </c>
      <c r="S2996" s="4">
        <f t="shared" si="187"/>
        <v>-0.13199999999999984</v>
      </c>
    </row>
    <row r="2997" spans="1:19" ht="15.6" x14ac:dyDescent="0.3">
      <c r="A2997" t="s">
        <v>4165</v>
      </c>
      <c r="B2997" s="1">
        <v>43218</v>
      </c>
      <c r="C2997" s="1">
        <v>43222</v>
      </c>
      <c r="D2997">
        <f t="shared" si="184"/>
        <v>2018</v>
      </c>
      <c r="E2997" t="str">
        <f t="shared" si="185"/>
        <v>Apr</v>
      </c>
      <c r="F2997" t="s">
        <v>37</v>
      </c>
      <c r="G2997" t="s">
        <v>930</v>
      </c>
      <c r="H2997" s="2" t="s">
        <v>22</v>
      </c>
      <c r="I2997" t="s">
        <v>100</v>
      </c>
      <c r="J2997" t="s">
        <v>101</v>
      </c>
      <c r="K2997">
        <v>19143</v>
      </c>
      <c r="L2997" t="s">
        <v>54</v>
      </c>
      <c r="M2997" t="s">
        <v>4160</v>
      </c>
      <c r="N2997" t="s">
        <v>128</v>
      </c>
      <c r="O2997" t="s">
        <v>3726</v>
      </c>
      <c r="P2997" s="4">
        <v>6.8479999999999999</v>
      </c>
      <c r="Q2997" s="4">
        <v>5</v>
      </c>
      <c r="R2997" s="4">
        <f t="shared" si="186"/>
        <v>1.8479999999999999</v>
      </c>
      <c r="S2997" s="4">
        <f t="shared" si="187"/>
        <v>0.27719999999999995</v>
      </c>
    </row>
    <row r="2998" spans="1:19" ht="15.6" x14ac:dyDescent="0.3">
      <c r="A2998" t="s">
        <v>4166</v>
      </c>
      <c r="B2998" s="1">
        <v>42874</v>
      </c>
      <c r="C2998" s="1">
        <v>42878</v>
      </c>
      <c r="D2998">
        <f t="shared" si="184"/>
        <v>2017</v>
      </c>
      <c r="E2998" t="str">
        <f t="shared" si="185"/>
        <v>May</v>
      </c>
      <c r="F2998" t="s">
        <v>37</v>
      </c>
      <c r="G2998" t="s">
        <v>3526</v>
      </c>
      <c r="H2998" s="2" t="s">
        <v>22</v>
      </c>
      <c r="I2998" t="s">
        <v>42</v>
      </c>
      <c r="J2998" t="s">
        <v>653</v>
      </c>
      <c r="K2998">
        <v>47905</v>
      </c>
      <c r="L2998" t="s">
        <v>25</v>
      </c>
      <c r="M2998" t="s">
        <v>4160</v>
      </c>
      <c r="N2998" t="s">
        <v>110</v>
      </c>
      <c r="O2998" t="s">
        <v>3726</v>
      </c>
      <c r="P2998" s="4">
        <v>21.4</v>
      </c>
      <c r="Q2998" s="4">
        <v>18</v>
      </c>
      <c r="R2998" s="4">
        <f t="shared" si="186"/>
        <v>3.3999999999999986</v>
      </c>
      <c r="S2998" s="4">
        <f t="shared" si="187"/>
        <v>0.50999999999999979</v>
      </c>
    </row>
    <row r="2999" spans="1:19" ht="15.6" x14ac:dyDescent="0.3">
      <c r="A2999" t="s">
        <v>3509</v>
      </c>
      <c r="B2999" s="1">
        <v>43184</v>
      </c>
      <c r="C2999" s="1">
        <v>43185</v>
      </c>
      <c r="D2999">
        <f t="shared" si="184"/>
        <v>2018</v>
      </c>
      <c r="E2999" t="str">
        <f t="shared" si="185"/>
        <v>Mar</v>
      </c>
      <c r="F2999" t="s">
        <v>20</v>
      </c>
      <c r="G2999" t="s">
        <v>2853</v>
      </c>
      <c r="H2999" s="2" t="s">
        <v>22</v>
      </c>
      <c r="I2999" t="s">
        <v>475</v>
      </c>
      <c r="J2999" t="s">
        <v>33</v>
      </c>
      <c r="K2999">
        <v>93727</v>
      </c>
      <c r="L2999" t="s">
        <v>34</v>
      </c>
      <c r="M2999" t="s">
        <v>4167</v>
      </c>
      <c r="N2999" t="s">
        <v>128</v>
      </c>
      <c r="O2999" t="s">
        <v>3726</v>
      </c>
      <c r="P2999" s="4">
        <v>16.02</v>
      </c>
      <c r="Q2999" s="4">
        <v>18</v>
      </c>
      <c r="R2999" s="4">
        <f t="shared" si="186"/>
        <v>-1.9800000000000004</v>
      </c>
      <c r="S2999" s="4">
        <f t="shared" si="187"/>
        <v>-0.29700000000000004</v>
      </c>
    </row>
    <row r="3000" spans="1:19" ht="15.6" x14ac:dyDescent="0.3">
      <c r="A3000" t="s">
        <v>4168</v>
      </c>
      <c r="B3000" s="1">
        <v>42714</v>
      </c>
      <c r="C3000" s="1">
        <v>42720</v>
      </c>
      <c r="D3000">
        <f t="shared" si="184"/>
        <v>2016</v>
      </c>
      <c r="E3000" t="str">
        <f t="shared" si="185"/>
        <v>Dec</v>
      </c>
      <c r="F3000" t="s">
        <v>37</v>
      </c>
      <c r="G3000" t="s">
        <v>2871</v>
      </c>
      <c r="H3000" s="2" t="s">
        <v>22</v>
      </c>
      <c r="I3000" t="s">
        <v>820</v>
      </c>
      <c r="J3000" t="s">
        <v>183</v>
      </c>
      <c r="K3000">
        <v>30076</v>
      </c>
      <c r="L3000" t="s">
        <v>44</v>
      </c>
      <c r="M3000" t="s">
        <v>4167</v>
      </c>
      <c r="N3000" t="s">
        <v>128</v>
      </c>
      <c r="O3000" t="s">
        <v>3726</v>
      </c>
      <c r="P3000" s="4">
        <v>1.78</v>
      </c>
      <c r="Q3000" s="4">
        <v>5</v>
      </c>
      <c r="R3000" s="4">
        <f t="shared" si="186"/>
        <v>-3.2199999999999998</v>
      </c>
      <c r="S3000" s="4">
        <f t="shared" si="187"/>
        <v>-0.48299999999999993</v>
      </c>
    </row>
    <row r="3001" spans="1:19" ht="15.6" x14ac:dyDescent="0.3">
      <c r="A3001" t="s">
        <v>4169</v>
      </c>
      <c r="B3001" s="1">
        <v>43136</v>
      </c>
      <c r="C3001" s="1">
        <v>43139</v>
      </c>
      <c r="D3001">
        <f t="shared" si="184"/>
        <v>2018</v>
      </c>
      <c r="E3001" t="str">
        <f t="shared" si="185"/>
        <v>Feb</v>
      </c>
      <c r="F3001" t="s">
        <v>67</v>
      </c>
      <c r="G3001" t="s">
        <v>591</v>
      </c>
      <c r="H3001" s="2" t="s">
        <v>22</v>
      </c>
      <c r="I3001" t="s">
        <v>551</v>
      </c>
      <c r="J3001" t="s">
        <v>109</v>
      </c>
      <c r="K3001">
        <v>76706</v>
      </c>
      <c r="L3001" t="s">
        <v>25</v>
      </c>
      <c r="M3001" t="s">
        <v>4167</v>
      </c>
      <c r="N3001" t="s">
        <v>128</v>
      </c>
      <c r="O3001" t="s">
        <v>3726</v>
      </c>
      <c r="P3001" s="4">
        <v>7.12</v>
      </c>
      <c r="Q3001" s="4">
        <v>5</v>
      </c>
      <c r="R3001" s="4">
        <f t="shared" si="186"/>
        <v>2.12</v>
      </c>
      <c r="S3001" s="4">
        <f t="shared" si="187"/>
        <v>0.318</v>
      </c>
    </row>
    <row r="3002" spans="1:19" x14ac:dyDescent="0.3">
      <c r="A3002" t="s">
        <v>861</v>
      </c>
      <c r="B3002" s="1">
        <v>42319</v>
      </c>
      <c r="C3002" s="1">
        <v>42326</v>
      </c>
      <c r="D3002">
        <f t="shared" si="184"/>
        <v>2015</v>
      </c>
      <c r="E3002" t="str">
        <f t="shared" si="185"/>
        <v>Nov</v>
      </c>
      <c r="F3002" t="s">
        <v>37</v>
      </c>
      <c r="G3002" t="s">
        <v>213</v>
      </c>
      <c r="H3002" t="s">
        <v>105</v>
      </c>
      <c r="I3002" t="s">
        <v>47</v>
      </c>
      <c r="J3002" t="s">
        <v>33</v>
      </c>
      <c r="K3002">
        <v>90008</v>
      </c>
      <c r="L3002" t="s">
        <v>34</v>
      </c>
      <c r="M3002" t="s">
        <v>4170</v>
      </c>
      <c r="N3002" t="s">
        <v>128</v>
      </c>
      <c r="O3002" t="s">
        <v>3726</v>
      </c>
      <c r="P3002" s="4">
        <v>30.48</v>
      </c>
      <c r="Q3002" s="4">
        <v>30.48</v>
      </c>
      <c r="R3002" s="4">
        <f t="shared" si="186"/>
        <v>0</v>
      </c>
      <c r="S3002" s="4">
        <f t="shared" si="187"/>
        <v>0</v>
      </c>
    </row>
    <row r="3003" spans="1:19" x14ac:dyDescent="0.3">
      <c r="A3003" t="s">
        <v>4171</v>
      </c>
      <c r="B3003" s="1">
        <v>42595</v>
      </c>
      <c r="C3003" s="1">
        <v>42602</v>
      </c>
      <c r="D3003">
        <f t="shared" si="184"/>
        <v>2016</v>
      </c>
      <c r="E3003" t="str">
        <f t="shared" si="185"/>
        <v>Aug</v>
      </c>
      <c r="F3003" t="s">
        <v>37</v>
      </c>
      <c r="G3003" t="s">
        <v>1623</v>
      </c>
      <c r="H3003" t="s">
        <v>51</v>
      </c>
      <c r="I3003" t="s">
        <v>4172</v>
      </c>
      <c r="J3003" t="s">
        <v>33</v>
      </c>
      <c r="K3003">
        <v>92399</v>
      </c>
      <c r="L3003" t="s">
        <v>34</v>
      </c>
      <c r="M3003" t="s">
        <v>4170</v>
      </c>
      <c r="N3003" t="s">
        <v>128</v>
      </c>
      <c r="O3003" t="s">
        <v>3726</v>
      </c>
      <c r="P3003" s="4">
        <v>50.8</v>
      </c>
      <c r="Q3003" s="4">
        <v>50.8</v>
      </c>
      <c r="R3003" s="4">
        <f t="shared" si="186"/>
        <v>0</v>
      </c>
      <c r="S3003" s="4">
        <f t="shared" si="187"/>
        <v>0</v>
      </c>
    </row>
    <row r="3004" spans="1:19" ht="15.6" x14ac:dyDescent="0.3">
      <c r="A3004" t="s">
        <v>4173</v>
      </c>
      <c r="B3004" s="1">
        <v>43197</v>
      </c>
      <c r="C3004" s="1">
        <v>43201</v>
      </c>
      <c r="D3004">
        <f t="shared" si="184"/>
        <v>2018</v>
      </c>
      <c r="E3004" t="str">
        <f t="shared" si="185"/>
        <v>Apr</v>
      </c>
      <c r="F3004" t="s">
        <v>37</v>
      </c>
      <c r="G3004" t="s">
        <v>588</v>
      </c>
      <c r="H3004" s="2" t="s">
        <v>22</v>
      </c>
      <c r="I3004" t="s">
        <v>78</v>
      </c>
      <c r="J3004" t="s">
        <v>79</v>
      </c>
      <c r="K3004">
        <v>32216</v>
      </c>
      <c r="L3004" t="s">
        <v>44</v>
      </c>
      <c r="M3004" t="s">
        <v>4170</v>
      </c>
      <c r="N3004" t="s">
        <v>128</v>
      </c>
      <c r="O3004" t="s">
        <v>3726</v>
      </c>
      <c r="P3004" s="4">
        <v>16.256</v>
      </c>
      <c r="Q3004" s="4">
        <v>18</v>
      </c>
      <c r="R3004" s="4">
        <f t="shared" si="186"/>
        <v>-1.7439999999999998</v>
      </c>
      <c r="S3004" s="4">
        <f t="shared" si="187"/>
        <v>-0.26159999999999994</v>
      </c>
    </row>
    <row r="3005" spans="1:19" x14ac:dyDescent="0.3">
      <c r="A3005" t="s">
        <v>3796</v>
      </c>
      <c r="B3005" s="1">
        <v>42826</v>
      </c>
      <c r="C3005" s="1">
        <v>42828</v>
      </c>
      <c r="D3005">
        <f t="shared" si="184"/>
        <v>2017</v>
      </c>
      <c r="E3005" t="str">
        <f t="shared" si="185"/>
        <v>Apr</v>
      </c>
      <c r="F3005" t="s">
        <v>67</v>
      </c>
      <c r="G3005" t="s">
        <v>1730</v>
      </c>
      <c r="H3005" t="s">
        <v>51</v>
      </c>
      <c r="I3005" t="s">
        <v>1021</v>
      </c>
      <c r="J3005" t="s">
        <v>62</v>
      </c>
      <c r="K3005">
        <v>13021</v>
      </c>
      <c r="L3005" t="s">
        <v>54</v>
      </c>
      <c r="M3005" t="s">
        <v>4170</v>
      </c>
      <c r="N3005" t="s">
        <v>128</v>
      </c>
      <c r="O3005" t="s">
        <v>3726</v>
      </c>
      <c r="P3005" s="4">
        <v>30.48</v>
      </c>
      <c r="Q3005" s="4">
        <v>30.48</v>
      </c>
      <c r="R3005" s="4">
        <f t="shared" si="186"/>
        <v>0</v>
      </c>
      <c r="S3005" s="4">
        <f t="shared" si="187"/>
        <v>0</v>
      </c>
    </row>
    <row r="3006" spans="1:19" ht="15.6" x14ac:dyDescent="0.3">
      <c r="A3006" t="s">
        <v>4174</v>
      </c>
      <c r="B3006" s="1">
        <v>42431</v>
      </c>
      <c r="C3006" s="1">
        <v>42436</v>
      </c>
      <c r="D3006">
        <f t="shared" si="184"/>
        <v>2016</v>
      </c>
      <c r="E3006" t="str">
        <f t="shared" si="185"/>
        <v>Mar</v>
      </c>
      <c r="F3006" t="s">
        <v>37</v>
      </c>
      <c r="G3006" t="s">
        <v>4175</v>
      </c>
      <c r="H3006" s="2" t="s">
        <v>22</v>
      </c>
      <c r="I3006" t="s">
        <v>645</v>
      </c>
      <c r="J3006" t="s">
        <v>653</v>
      </c>
      <c r="K3006">
        <v>47374</v>
      </c>
      <c r="L3006" t="s">
        <v>25</v>
      </c>
      <c r="M3006" t="s">
        <v>4170</v>
      </c>
      <c r="N3006" t="s">
        <v>128</v>
      </c>
      <c r="O3006" t="s">
        <v>3726</v>
      </c>
      <c r="P3006" s="4">
        <v>10.16</v>
      </c>
      <c r="Q3006" s="4">
        <v>10.16</v>
      </c>
      <c r="R3006" s="4">
        <f t="shared" si="186"/>
        <v>0</v>
      </c>
      <c r="S3006" s="4">
        <f t="shared" si="187"/>
        <v>0</v>
      </c>
    </row>
    <row r="3007" spans="1:19" ht="15.6" x14ac:dyDescent="0.3">
      <c r="A3007" t="s">
        <v>4176</v>
      </c>
      <c r="B3007" s="1">
        <v>43165</v>
      </c>
      <c r="C3007" s="1">
        <v>43169</v>
      </c>
      <c r="D3007">
        <f t="shared" si="184"/>
        <v>2018</v>
      </c>
      <c r="E3007" t="str">
        <f t="shared" si="185"/>
        <v>Mar</v>
      </c>
      <c r="F3007" t="s">
        <v>37</v>
      </c>
      <c r="G3007" t="s">
        <v>2547</v>
      </c>
      <c r="H3007" s="2" t="s">
        <v>22</v>
      </c>
      <c r="I3007" t="s">
        <v>32</v>
      </c>
      <c r="J3007" t="s">
        <v>33</v>
      </c>
      <c r="K3007">
        <v>94109</v>
      </c>
      <c r="L3007" t="s">
        <v>34</v>
      </c>
      <c r="M3007" t="s">
        <v>4177</v>
      </c>
      <c r="N3007" t="s">
        <v>128</v>
      </c>
      <c r="O3007" t="s">
        <v>3726</v>
      </c>
      <c r="P3007" s="4">
        <v>23.88</v>
      </c>
      <c r="Q3007" s="4">
        <v>23.88</v>
      </c>
      <c r="R3007" s="4">
        <f t="shared" si="186"/>
        <v>0</v>
      </c>
      <c r="S3007" s="4">
        <f t="shared" si="187"/>
        <v>0</v>
      </c>
    </row>
    <row r="3008" spans="1:19" ht="15.6" x14ac:dyDescent="0.3">
      <c r="A3008" t="s">
        <v>4178</v>
      </c>
      <c r="B3008" s="1">
        <v>43356</v>
      </c>
      <c r="C3008" s="1">
        <v>43362</v>
      </c>
      <c r="D3008">
        <f t="shared" si="184"/>
        <v>2018</v>
      </c>
      <c r="E3008" t="str">
        <f t="shared" si="185"/>
        <v>Sep</v>
      </c>
      <c r="F3008" t="s">
        <v>37</v>
      </c>
      <c r="G3008" t="s">
        <v>2434</v>
      </c>
      <c r="H3008" s="2" t="s">
        <v>22</v>
      </c>
      <c r="I3008" t="s">
        <v>3379</v>
      </c>
      <c r="J3008" t="s">
        <v>83</v>
      </c>
      <c r="K3008">
        <v>28806</v>
      </c>
      <c r="L3008" t="s">
        <v>44</v>
      </c>
      <c r="M3008" t="s">
        <v>4177</v>
      </c>
      <c r="N3008" t="s">
        <v>128</v>
      </c>
      <c r="O3008" t="s">
        <v>3726</v>
      </c>
      <c r="P3008" s="4">
        <v>15.92</v>
      </c>
      <c r="Q3008" s="4">
        <v>18</v>
      </c>
      <c r="R3008" s="4">
        <f t="shared" si="186"/>
        <v>-2.08</v>
      </c>
      <c r="S3008" s="4">
        <f t="shared" si="187"/>
        <v>-0.312</v>
      </c>
    </row>
    <row r="3009" spans="1:19" ht="15.6" x14ac:dyDescent="0.3">
      <c r="A3009" t="s">
        <v>1086</v>
      </c>
      <c r="B3009" s="1">
        <v>42197</v>
      </c>
      <c r="C3009" s="1">
        <v>42201</v>
      </c>
      <c r="D3009">
        <f t="shared" si="184"/>
        <v>2015</v>
      </c>
      <c r="E3009" t="str">
        <f t="shared" si="185"/>
        <v>Jul</v>
      </c>
      <c r="F3009" t="s">
        <v>37</v>
      </c>
      <c r="G3009" t="s">
        <v>1087</v>
      </c>
      <c r="H3009" s="2" t="s">
        <v>22</v>
      </c>
      <c r="I3009" t="s">
        <v>1012</v>
      </c>
      <c r="J3009" t="s">
        <v>109</v>
      </c>
      <c r="K3009">
        <v>77573</v>
      </c>
      <c r="L3009" t="s">
        <v>25</v>
      </c>
      <c r="M3009" t="s">
        <v>4177</v>
      </c>
      <c r="N3009" t="s">
        <v>128</v>
      </c>
      <c r="O3009" t="s">
        <v>3726</v>
      </c>
      <c r="P3009" s="4">
        <v>22.288</v>
      </c>
      <c r="Q3009" s="4">
        <v>18</v>
      </c>
      <c r="R3009" s="4">
        <f t="shared" si="186"/>
        <v>4.2880000000000003</v>
      </c>
      <c r="S3009" s="4">
        <f t="shared" si="187"/>
        <v>0.64319999999999999</v>
      </c>
    </row>
    <row r="3010" spans="1:19" ht="15.6" x14ac:dyDescent="0.3">
      <c r="A3010" t="s">
        <v>1309</v>
      </c>
      <c r="B3010" s="1">
        <v>43101</v>
      </c>
      <c r="C3010" s="1">
        <v>43105</v>
      </c>
      <c r="D3010">
        <f t="shared" ref="D3010:D3073" si="188">YEAR(B3010)</f>
        <v>2018</v>
      </c>
      <c r="E3010" t="str">
        <f t="shared" ref="E3010:E3073" si="189">TEXT(B3010,"mmm")</f>
        <v>Jan</v>
      </c>
      <c r="F3010" t="s">
        <v>37</v>
      </c>
      <c r="G3010" t="s">
        <v>1310</v>
      </c>
      <c r="H3010" s="2" t="s">
        <v>22</v>
      </c>
      <c r="I3010" t="s">
        <v>108</v>
      </c>
      <c r="J3010" t="s">
        <v>109</v>
      </c>
      <c r="K3010">
        <v>77340</v>
      </c>
      <c r="L3010" t="s">
        <v>25</v>
      </c>
      <c r="M3010" t="s">
        <v>4177</v>
      </c>
      <c r="N3010" t="s">
        <v>128</v>
      </c>
      <c r="O3010" t="s">
        <v>3726</v>
      </c>
      <c r="P3010" s="4">
        <v>12.736000000000001</v>
      </c>
      <c r="Q3010" s="4">
        <v>12.736000000000001</v>
      </c>
      <c r="R3010" s="4">
        <f t="shared" si="186"/>
        <v>0</v>
      </c>
      <c r="S3010" s="4">
        <f t="shared" si="187"/>
        <v>0</v>
      </c>
    </row>
    <row r="3011" spans="1:19" ht="15.6" x14ac:dyDescent="0.3">
      <c r="A3011" t="s">
        <v>4179</v>
      </c>
      <c r="B3011" s="1">
        <v>43277</v>
      </c>
      <c r="C3011" s="1">
        <v>43278</v>
      </c>
      <c r="D3011">
        <f t="shared" si="188"/>
        <v>2018</v>
      </c>
      <c r="E3011" t="str">
        <f t="shared" si="189"/>
        <v>Jun</v>
      </c>
      <c r="F3011" t="s">
        <v>20</v>
      </c>
      <c r="G3011" t="s">
        <v>822</v>
      </c>
      <c r="H3011" s="2" t="s">
        <v>22</v>
      </c>
      <c r="I3011" t="s">
        <v>97</v>
      </c>
      <c r="J3011" t="s">
        <v>89</v>
      </c>
      <c r="K3011">
        <v>48227</v>
      </c>
      <c r="L3011" t="s">
        <v>25</v>
      </c>
      <c r="M3011" t="s">
        <v>4177</v>
      </c>
      <c r="N3011" t="s">
        <v>128</v>
      </c>
      <c r="O3011" t="s">
        <v>3726</v>
      </c>
      <c r="P3011" s="4">
        <v>15.92</v>
      </c>
      <c r="Q3011" s="4">
        <v>18</v>
      </c>
      <c r="R3011" s="4">
        <f t="shared" ref="R3011:R3074" si="190">P3011-Q3011</f>
        <v>-2.08</v>
      </c>
      <c r="S3011" s="4">
        <f t="shared" ref="S3011:S3074" si="191">0.15*R3011</f>
        <v>-0.312</v>
      </c>
    </row>
    <row r="3012" spans="1:19" ht="15.6" x14ac:dyDescent="0.3">
      <c r="A3012" t="s">
        <v>3140</v>
      </c>
      <c r="B3012" s="1">
        <v>42031</v>
      </c>
      <c r="C3012" s="1">
        <v>42037</v>
      </c>
      <c r="D3012">
        <f t="shared" si="188"/>
        <v>2015</v>
      </c>
      <c r="E3012" t="str">
        <f t="shared" si="189"/>
        <v>Jan</v>
      </c>
      <c r="F3012" t="s">
        <v>37</v>
      </c>
      <c r="G3012" t="s">
        <v>1472</v>
      </c>
      <c r="H3012" s="2" t="s">
        <v>22</v>
      </c>
      <c r="I3012" t="s">
        <v>39</v>
      </c>
      <c r="J3012" t="s">
        <v>33</v>
      </c>
      <c r="K3012">
        <v>92037</v>
      </c>
      <c r="L3012" t="s">
        <v>34</v>
      </c>
      <c r="M3012" t="s">
        <v>4180</v>
      </c>
      <c r="N3012" t="s">
        <v>128</v>
      </c>
      <c r="O3012" t="s">
        <v>3726</v>
      </c>
      <c r="P3012" s="4">
        <v>36.44</v>
      </c>
      <c r="Q3012" s="4">
        <v>50</v>
      </c>
      <c r="R3012" s="4">
        <f t="shared" si="190"/>
        <v>-13.560000000000002</v>
      </c>
      <c r="S3012" s="4">
        <f t="shared" si="191"/>
        <v>-2.0340000000000003</v>
      </c>
    </row>
    <row r="3013" spans="1:19" ht="15.6" x14ac:dyDescent="0.3">
      <c r="A3013" t="s">
        <v>4181</v>
      </c>
      <c r="B3013" s="1">
        <v>42272</v>
      </c>
      <c r="C3013" s="1">
        <v>42277</v>
      </c>
      <c r="D3013">
        <f t="shared" si="188"/>
        <v>2015</v>
      </c>
      <c r="E3013" t="str">
        <f t="shared" si="189"/>
        <v>Sep</v>
      </c>
      <c r="F3013" t="s">
        <v>37</v>
      </c>
      <c r="G3013" t="s">
        <v>2602</v>
      </c>
      <c r="H3013" s="2" t="s">
        <v>22</v>
      </c>
      <c r="I3013" t="s">
        <v>293</v>
      </c>
      <c r="J3013" t="s">
        <v>75</v>
      </c>
      <c r="K3013">
        <v>80013</v>
      </c>
      <c r="L3013" t="s">
        <v>34</v>
      </c>
      <c r="M3013" t="s">
        <v>4180</v>
      </c>
      <c r="N3013" t="s">
        <v>128</v>
      </c>
      <c r="O3013" t="s">
        <v>3726</v>
      </c>
      <c r="P3013" s="4">
        <v>14.576000000000001</v>
      </c>
      <c r="Q3013" s="4">
        <v>50</v>
      </c>
      <c r="R3013" s="4">
        <f t="shared" si="190"/>
        <v>-35.423999999999999</v>
      </c>
      <c r="S3013" s="4">
        <f t="shared" si="191"/>
        <v>-5.3136000000000001</v>
      </c>
    </row>
    <row r="3014" spans="1:19" ht="15.6" x14ac:dyDescent="0.3">
      <c r="A3014" t="s">
        <v>4182</v>
      </c>
      <c r="B3014" s="1">
        <v>42333</v>
      </c>
      <c r="C3014" s="1">
        <v>42338</v>
      </c>
      <c r="D3014">
        <f t="shared" si="188"/>
        <v>2015</v>
      </c>
      <c r="E3014" t="str">
        <f t="shared" si="189"/>
        <v>Nov</v>
      </c>
      <c r="F3014" t="s">
        <v>37</v>
      </c>
      <c r="G3014" t="s">
        <v>2154</v>
      </c>
      <c r="H3014" s="2" t="s">
        <v>22</v>
      </c>
      <c r="I3014" t="s">
        <v>191</v>
      </c>
      <c r="J3014" t="s">
        <v>242</v>
      </c>
      <c r="K3014">
        <v>97477</v>
      </c>
      <c r="L3014" t="s">
        <v>34</v>
      </c>
      <c r="M3014" t="s">
        <v>4180</v>
      </c>
      <c r="N3014" t="s">
        <v>128</v>
      </c>
      <c r="O3014" t="s">
        <v>3726</v>
      </c>
      <c r="P3014" s="4">
        <v>51.015999999999998</v>
      </c>
      <c r="Q3014" s="4">
        <v>51.015999999999998</v>
      </c>
      <c r="R3014" s="4">
        <f t="shared" si="190"/>
        <v>0</v>
      </c>
      <c r="S3014" s="4">
        <f t="shared" si="191"/>
        <v>0</v>
      </c>
    </row>
    <row r="3015" spans="1:19" ht="15.6" x14ac:dyDescent="0.3">
      <c r="A3015" t="s">
        <v>3896</v>
      </c>
      <c r="B3015" s="1">
        <v>42637</v>
      </c>
      <c r="C3015" s="1">
        <v>42642</v>
      </c>
      <c r="D3015">
        <f t="shared" si="188"/>
        <v>2016</v>
      </c>
      <c r="E3015" t="str">
        <f t="shared" si="189"/>
        <v>Sep</v>
      </c>
      <c r="F3015" t="s">
        <v>67</v>
      </c>
      <c r="G3015" t="s">
        <v>1181</v>
      </c>
      <c r="H3015" s="2" t="s">
        <v>22</v>
      </c>
      <c r="I3015" t="s">
        <v>3897</v>
      </c>
      <c r="J3015" t="s">
        <v>178</v>
      </c>
      <c r="K3015">
        <v>85323</v>
      </c>
      <c r="L3015" t="s">
        <v>34</v>
      </c>
      <c r="M3015" t="s">
        <v>4180</v>
      </c>
      <c r="N3015" t="s">
        <v>128</v>
      </c>
      <c r="O3015" t="s">
        <v>3726</v>
      </c>
      <c r="P3015" s="4">
        <v>14.576000000000001</v>
      </c>
      <c r="Q3015" s="4">
        <v>100</v>
      </c>
      <c r="R3015" s="4">
        <f t="shared" si="190"/>
        <v>-85.424000000000007</v>
      </c>
      <c r="S3015" s="4">
        <f t="shared" si="191"/>
        <v>-12.813600000000001</v>
      </c>
    </row>
    <row r="3016" spans="1:19" ht="15.6" x14ac:dyDescent="0.3">
      <c r="A3016" t="s">
        <v>4183</v>
      </c>
      <c r="B3016" s="1">
        <v>43226</v>
      </c>
      <c r="C3016" s="1">
        <v>43229</v>
      </c>
      <c r="D3016">
        <f t="shared" si="188"/>
        <v>2018</v>
      </c>
      <c r="E3016" t="str">
        <f t="shared" si="189"/>
        <v>May</v>
      </c>
      <c r="F3016" t="s">
        <v>20</v>
      </c>
      <c r="G3016" t="s">
        <v>1029</v>
      </c>
      <c r="H3016" s="2" t="s">
        <v>22</v>
      </c>
      <c r="I3016" t="s">
        <v>422</v>
      </c>
      <c r="J3016" t="s">
        <v>158</v>
      </c>
      <c r="K3016">
        <v>22204</v>
      </c>
      <c r="L3016" t="s">
        <v>44</v>
      </c>
      <c r="M3016" t="s">
        <v>4180</v>
      </c>
      <c r="N3016" t="s">
        <v>128</v>
      </c>
      <c r="O3016" t="s">
        <v>3726</v>
      </c>
      <c r="P3016" s="4">
        <v>54.66</v>
      </c>
      <c r="Q3016" s="4">
        <v>54.66</v>
      </c>
      <c r="R3016" s="4">
        <f t="shared" si="190"/>
        <v>0</v>
      </c>
      <c r="S3016" s="4">
        <f t="shared" si="191"/>
        <v>0</v>
      </c>
    </row>
    <row r="3017" spans="1:19" ht="15.6" x14ac:dyDescent="0.3">
      <c r="A3017" t="s">
        <v>3205</v>
      </c>
      <c r="B3017" s="1">
        <v>42254</v>
      </c>
      <c r="C3017" s="1">
        <v>42257</v>
      </c>
      <c r="D3017">
        <f t="shared" si="188"/>
        <v>2015</v>
      </c>
      <c r="E3017" t="str">
        <f t="shared" si="189"/>
        <v>Sep</v>
      </c>
      <c r="F3017" t="s">
        <v>20</v>
      </c>
      <c r="G3017" t="s">
        <v>2111</v>
      </c>
      <c r="H3017" s="2" t="s">
        <v>22</v>
      </c>
      <c r="I3017" t="s">
        <v>113</v>
      </c>
      <c r="J3017" t="s">
        <v>109</v>
      </c>
      <c r="K3017">
        <v>77036</v>
      </c>
      <c r="L3017" t="s">
        <v>25</v>
      </c>
      <c r="M3017" t="s">
        <v>4180</v>
      </c>
      <c r="N3017" t="s">
        <v>128</v>
      </c>
      <c r="O3017" t="s">
        <v>3726</v>
      </c>
      <c r="P3017" s="4">
        <v>21.864000000000001</v>
      </c>
      <c r="Q3017" s="4">
        <v>18</v>
      </c>
      <c r="R3017" s="4">
        <f t="shared" si="190"/>
        <v>3.8640000000000008</v>
      </c>
      <c r="S3017" s="4">
        <f t="shared" si="191"/>
        <v>0.57960000000000012</v>
      </c>
    </row>
    <row r="3018" spans="1:19" ht="15.6" x14ac:dyDescent="0.3">
      <c r="A3018" t="s">
        <v>4184</v>
      </c>
      <c r="B3018" s="1">
        <v>43395</v>
      </c>
      <c r="C3018" s="1">
        <v>43399</v>
      </c>
      <c r="D3018">
        <f t="shared" si="188"/>
        <v>2018</v>
      </c>
      <c r="E3018" t="str">
        <f t="shared" si="189"/>
        <v>Oct</v>
      </c>
      <c r="F3018" t="s">
        <v>37</v>
      </c>
      <c r="G3018" t="s">
        <v>897</v>
      </c>
      <c r="H3018" s="2" t="s">
        <v>22</v>
      </c>
      <c r="I3018" t="s">
        <v>1083</v>
      </c>
      <c r="J3018" t="s">
        <v>503</v>
      </c>
      <c r="K3018">
        <v>74133</v>
      </c>
      <c r="L3018" t="s">
        <v>25</v>
      </c>
      <c r="M3018" t="s">
        <v>4180</v>
      </c>
      <c r="N3018" t="s">
        <v>128</v>
      </c>
      <c r="O3018" t="s">
        <v>3726</v>
      </c>
      <c r="P3018" s="4">
        <v>36.44</v>
      </c>
      <c r="Q3018" s="4">
        <v>36.44</v>
      </c>
      <c r="R3018" s="4">
        <f t="shared" si="190"/>
        <v>0</v>
      </c>
      <c r="S3018" s="4">
        <f t="shared" si="191"/>
        <v>0</v>
      </c>
    </row>
    <row r="3019" spans="1:19" ht="15.6" x14ac:dyDescent="0.3">
      <c r="A3019" t="s">
        <v>2253</v>
      </c>
      <c r="B3019" s="1">
        <v>42081</v>
      </c>
      <c r="C3019" s="1">
        <v>42086</v>
      </c>
      <c r="D3019">
        <f t="shared" si="188"/>
        <v>2015</v>
      </c>
      <c r="E3019" t="str">
        <f t="shared" si="189"/>
        <v>Mar</v>
      </c>
      <c r="F3019" t="s">
        <v>37</v>
      </c>
      <c r="G3019" t="s">
        <v>1825</v>
      </c>
      <c r="H3019" s="2" t="s">
        <v>22</v>
      </c>
      <c r="I3019" t="s">
        <v>78</v>
      </c>
      <c r="J3019" t="s">
        <v>79</v>
      </c>
      <c r="K3019">
        <v>32216</v>
      </c>
      <c r="L3019" t="s">
        <v>44</v>
      </c>
      <c r="M3019" t="s">
        <v>4185</v>
      </c>
      <c r="N3019" t="s">
        <v>128</v>
      </c>
      <c r="O3019" t="s">
        <v>3726</v>
      </c>
      <c r="P3019" s="4">
        <v>8.016</v>
      </c>
      <c r="Q3019" s="4">
        <v>18</v>
      </c>
      <c r="R3019" s="4">
        <f t="shared" si="190"/>
        <v>-9.984</v>
      </c>
      <c r="S3019" s="4">
        <f t="shared" si="191"/>
        <v>-1.4976</v>
      </c>
    </row>
    <row r="3020" spans="1:19" ht="15.6" x14ac:dyDescent="0.3">
      <c r="A3020" t="s">
        <v>4186</v>
      </c>
      <c r="B3020" s="1">
        <v>42386</v>
      </c>
      <c r="C3020" s="1">
        <v>42391</v>
      </c>
      <c r="D3020">
        <f t="shared" si="188"/>
        <v>2016</v>
      </c>
      <c r="E3020" t="str">
        <f t="shared" si="189"/>
        <v>Jan</v>
      </c>
      <c r="F3020" t="s">
        <v>37</v>
      </c>
      <c r="G3020" t="s">
        <v>300</v>
      </c>
      <c r="H3020" s="2" t="s">
        <v>22</v>
      </c>
      <c r="I3020" t="s">
        <v>1599</v>
      </c>
      <c r="J3020" t="s">
        <v>314</v>
      </c>
      <c r="K3020">
        <v>1841</v>
      </c>
      <c r="L3020" t="s">
        <v>54</v>
      </c>
      <c r="M3020" t="s">
        <v>4185</v>
      </c>
      <c r="N3020" t="s">
        <v>128</v>
      </c>
      <c r="O3020" t="s">
        <v>3726</v>
      </c>
      <c r="P3020" s="4">
        <v>6.68</v>
      </c>
      <c r="Q3020" s="4">
        <v>5</v>
      </c>
      <c r="R3020" s="4">
        <f t="shared" si="190"/>
        <v>1.6799999999999997</v>
      </c>
      <c r="S3020" s="4">
        <f t="shared" si="191"/>
        <v>0.25199999999999995</v>
      </c>
    </row>
    <row r="3021" spans="1:19" ht="15.6" x14ac:dyDescent="0.3">
      <c r="A3021" t="s">
        <v>4187</v>
      </c>
      <c r="B3021" s="1">
        <v>42528</v>
      </c>
      <c r="C3021" s="1">
        <v>42532</v>
      </c>
      <c r="D3021">
        <f t="shared" si="188"/>
        <v>2016</v>
      </c>
      <c r="E3021" t="str">
        <f t="shared" si="189"/>
        <v>Jun</v>
      </c>
      <c r="F3021" t="s">
        <v>37</v>
      </c>
      <c r="G3021" t="s">
        <v>4164</v>
      </c>
      <c r="H3021" s="2" t="s">
        <v>22</v>
      </c>
      <c r="I3021" t="s">
        <v>100</v>
      </c>
      <c r="J3021" t="s">
        <v>101</v>
      </c>
      <c r="K3021">
        <v>19143</v>
      </c>
      <c r="L3021" t="s">
        <v>54</v>
      </c>
      <c r="M3021" t="s">
        <v>4185</v>
      </c>
      <c r="N3021" t="s">
        <v>128</v>
      </c>
      <c r="O3021" t="s">
        <v>3726</v>
      </c>
      <c r="P3021" s="4">
        <v>8.016</v>
      </c>
      <c r="Q3021" s="4">
        <v>18</v>
      </c>
      <c r="R3021" s="4">
        <f t="shared" si="190"/>
        <v>-9.984</v>
      </c>
      <c r="S3021" s="4">
        <f t="shared" si="191"/>
        <v>-1.4976</v>
      </c>
    </row>
    <row r="3022" spans="1:19" ht="15.6" x14ac:dyDescent="0.3">
      <c r="A3022" t="s">
        <v>4188</v>
      </c>
      <c r="B3022" s="1">
        <v>43452</v>
      </c>
      <c r="C3022" s="1">
        <v>43456</v>
      </c>
      <c r="D3022">
        <f t="shared" si="188"/>
        <v>2018</v>
      </c>
      <c r="E3022" t="str">
        <f t="shared" si="189"/>
        <v>Dec</v>
      </c>
      <c r="F3022" t="s">
        <v>37</v>
      </c>
      <c r="G3022" t="s">
        <v>1153</v>
      </c>
      <c r="H3022" s="2" t="s">
        <v>22</v>
      </c>
      <c r="I3022" t="s">
        <v>100</v>
      </c>
      <c r="J3022" t="s">
        <v>101</v>
      </c>
      <c r="K3022">
        <v>19134</v>
      </c>
      <c r="L3022" t="s">
        <v>54</v>
      </c>
      <c r="M3022" t="s">
        <v>4185</v>
      </c>
      <c r="N3022" t="s">
        <v>128</v>
      </c>
      <c r="O3022" t="s">
        <v>3726</v>
      </c>
      <c r="P3022" s="4">
        <v>18.704000000000001</v>
      </c>
      <c r="Q3022" s="4">
        <v>80</v>
      </c>
      <c r="R3022" s="4">
        <f t="shared" si="190"/>
        <v>-61.295999999999999</v>
      </c>
      <c r="S3022" s="4">
        <f t="shared" si="191"/>
        <v>-9.1943999999999999</v>
      </c>
    </row>
    <row r="3023" spans="1:19" ht="15.6" x14ac:dyDescent="0.3">
      <c r="A3023" t="s">
        <v>584</v>
      </c>
      <c r="B3023" s="1">
        <v>42320</v>
      </c>
      <c r="C3023" s="1">
        <v>42324</v>
      </c>
      <c r="D3023">
        <f t="shared" si="188"/>
        <v>2015</v>
      </c>
      <c r="E3023" t="str">
        <f t="shared" si="189"/>
        <v>Nov</v>
      </c>
      <c r="F3023" t="s">
        <v>37</v>
      </c>
      <c r="G3023" t="s">
        <v>585</v>
      </c>
      <c r="H3023" s="2" t="s">
        <v>22</v>
      </c>
      <c r="I3023" t="s">
        <v>113</v>
      </c>
      <c r="J3023" t="s">
        <v>109</v>
      </c>
      <c r="K3023">
        <v>77036</v>
      </c>
      <c r="L3023" t="s">
        <v>25</v>
      </c>
      <c r="M3023" t="s">
        <v>4185</v>
      </c>
      <c r="N3023" t="s">
        <v>128</v>
      </c>
      <c r="O3023" t="s">
        <v>3726</v>
      </c>
      <c r="P3023" s="4">
        <v>2.6720000000000002</v>
      </c>
      <c r="Q3023" s="4">
        <v>5</v>
      </c>
      <c r="R3023" s="4">
        <f t="shared" si="190"/>
        <v>-2.3279999999999998</v>
      </c>
      <c r="S3023" s="4">
        <f t="shared" si="191"/>
        <v>-0.34919999999999995</v>
      </c>
    </row>
    <row r="3024" spans="1:19" ht="15.6" x14ac:dyDescent="0.3">
      <c r="A3024" t="s">
        <v>4189</v>
      </c>
      <c r="B3024" s="1">
        <v>42653</v>
      </c>
      <c r="C3024" s="1">
        <v>42660</v>
      </c>
      <c r="D3024">
        <f t="shared" si="188"/>
        <v>2016</v>
      </c>
      <c r="E3024" t="str">
        <f t="shared" si="189"/>
        <v>Oct</v>
      </c>
      <c r="F3024" t="s">
        <v>37</v>
      </c>
      <c r="G3024" t="s">
        <v>404</v>
      </c>
      <c r="H3024" s="2" t="s">
        <v>22</v>
      </c>
      <c r="I3024" t="s">
        <v>23</v>
      </c>
      <c r="J3024" t="s">
        <v>24</v>
      </c>
      <c r="K3024">
        <v>60610</v>
      </c>
      <c r="L3024" t="s">
        <v>25</v>
      </c>
      <c r="M3024" t="s">
        <v>4185</v>
      </c>
      <c r="N3024" t="s">
        <v>128</v>
      </c>
      <c r="O3024" t="s">
        <v>3726</v>
      </c>
      <c r="P3024" s="4">
        <v>8.016</v>
      </c>
      <c r="Q3024" s="4">
        <v>18</v>
      </c>
      <c r="R3024" s="4">
        <f t="shared" si="190"/>
        <v>-9.984</v>
      </c>
      <c r="S3024" s="4">
        <f t="shared" si="191"/>
        <v>-1.4976</v>
      </c>
    </row>
    <row r="3025" spans="1:19" ht="15.6" x14ac:dyDescent="0.3">
      <c r="A3025" t="s">
        <v>3923</v>
      </c>
      <c r="B3025" s="1">
        <v>43019</v>
      </c>
      <c r="C3025" s="1">
        <v>43023</v>
      </c>
      <c r="D3025">
        <f t="shared" si="188"/>
        <v>2017</v>
      </c>
      <c r="E3025" t="str">
        <f t="shared" si="189"/>
        <v>Oct</v>
      </c>
      <c r="F3025" t="s">
        <v>37</v>
      </c>
      <c r="G3025" t="s">
        <v>112</v>
      </c>
      <c r="H3025" s="2" t="s">
        <v>22</v>
      </c>
      <c r="I3025" t="s">
        <v>23</v>
      </c>
      <c r="J3025" t="s">
        <v>24</v>
      </c>
      <c r="K3025">
        <v>60610</v>
      </c>
      <c r="L3025" t="s">
        <v>25</v>
      </c>
      <c r="M3025" t="s">
        <v>4185</v>
      </c>
      <c r="N3025" t="s">
        <v>110</v>
      </c>
      <c r="O3025" t="s">
        <v>3726</v>
      </c>
      <c r="P3025" s="4">
        <v>5.3440000000000003</v>
      </c>
      <c r="Q3025" s="4">
        <v>5</v>
      </c>
      <c r="R3025" s="4">
        <f t="shared" si="190"/>
        <v>0.34400000000000031</v>
      </c>
      <c r="S3025" s="4">
        <f t="shared" si="191"/>
        <v>5.1600000000000042E-2</v>
      </c>
    </row>
    <row r="3026" spans="1:19" ht="15.6" x14ac:dyDescent="0.3">
      <c r="A3026" t="s">
        <v>1056</v>
      </c>
      <c r="B3026" s="1">
        <v>43329</v>
      </c>
      <c r="C3026" s="1">
        <v>43336</v>
      </c>
      <c r="D3026">
        <f t="shared" si="188"/>
        <v>2018</v>
      </c>
      <c r="E3026" t="str">
        <f t="shared" si="189"/>
        <v>Aug</v>
      </c>
      <c r="F3026" t="s">
        <v>37</v>
      </c>
      <c r="G3026" t="s">
        <v>1057</v>
      </c>
      <c r="H3026" s="2" t="s">
        <v>22</v>
      </c>
      <c r="I3026" t="s">
        <v>113</v>
      </c>
      <c r="J3026" t="s">
        <v>109</v>
      </c>
      <c r="K3026">
        <v>77095</v>
      </c>
      <c r="L3026" t="s">
        <v>25</v>
      </c>
      <c r="M3026" t="s">
        <v>4185</v>
      </c>
      <c r="N3026" t="s">
        <v>128</v>
      </c>
      <c r="O3026" t="s">
        <v>3726</v>
      </c>
      <c r="P3026" s="4">
        <v>8.016</v>
      </c>
      <c r="Q3026" s="4">
        <v>18</v>
      </c>
      <c r="R3026" s="4">
        <f t="shared" si="190"/>
        <v>-9.984</v>
      </c>
      <c r="S3026" s="4">
        <f t="shared" si="191"/>
        <v>-1.4976</v>
      </c>
    </row>
    <row r="3027" spans="1:19" x14ac:dyDescent="0.3">
      <c r="A3027" t="s">
        <v>658</v>
      </c>
      <c r="B3027" s="1">
        <v>42207</v>
      </c>
      <c r="C3027" s="1">
        <v>42209</v>
      </c>
      <c r="D3027">
        <f t="shared" si="188"/>
        <v>2015</v>
      </c>
      <c r="E3027" t="str">
        <f t="shared" si="189"/>
        <v>Jul</v>
      </c>
      <c r="F3027" t="s">
        <v>67</v>
      </c>
      <c r="G3027" t="s">
        <v>659</v>
      </c>
      <c r="H3027" t="s">
        <v>105</v>
      </c>
      <c r="I3027" t="s">
        <v>32</v>
      </c>
      <c r="J3027" t="s">
        <v>33</v>
      </c>
      <c r="K3027">
        <v>94122</v>
      </c>
      <c r="L3027" t="s">
        <v>34</v>
      </c>
      <c r="M3027" t="s">
        <v>4190</v>
      </c>
      <c r="N3027" t="s">
        <v>128</v>
      </c>
      <c r="O3027" t="s">
        <v>3726</v>
      </c>
      <c r="P3027" s="4">
        <v>11.52</v>
      </c>
      <c r="Q3027" s="4">
        <v>11.52</v>
      </c>
      <c r="R3027" s="4">
        <f t="shared" si="190"/>
        <v>0</v>
      </c>
      <c r="S3027" s="4">
        <f t="shared" si="191"/>
        <v>0</v>
      </c>
    </row>
    <row r="3028" spans="1:19" x14ac:dyDescent="0.3">
      <c r="A3028" t="s">
        <v>3106</v>
      </c>
      <c r="B3028" s="1">
        <v>42290</v>
      </c>
      <c r="C3028" s="1">
        <v>42292</v>
      </c>
      <c r="D3028">
        <f t="shared" si="188"/>
        <v>2015</v>
      </c>
      <c r="E3028" t="str">
        <f t="shared" si="189"/>
        <v>Oct</v>
      </c>
      <c r="F3028" t="s">
        <v>20</v>
      </c>
      <c r="G3028" t="s">
        <v>652</v>
      </c>
      <c r="H3028" t="s">
        <v>105</v>
      </c>
      <c r="I3028" t="s">
        <v>2737</v>
      </c>
      <c r="J3028" t="s">
        <v>70</v>
      </c>
      <c r="K3028">
        <v>98026</v>
      </c>
      <c r="L3028" t="s">
        <v>34</v>
      </c>
      <c r="M3028" t="s">
        <v>4190</v>
      </c>
      <c r="N3028" t="s">
        <v>128</v>
      </c>
      <c r="O3028" t="s">
        <v>3726</v>
      </c>
      <c r="P3028" s="4">
        <v>11.52</v>
      </c>
      <c r="Q3028" s="4">
        <v>11.52</v>
      </c>
      <c r="R3028" s="4">
        <f t="shared" si="190"/>
        <v>0</v>
      </c>
      <c r="S3028" s="4">
        <f t="shared" si="191"/>
        <v>0</v>
      </c>
    </row>
    <row r="3029" spans="1:19" ht="15.6" x14ac:dyDescent="0.3">
      <c r="A3029" t="s">
        <v>4191</v>
      </c>
      <c r="B3029" s="1">
        <v>42345</v>
      </c>
      <c r="C3029" s="1">
        <v>42348</v>
      </c>
      <c r="D3029">
        <f t="shared" si="188"/>
        <v>2015</v>
      </c>
      <c r="E3029" t="str">
        <f t="shared" si="189"/>
        <v>Dec</v>
      </c>
      <c r="F3029" t="s">
        <v>20</v>
      </c>
      <c r="G3029" t="s">
        <v>737</v>
      </c>
      <c r="H3029" s="2" t="s">
        <v>22</v>
      </c>
      <c r="I3029" t="s">
        <v>47</v>
      </c>
      <c r="J3029" t="s">
        <v>33</v>
      </c>
      <c r="K3029">
        <v>90049</v>
      </c>
      <c r="L3029" t="s">
        <v>34</v>
      </c>
      <c r="M3029" t="s">
        <v>4190</v>
      </c>
      <c r="N3029" t="s">
        <v>128</v>
      </c>
      <c r="O3029" t="s">
        <v>3726</v>
      </c>
      <c r="P3029" s="4">
        <v>8.64</v>
      </c>
      <c r="Q3029" s="4">
        <v>18</v>
      </c>
      <c r="R3029" s="4">
        <f t="shared" si="190"/>
        <v>-9.36</v>
      </c>
      <c r="S3029" s="4">
        <f t="shared" si="191"/>
        <v>-1.4039999999999999</v>
      </c>
    </row>
    <row r="3030" spans="1:19" ht="15.6" x14ac:dyDescent="0.3">
      <c r="A3030" t="s">
        <v>4192</v>
      </c>
      <c r="B3030" s="1">
        <v>42569</v>
      </c>
      <c r="C3030" s="1">
        <v>42572</v>
      </c>
      <c r="D3030">
        <f t="shared" si="188"/>
        <v>2016</v>
      </c>
      <c r="E3030" t="str">
        <f t="shared" si="189"/>
        <v>Jul</v>
      </c>
      <c r="F3030" t="s">
        <v>20</v>
      </c>
      <c r="G3030" t="s">
        <v>4193</v>
      </c>
      <c r="H3030" s="2" t="s">
        <v>22</v>
      </c>
      <c r="I3030" t="s">
        <v>61</v>
      </c>
      <c r="J3030" t="s">
        <v>62</v>
      </c>
      <c r="K3030">
        <v>10009</v>
      </c>
      <c r="L3030" t="s">
        <v>54</v>
      </c>
      <c r="M3030" t="s">
        <v>4190</v>
      </c>
      <c r="N3030" t="s">
        <v>128</v>
      </c>
      <c r="O3030" t="s">
        <v>3726</v>
      </c>
      <c r="P3030" s="4">
        <v>5.76</v>
      </c>
      <c r="Q3030" s="4">
        <v>5</v>
      </c>
      <c r="R3030" s="4">
        <f t="shared" si="190"/>
        <v>0.75999999999999979</v>
      </c>
      <c r="S3030" s="4">
        <f t="shared" si="191"/>
        <v>0.11399999999999996</v>
      </c>
    </row>
    <row r="3031" spans="1:19" ht="15.6" x14ac:dyDescent="0.3">
      <c r="A3031" t="s">
        <v>3801</v>
      </c>
      <c r="B3031" s="1">
        <v>42847</v>
      </c>
      <c r="C3031" s="1">
        <v>42854</v>
      </c>
      <c r="D3031">
        <f t="shared" si="188"/>
        <v>2017</v>
      </c>
      <c r="E3031" t="str">
        <f t="shared" si="189"/>
        <v>Apr</v>
      </c>
      <c r="F3031" t="s">
        <v>37</v>
      </c>
      <c r="G3031" t="s">
        <v>1626</v>
      </c>
      <c r="H3031" s="2" t="s">
        <v>22</v>
      </c>
      <c r="I3031" t="s">
        <v>1528</v>
      </c>
      <c r="J3031" t="s">
        <v>62</v>
      </c>
      <c r="K3031">
        <v>13440</v>
      </c>
      <c r="L3031" t="s">
        <v>54</v>
      </c>
      <c r="M3031" t="s">
        <v>4190</v>
      </c>
      <c r="N3031" t="s">
        <v>128</v>
      </c>
      <c r="O3031" t="s">
        <v>3726</v>
      </c>
      <c r="P3031" s="4">
        <v>2.88</v>
      </c>
      <c r="Q3031" s="4">
        <v>5</v>
      </c>
      <c r="R3031" s="4">
        <f t="shared" si="190"/>
        <v>-2.12</v>
      </c>
      <c r="S3031" s="4">
        <f t="shared" si="191"/>
        <v>-0.318</v>
      </c>
    </row>
    <row r="3032" spans="1:19" ht="15.6" x14ac:dyDescent="0.3">
      <c r="A3032" t="s">
        <v>1570</v>
      </c>
      <c r="B3032" s="1">
        <v>42563</v>
      </c>
      <c r="C3032" s="1">
        <v>42568</v>
      </c>
      <c r="D3032">
        <f t="shared" si="188"/>
        <v>2016</v>
      </c>
      <c r="E3032" t="str">
        <f t="shared" si="189"/>
        <v>Jul</v>
      </c>
      <c r="F3032" t="s">
        <v>67</v>
      </c>
      <c r="G3032" t="s">
        <v>162</v>
      </c>
      <c r="H3032" s="2" t="s">
        <v>22</v>
      </c>
      <c r="I3032" t="s">
        <v>23</v>
      </c>
      <c r="J3032" t="s">
        <v>24</v>
      </c>
      <c r="K3032">
        <v>60610</v>
      </c>
      <c r="L3032" t="s">
        <v>25</v>
      </c>
      <c r="M3032" t="s">
        <v>4190</v>
      </c>
      <c r="N3032" t="s">
        <v>128</v>
      </c>
      <c r="O3032" t="s">
        <v>3726</v>
      </c>
      <c r="P3032" s="4">
        <v>6.9119999999999999</v>
      </c>
      <c r="Q3032" s="4">
        <v>5</v>
      </c>
      <c r="R3032" s="4">
        <f t="shared" si="190"/>
        <v>1.9119999999999999</v>
      </c>
      <c r="S3032" s="4">
        <f t="shared" si="191"/>
        <v>0.2868</v>
      </c>
    </row>
    <row r="3033" spans="1:19" ht="15.6" x14ac:dyDescent="0.3">
      <c r="A3033" t="s">
        <v>4194</v>
      </c>
      <c r="B3033" s="1">
        <v>42451</v>
      </c>
      <c r="C3033" s="1">
        <v>42456</v>
      </c>
      <c r="D3033">
        <f t="shared" si="188"/>
        <v>2016</v>
      </c>
      <c r="E3033" t="str">
        <f t="shared" si="189"/>
        <v>Mar</v>
      </c>
      <c r="F3033" t="s">
        <v>37</v>
      </c>
      <c r="G3033" t="s">
        <v>4195</v>
      </c>
      <c r="H3033" s="2" t="s">
        <v>22</v>
      </c>
      <c r="I3033" t="s">
        <v>108</v>
      </c>
      <c r="J3033" t="s">
        <v>754</v>
      </c>
      <c r="K3033">
        <v>35810</v>
      </c>
      <c r="L3033" t="s">
        <v>44</v>
      </c>
      <c r="M3033" t="s">
        <v>4196</v>
      </c>
      <c r="N3033" t="s">
        <v>128</v>
      </c>
      <c r="O3033" t="s">
        <v>3726</v>
      </c>
      <c r="P3033" s="4">
        <v>19.559999999999999</v>
      </c>
      <c r="Q3033" s="4">
        <v>100</v>
      </c>
      <c r="R3033" s="4">
        <f t="shared" si="190"/>
        <v>-80.44</v>
      </c>
      <c r="S3033" s="4">
        <f t="shared" si="191"/>
        <v>-12.065999999999999</v>
      </c>
    </row>
    <row r="3034" spans="1:19" x14ac:dyDescent="0.3">
      <c r="A3034" t="s">
        <v>3511</v>
      </c>
      <c r="B3034" s="1">
        <v>42858</v>
      </c>
      <c r="C3034" s="1">
        <v>42863</v>
      </c>
      <c r="D3034">
        <f t="shared" si="188"/>
        <v>2017</v>
      </c>
      <c r="E3034" t="str">
        <f t="shared" si="189"/>
        <v>May</v>
      </c>
      <c r="F3034" t="s">
        <v>37</v>
      </c>
      <c r="G3034" t="s">
        <v>1914</v>
      </c>
      <c r="H3034" t="s">
        <v>51</v>
      </c>
      <c r="I3034" t="s">
        <v>23</v>
      </c>
      <c r="J3034" t="s">
        <v>24</v>
      </c>
      <c r="K3034">
        <v>60653</v>
      </c>
      <c r="L3034" t="s">
        <v>25</v>
      </c>
      <c r="M3034" t="s">
        <v>4196</v>
      </c>
      <c r="N3034" t="s">
        <v>128</v>
      </c>
      <c r="O3034" t="s">
        <v>3726</v>
      </c>
      <c r="P3034" s="4">
        <v>27.384</v>
      </c>
      <c r="Q3034" s="4">
        <v>27.384</v>
      </c>
      <c r="R3034" s="4">
        <f t="shared" si="190"/>
        <v>0</v>
      </c>
      <c r="S3034" s="4">
        <f t="shared" si="191"/>
        <v>0</v>
      </c>
    </row>
    <row r="3035" spans="1:19" ht="15.6" x14ac:dyDescent="0.3">
      <c r="A3035" t="s">
        <v>527</v>
      </c>
      <c r="B3035" s="1">
        <v>42194</v>
      </c>
      <c r="C3035" s="1">
        <v>42199</v>
      </c>
      <c r="D3035">
        <f t="shared" si="188"/>
        <v>2015</v>
      </c>
      <c r="E3035" t="str">
        <f t="shared" si="189"/>
        <v>Jul</v>
      </c>
      <c r="F3035" t="s">
        <v>37</v>
      </c>
      <c r="G3035" t="s">
        <v>194</v>
      </c>
      <c r="H3035" s="2" t="s">
        <v>22</v>
      </c>
      <c r="I3035" t="s">
        <v>32</v>
      </c>
      <c r="J3035" t="s">
        <v>33</v>
      </c>
      <c r="K3035">
        <v>94122</v>
      </c>
      <c r="L3035" t="s">
        <v>34</v>
      </c>
      <c r="M3035" t="s">
        <v>4197</v>
      </c>
      <c r="N3035" t="s">
        <v>128</v>
      </c>
      <c r="O3035" t="s">
        <v>3726</v>
      </c>
      <c r="P3035" s="4">
        <v>5.56</v>
      </c>
      <c r="Q3035" s="4">
        <v>5</v>
      </c>
      <c r="R3035" s="4">
        <f t="shared" si="190"/>
        <v>0.55999999999999961</v>
      </c>
      <c r="S3035" s="4">
        <f t="shared" si="191"/>
        <v>8.3999999999999936E-2</v>
      </c>
    </row>
    <row r="3036" spans="1:19" ht="15.6" x14ac:dyDescent="0.3">
      <c r="A3036" t="s">
        <v>3545</v>
      </c>
      <c r="B3036" s="1">
        <v>42477</v>
      </c>
      <c r="C3036" s="1">
        <v>42481</v>
      </c>
      <c r="D3036">
        <f t="shared" si="188"/>
        <v>2016</v>
      </c>
      <c r="E3036" t="str">
        <f t="shared" si="189"/>
        <v>Apr</v>
      </c>
      <c r="F3036" t="s">
        <v>37</v>
      </c>
      <c r="G3036" t="s">
        <v>1037</v>
      </c>
      <c r="H3036" s="2" t="s">
        <v>22</v>
      </c>
      <c r="I3036" t="s">
        <v>32</v>
      </c>
      <c r="J3036" t="s">
        <v>33</v>
      </c>
      <c r="K3036">
        <v>94122</v>
      </c>
      <c r="L3036" t="s">
        <v>34</v>
      </c>
      <c r="M3036" t="s">
        <v>4197</v>
      </c>
      <c r="N3036" t="s">
        <v>128</v>
      </c>
      <c r="O3036" t="s">
        <v>3726</v>
      </c>
      <c r="P3036" s="4">
        <v>5.56</v>
      </c>
      <c r="Q3036" s="4">
        <v>5</v>
      </c>
      <c r="R3036" s="4">
        <f t="shared" si="190"/>
        <v>0.55999999999999961</v>
      </c>
      <c r="S3036" s="4">
        <f t="shared" si="191"/>
        <v>8.3999999999999936E-2</v>
      </c>
    </row>
    <row r="3037" spans="1:19" x14ac:dyDescent="0.3">
      <c r="A3037" t="s">
        <v>4198</v>
      </c>
      <c r="B3037" s="1">
        <v>42705</v>
      </c>
      <c r="C3037" s="1">
        <v>42710</v>
      </c>
      <c r="D3037">
        <f t="shared" si="188"/>
        <v>2016</v>
      </c>
      <c r="E3037" t="str">
        <f t="shared" si="189"/>
        <v>Dec</v>
      </c>
      <c r="F3037" t="s">
        <v>37</v>
      </c>
      <c r="G3037" t="s">
        <v>1481</v>
      </c>
      <c r="H3037" t="s">
        <v>105</v>
      </c>
      <c r="I3037" t="s">
        <v>69</v>
      </c>
      <c r="J3037" t="s">
        <v>70</v>
      </c>
      <c r="K3037">
        <v>98105</v>
      </c>
      <c r="L3037" t="s">
        <v>34</v>
      </c>
      <c r="M3037" t="s">
        <v>4197</v>
      </c>
      <c r="N3037" t="s">
        <v>128</v>
      </c>
      <c r="O3037" t="s">
        <v>3726</v>
      </c>
      <c r="P3037" s="4">
        <v>13.9</v>
      </c>
      <c r="Q3037" s="4">
        <v>13.9</v>
      </c>
      <c r="R3037" s="4">
        <f t="shared" si="190"/>
        <v>0</v>
      </c>
      <c r="S3037" s="4">
        <f t="shared" si="191"/>
        <v>0</v>
      </c>
    </row>
    <row r="3038" spans="1:19" ht="15.6" x14ac:dyDescent="0.3">
      <c r="A3038" t="s">
        <v>4199</v>
      </c>
      <c r="B3038" s="1">
        <v>43369</v>
      </c>
      <c r="C3038" s="1">
        <v>43371</v>
      </c>
      <c r="D3038">
        <f t="shared" si="188"/>
        <v>2018</v>
      </c>
      <c r="E3038" t="str">
        <f t="shared" si="189"/>
        <v>Sep</v>
      </c>
      <c r="F3038" t="s">
        <v>20</v>
      </c>
      <c r="G3038" t="s">
        <v>1522</v>
      </c>
      <c r="H3038" s="2" t="s">
        <v>22</v>
      </c>
      <c r="I3038" t="s">
        <v>431</v>
      </c>
      <c r="J3038" t="s">
        <v>242</v>
      </c>
      <c r="K3038">
        <v>97301</v>
      </c>
      <c r="L3038" t="s">
        <v>34</v>
      </c>
      <c r="M3038" t="s">
        <v>4197</v>
      </c>
      <c r="N3038" t="s">
        <v>128</v>
      </c>
      <c r="O3038" t="s">
        <v>3726</v>
      </c>
      <c r="P3038" s="4">
        <v>2.2240000000000002</v>
      </c>
      <c r="Q3038" s="4">
        <v>5</v>
      </c>
      <c r="R3038" s="4">
        <f t="shared" si="190"/>
        <v>-2.7759999999999998</v>
      </c>
      <c r="S3038" s="4">
        <f t="shared" si="191"/>
        <v>-0.41639999999999994</v>
      </c>
    </row>
    <row r="3039" spans="1:19" ht="15.6" x14ac:dyDescent="0.3">
      <c r="A3039" t="s">
        <v>4200</v>
      </c>
      <c r="B3039" s="1">
        <v>43080</v>
      </c>
      <c r="C3039" s="1">
        <v>43086</v>
      </c>
      <c r="D3039">
        <f t="shared" si="188"/>
        <v>2017</v>
      </c>
      <c r="E3039" t="str">
        <f t="shared" si="189"/>
        <v>Dec</v>
      </c>
      <c r="F3039" t="s">
        <v>37</v>
      </c>
      <c r="G3039" t="s">
        <v>949</v>
      </c>
      <c r="H3039" s="2" t="s">
        <v>22</v>
      </c>
      <c r="I3039" t="s">
        <v>515</v>
      </c>
      <c r="J3039" t="s">
        <v>250</v>
      </c>
      <c r="K3039">
        <v>37167</v>
      </c>
      <c r="L3039" t="s">
        <v>44</v>
      </c>
      <c r="M3039" t="s">
        <v>4197</v>
      </c>
      <c r="N3039" t="s">
        <v>110</v>
      </c>
      <c r="O3039" t="s">
        <v>3726</v>
      </c>
      <c r="P3039" s="4">
        <v>6.6719999999999997</v>
      </c>
      <c r="Q3039" s="4">
        <v>5</v>
      </c>
      <c r="R3039" s="4">
        <f t="shared" si="190"/>
        <v>1.6719999999999997</v>
      </c>
      <c r="S3039" s="4">
        <f t="shared" si="191"/>
        <v>0.25079999999999997</v>
      </c>
    </row>
    <row r="3040" spans="1:19" ht="15.6" x14ac:dyDescent="0.3">
      <c r="A3040" t="s">
        <v>1752</v>
      </c>
      <c r="B3040" s="1">
        <v>43393</v>
      </c>
      <c r="C3040" s="1">
        <v>43393</v>
      </c>
      <c r="D3040">
        <f t="shared" si="188"/>
        <v>2018</v>
      </c>
      <c r="E3040" t="str">
        <f t="shared" si="189"/>
        <v>Oct</v>
      </c>
      <c r="F3040" t="s">
        <v>30</v>
      </c>
      <c r="G3040" t="s">
        <v>1753</v>
      </c>
      <c r="H3040" s="2" t="s">
        <v>22</v>
      </c>
      <c r="I3040" t="s">
        <v>78</v>
      </c>
      <c r="J3040" t="s">
        <v>79</v>
      </c>
      <c r="K3040">
        <v>32216</v>
      </c>
      <c r="L3040" t="s">
        <v>44</v>
      </c>
      <c r="M3040" t="s">
        <v>4197</v>
      </c>
      <c r="N3040" t="s">
        <v>128</v>
      </c>
      <c r="O3040" t="s">
        <v>3726</v>
      </c>
      <c r="P3040" s="4">
        <v>4.4480000000000004</v>
      </c>
      <c r="Q3040" s="4">
        <v>5</v>
      </c>
      <c r="R3040" s="4">
        <f t="shared" si="190"/>
        <v>-0.5519999999999996</v>
      </c>
      <c r="S3040" s="4">
        <f t="shared" si="191"/>
        <v>-8.2799999999999943E-2</v>
      </c>
    </row>
    <row r="3041" spans="1:19" ht="15.6" x14ac:dyDescent="0.3">
      <c r="A3041" t="s">
        <v>1589</v>
      </c>
      <c r="B3041" s="1">
        <v>43346</v>
      </c>
      <c r="C3041" s="1">
        <v>43349</v>
      </c>
      <c r="D3041">
        <f t="shared" si="188"/>
        <v>2018</v>
      </c>
      <c r="E3041" t="str">
        <f t="shared" si="189"/>
        <v>Sep</v>
      </c>
      <c r="F3041" t="s">
        <v>67</v>
      </c>
      <c r="G3041" t="s">
        <v>1590</v>
      </c>
      <c r="H3041" s="2" t="s">
        <v>22</v>
      </c>
      <c r="I3041" t="s">
        <v>61</v>
      </c>
      <c r="J3041" t="s">
        <v>62</v>
      </c>
      <c r="K3041">
        <v>10035</v>
      </c>
      <c r="L3041" t="s">
        <v>54</v>
      </c>
      <c r="M3041" t="s">
        <v>4197</v>
      </c>
      <c r="N3041" t="s">
        <v>128</v>
      </c>
      <c r="O3041" t="s">
        <v>3726</v>
      </c>
      <c r="P3041" s="4">
        <v>5.56</v>
      </c>
      <c r="Q3041" s="4">
        <v>5</v>
      </c>
      <c r="R3041" s="4">
        <f t="shared" si="190"/>
        <v>0.55999999999999961</v>
      </c>
      <c r="S3041" s="4">
        <f t="shared" si="191"/>
        <v>8.3999999999999936E-2</v>
      </c>
    </row>
    <row r="3042" spans="1:19" ht="15.6" x14ac:dyDescent="0.3">
      <c r="A3042" t="s">
        <v>3724</v>
      </c>
      <c r="B3042" s="1">
        <v>42088</v>
      </c>
      <c r="C3042" s="1">
        <v>42093</v>
      </c>
      <c r="D3042">
        <f t="shared" si="188"/>
        <v>2015</v>
      </c>
      <c r="E3042" t="str">
        <f t="shared" si="189"/>
        <v>Mar</v>
      </c>
      <c r="F3042" t="s">
        <v>37</v>
      </c>
      <c r="G3042" t="s">
        <v>550</v>
      </c>
      <c r="H3042" s="2" t="s">
        <v>22</v>
      </c>
      <c r="I3042" t="s">
        <v>32</v>
      </c>
      <c r="J3042" t="s">
        <v>33</v>
      </c>
      <c r="K3042">
        <v>94110</v>
      </c>
      <c r="L3042" t="s">
        <v>34</v>
      </c>
      <c r="M3042" t="s">
        <v>4201</v>
      </c>
      <c r="N3042" t="s">
        <v>128</v>
      </c>
      <c r="O3042" t="s">
        <v>3726</v>
      </c>
      <c r="P3042" s="4">
        <v>14.88</v>
      </c>
      <c r="Q3042" s="4">
        <v>18</v>
      </c>
      <c r="R3042" s="4">
        <f t="shared" si="190"/>
        <v>-3.1199999999999992</v>
      </c>
      <c r="S3042" s="4">
        <f t="shared" si="191"/>
        <v>-0.46799999999999986</v>
      </c>
    </row>
    <row r="3043" spans="1:19" ht="15.6" x14ac:dyDescent="0.3">
      <c r="A3043" t="s">
        <v>4202</v>
      </c>
      <c r="B3043" s="1">
        <v>42986</v>
      </c>
      <c r="C3043" s="1">
        <v>42993</v>
      </c>
      <c r="D3043">
        <f t="shared" si="188"/>
        <v>2017</v>
      </c>
      <c r="E3043" t="str">
        <f t="shared" si="189"/>
        <v>Sep</v>
      </c>
      <c r="F3043" t="s">
        <v>37</v>
      </c>
      <c r="G3043" t="s">
        <v>3144</v>
      </c>
      <c r="H3043" s="2" t="s">
        <v>22</v>
      </c>
      <c r="I3043" t="s">
        <v>4203</v>
      </c>
      <c r="J3043" t="s">
        <v>33</v>
      </c>
      <c r="K3043">
        <v>93277</v>
      </c>
      <c r="L3043" t="s">
        <v>34</v>
      </c>
      <c r="M3043" t="s">
        <v>4201</v>
      </c>
      <c r="N3043" t="s">
        <v>128</v>
      </c>
      <c r="O3043" t="s">
        <v>3726</v>
      </c>
      <c r="P3043" s="4">
        <v>14.88</v>
      </c>
      <c r="Q3043" s="4">
        <v>18</v>
      </c>
      <c r="R3043" s="4">
        <f t="shared" si="190"/>
        <v>-3.1199999999999992</v>
      </c>
      <c r="S3043" s="4">
        <f t="shared" si="191"/>
        <v>-0.46799999999999986</v>
      </c>
    </row>
    <row r="3044" spans="1:19" ht="15.6" x14ac:dyDescent="0.3">
      <c r="A3044" t="s">
        <v>4204</v>
      </c>
      <c r="B3044" s="1">
        <v>42932</v>
      </c>
      <c r="C3044" s="1">
        <v>42936</v>
      </c>
      <c r="D3044">
        <f t="shared" si="188"/>
        <v>2017</v>
      </c>
      <c r="E3044" t="str">
        <f t="shared" si="189"/>
        <v>Jul</v>
      </c>
      <c r="F3044" t="s">
        <v>67</v>
      </c>
      <c r="G3044" t="s">
        <v>1136</v>
      </c>
      <c r="H3044" s="2" t="s">
        <v>22</v>
      </c>
      <c r="I3044" t="s">
        <v>139</v>
      </c>
      <c r="J3044" t="s">
        <v>698</v>
      </c>
      <c r="K3044">
        <v>29203</v>
      </c>
      <c r="L3044" t="s">
        <v>44</v>
      </c>
      <c r="M3044" t="s">
        <v>4201</v>
      </c>
      <c r="N3044" t="s">
        <v>110</v>
      </c>
      <c r="O3044" t="s">
        <v>3726</v>
      </c>
      <c r="P3044" s="4">
        <v>22.32</v>
      </c>
      <c r="Q3044" s="4">
        <v>18</v>
      </c>
      <c r="R3044" s="4">
        <f t="shared" si="190"/>
        <v>4.32</v>
      </c>
      <c r="S3044" s="4">
        <f t="shared" si="191"/>
        <v>0.64800000000000002</v>
      </c>
    </row>
    <row r="3045" spans="1:19" ht="15.6" x14ac:dyDescent="0.3">
      <c r="A3045" t="s">
        <v>1322</v>
      </c>
      <c r="B3045" s="1">
        <v>43234</v>
      </c>
      <c r="C3045" s="1">
        <v>43237</v>
      </c>
      <c r="D3045">
        <f t="shared" si="188"/>
        <v>2018</v>
      </c>
      <c r="E3045" t="str">
        <f t="shared" si="189"/>
        <v>May</v>
      </c>
      <c r="F3045" t="s">
        <v>20</v>
      </c>
      <c r="G3045" t="s">
        <v>1323</v>
      </c>
      <c r="H3045" s="2" t="s">
        <v>22</v>
      </c>
      <c r="I3045" t="s">
        <v>394</v>
      </c>
      <c r="J3045" t="s">
        <v>140</v>
      </c>
      <c r="K3045">
        <v>21215</v>
      </c>
      <c r="L3045" t="s">
        <v>54</v>
      </c>
      <c r="M3045" t="s">
        <v>4201</v>
      </c>
      <c r="N3045" t="s">
        <v>128</v>
      </c>
      <c r="O3045" t="s">
        <v>3726</v>
      </c>
      <c r="P3045" s="4">
        <v>37.200000000000003</v>
      </c>
      <c r="Q3045" s="4">
        <v>37.200000000000003</v>
      </c>
      <c r="R3045" s="4">
        <f t="shared" si="190"/>
        <v>0</v>
      </c>
      <c r="S3045" s="4">
        <f t="shared" si="191"/>
        <v>0</v>
      </c>
    </row>
    <row r="3046" spans="1:19" ht="15.6" x14ac:dyDescent="0.3">
      <c r="A3046" t="s">
        <v>4205</v>
      </c>
      <c r="B3046" s="1">
        <v>43353</v>
      </c>
      <c r="C3046" s="1">
        <v>43356</v>
      </c>
      <c r="D3046">
        <f t="shared" si="188"/>
        <v>2018</v>
      </c>
      <c r="E3046" t="str">
        <f t="shared" si="189"/>
        <v>Sep</v>
      </c>
      <c r="F3046" t="s">
        <v>20</v>
      </c>
      <c r="G3046" t="s">
        <v>1502</v>
      </c>
      <c r="H3046" s="2" t="s">
        <v>22</v>
      </c>
      <c r="I3046" t="s">
        <v>1599</v>
      </c>
      <c r="J3046" t="s">
        <v>314</v>
      </c>
      <c r="K3046">
        <v>1841</v>
      </c>
      <c r="L3046" t="s">
        <v>54</v>
      </c>
      <c r="M3046" t="s">
        <v>4201</v>
      </c>
      <c r="N3046" t="s">
        <v>128</v>
      </c>
      <c r="O3046" t="s">
        <v>3726</v>
      </c>
      <c r="P3046" s="4">
        <v>14.88</v>
      </c>
      <c r="Q3046" s="4">
        <v>18</v>
      </c>
      <c r="R3046" s="4">
        <f t="shared" si="190"/>
        <v>-3.1199999999999992</v>
      </c>
      <c r="S3046" s="4">
        <f t="shared" si="191"/>
        <v>-0.46799999999999986</v>
      </c>
    </row>
    <row r="3047" spans="1:19" x14ac:dyDescent="0.3">
      <c r="A3047" t="s">
        <v>1394</v>
      </c>
      <c r="B3047" s="1">
        <v>43172</v>
      </c>
      <c r="C3047" s="1">
        <v>43172</v>
      </c>
      <c r="D3047">
        <f t="shared" si="188"/>
        <v>2018</v>
      </c>
      <c r="E3047" t="str">
        <f t="shared" si="189"/>
        <v>Mar</v>
      </c>
      <c r="F3047" t="s">
        <v>30</v>
      </c>
      <c r="G3047" t="s">
        <v>1287</v>
      </c>
      <c r="H3047" t="s">
        <v>22</v>
      </c>
      <c r="I3047" t="s">
        <v>23</v>
      </c>
      <c r="J3047" t="s">
        <v>24</v>
      </c>
      <c r="K3047">
        <v>60610</v>
      </c>
      <c r="L3047" t="s">
        <v>25</v>
      </c>
      <c r="M3047" t="s">
        <v>4201</v>
      </c>
      <c r="N3047" t="s">
        <v>128</v>
      </c>
      <c r="O3047" t="s">
        <v>3726</v>
      </c>
      <c r="P3047" s="4">
        <v>29.76</v>
      </c>
      <c r="Q3047" s="4">
        <v>29.76</v>
      </c>
      <c r="R3047" s="4">
        <f t="shared" si="190"/>
        <v>0</v>
      </c>
      <c r="S3047" s="4">
        <f t="shared" si="191"/>
        <v>0</v>
      </c>
    </row>
    <row r="3048" spans="1:19" ht="15.6" x14ac:dyDescent="0.3">
      <c r="A3048" t="s">
        <v>4206</v>
      </c>
      <c r="B3048" s="1">
        <v>43339</v>
      </c>
      <c r="C3048" s="1">
        <v>43342</v>
      </c>
      <c r="D3048">
        <f t="shared" si="188"/>
        <v>2018</v>
      </c>
      <c r="E3048" t="str">
        <f t="shared" si="189"/>
        <v>Aug</v>
      </c>
      <c r="F3048" t="s">
        <v>20</v>
      </c>
      <c r="G3048" t="s">
        <v>2154</v>
      </c>
      <c r="H3048" s="2" t="s">
        <v>22</v>
      </c>
      <c r="I3048" t="s">
        <v>116</v>
      </c>
      <c r="J3048" t="s">
        <v>109</v>
      </c>
      <c r="K3048">
        <v>75220</v>
      </c>
      <c r="L3048" t="s">
        <v>25</v>
      </c>
      <c r="M3048" t="s">
        <v>4201</v>
      </c>
      <c r="N3048" t="s">
        <v>128</v>
      </c>
      <c r="O3048" t="s">
        <v>3726</v>
      </c>
      <c r="P3048" s="4">
        <v>5.952</v>
      </c>
      <c r="Q3048" s="4">
        <v>5</v>
      </c>
      <c r="R3048" s="4">
        <f t="shared" si="190"/>
        <v>0.95199999999999996</v>
      </c>
      <c r="S3048" s="4">
        <f t="shared" si="191"/>
        <v>0.14279999999999998</v>
      </c>
    </row>
    <row r="3049" spans="1:19" ht="15.6" x14ac:dyDescent="0.3">
      <c r="A3049" t="s">
        <v>3775</v>
      </c>
      <c r="B3049" s="1">
        <v>43217</v>
      </c>
      <c r="C3049" s="1">
        <v>43219</v>
      </c>
      <c r="D3049">
        <f t="shared" si="188"/>
        <v>2018</v>
      </c>
      <c r="E3049" t="str">
        <f t="shared" si="189"/>
        <v>Apr</v>
      </c>
      <c r="F3049" t="s">
        <v>20</v>
      </c>
      <c r="G3049" t="s">
        <v>213</v>
      </c>
      <c r="H3049" s="2" t="s">
        <v>22</v>
      </c>
      <c r="I3049" t="s">
        <v>47</v>
      </c>
      <c r="J3049" t="s">
        <v>33</v>
      </c>
      <c r="K3049">
        <v>90045</v>
      </c>
      <c r="L3049" t="s">
        <v>34</v>
      </c>
      <c r="M3049" t="s">
        <v>4207</v>
      </c>
      <c r="N3049" t="s">
        <v>128</v>
      </c>
      <c r="O3049" t="s">
        <v>3726</v>
      </c>
      <c r="P3049" s="4">
        <v>123.92</v>
      </c>
      <c r="Q3049" s="4">
        <v>100</v>
      </c>
      <c r="R3049" s="4">
        <f t="shared" si="190"/>
        <v>23.92</v>
      </c>
      <c r="S3049" s="4">
        <f t="shared" si="191"/>
        <v>3.5880000000000001</v>
      </c>
    </row>
    <row r="3050" spans="1:19" x14ac:dyDescent="0.3">
      <c r="A3050" t="s">
        <v>4208</v>
      </c>
      <c r="B3050" s="1">
        <v>42883</v>
      </c>
      <c r="C3050" s="1">
        <v>42890</v>
      </c>
      <c r="D3050">
        <f t="shared" si="188"/>
        <v>2017</v>
      </c>
      <c r="E3050" t="str">
        <f t="shared" si="189"/>
        <v>May</v>
      </c>
      <c r="F3050" t="s">
        <v>37</v>
      </c>
      <c r="G3050" t="s">
        <v>1560</v>
      </c>
      <c r="H3050" t="s">
        <v>51</v>
      </c>
      <c r="I3050" t="s">
        <v>648</v>
      </c>
      <c r="J3050" t="s">
        <v>454</v>
      </c>
      <c r="K3050">
        <v>39212</v>
      </c>
      <c r="L3050" t="s">
        <v>44</v>
      </c>
      <c r="M3050" t="s">
        <v>4207</v>
      </c>
      <c r="N3050" t="s">
        <v>128</v>
      </c>
      <c r="O3050" t="s">
        <v>3726</v>
      </c>
      <c r="P3050" s="4">
        <v>185.88</v>
      </c>
      <c r="Q3050" s="4">
        <v>185.88</v>
      </c>
      <c r="R3050" s="4">
        <f t="shared" si="190"/>
        <v>0</v>
      </c>
      <c r="S3050" s="4">
        <f t="shared" si="191"/>
        <v>0</v>
      </c>
    </row>
    <row r="3051" spans="1:19" ht="15.6" x14ac:dyDescent="0.3">
      <c r="A3051" t="s">
        <v>4209</v>
      </c>
      <c r="B3051" s="1">
        <v>42366</v>
      </c>
      <c r="C3051" s="1">
        <v>42368</v>
      </c>
      <c r="D3051">
        <f t="shared" si="188"/>
        <v>2015</v>
      </c>
      <c r="E3051" t="str">
        <f t="shared" si="189"/>
        <v>Dec</v>
      </c>
      <c r="F3051" t="s">
        <v>20</v>
      </c>
      <c r="G3051" t="s">
        <v>363</v>
      </c>
      <c r="H3051" s="2" t="s">
        <v>22</v>
      </c>
      <c r="I3051" t="s">
        <v>100</v>
      </c>
      <c r="J3051" t="s">
        <v>101</v>
      </c>
      <c r="K3051">
        <v>19143</v>
      </c>
      <c r="L3051" t="s">
        <v>54</v>
      </c>
      <c r="M3051" t="s">
        <v>4207</v>
      </c>
      <c r="N3051" t="s">
        <v>128</v>
      </c>
      <c r="O3051" t="s">
        <v>3726</v>
      </c>
      <c r="P3051" s="4">
        <v>99.135999999999996</v>
      </c>
      <c r="Q3051" s="4">
        <v>99.135999999999996</v>
      </c>
      <c r="R3051" s="4">
        <f t="shared" si="190"/>
        <v>0</v>
      </c>
      <c r="S3051" s="4">
        <f t="shared" si="191"/>
        <v>0</v>
      </c>
    </row>
    <row r="3052" spans="1:19" ht="15.6" x14ac:dyDescent="0.3">
      <c r="A3052" t="s">
        <v>3866</v>
      </c>
      <c r="B3052" s="1">
        <v>42504</v>
      </c>
      <c r="C3052" s="1">
        <v>42507</v>
      </c>
      <c r="D3052">
        <f t="shared" si="188"/>
        <v>2016</v>
      </c>
      <c r="E3052" t="str">
        <f t="shared" si="189"/>
        <v>May</v>
      </c>
      <c r="F3052" t="s">
        <v>20</v>
      </c>
      <c r="G3052" t="s">
        <v>3265</v>
      </c>
      <c r="H3052" s="2" t="s">
        <v>22</v>
      </c>
      <c r="I3052" t="s">
        <v>735</v>
      </c>
      <c r="J3052" t="s">
        <v>101</v>
      </c>
      <c r="K3052">
        <v>19013</v>
      </c>
      <c r="L3052" t="s">
        <v>54</v>
      </c>
      <c r="M3052" t="s">
        <v>4207</v>
      </c>
      <c r="N3052" t="s">
        <v>128</v>
      </c>
      <c r="O3052" t="s">
        <v>3726</v>
      </c>
      <c r="P3052" s="4">
        <v>198.27199999999999</v>
      </c>
      <c r="Q3052" s="4">
        <v>198.27199999999999</v>
      </c>
      <c r="R3052" s="4">
        <f t="shared" si="190"/>
        <v>0</v>
      </c>
      <c r="S3052" s="4">
        <f t="shared" si="191"/>
        <v>0</v>
      </c>
    </row>
    <row r="3053" spans="1:19" x14ac:dyDescent="0.3">
      <c r="A3053" t="s">
        <v>1421</v>
      </c>
      <c r="B3053" s="1">
        <v>43050</v>
      </c>
      <c r="C3053" s="1">
        <v>43055</v>
      </c>
      <c r="D3053">
        <f t="shared" si="188"/>
        <v>2017</v>
      </c>
      <c r="E3053" t="str">
        <f t="shared" si="189"/>
        <v>Nov</v>
      </c>
      <c r="F3053" t="s">
        <v>37</v>
      </c>
      <c r="G3053" t="s">
        <v>1422</v>
      </c>
      <c r="H3053" t="s">
        <v>51</v>
      </c>
      <c r="I3053" t="s">
        <v>61</v>
      </c>
      <c r="J3053" t="s">
        <v>62</v>
      </c>
      <c r="K3053">
        <v>10011</v>
      </c>
      <c r="L3053" t="s">
        <v>54</v>
      </c>
      <c r="M3053" t="s">
        <v>4207</v>
      </c>
      <c r="N3053" t="s">
        <v>128</v>
      </c>
      <c r="O3053" t="s">
        <v>3726</v>
      </c>
      <c r="P3053" s="4">
        <v>92.94</v>
      </c>
      <c r="Q3053" s="4">
        <v>92.94</v>
      </c>
      <c r="R3053" s="4">
        <f t="shared" si="190"/>
        <v>0</v>
      </c>
      <c r="S3053" s="4">
        <f t="shared" si="191"/>
        <v>0</v>
      </c>
    </row>
    <row r="3054" spans="1:19" ht="15.6" x14ac:dyDescent="0.3">
      <c r="A3054" t="s">
        <v>680</v>
      </c>
      <c r="B3054" s="1">
        <v>42478</v>
      </c>
      <c r="C3054" s="1">
        <v>42482</v>
      </c>
      <c r="D3054">
        <f t="shared" si="188"/>
        <v>2016</v>
      </c>
      <c r="E3054" t="str">
        <f t="shared" si="189"/>
        <v>Apr</v>
      </c>
      <c r="F3054" t="s">
        <v>67</v>
      </c>
      <c r="G3054" t="s">
        <v>613</v>
      </c>
      <c r="H3054" s="2" t="s">
        <v>22</v>
      </c>
      <c r="I3054" t="s">
        <v>681</v>
      </c>
      <c r="J3054" t="s">
        <v>109</v>
      </c>
      <c r="K3054">
        <v>78501</v>
      </c>
      <c r="L3054" t="s">
        <v>25</v>
      </c>
      <c r="M3054" t="s">
        <v>4207</v>
      </c>
      <c r="N3054" t="s">
        <v>128</v>
      </c>
      <c r="O3054" t="s">
        <v>3726</v>
      </c>
      <c r="P3054" s="4">
        <v>74.352000000000004</v>
      </c>
      <c r="Q3054" s="4">
        <v>74.352000000000004</v>
      </c>
      <c r="R3054" s="4">
        <f t="shared" si="190"/>
        <v>0</v>
      </c>
      <c r="S3054" s="4">
        <f t="shared" si="191"/>
        <v>0</v>
      </c>
    </row>
    <row r="3055" spans="1:19" ht="15.6" x14ac:dyDescent="0.3">
      <c r="A3055" t="s">
        <v>2245</v>
      </c>
      <c r="B3055" s="1">
        <v>43423</v>
      </c>
      <c r="C3055" s="1">
        <v>43425</v>
      </c>
      <c r="D3055">
        <f t="shared" si="188"/>
        <v>2018</v>
      </c>
      <c r="E3055" t="str">
        <f t="shared" si="189"/>
        <v>Nov</v>
      </c>
      <c r="F3055" t="s">
        <v>67</v>
      </c>
      <c r="G3055" t="s">
        <v>2246</v>
      </c>
      <c r="H3055" s="2" t="s">
        <v>22</v>
      </c>
      <c r="I3055" t="s">
        <v>2247</v>
      </c>
      <c r="J3055" t="s">
        <v>109</v>
      </c>
      <c r="K3055">
        <v>75007</v>
      </c>
      <c r="L3055" t="s">
        <v>25</v>
      </c>
      <c r="M3055" t="s">
        <v>4207</v>
      </c>
      <c r="N3055" t="s">
        <v>128</v>
      </c>
      <c r="O3055" t="s">
        <v>3726</v>
      </c>
      <c r="P3055" s="4">
        <v>99.135999999999996</v>
      </c>
      <c r="Q3055" s="4">
        <v>99.135999999999996</v>
      </c>
      <c r="R3055" s="4">
        <f t="shared" si="190"/>
        <v>0</v>
      </c>
      <c r="S3055" s="4">
        <f t="shared" si="191"/>
        <v>0</v>
      </c>
    </row>
    <row r="3056" spans="1:19" ht="15.6" x14ac:dyDescent="0.3">
      <c r="A3056" t="s">
        <v>4210</v>
      </c>
      <c r="B3056" s="1">
        <v>42360</v>
      </c>
      <c r="C3056" s="1">
        <v>42364</v>
      </c>
      <c r="D3056">
        <f t="shared" si="188"/>
        <v>2015</v>
      </c>
      <c r="E3056" t="str">
        <f t="shared" si="189"/>
        <v>Dec</v>
      </c>
      <c r="F3056" t="s">
        <v>37</v>
      </c>
      <c r="G3056" t="s">
        <v>2871</v>
      </c>
      <c r="H3056" s="2" t="s">
        <v>22</v>
      </c>
      <c r="I3056" t="s">
        <v>131</v>
      </c>
      <c r="J3056" t="s">
        <v>33</v>
      </c>
      <c r="K3056">
        <v>95123</v>
      </c>
      <c r="L3056" t="s">
        <v>34</v>
      </c>
      <c r="M3056" t="s">
        <v>4211</v>
      </c>
      <c r="N3056" t="s">
        <v>128</v>
      </c>
      <c r="O3056" t="s">
        <v>3726</v>
      </c>
      <c r="P3056" s="4">
        <v>11.76</v>
      </c>
      <c r="Q3056" s="4">
        <v>11.76</v>
      </c>
      <c r="R3056" s="4">
        <f t="shared" si="190"/>
        <v>0</v>
      </c>
      <c r="S3056" s="4">
        <f t="shared" si="191"/>
        <v>0</v>
      </c>
    </row>
    <row r="3057" spans="1:19" ht="15.6" x14ac:dyDescent="0.3">
      <c r="A3057" t="s">
        <v>4212</v>
      </c>
      <c r="B3057" s="1">
        <v>43042</v>
      </c>
      <c r="C3057" s="1">
        <v>43046</v>
      </c>
      <c r="D3057">
        <f t="shared" si="188"/>
        <v>2017</v>
      </c>
      <c r="E3057" t="str">
        <f t="shared" si="189"/>
        <v>Nov</v>
      </c>
      <c r="F3057" t="s">
        <v>37</v>
      </c>
      <c r="G3057" t="s">
        <v>2906</v>
      </c>
      <c r="H3057" s="2" t="s">
        <v>22</v>
      </c>
      <c r="I3057" t="s">
        <v>4213</v>
      </c>
      <c r="J3057" t="s">
        <v>70</v>
      </c>
      <c r="K3057">
        <v>98270</v>
      </c>
      <c r="L3057" t="s">
        <v>34</v>
      </c>
      <c r="M3057" t="s">
        <v>4211</v>
      </c>
      <c r="N3057" t="s">
        <v>128</v>
      </c>
      <c r="O3057" t="s">
        <v>3726</v>
      </c>
      <c r="P3057" s="4">
        <v>8.82</v>
      </c>
      <c r="Q3057" s="4">
        <v>18</v>
      </c>
      <c r="R3057" s="4">
        <f t="shared" si="190"/>
        <v>-9.18</v>
      </c>
      <c r="S3057" s="4">
        <f t="shared" si="191"/>
        <v>-1.377</v>
      </c>
    </row>
    <row r="3058" spans="1:19" ht="15.6" x14ac:dyDescent="0.3">
      <c r="A3058" t="s">
        <v>4214</v>
      </c>
      <c r="B3058" s="1">
        <v>43425</v>
      </c>
      <c r="C3058" s="1">
        <v>43429</v>
      </c>
      <c r="D3058">
        <f t="shared" si="188"/>
        <v>2018</v>
      </c>
      <c r="E3058" t="str">
        <f t="shared" si="189"/>
        <v>Nov</v>
      </c>
      <c r="F3058" t="s">
        <v>37</v>
      </c>
      <c r="G3058" t="s">
        <v>3596</v>
      </c>
      <c r="H3058" s="2" t="s">
        <v>22</v>
      </c>
      <c r="I3058" t="s">
        <v>32</v>
      </c>
      <c r="J3058" t="s">
        <v>33</v>
      </c>
      <c r="K3058">
        <v>94122</v>
      </c>
      <c r="L3058" t="s">
        <v>34</v>
      </c>
      <c r="M3058" t="s">
        <v>4211</v>
      </c>
      <c r="N3058" t="s">
        <v>128</v>
      </c>
      <c r="O3058" t="s">
        <v>3726</v>
      </c>
      <c r="P3058" s="4">
        <v>11.76</v>
      </c>
      <c r="Q3058" s="4">
        <v>11.76</v>
      </c>
      <c r="R3058" s="4">
        <f t="shared" si="190"/>
        <v>0</v>
      </c>
      <c r="S3058" s="4">
        <f t="shared" si="191"/>
        <v>0</v>
      </c>
    </row>
    <row r="3059" spans="1:19" x14ac:dyDescent="0.3">
      <c r="A3059" t="s">
        <v>4215</v>
      </c>
      <c r="B3059" s="1">
        <v>43050</v>
      </c>
      <c r="C3059" s="1">
        <v>43054</v>
      </c>
      <c r="D3059">
        <f t="shared" si="188"/>
        <v>2017</v>
      </c>
      <c r="E3059" t="str">
        <f t="shared" si="189"/>
        <v>Nov</v>
      </c>
      <c r="F3059" t="s">
        <v>37</v>
      </c>
      <c r="G3059" t="s">
        <v>4216</v>
      </c>
      <c r="H3059" t="s">
        <v>51</v>
      </c>
      <c r="I3059" t="s">
        <v>4217</v>
      </c>
      <c r="J3059" t="s">
        <v>24</v>
      </c>
      <c r="K3059">
        <v>60004</v>
      </c>
      <c r="L3059" t="s">
        <v>25</v>
      </c>
      <c r="M3059" t="s">
        <v>4211</v>
      </c>
      <c r="N3059" t="s">
        <v>128</v>
      </c>
      <c r="O3059" t="s">
        <v>3726</v>
      </c>
      <c r="P3059" s="4">
        <v>14.112</v>
      </c>
      <c r="Q3059" s="4">
        <v>14.112</v>
      </c>
      <c r="R3059" s="4">
        <f t="shared" si="190"/>
        <v>0</v>
      </c>
      <c r="S3059" s="4">
        <f t="shared" si="191"/>
        <v>0</v>
      </c>
    </row>
    <row r="3060" spans="1:19" ht="15.6" x14ac:dyDescent="0.3">
      <c r="A3060" t="s">
        <v>3506</v>
      </c>
      <c r="B3060" s="1">
        <v>43051</v>
      </c>
      <c r="C3060" s="1">
        <v>43054</v>
      </c>
      <c r="D3060">
        <f t="shared" si="188"/>
        <v>2017</v>
      </c>
      <c r="E3060" t="str">
        <f t="shared" si="189"/>
        <v>Nov</v>
      </c>
      <c r="F3060" t="s">
        <v>67</v>
      </c>
      <c r="G3060" t="s">
        <v>1174</v>
      </c>
      <c r="H3060" s="2" t="s">
        <v>22</v>
      </c>
      <c r="I3060" t="s">
        <v>1823</v>
      </c>
      <c r="J3060" t="s">
        <v>653</v>
      </c>
      <c r="K3060">
        <v>46350</v>
      </c>
      <c r="L3060" t="s">
        <v>25</v>
      </c>
      <c r="M3060" t="s">
        <v>4211</v>
      </c>
      <c r="N3060" t="s">
        <v>110</v>
      </c>
      <c r="O3060" t="s">
        <v>3726</v>
      </c>
      <c r="P3060" s="4">
        <v>20.58</v>
      </c>
      <c r="Q3060" s="4">
        <v>18</v>
      </c>
      <c r="R3060" s="4">
        <f t="shared" si="190"/>
        <v>2.5799999999999983</v>
      </c>
      <c r="S3060" s="4">
        <f t="shared" si="191"/>
        <v>0.38699999999999973</v>
      </c>
    </row>
    <row r="3061" spans="1:19" x14ac:dyDescent="0.3">
      <c r="A3061" t="s">
        <v>336</v>
      </c>
      <c r="B3061" s="1">
        <v>42728</v>
      </c>
      <c r="C3061" s="1">
        <v>42732</v>
      </c>
      <c r="D3061">
        <f t="shared" si="188"/>
        <v>2016</v>
      </c>
      <c r="E3061" t="str">
        <f t="shared" si="189"/>
        <v>Dec</v>
      </c>
      <c r="F3061" t="s">
        <v>37</v>
      </c>
      <c r="G3061" t="s">
        <v>337</v>
      </c>
      <c r="H3061" t="s">
        <v>105</v>
      </c>
      <c r="I3061" t="s">
        <v>338</v>
      </c>
      <c r="J3061" t="s">
        <v>75</v>
      </c>
      <c r="K3061">
        <v>80906</v>
      </c>
      <c r="L3061" t="s">
        <v>34</v>
      </c>
      <c r="M3061" t="s">
        <v>4218</v>
      </c>
      <c r="N3061" t="s">
        <v>128</v>
      </c>
      <c r="O3061" t="s">
        <v>3726</v>
      </c>
      <c r="P3061" s="4">
        <v>14.04</v>
      </c>
      <c r="Q3061" s="4">
        <v>14.04</v>
      </c>
      <c r="R3061" s="4">
        <f t="shared" si="190"/>
        <v>0</v>
      </c>
      <c r="S3061" s="4">
        <f t="shared" si="191"/>
        <v>0</v>
      </c>
    </row>
    <row r="3062" spans="1:19" ht="15.6" x14ac:dyDescent="0.3">
      <c r="A3062" t="s">
        <v>4219</v>
      </c>
      <c r="B3062" s="1">
        <v>43250</v>
      </c>
      <c r="C3062" s="1">
        <v>43254</v>
      </c>
      <c r="D3062">
        <f t="shared" si="188"/>
        <v>2018</v>
      </c>
      <c r="E3062" t="str">
        <f t="shared" si="189"/>
        <v>May</v>
      </c>
      <c r="F3062" t="s">
        <v>37</v>
      </c>
      <c r="G3062" t="s">
        <v>104</v>
      </c>
      <c r="H3062" s="2" t="s">
        <v>22</v>
      </c>
      <c r="I3062" t="s">
        <v>39</v>
      </c>
      <c r="J3062" t="s">
        <v>33</v>
      </c>
      <c r="K3062">
        <v>92037</v>
      </c>
      <c r="L3062" t="s">
        <v>34</v>
      </c>
      <c r="M3062" t="s">
        <v>4218</v>
      </c>
      <c r="N3062" t="s">
        <v>128</v>
      </c>
      <c r="O3062" t="s">
        <v>3726</v>
      </c>
      <c r="P3062" s="4">
        <v>35.1</v>
      </c>
      <c r="Q3062" s="4">
        <v>35.1</v>
      </c>
      <c r="R3062" s="4">
        <f t="shared" si="190"/>
        <v>0</v>
      </c>
      <c r="S3062" s="4">
        <f t="shared" si="191"/>
        <v>0</v>
      </c>
    </row>
    <row r="3063" spans="1:19" ht="15.6" x14ac:dyDescent="0.3">
      <c r="A3063" t="s">
        <v>4220</v>
      </c>
      <c r="B3063" s="1">
        <v>42184</v>
      </c>
      <c r="C3063" s="1">
        <v>42191</v>
      </c>
      <c r="D3063">
        <f t="shared" si="188"/>
        <v>2015</v>
      </c>
      <c r="E3063" t="str">
        <f t="shared" si="189"/>
        <v>Jun</v>
      </c>
      <c r="F3063" t="s">
        <v>37</v>
      </c>
      <c r="G3063" t="s">
        <v>1100</v>
      </c>
      <c r="H3063" s="2" t="s">
        <v>22</v>
      </c>
      <c r="I3063" t="s">
        <v>2455</v>
      </c>
      <c r="J3063" t="s">
        <v>233</v>
      </c>
      <c r="K3063">
        <v>45231</v>
      </c>
      <c r="L3063" t="s">
        <v>54</v>
      </c>
      <c r="M3063" t="s">
        <v>4218</v>
      </c>
      <c r="N3063" t="s">
        <v>128</v>
      </c>
      <c r="O3063" t="s">
        <v>3726</v>
      </c>
      <c r="P3063" s="4">
        <v>32.76</v>
      </c>
      <c r="Q3063" s="4">
        <v>32.76</v>
      </c>
      <c r="R3063" s="4">
        <f t="shared" si="190"/>
        <v>0</v>
      </c>
      <c r="S3063" s="4">
        <f t="shared" si="191"/>
        <v>0</v>
      </c>
    </row>
    <row r="3064" spans="1:19" x14ac:dyDescent="0.3">
      <c r="A3064" t="s">
        <v>4221</v>
      </c>
      <c r="B3064" s="1">
        <v>43063</v>
      </c>
      <c r="C3064" s="1">
        <v>43065</v>
      </c>
      <c r="D3064">
        <f t="shared" si="188"/>
        <v>2017</v>
      </c>
      <c r="E3064" t="str">
        <f t="shared" si="189"/>
        <v>Nov</v>
      </c>
      <c r="F3064" t="s">
        <v>67</v>
      </c>
      <c r="G3064" t="s">
        <v>704</v>
      </c>
      <c r="H3064" t="s">
        <v>51</v>
      </c>
      <c r="I3064" t="s">
        <v>116</v>
      </c>
      <c r="J3064" t="s">
        <v>109</v>
      </c>
      <c r="K3064">
        <v>75217</v>
      </c>
      <c r="L3064" t="s">
        <v>25</v>
      </c>
      <c r="M3064" t="s">
        <v>4218</v>
      </c>
      <c r="N3064" t="s">
        <v>128</v>
      </c>
      <c r="O3064" t="s">
        <v>3726</v>
      </c>
      <c r="P3064" s="4">
        <v>14.04</v>
      </c>
      <c r="Q3064" s="4">
        <v>14.04</v>
      </c>
      <c r="R3064" s="4">
        <f t="shared" si="190"/>
        <v>0</v>
      </c>
      <c r="S3064" s="4">
        <f t="shared" si="191"/>
        <v>0</v>
      </c>
    </row>
    <row r="3065" spans="1:19" ht="15.6" x14ac:dyDescent="0.3">
      <c r="A3065" t="s">
        <v>4222</v>
      </c>
      <c r="B3065" s="1">
        <v>43302</v>
      </c>
      <c r="C3065" s="1">
        <v>43306</v>
      </c>
      <c r="D3065">
        <f t="shared" si="188"/>
        <v>2018</v>
      </c>
      <c r="E3065" t="str">
        <f t="shared" si="189"/>
        <v>Jul</v>
      </c>
      <c r="F3065" t="s">
        <v>67</v>
      </c>
      <c r="G3065" t="s">
        <v>1206</v>
      </c>
      <c r="H3065" s="2" t="s">
        <v>22</v>
      </c>
      <c r="I3065" t="s">
        <v>533</v>
      </c>
      <c r="J3065" t="s">
        <v>33</v>
      </c>
      <c r="K3065">
        <v>94521</v>
      </c>
      <c r="L3065" t="s">
        <v>34</v>
      </c>
      <c r="M3065" t="s">
        <v>4223</v>
      </c>
      <c r="N3065" t="s">
        <v>128</v>
      </c>
      <c r="O3065" t="s">
        <v>3726</v>
      </c>
      <c r="P3065" s="4">
        <v>3.52</v>
      </c>
      <c r="Q3065" s="4">
        <v>100</v>
      </c>
      <c r="R3065" s="4">
        <f t="shared" si="190"/>
        <v>-96.48</v>
      </c>
      <c r="S3065" s="4">
        <f t="shared" si="191"/>
        <v>-14.472</v>
      </c>
    </row>
    <row r="3066" spans="1:19" ht="15.6" x14ac:dyDescent="0.3">
      <c r="A3066" t="s">
        <v>2374</v>
      </c>
      <c r="B3066" s="1">
        <v>43406</v>
      </c>
      <c r="C3066" s="1">
        <v>43408</v>
      </c>
      <c r="D3066">
        <f t="shared" si="188"/>
        <v>2018</v>
      </c>
      <c r="E3066" t="str">
        <f t="shared" si="189"/>
        <v>Nov</v>
      </c>
      <c r="F3066" t="s">
        <v>67</v>
      </c>
      <c r="G3066" t="s">
        <v>1223</v>
      </c>
      <c r="H3066" s="2" t="s">
        <v>22</v>
      </c>
      <c r="I3066" t="s">
        <v>2375</v>
      </c>
      <c r="J3066" t="s">
        <v>33</v>
      </c>
      <c r="K3066">
        <v>94526</v>
      </c>
      <c r="L3066" t="s">
        <v>34</v>
      </c>
      <c r="M3066" t="s">
        <v>4223</v>
      </c>
      <c r="N3066" t="s">
        <v>128</v>
      </c>
      <c r="O3066" t="s">
        <v>3726</v>
      </c>
      <c r="P3066" s="4">
        <v>8.8000000000000007</v>
      </c>
      <c r="Q3066" s="4">
        <v>18</v>
      </c>
      <c r="R3066" s="4">
        <f t="shared" si="190"/>
        <v>-9.1999999999999993</v>
      </c>
      <c r="S3066" s="4">
        <f t="shared" si="191"/>
        <v>-1.38</v>
      </c>
    </row>
    <row r="3067" spans="1:19" ht="15.6" x14ac:dyDescent="0.3">
      <c r="A3067" t="s">
        <v>4224</v>
      </c>
      <c r="B3067" s="1">
        <v>42267</v>
      </c>
      <c r="C3067" s="1">
        <v>42272</v>
      </c>
      <c r="D3067">
        <f t="shared" si="188"/>
        <v>2015</v>
      </c>
      <c r="E3067" t="str">
        <f t="shared" si="189"/>
        <v>Sep</v>
      </c>
      <c r="F3067" t="s">
        <v>37</v>
      </c>
      <c r="G3067" t="s">
        <v>173</v>
      </c>
      <c r="H3067" s="2" t="s">
        <v>22</v>
      </c>
      <c r="I3067" t="s">
        <v>78</v>
      </c>
      <c r="J3067" t="s">
        <v>79</v>
      </c>
      <c r="K3067">
        <v>32216</v>
      </c>
      <c r="L3067" t="s">
        <v>44</v>
      </c>
      <c r="M3067" t="s">
        <v>4223</v>
      </c>
      <c r="N3067" t="s">
        <v>128</v>
      </c>
      <c r="O3067" t="s">
        <v>3726</v>
      </c>
      <c r="P3067" s="4">
        <v>2.8159999999999998</v>
      </c>
      <c r="Q3067" s="4">
        <v>5</v>
      </c>
      <c r="R3067" s="4">
        <f t="shared" si="190"/>
        <v>-2.1840000000000002</v>
      </c>
      <c r="S3067" s="4">
        <f t="shared" si="191"/>
        <v>-0.3276</v>
      </c>
    </row>
    <row r="3068" spans="1:19" ht="15.6" x14ac:dyDescent="0.3">
      <c r="A3068" t="s">
        <v>2523</v>
      </c>
      <c r="B3068" s="1">
        <v>42982</v>
      </c>
      <c r="C3068" s="1">
        <v>42986</v>
      </c>
      <c r="D3068">
        <f t="shared" si="188"/>
        <v>2017</v>
      </c>
      <c r="E3068" t="str">
        <f t="shared" si="189"/>
        <v>Sep</v>
      </c>
      <c r="F3068" t="s">
        <v>37</v>
      </c>
      <c r="G3068" t="s">
        <v>210</v>
      </c>
      <c r="H3068" s="2" t="s">
        <v>22</v>
      </c>
      <c r="I3068" t="s">
        <v>2524</v>
      </c>
      <c r="J3068" t="s">
        <v>205</v>
      </c>
      <c r="K3068">
        <v>40324</v>
      </c>
      <c r="L3068" t="s">
        <v>44</v>
      </c>
      <c r="M3068" t="s">
        <v>4223</v>
      </c>
      <c r="N3068" t="s">
        <v>110</v>
      </c>
      <c r="O3068" t="s">
        <v>3726</v>
      </c>
      <c r="P3068" s="4">
        <v>5.28</v>
      </c>
      <c r="Q3068" s="4">
        <v>5</v>
      </c>
      <c r="R3068" s="4">
        <f t="shared" si="190"/>
        <v>0.28000000000000025</v>
      </c>
      <c r="S3068" s="4">
        <f t="shared" si="191"/>
        <v>4.2000000000000037E-2</v>
      </c>
    </row>
    <row r="3069" spans="1:19" ht="15.6" x14ac:dyDescent="0.3">
      <c r="A3069" t="s">
        <v>1551</v>
      </c>
      <c r="B3069" s="1">
        <v>42255</v>
      </c>
      <c r="C3069" s="1">
        <v>42260</v>
      </c>
      <c r="D3069">
        <f t="shared" si="188"/>
        <v>2015</v>
      </c>
      <c r="E3069" t="str">
        <f t="shared" si="189"/>
        <v>Sep</v>
      </c>
      <c r="F3069" t="s">
        <v>37</v>
      </c>
      <c r="G3069" t="s">
        <v>354</v>
      </c>
      <c r="H3069" s="2" t="s">
        <v>22</v>
      </c>
      <c r="I3069" t="s">
        <v>61</v>
      </c>
      <c r="J3069" t="s">
        <v>62</v>
      </c>
      <c r="K3069">
        <v>10009</v>
      </c>
      <c r="L3069" t="s">
        <v>54</v>
      </c>
      <c r="M3069" t="s">
        <v>4223</v>
      </c>
      <c r="N3069" t="s">
        <v>128</v>
      </c>
      <c r="O3069" t="s">
        <v>3726</v>
      </c>
      <c r="P3069" s="4">
        <v>3.52</v>
      </c>
      <c r="Q3069" s="4">
        <v>5</v>
      </c>
      <c r="R3069" s="4">
        <f t="shared" si="190"/>
        <v>-1.48</v>
      </c>
      <c r="S3069" s="4">
        <f t="shared" si="191"/>
        <v>-0.222</v>
      </c>
    </row>
    <row r="3070" spans="1:19" ht="15.6" x14ac:dyDescent="0.3">
      <c r="A3070" t="s">
        <v>3193</v>
      </c>
      <c r="B3070" s="1">
        <v>42276</v>
      </c>
      <c r="C3070" s="1">
        <v>42280</v>
      </c>
      <c r="D3070">
        <f t="shared" si="188"/>
        <v>2015</v>
      </c>
      <c r="E3070" t="str">
        <f t="shared" si="189"/>
        <v>Sep</v>
      </c>
      <c r="F3070" t="s">
        <v>37</v>
      </c>
      <c r="G3070" t="s">
        <v>1656</v>
      </c>
      <c r="H3070" s="2" t="s">
        <v>22</v>
      </c>
      <c r="I3070" t="s">
        <v>100</v>
      </c>
      <c r="J3070" t="s">
        <v>101</v>
      </c>
      <c r="K3070">
        <v>19134</v>
      </c>
      <c r="L3070" t="s">
        <v>54</v>
      </c>
      <c r="M3070" t="s">
        <v>4223</v>
      </c>
      <c r="N3070" t="s">
        <v>128</v>
      </c>
      <c r="O3070" t="s">
        <v>3726</v>
      </c>
      <c r="P3070" s="4">
        <v>4.2240000000000002</v>
      </c>
      <c r="Q3070" s="4">
        <v>5</v>
      </c>
      <c r="R3070" s="4">
        <f t="shared" si="190"/>
        <v>-0.7759999999999998</v>
      </c>
      <c r="S3070" s="4">
        <f t="shared" si="191"/>
        <v>-0.11639999999999996</v>
      </c>
    </row>
    <row r="3071" spans="1:19" ht="15.6" x14ac:dyDescent="0.3">
      <c r="A3071" t="s">
        <v>3357</v>
      </c>
      <c r="B3071" s="1">
        <v>42175</v>
      </c>
      <c r="C3071" s="1">
        <v>42182</v>
      </c>
      <c r="D3071">
        <f t="shared" si="188"/>
        <v>2015</v>
      </c>
      <c r="E3071" t="str">
        <f t="shared" si="189"/>
        <v>Jun</v>
      </c>
      <c r="F3071" t="s">
        <v>37</v>
      </c>
      <c r="G3071" t="s">
        <v>2078</v>
      </c>
      <c r="H3071" s="2" t="s">
        <v>22</v>
      </c>
      <c r="I3071" t="s">
        <v>3175</v>
      </c>
      <c r="J3071" t="s">
        <v>503</v>
      </c>
      <c r="K3071">
        <v>73505</v>
      </c>
      <c r="L3071" t="s">
        <v>25</v>
      </c>
      <c r="M3071" t="s">
        <v>4223</v>
      </c>
      <c r="N3071" t="s">
        <v>128</v>
      </c>
      <c r="O3071" t="s">
        <v>3726</v>
      </c>
      <c r="P3071" s="4">
        <v>3.52</v>
      </c>
      <c r="Q3071" s="4">
        <v>5</v>
      </c>
      <c r="R3071" s="4">
        <f t="shared" si="190"/>
        <v>-1.48</v>
      </c>
      <c r="S3071" s="4">
        <f t="shared" si="191"/>
        <v>-0.222</v>
      </c>
    </row>
    <row r="3072" spans="1:19" ht="15.6" x14ac:dyDescent="0.3">
      <c r="A3072" t="s">
        <v>689</v>
      </c>
      <c r="B3072" s="1">
        <v>42898</v>
      </c>
      <c r="C3072" s="1">
        <v>42902</v>
      </c>
      <c r="D3072">
        <f t="shared" si="188"/>
        <v>2017</v>
      </c>
      <c r="E3072" t="str">
        <f t="shared" si="189"/>
        <v>Jun</v>
      </c>
      <c r="F3072" t="s">
        <v>67</v>
      </c>
      <c r="G3072" t="s">
        <v>690</v>
      </c>
      <c r="H3072" s="2" t="s">
        <v>22</v>
      </c>
      <c r="I3072" t="s">
        <v>113</v>
      </c>
      <c r="J3072" t="s">
        <v>109</v>
      </c>
      <c r="K3072">
        <v>77070</v>
      </c>
      <c r="L3072" t="s">
        <v>25</v>
      </c>
      <c r="M3072" t="s">
        <v>4223</v>
      </c>
      <c r="N3072" t="s">
        <v>128</v>
      </c>
      <c r="O3072" t="s">
        <v>3726</v>
      </c>
      <c r="P3072" s="4">
        <v>11.263999999999999</v>
      </c>
      <c r="Q3072" s="4">
        <v>18</v>
      </c>
      <c r="R3072" s="4">
        <f t="shared" si="190"/>
        <v>-6.7360000000000007</v>
      </c>
      <c r="S3072" s="4">
        <f t="shared" si="191"/>
        <v>-1.0104</v>
      </c>
    </row>
    <row r="3073" spans="1:19" ht="15.6" x14ac:dyDescent="0.3">
      <c r="A3073" t="s">
        <v>4225</v>
      </c>
      <c r="B3073" s="1">
        <v>42758</v>
      </c>
      <c r="C3073" s="1">
        <v>42762</v>
      </c>
      <c r="D3073">
        <f t="shared" si="188"/>
        <v>2017</v>
      </c>
      <c r="E3073" t="str">
        <f t="shared" si="189"/>
        <v>Jan</v>
      </c>
      <c r="F3073" t="s">
        <v>37</v>
      </c>
      <c r="G3073" t="s">
        <v>508</v>
      </c>
      <c r="H3073" s="2" t="s">
        <v>22</v>
      </c>
      <c r="I3073" t="s">
        <v>636</v>
      </c>
      <c r="J3073" t="s">
        <v>637</v>
      </c>
      <c r="L3073" t="s">
        <v>54</v>
      </c>
      <c r="M3073" t="s">
        <v>4226</v>
      </c>
      <c r="N3073" t="s">
        <v>128</v>
      </c>
      <c r="O3073" t="s">
        <v>3726</v>
      </c>
      <c r="P3073" s="4">
        <v>8.0399999999999991</v>
      </c>
      <c r="Q3073" s="4">
        <v>18</v>
      </c>
      <c r="R3073" s="4">
        <f t="shared" si="190"/>
        <v>-9.9600000000000009</v>
      </c>
      <c r="S3073" s="4">
        <f t="shared" si="191"/>
        <v>-1.494</v>
      </c>
    </row>
    <row r="3074" spans="1:19" x14ac:dyDescent="0.3">
      <c r="A3074" t="s">
        <v>3785</v>
      </c>
      <c r="B3074" s="1">
        <v>42180</v>
      </c>
      <c r="C3074" s="1">
        <v>42182</v>
      </c>
      <c r="D3074">
        <f t="shared" ref="D3074:D3137" si="192">YEAR(B3074)</f>
        <v>2015</v>
      </c>
      <c r="E3074" t="str">
        <f t="shared" ref="E3074:E3137" si="193">TEXT(B3074,"mmm")</f>
        <v>Jun</v>
      </c>
      <c r="F3074" t="s">
        <v>67</v>
      </c>
      <c r="G3074" t="s">
        <v>3101</v>
      </c>
      <c r="H3074" t="s">
        <v>51</v>
      </c>
      <c r="I3074" t="s">
        <v>431</v>
      </c>
      <c r="J3074" t="s">
        <v>242</v>
      </c>
      <c r="K3074">
        <v>97301</v>
      </c>
      <c r="L3074" t="s">
        <v>34</v>
      </c>
      <c r="M3074" t="s">
        <v>4227</v>
      </c>
      <c r="N3074" t="s">
        <v>128</v>
      </c>
      <c r="O3074" t="s">
        <v>3726</v>
      </c>
      <c r="P3074" s="4">
        <v>71.632000000000005</v>
      </c>
      <c r="Q3074" s="4">
        <v>71.632000000000005</v>
      </c>
      <c r="R3074" s="4">
        <f t="shared" si="190"/>
        <v>0</v>
      </c>
      <c r="S3074" s="4">
        <f t="shared" si="191"/>
        <v>0</v>
      </c>
    </row>
    <row r="3075" spans="1:19" ht="15.6" x14ac:dyDescent="0.3">
      <c r="A3075" t="s">
        <v>4228</v>
      </c>
      <c r="B3075" s="1">
        <v>42110</v>
      </c>
      <c r="C3075" s="1">
        <v>42114</v>
      </c>
      <c r="D3075">
        <f t="shared" si="192"/>
        <v>2015</v>
      </c>
      <c r="E3075" t="str">
        <f t="shared" si="193"/>
        <v>Apr</v>
      </c>
      <c r="F3075" t="s">
        <v>37</v>
      </c>
      <c r="G3075" t="s">
        <v>1998</v>
      </c>
      <c r="H3075" s="2" t="s">
        <v>22</v>
      </c>
      <c r="I3075" t="s">
        <v>52</v>
      </c>
      <c r="J3075" t="s">
        <v>83</v>
      </c>
      <c r="K3075">
        <v>28403</v>
      </c>
      <c r="L3075" t="s">
        <v>44</v>
      </c>
      <c r="M3075" t="s">
        <v>4227</v>
      </c>
      <c r="N3075" t="s">
        <v>128</v>
      </c>
      <c r="O3075" t="s">
        <v>3726</v>
      </c>
      <c r="P3075" s="4">
        <v>39.072000000000003</v>
      </c>
      <c r="Q3075" s="4">
        <v>39.072000000000003</v>
      </c>
      <c r="R3075" s="4">
        <f t="shared" ref="R3075:R3138" si="194">P3075-Q3075</f>
        <v>0</v>
      </c>
      <c r="S3075" s="4">
        <f t="shared" ref="S3075:S3138" si="195">0.15*R3075</f>
        <v>0</v>
      </c>
    </row>
    <row r="3076" spans="1:19" ht="15.6" x14ac:dyDescent="0.3">
      <c r="A3076" t="s">
        <v>4229</v>
      </c>
      <c r="B3076" s="1">
        <v>42009</v>
      </c>
      <c r="C3076" s="1">
        <v>42016</v>
      </c>
      <c r="D3076">
        <f t="shared" si="192"/>
        <v>2015</v>
      </c>
      <c r="E3076" t="str">
        <f t="shared" si="193"/>
        <v>Jan</v>
      </c>
      <c r="F3076" t="s">
        <v>37</v>
      </c>
      <c r="G3076" t="s">
        <v>2028</v>
      </c>
      <c r="H3076" s="2" t="s">
        <v>22</v>
      </c>
      <c r="I3076" t="s">
        <v>100</v>
      </c>
      <c r="J3076" t="s">
        <v>101</v>
      </c>
      <c r="K3076">
        <v>19143</v>
      </c>
      <c r="L3076" t="s">
        <v>54</v>
      </c>
      <c r="M3076" t="s">
        <v>4227</v>
      </c>
      <c r="N3076" t="s">
        <v>128</v>
      </c>
      <c r="O3076" t="s">
        <v>3726</v>
      </c>
      <c r="P3076" s="4">
        <v>19.536000000000001</v>
      </c>
      <c r="Q3076" s="4">
        <v>18</v>
      </c>
      <c r="R3076" s="4">
        <f t="shared" si="194"/>
        <v>1.5360000000000014</v>
      </c>
      <c r="S3076" s="4">
        <f t="shared" si="195"/>
        <v>0.23040000000000019</v>
      </c>
    </row>
    <row r="3077" spans="1:19" ht="15.6" x14ac:dyDescent="0.3">
      <c r="A3077" t="s">
        <v>311</v>
      </c>
      <c r="B3077" s="1">
        <v>43358</v>
      </c>
      <c r="C3077" s="1">
        <v>43360</v>
      </c>
      <c r="D3077">
        <f t="shared" si="192"/>
        <v>2018</v>
      </c>
      <c r="E3077" t="str">
        <f t="shared" si="193"/>
        <v>Sep</v>
      </c>
      <c r="F3077" t="s">
        <v>67</v>
      </c>
      <c r="G3077" t="s">
        <v>312</v>
      </c>
      <c r="H3077" s="2" t="s">
        <v>22</v>
      </c>
      <c r="I3077" t="s">
        <v>313</v>
      </c>
      <c r="J3077" t="s">
        <v>314</v>
      </c>
      <c r="K3077">
        <v>2149</v>
      </c>
      <c r="L3077" t="s">
        <v>54</v>
      </c>
      <c r="M3077" t="s">
        <v>4227</v>
      </c>
      <c r="N3077" t="s">
        <v>128</v>
      </c>
      <c r="O3077" t="s">
        <v>3726</v>
      </c>
      <c r="P3077" s="4">
        <v>16.28</v>
      </c>
      <c r="Q3077" s="4">
        <v>18</v>
      </c>
      <c r="R3077" s="4">
        <f t="shared" si="194"/>
        <v>-1.7199999999999989</v>
      </c>
      <c r="S3077" s="4">
        <f t="shared" si="195"/>
        <v>-0.25799999999999984</v>
      </c>
    </row>
    <row r="3078" spans="1:19" ht="15.6" x14ac:dyDescent="0.3">
      <c r="A3078" t="s">
        <v>4230</v>
      </c>
      <c r="B3078" s="1">
        <v>42085</v>
      </c>
      <c r="C3078" s="1">
        <v>42085</v>
      </c>
      <c r="D3078">
        <f t="shared" si="192"/>
        <v>2015</v>
      </c>
      <c r="E3078" t="str">
        <f t="shared" si="193"/>
        <v>Mar</v>
      </c>
      <c r="F3078" t="s">
        <v>30</v>
      </c>
      <c r="G3078" t="s">
        <v>3481</v>
      </c>
      <c r="H3078" s="2" t="s">
        <v>22</v>
      </c>
      <c r="I3078" t="s">
        <v>4231</v>
      </c>
      <c r="J3078" t="s">
        <v>653</v>
      </c>
      <c r="K3078">
        <v>46368</v>
      </c>
      <c r="L3078" t="s">
        <v>25</v>
      </c>
      <c r="M3078" t="s">
        <v>4227</v>
      </c>
      <c r="N3078" t="s">
        <v>128</v>
      </c>
      <c r="O3078" t="s">
        <v>3726</v>
      </c>
      <c r="P3078" s="4">
        <v>16.28</v>
      </c>
      <c r="Q3078" s="4">
        <v>18</v>
      </c>
      <c r="R3078" s="4">
        <f t="shared" si="194"/>
        <v>-1.7199999999999989</v>
      </c>
      <c r="S3078" s="4">
        <f t="shared" si="195"/>
        <v>-0.25799999999999984</v>
      </c>
    </row>
    <row r="3079" spans="1:19" ht="15.6" x14ac:dyDescent="0.3">
      <c r="A3079" t="s">
        <v>2575</v>
      </c>
      <c r="B3079" s="1">
        <v>43375</v>
      </c>
      <c r="C3079" s="1">
        <v>43379</v>
      </c>
      <c r="D3079">
        <f t="shared" si="192"/>
        <v>2018</v>
      </c>
      <c r="E3079" t="str">
        <f t="shared" si="193"/>
        <v>Oct</v>
      </c>
      <c r="F3079" t="s">
        <v>37</v>
      </c>
      <c r="G3079" t="s">
        <v>1594</v>
      </c>
      <c r="H3079" s="2" t="s">
        <v>22</v>
      </c>
      <c r="I3079" t="s">
        <v>2277</v>
      </c>
      <c r="J3079" t="s">
        <v>89</v>
      </c>
      <c r="K3079">
        <v>48183</v>
      </c>
      <c r="L3079" t="s">
        <v>25</v>
      </c>
      <c r="M3079" t="s">
        <v>4227</v>
      </c>
      <c r="N3079" t="s">
        <v>128</v>
      </c>
      <c r="O3079" t="s">
        <v>3726</v>
      </c>
      <c r="P3079" s="4">
        <v>56.98</v>
      </c>
      <c r="Q3079" s="4">
        <v>56.98</v>
      </c>
      <c r="R3079" s="4">
        <f t="shared" si="194"/>
        <v>0</v>
      </c>
      <c r="S3079" s="4">
        <f t="shared" si="195"/>
        <v>0</v>
      </c>
    </row>
    <row r="3080" spans="1:19" ht="15.6" x14ac:dyDescent="0.3">
      <c r="A3080" t="s">
        <v>4232</v>
      </c>
      <c r="B3080" s="1">
        <v>42205</v>
      </c>
      <c r="C3080" s="1">
        <v>42208</v>
      </c>
      <c r="D3080">
        <f t="shared" si="192"/>
        <v>2015</v>
      </c>
      <c r="E3080" t="str">
        <f t="shared" si="193"/>
        <v>Jul</v>
      </c>
      <c r="F3080" t="s">
        <v>20</v>
      </c>
      <c r="G3080" t="s">
        <v>1136</v>
      </c>
      <c r="H3080" s="2" t="s">
        <v>22</v>
      </c>
      <c r="I3080" t="s">
        <v>3573</v>
      </c>
      <c r="J3080" t="s">
        <v>33</v>
      </c>
      <c r="K3080">
        <v>92503</v>
      </c>
      <c r="L3080" t="s">
        <v>34</v>
      </c>
      <c r="M3080" t="s">
        <v>4233</v>
      </c>
      <c r="N3080" t="s">
        <v>128</v>
      </c>
      <c r="O3080" t="s">
        <v>3726</v>
      </c>
      <c r="P3080" s="4">
        <v>13.12</v>
      </c>
      <c r="Q3080" s="4">
        <v>13.12</v>
      </c>
      <c r="R3080" s="4">
        <f t="shared" si="194"/>
        <v>0</v>
      </c>
      <c r="S3080" s="4">
        <f t="shared" si="195"/>
        <v>0</v>
      </c>
    </row>
    <row r="3081" spans="1:19" ht="15.6" x14ac:dyDescent="0.3">
      <c r="A3081" t="s">
        <v>4234</v>
      </c>
      <c r="B3081" s="1">
        <v>43000</v>
      </c>
      <c r="C3081" s="1">
        <v>43006</v>
      </c>
      <c r="D3081">
        <f t="shared" si="192"/>
        <v>2017</v>
      </c>
      <c r="E3081" t="str">
        <f t="shared" si="193"/>
        <v>Sep</v>
      </c>
      <c r="F3081" t="s">
        <v>37</v>
      </c>
      <c r="G3081" t="s">
        <v>274</v>
      </c>
      <c r="H3081" s="2" t="s">
        <v>22</v>
      </c>
      <c r="I3081" t="s">
        <v>100</v>
      </c>
      <c r="J3081" t="s">
        <v>101</v>
      </c>
      <c r="K3081">
        <v>19140</v>
      </c>
      <c r="L3081" t="s">
        <v>54</v>
      </c>
      <c r="M3081" t="s">
        <v>4233</v>
      </c>
      <c r="N3081" t="s">
        <v>128</v>
      </c>
      <c r="O3081" t="s">
        <v>3726</v>
      </c>
      <c r="P3081" s="4">
        <v>7.8719999999999999</v>
      </c>
      <c r="Q3081" s="4">
        <v>18</v>
      </c>
      <c r="R3081" s="4">
        <f t="shared" si="194"/>
        <v>-10.128</v>
      </c>
      <c r="S3081" s="4">
        <f t="shared" si="195"/>
        <v>-1.5191999999999999</v>
      </c>
    </row>
    <row r="3082" spans="1:19" ht="15.6" x14ac:dyDescent="0.3">
      <c r="A3082" t="s">
        <v>680</v>
      </c>
      <c r="B3082" s="1">
        <v>42478</v>
      </c>
      <c r="C3082" s="1">
        <v>42482</v>
      </c>
      <c r="D3082">
        <f t="shared" si="192"/>
        <v>2016</v>
      </c>
      <c r="E3082" t="str">
        <f t="shared" si="193"/>
        <v>Apr</v>
      </c>
      <c r="F3082" t="s">
        <v>67</v>
      </c>
      <c r="G3082" t="s">
        <v>613</v>
      </c>
      <c r="H3082" s="2" t="s">
        <v>22</v>
      </c>
      <c r="I3082" t="s">
        <v>681</v>
      </c>
      <c r="J3082" t="s">
        <v>109</v>
      </c>
      <c r="K3082">
        <v>78501</v>
      </c>
      <c r="L3082" t="s">
        <v>25</v>
      </c>
      <c r="M3082" t="s">
        <v>4233</v>
      </c>
      <c r="N3082" t="s">
        <v>128</v>
      </c>
      <c r="O3082" t="s">
        <v>3726</v>
      </c>
      <c r="P3082" s="4">
        <v>7.8719999999999999</v>
      </c>
      <c r="Q3082" s="4">
        <v>18</v>
      </c>
      <c r="R3082" s="4">
        <f t="shared" si="194"/>
        <v>-10.128</v>
      </c>
      <c r="S3082" s="4">
        <f t="shared" si="195"/>
        <v>-1.5191999999999999</v>
      </c>
    </row>
    <row r="3083" spans="1:19" x14ac:dyDescent="0.3">
      <c r="A3083" t="s">
        <v>4235</v>
      </c>
      <c r="B3083" s="1">
        <v>43061</v>
      </c>
      <c r="C3083" s="1">
        <v>43066</v>
      </c>
      <c r="D3083">
        <f t="shared" si="192"/>
        <v>2017</v>
      </c>
      <c r="E3083" t="str">
        <f t="shared" si="193"/>
        <v>Nov</v>
      </c>
      <c r="F3083" t="s">
        <v>37</v>
      </c>
      <c r="G3083" t="s">
        <v>2404</v>
      </c>
      <c r="H3083" t="s">
        <v>51</v>
      </c>
      <c r="I3083" t="s">
        <v>113</v>
      </c>
      <c r="J3083" t="s">
        <v>109</v>
      </c>
      <c r="K3083">
        <v>77095</v>
      </c>
      <c r="L3083" t="s">
        <v>25</v>
      </c>
      <c r="M3083" t="s">
        <v>4233</v>
      </c>
      <c r="N3083" t="s">
        <v>128</v>
      </c>
      <c r="O3083" t="s">
        <v>3726</v>
      </c>
      <c r="P3083" s="4">
        <v>23.616</v>
      </c>
      <c r="Q3083" s="4">
        <v>23.616</v>
      </c>
      <c r="R3083" s="4">
        <f t="shared" si="194"/>
        <v>0</v>
      </c>
      <c r="S3083" s="4">
        <f t="shared" si="195"/>
        <v>0</v>
      </c>
    </row>
    <row r="3084" spans="1:19" ht="15.6" x14ac:dyDescent="0.3">
      <c r="A3084" t="s">
        <v>4236</v>
      </c>
      <c r="B3084" s="1">
        <v>43122</v>
      </c>
      <c r="C3084" s="1">
        <v>43125</v>
      </c>
      <c r="D3084">
        <f t="shared" si="192"/>
        <v>2018</v>
      </c>
      <c r="E3084" t="str">
        <f t="shared" si="193"/>
        <v>Jan</v>
      </c>
      <c r="F3084" t="s">
        <v>67</v>
      </c>
      <c r="G3084" t="s">
        <v>605</v>
      </c>
      <c r="H3084" s="2" t="s">
        <v>22</v>
      </c>
      <c r="I3084" t="s">
        <v>23</v>
      </c>
      <c r="J3084" t="s">
        <v>24</v>
      </c>
      <c r="K3084">
        <v>60623</v>
      </c>
      <c r="L3084" t="s">
        <v>25</v>
      </c>
      <c r="M3084" t="s">
        <v>4233</v>
      </c>
      <c r="N3084" t="s">
        <v>128</v>
      </c>
      <c r="O3084" t="s">
        <v>3726</v>
      </c>
      <c r="P3084" s="4">
        <v>7.8719999999999999</v>
      </c>
      <c r="Q3084" s="4">
        <v>18</v>
      </c>
      <c r="R3084" s="4">
        <f t="shared" si="194"/>
        <v>-10.128</v>
      </c>
      <c r="S3084" s="4">
        <f t="shared" si="195"/>
        <v>-1.5191999999999999</v>
      </c>
    </row>
    <row r="3085" spans="1:19" ht="15.6" x14ac:dyDescent="0.3">
      <c r="A3085" t="s">
        <v>2244</v>
      </c>
      <c r="B3085" s="1">
        <v>43231</v>
      </c>
      <c r="C3085" s="1">
        <v>43237</v>
      </c>
      <c r="D3085">
        <f t="shared" si="192"/>
        <v>2018</v>
      </c>
      <c r="E3085" t="str">
        <f t="shared" si="193"/>
        <v>May</v>
      </c>
      <c r="F3085" t="s">
        <v>37</v>
      </c>
      <c r="G3085" t="s">
        <v>332</v>
      </c>
      <c r="H3085" s="2" t="s">
        <v>22</v>
      </c>
      <c r="I3085" t="s">
        <v>1207</v>
      </c>
      <c r="J3085" t="s">
        <v>109</v>
      </c>
      <c r="K3085">
        <v>78745</v>
      </c>
      <c r="L3085" t="s">
        <v>25</v>
      </c>
      <c r="M3085" t="s">
        <v>4233</v>
      </c>
      <c r="N3085" t="s">
        <v>128</v>
      </c>
      <c r="O3085" t="s">
        <v>3726</v>
      </c>
      <c r="P3085" s="4">
        <v>5.2480000000000002</v>
      </c>
      <c r="Q3085" s="4">
        <v>5</v>
      </c>
      <c r="R3085" s="4">
        <f t="shared" si="194"/>
        <v>0.24800000000000022</v>
      </c>
      <c r="S3085" s="4">
        <f t="shared" si="195"/>
        <v>3.7200000000000032E-2</v>
      </c>
    </row>
    <row r="3086" spans="1:19" ht="15.6" x14ac:dyDescent="0.3">
      <c r="A3086" t="s">
        <v>4237</v>
      </c>
      <c r="B3086" s="1">
        <v>42120</v>
      </c>
      <c r="C3086" s="1">
        <v>42124</v>
      </c>
      <c r="D3086">
        <f t="shared" si="192"/>
        <v>2015</v>
      </c>
      <c r="E3086" t="str">
        <f t="shared" si="193"/>
        <v>Apr</v>
      </c>
      <c r="F3086" t="s">
        <v>37</v>
      </c>
      <c r="G3086" t="s">
        <v>529</v>
      </c>
      <c r="H3086" s="2" t="s">
        <v>22</v>
      </c>
      <c r="I3086" t="s">
        <v>47</v>
      </c>
      <c r="J3086" t="s">
        <v>33</v>
      </c>
      <c r="K3086">
        <v>90036</v>
      </c>
      <c r="L3086" t="s">
        <v>34</v>
      </c>
      <c r="M3086" t="s">
        <v>4238</v>
      </c>
      <c r="N3086" t="s">
        <v>128</v>
      </c>
      <c r="O3086" t="s">
        <v>3726</v>
      </c>
      <c r="P3086" s="4">
        <v>21.4</v>
      </c>
      <c r="Q3086" s="4">
        <v>18</v>
      </c>
      <c r="R3086" s="4">
        <f t="shared" si="194"/>
        <v>3.3999999999999986</v>
      </c>
      <c r="S3086" s="4">
        <f t="shared" si="195"/>
        <v>0.50999999999999979</v>
      </c>
    </row>
    <row r="3087" spans="1:19" ht="15.6" x14ac:dyDescent="0.3">
      <c r="A3087" t="s">
        <v>4239</v>
      </c>
      <c r="B3087" s="1">
        <v>43115</v>
      </c>
      <c r="C3087" s="1">
        <v>43119</v>
      </c>
      <c r="D3087">
        <f t="shared" si="192"/>
        <v>2018</v>
      </c>
      <c r="E3087" t="str">
        <f t="shared" si="193"/>
        <v>Jan</v>
      </c>
      <c r="F3087" t="s">
        <v>37</v>
      </c>
      <c r="G3087" t="s">
        <v>1548</v>
      </c>
      <c r="H3087" s="2" t="s">
        <v>22</v>
      </c>
      <c r="I3087" t="s">
        <v>47</v>
      </c>
      <c r="J3087" t="s">
        <v>33</v>
      </c>
      <c r="K3087">
        <v>90008</v>
      </c>
      <c r="L3087" t="s">
        <v>34</v>
      </c>
      <c r="M3087" t="s">
        <v>4238</v>
      </c>
      <c r="N3087" t="s">
        <v>128</v>
      </c>
      <c r="O3087" t="s">
        <v>3726</v>
      </c>
      <c r="P3087" s="4">
        <v>21.4</v>
      </c>
      <c r="Q3087" s="4">
        <v>18</v>
      </c>
      <c r="R3087" s="4">
        <f t="shared" si="194"/>
        <v>3.3999999999999986</v>
      </c>
      <c r="S3087" s="4">
        <f t="shared" si="195"/>
        <v>0.50999999999999979</v>
      </c>
    </row>
    <row r="3088" spans="1:19" ht="15.6" x14ac:dyDescent="0.3">
      <c r="A3088" t="s">
        <v>4240</v>
      </c>
      <c r="B3088" s="1">
        <v>43418</v>
      </c>
      <c r="C3088" s="1">
        <v>43423</v>
      </c>
      <c r="D3088">
        <f t="shared" si="192"/>
        <v>2018</v>
      </c>
      <c r="E3088" t="str">
        <f t="shared" si="193"/>
        <v>Nov</v>
      </c>
      <c r="F3088" t="s">
        <v>37</v>
      </c>
      <c r="G3088" t="s">
        <v>81</v>
      </c>
      <c r="H3088" s="2" t="s">
        <v>22</v>
      </c>
      <c r="I3088" t="s">
        <v>47</v>
      </c>
      <c r="J3088" t="s">
        <v>33</v>
      </c>
      <c r="K3088">
        <v>90049</v>
      </c>
      <c r="L3088" t="s">
        <v>34</v>
      </c>
      <c r="M3088" t="s">
        <v>4238</v>
      </c>
      <c r="N3088" t="s">
        <v>128</v>
      </c>
      <c r="O3088" t="s">
        <v>3726</v>
      </c>
      <c r="P3088" s="4">
        <v>34.24</v>
      </c>
      <c r="Q3088" s="4">
        <v>34.24</v>
      </c>
      <c r="R3088" s="4">
        <f t="shared" si="194"/>
        <v>0</v>
      </c>
      <c r="S3088" s="4">
        <f t="shared" si="195"/>
        <v>0</v>
      </c>
    </row>
    <row r="3089" spans="1:19" ht="15.6" x14ac:dyDescent="0.3">
      <c r="A3089" t="s">
        <v>4241</v>
      </c>
      <c r="B3089" s="1">
        <v>42521</v>
      </c>
      <c r="C3089" s="1">
        <v>42521</v>
      </c>
      <c r="D3089">
        <f t="shared" si="192"/>
        <v>2016</v>
      </c>
      <c r="E3089" t="str">
        <f t="shared" si="193"/>
        <v>May</v>
      </c>
      <c r="F3089" t="s">
        <v>30</v>
      </c>
      <c r="G3089" t="s">
        <v>4242</v>
      </c>
      <c r="H3089" s="2" t="s">
        <v>22</v>
      </c>
      <c r="I3089" t="s">
        <v>281</v>
      </c>
      <c r="J3089" t="s">
        <v>83</v>
      </c>
      <c r="K3089">
        <v>28314</v>
      </c>
      <c r="L3089" t="s">
        <v>44</v>
      </c>
      <c r="M3089" t="s">
        <v>4238</v>
      </c>
      <c r="N3089" t="s">
        <v>128</v>
      </c>
      <c r="O3089" t="s">
        <v>3726</v>
      </c>
      <c r="P3089" s="4">
        <v>10.272</v>
      </c>
      <c r="Q3089" s="4">
        <v>10.272</v>
      </c>
      <c r="R3089" s="4">
        <f t="shared" si="194"/>
        <v>0</v>
      </c>
      <c r="S3089" s="4">
        <f t="shared" si="195"/>
        <v>0</v>
      </c>
    </row>
    <row r="3090" spans="1:19" ht="15.6" x14ac:dyDescent="0.3">
      <c r="A3090" t="s">
        <v>4243</v>
      </c>
      <c r="B3090" s="1">
        <v>43430</v>
      </c>
      <c r="C3090" s="1">
        <v>43434</v>
      </c>
      <c r="D3090">
        <f t="shared" si="192"/>
        <v>2018</v>
      </c>
      <c r="E3090" t="str">
        <f t="shared" si="193"/>
        <v>Nov</v>
      </c>
      <c r="F3090" t="s">
        <v>37</v>
      </c>
      <c r="G3090" t="s">
        <v>960</v>
      </c>
      <c r="H3090" s="2" t="s">
        <v>22</v>
      </c>
      <c r="I3090" t="s">
        <v>600</v>
      </c>
      <c r="J3090" t="s">
        <v>183</v>
      </c>
      <c r="K3090">
        <v>30318</v>
      </c>
      <c r="L3090" t="s">
        <v>44</v>
      </c>
      <c r="M3090" t="s">
        <v>4238</v>
      </c>
      <c r="N3090" t="s">
        <v>128</v>
      </c>
      <c r="O3090" t="s">
        <v>3726</v>
      </c>
      <c r="P3090" s="4">
        <v>12.84</v>
      </c>
      <c r="Q3090" s="4">
        <v>80</v>
      </c>
      <c r="R3090" s="4">
        <f t="shared" si="194"/>
        <v>-67.16</v>
      </c>
      <c r="S3090" s="4">
        <f t="shared" si="195"/>
        <v>-10.074</v>
      </c>
    </row>
    <row r="3091" spans="1:19" ht="15.6" x14ac:dyDescent="0.3">
      <c r="A3091" t="s">
        <v>4244</v>
      </c>
      <c r="B3091" s="1">
        <v>42637</v>
      </c>
      <c r="C3091" s="1">
        <v>42637</v>
      </c>
      <c r="D3091">
        <f t="shared" si="192"/>
        <v>2016</v>
      </c>
      <c r="E3091" t="str">
        <f t="shared" si="193"/>
        <v>Sep</v>
      </c>
      <c r="F3091" t="s">
        <v>30</v>
      </c>
      <c r="G3091" t="s">
        <v>1011</v>
      </c>
      <c r="H3091" s="2" t="s">
        <v>22</v>
      </c>
      <c r="I3091" t="s">
        <v>182</v>
      </c>
      <c r="J3091" t="s">
        <v>233</v>
      </c>
      <c r="K3091">
        <v>43229</v>
      </c>
      <c r="L3091" t="s">
        <v>54</v>
      </c>
      <c r="M3091" t="s">
        <v>4238</v>
      </c>
      <c r="N3091" t="s">
        <v>128</v>
      </c>
      <c r="O3091" t="s">
        <v>3726</v>
      </c>
      <c r="P3091" s="4">
        <v>17.12</v>
      </c>
      <c r="Q3091" s="4">
        <v>18</v>
      </c>
      <c r="R3091" s="4">
        <f t="shared" si="194"/>
        <v>-0.87999999999999901</v>
      </c>
      <c r="S3091" s="4">
        <f t="shared" si="195"/>
        <v>-0.13199999999999984</v>
      </c>
    </row>
    <row r="3092" spans="1:19" x14ac:dyDescent="0.3">
      <c r="A3092" t="s">
        <v>4245</v>
      </c>
      <c r="B3092" s="1">
        <v>43232</v>
      </c>
      <c r="C3092" s="1">
        <v>43239</v>
      </c>
      <c r="D3092">
        <f t="shared" si="192"/>
        <v>2018</v>
      </c>
      <c r="E3092" t="str">
        <f t="shared" si="193"/>
        <v>May</v>
      </c>
      <c r="F3092" t="s">
        <v>37</v>
      </c>
      <c r="G3092" t="s">
        <v>1673</v>
      </c>
      <c r="H3092" t="s">
        <v>22</v>
      </c>
      <c r="I3092" t="s">
        <v>191</v>
      </c>
      <c r="J3092" t="s">
        <v>233</v>
      </c>
      <c r="K3092">
        <v>45503</v>
      </c>
      <c r="L3092" t="s">
        <v>54</v>
      </c>
      <c r="M3092" t="s">
        <v>4238</v>
      </c>
      <c r="N3092" t="s">
        <v>128</v>
      </c>
      <c r="O3092" t="s">
        <v>3726</v>
      </c>
      <c r="P3092" s="4">
        <v>10.272</v>
      </c>
      <c r="Q3092" s="4">
        <v>10.272</v>
      </c>
      <c r="R3092" s="4">
        <f t="shared" si="194"/>
        <v>0</v>
      </c>
      <c r="S3092" s="4">
        <f t="shared" si="195"/>
        <v>0</v>
      </c>
    </row>
    <row r="3093" spans="1:19" ht="15.6" x14ac:dyDescent="0.3">
      <c r="A3093" t="s">
        <v>377</v>
      </c>
      <c r="B3093" s="1">
        <v>42017</v>
      </c>
      <c r="C3093" s="1">
        <v>42022</v>
      </c>
      <c r="D3093">
        <f t="shared" si="192"/>
        <v>2015</v>
      </c>
      <c r="E3093" t="str">
        <f t="shared" si="193"/>
        <v>Jan</v>
      </c>
      <c r="F3093" t="s">
        <v>37</v>
      </c>
      <c r="G3093" t="s">
        <v>378</v>
      </c>
      <c r="H3093" s="2" t="s">
        <v>22</v>
      </c>
      <c r="I3093" t="s">
        <v>32</v>
      </c>
      <c r="J3093" t="s">
        <v>33</v>
      </c>
      <c r="K3093">
        <v>94109</v>
      </c>
      <c r="L3093" t="s">
        <v>34</v>
      </c>
      <c r="M3093" t="s">
        <v>4246</v>
      </c>
      <c r="N3093" t="s">
        <v>128</v>
      </c>
      <c r="O3093" t="s">
        <v>3726</v>
      </c>
      <c r="P3093" s="4">
        <v>19.899999999999999</v>
      </c>
      <c r="Q3093" s="4">
        <v>100</v>
      </c>
      <c r="R3093" s="4">
        <f t="shared" si="194"/>
        <v>-80.099999999999994</v>
      </c>
      <c r="S3093" s="4">
        <f t="shared" si="195"/>
        <v>-12.014999999999999</v>
      </c>
    </row>
    <row r="3094" spans="1:19" ht="15.6" x14ac:dyDescent="0.3">
      <c r="A3094" t="s">
        <v>4247</v>
      </c>
      <c r="B3094" s="1">
        <v>42145</v>
      </c>
      <c r="C3094" s="1">
        <v>42149</v>
      </c>
      <c r="D3094">
        <f t="shared" si="192"/>
        <v>2015</v>
      </c>
      <c r="E3094" t="str">
        <f t="shared" si="193"/>
        <v>May</v>
      </c>
      <c r="F3094" t="s">
        <v>37</v>
      </c>
      <c r="G3094" t="s">
        <v>1489</v>
      </c>
      <c r="H3094" s="2" t="s">
        <v>22</v>
      </c>
      <c r="I3094" t="s">
        <v>39</v>
      </c>
      <c r="J3094" t="s">
        <v>33</v>
      </c>
      <c r="K3094">
        <v>92037</v>
      </c>
      <c r="L3094" t="s">
        <v>34</v>
      </c>
      <c r="M3094" t="s">
        <v>4246</v>
      </c>
      <c r="N3094" t="s">
        <v>128</v>
      </c>
      <c r="O3094" t="s">
        <v>3726</v>
      </c>
      <c r="P3094" s="4">
        <v>31.84</v>
      </c>
      <c r="Q3094" s="4">
        <v>100</v>
      </c>
      <c r="R3094" s="4">
        <f t="shared" si="194"/>
        <v>-68.16</v>
      </c>
      <c r="S3094" s="4">
        <f t="shared" si="195"/>
        <v>-10.223999999999998</v>
      </c>
    </row>
    <row r="3095" spans="1:19" ht="15.6" x14ac:dyDescent="0.3">
      <c r="A3095" t="s">
        <v>4062</v>
      </c>
      <c r="B3095" s="1">
        <v>43275</v>
      </c>
      <c r="C3095" s="1">
        <v>43282</v>
      </c>
      <c r="D3095">
        <f t="shared" si="192"/>
        <v>2018</v>
      </c>
      <c r="E3095" t="str">
        <f t="shared" si="193"/>
        <v>Jun</v>
      </c>
      <c r="F3095" t="s">
        <v>37</v>
      </c>
      <c r="G3095" t="s">
        <v>2774</v>
      </c>
      <c r="H3095" s="2" t="s">
        <v>22</v>
      </c>
      <c r="I3095" t="s">
        <v>2191</v>
      </c>
      <c r="J3095" t="s">
        <v>33</v>
      </c>
      <c r="K3095">
        <v>91767</v>
      </c>
      <c r="L3095" t="s">
        <v>34</v>
      </c>
      <c r="M3095" t="s">
        <v>4246</v>
      </c>
      <c r="N3095" t="s">
        <v>128</v>
      </c>
      <c r="O3095" t="s">
        <v>3726</v>
      </c>
      <c r="P3095" s="4">
        <v>35.82</v>
      </c>
      <c r="Q3095" s="4">
        <v>35.82</v>
      </c>
      <c r="R3095" s="4">
        <f t="shared" si="194"/>
        <v>0</v>
      </c>
      <c r="S3095" s="4">
        <f t="shared" si="195"/>
        <v>0</v>
      </c>
    </row>
    <row r="3096" spans="1:19" ht="15.6" x14ac:dyDescent="0.3">
      <c r="A3096" t="s">
        <v>1288</v>
      </c>
      <c r="B3096" s="1">
        <v>43403</v>
      </c>
      <c r="C3096" s="1">
        <v>43409</v>
      </c>
      <c r="D3096">
        <f t="shared" si="192"/>
        <v>2018</v>
      </c>
      <c r="E3096" t="str">
        <f t="shared" si="193"/>
        <v>Oct</v>
      </c>
      <c r="F3096" t="s">
        <v>37</v>
      </c>
      <c r="G3096" t="s">
        <v>1289</v>
      </c>
      <c r="H3096" s="2" t="s">
        <v>22</v>
      </c>
      <c r="I3096" t="s">
        <v>32</v>
      </c>
      <c r="J3096" t="s">
        <v>33</v>
      </c>
      <c r="K3096">
        <v>94122</v>
      </c>
      <c r="L3096" t="s">
        <v>34</v>
      </c>
      <c r="M3096" t="s">
        <v>4246</v>
      </c>
      <c r="N3096" t="s">
        <v>128</v>
      </c>
      <c r="O3096" t="s">
        <v>3726</v>
      </c>
      <c r="P3096" s="4">
        <v>19.899999999999999</v>
      </c>
      <c r="Q3096" s="4">
        <v>18</v>
      </c>
      <c r="R3096" s="4">
        <f t="shared" si="194"/>
        <v>1.8999999999999986</v>
      </c>
      <c r="S3096" s="4">
        <f t="shared" si="195"/>
        <v>0.28499999999999975</v>
      </c>
    </row>
    <row r="3097" spans="1:19" x14ac:dyDescent="0.3">
      <c r="A3097" t="s">
        <v>4248</v>
      </c>
      <c r="B3097" s="1">
        <v>42864</v>
      </c>
      <c r="C3097" s="1">
        <v>42867</v>
      </c>
      <c r="D3097">
        <f t="shared" si="192"/>
        <v>2017</v>
      </c>
      <c r="E3097" t="str">
        <f t="shared" si="193"/>
        <v>May</v>
      </c>
      <c r="F3097" t="s">
        <v>67</v>
      </c>
      <c r="G3097" t="s">
        <v>1165</v>
      </c>
      <c r="H3097" t="s">
        <v>51</v>
      </c>
      <c r="I3097" t="s">
        <v>431</v>
      </c>
      <c r="J3097" t="s">
        <v>158</v>
      </c>
      <c r="K3097">
        <v>24153</v>
      </c>
      <c r="L3097" t="s">
        <v>44</v>
      </c>
      <c r="M3097" t="s">
        <v>4246</v>
      </c>
      <c r="N3097" t="s">
        <v>128</v>
      </c>
      <c r="O3097" t="s">
        <v>3726</v>
      </c>
      <c r="P3097" s="4">
        <v>27.86</v>
      </c>
      <c r="Q3097" s="4">
        <v>27.86</v>
      </c>
      <c r="R3097" s="4">
        <f t="shared" si="194"/>
        <v>0</v>
      </c>
      <c r="S3097" s="4">
        <f t="shared" si="195"/>
        <v>0</v>
      </c>
    </row>
    <row r="3098" spans="1:19" x14ac:dyDescent="0.3">
      <c r="A3098" t="s">
        <v>4249</v>
      </c>
      <c r="B3098" s="1">
        <v>43284</v>
      </c>
      <c r="C3098" s="1">
        <v>43285</v>
      </c>
      <c r="D3098">
        <f t="shared" si="192"/>
        <v>2018</v>
      </c>
      <c r="E3098" t="str">
        <f t="shared" si="193"/>
        <v>Jul</v>
      </c>
      <c r="F3098" t="s">
        <v>20</v>
      </c>
      <c r="G3098" t="s">
        <v>1413</v>
      </c>
      <c r="H3098" t="s">
        <v>51</v>
      </c>
      <c r="I3098" t="s">
        <v>636</v>
      </c>
      <c r="J3098" t="s">
        <v>83</v>
      </c>
      <c r="K3098">
        <v>27217</v>
      </c>
      <c r="L3098" t="s">
        <v>44</v>
      </c>
      <c r="M3098" t="s">
        <v>4246</v>
      </c>
      <c r="N3098" t="s">
        <v>128</v>
      </c>
      <c r="O3098" t="s">
        <v>3726</v>
      </c>
      <c r="P3098" s="4">
        <v>9.5519999999999996</v>
      </c>
      <c r="Q3098" s="4">
        <v>9.5519999999999996</v>
      </c>
      <c r="R3098" s="4">
        <f t="shared" si="194"/>
        <v>0</v>
      </c>
      <c r="S3098" s="4">
        <f t="shared" si="195"/>
        <v>0</v>
      </c>
    </row>
    <row r="3099" spans="1:19" ht="15.6" x14ac:dyDescent="0.3">
      <c r="A3099" t="s">
        <v>305</v>
      </c>
      <c r="B3099" s="1">
        <v>42655</v>
      </c>
      <c r="C3099" s="1">
        <v>42657</v>
      </c>
      <c r="D3099">
        <f t="shared" si="192"/>
        <v>2016</v>
      </c>
      <c r="E3099" t="str">
        <f t="shared" si="193"/>
        <v>Oct</v>
      </c>
      <c r="F3099" t="s">
        <v>20</v>
      </c>
      <c r="G3099" t="s">
        <v>306</v>
      </c>
      <c r="H3099" s="2" t="s">
        <v>22</v>
      </c>
      <c r="I3099" t="s">
        <v>61</v>
      </c>
      <c r="J3099" t="s">
        <v>62</v>
      </c>
      <c r="K3099">
        <v>10035</v>
      </c>
      <c r="L3099" t="s">
        <v>54</v>
      </c>
      <c r="M3099" t="s">
        <v>4246</v>
      </c>
      <c r="N3099" t="s">
        <v>128</v>
      </c>
      <c r="O3099" t="s">
        <v>3726</v>
      </c>
      <c r="P3099" s="4">
        <v>19.899999999999999</v>
      </c>
      <c r="Q3099" s="4">
        <v>18</v>
      </c>
      <c r="R3099" s="4">
        <f t="shared" si="194"/>
        <v>1.8999999999999986</v>
      </c>
      <c r="S3099" s="4">
        <f t="shared" si="195"/>
        <v>0.28499999999999975</v>
      </c>
    </row>
    <row r="3100" spans="1:19" ht="15.6" x14ac:dyDescent="0.3">
      <c r="A3100" t="s">
        <v>1446</v>
      </c>
      <c r="B3100" s="1">
        <v>43057</v>
      </c>
      <c r="C3100" s="1">
        <v>43061</v>
      </c>
      <c r="D3100">
        <f t="shared" si="192"/>
        <v>2017</v>
      </c>
      <c r="E3100" t="str">
        <f t="shared" si="193"/>
        <v>Nov</v>
      </c>
      <c r="F3100" t="s">
        <v>37</v>
      </c>
      <c r="G3100" t="s">
        <v>318</v>
      </c>
      <c r="H3100" s="2" t="s">
        <v>22</v>
      </c>
      <c r="I3100" t="s">
        <v>684</v>
      </c>
      <c r="J3100" t="s">
        <v>109</v>
      </c>
      <c r="K3100">
        <v>77506</v>
      </c>
      <c r="L3100" t="s">
        <v>25</v>
      </c>
      <c r="M3100" t="s">
        <v>4246</v>
      </c>
      <c r="N3100" t="s">
        <v>110</v>
      </c>
      <c r="O3100" t="s">
        <v>3726</v>
      </c>
      <c r="P3100" s="4">
        <v>6.3680000000000003</v>
      </c>
      <c r="Q3100" s="4">
        <v>5</v>
      </c>
      <c r="R3100" s="4">
        <f t="shared" si="194"/>
        <v>1.3680000000000003</v>
      </c>
      <c r="S3100" s="4">
        <f t="shared" si="195"/>
        <v>0.20520000000000005</v>
      </c>
    </row>
    <row r="3101" spans="1:19" ht="15.6" x14ac:dyDescent="0.3">
      <c r="A3101" t="s">
        <v>2489</v>
      </c>
      <c r="B3101" s="1">
        <v>43289</v>
      </c>
      <c r="C3101" s="1">
        <v>43293</v>
      </c>
      <c r="D3101">
        <f t="shared" si="192"/>
        <v>2018</v>
      </c>
      <c r="E3101" t="str">
        <f t="shared" si="193"/>
        <v>Jul</v>
      </c>
      <c r="F3101" t="s">
        <v>37</v>
      </c>
      <c r="G3101" t="s">
        <v>851</v>
      </c>
      <c r="H3101" s="2" t="s">
        <v>22</v>
      </c>
      <c r="I3101" t="s">
        <v>69</v>
      </c>
      <c r="J3101" t="s">
        <v>70</v>
      </c>
      <c r="K3101">
        <v>98115</v>
      </c>
      <c r="L3101" t="s">
        <v>34</v>
      </c>
      <c r="M3101" t="s">
        <v>4250</v>
      </c>
      <c r="N3101" t="s">
        <v>128</v>
      </c>
      <c r="O3101" t="s">
        <v>3726</v>
      </c>
      <c r="P3101" s="4">
        <v>18.239999999999998</v>
      </c>
      <c r="Q3101" s="4">
        <v>18</v>
      </c>
      <c r="R3101" s="4">
        <f t="shared" si="194"/>
        <v>0.23999999999999844</v>
      </c>
      <c r="S3101" s="4">
        <f t="shared" si="195"/>
        <v>3.5999999999999761E-2</v>
      </c>
    </row>
    <row r="3102" spans="1:19" ht="15.6" x14ac:dyDescent="0.3">
      <c r="A3102" t="s">
        <v>4251</v>
      </c>
      <c r="B3102" s="1">
        <v>42066</v>
      </c>
      <c r="C3102" s="1">
        <v>42070</v>
      </c>
      <c r="D3102">
        <f t="shared" si="192"/>
        <v>2015</v>
      </c>
      <c r="E3102" t="str">
        <f t="shared" si="193"/>
        <v>Mar</v>
      </c>
      <c r="F3102" t="s">
        <v>67</v>
      </c>
      <c r="G3102" t="s">
        <v>857</v>
      </c>
      <c r="H3102" s="2" t="s">
        <v>22</v>
      </c>
      <c r="I3102" t="s">
        <v>52</v>
      </c>
      <c r="J3102" t="s">
        <v>83</v>
      </c>
      <c r="K3102">
        <v>28403</v>
      </c>
      <c r="L3102" t="s">
        <v>44</v>
      </c>
      <c r="M3102" t="s">
        <v>4250</v>
      </c>
      <c r="N3102" t="s">
        <v>128</v>
      </c>
      <c r="O3102" t="s">
        <v>3726</v>
      </c>
      <c r="P3102" s="4">
        <v>19.456</v>
      </c>
      <c r="Q3102" s="4">
        <v>18</v>
      </c>
      <c r="R3102" s="4">
        <f t="shared" si="194"/>
        <v>1.4559999999999995</v>
      </c>
      <c r="S3102" s="4">
        <f t="shared" si="195"/>
        <v>0.21839999999999993</v>
      </c>
    </row>
    <row r="3103" spans="1:19" ht="15.6" x14ac:dyDescent="0.3">
      <c r="A3103" t="s">
        <v>3019</v>
      </c>
      <c r="B3103" s="1">
        <v>42980</v>
      </c>
      <c r="C3103" s="1">
        <v>42984</v>
      </c>
      <c r="D3103">
        <f t="shared" si="192"/>
        <v>2017</v>
      </c>
      <c r="E3103" t="str">
        <f t="shared" si="193"/>
        <v>Sep</v>
      </c>
      <c r="F3103" t="s">
        <v>37</v>
      </c>
      <c r="G3103" t="s">
        <v>81</v>
      </c>
      <c r="H3103" s="2" t="s">
        <v>22</v>
      </c>
      <c r="I3103" t="s">
        <v>1899</v>
      </c>
      <c r="J3103" t="s">
        <v>83</v>
      </c>
      <c r="K3103">
        <v>28205</v>
      </c>
      <c r="L3103" t="s">
        <v>44</v>
      </c>
      <c r="M3103" t="s">
        <v>4250</v>
      </c>
      <c r="N3103" t="s">
        <v>110</v>
      </c>
      <c r="O3103" t="s">
        <v>3726</v>
      </c>
      <c r="P3103" s="4">
        <v>19.456</v>
      </c>
      <c r="Q3103" s="4">
        <v>18</v>
      </c>
      <c r="R3103" s="4">
        <f t="shared" si="194"/>
        <v>1.4559999999999995</v>
      </c>
      <c r="S3103" s="4">
        <f t="shared" si="195"/>
        <v>0.21839999999999993</v>
      </c>
    </row>
    <row r="3104" spans="1:19" x14ac:dyDescent="0.3">
      <c r="A3104" t="s">
        <v>4252</v>
      </c>
      <c r="B3104" s="1">
        <v>43337</v>
      </c>
      <c r="C3104" s="1">
        <v>43340</v>
      </c>
      <c r="D3104">
        <f t="shared" si="192"/>
        <v>2018</v>
      </c>
      <c r="E3104" t="str">
        <f t="shared" si="193"/>
        <v>Aug</v>
      </c>
      <c r="F3104" t="s">
        <v>67</v>
      </c>
      <c r="G3104" t="s">
        <v>2742</v>
      </c>
      <c r="H3104" t="s">
        <v>105</v>
      </c>
      <c r="I3104" t="s">
        <v>648</v>
      </c>
      <c r="J3104" t="s">
        <v>250</v>
      </c>
      <c r="K3104">
        <v>38301</v>
      </c>
      <c r="L3104" t="s">
        <v>44</v>
      </c>
      <c r="M3104" t="s">
        <v>4250</v>
      </c>
      <c r="N3104" t="s">
        <v>128</v>
      </c>
      <c r="O3104" t="s">
        <v>3726</v>
      </c>
      <c r="P3104" s="4">
        <v>9.7279999999999998</v>
      </c>
      <c r="Q3104" s="4">
        <v>9.7279999999999998</v>
      </c>
      <c r="R3104" s="4">
        <f t="shared" si="194"/>
        <v>0</v>
      </c>
      <c r="S3104" s="4">
        <f t="shared" si="195"/>
        <v>0</v>
      </c>
    </row>
    <row r="3105" spans="1:19" ht="15.6" x14ac:dyDescent="0.3">
      <c r="A3105" t="s">
        <v>4253</v>
      </c>
      <c r="B3105" s="1">
        <v>42062</v>
      </c>
      <c r="C3105" s="1">
        <v>42066</v>
      </c>
      <c r="D3105">
        <f t="shared" si="192"/>
        <v>2015</v>
      </c>
      <c r="E3105" t="str">
        <f t="shared" si="193"/>
        <v>Feb</v>
      </c>
      <c r="F3105" t="s">
        <v>20</v>
      </c>
      <c r="G3105" t="s">
        <v>452</v>
      </c>
      <c r="H3105" s="2" t="s">
        <v>22</v>
      </c>
      <c r="I3105" t="s">
        <v>182</v>
      </c>
      <c r="J3105" t="s">
        <v>233</v>
      </c>
      <c r="K3105">
        <v>43229</v>
      </c>
      <c r="L3105" t="s">
        <v>54</v>
      </c>
      <c r="M3105" t="s">
        <v>4250</v>
      </c>
      <c r="N3105" t="s">
        <v>128</v>
      </c>
      <c r="O3105" t="s">
        <v>3726</v>
      </c>
      <c r="P3105" s="4">
        <v>19.456</v>
      </c>
      <c r="Q3105" s="4">
        <v>18</v>
      </c>
      <c r="R3105" s="4">
        <f t="shared" si="194"/>
        <v>1.4559999999999995</v>
      </c>
      <c r="S3105" s="4">
        <f t="shared" si="195"/>
        <v>0.21839999999999993</v>
      </c>
    </row>
    <row r="3106" spans="1:19" ht="15.6" x14ac:dyDescent="0.3">
      <c r="A3106" t="s">
        <v>3925</v>
      </c>
      <c r="B3106" s="1">
        <v>43204</v>
      </c>
      <c r="C3106" s="1">
        <v>43207</v>
      </c>
      <c r="D3106">
        <f t="shared" si="192"/>
        <v>2018</v>
      </c>
      <c r="E3106" t="str">
        <f t="shared" si="193"/>
        <v>Apr</v>
      </c>
      <c r="F3106" t="s">
        <v>20</v>
      </c>
      <c r="G3106" t="s">
        <v>1055</v>
      </c>
      <c r="H3106" s="2" t="s">
        <v>22</v>
      </c>
      <c r="I3106" t="s">
        <v>2346</v>
      </c>
      <c r="J3106" t="s">
        <v>233</v>
      </c>
      <c r="K3106">
        <v>43615</v>
      </c>
      <c r="L3106" t="s">
        <v>54</v>
      </c>
      <c r="M3106" t="s">
        <v>4250</v>
      </c>
      <c r="N3106" t="s">
        <v>128</v>
      </c>
      <c r="O3106" t="s">
        <v>3726</v>
      </c>
      <c r="P3106" s="4">
        <v>14.592000000000001</v>
      </c>
      <c r="Q3106" s="4">
        <v>18</v>
      </c>
      <c r="R3106" s="4">
        <f t="shared" si="194"/>
        <v>-3.4079999999999995</v>
      </c>
      <c r="S3106" s="4">
        <f t="shared" si="195"/>
        <v>-0.51119999999999988</v>
      </c>
    </row>
    <row r="3107" spans="1:19" ht="15.6" x14ac:dyDescent="0.3">
      <c r="A3107" t="s">
        <v>4254</v>
      </c>
      <c r="B3107" s="1">
        <v>42703</v>
      </c>
      <c r="C3107" s="1">
        <v>42704</v>
      </c>
      <c r="D3107">
        <f t="shared" si="192"/>
        <v>2016</v>
      </c>
      <c r="E3107" t="str">
        <f t="shared" si="193"/>
        <v>Nov</v>
      </c>
      <c r="F3107" t="s">
        <v>20</v>
      </c>
      <c r="G3107" t="s">
        <v>525</v>
      </c>
      <c r="H3107" s="2" t="s">
        <v>22</v>
      </c>
      <c r="I3107" t="s">
        <v>1641</v>
      </c>
      <c r="J3107" t="s">
        <v>33</v>
      </c>
      <c r="K3107">
        <v>92704</v>
      </c>
      <c r="L3107" t="s">
        <v>34</v>
      </c>
      <c r="M3107" t="s">
        <v>4255</v>
      </c>
      <c r="N3107" t="s">
        <v>128</v>
      </c>
      <c r="O3107" t="s">
        <v>3726</v>
      </c>
      <c r="P3107" s="4">
        <v>56.3</v>
      </c>
      <c r="Q3107" s="4">
        <v>56.3</v>
      </c>
      <c r="R3107" s="4">
        <f t="shared" si="194"/>
        <v>0</v>
      </c>
      <c r="S3107" s="4">
        <f t="shared" si="195"/>
        <v>0</v>
      </c>
    </row>
    <row r="3108" spans="1:19" ht="15.6" x14ac:dyDescent="0.3">
      <c r="A3108" t="s">
        <v>4256</v>
      </c>
      <c r="B3108" s="1">
        <v>42714</v>
      </c>
      <c r="C3108" s="1">
        <v>42719</v>
      </c>
      <c r="D3108">
        <f t="shared" si="192"/>
        <v>2016</v>
      </c>
      <c r="E3108" t="str">
        <f t="shared" si="193"/>
        <v>Dec</v>
      </c>
      <c r="F3108" t="s">
        <v>37</v>
      </c>
      <c r="G3108" t="s">
        <v>2547</v>
      </c>
      <c r="H3108" s="2" t="s">
        <v>22</v>
      </c>
      <c r="I3108" t="s">
        <v>47</v>
      </c>
      <c r="J3108" t="s">
        <v>33</v>
      </c>
      <c r="K3108">
        <v>90032</v>
      </c>
      <c r="L3108" t="s">
        <v>34</v>
      </c>
      <c r="M3108" t="s">
        <v>4255</v>
      </c>
      <c r="N3108" t="s">
        <v>128</v>
      </c>
      <c r="O3108" t="s">
        <v>3726</v>
      </c>
      <c r="P3108" s="4">
        <v>56.3</v>
      </c>
      <c r="Q3108" s="4">
        <v>56.3</v>
      </c>
      <c r="R3108" s="4">
        <f t="shared" si="194"/>
        <v>0</v>
      </c>
      <c r="S3108" s="4">
        <f t="shared" si="195"/>
        <v>0</v>
      </c>
    </row>
    <row r="3109" spans="1:19" ht="15.6" x14ac:dyDescent="0.3">
      <c r="A3109" t="s">
        <v>2836</v>
      </c>
      <c r="B3109" s="1">
        <v>42532</v>
      </c>
      <c r="C3109" s="1">
        <v>42537</v>
      </c>
      <c r="D3109">
        <f t="shared" si="192"/>
        <v>2016</v>
      </c>
      <c r="E3109" t="str">
        <f t="shared" si="193"/>
        <v>Jun</v>
      </c>
      <c r="F3109" t="s">
        <v>37</v>
      </c>
      <c r="G3109" t="s">
        <v>378</v>
      </c>
      <c r="H3109" s="2" t="s">
        <v>22</v>
      </c>
      <c r="I3109" t="s">
        <v>82</v>
      </c>
      <c r="J3109" t="s">
        <v>43</v>
      </c>
      <c r="K3109">
        <v>71203</v>
      </c>
      <c r="L3109" t="s">
        <v>44</v>
      </c>
      <c r="M3109" t="s">
        <v>4255</v>
      </c>
      <c r="N3109" t="s">
        <v>128</v>
      </c>
      <c r="O3109" t="s">
        <v>3726</v>
      </c>
      <c r="P3109" s="4">
        <v>56.3</v>
      </c>
      <c r="Q3109" s="4">
        <v>56.3</v>
      </c>
      <c r="R3109" s="4">
        <f t="shared" si="194"/>
        <v>0</v>
      </c>
      <c r="S3109" s="4">
        <f t="shared" si="195"/>
        <v>0</v>
      </c>
    </row>
    <row r="3110" spans="1:19" ht="15.6" x14ac:dyDescent="0.3">
      <c r="A3110" t="s">
        <v>2656</v>
      </c>
      <c r="B3110" s="1">
        <v>42718</v>
      </c>
      <c r="C3110" s="1">
        <v>42722</v>
      </c>
      <c r="D3110">
        <f t="shared" si="192"/>
        <v>2016</v>
      </c>
      <c r="E3110" t="str">
        <f t="shared" si="193"/>
        <v>Dec</v>
      </c>
      <c r="F3110" t="s">
        <v>37</v>
      </c>
      <c r="G3110" t="s">
        <v>228</v>
      </c>
      <c r="H3110" s="2" t="s">
        <v>22</v>
      </c>
      <c r="I3110" t="s">
        <v>648</v>
      </c>
      <c r="J3110" t="s">
        <v>454</v>
      </c>
      <c r="K3110">
        <v>39212</v>
      </c>
      <c r="L3110" t="s">
        <v>44</v>
      </c>
      <c r="M3110" t="s">
        <v>4255</v>
      </c>
      <c r="N3110" t="s">
        <v>128</v>
      </c>
      <c r="O3110" t="s">
        <v>3726</v>
      </c>
      <c r="P3110" s="4">
        <v>56.3</v>
      </c>
      <c r="Q3110" s="4">
        <v>56.3</v>
      </c>
      <c r="R3110" s="4">
        <f t="shared" si="194"/>
        <v>0</v>
      </c>
      <c r="S3110" s="4">
        <f t="shared" si="195"/>
        <v>0</v>
      </c>
    </row>
    <row r="3111" spans="1:19" x14ac:dyDescent="0.3">
      <c r="A3111" t="s">
        <v>4257</v>
      </c>
      <c r="B3111" s="1">
        <v>43052</v>
      </c>
      <c r="C3111" s="1">
        <v>43057</v>
      </c>
      <c r="D3111">
        <f t="shared" si="192"/>
        <v>2017</v>
      </c>
      <c r="E3111" t="str">
        <f t="shared" si="193"/>
        <v>Nov</v>
      </c>
      <c r="F3111" t="s">
        <v>37</v>
      </c>
      <c r="G3111" t="s">
        <v>1300</v>
      </c>
      <c r="H3111" t="s">
        <v>51</v>
      </c>
      <c r="I3111" t="s">
        <v>61</v>
      </c>
      <c r="J3111" t="s">
        <v>62</v>
      </c>
      <c r="K3111">
        <v>10011</v>
      </c>
      <c r="L3111" t="s">
        <v>54</v>
      </c>
      <c r="M3111" t="s">
        <v>4255</v>
      </c>
      <c r="N3111" t="s">
        <v>128</v>
      </c>
      <c r="O3111" t="s">
        <v>3726</v>
      </c>
      <c r="P3111" s="4">
        <v>140.75</v>
      </c>
      <c r="Q3111" s="4">
        <v>140.75</v>
      </c>
      <c r="R3111" s="4">
        <f t="shared" si="194"/>
        <v>0</v>
      </c>
      <c r="S3111" s="4">
        <f t="shared" si="195"/>
        <v>0</v>
      </c>
    </row>
    <row r="3112" spans="1:19" x14ac:dyDescent="0.3">
      <c r="A3112" t="s">
        <v>4258</v>
      </c>
      <c r="B3112" s="1">
        <v>42319</v>
      </c>
      <c r="C3112" s="1">
        <v>42323</v>
      </c>
      <c r="D3112">
        <f t="shared" si="192"/>
        <v>2015</v>
      </c>
      <c r="E3112" t="str">
        <f t="shared" si="193"/>
        <v>Nov</v>
      </c>
      <c r="F3112" t="s">
        <v>37</v>
      </c>
      <c r="G3112" t="s">
        <v>2243</v>
      </c>
      <c r="H3112" t="s">
        <v>105</v>
      </c>
      <c r="I3112" t="s">
        <v>113</v>
      </c>
      <c r="J3112" t="s">
        <v>109</v>
      </c>
      <c r="K3112">
        <v>77095</v>
      </c>
      <c r="L3112" t="s">
        <v>25</v>
      </c>
      <c r="M3112" t="s">
        <v>4255</v>
      </c>
      <c r="N3112" t="s">
        <v>128</v>
      </c>
      <c r="O3112" t="s">
        <v>3726</v>
      </c>
      <c r="P3112" s="4">
        <v>67.56</v>
      </c>
      <c r="Q3112" s="4">
        <v>67.56</v>
      </c>
      <c r="R3112" s="4">
        <f t="shared" si="194"/>
        <v>0</v>
      </c>
      <c r="S3112" s="4">
        <f t="shared" si="195"/>
        <v>0</v>
      </c>
    </row>
    <row r="3113" spans="1:19" x14ac:dyDescent="0.3">
      <c r="A3113" t="s">
        <v>4259</v>
      </c>
      <c r="B3113" s="1">
        <v>42709</v>
      </c>
      <c r="C3113" s="1">
        <v>42710</v>
      </c>
      <c r="D3113">
        <f t="shared" si="192"/>
        <v>2016</v>
      </c>
      <c r="E3113" t="str">
        <f t="shared" si="193"/>
        <v>Dec</v>
      </c>
      <c r="F3113" t="s">
        <v>20</v>
      </c>
      <c r="G3113" t="s">
        <v>1228</v>
      </c>
      <c r="H3113" t="s">
        <v>51</v>
      </c>
      <c r="I3113" t="s">
        <v>116</v>
      </c>
      <c r="J3113" t="s">
        <v>109</v>
      </c>
      <c r="K3113">
        <v>75220</v>
      </c>
      <c r="L3113" t="s">
        <v>25</v>
      </c>
      <c r="M3113" t="s">
        <v>4255</v>
      </c>
      <c r="N3113" t="s">
        <v>128</v>
      </c>
      <c r="O3113" t="s">
        <v>3726</v>
      </c>
      <c r="P3113" s="4">
        <v>45.04</v>
      </c>
      <c r="Q3113" s="4">
        <v>45.04</v>
      </c>
      <c r="R3113" s="4">
        <f t="shared" si="194"/>
        <v>0</v>
      </c>
      <c r="S3113" s="4">
        <f t="shared" si="195"/>
        <v>0</v>
      </c>
    </row>
    <row r="3114" spans="1:19" x14ac:dyDescent="0.3">
      <c r="A3114" t="s">
        <v>4260</v>
      </c>
      <c r="B3114" s="1">
        <v>43418</v>
      </c>
      <c r="C3114" s="1">
        <v>43422</v>
      </c>
      <c r="D3114">
        <f t="shared" si="192"/>
        <v>2018</v>
      </c>
      <c r="E3114" t="str">
        <f t="shared" si="193"/>
        <v>Nov</v>
      </c>
      <c r="F3114" t="s">
        <v>37</v>
      </c>
      <c r="G3114" t="s">
        <v>1811</v>
      </c>
      <c r="H3114" t="s">
        <v>105</v>
      </c>
      <c r="I3114" t="s">
        <v>684</v>
      </c>
      <c r="J3114" t="s">
        <v>109</v>
      </c>
      <c r="K3114">
        <v>77506</v>
      </c>
      <c r="L3114" t="s">
        <v>25</v>
      </c>
      <c r="M3114" t="s">
        <v>4255</v>
      </c>
      <c r="N3114" t="s">
        <v>128</v>
      </c>
      <c r="O3114" t="s">
        <v>3726</v>
      </c>
      <c r="P3114" s="4">
        <v>45.04</v>
      </c>
      <c r="Q3114" s="4">
        <v>45.04</v>
      </c>
      <c r="R3114" s="4">
        <f t="shared" si="194"/>
        <v>0</v>
      </c>
      <c r="S3114" s="4">
        <f t="shared" si="195"/>
        <v>0</v>
      </c>
    </row>
    <row r="3115" spans="1:19" ht="15.6" x14ac:dyDescent="0.3">
      <c r="A3115" t="s">
        <v>2116</v>
      </c>
      <c r="B3115" s="1">
        <v>42631</v>
      </c>
      <c r="C3115" s="1">
        <v>42636</v>
      </c>
      <c r="D3115">
        <f t="shared" si="192"/>
        <v>2016</v>
      </c>
      <c r="E3115" t="str">
        <f t="shared" si="193"/>
        <v>Sep</v>
      </c>
      <c r="F3115" t="s">
        <v>37</v>
      </c>
      <c r="G3115" t="s">
        <v>366</v>
      </c>
      <c r="H3115" s="2" t="s">
        <v>22</v>
      </c>
      <c r="I3115" t="s">
        <v>47</v>
      </c>
      <c r="J3115" t="s">
        <v>33</v>
      </c>
      <c r="K3115">
        <v>90049</v>
      </c>
      <c r="L3115" t="s">
        <v>34</v>
      </c>
      <c r="M3115" t="s">
        <v>4261</v>
      </c>
      <c r="N3115" t="s">
        <v>128</v>
      </c>
      <c r="O3115" t="s">
        <v>3726</v>
      </c>
      <c r="P3115" s="4">
        <v>11.68</v>
      </c>
      <c r="Q3115" s="4">
        <v>11.68</v>
      </c>
      <c r="R3115" s="4">
        <f t="shared" si="194"/>
        <v>0</v>
      </c>
      <c r="S3115" s="4">
        <f t="shared" si="195"/>
        <v>0</v>
      </c>
    </row>
    <row r="3116" spans="1:19" ht="15.6" x14ac:dyDescent="0.3">
      <c r="A3116" t="s">
        <v>4051</v>
      </c>
      <c r="B3116" s="1">
        <v>42603</v>
      </c>
      <c r="C3116" s="1">
        <v>42608</v>
      </c>
      <c r="D3116">
        <f t="shared" si="192"/>
        <v>2016</v>
      </c>
      <c r="E3116" t="str">
        <f t="shared" si="193"/>
        <v>Aug</v>
      </c>
      <c r="F3116" t="s">
        <v>37</v>
      </c>
      <c r="G3116" t="s">
        <v>2892</v>
      </c>
      <c r="H3116" s="2" t="s">
        <v>22</v>
      </c>
      <c r="I3116" t="s">
        <v>753</v>
      </c>
      <c r="J3116" t="s">
        <v>205</v>
      </c>
      <c r="K3116">
        <v>41042</v>
      </c>
      <c r="L3116" t="s">
        <v>44</v>
      </c>
      <c r="M3116" t="s">
        <v>4261</v>
      </c>
      <c r="N3116" t="s">
        <v>128</v>
      </c>
      <c r="O3116" t="s">
        <v>3726</v>
      </c>
      <c r="P3116" s="4">
        <v>17.52</v>
      </c>
      <c r="Q3116" s="4">
        <v>18</v>
      </c>
      <c r="R3116" s="4">
        <f t="shared" si="194"/>
        <v>-0.48000000000000043</v>
      </c>
      <c r="S3116" s="4">
        <f t="shared" si="195"/>
        <v>-7.2000000000000064E-2</v>
      </c>
    </row>
    <row r="3117" spans="1:19" ht="15.6" x14ac:dyDescent="0.3">
      <c r="A3117" t="s">
        <v>4262</v>
      </c>
      <c r="B3117" s="1">
        <v>43267</v>
      </c>
      <c r="C3117" s="1">
        <v>43271</v>
      </c>
      <c r="D3117">
        <f t="shared" si="192"/>
        <v>2018</v>
      </c>
      <c r="E3117" t="str">
        <f t="shared" si="193"/>
        <v>Jun</v>
      </c>
      <c r="F3117" t="s">
        <v>37</v>
      </c>
      <c r="G3117" t="s">
        <v>508</v>
      </c>
      <c r="H3117" s="2" t="s">
        <v>22</v>
      </c>
      <c r="I3117" t="s">
        <v>4263</v>
      </c>
      <c r="J3117" t="s">
        <v>83</v>
      </c>
      <c r="K3117">
        <v>27514</v>
      </c>
      <c r="L3117" t="s">
        <v>44</v>
      </c>
      <c r="M3117" t="s">
        <v>4261</v>
      </c>
      <c r="N3117" t="s">
        <v>128</v>
      </c>
      <c r="O3117" t="s">
        <v>3726</v>
      </c>
      <c r="P3117" s="4">
        <v>14.016</v>
      </c>
      <c r="Q3117" s="4">
        <v>14.016</v>
      </c>
      <c r="R3117" s="4">
        <f t="shared" si="194"/>
        <v>0</v>
      </c>
      <c r="S3117" s="4">
        <f t="shared" si="195"/>
        <v>0</v>
      </c>
    </row>
    <row r="3118" spans="1:19" ht="15.6" x14ac:dyDescent="0.3">
      <c r="A3118" t="s">
        <v>4264</v>
      </c>
      <c r="B3118" s="1">
        <v>43319</v>
      </c>
      <c r="C3118" s="1">
        <v>43324</v>
      </c>
      <c r="D3118">
        <f t="shared" si="192"/>
        <v>2018</v>
      </c>
      <c r="E3118" t="str">
        <f t="shared" si="193"/>
        <v>Aug</v>
      </c>
      <c r="F3118" t="s">
        <v>37</v>
      </c>
      <c r="G3118" t="s">
        <v>99</v>
      </c>
      <c r="H3118" s="2" t="s">
        <v>22</v>
      </c>
      <c r="I3118" t="s">
        <v>406</v>
      </c>
      <c r="J3118" t="s">
        <v>62</v>
      </c>
      <c r="K3118">
        <v>11561</v>
      </c>
      <c r="L3118" t="s">
        <v>54</v>
      </c>
      <c r="M3118" t="s">
        <v>4261</v>
      </c>
      <c r="N3118" t="s">
        <v>128</v>
      </c>
      <c r="O3118" t="s">
        <v>3726</v>
      </c>
      <c r="P3118" s="4">
        <v>11.68</v>
      </c>
      <c r="Q3118" s="4">
        <v>11.68</v>
      </c>
      <c r="R3118" s="4">
        <f t="shared" si="194"/>
        <v>0</v>
      </c>
      <c r="S3118" s="4">
        <f t="shared" si="195"/>
        <v>0</v>
      </c>
    </row>
    <row r="3119" spans="1:19" ht="15.6" x14ac:dyDescent="0.3">
      <c r="A3119" t="s">
        <v>1648</v>
      </c>
      <c r="B3119" s="1">
        <v>43352</v>
      </c>
      <c r="C3119" s="1">
        <v>43356</v>
      </c>
      <c r="D3119">
        <f t="shared" si="192"/>
        <v>2018</v>
      </c>
      <c r="E3119" t="str">
        <f t="shared" si="193"/>
        <v>Sep</v>
      </c>
      <c r="F3119" t="s">
        <v>37</v>
      </c>
      <c r="G3119" t="s">
        <v>1649</v>
      </c>
      <c r="H3119" s="2" t="s">
        <v>22</v>
      </c>
      <c r="I3119" t="s">
        <v>100</v>
      </c>
      <c r="J3119" t="s">
        <v>101</v>
      </c>
      <c r="K3119">
        <v>19134</v>
      </c>
      <c r="L3119" t="s">
        <v>54</v>
      </c>
      <c r="M3119" t="s">
        <v>4261</v>
      </c>
      <c r="N3119" t="s">
        <v>128</v>
      </c>
      <c r="O3119" t="s">
        <v>3726</v>
      </c>
      <c r="P3119" s="4">
        <v>4.6719999999999997</v>
      </c>
      <c r="Q3119" s="4">
        <v>5</v>
      </c>
      <c r="R3119" s="4">
        <f t="shared" si="194"/>
        <v>-0.32800000000000029</v>
      </c>
      <c r="S3119" s="4">
        <f t="shared" si="195"/>
        <v>-4.9200000000000042E-2</v>
      </c>
    </row>
    <row r="3120" spans="1:19" ht="15.6" x14ac:dyDescent="0.3">
      <c r="A3120" t="s">
        <v>3143</v>
      </c>
      <c r="B3120" s="1">
        <v>43130</v>
      </c>
      <c r="C3120" s="1">
        <v>43137</v>
      </c>
      <c r="D3120">
        <f t="shared" si="192"/>
        <v>2018</v>
      </c>
      <c r="E3120" t="str">
        <f t="shared" si="193"/>
        <v>Jan</v>
      </c>
      <c r="F3120" t="s">
        <v>37</v>
      </c>
      <c r="G3120" t="s">
        <v>3144</v>
      </c>
      <c r="H3120" s="2" t="s">
        <v>22</v>
      </c>
      <c r="I3120" t="s">
        <v>293</v>
      </c>
      <c r="J3120" t="s">
        <v>24</v>
      </c>
      <c r="K3120">
        <v>60505</v>
      </c>
      <c r="L3120" t="s">
        <v>25</v>
      </c>
      <c r="M3120" t="s">
        <v>4261</v>
      </c>
      <c r="N3120" t="s">
        <v>128</v>
      </c>
      <c r="O3120" t="s">
        <v>3726</v>
      </c>
      <c r="P3120" s="4">
        <v>9.3439999999999994</v>
      </c>
      <c r="Q3120" s="4">
        <v>18</v>
      </c>
      <c r="R3120" s="4">
        <f t="shared" si="194"/>
        <v>-8.6560000000000006</v>
      </c>
      <c r="S3120" s="4">
        <f t="shared" si="195"/>
        <v>-1.2984</v>
      </c>
    </row>
    <row r="3121" spans="1:19" ht="15.6" x14ac:dyDescent="0.3">
      <c r="A3121" t="s">
        <v>4265</v>
      </c>
      <c r="B3121" s="1">
        <v>43304</v>
      </c>
      <c r="C3121" s="1">
        <v>43306</v>
      </c>
      <c r="D3121">
        <f t="shared" si="192"/>
        <v>2018</v>
      </c>
      <c r="E3121" t="str">
        <f t="shared" si="193"/>
        <v>Jul</v>
      </c>
      <c r="F3121" t="s">
        <v>67</v>
      </c>
      <c r="G3121" t="s">
        <v>91</v>
      </c>
      <c r="H3121" s="2" t="s">
        <v>22</v>
      </c>
      <c r="I3121" t="s">
        <v>4266</v>
      </c>
      <c r="J3121" t="s">
        <v>653</v>
      </c>
      <c r="K3121">
        <v>46514</v>
      </c>
      <c r="L3121" t="s">
        <v>25</v>
      </c>
      <c r="M3121" t="s">
        <v>4261</v>
      </c>
      <c r="N3121" t="s">
        <v>128</v>
      </c>
      <c r="O3121" t="s">
        <v>3726</v>
      </c>
      <c r="P3121" s="4">
        <v>11.68</v>
      </c>
      <c r="Q3121" s="4">
        <v>11.68</v>
      </c>
      <c r="R3121" s="4">
        <f t="shared" si="194"/>
        <v>0</v>
      </c>
      <c r="S3121" s="4">
        <f t="shared" si="195"/>
        <v>0</v>
      </c>
    </row>
    <row r="3122" spans="1:19" ht="15.6" x14ac:dyDescent="0.3">
      <c r="A3122" t="s">
        <v>4267</v>
      </c>
      <c r="B3122" s="1">
        <v>42168</v>
      </c>
      <c r="C3122" s="1">
        <v>42172</v>
      </c>
      <c r="D3122">
        <f t="shared" si="192"/>
        <v>2015</v>
      </c>
      <c r="E3122" t="str">
        <f t="shared" si="193"/>
        <v>Jun</v>
      </c>
      <c r="F3122" t="s">
        <v>37</v>
      </c>
      <c r="G3122" t="s">
        <v>1238</v>
      </c>
      <c r="H3122" s="2" t="s">
        <v>22</v>
      </c>
      <c r="I3122" t="s">
        <v>47</v>
      </c>
      <c r="J3122" t="s">
        <v>33</v>
      </c>
      <c r="K3122">
        <v>90032</v>
      </c>
      <c r="L3122" t="s">
        <v>34</v>
      </c>
      <c r="M3122" t="s">
        <v>4268</v>
      </c>
      <c r="N3122" t="s">
        <v>128</v>
      </c>
      <c r="O3122" t="s">
        <v>3726</v>
      </c>
      <c r="P3122" s="4">
        <v>14.52</v>
      </c>
      <c r="Q3122" s="4">
        <v>18</v>
      </c>
      <c r="R3122" s="4">
        <f t="shared" si="194"/>
        <v>-3.4800000000000004</v>
      </c>
      <c r="S3122" s="4">
        <f t="shared" si="195"/>
        <v>-0.52200000000000002</v>
      </c>
    </row>
    <row r="3123" spans="1:19" ht="15.6" x14ac:dyDescent="0.3">
      <c r="A3123" t="s">
        <v>4269</v>
      </c>
      <c r="B3123" s="1">
        <v>43120</v>
      </c>
      <c r="C3123" s="1">
        <v>43125</v>
      </c>
      <c r="D3123">
        <f t="shared" si="192"/>
        <v>2018</v>
      </c>
      <c r="E3123" t="str">
        <f t="shared" si="193"/>
        <v>Jan</v>
      </c>
      <c r="F3123" t="s">
        <v>37</v>
      </c>
      <c r="G3123" t="s">
        <v>538</v>
      </c>
      <c r="H3123" s="2" t="s">
        <v>22</v>
      </c>
      <c r="I3123" t="s">
        <v>32</v>
      </c>
      <c r="J3123" t="s">
        <v>33</v>
      </c>
      <c r="K3123">
        <v>94122</v>
      </c>
      <c r="L3123" t="s">
        <v>34</v>
      </c>
      <c r="M3123" t="s">
        <v>4268</v>
      </c>
      <c r="N3123" t="s">
        <v>128</v>
      </c>
      <c r="O3123" t="s">
        <v>3726</v>
      </c>
      <c r="P3123" s="4">
        <v>24.2</v>
      </c>
      <c r="Q3123" s="4">
        <v>24.2</v>
      </c>
      <c r="R3123" s="4">
        <f t="shared" si="194"/>
        <v>0</v>
      </c>
      <c r="S3123" s="4">
        <f t="shared" si="195"/>
        <v>0</v>
      </c>
    </row>
    <row r="3124" spans="1:19" x14ac:dyDescent="0.3">
      <c r="A3124" t="s">
        <v>4270</v>
      </c>
      <c r="B3124" s="1">
        <v>43009</v>
      </c>
      <c r="C3124" s="1">
        <v>43014</v>
      </c>
      <c r="D3124">
        <f t="shared" si="192"/>
        <v>2017</v>
      </c>
      <c r="E3124" t="str">
        <f t="shared" si="193"/>
        <v>Oct</v>
      </c>
      <c r="F3124" t="s">
        <v>67</v>
      </c>
      <c r="G3124" t="s">
        <v>1289</v>
      </c>
      <c r="H3124" t="s">
        <v>105</v>
      </c>
      <c r="I3124" t="s">
        <v>198</v>
      </c>
      <c r="J3124" t="s">
        <v>79</v>
      </c>
      <c r="K3124">
        <v>33012</v>
      </c>
      <c r="L3124" t="s">
        <v>44</v>
      </c>
      <c r="M3124" t="s">
        <v>4268</v>
      </c>
      <c r="N3124" t="s">
        <v>128</v>
      </c>
      <c r="O3124" t="s">
        <v>3726</v>
      </c>
      <c r="P3124" s="4">
        <v>30.975999999999999</v>
      </c>
      <c r="Q3124" s="4">
        <v>30.975999999999999</v>
      </c>
      <c r="R3124" s="4">
        <f t="shared" si="194"/>
        <v>0</v>
      </c>
      <c r="S3124" s="4">
        <f t="shared" si="195"/>
        <v>0</v>
      </c>
    </row>
    <row r="3125" spans="1:19" ht="15.6" x14ac:dyDescent="0.3">
      <c r="A3125" t="s">
        <v>4271</v>
      </c>
      <c r="B3125" s="1">
        <v>42052</v>
      </c>
      <c r="C3125" s="1">
        <v>42059</v>
      </c>
      <c r="D3125">
        <f t="shared" si="192"/>
        <v>2015</v>
      </c>
      <c r="E3125" t="str">
        <f t="shared" si="193"/>
        <v>Feb</v>
      </c>
      <c r="F3125" t="s">
        <v>37</v>
      </c>
      <c r="G3125" t="s">
        <v>2016</v>
      </c>
      <c r="H3125" s="2" t="s">
        <v>22</v>
      </c>
      <c r="I3125" t="s">
        <v>23</v>
      </c>
      <c r="J3125" t="s">
        <v>24</v>
      </c>
      <c r="K3125">
        <v>60653</v>
      </c>
      <c r="L3125" t="s">
        <v>25</v>
      </c>
      <c r="M3125" t="s">
        <v>4268</v>
      </c>
      <c r="N3125" t="s">
        <v>128</v>
      </c>
      <c r="O3125" t="s">
        <v>3726</v>
      </c>
      <c r="P3125" s="4">
        <v>54.207999999999998</v>
      </c>
      <c r="Q3125" s="4">
        <v>54.207999999999998</v>
      </c>
      <c r="R3125" s="4">
        <f t="shared" si="194"/>
        <v>0</v>
      </c>
      <c r="S3125" s="4">
        <f t="shared" si="195"/>
        <v>0</v>
      </c>
    </row>
    <row r="3126" spans="1:19" ht="15.6" x14ac:dyDescent="0.3">
      <c r="A3126" t="s">
        <v>4272</v>
      </c>
      <c r="B3126" s="1">
        <v>43223</v>
      </c>
      <c r="C3126" s="1">
        <v>43227</v>
      </c>
      <c r="D3126">
        <f t="shared" si="192"/>
        <v>2018</v>
      </c>
      <c r="E3126" t="str">
        <f t="shared" si="193"/>
        <v>May</v>
      </c>
      <c r="F3126" t="s">
        <v>37</v>
      </c>
      <c r="G3126" t="s">
        <v>4273</v>
      </c>
      <c r="H3126" s="2" t="s">
        <v>22</v>
      </c>
      <c r="I3126" t="s">
        <v>32</v>
      </c>
      <c r="J3126" t="s">
        <v>33</v>
      </c>
      <c r="K3126">
        <v>94122</v>
      </c>
      <c r="L3126" t="s">
        <v>34</v>
      </c>
      <c r="M3126" t="s">
        <v>4274</v>
      </c>
      <c r="N3126" t="s">
        <v>128</v>
      </c>
      <c r="O3126" t="s">
        <v>3726</v>
      </c>
      <c r="P3126" s="4">
        <v>22.96</v>
      </c>
      <c r="Q3126" s="4">
        <v>18</v>
      </c>
      <c r="R3126" s="4">
        <f t="shared" si="194"/>
        <v>4.9600000000000009</v>
      </c>
      <c r="S3126" s="4">
        <f t="shared" si="195"/>
        <v>0.74400000000000011</v>
      </c>
    </row>
    <row r="3127" spans="1:19" x14ac:dyDescent="0.3">
      <c r="A3127" t="s">
        <v>4275</v>
      </c>
      <c r="B3127" s="1">
        <v>43242</v>
      </c>
      <c r="C3127" s="1">
        <v>43246</v>
      </c>
      <c r="D3127">
        <f t="shared" si="192"/>
        <v>2018</v>
      </c>
      <c r="E3127" t="str">
        <f t="shared" si="193"/>
        <v>May</v>
      </c>
      <c r="F3127" t="s">
        <v>37</v>
      </c>
      <c r="G3127" t="s">
        <v>851</v>
      </c>
      <c r="H3127" t="s">
        <v>22</v>
      </c>
      <c r="I3127" t="s">
        <v>32</v>
      </c>
      <c r="J3127" t="s">
        <v>33</v>
      </c>
      <c r="K3127">
        <v>94109</v>
      </c>
      <c r="L3127" t="s">
        <v>34</v>
      </c>
      <c r="M3127" t="s">
        <v>4274</v>
      </c>
      <c r="N3127" t="s">
        <v>128</v>
      </c>
      <c r="O3127" t="s">
        <v>3726</v>
      </c>
      <c r="P3127" s="4">
        <v>9.84</v>
      </c>
      <c r="Q3127" s="4">
        <v>9.84</v>
      </c>
      <c r="R3127" s="4">
        <f t="shared" si="194"/>
        <v>0</v>
      </c>
      <c r="S3127" s="4">
        <f t="shared" si="195"/>
        <v>0</v>
      </c>
    </row>
    <row r="3128" spans="1:19" ht="15.6" x14ac:dyDescent="0.3">
      <c r="A3128" t="s">
        <v>4276</v>
      </c>
      <c r="B3128" s="1">
        <v>42129</v>
      </c>
      <c r="C3128" s="1">
        <v>42133</v>
      </c>
      <c r="D3128">
        <f t="shared" si="192"/>
        <v>2015</v>
      </c>
      <c r="E3128" t="str">
        <f t="shared" si="193"/>
        <v>May</v>
      </c>
      <c r="F3128" t="s">
        <v>67</v>
      </c>
      <c r="G3128" t="s">
        <v>288</v>
      </c>
      <c r="H3128" s="2" t="s">
        <v>22</v>
      </c>
      <c r="I3128" t="s">
        <v>645</v>
      </c>
      <c r="J3128" t="s">
        <v>205</v>
      </c>
      <c r="K3128">
        <v>40475</v>
      </c>
      <c r="L3128" t="s">
        <v>44</v>
      </c>
      <c r="M3128" t="s">
        <v>4274</v>
      </c>
      <c r="N3128" t="s">
        <v>128</v>
      </c>
      <c r="O3128" t="s">
        <v>3726</v>
      </c>
      <c r="P3128" s="4">
        <v>6.56</v>
      </c>
      <c r="Q3128" s="4">
        <v>5</v>
      </c>
      <c r="R3128" s="4">
        <f t="shared" si="194"/>
        <v>1.5599999999999996</v>
      </c>
      <c r="S3128" s="4">
        <f t="shared" si="195"/>
        <v>0.23399999999999993</v>
      </c>
    </row>
    <row r="3129" spans="1:19" ht="15.6" x14ac:dyDescent="0.3">
      <c r="A3129" t="s">
        <v>4277</v>
      </c>
      <c r="B3129" s="1">
        <v>42320</v>
      </c>
      <c r="C3129" s="1">
        <v>42325</v>
      </c>
      <c r="D3129">
        <f t="shared" si="192"/>
        <v>2015</v>
      </c>
      <c r="E3129" t="str">
        <f t="shared" si="193"/>
        <v>Nov</v>
      </c>
      <c r="F3129" t="s">
        <v>67</v>
      </c>
      <c r="G3129" t="s">
        <v>1475</v>
      </c>
      <c r="H3129" s="2" t="s">
        <v>22</v>
      </c>
      <c r="I3129" t="s">
        <v>3379</v>
      </c>
      <c r="J3129" t="s">
        <v>83</v>
      </c>
      <c r="K3129">
        <v>28806</v>
      </c>
      <c r="L3129" t="s">
        <v>44</v>
      </c>
      <c r="M3129" t="s">
        <v>4274</v>
      </c>
      <c r="N3129" t="s">
        <v>128</v>
      </c>
      <c r="O3129" t="s">
        <v>3726</v>
      </c>
      <c r="P3129" s="4">
        <v>7.8719999999999999</v>
      </c>
      <c r="Q3129" s="4">
        <v>18</v>
      </c>
      <c r="R3129" s="4">
        <f t="shared" si="194"/>
        <v>-10.128</v>
      </c>
      <c r="S3129" s="4">
        <f t="shared" si="195"/>
        <v>-1.5191999999999999</v>
      </c>
    </row>
    <row r="3130" spans="1:19" x14ac:dyDescent="0.3">
      <c r="A3130" t="s">
        <v>4278</v>
      </c>
      <c r="B3130" s="1">
        <v>42368</v>
      </c>
      <c r="C3130" s="1">
        <v>42373</v>
      </c>
      <c r="D3130">
        <f t="shared" si="192"/>
        <v>2015</v>
      </c>
      <c r="E3130" t="str">
        <f t="shared" si="193"/>
        <v>Dec</v>
      </c>
      <c r="F3130" t="s">
        <v>37</v>
      </c>
      <c r="G3130" t="s">
        <v>1806</v>
      </c>
      <c r="H3130" t="s">
        <v>51</v>
      </c>
      <c r="I3130" t="s">
        <v>858</v>
      </c>
      <c r="J3130" t="s">
        <v>89</v>
      </c>
      <c r="K3130">
        <v>48180</v>
      </c>
      <c r="L3130" t="s">
        <v>25</v>
      </c>
      <c r="M3130" t="s">
        <v>4274</v>
      </c>
      <c r="N3130" t="s">
        <v>128</v>
      </c>
      <c r="O3130" t="s">
        <v>3726</v>
      </c>
      <c r="P3130" s="4">
        <v>9.84</v>
      </c>
      <c r="Q3130" s="4">
        <v>9.84</v>
      </c>
      <c r="R3130" s="4">
        <f t="shared" si="194"/>
        <v>0</v>
      </c>
      <c r="S3130" s="4">
        <f t="shared" si="195"/>
        <v>0</v>
      </c>
    </row>
    <row r="3131" spans="1:19" ht="15.6" x14ac:dyDescent="0.3">
      <c r="A3131" t="s">
        <v>4279</v>
      </c>
      <c r="B3131" s="1">
        <v>43404</v>
      </c>
      <c r="C3131" s="1">
        <v>43408</v>
      </c>
      <c r="D3131">
        <f t="shared" si="192"/>
        <v>2018</v>
      </c>
      <c r="E3131" t="str">
        <f t="shared" si="193"/>
        <v>Oct</v>
      </c>
      <c r="F3131" t="s">
        <v>37</v>
      </c>
      <c r="G3131" t="s">
        <v>1141</v>
      </c>
      <c r="H3131" s="2" t="s">
        <v>22</v>
      </c>
      <c r="I3131" t="s">
        <v>116</v>
      </c>
      <c r="J3131" t="s">
        <v>109</v>
      </c>
      <c r="K3131">
        <v>75217</v>
      </c>
      <c r="L3131" t="s">
        <v>25</v>
      </c>
      <c r="M3131" t="s">
        <v>4274</v>
      </c>
      <c r="N3131" t="s">
        <v>128</v>
      </c>
      <c r="O3131" t="s">
        <v>3726</v>
      </c>
      <c r="P3131" s="4">
        <v>5.2480000000000002</v>
      </c>
      <c r="Q3131" s="4">
        <v>5</v>
      </c>
      <c r="R3131" s="4">
        <f t="shared" si="194"/>
        <v>0.24800000000000022</v>
      </c>
      <c r="S3131" s="4">
        <f t="shared" si="195"/>
        <v>3.7200000000000032E-2</v>
      </c>
    </row>
    <row r="3132" spans="1:19" ht="15.6" x14ac:dyDescent="0.3">
      <c r="A3132" t="s">
        <v>4280</v>
      </c>
      <c r="B3132" s="1">
        <v>42742</v>
      </c>
      <c r="C3132" s="1">
        <v>42747</v>
      </c>
      <c r="D3132">
        <f t="shared" si="192"/>
        <v>2017</v>
      </c>
      <c r="E3132" t="str">
        <f t="shared" si="193"/>
        <v>Jan</v>
      </c>
      <c r="F3132" t="s">
        <v>37</v>
      </c>
      <c r="G3132" t="s">
        <v>1514</v>
      </c>
      <c r="H3132" s="2" t="s">
        <v>22</v>
      </c>
      <c r="I3132" t="s">
        <v>785</v>
      </c>
      <c r="J3132" t="s">
        <v>33</v>
      </c>
      <c r="K3132">
        <v>94601</v>
      </c>
      <c r="L3132" t="s">
        <v>34</v>
      </c>
      <c r="M3132" t="s">
        <v>4281</v>
      </c>
      <c r="N3132" t="s">
        <v>128</v>
      </c>
      <c r="O3132" t="s">
        <v>3726</v>
      </c>
      <c r="P3132" s="4">
        <v>34.58</v>
      </c>
      <c r="Q3132" s="4">
        <v>34.58</v>
      </c>
      <c r="R3132" s="4">
        <f t="shared" si="194"/>
        <v>0</v>
      </c>
      <c r="S3132" s="4">
        <f t="shared" si="195"/>
        <v>0</v>
      </c>
    </row>
    <row r="3133" spans="1:19" ht="15.6" x14ac:dyDescent="0.3">
      <c r="A3133" t="s">
        <v>931</v>
      </c>
      <c r="B3133" s="1">
        <v>43463</v>
      </c>
      <c r="C3133" s="1">
        <v>43466</v>
      </c>
      <c r="D3133">
        <f t="shared" si="192"/>
        <v>2018</v>
      </c>
      <c r="E3133" t="str">
        <f t="shared" si="193"/>
        <v>Dec</v>
      </c>
      <c r="F3133" t="s">
        <v>67</v>
      </c>
      <c r="G3133" t="s">
        <v>932</v>
      </c>
      <c r="H3133" s="2" t="s">
        <v>22</v>
      </c>
      <c r="I3133" t="s">
        <v>576</v>
      </c>
      <c r="J3133" t="s">
        <v>205</v>
      </c>
      <c r="K3133">
        <v>40214</v>
      </c>
      <c r="L3133" t="s">
        <v>44</v>
      </c>
      <c r="M3133" t="s">
        <v>4281</v>
      </c>
      <c r="N3133" t="s">
        <v>128</v>
      </c>
      <c r="O3133" t="s">
        <v>3726</v>
      </c>
      <c r="P3133" s="4">
        <v>34.58</v>
      </c>
      <c r="Q3133" s="4">
        <v>34.58</v>
      </c>
      <c r="R3133" s="4">
        <f t="shared" si="194"/>
        <v>0</v>
      </c>
      <c r="S3133" s="4">
        <f t="shared" si="195"/>
        <v>0</v>
      </c>
    </row>
    <row r="3134" spans="1:19" x14ac:dyDescent="0.3">
      <c r="A3134" t="s">
        <v>219</v>
      </c>
      <c r="B3134" s="1">
        <v>42430</v>
      </c>
      <c r="C3134" s="1">
        <v>42433</v>
      </c>
      <c r="D3134">
        <f t="shared" si="192"/>
        <v>2016</v>
      </c>
      <c r="E3134" t="str">
        <f t="shared" si="193"/>
        <v>Mar</v>
      </c>
      <c r="F3134" t="s">
        <v>20</v>
      </c>
      <c r="G3134" t="s">
        <v>220</v>
      </c>
      <c r="H3134" t="s">
        <v>51</v>
      </c>
      <c r="I3134" t="s">
        <v>113</v>
      </c>
      <c r="J3134" t="s">
        <v>109</v>
      </c>
      <c r="K3134">
        <v>77070</v>
      </c>
      <c r="L3134" t="s">
        <v>25</v>
      </c>
      <c r="M3134" t="s">
        <v>4281</v>
      </c>
      <c r="N3134" t="s">
        <v>128</v>
      </c>
      <c r="O3134" t="s">
        <v>3726</v>
      </c>
      <c r="P3134" s="4">
        <v>55.328000000000003</v>
      </c>
      <c r="Q3134" s="4">
        <v>55.328000000000003</v>
      </c>
      <c r="R3134" s="4">
        <f t="shared" si="194"/>
        <v>0</v>
      </c>
      <c r="S3134" s="4">
        <f t="shared" si="195"/>
        <v>0</v>
      </c>
    </row>
    <row r="3135" spans="1:19" ht="15.6" x14ac:dyDescent="0.3">
      <c r="A3135" t="s">
        <v>4282</v>
      </c>
      <c r="B3135" s="1">
        <v>42077</v>
      </c>
      <c r="C3135" s="1">
        <v>42081</v>
      </c>
      <c r="D3135">
        <f t="shared" si="192"/>
        <v>2015</v>
      </c>
      <c r="E3135" t="str">
        <f t="shared" si="193"/>
        <v>Mar</v>
      </c>
      <c r="F3135" t="s">
        <v>37</v>
      </c>
      <c r="G3135" t="s">
        <v>1396</v>
      </c>
      <c r="H3135" s="2" t="s">
        <v>22</v>
      </c>
      <c r="I3135" t="s">
        <v>4283</v>
      </c>
      <c r="J3135" t="s">
        <v>33</v>
      </c>
      <c r="K3135">
        <v>92646</v>
      </c>
      <c r="L3135" t="s">
        <v>34</v>
      </c>
      <c r="M3135" t="s">
        <v>4284</v>
      </c>
      <c r="N3135" t="s">
        <v>128</v>
      </c>
      <c r="O3135" t="s">
        <v>3726</v>
      </c>
      <c r="P3135" s="4">
        <v>3.38</v>
      </c>
      <c r="Q3135" s="4">
        <v>50</v>
      </c>
      <c r="R3135" s="4">
        <f t="shared" si="194"/>
        <v>-46.62</v>
      </c>
      <c r="S3135" s="4">
        <f t="shared" si="195"/>
        <v>-6.9929999999999994</v>
      </c>
    </row>
    <row r="3136" spans="1:19" ht="15.6" x14ac:dyDescent="0.3">
      <c r="A3136" t="s">
        <v>2781</v>
      </c>
      <c r="B3136" s="1">
        <v>42708</v>
      </c>
      <c r="C3136" s="1">
        <v>42713</v>
      </c>
      <c r="D3136">
        <f t="shared" si="192"/>
        <v>2016</v>
      </c>
      <c r="E3136" t="str">
        <f t="shared" si="193"/>
        <v>Dec</v>
      </c>
      <c r="F3136" t="s">
        <v>37</v>
      </c>
      <c r="G3136" t="s">
        <v>794</v>
      </c>
      <c r="H3136" s="2" t="s">
        <v>22</v>
      </c>
      <c r="I3136" t="s">
        <v>419</v>
      </c>
      <c r="J3136" t="s">
        <v>33</v>
      </c>
      <c r="K3136">
        <v>90712</v>
      </c>
      <c r="L3136" t="s">
        <v>34</v>
      </c>
      <c r="M3136" t="s">
        <v>4284</v>
      </c>
      <c r="N3136" t="s">
        <v>128</v>
      </c>
      <c r="O3136" t="s">
        <v>3726</v>
      </c>
      <c r="P3136" s="4">
        <v>16.899999999999999</v>
      </c>
      <c r="Q3136" s="4">
        <v>18</v>
      </c>
      <c r="R3136" s="4">
        <f t="shared" si="194"/>
        <v>-1.1000000000000014</v>
      </c>
      <c r="S3136" s="4">
        <f t="shared" si="195"/>
        <v>-0.1650000000000002</v>
      </c>
    </row>
    <row r="3137" spans="1:19" ht="15.6" x14ac:dyDescent="0.3">
      <c r="A3137" t="s">
        <v>4285</v>
      </c>
      <c r="B3137" s="1">
        <v>42798</v>
      </c>
      <c r="C3137" s="1">
        <v>42804</v>
      </c>
      <c r="D3137">
        <f t="shared" si="192"/>
        <v>2017</v>
      </c>
      <c r="E3137" t="str">
        <f t="shared" si="193"/>
        <v>Mar</v>
      </c>
      <c r="F3137" t="s">
        <v>37</v>
      </c>
      <c r="G3137" t="s">
        <v>474</v>
      </c>
      <c r="H3137" s="2" t="s">
        <v>22</v>
      </c>
      <c r="I3137" t="s">
        <v>39</v>
      </c>
      <c r="J3137" t="s">
        <v>33</v>
      </c>
      <c r="K3137">
        <v>92024</v>
      </c>
      <c r="L3137" t="s">
        <v>34</v>
      </c>
      <c r="M3137" t="s">
        <v>4286</v>
      </c>
      <c r="N3137" t="s">
        <v>110</v>
      </c>
      <c r="O3137" t="s">
        <v>3726</v>
      </c>
      <c r="P3137" s="4">
        <v>16.989999999999998</v>
      </c>
      <c r="Q3137" s="4">
        <v>18</v>
      </c>
      <c r="R3137" s="4">
        <f t="shared" si="194"/>
        <v>-1.0100000000000016</v>
      </c>
      <c r="S3137" s="4">
        <f t="shared" si="195"/>
        <v>-0.15150000000000022</v>
      </c>
    </row>
    <row r="3138" spans="1:19" ht="15.6" x14ac:dyDescent="0.3">
      <c r="A3138" t="s">
        <v>243</v>
      </c>
      <c r="B3138" s="1">
        <v>43375</v>
      </c>
      <c r="C3138" s="1">
        <v>43381</v>
      </c>
      <c r="D3138">
        <f t="shared" ref="D3138:D3201" si="196">YEAR(B3138)</f>
        <v>2018</v>
      </c>
      <c r="E3138" t="str">
        <f t="shared" ref="E3138:E3201" si="197">TEXT(B3138,"mmm")</f>
        <v>Oct</v>
      </c>
      <c r="F3138" t="s">
        <v>37</v>
      </c>
      <c r="G3138" t="s">
        <v>244</v>
      </c>
      <c r="H3138" s="2" t="s">
        <v>22</v>
      </c>
      <c r="I3138" t="s">
        <v>191</v>
      </c>
      <c r="J3138" t="s">
        <v>242</v>
      </c>
      <c r="K3138">
        <v>97477</v>
      </c>
      <c r="L3138" t="s">
        <v>34</v>
      </c>
      <c r="M3138" t="s">
        <v>4286</v>
      </c>
      <c r="N3138" t="s">
        <v>128</v>
      </c>
      <c r="O3138" t="s">
        <v>3726</v>
      </c>
      <c r="P3138" s="4">
        <v>95.144000000000005</v>
      </c>
      <c r="Q3138" s="4">
        <v>95.144000000000005</v>
      </c>
      <c r="R3138" s="4">
        <f t="shared" si="194"/>
        <v>0</v>
      </c>
      <c r="S3138" s="4">
        <f t="shared" si="195"/>
        <v>0</v>
      </c>
    </row>
    <row r="3139" spans="1:19" x14ac:dyDescent="0.3">
      <c r="A3139" t="s">
        <v>4287</v>
      </c>
      <c r="B3139" s="1">
        <v>43000</v>
      </c>
      <c r="C3139" s="1">
        <v>43007</v>
      </c>
      <c r="D3139">
        <f t="shared" si="196"/>
        <v>2017</v>
      </c>
      <c r="E3139" t="str">
        <f t="shared" si="197"/>
        <v>Sep</v>
      </c>
      <c r="F3139" t="s">
        <v>37</v>
      </c>
      <c r="G3139" t="s">
        <v>572</v>
      </c>
      <c r="H3139" t="s">
        <v>51</v>
      </c>
      <c r="I3139" t="s">
        <v>515</v>
      </c>
      <c r="J3139" t="s">
        <v>250</v>
      </c>
      <c r="K3139">
        <v>37167</v>
      </c>
      <c r="L3139" t="s">
        <v>44</v>
      </c>
      <c r="M3139" t="s">
        <v>4286</v>
      </c>
      <c r="N3139" t="s">
        <v>128</v>
      </c>
      <c r="O3139" t="s">
        <v>3726</v>
      </c>
      <c r="P3139" s="4">
        <v>40.776000000000003</v>
      </c>
      <c r="Q3139" s="4">
        <v>40.776000000000003</v>
      </c>
      <c r="R3139" s="4">
        <f t="shared" ref="R3139:R3202" si="198">P3139-Q3139</f>
        <v>0</v>
      </c>
      <c r="S3139" s="4">
        <f t="shared" ref="S3139:S3202" si="199">0.15*R3139</f>
        <v>0</v>
      </c>
    </row>
    <row r="3140" spans="1:19" ht="15.6" x14ac:dyDescent="0.3">
      <c r="A3140" t="s">
        <v>429</v>
      </c>
      <c r="B3140" s="1">
        <v>43302</v>
      </c>
      <c r="C3140" s="1">
        <v>43308</v>
      </c>
      <c r="D3140">
        <f t="shared" si="196"/>
        <v>2018</v>
      </c>
      <c r="E3140" t="str">
        <f t="shared" si="197"/>
        <v>Jul</v>
      </c>
      <c r="F3140" t="s">
        <v>37</v>
      </c>
      <c r="G3140" t="s">
        <v>430</v>
      </c>
      <c r="H3140" s="2" t="s">
        <v>22</v>
      </c>
      <c r="I3140" t="s">
        <v>431</v>
      </c>
      <c r="J3140" t="s">
        <v>158</v>
      </c>
      <c r="K3140">
        <v>24153</v>
      </c>
      <c r="L3140" t="s">
        <v>44</v>
      </c>
      <c r="M3140" t="s">
        <v>4286</v>
      </c>
      <c r="N3140" t="s">
        <v>128</v>
      </c>
      <c r="O3140" t="s">
        <v>3726</v>
      </c>
      <c r="P3140" s="4">
        <v>101.94</v>
      </c>
      <c r="Q3140" s="4">
        <v>101.94</v>
      </c>
      <c r="R3140" s="4">
        <f t="shared" si="198"/>
        <v>0</v>
      </c>
      <c r="S3140" s="4">
        <f t="shared" si="199"/>
        <v>0</v>
      </c>
    </row>
    <row r="3141" spans="1:19" ht="15.6" x14ac:dyDescent="0.3">
      <c r="A3141" t="s">
        <v>4288</v>
      </c>
      <c r="B3141" s="1">
        <v>42694</v>
      </c>
      <c r="C3141" s="1">
        <v>42700</v>
      </c>
      <c r="D3141">
        <f t="shared" si="196"/>
        <v>2016</v>
      </c>
      <c r="E3141" t="str">
        <f t="shared" si="197"/>
        <v>Nov</v>
      </c>
      <c r="F3141" t="s">
        <v>37</v>
      </c>
      <c r="G3141" t="s">
        <v>2284</v>
      </c>
      <c r="H3141" s="2" t="s">
        <v>22</v>
      </c>
      <c r="I3141" t="s">
        <v>47</v>
      </c>
      <c r="J3141" t="s">
        <v>33</v>
      </c>
      <c r="K3141">
        <v>90008</v>
      </c>
      <c r="L3141" t="s">
        <v>34</v>
      </c>
      <c r="M3141" t="s">
        <v>4289</v>
      </c>
      <c r="N3141" t="s">
        <v>128</v>
      </c>
      <c r="O3141" t="s">
        <v>3726</v>
      </c>
      <c r="P3141" s="4">
        <v>19.46</v>
      </c>
      <c r="Q3141" s="4">
        <v>18</v>
      </c>
      <c r="R3141" s="4">
        <f t="shared" si="198"/>
        <v>1.4600000000000009</v>
      </c>
      <c r="S3141" s="4">
        <f t="shared" si="199"/>
        <v>0.21900000000000011</v>
      </c>
    </row>
    <row r="3142" spans="1:19" ht="15.6" x14ac:dyDescent="0.3">
      <c r="A3142" t="s">
        <v>4275</v>
      </c>
      <c r="B3142" s="1">
        <v>43242</v>
      </c>
      <c r="C3142" s="1">
        <v>43246</v>
      </c>
      <c r="D3142">
        <f t="shared" si="196"/>
        <v>2018</v>
      </c>
      <c r="E3142" t="str">
        <f t="shared" si="197"/>
        <v>May</v>
      </c>
      <c r="F3142" t="s">
        <v>37</v>
      </c>
      <c r="G3142" t="s">
        <v>851</v>
      </c>
      <c r="H3142" s="2" t="s">
        <v>22</v>
      </c>
      <c r="I3142" t="s">
        <v>32</v>
      </c>
      <c r="J3142" t="s">
        <v>33</v>
      </c>
      <c r="K3142">
        <v>94109</v>
      </c>
      <c r="L3142" t="s">
        <v>34</v>
      </c>
      <c r="M3142" t="s">
        <v>4289</v>
      </c>
      <c r="N3142" t="s">
        <v>128</v>
      </c>
      <c r="O3142" t="s">
        <v>3726</v>
      </c>
      <c r="P3142" s="4">
        <v>2.78</v>
      </c>
      <c r="Q3142" s="4">
        <v>5</v>
      </c>
      <c r="R3142" s="4">
        <f t="shared" si="198"/>
        <v>-2.2200000000000002</v>
      </c>
      <c r="S3142" s="4">
        <f t="shared" si="199"/>
        <v>-0.33300000000000002</v>
      </c>
    </row>
    <row r="3143" spans="1:19" ht="15.6" x14ac:dyDescent="0.3">
      <c r="A3143" t="s">
        <v>4290</v>
      </c>
      <c r="B3143" s="1">
        <v>43348</v>
      </c>
      <c r="C3143" s="1">
        <v>43349</v>
      </c>
      <c r="D3143">
        <f t="shared" si="196"/>
        <v>2018</v>
      </c>
      <c r="E3143" t="str">
        <f t="shared" si="197"/>
        <v>Sep</v>
      </c>
      <c r="F3143" t="s">
        <v>20</v>
      </c>
      <c r="G3143" t="s">
        <v>2715</v>
      </c>
      <c r="H3143" s="2" t="s">
        <v>22</v>
      </c>
      <c r="I3143" t="s">
        <v>69</v>
      </c>
      <c r="J3143" t="s">
        <v>70</v>
      </c>
      <c r="K3143">
        <v>98115</v>
      </c>
      <c r="L3143" t="s">
        <v>34</v>
      </c>
      <c r="M3143" t="s">
        <v>4289</v>
      </c>
      <c r="N3143" t="s">
        <v>128</v>
      </c>
      <c r="O3143" t="s">
        <v>3726</v>
      </c>
      <c r="P3143" s="4">
        <v>2.78</v>
      </c>
      <c r="Q3143" s="4">
        <v>5</v>
      </c>
      <c r="R3143" s="4">
        <f t="shared" si="198"/>
        <v>-2.2200000000000002</v>
      </c>
      <c r="S3143" s="4">
        <f t="shared" si="199"/>
        <v>-0.33300000000000002</v>
      </c>
    </row>
    <row r="3144" spans="1:19" ht="15.6" x14ac:dyDescent="0.3">
      <c r="A3144" t="s">
        <v>4291</v>
      </c>
      <c r="B3144" s="1">
        <v>42458</v>
      </c>
      <c r="C3144" s="1">
        <v>42463</v>
      </c>
      <c r="D3144">
        <f t="shared" si="196"/>
        <v>2016</v>
      </c>
      <c r="E3144" t="str">
        <f t="shared" si="197"/>
        <v>Mar</v>
      </c>
      <c r="F3144" t="s">
        <v>67</v>
      </c>
      <c r="G3144" t="s">
        <v>2159</v>
      </c>
      <c r="H3144" s="2" t="s">
        <v>22</v>
      </c>
      <c r="I3144" t="s">
        <v>191</v>
      </c>
      <c r="J3144" t="s">
        <v>158</v>
      </c>
      <c r="K3144">
        <v>22153</v>
      </c>
      <c r="L3144" t="s">
        <v>44</v>
      </c>
      <c r="M3144" t="s">
        <v>4289</v>
      </c>
      <c r="N3144" t="s">
        <v>128</v>
      </c>
      <c r="O3144" t="s">
        <v>3726</v>
      </c>
      <c r="P3144" s="4">
        <v>5.56</v>
      </c>
      <c r="Q3144" s="4">
        <v>5</v>
      </c>
      <c r="R3144" s="4">
        <f t="shared" si="198"/>
        <v>0.55999999999999961</v>
      </c>
      <c r="S3144" s="4">
        <f t="shared" si="199"/>
        <v>8.3999999999999936E-2</v>
      </c>
    </row>
    <row r="3145" spans="1:19" ht="15.6" x14ac:dyDescent="0.3">
      <c r="A3145" t="s">
        <v>2008</v>
      </c>
      <c r="B3145" s="1">
        <v>42884</v>
      </c>
      <c r="C3145" s="1">
        <v>42888</v>
      </c>
      <c r="D3145">
        <f t="shared" si="196"/>
        <v>2017</v>
      </c>
      <c r="E3145" t="str">
        <f t="shared" si="197"/>
        <v>May</v>
      </c>
      <c r="F3145" t="s">
        <v>37</v>
      </c>
      <c r="G3145" t="s">
        <v>1730</v>
      </c>
      <c r="H3145" s="2" t="s">
        <v>22</v>
      </c>
      <c r="I3145" t="s">
        <v>1562</v>
      </c>
      <c r="J3145" t="s">
        <v>250</v>
      </c>
      <c r="K3145">
        <v>37211</v>
      </c>
      <c r="L3145" t="s">
        <v>44</v>
      </c>
      <c r="M3145" t="s">
        <v>4289</v>
      </c>
      <c r="N3145" t="s">
        <v>110</v>
      </c>
      <c r="O3145" t="s">
        <v>3726</v>
      </c>
      <c r="P3145" s="4">
        <v>4.4480000000000004</v>
      </c>
      <c r="Q3145" s="4">
        <v>5</v>
      </c>
      <c r="R3145" s="4">
        <f t="shared" si="198"/>
        <v>-0.5519999999999996</v>
      </c>
      <c r="S3145" s="4">
        <f t="shared" si="199"/>
        <v>-8.2799999999999943E-2</v>
      </c>
    </row>
    <row r="3146" spans="1:19" ht="15.6" x14ac:dyDescent="0.3">
      <c r="A3146" t="s">
        <v>4292</v>
      </c>
      <c r="B3146" s="1">
        <v>42557</v>
      </c>
      <c r="C3146" s="1">
        <v>42563</v>
      </c>
      <c r="D3146">
        <f t="shared" si="196"/>
        <v>2016</v>
      </c>
      <c r="E3146" t="str">
        <f t="shared" si="197"/>
        <v>Jul</v>
      </c>
      <c r="F3146" t="s">
        <v>37</v>
      </c>
      <c r="G3146" t="s">
        <v>1898</v>
      </c>
      <c r="H3146" s="2" t="s">
        <v>22</v>
      </c>
      <c r="I3146" t="s">
        <v>1479</v>
      </c>
      <c r="J3146" t="s">
        <v>144</v>
      </c>
      <c r="K3146">
        <v>8360</v>
      </c>
      <c r="L3146" t="s">
        <v>54</v>
      </c>
      <c r="M3146" t="s">
        <v>4289</v>
      </c>
      <c r="N3146" t="s">
        <v>128</v>
      </c>
      <c r="O3146" t="s">
        <v>3726</v>
      </c>
      <c r="P3146" s="4">
        <v>11.12</v>
      </c>
      <c r="Q3146" s="4">
        <v>18</v>
      </c>
      <c r="R3146" s="4">
        <f t="shared" si="198"/>
        <v>-6.8800000000000008</v>
      </c>
      <c r="S3146" s="4">
        <f t="shared" si="199"/>
        <v>-1.032</v>
      </c>
    </row>
    <row r="3147" spans="1:19" ht="15.6" x14ac:dyDescent="0.3">
      <c r="A3147" t="s">
        <v>1454</v>
      </c>
      <c r="B3147" s="1">
        <v>42562</v>
      </c>
      <c r="C3147" s="1">
        <v>42564</v>
      </c>
      <c r="D3147">
        <f t="shared" si="196"/>
        <v>2016</v>
      </c>
      <c r="E3147" t="str">
        <f t="shared" si="197"/>
        <v>Jul</v>
      </c>
      <c r="F3147" t="s">
        <v>20</v>
      </c>
      <c r="G3147" t="s">
        <v>1455</v>
      </c>
      <c r="H3147" s="2" t="s">
        <v>22</v>
      </c>
      <c r="I3147" t="s">
        <v>100</v>
      </c>
      <c r="J3147" t="s">
        <v>101</v>
      </c>
      <c r="K3147">
        <v>19134</v>
      </c>
      <c r="L3147" t="s">
        <v>54</v>
      </c>
      <c r="M3147" t="s">
        <v>4289</v>
      </c>
      <c r="N3147" t="s">
        <v>128</v>
      </c>
      <c r="O3147" t="s">
        <v>3726</v>
      </c>
      <c r="P3147" s="4">
        <v>11.12</v>
      </c>
      <c r="Q3147" s="4">
        <v>18</v>
      </c>
      <c r="R3147" s="4">
        <f t="shared" si="198"/>
        <v>-6.8800000000000008</v>
      </c>
      <c r="S3147" s="4">
        <f t="shared" si="199"/>
        <v>-1.032</v>
      </c>
    </row>
    <row r="3148" spans="1:19" ht="15.6" x14ac:dyDescent="0.3">
      <c r="A3148" t="s">
        <v>829</v>
      </c>
      <c r="B3148" s="1">
        <v>43368</v>
      </c>
      <c r="C3148" s="1">
        <v>43374</v>
      </c>
      <c r="D3148">
        <f t="shared" si="196"/>
        <v>2018</v>
      </c>
      <c r="E3148" t="str">
        <f t="shared" si="197"/>
        <v>Sep</v>
      </c>
      <c r="F3148" t="s">
        <v>37</v>
      </c>
      <c r="G3148" t="s">
        <v>830</v>
      </c>
      <c r="H3148" s="2" t="s">
        <v>22</v>
      </c>
      <c r="I3148" t="s">
        <v>61</v>
      </c>
      <c r="J3148" t="s">
        <v>62</v>
      </c>
      <c r="K3148">
        <v>10009</v>
      </c>
      <c r="L3148" t="s">
        <v>54</v>
      </c>
      <c r="M3148" t="s">
        <v>4289</v>
      </c>
      <c r="N3148" t="s">
        <v>128</v>
      </c>
      <c r="O3148" t="s">
        <v>3726</v>
      </c>
      <c r="P3148" s="4">
        <v>5.56</v>
      </c>
      <c r="Q3148" s="4">
        <v>5</v>
      </c>
      <c r="R3148" s="4">
        <f t="shared" si="198"/>
        <v>0.55999999999999961</v>
      </c>
      <c r="S3148" s="4">
        <f t="shared" si="199"/>
        <v>8.3999999999999936E-2</v>
      </c>
    </row>
    <row r="3149" spans="1:19" ht="15.6" x14ac:dyDescent="0.3">
      <c r="A3149" t="s">
        <v>4293</v>
      </c>
      <c r="B3149" s="1">
        <v>42080</v>
      </c>
      <c r="C3149" s="1">
        <v>42080</v>
      </c>
      <c r="D3149">
        <f t="shared" si="196"/>
        <v>2015</v>
      </c>
      <c r="E3149" t="str">
        <f t="shared" si="197"/>
        <v>Mar</v>
      </c>
      <c r="F3149" t="s">
        <v>30</v>
      </c>
      <c r="G3149" t="s">
        <v>1161</v>
      </c>
      <c r="H3149" s="2" t="s">
        <v>22</v>
      </c>
      <c r="I3149" t="s">
        <v>116</v>
      </c>
      <c r="J3149" t="s">
        <v>109</v>
      </c>
      <c r="K3149">
        <v>75217</v>
      </c>
      <c r="L3149" t="s">
        <v>25</v>
      </c>
      <c r="M3149" t="s">
        <v>4289</v>
      </c>
      <c r="N3149" t="s">
        <v>128</v>
      </c>
      <c r="O3149" t="s">
        <v>3726</v>
      </c>
      <c r="P3149" s="4">
        <v>4.4480000000000004</v>
      </c>
      <c r="Q3149" s="4">
        <v>5</v>
      </c>
      <c r="R3149" s="4">
        <f t="shared" si="198"/>
        <v>-0.5519999999999996</v>
      </c>
      <c r="S3149" s="4">
        <f t="shared" si="199"/>
        <v>-8.2799999999999943E-2</v>
      </c>
    </row>
    <row r="3150" spans="1:19" ht="15.6" x14ac:dyDescent="0.3">
      <c r="A3150" t="s">
        <v>1995</v>
      </c>
      <c r="B3150" s="1">
        <v>42885</v>
      </c>
      <c r="C3150" s="1">
        <v>42890</v>
      </c>
      <c r="D3150">
        <f t="shared" si="196"/>
        <v>2017</v>
      </c>
      <c r="E3150" t="str">
        <f t="shared" si="197"/>
        <v>May</v>
      </c>
      <c r="F3150" t="s">
        <v>37</v>
      </c>
      <c r="G3150" t="s">
        <v>1654</v>
      </c>
      <c r="H3150" s="2" t="s">
        <v>22</v>
      </c>
      <c r="I3150" t="s">
        <v>1996</v>
      </c>
      <c r="J3150" t="s">
        <v>148</v>
      </c>
      <c r="K3150">
        <v>54880</v>
      </c>
      <c r="L3150" t="s">
        <v>25</v>
      </c>
      <c r="M3150" t="s">
        <v>4289</v>
      </c>
      <c r="N3150" t="s">
        <v>110</v>
      </c>
      <c r="O3150" t="s">
        <v>3726</v>
      </c>
      <c r="P3150" s="4">
        <v>5.56</v>
      </c>
      <c r="Q3150" s="4">
        <v>5</v>
      </c>
      <c r="R3150" s="4">
        <f t="shared" si="198"/>
        <v>0.55999999999999961</v>
      </c>
      <c r="S3150" s="4">
        <f t="shared" si="199"/>
        <v>8.3999999999999936E-2</v>
      </c>
    </row>
    <row r="3151" spans="1:19" x14ac:dyDescent="0.3">
      <c r="A3151" t="s">
        <v>2618</v>
      </c>
      <c r="B3151" s="1">
        <v>43081</v>
      </c>
      <c r="C3151" s="1">
        <v>43087</v>
      </c>
      <c r="D3151">
        <f t="shared" si="196"/>
        <v>2017</v>
      </c>
      <c r="E3151" t="str">
        <f t="shared" si="197"/>
        <v>Dec</v>
      </c>
      <c r="F3151" t="s">
        <v>37</v>
      </c>
      <c r="G3151" t="s">
        <v>2442</v>
      </c>
      <c r="H3151" t="s">
        <v>51</v>
      </c>
      <c r="I3151" t="s">
        <v>648</v>
      </c>
      <c r="J3151" t="s">
        <v>89</v>
      </c>
      <c r="K3151">
        <v>49201</v>
      </c>
      <c r="L3151" t="s">
        <v>25</v>
      </c>
      <c r="M3151" t="s">
        <v>4289</v>
      </c>
      <c r="N3151" t="s">
        <v>128</v>
      </c>
      <c r="O3151" t="s">
        <v>3726</v>
      </c>
      <c r="P3151" s="4">
        <v>13.9</v>
      </c>
      <c r="Q3151" s="4">
        <v>13.9</v>
      </c>
      <c r="R3151" s="4">
        <f t="shared" si="198"/>
        <v>0</v>
      </c>
      <c r="S3151" s="4">
        <f t="shared" si="199"/>
        <v>0</v>
      </c>
    </row>
    <row r="3152" spans="1:19" ht="15.6" x14ac:dyDescent="0.3">
      <c r="A3152" t="s">
        <v>4294</v>
      </c>
      <c r="B3152" s="1">
        <v>42164</v>
      </c>
      <c r="C3152" s="1">
        <v>42171</v>
      </c>
      <c r="D3152">
        <f t="shared" si="196"/>
        <v>2015</v>
      </c>
      <c r="E3152" t="str">
        <f t="shared" si="197"/>
        <v>Jun</v>
      </c>
      <c r="F3152" t="s">
        <v>37</v>
      </c>
      <c r="G3152" t="s">
        <v>1151</v>
      </c>
      <c r="H3152" s="2" t="s">
        <v>22</v>
      </c>
      <c r="I3152" t="s">
        <v>32</v>
      </c>
      <c r="J3152" t="s">
        <v>33</v>
      </c>
      <c r="K3152">
        <v>94122</v>
      </c>
      <c r="L3152" t="s">
        <v>34</v>
      </c>
      <c r="M3152" t="s">
        <v>4295</v>
      </c>
      <c r="N3152" t="s">
        <v>128</v>
      </c>
      <c r="O3152" t="s">
        <v>3726</v>
      </c>
      <c r="P3152" s="4">
        <v>23.1</v>
      </c>
      <c r="Q3152" s="4">
        <v>18</v>
      </c>
      <c r="R3152" s="4">
        <f t="shared" si="198"/>
        <v>5.1000000000000014</v>
      </c>
      <c r="S3152" s="4">
        <f t="shared" si="199"/>
        <v>0.76500000000000024</v>
      </c>
    </row>
    <row r="3153" spans="1:19" x14ac:dyDescent="0.3">
      <c r="A3153" t="s">
        <v>4296</v>
      </c>
      <c r="B3153" s="1">
        <v>43177</v>
      </c>
      <c r="C3153" s="1">
        <v>43182</v>
      </c>
      <c r="D3153">
        <f t="shared" si="196"/>
        <v>2018</v>
      </c>
      <c r="E3153" t="str">
        <f t="shared" si="197"/>
        <v>Mar</v>
      </c>
      <c r="F3153" t="s">
        <v>37</v>
      </c>
      <c r="G3153" t="s">
        <v>2563</v>
      </c>
      <c r="H3153" t="s">
        <v>105</v>
      </c>
      <c r="I3153" t="s">
        <v>69</v>
      </c>
      <c r="J3153" t="s">
        <v>70</v>
      </c>
      <c r="K3153">
        <v>98115</v>
      </c>
      <c r="L3153" t="s">
        <v>34</v>
      </c>
      <c r="M3153" t="s">
        <v>4295</v>
      </c>
      <c r="N3153" t="s">
        <v>128</v>
      </c>
      <c r="O3153" t="s">
        <v>3726</v>
      </c>
      <c r="P3153" s="4">
        <v>46.2</v>
      </c>
      <c r="Q3153" s="4">
        <v>46.2</v>
      </c>
      <c r="R3153" s="4">
        <f t="shared" si="198"/>
        <v>0</v>
      </c>
      <c r="S3153" s="4">
        <f t="shared" si="199"/>
        <v>0</v>
      </c>
    </row>
    <row r="3154" spans="1:19" ht="15.6" x14ac:dyDescent="0.3">
      <c r="A3154" t="s">
        <v>4297</v>
      </c>
      <c r="B3154" s="1">
        <v>42708</v>
      </c>
      <c r="C3154" s="1">
        <v>42711</v>
      </c>
      <c r="D3154">
        <f t="shared" si="196"/>
        <v>2016</v>
      </c>
      <c r="E3154" t="str">
        <f t="shared" si="197"/>
        <v>Dec</v>
      </c>
      <c r="F3154" t="s">
        <v>67</v>
      </c>
      <c r="G3154" t="s">
        <v>1091</v>
      </c>
      <c r="H3154" s="2" t="s">
        <v>22</v>
      </c>
      <c r="I3154" t="s">
        <v>249</v>
      </c>
      <c r="J3154" t="s">
        <v>250</v>
      </c>
      <c r="K3154">
        <v>37042</v>
      </c>
      <c r="L3154" t="s">
        <v>44</v>
      </c>
      <c r="M3154" t="s">
        <v>4295</v>
      </c>
      <c r="N3154" t="s">
        <v>128</v>
      </c>
      <c r="O3154" t="s">
        <v>3726</v>
      </c>
      <c r="P3154" s="4">
        <v>36.96</v>
      </c>
      <c r="Q3154" s="4">
        <v>36.96</v>
      </c>
      <c r="R3154" s="4">
        <f t="shared" si="198"/>
        <v>0</v>
      </c>
      <c r="S3154" s="4">
        <f t="shared" si="199"/>
        <v>0</v>
      </c>
    </row>
    <row r="3155" spans="1:19" ht="15.6" x14ac:dyDescent="0.3">
      <c r="A3155" t="s">
        <v>4298</v>
      </c>
      <c r="B3155" s="1">
        <v>43058</v>
      </c>
      <c r="C3155" s="1">
        <v>43060</v>
      </c>
      <c r="D3155">
        <f t="shared" si="196"/>
        <v>2017</v>
      </c>
      <c r="E3155" t="str">
        <f t="shared" si="197"/>
        <v>Nov</v>
      </c>
      <c r="F3155" t="s">
        <v>20</v>
      </c>
      <c r="G3155" t="s">
        <v>542</v>
      </c>
      <c r="H3155" s="2" t="s">
        <v>22</v>
      </c>
      <c r="I3155" t="s">
        <v>78</v>
      </c>
      <c r="J3155" t="s">
        <v>83</v>
      </c>
      <c r="K3155">
        <v>28540</v>
      </c>
      <c r="L3155" t="s">
        <v>44</v>
      </c>
      <c r="M3155" t="s">
        <v>4295</v>
      </c>
      <c r="N3155" t="s">
        <v>110</v>
      </c>
      <c r="O3155" t="s">
        <v>3726</v>
      </c>
      <c r="P3155" s="4">
        <v>18.48</v>
      </c>
      <c r="Q3155" s="4">
        <v>18</v>
      </c>
      <c r="R3155" s="4">
        <f t="shared" si="198"/>
        <v>0.48000000000000043</v>
      </c>
      <c r="S3155" s="4">
        <f t="shared" si="199"/>
        <v>7.2000000000000064E-2</v>
      </c>
    </row>
    <row r="3156" spans="1:19" ht="15.6" x14ac:dyDescent="0.3">
      <c r="A3156" t="s">
        <v>2333</v>
      </c>
      <c r="B3156" s="1">
        <v>42325</v>
      </c>
      <c r="C3156" s="1">
        <v>42330</v>
      </c>
      <c r="D3156">
        <f t="shared" si="196"/>
        <v>2015</v>
      </c>
      <c r="E3156" t="str">
        <f t="shared" si="197"/>
        <v>Nov</v>
      </c>
      <c r="F3156" t="s">
        <v>37</v>
      </c>
      <c r="G3156" t="s">
        <v>2334</v>
      </c>
      <c r="H3156" s="2" t="s">
        <v>22</v>
      </c>
      <c r="I3156" t="s">
        <v>466</v>
      </c>
      <c r="J3156" t="s">
        <v>53</v>
      </c>
      <c r="K3156">
        <v>19711</v>
      </c>
      <c r="L3156" t="s">
        <v>54</v>
      </c>
      <c r="M3156" t="s">
        <v>4295</v>
      </c>
      <c r="N3156" t="s">
        <v>128</v>
      </c>
      <c r="O3156" t="s">
        <v>3726</v>
      </c>
      <c r="P3156" s="4">
        <v>57.75</v>
      </c>
      <c r="Q3156" s="4">
        <v>57.75</v>
      </c>
      <c r="R3156" s="4">
        <f t="shared" si="198"/>
        <v>0</v>
      </c>
      <c r="S3156" s="4">
        <f t="shared" si="199"/>
        <v>0</v>
      </c>
    </row>
    <row r="3157" spans="1:19" ht="15.6" x14ac:dyDescent="0.3">
      <c r="A3157" t="s">
        <v>4299</v>
      </c>
      <c r="B3157" s="1">
        <v>42989</v>
      </c>
      <c r="C3157" s="1">
        <v>42991</v>
      </c>
      <c r="D3157">
        <f t="shared" si="196"/>
        <v>2017</v>
      </c>
      <c r="E3157" t="str">
        <f t="shared" si="197"/>
        <v>Sep</v>
      </c>
      <c r="F3157" t="s">
        <v>20</v>
      </c>
      <c r="G3157" t="s">
        <v>1089</v>
      </c>
      <c r="H3157" s="2" t="s">
        <v>22</v>
      </c>
      <c r="I3157" t="s">
        <v>578</v>
      </c>
      <c r="J3157" t="s">
        <v>178</v>
      </c>
      <c r="K3157">
        <v>85023</v>
      </c>
      <c r="L3157" t="s">
        <v>34</v>
      </c>
      <c r="M3157" t="s">
        <v>4300</v>
      </c>
      <c r="N3157" t="s">
        <v>128</v>
      </c>
      <c r="O3157" t="s">
        <v>3726</v>
      </c>
      <c r="P3157" s="4">
        <v>2.9119999999999999</v>
      </c>
      <c r="Q3157" s="4">
        <v>100</v>
      </c>
      <c r="R3157" s="4">
        <f t="shared" si="198"/>
        <v>-97.087999999999994</v>
      </c>
      <c r="S3157" s="4">
        <f t="shared" si="199"/>
        <v>-14.563199999999998</v>
      </c>
    </row>
    <row r="3158" spans="1:19" ht="15.6" x14ac:dyDescent="0.3">
      <c r="A3158" t="s">
        <v>4301</v>
      </c>
      <c r="B3158" s="1">
        <v>43100</v>
      </c>
      <c r="C3158" s="1">
        <v>43106</v>
      </c>
      <c r="D3158">
        <f t="shared" si="196"/>
        <v>2017</v>
      </c>
      <c r="E3158" t="str">
        <f t="shared" si="197"/>
        <v>Dec</v>
      </c>
      <c r="F3158" t="s">
        <v>37</v>
      </c>
      <c r="G3158" t="s">
        <v>758</v>
      </c>
      <c r="H3158" s="2" t="s">
        <v>22</v>
      </c>
      <c r="I3158" t="s">
        <v>4302</v>
      </c>
      <c r="J3158" t="s">
        <v>325</v>
      </c>
      <c r="K3158">
        <v>89502</v>
      </c>
      <c r="L3158" t="s">
        <v>34</v>
      </c>
      <c r="M3158" t="s">
        <v>4300</v>
      </c>
      <c r="N3158" t="s">
        <v>110</v>
      </c>
      <c r="O3158" t="s">
        <v>3726</v>
      </c>
      <c r="P3158" s="4">
        <v>3.64</v>
      </c>
      <c r="Q3158" s="4">
        <v>5</v>
      </c>
      <c r="R3158" s="4">
        <f t="shared" si="198"/>
        <v>-1.3599999999999999</v>
      </c>
      <c r="S3158" s="4">
        <f t="shared" si="199"/>
        <v>-0.20399999999999999</v>
      </c>
    </row>
    <row r="3159" spans="1:19" ht="15.6" x14ac:dyDescent="0.3">
      <c r="A3159" t="s">
        <v>845</v>
      </c>
      <c r="B3159" s="1">
        <v>43130</v>
      </c>
      <c r="C3159" s="1">
        <v>43137</v>
      </c>
      <c r="D3159">
        <f t="shared" si="196"/>
        <v>2018</v>
      </c>
      <c r="E3159" t="str">
        <f t="shared" si="197"/>
        <v>Jan</v>
      </c>
      <c r="F3159" t="s">
        <v>37</v>
      </c>
      <c r="G3159" t="s">
        <v>846</v>
      </c>
      <c r="H3159" s="2" t="s">
        <v>22</v>
      </c>
      <c r="I3159" t="s">
        <v>32</v>
      </c>
      <c r="J3159" t="s">
        <v>33</v>
      </c>
      <c r="K3159">
        <v>94110</v>
      </c>
      <c r="L3159" t="s">
        <v>34</v>
      </c>
      <c r="M3159" t="s">
        <v>4300</v>
      </c>
      <c r="N3159" t="s">
        <v>128</v>
      </c>
      <c r="O3159" t="s">
        <v>3726</v>
      </c>
      <c r="P3159" s="4">
        <v>12.74</v>
      </c>
      <c r="Q3159" s="4">
        <v>12.74</v>
      </c>
      <c r="R3159" s="4">
        <f t="shared" si="198"/>
        <v>0</v>
      </c>
      <c r="S3159" s="4">
        <f t="shared" si="199"/>
        <v>0</v>
      </c>
    </row>
    <row r="3160" spans="1:19" ht="15.6" x14ac:dyDescent="0.3">
      <c r="A3160" t="s">
        <v>103</v>
      </c>
      <c r="B3160" s="1">
        <v>43428</v>
      </c>
      <c r="C3160" s="1">
        <v>43435</v>
      </c>
      <c r="D3160">
        <f t="shared" si="196"/>
        <v>2018</v>
      </c>
      <c r="E3160" t="str">
        <f t="shared" si="197"/>
        <v>Nov</v>
      </c>
      <c r="F3160" t="s">
        <v>37</v>
      </c>
      <c r="G3160" t="s">
        <v>104</v>
      </c>
      <c r="H3160" s="2" t="s">
        <v>22</v>
      </c>
      <c r="I3160" t="s">
        <v>61</v>
      </c>
      <c r="J3160" t="s">
        <v>62</v>
      </c>
      <c r="K3160">
        <v>10035</v>
      </c>
      <c r="L3160" t="s">
        <v>54</v>
      </c>
      <c r="M3160" t="s">
        <v>4300</v>
      </c>
      <c r="N3160" t="s">
        <v>128</v>
      </c>
      <c r="O3160" t="s">
        <v>3726</v>
      </c>
      <c r="P3160" s="4">
        <v>16.38</v>
      </c>
      <c r="Q3160" s="4">
        <v>18</v>
      </c>
      <c r="R3160" s="4">
        <f t="shared" si="198"/>
        <v>-1.620000000000001</v>
      </c>
      <c r="S3160" s="4">
        <f t="shared" si="199"/>
        <v>-0.24300000000000013</v>
      </c>
    </row>
    <row r="3161" spans="1:19" ht="15.6" x14ac:dyDescent="0.3">
      <c r="A3161" t="s">
        <v>3664</v>
      </c>
      <c r="B3161" s="1">
        <v>42695</v>
      </c>
      <c r="C3161" s="1">
        <v>42697</v>
      </c>
      <c r="D3161">
        <f t="shared" si="196"/>
        <v>2016</v>
      </c>
      <c r="E3161" t="str">
        <f t="shared" si="197"/>
        <v>Nov</v>
      </c>
      <c r="F3161" t="s">
        <v>67</v>
      </c>
      <c r="G3161" t="s">
        <v>1895</v>
      </c>
      <c r="H3161" s="2" t="s">
        <v>22</v>
      </c>
      <c r="I3161" t="s">
        <v>1599</v>
      </c>
      <c r="J3161" t="s">
        <v>653</v>
      </c>
      <c r="K3161">
        <v>46226</v>
      </c>
      <c r="L3161" t="s">
        <v>25</v>
      </c>
      <c r="M3161" t="s">
        <v>4300</v>
      </c>
      <c r="N3161" t="s">
        <v>128</v>
      </c>
      <c r="O3161" t="s">
        <v>3726</v>
      </c>
      <c r="P3161" s="4">
        <v>10.92</v>
      </c>
      <c r="Q3161" s="4">
        <v>18</v>
      </c>
      <c r="R3161" s="4">
        <f t="shared" si="198"/>
        <v>-7.08</v>
      </c>
      <c r="S3161" s="4">
        <f t="shared" si="199"/>
        <v>-1.0620000000000001</v>
      </c>
    </row>
    <row r="3162" spans="1:19" ht="15.6" x14ac:dyDescent="0.3">
      <c r="A3162" t="s">
        <v>4303</v>
      </c>
      <c r="B3162" s="1">
        <v>43297</v>
      </c>
      <c r="C3162" s="1">
        <v>43302</v>
      </c>
      <c r="D3162">
        <f t="shared" si="196"/>
        <v>2018</v>
      </c>
      <c r="E3162" t="str">
        <f t="shared" si="197"/>
        <v>Jul</v>
      </c>
      <c r="F3162" t="s">
        <v>37</v>
      </c>
      <c r="G3162" t="s">
        <v>4304</v>
      </c>
      <c r="H3162" s="2" t="s">
        <v>22</v>
      </c>
      <c r="I3162" t="s">
        <v>1637</v>
      </c>
      <c r="J3162" t="s">
        <v>24</v>
      </c>
      <c r="K3162">
        <v>60098</v>
      </c>
      <c r="L3162" t="s">
        <v>25</v>
      </c>
      <c r="M3162" t="s">
        <v>4300</v>
      </c>
      <c r="N3162" t="s">
        <v>128</v>
      </c>
      <c r="O3162" t="s">
        <v>3726</v>
      </c>
      <c r="P3162" s="4">
        <v>2.9119999999999999</v>
      </c>
      <c r="Q3162" s="4">
        <v>5</v>
      </c>
      <c r="R3162" s="4">
        <f t="shared" si="198"/>
        <v>-2.0880000000000001</v>
      </c>
      <c r="S3162" s="4">
        <f t="shared" si="199"/>
        <v>-0.31319999999999998</v>
      </c>
    </row>
    <row r="3163" spans="1:19" x14ac:dyDescent="0.3">
      <c r="A3163" t="s">
        <v>4014</v>
      </c>
      <c r="B3163" s="1">
        <v>43347</v>
      </c>
      <c r="C3163" s="1">
        <v>43351</v>
      </c>
      <c r="D3163">
        <f t="shared" si="196"/>
        <v>2018</v>
      </c>
      <c r="E3163" t="str">
        <f t="shared" si="197"/>
        <v>Sep</v>
      </c>
      <c r="F3163" t="s">
        <v>37</v>
      </c>
      <c r="G3163" t="s">
        <v>975</v>
      </c>
      <c r="H3163" t="s">
        <v>105</v>
      </c>
      <c r="I3163" t="s">
        <v>4015</v>
      </c>
      <c r="J3163" t="s">
        <v>109</v>
      </c>
      <c r="K3163">
        <v>75019</v>
      </c>
      <c r="L3163" t="s">
        <v>25</v>
      </c>
      <c r="M3163" t="s">
        <v>4300</v>
      </c>
      <c r="N3163" t="s">
        <v>128</v>
      </c>
      <c r="O3163" t="s">
        <v>3726</v>
      </c>
      <c r="P3163" s="4">
        <v>10.192</v>
      </c>
      <c r="Q3163" s="4">
        <v>10.192</v>
      </c>
      <c r="R3163" s="4">
        <f t="shared" si="198"/>
        <v>0</v>
      </c>
      <c r="S3163" s="4">
        <f t="shared" si="199"/>
        <v>0</v>
      </c>
    </row>
    <row r="3164" spans="1:19" ht="15.6" x14ac:dyDescent="0.3">
      <c r="A3164" t="s">
        <v>4305</v>
      </c>
      <c r="B3164" s="1">
        <v>42242</v>
      </c>
      <c r="C3164" s="1">
        <v>42248</v>
      </c>
      <c r="D3164">
        <f t="shared" si="196"/>
        <v>2015</v>
      </c>
      <c r="E3164" t="str">
        <f t="shared" si="197"/>
        <v>Aug</v>
      </c>
      <c r="F3164" t="s">
        <v>37</v>
      </c>
      <c r="G3164" t="s">
        <v>354</v>
      </c>
      <c r="H3164" s="2" t="s">
        <v>22</v>
      </c>
      <c r="I3164" t="s">
        <v>466</v>
      </c>
      <c r="J3164" t="s">
        <v>53</v>
      </c>
      <c r="K3164">
        <v>19711</v>
      </c>
      <c r="L3164" t="s">
        <v>54</v>
      </c>
      <c r="M3164" t="s">
        <v>4306</v>
      </c>
      <c r="N3164" t="s">
        <v>128</v>
      </c>
      <c r="O3164" t="s">
        <v>3726</v>
      </c>
      <c r="P3164" s="4">
        <v>8.64</v>
      </c>
      <c r="Q3164" s="4">
        <v>18</v>
      </c>
      <c r="R3164" s="4">
        <f t="shared" si="198"/>
        <v>-9.36</v>
      </c>
      <c r="S3164" s="4">
        <f t="shared" si="199"/>
        <v>-1.4039999999999999</v>
      </c>
    </row>
    <row r="3165" spans="1:19" ht="15.6" x14ac:dyDescent="0.3">
      <c r="A3165" t="s">
        <v>4307</v>
      </c>
      <c r="B3165" s="1">
        <v>43058</v>
      </c>
      <c r="C3165" s="1">
        <v>43064</v>
      </c>
      <c r="D3165">
        <f t="shared" si="196"/>
        <v>2017</v>
      </c>
      <c r="E3165" t="str">
        <f t="shared" si="197"/>
        <v>Nov</v>
      </c>
      <c r="F3165" t="s">
        <v>37</v>
      </c>
      <c r="G3165" t="s">
        <v>2308</v>
      </c>
      <c r="H3165" s="2" t="s">
        <v>22</v>
      </c>
      <c r="I3165" t="s">
        <v>4308</v>
      </c>
      <c r="J3165" t="s">
        <v>62</v>
      </c>
      <c r="K3165">
        <v>14304</v>
      </c>
      <c r="L3165" t="s">
        <v>54</v>
      </c>
      <c r="M3165" t="s">
        <v>4306</v>
      </c>
      <c r="N3165" t="s">
        <v>110</v>
      </c>
      <c r="O3165" t="s">
        <v>3726</v>
      </c>
      <c r="P3165" s="4">
        <v>17.28</v>
      </c>
      <c r="Q3165" s="4">
        <v>18</v>
      </c>
      <c r="R3165" s="4">
        <f t="shared" si="198"/>
        <v>-0.71999999999999886</v>
      </c>
      <c r="S3165" s="4">
        <f t="shared" si="199"/>
        <v>-0.10799999999999983</v>
      </c>
    </row>
    <row r="3166" spans="1:19" ht="15.6" x14ac:dyDescent="0.3">
      <c r="A3166" t="s">
        <v>2440</v>
      </c>
      <c r="B3166" s="1">
        <v>43042</v>
      </c>
      <c r="C3166" s="1">
        <v>43047</v>
      </c>
      <c r="D3166">
        <f t="shared" si="196"/>
        <v>2017</v>
      </c>
      <c r="E3166" t="str">
        <f t="shared" si="197"/>
        <v>Nov</v>
      </c>
      <c r="F3166" t="s">
        <v>67</v>
      </c>
      <c r="G3166" t="s">
        <v>213</v>
      </c>
      <c r="H3166" s="2" t="s">
        <v>22</v>
      </c>
      <c r="I3166" t="s">
        <v>204</v>
      </c>
      <c r="J3166" t="s">
        <v>205</v>
      </c>
      <c r="K3166">
        <v>42420</v>
      </c>
      <c r="L3166" t="s">
        <v>44</v>
      </c>
      <c r="M3166" t="s">
        <v>4309</v>
      </c>
      <c r="N3166" t="s">
        <v>128</v>
      </c>
      <c r="O3166" t="s">
        <v>3726</v>
      </c>
      <c r="P3166" s="4">
        <v>8.75</v>
      </c>
      <c r="Q3166" s="4">
        <v>18</v>
      </c>
      <c r="R3166" s="4">
        <f t="shared" si="198"/>
        <v>-9.25</v>
      </c>
      <c r="S3166" s="4">
        <f t="shared" si="199"/>
        <v>-1.3875</v>
      </c>
    </row>
    <row r="3167" spans="1:19" ht="15.6" x14ac:dyDescent="0.3">
      <c r="A3167" t="s">
        <v>4310</v>
      </c>
      <c r="B3167" s="1">
        <v>42171</v>
      </c>
      <c r="C3167" s="1">
        <v>42176</v>
      </c>
      <c r="D3167">
        <f t="shared" si="196"/>
        <v>2015</v>
      </c>
      <c r="E3167" t="str">
        <f t="shared" si="197"/>
        <v>Jun</v>
      </c>
      <c r="F3167" t="s">
        <v>37</v>
      </c>
      <c r="G3167" t="s">
        <v>1442</v>
      </c>
      <c r="H3167" s="2" t="s">
        <v>22</v>
      </c>
      <c r="I3167" t="s">
        <v>1146</v>
      </c>
      <c r="J3167" t="s">
        <v>62</v>
      </c>
      <c r="K3167">
        <v>11550</v>
      </c>
      <c r="L3167" t="s">
        <v>54</v>
      </c>
      <c r="M3167" t="s">
        <v>4309</v>
      </c>
      <c r="N3167" t="s">
        <v>128</v>
      </c>
      <c r="O3167" t="s">
        <v>3726</v>
      </c>
      <c r="P3167" s="4">
        <v>35</v>
      </c>
      <c r="Q3167" s="4">
        <v>35</v>
      </c>
      <c r="R3167" s="4">
        <f t="shared" si="198"/>
        <v>0</v>
      </c>
      <c r="S3167" s="4">
        <f t="shared" si="199"/>
        <v>0</v>
      </c>
    </row>
    <row r="3168" spans="1:19" ht="15.6" x14ac:dyDescent="0.3">
      <c r="A3168" t="s">
        <v>4311</v>
      </c>
      <c r="B3168" s="1">
        <v>43452</v>
      </c>
      <c r="C3168" s="1">
        <v>43453</v>
      </c>
      <c r="D3168">
        <f t="shared" si="196"/>
        <v>2018</v>
      </c>
      <c r="E3168" t="str">
        <f t="shared" si="197"/>
        <v>Dec</v>
      </c>
      <c r="F3168" t="s">
        <v>20</v>
      </c>
      <c r="G3168" t="s">
        <v>112</v>
      </c>
      <c r="H3168" s="2" t="s">
        <v>22</v>
      </c>
      <c r="I3168" t="s">
        <v>47</v>
      </c>
      <c r="J3168" t="s">
        <v>33</v>
      </c>
      <c r="K3168">
        <v>90008</v>
      </c>
      <c r="L3168" t="s">
        <v>34</v>
      </c>
      <c r="M3168" t="s">
        <v>4312</v>
      </c>
      <c r="N3168" t="s">
        <v>128</v>
      </c>
      <c r="O3168" t="s">
        <v>3726</v>
      </c>
      <c r="P3168" s="4">
        <v>6.63</v>
      </c>
      <c r="Q3168" s="4">
        <v>5</v>
      </c>
      <c r="R3168" s="4">
        <f t="shared" si="198"/>
        <v>1.63</v>
      </c>
      <c r="S3168" s="4">
        <f t="shared" si="199"/>
        <v>0.24449999999999997</v>
      </c>
    </row>
    <row r="3169" spans="1:19" ht="15.6" x14ac:dyDescent="0.3">
      <c r="A3169" t="s">
        <v>3898</v>
      </c>
      <c r="B3169" s="1">
        <v>43455</v>
      </c>
      <c r="C3169" s="1">
        <v>43459</v>
      </c>
      <c r="D3169">
        <f t="shared" si="196"/>
        <v>2018</v>
      </c>
      <c r="E3169" t="str">
        <f t="shared" si="197"/>
        <v>Dec</v>
      </c>
      <c r="F3169" t="s">
        <v>37</v>
      </c>
      <c r="G3169" t="s">
        <v>1714</v>
      </c>
      <c r="H3169" s="2" t="s">
        <v>22</v>
      </c>
      <c r="I3169" t="s">
        <v>47</v>
      </c>
      <c r="J3169" t="s">
        <v>33</v>
      </c>
      <c r="K3169">
        <v>90049</v>
      </c>
      <c r="L3169" t="s">
        <v>34</v>
      </c>
      <c r="M3169" t="s">
        <v>4312</v>
      </c>
      <c r="N3169" t="s">
        <v>128</v>
      </c>
      <c r="O3169" t="s">
        <v>3726</v>
      </c>
      <c r="P3169" s="4">
        <v>6.63</v>
      </c>
      <c r="Q3169" s="4">
        <v>100</v>
      </c>
      <c r="R3169" s="4">
        <f t="shared" si="198"/>
        <v>-93.37</v>
      </c>
      <c r="S3169" s="4">
        <f t="shared" si="199"/>
        <v>-14.0055</v>
      </c>
    </row>
    <row r="3170" spans="1:19" ht="15.6" x14ac:dyDescent="0.3">
      <c r="A3170" t="s">
        <v>1122</v>
      </c>
      <c r="B3170" s="1">
        <v>42024</v>
      </c>
      <c r="C3170" s="1">
        <v>42030</v>
      </c>
      <c r="D3170">
        <f t="shared" si="196"/>
        <v>2015</v>
      </c>
      <c r="E3170" t="str">
        <f t="shared" si="197"/>
        <v>Jan</v>
      </c>
      <c r="F3170" t="s">
        <v>37</v>
      </c>
      <c r="G3170" t="s">
        <v>1123</v>
      </c>
      <c r="H3170" s="2" t="s">
        <v>22</v>
      </c>
      <c r="I3170" t="s">
        <v>92</v>
      </c>
      <c r="J3170" t="s">
        <v>93</v>
      </c>
      <c r="K3170">
        <v>72401</v>
      </c>
      <c r="L3170" t="s">
        <v>44</v>
      </c>
      <c r="M3170" t="s">
        <v>4312</v>
      </c>
      <c r="N3170" t="s">
        <v>128</v>
      </c>
      <c r="O3170" t="s">
        <v>3726</v>
      </c>
      <c r="P3170" s="4">
        <v>6.63</v>
      </c>
      <c r="Q3170" s="4">
        <v>100</v>
      </c>
      <c r="R3170" s="4">
        <f t="shared" si="198"/>
        <v>-93.37</v>
      </c>
      <c r="S3170" s="4">
        <f t="shared" si="199"/>
        <v>-14.0055</v>
      </c>
    </row>
    <row r="3171" spans="1:19" ht="15.6" x14ac:dyDescent="0.3">
      <c r="A3171" t="s">
        <v>2567</v>
      </c>
      <c r="B3171" s="1">
        <v>43094</v>
      </c>
      <c r="C3171" s="1">
        <v>43098</v>
      </c>
      <c r="D3171">
        <f t="shared" si="196"/>
        <v>2017</v>
      </c>
      <c r="E3171" t="str">
        <f t="shared" si="197"/>
        <v>Dec</v>
      </c>
      <c r="F3171" t="s">
        <v>37</v>
      </c>
      <c r="G3171" t="s">
        <v>2568</v>
      </c>
      <c r="H3171" s="2" t="s">
        <v>22</v>
      </c>
      <c r="I3171" t="s">
        <v>281</v>
      </c>
      <c r="J3171" t="s">
        <v>93</v>
      </c>
      <c r="K3171">
        <v>72701</v>
      </c>
      <c r="L3171" t="s">
        <v>44</v>
      </c>
      <c r="M3171" t="s">
        <v>4312</v>
      </c>
      <c r="N3171" t="s">
        <v>110</v>
      </c>
      <c r="O3171" t="s">
        <v>3726</v>
      </c>
      <c r="P3171" s="4">
        <v>19.89</v>
      </c>
      <c r="Q3171" s="4">
        <v>100</v>
      </c>
      <c r="R3171" s="4">
        <f t="shared" si="198"/>
        <v>-80.11</v>
      </c>
      <c r="S3171" s="4">
        <f t="shared" si="199"/>
        <v>-12.016499999999999</v>
      </c>
    </row>
    <row r="3172" spans="1:19" ht="15.6" x14ac:dyDescent="0.3">
      <c r="A3172" t="s">
        <v>3724</v>
      </c>
      <c r="B3172" s="1">
        <v>42088</v>
      </c>
      <c r="C3172" s="1">
        <v>42093</v>
      </c>
      <c r="D3172">
        <f t="shared" si="196"/>
        <v>2015</v>
      </c>
      <c r="E3172" t="str">
        <f t="shared" si="197"/>
        <v>Mar</v>
      </c>
      <c r="F3172" t="s">
        <v>37</v>
      </c>
      <c r="G3172" t="s">
        <v>550</v>
      </c>
      <c r="H3172" s="2" t="s">
        <v>22</v>
      </c>
      <c r="I3172" t="s">
        <v>32</v>
      </c>
      <c r="J3172" t="s">
        <v>33</v>
      </c>
      <c r="K3172">
        <v>94110</v>
      </c>
      <c r="L3172" t="s">
        <v>34</v>
      </c>
      <c r="M3172" t="s">
        <v>4313</v>
      </c>
      <c r="N3172" t="s">
        <v>128</v>
      </c>
      <c r="O3172" t="s">
        <v>3726</v>
      </c>
      <c r="P3172" s="4">
        <v>6.56</v>
      </c>
      <c r="Q3172" s="4">
        <v>5</v>
      </c>
      <c r="R3172" s="4">
        <f t="shared" si="198"/>
        <v>1.5599999999999996</v>
      </c>
      <c r="S3172" s="4">
        <f t="shared" si="199"/>
        <v>0.23399999999999993</v>
      </c>
    </row>
    <row r="3173" spans="1:19" x14ac:dyDescent="0.3">
      <c r="A3173" t="s">
        <v>4314</v>
      </c>
      <c r="B3173" s="1">
        <v>43053</v>
      </c>
      <c r="C3173" s="1">
        <v>43054</v>
      </c>
      <c r="D3173">
        <f t="shared" si="196"/>
        <v>2017</v>
      </c>
      <c r="E3173" t="str">
        <f t="shared" si="197"/>
        <v>Nov</v>
      </c>
      <c r="F3173" t="s">
        <v>20</v>
      </c>
      <c r="G3173" t="s">
        <v>68</v>
      </c>
      <c r="H3173" t="s">
        <v>51</v>
      </c>
      <c r="I3173" t="s">
        <v>47</v>
      </c>
      <c r="J3173" t="s">
        <v>33</v>
      </c>
      <c r="K3173">
        <v>90049</v>
      </c>
      <c r="L3173" t="s">
        <v>34</v>
      </c>
      <c r="M3173" t="s">
        <v>4313</v>
      </c>
      <c r="N3173" t="s">
        <v>128</v>
      </c>
      <c r="O3173" t="s">
        <v>3726</v>
      </c>
      <c r="P3173" s="4">
        <v>9.84</v>
      </c>
      <c r="Q3173" s="4">
        <v>9.84</v>
      </c>
      <c r="R3173" s="4">
        <f t="shared" si="198"/>
        <v>0</v>
      </c>
      <c r="S3173" s="4">
        <f t="shared" si="199"/>
        <v>0</v>
      </c>
    </row>
    <row r="3174" spans="1:19" ht="15.6" x14ac:dyDescent="0.3">
      <c r="A3174" t="s">
        <v>1451</v>
      </c>
      <c r="B3174" s="1">
        <v>43352</v>
      </c>
      <c r="C3174" s="1">
        <v>43357</v>
      </c>
      <c r="D3174">
        <f t="shared" si="196"/>
        <v>2018</v>
      </c>
      <c r="E3174" t="str">
        <f t="shared" si="197"/>
        <v>Sep</v>
      </c>
      <c r="F3174" t="s">
        <v>67</v>
      </c>
      <c r="G3174" t="s">
        <v>493</v>
      </c>
      <c r="H3174" s="2" t="s">
        <v>22</v>
      </c>
      <c r="I3174" t="s">
        <v>47</v>
      </c>
      <c r="J3174" t="s">
        <v>33</v>
      </c>
      <c r="K3174">
        <v>90004</v>
      </c>
      <c r="L3174" t="s">
        <v>34</v>
      </c>
      <c r="M3174" t="s">
        <v>4313</v>
      </c>
      <c r="N3174" t="s">
        <v>128</v>
      </c>
      <c r="O3174" t="s">
        <v>3726</v>
      </c>
      <c r="P3174" s="4">
        <v>6.56</v>
      </c>
      <c r="Q3174" s="4">
        <v>5</v>
      </c>
      <c r="R3174" s="4">
        <f t="shared" si="198"/>
        <v>1.5599999999999996</v>
      </c>
      <c r="S3174" s="4">
        <f t="shared" si="199"/>
        <v>0.23399999999999993</v>
      </c>
    </row>
    <row r="3175" spans="1:19" ht="15.6" x14ac:dyDescent="0.3">
      <c r="A3175" t="s">
        <v>429</v>
      </c>
      <c r="B3175" s="1">
        <v>43302</v>
      </c>
      <c r="C3175" s="1">
        <v>43308</v>
      </c>
      <c r="D3175">
        <f t="shared" si="196"/>
        <v>2018</v>
      </c>
      <c r="E3175" t="str">
        <f t="shared" si="197"/>
        <v>Jul</v>
      </c>
      <c r="F3175" t="s">
        <v>37</v>
      </c>
      <c r="G3175" t="s">
        <v>430</v>
      </c>
      <c r="H3175" s="2" t="s">
        <v>22</v>
      </c>
      <c r="I3175" t="s">
        <v>431</v>
      </c>
      <c r="J3175" t="s">
        <v>158</v>
      </c>
      <c r="K3175">
        <v>24153</v>
      </c>
      <c r="L3175" t="s">
        <v>44</v>
      </c>
      <c r="M3175" t="s">
        <v>4313</v>
      </c>
      <c r="N3175" t="s">
        <v>128</v>
      </c>
      <c r="O3175" t="s">
        <v>3726</v>
      </c>
      <c r="P3175" s="4">
        <v>19.68</v>
      </c>
      <c r="Q3175" s="4">
        <v>18</v>
      </c>
      <c r="R3175" s="4">
        <f t="shared" si="198"/>
        <v>1.6799999999999997</v>
      </c>
      <c r="S3175" s="4">
        <f t="shared" si="199"/>
        <v>0.25199999999999995</v>
      </c>
    </row>
    <row r="3176" spans="1:19" ht="15.6" x14ac:dyDescent="0.3">
      <c r="A3176" t="s">
        <v>3093</v>
      </c>
      <c r="B3176" s="1">
        <v>42352</v>
      </c>
      <c r="C3176" s="1">
        <v>42359</v>
      </c>
      <c r="D3176">
        <f t="shared" si="196"/>
        <v>2015</v>
      </c>
      <c r="E3176" t="str">
        <f t="shared" si="197"/>
        <v>Dec</v>
      </c>
      <c r="F3176" t="s">
        <v>37</v>
      </c>
      <c r="G3176" t="s">
        <v>135</v>
      </c>
      <c r="H3176" s="2" t="s">
        <v>22</v>
      </c>
      <c r="I3176" t="s">
        <v>1647</v>
      </c>
      <c r="J3176" t="s">
        <v>233</v>
      </c>
      <c r="K3176">
        <v>43302</v>
      </c>
      <c r="L3176" t="s">
        <v>54</v>
      </c>
      <c r="M3176" t="s">
        <v>4313</v>
      </c>
      <c r="N3176" t="s">
        <v>128</v>
      </c>
      <c r="O3176" t="s">
        <v>3726</v>
      </c>
      <c r="P3176" s="4">
        <v>2.6240000000000001</v>
      </c>
      <c r="Q3176" s="4">
        <v>5</v>
      </c>
      <c r="R3176" s="4">
        <f t="shared" si="198"/>
        <v>-2.3759999999999999</v>
      </c>
      <c r="S3176" s="4">
        <f t="shared" si="199"/>
        <v>-0.35639999999999999</v>
      </c>
    </row>
    <row r="3177" spans="1:19" x14ac:dyDescent="0.3">
      <c r="A3177" t="s">
        <v>4315</v>
      </c>
      <c r="B3177" s="1">
        <v>42903</v>
      </c>
      <c r="C3177" s="1">
        <v>42908</v>
      </c>
      <c r="D3177">
        <f t="shared" si="196"/>
        <v>2017</v>
      </c>
      <c r="E3177" t="str">
        <f t="shared" si="197"/>
        <v>Jun</v>
      </c>
      <c r="F3177" t="s">
        <v>37</v>
      </c>
      <c r="G3177" t="s">
        <v>3048</v>
      </c>
      <c r="H3177" t="s">
        <v>51</v>
      </c>
      <c r="I3177" t="s">
        <v>2689</v>
      </c>
      <c r="J3177" t="s">
        <v>310</v>
      </c>
      <c r="K3177">
        <v>6708</v>
      </c>
      <c r="L3177" t="s">
        <v>54</v>
      </c>
      <c r="M3177" t="s">
        <v>4313</v>
      </c>
      <c r="N3177" t="s">
        <v>128</v>
      </c>
      <c r="O3177" t="s">
        <v>3726</v>
      </c>
      <c r="P3177" s="4">
        <v>9.84</v>
      </c>
      <c r="Q3177" s="4">
        <v>9.84</v>
      </c>
      <c r="R3177" s="4">
        <f t="shared" si="198"/>
        <v>0</v>
      </c>
      <c r="S3177" s="4">
        <f t="shared" si="199"/>
        <v>0</v>
      </c>
    </row>
    <row r="3178" spans="1:19" ht="15.6" x14ac:dyDescent="0.3">
      <c r="A3178" t="s">
        <v>4316</v>
      </c>
      <c r="B3178" s="1">
        <v>43271</v>
      </c>
      <c r="C3178" s="1">
        <v>43278</v>
      </c>
      <c r="D3178">
        <f t="shared" si="196"/>
        <v>2018</v>
      </c>
      <c r="E3178" t="str">
        <f t="shared" si="197"/>
        <v>Jun</v>
      </c>
      <c r="F3178" t="s">
        <v>37</v>
      </c>
      <c r="G3178" t="s">
        <v>2000</v>
      </c>
      <c r="H3178" s="2" t="s">
        <v>22</v>
      </c>
      <c r="I3178" t="s">
        <v>742</v>
      </c>
      <c r="J3178" t="s">
        <v>233</v>
      </c>
      <c r="K3178">
        <v>44134</v>
      </c>
      <c r="L3178" t="s">
        <v>54</v>
      </c>
      <c r="M3178" t="s">
        <v>4313</v>
      </c>
      <c r="N3178" t="s">
        <v>128</v>
      </c>
      <c r="O3178" t="s">
        <v>3726</v>
      </c>
      <c r="P3178" s="4">
        <v>5.2480000000000002</v>
      </c>
      <c r="Q3178" s="4">
        <v>5</v>
      </c>
      <c r="R3178" s="4">
        <f t="shared" si="198"/>
        <v>0.24800000000000022</v>
      </c>
      <c r="S3178" s="4">
        <f t="shared" si="199"/>
        <v>3.7200000000000032E-2</v>
      </c>
    </row>
    <row r="3179" spans="1:19" ht="15.6" x14ac:dyDescent="0.3">
      <c r="A3179" t="s">
        <v>3371</v>
      </c>
      <c r="B3179" s="1">
        <v>42080</v>
      </c>
      <c r="C3179" s="1">
        <v>42087</v>
      </c>
      <c r="D3179">
        <f t="shared" si="196"/>
        <v>2015</v>
      </c>
      <c r="E3179" t="str">
        <f t="shared" si="197"/>
        <v>Mar</v>
      </c>
      <c r="F3179" t="s">
        <v>37</v>
      </c>
      <c r="G3179" t="s">
        <v>1714</v>
      </c>
      <c r="H3179" s="2" t="s">
        <v>22</v>
      </c>
      <c r="I3179" t="s">
        <v>1104</v>
      </c>
      <c r="J3179" t="s">
        <v>807</v>
      </c>
      <c r="K3179">
        <v>55044</v>
      </c>
      <c r="L3179" t="s">
        <v>25</v>
      </c>
      <c r="M3179" t="s">
        <v>4313</v>
      </c>
      <c r="N3179" t="s">
        <v>128</v>
      </c>
      <c r="O3179" t="s">
        <v>3726</v>
      </c>
      <c r="P3179" s="4">
        <v>19.68</v>
      </c>
      <c r="Q3179" s="4">
        <v>18</v>
      </c>
      <c r="R3179" s="4">
        <f t="shared" si="198"/>
        <v>1.6799999999999997</v>
      </c>
      <c r="S3179" s="4">
        <f t="shared" si="199"/>
        <v>0.25199999999999995</v>
      </c>
    </row>
    <row r="3180" spans="1:19" ht="15.6" x14ac:dyDescent="0.3">
      <c r="A3180" t="s">
        <v>1984</v>
      </c>
      <c r="B3180" s="1">
        <v>42721</v>
      </c>
      <c r="C3180" s="1">
        <v>42726</v>
      </c>
      <c r="D3180">
        <f t="shared" si="196"/>
        <v>2016</v>
      </c>
      <c r="E3180" t="str">
        <f t="shared" si="197"/>
        <v>Dec</v>
      </c>
      <c r="F3180" t="s">
        <v>37</v>
      </c>
      <c r="G3180" t="s">
        <v>1603</v>
      </c>
      <c r="H3180" s="2" t="s">
        <v>22</v>
      </c>
      <c r="I3180" t="s">
        <v>1985</v>
      </c>
      <c r="J3180" t="s">
        <v>24</v>
      </c>
      <c r="K3180">
        <v>61701</v>
      </c>
      <c r="L3180" t="s">
        <v>25</v>
      </c>
      <c r="M3180" t="s">
        <v>4313</v>
      </c>
      <c r="N3180" t="s">
        <v>128</v>
      </c>
      <c r="O3180" t="s">
        <v>3726</v>
      </c>
      <c r="P3180" s="4">
        <v>13.12</v>
      </c>
      <c r="Q3180" s="4">
        <v>13.12</v>
      </c>
      <c r="R3180" s="4">
        <f t="shared" si="198"/>
        <v>0</v>
      </c>
      <c r="S3180" s="4">
        <f t="shared" si="199"/>
        <v>0</v>
      </c>
    </row>
    <row r="3181" spans="1:19" ht="15.6" x14ac:dyDescent="0.3">
      <c r="A3181" t="s">
        <v>2932</v>
      </c>
      <c r="B3181" s="1">
        <v>43340</v>
      </c>
      <c r="C3181" s="1">
        <v>43346</v>
      </c>
      <c r="D3181">
        <f t="shared" si="196"/>
        <v>2018</v>
      </c>
      <c r="E3181" t="str">
        <f t="shared" si="197"/>
        <v>Aug</v>
      </c>
      <c r="F3181" t="s">
        <v>37</v>
      </c>
      <c r="G3181" t="s">
        <v>2933</v>
      </c>
      <c r="H3181" s="2" t="s">
        <v>22</v>
      </c>
      <c r="I3181" t="s">
        <v>69</v>
      </c>
      <c r="J3181" t="s">
        <v>70</v>
      </c>
      <c r="K3181">
        <v>98105</v>
      </c>
      <c r="L3181" t="s">
        <v>34</v>
      </c>
      <c r="M3181" t="s">
        <v>4317</v>
      </c>
      <c r="N3181" t="s">
        <v>128</v>
      </c>
      <c r="O3181" t="s">
        <v>3726</v>
      </c>
      <c r="P3181" s="4">
        <v>5.56</v>
      </c>
      <c r="Q3181" s="4">
        <v>5</v>
      </c>
      <c r="R3181" s="4">
        <f t="shared" si="198"/>
        <v>0.55999999999999961</v>
      </c>
      <c r="S3181" s="4">
        <f t="shared" si="199"/>
        <v>8.3999999999999936E-2</v>
      </c>
    </row>
    <row r="3182" spans="1:19" ht="15.6" x14ac:dyDescent="0.3">
      <c r="A3182" t="s">
        <v>3427</v>
      </c>
      <c r="B3182" s="1">
        <v>43425</v>
      </c>
      <c r="C3182" s="1">
        <v>43429</v>
      </c>
      <c r="D3182">
        <f t="shared" si="196"/>
        <v>2018</v>
      </c>
      <c r="E3182" t="str">
        <f t="shared" si="197"/>
        <v>Nov</v>
      </c>
      <c r="F3182" t="s">
        <v>37</v>
      </c>
      <c r="G3182" t="s">
        <v>2602</v>
      </c>
      <c r="H3182" s="2" t="s">
        <v>22</v>
      </c>
      <c r="I3182" t="s">
        <v>684</v>
      </c>
      <c r="J3182" t="s">
        <v>33</v>
      </c>
      <c r="K3182">
        <v>91104</v>
      </c>
      <c r="L3182" t="s">
        <v>34</v>
      </c>
      <c r="M3182" t="s">
        <v>4317</v>
      </c>
      <c r="N3182" t="s">
        <v>128</v>
      </c>
      <c r="O3182" t="s">
        <v>3726</v>
      </c>
      <c r="P3182" s="4">
        <v>5.56</v>
      </c>
      <c r="Q3182" s="4">
        <v>100</v>
      </c>
      <c r="R3182" s="4">
        <f t="shared" si="198"/>
        <v>-94.44</v>
      </c>
      <c r="S3182" s="4">
        <f t="shared" si="199"/>
        <v>-14.165999999999999</v>
      </c>
    </row>
    <row r="3183" spans="1:19" ht="15.6" x14ac:dyDescent="0.3">
      <c r="A3183" t="s">
        <v>2739</v>
      </c>
      <c r="B3183" s="1">
        <v>43437</v>
      </c>
      <c r="C3183" s="1">
        <v>43440</v>
      </c>
      <c r="D3183">
        <f t="shared" si="196"/>
        <v>2018</v>
      </c>
      <c r="E3183" t="str">
        <f t="shared" si="197"/>
        <v>Dec</v>
      </c>
      <c r="F3183" t="s">
        <v>67</v>
      </c>
      <c r="G3183" t="s">
        <v>2631</v>
      </c>
      <c r="H3183" s="2" t="s">
        <v>22</v>
      </c>
      <c r="I3183" t="s">
        <v>2740</v>
      </c>
      <c r="J3183" t="s">
        <v>75</v>
      </c>
      <c r="K3183">
        <v>80229</v>
      </c>
      <c r="L3183" t="s">
        <v>34</v>
      </c>
      <c r="M3183" t="s">
        <v>4317</v>
      </c>
      <c r="N3183" t="s">
        <v>128</v>
      </c>
      <c r="O3183" t="s">
        <v>3726</v>
      </c>
      <c r="P3183" s="4">
        <v>13.343999999999999</v>
      </c>
      <c r="Q3183" s="4">
        <v>13.343999999999999</v>
      </c>
      <c r="R3183" s="4">
        <f t="shared" si="198"/>
        <v>0</v>
      </c>
      <c r="S3183" s="4">
        <f t="shared" si="199"/>
        <v>0</v>
      </c>
    </row>
    <row r="3184" spans="1:19" ht="15.6" x14ac:dyDescent="0.3">
      <c r="A3184" t="s">
        <v>3961</v>
      </c>
      <c r="B3184" s="1">
        <v>42445</v>
      </c>
      <c r="C3184" s="1">
        <v>42451</v>
      </c>
      <c r="D3184">
        <f t="shared" si="196"/>
        <v>2016</v>
      </c>
      <c r="E3184" t="str">
        <f t="shared" si="197"/>
        <v>Mar</v>
      </c>
      <c r="F3184" t="s">
        <v>37</v>
      </c>
      <c r="G3184" t="s">
        <v>2884</v>
      </c>
      <c r="H3184" s="2" t="s">
        <v>22</v>
      </c>
      <c r="I3184" t="s">
        <v>600</v>
      </c>
      <c r="J3184" t="s">
        <v>183</v>
      </c>
      <c r="K3184">
        <v>30318</v>
      </c>
      <c r="L3184" t="s">
        <v>44</v>
      </c>
      <c r="M3184" t="s">
        <v>4317</v>
      </c>
      <c r="N3184" t="s">
        <v>128</v>
      </c>
      <c r="O3184" t="s">
        <v>3726</v>
      </c>
      <c r="P3184" s="4">
        <v>8.34</v>
      </c>
      <c r="Q3184" s="4">
        <v>18</v>
      </c>
      <c r="R3184" s="4">
        <f t="shared" si="198"/>
        <v>-9.66</v>
      </c>
      <c r="S3184" s="4">
        <f t="shared" si="199"/>
        <v>-1.4490000000000001</v>
      </c>
    </row>
    <row r="3185" spans="1:19" ht="15.6" x14ac:dyDescent="0.3">
      <c r="A3185" t="s">
        <v>4318</v>
      </c>
      <c r="B3185" s="1">
        <v>42870</v>
      </c>
      <c r="C3185" s="1">
        <v>42875</v>
      </c>
      <c r="D3185">
        <f t="shared" si="196"/>
        <v>2017</v>
      </c>
      <c r="E3185" t="str">
        <f t="shared" si="197"/>
        <v>May</v>
      </c>
      <c r="F3185" t="s">
        <v>37</v>
      </c>
      <c r="G3185" t="s">
        <v>318</v>
      </c>
      <c r="H3185" s="2" t="s">
        <v>22</v>
      </c>
      <c r="I3185" t="s">
        <v>648</v>
      </c>
      <c r="J3185" t="s">
        <v>454</v>
      </c>
      <c r="K3185">
        <v>39212</v>
      </c>
      <c r="L3185" t="s">
        <v>44</v>
      </c>
      <c r="M3185" t="s">
        <v>4317</v>
      </c>
      <c r="N3185" t="s">
        <v>128</v>
      </c>
      <c r="O3185" t="s">
        <v>3726</v>
      </c>
      <c r="P3185" s="4">
        <v>8.34</v>
      </c>
      <c r="Q3185" s="4">
        <v>18</v>
      </c>
      <c r="R3185" s="4">
        <f t="shared" si="198"/>
        <v>-9.66</v>
      </c>
      <c r="S3185" s="4">
        <f t="shared" si="199"/>
        <v>-1.4490000000000001</v>
      </c>
    </row>
    <row r="3186" spans="1:19" ht="15.6" x14ac:dyDescent="0.3">
      <c r="A3186" t="s">
        <v>1676</v>
      </c>
      <c r="B3186" s="1">
        <v>42269</v>
      </c>
      <c r="C3186" s="1">
        <v>42276</v>
      </c>
      <c r="D3186">
        <f t="shared" si="196"/>
        <v>2015</v>
      </c>
      <c r="E3186" t="str">
        <f t="shared" si="197"/>
        <v>Sep</v>
      </c>
      <c r="F3186" t="s">
        <v>37</v>
      </c>
      <c r="G3186" t="s">
        <v>408</v>
      </c>
      <c r="H3186" s="2" t="s">
        <v>22</v>
      </c>
      <c r="I3186" t="s">
        <v>61</v>
      </c>
      <c r="J3186" t="s">
        <v>62</v>
      </c>
      <c r="K3186">
        <v>10035</v>
      </c>
      <c r="L3186" t="s">
        <v>54</v>
      </c>
      <c r="M3186" t="s">
        <v>4319</v>
      </c>
      <c r="N3186" t="s">
        <v>128</v>
      </c>
      <c r="O3186" t="s">
        <v>3726</v>
      </c>
      <c r="P3186" s="4">
        <v>13.04</v>
      </c>
      <c r="Q3186" s="4">
        <v>80</v>
      </c>
      <c r="R3186" s="4">
        <f t="shared" si="198"/>
        <v>-66.960000000000008</v>
      </c>
      <c r="S3186" s="4">
        <f t="shared" si="199"/>
        <v>-10.044</v>
      </c>
    </row>
    <row r="3187" spans="1:19" ht="15.6" x14ac:dyDescent="0.3">
      <c r="A3187" t="s">
        <v>1432</v>
      </c>
      <c r="B3187" s="1">
        <v>43423</v>
      </c>
      <c r="C3187" s="1">
        <v>43425</v>
      </c>
      <c r="D3187">
        <f t="shared" si="196"/>
        <v>2018</v>
      </c>
      <c r="E3187" t="str">
        <f t="shared" si="197"/>
        <v>Nov</v>
      </c>
      <c r="F3187" t="s">
        <v>20</v>
      </c>
      <c r="G3187" t="s">
        <v>1390</v>
      </c>
      <c r="H3187" s="2" t="s">
        <v>22</v>
      </c>
      <c r="I3187" t="s">
        <v>113</v>
      </c>
      <c r="J3187" t="s">
        <v>109</v>
      </c>
      <c r="K3187">
        <v>77095</v>
      </c>
      <c r="L3187" t="s">
        <v>25</v>
      </c>
      <c r="M3187" t="s">
        <v>4319</v>
      </c>
      <c r="N3187" t="s">
        <v>128</v>
      </c>
      <c r="O3187" t="s">
        <v>3726</v>
      </c>
      <c r="P3187" s="4">
        <v>13.04</v>
      </c>
      <c r="Q3187" s="4">
        <v>13.04</v>
      </c>
      <c r="R3187" s="4">
        <f t="shared" si="198"/>
        <v>0</v>
      </c>
      <c r="S3187" s="4">
        <f t="shared" si="199"/>
        <v>0</v>
      </c>
    </row>
    <row r="3188" spans="1:19" ht="15.6" x14ac:dyDescent="0.3">
      <c r="A3188" t="s">
        <v>4320</v>
      </c>
      <c r="B3188" s="1">
        <v>43365</v>
      </c>
      <c r="C3188" s="1">
        <v>43370</v>
      </c>
      <c r="D3188">
        <f t="shared" si="196"/>
        <v>2018</v>
      </c>
      <c r="E3188" t="str">
        <f t="shared" si="197"/>
        <v>Sep</v>
      </c>
      <c r="F3188" t="s">
        <v>37</v>
      </c>
      <c r="G3188" t="s">
        <v>4321</v>
      </c>
      <c r="H3188" s="2" t="s">
        <v>22</v>
      </c>
      <c r="I3188" t="s">
        <v>515</v>
      </c>
      <c r="J3188" t="s">
        <v>183</v>
      </c>
      <c r="K3188">
        <v>30080</v>
      </c>
      <c r="L3188" t="s">
        <v>44</v>
      </c>
      <c r="M3188" t="s">
        <v>4322</v>
      </c>
      <c r="N3188" t="s">
        <v>128</v>
      </c>
      <c r="O3188" t="s">
        <v>3726</v>
      </c>
      <c r="P3188" s="4">
        <v>17.940000000000001</v>
      </c>
      <c r="Q3188" s="4">
        <v>18</v>
      </c>
      <c r="R3188" s="4">
        <f t="shared" si="198"/>
        <v>-5.9999999999998721E-2</v>
      </c>
      <c r="S3188" s="4">
        <f t="shared" si="199"/>
        <v>-8.9999999999998085E-3</v>
      </c>
    </row>
    <row r="3189" spans="1:19" x14ac:dyDescent="0.3">
      <c r="A3189" t="s">
        <v>2596</v>
      </c>
      <c r="B3189" s="1">
        <v>42227</v>
      </c>
      <c r="C3189" s="1">
        <v>42231</v>
      </c>
      <c r="D3189">
        <f t="shared" si="196"/>
        <v>2015</v>
      </c>
      <c r="E3189" t="str">
        <f t="shared" si="197"/>
        <v>Aug</v>
      </c>
      <c r="F3189" t="s">
        <v>37</v>
      </c>
      <c r="G3189" t="s">
        <v>382</v>
      </c>
      <c r="H3189" t="s">
        <v>105</v>
      </c>
      <c r="I3189" t="s">
        <v>69</v>
      </c>
      <c r="J3189" t="s">
        <v>70</v>
      </c>
      <c r="K3189">
        <v>98105</v>
      </c>
      <c r="L3189" t="s">
        <v>34</v>
      </c>
      <c r="M3189" t="s">
        <v>4323</v>
      </c>
      <c r="N3189" t="s">
        <v>128</v>
      </c>
      <c r="O3189" t="s">
        <v>3726</v>
      </c>
      <c r="P3189" s="4">
        <v>40.97</v>
      </c>
      <c r="Q3189" s="4">
        <v>40.97</v>
      </c>
      <c r="R3189" s="4">
        <f t="shared" si="198"/>
        <v>0</v>
      </c>
      <c r="S3189" s="4">
        <f t="shared" si="199"/>
        <v>0</v>
      </c>
    </row>
    <row r="3190" spans="1:19" ht="15.6" x14ac:dyDescent="0.3">
      <c r="A3190" t="s">
        <v>4010</v>
      </c>
      <c r="B3190" s="1">
        <v>42721</v>
      </c>
      <c r="C3190" s="1">
        <v>42723</v>
      </c>
      <c r="D3190">
        <f t="shared" si="196"/>
        <v>2016</v>
      </c>
      <c r="E3190" t="str">
        <f t="shared" si="197"/>
        <v>Dec</v>
      </c>
      <c r="F3190" t="s">
        <v>67</v>
      </c>
      <c r="G3190" t="s">
        <v>1925</v>
      </c>
      <c r="H3190" s="2" t="s">
        <v>22</v>
      </c>
      <c r="I3190" t="s">
        <v>47</v>
      </c>
      <c r="J3190" t="s">
        <v>33</v>
      </c>
      <c r="K3190">
        <v>90008</v>
      </c>
      <c r="L3190" t="s">
        <v>34</v>
      </c>
      <c r="M3190" t="s">
        <v>4323</v>
      </c>
      <c r="N3190" t="s">
        <v>128</v>
      </c>
      <c r="O3190" t="s">
        <v>3726</v>
      </c>
      <c r="P3190" s="4">
        <v>204.85</v>
      </c>
      <c r="Q3190" s="4">
        <v>204.85</v>
      </c>
      <c r="R3190" s="4">
        <f t="shared" si="198"/>
        <v>0</v>
      </c>
      <c r="S3190" s="4">
        <f t="shared" si="199"/>
        <v>0</v>
      </c>
    </row>
    <row r="3191" spans="1:19" ht="15.6" x14ac:dyDescent="0.3">
      <c r="A3191" t="s">
        <v>4324</v>
      </c>
      <c r="B3191" s="1">
        <v>43436</v>
      </c>
      <c r="C3191" s="1">
        <v>43442</v>
      </c>
      <c r="D3191">
        <f t="shared" si="196"/>
        <v>2018</v>
      </c>
      <c r="E3191" t="str">
        <f t="shared" si="197"/>
        <v>Dec</v>
      </c>
      <c r="F3191" t="s">
        <v>37</v>
      </c>
      <c r="G3191" t="s">
        <v>1621</v>
      </c>
      <c r="H3191" s="2" t="s">
        <v>22</v>
      </c>
      <c r="I3191" t="s">
        <v>1101</v>
      </c>
      <c r="J3191" t="s">
        <v>83</v>
      </c>
      <c r="K3191">
        <v>27405</v>
      </c>
      <c r="L3191" t="s">
        <v>44</v>
      </c>
      <c r="M3191" t="s">
        <v>4323</v>
      </c>
      <c r="N3191" t="s">
        <v>128</v>
      </c>
      <c r="O3191" t="s">
        <v>3726</v>
      </c>
      <c r="P3191" s="4">
        <v>32.776000000000003</v>
      </c>
      <c r="Q3191" s="4">
        <v>32.776000000000003</v>
      </c>
      <c r="R3191" s="4">
        <f t="shared" si="198"/>
        <v>0</v>
      </c>
      <c r="S3191" s="4">
        <f t="shared" si="199"/>
        <v>0</v>
      </c>
    </row>
    <row r="3192" spans="1:19" ht="15.6" x14ac:dyDescent="0.3">
      <c r="A3192" t="s">
        <v>4325</v>
      </c>
      <c r="B3192" s="1">
        <v>42420</v>
      </c>
      <c r="C3192" s="1">
        <v>42423</v>
      </c>
      <c r="D3192">
        <f t="shared" si="196"/>
        <v>2016</v>
      </c>
      <c r="E3192" t="str">
        <f t="shared" si="197"/>
        <v>Feb</v>
      </c>
      <c r="F3192" t="s">
        <v>67</v>
      </c>
      <c r="G3192" t="s">
        <v>104</v>
      </c>
      <c r="H3192" s="2" t="s">
        <v>22</v>
      </c>
      <c r="I3192" t="s">
        <v>143</v>
      </c>
      <c r="J3192" t="s">
        <v>144</v>
      </c>
      <c r="K3192">
        <v>8861</v>
      </c>
      <c r="L3192" t="s">
        <v>54</v>
      </c>
      <c r="M3192" t="s">
        <v>4323</v>
      </c>
      <c r="N3192" t="s">
        <v>128</v>
      </c>
      <c r="O3192" t="s">
        <v>3726</v>
      </c>
      <c r="P3192" s="4">
        <v>286.79000000000002</v>
      </c>
      <c r="Q3192" s="4">
        <v>286.79000000000002</v>
      </c>
      <c r="R3192" s="4">
        <f t="shared" si="198"/>
        <v>0</v>
      </c>
      <c r="S3192" s="4">
        <f t="shared" si="199"/>
        <v>0</v>
      </c>
    </row>
    <row r="3193" spans="1:19" ht="15.6" x14ac:dyDescent="0.3">
      <c r="A3193" t="s">
        <v>4326</v>
      </c>
      <c r="B3193" s="1">
        <v>42740</v>
      </c>
      <c r="C3193" s="1">
        <v>42742</v>
      </c>
      <c r="D3193">
        <f t="shared" si="196"/>
        <v>2017</v>
      </c>
      <c r="E3193" t="str">
        <f t="shared" si="197"/>
        <v>Jan</v>
      </c>
      <c r="F3193" t="s">
        <v>67</v>
      </c>
      <c r="G3193" t="s">
        <v>343</v>
      </c>
      <c r="H3193" s="2" t="s">
        <v>22</v>
      </c>
      <c r="I3193" t="s">
        <v>78</v>
      </c>
      <c r="J3193" t="s">
        <v>79</v>
      </c>
      <c r="K3193">
        <v>32216</v>
      </c>
      <c r="L3193" t="s">
        <v>44</v>
      </c>
      <c r="M3193" t="s">
        <v>4327</v>
      </c>
      <c r="N3193" t="s">
        <v>110</v>
      </c>
      <c r="O3193" t="s">
        <v>3726</v>
      </c>
      <c r="P3193" s="4">
        <v>5.2480000000000002</v>
      </c>
      <c r="Q3193" s="4">
        <v>5</v>
      </c>
      <c r="R3193" s="4">
        <f t="shared" si="198"/>
        <v>0.24800000000000022</v>
      </c>
      <c r="S3193" s="4">
        <f t="shared" si="199"/>
        <v>3.7200000000000032E-2</v>
      </c>
    </row>
    <row r="3194" spans="1:19" ht="15.6" x14ac:dyDescent="0.3">
      <c r="A3194" t="s">
        <v>2560</v>
      </c>
      <c r="B3194" s="1">
        <v>43169</v>
      </c>
      <c r="C3194" s="1">
        <v>43173</v>
      </c>
      <c r="D3194">
        <f t="shared" si="196"/>
        <v>2018</v>
      </c>
      <c r="E3194" t="str">
        <f t="shared" si="197"/>
        <v>Mar</v>
      </c>
      <c r="F3194" t="s">
        <v>37</v>
      </c>
      <c r="G3194" t="s">
        <v>965</v>
      </c>
      <c r="H3194" s="2" t="s">
        <v>22</v>
      </c>
      <c r="I3194" t="s">
        <v>735</v>
      </c>
      <c r="J3194" t="s">
        <v>101</v>
      </c>
      <c r="K3194">
        <v>19013</v>
      </c>
      <c r="L3194" t="s">
        <v>54</v>
      </c>
      <c r="M3194" t="s">
        <v>4327</v>
      </c>
      <c r="N3194" t="s">
        <v>128</v>
      </c>
      <c r="O3194" t="s">
        <v>3726</v>
      </c>
      <c r="P3194" s="4">
        <v>5.2480000000000002</v>
      </c>
      <c r="Q3194" s="4">
        <v>5</v>
      </c>
      <c r="R3194" s="4">
        <f t="shared" si="198"/>
        <v>0.24800000000000022</v>
      </c>
      <c r="S3194" s="4">
        <f t="shared" si="199"/>
        <v>3.7200000000000032E-2</v>
      </c>
    </row>
    <row r="3195" spans="1:19" ht="15.6" x14ac:dyDescent="0.3">
      <c r="A3195" t="s">
        <v>4328</v>
      </c>
      <c r="B3195" s="1">
        <v>42918</v>
      </c>
      <c r="C3195" s="1">
        <v>42924</v>
      </c>
      <c r="D3195">
        <f t="shared" si="196"/>
        <v>2017</v>
      </c>
      <c r="E3195" t="str">
        <f t="shared" si="197"/>
        <v>Jul</v>
      </c>
      <c r="F3195" t="s">
        <v>37</v>
      </c>
      <c r="G3195" t="s">
        <v>932</v>
      </c>
      <c r="H3195" s="2" t="s">
        <v>22</v>
      </c>
      <c r="I3195" t="s">
        <v>422</v>
      </c>
      <c r="J3195" t="s">
        <v>158</v>
      </c>
      <c r="K3195">
        <v>22204</v>
      </c>
      <c r="L3195" t="s">
        <v>44</v>
      </c>
      <c r="M3195" t="s">
        <v>4329</v>
      </c>
      <c r="N3195" t="s">
        <v>128</v>
      </c>
      <c r="O3195" t="s">
        <v>3726</v>
      </c>
      <c r="P3195" s="4">
        <v>7.7</v>
      </c>
      <c r="Q3195" s="4">
        <v>18</v>
      </c>
      <c r="R3195" s="4">
        <f t="shared" si="198"/>
        <v>-10.3</v>
      </c>
      <c r="S3195" s="4">
        <f t="shared" si="199"/>
        <v>-1.5450000000000002</v>
      </c>
    </row>
    <row r="3196" spans="1:19" ht="15.6" x14ac:dyDescent="0.3">
      <c r="A3196" t="s">
        <v>4330</v>
      </c>
      <c r="B3196" s="1">
        <v>42124</v>
      </c>
      <c r="C3196" s="1">
        <v>42126</v>
      </c>
      <c r="D3196">
        <f t="shared" si="196"/>
        <v>2015</v>
      </c>
      <c r="E3196" t="str">
        <f t="shared" si="197"/>
        <v>Apr</v>
      </c>
      <c r="F3196" t="s">
        <v>20</v>
      </c>
      <c r="G3196" t="s">
        <v>1877</v>
      </c>
      <c r="H3196" s="2" t="s">
        <v>22</v>
      </c>
      <c r="I3196" t="s">
        <v>576</v>
      </c>
      <c r="J3196" t="s">
        <v>205</v>
      </c>
      <c r="K3196">
        <v>40214</v>
      </c>
      <c r="L3196" t="s">
        <v>44</v>
      </c>
      <c r="M3196" t="s">
        <v>4331</v>
      </c>
      <c r="N3196" t="s">
        <v>128</v>
      </c>
      <c r="O3196" t="s">
        <v>3726</v>
      </c>
      <c r="P3196" s="4">
        <v>174.95</v>
      </c>
      <c r="Q3196" s="4">
        <f>P3196-17</f>
        <v>157.94999999999999</v>
      </c>
      <c r="R3196" s="4">
        <f t="shared" si="198"/>
        <v>17</v>
      </c>
      <c r="S3196" s="4">
        <f t="shared" si="199"/>
        <v>2.5499999999999998</v>
      </c>
    </row>
    <row r="3197" spans="1:19" ht="15.6" x14ac:dyDescent="0.3">
      <c r="A3197" t="s">
        <v>4332</v>
      </c>
      <c r="B3197" s="1">
        <v>43407</v>
      </c>
      <c r="C3197" s="1">
        <v>43411</v>
      </c>
      <c r="D3197">
        <f t="shared" si="196"/>
        <v>2018</v>
      </c>
      <c r="E3197" t="str">
        <f t="shared" si="197"/>
        <v>Nov</v>
      </c>
      <c r="F3197" t="s">
        <v>37</v>
      </c>
      <c r="G3197" t="s">
        <v>2518</v>
      </c>
      <c r="H3197" s="2" t="s">
        <v>22</v>
      </c>
      <c r="I3197" t="s">
        <v>597</v>
      </c>
      <c r="J3197" t="s">
        <v>79</v>
      </c>
      <c r="K3197">
        <v>32839</v>
      </c>
      <c r="L3197" t="s">
        <v>44</v>
      </c>
      <c r="M3197" t="s">
        <v>4331</v>
      </c>
      <c r="N3197" t="s">
        <v>128</v>
      </c>
      <c r="O3197" t="s">
        <v>3726</v>
      </c>
      <c r="P3197" s="4">
        <v>55.984000000000002</v>
      </c>
      <c r="Q3197" s="4">
        <v>55.984000000000002</v>
      </c>
      <c r="R3197" s="4">
        <f t="shared" si="198"/>
        <v>0</v>
      </c>
      <c r="S3197" s="4">
        <f t="shared" si="199"/>
        <v>0</v>
      </c>
    </row>
    <row r="3198" spans="1:19" ht="15.6" x14ac:dyDescent="0.3">
      <c r="A3198" t="s">
        <v>4333</v>
      </c>
      <c r="B3198" s="1">
        <v>42280</v>
      </c>
      <c r="C3198" s="1">
        <v>42280</v>
      </c>
      <c r="D3198">
        <f t="shared" si="196"/>
        <v>2015</v>
      </c>
      <c r="E3198" t="str">
        <f t="shared" si="197"/>
        <v>Oct</v>
      </c>
      <c r="F3198" t="s">
        <v>30</v>
      </c>
      <c r="G3198" t="s">
        <v>2939</v>
      </c>
      <c r="H3198" s="2" t="s">
        <v>22</v>
      </c>
      <c r="I3198" t="s">
        <v>182</v>
      </c>
      <c r="J3198" t="s">
        <v>233</v>
      </c>
      <c r="K3198">
        <v>43229</v>
      </c>
      <c r="L3198" t="s">
        <v>54</v>
      </c>
      <c r="M3198" t="s">
        <v>4331</v>
      </c>
      <c r="N3198" t="s">
        <v>128</v>
      </c>
      <c r="O3198" t="s">
        <v>3726</v>
      </c>
      <c r="P3198" s="4">
        <v>55.984000000000002</v>
      </c>
      <c r="Q3198" s="4">
        <v>55.984000000000002</v>
      </c>
      <c r="R3198" s="4">
        <f t="shared" si="198"/>
        <v>0</v>
      </c>
      <c r="S3198" s="4">
        <f t="shared" si="199"/>
        <v>0</v>
      </c>
    </row>
    <row r="3199" spans="1:19" ht="15.6" x14ac:dyDescent="0.3">
      <c r="A3199" t="s">
        <v>2002</v>
      </c>
      <c r="B3199" s="1">
        <v>43289</v>
      </c>
      <c r="C3199" s="1">
        <v>43293</v>
      </c>
      <c r="D3199">
        <f t="shared" si="196"/>
        <v>2018</v>
      </c>
      <c r="E3199" t="str">
        <f t="shared" si="197"/>
        <v>Jul</v>
      </c>
      <c r="F3199" t="s">
        <v>37</v>
      </c>
      <c r="G3199" t="s">
        <v>2003</v>
      </c>
      <c r="H3199" s="2" t="s">
        <v>22</v>
      </c>
      <c r="I3199" t="s">
        <v>466</v>
      </c>
      <c r="J3199" t="s">
        <v>53</v>
      </c>
      <c r="K3199">
        <v>19711</v>
      </c>
      <c r="L3199" t="s">
        <v>54</v>
      </c>
      <c r="M3199" t="s">
        <v>4331</v>
      </c>
      <c r="N3199" t="s">
        <v>128</v>
      </c>
      <c r="O3199" t="s">
        <v>3726</v>
      </c>
      <c r="P3199" s="4">
        <v>174.95</v>
      </c>
      <c r="Q3199" s="4">
        <f>P3199-17</f>
        <v>157.94999999999999</v>
      </c>
      <c r="R3199" s="4">
        <f t="shared" si="198"/>
        <v>17</v>
      </c>
      <c r="S3199" s="4">
        <f t="shared" si="199"/>
        <v>2.5499999999999998</v>
      </c>
    </row>
    <row r="3200" spans="1:19" x14ac:dyDescent="0.3">
      <c r="A3200" t="s">
        <v>189</v>
      </c>
      <c r="B3200" s="1">
        <v>43113</v>
      </c>
      <c r="C3200" s="1">
        <v>43118</v>
      </c>
      <c r="D3200">
        <f t="shared" si="196"/>
        <v>2018</v>
      </c>
      <c r="E3200" t="str">
        <f t="shared" si="197"/>
        <v>Jan</v>
      </c>
      <c r="F3200" t="s">
        <v>67</v>
      </c>
      <c r="G3200" t="s">
        <v>190</v>
      </c>
      <c r="H3200" t="s">
        <v>51</v>
      </c>
      <c r="I3200" t="s">
        <v>191</v>
      </c>
      <c r="J3200" t="s">
        <v>192</v>
      </c>
      <c r="K3200">
        <v>65807</v>
      </c>
      <c r="L3200" t="s">
        <v>25</v>
      </c>
      <c r="M3200" t="s">
        <v>4331</v>
      </c>
      <c r="N3200" t="s">
        <v>128</v>
      </c>
      <c r="O3200" t="s">
        <v>3726</v>
      </c>
      <c r="P3200" s="4">
        <v>209.94</v>
      </c>
      <c r="Q3200" s="4">
        <v>209.94</v>
      </c>
      <c r="R3200" s="4">
        <f t="shared" si="198"/>
        <v>0</v>
      </c>
      <c r="S3200" s="4">
        <f t="shared" si="199"/>
        <v>0</v>
      </c>
    </row>
    <row r="3201" spans="1:19" ht="15.6" x14ac:dyDescent="0.3">
      <c r="A3201" t="s">
        <v>1674</v>
      </c>
      <c r="B3201" s="1">
        <v>43436</v>
      </c>
      <c r="C3201" s="1">
        <v>43440</v>
      </c>
      <c r="D3201">
        <f t="shared" si="196"/>
        <v>2018</v>
      </c>
      <c r="E3201" t="str">
        <f t="shared" si="197"/>
        <v>Dec</v>
      </c>
      <c r="F3201" t="s">
        <v>37</v>
      </c>
      <c r="G3201" t="s">
        <v>1126</v>
      </c>
      <c r="H3201" s="2" t="s">
        <v>22</v>
      </c>
      <c r="I3201" t="s">
        <v>785</v>
      </c>
      <c r="J3201" t="s">
        <v>33</v>
      </c>
      <c r="K3201">
        <v>94601</v>
      </c>
      <c r="L3201" t="s">
        <v>34</v>
      </c>
      <c r="M3201" t="s">
        <v>4334</v>
      </c>
      <c r="N3201" t="s">
        <v>128</v>
      </c>
      <c r="O3201" t="s">
        <v>3726</v>
      </c>
      <c r="P3201" s="4">
        <v>179.9</v>
      </c>
      <c r="Q3201" s="4">
        <v>100</v>
      </c>
      <c r="R3201" s="4">
        <f t="shared" si="198"/>
        <v>79.900000000000006</v>
      </c>
      <c r="S3201" s="4">
        <f t="shared" si="199"/>
        <v>11.985000000000001</v>
      </c>
    </row>
    <row r="3202" spans="1:19" ht="15.6" x14ac:dyDescent="0.3">
      <c r="A3202" t="s">
        <v>2013</v>
      </c>
      <c r="B3202" s="1">
        <v>42491</v>
      </c>
      <c r="C3202" s="1">
        <v>42495</v>
      </c>
      <c r="D3202">
        <f t="shared" ref="D3202:D3265" si="200">YEAR(B3202)</f>
        <v>2016</v>
      </c>
      <c r="E3202" t="str">
        <f t="shared" ref="E3202:E3265" si="201">TEXT(B3202,"mmm")</f>
        <v>May</v>
      </c>
      <c r="F3202" t="s">
        <v>37</v>
      </c>
      <c r="G3202" t="s">
        <v>2014</v>
      </c>
      <c r="H3202" s="2" t="s">
        <v>22</v>
      </c>
      <c r="I3202" t="s">
        <v>1270</v>
      </c>
      <c r="J3202" t="s">
        <v>79</v>
      </c>
      <c r="K3202">
        <v>33614</v>
      </c>
      <c r="L3202" t="s">
        <v>44</v>
      </c>
      <c r="M3202" t="s">
        <v>4334</v>
      </c>
      <c r="N3202" t="s">
        <v>128</v>
      </c>
      <c r="O3202" t="s">
        <v>3726</v>
      </c>
      <c r="P3202" s="4">
        <v>172.70400000000001</v>
      </c>
      <c r="Q3202" s="4">
        <f>P3202-17</f>
        <v>155.70400000000001</v>
      </c>
      <c r="R3202" s="4">
        <f t="shared" si="198"/>
        <v>17</v>
      </c>
      <c r="S3202" s="4">
        <f t="shared" si="199"/>
        <v>2.5499999999999998</v>
      </c>
    </row>
    <row r="3203" spans="1:19" x14ac:dyDescent="0.3">
      <c r="A3203" t="s">
        <v>4335</v>
      </c>
      <c r="B3203" s="1">
        <v>42844</v>
      </c>
      <c r="C3203" s="1">
        <v>42851</v>
      </c>
      <c r="D3203">
        <f t="shared" si="200"/>
        <v>2017</v>
      </c>
      <c r="E3203" t="str">
        <f t="shared" si="201"/>
        <v>Apr</v>
      </c>
      <c r="F3203" t="s">
        <v>37</v>
      </c>
      <c r="G3203" t="s">
        <v>1181</v>
      </c>
      <c r="H3203" t="s">
        <v>51</v>
      </c>
      <c r="I3203" t="s">
        <v>61</v>
      </c>
      <c r="J3203" t="s">
        <v>62</v>
      </c>
      <c r="K3203">
        <v>10035</v>
      </c>
      <c r="L3203" t="s">
        <v>54</v>
      </c>
      <c r="M3203" t="s">
        <v>4334</v>
      </c>
      <c r="N3203" t="s">
        <v>128</v>
      </c>
      <c r="O3203" t="s">
        <v>3726</v>
      </c>
      <c r="P3203" s="4">
        <v>71.959999999999994</v>
      </c>
      <c r="Q3203" s="4">
        <v>71.959999999999994</v>
      </c>
      <c r="R3203" s="4">
        <f t="shared" ref="R3203:R3266" si="202">P3203-Q3203</f>
        <v>0</v>
      </c>
      <c r="S3203" s="4">
        <f t="shared" ref="S3203:S3266" si="203">0.15*R3203</f>
        <v>0</v>
      </c>
    </row>
    <row r="3204" spans="1:19" ht="15.6" x14ac:dyDescent="0.3">
      <c r="A3204" t="s">
        <v>4336</v>
      </c>
      <c r="B3204" s="1">
        <v>43420</v>
      </c>
      <c r="C3204" s="1">
        <v>43425</v>
      </c>
      <c r="D3204">
        <f t="shared" si="200"/>
        <v>2018</v>
      </c>
      <c r="E3204" t="str">
        <f t="shared" si="201"/>
        <v>Nov</v>
      </c>
      <c r="F3204" t="s">
        <v>37</v>
      </c>
      <c r="G3204" t="s">
        <v>449</v>
      </c>
      <c r="H3204" s="2" t="s">
        <v>22</v>
      </c>
      <c r="I3204" t="s">
        <v>868</v>
      </c>
      <c r="J3204" t="s">
        <v>233</v>
      </c>
      <c r="K3204">
        <v>43402</v>
      </c>
      <c r="L3204" t="s">
        <v>54</v>
      </c>
      <c r="M3204" t="s">
        <v>4334</v>
      </c>
      <c r="N3204" t="s">
        <v>128</v>
      </c>
      <c r="O3204" t="s">
        <v>3726</v>
      </c>
      <c r="P3204" s="4">
        <v>86.352000000000004</v>
      </c>
      <c r="Q3204" s="4">
        <v>86.352000000000004</v>
      </c>
      <c r="R3204" s="4">
        <f t="shared" si="202"/>
        <v>0</v>
      </c>
      <c r="S3204" s="4">
        <f t="shared" si="203"/>
        <v>0</v>
      </c>
    </row>
    <row r="3205" spans="1:19" x14ac:dyDescent="0.3">
      <c r="A3205" t="s">
        <v>4337</v>
      </c>
      <c r="B3205" s="1">
        <v>42857</v>
      </c>
      <c r="C3205" s="1">
        <v>42862</v>
      </c>
      <c r="D3205">
        <f t="shared" si="200"/>
        <v>2017</v>
      </c>
      <c r="E3205" t="str">
        <f t="shared" si="201"/>
        <v>May</v>
      </c>
      <c r="F3205" t="s">
        <v>37</v>
      </c>
      <c r="G3205" t="s">
        <v>218</v>
      </c>
      <c r="H3205" t="s">
        <v>51</v>
      </c>
      <c r="I3205" t="s">
        <v>113</v>
      </c>
      <c r="J3205" t="s">
        <v>109</v>
      </c>
      <c r="K3205">
        <v>77070</v>
      </c>
      <c r="L3205" t="s">
        <v>25</v>
      </c>
      <c r="M3205" t="s">
        <v>4334</v>
      </c>
      <c r="N3205" t="s">
        <v>128</v>
      </c>
      <c r="O3205" t="s">
        <v>3726</v>
      </c>
      <c r="P3205" s="4">
        <v>86.352000000000004</v>
      </c>
      <c r="Q3205" s="4">
        <v>86.352000000000004</v>
      </c>
      <c r="R3205" s="4">
        <f t="shared" si="202"/>
        <v>0</v>
      </c>
      <c r="S3205" s="4">
        <f t="shared" si="203"/>
        <v>0</v>
      </c>
    </row>
    <row r="3206" spans="1:19" x14ac:dyDescent="0.3">
      <c r="A3206" t="s">
        <v>4338</v>
      </c>
      <c r="B3206" s="1">
        <v>42983</v>
      </c>
      <c r="C3206" s="1">
        <v>42988</v>
      </c>
      <c r="D3206">
        <f t="shared" si="200"/>
        <v>2017</v>
      </c>
      <c r="E3206" t="str">
        <f t="shared" si="201"/>
        <v>Sep</v>
      </c>
      <c r="F3206" t="s">
        <v>37</v>
      </c>
      <c r="G3206" t="s">
        <v>1042</v>
      </c>
      <c r="H3206" t="s">
        <v>51</v>
      </c>
      <c r="I3206" t="s">
        <v>2551</v>
      </c>
      <c r="J3206" t="s">
        <v>1912</v>
      </c>
      <c r="K3206">
        <v>66062</v>
      </c>
      <c r="L3206" t="s">
        <v>25</v>
      </c>
      <c r="M3206" t="s">
        <v>4334</v>
      </c>
      <c r="N3206" t="s">
        <v>128</v>
      </c>
      <c r="O3206" t="s">
        <v>3726</v>
      </c>
      <c r="P3206" s="4">
        <v>107.94</v>
      </c>
      <c r="Q3206" s="4">
        <v>107.94</v>
      </c>
      <c r="R3206" s="4">
        <f t="shared" si="202"/>
        <v>0</v>
      </c>
      <c r="S3206" s="4">
        <f t="shared" si="203"/>
        <v>0</v>
      </c>
    </row>
    <row r="3207" spans="1:19" ht="15.6" x14ac:dyDescent="0.3">
      <c r="A3207" t="s">
        <v>1268</v>
      </c>
      <c r="B3207" s="1">
        <v>42094</v>
      </c>
      <c r="C3207" s="1">
        <v>42094</v>
      </c>
      <c r="D3207">
        <f t="shared" si="200"/>
        <v>2015</v>
      </c>
      <c r="E3207" t="str">
        <f t="shared" si="201"/>
        <v>Mar</v>
      </c>
      <c r="F3207" t="s">
        <v>30</v>
      </c>
      <c r="G3207" t="s">
        <v>1269</v>
      </c>
      <c r="H3207" s="2" t="s">
        <v>22</v>
      </c>
      <c r="I3207" t="s">
        <v>1270</v>
      </c>
      <c r="J3207" t="s">
        <v>79</v>
      </c>
      <c r="K3207">
        <v>33614</v>
      </c>
      <c r="L3207" t="s">
        <v>44</v>
      </c>
      <c r="M3207" t="s">
        <v>4339</v>
      </c>
      <c r="N3207" t="s">
        <v>128</v>
      </c>
      <c r="O3207" t="s">
        <v>3726</v>
      </c>
      <c r="P3207" s="4">
        <v>4.032</v>
      </c>
      <c r="Q3207" s="4">
        <v>5</v>
      </c>
      <c r="R3207" s="4">
        <f t="shared" si="202"/>
        <v>-0.96799999999999997</v>
      </c>
      <c r="S3207" s="4">
        <f t="shared" si="203"/>
        <v>-0.1452</v>
      </c>
    </row>
    <row r="3208" spans="1:19" ht="15.6" x14ac:dyDescent="0.3">
      <c r="A3208" t="s">
        <v>4340</v>
      </c>
      <c r="B3208" s="1">
        <v>42084</v>
      </c>
      <c r="C3208" s="1">
        <v>42088</v>
      </c>
      <c r="D3208">
        <f t="shared" si="200"/>
        <v>2015</v>
      </c>
      <c r="E3208" t="str">
        <f t="shared" si="201"/>
        <v>Mar</v>
      </c>
      <c r="F3208" t="s">
        <v>37</v>
      </c>
      <c r="G3208" t="s">
        <v>591</v>
      </c>
      <c r="H3208" s="2" t="s">
        <v>22</v>
      </c>
      <c r="I3208" t="s">
        <v>2629</v>
      </c>
      <c r="J3208" t="s">
        <v>233</v>
      </c>
      <c r="K3208">
        <v>45011</v>
      </c>
      <c r="L3208" t="s">
        <v>54</v>
      </c>
      <c r="M3208" t="s">
        <v>4339</v>
      </c>
      <c r="N3208" t="s">
        <v>128</v>
      </c>
      <c r="O3208" t="s">
        <v>3726</v>
      </c>
      <c r="P3208" s="4">
        <v>6.048</v>
      </c>
      <c r="Q3208" s="4">
        <v>5</v>
      </c>
      <c r="R3208" s="4">
        <f t="shared" si="202"/>
        <v>1.048</v>
      </c>
      <c r="S3208" s="4">
        <f t="shared" si="203"/>
        <v>0.15720000000000001</v>
      </c>
    </row>
    <row r="3209" spans="1:19" ht="15.6" x14ac:dyDescent="0.3">
      <c r="A3209" t="s">
        <v>3910</v>
      </c>
      <c r="B3209" s="1">
        <v>43289</v>
      </c>
      <c r="C3209" s="1">
        <v>43293</v>
      </c>
      <c r="D3209">
        <f t="shared" si="200"/>
        <v>2018</v>
      </c>
      <c r="E3209" t="str">
        <f t="shared" si="201"/>
        <v>Jul</v>
      </c>
      <c r="F3209" t="s">
        <v>37</v>
      </c>
      <c r="G3209" t="s">
        <v>817</v>
      </c>
      <c r="H3209" s="2" t="s">
        <v>22</v>
      </c>
      <c r="I3209" t="s">
        <v>1404</v>
      </c>
      <c r="J3209" t="s">
        <v>314</v>
      </c>
      <c r="K3209">
        <v>1852</v>
      </c>
      <c r="L3209" t="s">
        <v>54</v>
      </c>
      <c r="M3209" t="s">
        <v>4339</v>
      </c>
      <c r="N3209" t="s">
        <v>128</v>
      </c>
      <c r="O3209" t="s">
        <v>3726</v>
      </c>
      <c r="P3209" s="4">
        <v>7.56</v>
      </c>
      <c r="Q3209" s="4">
        <v>18</v>
      </c>
      <c r="R3209" s="4">
        <f t="shared" si="202"/>
        <v>-10.440000000000001</v>
      </c>
      <c r="S3209" s="4">
        <f t="shared" si="203"/>
        <v>-1.5660000000000001</v>
      </c>
    </row>
    <row r="3210" spans="1:19" ht="15.6" x14ac:dyDescent="0.3">
      <c r="A3210" t="s">
        <v>4341</v>
      </c>
      <c r="B3210" s="1">
        <v>42248</v>
      </c>
      <c r="C3210" s="1">
        <v>42252</v>
      </c>
      <c r="D3210">
        <f t="shared" si="200"/>
        <v>2015</v>
      </c>
      <c r="E3210" t="str">
        <f t="shared" si="201"/>
        <v>Sep</v>
      </c>
      <c r="F3210" t="s">
        <v>67</v>
      </c>
      <c r="G3210" t="s">
        <v>4342</v>
      </c>
      <c r="H3210" s="2" t="s">
        <v>22</v>
      </c>
      <c r="I3210" t="s">
        <v>3754</v>
      </c>
      <c r="J3210" t="s">
        <v>33</v>
      </c>
      <c r="K3210">
        <v>92025</v>
      </c>
      <c r="L3210" t="s">
        <v>34</v>
      </c>
      <c r="M3210" t="s">
        <v>4343</v>
      </c>
      <c r="N3210" t="s">
        <v>128</v>
      </c>
      <c r="O3210" t="s">
        <v>3726</v>
      </c>
      <c r="P3210" s="4">
        <v>53.94</v>
      </c>
      <c r="Q3210" s="4">
        <v>53.94</v>
      </c>
      <c r="R3210" s="4">
        <f t="shared" si="202"/>
        <v>0</v>
      </c>
      <c r="S3210" s="4">
        <f t="shared" si="203"/>
        <v>0</v>
      </c>
    </row>
    <row r="3211" spans="1:19" ht="15.6" x14ac:dyDescent="0.3">
      <c r="A3211" t="s">
        <v>4344</v>
      </c>
      <c r="B3211" s="1">
        <v>42637</v>
      </c>
      <c r="C3211" s="1">
        <v>42639</v>
      </c>
      <c r="D3211">
        <f t="shared" si="200"/>
        <v>2016</v>
      </c>
      <c r="E3211" t="str">
        <f t="shared" si="201"/>
        <v>Sep</v>
      </c>
      <c r="F3211" t="s">
        <v>67</v>
      </c>
      <c r="G3211" t="s">
        <v>115</v>
      </c>
      <c r="H3211" s="2" t="s">
        <v>22</v>
      </c>
      <c r="I3211" t="s">
        <v>69</v>
      </c>
      <c r="J3211" t="s">
        <v>70</v>
      </c>
      <c r="K3211">
        <v>98105</v>
      </c>
      <c r="L3211" t="s">
        <v>34</v>
      </c>
      <c r="M3211" t="s">
        <v>4343</v>
      </c>
      <c r="N3211" t="s">
        <v>128</v>
      </c>
      <c r="O3211" t="s">
        <v>3726</v>
      </c>
      <c r="P3211" s="4">
        <v>35.96</v>
      </c>
      <c r="Q3211" s="4">
        <v>35.96</v>
      </c>
      <c r="R3211" s="4">
        <f t="shared" si="202"/>
        <v>0</v>
      </c>
      <c r="S3211" s="4">
        <f t="shared" si="203"/>
        <v>0</v>
      </c>
    </row>
    <row r="3212" spans="1:19" ht="15.6" x14ac:dyDescent="0.3">
      <c r="A3212" t="s">
        <v>2301</v>
      </c>
      <c r="B3212" s="1">
        <v>42710</v>
      </c>
      <c r="C3212" s="1">
        <v>42715</v>
      </c>
      <c r="D3212">
        <f t="shared" si="200"/>
        <v>2016</v>
      </c>
      <c r="E3212" t="str">
        <f t="shared" si="201"/>
        <v>Dec</v>
      </c>
      <c r="F3212" t="s">
        <v>37</v>
      </c>
      <c r="G3212" t="s">
        <v>2302</v>
      </c>
      <c r="H3212" s="2" t="s">
        <v>22</v>
      </c>
      <c r="I3212" t="s">
        <v>955</v>
      </c>
      <c r="J3212" t="s">
        <v>178</v>
      </c>
      <c r="K3212">
        <v>85705</v>
      </c>
      <c r="L3212" t="s">
        <v>34</v>
      </c>
      <c r="M3212" t="s">
        <v>4343</v>
      </c>
      <c r="N3212" t="s">
        <v>128</v>
      </c>
      <c r="O3212" t="s">
        <v>3726</v>
      </c>
      <c r="P3212" s="4">
        <v>86.304000000000002</v>
      </c>
      <c r="Q3212" s="4">
        <v>100</v>
      </c>
      <c r="R3212" s="4">
        <f t="shared" si="202"/>
        <v>-13.695999999999998</v>
      </c>
      <c r="S3212" s="4">
        <f t="shared" si="203"/>
        <v>-2.0543999999999998</v>
      </c>
    </row>
    <row r="3213" spans="1:19" x14ac:dyDescent="0.3">
      <c r="A3213" t="s">
        <v>2458</v>
      </c>
      <c r="B3213" s="1">
        <v>43295</v>
      </c>
      <c r="C3213" s="1">
        <v>43299</v>
      </c>
      <c r="D3213">
        <f t="shared" si="200"/>
        <v>2018</v>
      </c>
      <c r="E3213" t="str">
        <f t="shared" si="201"/>
        <v>Jul</v>
      </c>
      <c r="F3213" t="s">
        <v>37</v>
      </c>
      <c r="G3213" t="s">
        <v>812</v>
      </c>
      <c r="H3213" t="s">
        <v>105</v>
      </c>
      <c r="I3213" t="s">
        <v>1108</v>
      </c>
      <c r="J3213" t="s">
        <v>33</v>
      </c>
      <c r="K3213">
        <v>92683</v>
      </c>
      <c r="L3213" t="s">
        <v>34</v>
      </c>
      <c r="M3213" t="s">
        <v>4343</v>
      </c>
      <c r="N3213" t="s">
        <v>128</v>
      </c>
      <c r="O3213" t="s">
        <v>3726</v>
      </c>
      <c r="P3213" s="4">
        <v>71.92</v>
      </c>
      <c r="Q3213" s="4">
        <v>71.92</v>
      </c>
      <c r="R3213" s="4">
        <f t="shared" si="202"/>
        <v>0</v>
      </c>
      <c r="S3213" s="4">
        <f t="shared" si="203"/>
        <v>0</v>
      </c>
    </row>
    <row r="3214" spans="1:19" ht="15.6" x14ac:dyDescent="0.3">
      <c r="A3214" t="s">
        <v>632</v>
      </c>
      <c r="B3214" s="1">
        <v>42630</v>
      </c>
      <c r="C3214" s="1">
        <v>42634</v>
      </c>
      <c r="D3214">
        <f t="shared" si="200"/>
        <v>2016</v>
      </c>
      <c r="E3214" t="str">
        <f t="shared" si="201"/>
        <v>Sep</v>
      </c>
      <c r="F3214" t="s">
        <v>37</v>
      </c>
      <c r="G3214" t="s">
        <v>633</v>
      </c>
      <c r="H3214" s="2" t="s">
        <v>22</v>
      </c>
      <c r="I3214" t="s">
        <v>100</v>
      </c>
      <c r="J3214" t="s">
        <v>101</v>
      </c>
      <c r="K3214">
        <v>19140</v>
      </c>
      <c r="L3214" t="s">
        <v>54</v>
      </c>
      <c r="M3214" t="s">
        <v>4343</v>
      </c>
      <c r="N3214" t="s">
        <v>128</v>
      </c>
      <c r="O3214" t="s">
        <v>3726</v>
      </c>
      <c r="P3214" s="4">
        <v>86.304000000000002</v>
      </c>
      <c r="Q3214" s="4">
        <v>86.304000000000002</v>
      </c>
      <c r="R3214" s="4">
        <f t="shared" si="202"/>
        <v>0</v>
      </c>
      <c r="S3214" s="4">
        <f t="shared" si="203"/>
        <v>0</v>
      </c>
    </row>
    <row r="3215" spans="1:19" x14ac:dyDescent="0.3">
      <c r="A3215" t="s">
        <v>1633</v>
      </c>
      <c r="B3215" s="1">
        <v>42703</v>
      </c>
      <c r="C3215" s="1">
        <v>42707</v>
      </c>
      <c r="D3215">
        <f t="shared" si="200"/>
        <v>2016</v>
      </c>
      <c r="E3215" t="str">
        <f t="shared" si="201"/>
        <v>Nov</v>
      </c>
      <c r="F3215" t="s">
        <v>37</v>
      </c>
      <c r="G3215" t="s">
        <v>1019</v>
      </c>
      <c r="H3215" t="s">
        <v>105</v>
      </c>
      <c r="I3215" t="s">
        <v>1634</v>
      </c>
      <c r="J3215" t="s">
        <v>89</v>
      </c>
      <c r="K3215">
        <v>48126</v>
      </c>
      <c r="L3215" t="s">
        <v>25</v>
      </c>
      <c r="M3215" t="s">
        <v>4343</v>
      </c>
      <c r="N3215" t="s">
        <v>128</v>
      </c>
      <c r="O3215" t="s">
        <v>3726</v>
      </c>
      <c r="P3215" s="4">
        <v>161.82</v>
      </c>
      <c r="Q3215" s="4">
        <v>161.82</v>
      </c>
      <c r="R3215" s="4">
        <f t="shared" si="202"/>
        <v>0</v>
      </c>
      <c r="S3215" s="4">
        <f t="shared" si="203"/>
        <v>0</v>
      </c>
    </row>
    <row r="3216" spans="1:19" ht="15.6" x14ac:dyDescent="0.3">
      <c r="A3216" t="s">
        <v>4345</v>
      </c>
      <c r="B3216" s="1">
        <v>42546</v>
      </c>
      <c r="C3216" s="1">
        <v>42552</v>
      </c>
      <c r="D3216">
        <f t="shared" si="200"/>
        <v>2016</v>
      </c>
      <c r="E3216" t="str">
        <f t="shared" si="201"/>
        <v>Jun</v>
      </c>
      <c r="F3216" t="s">
        <v>37</v>
      </c>
      <c r="G3216" t="s">
        <v>1055</v>
      </c>
      <c r="H3216" s="2" t="s">
        <v>22</v>
      </c>
      <c r="I3216" t="s">
        <v>47</v>
      </c>
      <c r="J3216" t="s">
        <v>33</v>
      </c>
      <c r="K3216">
        <v>90045</v>
      </c>
      <c r="L3216" t="s">
        <v>34</v>
      </c>
      <c r="M3216" t="s">
        <v>4346</v>
      </c>
      <c r="N3216" t="s">
        <v>128</v>
      </c>
      <c r="O3216" t="s">
        <v>3726</v>
      </c>
      <c r="P3216" s="4">
        <v>20.96</v>
      </c>
      <c r="Q3216" s="4">
        <v>100</v>
      </c>
      <c r="R3216" s="4">
        <f t="shared" si="202"/>
        <v>-79.039999999999992</v>
      </c>
      <c r="S3216" s="4">
        <f t="shared" si="203"/>
        <v>-11.855999999999998</v>
      </c>
    </row>
    <row r="3217" spans="1:19" ht="15.6" x14ac:dyDescent="0.3">
      <c r="A3217" t="s">
        <v>4347</v>
      </c>
      <c r="B3217" s="1">
        <v>43247</v>
      </c>
      <c r="C3217" s="1">
        <v>43251</v>
      </c>
      <c r="D3217">
        <f t="shared" si="200"/>
        <v>2018</v>
      </c>
      <c r="E3217" t="str">
        <f t="shared" si="201"/>
        <v>May</v>
      </c>
      <c r="F3217" t="s">
        <v>37</v>
      </c>
      <c r="G3217" t="s">
        <v>3526</v>
      </c>
      <c r="H3217" s="2" t="s">
        <v>22</v>
      </c>
      <c r="I3217" t="s">
        <v>69</v>
      </c>
      <c r="J3217" t="s">
        <v>70</v>
      </c>
      <c r="K3217">
        <v>98103</v>
      </c>
      <c r="L3217" t="s">
        <v>34</v>
      </c>
      <c r="M3217" t="s">
        <v>4346</v>
      </c>
      <c r="N3217" t="s">
        <v>128</v>
      </c>
      <c r="O3217" t="s">
        <v>3726</v>
      </c>
      <c r="P3217" s="4">
        <v>31.44</v>
      </c>
      <c r="Q3217" s="4">
        <v>31.44</v>
      </c>
      <c r="R3217" s="4">
        <f t="shared" si="202"/>
        <v>0</v>
      </c>
      <c r="S3217" s="4">
        <f t="shared" si="203"/>
        <v>0</v>
      </c>
    </row>
    <row r="3218" spans="1:19" x14ac:dyDescent="0.3">
      <c r="A3218" t="s">
        <v>4264</v>
      </c>
      <c r="B3218" s="1">
        <v>43319</v>
      </c>
      <c r="C3218" s="1">
        <v>43324</v>
      </c>
      <c r="D3218">
        <f t="shared" si="200"/>
        <v>2018</v>
      </c>
      <c r="E3218" t="str">
        <f t="shared" si="201"/>
        <v>Aug</v>
      </c>
      <c r="F3218" t="s">
        <v>37</v>
      </c>
      <c r="G3218" t="s">
        <v>99</v>
      </c>
      <c r="H3218" t="s">
        <v>105</v>
      </c>
      <c r="I3218" t="s">
        <v>406</v>
      </c>
      <c r="J3218" t="s">
        <v>62</v>
      </c>
      <c r="K3218">
        <v>11561</v>
      </c>
      <c r="L3218" t="s">
        <v>54</v>
      </c>
      <c r="M3218" t="s">
        <v>4346</v>
      </c>
      <c r="N3218" t="s">
        <v>128</v>
      </c>
      <c r="O3218" t="s">
        <v>3726</v>
      </c>
      <c r="P3218" s="4">
        <v>104.8</v>
      </c>
      <c r="Q3218" s="4">
        <v>104.8</v>
      </c>
      <c r="R3218" s="4">
        <f t="shared" si="202"/>
        <v>0</v>
      </c>
      <c r="S3218" s="4">
        <f t="shared" si="203"/>
        <v>0</v>
      </c>
    </row>
    <row r="3219" spans="1:19" ht="15.6" x14ac:dyDescent="0.3">
      <c r="A3219" t="s">
        <v>3068</v>
      </c>
      <c r="B3219" s="1">
        <v>43087</v>
      </c>
      <c r="C3219" s="1">
        <v>43090</v>
      </c>
      <c r="D3219">
        <f t="shared" si="200"/>
        <v>2017</v>
      </c>
      <c r="E3219" t="str">
        <f t="shared" si="201"/>
        <v>Dec</v>
      </c>
      <c r="F3219" t="s">
        <v>20</v>
      </c>
      <c r="G3219" t="s">
        <v>1141</v>
      </c>
      <c r="H3219" s="2" t="s">
        <v>22</v>
      </c>
      <c r="I3219" t="s">
        <v>431</v>
      </c>
      <c r="J3219" t="s">
        <v>242</v>
      </c>
      <c r="K3219">
        <v>97301</v>
      </c>
      <c r="L3219" t="s">
        <v>34</v>
      </c>
      <c r="M3219" t="s">
        <v>4348</v>
      </c>
      <c r="N3219" t="s">
        <v>110</v>
      </c>
      <c r="O3219" t="s">
        <v>3726</v>
      </c>
      <c r="P3219" s="4">
        <v>18.687999999999999</v>
      </c>
      <c r="Q3219" s="4">
        <v>18</v>
      </c>
      <c r="R3219" s="4">
        <f t="shared" si="202"/>
        <v>0.68799999999999883</v>
      </c>
      <c r="S3219" s="4">
        <f t="shared" si="203"/>
        <v>0.10319999999999982</v>
      </c>
    </row>
    <row r="3220" spans="1:19" ht="15.6" x14ac:dyDescent="0.3">
      <c r="A3220" t="s">
        <v>1791</v>
      </c>
      <c r="B3220" s="1">
        <v>42707</v>
      </c>
      <c r="C3220" s="1">
        <v>42711</v>
      </c>
      <c r="D3220">
        <f t="shared" si="200"/>
        <v>2016</v>
      </c>
      <c r="E3220" t="str">
        <f t="shared" si="201"/>
        <v>Dec</v>
      </c>
      <c r="F3220" t="s">
        <v>37</v>
      </c>
      <c r="G3220" t="s">
        <v>1792</v>
      </c>
      <c r="H3220" s="2" t="s">
        <v>22</v>
      </c>
      <c r="I3220" t="s">
        <v>78</v>
      </c>
      <c r="J3220" t="s">
        <v>83</v>
      </c>
      <c r="K3220">
        <v>28540</v>
      </c>
      <c r="L3220" t="s">
        <v>44</v>
      </c>
      <c r="M3220" t="s">
        <v>4348</v>
      </c>
      <c r="N3220" t="s">
        <v>128</v>
      </c>
      <c r="O3220" t="s">
        <v>3726</v>
      </c>
      <c r="P3220" s="4">
        <v>9.3439999999999994</v>
      </c>
      <c r="Q3220" s="4">
        <v>18</v>
      </c>
      <c r="R3220" s="4">
        <f t="shared" si="202"/>
        <v>-8.6560000000000006</v>
      </c>
      <c r="S3220" s="4">
        <f t="shared" si="203"/>
        <v>-1.2984</v>
      </c>
    </row>
    <row r="3221" spans="1:19" x14ac:dyDescent="0.3">
      <c r="A3221" t="s">
        <v>4033</v>
      </c>
      <c r="B3221" s="1">
        <v>43215</v>
      </c>
      <c r="C3221" s="1">
        <v>43216</v>
      </c>
      <c r="D3221">
        <f t="shared" si="200"/>
        <v>2018</v>
      </c>
      <c r="E3221" t="str">
        <f t="shared" si="201"/>
        <v>Apr</v>
      </c>
      <c r="F3221" t="s">
        <v>20</v>
      </c>
      <c r="G3221" t="s">
        <v>248</v>
      </c>
      <c r="H3221" t="s">
        <v>22</v>
      </c>
      <c r="I3221" t="s">
        <v>1562</v>
      </c>
      <c r="J3221" t="s">
        <v>250</v>
      </c>
      <c r="K3221">
        <v>37211</v>
      </c>
      <c r="L3221" t="s">
        <v>44</v>
      </c>
      <c r="M3221" t="s">
        <v>4348</v>
      </c>
      <c r="N3221" t="s">
        <v>128</v>
      </c>
      <c r="O3221" t="s">
        <v>3726</v>
      </c>
      <c r="P3221" s="4">
        <v>42.048000000000002</v>
      </c>
      <c r="Q3221" s="4">
        <v>42.048000000000002</v>
      </c>
      <c r="R3221" s="4">
        <f t="shared" si="202"/>
        <v>0</v>
      </c>
      <c r="S3221" s="4">
        <f t="shared" si="203"/>
        <v>0</v>
      </c>
    </row>
    <row r="3222" spans="1:19" ht="15.6" x14ac:dyDescent="0.3">
      <c r="A3222" t="s">
        <v>1645</v>
      </c>
      <c r="B3222" s="1">
        <v>42710</v>
      </c>
      <c r="C3222" s="1">
        <v>42710</v>
      </c>
      <c r="D3222">
        <f t="shared" si="200"/>
        <v>2016</v>
      </c>
      <c r="E3222" t="str">
        <f t="shared" si="201"/>
        <v>Dec</v>
      </c>
      <c r="F3222" t="s">
        <v>30</v>
      </c>
      <c r="G3222" t="s">
        <v>1646</v>
      </c>
      <c r="H3222" s="2" t="s">
        <v>22</v>
      </c>
      <c r="I3222" t="s">
        <v>1647</v>
      </c>
      <c r="J3222" t="s">
        <v>233</v>
      </c>
      <c r="K3222">
        <v>43302</v>
      </c>
      <c r="L3222" t="s">
        <v>54</v>
      </c>
      <c r="M3222" t="s">
        <v>4348</v>
      </c>
      <c r="N3222" t="s">
        <v>128</v>
      </c>
      <c r="O3222" t="s">
        <v>3726</v>
      </c>
      <c r="P3222" s="4">
        <v>37.375999999999998</v>
      </c>
      <c r="Q3222" s="4">
        <v>37.375999999999998</v>
      </c>
      <c r="R3222" s="4">
        <f t="shared" si="202"/>
        <v>0</v>
      </c>
      <c r="S3222" s="4">
        <f t="shared" si="203"/>
        <v>0</v>
      </c>
    </row>
    <row r="3223" spans="1:19" ht="15.6" x14ac:dyDescent="0.3">
      <c r="A3223" t="s">
        <v>4349</v>
      </c>
      <c r="B3223" s="1">
        <v>42739</v>
      </c>
      <c r="C3223" s="1">
        <v>42743</v>
      </c>
      <c r="D3223">
        <f t="shared" si="200"/>
        <v>2017</v>
      </c>
      <c r="E3223" t="str">
        <f t="shared" si="201"/>
        <v>Jan</v>
      </c>
      <c r="F3223" t="s">
        <v>37</v>
      </c>
      <c r="G3223" t="s">
        <v>437</v>
      </c>
      <c r="H3223" s="2" t="s">
        <v>22</v>
      </c>
      <c r="I3223" t="s">
        <v>100</v>
      </c>
      <c r="J3223" t="s">
        <v>101</v>
      </c>
      <c r="K3223">
        <v>19143</v>
      </c>
      <c r="L3223" t="s">
        <v>54</v>
      </c>
      <c r="M3223" t="s">
        <v>4348</v>
      </c>
      <c r="N3223" t="s">
        <v>110</v>
      </c>
      <c r="O3223" t="s">
        <v>3726</v>
      </c>
      <c r="P3223" s="4">
        <v>4.6719999999999997</v>
      </c>
      <c r="Q3223" s="4">
        <v>5</v>
      </c>
      <c r="R3223" s="4">
        <f t="shared" si="202"/>
        <v>-0.32800000000000029</v>
      </c>
      <c r="S3223" s="4">
        <f t="shared" si="203"/>
        <v>-4.9200000000000042E-2</v>
      </c>
    </row>
    <row r="3224" spans="1:19" ht="15.6" x14ac:dyDescent="0.3">
      <c r="A3224" t="s">
        <v>4350</v>
      </c>
      <c r="B3224" s="1">
        <v>43127</v>
      </c>
      <c r="C3224" s="1">
        <v>43130</v>
      </c>
      <c r="D3224">
        <f t="shared" si="200"/>
        <v>2018</v>
      </c>
      <c r="E3224" t="str">
        <f t="shared" si="201"/>
        <v>Jan</v>
      </c>
      <c r="F3224" t="s">
        <v>67</v>
      </c>
      <c r="G3224" t="s">
        <v>1745</v>
      </c>
      <c r="H3224" s="2" t="s">
        <v>22</v>
      </c>
      <c r="I3224" t="s">
        <v>2452</v>
      </c>
      <c r="J3224" t="s">
        <v>233</v>
      </c>
      <c r="K3224">
        <v>44240</v>
      </c>
      <c r="L3224" t="s">
        <v>54</v>
      </c>
      <c r="M3224" t="s">
        <v>4348</v>
      </c>
      <c r="N3224" t="s">
        <v>128</v>
      </c>
      <c r="O3224" t="s">
        <v>3726</v>
      </c>
      <c r="P3224" s="4">
        <v>14.016</v>
      </c>
      <c r="Q3224" s="4">
        <v>14.016</v>
      </c>
      <c r="R3224" s="4">
        <f t="shared" si="202"/>
        <v>0</v>
      </c>
      <c r="S3224" s="4">
        <f t="shared" si="203"/>
        <v>0</v>
      </c>
    </row>
    <row r="3225" spans="1:19" ht="15.6" x14ac:dyDescent="0.3">
      <c r="A3225" t="s">
        <v>1125</v>
      </c>
      <c r="B3225" s="1">
        <v>43324</v>
      </c>
      <c r="C3225" s="1">
        <v>43324</v>
      </c>
      <c r="D3225">
        <f t="shared" si="200"/>
        <v>2018</v>
      </c>
      <c r="E3225" t="str">
        <f t="shared" si="201"/>
        <v>Aug</v>
      </c>
      <c r="F3225" t="s">
        <v>30</v>
      </c>
      <c r="G3225" t="s">
        <v>1126</v>
      </c>
      <c r="H3225" s="2" t="s">
        <v>22</v>
      </c>
      <c r="I3225" t="s">
        <v>139</v>
      </c>
      <c r="J3225" t="s">
        <v>140</v>
      </c>
      <c r="K3225">
        <v>21044</v>
      </c>
      <c r="L3225" t="s">
        <v>54</v>
      </c>
      <c r="M3225" t="s">
        <v>4348</v>
      </c>
      <c r="N3225" t="s">
        <v>128</v>
      </c>
      <c r="O3225" t="s">
        <v>3726</v>
      </c>
      <c r="P3225" s="4">
        <v>17.52</v>
      </c>
      <c r="Q3225" s="4">
        <v>18</v>
      </c>
      <c r="R3225" s="4">
        <f t="shared" si="202"/>
        <v>-0.48000000000000043</v>
      </c>
      <c r="S3225" s="4">
        <f t="shared" si="203"/>
        <v>-7.2000000000000064E-2</v>
      </c>
    </row>
    <row r="3226" spans="1:19" ht="15.6" x14ac:dyDescent="0.3">
      <c r="A3226" t="s">
        <v>4351</v>
      </c>
      <c r="B3226" s="1">
        <v>42013</v>
      </c>
      <c r="C3226" s="1">
        <v>42017</v>
      </c>
      <c r="D3226">
        <f t="shared" si="200"/>
        <v>2015</v>
      </c>
      <c r="E3226" t="str">
        <f t="shared" si="201"/>
        <v>Jan</v>
      </c>
      <c r="F3226" t="s">
        <v>37</v>
      </c>
      <c r="G3226" t="s">
        <v>2413</v>
      </c>
      <c r="H3226" s="2" t="s">
        <v>22</v>
      </c>
      <c r="I3226" t="s">
        <v>2541</v>
      </c>
      <c r="J3226" t="s">
        <v>109</v>
      </c>
      <c r="K3226">
        <v>78041</v>
      </c>
      <c r="L3226" t="s">
        <v>25</v>
      </c>
      <c r="M3226" t="s">
        <v>4348</v>
      </c>
      <c r="N3226" t="s">
        <v>128</v>
      </c>
      <c r="O3226" t="s">
        <v>3726</v>
      </c>
      <c r="P3226" s="4">
        <v>9.3439999999999994</v>
      </c>
      <c r="Q3226" s="4">
        <v>18</v>
      </c>
      <c r="R3226" s="4">
        <f t="shared" si="202"/>
        <v>-8.6560000000000006</v>
      </c>
      <c r="S3226" s="4">
        <f t="shared" si="203"/>
        <v>-1.2984</v>
      </c>
    </row>
    <row r="3227" spans="1:19" x14ac:dyDescent="0.3">
      <c r="A3227" t="s">
        <v>4352</v>
      </c>
      <c r="B3227" s="1">
        <v>42466</v>
      </c>
      <c r="C3227" s="1">
        <v>42470</v>
      </c>
      <c r="D3227">
        <f t="shared" si="200"/>
        <v>2016</v>
      </c>
      <c r="E3227" t="str">
        <f t="shared" si="201"/>
        <v>Apr</v>
      </c>
      <c r="F3227" t="s">
        <v>37</v>
      </c>
      <c r="G3227" t="s">
        <v>814</v>
      </c>
      <c r="H3227" t="s">
        <v>51</v>
      </c>
      <c r="I3227" t="s">
        <v>113</v>
      </c>
      <c r="J3227" t="s">
        <v>109</v>
      </c>
      <c r="K3227">
        <v>77041</v>
      </c>
      <c r="L3227" t="s">
        <v>25</v>
      </c>
      <c r="M3227" t="s">
        <v>4348</v>
      </c>
      <c r="N3227" t="s">
        <v>128</v>
      </c>
      <c r="O3227" t="s">
        <v>3726</v>
      </c>
      <c r="P3227" s="4">
        <v>42.048000000000002</v>
      </c>
      <c r="Q3227" s="4">
        <v>42.048000000000002</v>
      </c>
      <c r="R3227" s="4">
        <f t="shared" si="202"/>
        <v>0</v>
      </c>
      <c r="S3227" s="4">
        <f t="shared" si="203"/>
        <v>0</v>
      </c>
    </row>
    <row r="3228" spans="1:19" x14ac:dyDescent="0.3">
      <c r="A3228" t="s">
        <v>4353</v>
      </c>
      <c r="B3228" s="1">
        <v>43038</v>
      </c>
      <c r="C3228" s="1">
        <v>43043</v>
      </c>
      <c r="D3228">
        <f t="shared" si="200"/>
        <v>2017</v>
      </c>
      <c r="E3228" t="str">
        <f t="shared" si="201"/>
        <v>Oct</v>
      </c>
      <c r="F3228" t="s">
        <v>37</v>
      </c>
      <c r="G3228" t="s">
        <v>671</v>
      </c>
      <c r="H3228" t="s">
        <v>51</v>
      </c>
      <c r="I3228" t="s">
        <v>3958</v>
      </c>
      <c r="J3228" t="s">
        <v>89</v>
      </c>
      <c r="K3228">
        <v>48310</v>
      </c>
      <c r="L3228" t="s">
        <v>25</v>
      </c>
      <c r="M3228" t="s">
        <v>4348</v>
      </c>
      <c r="N3228" t="s">
        <v>128</v>
      </c>
      <c r="O3228" t="s">
        <v>3726</v>
      </c>
      <c r="P3228" s="4">
        <v>11.68</v>
      </c>
      <c r="Q3228" s="4">
        <v>11.68</v>
      </c>
      <c r="R3228" s="4">
        <f t="shared" si="202"/>
        <v>0</v>
      </c>
      <c r="S3228" s="4">
        <f t="shared" si="203"/>
        <v>0</v>
      </c>
    </row>
    <row r="3229" spans="1:19" x14ac:dyDescent="0.3">
      <c r="A3229" t="s">
        <v>1516</v>
      </c>
      <c r="B3229" s="1">
        <v>43147</v>
      </c>
      <c r="C3229" s="1">
        <v>43152</v>
      </c>
      <c r="D3229">
        <f t="shared" si="200"/>
        <v>2018</v>
      </c>
      <c r="E3229" t="str">
        <f t="shared" si="201"/>
        <v>Feb</v>
      </c>
      <c r="F3229" t="s">
        <v>37</v>
      </c>
      <c r="G3229" t="s">
        <v>452</v>
      </c>
      <c r="H3229" t="s">
        <v>105</v>
      </c>
      <c r="I3229" t="s">
        <v>720</v>
      </c>
      <c r="J3229" t="s">
        <v>24</v>
      </c>
      <c r="K3229">
        <v>62521</v>
      </c>
      <c r="L3229" t="s">
        <v>25</v>
      </c>
      <c r="M3229" t="s">
        <v>4348</v>
      </c>
      <c r="N3229" t="s">
        <v>128</v>
      </c>
      <c r="O3229" t="s">
        <v>3726</v>
      </c>
      <c r="P3229" s="4">
        <v>28.032</v>
      </c>
      <c r="Q3229" s="4">
        <v>28.032</v>
      </c>
      <c r="R3229" s="4">
        <f t="shared" si="202"/>
        <v>0</v>
      </c>
      <c r="S3229" s="4">
        <f t="shared" si="203"/>
        <v>0</v>
      </c>
    </row>
    <row r="3230" spans="1:19" ht="15.6" x14ac:dyDescent="0.3">
      <c r="A3230" t="s">
        <v>1132</v>
      </c>
      <c r="B3230" s="1">
        <v>42221</v>
      </c>
      <c r="C3230" s="1">
        <v>42223</v>
      </c>
      <c r="D3230">
        <f t="shared" si="200"/>
        <v>2015</v>
      </c>
      <c r="E3230" t="str">
        <f t="shared" si="201"/>
        <v>Aug</v>
      </c>
      <c r="F3230" t="s">
        <v>67</v>
      </c>
      <c r="G3230" t="s">
        <v>1133</v>
      </c>
      <c r="H3230" s="2" t="s">
        <v>22</v>
      </c>
      <c r="I3230" t="s">
        <v>1134</v>
      </c>
      <c r="J3230" t="s">
        <v>310</v>
      </c>
      <c r="K3230">
        <v>6450</v>
      </c>
      <c r="L3230" t="s">
        <v>54</v>
      </c>
      <c r="M3230" t="s">
        <v>4354</v>
      </c>
      <c r="N3230" t="s">
        <v>128</v>
      </c>
      <c r="O3230" t="s">
        <v>3726</v>
      </c>
      <c r="P3230" s="4">
        <v>4.5599999999999996</v>
      </c>
      <c r="Q3230" s="4">
        <v>5</v>
      </c>
      <c r="R3230" s="4">
        <f t="shared" si="202"/>
        <v>-0.44000000000000039</v>
      </c>
      <c r="S3230" s="4">
        <f t="shared" si="203"/>
        <v>-6.6000000000000059E-2</v>
      </c>
    </row>
    <row r="3231" spans="1:19" ht="15.6" x14ac:dyDescent="0.3">
      <c r="A3231" t="s">
        <v>4355</v>
      </c>
      <c r="B3231" s="1">
        <v>42221</v>
      </c>
      <c r="C3231" s="1">
        <v>42227</v>
      </c>
      <c r="D3231">
        <f t="shared" si="200"/>
        <v>2015</v>
      </c>
      <c r="E3231" t="str">
        <f t="shared" si="201"/>
        <v>Aug</v>
      </c>
      <c r="F3231" t="s">
        <v>37</v>
      </c>
      <c r="G3231" t="s">
        <v>1998</v>
      </c>
      <c r="H3231" s="2" t="s">
        <v>22</v>
      </c>
      <c r="I3231" t="s">
        <v>61</v>
      </c>
      <c r="J3231" t="s">
        <v>62</v>
      </c>
      <c r="K3231">
        <v>10009</v>
      </c>
      <c r="L3231" t="s">
        <v>54</v>
      </c>
      <c r="M3231" t="s">
        <v>4354</v>
      </c>
      <c r="N3231" t="s">
        <v>128</v>
      </c>
      <c r="O3231" t="s">
        <v>3726</v>
      </c>
      <c r="P3231" s="4">
        <v>15.96</v>
      </c>
      <c r="Q3231" s="4">
        <v>18</v>
      </c>
      <c r="R3231" s="4">
        <f t="shared" si="202"/>
        <v>-2.0399999999999991</v>
      </c>
      <c r="S3231" s="4">
        <f t="shared" si="203"/>
        <v>-0.30599999999999988</v>
      </c>
    </row>
    <row r="3232" spans="1:19" ht="15.6" x14ac:dyDescent="0.3">
      <c r="A3232" t="s">
        <v>4356</v>
      </c>
      <c r="B3232" s="1">
        <v>42973</v>
      </c>
      <c r="C3232" s="1">
        <v>42980</v>
      </c>
      <c r="D3232">
        <f t="shared" si="200"/>
        <v>2017</v>
      </c>
      <c r="E3232" t="str">
        <f t="shared" si="201"/>
        <v>Aug</v>
      </c>
      <c r="F3232" t="s">
        <v>37</v>
      </c>
      <c r="G3232" t="s">
        <v>3963</v>
      </c>
      <c r="H3232" s="2" t="s">
        <v>22</v>
      </c>
      <c r="I3232" t="s">
        <v>100</v>
      </c>
      <c r="J3232" t="s">
        <v>101</v>
      </c>
      <c r="K3232">
        <v>19140</v>
      </c>
      <c r="L3232" t="s">
        <v>54</v>
      </c>
      <c r="M3232" t="s">
        <v>4354</v>
      </c>
      <c r="N3232" t="s">
        <v>110</v>
      </c>
      <c r="O3232" t="s">
        <v>3726</v>
      </c>
      <c r="P3232" s="4">
        <v>5.4720000000000004</v>
      </c>
      <c r="Q3232" s="4">
        <v>5</v>
      </c>
      <c r="R3232" s="4">
        <f t="shared" si="202"/>
        <v>0.47200000000000042</v>
      </c>
      <c r="S3232" s="4">
        <f t="shared" si="203"/>
        <v>7.0800000000000057E-2</v>
      </c>
    </row>
    <row r="3233" spans="1:19" x14ac:dyDescent="0.3">
      <c r="A3233" t="s">
        <v>2736</v>
      </c>
      <c r="B3233" s="1">
        <v>43350</v>
      </c>
      <c r="C3233" s="1">
        <v>43353</v>
      </c>
      <c r="D3233">
        <f t="shared" si="200"/>
        <v>2018</v>
      </c>
      <c r="E3233" t="str">
        <f t="shared" si="201"/>
        <v>Sep</v>
      </c>
      <c r="F3233" t="s">
        <v>20</v>
      </c>
      <c r="G3233" t="s">
        <v>904</v>
      </c>
      <c r="H3233" t="s">
        <v>105</v>
      </c>
      <c r="I3233" t="s">
        <v>2737</v>
      </c>
      <c r="J3233" t="s">
        <v>70</v>
      </c>
      <c r="K3233">
        <v>98026</v>
      </c>
      <c r="L3233" t="s">
        <v>34</v>
      </c>
      <c r="M3233" t="s">
        <v>4357</v>
      </c>
      <c r="N3233" t="s">
        <v>128</v>
      </c>
      <c r="O3233" t="s">
        <v>3726</v>
      </c>
      <c r="P3233" s="4">
        <v>25.98</v>
      </c>
      <c r="Q3233" s="4">
        <v>25.98</v>
      </c>
      <c r="R3233" s="4">
        <f t="shared" si="202"/>
        <v>0</v>
      </c>
      <c r="S3233" s="4">
        <f t="shared" si="203"/>
        <v>0</v>
      </c>
    </row>
    <row r="3234" spans="1:19" x14ac:dyDescent="0.3">
      <c r="A3234" t="s">
        <v>4358</v>
      </c>
      <c r="B3234" s="1">
        <v>43264</v>
      </c>
      <c r="C3234" s="1">
        <v>43268</v>
      </c>
      <c r="D3234">
        <f t="shared" si="200"/>
        <v>2018</v>
      </c>
      <c r="E3234" t="str">
        <f t="shared" si="201"/>
        <v>Jun</v>
      </c>
      <c r="F3234" t="s">
        <v>37</v>
      </c>
      <c r="G3234" t="s">
        <v>1925</v>
      </c>
      <c r="H3234" t="s">
        <v>105</v>
      </c>
      <c r="I3234" t="s">
        <v>191</v>
      </c>
      <c r="J3234" t="s">
        <v>158</v>
      </c>
      <c r="K3234">
        <v>22153</v>
      </c>
      <c r="L3234" t="s">
        <v>44</v>
      </c>
      <c r="M3234" t="s">
        <v>4357</v>
      </c>
      <c r="N3234" t="s">
        <v>128</v>
      </c>
      <c r="O3234" t="s">
        <v>3726</v>
      </c>
      <c r="P3234" s="4">
        <v>181.86</v>
      </c>
      <c r="Q3234" s="4">
        <f>P3234-17</f>
        <v>164.86</v>
      </c>
      <c r="R3234" s="4">
        <f t="shared" si="202"/>
        <v>17</v>
      </c>
      <c r="S3234" s="4">
        <f t="shared" si="203"/>
        <v>2.5499999999999998</v>
      </c>
    </row>
    <row r="3235" spans="1:19" x14ac:dyDescent="0.3">
      <c r="A3235" t="s">
        <v>4359</v>
      </c>
      <c r="B3235" s="1">
        <v>43415</v>
      </c>
      <c r="C3235" s="1">
        <v>43422</v>
      </c>
      <c r="D3235">
        <f t="shared" si="200"/>
        <v>2018</v>
      </c>
      <c r="E3235" t="str">
        <f t="shared" si="201"/>
        <v>Nov</v>
      </c>
      <c r="F3235" t="s">
        <v>37</v>
      </c>
      <c r="G3235" t="s">
        <v>112</v>
      </c>
      <c r="H3235" t="s">
        <v>105</v>
      </c>
      <c r="I3235" t="s">
        <v>97</v>
      </c>
      <c r="J3235" t="s">
        <v>89</v>
      </c>
      <c r="K3235">
        <v>48227</v>
      </c>
      <c r="L3235" t="s">
        <v>25</v>
      </c>
      <c r="M3235" t="s">
        <v>4357</v>
      </c>
      <c r="N3235" t="s">
        <v>128</v>
      </c>
      <c r="O3235" t="s">
        <v>3726</v>
      </c>
      <c r="P3235" s="4">
        <v>181.86</v>
      </c>
      <c r="Q3235" s="4">
        <f>P3235-17</f>
        <v>164.86</v>
      </c>
      <c r="R3235" s="4">
        <f t="shared" si="202"/>
        <v>17</v>
      </c>
      <c r="S3235" s="4">
        <f t="shared" si="203"/>
        <v>2.5499999999999998</v>
      </c>
    </row>
    <row r="3236" spans="1:19" ht="15.6" x14ac:dyDescent="0.3">
      <c r="A3236" t="s">
        <v>3973</v>
      </c>
      <c r="B3236" s="1">
        <v>42358</v>
      </c>
      <c r="C3236" s="1">
        <v>42361</v>
      </c>
      <c r="D3236">
        <f t="shared" si="200"/>
        <v>2015</v>
      </c>
      <c r="E3236" t="str">
        <f t="shared" si="201"/>
        <v>Dec</v>
      </c>
      <c r="F3236" t="s">
        <v>67</v>
      </c>
      <c r="G3236" t="s">
        <v>2262</v>
      </c>
      <c r="H3236" s="2" t="s">
        <v>22</v>
      </c>
      <c r="I3236" t="s">
        <v>47</v>
      </c>
      <c r="J3236" t="s">
        <v>33</v>
      </c>
      <c r="K3236">
        <v>90008</v>
      </c>
      <c r="L3236" t="s">
        <v>34</v>
      </c>
      <c r="M3236" t="s">
        <v>4360</v>
      </c>
      <c r="N3236" t="s">
        <v>128</v>
      </c>
      <c r="O3236" t="s">
        <v>3726</v>
      </c>
      <c r="P3236" s="4">
        <v>4.13</v>
      </c>
      <c r="Q3236" s="4">
        <v>5</v>
      </c>
      <c r="R3236" s="4">
        <f t="shared" si="202"/>
        <v>-0.87000000000000011</v>
      </c>
      <c r="S3236" s="4">
        <f t="shared" si="203"/>
        <v>-0.1305</v>
      </c>
    </row>
    <row r="3237" spans="1:19" ht="15.6" x14ac:dyDescent="0.3">
      <c r="A3237" t="s">
        <v>275</v>
      </c>
      <c r="B3237" s="1">
        <v>43065</v>
      </c>
      <c r="C3237" s="1">
        <v>43069</v>
      </c>
      <c r="D3237">
        <f t="shared" si="200"/>
        <v>2017</v>
      </c>
      <c r="E3237" t="str">
        <f t="shared" si="201"/>
        <v>Nov</v>
      </c>
      <c r="F3237" t="s">
        <v>37</v>
      </c>
      <c r="G3237" t="s">
        <v>276</v>
      </c>
      <c r="H3237" s="2" t="s">
        <v>22</v>
      </c>
      <c r="I3237" t="s">
        <v>47</v>
      </c>
      <c r="J3237" t="s">
        <v>33</v>
      </c>
      <c r="K3237">
        <v>90045</v>
      </c>
      <c r="L3237" t="s">
        <v>34</v>
      </c>
      <c r="M3237" t="s">
        <v>4360</v>
      </c>
      <c r="N3237" t="s">
        <v>128</v>
      </c>
      <c r="O3237" t="s">
        <v>3726</v>
      </c>
      <c r="P3237" s="4">
        <v>37.17</v>
      </c>
      <c r="Q3237" s="4">
        <v>37.17</v>
      </c>
      <c r="R3237" s="4">
        <f t="shared" si="202"/>
        <v>0</v>
      </c>
      <c r="S3237" s="4">
        <f t="shared" si="203"/>
        <v>0</v>
      </c>
    </row>
    <row r="3238" spans="1:19" ht="15.6" x14ac:dyDescent="0.3">
      <c r="A3238" t="s">
        <v>4361</v>
      </c>
      <c r="B3238" s="1">
        <v>42534</v>
      </c>
      <c r="C3238" s="1">
        <v>42540</v>
      </c>
      <c r="D3238">
        <f t="shared" si="200"/>
        <v>2016</v>
      </c>
      <c r="E3238" t="str">
        <f t="shared" si="201"/>
        <v>Jun</v>
      </c>
      <c r="F3238" t="s">
        <v>37</v>
      </c>
      <c r="G3238" t="s">
        <v>1364</v>
      </c>
      <c r="H3238" s="2" t="s">
        <v>22</v>
      </c>
      <c r="I3238" t="s">
        <v>720</v>
      </c>
      <c r="J3238" t="s">
        <v>754</v>
      </c>
      <c r="K3238">
        <v>35601</v>
      </c>
      <c r="L3238" t="s">
        <v>44</v>
      </c>
      <c r="M3238" t="s">
        <v>4360</v>
      </c>
      <c r="N3238" t="s">
        <v>128</v>
      </c>
      <c r="O3238" t="s">
        <v>3726</v>
      </c>
      <c r="P3238" s="4">
        <v>24.78</v>
      </c>
      <c r="Q3238" s="4">
        <v>100</v>
      </c>
      <c r="R3238" s="4">
        <f t="shared" si="202"/>
        <v>-75.22</v>
      </c>
      <c r="S3238" s="4">
        <f t="shared" si="203"/>
        <v>-11.282999999999999</v>
      </c>
    </row>
    <row r="3239" spans="1:19" ht="15.6" x14ac:dyDescent="0.3">
      <c r="A3239" t="s">
        <v>4362</v>
      </c>
      <c r="B3239" s="1">
        <v>43099</v>
      </c>
      <c r="C3239" s="1">
        <v>43102</v>
      </c>
      <c r="D3239">
        <f t="shared" si="200"/>
        <v>2017</v>
      </c>
      <c r="E3239" t="str">
        <f t="shared" si="201"/>
        <v>Dec</v>
      </c>
      <c r="F3239" t="s">
        <v>20</v>
      </c>
      <c r="G3239" t="s">
        <v>4363</v>
      </c>
      <c r="H3239" s="2" t="s">
        <v>22</v>
      </c>
      <c r="I3239" t="s">
        <v>100</v>
      </c>
      <c r="J3239" t="s">
        <v>101</v>
      </c>
      <c r="K3239">
        <v>19140</v>
      </c>
      <c r="L3239" t="s">
        <v>54</v>
      </c>
      <c r="M3239" t="s">
        <v>4360</v>
      </c>
      <c r="N3239" t="s">
        <v>128</v>
      </c>
      <c r="O3239" t="s">
        <v>3726</v>
      </c>
      <c r="P3239" s="4">
        <v>16.52</v>
      </c>
      <c r="Q3239" s="4">
        <v>18</v>
      </c>
      <c r="R3239" s="4">
        <f t="shared" si="202"/>
        <v>-1.4800000000000004</v>
      </c>
      <c r="S3239" s="4">
        <f t="shared" si="203"/>
        <v>-0.22200000000000006</v>
      </c>
    </row>
    <row r="3240" spans="1:19" x14ac:dyDescent="0.3">
      <c r="A3240" t="s">
        <v>1082</v>
      </c>
      <c r="B3240" s="1">
        <v>43039</v>
      </c>
      <c r="C3240" s="1">
        <v>43044</v>
      </c>
      <c r="D3240">
        <f t="shared" si="200"/>
        <v>2017</v>
      </c>
      <c r="E3240" t="str">
        <f t="shared" si="201"/>
        <v>Oct</v>
      </c>
      <c r="F3240" t="s">
        <v>37</v>
      </c>
      <c r="G3240" t="s">
        <v>21</v>
      </c>
      <c r="H3240" t="s">
        <v>51</v>
      </c>
      <c r="I3240" t="s">
        <v>1083</v>
      </c>
      <c r="J3240" t="s">
        <v>503</v>
      </c>
      <c r="K3240">
        <v>74133</v>
      </c>
      <c r="L3240" t="s">
        <v>25</v>
      </c>
      <c r="M3240" t="s">
        <v>4360</v>
      </c>
      <c r="N3240" t="s">
        <v>128</v>
      </c>
      <c r="O3240" t="s">
        <v>3726</v>
      </c>
      <c r="P3240" s="4">
        <v>12.39</v>
      </c>
      <c r="Q3240" s="4">
        <v>12.39</v>
      </c>
      <c r="R3240" s="4">
        <f t="shared" si="202"/>
        <v>0</v>
      </c>
      <c r="S3240" s="4">
        <f t="shared" si="203"/>
        <v>0</v>
      </c>
    </row>
    <row r="3241" spans="1:19" ht="15.6" x14ac:dyDescent="0.3">
      <c r="A3241" t="s">
        <v>4364</v>
      </c>
      <c r="B3241" s="1">
        <v>42089</v>
      </c>
      <c r="C3241" s="1">
        <v>42094</v>
      </c>
      <c r="D3241">
        <f t="shared" si="200"/>
        <v>2015</v>
      </c>
      <c r="E3241" t="str">
        <f t="shared" si="201"/>
        <v>Mar</v>
      </c>
      <c r="F3241" t="s">
        <v>67</v>
      </c>
      <c r="G3241" t="s">
        <v>661</v>
      </c>
      <c r="H3241" s="2" t="s">
        <v>22</v>
      </c>
      <c r="I3241" t="s">
        <v>32</v>
      </c>
      <c r="J3241" t="s">
        <v>33</v>
      </c>
      <c r="K3241">
        <v>94122</v>
      </c>
      <c r="L3241" t="s">
        <v>34</v>
      </c>
      <c r="M3241" t="s">
        <v>4365</v>
      </c>
      <c r="N3241" t="s">
        <v>128</v>
      </c>
      <c r="O3241" t="s">
        <v>3726</v>
      </c>
      <c r="P3241" s="4">
        <v>3.36</v>
      </c>
      <c r="Q3241" s="4">
        <v>5</v>
      </c>
      <c r="R3241" s="4">
        <f t="shared" si="202"/>
        <v>-1.6400000000000001</v>
      </c>
      <c r="S3241" s="4">
        <f t="shared" si="203"/>
        <v>-0.246</v>
      </c>
    </row>
    <row r="3242" spans="1:19" ht="15.6" x14ac:dyDescent="0.3">
      <c r="A3242" t="s">
        <v>270</v>
      </c>
      <c r="B3242" s="1">
        <v>42674</v>
      </c>
      <c r="C3242" s="1">
        <v>42674</v>
      </c>
      <c r="D3242">
        <f t="shared" si="200"/>
        <v>2016</v>
      </c>
      <c r="E3242" t="str">
        <f t="shared" si="201"/>
        <v>Oct</v>
      </c>
      <c r="F3242" t="s">
        <v>30</v>
      </c>
      <c r="G3242" t="s">
        <v>271</v>
      </c>
      <c r="H3242" s="2" t="s">
        <v>22</v>
      </c>
      <c r="I3242" t="s">
        <v>272</v>
      </c>
      <c r="J3242" t="s">
        <v>33</v>
      </c>
      <c r="K3242">
        <v>92374</v>
      </c>
      <c r="L3242" t="s">
        <v>34</v>
      </c>
      <c r="M3242" t="s">
        <v>4365</v>
      </c>
      <c r="N3242" t="s">
        <v>128</v>
      </c>
      <c r="O3242" t="s">
        <v>3726</v>
      </c>
      <c r="P3242" s="4">
        <v>5.04</v>
      </c>
      <c r="Q3242" s="4">
        <v>5</v>
      </c>
      <c r="R3242" s="4">
        <f t="shared" si="202"/>
        <v>4.0000000000000036E-2</v>
      </c>
      <c r="S3242" s="4">
        <f t="shared" si="203"/>
        <v>6.0000000000000053E-3</v>
      </c>
    </row>
    <row r="3243" spans="1:19" ht="15.6" x14ac:dyDescent="0.3">
      <c r="A3243" t="s">
        <v>4366</v>
      </c>
      <c r="B3243" s="1">
        <v>43275</v>
      </c>
      <c r="C3243" s="1">
        <v>43279</v>
      </c>
      <c r="D3243">
        <f t="shared" si="200"/>
        <v>2018</v>
      </c>
      <c r="E3243" t="str">
        <f t="shared" si="201"/>
        <v>Jun</v>
      </c>
      <c r="F3243" t="s">
        <v>37</v>
      </c>
      <c r="G3243" t="s">
        <v>224</v>
      </c>
      <c r="H3243" s="2" t="s">
        <v>22</v>
      </c>
      <c r="I3243" t="s">
        <v>4283</v>
      </c>
      <c r="J3243" t="s">
        <v>33</v>
      </c>
      <c r="K3243">
        <v>92646</v>
      </c>
      <c r="L3243" t="s">
        <v>34</v>
      </c>
      <c r="M3243" t="s">
        <v>4367</v>
      </c>
      <c r="N3243" t="s">
        <v>128</v>
      </c>
      <c r="O3243" t="s">
        <v>3726</v>
      </c>
      <c r="P3243" s="4">
        <v>95.92</v>
      </c>
      <c r="Q3243" s="4">
        <v>100</v>
      </c>
      <c r="R3243" s="4">
        <f t="shared" si="202"/>
        <v>-4.0799999999999983</v>
      </c>
      <c r="S3243" s="4">
        <f t="shared" si="203"/>
        <v>-0.61199999999999977</v>
      </c>
    </row>
    <row r="3244" spans="1:19" ht="15.6" x14ac:dyDescent="0.3">
      <c r="A3244" t="s">
        <v>3510</v>
      </c>
      <c r="B3244" s="1">
        <v>42228</v>
      </c>
      <c r="C3244" s="1">
        <v>42232</v>
      </c>
      <c r="D3244">
        <f t="shared" si="200"/>
        <v>2015</v>
      </c>
      <c r="E3244" t="str">
        <f t="shared" si="201"/>
        <v>Aug</v>
      </c>
      <c r="F3244" t="s">
        <v>37</v>
      </c>
      <c r="G3244" t="s">
        <v>31</v>
      </c>
      <c r="H3244" s="2" t="s">
        <v>22</v>
      </c>
      <c r="I3244" t="s">
        <v>136</v>
      </c>
      <c r="J3244" t="s">
        <v>79</v>
      </c>
      <c r="K3244">
        <v>33180</v>
      </c>
      <c r="L3244" t="s">
        <v>44</v>
      </c>
      <c r="M3244" t="s">
        <v>4367</v>
      </c>
      <c r="N3244" t="s">
        <v>128</v>
      </c>
      <c r="O3244" t="s">
        <v>3726</v>
      </c>
      <c r="P3244" s="4">
        <v>47.96</v>
      </c>
      <c r="Q3244" s="4">
        <v>47.96</v>
      </c>
      <c r="R3244" s="4">
        <f t="shared" si="202"/>
        <v>0</v>
      </c>
      <c r="S3244" s="4">
        <f t="shared" si="203"/>
        <v>0</v>
      </c>
    </row>
    <row r="3245" spans="1:19" ht="15.6" x14ac:dyDescent="0.3">
      <c r="A3245" t="s">
        <v>593</v>
      </c>
      <c r="B3245" s="1">
        <v>42916</v>
      </c>
      <c r="C3245" s="1">
        <v>42918</v>
      </c>
      <c r="D3245">
        <f t="shared" si="200"/>
        <v>2017</v>
      </c>
      <c r="E3245" t="str">
        <f t="shared" si="201"/>
        <v>Jun</v>
      </c>
      <c r="F3245" t="s">
        <v>67</v>
      </c>
      <c r="G3245" t="s">
        <v>594</v>
      </c>
      <c r="H3245" s="2" t="s">
        <v>22</v>
      </c>
      <c r="I3245" t="s">
        <v>457</v>
      </c>
      <c r="J3245" t="s">
        <v>183</v>
      </c>
      <c r="K3245">
        <v>30328</v>
      </c>
      <c r="L3245" t="s">
        <v>44</v>
      </c>
      <c r="M3245" t="s">
        <v>4367</v>
      </c>
      <c r="N3245" t="s">
        <v>128</v>
      </c>
      <c r="O3245" t="s">
        <v>3726</v>
      </c>
      <c r="P3245" s="4">
        <v>35.97</v>
      </c>
      <c r="Q3245" s="4">
        <v>35.97</v>
      </c>
      <c r="R3245" s="4">
        <f t="shared" si="202"/>
        <v>0</v>
      </c>
      <c r="S3245" s="4">
        <f t="shared" si="203"/>
        <v>0</v>
      </c>
    </row>
    <row r="3246" spans="1:19" ht="15.6" x14ac:dyDescent="0.3">
      <c r="A3246" t="s">
        <v>4368</v>
      </c>
      <c r="B3246" s="1">
        <v>43436</v>
      </c>
      <c r="C3246" s="1">
        <v>43441</v>
      </c>
      <c r="D3246">
        <f t="shared" si="200"/>
        <v>2018</v>
      </c>
      <c r="E3246" t="str">
        <f t="shared" si="201"/>
        <v>Dec</v>
      </c>
      <c r="F3246" t="s">
        <v>37</v>
      </c>
      <c r="G3246" t="s">
        <v>308</v>
      </c>
      <c r="H3246" s="2" t="s">
        <v>22</v>
      </c>
      <c r="I3246" t="s">
        <v>136</v>
      </c>
      <c r="J3246" t="s">
        <v>79</v>
      </c>
      <c r="K3246">
        <v>33180</v>
      </c>
      <c r="L3246" t="s">
        <v>44</v>
      </c>
      <c r="M3246" t="s">
        <v>4367</v>
      </c>
      <c r="N3246" t="s">
        <v>128</v>
      </c>
      <c r="O3246" t="s">
        <v>3726</v>
      </c>
      <c r="P3246" s="4">
        <v>47.96</v>
      </c>
      <c r="Q3246" s="4">
        <v>47.96</v>
      </c>
      <c r="R3246" s="4">
        <f t="shared" si="202"/>
        <v>0</v>
      </c>
      <c r="S3246" s="4">
        <f t="shared" si="203"/>
        <v>0</v>
      </c>
    </row>
    <row r="3247" spans="1:19" ht="15.6" x14ac:dyDescent="0.3">
      <c r="A3247" t="s">
        <v>4369</v>
      </c>
      <c r="B3247" s="1">
        <v>43199</v>
      </c>
      <c r="C3247" s="1">
        <v>43201</v>
      </c>
      <c r="D3247">
        <f t="shared" si="200"/>
        <v>2018</v>
      </c>
      <c r="E3247" t="str">
        <f t="shared" si="201"/>
        <v>Apr</v>
      </c>
      <c r="F3247" t="s">
        <v>20</v>
      </c>
      <c r="G3247" t="s">
        <v>4370</v>
      </c>
      <c r="H3247" s="2" t="s">
        <v>22</v>
      </c>
      <c r="I3247" t="s">
        <v>61</v>
      </c>
      <c r="J3247" t="s">
        <v>62</v>
      </c>
      <c r="K3247">
        <v>10011</v>
      </c>
      <c r="L3247" t="s">
        <v>54</v>
      </c>
      <c r="M3247" t="s">
        <v>4367</v>
      </c>
      <c r="N3247" t="s">
        <v>128</v>
      </c>
      <c r="O3247" t="s">
        <v>3726</v>
      </c>
      <c r="P3247" s="4">
        <v>35.97</v>
      </c>
      <c r="Q3247" s="4">
        <v>35.97</v>
      </c>
      <c r="R3247" s="4">
        <f t="shared" si="202"/>
        <v>0</v>
      </c>
      <c r="S3247" s="4">
        <f t="shared" si="203"/>
        <v>0</v>
      </c>
    </row>
    <row r="3248" spans="1:19" x14ac:dyDescent="0.3">
      <c r="A3248" t="s">
        <v>1010</v>
      </c>
      <c r="B3248" s="1">
        <v>43382</v>
      </c>
      <c r="C3248" s="1">
        <v>43384</v>
      </c>
      <c r="D3248">
        <f t="shared" si="200"/>
        <v>2018</v>
      </c>
      <c r="E3248" t="str">
        <f t="shared" si="201"/>
        <v>Oct</v>
      </c>
      <c r="F3248" t="s">
        <v>67</v>
      </c>
      <c r="G3248" t="s">
        <v>1011</v>
      </c>
      <c r="H3248" t="s">
        <v>105</v>
      </c>
      <c r="I3248" t="s">
        <v>1012</v>
      </c>
      <c r="J3248" t="s">
        <v>109</v>
      </c>
      <c r="K3248">
        <v>77573</v>
      </c>
      <c r="L3248" t="s">
        <v>25</v>
      </c>
      <c r="M3248" t="s">
        <v>4367</v>
      </c>
      <c r="N3248" t="s">
        <v>128</v>
      </c>
      <c r="O3248" t="s">
        <v>3726</v>
      </c>
      <c r="P3248" s="4">
        <v>67.144000000000005</v>
      </c>
      <c r="Q3248" s="4">
        <v>67.144000000000005</v>
      </c>
      <c r="R3248" s="4">
        <f t="shared" si="202"/>
        <v>0</v>
      </c>
      <c r="S3248" s="4">
        <f t="shared" si="203"/>
        <v>0</v>
      </c>
    </row>
    <row r="3249" spans="1:19" ht="15.6" x14ac:dyDescent="0.3">
      <c r="A3249" t="s">
        <v>4371</v>
      </c>
      <c r="B3249" s="1">
        <v>42702</v>
      </c>
      <c r="C3249" s="1">
        <v>42707</v>
      </c>
      <c r="D3249">
        <f t="shared" si="200"/>
        <v>2016</v>
      </c>
      <c r="E3249" t="str">
        <f t="shared" si="201"/>
        <v>Nov</v>
      </c>
      <c r="F3249" t="s">
        <v>37</v>
      </c>
      <c r="G3249" t="s">
        <v>920</v>
      </c>
      <c r="H3249" s="2" t="s">
        <v>22</v>
      </c>
      <c r="I3249" t="s">
        <v>1896</v>
      </c>
      <c r="J3249" t="s">
        <v>1031</v>
      </c>
      <c r="K3249">
        <v>88001</v>
      </c>
      <c r="L3249" t="s">
        <v>34</v>
      </c>
      <c r="M3249" t="s">
        <v>4372</v>
      </c>
      <c r="N3249" t="s">
        <v>128</v>
      </c>
      <c r="O3249" t="s">
        <v>3726</v>
      </c>
      <c r="P3249" s="4">
        <v>8.2799999999999994</v>
      </c>
      <c r="Q3249" s="4">
        <v>18</v>
      </c>
      <c r="R3249" s="4">
        <f t="shared" si="202"/>
        <v>-9.7200000000000006</v>
      </c>
      <c r="S3249" s="4">
        <f t="shared" si="203"/>
        <v>-1.458</v>
      </c>
    </row>
    <row r="3250" spans="1:19" ht="15.6" x14ac:dyDescent="0.3">
      <c r="A3250" t="s">
        <v>4373</v>
      </c>
      <c r="B3250" s="1">
        <v>43003</v>
      </c>
      <c r="C3250" s="1">
        <v>43009</v>
      </c>
      <c r="D3250">
        <f t="shared" si="200"/>
        <v>2017</v>
      </c>
      <c r="E3250" t="str">
        <f t="shared" si="201"/>
        <v>Sep</v>
      </c>
      <c r="F3250" t="s">
        <v>37</v>
      </c>
      <c r="G3250" t="s">
        <v>3580</v>
      </c>
      <c r="H3250" s="2" t="s">
        <v>22</v>
      </c>
      <c r="I3250" t="s">
        <v>32</v>
      </c>
      <c r="J3250" t="s">
        <v>33</v>
      </c>
      <c r="K3250">
        <v>94109</v>
      </c>
      <c r="L3250" t="s">
        <v>34</v>
      </c>
      <c r="M3250" t="s">
        <v>4372</v>
      </c>
      <c r="N3250" t="s">
        <v>128</v>
      </c>
      <c r="O3250" t="s">
        <v>3726</v>
      </c>
      <c r="P3250" s="4">
        <v>16.559999999999999</v>
      </c>
      <c r="Q3250" s="4">
        <v>18</v>
      </c>
      <c r="R3250" s="4">
        <f t="shared" si="202"/>
        <v>-1.4400000000000013</v>
      </c>
      <c r="S3250" s="4">
        <f t="shared" si="203"/>
        <v>-0.21600000000000019</v>
      </c>
    </row>
    <row r="3251" spans="1:19" ht="15.6" x14ac:dyDescent="0.3">
      <c r="A3251" t="s">
        <v>4374</v>
      </c>
      <c r="B3251" s="1">
        <v>43358</v>
      </c>
      <c r="C3251" s="1">
        <v>43363</v>
      </c>
      <c r="D3251">
        <f t="shared" si="200"/>
        <v>2018</v>
      </c>
      <c r="E3251" t="str">
        <f t="shared" si="201"/>
        <v>Sep</v>
      </c>
      <c r="F3251" t="s">
        <v>37</v>
      </c>
      <c r="G3251" t="s">
        <v>2135</v>
      </c>
      <c r="H3251" s="2" t="s">
        <v>22</v>
      </c>
      <c r="I3251" t="s">
        <v>69</v>
      </c>
      <c r="J3251" t="s">
        <v>70</v>
      </c>
      <c r="K3251">
        <v>98103</v>
      </c>
      <c r="L3251" t="s">
        <v>34</v>
      </c>
      <c r="M3251" t="s">
        <v>4372</v>
      </c>
      <c r="N3251" t="s">
        <v>128</v>
      </c>
      <c r="O3251" t="s">
        <v>3726</v>
      </c>
      <c r="P3251" s="4">
        <v>12.42</v>
      </c>
      <c r="Q3251" s="4">
        <v>12.42</v>
      </c>
      <c r="R3251" s="4">
        <f t="shared" si="202"/>
        <v>0</v>
      </c>
      <c r="S3251" s="4">
        <f t="shared" si="203"/>
        <v>0</v>
      </c>
    </row>
    <row r="3252" spans="1:19" x14ac:dyDescent="0.3">
      <c r="A3252" t="s">
        <v>4375</v>
      </c>
      <c r="B3252" s="1">
        <v>43036</v>
      </c>
      <c r="C3252" s="1">
        <v>43040</v>
      </c>
      <c r="D3252">
        <f t="shared" si="200"/>
        <v>2017</v>
      </c>
      <c r="E3252" t="str">
        <f t="shared" si="201"/>
        <v>Oct</v>
      </c>
      <c r="F3252" t="s">
        <v>67</v>
      </c>
      <c r="G3252" t="s">
        <v>1895</v>
      </c>
      <c r="H3252" t="s">
        <v>51</v>
      </c>
      <c r="I3252" t="s">
        <v>61</v>
      </c>
      <c r="J3252" t="s">
        <v>62</v>
      </c>
      <c r="K3252">
        <v>10009</v>
      </c>
      <c r="L3252" t="s">
        <v>54</v>
      </c>
      <c r="M3252" t="s">
        <v>4372</v>
      </c>
      <c r="N3252" t="s">
        <v>128</v>
      </c>
      <c r="O3252" t="s">
        <v>3726</v>
      </c>
      <c r="P3252" s="4">
        <v>12.42</v>
      </c>
      <c r="Q3252" s="4">
        <v>12.42</v>
      </c>
      <c r="R3252" s="4">
        <f t="shared" si="202"/>
        <v>0</v>
      </c>
      <c r="S3252" s="4">
        <f t="shared" si="203"/>
        <v>0</v>
      </c>
    </row>
    <row r="3253" spans="1:19" ht="15.6" x14ac:dyDescent="0.3">
      <c r="A3253" t="s">
        <v>4376</v>
      </c>
      <c r="B3253" s="1">
        <v>43442</v>
      </c>
      <c r="C3253" s="1">
        <v>43445</v>
      </c>
      <c r="D3253">
        <f t="shared" si="200"/>
        <v>2018</v>
      </c>
      <c r="E3253" t="str">
        <f t="shared" si="201"/>
        <v>Dec</v>
      </c>
      <c r="F3253" t="s">
        <v>20</v>
      </c>
      <c r="G3253" t="s">
        <v>3387</v>
      </c>
      <c r="H3253" s="2" t="s">
        <v>22</v>
      </c>
      <c r="I3253" t="s">
        <v>100</v>
      </c>
      <c r="J3253" t="s">
        <v>101</v>
      </c>
      <c r="K3253">
        <v>19140</v>
      </c>
      <c r="L3253" t="s">
        <v>54</v>
      </c>
      <c r="M3253" t="s">
        <v>4372</v>
      </c>
      <c r="N3253" t="s">
        <v>128</v>
      </c>
      <c r="O3253" t="s">
        <v>3726</v>
      </c>
      <c r="P3253" s="4">
        <v>13.247999999999999</v>
      </c>
      <c r="Q3253" s="4">
        <v>13.247999999999999</v>
      </c>
      <c r="R3253" s="4">
        <f t="shared" si="202"/>
        <v>0</v>
      </c>
      <c r="S3253" s="4">
        <f t="shared" si="203"/>
        <v>0</v>
      </c>
    </row>
    <row r="3254" spans="1:19" ht="15.6" x14ac:dyDescent="0.3">
      <c r="A3254" t="s">
        <v>4377</v>
      </c>
      <c r="B3254" s="1">
        <v>43461</v>
      </c>
      <c r="C3254" s="1">
        <v>43461</v>
      </c>
      <c r="D3254">
        <f t="shared" si="200"/>
        <v>2018</v>
      </c>
      <c r="E3254" t="str">
        <f t="shared" si="201"/>
        <v>Dec</v>
      </c>
      <c r="F3254" t="s">
        <v>30</v>
      </c>
      <c r="G3254" t="s">
        <v>334</v>
      </c>
      <c r="H3254" s="2" t="s">
        <v>22</v>
      </c>
      <c r="I3254" t="s">
        <v>466</v>
      </c>
      <c r="J3254" t="s">
        <v>233</v>
      </c>
      <c r="K3254">
        <v>43055</v>
      </c>
      <c r="L3254" t="s">
        <v>54</v>
      </c>
      <c r="M3254" t="s">
        <v>4372</v>
      </c>
      <c r="N3254" t="s">
        <v>128</v>
      </c>
      <c r="O3254" t="s">
        <v>3726</v>
      </c>
      <c r="P3254" s="4">
        <v>13.247999999999999</v>
      </c>
      <c r="Q3254" s="4">
        <v>13.247999999999999</v>
      </c>
      <c r="R3254" s="4">
        <f t="shared" si="202"/>
        <v>0</v>
      </c>
      <c r="S3254" s="4">
        <f t="shared" si="203"/>
        <v>0</v>
      </c>
    </row>
    <row r="3255" spans="1:19" x14ac:dyDescent="0.3">
      <c r="A3255" t="s">
        <v>1545</v>
      </c>
      <c r="B3255" s="1">
        <v>42255</v>
      </c>
      <c r="C3255" s="1">
        <v>42259</v>
      </c>
      <c r="D3255">
        <f t="shared" si="200"/>
        <v>2015</v>
      </c>
      <c r="E3255" t="str">
        <f t="shared" si="201"/>
        <v>Sep</v>
      </c>
      <c r="F3255" t="s">
        <v>37</v>
      </c>
      <c r="G3255" t="s">
        <v>1284</v>
      </c>
      <c r="H3255" t="s">
        <v>105</v>
      </c>
      <c r="I3255" t="s">
        <v>855</v>
      </c>
      <c r="J3255" t="s">
        <v>109</v>
      </c>
      <c r="K3255">
        <v>78207</v>
      </c>
      <c r="L3255" t="s">
        <v>25</v>
      </c>
      <c r="M3255" t="s">
        <v>4372</v>
      </c>
      <c r="N3255" t="s">
        <v>128</v>
      </c>
      <c r="O3255" t="s">
        <v>3726</v>
      </c>
      <c r="P3255" s="4">
        <v>9.9359999999999999</v>
      </c>
      <c r="Q3255" s="4">
        <v>9.9359999999999999</v>
      </c>
      <c r="R3255" s="4">
        <f t="shared" si="202"/>
        <v>0</v>
      </c>
      <c r="S3255" s="4">
        <f t="shared" si="203"/>
        <v>0</v>
      </c>
    </row>
    <row r="3256" spans="1:19" x14ac:dyDescent="0.3">
      <c r="A3256" t="s">
        <v>3835</v>
      </c>
      <c r="B3256" s="1">
        <v>42844</v>
      </c>
      <c r="C3256" s="1">
        <v>42849</v>
      </c>
      <c r="D3256">
        <f t="shared" si="200"/>
        <v>2017</v>
      </c>
      <c r="E3256" t="str">
        <f t="shared" si="201"/>
        <v>Apr</v>
      </c>
      <c r="F3256" t="s">
        <v>67</v>
      </c>
      <c r="G3256" t="s">
        <v>2649</v>
      </c>
      <c r="H3256" t="s">
        <v>51</v>
      </c>
      <c r="I3256" t="s">
        <v>47</v>
      </c>
      <c r="J3256" t="s">
        <v>33</v>
      </c>
      <c r="K3256">
        <v>90049</v>
      </c>
      <c r="L3256" t="s">
        <v>34</v>
      </c>
      <c r="M3256" t="s">
        <v>4378</v>
      </c>
      <c r="N3256" t="s">
        <v>128</v>
      </c>
      <c r="O3256" t="s">
        <v>3726</v>
      </c>
      <c r="P3256" s="4">
        <v>73.2</v>
      </c>
      <c r="Q3256" s="4">
        <v>73.2</v>
      </c>
      <c r="R3256" s="4">
        <f t="shared" si="202"/>
        <v>0</v>
      </c>
      <c r="S3256" s="4">
        <f t="shared" si="203"/>
        <v>0</v>
      </c>
    </row>
    <row r="3257" spans="1:19" x14ac:dyDescent="0.3">
      <c r="A3257" t="s">
        <v>4379</v>
      </c>
      <c r="B3257" s="1">
        <v>42940</v>
      </c>
      <c r="C3257" s="1">
        <v>42941</v>
      </c>
      <c r="D3257">
        <f t="shared" si="200"/>
        <v>2017</v>
      </c>
      <c r="E3257" t="str">
        <f t="shared" si="201"/>
        <v>Jul</v>
      </c>
      <c r="F3257" t="s">
        <v>20</v>
      </c>
      <c r="G3257" t="s">
        <v>1236</v>
      </c>
      <c r="H3257" t="s">
        <v>51</v>
      </c>
      <c r="I3257" t="s">
        <v>42</v>
      </c>
      <c r="J3257" t="s">
        <v>43</v>
      </c>
      <c r="K3257">
        <v>70506</v>
      </c>
      <c r="L3257" t="s">
        <v>44</v>
      </c>
      <c r="M3257" t="s">
        <v>4378</v>
      </c>
      <c r="N3257" t="s">
        <v>128</v>
      </c>
      <c r="O3257" t="s">
        <v>3726</v>
      </c>
      <c r="P3257" s="4">
        <v>73.2</v>
      </c>
      <c r="Q3257" s="4">
        <v>73.2</v>
      </c>
      <c r="R3257" s="4">
        <f t="shared" si="202"/>
        <v>0</v>
      </c>
      <c r="S3257" s="4">
        <f t="shared" si="203"/>
        <v>0</v>
      </c>
    </row>
    <row r="3258" spans="1:19" x14ac:dyDescent="0.3">
      <c r="A3258" t="s">
        <v>4380</v>
      </c>
      <c r="B3258" s="1">
        <v>43231</v>
      </c>
      <c r="C3258" s="1">
        <v>43236</v>
      </c>
      <c r="D3258">
        <f t="shared" si="200"/>
        <v>2018</v>
      </c>
      <c r="E3258" t="str">
        <f t="shared" si="201"/>
        <v>May</v>
      </c>
      <c r="F3258" t="s">
        <v>67</v>
      </c>
      <c r="G3258" t="s">
        <v>652</v>
      </c>
      <c r="H3258" t="s">
        <v>105</v>
      </c>
      <c r="I3258" t="s">
        <v>61</v>
      </c>
      <c r="J3258" t="s">
        <v>62</v>
      </c>
      <c r="K3258">
        <v>10024</v>
      </c>
      <c r="L3258" t="s">
        <v>54</v>
      </c>
      <c r="M3258" t="s">
        <v>4378</v>
      </c>
      <c r="N3258" t="s">
        <v>128</v>
      </c>
      <c r="O3258" t="s">
        <v>3726</v>
      </c>
      <c r="P3258" s="4">
        <v>43.92</v>
      </c>
      <c r="Q3258" s="4">
        <v>43.92</v>
      </c>
      <c r="R3258" s="4">
        <f t="shared" si="202"/>
        <v>0</v>
      </c>
      <c r="S3258" s="4">
        <f t="shared" si="203"/>
        <v>0</v>
      </c>
    </row>
    <row r="3259" spans="1:19" x14ac:dyDescent="0.3">
      <c r="A3259" t="s">
        <v>2315</v>
      </c>
      <c r="B3259" s="1">
        <v>42024</v>
      </c>
      <c r="C3259" s="1">
        <v>42030</v>
      </c>
      <c r="D3259">
        <f t="shared" si="200"/>
        <v>2015</v>
      </c>
      <c r="E3259" t="str">
        <f t="shared" si="201"/>
        <v>Jan</v>
      </c>
      <c r="F3259" t="s">
        <v>37</v>
      </c>
      <c r="G3259" t="s">
        <v>1811</v>
      </c>
      <c r="H3259" t="s">
        <v>105</v>
      </c>
      <c r="I3259" t="s">
        <v>2316</v>
      </c>
      <c r="J3259" t="s">
        <v>89</v>
      </c>
      <c r="K3259">
        <v>48185</v>
      </c>
      <c r="L3259" t="s">
        <v>25</v>
      </c>
      <c r="M3259" t="s">
        <v>4378</v>
      </c>
      <c r="N3259" t="s">
        <v>128</v>
      </c>
      <c r="O3259" t="s">
        <v>3726</v>
      </c>
      <c r="P3259" s="4">
        <v>43.92</v>
      </c>
      <c r="Q3259" s="4">
        <v>43.92</v>
      </c>
      <c r="R3259" s="4">
        <f t="shared" si="202"/>
        <v>0</v>
      </c>
      <c r="S3259" s="4">
        <f t="shared" si="203"/>
        <v>0</v>
      </c>
    </row>
    <row r="3260" spans="1:19" ht="15.6" x14ac:dyDescent="0.3">
      <c r="A3260" t="s">
        <v>4381</v>
      </c>
      <c r="B3260" s="1">
        <v>42157</v>
      </c>
      <c r="C3260" s="1">
        <v>42161</v>
      </c>
      <c r="D3260">
        <f t="shared" si="200"/>
        <v>2015</v>
      </c>
      <c r="E3260" t="str">
        <f t="shared" si="201"/>
        <v>Jun</v>
      </c>
      <c r="F3260" t="s">
        <v>37</v>
      </c>
      <c r="G3260" t="s">
        <v>788</v>
      </c>
      <c r="H3260" s="2" t="s">
        <v>22</v>
      </c>
      <c r="I3260" t="s">
        <v>820</v>
      </c>
      <c r="J3260" t="s">
        <v>183</v>
      </c>
      <c r="K3260">
        <v>30076</v>
      </c>
      <c r="L3260" t="s">
        <v>44</v>
      </c>
      <c r="M3260" t="s">
        <v>4382</v>
      </c>
      <c r="N3260" t="s">
        <v>128</v>
      </c>
      <c r="O3260" t="s">
        <v>3726</v>
      </c>
      <c r="P3260" s="4">
        <v>8.56</v>
      </c>
      <c r="Q3260" s="4">
        <v>18</v>
      </c>
      <c r="R3260" s="4">
        <f t="shared" si="202"/>
        <v>-9.44</v>
      </c>
      <c r="S3260" s="4">
        <f t="shared" si="203"/>
        <v>-1.4159999999999999</v>
      </c>
    </row>
    <row r="3261" spans="1:19" ht="15.6" x14ac:dyDescent="0.3">
      <c r="A3261" t="s">
        <v>1736</v>
      </c>
      <c r="B3261" s="1">
        <v>42144</v>
      </c>
      <c r="C3261" s="1">
        <v>42146</v>
      </c>
      <c r="D3261">
        <f t="shared" si="200"/>
        <v>2015</v>
      </c>
      <c r="E3261" t="str">
        <f t="shared" si="201"/>
        <v>May</v>
      </c>
      <c r="F3261" t="s">
        <v>67</v>
      </c>
      <c r="G3261" t="s">
        <v>1564</v>
      </c>
      <c r="H3261" s="2" t="s">
        <v>22</v>
      </c>
      <c r="I3261" t="s">
        <v>1711</v>
      </c>
      <c r="J3261" t="s">
        <v>1737</v>
      </c>
      <c r="K3261">
        <v>3820</v>
      </c>
      <c r="L3261" t="s">
        <v>54</v>
      </c>
      <c r="M3261" t="s">
        <v>4382</v>
      </c>
      <c r="N3261" t="s">
        <v>128</v>
      </c>
      <c r="O3261" t="s">
        <v>3726</v>
      </c>
      <c r="P3261" s="4">
        <v>38.520000000000003</v>
      </c>
      <c r="Q3261" s="4">
        <v>38.520000000000003</v>
      </c>
      <c r="R3261" s="4">
        <f t="shared" si="202"/>
        <v>0</v>
      </c>
      <c r="S3261" s="4">
        <f t="shared" si="203"/>
        <v>0</v>
      </c>
    </row>
    <row r="3262" spans="1:19" ht="15.6" x14ac:dyDescent="0.3">
      <c r="A3262" t="s">
        <v>4335</v>
      </c>
      <c r="B3262" s="1">
        <v>42844</v>
      </c>
      <c r="C3262" s="1">
        <v>42851</v>
      </c>
      <c r="D3262">
        <f t="shared" si="200"/>
        <v>2017</v>
      </c>
      <c r="E3262" t="str">
        <f t="shared" si="201"/>
        <v>Apr</v>
      </c>
      <c r="F3262" t="s">
        <v>37</v>
      </c>
      <c r="G3262" t="s">
        <v>1181</v>
      </c>
      <c r="H3262" s="2" t="s">
        <v>22</v>
      </c>
      <c r="I3262" t="s">
        <v>61</v>
      </c>
      <c r="J3262" t="s">
        <v>62</v>
      </c>
      <c r="K3262">
        <v>10035</v>
      </c>
      <c r="L3262" t="s">
        <v>54</v>
      </c>
      <c r="M3262" t="s">
        <v>4383</v>
      </c>
      <c r="N3262" t="s">
        <v>128</v>
      </c>
      <c r="O3262" t="s">
        <v>3726</v>
      </c>
      <c r="P3262" s="4">
        <v>3.28</v>
      </c>
      <c r="Q3262" s="4">
        <v>5</v>
      </c>
      <c r="R3262" s="4">
        <f t="shared" si="202"/>
        <v>-1.7200000000000002</v>
      </c>
      <c r="S3262" s="4">
        <f t="shared" si="203"/>
        <v>-0.25800000000000001</v>
      </c>
    </row>
    <row r="3263" spans="1:19" ht="15.6" x14ac:dyDescent="0.3">
      <c r="A3263" t="s">
        <v>1351</v>
      </c>
      <c r="B3263" s="1">
        <v>43345</v>
      </c>
      <c r="C3263" s="1">
        <v>43349</v>
      </c>
      <c r="D3263">
        <f t="shared" si="200"/>
        <v>2018</v>
      </c>
      <c r="E3263" t="str">
        <f t="shared" si="201"/>
        <v>Sep</v>
      </c>
      <c r="F3263" t="s">
        <v>37</v>
      </c>
      <c r="G3263" t="s">
        <v>1352</v>
      </c>
      <c r="H3263" s="2" t="s">
        <v>22</v>
      </c>
      <c r="I3263" t="s">
        <v>61</v>
      </c>
      <c r="J3263" t="s">
        <v>62</v>
      </c>
      <c r="K3263">
        <v>10009</v>
      </c>
      <c r="L3263" t="s">
        <v>54</v>
      </c>
      <c r="M3263" t="s">
        <v>4383</v>
      </c>
      <c r="N3263" t="s">
        <v>128</v>
      </c>
      <c r="O3263" t="s">
        <v>3726</v>
      </c>
      <c r="P3263" s="4">
        <v>4.92</v>
      </c>
      <c r="Q3263" s="4">
        <v>5</v>
      </c>
      <c r="R3263" s="4">
        <f t="shared" si="202"/>
        <v>-8.0000000000000071E-2</v>
      </c>
      <c r="S3263" s="4">
        <f t="shared" si="203"/>
        <v>-1.2000000000000011E-2</v>
      </c>
    </row>
    <row r="3264" spans="1:19" ht="15.6" x14ac:dyDescent="0.3">
      <c r="A3264" t="s">
        <v>1887</v>
      </c>
      <c r="B3264" s="1">
        <v>43432</v>
      </c>
      <c r="C3264" s="1">
        <v>43438</v>
      </c>
      <c r="D3264">
        <f t="shared" si="200"/>
        <v>2018</v>
      </c>
      <c r="E3264" t="str">
        <f t="shared" si="201"/>
        <v>Nov</v>
      </c>
      <c r="F3264" t="s">
        <v>37</v>
      </c>
      <c r="G3264" t="s">
        <v>885</v>
      </c>
      <c r="H3264" s="2" t="s">
        <v>22</v>
      </c>
      <c r="I3264" t="s">
        <v>394</v>
      </c>
      <c r="J3264" t="s">
        <v>140</v>
      </c>
      <c r="K3264">
        <v>21215</v>
      </c>
      <c r="L3264" t="s">
        <v>54</v>
      </c>
      <c r="M3264" t="s">
        <v>4383</v>
      </c>
      <c r="N3264" t="s">
        <v>128</v>
      </c>
      <c r="O3264" t="s">
        <v>3726</v>
      </c>
      <c r="P3264" s="4">
        <v>1.64</v>
      </c>
      <c r="Q3264" s="4">
        <v>5</v>
      </c>
      <c r="R3264" s="4">
        <f t="shared" si="202"/>
        <v>-3.3600000000000003</v>
      </c>
      <c r="S3264" s="4">
        <f t="shared" si="203"/>
        <v>-0.504</v>
      </c>
    </row>
    <row r="3265" spans="1:19" ht="15.6" x14ac:dyDescent="0.3">
      <c r="A3265" t="s">
        <v>4384</v>
      </c>
      <c r="B3265" s="1">
        <v>42185</v>
      </c>
      <c r="C3265" s="1">
        <v>42187</v>
      </c>
      <c r="D3265">
        <f t="shared" si="200"/>
        <v>2015</v>
      </c>
      <c r="E3265" t="str">
        <f t="shared" si="201"/>
        <v>Jun</v>
      </c>
      <c r="F3265" t="s">
        <v>20</v>
      </c>
      <c r="G3265" t="s">
        <v>264</v>
      </c>
      <c r="H3265" s="2" t="s">
        <v>22</v>
      </c>
      <c r="I3265" t="s">
        <v>23</v>
      </c>
      <c r="J3265" t="s">
        <v>24</v>
      </c>
      <c r="K3265">
        <v>60653</v>
      </c>
      <c r="L3265" t="s">
        <v>25</v>
      </c>
      <c r="M3265" t="s">
        <v>4383</v>
      </c>
      <c r="N3265" t="s">
        <v>128</v>
      </c>
      <c r="O3265" t="s">
        <v>3726</v>
      </c>
      <c r="P3265" s="4">
        <v>5.2480000000000002</v>
      </c>
      <c r="Q3265" s="4">
        <v>5</v>
      </c>
      <c r="R3265" s="4">
        <f t="shared" si="202"/>
        <v>0.24800000000000022</v>
      </c>
      <c r="S3265" s="4">
        <f t="shared" si="203"/>
        <v>3.7200000000000032E-2</v>
      </c>
    </row>
    <row r="3266" spans="1:19" ht="15.6" x14ac:dyDescent="0.3">
      <c r="A3266" t="s">
        <v>4385</v>
      </c>
      <c r="B3266" s="1">
        <v>43323</v>
      </c>
      <c r="C3266" s="1">
        <v>43325</v>
      </c>
      <c r="D3266">
        <f t="shared" ref="D3266:D3329" si="204">YEAR(B3266)</f>
        <v>2018</v>
      </c>
      <c r="E3266" t="str">
        <f t="shared" ref="E3266:E3329" si="205">TEXT(B3266,"mmm")</f>
        <v>Aug</v>
      </c>
      <c r="F3266" t="s">
        <v>20</v>
      </c>
      <c r="G3266" t="s">
        <v>1019</v>
      </c>
      <c r="H3266" s="2" t="s">
        <v>22</v>
      </c>
      <c r="I3266" t="s">
        <v>4386</v>
      </c>
      <c r="J3266" t="s">
        <v>109</v>
      </c>
      <c r="K3266">
        <v>76021</v>
      </c>
      <c r="L3266" t="s">
        <v>25</v>
      </c>
      <c r="M3266" t="s">
        <v>4383</v>
      </c>
      <c r="N3266" t="s">
        <v>128</v>
      </c>
      <c r="O3266" t="s">
        <v>3726</v>
      </c>
      <c r="P3266" s="4">
        <v>9.1839999999999993</v>
      </c>
      <c r="Q3266" s="4">
        <v>18</v>
      </c>
      <c r="R3266" s="4">
        <f t="shared" si="202"/>
        <v>-8.8160000000000007</v>
      </c>
      <c r="S3266" s="4">
        <f t="shared" si="203"/>
        <v>-1.3224</v>
      </c>
    </row>
    <row r="3267" spans="1:19" ht="15.6" x14ac:dyDescent="0.3">
      <c r="A3267" t="s">
        <v>4387</v>
      </c>
      <c r="B3267" s="1">
        <v>43185</v>
      </c>
      <c r="C3267" s="1">
        <v>43187</v>
      </c>
      <c r="D3267">
        <f t="shared" si="204"/>
        <v>2018</v>
      </c>
      <c r="E3267" t="str">
        <f t="shared" si="205"/>
        <v>Mar</v>
      </c>
      <c r="F3267" t="s">
        <v>20</v>
      </c>
      <c r="G3267" t="s">
        <v>2093</v>
      </c>
      <c r="H3267" s="2" t="s">
        <v>22</v>
      </c>
      <c r="I3267" t="s">
        <v>69</v>
      </c>
      <c r="J3267" t="s">
        <v>70</v>
      </c>
      <c r="K3267">
        <v>98105</v>
      </c>
      <c r="L3267" t="s">
        <v>34</v>
      </c>
      <c r="M3267" t="s">
        <v>4388</v>
      </c>
      <c r="N3267" t="s">
        <v>128</v>
      </c>
      <c r="O3267" t="s">
        <v>3726</v>
      </c>
      <c r="P3267" s="4">
        <v>19.829999999999998</v>
      </c>
      <c r="Q3267" s="4">
        <v>18</v>
      </c>
      <c r="R3267" s="4">
        <f t="shared" ref="R3267:R3330" si="206">P3267-Q3267</f>
        <v>1.8299999999999983</v>
      </c>
      <c r="S3267" s="4">
        <f t="shared" ref="S3267:S3330" si="207">0.15*R3267</f>
        <v>0.27449999999999974</v>
      </c>
    </row>
    <row r="3268" spans="1:19" ht="15.6" x14ac:dyDescent="0.3">
      <c r="A3268" t="s">
        <v>3677</v>
      </c>
      <c r="B3268" s="1">
        <v>42590</v>
      </c>
      <c r="C3268" s="1">
        <v>42592</v>
      </c>
      <c r="D3268">
        <f t="shared" si="204"/>
        <v>2016</v>
      </c>
      <c r="E3268" t="str">
        <f t="shared" si="205"/>
        <v>Aug</v>
      </c>
      <c r="F3268" t="s">
        <v>67</v>
      </c>
      <c r="G3268" t="s">
        <v>1822</v>
      </c>
      <c r="H3268" s="2" t="s">
        <v>22</v>
      </c>
      <c r="I3268" t="s">
        <v>1599</v>
      </c>
      <c r="J3268" t="s">
        <v>314</v>
      </c>
      <c r="K3268">
        <v>1841</v>
      </c>
      <c r="L3268" t="s">
        <v>54</v>
      </c>
      <c r="M3268" t="s">
        <v>4388</v>
      </c>
      <c r="N3268" t="s">
        <v>128</v>
      </c>
      <c r="O3268" t="s">
        <v>3726</v>
      </c>
      <c r="P3268" s="4">
        <v>39.659999999999997</v>
      </c>
      <c r="Q3268" s="4">
        <v>39.659999999999997</v>
      </c>
      <c r="R3268" s="4">
        <f t="shared" si="206"/>
        <v>0</v>
      </c>
      <c r="S3268" s="4">
        <f t="shared" si="207"/>
        <v>0</v>
      </c>
    </row>
    <row r="3269" spans="1:19" x14ac:dyDescent="0.3">
      <c r="A3269" t="s">
        <v>4389</v>
      </c>
      <c r="B3269" s="1">
        <v>42221</v>
      </c>
      <c r="C3269" s="1">
        <v>42227</v>
      </c>
      <c r="D3269">
        <f t="shared" si="204"/>
        <v>2015</v>
      </c>
      <c r="E3269" t="str">
        <f t="shared" si="205"/>
        <v>Aug</v>
      </c>
      <c r="F3269" t="s">
        <v>37</v>
      </c>
      <c r="G3269" t="s">
        <v>4390</v>
      </c>
      <c r="H3269" t="s">
        <v>105</v>
      </c>
      <c r="I3269" t="s">
        <v>32</v>
      </c>
      <c r="J3269" t="s">
        <v>33</v>
      </c>
      <c r="K3269">
        <v>94122</v>
      </c>
      <c r="L3269" t="s">
        <v>34</v>
      </c>
      <c r="M3269" t="s">
        <v>4391</v>
      </c>
      <c r="N3269" t="s">
        <v>128</v>
      </c>
      <c r="O3269" t="s">
        <v>3726</v>
      </c>
      <c r="P3269" s="4">
        <v>45.98</v>
      </c>
      <c r="Q3269" s="4">
        <v>45.98</v>
      </c>
      <c r="R3269" s="4">
        <f t="shared" si="206"/>
        <v>0</v>
      </c>
      <c r="S3269" s="4">
        <f t="shared" si="207"/>
        <v>0</v>
      </c>
    </row>
    <row r="3270" spans="1:19" x14ac:dyDescent="0.3">
      <c r="A3270" t="s">
        <v>4392</v>
      </c>
      <c r="B3270" s="1">
        <v>42923</v>
      </c>
      <c r="C3270" s="1">
        <v>42929</v>
      </c>
      <c r="D3270">
        <f t="shared" si="204"/>
        <v>2017</v>
      </c>
      <c r="E3270" t="str">
        <f t="shared" si="205"/>
        <v>Jul</v>
      </c>
      <c r="F3270" t="s">
        <v>37</v>
      </c>
      <c r="G3270" t="s">
        <v>3387</v>
      </c>
      <c r="H3270" t="s">
        <v>51</v>
      </c>
      <c r="I3270" t="s">
        <v>539</v>
      </c>
      <c r="J3270" t="s">
        <v>415</v>
      </c>
      <c r="K3270">
        <v>84057</v>
      </c>
      <c r="L3270" t="s">
        <v>34</v>
      </c>
      <c r="M3270" t="s">
        <v>4391</v>
      </c>
      <c r="N3270" t="s">
        <v>128</v>
      </c>
      <c r="O3270" t="s">
        <v>3726</v>
      </c>
      <c r="P3270" s="4">
        <v>45.98</v>
      </c>
      <c r="Q3270" s="4">
        <v>45.98</v>
      </c>
      <c r="R3270" s="4">
        <f t="shared" si="206"/>
        <v>0</v>
      </c>
      <c r="S3270" s="4">
        <f t="shared" si="207"/>
        <v>0</v>
      </c>
    </row>
    <row r="3271" spans="1:19" x14ac:dyDescent="0.3">
      <c r="A3271" t="s">
        <v>4318</v>
      </c>
      <c r="B3271" s="1">
        <v>42870</v>
      </c>
      <c r="C3271" s="1">
        <v>42875</v>
      </c>
      <c r="D3271">
        <f t="shared" si="204"/>
        <v>2017</v>
      </c>
      <c r="E3271" t="str">
        <f t="shared" si="205"/>
        <v>May</v>
      </c>
      <c r="F3271" t="s">
        <v>37</v>
      </c>
      <c r="G3271" t="s">
        <v>318</v>
      </c>
      <c r="H3271" t="s">
        <v>51</v>
      </c>
      <c r="I3271" t="s">
        <v>648</v>
      </c>
      <c r="J3271" t="s">
        <v>454</v>
      </c>
      <c r="K3271">
        <v>39212</v>
      </c>
      <c r="L3271" t="s">
        <v>44</v>
      </c>
      <c r="M3271" t="s">
        <v>4391</v>
      </c>
      <c r="N3271" t="s">
        <v>128</v>
      </c>
      <c r="O3271" t="s">
        <v>3726</v>
      </c>
      <c r="P3271" s="4">
        <v>91.96</v>
      </c>
      <c r="Q3271" s="4">
        <v>91.96</v>
      </c>
      <c r="R3271" s="4">
        <f t="shared" si="206"/>
        <v>0</v>
      </c>
      <c r="S3271" s="4">
        <f t="shared" si="207"/>
        <v>0</v>
      </c>
    </row>
    <row r="3272" spans="1:19" x14ac:dyDescent="0.3">
      <c r="A3272" t="s">
        <v>4393</v>
      </c>
      <c r="B3272" s="1">
        <v>43038</v>
      </c>
      <c r="C3272" s="1">
        <v>43042</v>
      </c>
      <c r="D3272">
        <f t="shared" si="204"/>
        <v>2017</v>
      </c>
      <c r="E3272" t="str">
        <f t="shared" si="205"/>
        <v>Oct</v>
      </c>
      <c r="F3272" t="s">
        <v>37</v>
      </c>
      <c r="G3272" t="s">
        <v>605</v>
      </c>
      <c r="H3272" t="s">
        <v>51</v>
      </c>
      <c r="I3272" t="s">
        <v>61</v>
      </c>
      <c r="J3272" t="s">
        <v>62</v>
      </c>
      <c r="K3272">
        <v>10011</v>
      </c>
      <c r="L3272" t="s">
        <v>54</v>
      </c>
      <c r="M3272" t="s">
        <v>4391</v>
      </c>
      <c r="N3272" t="s">
        <v>128</v>
      </c>
      <c r="O3272" t="s">
        <v>3726</v>
      </c>
      <c r="P3272" s="4">
        <v>114.95</v>
      </c>
      <c r="Q3272" s="4">
        <v>114.95</v>
      </c>
      <c r="R3272" s="4">
        <f t="shared" si="206"/>
        <v>0</v>
      </c>
      <c r="S3272" s="4">
        <f t="shared" si="207"/>
        <v>0</v>
      </c>
    </row>
    <row r="3273" spans="1:19" x14ac:dyDescent="0.3">
      <c r="A3273" t="s">
        <v>395</v>
      </c>
      <c r="B3273" s="1">
        <v>43424</v>
      </c>
      <c r="C3273" s="1">
        <v>43426</v>
      </c>
      <c r="D3273">
        <f t="shared" si="204"/>
        <v>2018</v>
      </c>
      <c r="E3273" t="str">
        <f t="shared" si="205"/>
        <v>Nov</v>
      </c>
      <c r="F3273" t="s">
        <v>20</v>
      </c>
      <c r="G3273" t="s">
        <v>396</v>
      </c>
      <c r="H3273" t="s">
        <v>105</v>
      </c>
      <c r="I3273" t="s">
        <v>61</v>
      </c>
      <c r="J3273" t="s">
        <v>62</v>
      </c>
      <c r="K3273">
        <v>10035</v>
      </c>
      <c r="L3273" t="s">
        <v>54</v>
      </c>
      <c r="M3273" t="s">
        <v>4391</v>
      </c>
      <c r="N3273" t="s">
        <v>128</v>
      </c>
      <c r="O3273" t="s">
        <v>3726</v>
      </c>
      <c r="P3273" s="4">
        <v>68.97</v>
      </c>
      <c r="Q3273" s="4">
        <v>68.97</v>
      </c>
      <c r="R3273" s="4">
        <f t="shared" si="206"/>
        <v>0</v>
      </c>
      <c r="S3273" s="4">
        <f t="shared" si="207"/>
        <v>0</v>
      </c>
    </row>
    <row r="3274" spans="1:19" ht="15.6" x14ac:dyDescent="0.3">
      <c r="A3274" t="s">
        <v>3514</v>
      </c>
      <c r="B3274" s="1">
        <v>42500</v>
      </c>
      <c r="C3274" s="1">
        <v>42500</v>
      </c>
      <c r="D3274">
        <f t="shared" si="204"/>
        <v>2016</v>
      </c>
      <c r="E3274" t="str">
        <f t="shared" si="205"/>
        <v>May</v>
      </c>
      <c r="F3274" t="s">
        <v>30</v>
      </c>
      <c r="G3274" t="s">
        <v>64</v>
      </c>
      <c r="H3274" s="2" t="s">
        <v>22</v>
      </c>
      <c r="I3274" t="s">
        <v>293</v>
      </c>
      <c r="J3274" t="s">
        <v>24</v>
      </c>
      <c r="K3274">
        <v>60505</v>
      </c>
      <c r="L3274" t="s">
        <v>25</v>
      </c>
      <c r="M3274" t="s">
        <v>4391</v>
      </c>
      <c r="N3274" t="s">
        <v>128</v>
      </c>
      <c r="O3274" t="s">
        <v>3726</v>
      </c>
      <c r="P3274" s="4">
        <v>36.783999999999999</v>
      </c>
      <c r="Q3274" s="4">
        <v>36.783999999999999</v>
      </c>
      <c r="R3274" s="4">
        <f t="shared" si="206"/>
        <v>0</v>
      </c>
      <c r="S3274" s="4">
        <f t="shared" si="207"/>
        <v>0</v>
      </c>
    </row>
    <row r="3275" spans="1:19" ht="15.6" x14ac:dyDescent="0.3">
      <c r="A3275" t="s">
        <v>4394</v>
      </c>
      <c r="B3275" s="1">
        <v>42638</v>
      </c>
      <c r="C3275" s="1">
        <v>42642</v>
      </c>
      <c r="D3275">
        <f t="shared" si="204"/>
        <v>2016</v>
      </c>
      <c r="E3275" t="str">
        <f t="shared" si="205"/>
        <v>Sep</v>
      </c>
      <c r="F3275" t="s">
        <v>37</v>
      </c>
      <c r="G3275" t="s">
        <v>375</v>
      </c>
      <c r="H3275" s="2" t="s">
        <v>22</v>
      </c>
      <c r="I3275" t="s">
        <v>1106</v>
      </c>
      <c r="J3275" t="s">
        <v>24</v>
      </c>
      <c r="K3275">
        <v>61107</v>
      </c>
      <c r="L3275" t="s">
        <v>25</v>
      </c>
      <c r="M3275" t="s">
        <v>4391</v>
      </c>
      <c r="N3275" t="s">
        <v>128</v>
      </c>
      <c r="O3275" t="s">
        <v>3726</v>
      </c>
      <c r="P3275" s="4">
        <v>128.744</v>
      </c>
      <c r="Q3275" s="4">
        <v>128.744</v>
      </c>
      <c r="R3275" s="4">
        <f t="shared" si="206"/>
        <v>0</v>
      </c>
      <c r="S3275" s="4">
        <f t="shared" si="207"/>
        <v>0</v>
      </c>
    </row>
    <row r="3276" spans="1:19" ht="15.6" x14ac:dyDescent="0.3">
      <c r="A3276" t="s">
        <v>4395</v>
      </c>
      <c r="B3276" s="1">
        <v>42624</v>
      </c>
      <c r="C3276" s="1">
        <v>42628</v>
      </c>
      <c r="D3276">
        <f t="shared" si="204"/>
        <v>2016</v>
      </c>
      <c r="E3276" t="str">
        <f t="shared" si="205"/>
        <v>Sep</v>
      </c>
      <c r="F3276" t="s">
        <v>37</v>
      </c>
      <c r="G3276" t="s">
        <v>1214</v>
      </c>
      <c r="H3276" s="2" t="s">
        <v>22</v>
      </c>
      <c r="I3276" t="s">
        <v>272</v>
      </c>
      <c r="J3276" t="s">
        <v>33</v>
      </c>
      <c r="K3276">
        <v>92374</v>
      </c>
      <c r="L3276" t="s">
        <v>34</v>
      </c>
      <c r="M3276" t="s">
        <v>4396</v>
      </c>
      <c r="N3276" t="s">
        <v>128</v>
      </c>
      <c r="O3276" t="s">
        <v>3726</v>
      </c>
      <c r="P3276" s="4">
        <v>181.35</v>
      </c>
      <c r="Q3276" s="4">
        <f>P3276-17</f>
        <v>164.35</v>
      </c>
      <c r="R3276" s="4">
        <f t="shared" si="206"/>
        <v>17</v>
      </c>
      <c r="S3276" s="4">
        <f t="shared" si="207"/>
        <v>2.5499999999999998</v>
      </c>
    </row>
    <row r="3277" spans="1:19" ht="15.6" x14ac:dyDescent="0.3">
      <c r="A3277" t="s">
        <v>3026</v>
      </c>
      <c r="B3277" s="1">
        <v>42668</v>
      </c>
      <c r="C3277" s="1">
        <v>42673</v>
      </c>
      <c r="D3277">
        <f t="shared" si="204"/>
        <v>2016</v>
      </c>
      <c r="E3277" t="str">
        <f t="shared" si="205"/>
        <v>Oct</v>
      </c>
      <c r="F3277" t="s">
        <v>37</v>
      </c>
      <c r="G3277" t="s">
        <v>1499</v>
      </c>
      <c r="H3277" s="2" t="s">
        <v>22</v>
      </c>
      <c r="I3277" t="s">
        <v>32</v>
      </c>
      <c r="J3277" t="s">
        <v>33</v>
      </c>
      <c r="K3277">
        <v>94110</v>
      </c>
      <c r="L3277" t="s">
        <v>34</v>
      </c>
      <c r="M3277" t="s">
        <v>4396</v>
      </c>
      <c r="N3277" t="s">
        <v>128</v>
      </c>
      <c r="O3277" t="s">
        <v>3726</v>
      </c>
      <c r="P3277" s="4">
        <v>60.45</v>
      </c>
      <c r="Q3277" s="4">
        <v>60.45</v>
      </c>
      <c r="R3277" s="4">
        <f t="shared" si="206"/>
        <v>0</v>
      </c>
      <c r="S3277" s="4">
        <f t="shared" si="207"/>
        <v>0</v>
      </c>
    </row>
    <row r="3278" spans="1:19" ht="15.6" x14ac:dyDescent="0.3">
      <c r="A3278" t="s">
        <v>159</v>
      </c>
      <c r="B3278" s="1">
        <v>42694</v>
      </c>
      <c r="C3278" s="1">
        <v>42699</v>
      </c>
      <c r="D3278">
        <f t="shared" si="204"/>
        <v>2016</v>
      </c>
      <c r="E3278" t="str">
        <f t="shared" si="205"/>
        <v>Nov</v>
      </c>
      <c r="F3278" t="s">
        <v>37</v>
      </c>
      <c r="G3278" t="s">
        <v>160</v>
      </c>
      <c r="H3278" s="2" t="s">
        <v>22</v>
      </c>
      <c r="I3278" t="s">
        <v>61</v>
      </c>
      <c r="J3278" t="s">
        <v>62</v>
      </c>
      <c r="K3278">
        <v>10035</v>
      </c>
      <c r="L3278" t="s">
        <v>54</v>
      </c>
      <c r="M3278" t="s">
        <v>4396</v>
      </c>
      <c r="N3278" t="s">
        <v>128</v>
      </c>
      <c r="O3278" t="s">
        <v>3726</v>
      </c>
      <c r="P3278" s="4">
        <v>60.45</v>
      </c>
      <c r="Q3278" s="4">
        <v>60.45</v>
      </c>
      <c r="R3278" s="4">
        <f t="shared" si="206"/>
        <v>0</v>
      </c>
      <c r="S3278" s="4">
        <f t="shared" si="207"/>
        <v>0</v>
      </c>
    </row>
    <row r="3279" spans="1:19" ht="15.6" x14ac:dyDescent="0.3">
      <c r="A3279" t="s">
        <v>2397</v>
      </c>
      <c r="B3279" s="1">
        <v>43130</v>
      </c>
      <c r="C3279" s="1">
        <v>43136</v>
      </c>
      <c r="D3279">
        <f t="shared" si="204"/>
        <v>2018</v>
      </c>
      <c r="E3279" t="str">
        <f t="shared" si="205"/>
        <v>Jan</v>
      </c>
      <c r="F3279" t="s">
        <v>37</v>
      </c>
      <c r="G3279" t="s">
        <v>1272</v>
      </c>
      <c r="H3279" s="2" t="s">
        <v>22</v>
      </c>
      <c r="I3279" t="s">
        <v>1285</v>
      </c>
      <c r="J3279" t="s">
        <v>878</v>
      </c>
      <c r="K3279">
        <v>50315</v>
      </c>
      <c r="L3279" t="s">
        <v>25</v>
      </c>
      <c r="M3279" t="s">
        <v>4396</v>
      </c>
      <c r="N3279" t="s">
        <v>128</v>
      </c>
      <c r="O3279" t="s">
        <v>3726</v>
      </c>
      <c r="P3279" s="4">
        <v>40.299999999999997</v>
      </c>
      <c r="Q3279" s="4">
        <v>40.299999999999997</v>
      </c>
      <c r="R3279" s="4">
        <f t="shared" si="206"/>
        <v>0</v>
      </c>
      <c r="S3279" s="4">
        <f t="shared" si="207"/>
        <v>0</v>
      </c>
    </row>
    <row r="3280" spans="1:19" ht="15.6" x14ac:dyDescent="0.3">
      <c r="A3280" t="s">
        <v>4397</v>
      </c>
      <c r="B3280" s="1">
        <v>42525</v>
      </c>
      <c r="C3280" s="1">
        <v>42525</v>
      </c>
      <c r="D3280">
        <f t="shared" si="204"/>
        <v>2016</v>
      </c>
      <c r="E3280" t="str">
        <f t="shared" si="205"/>
        <v>Jun</v>
      </c>
      <c r="F3280" t="s">
        <v>30</v>
      </c>
      <c r="G3280" t="s">
        <v>156</v>
      </c>
      <c r="H3280" s="2" t="s">
        <v>22</v>
      </c>
      <c r="I3280" t="s">
        <v>69</v>
      </c>
      <c r="J3280" t="s">
        <v>70</v>
      </c>
      <c r="K3280">
        <v>98105</v>
      </c>
      <c r="L3280" t="s">
        <v>34</v>
      </c>
      <c r="M3280" t="s">
        <v>4398</v>
      </c>
      <c r="N3280" t="s">
        <v>128</v>
      </c>
      <c r="O3280" t="s">
        <v>3726</v>
      </c>
      <c r="P3280" s="4">
        <v>9.26</v>
      </c>
      <c r="Q3280" s="4">
        <v>18</v>
      </c>
      <c r="R3280" s="4">
        <f t="shared" si="206"/>
        <v>-8.74</v>
      </c>
      <c r="S3280" s="4">
        <f t="shared" si="207"/>
        <v>-1.3109999999999999</v>
      </c>
    </row>
    <row r="3281" spans="1:19" x14ac:dyDescent="0.3">
      <c r="A3281" t="s">
        <v>4399</v>
      </c>
      <c r="B3281" s="1">
        <v>43005</v>
      </c>
      <c r="C3281" s="1">
        <v>43007</v>
      </c>
      <c r="D3281">
        <f t="shared" si="204"/>
        <v>2017</v>
      </c>
      <c r="E3281" t="str">
        <f t="shared" si="205"/>
        <v>Sep</v>
      </c>
      <c r="F3281" t="s">
        <v>67</v>
      </c>
      <c r="G3281" t="s">
        <v>1236</v>
      </c>
      <c r="H3281" t="s">
        <v>51</v>
      </c>
      <c r="I3281" t="s">
        <v>600</v>
      </c>
      <c r="J3281" t="s">
        <v>183</v>
      </c>
      <c r="K3281">
        <v>30318</v>
      </c>
      <c r="L3281" t="s">
        <v>44</v>
      </c>
      <c r="M3281" t="s">
        <v>4398</v>
      </c>
      <c r="N3281" t="s">
        <v>128</v>
      </c>
      <c r="O3281" t="s">
        <v>3726</v>
      </c>
      <c r="P3281" s="4">
        <v>13.89</v>
      </c>
      <c r="Q3281" s="4">
        <v>13.89</v>
      </c>
      <c r="R3281" s="4">
        <f t="shared" si="206"/>
        <v>0</v>
      </c>
      <c r="S3281" s="4">
        <f t="shared" si="207"/>
        <v>0</v>
      </c>
    </row>
    <row r="3282" spans="1:19" ht="15.6" x14ac:dyDescent="0.3">
      <c r="A3282" t="s">
        <v>4340</v>
      </c>
      <c r="B3282" s="1">
        <v>42084</v>
      </c>
      <c r="C3282" s="1">
        <v>42088</v>
      </c>
      <c r="D3282">
        <f t="shared" si="204"/>
        <v>2015</v>
      </c>
      <c r="E3282" t="str">
        <f t="shared" si="205"/>
        <v>Mar</v>
      </c>
      <c r="F3282" t="s">
        <v>37</v>
      </c>
      <c r="G3282" t="s">
        <v>591</v>
      </c>
      <c r="H3282" s="2" t="s">
        <v>22</v>
      </c>
      <c r="I3282" t="s">
        <v>2629</v>
      </c>
      <c r="J3282" t="s">
        <v>233</v>
      </c>
      <c r="K3282">
        <v>45011</v>
      </c>
      <c r="L3282" t="s">
        <v>54</v>
      </c>
      <c r="M3282" t="s">
        <v>4398</v>
      </c>
      <c r="N3282" t="s">
        <v>128</v>
      </c>
      <c r="O3282" t="s">
        <v>3726</v>
      </c>
      <c r="P3282" s="4">
        <v>7.4080000000000004</v>
      </c>
      <c r="Q3282" s="4">
        <v>5</v>
      </c>
      <c r="R3282" s="4">
        <f t="shared" si="206"/>
        <v>2.4080000000000004</v>
      </c>
      <c r="S3282" s="4">
        <f t="shared" si="207"/>
        <v>0.36120000000000002</v>
      </c>
    </row>
    <row r="3283" spans="1:19" ht="15.6" x14ac:dyDescent="0.3">
      <c r="A3283" t="s">
        <v>4400</v>
      </c>
      <c r="B3283" s="1">
        <v>42625</v>
      </c>
      <c r="C3283" s="1">
        <v>42631</v>
      </c>
      <c r="D3283">
        <f t="shared" si="204"/>
        <v>2016</v>
      </c>
      <c r="E3283" t="str">
        <f t="shared" si="205"/>
        <v>Sep</v>
      </c>
      <c r="F3283" t="s">
        <v>37</v>
      </c>
      <c r="G3283" t="s">
        <v>538</v>
      </c>
      <c r="H3283" s="2" t="s">
        <v>22</v>
      </c>
      <c r="I3283" t="s">
        <v>1021</v>
      </c>
      <c r="J3283" t="s">
        <v>62</v>
      </c>
      <c r="K3283">
        <v>13021</v>
      </c>
      <c r="L3283" t="s">
        <v>54</v>
      </c>
      <c r="M3283" t="s">
        <v>4398</v>
      </c>
      <c r="N3283" t="s">
        <v>128</v>
      </c>
      <c r="O3283" t="s">
        <v>3726</v>
      </c>
      <c r="P3283" s="4">
        <v>9.26</v>
      </c>
      <c r="Q3283" s="4">
        <v>18</v>
      </c>
      <c r="R3283" s="4">
        <f t="shared" si="206"/>
        <v>-8.74</v>
      </c>
      <c r="S3283" s="4">
        <f t="shared" si="207"/>
        <v>-1.3109999999999999</v>
      </c>
    </row>
    <row r="3284" spans="1:19" ht="15.6" x14ac:dyDescent="0.3">
      <c r="A3284" t="s">
        <v>4143</v>
      </c>
      <c r="B3284" s="1">
        <v>42099</v>
      </c>
      <c r="C3284" s="1">
        <v>42101</v>
      </c>
      <c r="D3284">
        <f t="shared" si="204"/>
        <v>2015</v>
      </c>
      <c r="E3284" t="str">
        <f t="shared" si="205"/>
        <v>Apr</v>
      </c>
      <c r="F3284" t="s">
        <v>67</v>
      </c>
      <c r="G3284" t="s">
        <v>1849</v>
      </c>
      <c r="H3284" s="2" t="s">
        <v>22</v>
      </c>
      <c r="I3284" t="s">
        <v>835</v>
      </c>
      <c r="J3284" t="s">
        <v>89</v>
      </c>
      <c r="K3284">
        <v>48127</v>
      </c>
      <c r="L3284" t="s">
        <v>25</v>
      </c>
      <c r="M3284" t="s">
        <v>4398</v>
      </c>
      <c r="N3284" t="s">
        <v>128</v>
      </c>
      <c r="O3284" t="s">
        <v>3726</v>
      </c>
      <c r="P3284" s="4">
        <v>13.89</v>
      </c>
      <c r="Q3284" s="4">
        <v>13.89</v>
      </c>
      <c r="R3284" s="4">
        <f t="shared" si="206"/>
        <v>0</v>
      </c>
      <c r="S3284" s="4">
        <f t="shared" si="207"/>
        <v>0</v>
      </c>
    </row>
    <row r="3285" spans="1:19" ht="15.6" x14ac:dyDescent="0.3">
      <c r="A3285" t="s">
        <v>1890</v>
      </c>
      <c r="B3285" s="1">
        <v>42890</v>
      </c>
      <c r="C3285" s="1">
        <v>42895</v>
      </c>
      <c r="D3285">
        <f t="shared" si="204"/>
        <v>2017</v>
      </c>
      <c r="E3285" t="str">
        <f t="shared" si="205"/>
        <v>Jun</v>
      </c>
      <c r="F3285" t="s">
        <v>67</v>
      </c>
      <c r="G3285" t="s">
        <v>583</v>
      </c>
      <c r="H3285" s="2" t="s">
        <v>22</v>
      </c>
      <c r="I3285" t="s">
        <v>23</v>
      </c>
      <c r="J3285" t="s">
        <v>24</v>
      </c>
      <c r="K3285">
        <v>60610</v>
      </c>
      <c r="L3285" t="s">
        <v>25</v>
      </c>
      <c r="M3285" t="s">
        <v>4398</v>
      </c>
      <c r="N3285" t="s">
        <v>110</v>
      </c>
      <c r="O3285" t="s">
        <v>3726</v>
      </c>
      <c r="P3285" s="4">
        <v>7.4080000000000004</v>
      </c>
      <c r="Q3285" s="4">
        <v>5</v>
      </c>
      <c r="R3285" s="4">
        <f t="shared" si="206"/>
        <v>2.4080000000000004</v>
      </c>
      <c r="S3285" s="4">
        <f t="shared" si="207"/>
        <v>0.36120000000000002</v>
      </c>
    </row>
    <row r="3286" spans="1:19" x14ac:dyDescent="0.3">
      <c r="A3286" t="s">
        <v>4401</v>
      </c>
      <c r="B3286" s="1">
        <v>43406</v>
      </c>
      <c r="C3286" s="1">
        <v>43410</v>
      </c>
      <c r="D3286">
        <f t="shared" si="204"/>
        <v>2018</v>
      </c>
      <c r="E3286" t="str">
        <f t="shared" si="205"/>
        <v>Nov</v>
      </c>
      <c r="F3286" t="s">
        <v>37</v>
      </c>
      <c r="G3286" t="s">
        <v>824</v>
      </c>
      <c r="H3286" t="s">
        <v>51</v>
      </c>
      <c r="I3286" t="s">
        <v>4402</v>
      </c>
      <c r="J3286" t="s">
        <v>1912</v>
      </c>
      <c r="K3286">
        <v>66212</v>
      </c>
      <c r="L3286" t="s">
        <v>25</v>
      </c>
      <c r="M3286" t="s">
        <v>4398</v>
      </c>
      <c r="N3286" t="s">
        <v>128</v>
      </c>
      <c r="O3286" t="s">
        <v>3726</v>
      </c>
      <c r="P3286" s="4">
        <v>27.78</v>
      </c>
      <c r="Q3286" s="4">
        <v>27.78</v>
      </c>
      <c r="R3286" s="4">
        <f t="shared" si="206"/>
        <v>0</v>
      </c>
      <c r="S3286" s="4">
        <f t="shared" si="207"/>
        <v>0</v>
      </c>
    </row>
    <row r="3287" spans="1:19" ht="15.6" x14ac:dyDescent="0.3">
      <c r="A3287" t="s">
        <v>4403</v>
      </c>
      <c r="B3287" s="1">
        <v>42482</v>
      </c>
      <c r="C3287" s="1">
        <v>42486</v>
      </c>
      <c r="D3287">
        <f t="shared" si="204"/>
        <v>2016</v>
      </c>
      <c r="E3287" t="str">
        <f t="shared" si="205"/>
        <v>Apr</v>
      </c>
      <c r="F3287" t="s">
        <v>37</v>
      </c>
      <c r="G3287" t="s">
        <v>1161</v>
      </c>
      <c r="H3287" s="2" t="s">
        <v>22</v>
      </c>
      <c r="I3287" t="s">
        <v>47</v>
      </c>
      <c r="J3287" t="s">
        <v>33</v>
      </c>
      <c r="K3287">
        <v>90008</v>
      </c>
      <c r="L3287" t="s">
        <v>34</v>
      </c>
      <c r="M3287" t="s">
        <v>4404</v>
      </c>
      <c r="N3287" t="s">
        <v>128</v>
      </c>
      <c r="O3287" t="s">
        <v>3726</v>
      </c>
      <c r="P3287" s="4">
        <v>64.14</v>
      </c>
      <c r="Q3287" s="4">
        <v>100</v>
      </c>
      <c r="R3287" s="4">
        <f t="shared" si="206"/>
        <v>-35.86</v>
      </c>
      <c r="S3287" s="4">
        <f t="shared" si="207"/>
        <v>-5.3789999999999996</v>
      </c>
    </row>
    <row r="3288" spans="1:19" x14ac:dyDescent="0.3">
      <c r="A3288" t="s">
        <v>3374</v>
      </c>
      <c r="B3288" s="1">
        <v>42378</v>
      </c>
      <c r="C3288" s="1">
        <v>42382</v>
      </c>
      <c r="D3288">
        <f t="shared" si="204"/>
        <v>2016</v>
      </c>
      <c r="E3288" t="str">
        <f t="shared" si="205"/>
        <v>Jan</v>
      </c>
      <c r="F3288" t="s">
        <v>37</v>
      </c>
      <c r="G3288" t="s">
        <v>3375</v>
      </c>
      <c r="H3288" t="s">
        <v>51</v>
      </c>
      <c r="I3288" t="s">
        <v>204</v>
      </c>
      <c r="J3288" t="s">
        <v>205</v>
      </c>
      <c r="K3288">
        <v>42420</v>
      </c>
      <c r="L3288" t="s">
        <v>44</v>
      </c>
      <c r="M3288" t="s">
        <v>4404</v>
      </c>
      <c r="N3288" t="s">
        <v>128</v>
      </c>
      <c r="O3288" t="s">
        <v>3726</v>
      </c>
      <c r="P3288" s="4">
        <v>42.76</v>
      </c>
      <c r="Q3288" s="4">
        <v>42.76</v>
      </c>
      <c r="R3288" s="4">
        <f t="shared" si="206"/>
        <v>0</v>
      </c>
      <c r="S3288" s="4">
        <f t="shared" si="207"/>
        <v>0</v>
      </c>
    </row>
    <row r="3289" spans="1:19" ht="15.6" x14ac:dyDescent="0.3">
      <c r="A3289" t="s">
        <v>789</v>
      </c>
      <c r="B3289" s="1">
        <v>43263</v>
      </c>
      <c r="C3289" s="1">
        <v>43269</v>
      </c>
      <c r="D3289">
        <f t="shared" si="204"/>
        <v>2018</v>
      </c>
      <c r="E3289" t="str">
        <f t="shared" si="205"/>
        <v>Jun</v>
      </c>
      <c r="F3289" t="s">
        <v>37</v>
      </c>
      <c r="G3289" t="s">
        <v>790</v>
      </c>
      <c r="H3289" s="2" t="s">
        <v>22</v>
      </c>
      <c r="I3289" t="s">
        <v>61</v>
      </c>
      <c r="J3289" t="s">
        <v>62</v>
      </c>
      <c r="K3289">
        <v>10035</v>
      </c>
      <c r="L3289" t="s">
        <v>54</v>
      </c>
      <c r="M3289" t="s">
        <v>4404</v>
      </c>
      <c r="N3289" t="s">
        <v>128</v>
      </c>
      <c r="O3289" t="s">
        <v>3726</v>
      </c>
      <c r="P3289" s="4">
        <v>64.14</v>
      </c>
      <c r="Q3289" s="4">
        <v>64.14</v>
      </c>
      <c r="R3289" s="4">
        <f t="shared" si="206"/>
        <v>0</v>
      </c>
      <c r="S3289" s="4">
        <f t="shared" si="207"/>
        <v>0</v>
      </c>
    </row>
    <row r="3290" spans="1:19" ht="15.6" x14ac:dyDescent="0.3">
      <c r="A3290" t="s">
        <v>1128</v>
      </c>
      <c r="B3290" s="1">
        <v>42333</v>
      </c>
      <c r="C3290" s="1">
        <v>42337</v>
      </c>
      <c r="D3290">
        <f t="shared" si="204"/>
        <v>2015</v>
      </c>
      <c r="E3290" t="str">
        <f t="shared" si="205"/>
        <v>Nov</v>
      </c>
      <c r="F3290" t="s">
        <v>37</v>
      </c>
      <c r="G3290" t="s">
        <v>1129</v>
      </c>
      <c r="H3290" s="2" t="s">
        <v>22</v>
      </c>
      <c r="I3290" t="s">
        <v>47</v>
      </c>
      <c r="J3290" t="s">
        <v>33</v>
      </c>
      <c r="K3290">
        <v>90004</v>
      </c>
      <c r="L3290" t="s">
        <v>34</v>
      </c>
      <c r="M3290" t="s">
        <v>4405</v>
      </c>
      <c r="N3290" t="s">
        <v>128</v>
      </c>
      <c r="O3290" t="s">
        <v>3726</v>
      </c>
      <c r="P3290" s="4">
        <v>7.44</v>
      </c>
      <c r="Q3290" s="4">
        <v>5</v>
      </c>
      <c r="R3290" s="4">
        <f t="shared" si="206"/>
        <v>2.4400000000000004</v>
      </c>
      <c r="S3290" s="4">
        <f t="shared" si="207"/>
        <v>0.36600000000000005</v>
      </c>
    </row>
    <row r="3291" spans="1:19" ht="15.6" x14ac:dyDescent="0.3">
      <c r="A3291" t="s">
        <v>4406</v>
      </c>
      <c r="B3291" s="1">
        <v>43462</v>
      </c>
      <c r="C3291" s="1">
        <v>43467</v>
      </c>
      <c r="D3291">
        <f t="shared" si="204"/>
        <v>2018</v>
      </c>
      <c r="E3291" t="str">
        <f t="shared" si="205"/>
        <v>Dec</v>
      </c>
      <c r="F3291" t="s">
        <v>37</v>
      </c>
      <c r="G3291" t="s">
        <v>2715</v>
      </c>
      <c r="H3291" s="2" t="s">
        <v>22</v>
      </c>
      <c r="I3291" t="s">
        <v>3816</v>
      </c>
      <c r="J3291" t="s">
        <v>3817</v>
      </c>
      <c r="K3291">
        <v>58103</v>
      </c>
      <c r="L3291" t="s">
        <v>25</v>
      </c>
      <c r="M3291" t="s">
        <v>4405</v>
      </c>
      <c r="N3291" t="s">
        <v>128</v>
      </c>
      <c r="O3291" t="s">
        <v>3726</v>
      </c>
      <c r="P3291" s="4">
        <v>2.48</v>
      </c>
      <c r="Q3291" s="4">
        <v>5</v>
      </c>
      <c r="R3291" s="4">
        <f t="shared" si="206"/>
        <v>-2.52</v>
      </c>
      <c r="S3291" s="4">
        <f t="shared" si="207"/>
        <v>-0.378</v>
      </c>
    </row>
    <row r="3292" spans="1:19" ht="15.6" x14ac:dyDescent="0.3">
      <c r="A3292" t="s">
        <v>2194</v>
      </c>
      <c r="B3292" s="1">
        <v>42980</v>
      </c>
      <c r="C3292" s="1">
        <v>42984</v>
      </c>
      <c r="D3292">
        <f t="shared" si="204"/>
        <v>2017</v>
      </c>
      <c r="E3292" t="str">
        <f t="shared" si="205"/>
        <v>Sep</v>
      </c>
      <c r="F3292" t="s">
        <v>37</v>
      </c>
      <c r="G3292" t="s">
        <v>1885</v>
      </c>
      <c r="H3292" s="2" t="s">
        <v>22</v>
      </c>
      <c r="I3292" t="s">
        <v>47</v>
      </c>
      <c r="J3292" t="s">
        <v>33</v>
      </c>
      <c r="K3292">
        <v>90036</v>
      </c>
      <c r="L3292" t="s">
        <v>34</v>
      </c>
      <c r="M3292" t="s">
        <v>4407</v>
      </c>
      <c r="N3292" t="s">
        <v>110</v>
      </c>
      <c r="O3292" t="s">
        <v>3726</v>
      </c>
      <c r="P3292" s="4">
        <v>18.690000000000001</v>
      </c>
      <c r="Q3292" s="4">
        <v>18</v>
      </c>
      <c r="R3292" s="4">
        <f t="shared" si="206"/>
        <v>0.69000000000000128</v>
      </c>
      <c r="S3292" s="4">
        <f t="shared" si="207"/>
        <v>0.10350000000000019</v>
      </c>
    </row>
    <row r="3293" spans="1:19" ht="15.6" x14ac:dyDescent="0.3">
      <c r="A3293" t="s">
        <v>4408</v>
      </c>
      <c r="B3293" s="1">
        <v>42122</v>
      </c>
      <c r="C3293" s="1">
        <v>42127</v>
      </c>
      <c r="D3293">
        <f t="shared" si="204"/>
        <v>2015</v>
      </c>
      <c r="E3293" t="str">
        <f t="shared" si="205"/>
        <v>Apr</v>
      </c>
      <c r="F3293" t="s">
        <v>37</v>
      </c>
      <c r="G3293" t="s">
        <v>472</v>
      </c>
      <c r="H3293" s="2" t="s">
        <v>22</v>
      </c>
      <c r="I3293" t="s">
        <v>394</v>
      </c>
      <c r="J3293" t="s">
        <v>140</v>
      </c>
      <c r="K3293">
        <v>21215</v>
      </c>
      <c r="L3293" t="s">
        <v>54</v>
      </c>
      <c r="M3293" t="s">
        <v>4407</v>
      </c>
      <c r="N3293" t="s">
        <v>128</v>
      </c>
      <c r="O3293" t="s">
        <v>3726</v>
      </c>
      <c r="P3293" s="4">
        <v>5.34</v>
      </c>
      <c r="Q3293" s="4">
        <v>5</v>
      </c>
      <c r="R3293" s="4">
        <f t="shared" si="206"/>
        <v>0.33999999999999986</v>
      </c>
      <c r="S3293" s="4">
        <f t="shared" si="207"/>
        <v>5.0999999999999976E-2</v>
      </c>
    </row>
    <row r="3294" spans="1:19" ht="15.6" x14ac:dyDescent="0.3">
      <c r="A3294" t="s">
        <v>4409</v>
      </c>
      <c r="B3294" s="1">
        <v>43226</v>
      </c>
      <c r="C3294" s="1">
        <v>43231</v>
      </c>
      <c r="D3294">
        <f t="shared" si="204"/>
        <v>2018</v>
      </c>
      <c r="E3294" t="str">
        <f t="shared" si="205"/>
        <v>May</v>
      </c>
      <c r="F3294" t="s">
        <v>37</v>
      </c>
      <c r="G3294" t="s">
        <v>2121</v>
      </c>
      <c r="H3294" s="2" t="s">
        <v>22</v>
      </c>
      <c r="I3294" t="s">
        <v>23</v>
      </c>
      <c r="J3294" t="s">
        <v>24</v>
      </c>
      <c r="K3294">
        <v>60623</v>
      </c>
      <c r="L3294" t="s">
        <v>25</v>
      </c>
      <c r="M3294" t="s">
        <v>4407</v>
      </c>
      <c r="N3294" t="s">
        <v>128</v>
      </c>
      <c r="O3294" t="s">
        <v>3726</v>
      </c>
      <c r="P3294" s="4">
        <v>6.4080000000000004</v>
      </c>
      <c r="Q3294" s="4">
        <v>5</v>
      </c>
      <c r="R3294" s="4">
        <f t="shared" si="206"/>
        <v>1.4080000000000004</v>
      </c>
      <c r="S3294" s="4">
        <f t="shared" si="207"/>
        <v>0.21120000000000005</v>
      </c>
    </row>
    <row r="3295" spans="1:19" ht="15.6" x14ac:dyDescent="0.3">
      <c r="A3295" t="s">
        <v>4410</v>
      </c>
      <c r="B3295" s="1">
        <v>42207</v>
      </c>
      <c r="C3295" s="1">
        <v>42213</v>
      </c>
      <c r="D3295">
        <f t="shared" si="204"/>
        <v>2015</v>
      </c>
      <c r="E3295" t="str">
        <f t="shared" si="205"/>
        <v>Jul</v>
      </c>
      <c r="F3295" t="s">
        <v>37</v>
      </c>
      <c r="G3295" t="s">
        <v>2204</v>
      </c>
      <c r="H3295" s="2" t="s">
        <v>22</v>
      </c>
      <c r="I3295" t="s">
        <v>47</v>
      </c>
      <c r="J3295" t="s">
        <v>33</v>
      </c>
      <c r="K3295">
        <v>90008</v>
      </c>
      <c r="L3295" t="s">
        <v>34</v>
      </c>
      <c r="M3295" t="s">
        <v>4411</v>
      </c>
      <c r="N3295" t="s">
        <v>128</v>
      </c>
      <c r="O3295" t="s">
        <v>3726</v>
      </c>
      <c r="P3295" s="4">
        <v>19.68</v>
      </c>
      <c r="Q3295" s="4">
        <v>100</v>
      </c>
      <c r="R3295" s="4">
        <f t="shared" si="206"/>
        <v>-80.319999999999993</v>
      </c>
      <c r="S3295" s="4">
        <f t="shared" si="207"/>
        <v>-12.047999999999998</v>
      </c>
    </row>
    <row r="3296" spans="1:19" x14ac:dyDescent="0.3">
      <c r="A3296" t="s">
        <v>4412</v>
      </c>
      <c r="B3296" s="1">
        <v>43082</v>
      </c>
      <c r="C3296" s="1">
        <v>43088</v>
      </c>
      <c r="D3296">
        <f t="shared" si="204"/>
        <v>2017</v>
      </c>
      <c r="E3296" t="str">
        <f t="shared" si="205"/>
        <v>Dec</v>
      </c>
      <c r="F3296" t="s">
        <v>37</v>
      </c>
      <c r="G3296" t="s">
        <v>1866</v>
      </c>
      <c r="H3296" t="s">
        <v>51</v>
      </c>
      <c r="I3296" t="s">
        <v>3573</v>
      </c>
      <c r="J3296" t="s">
        <v>33</v>
      </c>
      <c r="K3296">
        <v>92503</v>
      </c>
      <c r="L3296" t="s">
        <v>34</v>
      </c>
      <c r="M3296" t="s">
        <v>4411</v>
      </c>
      <c r="N3296" t="s">
        <v>128</v>
      </c>
      <c r="O3296" t="s">
        <v>3726</v>
      </c>
      <c r="P3296" s="4">
        <v>9.84</v>
      </c>
      <c r="Q3296" s="4">
        <v>9.84</v>
      </c>
      <c r="R3296" s="4">
        <f t="shared" si="206"/>
        <v>0</v>
      </c>
      <c r="S3296" s="4">
        <f t="shared" si="207"/>
        <v>0</v>
      </c>
    </row>
    <row r="3297" spans="1:19" ht="15.6" x14ac:dyDescent="0.3">
      <c r="A3297" t="s">
        <v>2489</v>
      </c>
      <c r="B3297" s="1">
        <v>43289</v>
      </c>
      <c r="C3297" s="1">
        <v>43293</v>
      </c>
      <c r="D3297">
        <f t="shared" si="204"/>
        <v>2018</v>
      </c>
      <c r="E3297" t="str">
        <f t="shared" si="205"/>
        <v>Jul</v>
      </c>
      <c r="F3297" t="s">
        <v>37</v>
      </c>
      <c r="G3297" t="s">
        <v>851</v>
      </c>
      <c r="H3297" s="2" t="s">
        <v>22</v>
      </c>
      <c r="I3297" t="s">
        <v>69</v>
      </c>
      <c r="J3297" t="s">
        <v>70</v>
      </c>
      <c r="K3297">
        <v>98115</v>
      </c>
      <c r="L3297" t="s">
        <v>34</v>
      </c>
      <c r="M3297" t="s">
        <v>4411</v>
      </c>
      <c r="N3297" t="s">
        <v>128</v>
      </c>
      <c r="O3297" t="s">
        <v>3726</v>
      </c>
      <c r="P3297" s="4">
        <v>13.12</v>
      </c>
      <c r="Q3297" s="4">
        <v>13.12</v>
      </c>
      <c r="R3297" s="4">
        <f t="shared" si="206"/>
        <v>0</v>
      </c>
      <c r="S3297" s="4">
        <f t="shared" si="207"/>
        <v>0</v>
      </c>
    </row>
    <row r="3298" spans="1:19" ht="15.6" x14ac:dyDescent="0.3">
      <c r="A3298" t="s">
        <v>3738</v>
      </c>
      <c r="B3298" s="1">
        <v>42099</v>
      </c>
      <c r="C3298" s="1">
        <v>42103</v>
      </c>
      <c r="D3298">
        <f t="shared" si="204"/>
        <v>2015</v>
      </c>
      <c r="E3298" t="str">
        <f t="shared" si="205"/>
        <v>Apr</v>
      </c>
      <c r="F3298" t="s">
        <v>67</v>
      </c>
      <c r="G3298" t="s">
        <v>2914</v>
      </c>
      <c r="H3298" s="2" t="s">
        <v>22</v>
      </c>
      <c r="I3298" t="s">
        <v>2065</v>
      </c>
      <c r="J3298" t="s">
        <v>158</v>
      </c>
      <c r="K3298">
        <v>22304</v>
      </c>
      <c r="L3298" t="s">
        <v>44</v>
      </c>
      <c r="M3298" t="s">
        <v>4411</v>
      </c>
      <c r="N3298" t="s">
        <v>128</v>
      </c>
      <c r="O3298" t="s">
        <v>3726</v>
      </c>
      <c r="P3298" s="4">
        <v>22.96</v>
      </c>
      <c r="Q3298" s="4">
        <v>18</v>
      </c>
      <c r="R3298" s="4">
        <f t="shared" si="206"/>
        <v>4.9600000000000009</v>
      </c>
      <c r="S3298" s="4">
        <f t="shared" si="207"/>
        <v>0.74400000000000011</v>
      </c>
    </row>
    <row r="3299" spans="1:19" ht="15.6" x14ac:dyDescent="0.3">
      <c r="A3299" t="s">
        <v>2625</v>
      </c>
      <c r="B3299" s="1">
        <v>42336</v>
      </c>
      <c r="C3299" s="1">
        <v>42339</v>
      </c>
      <c r="D3299">
        <f t="shared" si="204"/>
        <v>2015</v>
      </c>
      <c r="E3299" t="str">
        <f t="shared" si="205"/>
        <v>Nov</v>
      </c>
      <c r="F3299" t="s">
        <v>67</v>
      </c>
      <c r="G3299" t="s">
        <v>2348</v>
      </c>
      <c r="H3299" s="2" t="s">
        <v>22</v>
      </c>
      <c r="I3299" t="s">
        <v>139</v>
      </c>
      <c r="J3299" t="s">
        <v>698</v>
      </c>
      <c r="K3299">
        <v>29203</v>
      </c>
      <c r="L3299" t="s">
        <v>44</v>
      </c>
      <c r="M3299" t="s">
        <v>4411</v>
      </c>
      <c r="N3299" t="s">
        <v>128</v>
      </c>
      <c r="O3299" t="s">
        <v>3726</v>
      </c>
      <c r="P3299" s="4">
        <v>13.12</v>
      </c>
      <c r="Q3299" s="4">
        <v>13.12</v>
      </c>
      <c r="R3299" s="4">
        <f t="shared" si="206"/>
        <v>0</v>
      </c>
      <c r="S3299" s="4">
        <f t="shared" si="207"/>
        <v>0</v>
      </c>
    </row>
    <row r="3300" spans="1:19" ht="15.6" x14ac:dyDescent="0.3">
      <c r="A3300" t="s">
        <v>4413</v>
      </c>
      <c r="B3300" s="1">
        <v>42393</v>
      </c>
      <c r="C3300" s="1">
        <v>42397</v>
      </c>
      <c r="D3300">
        <f t="shared" si="204"/>
        <v>2016</v>
      </c>
      <c r="E3300" t="str">
        <f t="shared" si="205"/>
        <v>Jan</v>
      </c>
      <c r="F3300" t="s">
        <v>37</v>
      </c>
      <c r="G3300" t="s">
        <v>171</v>
      </c>
      <c r="H3300" s="2" t="s">
        <v>22</v>
      </c>
      <c r="I3300" t="s">
        <v>4414</v>
      </c>
      <c r="J3300" t="s">
        <v>79</v>
      </c>
      <c r="K3300">
        <v>33407</v>
      </c>
      <c r="L3300" t="s">
        <v>44</v>
      </c>
      <c r="M3300" t="s">
        <v>4411</v>
      </c>
      <c r="N3300" t="s">
        <v>128</v>
      </c>
      <c r="O3300" t="s">
        <v>3726</v>
      </c>
      <c r="P3300" s="4">
        <v>13.12</v>
      </c>
      <c r="Q3300" s="4">
        <v>13.12</v>
      </c>
      <c r="R3300" s="4">
        <f t="shared" si="206"/>
        <v>0</v>
      </c>
      <c r="S3300" s="4">
        <f t="shared" si="207"/>
        <v>0</v>
      </c>
    </row>
    <row r="3301" spans="1:19" ht="15.6" x14ac:dyDescent="0.3">
      <c r="A3301" t="s">
        <v>2927</v>
      </c>
      <c r="B3301" s="1">
        <v>42486</v>
      </c>
      <c r="C3301" s="1">
        <v>42490</v>
      </c>
      <c r="D3301">
        <f t="shared" si="204"/>
        <v>2016</v>
      </c>
      <c r="E3301" t="str">
        <f t="shared" si="205"/>
        <v>Apr</v>
      </c>
      <c r="F3301" t="s">
        <v>37</v>
      </c>
      <c r="G3301" t="s">
        <v>1306</v>
      </c>
      <c r="H3301" s="2" t="s">
        <v>22</v>
      </c>
      <c r="I3301" t="s">
        <v>2928</v>
      </c>
      <c r="J3301" t="s">
        <v>79</v>
      </c>
      <c r="K3301">
        <v>32114</v>
      </c>
      <c r="L3301" t="s">
        <v>44</v>
      </c>
      <c r="M3301" t="s">
        <v>4411</v>
      </c>
      <c r="N3301" t="s">
        <v>128</v>
      </c>
      <c r="O3301" t="s">
        <v>3726</v>
      </c>
      <c r="P3301" s="4">
        <v>2.6240000000000001</v>
      </c>
      <c r="Q3301" s="4">
        <v>5</v>
      </c>
      <c r="R3301" s="4">
        <f t="shared" si="206"/>
        <v>-2.3759999999999999</v>
      </c>
      <c r="S3301" s="4">
        <f t="shared" si="207"/>
        <v>-0.35639999999999999</v>
      </c>
    </row>
    <row r="3302" spans="1:19" ht="15.6" x14ac:dyDescent="0.3">
      <c r="A3302" t="s">
        <v>4415</v>
      </c>
      <c r="B3302" s="1">
        <v>42332</v>
      </c>
      <c r="C3302" s="1">
        <v>42334</v>
      </c>
      <c r="D3302">
        <f t="shared" si="204"/>
        <v>2015</v>
      </c>
      <c r="E3302" t="str">
        <f t="shared" si="205"/>
        <v>Nov</v>
      </c>
      <c r="F3302" t="s">
        <v>20</v>
      </c>
      <c r="G3302" t="s">
        <v>4416</v>
      </c>
      <c r="H3302" s="2" t="s">
        <v>22</v>
      </c>
      <c r="I3302" t="s">
        <v>2455</v>
      </c>
      <c r="J3302" t="s">
        <v>233</v>
      </c>
      <c r="K3302">
        <v>45231</v>
      </c>
      <c r="L3302" t="s">
        <v>54</v>
      </c>
      <c r="M3302" t="s">
        <v>4411</v>
      </c>
      <c r="N3302" t="s">
        <v>128</v>
      </c>
      <c r="O3302" t="s">
        <v>3726</v>
      </c>
      <c r="P3302" s="4">
        <v>2.6240000000000001</v>
      </c>
      <c r="Q3302" s="4">
        <v>5</v>
      </c>
      <c r="R3302" s="4">
        <f t="shared" si="206"/>
        <v>-2.3759999999999999</v>
      </c>
      <c r="S3302" s="4">
        <f t="shared" si="207"/>
        <v>-0.35639999999999999</v>
      </c>
    </row>
    <row r="3303" spans="1:19" ht="15.6" x14ac:dyDescent="0.3">
      <c r="A3303" t="s">
        <v>3504</v>
      </c>
      <c r="B3303" s="1">
        <v>42476</v>
      </c>
      <c r="C3303" s="1">
        <v>42481</v>
      </c>
      <c r="D3303">
        <f t="shared" si="204"/>
        <v>2016</v>
      </c>
      <c r="E3303" t="str">
        <f t="shared" si="205"/>
        <v>Apr</v>
      </c>
      <c r="F3303" t="s">
        <v>37</v>
      </c>
      <c r="G3303" t="s">
        <v>146</v>
      </c>
      <c r="H3303" s="2" t="s">
        <v>22</v>
      </c>
      <c r="I3303" t="s">
        <v>2346</v>
      </c>
      <c r="J3303" t="s">
        <v>233</v>
      </c>
      <c r="K3303">
        <v>43615</v>
      </c>
      <c r="L3303" t="s">
        <v>54</v>
      </c>
      <c r="M3303" t="s">
        <v>4411</v>
      </c>
      <c r="N3303" t="s">
        <v>128</v>
      </c>
      <c r="O3303" t="s">
        <v>3726</v>
      </c>
      <c r="P3303" s="4">
        <v>7.8719999999999999</v>
      </c>
      <c r="Q3303" s="4">
        <v>18</v>
      </c>
      <c r="R3303" s="4">
        <f t="shared" si="206"/>
        <v>-10.128</v>
      </c>
      <c r="S3303" s="4">
        <f t="shared" si="207"/>
        <v>-1.5191999999999999</v>
      </c>
    </row>
    <row r="3304" spans="1:19" ht="15.6" x14ac:dyDescent="0.3">
      <c r="A3304" t="s">
        <v>2457</v>
      </c>
      <c r="B3304" s="1">
        <v>43295</v>
      </c>
      <c r="C3304" s="1">
        <v>43299</v>
      </c>
      <c r="D3304">
        <f t="shared" si="204"/>
        <v>2018</v>
      </c>
      <c r="E3304" t="str">
        <f t="shared" si="205"/>
        <v>Jul</v>
      </c>
      <c r="F3304" t="s">
        <v>37</v>
      </c>
      <c r="G3304" t="s">
        <v>1240</v>
      </c>
      <c r="H3304" s="2" t="s">
        <v>22</v>
      </c>
      <c r="I3304" t="s">
        <v>182</v>
      </c>
      <c r="J3304" t="s">
        <v>233</v>
      </c>
      <c r="K3304">
        <v>43229</v>
      </c>
      <c r="L3304" t="s">
        <v>54</v>
      </c>
      <c r="M3304" t="s">
        <v>4411</v>
      </c>
      <c r="N3304" t="s">
        <v>128</v>
      </c>
      <c r="O3304" t="s">
        <v>3726</v>
      </c>
      <c r="P3304" s="4">
        <v>13.12</v>
      </c>
      <c r="Q3304" s="4">
        <v>13.12</v>
      </c>
      <c r="R3304" s="4">
        <f t="shared" si="206"/>
        <v>0</v>
      </c>
      <c r="S3304" s="4">
        <f t="shared" si="207"/>
        <v>0</v>
      </c>
    </row>
    <row r="3305" spans="1:19" ht="15.6" x14ac:dyDescent="0.3">
      <c r="A3305" t="s">
        <v>4417</v>
      </c>
      <c r="B3305" s="1">
        <v>43443</v>
      </c>
      <c r="C3305" s="1">
        <v>43449</v>
      </c>
      <c r="D3305">
        <f t="shared" si="204"/>
        <v>2018</v>
      </c>
      <c r="E3305" t="str">
        <f t="shared" si="205"/>
        <v>Dec</v>
      </c>
      <c r="F3305" t="s">
        <v>37</v>
      </c>
      <c r="G3305" t="s">
        <v>824</v>
      </c>
      <c r="H3305" s="2" t="s">
        <v>22</v>
      </c>
      <c r="I3305" t="s">
        <v>100</v>
      </c>
      <c r="J3305" t="s">
        <v>101</v>
      </c>
      <c r="K3305">
        <v>19143</v>
      </c>
      <c r="L3305" t="s">
        <v>54</v>
      </c>
      <c r="M3305" t="s">
        <v>4411</v>
      </c>
      <c r="N3305" t="s">
        <v>128</v>
      </c>
      <c r="O3305" t="s">
        <v>3726</v>
      </c>
      <c r="P3305" s="4">
        <v>2.6240000000000001</v>
      </c>
      <c r="Q3305" s="4">
        <v>5</v>
      </c>
      <c r="R3305" s="4">
        <f t="shared" si="206"/>
        <v>-2.3759999999999999</v>
      </c>
      <c r="S3305" s="4">
        <f t="shared" si="207"/>
        <v>-0.35639999999999999</v>
      </c>
    </row>
    <row r="3306" spans="1:19" x14ac:dyDescent="0.3">
      <c r="A3306" t="s">
        <v>3743</v>
      </c>
      <c r="B3306" s="1">
        <v>43424</v>
      </c>
      <c r="C3306" s="1">
        <v>43425</v>
      </c>
      <c r="D3306">
        <f t="shared" si="204"/>
        <v>2018</v>
      </c>
      <c r="E3306" t="str">
        <f t="shared" si="205"/>
        <v>Nov</v>
      </c>
      <c r="F3306" t="s">
        <v>20</v>
      </c>
      <c r="G3306" t="s">
        <v>2899</v>
      </c>
      <c r="H3306" t="s">
        <v>105</v>
      </c>
      <c r="I3306" t="s">
        <v>636</v>
      </c>
      <c r="J3306" t="s">
        <v>83</v>
      </c>
      <c r="K3306">
        <v>27217</v>
      </c>
      <c r="L3306" t="s">
        <v>44</v>
      </c>
      <c r="M3306" t="s">
        <v>4418</v>
      </c>
      <c r="N3306" t="s">
        <v>128</v>
      </c>
      <c r="O3306" t="s">
        <v>3726</v>
      </c>
      <c r="P3306" s="4">
        <v>28.728000000000002</v>
      </c>
      <c r="Q3306" s="4">
        <v>28.728000000000002</v>
      </c>
      <c r="R3306" s="4">
        <f t="shared" si="206"/>
        <v>0</v>
      </c>
      <c r="S3306" s="4">
        <f t="shared" si="207"/>
        <v>0</v>
      </c>
    </row>
    <row r="3307" spans="1:19" ht="15.6" x14ac:dyDescent="0.3">
      <c r="A3307" t="s">
        <v>4419</v>
      </c>
      <c r="B3307" s="1">
        <v>42555</v>
      </c>
      <c r="C3307" s="1">
        <v>42559</v>
      </c>
      <c r="D3307">
        <f t="shared" si="204"/>
        <v>2016</v>
      </c>
      <c r="E3307" t="str">
        <f t="shared" si="205"/>
        <v>Jul</v>
      </c>
      <c r="F3307" t="s">
        <v>37</v>
      </c>
      <c r="G3307" t="s">
        <v>665</v>
      </c>
      <c r="H3307" s="2" t="s">
        <v>22</v>
      </c>
      <c r="I3307" t="s">
        <v>61</v>
      </c>
      <c r="J3307" t="s">
        <v>62</v>
      </c>
      <c r="K3307">
        <v>10035</v>
      </c>
      <c r="L3307" t="s">
        <v>54</v>
      </c>
      <c r="M3307" t="s">
        <v>4420</v>
      </c>
      <c r="N3307" t="s">
        <v>128</v>
      </c>
      <c r="O3307" t="s">
        <v>3726</v>
      </c>
      <c r="P3307" s="4">
        <v>15.48</v>
      </c>
      <c r="Q3307" s="4">
        <v>18</v>
      </c>
      <c r="R3307" s="4">
        <f t="shared" si="206"/>
        <v>-2.5199999999999996</v>
      </c>
      <c r="S3307" s="4">
        <f t="shared" si="207"/>
        <v>-0.37799999999999995</v>
      </c>
    </row>
    <row r="3308" spans="1:19" ht="15.6" x14ac:dyDescent="0.3">
      <c r="A3308" t="s">
        <v>4421</v>
      </c>
      <c r="B3308" s="1">
        <v>42846</v>
      </c>
      <c r="C3308" s="1">
        <v>42846</v>
      </c>
      <c r="D3308">
        <f t="shared" si="204"/>
        <v>2017</v>
      </c>
      <c r="E3308" t="str">
        <f t="shared" si="205"/>
        <v>Apr</v>
      </c>
      <c r="F3308" t="s">
        <v>30</v>
      </c>
      <c r="G3308" t="s">
        <v>1770</v>
      </c>
      <c r="H3308" s="2" t="s">
        <v>22</v>
      </c>
      <c r="I3308" t="s">
        <v>335</v>
      </c>
      <c r="J3308" t="s">
        <v>310</v>
      </c>
      <c r="K3308">
        <v>6460</v>
      </c>
      <c r="L3308" t="s">
        <v>54</v>
      </c>
      <c r="M3308" t="s">
        <v>4420</v>
      </c>
      <c r="N3308" t="s">
        <v>128</v>
      </c>
      <c r="O3308" t="s">
        <v>3726</v>
      </c>
      <c r="P3308" s="4">
        <v>15.48</v>
      </c>
      <c r="Q3308" s="4">
        <v>18</v>
      </c>
      <c r="R3308" s="4">
        <f t="shared" si="206"/>
        <v>-2.5199999999999996</v>
      </c>
      <c r="S3308" s="4">
        <f t="shared" si="207"/>
        <v>-0.37799999999999995</v>
      </c>
    </row>
    <row r="3309" spans="1:19" ht="15.6" x14ac:dyDescent="0.3">
      <c r="A3309" t="s">
        <v>4422</v>
      </c>
      <c r="B3309" s="1">
        <v>43376</v>
      </c>
      <c r="C3309" s="1">
        <v>43380</v>
      </c>
      <c r="D3309">
        <f t="shared" si="204"/>
        <v>2018</v>
      </c>
      <c r="E3309" t="str">
        <f t="shared" si="205"/>
        <v>Oct</v>
      </c>
      <c r="F3309" t="s">
        <v>67</v>
      </c>
      <c r="G3309" t="s">
        <v>1619</v>
      </c>
      <c r="H3309" s="2" t="s">
        <v>22</v>
      </c>
      <c r="I3309" t="s">
        <v>684</v>
      </c>
      <c r="J3309" t="s">
        <v>109</v>
      </c>
      <c r="K3309">
        <v>77506</v>
      </c>
      <c r="L3309" t="s">
        <v>25</v>
      </c>
      <c r="M3309" t="s">
        <v>4420</v>
      </c>
      <c r="N3309" t="s">
        <v>128</v>
      </c>
      <c r="O3309" t="s">
        <v>3726</v>
      </c>
      <c r="P3309" s="4">
        <v>20.64</v>
      </c>
      <c r="Q3309" s="4">
        <v>18</v>
      </c>
      <c r="R3309" s="4">
        <f t="shared" si="206"/>
        <v>2.6400000000000006</v>
      </c>
      <c r="S3309" s="4">
        <f t="shared" si="207"/>
        <v>0.39600000000000007</v>
      </c>
    </row>
    <row r="3310" spans="1:19" ht="15.6" x14ac:dyDescent="0.3">
      <c r="A3310" t="s">
        <v>4423</v>
      </c>
      <c r="B3310" s="1">
        <v>42995</v>
      </c>
      <c r="C3310" s="1">
        <v>43000</v>
      </c>
      <c r="D3310">
        <f t="shared" si="204"/>
        <v>2017</v>
      </c>
      <c r="E3310" t="str">
        <f t="shared" si="205"/>
        <v>Sep</v>
      </c>
      <c r="F3310" t="s">
        <v>37</v>
      </c>
      <c r="G3310" t="s">
        <v>3139</v>
      </c>
      <c r="H3310" s="2" t="s">
        <v>22</v>
      </c>
      <c r="I3310" t="s">
        <v>47</v>
      </c>
      <c r="J3310" t="s">
        <v>33</v>
      </c>
      <c r="K3310">
        <v>90036</v>
      </c>
      <c r="L3310" t="s">
        <v>34</v>
      </c>
      <c r="M3310" t="s">
        <v>4424</v>
      </c>
      <c r="N3310" t="s">
        <v>110</v>
      </c>
      <c r="O3310" t="s">
        <v>3726</v>
      </c>
      <c r="P3310" s="4">
        <v>20.100000000000001</v>
      </c>
      <c r="Q3310" s="4">
        <v>18</v>
      </c>
      <c r="R3310" s="4">
        <f t="shared" si="206"/>
        <v>2.1000000000000014</v>
      </c>
      <c r="S3310" s="4">
        <f t="shared" si="207"/>
        <v>0.31500000000000022</v>
      </c>
    </row>
    <row r="3311" spans="1:19" ht="15.6" x14ac:dyDescent="0.3">
      <c r="A3311" t="s">
        <v>4425</v>
      </c>
      <c r="B3311" s="1">
        <v>42235</v>
      </c>
      <c r="C3311" s="1">
        <v>42240</v>
      </c>
      <c r="D3311">
        <f t="shared" si="204"/>
        <v>2015</v>
      </c>
      <c r="E3311" t="str">
        <f t="shared" si="205"/>
        <v>Aug</v>
      </c>
      <c r="F3311" t="s">
        <v>37</v>
      </c>
      <c r="G3311" t="s">
        <v>349</v>
      </c>
      <c r="H3311" s="2" t="s">
        <v>22</v>
      </c>
      <c r="I3311" t="s">
        <v>182</v>
      </c>
      <c r="J3311" t="s">
        <v>233</v>
      </c>
      <c r="K3311">
        <v>43229</v>
      </c>
      <c r="L3311" t="s">
        <v>54</v>
      </c>
      <c r="M3311" t="s">
        <v>4424</v>
      </c>
      <c r="N3311" t="s">
        <v>128</v>
      </c>
      <c r="O3311" t="s">
        <v>3726</v>
      </c>
      <c r="P3311" s="4">
        <v>10.72</v>
      </c>
      <c r="Q3311" s="4">
        <v>18</v>
      </c>
      <c r="R3311" s="4">
        <f t="shared" si="206"/>
        <v>-7.2799999999999994</v>
      </c>
      <c r="S3311" s="4">
        <f t="shared" si="207"/>
        <v>-1.0919999999999999</v>
      </c>
    </row>
    <row r="3312" spans="1:19" ht="15.6" x14ac:dyDescent="0.3">
      <c r="A3312" t="s">
        <v>4426</v>
      </c>
      <c r="B3312" s="1">
        <v>42638</v>
      </c>
      <c r="C3312" s="1">
        <v>42642</v>
      </c>
      <c r="D3312">
        <f t="shared" si="204"/>
        <v>2016</v>
      </c>
      <c r="E3312" t="str">
        <f t="shared" si="205"/>
        <v>Sep</v>
      </c>
      <c r="F3312" t="s">
        <v>37</v>
      </c>
      <c r="G3312" t="s">
        <v>993</v>
      </c>
      <c r="H3312" s="2" t="s">
        <v>22</v>
      </c>
      <c r="I3312" t="s">
        <v>1134</v>
      </c>
      <c r="J3312" t="s">
        <v>310</v>
      </c>
      <c r="K3312">
        <v>6450</v>
      </c>
      <c r="L3312" t="s">
        <v>54</v>
      </c>
      <c r="M3312" t="s">
        <v>4424</v>
      </c>
      <c r="N3312" t="s">
        <v>128</v>
      </c>
      <c r="O3312" t="s">
        <v>3726</v>
      </c>
      <c r="P3312" s="4">
        <v>6.7</v>
      </c>
      <c r="Q3312" s="4">
        <v>5</v>
      </c>
      <c r="R3312" s="4">
        <f t="shared" si="206"/>
        <v>1.7000000000000002</v>
      </c>
      <c r="S3312" s="4">
        <f t="shared" si="207"/>
        <v>0.255</v>
      </c>
    </row>
    <row r="3313" spans="1:19" ht="15.6" x14ac:dyDescent="0.3">
      <c r="A3313" t="s">
        <v>3841</v>
      </c>
      <c r="B3313" s="1">
        <v>43362</v>
      </c>
      <c r="C3313" s="1">
        <v>43367</v>
      </c>
      <c r="D3313">
        <f t="shared" si="204"/>
        <v>2018</v>
      </c>
      <c r="E3313" t="str">
        <f t="shared" si="205"/>
        <v>Sep</v>
      </c>
      <c r="F3313" t="s">
        <v>37</v>
      </c>
      <c r="G3313" t="s">
        <v>1366</v>
      </c>
      <c r="H3313" s="2" t="s">
        <v>22</v>
      </c>
      <c r="I3313" t="s">
        <v>47</v>
      </c>
      <c r="J3313" t="s">
        <v>33</v>
      </c>
      <c r="K3313">
        <v>90032</v>
      </c>
      <c r="L3313" t="s">
        <v>34</v>
      </c>
      <c r="M3313" t="s">
        <v>4427</v>
      </c>
      <c r="N3313" t="s">
        <v>128</v>
      </c>
      <c r="O3313" t="s">
        <v>3726</v>
      </c>
      <c r="P3313" s="4">
        <v>16.739999999999998</v>
      </c>
      <c r="Q3313" s="4">
        <v>18</v>
      </c>
      <c r="R3313" s="4">
        <f t="shared" si="206"/>
        <v>-1.2600000000000016</v>
      </c>
      <c r="S3313" s="4">
        <f t="shared" si="207"/>
        <v>-0.18900000000000022</v>
      </c>
    </row>
    <row r="3314" spans="1:19" ht="15.6" x14ac:dyDescent="0.3">
      <c r="A3314" t="s">
        <v>4428</v>
      </c>
      <c r="B3314" s="1">
        <v>43394</v>
      </c>
      <c r="C3314" s="1">
        <v>43399</v>
      </c>
      <c r="D3314">
        <f t="shared" si="204"/>
        <v>2018</v>
      </c>
      <c r="E3314" t="str">
        <f t="shared" si="205"/>
        <v>Oct</v>
      </c>
      <c r="F3314" t="s">
        <v>37</v>
      </c>
      <c r="G3314" t="s">
        <v>3930</v>
      </c>
      <c r="H3314" s="2" t="s">
        <v>22</v>
      </c>
      <c r="I3314" t="s">
        <v>1158</v>
      </c>
      <c r="J3314" t="s">
        <v>79</v>
      </c>
      <c r="K3314">
        <v>32725</v>
      </c>
      <c r="L3314" t="s">
        <v>44</v>
      </c>
      <c r="M3314" t="s">
        <v>4427</v>
      </c>
      <c r="N3314" t="s">
        <v>128</v>
      </c>
      <c r="O3314" t="s">
        <v>3726</v>
      </c>
      <c r="P3314" s="4">
        <v>17.856000000000002</v>
      </c>
      <c r="Q3314" s="4">
        <v>18</v>
      </c>
      <c r="R3314" s="4">
        <f t="shared" si="206"/>
        <v>-0.14399999999999835</v>
      </c>
      <c r="S3314" s="4">
        <f t="shared" si="207"/>
        <v>-2.1599999999999751E-2</v>
      </c>
    </row>
    <row r="3315" spans="1:19" x14ac:dyDescent="0.3">
      <c r="A3315" t="s">
        <v>801</v>
      </c>
      <c r="B3315" s="1">
        <v>42815</v>
      </c>
      <c r="C3315" s="1">
        <v>42822</v>
      </c>
      <c r="D3315">
        <f t="shared" si="204"/>
        <v>2017</v>
      </c>
      <c r="E3315" t="str">
        <f t="shared" si="205"/>
        <v>Mar</v>
      </c>
      <c r="F3315" t="s">
        <v>37</v>
      </c>
      <c r="G3315" t="s">
        <v>802</v>
      </c>
      <c r="H3315" t="s">
        <v>51</v>
      </c>
      <c r="I3315" t="s">
        <v>23</v>
      </c>
      <c r="J3315" t="s">
        <v>24</v>
      </c>
      <c r="K3315">
        <v>60623</v>
      </c>
      <c r="L3315" t="s">
        <v>25</v>
      </c>
      <c r="M3315" t="s">
        <v>4427</v>
      </c>
      <c r="N3315" t="s">
        <v>128</v>
      </c>
      <c r="O3315" t="s">
        <v>3726</v>
      </c>
      <c r="P3315" s="4">
        <v>13.391999999999999</v>
      </c>
      <c r="Q3315" s="4">
        <v>13.391999999999999</v>
      </c>
      <c r="R3315" s="4">
        <f t="shared" si="206"/>
        <v>0</v>
      </c>
      <c r="S3315" s="4">
        <f t="shared" si="207"/>
        <v>0</v>
      </c>
    </row>
    <row r="3316" spans="1:19" x14ac:dyDescent="0.3">
      <c r="A3316" t="s">
        <v>3796</v>
      </c>
      <c r="B3316" s="1">
        <v>42826</v>
      </c>
      <c r="C3316" s="1">
        <v>42828</v>
      </c>
      <c r="D3316">
        <f t="shared" si="204"/>
        <v>2017</v>
      </c>
      <c r="E3316" t="str">
        <f t="shared" si="205"/>
        <v>Apr</v>
      </c>
      <c r="F3316" t="s">
        <v>67</v>
      </c>
      <c r="G3316" t="s">
        <v>1730</v>
      </c>
      <c r="H3316" t="s">
        <v>51</v>
      </c>
      <c r="I3316" t="s">
        <v>1021</v>
      </c>
      <c r="J3316" t="s">
        <v>62</v>
      </c>
      <c r="K3316">
        <v>13021</v>
      </c>
      <c r="L3316" t="s">
        <v>54</v>
      </c>
      <c r="M3316" t="s">
        <v>4429</v>
      </c>
      <c r="N3316" t="s">
        <v>128</v>
      </c>
      <c r="O3316" t="s">
        <v>3726</v>
      </c>
      <c r="P3316" s="4">
        <v>9.84</v>
      </c>
      <c r="Q3316" s="4">
        <v>9.84</v>
      </c>
      <c r="R3316" s="4">
        <f t="shared" si="206"/>
        <v>0</v>
      </c>
      <c r="S3316" s="4">
        <f t="shared" si="207"/>
        <v>0</v>
      </c>
    </row>
    <row r="3317" spans="1:19" x14ac:dyDescent="0.3">
      <c r="A3317" t="s">
        <v>4430</v>
      </c>
      <c r="B3317" s="1">
        <v>43049</v>
      </c>
      <c r="C3317" s="1">
        <v>43054</v>
      </c>
      <c r="D3317">
        <f t="shared" si="204"/>
        <v>2017</v>
      </c>
      <c r="E3317" t="str">
        <f t="shared" si="205"/>
        <v>Nov</v>
      </c>
      <c r="F3317" t="s">
        <v>37</v>
      </c>
      <c r="G3317" t="s">
        <v>482</v>
      </c>
      <c r="H3317" t="s">
        <v>105</v>
      </c>
      <c r="I3317" t="s">
        <v>958</v>
      </c>
      <c r="J3317" t="s">
        <v>183</v>
      </c>
      <c r="K3317">
        <v>31088</v>
      </c>
      <c r="L3317" t="s">
        <v>44</v>
      </c>
      <c r="M3317" t="s">
        <v>4431</v>
      </c>
      <c r="N3317" t="s">
        <v>128</v>
      </c>
      <c r="O3317" t="s">
        <v>3726</v>
      </c>
      <c r="P3317" s="4">
        <v>41.86</v>
      </c>
      <c r="Q3317" s="4">
        <v>41.86</v>
      </c>
      <c r="R3317" s="4">
        <f t="shared" si="206"/>
        <v>0</v>
      </c>
      <c r="S3317" s="4">
        <f t="shared" si="207"/>
        <v>0</v>
      </c>
    </row>
    <row r="3318" spans="1:19" ht="15.6" x14ac:dyDescent="0.3">
      <c r="A3318" t="s">
        <v>4432</v>
      </c>
      <c r="B3318" s="1">
        <v>42199</v>
      </c>
      <c r="C3318" s="1">
        <v>42202</v>
      </c>
      <c r="D3318">
        <f t="shared" si="204"/>
        <v>2015</v>
      </c>
      <c r="E3318" t="str">
        <f t="shared" si="205"/>
        <v>Jul</v>
      </c>
      <c r="F3318" t="s">
        <v>67</v>
      </c>
      <c r="G3318" t="s">
        <v>1898</v>
      </c>
      <c r="H3318" s="2" t="s">
        <v>22</v>
      </c>
      <c r="I3318" t="s">
        <v>61</v>
      </c>
      <c r="J3318" t="s">
        <v>62</v>
      </c>
      <c r="K3318">
        <v>10009</v>
      </c>
      <c r="L3318" t="s">
        <v>54</v>
      </c>
      <c r="M3318" t="s">
        <v>4431</v>
      </c>
      <c r="N3318" t="s">
        <v>128</v>
      </c>
      <c r="O3318" t="s">
        <v>3726</v>
      </c>
      <c r="P3318" s="4">
        <v>17.940000000000001</v>
      </c>
      <c r="Q3318" s="4">
        <v>18</v>
      </c>
      <c r="R3318" s="4">
        <f t="shared" si="206"/>
        <v>-5.9999999999998721E-2</v>
      </c>
      <c r="S3318" s="4">
        <f t="shared" si="207"/>
        <v>-8.9999999999998085E-3</v>
      </c>
    </row>
    <row r="3319" spans="1:19" x14ac:dyDescent="0.3">
      <c r="A3319" t="s">
        <v>4433</v>
      </c>
      <c r="B3319" s="1">
        <v>42414</v>
      </c>
      <c r="C3319" s="1">
        <v>42419</v>
      </c>
      <c r="D3319">
        <f t="shared" si="204"/>
        <v>2016</v>
      </c>
      <c r="E3319" t="str">
        <f t="shared" si="205"/>
        <v>Feb</v>
      </c>
      <c r="F3319" t="s">
        <v>37</v>
      </c>
      <c r="G3319" t="s">
        <v>2156</v>
      </c>
      <c r="H3319" t="s">
        <v>105</v>
      </c>
      <c r="I3319" t="s">
        <v>1839</v>
      </c>
      <c r="J3319" t="s">
        <v>233</v>
      </c>
      <c r="K3319">
        <v>44312</v>
      </c>
      <c r="L3319" t="s">
        <v>54</v>
      </c>
      <c r="M3319" t="s">
        <v>4431</v>
      </c>
      <c r="N3319" t="s">
        <v>128</v>
      </c>
      <c r="O3319" t="s">
        <v>3726</v>
      </c>
      <c r="P3319" s="4">
        <v>14.352</v>
      </c>
      <c r="Q3319" s="4">
        <v>14.352</v>
      </c>
      <c r="R3319" s="4">
        <f t="shared" si="206"/>
        <v>0</v>
      </c>
      <c r="S3319" s="4">
        <f t="shared" si="207"/>
        <v>0</v>
      </c>
    </row>
    <row r="3320" spans="1:19" ht="15.6" x14ac:dyDescent="0.3">
      <c r="A3320" t="s">
        <v>3289</v>
      </c>
      <c r="B3320" s="1">
        <v>42697</v>
      </c>
      <c r="C3320" s="1">
        <v>42701</v>
      </c>
      <c r="D3320">
        <f t="shared" si="204"/>
        <v>2016</v>
      </c>
      <c r="E3320" t="str">
        <f t="shared" si="205"/>
        <v>Nov</v>
      </c>
      <c r="F3320" t="s">
        <v>67</v>
      </c>
      <c r="G3320" t="s">
        <v>1841</v>
      </c>
      <c r="H3320" s="2" t="s">
        <v>22</v>
      </c>
      <c r="I3320" t="s">
        <v>2726</v>
      </c>
      <c r="J3320" t="s">
        <v>144</v>
      </c>
      <c r="K3320">
        <v>7960</v>
      </c>
      <c r="L3320" t="s">
        <v>54</v>
      </c>
      <c r="M3320" t="s">
        <v>4431</v>
      </c>
      <c r="N3320" t="s">
        <v>128</v>
      </c>
      <c r="O3320" t="s">
        <v>3726</v>
      </c>
      <c r="P3320" s="4">
        <v>17.940000000000001</v>
      </c>
      <c r="Q3320" s="4">
        <v>18</v>
      </c>
      <c r="R3320" s="4">
        <f t="shared" si="206"/>
        <v>-5.9999999999998721E-2</v>
      </c>
      <c r="S3320" s="4">
        <f t="shared" si="207"/>
        <v>-8.9999999999998085E-3</v>
      </c>
    </row>
    <row r="3321" spans="1:19" x14ac:dyDescent="0.3">
      <c r="A3321" t="s">
        <v>607</v>
      </c>
      <c r="B3321" s="1">
        <v>42930</v>
      </c>
      <c r="C3321" s="1">
        <v>42934</v>
      </c>
      <c r="D3321">
        <f t="shared" si="204"/>
        <v>2017</v>
      </c>
      <c r="E3321" t="str">
        <f t="shared" si="205"/>
        <v>Jul</v>
      </c>
      <c r="F3321" t="s">
        <v>67</v>
      </c>
      <c r="G3321" t="s">
        <v>608</v>
      </c>
      <c r="H3321" t="s">
        <v>51</v>
      </c>
      <c r="I3321" t="s">
        <v>61</v>
      </c>
      <c r="J3321" t="s">
        <v>62</v>
      </c>
      <c r="K3321">
        <v>10009</v>
      </c>
      <c r="L3321" t="s">
        <v>54</v>
      </c>
      <c r="M3321" t="s">
        <v>4431</v>
      </c>
      <c r="N3321" t="s">
        <v>128</v>
      </c>
      <c r="O3321" t="s">
        <v>3726</v>
      </c>
      <c r="P3321" s="4">
        <v>41.86</v>
      </c>
      <c r="Q3321" s="4">
        <v>41.86</v>
      </c>
      <c r="R3321" s="4">
        <f t="shared" si="206"/>
        <v>0</v>
      </c>
      <c r="S3321" s="4">
        <f t="shared" si="207"/>
        <v>0</v>
      </c>
    </row>
    <row r="3322" spans="1:19" x14ac:dyDescent="0.3">
      <c r="A3322" t="s">
        <v>3519</v>
      </c>
      <c r="B3322" s="1">
        <v>42979</v>
      </c>
      <c r="C3322" s="1">
        <v>42983</v>
      </c>
      <c r="D3322">
        <f t="shared" si="204"/>
        <v>2017</v>
      </c>
      <c r="E3322" t="str">
        <f t="shared" si="205"/>
        <v>Sep</v>
      </c>
      <c r="F3322" t="s">
        <v>37</v>
      </c>
      <c r="G3322" t="s">
        <v>1643</v>
      </c>
      <c r="H3322" t="s">
        <v>51</v>
      </c>
      <c r="I3322" t="s">
        <v>97</v>
      </c>
      <c r="J3322" t="s">
        <v>89</v>
      </c>
      <c r="K3322">
        <v>48227</v>
      </c>
      <c r="L3322" t="s">
        <v>25</v>
      </c>
      <c r="M3322" t="s">
        <v>4431</v>
      </c>
      <c r="N3322" t="s">
        <v>128</v>
      </c>
      <c r="O3322" t="s">
        <v>3726</v>
      </c>
      <c r="P3322" s="4">
        <v>11.96</v>
      </c>
      <c r="Q3322" s="4">
        <v>11.96</v>
      </c>
      <c r="R3322" s="4">
        <f t="shared" si="206"/>
        <v>0</v>
      </c>
      <c r="S3322" s="4">
        <f t="shared" si="207"/>
        <v>0</v>
      </c>
    </row>
    <row r="3323" spans="1:19" ht="15.6" x14ac:dyDescent="0.3">
      <c r="A3323" t="s">
        <v>4434</v>
      </c>
      <c r="B3323" s="1">
        <v>42765</v>
      </c>
      <c r="C3323" s="1">
        <v>42769</v>
      </c>
      <c r="D3323">
        <f t="shared" si="204"/>
        <v>2017</v>
      </c>
      <c r="E3323" t="str">
        <f t="shared" si="205"/>
        <v>Jan</v>
      </c>
      <c r="F3323" t="s">
        <v>37</v>
      </c>
      <c r="G3323" t="s">
        <v>462</v>
      </c>
      <c r="H3323" s="2" t="s">
        <v>22</v>
      </c>
      <c r="I3323" t="s">
        <v>32</v>
      </c>
      <c r="J3323" t="s">
        <v>33</v>
      </c>
      <c r="K3323">
        <v>94122</v>
      </c>
      <c r="L3323" t="s">
        <v>34</v>
      </c>
      <c r="M3323" t="s">
        <v>4435</v>
      </c>
      <c r="N3323" t="s">
        <v>110</v>
      </c>
      <c r="O3323" t="s">
        <v>4436</v>
      </c>
      <c r="P3323" s="4">
        <v>17.456</v>
      </c>
      <c r="Q3323" s="4">
        <v>18</v>
      </c>
      <c r="R3323" s="4">
        <f t="shared" si="206"/>
        <v>-0.54400000000000048</v>
      </c>
      <c r="S3323" s="4">
        <f t="shared" si="207"/>
        <v>-8.1600000000000075E-2</v>
      </c>
    </row>
    <row r="3324" spans="1:19" ht="15.6" x14ac:dyDescent="0.3">
      <c r="A3324" t="s">
        <v>4437</v>
      </c>
      <c r="B3324" s="1">
        <v>43176</v>
      </c>
      <c r="C3324" s="1">
        <v>43180</v>
      </c>
      <c r="D3324">
        <f t="shared" si="204"/>
        <v>2018</v>
      </c>
      <c r="E3324" t="str">
        <f t="shared" si="205"/>
        <v>Mar</v>
      </c>
      <c r="F3324" t="s">
        <v>67</v>
      </c>
      <c r="G3324" t="s">
        <v>1000</v>
      </c>
      <c r="H3324" s="2" t="s">
        <v>22</v>
      </c>
      <c r="I3324" t="s">
        <v>744</v>
      </c>
      <c r="J3324" t="s">
        <v>33</v>
      </c>
      <c r="K3324">
        <v>93534</v>
      </c>
      <c r="L3324" t="s">
        <v>34</v>
      </c>
      <c r="M3324" t="s">
        <v>4435</v>
      </c>
      <c r="N3324" t="s">
        <v>128</v>
      </c>
      <c r="O3324" t="s">
        <v>4436</v>
      </c>
      <c r="P3324" s="4">
        <v>17.456</v>
      </c>
      <c r="Q3324" s="4">
        <v>18</v>
      </c>
      <c r="R3324" s="4">
        <f t="shared" si="206"/>
        <v>-0.54400000000000048</v>
      </c>
      <c r="S3324" s="4">
        <f t="shared" si="207"/>
        <v>-8.1600000000000075E-2</v>
      </c>
    </row>
    <row r="3325" spans="1:19" ht="15.6" x14ac:dyDescent="0.3">
      <c r="A3325" t="s">
        <v>4438</v>
      </c>
      <c r="B3325" s="1">
        <v>42626</v>
      </c>
      <c r="C3325" s="1">
        <v>42630</v>
      </c>
      <c r="D3325">
        <f t="shared" si="204"/>
        <v>2016</v>
      </c>
      <c r="E3325" t="str">
        <f t="shared" si="205"/>
        <v>Sep</v>
      </c>
      <c r="F3325" t="s">
        <v>37</v>
      </c>
      <c r="G3325" t="s">
        <v>430</v>
      </c>
      <c r="H3325" s="2" t="s">
        <v>22</v>
      </c>
      <c r="I3325" t="s">
        <v>78</v>
      </c>
      <c r="J3325" t="s">
        <v>83</v>
      </c>
      <c r="K3325">
        <v>28540</v>
      </c>
      <c r="L3325" t="s">
        <v>44</v>
      </c>
      <c r="M3325" t="s">
        <v>4435</v>
      </c>
      <c r="N3325" t="s">
        <v>128</v>
      </c>
      <c r="O3325" t="s">
        <v>4436</v>
      </c>
      <c r="P3325" s="4">
        <v>13.092000000000001</v>
      </c>
      <c r="Q3325" s="4">
        <v>13.092000000000001</v>
      </c>
      <c r="R3325" s="4">
        <f t="shared" si="206"/>
        <v>0</v>
      </c>
      <c r="S3325" s="4">
        <f t="shared" si="207"/>
        <v>0</v>
      </c>
    </row>
    <row r="3326" spans="1:19" ht="15.6" x14ac:dyDescent="0.3">
      <c r="A3326" t="s">
        <v>3019</v>
      </c>
      <c r="B3326" s="1">
        <v>42980</v>
      </c>
      <c r="C3326" s="1">
        <v>42984</v>
      </c>
      <c r="D3326">
        <f t="shared" si="204"/>
        <v>2017</v>
      </c>
      <c r="E3326" t="str">
        <f t="shared" si="205"/>
        <v>Sep</v>
      </c>
      <c r="F3326" t="s">
        <v>37</v>
      </c>
      <c r="G3326" t="s">
        <v>81</v>
      </c>
      <c r="H3326" s="2" t="s">
        <v>22</v>
      </c>
      <c r="I3326" t="s">
        <v>1899</v>
      </c>
      <c r="J3326" t="s">
        <v>83</v>
      </c>
      <c r="K3326">
        <v>28205</v>
      </c>
      <c r="L3326" t="s">
        <v>44</v>
      </c>
      <c r="M3326" t="s">
        <v>4435</v>
      </c>
      <c r="N3326" t="s">
        <v>110</v>
      </c>
      <c r="O3326" t="s">
        <v>4436</v>
      </c>
      <c r="P3326" s="4">
        <v>22.911000000000001</v>
      </c>
      <c r="Q3326" s="4">
        <v>18</v>
      </c>
      <c r="R3326" s="4">
        <f t="shared" si="206"/>
        <v>4.9110000000000014</v>
      </c>
      <c r="S3326" s="4">
        <f t="shared" si="207"/>
        <v>0.73665000000000014</v>
      </c>
    </row>
    <row r="3327" spans="1:19" x14ac:dyDescent="0.3">
      <c r="A3327" t="s">
        <v>4439</v>
      </c>
      <c r="B3327" s="1">
        <v>42981</v>
      </c>
      <c r="C3327" s="1">
        <v>42984</v>
      </c>
      <c r="D3327">
        <f t="shared" si="204"/>
        <v>2017</v>
      </c>
      <c r="E3327" t="str">
        <f t="shared" si="205"/>
        <v>Sep</v>
      </c>
      <c r="F3327" t="s">
        <v>20</v>
      </c>
      <c r="G3327" t="s">
        <v>2795</v>
      </c>
      <c r="H3327" t="s">
        <v>51</v>
      </c>
      <c r="I3327" t="s">
        <v>82</v>
      </c>
      <c r="J3327" t="s">
        <v>43</v>
      </c>
      <c r="K3327">
        <v>71203</v>
      </c>
      <c r="L3327" t="s">
        <v>44</v>
      </c>
      <c r="M3327" t="s">
        <v>4435</v>
      </c>
      <c r="N3327" t="s">
        <v>128</v>
      </c>
      <c r="O3327" t="s">
        <v>4436</v>
      </c>
      <c r="P3327" s="4">
        <v>87.28</v>
      </c>
      <c r="Q3327" s="4">
        <v>87.28</v>
      </c>
      <c r="R3327" s="4">
        <f t="shared" si="206"/>
        <v>0</v>
      </c>
      <c r="S3327" s="4">
        <f t="shared" si="207"/>
        <v>0</v>
      </c>
    </row>
    <row r="3328" spans="1:19" ht="15.6" x14ac:dyDescent="0.3">
      <c r="A3328" t="s">
        <v>3306</v>
      </c>
      <c r="B3328" s="1">
        <v>43169</v>
      </c>
      <c r="C3328" s="1">
        <v>43174</v>
      </c>
      <c r="D3328">
        <f t="shared" si="204"/>
        <v>2018</v>
      </c>
      <c r="E3328" t="str">
        <f t="shared" si="205"/>
        <v>Mar</v>
      </c>
      <c r="F3328" t="s">
        <v>37</v>
      </c>
      <c r="G3328" t="s">
        <v>3307</v>
      </c>
      <c r="H3328" s="2" t="s">
        <v>22</v>
      </c>
      <c r="I3328" t="s">
        <v>1734</v>
      </c>
      <c r="J3328" t="s">
        <v>83</v>
      </c>
      <c r="K3328">
        <v>27604</v>
      </c>
      <c r="L3328" t="s">
        <v>44</v>
      </c>
      <c r="M3328" t="s">
        <v>4435</v>
      </c>
      <c r="N3328" t="s">
        <v>128</v>
      </c>
      <c r="O3328" t="s">
        <v>4436</v>
      </c>
      <c r="P3328" s="4">
        <v>13.092000000000001</v>
      </c>
      <c r="Q3328" s="4">
        <v>13.092000000000001</v>
      </c>
      <c r="R3328" s="4">
        <f t="shared" si="206"/>
        <v>0</v>
      </c>
      <c r="S3328" s="4">
        <f t="shared" si="207"/>
        <v>0</v>
      </c>
    </row>
    <row r="3329" spans="1:19" ht="15.6" x14ac:dyDescent="0.3">
      <c r="A3329" t="s">
        <v>2084</v>
      </c>
      <c r="B3329" s="1">
        <v>43444</v>
      </c>
      <c r="C3329" s="1">
        <v>43447</v>
      </c>
      <c r="D3329">
        <f t="shared" si="204"/>
        <v>2018</v>
      </c>
      <c r="E3329" t="str">
        <f t="shared" si="205"/>
        <v>Dec</v>
      </c>
      <c r="F3329" t="s">
        <v>20</v>
      </c>
      <c r="G3329" t="s">
        <v>1409</v>
      </c>
      <c r="H3329" s="2" t="s">
        <v>22</v>
      </c>
      <c r="I3329" t="s">
        <v>100</v>
      </c>
      <c r="J3329" t="s">
        <v>101</v>
      </c>
      <c r="K3329">
        <v>19143</v>
      </c>
      <c r="L3329" t="s">
        <v>54</v>
      </c>
      <c r="M3329" t="s">
        <v>4435</v>
      </c>
      <c r="N3329" t="s">
        <v>128</v>
      </c>
      <c r="O3329" t="s">
        <v>4436</v>
      </c>
      <c r="P3329" s="4">
        <v>3.2730000000000001</v>
      </c>
      <c r="Q3329" s="4">
        <v>5</v>
      </c>
      <c r="R3329" s="4">
        <f t="shared" si="206"/>
        <v>-1.7269999999999999</v>
      </c>
      <c r="S3329" s="4">
        <f t="shared" si="207"/>
        <v>-0.25904999999999995</v>
      </c>
    </row>
    <row r="3330" spans="1:19" ht="15.6" x14ac:dyDescent="0.3">
      <c r="A3330" t="s">
        <v>3511</v>
      </c>
      <c r="B3330" s="1">
        <v>42858</v>
      </c>
      <c r="C3330" s="1">
        <v>42863</v>
      </c>
      <c r="D3330">
        <f t="shared" ref="D3330:D3393" si="208">YEAR(B3330)</f>
        <v>2017</v>
      </c>
      <c r="E3330" t="str">
        <f t="shared" ref="E3330:E3393" si="209">TEXT(B3330,"mmm")</f>
        <v>May</v>
      </c>
      <c r="F3330" t="s">
        <v>37</v>
      </c>
      <c r="G3330" t="s">
        <v>1914</v>
      </c>
      <c r="H3330" s="2" t="s">
        <v>22</v>
      </c>
      <c r="I3330" t="s">
        <v>23</v>
      </c>
      <c r="J3330" t="s">
        <v>24</v>
      </c>
      <c r="K3330">
        <v>60653</v>
      </c>
      <c r="L3330" t="s">
        <v>25</v>
      </c>
      <c r="M3330" t="s">
        <v>4435</v>
      </c>
      <c r="N3330" t="s">
        <v>128</v>
      </c>
      <c r="O3330" t="s">
        <v>4436</v>
      </c>
      <c r="P3330" s="4">
        <v>2.1819999999999999</v>
      </c>
      <c r="Q3330" s="4">
        <v>5</v>
      </c>
      <c r="R3330" s="4">
        <f t="shared" si="206"/>
        <v>-2.8180000000000001</v>
      </c>
      <c r="S3330" s="4">
        <f t="shared" si="207"/>
        <v>-0.42270000000000002</v>
      </c>
    </row>
    <row r="3331" spans="1:19" ht="15.6" x14ac:dyDescent="0.3">
      <c r="A3331" t="s">
        <v>4440</v>
      </c>
      <c r="B3331" s="1">
        <v>42095</v>
      </c>
      <c r="C3331" s="1">
        <v>42100</v>
      </c>
      <c r="D3331">
        <f t="shared" si="208"/>
        <v>2015</v>
      </c>
      <c r="E3331" t="str">
        <f t="shared" si="209"/>
        <v>Apr</v>
      </c>
      <c r="F3331" t="s">
        <v>67</v>
      </c>
      <c r="G3331" t="s">
        <v>1181</v>
      </c>
      <c r="H3331" s="2" t="s">
        <v>22</v>
      </c>
      <c r="I3331" t="s">
        <v>1882</v>
      </c>
      <c r="J3331" t="s">
        <v>33</v>
      </c>
      <c r="K3331">
        <v>94591</v>
      </c>
      <c r="L3331" t="s">
        <v>34</v>
      </c>
      <c r="M3331" t="s">
        <v>4441</v>
      </c>
      <c r="N3331" t="s">
        <v>128</v>
      </c>
      <c r="O3331" t="s">
        <v>4436</v>
      </c>
      <c r="P3331" s="4">
        <v>17.088000000000001</v>
      </c>
      <c r="Q3331" s="4">
        <v>18</v>
      </c>
      <c r="R3331" s="4">
        <f t="shared" ref="R3331:R3394" si="210">P3331-Q3331</f>
        <v>-0.91199999999999903</v>
      </c>
      <c r="S3331" s="4">
        <f t="shared" ref="S3331:S3394" si="211">0.15*R3331</f>
        <v>-0.13679999999999984</v>
      </c>
    </row>
    <row r="3332" spans="1:19" x14ac:dyDescent="0.3">
      <c r="A3332" t="s">
        <v>2162</v>
      </c>
      <c r="B3332" s="1">
        <v>42933</v>
      </c>
      <c r="C3332" s="1">
        <v>42938</v>
      </c>
      <c r="D3332">
        <f t="shared" si="208"/>
        <v>2017</v>
      </c>
      <c r="E3332" t="str">
        <f t="shared" si="209"/>
        <v>Jul</v>
      </c>
      <c r="F3332" t="s">
        <v>67</v>
      </c>
      <c r="G3332" t="s">
        <v>1646</v>
      </c>
      <c r="H3332" t="s">
        <v>51</v>
      </c>
      <c r="I3332" t="s">
        <v>69</v>
      </c>
      <c r="J3332" t="s">
        <v>70</v>
      </c>
      <c r="K3332">
        <v>98105</v>
      </c>
      <c r="L3332" t="s">
        <v>34</v>
      </c>
      <c r="M3332" t="s">
        <v>4441</v>
      </c>
      <c r="N3332" t="s">
        <v>128</v>
      </c>
      <c r="O3332" t="s">
        <v>4436</v>
      </c>
      <c r="P3332" s="4">
        <v>12.816000000000001</v>
      </c>
      <c r="Q3332" s="4">
        <v>12.816000000000001</v>
      </c>
      <c r="R3332" s="4">
        <f t="shared" si="210"/>
        <v>0</v>
      </c>
      <c r="S3332" s="4">
        <f t="shared" si="211"/>
        <v>0</v>
      </c>
    </row>
    <row r="3333" spans="1:19" ht="15.6" x14ac:dyDescent="0.3">
      <c r="A3333" t="s">
        <v>3902</v>
      </c>
      <c r="B3333" s="1">
        <v>42635</v>
      </c>
      <c r="C3333" s="1">
        <v>42639</v>
      </c>
      <c r="D3333">
        <f t="shared" si="208"/>
        <v>2016</v>
      </c>
      <c r="E3333" t="str">
        <f t="shared" si="209"/>
        <v>Sep</v>
      </c>
      <c r="F3333" t="s">
        <v>37</v>
      </c>
      <c r="G3333" t="s">
        <v>1316</v>
      </c>
      <c r="H3333" s="2" t="s">
        <v>22</v>
      </c>
      <c r="I3333" t="s">
        <v>321</v>
      </c>
      <c r="J3333" t="s">
        <v>250</v>
      </c>
      <c r="K3333">
        <v>37064</v>
      </c>
      <c r="L3333" t="s">
        <v>44</v>
      </c>
      <c r="M3333" t="s">
        <v>4441</v>
      </c>
      <c r="N3333" t="s">
        <v>128</v>
      </c>
      <c r="O3333" t="s">
        <v>4436</v>
      </c>
      <c r="P3333" s="4">
        <v>3.2040000000000002</v>
      </c>
      <c r="Q3333" s="4">
        <v>5</v>
      </c>
      <c r="R3333" s="4">
        <f t="shared" si="210"/>
        <v>-1.7959999999999998</v>
      </c>
      <c r="S3333" s="4">
        <f t="shared" si="211"/>
        <v>-0.26939999999999997</v>
      </c>
    </row>
    <row r="3334" spans="1:19" ht="15.6" x14ac:dyDescent="0.3">
      <c r="A3334" t="s">
        <v>4442</v>
      </c>
      <c r="B3334" s="1">
        <v>42717</v>
      </c>
      <c r="C3334" s="1">
        <v>42719</v>
      </c>
      <c r="D3334">
        <f t="shared" si="208"/>
        <v>2016</v>
      </c>
      <c r="E3334" t="str">
        <f t="shared" si="209"/>
        <v>Dec</v>
      </c>
      <c r="F3334" t="s">
        <v>20</v>
      </c>
      <c r="G3334" t="s">
        <v>2202</v>
      </c>
      <c r="H3334" s="2" t="s">
        <v>22</v>
      </c>
      <c r="I3334" t="s">
        <v>4443</v>
      </c>
      <c r="J3334" t="s">
        <v>33</v>
      </c>
      <c r="K3334">
        <v>92592</v>
      </c>
      <c r="L3334" t="s">
        <v>34</v>
      </c>
      <c r="M3334" t="s">
        <v>4444</v>
      </c>
      <c r="N3334" t="s">
        <v>128</v>
      </c>
      <c r="O3334" t="s">
        <v>4436</v>
      </c>
      <c r="P3334" s="4">
        <v>29.2</v>
      </c>
      <c r="Q3334" s="4">
        <v>29.2</v>
      </c>
      <c r="R3334" s="4">
        <f t="shared" si="210"/>
        <v>0</v>
      </c>
      <c r="S3334" s="4">
        <f t="shared" si="211"/>
        <v>0</v>
      </c>
    </row>
    <row r="3335" spans="1:19" ht="15.6" x14ac:dyDescent="0.3">
      <c r="A3335" t="s">
        <v>3835</v>
      </c>
      <c r="B3335" s="1">
        <v>42844</v>
      </c>
      <c r="C3335" s="1">
        <v>42849</v>
      </c>
      <c r="D3335">
        <f t="shared" si="208"/>
        <v>2017</v>
      </c>
      <c r="E3335" t="str">
        <f t="shared" si="209"/>
        <v>Apr</v>
      </c>
      <c r="F3335" t="s">
        <v>67</v>
      </c>
      <c r="G3335" t="s">
        <v>2649</v>
      </c>
      <c r="H3335" s="2" t="s">
        <v>22</v>
      </c>
      <c r="I3335" t="s">
        <v>47</v>
      </c>
      <c r="J3335" t="s">
        <v>33</v>
      </c>
      <c r="K3335">
        <v>90049</v>
      </c>
      <c r="L3335" t="s">
        <v>34</v>
      </c>
      <c r="M3335" t="s">
        <v>4444</v>
      </c>
      <c r="N3335" t="s">
        <v>110</v>
      </c>
      <c r="O3335" t="s">
        <v>4436</v>
      </c>
      <c r="P3335" s="4">
        <v>5.84</v>
      </c>
      <c r="Q3335" s="4">
        <v>5</v>
      </c>
      <c r="R3335" s="4">
        <f t="shared" si="210"/>
        <v>0.83999999999999986</v>
      </c>
      <c r="S3335" s="4">
        <f t="shared" si="211"/>
        <v>0.12599999999999997</v>
      </c>
    </row>
    <row r="3336" spans="1:19" x14ac:dyDescent="0.3">
      <c r="A3336" t="s">
        <v>4445</v>
      </c>
      <c r="B3336" s="1">
        <v>42983</v>
      </c>
      <c r="C3336" s="1">
        <v>42984</v>
      </c>
      <c r="D3336">
        <f t="shared" si="208"/>
        <v>2017</v>
      </c>
      <c r="E3336" t="str">
        <f t="shared" si="209"/>
        <v>Sep</v>
      </c>
      <c r="F3336" t="s">
        <v>20</v>
      </c>
      <c r="G3336" t="s">
        <v>2918</v>
      </c>
      <c r="H3336" t="s">
        <v>51</v>
      </c>
      <c r="I3336" t="s">
        <v>122</v>
      </c>
      <c r="J3336" t="s">
        <v>33</v>
      </c>
      <c r="K3336">
        <v>90278</v>
      </c>
      <c r="L3336" t="s">
        <v>34</v>
      </c>
      <c r="M3336" t="s">
        <v>4444</v>
      </c>
      <c r="N3336" t="s">
        <v>128</v>
      </c>
      <c r="O3336" t="s">
        <v>4436</v>
      </c>
      <c r="P3336" s="4">
        <v>11.68</v>
      </c>
      <c r="Q3336" s="4">
        <v>11.68</v>
      </c>
      <c r="R3336" s="4">
        <f t="shared" si="210"/>
        <v>0</v>
      </c>
      <c r="S3336" s="4">
        <f t="shared" si="211"/>
        <v>0</v>
      </c>
    </row>
    <row r="3337" spans="1:19" ht="15.6" x14ac:dyDescent="0.3">
      <c r="A3337" t="s">
        <v>696</v>
      </c>
      <c r="B3337" s="1">
        <v>42634</v>
      </c>
      <c r="C3337" s="1">
        <v>42639</v>
      </c>
      <c r="D3337">
        <f t="shared" si="208"/>
        <v>2016</v>
      </c>
      <c r="E3337" t="str">
        <f t="shared" si="209"/>
        <v>Sep</v>
      </c>
      <c r="F3337" t="s">
        <v>37</v>
      </c>
      <c r="G3337" t="s">
        <v>697</v>
      </c>
      <c r="H3337" s="2" t="s">
        <v>22</v>
      </c>
      <c r="I3337" t="s">
        <v>139</v>
      </c>
      <c r="J3337" t="s">
        <v>698</v>
      </c>
      <c r="K3337">
        <v>29203</v>
      </c>
      <c r="L3337" t="s">
        <v>44</v>
      </c>
      <c r="M3337" t="s">
        <v>4444</v>
      </c>
      <c r="N3337" t="s">
        <v>128</v>
      </c>
      <c r="O3337" t="s">
        <v>4436</v>
      </c>
      <c r="P3337" s="4">
        <v>14.6</v>
      </c>
      <c r="Q3337" s="4">
        <v>18</v>
      </c>
      <c r="R3337" s="4">
        <f t="shared" si="210"/>
        <v>-3.4000000000000004</v>
      </c>
      <c r="S3337" s="4">
        <f t="shared" si="211"/>
        <v>-0.51</v>
      </c>
    </row>
    <row r="3338" spans="1:19" ht="15.6" x14ac:dyDescent="0.3">
      <c r="A3338" t="s">
        <v>4446</v>
      </c>
      <c r="B3338" s="1">
        <v>42268</v>
      </c>
      <c r="C3338" s="1">
        <v>42271</v>
      </c>
      <c r="D3338">
        <f t="shared" si="208"/>
        <v>2015</v>
      </c>
      <c r="E3338" t="str">
        <f t="shared" si="209"/>
        <v>Sep</v>
      </c>
      <c r="F3338" t="s">
        <v>20</v>
      </c>
      <c r="G3338" t="s">
        <v>3746</v>
      </c>
      <c r="H3338" s="2" t="s">
        <v>22</v>
      </c>
      <c r="I3338" t="s">
        <v>100</v>
      </c>
      <c r="J3338" t="s">
        <v>101</v>
      </c>
      <c r="K3338">
        <v>19140</v>
      </c>
      <c r="L3338" t="s">
        <v>54</v>
      </c>
      <c r="M3338" t="s">
        <v>4444</v>
      </c>
      <c r="N3338" t="s">
        <v>128</v>
      </c>
      <c r="O3338" t="s">
        <v>4436</v>
      </c>
      <c r="P3338" s="4">
        <v>6.57</v>
      </c>
      <c r="Q3338" s="4">
        <v>5</v>
      </c>
      <c r="R3338" s="4">
        <f t="shared" si="210"/>
        <v>1.5700000000000003</v>
      </c>
      <c r="S3338" s="4">
        <f t="shared" si="211"/>
        <v>0.23550000000000004</v>
      </c>
    </row>
    <row r="3339" spans="1:19" x14ac:dyDescent="0.3">
      <c r="A3339" t="s">
        <v>403</v>
      </c>
      <c r="B3339" s="1">
        <v>42340</v>
      </c>
      <c r="C3339" s="1">
        <v>42342</v>
      </c>
      <c r="D3339">
        <f t="shared" si="208"/>
        <v>2015</v>
      </c>
      <c r="E3339" t="str">
        <f t="shared" si="209"/>
        <v>Dec</v>
      </c>
      <c r="F3339" t="s">
        <v>20</v>
      </c>
      <c r="G3339" t="s">
        <v>404</v>
      </c>
      <c r="H3339" t="s">
        <v>105</v>
      </c>
      <c r="I3339" t="s">
        <v>61</v>
      </c>
      <c r="J3339" t="s">
        <v>62</v>
      </c>
      <c r="K3339">
        <v>10035</v>
      </c>
      <c r="L3339" t="s">
        <v>54</v>
      </c>
      <c r="M3339" t="s">
        <v>4444</v>
      </c>
      <c r="N3339" t="s">
        <v>128</v>
      </c>
      <c r="O3339" t="s">
        <v>4436</v>
      </c>
      <c r="P3339" s="4">
        <v>46.72</v>
      </c>
      <c r="Q3339" s="4">
        <v>46.72</v>
      </c>
      <c r="R3339" s="4">
        <f t="shared" si="210"/>
        <v>0</v>
      </c>
      <c r="S3339" s="4">
        <f t="shared" si="211"/>
        <v>0</v>
      </c>
    </row>
    <row r="3340" spans="1:19" x14ac:dyDescent="0.3">
      <c r="A3340" t="s">
        <v>4447</v>
      </c>
      <c r="B3340" s="1">
        <v>43421</v>
      </c>
      <c r="C3340" s="1">
        <v>43425</v>
      </c>
      <c r="D3340">
        <f t="shared" si="208"/>
        <v>2018</v>
      </c>
      <c r="E3340" t="str">
        <f t="shared" si="209"/>
        <v>Nov</v>
      </c>
      <c r="F3340" t="s">
        <v>67</v>
      </c>
      <c r="G3340" t="s">
        <v>1499</v>
      </c>
      <c r="H3340" t="s">
        <v>105</v>
      </c>
      <c r="I3340" t="s">
        <v>4448</v>
      </c>
      <c r="J3340" t="s">
        <v>140</v>
      </c>
      <c r="K3340">
        <v>21740</v>
      </c>
      <c r="L3340" t="s">
        <v>54</v>
      </c>
      <c r="M3340" t="s">
        <v>4444</v>
      </c>
      <c r="N3340" t="s">
        <v>128</v>
      </c>
      <c r="O3340" t="s">
        <v>4436</v>
      </c>
      <c r="P3340" s="4">
        <v>43.8</v>
      </c>
      <c r="Q3340" s="4">
        <v>43.8</v>
      </c>
      <c r="R3340" s="4">
        <f t="shared" si="210"/>
        <v>0</v>
      </c>
      <c r="S3340" s="4">
        <f t="shared" si="211"/>
        <v>0</v>
      </c>
    </row>
    <row r="3341" spans="1:19" ht="15.6" x14ac:dyDescent="0.3">
      <c r="A3341" t="s">
        <v>4449</v>
      </c>
      <c r="B3341" s="1">
        <v>43445</v>
      </c>
      <c r="C3341" s="1">
        <v>43449</v>
      </c>
      <c r="D3341">
        <f t="shared" si="208"/>
        <v>2018</v>
      </c>
      <c r="E3341" t="str">
        <f t="shared" si="209"/>
        <v>Dec</v>
      </c>
      <c r="F3341" t="s">
        <v>37</v>
      </c>
      <c r="G3341" t="s">
        <v>531</v>
      </c>
      <c r="H3341" s="2" t="s">
        <v>22</v>
      </c>
      <c r="I3341" t="s">
        <v>61</v>
      </c>
      <c r="J3341" t="s">
        <v>62</v>
      </c>
      <c r="K3341">
        <v>10009</v>
      </c>
      <c r="L3341" t="s">
        <v>54</v>
      </c>
      <c r="M3341" t="s">
        <v>4444</v>
      </c>
      <c r="N3341" t="s">
        <v>128</v>
      </c>
      <c r="O3341" t="s">
        <v>4436</v>
      </c>
      <c r="P3341" s="4">
        <v>23.36</v>
      </c>
      <c r="Q3341" s="4">
        <v>18</v>
      </c>
      <c r="R3341" s="4">
        <f t="shared" si="210"/>
        <v>5.3599999999999994</v>
      </c>
      <c r="S3341" s="4">
        <f t="shared" si="211"/>
        <v>0.80399999999999994</v>
      </c>
    </row>
    <row r="3342" spans="1:19" ht="15.6" x14ac:dyDescent="0.3">
      <c r="A3342" t="s">
        <v>3205</v>
      </c>
      <c r="B3342" s="1">
        <v>42254</v>
      </c>
      <c r="C3342" s="1">
        <v>42257</v>
      </c>
      <c r="D3342">
        <f t="shared" si="208"/>
        <v>2015</v>
      </c>
      <c r="E3342" t="str">
        <f t="shared" si="209"/>
        <v>Sep</v>
      </c>
      <c r="F3342" t="s">
        <v>20</v>
      </c>
      <c r="G3342" t="s">
        <v>2111</v>
      </c>
      <c r="H3342" s="2" t="s">
        <v>22</v>
      </c>
      <c r="I3342" t="s">
        <v>113</v>
      </c>
      <c r="J3342" t="s">
        <v>109</v>
      </c>
      <c r="K3342">
        <v>77036</v>
      </c>
      <c r="L3342" t="s">
        <v>25</v>
      </c>
      <c r="M3342" t="s">
        <v>4444</v>
      </c>
      <c r="N3342" t="s">
        <v>128</v>
      </c>
      <c r="O3342" t="s">
        <v>4436</v>
      </c>
      <c r="P3342" s="4">
        <v>2.92</v>
      </c>
      <c r="Q3342" s="4">
        <v>5</v>
      </c>
      <c r="R3342" s="4">
        <f t="shared" si="210"/>
        <v>-2.08</v>
      </c>
      <c r="S3342" s="4">
        <f t="shared" si="211"/>
        <v>-0.312</v>
      </c>
    </row>
    <row r="3343" spans="1:19" x14ac:dyDescent="0.3">
      <c r="A3343" t="s">
        <v>397</v>
      </c>
      <c r="B3343" s="1">
        <v>42975</v>
      </c>
      <c r="C3343" s="1">
        <v>42978</v>
      </c>
      <c r="D3343">
        <f t="shared" si="208"/>
        <v>2017</v>
      </c>
      <c r="E3343" t="str">
        <f t="shared" si="209"/>
        <v>Aug</v>
      </c>
      <c r="F3343" t="s">
        <v>20</v>
      </c>
      <c r="G3343" t="s">
        <v>398</v>
      </c>
      <c r="H3343" t="s">
        <v>51</v>
      </c>
      <c r="I3343" t="s">
        <v>116</v>
      </c>
      <c r="J3343" t="s">
        <v>109</v>
      </c>
      <c r="K3343">
        <v>75081</v>
      </c>
      <c r="L3343" t="s">
        <v>25</v>
      </c>
      <c r="M3343" t="s">
        <v>4444</v>
      </c>
      <c r="N3343" t="s">
        <v>128</v>
      </c>
      <c r="O3343" t="s">
        <v>4436</v>
      </c>
      <c r="P3343" s="4">
        <v>13.14</v>
      </c>
      <c r="Q3343" s="4">
        <v>13.14</v>
      </c>
      <c r="R3343" s="4">
        <f t="shared" si="210"/>
        <v>0</v>
      </c>
      <c r="S3343" s="4">
        <f t="shared" si="211"/>
        <v>0</v>
      </c>
    </row>
    <row r="3344" spans="1:19" x14ac:dyDescent="0.3">
      <c r="A3344" t="s">
        <v>3722</v>
      </c>
      <c r="B3344" s="1">
        <v>42835</v>
      </c>
      <c r="C3344" s="1">
        <v>42842</v>
      </c>
      <c r="D3344">
        <f t="shared" si="208"/>
        <v>2017</v>
      </c>
      <c r="E3344" t="str">
        <f t="shared" si="209"/>
        <v>Apr</v>
      </c>
      <c r="F3344" t="s">
        <v>37</v>
      </c>
      <c r="G3344" t="s">
        <v>1770</v>
      </c>
      <c r="H3344" t="s">
        <v>51</v>
      </c>
      <c r="I3344" t="s">
        <v>32</v>
      </c>
      <c r="J3344" t="s">
        <v>33</v>
      </c>
      <c r="K3344">
        <v>94122</v>
      </c>
      <c r="L3344" t="s">
        <v>34</v>
      </c>
      <c r="M3344" t="s">
        <v>4450</v>
      </c>
      <c r="N3344" t="s">
        <v>128</v>
      </c>
      <c r="O3344" t="s">
        <v>4436</v>
      </c>
      <c r="P3344" s="4">
        <v>48.031999999999996</v>
      </c>
      <c r="Q3344" s="4">
        <v>48.031999999999996</v>
      </c>
      <c r="R3344" s="4">
        <f t="shared" si="210"/>
        <v>0</v>
      </c>
      <c r="S3344" s="4">
        <f t="shared" si="211"/>
        <v>0</v>
      </c>
    </row>
    <row r="3345" spans="1:19" ht="15.6" x14ac:dyDescent="0.3">
      <c r="A3345" t="s">
        <v>4451</v>
      </c>
      <c r="B3345" s="1">
        <v>43325</v>
      </c>
      <c r="C3345" s="1">
        <v>43332</v>
      </c>
      <c r="D3345">
        <f t="shared" si="208"/>
        <v>2018</v>
      </c>
      <c r="E3345" t="str">
        <f t="shared" si="209"/>
        <v>Aug</v>
      </c>
      <c r="F3345" t="s">
        <v>37</v>
      </c>
      <c r="G3345" t="s">
        <v>308</v>
      </c>
      <c r="H3345" s="2" t="s">
        <v>22</v>
      </c>
      <c r="I3345" t="s">
        <v>39</v>
      </c>
      <c r="J3345" t="s">
        <v>33</v>
      </c>
      <c r="K3345">
        <v>92037</v>
      </c>
      <c r="L3345" t="s">
        <v>34</v>
      </c>
      <c r="M3345" t="s">
        <v>4450</v>
      </c>
      <c r="N3345" t="s">
        <v>128</v>
      </c>
      <c r="O3345" t="s">
        <v>4436</v>
      </c>
      <c r="P3345" s="4">
        <v>36.024000000000001</v>
      </c>
      <c r="Q3345" s="4">
        <v>36.024000000000001</v>
      </c>
      <c r="R3345" s="4">
        <f t="shared" si="210"/>
        <v>0</v>
      </c>
      <c r="S3345" s="4">
        <f t="shared" si="211"/>
        <v>0</v>
      </c>
    </row>
    <row r="3346" spans="1:19" ht="15.6" x14ac:dyDescent="0.3">
      <c r="A3346" t="s">
        <v>2522</v>
      </c>
      <c r="B3346" s="1">
        <v>43424</v>
      </c>
      <c r="C3346" s="1">
        <v>43426</v>
      </c>
      <c r="D3346">
        <f t="shared" si="208"/>
        <v>2018</v>
      </c>
      <c r="E3346" t="str">
        <f t="shared" si="209"/>
        <v>Nov</v>
      </c>
      <c r="F3346" t="s">
        <v>67</v>
      </c>
      <c r="G3346" t="s">
        <v>1686</v>
      </c>
      <c r="H3346" s="2" t="s">
        <v>22</v>
      </c>
      <c r="I3346" t="s">
        <v>32</v>
      </c>
      <c r="J3346" t="s">
        <v>33</v>
      </c>
      <c r="K3346">
        <v>94110</v>
      </c>
      <c r="L3346" t="s">
        <v>34</v>
      </c>
      <c r="M3346" t="s">
        <v>4450</v>
      </c>
      <c r="N3346" t="s">
        <v>128</v>
      </c>
      <c r="O3346" t="s">
        <v>4436</v>
      </c>
      <c r="P3346" s="4">
        <v>84.055999999999997</v>
      </c>
      <c r="Q3346" s="4">
        <v>84.055999999999997</v>
      </c>
      <c r="R3346" s="4">
        <f t="shared" si="210"/>
        <v>0</v>
      </c>
      <c r="S3346" s="4">
        <f t="shared" si="211"/>
        <v>0</v>
      </c>
    </row>
    <row r="3347" spans="1:19" ht="15.6" x14ac:dyDescent="0.3">
      <c r="A3347" t="s">
        <v>2090</v>
      </c>
      <c r="B3347" s="1">
        <v>42575</v>
      </c>
      <c r="C3347" s="1">
        <v>42579</v>
      </c>
      <c r="D3347">
        <f t="shared" si="208"/>
        <v>2016</v>
      </c>
      <c r="E3347" t="str">
        <f t="shared" si="209"/>
        <v>Jul</v>
      </c>
      <c r="F3347" t="s">
        <v>37</v>
      </c>
      <c r="G3347" t="s">
        <v>2091</v>
      </c>
      <c r="H3347" s="2" t="s">
        <v>22</v>
      </c>
      <c r="I3347" t="s">
        <v>576</v>
      </c>
      <c r="J3347" t="s">
        <v>205</v>
      </c>
      <c r="K3347">
        <v>40214</v>
      </c>
      <c r="L3347" t="s">
        <v>44</v>
      </c>
      <c r="M3347" t="s">
        <v>4450</v>
      </c>
      <c r="N3347" t="s">
        <v>128</v>
      </c>
      <c r="O3347" t="s">
        <v>4436</v>
      </c>
      <c r="P3347" s="4">
        <v>90.06</v>
      </c>
      <c r="Q3347" s="4">
        <v>90.06</v>
      </c>
      <c r="R3347" s="4">
        <f t="shared" si="210"/>
        <v>0</v>
      </c>
      <c r="S3347" s="4">
        <f t="shared" si="211"/>
        <v>0</v>
      </c>
    </row>
    <row r="3348" spans="1:19" ht="15.6" x14ac:dyDescent="0.3">
      <c r="A3348" t="s">
        <v>2090</v>
      </c>
      <c r="B3348" s="1">
        <v>42575</v>
      </c>
      <c r="C3348" s="1">
        <v>42579</v>
      </c>
      <c r="D3348">
        <f t="shared" si="208"/>
        <v>2016</v>
      </c>
      <c r="E3348" t="str">
        <f t="shared" si="209"/>
        <v>Jul</v>
      </c>
      <c r="F3348" t="s">
        <v>37</v>
      </c>
      <c r="G3348" t="s">
        <v>2091</v>
      </c>
      <c r="H3348" s="2" t="s">
        <v>22</v>
      </c>
      <c r="I3348" t="s">
        <v>576</v>
      </c>
      <c r="J3348" t="s">
        <v>205</v>
      </c>
      <c r="K3348">
        <v>40214</v>
      </c>
      <c r="L3348" t="s">
        <v>44</v>
      </c>
      <c r="M3348" t="s">
        <v>4450</v>
      </c>
      <c r="N3348" t="s">
        <v>128</v>
      </c>
      <c r="O3348" t="s">
        <v>4436</v>
      </c>
      <c r="P3348" s="4">
        <v>135.09</v>
      </c>
      <c r="Q3348" s="4">
        <v>135.09</v>
      </c>
      <c r="R3348" s="4">
        <f t="shared" si="210"/>
        <v>0</v>
      </c>
      <c r="S3348" s="4">
        <f t="shared" si="211"/>
        <v>0</v>
      </c>
    </row>
    <row r="3349" spans="1:19" x14ac:dyDescent="0.3">
      <c r="A3349" t="s">
        <v>4452</v>
      </c>
      <c r="B3349" s="1">
        <v>42872</v>
      </c>
      <c r="C3349" s="1">
        <v>42876</v>
      </c>
      <c r="D3349">
        <f t="shared" si="208"/>
        <v>2017</v>
      </c>
      <c r="E3349" t="str">
        <f t="shared" si="209"/>
        <v>May</v>
      </c>
      <c r="F3349" t="s">
        <v>37</v>
      </c>
      <c r="G3349" t="s">
        <v>3526</v>
      </c>
      <c r="H3349" t="s">
        <v>51</v>
      </c>
      <c r="I3349" t="s">
        <v>2581</v>
      </c>
      <c r="J3349" t="s">
        <v>79</v>
      </c>
      <c r="K3349">
        <v>32712</v>
      </c>
      <c r="L3349" t="s">
        <v>44</v>
      </c>
      <c r="M3349" t="s">
        <v>4450</v>
      </c>
      <c r="N3349" t="s">
        <v>128</v>
      </c>
      <c r="O3349" t="s">
        <v>4436</v>
      </c>
      <c r="P3349" s="4">
        <v>27.018000000000001</v>
      </c>
      <c r="Q3349" s="4">
        <v>27.018000000000001</v>
      </c>
      <c r="R3349" s="4">
        <f t="shared" si="210"/>
        <v>0</v>
      </c>
      <c r="S3349" s="4">
        <f t="shared" si="211"/>
        <v>0</v>
      </c>
    </row>
    <row r="3350" spans="1:19" ht="15.6" x14ac:dyDescent="0.3">
      <c r="A3350" t="s">
        <v>1874</v>
      </c>
      <c r="B3350" s="1">
        <v>42176</v>
      </c>
      <c r="C3350" s="1">
        <v>42180</v>
      </c>
      <c r="D3350">
        <f t="shared" si="208"/>
        <v>2015</v>
      </c>
      <c r="E3350" t="str">
        <f t="shared" si="209"/>
        <v>Jun</v>
      </c>
      <c r="F3350" t="s">
        <v>37</v>
      </c>
      <c r="G3350" t="s">
        <v>323</v>
      </c>
      <c r="H3350" s="2" t="s">
        <v>22</v>
      </c>
      <c r="I3350" t="s">
        <v>100</v>
      </c>
      <c r="J3350" t="s">
        <v>101</v>
      </c>
      <c r="K3350">
        <v>19120</v>
      </c>
      <c r="L3350" t="s">
        <v>54</v>
      </c>
      <c r="M3350" t="s">
        <v>4450</v>
      </c>
      <c r="N3350" t="s">
        <v>128</v>
      </c>
      <c r="O3350" t="s">
        <v>4436</v>
      </c>
      <c r="P3350" s="4">
        <v>9.0060000000000002</v>
      </c>
      <c r="Q3350" s="4">
        <v>18</v>
      </c>
      <c r="R3350" s="4">
        <f t="shared" si="210"/>
        <v>-8.9939999999999998</v>
      </c>
      <c r="S3350" s="4">
        <f t="shared" si="211"/>
        <v>-1.3491</v>
      </c>
    </row>
    <row r="3351" spans="1:19" ht="15.6" x14ac:dyDescent="0.3">
      <c r="A3351" t="s">
        <v>1648</v>
      </c>
      <c r="B3351" s="1">
        <v>43352</v>
      </c>
      <c r="C3351" s="1">
        <v>43356</v>
      </c>
      <c r="D3351">
        <f t="shared" si="208"/>
        <v>2018</v>
      </c>
      <c r="E3351" t="str">
        <f t="shared" si="209"/>
        <v>Sep</v>
      </c>
      <c r="F3351" t="s">
        <v>37</v>
      </c>
      <c r="G3351" t="s">
        <v>1649</v>
      </c>
      <c r="H3351" s="2" t="s">
        <v>22</v>
      </c>
      <c r="I3351" t="s">
        <v>100</v>
      </c>
      <c r="J3351" t="s">
        <v>101</v>
      </c>
      <c r="K3351">
        <v>19134</v>
      </c>
      <c r="L3351" t="s">
        <v>54</v>
      </c>
      <c r="M3351" t="s">
        <v>4450</v>
      </c>
      <c r="N3351" t="s">
        <v>128</v>
      </c>
      <c r="O3351" t="s">
        <v>4436</v>
      </c>
      <c r="P3351" s="4">
        <v>4.5030000000000001</v>
      </c>
      <c r="Q3351" s="4">
        <v>5</v>
      </c>
      <c r="R3351" s="4">
        <f t="shared" si="210"/>
        <v>-0.49699999999999989</v>
      </c>
      <c r="S3351" s="4">
        <f t="shared" si="211"/>
        <v>-7.4549999999999977E-2</v>
      </c>
    </row>
    <row r="3352" spans="1:19" ht="15.6" x14ac:dyDescent="0.3">
      <c r="A3352" t="s">
        <v>4453</v>
      </c>
      <c r="B3352" s="1">
        <v>42448</v>
      </c>
      <c r="C3352" s="1">
        <v>42452</v>
      </c>
      <c r="D3352">
        <f t="shared" si="208"/>
        <v>2016</v>
      </c>
      <c r="E3352" t="str">
        <f t="shared" si="209"/>
        <v>Mar</v>
      </c>
      <c r="F3352" t="s">
        <v>37</v>
      </c>
      <c r="G3352" t="s">
        <v>2172</v>
      </c>
      <c r="H3352" s="2" t="s">
        <v>22</v>
      </c>
      <c r="I3352" t="s">
        <v>4454</v>
      </c>
      <c r="J3352" t="s">
        <v>33</v>
      </c>
      <c r="K3352">
        <v>92404</v>
      </c>
      <c r="L3352" t="s">
        <v>34</v>
      </c>
      <c r="M3352" t="s">
        <v>4455</v>
      </c>
      <c r="N3352" t="s">
        <v>128</v>
      </c>
      <c r="O3352" t="s">
        <v>4436</v>
      </c>
      <c r="P3352" s="4">
        <v>17.568000000000001</v>
      </c>
      <c r="Q3352" s="4">
        <v>100</v>
      </c>
      <c r="R3352" s="4">
        <f t="shared" si="210"/>
        <v>-82.432000000000002</v>
      </c>
      <c r="S3352" s="4">
        <f t="shared" si="211"/>
        <v>-12.364800000000001</v>
      </c>
    </row>
    <row r="3353" spans="1:19" x14ac:dyDescent="0.3">
      <c r="A3353" t="s">
        <v>4456</v>
      </c>
      <c r="B3353" s="1">
        <v>42969</v>
      </c>
      <c r="C3353" s="1">
        <v>42974</v>
      </c>
      <c r="D3353">
        <f t="shared" si="208"/>
        <v>2017</v>
      </c>
      <c r="E3353" t="str">
        <f t="shared" si="209"/>
        <v>Aug</v>
      </c>
      <c r="F3353" t="s">
        <v>37</v>
      </c>
      <c r="G3353" t="s">
        <v>770</v>
      </c>
      <c r="H3353" t="s">
        <v>51</v>
      </c>
      <c r="I3353" t="s">
        <v>1450</v>
      </c>
      <c r="J3353" t="s">
        <v>242</v>
      </c>
      <c r="K3353">
        <v>97030</v>
      </c>
      <c r="L3353" t="s">
        <v>34</v>
      </c>
      <c r="M3353" t="s">
        <v>4455</v>
      </c>
      <c r="N3353" t="s">
        <v>128</v>
      </c>
      <c r="O3353" t="s">
        <v>4436</v>
      </c>
      <c r="P3353" s="4">
        <v>26.352</v>
      </c>
      <c r="Q3353" s="4">
        <v>26.352</v>
      </c>
      <c r="R3353" s="4">
        <f t="shared" si="210"/>
        <v>0</v>
      </c>
      <c r="S3353" s="4">
        <f t="shared" si="211"/>
        <v>0</v>
      </c>
    </row>
    <row r="3354" spans="1:19" x14ac:dyDescent="0.3">
      <c r="A3354" t="s">
        <v>4457</v>
      </c>
      <c r="B3354" s="1">
        <v>43414</v>
      </c>
      <c r="C3354" s="1">
        <v>43416</v>
      </c>
      <c r="D3354">
        <f t="shared" si="208"/>
        <v>2018</v>
      </c>
      <c r="E3354" t="str">
        <f t="shared" si="209"/>
        <v>Nov</v>
      </c>
      <c r="F3354" t="s">
        <v>67</v>
      </c>
      <c r="G3354" t="s">
        <v>478</v>
      </c>
      <c r="H3354" t="s">
        <v>51</v>
      </c>
      <c r="I3354" t="s">
        <v>69</v>
      </c>
      <c r="J3354" t="s">
        <v>70</v>
      </c>
      <c r="K3354">
        <v>98105</v>
      </c>
      <c r="L3354" t="s">
        <v>34</v>
      </c>
      <c r="M3354" t="s">
        <v>4455</v>
      </c>
      <c r="N3354" t="s">
        <v>128</v>
      </c>
      <c r="O3354" t="s">
        <v>4436</v>
      </c>
      <c r="P3354" s="4">
        <v>26.352</v>
      </c>
      <c r="Q3354" s="4">
        <v>26.352</v>
      </c>
      <c r="R3354" s="4">
        <f t="shared" si="210"/>
        <v>0</v>
      </c>
      <c r="S3354" s="4">
        <f t="shared" si="211"/>
        <v>0</v>
      </c>
    </row>
    <row r="3355" spans="1:19" ht="15.6" x14ac:dyDescent="0.3">
      <c r="A3355" t="s">
        <v>2834</v>
      </c>
      <c r="B3355" s="1">
        <v>43423</v>
      </c>
      <c r="C3355" s="1">
        <v>43427</v>
      </c>
      <c r="D3355">
        <f t="shared" si="208"/>
        <v>2018</v>
      </c>
      <c r="E3355" t="str">
        <f t="shared" si="209"/>
        <v>Nov</v>
      </c>
      <c r="F3355" t="s">
        <v>37</v>
      </c>
      <c r="G3355" t="s">
        <v>1764</v>
      </c>
      <c r="H3355" s="2" t="s">
        <v>22</v>
      </c>
      <c r="I3355" t="s">
        <v>204</v>
      </c>
      <c r="J3355" t="s">
        <v>205</v>
      </c>
      <c r="K3355">
        <v>42420</v>
      </c>
      <c r="L3355" t="s">
        <v>44</v>
      </c>
      <c r="M3355" t="s">
        <v>4455</v>
      </c>
      <c r="N3355" t="s">
        <v>128</v>
      </c>
      <c r="O3355" t="s">
        <v>4436</v>
      </c>
      <c r="P3355" s="4">
        <v>21.96</v>
      </c>
      <c r="Q3355" s="4">
        <v>80</v>
      </c>
      <c r="R3355" s="4">
        <f t="shared" si="210"/>
        <v>-58.04</v>
      </c>
      <c r="S3355" s="4">
        <f t="shared" si="211"/>
        <v>-8.7059999999999995</v>
      </c>
    </row>
    <row r="3356" spans="1:19" ht="15.6" x14ac:dyDescent="0.3">
      <c r="A3356" t="s">
        <v>4458</v>
      </c>
      <c r="B3356" s="1">
        <v>42639</v>
      </c>
      <c r="C3356" s="1">
        <v>42646</v>
      </c>
      <c r="D3356">
        <f t="shared" si="208"/>
        <v>2016</v>
      </c>
      <c r="E3356" t="str">
        <f t="shared" si="209"/>
        <v>Sep</v>
      </c>
      <c r="F3356" t="s">
        <v>37</v>
      </c>
      <c r="G3356" t="s">
        <v>2135</v>
      </c>
      <c r="H3356" s="2" t="s">
        <v>22</v>
      </c>
      <c r="I3356" t="s">
        <v>1179</v>
      </c>
      <c r="J3356" t="s">
        <v>62</v>
      </c>
      <c r="K3356">
        <v>11572</v>
      </c>
      <c r="L3356" t="s">
        <v>54</v>
      </c>
      <c r="M3356" t="s">
        <v>4455</v>
      </c>
      <c r="N3356" t="s">
        <v>128</v>
      </c>
      <c r="O3356" t="s">
        <v>4436</v>
      </c>
      <c r="P3356" s="4">
        <v>79.055999999999997</v>
      </c>
      <c r="Q3356" s="4">
        <v>79.055999999999997</v>
      </c>
      <c r="R3356" s="4">
        <f t="shared" si="210"/>
        <v>0</v>
      </c>
      <c r="S3356" s="4">
        <f t="shared" si="211"/>
        <v>0</v>
      </c>
    </row>
    <row r="3357" spans="1:19" ht="15.6" x14ac:dyDescent="0.3">
      <c r="A3357" t="s">
        <v>2564</v>
      </c>
      <c r="B3357" s="1">
        <v>42630</v>
      </c>
      <c r="C3357" s="1">
        <v>42634</v>
      </c>
      <c r="D3357">
        <f t="shared" si="208"/>
        <v>2016</v>
      </c>
      <c r="E3357" t="str">
        <f t="shared" si="209"/>
        <v>Sep</v>
      </c>
      <c r="F3357" t="s">
        <v>37</v>
      </c>
      <c r="G3357" t="s">
        <v>1019</v>
      </c>
      <c r="H3357" s="2" t="s">
        <v>22</v>
      </c>
      <c r="I3357" t="s">
        <v>113</v>
      </c>
      <c r="J3357" t="s">
        <v>109</v>
      </c>
      <c r="K3357">
        <v>77041</v>
      </c>
      <c r="L3357" t="s">
        <v>25</v>
      </c>
      <c r="M3357" t="s">
        <v>4455</v>
      </c>
      <c r="N3357" t="s">
        <v>128</v>
      </c>
      <c r="O3357" t="s">
        <v>4436</v>
      </c>
      <c r="P3357" s="4">
        <v>6.5880000000000001</v>
      </c>
      <c r="Q3357" s="4">
        <v>5</v>
      </c>
      <c r="R3357" s="4">
        <f t="shared" si="210"/>
        <v>1.5880000000000001</v>
      </c>
      <c r="S3357" s="4">
        <f t="shared" si="211"/>
        <v>0.2382</v>
      </c>
    </row>
    <row r="3358" spans="1:19" ht="15.6" x14ac:dyDescent="0.3">
      <c r="A3358" t="s">
        <v>4459</v>
      </c>
      <c r="B3358" s="1">
        <v>42703</v>
      </c>
      <c r="C3358" s="1">
        <v>42704</v>
      </c>
      <c r="D3358">
        <f t="shared" si="208"/>
        <v>2016</v>
      </c>
      <c r="E3358" t="str">
        <f t="shared" si="209"/>
        <v>Nov</v>
      </c>
      <c r="F3358" t="s">
        <v>20</v>
      </c>
      <c r="G3358" t="s">
        <v>2800</v>
      </c>
      <c r="H3358" s="2" t="s">
        <v>22</v>
      </c>
      <c r="I3358" t="s">
        <v>2976</v>
      </c>
      <c r="J3358" t="s">
        <v>109</v>
      </c>
      <c r="K3358">
        <v>75002</v>
      </c>
      <c r="L3358" t="s">
        <v>25</v>
      </c>
      <c r="M3358" t="s">
        <v>4455</v>
      </c>
      <c r="N3358" t="s">
        <v>128</v>
      </c>
      <c r="O3358" t="s">
        <v>4436</v>
      </c>
      <c r="P3358" s="4">
        <v>8.7840000000000007</v>
      </c>
      <c r="Q3358" s="4">
        <v>18</v>
      </c>
      <c r="R3358" s="4">
        <f t="shared" si="210"/>
        <v>-9.2159999999999993</v>
      </c>
      <c r="S3358" s="4">
        <f t="shared" si="211"/>
        <v>-1.3823999999999999</v>
      </c>
    </row>
    <row r="3359" spans="1:19" ht="15.6" x14ac:dyDescent="0.3">
      <c r="A3359" t="s">
        <v>4460</v>
      </c>
      <c r="B3359" s="1">
        <v>43443</v>
      </c>
      <c r="C3359" s="1">
        <v>43449</v>
      </c>
      <c r="D3359">
        <f t="shared" si="208"/>
        <v>2018</v>
      </c>
      <c r="E3359" t="str">
        <f t="shared" si="209"/>
        <v>Dec</v>
      </c>
      <c r="F3359" t="s">
        <v>37</v>
      </c>
      <c r="G3359" t="s">
        <v>1064</v>
      </c>
      <c r="H3359" s="2" t="s">
        <v>22</v>
      </c>
      <c r="I3359" t="s">
        <v>4461</v>
      </c>
      <c r="J3359" t="s">
        <v>89</v>
      </c>
      <c r="K3359">
        <v>49505</v>
      </c>
      <c r="L3359" t="s">
        <v>25</v>
      </c>
      <c r="M3359" t="s">
        <v>4455</v>
      </c>
      <c r="N3359" t="s">
        <v>128</v>
      </c>
      <c r="O3359" t="s">
        <v>4436</v>
      </c>
      <c r="P3359" s="4">
        <v>54.9</v>
      </c>
      <c r="Q3359" s="4">
        <v>54.9</v>
      </c>
      <c r="R3359" s="4">
        <f t="shared" si="210"/>
        <v>0</v>
      </c>
      <c r="S3359" s="4">
        <f t="shared" si="211"/>
        <v>0</v>
      </c>
    </row>
    <row r="3360" spans="1:19" ht="15.6" x14ac:dyDescent="0.3">
      <c r="A3360" t="s">
        <v>4462</v>
      </c>
      <c r="B3360" s="1">
        <v>42293</v>
      </c>
      <c r="C3360" s="1">
        <v>42294</v>
      </c>
      <c r="D3360">
        <f t="shared" si="208"/>
        <v>2015</v>
      </c>
      <c r="E3360" t="str">
        <f t="shared" si="209"/>
        <v>Oct</v>
      </c>
      <c r="F3360" t="s">
        <v>30</v>
      </c>
      <c r="G3360" t="s">
        <v>2042</v>
      </c>
      <c r="H3360" s="2" t="s">
        <v>22</v>
      </c>
      <c r="I3360" t="s">
        <v>32</v>
      </c>
      <c r="J3360" t="s">
        <v>33</v>
      </c>
      <c r="K3360">
        <v>94110</v>
      </c>
      <c r="L3360" t="s">
        <v>34</v>
      </c>
      <c r="M3360" t="s">
        <v>4463</v>
      </c>
      <c r="N3360" t="s">
        <v>128</v>
      </c>
      <c r="O3360" t="s">
        <v>4436</v>
      </c>
      <c r="P3360" s="4">
        <v>14.352</v>
      </c>
      <c r="Q3360" s="4">
        <v>14.352</v>
      </c>
      <c r="R3360" s="4">
        <f t="shared" si="210"/>
        <v>0</v>
      </c>
      <c r="S3360" s="4">
        <f t="shared" si="211"/>
        <v>0</v>
      </c>
    </row>
    <row r="3361" spans="1:19" ht="15.6" x14ac:dyDescent="0.3">
      <c r="A3361" t="s">
        <v>1097</v>
      </c>
      <c r="B3361" s="1">
        <v>42123</v>
      </c>
      <c r="C3361" s="1">
        <v>42125</v>
      </c>
      <c r="D3361">
        <f t="shared" si="208"/>
        <v>2015</v>
      </c>
      <c r="E3361" t="str">
        <f t="shared" si="209"/>
        <v>Apr</v>
      </c>
      <c r="F3361" t="s">
        <v>67</v>
      </c>
      <c r="G3361" t="s">
        <v>384</v>
      </c>
      <c r="H3361" s="2" t="s">
        <v>22</v>
      </c>
      <c r="I3361" t="s">
        <v>1098</v>
      </c>
      <c r="J3361" t="s">
        <v>43</v>
      </c>
      <c r="K3361">
        <v>70601</v>
      </c>
      <c r="L3361" t="s">
        <v>44</v>
      </c>
      <c r="M3361" t="s">
        <v>4463</v>
      </c>
      <c r="N3361" t="s">
        <v>128</v>
      </c>
      <c r="O3361" t="s">
        <v>4436</v>
      </c>
      <c r="P3361" s="4">
        <v>17.940000000000001</v>
      </c>
      <c r="Q3361" s="4">
        <v>18</v>
      </c>
      <c r="R3361" s="4">
        <f t="shared" si="210"/>
        <v>-5.9999999999998721E-2</v>
      </c>
      <c r="S3361" s="4">
        <f t="shared" si="211"/>
        <v>-8.9999999999998085E-3</v>
      </c>
    </row>
    <row r="3362" spans="1:19" ht="15.6" x14ac:dyDescent="0.3">
      <c r="A3362" t="s">
        <v>3371</v>
      </c>
      <c r="B3362" s="1">
        <v>42080</v>
      </c>
      <c r="C3362" s="1">
        <v>42087</v>
      </c>
      <c r="D3362">
        <f t="shared" si="208"/>
        <v>2015</v>
      </c>
      <c r="E3362" t="str">
        <f t="shared" si="209"/>
        <v>Mar</v>
      </c>
      <c r="F3362" t="s">
        <v>37</v>
      </c>
      <c r="G3362" t="s">
        <v>1714</v>
      </c>
      <c r="H3362" s="2" t="s">
        <v>22</v>
      </c>
      <c r="I3362" t="s">
        <v>1104</v>
      </c>
      <c r="J3362" t="s">
        <v>807</v>
      </c>
      <c r="K3362">
        <v>55044</v>
      </c>
      <c r="L3362" t="s">
        <v>25</v>
      </c>
      <c r="M3362" t="s">
        <v>4463</v>
      </c>
      <c r="N3362" t="s">
        <v>128</v>
      </c>
      <c r="O3362" t="s">
        <v>4436</v>
      </c>
      <c r="P3362" s="4">
        <v>35.880000000000003</v>
      </c>
      <c r="Q3362" s="4">
        <v>35.880000000000003</v>
      </c>
      <c r="R3362" s="4">
        <f t="shared" si="210"/>
        <v>0</v>
      </c>
      <c r="S3362" s="4">
        <f t="shared" si="211"/>
        <v>0</v>
      </c>
    </row>
    <row r="3363" spans="1:19" ht="15.6" x14ac:dyDescent="0.3">
      <c r="A3363" t="s">
        <v>4464</v>
      </c>
      <c r="B3363" s="1">
        <v>42888</v>
      </c>
      <c r="C3363" s="1">
        <v>42892</v>
      </c>
      <c r="D3363">
        <f t="shared" si="208"/>
        <v>2017</v>
      </c>
      <c r="E3363" t="str">
        <f t="shared" si="209"/>
        <v>Jun</v>
      </c>
      <c r="F3363" t="s">
        <v>37</v>
      </c>
      <c r="G3363" t="s">
        <v>605</v>
      </c>
      <c r="H3363" s="2" t="s">
        <v>22</v>
      </c>
      <c r="I3363" t="s">
        <v>69</v>
      </c>
      <c r="J3363" t="s">
        <v>70</v>
      </c>
      <c r="K3363">
        <v>98115</v>
      </c>
      <c r="L3363" t="s">
        <v>34</v>
      </c>
      <c r="M3363" t="s">
        <v>4465</v>
      </c>
      <c r="N3363" t="s">
        <v>128</v>
      </c>
      <c r="O3363" t="s">
        <v>4436</v>
      </c>
      <c r="P3363" s="4">
        <v>11.231999999999999</v>
      </c>
      <c r="Q3363" s="4">
        <v>18</v>
      </c>
      <c r="R3363" s="4">
        <f t="shared" si="210"/>
        <v>-6.7680000000000007</v>
      </c>
      <c r="S3363" s="4">
        <f t="shared" si="211"/>
        <v>-1.0152000000000001</v>
      </c>
    </row>
    <row r="3364" spans="1:19" ht="15.6" x14ac:dyDescent="0.3">
      <c r="A3364" t="s">
        <v>4466</v>
      </c>
      <c r="B3364" s="1">
        <v>43098</v>
      </c>
      <c r="C3364" s="1">
        <v>43102</v>
      </c>
      <c r="D3364">
        <f t="shared" si="208"/>
        <v>2017</v>
      </c>
      <c r="E3364" t="str">
        <f t="shared" si="209"/>
        <v>Dec</v>
      </c>
      <c r="F3364" t="s">
        <v>37</v>
      </c>
      <c r="G3364" t="s">
        <v>904</v>
      </c>
      <c r="H3364" s="2" t="s">
        <v>22</v>
      </c>
      <c r="I3364" t="s">
        <v>47</v>
      </c>
      <c r="J3364" t="s">
        <v>33</v>
      </c>
      <c r="K3364">
        <v>90045</v>
      </c>
      <c r="L3364" t="s">
        <v>34</v>
      </c>
      <c r="M3364" t="s">
        <v>4465</v>
      </c>
      <c r="N3364" t="s">
        <v>128</v>
      </c>
      <c r="O3364" t="s">
        <v>4436</v>
      </c>
      <c r="P3364" s="4">
        <v>11.231999999999999</v>
      </c>
      <c r="Q3364" s="4">
        <v>18</v>
      </c>
      <c r="R3364" s="4">
        <f t="shared" si="210"/>
        <v>-6.7680000000000007</v>
      </c>
      <c r="S3364" s="4">
        <f t="shared" si="211"/>
        <v>-1.0152000000000001</v>
      </c>
    </row>
    <row r="3365" spans="1:19" ht="15.6" x14ac:dyDescent="0.3">
      <c r="A3365" t="s">
        <v>193</v>
      </c>
      <c r="B3365" s="1">
        <v>43121</v>
      </c>
      <c r="C3365" s="1">
        <v>43125</v>
      </c>
      <c r="D3365">
        <f t="shared" si="208"/>
        <v>2018</v>
      </c>
      <c r="E3365" t="str">
        <f t="shared" si="209"/>
        <v>Jan</v>
      </c>
      <c r="F3365" t="s">
        <v>37</v>
      </c>
      <c r="G3365" t="s">
        <v>194</v>
      </c>
      <c r="H3365" s="2" t="s">
        <v>22</v>
      </c>
      <c r="I3365" t="s">
        <v>69</v>
      </c>
      <c r="J3365" t="s">
        <v>70</v>
      </c>
      <c r="K3365">
        <v>98115</v>
      </c>
      <c r="L3365" t="s">
        <v>34</v>
      </c>
      <c r="M3365" t="s">
        <v>4465</v>
      </c>
      <c r="N3365" t="s">
        <v>128</v>
      </c>
      <c r="O3365" t="s">
        <v>4436</v>
      </c>
      <c r="P3365" s="4">
        <v>18.72</v>
      </c>
      <c r="Q3365" s="4">
        <v>18</v>
      </c>
      <c r="R3365" s="4">
        <f t="shared" si="210"/>
        <v>0.71999999999999886</v>
      </c>
      <c r="S3365" s="4">
        <f t="shared" si="211"/>
        <v>0.10799999999999983</v>
      </c>
    </row>
    <row r="3366" spans="1:19" ht="15.6" x14ac:dyDescent="0.3">
      <c r="A3366" t="s">
        <v>3234</v>
      </c>
      <c r="B3366" s="1">
        <v>43345</v>
      </c>
      <c r="C3366" s="1">
        <v>43349</v>
      </c>
      <c r="D3366">
        <f t="shared" si="208"/>
        <v>2018</v>
      </c>
      <c r="E3366" t="str">
        <f t="shared" si="209"/>
        <v>Sep</v>
      </c>
      <c r="F3366" t="s">
        <v>37</v>
      </c>
      <c r="G3366" t="s">
        <v>185</v>
      </c>
      <c r="H3366" s="2" t="s">
        <v>22</v>
      </c>
      <c r="I3366" t="s">
        <v>47</v>
      </c>
      <c r="J3366" t="s">
        <v>33</v>
      </c>
      <c r="K3366">
        <v>90049</v>
      </c>
      <c r="L3366" t="s">
        <v>34</v>
      </c>
      <c r="M3366" t="s">
        <v>4465</v>
      </c>
      <c r="N3366" t="s">
        <v>128</v>
      </c>
      <c r="O3366" t="s">
        <v>4436</v>
      </c>
      <c r="P3366" s="4">
        <v>18.72</v>
      </c>
      <c r="Q3366" s="4">
        <v>18</v>
      </c>
      <c r="R3366" s="4">
        <f t="shared" si="210"/>
        <v>0.71999999999999886</v>
      </c>
      <c r="S3366" s="4">
        <f t="shared" si="211"/>
        <v>0.10799999999999983</v>
      </c>
    </row>
    <row r="3367" spans="1:19" ht="15.6" x14ac:dyDescent="0.3">
      <c r="A3367" t="s">
        <v>4467</v>
      </c>
      <c r="B3367" s="1">
        <v>42960</v>
      </c>
      <c r="C3367" s="1">
        <v>42964</v>
      </c>
      <c r="D3367">
        <f t="shared" si="208"/>
        <v>2017</v>
      </c>
      <c r="E3367" t="str">
        <f t="shared" si="209"/>
        <v>Aug</v>
      </c>
      <c r="F3367" t="s">
        <v>67</v>
      </c>
      <c r="G3367" t="s">
        <v>2366</v>
      </c>
      <c r="H3367" s="2" t="s">
        <v>22</v>
      </c>
      <c r="I3367" t="s">
        <v>78</v>
      </c>
      <c r="J3367" t="s">
        <v>83</v>
      </c>
      <c r="K3367">
        <v>28540</v>
      </c>
      <c r="L3367" t="s">
        <v>44</v>
      </c>
      <c r="M3367" t="s">
        <v>4465</v>
      </c>
      <c r="N3367" t="s">
        <v>128</v>
      </c>
      <c r="O3367" t="s">
        <v>4436</v>
      </c>
      <c r="P3367" s="4">
        <v>11.231999999999999</v>
      </c>
      <c r="Q3367" s="4">
        <v>18</v>
      </c>
      <c r="R3367" s="4">
        <f t="shared" si="210"/>
        <v>-6.7680000000000007</v>
      </c>
      <c r="S3367" s="4">
        <f t="shared" si="211"/>
        <v>-1.0152000000000001</v>
      </c>
    </row>
    <row r="3368" spans="1:19" ht="15.6" x14ac:dyDescent="0.3">
      <c r="A3368" t="s">
        <v>4468</v>
      </c>
      <c r="B3368" s="1">
        <v>43336</v>
      </c>
      <c r="C3368" s="1">
        <v>43341</v>
      </c>
      <c r="D3368">
        <f t="shared" si="208"/>
        <v>2018</v>
      </c>
      <c r="E3368" t="str">
        <f t="shared" si="209"/>
        <v>Aug</v>
      </c>
      <c r="F3368" t="s">
        <v>37</v>
      </c>
      <c r="G3368" t="s">
        <v>1197</v>
      </c>
      <c r="H3368" s="2" t="s">
        <v>22</v>
      </c>
      <c r="I3368" t="s">
        <v>61</v>
      </c>
      <c r="J3368" t="s">
        <v>62</v>
      </c>
      <c r="K3368">
        <v>10024</v>
      </c>
      <c r="L3368" t="s">
        <v>54</v>
      </c>
      <c r="M3368" t="s">
        <v>4465</v>
      </c>
      <c r="N3368" t="s">
        <v>128</v>
      </c>
      <c r="O3368" t="s">
        <v>4436</v>
      </c>
      <c r="P3368" s="4">
        <v>3.7440000000000002</v>
      </c>
      <c r="Q3368" s="4">
        <v>5</v>
      </c>
      <c r="R3368" s="4">
        <f t="shared" si="210"/>
        <v>-1.2559999999999998</v>
      </c>
      <c r="S3368" s="4">
        <f t="shared" si="211"/>
        <v>-0.18839999999999996</v>
      </c>
    </row>
    <row r="3369" spans="1:19" ht="15.6" x14ac:dyDescent="0.3">
      <c r="A3369" t="s">
        <v>4469</v>
      </c>
      <c r="B3369" s="1">
        <v>42633</v>
      </c>
      <c r="C3369" s="1">
        <v>42637</v>
      </c>
      <c r="D3369">
        <f t="shared" si="208"/>
        <v>2016</v>
      </c>
      <c r="E3369" t="str">
        <f t="shared" si="209"/>
        <v>Sep</v>
      </c>
      <c r="F3369" t="s">
        <v>37</v>
      </c>
      <c r="G3369" t="s">
        <v>1139</v>
      </c>
      <c r="H3369" s="2" t="s">
        <v>22</v>
      </c>
      <c r="I3369" t="s">
        <v>1249</v>
      </c>
      <c r="J3369" t="s">
        <v>24</v>
      </c>
      <c r="K3369">
        <v>60540</v>
      </c>
      <c r="L3369" t="s">
        <v>25</v>
      </c>
      <c r="M3369" t="s">
        <v>4465</v>
      </c>
      <c r="N3369" t="s">
        <v>128</v>
      </c>
      <c r="O3369" t="s">
        <v>4436</v>
      </c>
      <c r="P3369" s="4">
        <v>2.8079999999999998</v>
      </c>
      <c r="Q3369" s="4">
        <v>5</v>
      </c>
      <c r="R3369" s="4">
        <f t="shared" si="210"/>
        <v>-2.1920000000000002</v>
      </c>
      <c r="S3369" s="4">
        <f t="shared" si="211"/>
        <v>-0.32880000000000004</v>
      </c>
    </row>
    <row r="3370" spans="1:19" ht="15.6" x14ac:dyDescent="0.3">
      <c r="A3370" t="s">
        <v>4470</v>
      </c>
      <c r="B3370" s="1">
        <v>42917</v>
      </c>
      <c r="C3370" s="1">
        <v>42918</v>
      </c>
      <c r="D3370">
        <f t="shared" si="208"/>
        <v>2017</v>
      </c>
      <c r="E3370" t="str">
        <f t="shared" si="209"/>
        <v>Jul</v>
      </c>
      <c r="F3370" t="s">
        <v>20</v>
      </c>
      <c r="G3370" t="s">
        <v>623</v>
      </c>
      <c r="H3370" s="2" t="s">
        <v>22</v>
      </c>
      <c r="I3370" t="s">
        <v>69</v>
      </c>
      <c r="J3370" t="s">
        <v>70</v>
      </c>
      <c r="K3370">
        <v>98115</v>
      </c>
      <c r="L3370" t="s">
        <v>34</v>
      </c>
      <c r="M3370" t="s">
        <v>4471</v>
      </c>
      <c r="N3370" t="s">
        <v>128</v>
      </c>
      <c r="O3370" t="s">
        <v>4436</v>
      </c>
      <c r="P3370" s="4">
        <v>2.496</v>
      </c>
      <c r="Q3370" s="4">
        <v>5</v>
      </c>
      <c r="R3370" s="4">
        <f t="shared" si="210"/>
        <v>-2.504</v>
      </c>
      <c r="S3370" s="4">
        <f t="shared" si="211"/>
        <v>-0.37559999999999999</v>
      </c>
    </row>
    <row r="3371" spans="1:19" x14ac:dyDescent="0.3">
      <c r="A3371" t="s">
        <v>4472</v>
      </c>
      <c r="B3371" s="1">
        <v>43309</v>
      </c>
      <c r="C3371" s="1">
        <v>43313</v>
      </c>
      <c r="D3371">
        <f t="shared" si="208"/>
        <v>2018</v>
      </c>
      <c r="E3371" t="str">
        <f t="shared" si="209"/>
        <v>Jul</v>
      </c>
      <c r="F3371" t="s">
        <v>37</v>
      </c>
      <c r="G3371" t="s">
        <v>2753</v>
      </c>
      <c r="H3371" t="s">
        <v>51</v>
      </c>
      <c r="I3371" t="s">
        <v>32</v>
      </c>
      <c r="J3371" t="s">
        <v>33</v>
      </c>
      <c r="K3371">
        <v>94110</v>
      </c>
      <c r="L3371" t="s">
        <v>34</v>
      </c>
      <c r="M3371" t="s">
        <v>4471</v>
      </c>
      <c r="N3371" t="s">
        <v>128</v>
      </c>
      <c r="O3371" t="s">
        <v>4436</v>
      </c>
      <c r="P3371" s="4">
        <v>9.984</v>
      </c>
      <c r="Q3371" s="4">
        <v>9.984</v>
      </c>
      <c r="R3371" s="4">
        <f t="shared" si="210"/>
        <v>0</v>
      </c>
      <c r="S3371" s="4">
        <f t="shared" si="211"/>
        <v>0</v>
      </c>
    </row>
    <row r="3372" spans="1:19" ht="15.6" x14ac:dyDescent="0.3">
      <c r="A3372" t="s">
        <v>4473</v>
      </c>
      <c r="B3372" s="1">
        <v>43439</v>
      </c>
      <c r="C3372" s="1">
        <v>43443</v>
      </c>
      <c r="D3372">
        <f t="shared" si="208"/>
        <v>2018</v>
      </c>
      <c r="E3372" t="str">
        <f t="shared" si="209"/>
        <v>Dec</v>
      </c>
      <c r="F3372" t="s">
        <v>37</v>
      </c>
      <c r="G3372" t="s">
        <v>1055</v>
      </c>
      <c r="H3372" s="2" t="s">
        <v>22</v>
      </c>
      <c r="I3372" t="s">
        <v>2667</v>
      </c>
      <c r="J3372" t="s">
        <v>70</v>
      </c>
      <c r="K3372">
        <v>98006</v>
      </c>
      <c r="L3372" t="s">
        <v>34</v>
      </c>
      <c r="M3372" t="s">
        <v>4471</v>
      </c>
      <c r="N3372" t="s">
        <v>128</v>
      </c>
      <c r="O3372" t="s">
        <v>4436</v>
      </c>
      <c r="P3372" s="4">
        <v>14.976000000000001</v>
      </c>
      <c r="Q3372" s="4">
        <v>18</v>
      </c>
      <c r="R3372" s="4">
        <f t="shared" si="210"/>
        <v>-3.0239999999999991</v>
      </c>
      <c r="S3372" s="4">
        <f t="shared" si="211"/>
        <v>-0.45359999999999984</v>
      </c>
    </row>
    <row r="3373" spans="1:19" ht="15.6" x14ac:dyDescent="0.3">
      <c r="A3373" t="s">
        <v>4474</v>
      </c>
      <c r="B3373" s="1">
        <v>42189</v>
      </c>
      <c r="C3373" s="1">
        <v>42194</v>
      </c>
      <c r="D3373">
        <f t="shared" si="208"/>
        <v>2015</v>
      </c>
      <c r="E3373" t="str">
        <f t="shared" si="209"/>
        <v>Jul</v>
      </c>
      <c r="F3373" t="s">
        <v>37</v>
      </c>
      <c r="G3373" t="s">
        <v>1039</v>
      </c>
      <c r="H3373" s="2" t="s">
        <v>22</v>
      </c>
      <c r="I3373" t="s">
        <v>645</v>
      </c>
      <c r="J3373" t="s">
        <v>158</v>
      </c>
      <c r="K3373">
        <v>23223</v>
      </c>
      <c r="L3373" t="s">
        <v>44</v>
      </c>
      <c r="M3373" t="s">
        <v>4471</v>
      </c>
      <c r="N3373" t="s">
        <v>128</v>
      </c>
      <c r="O3373" t="s">
        <v>4436</v>
      </c>
      <c r="P3373" s="4">
        <v>15.6</v>
      </c>
      <c r="Q3373" s="4">
        <v>18</v>
      </c>
      <c r="R3373" s="4">
        <f t="shared" si="210"/>
        <v>-2.4000000000000004</v>
      </c>
      <c r="S3373" s="4">
        <f t="shared" si="211"/>
        <v>-0.36000000000000004</v>
      </c>
    </row>
    <row r="3374" spans="1:19" ht="15.6" x14ac:dyDescent="0.3">
      <c r="A3374" t="s">
        <v>3979</v>
      </c>
      <c r="B3374" s="1">
        <v>42652</v>
      </c>
      <c r="C3374" s="1">
        <v>42656</v>
      </c>
      <c r="D3374">
        <f t="shared" si="208"/>
        <v>2016</v>
      </c>
      <c r="E3374" t="str">
        <f t="shared" si="209"/>
        <v>Oct</v>
      </c>
      <c r="F3374" t="s">
        <v>37</v>
      </c>
      <c r="G3374" t="s">
        <v>678</v>
      </c>
      <c r="H3374" s="2" t="s">
        <v>22</v>
      </c>
      <c r="I3374" t="s">
        <v>136</v>
      </c>
      <c r="J3374" t="s">
        <v>79</v>
      </c>
      <c r="K3374">
        <v>33178</v>
      </c>
      <c r="L3374" t="s">
        <v>44</v>
      </c>
      <c r="M3374" t="s">
        <v>4471</v>
      </c>
      <c r="N3374" t="s">
        <v>128</v>
      </c>
      <c r="O3374" t="s">
        <v>4436</v>
      </c>
      <c r="P3374" s="4">
        <v>1.8720000000000001</v>
      </c>
      <c r="Q3374" s="4">
        <v>5</v>
      </c>
      <c r="R3374" s="4">
        <f t="shared" si="210"/>
        <v>-3.1280000000000001</v>
      </c>
      <c r="S3374" s="4">
        <f t="shared" si="211"/>
        <v>-0.46920000000000001</v>
      </c>
    </row>
    <row r="3375" spans="1:19" ht="15.6" x14ac:dyDescent="0.3">
      <c r="A3375" t="s">
        <v>4475</v>
      </c>
      <c r="B3375" s="1">
        <v>42701</v>
      </c>
      <c r="C3375" s="1">
        <v>42705</v>
      </c>
      <c r="D3375">
        <f t="shared" si="208"/>
        <v>2016</v>
      </c>
      <c r="E3375" t="str">
        <f t="shared" si="209"/>
        <v>Nov</v>
      </c>
      <c r="F3375" t="s">
        <v>37</v>
      </c>
      <c r="G3375" t="s">
        <v>1567</v>
      </c>
      <c r="H3375" s="2" t="s">
        <v>22</v>
      </c>
      <c r="I3375" t="s">
        <v>281</v>
      </c>
      <c r="J3375" t="s">
        <v>93</v>
      </c>
      <c r="K3375">
        <v>72701</v>
      </c>
      <c r="L3375" t="s">
        <v>44</v>
      </c>
      <c r="M3375" t="s">
        <v>4471</v>
      </c>
      <c r="N3375" t="s">
        <v>128</v>
      </c>
      <c r="O3375" t="s">
        <v>4436</v>
      </c>
      <c r="P3375" s="4">
        <v>6.24</v>
      </c>
      <c r="Q3375" s="4">
        <v>100</v>
      </c>
      <c r="R3375" s="4">
        <f t="shared" si="210"/>
        <v>-93.76</v>
      </c>
      <c r="S3375" s="4">
        <f t="shared" si="211"/>
        <v>-14.064</v>
      </c>
    </row>
    <row r="3376" spans="1:19" ht="15.6" x14ac:dyDescent="0.3">
      <c r="A3376" t="s">
        <v>4476</v>
      </c>
      <c r="B3376" s="1">
        <v>43065</v>
      </c>
      <c r="C3376" s="1">
        <v>43068</v>
      </c>
      <c r="D3376">
        <f t="shared" si="208"/>
        <v>2017</v>
      </c>
      <c r="E3376" t="str">
        <f t="shared" si="209"/>
        <v>Nov</v>
      </c>
      <c r="F3376" t="s">
        <v>20</v>
      </c>
      <c r="G3376" t="s">
        <v>4175</v>
      </c>
      <c r="H3376" s="2" t="s">
        <v>22</v>
      </c>
      <c r="I3376" t="s">
        <v>136</v>
      </c>
      <c r="J3376" t="s">
        <v>79</v>
      </c>
      <c r="K3376">
        <v>33142</v>
      </c>
      <c r="L3376" t="s">
        <v>44</v>
      </c>
      <c r="M3376" t="s">
        <v>4471</v>
      </c>
      <c r="N3376" t="s">
        <v>110</v>
      </c>
      <c r="O3376" t="s">
        <v>4436</v>
      </c>
      <c r="P3376" s="4">
        <v>3.7440000000000002</v>
      </c>
      <c r="Q3376" s="4">
        <v>5</v>
      </c>
      <c r="R3376" s="4">
        <f t="shared" si="210"/>
        <v>-1.2559999999999998</v>
      </c>
      <c r="S3376" s="4">
        <f t="shared" si="211"/>
        <v>-0.18839999999999996</v>
      </c>
    </row>
    <row r="3377" spans="1:19" ht="15.6" x14ac:dyDescent="0.3">
      <c r="A3377" t="s">
        <v>4477</v>
      </c>
      <c r="B3377" s="1">
        <v>43098</v>
      </c>
      <c r="C3377" s="1">
        <v>43103</v>
      </c>
      <c r="D3377">
        <f t="shared" si="208"/>
        <v>2017</v>
      </c>
      <c r="E3377" t="str">
        <f t="shared" si="209"/>
        <v>Dec</v>
      </c>
      <c r="F3377" t="s">
        <v>37</v>
      </c>
      <c r="G3377" t="s">
        <v>613</v>
      </c>
      <c r="H3377" s="2" t="s">
        <v>22</v>
      </c>
      <c r="I3377" t="s">
        <v>1190</v>
      </c>
      <c r="J3377" t="s">
        <v>250</v>
      </c>
      <c r="K3377">
        <v>37620</v>
      </c>
      <c r="L3377" t="s">
        <v>44</v>
      </c>
      <c r="M3377" t="s">
        <v>4471</v>
      </c>
      <c r="N3377" t="s">
        <v>128</v>
      </c>
      <c r="O3377" t="s">
        <v>4436</v>
      </c>
      <c r="P3377" s="4">
        <v>2.8079999999999998</v>
      </c>
      <c r="Q3377" s="4">
        <v>5</v>
      </c>
      <c r="R3377" s="4">
        <f t="shared" si="210"/>
        <v>-2.1920000000000002</v>
      </c>
      <c r="S3377" s="4">
        <f t="shared" si="211"/>
        <v>-0.32880000000000004</v>
      </c>
    </row>
    <row r="3378" spans="1:19" ht="15.6" x14ac:dyDescent="0.3">
      <c r="A3378" t="s">
        <v>4478</v>
      </c>
      <c r="B3378" s="1">
        <v>43107</v>
      </c>
      <c r="C3378" s="1">
        <v>43113</v>
      </c>
      <c r="D3378">
        <f t="shared" si="208"/>
        <v>2018</v>
      </c>
      <c r="E3378" t="str">
        <f t="shared" si="209"/>
        <v>Jan</v>
      </c>
      <c r="F3378" t="s">
        <v>37</v>
      </c>
      <c r="G3378" t="s">
        <v>4479</v>
      </c>
      <c r="H3378" s="2" t="s">
        <v>22</v>
      </c>
      <c r="I3378" t="s">
        <v>4480</v>
      </c>
      <c r="J3378" t="s">
        <v>79</v>
      </c>
      <c r="K3378">
        <v>32174</v>
      </c>
      <c r="L3378" t="s">
        <v>44</v>
      </c>
      <c r="M3378" t="s">
        <v>4471</v>
      </c>
      <c r="N3378" t="s">
        <v>128</v>
      </c>
      <c r="O3378" t="s">
        <v>4436</v>
      </c>
      <c r="P3378" s="4">
        <v>2.8079999999999998</v>
      </c>
      <c r="Q3378" s="4">
        <v>5</v>
      </c>
      <c r="R3378" s="4">
        <f t="shared" si="210"/>
        <v>-2.1920000000000002</v>
      </c>
      <c r="S3378" s="4">
        <f t="shared" si="211"/>
        <v>-0.32880000000000004</v>
      </c>
    </row>
    <row r="3379" spans="1:19" ht="15.6" x14ac:dyDescent="0.3">
      <c r="A3379" t="s">
        <v>4481</v>
      </c>
      <c r="B3379" s="1">
        <v>42095</v>
      </c>
      <c r="C3379" s="1">
        <v>42100</v>
      </c>
      <c r="D3379">
        <f t="shared" si="208"/>
        <v>2015</v>
      </c>
      <c r="E3379" t="str">
        <f t="shared" si="209"/>
        <v>Apr</v>
      </c>
      <c r="F3379" t="s">
        <v>37</v>
      </c>
      <c r="G3379" t="s">
        <v>828</v>
      </c>
      <c r="H3379" s="2" t="s">
        <v>22</v>
      </c>
      <c r="I3379" t="s">
        <v>606</v>
      </c>
      <c r="J3379" t="s">
        <v>314</v>
      </c>
      <c r="K3379">
        <v>2151</v>
      </c>
      <c r="L3379" t="s">
        <v>54</v>
      </c>
      <c r="M3379" t="s">
        <v>4471</v>
      </c>
      <c r="N3379" t="s">
        <v>128</v>
      </c>
      <c r="O3379" t="s">
        <v>4436</v>
      </c>
      <c r="P3379" s="4">
        <v>6.24</v>
      </c>
      <c r="Q3379" s="4">
        <v>5</v>
      </c>
      <c r="R3379" s="4">
        <f t="shared" si="210"/>
        <v>1.2400000000000002</v>
      </c>
      <c r="S3379" s="4">
        <f t="shared" si="211"/>
        <v>0.18600000000000003</v>
      </c>
    </row>
    <row r="3380" spans="1:19" ht="15.6" x14ac:dyDescent="0.3">
      <c r="A3380" t="s">
        <v>1273</v>
      </c>
      <c r="B3380" s="1">
        <v>42117</v>
      </c>
      <c r="C3380" s="1">
        <v>42121</v>
      </c>
      <c r="D3380">
        <f t="shared" si="208"/>
        <v>2015</v>
      </c>
      <c r="E3380" t="str">
        <f t="shared" si="209"/>
        <v>Apr</v>
      </c>
      <c r="F3380" t="s">
        <v>37</v>
      </c>
      <c r="G3380" t="s">
        <v>1274</v>
      </c>
      <c r="H3380" s="2" t="s">
        <v>22</v>
      </c>
      <c r="I3380" t="s">
        <v>182</v>
      </c>
      <c r="J3380" t="s">
        <v>233</v>
      </c>
      <c r="K3380">
        <v>43229</v>
      </c>
      <c r="L3380" t="s">
        <v>54</v>
      </c>
      <c r="M3380" t="s">
        <v>4471</v>
      </c>
      <c r="N3380" t="s">
        <v>128</v>
      </c>
      <c r="O3380" t="s">
        <v>4436</v>
      </c>
      <c r="P3380" s="4">
        <v>7.4880000000000004</v>
      </c>
      <c r="Q3380" s="4">
        <v>5</v>
      </c>
      <c r="R3380" s="4">
        <f t="shared" si="210"/>
        <v>2.4880000000000004</v>
      </c>
      <c r="S3380" s="4">
        <f t="shared" si="211"/>
        <v>0.37320000000000003</v>
      </c>
    </row>
    <row r="3381" spans="1:19" ht="15.6" x14ac:dyDescent="0.3">
      <c r="A3381" t="s">
        <v>4482</v>
      </c>
      <c r="B3381" s="1">
        <v>43272</v>
      </c>
      <c r="C3381" s="1">
        <v>43276</v>
      </c>
      <c r="D3381">
        <f t="shared" si="208"/>
        <v>2018</v>
      </c>
      <c r="E3381" t="str">
        <f t="shared" si="209"/>
        <v>Jun</v>
      </c>
      <c r="F3381" t="s">
        <v>37</v>
      </c>
      <c r="G3381" t="s">
        <v>846</v>
      </c>
      <c r="H3381" s="2" t="s">
        <v>22</v>
      </c>
      <c r="I3381" t="s">
        <v>2844</v>
      </c>
      <c r="J3381" t="s">
        <v>3042</v>
      </c>
      <c r="K3381">
        <v>26003</v>
      </c>
      <c r="L3381" t="s">
        <v>54</v>
      </c>
      <c r="M3381" t="s">
        <v>4471</v>
      </c>
      <c r="N3381" t="s">
        <v>128</v>
      </c>
      <c r="O3381" t="s">
        <v>4436</v>
      </c>
      <c r="P3381" s="4">
        <v>6.24</v>
      </c>
      <c r="Q3381" s="4">
        <v>5</v>
      </c>
      <c r="R3381" s="4">
        <f t="shared" si="210"/>
        <v>1.2400000000000002</v>
      </c>
      <c r="S3381" s="4">
        <f t="shared" si="211"/>
        <v>0.18600000000000003</v>
      </c>
    </row>
    <row r="3382" spans="1:19" ht="15.6" x14ac:dyDescent="0.3">
      <c r="A3382" t="s">
        <v>4483</v>
      </c>
      <c r="B3382" s="1">
        <v>43410</v>
      </c>
      <c r="C3382" s="1">
        <v>43416</v>
      </c>
      <c r="D3382">
        <f t="shared" si="208"/>
        <v>2018</v>
      </c>
      <c r="E3382" t="str">
        <f t="shared" si="209"/>
        <v>Nov</v>
      </c>
      <c r="F3382" t="s">
        <v>37</v>
      </c>
      <c r="G3382" t="s">
        <v>870</v>
      </c>
      <c r="H3382" s="2" t="s">
        <v>22</v>
      </c>
      <c r="I3382" t="s">
        <v>113</v>
      </c>
      <c r="J3382" t="s">
        <v>109</v>
      </c>
      <c r="K3382">
        <v>77070</v>
      </c>
      <c r="L3382" t="s">
        <v>25</v>
      </c>
      <c r="M3382" t="s">
        <v>4471</v>
      </c>
      <c r="N3382" t="s">
        <v>128</v>
      </c>
      <c r="O3382" t="s">
        <v>4436</v>
      </c>
      <c r="P3382" s="3">
        <v>1.248</v>
      </c>
      <c r="Q3382" s="3">
        <v>0.8</v>
      </c>
      <c r="R3382" s="4">
        <f t="shared" si="210"/>
        <v>0.44799999999999995</v>
      </c>
      <c r="S3382" s="4">
        <f t="shared" si="211"/>
        <v>6.7199999999999996E-2</v>
      </c>
    </row>
    <row r="3383" spans="1:19" ht="15.6" x14ac:dyDescent="0.3">
      <c r="A3383" t="s">
        <v>4484</v>
      </c>
      <c r="B3383" s="1">
        <v>42787</v>
      </c>
      <c r="C3383" s="1">
        <v>42792</v>
      </c>
      <c r="D3383">
        <f t="shared" si="208"/>
        <v>2017</v>
      </c>
      <c r="E3383" t="str">
        <f t="shared" si="209"/>
        <v>Feb</v>
      </c>
      <c r="F3383" t="s">
        <v>67</v>
      </c>
      <c r="G3383" t="s">
        <v>4485</v>
      </c>
      <c r="H3383" s="2" t="s">
        <v>22</v>
      </c>
      <c r="I3383" t="s">
        <v>47</v>
      </c>
      <c r="J3383" t="s">
        <v>33</v>
      </c>
      <c r="K3383">
        <v>90032</v>
      </c>
      <c r="L3383" t="s">
        <v>34</v>
      </c>
      <c r="M3383" t="s">
        <v>4486</v>
      </c>
      <c r="N3383" t="s">
        <v>110</v>
      </c>
      <c r="O3383" t="s">
        <v>4436</v>
      </c>
      <c r="P3383" s="4">
        <v>18.559999999999999</v>
      </c>
      <c r="Q3383" s="4">
        <v>18</v>
      </c>
      <c r="R3383" s="4">
        <f t="shared" si="210"/>
        <v>0.55999999999999872</v>
      </c>
      <c r="S3383" s="4">
        <f t="shared" si="211"/>
        <v>8.3999999999999811E-2</v>
      </c>
    </row>
    <row r="3384" spans="1:19" ht="15.6" x14ac:dyDescent="0.3">
      <c r="A3384" t="s">
        <v>4487</v>
      </c>
      <c r="B3384" s="1">
        <v>42835</v>
      </c>
      <c r="C3384" s="1">
        <v>42841</v>
      </c>
      <c r="D3384">
        <f t="shared" si="208"/>
        <v>2017</v>
      </c>
      <c r="E3384" t="str">
        <f t="shared" si="209"/>
        <v>Apr</v>
      </c>
      <c r="F3384" t="s">
        <v>37</v>
      </c>
      <c r="G3384" t="s">
        <v>1238</v>
      </c>
      <c r="H3384" s="2" t="s">
        <v>22</v>
      </c>
      <c r="I3384" t="s">
        <v>389</v>
      </c>
      <c r="J3384" t="s">
        <v>33</v>
      </c>
      <c r="K3384">
        <v>93309</v>
      </c>
      <c r="L3384" t="s">
        <v>34</v>
      </c>
      <c r="M3384" t="s">
        <v>4486</v>
      </c>
      <c r="N3384" t="s">
        <v>110</v>
      </c>
      <c r="O3384" t="s">
        <v>4436</v>
      </c>
      <c r="P3384" s="4">
        <v>23.2</v>
      </c>
      <c r="Q3384" s="4">
        <v>18</v>
      </c>
      <c r="R3384" s="4">
        <f t="shared" si="210"/>
        <v>5.1999999999999993</v>
      </c>
      <c r="S3384" s="4">
        <f t="shared" si="211"/>
        <v>0.77999999999999992</v>
      </c>
    </row>
    <row r="3385" spans="1:19" x14ac:dyDescent="0.3">
      <c r="A3385" t="s">
        <v>2962</v>
      </c>
      <c r="B3385" s="1">
        <v>43088</v>
      </c>
      <c r="C3385" s="1">
        <v>43094</v>
      </c>
      <c r="D3385">
        <f t="shared" si="208"/>
        <v>2017</v>
      </c>
      <c r="E3385" t="str">
        <f t="shared" si="209"/>
        <v>Dec</v>
      </c>
      <c r="F3385" t="s">
        <v>37</v>
      </c>
      <c r="G3385" t="s">
        <v>2963</v>
      </c>
      <c r="H3385" t="s">
        <v>51</v>
      </c>
      <c r="I3385" t="s">
        <v>955</v>
      </c>
      <c r="J3385" t="s">
        <v>178</v>
      </c>
      <c r="K3385">
        <v>85705</v>
      </c>
      <c r="L3385" t="s">
        <v>34</v>
      </c>
      <c r="M3385" t="s">
        <v>4486</v>
      </c>
      <c r="N3385" t="s">
        <v>128</v>
      </c>
      <c r="O3385" t="s">
        <v>4436</v>
      </c>
      <c r="P3385" s="4">
        <v>10.44</v>
      </c>
      <c r="Q3385" s="4">
        <v>10.44</v>
      </c>
      <c r="R3385" s="4">
        <f t="shared" si="210"/>
        <v>0</v>
      </c>
      <c r="S3385" s="4">
        <f t="shared" si="211"/>
        <v>0</v>
      </c>
    </row>
    <row r="3386" spans="1:19" ht="15.6" x14ac:dyDescent="0.3">
      <c r="A3386" t="s">
        <v>3358</v>
      </c>
      <c r="B3386" s="1">
        <v>43329</v>
      </c>
      <c r="C3386" s="1">
        <v>43336</v>
      </c>
      <c r="D3386">
        <f t="shared" si="208"/>
        <v>2018</v>
      </c>
      <c r="E3386" t="str">
        <f t="shared" si="209"/>
        <v>Aug</v>
      </c>
      <c r="F3386" t="s">
        <v>37</v>
      </c>
      <c r="G3386" t="s">
        <v>792</v>
      </c>
      <c r="H3386" s="2" t="s">
        <v>22</v>
      </c>
      <c r="I3386" t="s">
        <v>2226</v>
      </c>
      <c r="J3386" t="s">
        <v>33</v>
      </c>
      <c r="K3386">
        <v>94513</v>
      </c>
      <c r="L3386" t="s">
        <v>34</v>
      </c>
      <c r="M3386" t="s">
        <v>4486</v>
      </c>
      <c r="N3386" t="s">
        <v>128</v>
      </c>
      <c r="O3386" t="s">
        <v>4436</v>
      </c>
      <c r="P3386" s="4">
        <v>13.92</v>
      </c>
      <c r="Q3386" s="4">
        <v>13.92</v>
      </c>
      <c r="R3386" s="4">
        <f t="shared" si="210"/>
        <v>0</v>
      </c>
      <c r="S3386" s="4">
        <f t="shared" si="211"/>
        <v>0</v>
      </c>
    </row>
    <row r="3387" spans="1:19" ht="15.6" x14ac:dyDescent="0.3">
      <c r="A3387" t="s">
        <v>2897</v>
      </c>
      <c r="B3387" s="1">
        <v>43448</v>
      </c>
      <c r="C3387" s="1">
        <v>43452</v>
      </c>
      <c r="D3387">
        <f t="shared" si="208"/>
        <v>2018</v>
      </c>
      <c r="E3387" t="str">
        <f t="shared" si="209"/>
        <v>Dec</v>
      </c>
      <c r="F3387" t="s">
        <v>37</v>
      </c>
      <c r="G3387" t="s">
        <v>392</v>
      </c>
      <c r="H3387" s="2" t="s">
        <v>22</v>
      </c>
      <c r="I3387" t="s">
        <v>39</v>
      </c>
      <c r="J3387" t="s">
        <v>33</v>
      </c>
      <c r="K3387">
        <v>92024</v>
      </c>
      <c r="L3387" t="s">
        <v>34</v>
      </c>
      <c r="M3387" t="s">
        <v>4486</v>
      </c>
      <c r="N3387" t="s">
        <v>128</v>
      </c>
      <c r="O3387" t="s">
        <v>4436</v>
      </c>
      <c r="P3387" s="4">
        <v>64.959999999999994</v>
      </c>
      <c r="Q3387" s="4">
        <v>64.959999999999994</v>
      </c>
      <c r="R3387" s="4">
        <f t="shared" si="210"/>
        <v>0</v>
      </c>
      <c r="S3387" s="4">
        <f t="shared" si="211"/>
        <v>0</v>
      </c>
    </row>
    <row r="3388" spans="1:19" ht="15.6" x14ac:dyDescent="0.3">
      <c r="A3388" t="s">
        <v>4488</v>
      </c>
      <c r="B3388" s="1">
        <v>42184</v>
      </c>
      <c r="C3388" s="1">
        <v>42188</v>
      </c>
      <c r="D3388">
        <f t="shared" si="208"/>
        <v>2015</v>
      </c>
      <c r="E3388" t="str">
        <f t="shared" si="209"/>
        <v>Jun</v>
      </c>
      <c r="F3388" t="s">
        <v>37</v>
      </c>
      <c r="G3388" t="s">
        <v>349</v>
      </c>
      <c r="H3388" s="2" t="s">
        <v>22</v>
      </c>
      <c r="I3388" t="s">
        <v>61</v>
      </c>
      <c r="J3388" t="s">
        <v>62</v>
      </c>
      <c r="K3388">
        <v>10024</v>
      </c>
      <c r="L3388" t="s">
        <v>54</v>
      </c>
      <c r="M3388" t="s">
        <v>4486</v>
      </c>
      <c r="N3388" t="s">
        <v>128</v>
      </c>
      <c r="O3388" t="s">
        <v>4436</v>
      </c>
      <c r="P3388" s="4">
        <v>13.92</v>
      </c>
      <c r="Q3388" s="4">
        <v>13.92</v>
      </c>
      <c r="R3388" s="4">
        <f t="shared" si="210"/>
        <v>0</v>
      </c>
      <c r="S3388" s="4">
        <f t="shared" si="211"/>
        <v>0</v>
      </c>
    </row>
    <row r="3389" spans="1:19" ht="15.6" x14ac:dyDescent="0.3">
      <c r="A3389" t="s">
        <v>4335</v>
      </c>
      <c r="B3389" s="1">
        <v>42844</v>
      </c>
      <c r="C3389" s="1">
        <v>42851</v>
      </c>
      <c r="D3389">
        <f t="shared" si="208"/>
        <v>2017</v>
      </c>
      <c r="E3389" t="str">
        <f t="shared" si="209"/>
        <v>Apr</v>
      </c>
      <c r="F3389" t="s">
        <v>37</v>
      </c>
      <c r="G3389" t="s">
        <v>1181</v>
      </c>
      <c r="H3389" s="2" t="s">
        <v>22</v>
      </c>
      <c r="I3389" t="s">
        <v>61</v>
      </c>
      <c r="J3389" t="s">
        <v>62</v>
      </c>
      <c r="K3389">
        <v>10035</v>
      </c>
      <c r="L3389" t="s">
        <v>54</v>
      </c>
      <c r="M3389" t="s">
        <v>4486</v>
      </c>
      <c r="N3389" t="s">
        <v>128</v>
      </c>
      <c r="O3389" t="s">
        <v>4436</v>
      </c>
      <c r="P3389" s="4">
        <v>9.2799999999999994</v>
      </c>
      <c r="Q3389" s="4">
        <v>18</v>
      </c>
      <c r="R3389" s="4">
        <f t="shared" si="210"/>
        <v>-8.7200000000000006</v>
      </c>
      <c r="S3389" s="4">
        <f t="shared" si="211"/>
        <v>-1.3080000000000001</v>
      </c>
    </row>
    <row r="3390" spans="1:19" x14ac:dyDescent="0.3">
      <c r="A3390" t="s">
        <v>2983</v>
      </c>
      <c r="B3390" s="1">
        <v>42974</v>
      </c>
      <c r="C3390" s="1">
        <v>42979</v>
      </c>
      <c r="D3390">
        <f t="shared" si="208"/>
        <v>2017</v>
      </c>
      <c r="E3390" t="str">
        <f t="shared" si="209"/>
        <v>Aug</v>
      </c>
      <c r="F3390" t="s">
        <v>67</v>
      </c>
      <c r="G3390" t="s">
        <v>1477</v>
      </c>
      <c r="H3390" t="s">
        <v>51</v>
      </c>
      <c r="I3390" t="s">
        <v>2708</v>
      </c>
      <c r="J3390" t="s">
        <v>314</v>
      </c>
      <c r="K3390">
        <v>2169</v>
      </c>
      <c r="L3390" t="s">
        <v>54</v>
      </c>
      <c r="M3390" t="s">
        <v>4486</v>
      </c>
      <c r="N3390" t="s">
        <v>128</v>
      </c>
      <c r="O3390" t="s">
        <v>4436</v>
      </c>
      <c r="P3390" s="4">
        <v>29</v>
      </c>
      <c r="Q3390" s="4">
        <v>29</v>
      </c>
      <c r="R3390" s="4">
        <f t="shared" si="210"/>
        <v>0</v>
      </c>
      <c r="S3390" s="4">
        <f t="shared" si="211"/>
        <v>0</v>
      </c>
    </row>
    <row r="3391" spans="1:19" ht="15.6" x14ac:dyDescent="0.3">
      <c r="A3391" t="s">
        <v>4489</v>
      </c>
      <c r="B3391" s="1">
        <v>42338</v>
      </c>
      <c r="C3391" s="1">
        <v>42342</v>
      </c>
      <c r="D3391">
        <f t="shared" si="208"/>
        <v>2015</v>
      </c>
      <c r="E3391" t="str">
        <f t="shared" si="209"/>
        <v>Nov</v>
      </c>
      <c r="F3391" t="s">
        <v>37</v>
      </c>
      <c r="G3391" t="s">
        <v>1564</v>
      </c>
      <c r="H3391" s="2" t="s">
        <v>22</v>
      </c>
      <c r="I3391" t="s">
        <v>597</v>
      </c>
      <c r="J3391" t="s">
        <v>79</v>
      </c>
      <c r="K3391">
        <v>32839</v>
      </c>
      <c r="L3391" t="s">
        <v>44</v>
      </c>
      <c r="M3391" t="s">
        <v>4490</v>
      </c>
      <c r="N3391" t="s">
        <v>128</v>
      </c>
      <c r="O3391" t="s">
        <v>4436</v>
      </c>
      <c r="P3391" s="4">
        <v>6.6420000000000003</v>
      </c>
      <c r="Q3391" s="4">
        <v>5</v>
      </c>
      <c r="R3391" s="4">
        <f t="shared" si="210"/>
        <v>1.6420000000000003</v>
      </c>
      <c r="S3391" s="4">
        <f t="shared" si="211"/>
        <v>0.24630000000000005</v>
      </c>
    </row>
    <row r="3392" spans="1:19" ht="15.6" x14ac:dyDescent="0.3">
      <c r="A3392" t="s">
        <v>4491</v>
      </c>
      <c r="B3392" s="1">
        <v>42945</v>
      </c>
      <c r="C3392" s="1">
        <v>42947</v>
      </c>
      <c r="D3392">
        <f t="shared" si="208"/>
        <v>2017</v>
      </c>
      <c r="E3392" t="str">
        <f t="shared" si="209"/>
        <v>Jul</v>
      </c>
      <c r="F3392" t="s">
        <v>20</v>
      </c>
      <c r="G3392" t="s">
        <v>274</v>
      </c>
      <c r="H3392" s="2" t="s">
        <v>22</v>
      </c>
      <c r="I3392" t="s">
        <v>4492</v>
      </c>
      <c r="J3392" t="s">
        <v>79</v>
      </c>
      <c r="K3392">
        <v>32503</v>
      </c>
      <c r="L3392" t="s">
        <v>44</v>
      </c>
      <c r="M3392" t="s">
        <v>4490</v>
      </c>
      <c r="N3392" t="s">
        <v>128</v>
      </c>
      <c r="O3392" t="s">
        <v>4436</v>
      </c>
      <c r="P3392" s="4">
        <v>2.214</v>
      </c>
      <c r="Q3392" s="4">
        <v>5</v>
      </c>
      <c r="R3392" s="4">
        <f t="shared" si="210"/>
        <v>-2.786</v>
      </c>
      <c r="S3392" s="4">
        <f t="shared" si="211"/>
        <v>-0.41789999999999999</v>
      </c>
    </row>
    <row r="3393" spans="1:19" ht="15.6" x14ac:dyDescent="0.3">
      <c r="A3393" t="s">
        <v>4493</v>
      </c>
      <c r="B3393" s="1">
        <v>43084</v>
      </c>
      <c r="C3393" s="1">
        <v>43086</v>
      </c>
      <c r="D3393">
        <f t="shared" si="208"/>
        <v>2017</v>
      </c>
      <c r="E3393" t="str">
        <f t="shared" si="209"/>
        <v>Dec</v>
      </c>
      <c r="F3393" t="s">
        <v>67</v>
      </c>
      <c r="G3393" t="s">
        <v>2055</v>
      </c>
      <c r="H3393" s="2" t="s">
        <v>22</v>
      </c>
      <c r="I3393" t="s">
        <v>2175</v>
      </c>
      <c r="J3393" t="s">
        <v>233</v>
      </c>
      <c r="K3393">
        <v>44221</v>
      </c>
      <c r="L3393" t="s">
        <v>54</v>
      </c>
      <c r="M3393" t="s">
        <v>4490</v>
      </c>
      <c r="N3393" t="s">
        <v>128</v>
      </c>
      <c r="O3393" t="s">
        <v>4436</v>
      </c>
      <c r="P3393" s="4">
        <v>2.214</v>
      </c>
      <c r="Q3393" s="4">
        <v>5</v>
      </c>
      <c r="R3393" s="4">
        <f t="shared" si="210"/>
        <v>-2.786</v>
      </c>
      <c r="S3393" s="4">
        <f t="shared" si="211"/>
        <v>-0.41789999999999999</v>
      </c>
    </row>
    <row r="3394" spans="1:19" ht="15.6" x14ac:dyDescent="0.3">
      <c r="A3394" t="s">
        <v>4494</v>
      </c>
      <c r="B3394" s="1">
        <v>43458</v>
      </c>
      <c r="C3394" s="1">
        <v>43462</v>
      </c>
      <c r="D3394">
        <f t="shared" ref="D3394:D3457" si="212">YEAR(B3394)</f>
        <v>2018</v>
      </c>
      <c r="E3394" t="str">
        <f t="shared" ref="E3394:E3457" si="213">TEXT(B3394,"mmm")</f>
        <v>Dec</v>
      </c>
      <c r="F3394" t="s">
        <v>37</v>
      </c>
      <c r="G3394" t="s">
        <v>478</v>
      </c>
      <c r="H3394" s="2" t="s">
        <v>22</v>
      </c>
      <c r="I3394" t="s">
        <v>4495</v>
      </c>
      <c r="J3394" t="s">
        <v>314</v>
      </c>
      <c r="K3394">
        <v>2740</v>
      </c>
      <c r="L3394" t="s">
        <v>54</v>
      </c>
      <c r="M3394" t="s">
        <v>4490</v>
      </c>
      <c r="N3394" t="s">
        <v>128</v>
      </c>
      <c r="O3394" t="s">
        <v>4436</v>
      </c>
      <c r="P3394" s="4">
        <v>12.3</v>
      </c>
      <c r="Q3394" s="4">
        <v>12.3</v>
      </c>
      <c r="R3394" s="4">
        <f t="shared" si="210"/>
        <v>0</v>
      </c>
      <c r="S3394" s="4">
        <f t="shared" si="211"/>
        <v>0</v>
      </c>
    </row>
    <row r="3395" spans="1:19" ht="15.6" x14ac:dyDescent="0.3">
      <c r="A3395" t="s">
        <v>1213</v>
      </c>
      <c r="B3395" s="1">
        <v>42315</v>
      </c>
      <c r="C3395" s="1">
        <v>42320</v>
      </c>
      <c r="D3395">
        <f t="shared" si="212"/>
        <v>2015</v>
      </c>
      <c r="E3395" t="str">
        <f t="shared" si="213"/>
        <v>Nov</v>
      </c>
      <c r="F3395" t="s">
        <v>37</v>
      </c>
      <c r="G3395" t="s">
        <v>1214</v>
      </c>
      <c r="H3395" s="2" t="s">
        <v>22</v>
      </c>
      <c r="I3395" t="s">
        <v>113</v>
      </c>
      <c r="J3395" t="s">
        <v>109</v>
      </c>
      <c r="K3395">
        <v>77070</v>
      </c>
      <c r="L3395" t="s">
        <v>25</v>
      </c>
      <c r="M3395" t="s">
        <v>4490</v>
      </c>
      <c r="N3395" t="s">
        <v>128</v>
      </c>
      <c r="O3395" t="s">
        <v>4436</v>
      </c>
      <c r="P3395" s="3">
        <v>1.476</v>
      </c>
      <c r="Q3395" s="3">
        <v>0.8</v>
      </c>
      <c r="R3395" s="4">
        <f t="shared" ref="R3395:R3458" si="214">P3395-Q3395</f>
        <v>0.67599999999999993</v>
      </c>
      <c r="S3395" s="4">
        <f t="shared" ref="S3395:S3458" si="215">0.15*R3395</f>
        <v>0.10139999999999999</v>
      </c>
    </row>
    <row r="3396" spans="1:19" ht="15.6" x14ac:dyDescent="0.3">
      <c r="A3396" t="s">
        <v>2822</v>
      </c>
      <c r="B3396" s="1">
        <v>42546</v>
      </c>
      <c r="C3396" s="1">
        <v>42549</v>
      </c>
      <c r="D3396">
        <f t="shared" si="212"/>
        <v>2016</v>
      </c>
      <c r="E3396" t="str">
        <f t="shared" si="213"/>
        <v>Jun</v>
      </c>
      <c r="F3396" t="s">
        <v>20</v>
      </c>
      <c r="G3396" t="s">
        <v>517</v>
      </c>
      <c r="H3396" s="2" t="s">
        <v>22</v>
      </c>
      <c r="I3396" t="s">
        <v>113</v>
      </c>
      <c r="J3396" t="s">
        <v>109</v>
      </c>
      <c r="K3396">
        <v>77041</v>
      </c>
      <c r="L3396" t="s">
        <v>25</v>
      </c>
      <c r="M3396" t="s">
        <v>4490</v>
      </c>
      <c r="N3396" t="s">
        <v>128</v>
      </c>
      <c r="O3396" t="s">
        <v>4436</v>
      </c>
      <c r="P3396" s="3">
        <v>0.98399999999999999</v>
      </c>
      <c r="Q3396" s="3">
        <v>0.8</v>
      </c>
      <c r="R3396" s="4">
        <f t="shared" si="214"/>
        <v>0.18399999999999994</v>
      </c>
      <c r="S3396" s="4">
        <f t="shared" si="215"/>
        <v>2.7599999999999989E-2</v>
      </c>
    </row>
    <row r="3397" spans="1:19" ht="15.6" x14ac:dyDescent="0.3">
      <c r="A3397" t="s">
        <v>1107</v>
      </c>
      <c r="B3397" s="1">
        <v>43319</v>
      </c>
      <c r="C3397" s="1">
        <v>43323</v>
      </c>
      <c r="D3397">
        <f t="shared" si="212"/>
        <v>2018</v>
      </c>
      <c r="E3397" t="str">
        <f t="shared" si="213"/>
        <v>Aug</v>
      </c>
      <c r="F3397" t="s">
        <v>37</v>
      </c>
      <c r="G3397" t="s">
        <v>296</v>
      </c>
      <c r="H3397" s="2" t="s">
        <v>22</v>
      </c>
      <c r="I3397" t="s">
        <v>1108</v>
      </c>
      <c r="J3397" t="s">
        <v>33</v>
      </c>
      <c r="K3397">
        <v>92683</v>
      </c>
      <c r="L3397" t="s">
        <v>34</v>
      </c>
      <c r="M3397" t="s">
        <v>4496</v>
      </c>
      <c r="N3397" t="s">
        <v>128</v>
      </c>
      <c r="O3397" t="s">
        <v>4436</v>
      </c>
      <c r="P3397" s="4">
        <v>31.128</v>
      </c>
      <c r="Q3397" s="4">
        <v>31.128</v>
      </c>
      <c r="R3397" s="4">
        <f t="shared" si="214"/>
        <v>0</v>
      </c>
      <c r="S3397" s="4">
        <f t="shared" si="215"/>
        <v>0</v>
      </c>
    </row>
    <row r="3398" spans="1:19" ht="15.6" x14ac:dyDescent="0.3">
      <c r="A3398" t="s">
        <v>4497</v>
      </c>
      <c r="B3398" s="1">
        <v>43428</v>
      </c>
      <c r="C3398" s="1">
        <v>43435</v>
      </c>
      <c r="D3398">
        <f t="shared" si="212"/>
        <v>2018</v>
      </c>
      <c r="E3398" t="str">
        <f t="shared" si="213"/>
        <v>Nov</v>
      </c>
      <c r="F3398" t="s">
        <v>37</v>
      </c>
      <c r="G3398" t="s">
        <v>914</v>
      </c>
      <c r="H3398" s="2" t="s">
        <v>22</v>
      </c>
      <c r="I3398" t="s">
        <v>756</v>
      </c>
      <c r="J3398" t="s">
        <v>250</v>
      </c>
      <c r="K3398">
        <v>38109</v>
      </c>
      <c r="L3398" t="s">
        <v>44</v>
      </c>
      <c r="M3398" t="s">
        <v>4496</v>
      </c>
      <c r="N3398" t="s">
        <v>128</v>
      </c>
      <c r="O3398" t="s">
        <v>4436</v>
      </c>
      <c r="P3398" s="4">
        <v>11.673</v>
      </c>
      <c r="Q3398" s="4">
        <v>11.673</v>
      </c>
      <c r="R3398" s="4">
        <f t="shared" si="214"/>
        <v>0</v>
      </c>
      <c r="S3398" s="4">
        <f t="shared" si="215"/>
        <v>0</v>
      </c>
    </row>
    <row r="3399" spans="1:19" ht="15.6" x14ac:dyDescent="0.3">
      <c r="A3399" t="s">
        <v>4498</v>
      </c>
      <c r="B3399" s="1">
        <v>43407</v>
      </c>
      <c r="C3399" s="1">
        <v>43412</v>
      </c>
      <c r="D3399">
        <f t="shared" si="212"/>
        <v>2018</v>
      </c>
      <c r="E3399" t="str">
        <f t="shared" si="213"/>
        <v>Nov</v>
      </c>
      <c r="F3399" t="s">
        <v>37</v>
      </c>
      <c r="G3399" t="s">
        <v>2960</v>
      </c>
      <c r="H3399" s="2" t="s">
        <v>22</v>
      </c>
      <c r="I3399" t="s">
        <v>100</v>
      </c>
      <c r="J3399" t="s">
        <v>101</v>
      </c>
      <c r="K3399">
        <v>19143</v>
      </c>
      <c r="L3399" t="s">
        <v>54</v>
      </c>
      <c r="M3399" t="s">
        <v>4496</v>
      </c>
      <c r="N3399" t="s">
        <v>128</v>
      </c>
      <c r="O3399" t="s">
        <v>4436</v>
      </c>
      <c r="P3399" s="4">
        <v>11.673</v>
      </c>
      <c r="Q3399" s="4">
        <v>11.673</v>
      </c>
      <c r="R3399" s="4">
        <f t="shared" si="214"/>
        <v>0</v>
      </c>
      <c r="S3399" s="4">
        <f t="shared" si="215"/>
        <v>0</v>
      </c>
    </row>
    <row r="3400" spans="1:19" ht="15.6" x14ac:dyDescent="0.3">
      <c r="A3400" t="s">
        <v>4499</v>
      </c>
      <c r="B3400" s="1">
        <v>43443</v>
      </c>
      <c r="C3400" s="1">
        <v>43447</v>
      </c>
      <c r="D3400">
        <f t="shared" si="212"/>
        <v>2018</v>
      </c>
      <c r="E3400" t="str">
        <f t="shared" si="213"/>
        <v>Dec</v>
      </c>
      <c r="F3400" t="s">
        <v>37</v>
      </c>
      <c r="G3400" t="s">
        <v>478</v>
      </c>
      <c r="H3400" s="2" t="s">
        <v>22</v>
      </c>
      <c r="I3400" t="s">
        <v>578</v>
      </c>
      <c r="J3400" t="s">
        <v>178</v>
      </c>
      <c r="K3400">
        <v>85023</v>
      </c>
      <c r="L3400" t="s">
        <v>34</v>
      </c>
      <c r="M3400" t="s">
        <v>4500</v>
      </c>
      <c r="N3400" t="s">
        <v>128</v>
      </c>
      <c r="O3400" t="s">
        <v>4436</v>
      </c>
      <c r="P3400" s="4">
        <v>13.005000000000001</v>
      </c>
      <c r="Q3400" s="4">
        <v>100</v>
      </c>
      <c r="R3400" s="4">
        <f t="shared" si="214"/>
        <v>-86.995000000000005</v>
      </c>
      <c r="S3400" s="4">
        <f t="shared" si="215"/>
        <v>-13.049250000000001</v>
      </c>
    </row>
    <row r="3401" spans="1:19" ht="15.6" x14ac:dyDescent="0.3">
      <c r="A3401" t="s">
        <v>2456</v>
      </c>
      <c r="B3401" s="1">
        <v>43083</v>
      </c>
      <c r="C3401" s="1">
        <v>43088</v>
      </c>
      <c r="D3401">
        <f t="shared" si="212"/>
        <v>2017</v>
      </c>
      <c r="E3401" t="str">
        <f t="shared" si="213"/>
        <v>Dec</v>
      </c>
      <c r="F3401" t="s">
        <v>37</v>
      </c>
      <c r="G3401" t="s">
        <v>985</v>
      </c>
      <c r="H3401" s="2" t="s">
        <v>22</v>
      </c>
      <c r="I3401" t="s">
        <v>61</v>
      </c>
      <c r="J3401" t="s">
        <v>62</v>
      </c>
      <c r="K3401">
        <v>10011</v>
      </c>
      <c r="L3401" t="s">
        <v>54</v>
      </c>
      <c r="M3401" t="s">
        <v>4500</v>
      </c>
      <c r="N3401" t="s">
        <v>110</v>
      </c>
      <c r="O3401" t="s">
        <v>4436</v>
      </c>
      <c r="P3401" s="4">
        <v>23.12</v>
      </c>
      <c r="Q3401" s="4">
        <v>18</v>
      </c>
      <c r="R3401" s="4">
        <f t="shared" si="214"/>
        <v>5.120000000000001</v>
      </c>
      <c r="S3401" s="4">
        <f t="shared" si="215"/>
        <v>0.76800000000000013</v>
      </c>
    </row>
    <row r="3402" spans="1:19" x14ac:dyDescent="0.3">
      <c r="A3402" t="s">
        <v>4501</v>
      </c>
      <c r="B3402" s="1">
        <v>43137</v>
      </c>
      <c r="C3402" s="1">
        <v>43143</v>
      </c>
      <c r="D3402">
        <f t="shared" si="212"/>
        <v>2018</v>
      </c>
      <c r="E3402" t="str">
        <f t="shared" si="213"/>
        <v>Feb</v>
      </c>
      <c r="F3402" t="s">
        <v>37</v>
      </c>
      <c r="G3402" t="s">
        <v>2616</v>
      </c>
      <c r="H3402" t="s">
        <v>51</v>
      </c>
      <c r="I3402" t="s">
        <v>61</v>
      </c>
      <c r="J3402" t="s">
        <v>62</v>
      </c>
      <c r="K3402">
        <v>10024</v>
      </c>
      <c r="L3402" t="s">
        <v>54</v>
      </c>
      <c r="M3402" t="s">
        <v>4500</v>
      </c>
      <c r="N3402" t="s">
        <v>128</v>
      </c>
      <c r="O3402" t="s">
        <v>4436</v>
      </c>
      <c r="P3402" s="4">
        <v>46.24</v>
      </c>
      <c r="Q3402" s="4">
        <v>46.24</v>
      </c>
      <c r="R3402" s="4">
        <f t="shared" si="214"/>
        <v>0</v>
      </c>
      <c r="S3402" s="4">
        <f t="shared" si="215"/>
        <v>0</v>
      </c>
    </row>
    <row r="3403" spans="1:19" ht="15.6" x14ac:dyDescent="0.3">
      <c r="A3403" t="s">
        <v>2910</v>
      </c>
      <c r="B3403" s="1">
        <v>42872</v>
      </c>
      <c r="C3403" s="1">
        <v>42875</v>
      </c>
      <c r="D3403">
        <f t="shared" si="212"/>
        <v>2017</v>
      </c>
      <c r="E3403" t="str">
        <f t="shared" si="213"/>
        <v>May</v>
      </c>
      <c r="F3403" t="s">
        <v>20</v>
      </c>
      <c r="G3403" t="s">
        <v>1064</v>
      </c>
      <c r="H3403" s="2" t="s">
        <v>22</v>
      </c>
      <c r="I3403" t="s">
        <v>23</v>
      </c>
      <c r="J3403" t="s">
        <v>24</v>
      </c>
      <c r="K3403">
        <v>60653</v>
      </c>
      <c r="L3403" t="s">
        <v>25</v>
      </c>
      <c r="M3403" t="s">
        <v>4500</v>
      </c>
      <c r="N3403" t="s">
        <v>128</v>
      </c>
      <c r="O3403" t="s">
        <v>4436</v>
      </c>
      <c r="P3403" s="4">
        <v>2.89</v>
      </c>
      <c r="Q3403" s="4">
        <v>5</v>
      </c>
      <c r="R3403" s="4">
        <f t="shared" si="214"/>
        <v>-2.11</v>
      </c>
      <c r="S3403" s="4">
        <f t="shared" si="215"/>
        <v>-0.31649999999999995</v>
      </c>
    </row>
    <row r="3404" spans="1:19" x14ac:dyDescent="0.3">
      <c r="A3404" t="s">
        <v>3011</v>
      </c>
      <c r="B3404" s="1">
        <v>42949</v>
      </c>
      <c r="C3404" s="1">
        <v>42951</v>
      </c>
      <c r="D3404">
        <f t="shared" si="212"/>
        <v>2017</v>
      </c>
      <c r="E3404" t="str">
        <f t="shared" si="213"/>
        <v>Aug</v>
      </c>
      <c r="F3404" t="s">
        <v>67</v>
      </c>
      <c r="G3404" t="s">
        <v>833</v>
      </c>
      <c r="H3404" t="s">
        <v>51</v>
      </c>
      <c r="I3404" t="s">
        <v>47</v>
      </c>
      <c r="J3404" t="s">
        <v>33</v>
      </c>
      <c r="K3404">
        <v>90032</v>
      </c>
      <c r="L3404" t="s">
        <v>34</v>
      </c>
      <c r="M3404" t="s">
        <v>4502</v>
      </c>
      <c r="N3404" t="s">
        <v>128</v>
      </c>
      <c r="O3404" t="s">
        <v>4436</v>
      </c>
      <c r="P3404" s="4">
        <v>12.544</v>
      </c>
      <c r="Q3404" s="4">
        <v>12.544</v>
      </c>
      <c r="R3404" s="4">
        <f t="shared" si="214"/>
        <v>0</v>
      </c>
      <c r="S3404" s="4">
        <f t="shared" si="215"/>
        <v>0</v>
      </c>
    </row>
    <row r="3405" spans="1:19" ht="15.6" x14ac:dyDescent="0.3">
      <c r="A3405" t="s">
        <v>4503</v>
      </c>
      <c r="B3405" s="1">
        <v>42759</v>
      </c>
      <c r="C3405" s="1">
        <v>42761</v>
      </c>
      <c r="D3405">
        <f t="shared" si="212"/>
        <v>2017</v>
      </c>
      <c r="E3405" t="str">
        <f t="shared" si="213"/>
        <v>Jan</v>
      </c>
      <c r="F3405" t="s">
        <v>67</v>
      </c>
      <c r="G3405" t="s">
        <v>2892</v>
      </c>
      <c r="H3405" s="2" t="s">
        <v>22</v>
      </c>
      <c r="I3405" t="s">
        <v>2600</v>
      </c>
      <c r="J3405" t="s">
        <v>454</v>
      </c>
      <c r="K3405">
        <v>39503</v>
      </c>
      <c r="L3405" t="s">
        <v>44</v>
      </c>
      <c r="M3405" t="s">
        <v>4502</v>
      </c>
      <c r="N3405" t="s">
        <v>128</v>
      </c>
      <c r="O3405" t="s">
        <v>4436</v>
      </c>
      <c r="P3405" s="4">
        <v>31.36</v>
      </c>
      <c r="Q3405" s="4">
        <v>31.36</v>
      </c>
      <c r="R3405" s="4">
        <f t="shared" si="214"/>
        <v>0</v>
      </c>
      <c r="S3405" s="4">
        <f t="shared" si="215"/>
        <v>0</v>
      </c>
    </row>
    <row r="3406" spans="1:19" ht="15.6" x14ac:dyDescent="0.3">
      <c r="A3406" t="s">
        <v>4504</v>
      </c>
      <c r="B3406" s="1">
        <v>43213</v>
      </c>
      <c r="C3406" s="1">
        <v>43216</v>
      </c>
      <c r="D3406">
        <f t="shared" si="212"/>
        <v>2018</v>
      </c>
      <c r="E3406" t="str">
        <f t="shared" si="213"/>
        <v>Apr</v>
      </c>
      <c r="F3406" t="s">
        <v>20</v>
      </c>
      <c r="G3406" t="s">
        <v>906</v>
      </c>
      <c r="H3406" s="2" t="s">
        <v>22</v>
      </c>
      <c r="I3406" t="s">
        <v>182</v>
      </c>
      <c r="J3406" t="s">
        <v>233</v>
      </c>
      <c r="K3406">
        <v>43229</v>
      </c>
      <c r="L3406" t="s">
        <v>54</v>
      </c>
      <c r="M3406" t="s">
        <v>4502</v>
      </c>
      <c r="N3406" t="s">
        <v>128</v>
      </c>
      <c r="O3406" t="s">
        <v>4436</v>
      </c>
      <c r="P3406" s="4">
        <v>11.76</v>
      </c>
      <c r="Q3406" s="4">
        <v>11.76</v>
      </c>
      <c r="R3406" s="4">
        <f t="shared" si="214"/>
        <v>0</v>
      </c>
      <c r="S3406" s="4">
        <f t="shared" si="215"/>
        <v>0</v>
      </c>
    </row>
    <row r="3407" spans="1:19" x14ac:dyDescent="0.3">
      <c r="A3407" t="s">
        <v>4505</v>
      </c>
      <c r="B3407" s="1">
        <v>42451</v>
      </c>
      <c r="C3407" s="1">
        <v>42455</v>
      </c>
      <c r="D3407">
        <f t="shared" si="212"/>
        <v>2016</v>
      </c>
      <c r="E3407" t="str">
        <f t="shared" si="213"/>
        <v>Mar</v>
      </c>
      <c r="F3407" t="s">
        <v>37</v>
      </c>
      <c r="G3407" t="s">
        <v>702</v>
      </c>
      <c r="H3407" t="s">
        <v>105</v>
      </c>
      <c r="I3407" t="s">
        <v>113</v>
      </c>
      <c r="J3407" t="s">
        <v>109</v>
      </c>
      <c r="K3407">
        <v>77041</v>
      </c>
      <c r="L3407" t="s">
        <v>25</v>
      </c>
      <c r="M3407" t="s">
        <v>4502</v>
      </c>
      <c r="N3407" t="s">
        <v>128</v>
      </c>
      <c r="O3407" t="s">
        <v>4436</v>
      </c>
      <c r="P3407" s="4">
        <v>14.112</v>
      </c>
      <c r="Q3407" s="4">
        <v>14.112</v>
      </c>
      <c r="R3407" s="4">
        <f t="shared" si="214"/>
        <v>0</v>
      </c>
      <c r="S3407" s="4">
        <f t="shared" si="215"/>
        <v>0</v>
      </c>
    </row>
    <row r="3408" spans="1:19" ht="15.6" x14ac:dyDescent="0.3">
      <c r="A3408" t="s">
        <v>4506</v>
      </c>
      <c r="B3408" s="1">
        <v>43052</v>
      </c>
      <c r="C3408" s="1">
        <v>43056</v>
      </c>
      <c r="D3408">
        <f t="shared" si="212"/>
        <v>2017</v>
      </c>
      <c r="E3408" t="str">
        <f t="shared" si="213"/>
        <v>Nov</v>
      </c>
      <c r="F3408" t="s">
        <v>37</v>
      </c>
      <c r="G3408" t="s">
        <v>1274</v>
      </c>
      <c r="H3408" s="2" t="s">
        <v>22</v>
      </c>
      <c r="I3408" t="s">
        <v>316</v>
      </c>
      <c r="J3408" t="s">
        <v>24</v>
      </c>
      <c r="K3408">
        <v>60035</v>
      </c>
      <c r="L3408" t="s">
        <v>25</v>
      </c>
      <c r="M3408" t="s">
        <v>4502</v>
      </c>
      <c r="N3408" t="s">
        <v>128</v>
      </c>
      <c r="O3408" t="s">
        <v>4436</v>
      </c>
      <c r="P3408" s="4">
        <v>3.1360000000000001</v>
      </c>
      <c r="Q3408" s="4">
        <v>5</v>
      </c>
      <c r="R3408" s="4">
        <f t="shared" si="214"/>
        <v>-1.8639999999999999</v>
      </c>
      <c r="S3408" s="4">
        <f t="shared" si="215"/>
        <v>-0.27959999999999996</v>
      </c>
    </row>
    <row r="3409" spans="1:19" ht="15.6" x14ac:dyDescent="0.3">
      <c r="A3409" t="s">
        <v>4507</v>
      </c>
      <c r="B3409" s="1">
        <v>42990</v>
      </c>
      <c r="C3409" s="1">
        <v>42994</v>
      </c>
      <c r="D3409">
        <f t="shared" si="212"/>
        <v>2017</v>
      </c>
      <c r="E3409" t="str">
        <f t="shared" si="213"/>
        <v>Sep</v>
      </c>
      <c r="F3409" t="s">
        <v>37</v>
      </c>
      <c r="G3409" t="s">
        <v>2906</v>
      </c>
      <c r="H3409" s="2" t="s">
        <v>22</v>
      </c>
      <c r="I3409" t="s">
        <v>69</v>
      </c>
      <c r="J3409" t="s">
        <v>70</v>
      </c>
      <c r="K3409">
        <v>98103</v>
      </c>
      <c r="L3409" t="s">
        <v>34</v>
      </c>
      <c r="M3409" t="s">
        <v>4508</v>
      </c>
      <c r="N3409" t="s">
        <v>110</v>
      </c>
      <c r="O3409" t="s">
        <v>4436</v>
      </c>
      <c r="P3409" s="4">
        <v>20.704000000000001</v>
      </c>
      <c r="Q3409" s="4">
        <v>18</v>
      </c>
      <c r="R3409" s="4">
        <f t="shared" si="214"/>
        <v>2.7040000000000006</v>
      </c>
      <c r="S3409" s="4">
        <f t="shared" si="215"/>
        <v>0.40560000000000007</v>
      </c>
    </row>
    <row r="3410" spans="1:19" ht="15.6" x14ac:dyDescent="0.3">
      <c r="A3410" t="s">
        <v>4509</v>
      </c>
      <c r="B3410" s="1">
        <v>42870</v>
      </c>
      <c r="C3410" s="1">
        <v>42874</v>
      </c>
      <c r="D3410">
        <f t="shared" si="212"/>
        <v>2017</v>
      </c>
      <c r="E3410" t="str">
        <f t="shared" si="213"/>
        <v>May</v>
      </c>
      <c r="F3410" t="s">
        <v>67</v>
      </c>
      <c r="G3410" t="s">
        <v>1294</v>
      </c>
      <c r="H3410" s="2" t="s">
        <v>22</v>
      </c>
      <c r="I3410" t="s">
        <v>486</v>
      </c>
      <c r="J3410" t="s">
        <v>79</v>
      </c>
      <c r="K3410">
        <v>33311</v>
      </c>
      <c r="L3410" t="s">
        <v>44</v>
      </c>
      <c r="M3410" t="s">
        <v>4508</v>
      </c>
      <c r="N3410" t="s">
        <v>128</v>
      </c>
      <c r="O3410" t="s">
        <v>4436</v>
      </c>
      <c r="P3410" s="4">
        <v>7.7640000000000002</v>
      </c>
      <c r="Q3410" s="4">
        <v>18</v>
      </c>
      <c r="R3410" s="4">
        <f t="shared" si="214"/>
        <v>-10.236000000000001</v>
      </c>
      <c r="S3410" s="4">
        <f t="shared" si="215"/>
        <v>-1.5354000000000001</v>
      </c>
    </row>
    <row r="3411" spans="1:19" ht="15.6" x14ac:dyDescent="0.3">
      <c r="A3411" t="s">
        <v>4510</v>
      </c>
      <c r="B3411" s="1">
        <v>43134</v>
      </c>
      <c r="C3411" s="1">
        <v>43139</v>
      </c>
      <c r="D3411">
        <f t="shared" si="212"/>
        <v>2018</v>
      </c>
      <c r="E3411" t="str">
        <f t="shared" si="213"/>
        <v>Feb</v>
      </c>
      <c r="F3411" t="s">
        <v>37</v>
      </c>
      <c r="G3411" t="s">
        <v>599</v>
      </c>
      <c r="H3411" s="2" t="s">
        <v>22</v>
      </c>
      <c r="I3411" t="s">
        <v>351</v>
      </c>
      <c r="J3411" t="s">
        <v>79</v>
      </c>
      <c r="K3411">
        <v>33024</v>
      </c>
      <c r="L3411" t="s">
        <v>44</v>
      </c>
      <c r="M3411" t="s">
        <v>4508</v>
      </c>
      <c r="N3411" t="s">
        <v>128</v>
      </c>
      <c r="O3411" t="s">
        <v>4436</v>
      </c>
      <c r="P3411" s="4">
        <v>3.8820000000000001</v>
      </c>
      <c r="Q3411" s="4">
        <v>5</v>
      </c>
      <c r="R3411" s="4">
        <f t="shared" si="214"/>
        <v>-1.1179999999999999</v>
      </c>
      <c r="S3411" s="4">
        <f t="shared" si="215"/>
        <v>-0.16769999999999999</v>
      </c>
    </row>
    <row r="3412" spans="1:19" ht="15.6" x14ac:dyDescent="0.3">
      <c r="A3412" t="s">
        <v>4511</v>
      </c>
      <c r="B3412" s="1">
        <v>42937</v>
      </c>
      <c r="C3412" s="1">
        <v>42939</v>
      </c>
      <c r="D3412">
        <f t="shared" si="212"/>
        <v>2017</v>
      </c>
      <c r="E3412" t="str">
        <f t="shared" si="213"/>
        <v>Jul</v>
      </c>
      <c r="F3412" t="s">
        <v>67</v>
      </c>
      <c r="G3412" t="s">
        <v>164</v>
      </c>
      <c r="H3412" s="2" t="s">
        <v>22</v>
      </c>
      <c r="I3412" t="s">
        <v>100</v>
      </c>
      <c r="J3412" t="s">
        <v>101</v>
      </c>
      <c r="K3412">
        <v>19134</v>
      </c>
      <c r="L3412" t="s">
        <v>54</v>
      </c>
      <c r="M3412" t="s">
        <v>4508</v>
      </c>
      <c r="N3412" t="s">
        <v>128</v>
      </c>
      <c r="O3412" t="s">
        <v>4436</v>
      </c>
      <c r="P3412" s="4">
        <v>1.9410000000000001</v>
      </c>
      <c r="Q3412" s="4">
        <v>5</v>
      </c>
      <c r="R3412" s="4">
        <f t="shared" si="214"/>
        <v>-3.0590000000000002</v>
      </c>
      <c r="S3412" s="4">
        <f t="shared" si="215"/>
        <v>-0.45884999999999998</v>
      </c>
    </row>
    <row r="3413" spans="1:19" ht="15.6" x14ac:dyDescent="0.3">
      <c r="A3413" t="s">
        <v>4512</v>
      </c>
      <c r="B3413" s="1">
        <v>43073</v>
      </c>
      <c r="C3413" s="1">
        <v>43077</v>
      </c>
      <c r="D3413">
        <f t="shared" si="212"/>
        <v>2017</v>
      </c>
      <c r="E3413" t="str">
        <f t="shared" si="213"/>
        <v>Dec</v>
      </c>
      <c r="F3413" t="s">
        <v>37</v>
      </c>
      <c r="G3413" t="s">
        <v>2954</v>
      </c>
      <c r="H3413" s="2" t="s">
        <v>22</v>
      </c>
      <c r="I3413" t="s">
        <v>1021</v>
      </c>
      <c r="J3413" t="s">
        <v>62</v>
      </c>
      <c r="K3413">
        <v>13021</v>
      </c>
      <c r="L3413" t="s">
        <v>54</v>
      </c>
      <c r="M3413" t="s">
        <v>4508</v>
      </c>
      <c r="N3413" t="s">
        <v>128</v>
      </c>
      <c r="O3413" t="s">
        <v>4436</v>
      </c>
      <c r="P3413" s="4">
        <v>15.528</v>
      </c>
      <c r="Q3413" s="4">
        <v>18</v>
      </c>
      <c r="R3413" s="4">
        <f t="shared" si="214"/>
        <v>-2.4719999999999995</v>
      </c>
      <c r="S3413" s="4">
        <f t="shared" si="215"/>
        <v>-0.37079999999999991</v>
      </c>
    </row>
    <row r="3414" spans="1:19" ht="15.6" x14ac:dyDescent="0.3">
      <c r="A3414" t="s">
        <v>1147</v>
      </c>
      <c r="B3414" s="1">
        <v>43357</v>
      </c>
      <c r="C3414" s="1">
        <v>43358</v>
      </c>
      <c r="D3414">
        <f t="shared" si="212"/>
        <v>2018</v>
      </c>
      <c r="E3414" t="str">
        <f t="shared" si="213"/>
        <v>Sep</v>
      </c>
      <c r="F3414" t="s">
        <v>20</v>
      </c>
      <c r="G3414" t="s">
        <v>854</v>
      </c>
      <c r="H3414" s="2" t="s">
        <v>22</v>
      </c>
      <c r="I3414" t="s">
        <v>100</v>
      </c>
      <c r="J3414" t="s">
        <v>101</v>
      </c>
      <c r="K3414">
        <v>19140</v>
      </c>
      <c r="L3414" t="s">
        <v>54</v>
      </c>
      <c r="M3414" t="s">
        <v>4508</v>
      </c>
      <c r="N3414" t="s">
        <v>128</v>
      </c>
      <c r="O3414" t="s">
        <v>4436</v>
      </c>
      <c r="P3414" s="4">
        <v>3.8820000000000001</v>
      </c>
      <c r="Q3414" s="4">
        <v>5</v>
      </c>
      <c r="R3414" s="4">
        <f t="shared" si="214"/>
        <v>-1.1179999999999999</v>
      </c>
      <c r="S3414" s="4">
        <f t="shared" si="215"/>
        <v>-0.16769999999999999</v>
      </c>
    </row>
    <row r="3415" spans="1:19" ht="15.6" x14ac:dyDescent="0.3">
      <c r="A3415" t="s">
        <v>4513</v>
      </c>
      <c r="B3415" s="1">
        <v>42270</v>
      </c>
      <c r="C3415" s="1">
        <v>42275</v>
      </c>
      <c r="D3415">
        <f t="shared" si="212"/>
        <v>2015</v>
      </c>
      <c r="E3415" t="str">
        <f t="shared" si="213"/>
        <v>Sep</v>
      </c>
      <c r="F3415" t="s">
        <v>37</v>
      </c>
      <c r="G3415" t="s">
        <v>668</v>
      </c>
      <c r="H3415" s="2" t="s">
        <v>22</v>
      </c>
      <c r="I3415" t="s">
        <v>1116</v>
      </c>
      <c r="J3415" t="s">
        <v>807</v>
      </c>
      <c r="K3415">
        <v>55407</v>
      </c>
      <c r="L3415" t="s">
        <v>25</v>
      </c>
      <c r="M3415" t="s">
        <v>4508</v>
      </c>
      <c r="N3415" t="s">
        <v>128</v>
      </c>
      <c r="O3415" t="s">
        <v>4436</v>
      </c>
      <c r="P3415" s="4">
        <v>12.94</v>
      </c>
      <c r="Q3415" s="4">
        <v>12.94</v>
      </c>
      <c r="R3415" s="4">
        <f t="shared" si="214"/>
        <v>0</v>
      </c>
      <c r="S3415" s="4">
        <f t="shared" si="215"/>
        <v>0</v>
      </c>
    </row>
    <row r="3416" spans="1:19" ht="15.6" x14ac:dyDescent="0.3">
      <c r="A3416" t="s">
        <v>4514</v>
      </c>
      <c r="B3416" s="1">
        <v>42665</v>
      </c>
      <c r="C3416" s="1">
        <v>42669</v>
      </c>
      <c r="D3416">
        <f t="shared" si="212"/>
        <v>2016</v>
      </c>
      <c r="E3416" t="str">
        <f t="shared" si="213"/>
        <v>Oct</v>
      </c>
      <c r="F3416" t="s">
        <v>37</v>
      </c>
      <c r="G3416" t="s">
        <v>542</v>
      </c>
      <c r="H3416" s="2" t="s">
        <v>22</v>
      </c>
      <c r="I3416" t="s">
        <v>1985</v>
      </c>
      <c r="J3416" t="s">
        <v>24</v>
      </c>
      <c r="K3416">
        <v>61701</v>
      </c>
      <c r="L3416" t="s">
        <v>25</v>
      </c>
      <c r="M3416" t="s">
        <v>4508</v>
      </c>
      <c r="N3416" t="s">
        <v>128</v>
      </c>
      <c r="O3416" t="s">
        <v>4436</v>
      </c>
      <c r="P3416" s="4">
        <v>5.1760000000000002</v>
      </c>
      <c r="Q3416" s="4">
        <v>5</v>
      </c>
      <c r="R3416" s="4">
        <f t="shared" si="214"/>
        <v>0.17600000000000016</v>
      </c>
      <c r="S3416" s="4">
        <f t="shared" si="215"/>
        <v>2.6400000000000024E-2</v>
      </c>
    </row>
    <row r="3417" spans="1:19" ht="15.6" x14ac:dyDescent="0.3">
      <c r="A3417" t="s">
        <v>4515</v>
      </c>
      <c r="B3417" s="1">
        <v>42704</v>
      </c>
      <c r="C3417" s="1">
        <v>42707</v>
      </c>
      <c r="D3417">
        <f t="shared" si="212"/>
        <v>2016</v>
      </c>
      <c r="E3417" t="str">
        <f t="shared" si="213"/>
        <v>Nov</v>
      </c>
      <c r="F3417" t="s">
        <v>67</v>
      </c>
      <c r="G3417" t="s">
        <v>1526</v>
      </c>
      <c r="H3417" s="2" t="s">
        <v>22</v>
      </c>
      <c r="I3417" t="s">
        <v>1207</v>
      </c>
      <c r="J3417" t="s">
        <v>109</v>
      </c>
      <c r="K3417">
        <v>78745</v>
      </c>
      <c r="L3417" t="s">
        <v>25</v>
      </c>
      <c r="M3417" t="s">
        <v>4508</v>
      </c>
      <c r="N3417" t="s">
        <v>128</v>
      </c>
      <c r="O3417" t="s">
        <v>4436</v>
      </c>
      <c r="P3417" s="4">
        <v>3.8820000000000001</v>
      </c>
      <c r="Q3417" s="4">
        <v>5</v>
      </c>
      <c r="R3417" s="4">
        <f t="shared" si="214"/>
        <v>-1.1179999999999999</v>
      </c>
      <c r="S3417" s="4">
        <f t="shared" si="215"/>
        <v>-0.16769999999999999</v>
      </c>
    </row>
    <row r="3418" spans="1:19" ht="15.6" x14ac:dyDescent="0.3">
      <c r="A3418" t="s">
        <v>1309</v>
      </c>
      <c r="B3418" s="1">
        <v>43101</v>
      </c>
      <c r="C3418" s="1">
        <v>43105</v>
      </c>
      <c r="D3418">
        <f t="shared" si="212"/>
        <v>2018</v>
      </c>
      <c r="E3418" t="str">
        <f t="shared" si="213"/>
        <v>Jan</v>
      </c>
      <c r="F3418" t="s">
        <v>37</v>
      </c>
      <c r="G3418" t="s">
        <v>1310</v>
      </c>
      <c r="H3418" s="2" t="s">
        <v>22</v>
      </c>
      <c r="I3418" t="s">
        <v>108</v>
      </c>
      <c r="J3418" t="s">
        <v>109</v>
      </c>
      <c r="K3418">
        <v>77340</v>
      </c>
      <c r="L3418" t="s">
        <v>25</v>
      </c>
      <c r="M3418" t="s">
        <v>4508</v>
      </c>
      <c r="N3418" t="s">
        <v>128</v>
      </c>
      <c r="O3418" t="s">
        <v>4436</v>
      </c>
      <c r="P3418" s="4">
        <v>6.47</v>
      </c>
      <c r="Q3418" s="4">
        <v>5</v>
      </c>
      <c r="R3418" s="4">
        <f t="shared" si="214"/>
        <v>1.4699999999999998</v>
      </c>
      <c r="S3418" s="4">
        <f t="shared" si="215"/>
        <v>0.22049999999999995</v>
      </c>
    </row>
    <row r="3419" spans="1:19" ht="15.6" x14ac:dyDescent="0.3">
      <c r="A3419" t="s">
        <v>2397</v>
      </c>
      <c r="B3419" s="1">
        <v>43130</v>
      </c>
      <c r="C3419" s="1">
        <v>43136</v>
      </c>
      <c r="D3419">
        <f t="shared" si="212"/>
        <v>2018</v>
      </c>
      <c r="E3419" t="str">
        <f t="shared" si="213"/>
        <v>Jan</v>
      </c>
      <c r="F3419" t="s">
        <v>37</v>
      </c>
      <c r="G3419" t="s">
        <v>1272</v>
      </c>
      <c r="H3419" s="2" t="s">
        <v>22</v>
      </c>
      <c r="I3419" t="s">
        <v>1285</v>
      </c>
      <c r="J3419" t="s">
        <v>878</v>
      </c>
      <c r="K3419">
        <v>50315</v>
      </c>
      <c r="L3419" t="s">
        <v>25</v>
      </c>
      <c r="M3419" t="s">
        <v>4508</v>
      </c>
      <c r="N3419" t="s">
        <v>128</v>
      </c>
      <c r="O3419" t="s">
        <v>4436</v>
      </c>
      <c r="P3419" s="4">
        <v>32.35</v>
      </c>
      <c r="Q3419" s="4">
        <v>32.35</v>
      </c>
      <c r="R3419" s="4">
        <f t="shared" si="214"/>
        <v>0</v>
      </c>
      <c r="S3419" s="4">
        <f t="shared" si="215"/>
        <v>0</v>
      </c>
    </row>
    <row r="3420" spans="1:19" ht="15.6" x14ac:dyDescent="0.3">
      <c r="A3420" t="s">
        <v>4516</v>
      </c>
      <c r="B3420" s="1">
        <v>43373</v>
      </c>
      <c r="C3420" s="1">
        <v>43379</v>
      </c>
      <c r="D3420">
        <f t="shared" si="212"/>
        <v>2018</v>
      </c>
      <c r="E3420" t="str">
        <f t="shared" si="213"/>
        <v>Sep</v>
      </c>
      <c r="F3420" t="s">
        <v>37</v>
      </c>
      <c r="G3420" t="s">
        <v>197</v>
      </c>
      <c r="H3420" s="2" t="s">
        <v>22</v>
      </c>
      <c r="I3420" t="s">
        <v>422</v>
      </c>
      <c r="J3420" t="s">
        <v>109</v>
      </c>
      <c r="K3420">
        <v>76017</v>
      </c>
      <c r="L3420" t="s">
        <v>25</v>
      </c>
      <c r="M3420" t="s">
        <v>4508</v>
      </c>
      <c r="N3420" t="s">
        <v>128</v>
      </c>
      <c r="O3420" t="s">
        <v>4436</v>
      </c>
      <c r="P3420" s="4">
        <v>11.646000000000001</v>
      </c>
      <c r="Q3420" s="4">
        <v>11.646000000000001</v>
      </c>
      <c r="R3420" s="4">
        <f t="shared" si="214"/>
        <v>0</v>
      </c>
      <c r="S3420" s="4">
        <f t="shared" si="215"/>
        <v>0</v>
      </c>
    </row>
    <row r="3421" spans="1:19" ht="15.6" x14ac:dyDescent="0.3">
      <c r="A3421" t="s">
        <v>4517</v>
      </c>
      <c r="B3421" s="1">
        <v>43394</v>
      </c>
      <c r="C3421" s="1">
        <v>43400</v>
      </c>
      <c r="D3421">
        <f t="shared" si="212"/>
        <v>2018</v>
      </c>
      <c r="E3421" t="str">
        <f t="shared" si="213"/>
        <v>Oct</v>
      </c>
      <c r="F3421" t="s">
        <v>37</v>
      </c>
      <c r="G3421" t="s">
        <v>1291</v>
      </c>
      <c r="H3421" s="2" t="s">
        <v>22</v>
      </c>
      <c r="I3421" t="s">
        <v>589</v>
      </c>
      <c r="J3421" t="s">
        <v>148</v>
      </c>
      <c r="K3421">
        <v>53209</v>
      </c>
      <c r="L3421" t="s">
        <v>25</v>
      </c>
      <c r="M3421" t="s">
        <v>4508</v>
      </c>
      <c r="N3421" t="s">
        <v>128</v>
      </c>
      <c r="O3421" t="s">
        <v>4436</v>
      </c>
      <c r="P3421" s="4">
        <v>38.82</v>
      </c>
      <c r="Q3421" s="4">
        <v>38.82</v>
      </c>
      <c r="R3421" s="4">
        <f t="shared" si="214"/>
        <v>0</v>
      </c>
      <c r="S3421" s="4">
        <f t="shared" si="215"/>
        <v>0</v>
      </c>
    </row>
    <row r="3422" spans="1:19" x14ac:dyDescent="0.3">
      <c r="A3422" t="s">
        <v>4518</v>
      </c>
      <c r="B3422" s="1">
        <v>42491</v>
      </c>
      <c r="C3422" s="1">
        <v>42496</v>
      </c>
      <c r="D3422">
        <f t="shared" si="212"/>
        <v>2016</v>
      </c>
      <c r="E3422" t="str">
        <f t="shared" si="213"/>
        <v>May</v>
      </c>
      <c r="F3422" t="s">
        <v>37</v>
      </c>
      <c r="G3422" t="s">
        <v>222</v>
      </c>
      <c r="H3422" t="s">
        <v>105</v>
      </c>
      <c r="I3422" t="s">
        <v>32</v>
      </c>
      <c r="J3422" t="s">
        <v>33</v>
      </c>
      <c r="K3422">
        <v>94109</v>
      </c>
      <c r="L3422" t="s">
        <v>34</v>
      </c>
      <c r="M3422" t="s">
        <v>4519</v>
      </c>
      <c r="N3422" t="s">
        <v>128</v>
      </c>
      <c r="O3422" t="s">
        <v>4436</v>
      </c>
      <c r="P3422" s="4">
        <v>12.176</v>
      </c>
      <c r="Q3422" s="4">
        <v>12.176</v>
      </c>
      <c r="R3422" s="4">
        <f t="shared" si="214"/>
        <v>0</v>
      </c>
      <c r="S3422" s="4">
        <f t="shared" si="215"/>
        <v>0</v>
      </c>
    </row>
    <row r="3423" spans="1:19" x14ac:dyDescent="0.3">
      <c r="A3423" t="s">
        <v>3652</v>
      </c>
      <c r="B3423" s="1">
        <v>42080</v>
      </c>
      <c r="C3423" s="1">
        <v>42084</v>
      </c>
      <c r="D3423">
        <f t="shared" si="212"/>
        <v>2015</v>
      </c>
      <c r="E3423" t="str">
        <f t="shared" si="213"/>
        <v>Mar</v>
      </c>
      <c r="F3423" t="s">
        <v>37</v>
      </c>
      <c r="G3423" t="s">
        <v>939</v>
      </c>
      <c r="H3423" t="s">
        <v>51</v>
      </c>
      <c r="I3423" t="s">
        <v>648</v>
      </c>
      <c r="J3423" t="s">
        <v>454</v>
      </c>
      <c r="K3423">
        <v>39212</v>
      </c>
      <c r="L3423" t="s">
        <v>44</v>
      </c>
      <c r="M3423" t="s">
        <v>4519</v>
      </c>
      <c r="N3423" t="s">
        <v>128</v>
      </c>
      <c r="O3423" t="s">
        <v>4436</v>
      </c>
      <c r="P3423" s="4">
        <v>30.44</v>
      </c>
      <c r="Q3423" s="4">
        <v>30.44</v>
      </c>
      <c r="R3423" s="4">
        <f t="shared" si="214"/>
        <v>0</v>
      </c>
      <c r="S3423" s="4">
        <f t="shared" si="215"/>
        <v>0</v>
      </c>
    </row>
    <row r="3424" spans="1:19" x14ac:dyDescent="0.3">
      <c r="A3424" t="s">
        <v>2625</v>
      </c>
      <c r="B3424" s="1">
        <v>42336</v>
      </c>
      <c r="C3424" s="1">
        <v>42339</v>
      </c>
      <c r="D3424">
        <f t="shared" si="212"/>
        <v>2015</v>
      </c>
      <c r="E3424" t="str">
        <f t="shared" si="213"/>
        <v>Nov</v>
      </c>
      <c r="F3424" t="s">
        <v>67</v>
      </c>
      <c r="G3424" t="s">
        <v>2348</v>
      </c>
      <c r="H3424" t="s">
        <v>51</v>
      </c>
      <c r="I3424" t="s">
        <v>139</v>
      </c>
      <c r="J3424" t="s">
        <v>698</v>
      </c>
      <c r="K3424">
        <v>29203</v>
      </c>
      <c r="L3424" t="s">
        <v>44</v>
      </c>
      <c r="M3424" t="s">
        <v>4519</v>
      </c>
      <c r="N3424" t="s">
        <v>128</v>
      </c>
      <c r="O3424" t="s">
        <v>4436</v>
      </c>
      <c r="P3424" s="4">
        <v>45.66</v>
      </c>
      <c r="Q3424" s="4">
        <v>45.66</v>
      </c>
      <c r="R3424" s="4">
        <f t="shared" si="214"/>
        <v>0</v>
      </c>
      <c r="S3424" s="4">
        <f t="shared" si="215"/>
        <v>0</v>
      </c>
    </row>
    <row r="3425" spans="1:19" ht="15.6" x14ac:dyDescent="0.3">
      <c r="A3425" t="s">
        <v>4520</v>
      </c>
      <c r="B3425" s="1">
        <v>42302</v>
      </c>
      <c r="C3425" s="1">
        <v>42306</v>
      </c>
      <c r="D3425">
        <f t="shared" si="212"/>
        <v>2015</v>
      </c>
      <c r="E3425" t="str">
        <f t="shared" si="213"/>
        <v>Oct</v>
      </c>
      <c r="F3425" t="s">
        <v>37</v>
      </c>
      <c r="G3425" t="s">
        <v>4521</v>
      </c>
      <c r="H3425" s="2" t="s">
        <v>22</v>
      </c>
      <c r="I3425" t="s">
        <v>100</v>
      </c>
      <c r="J3425" t="s">
        <v>101</v>
      </c>
      <c r="K3425">
        <v>19120</v>
      </c>
      <c r="L3425" t="s">
        <v>54</v>
      </c>
      <c r="M3425" t="s">
        <v>4519</v>
      </c>
      <c r="N3425" t="s">
        <v>128</v>
      </c>
      <c r="O3425" t="s">
        <v>4436</v>
      </c>
      <c r="P3425" s="4">
        <v>13.698</v>
      </c>
      <c r="Q3425" s="4">
        <v>13.698</v>
      </c>
      <c r="R3425" s="4">
        <f t="shared" si="214"/>
        <v>0</v>
      </c>
      <c r="S3425" s="4">
        <f t="shared" si="215"/>
        <v>0</v>
      </c>
    </row>
    <row r="3426" spans="1:19" ht="15.6" x14ac:dyDescent="0.3">
      <c r="A3426" t="s">
        <v>4522</v>
      </c>
      <c r="B3426" s="1">
        <v>42436</v>
      </c>
      <c r="C3426" s="1">
        <v>42439</v>
      </c>
      <c r="D3426">
        <f t="shared" si="212"/>
        <v>2016</v>
      </c>
      <c r="E3426" t="str">
        <f t="shared" si="213"/>
        <v>Mar</v>
      </c>
      <c r="F3426" t="s">
        <v>20</v>
      </c>
      <c r="G3426" t="s">
        <v>1654</v>
      </c>
      <c r="H3426" s="2" t="s">
        <v>22</v>
      </c>
      <c r="I3426" t="s">
        <v>466</v>
      </c>
      <c r="J3426" t="s">
        <v>53</v>
      </c>
      <c r="K3426">
        <v>19711</v>
      </c>
      <c r="L3426" t="s">
        <v>54</v>
      </c>
      <c r="M3426" t="s">
        <v>4519</v>
      </c>
      <c r="N3426" t="s">
        <v>128</v>
      </c>
      <c r="O3426" t="s">
        <v>4436</v>
      </c>
      <c r="P3426" s="4">
        <v>30.44</v>
      </c>
      <c r="Q3426" s="4">
        <v>30.44</v>
      </c>
      <c r="R3426" s="4">
        <f t="shared" si="214"/>
        <v>0</v>
      </c>
      <c r="S3426" s="4">
        <f t="shared" si="215"/>
        <v>0</v>
      </c>
    </row>
    <row r="3427" spans="1:19" x14ac:dyDescent="0.3">
      <c r="A3427" t="s">
        <v>1080</v>
      </c>
      <c r="B3427" s="1">
        <v>42862</v>
      </c>
      <c r="C3427" s="1">
        <v>42866</v>
      </c>
      <c r="D3427">
        <f t="shared" si="212"/>
        <v>2017</v>
      </c>
      <c r="E3427" t="str">
        <f t="shared" si="213"/>
        <v>May</v>
      </c>
      <c r="F3427" t="s">
        <v>37</v>
      </c>
      <c r="G3427" t="s">
        <v>224</v>
      </c>
      <c r="H3427" t="s">
        <v>51</v>
      </c>
      <c r="I3427" t="s">
        <v>61</v>
      </c>
      <c r="J3427" t="s">
        <v>62</v>
      </c>
      <c r="K3427">
        <v>10009</v>
      </c>
      <c r="L3427" t="s">
        <v>54</v>
      </c>
      <c r="M3427" t="s">
        <v>4519</v>
      </c>
      <c r="N3427" t="s">
        <v>128</v>
      </c>
      <c r="O3427" t="s">
        <v>4436</v>
      </c>
      <c r="P3427" s="4">
        <v>85.231999999999999</v>
      </c>
      <c r="Q3427" s="4">
        <v>85.231999999999999</v>
      </c>
      <c r="R3427" s="4">
        <f t="shared" si="214"/>
        <v>0</v>
      </c>
      <c r="S3427" s="4">
        <f t="shared" si="215"/>
        <v>0</v>
      </c>
    </row>
    <row r="3428" spans="1:19" x14ac:dyDescent="0.3">
      <c r="A3428" t="s">
        <v>3333</v>
      </c>
      <c r="B3428" s="1">
        <v>42488</v>
      </c>
      <c r="C3428" s="1">
        <v>42495</v>
      </c>
      <c r="D3428">
        <f t="shared" si="212"/>
        <v>2016</v>
      </c>
      <c r="E3428" t="str">
        <f t="shared" si="213"/>
        <v>Apr</v>
      </c>
      <c r="F3428" t="s">
        <v>37</v>
      </c>
      <c r="G3428" t="s">
        <v>264</v>
      </c>
      <c r="H3428" t="s">
        <v>105</v>
      </c>
      <c r="I3428" t="s">
        <v>113</v>
      </c>
      <c r="J3428" t="s">
        <v>109</v>
      </c>
      <c r="K3428">
        <v>77095</v>
      </c>
      <c r="L3428" t="s">
        <v>25</v>
      </c>
      <c r="M3428" t="s">
        <v>4519</v>
      </c>
      <c r="N3428" t="s">
        <v>128</v>
      </c>
      <c r="O3428" t="s">
        <v>4436</v>
      </c>
      <c r="P3428" s="4">
        <v>12.176</v>
      </c>
      <c r="Q3428" s="4">
        <v>12.176</v>
      </c>
      <c r="R3428" s="4">
        <f t="shared" si="214"/>
        <v>0</v>
      </c>
      <c r="S3428" s="4">
        <f t="shared" si="215"/>
        <v>0</v>
      </c>
    </row>
    <row r="3429" spans="1:19" ht="15.6" x14ac:dyDescent="0.3">
      <c r="A3429" t="s">
        <v>4523</v>
      </c>
      <c r="B3429" s="1">
        <v>43259</v>
      </c>
      <c r="C3429" s="1">
        <v>43264</v>
      </c>
      <c r="D3429">
        <f t="shared" si="212"/>
        <v>2018</v>
      </c>
      <c r="E3429" t="str">
        <f t="shared" si="213"/>
        <v>Jun</v>
      </c>
      <c r="F3429" t="s">
        <v>37</v>
      </c>
      <c r="G3429" t="s">
        <v>774</v>
      </c>
      <c r="H3429" s="2" t="s">
        <v>22</v>
      </c>
      <c r="I3429" t="s">
        <v>2079</v>
      </c>
      <c r="J3429" t="s">
        <v>24</v>
      </c>
      <c r="K3429">
        <v>60076</v>
      </c>
      <c r="L3429" t="s">
        <v>25</v>
      </c>
      <c r="M3429" t="s">
        <v>4519</v>
      </c>
      <c r="N3429" t="s">
        <v>128</v>
      </c>
      <c r="O3429" t="s">
        <v>4436</v>
      </c>
      <c r="P3429" s="4">
        <v>12.176</v>
      </c>
      <c r="Q3429" s="4">
        <v>12.176</v>
      </c>
      <c r="R3429" s="4">
        <f t="shared" si="214"/>
        <v>0</v>
      </c>
      <c r="S3429" s="4">
        <f t="shared" si="215"/>
        <v>0</v>
      </c>
    </row>
    <row r="3430" spans="1:19" x14ac:dyDescent="0.3">
      <c r="A3430" t="s">
        <v>4524</v>
      </c>
      <c r="B3430" s="1">
        <v>43387</v>
      </c>
      <c r="C3430" s="1">
        <v>43391</v>
      </c>
      <c r="D3430">
        <f t="shared" si="212"/>
        <v>2018</v>
      </c>
      <c r="E3430" t="str">
        <f t="shared" si="213"/>
        <v>Oct</v>
      </c>
      <c r="F3430" t="s">
        <v>37</v>
      </c>
      <c r="G3430" t="s">
        <v>4525</v>
      </c>
      <c r="H3430" t="s">
        <v>22</v>
      </c>
      <c r="I3430" t="s">
        <v>23</v>
      </c>
      <c r="J3430" t="s">
        <v>24</v>
      </c>
      <c r="K3430">
        <v>60623</v>
      </c>
      <c r="L3430" t="s">
        <v>25</v>
      </c>
      <c r="M3430" t="s">
        <v>4519</v>
      </c>
      <c r="N3430" t="s">
        <v>128</v>
      </c>
      <c r="O3430" t="s">
        <v>4436</v>
      </c>
      <c r="P3430" s="4">
        <v>27.396000000000001</v>
      </c>
      <c r="Q3430" s="4">
        <v>27.396000000000001</v>
      </c>
      <c r="R3430" s="4">
        <f t="shared" si="214"/>
        <v>0</v>
      </c>
      <c r="S3430" s="4">
        <f t="shared" si="215"/>
        <v>0</v>
      </c>
    </row>
    <row r="3431" spans="1:19" x14ac:dyDescent="0.3">
      <c r="A3431" t="s">
        <v>1720</v>
      </c>
      <c r="B3431" s="1">
        <v>42847</v>
      </c>
      <c r="C3431" s="1">
        <v>42854</v>
      </c>
      <c r="D3431">
        <f t="shared" si="212"/>
        <v>2017</v>
      </c>
      <c r="E3431" t="str">
        <f t="shared" si="213"/>
        <v>Apr</v>
      </c>
      <c r="F3431" t="s">
        <v>37</v>
      </c>
      <c r="G3431" t="s">
        <v>1219</v>
      </c>
      <c r="H3431" t="s">
        <v>51</v>
      </c>
      <c r="I3431" t="s">
        <v>578</v>
      </c>
      <c r="J3431" t="s">
        <v>178</v>
      </c>
      <c r="K3431">
        <v>85023</v>
      </c>
      <c r="L3431" t="s">
        <v>34</v>
      </c>
      <c r="M3431" t="s">
        <v>4526</v>
      </c>
      <c r="N3431" t="s">
        <v>128</v>
      </c>
      <c r="O3431" t="s">
        <v>4436</v>
      </c>
      <c r="P3431" s="4">
        <v>28.484999999999999</v>
      </c>
      <c r="Q3431" s="4">
        <v>28.484999999999999</v>
      </c>
      <c r="R3431" s="4">
        <f t="shared" si="214"/>
        <v>0</v>
      </c>
      <c r="S3431" s="4">
        <f t="shared" si="215"/>
        <v>0</v>
      </c>
    </row>
    <row r="3432" spans="1:19" ht="15.6" x14ac:dyDescent="0.3">
      <c r="A3432" t="s">
        <v>1724</v>
      </c>
      <c r="B3432" s="1">
        <v>42682</v>
      </c>
      <c r="C3432" s="1">
        <v>42689</v>
      </c>
      <c r="D3432">
        <f t="shared" si="212"/>
        <v>2016</v>
      </c>
      <c r="E3432" t="str">
        <f t="shared" si="213"/>
        <v>Nov</v>
      </c>
      <c r="F3432" t="s">
        <v>37</v>
      </c>
      <c r="G3432" t="s">
        <v>1321</v>
      </c>
      <c r="H3432" s="2" t="s">
        <v>22</v>
      </c>
      <c r="I3432" t="s">
        <v>78</v>
      </c>
      <c r="J3432" t="s">
        <v>83</v>
      </c>
      <c r="K3432">
        <v>28540</v>
      </c>
      <c r="L3432" t="s">
        <v>44</v>
      </c>
      <c r="M3432" t="s">
        <v>4526</v>
      </c>
      <c r="N3432" t="s">
        <v>128</v>
      </c>
      <c r="O3432" t="s">
        <v>4436</v>
      </c>
      <c r="P3432" s="4">
        <v>39.878999999999998</v>
      </c>
      <c r="Q3432" s="4">
        <v>39.878999999999998</v>
      </c>
      <c r="R3432" s="4">
        <f t="shared" si="214"/>
        <v>0</v>
      </c>
      <c r="S3432" s="4">
        <f t="shared" si="215"/>
        <v>0</v>
      </c>
    </row>
    <row r="3433" spans="1:19" x14ac:dyDescent="0.3">
      <c r="A3433" t="s">
        <v>2523</v>
      </c>
      <c r="B3433" s="1">
        <v>42982</v>
      </c>
      <c r="C3433" s="1">
        <v>42986</v>
      </c>
      <c r="D3433">
        <f t="shared" si="212"/>
        <v>2017</v>
      </c>
      <c r="E3433" t="str">
        <f t="shared" si="213"/>
        <v>Sep</v>
      </c>
      <c r="F3433" t="s">
        <v>37</v>
      </c>
      <c r="G3433" t="s">
        <v>210</v>
      </c>
      <c r="H3433" t="s">
        <v>51</v>
      </c>
      <c r="I3433" t="s">
        <v>2524</v>
      </c>
      <c r="J3433" t="s">
        <v>205</v>
      </c>
      <c r="K3433">
        <v>40324</v>
      </c>
      <c r="L3433" t="s">
        <v>44</v>
      </c>
      <c r="M3433" t="s">
        <v>4526</v>
      </c>
      <c r="N3433" t="s">
        <v>128</v>
      </c>
      <c r="O3433" t="s">
        <v>4436</v>
      </c>
      <c r="P3433" s="4">
        <v>113.94</v>
      </c>
      <c r="Q3433" s="4">
        <v>113.94</v>
      </c>
      <c r="R3433" s="4">
        <f t="shared" si="214"/>
        <v>0</v>
      </c>
      <c r="S3433" s="4">
        <f t="shared" si="215"/>
        <v>0</v>
      </c>
    </row>
    <row r="3434" spans="1:19" x14ac:dyDescent="0.3">
      <c r="A3434" t="s">
        <v>455</v>
      </c>
      <c r="B3434" s="1">
        <v>43238</v>
      </c>
      <c r="C3434" s="1">
        <v>43239</v>
      </c>
      <c r="D3434">
        <f t="shared" si="212"/>
        <v>2018</v>
      </c>
      <c r="E3434" t="str">
        <f t="shared" si="213"/>
        <v>May</v>
      </c>
      <c r="F3434" t="s">
        <v>20</v>
      </c>
      <c r="G3434" t="s">
        <v>456</v>
      </c>
      <c r="H3434" t="s">
        <v>51</v>
      </c>
      <c r="I3434" t="s">
        <v>457</v>
      </c>
      <c r="J3434" t="s">
        <v>183</v>
      </c>
      <c r="K3434">
        <v>30328</v>
      </c>
      <c r="L3434" t="s">
        <v>44</v>
      </c>
      <c r="M3434" t="s">
        <v>4526</v>
      </c>
      <c r="N3434" t="s">
        <v>128</v>
      </c>
      <c r="O3434" t="s">
        <v>4436</v>
      </c>
      <c r="P3434" s="4">
        <v>113.94</v>
      </c>
      <c r="Q3434" s="4">
        <v>113.94</v>
      </c>
      <c r="R3434" s="4">
        <f t="shared" si="214"/>
        <v>0</v>
      </c>
      <c r="S3434" s="4">
        <f t="shared" si="215"/>
        <v>0</v>
      </c>
    </row>
    <row r="3435" spans="1:19" x14ac:dyDescent="0.3">
      <c r="A3435" t="s">
        <v>4527</v>
      </c>
      <c r="B3435" s="1">
        <v>42348</v>
      </c>
      <c r="C3435" s="1">
        <v>42353</v>
      </c>
      <c r="D3435">
        <f t="shared" si="212"/>
        <v>2015</v>
      </c>
      <c r="E3435" t="str">
        <f t="shared" si="213"/>
        <v>Dec</v>
      </c>
      <c r="F3435" t="s">
        <v>37</v>
      </c>
      <c r="G3435" t="s">
        <v>1929</v>
      </c>
      <c r="H3435" t="s">
        <v>105</v>
      </c>
      <c r="I3435" t="s">
        <v>61</v>
      </c>
      <c r="J3435" t="s">
        <v>62</v>
      </c>
      <c r="K3435">
        <v>10009</v>
      </c>
      <c r="L3435" t="s">
        <v>54</v>
      </c>
      <c r="M3435" t="s">
        <v>4526</v>
      </c>
      <c r="N3435" t="s">
        <v>128</v>
      </c>
      <c r="O3435" t="s">
        <v>4436</v>
      </c>
      <c r="P3435" s="4">
        <v>106.34399999999999</v>
      </c>
      <c r="Q3435" s="4">
        <v>106.34399999999999</v>
      </c>
      <c r="R3435" s="4">
        <f t="shared" si="214"/>
        <v>0</v>
      </c>
      <c r="S3435" s="4">
        <f t="shared" si="215"/>
        <v>0</v>
      </c>
    </row>
    <row r="3436" spans="1:19" x14ac:dyDescent="0.3">
      <c r="A3436" t="s">
        <v>4528</v>
      </c>
      <c r="B3436" s="1">
        <v>42857</v>
      </c>
      <c r="C3436" s="1">
        <v>42857</v>
      </c>
      <c r="D3436">
        <f t="shared" si="212"/>
        <v>2017</v>
      </c>
      <c r="E3436" t="str">
        <f t="shared" si="213"/>
        <v>May</v>
      </c>
      <c r="F3436" t="s">
        <v>30</v>
      </c>
      <c r="G3436" t="s">
        <v>3105</v>
      </c>
      <c r="H3436" t="s">
        <v>51</v>
      </c>
      <c r="I3436" t="s">
        <v>61</v>
      </c>
      <c r="J3436" t="s">
        <v>62</v>
      </c>
      <c r="K3436">
        <v>10024</v>
      </c>
      <c r="L3436" t="s">
        <v>54</v>
      </c>
      <c r="M3436" t="s">
        <v>4526</v>
      </c>
      <c r="N3436" t="s">
        <v>128</v>
      </c>
      <c r="O3436" t="s">
        <v>4436</v>
      </c>
      <c r="P3436" s="4">
        <v>45.576000000000001</v>
      </c>
      <c r="Q3436" s="4">
        <v>45.576000000000001</v>
      </c>
      <c r="R3436" s="4">
        <f t="shared" si="214"/>
        <v>0</v>
      </c>
      <c r="S3436" s="4">
        <f t="shared" si="215"/>
        <v>0</v>
      </c>
    </row>
    <row r="3437" spans="1:19" ht="15.6" x14ac:dyDescent="0.3">
      <c r="A3437" t="s">
        <v>2080</v>
      </c>
      <c r="B3437" s="1">
        <v>42607</v>
      </c>
      <c r="C3437" s="1">
        <v>42607</v>
      </c>
      <c r="D3437">
        <f t="shared" si="212"/>
        <v>2016</v>
      </c>
      <c r="E3437" t="str">
        <f t="shared" si="213"/>
        <v>Aug</v>
      </c>
      <c r="F3437" t="s">
        <v>30</v>
      </c>
      <c r="G3437" t="s">
        <v>1603</v>
      </c>
      <c r="H3437" s="2" t="s">
        <v>22</v>
      </c>
      <c r="I3437" t="s">
        <v>113</v>
      </c>
      <c r="J3437" t="s">
        <v>109</v>
      </c>
      <c r="K3437">
        <v>77041</v>
      </c>
      <c r="L3437" t="s">
        <v>25</v>
      </c>
      <c r="M3437" t="s">
        <v>4526</v>
      </c>
      <c r="N3437" t="s">
        <v>128</v>
      </c>
      <c r="O3437" t="s">
        <v>4436</v>
      </c>
      <c r="P3437" s="4">
        <v>3.798</v>
      </c>
      <c r="Q3437" s="4">
        <v>5</v>
      </c>
      <c r="R3437" s="4">
        <f t="shared" si="214"/>
        <v>-1.202</v>
      </c>
      <c r="S3437" s="4">
        <f t="shared" si="215"/>
        <v>-0.18029999999999999</v>
      </c>
    </row>
    <row r="3438" spans="1:19" ht="15.6" x14ac:dyDescent="0.3">
      <c r="A3438" t="s">
        <v>1459</v>
      </c>
      <c r="B3438" s="1">
        <v>42906</v>
      </c>
      <c r="C3438" s="1">
        <v>42907</v>
      </c>
      <c r="D3438">
        <f t="shared" si="212"/>
        <v>2017</v>
      </c>
      <c r="E3438" t="str">
        <f t="shared" si="213"/>
        <v>Jun</v>
      </c>
      <c r="F3438" t="s">
        <v>20</v>
      </c>
      <c r="G3438" t="s">
        <v>1460</v>
      </c>
      <c r="H3438" s="2" t="s">
        <v>22</v>
      </c>
      <c r="I3438" t="s">
        <v>684</v>
      </c>
      <c r="J3438" t="s">
        <v>33</v>
      </c>
      <c r="K3438">
        <v>91104</v>
      </c>
      <c r="L3438" t="s">
        <v>34</v>
      </c>
      <c r="M3438" t="s">
        <v>4529</v>
      </c>
      <c r="N3438" t="s">
        <v>110</v>
      </c>
      <c r="O3438" t="s">
        <v>4436</v>
      </c>
      <c r="P3438" s="4">
        <v>17.712</v>
      </c>
      <c r="Q3438" s="4">
        <v>18</v>
      </c>
      <c r="R3438" s="4">
        <f t="shared" si="214"/>
        <v>-0.28800000000000026</v>
      </c>
      <c r="S3438" s="4">
        <f t="shared" si="215"/>
        <v>-4.3200000000000037E-2</v>
      </c>
    </row>
    <row r="3439" spans="1:19" ht="15.6" x14ac:dyDescent="0.3">
      <c r="A3439" t="s">
        <v>4530</v>
      </c>
      <c r="B3439" s="1">
        <v>43451</v>
      </c>
      <c r="C3439" s="1">
        <v>43454</v>
      </c>
      <c r="D3439">
        <f t="shared" si="212"/>
        <v>2018</v>
      </c>
      <c r="E3439" t="str">
        <f t="shared" si="213"/>
        <v>Dec</v>
      </c>
      <c r="F3439" t="s">
        <v>20</v>
      </c>
      <c r="G3439" t="s">
        <v>588</v>
      </c>
      <c r="H3439" s="2" t="s">
        <v>22</v>
      </c>
      <c r="I3439" t="s">
        <v>47</v>
      </c>
      <c r="J3439" t="s">
        <v>33</v>
      </c>
      <c r="K3439">
        <v>90045</v>
      </c>
      <c r="L3439" t="s">
        <v>34</v>
      </c>
      <c r="M3439" t="s">
        <v>4529</v>
      </c>
      <c r="N3439" t="s">
        <v>128</v>
      </c>
      <c r="O3439" t="s">
        <v>4436</v>
      </c>
      <c r="P3439" s="4">
        <v>11.808</v>
      </c>
      <c r="Q3439" s="4">
        <v>11.808</v>
      </c>
      <c r="R3439" s="4">
        <f t="shared" si="214"/>
        <v>0</v>
      </c>
      <c r="S3439" s="4">
        <f t="shared" si="215"/>
        <v>0</v>
      </c>
    </row>
    <row r="3440" spans="1:19" ht="15.6" x14ac:dyDescent="0.3">
      <c r="A3440" t="s">
        <v>786</v>
      </c>
      <c r="B3440" s="1">
        <v>42564</v>
      </c>
      <c r="C3440" s="1">
        <v>42566</v>
      </c>
      <c r="D3440">
        <f t="shared" si="212"/>
        <v>2016</v>
      </c>
      <c r="E3440" t="str">
        <f t="shared" si="213"/>
        <v>Jul</v>
      </c>
      <c r="F3440" t="s">
        <v>67</v>
      </c>
      <c r="G3440" t="s">
        <v>709</v>
      </c>
      <c r="H3440" s="2" t="s">
        <v>22</v>
      </c>
      <c r="I3440" t="s">
        <v>61</v>
      </c>
      <c r="J3440" t="s">
        <v>62</v>
      </c>
      <c r="K3440">
        <v>10035</v>
      </c>
      <c r="L3440" t="s">
        <v>54</v>
      </c>
      <c r="M3440" t="s">
        <v>4529</v>
      </c>
      <c r="N3440" t="s">
        <v>128</v>
      </c>
      <c r="O3440" t="s">
        <v>4436</v>
      </c>
      <c r="P3440" s="4">
        <v>11.808</v>
      </c>
      <c r="Q3440" s="4">
        <v>11.808</v>
      </c>
      <c r="R3440" s="4">
        <f t="shared" si="214"/>
        <v>0</v>
      </c>
      <c r="S3440" s="4">
        <f t="shared" si="215"/>
        <v>0</v>
      </c>
    </row>
    <row r="3441" spans="1:19" ht="15.6" x14ac:dyDescent="0.3">
      <c r="A3441" t="s">
        <v>4531</v>
      </c>
      <c r="B3441" s="1">
        <v>42645</v>
      </c>
      <c r="C3441" s="1">
        <v>42648</v>
      </c>
      <c r="D3441">
        <f t="shared" si="212"/>
        <v>2016</v>
      </c>
      <c r="E3441" t="str">
        <f t="shared" si="213"/>
        <v>Oct</v>
      </c>
      <c r="F3441" t="s">
        <v>67</v>
      </c>
      <c r="G3441" t="s">
        <v>770</v>
      </c>
      <c r="H3441" s="2" t="s">
        <v>22</v>
      </c>
      <c r="I3441" t="s">
        <v>936</v>
      </c>
      <c r="J3441" t="s">
        <v>140</v>
      </c>
      <c r="K3441">
        <v>20852</v>
      </c>
      <c r="L3441" t="s">
        <v>54</v>
      </c>
      <c r="M3441" t="s">
        <v>4529</v>
      </c>
      <c r="N3441" t="s">
        <v>128</v>
      </c>
      <c r="O3441" t="s">
        <v>4436</v>
      </c>
      <c r="P3441" s="4">
        <v>7.38</v>
      </c>
      <c r="Q3441" s="4">
        <v>5</v>
      </c>
      <c r="R3441" s="4">
        <f t="shared" si="214"/>
        <v>2.38</v>
      </c>
      <c r="S3441" s="4">
        <f t="shared" si="215"/>
        <v>0.35699999999999998</v>
      </c>
    </row>
    <row r="3442" spans="1:19" x14ac:dyDescent="0.3">
      <c r="A3442" t="s">
        <v>2861</v>
      </c>
      <c r="B3442" s="1">
        <v>42823</v>
      </c>
      <c r="C3442" s="1">
        <v>42827</v>
      </c>
      <c r="D3442">
        <f t="shared" si="212"/>
        <v>2017</v>
      </c>
      <c r="E3442" t="str">
        <f t="shared" si="213"/>
        <v>Mar</v>
      </c>
      <c r="F3442" t="s">
        <v>37</v>
      </c>
      <c r="G3442" t="s">
        <v>1310</v>
      </c>
      <c r="H3442" t="s">
        <v>105</v>
      </c>
      <c r="I3442" t="s">
        <v>61</v>
      </c>
      <c r="J3442" t="s">
        <v>62</v>
      </c>
      <c r="K3442">
        <v>10009</v>
      </c>
      <c r="L3442" t="s">
        <v>54</v>
      </c>
      <c r="M3442" t="s">
        <v>4529</v>
      </c>
      <c r="N3442" t="s">
        <v>128</v>
      </c>
      <c r="O3442" t="s">
        <v>4436</v>
      </c>
      <c r="P3442" s="4">
        <v>41.328000000000003</v>
      </c>
      <c r="Q3442" s="4">
        <v>41.328000000000003</v>
      </c>
      <c r="R3442" s="4">
        <f t="shared" si="214"/>
        <v>0</v>
      </c>
      <c r="S3442" s="4">
        <f t="shared" si="215"/>
        <v>0</v>
      </c>
    </row>
    <row r="3443" spans="1:19" ht="15.6" x14ac:dyDescent="0.3">
      <c r="A3443" t="s">
        <v>4307</v>
      </c>
      <c r="B3443" s="1">
        <v>43058</v>
      </c>
      <c r="C3443" s="1">
        <v>43064</v>
      </c>
      <c r="D3443">
        <f t="shared" si="212"/>
        <v>2017</v>
      </c>
      <c r="E3443" t="str">
        <f t="shared" si="213"/>
        <v>Nov</v>
      </c>
      <c r="F3443" t="s">
        <v>37</v>
      </c>
      <c r="G3443" t="s">
        <v>2308</v>
      </c>
      <c r="H3443" s="2" t="s">
        <v>22</v>
      </c>
      <c r="I3443" t="s">
        <v>4308</v>
      </c>
      <c r="J3443" t="s">
        <v>62</v>
      </c>
      <c r="K3443">
        <v>14304</v>
      </c>
      <c r="L3443" t="s">
        <v>54</v>
      </c>
      <c r="M3443" t="s">
        <v>4529</v>
      </c>
      <c r="N3443" t="s">
        <v>110</v>
      </c>
      <c r="O3443" t="s">
        <v>4436</v>
      </c>
      <c r="P3443" s="4">
        <v>17.712</v>
      </c>
      <c r="Q3443" s="4">
        <v>18</v>
      </c>
      <c r="R3443" s="4">
        <f t="shared" si="214"/>
        <v>-0.28800000000000026</v>
      </c>
      <c r="S3443" s="4">
        <f t="shared" si="215"/>
        <v>-4.3200000000000037E-2</v>
      </c>
    </row>
    <row r="3444" spans="1:19" ht="15.6" x14ac:dyDescent="0.3">
      <c r="A3444" t="s">
        <v>4532</v>
      </c>
      <c r="B3444" s="1">
        <v>42058</v>
      </c>
      <c r="C3444" s="1">
        <v>42062</v>
      </c>
      <c r="D3444">
        <f t="shared" si="212"/>
        <v>2015</v>
      </c>
      <c r="E3444" t="str">
        <f t="shared" si="213"/>
        <v>Feb</v>
      </c>
      <c r="F3444" t="s">
        <v>37</v>
      </c>
      <c r="G3444" t="s">
        <v>2384</v>
      </c>
      <c r="H3444" s="2" t="s">
        <v>22</v>
      </c>
      <c r="I3444" t="s">
        <v>777</v>
      </c>
      <c r="J3444" t="s">
        <v>109</v>
      </c>
      <c r="K3444">
        <v>79907</v>
      </c>
      <c r="L3444" t="s">
        <v>25</v>
      </c>
      <c r="M3444" t="s">
        <v>4529</v>
      </c>
      <c r="N3444" t="s">
        <v>128</v>
      </c>
      <c r="O3444" t="s">
        <v>4436</v>
      </c>
      <c r="P3444" s="4">
        <v>4.4279999999999999</v>
      </c>
      <c r="Q3444" s="4">
        <v>5</v>
      </c>
      <c r="R3444" s="4">
        <f t="shared" si="214"/>
        <v>-0.57200000000000006</v>
      </c>
      <c r="S3444" s="4">
        <f t="shared" si="215"/>
        <v>-8.5800000000000001E-2</v>
      </c>
    </row>
    <row r="3445" spans="1:19" ht="15.6" x14ac:dyDescent="0.3">
      <c r="A3445" t="s">
        <v>680</v>
      </c>
      <c r="B3445" s="1">
        <v>42478</v>
      </c>
      <c r="C3445" s="1">
        <v>42482</v>
      </c>
      <c r="D3445">
        <f t="shared" si="212"/>
        <v>2016</v>
      </c>
      <c r="E3445" t="str">
        <f t="shared" si="213"/>
        <v>Apr</v>
      </c>
      <c r="F3445" t="s">
        <v>67</v>
      </c>
      <c r="G3445" t="s">
        <v>613</v>
      </c>
      <c r="H3445" s="2" t="s">
        <v>22</v>
      </c>
      <c r="I3445" t="s">
        <v>681</v>
      </c>
      <c r="J3445" t="s">
        <v>109</v>
      </c>
      <c r="K3445">
        <v>78501</v>
      </c>
      <c r="L3445" t="s">
        <v>25</v>
      </c>
      <c r="M3445" t="s">
        <v>4529</v>
      </c>
      <c r="N3445" t="s">
        <v>128</v>
      </c>
      <c r="O3445" t="s">
        <v>4436</v>
      </c>
      <c r="P3445" s="3">
        <v>1.476</v>
      </c>
      <c r="Q3445" s="3">
        <v>0.8</v>
      </c>
      <c r="R3445" s="4">
        <f t="shared" si="214"/>
        <v>0.67599999999999993</v>
      </c>
      <c r="S3445" s="4">
        <f t="shared" si="215"/>
        <v>0.10139999999999999</v>
      </c>
    </row>
    <row r="3446" spans="1:19" ht="15.6" x14ac:dyDescent="0.3">
      <c r="A3446" t="s">
        <v>1445</v>
      </c>
      <c r="B3446" s="1">
        <v>42721</v>
      </c>
      <c r="C3446" s="1">
        <v>42721</v>
      </c>
      <c r="D3446">
        <f t="shared" si="212"/>
        <v>2016</v>
      </c>
      <c r="E3446" t="str">
        <f t="shared" si="213"/>
        <v>Dec</v>
      </c>
      <c r="F3446" t="s">
        <v>30</v>
      </c>
      <c r="G3446" t="s">
        <v>1240</v>
      </c>
      <c r="H3446" s="2" t="s">
        <v>22</v>
      </c>
      <c r="I3446" t="s">
        <v>97</v>
      </c>
      <c r="J3446" t="s">
        <v>89</v>
      </c>
      <c r="K3446">
        <v>48205</v>
      </c>
      <c r="L3446" t="s">
        <v>25</v>
      </c>
      <c r="M3446" t="s">
        <v>4529</v>
      </c>
      <c r="N3446" t="s">
        <v>128</v>
      </c>
      <c r="O3446" t="s">
        <v>4436</v>
      </c>
      <c r="P3446" s="4">
        <v>29.52</v>
      </c>
      <c r="Q3446" s="4">
        <v>29.52</v>
      </c>
      <c r="R3446" s="4">
        <f t="shared" si="214"/>
        <v>0</v>
      </c>
      <c r="S3446" s="4">
        <f t="shared" si="215"/>
        <v>0</v>
      </c>
    </row>
    <row r="3447" spans="1:19" x14ac:dyDescent="0.3">
      <c r="A3447" t="s">
        <v>3519</v>
      </c>
      <c r="B3447" s="1">
        <v>42979</v>
      </c>
      <c r="C3447" s="1">
        <v>42983</v>
      </c>
      <c r="D3447">
        <f t="shared" si="212"/>
        <v>2017</v>
      </c>
      <c r="E3447" t="str">
        <f t="shared" si="213"/>
        <v>Sep</v>
      </c>
      <c r="F3447" t="s">
        <v>37</v>
      </c>
      <c r="G3447" t="s">
        <v>1643</v>
      </c>
      <c r="H3447" t="s">
        <v>51</v>
      </c>
      <c r="I3447" t="s">
        <v>97</v>
      </c>
      <c r="J3447" t="s">
        <v>89</v>
      </c>
      <c r="K3447">
        <v>48227</v>
      </c>
      <c r="L3447" t="s">
        <v>25</v>
      </c>
      <c r="M3447" t="s">
        <v>4529</v>
      </c>
      <c r="N3447" t="s">
        <v>128</v>
      </c>
      <c r="O3447" t="s">
        <v>4436</v>
      </c>
      <c r="P3447" s="4">
        <v>29.52</v>
      </c>
      <c r="Q3447" s="4">
        <v>29.52</v>
      </c>
      <c r="R3447" s="4">
        <f t="shared" si="214"/>
        <v>0</v>
      </c>
      <c r="S3447" s="4">
        <f t="shared" si="215"/>
        <v>0</v>
      </c>
    </row>
    <row r="3448" spans="1:19" x14ac:dyDescent="0.3">
      <c r="A3448" t="s">
        <v>4533</v>
      </c>
      <c r="B3448" s="1">
        <v>42951</v>
      </c>
      <c r="C3448" s="1">
        <v>42953</v>
      </c>
      <c r="D3448">
        <f t="shared" si="212"/>
        <v>2017</v>
      </c>
      <c r="E3448" t="str">
        <f t="shared" si="213"/>
        <v>Aug</v>
      </c>
      <c r="F3448" t="s">
        <v>67</v>
      </c>
      <c r="G3448" t="s">
        <v>1089</v>
      </c>
      <c r="H3448" t="s">
        <v>51</v>
      </c>
      <c r="I3448" t="s">
        <v>994</v>
      </c>
      <c r="J3448" t="s">
        <v>33</v>
      </c>
      <c r="K3448">
        <v>95823</v>
      </c>
      <c r="L3448" t="s">
        <v>34</v>
      </c>
      <c r="M3448" t="s">
        <v>4534</v>
      </c>
      <c r="N3448" t="s">
        <v>128</v>
      </c>
      <c r="O3448" t="s">
        <v>4436</v>
      </c>
      <c r="P3448" s="4">
        <v>11.784000000000001</v>
      </c>
      <c r="Q3448" s="4">
        <v>11.784000000000001</v>
      </c>
      <c r="R3448" s="4">
        <f t="shared" si="214"/>
        <v>0</v>
      </c>
      <c r="S3448" s="4">
        <f t="shared" si="215"/>
        <v>0</v>
      </c>
    </row>
    <row r="3449" spans="1:19" x14ac:dyDescent="0.3">
      <c r="A3449" t="s">
        <v>2020</v>
      </c>
      <c r="B3449" s="1">
        <v>43178</v>
      </c>
      <c r="C3449" s="1">
        <v>43181</v>
      </c>
      <c r="D3449">
        <f t="shared" si="212"/>
        <v>2018</v>
      </c>
      <c r="E3449" t="str">
        <f t="shared" si="213"/>
        <v>Mar</v>
      </c>
      <c r="F3449" t="s">
        <v>67</v>
      </c>
      <c r="G3449" t="s">
        <v>1306</v>
      </c>
      <c r="H3449" t="s">
        <v>105</v>
      </c>
      <c r="I3449" t="s">
        <v>475</v>
      </c>
      <c r="J3449" t="s">
        <v>33</v>
      </c>
      <c r="K3449">
        <v>93727</v>
      </c>
      <c r="L3449" t="s">
        <v>34</v>
      </c>
      <c r="M3449" t="s">
        <v>4534</v>
      </c>
      <c r="N3449" t="s">
        <v>128</v>
      </c>
      <c r="O3449" t="s">
        <v>4436</v>
      </c>
      <c r="P3449" s="4">
        <v>27.495999999999999</v>
      </c>
      <c r="Q3449" s="4">
        <v>27.495999999999999</v>
      </c>
      <c r="R3449" s="4">
        <f t="shared" si="214"/>
        <v>0</v>
      </c>
      <c r="S3449" s="4">
        <f t="shared" si="215"/>
        <v>0</v>
      </c>
    </row>
    <row r="3450" spans="1:19" ht="15.6" x14ac:dyDescent="0.3">
      <c r="A3450" t="s">
        <v>4535</v>
      </c>
      <c r="B3450" s="1">
        <v>42032</v>
      </c>
      <c r="C3450" s="1">
        <v>42038</v>
      </c>
      <c r="D3450">
        <f t="shared" si="212"/>
        <v>2015</v>
      </c>
      <c r="E3450" t="str">
        <f t="shared" si="213"/>
        <v>Jan</v>
      </c>
      <c r="F3450" t="s">
        <v>37</v>
      </c>
      <c r="G3450" t="s">
        <v>1866</v>
      </c>
      <c r="H3450" s="2" t="s">
        <v>22</v>
      </c>
      <c r="I3450" t="s">
        <v>61</v>
      </c>
      <c r="J3450" t="s">
        <v>62</v>
      </c>
      <c r="K3450">
        <v>10024</v>
      </c>
      <c r="L3450" t="s">
        <v>54</v>
      </c>
      <c r="M3450" t="s">
        <v>4534</v>
      </c>
      <c r="N3450" t="s">
        <v>128</v>
      </c>
      <c r="O3450" t="s">
        <v>4436</v>
      </c>
      <c r="P3450" s="4">
        <v>3.9279999999999999</v>
      </c>
      <c r="Q3450" s="4">
        <v>5</v>
      </c>
      <c r="R3450" s="4">
        <f t="shared" si="214"/>
        <v>-1.0720000000000001</v>
      </c>
      <c r="S3450" s="4">
        <f t="shared" si="215"/>
        <v>-0.1608</v>
      </c>
    </row>
    <row r="3451" spans="1:19" ht="15.6" x14ac:dyDescent="0.3">
      <c r="A3451" t="s">
        <v>4079</v>
      </c>
      <c r="B3451" s="1">
        <v>42427</v>
      </c>
      <c r="C3451" s="1">
        <v>42428</v>
      </c>
      <c r="D3451">
        <f t="shared" si="212"/>
        <v>2016</v>
      </c>
      <c r="E3451" t="str">
        <f t="shared" si="213"/>
        <v>Feb</v>
      </c>
      <c r="F3451" t="s">
        <v>20</v>
      </c>
      <c r="G3451" t="s">
        <v>1251</v>
      </c>
      <c r="H3451" s="2" t="s">
        <v>22</v>
      </c>
      <c r="I3451" t="s">
        <v>4080</v>
      </c>
      <c r="J3451" t="s">
        <v>101</v>
      </c>
      <c r="K3451">
        <v>16602</v>
      </c>
      <c r="L3451" t="s">
        <v>54</v>
      </c>
      <c r="M3451" t="s">
        <v>4534</v>
      </c>
      <c r="N3451" t="s">
        <v>128</v>
      </c>
      <c r="O3451" t="s">
        <v>4436</v>
      </c>
      <c r="P3451" s="4">
        <v>4.4189999999999996</v>
      </c>
      <c r="Q3451" s="4">
        <v>5</v>
      </c>
      <c r="R3451" s="4">
        <f t="shared" si="214"/>
        <v>-0.58100000000000041</v>
      </c>
      <c r="S3451" s="4">
        <f t="shared" si="215"/>
        <v>-8.7150000000000061E-2</v>
      </c>
    </row>
    <row r="3452" spans="1:19" ht="15.6" x14ac:dyDescent="0.3">
      <c r="A3452" t="s">
        <v>4536</v>
      </c>
      <c r="B3452" s="1">
        <v>42700</v>
      </c>
      <c r="C3452" s="1">
        <v>42704</v>
      </c>
      <c r="D3452">
        <f t="shared" si="212"/>
        <v>2016</v>
      </c>
      <c r="E3452" t="str">
        <f t="shared" si="213"/>
        <v>Nov</v>
      </c>
      <c r="F3452" t="s">
        <v>37</v>
      </c>
      <c r="G3452" t="s">
        <v>4537</v>
      </c>
      <c r="H3452" s="2" t="s">
        <v>22</v>
      </c>
      <c r="I3452" t="s">
        <v>4538</v>
      </c>
      <c r="J3452" t="s">
        <v>314</v>
      </c>
      <c r="K3452">
        <v>1453</v>
      </c>
      <c r="L3452" t="s">
        <v>54</v>
      </c>
      <c r="M3452" t="s">
        <v>4534</v>
      </c>
      <c r="N3452" t="s">
        <v>128</v>
      </c>
      <c r="O3452" t="s">
        <v>4436</v>
      </c>
      <c r="P3452" s="4">
        <v>14.73</v>
      </c>
      <c r="Q3452" s="4">
        <v>18</v>
      </c>
      <c r="R3452" s="4">
        <f t="shared" si="214"/>
        <v>-3.2699999999999996</v>
      </c>
      <c r="S3452" s="4">
        <f t="shared" si="215"/>
        <v>-0.49049999999999994</v>
      </c>
    </row>
    <row r="3453" spans="1:19" ht="15.6" x14ac:dyDescent="0.3">
      <c r="A3453" t="s">
        <v>4539</v>
      </c>
      <c r="B3453" s="1">
        <v>43287</v>
      </c>
      <c r="C3453" s="1">
        <v>43294</v>
      </c>
      <c r="D3453">
        <f t="shared" si="212"/>
        <v>2018</v>
      </c>
      <c r="E3453" t="str">
        <f t="shared" si="213"/>
        <v>Jul</v>
      </c>
      <c r="F3453" t="s">
        <v>37</v>
      </c>
      <c r="G3453" t="s">
        <v>1678</v>
      </c>
      <c r="H3453" s="2" t="s">
        <v>22</v>
      </c>
      <c r="I3453" t="s">
        <v>100</v>
      </c>
      <c r="J3453" t="s">
        <v>101</v>
      </c>
      <c r="K3453">
        <v>19120</v>
      </c>
      <c r="L3453" t="s">
        <v>54</v>
      </c>
      <c r="M3453" t="s">
        <v>4534</v>
      </c>
      <c r="N3453" t="s">
        <v>128</v>
      </c>
      <c r="O3453" t="s">
        <v>4436</v>
      </c>
      <c r="P3453" s="4">
        <v>2.9460000000000002</v>
      </c>
      <c r="Q3453" s="4">
        <v>5</v>
      </c>
      <c r="R3453" s="4">
        <f t="shared" si="214"/>
        <v>-2.0539999999999998</v>
      </c>
      <c r="S3453" s="4">
        <f t="shared" si="215"/>
        <v>-0.30809999999999998</v>
      </c>
    </row>
    <row r="3454" spans="1:19" ht="15.6" x14ac:dyDescent="0.3">
      <c r="A3454" t="s">
        <v>924</v>
      </c>
      <c r="B3454" s="1">
        <v>43363</v>
      </c>
      <c r="C3454" s="1">
        <v>43369</v>
      </c>
      <c r="D3454">
        <f t="shared" si="212"/>
        <v>2018</v>
      </c>
      <c r="E3454" t="str">
        <f t="shared" si="213"/>
        <v>Sep</v>
      </c>
      <c r="F3454" t="s">
        <v>37</v>
      </c>
      <c r="G3454" t="s">
        <v>85</v>
      </c>
      <c r="H3454" s="2" t="s">
        <v>22</v>
      </c>
      <c r="I3454" t="s">
        <v>61</v>
      </c>
      <c r="J3454" t="s">
        <v>62</v>
      </c>
      <c r="K3454">
        <v>10035</v>
      </c>
      <c r="L3454" t="s">
        <v>54</v>
      </c>
      <c r="M3454" t="s">
        <v>4534</v>
      </c>
      <c r="N3454" t="s">
        <v>128</v>
      </c>
      <c r="O3454" t="s">
        <v>4436</v>
      </c>
      <c r="P3454" s="4">
        <v>11.784000000000001</v>
      </c>
      <c r="Q3454" s="4">
        <v>11.784000000000001</v>
      </c>
      <c r="R3454" s="4">
        <f t="shared" si="214"/>
        <v>0</v>
      </c>
      <c r="S3454" s="4">
        <f t="shared" si="215"/>
        <v>0</v>
      </c>
    </row>
    <row r="3455" spans="1:19" ht="15.6" x14ac:dyDescent="0.3">
      <c r="A3455" t="s">
        <v>4540</v>
      </c>
      <c r="B3455" s="1">
        <v>42291</v>
      </c>
      <c r="C3455" s="1">
        <v>42297</v>
      </c>
      <c r="D3455">
        <f t="shared" si="212"/>
        <v>2015</v>
      </c>
      <c r="E3455" t="str">
        <f t="shared" si="213"/>
        <v>Oct</v>
      </c>
      <c r="F3455" t="s">
        <v>37</v>
      </c>
      <c r="G3455" t="s">
        <v>278</v>
      </c>
      <c r="H3455" s="2" t="s">
        <v>22</v>
      </c>
      <c r="I3455" t="s">
        <v>23</v>
      </c>
      <c r="J3455" t="s">
        <v>24</v>
      </c>
      <c r="K3455">
        <v>60653</v>
      </c>
      <c r="L3455" t="s">
        <v>25</v>
      </c>
      <c r="M3455" t="s">
        <v>4534</v>
      </c>
      <c r="N3455" t="s">
        <v>128</v>
      </c>
      <c r="O3455" t="s">
        <v>4436</v>
      </c>
      <c r="P3455" s="4">
        <v>2.9460000000000002</v>
      </c>
      <c r="Q3455" s="4">
        <v>5</v>
      </c>
      <c r="R3455" s="4">
        <f t="shared" si="214"/>
        <v>-2.0539999999999998</v>
      </c>
      <c r="S3455" s="4">
        <f t="shared" si="215"/>
        <v>-0.30809999999999998</v>
      </c>
    </row>
    <row r="3456" spans="1:19" ht="15.6" x14ac:dyDescent="0.3">
      <c r="A3456" t="s">
        <v>4541</v>
      </c>
      <c r="B3456" s="1">
        <v>42876</v>
      </c>
      <c r="C3456" s="1">
        <v>42881</v>
      </c>
      <c r="D3456">
        <f t="shared" si="212"/>
        <v>2017</v>
      </c>
      <c r="E3456" t="str">
        <f t="shared" si="213"/>
        <v>May</v>
      </c>
      <c r="F3456" t="s">
        <v>37</v>
      </c>
      <c r="G3456" t="s">
        <v>2534</v>
      </c>
      <c r="H3456" s="2" t="s">
        <v>22</v>
      </c>
      <c r="I3456" t="s">
        <v>116</v>
      </c>
      <c r="J3456" t="s">
        <v>109</v>
      </c>
      <c r="K3456">
        <v>75081</v>
      </c>
      <c r="L3456" t="s">
        <v>25</v>
      </c>
      <c r="M3456" t="s">
        <v>4534</v>
      </c>
      <c r="N3456" t="s">
        <v>128</v>
      </c>
      <c r="O3456" t="s">
        <v>4436</v>
      </c>
      <c r="P3456" s="4">
        <v>1.964</v>
      </c>
      <c r="Q3456" s="4">
        <v>5</v>
      </c>
      <c r="R3456" s="4">
        <f t="shared" si="214"/>
        <v>-3.036</v>
      </c>
      <c r="S3456" s="4">
        <f t="shared" si="215"/>
        <v>-0.45539999999999997</v>
      </c>
    </row>
    <row r="3457" spans="1:19" ht="15.6" x14ac:dyDescent="0.3">
      <c r="A3457" t="s">
        <v>4542</v>
      </c>
      <c r="B3457" s="1">
        <v>43008</v>
      </c>
      <c r="C3457" s="1">
        <v>43011</v>
      </c>
      <c r="D3457">
        <f t="shared" si="212"/>
        <v>2017</v>
      </c>
      <c r="E3457" t="str">
        <f t="shared" si="213"/>
        <v>Sep</v>
      </c>
      <c r="F3457" t="s">
        <v>20</v>
      </c>
      <c r="G3457" t="s">
        <v>1183</v>
      </c>
      <c r="H3457" s="2" t="s">
        <v>22</v>
      </c>
      <c r="I3457" t="s">
        <v>2708</v>
      </c>
      <c r="J3457" t="s">
        <v>24</v>
      </c>
      <c r="K3457">
        <v>62301</v>
      </c>
      <c r="L3457" t="s">
        <v>25</v>
      </c>
      <c r="M3457" t="s">
        <v>4534</v>
      </c>
      <c r="N3457" t="s">
        <v>128</v>
      </c>
      <c r="O3457" t="s">
        <v>4436</v>
      </c>
      <c r="P3457" s="4">
        <v>1.964</v>
      </c>
      <c r="Q3457" s="4">
        <v>5</v>
      </c>
      <c r="R3457" s="4">
        <f t="shared" si="214"/>
        <v>-3.036</v>
      </c>
      <c r="S3457" s="4">
        <f t="shared" si="215"/>
        <v>-0.45539999999999997</v>
      </c>
    </row>
    <row r="3458" spans="1:19" ht="15.6" x14ac:dyDescent="0.3">
      <c r="A3458" t="s">
        <v>4543</v>
      </c>
      <c r="B3458" s="1">
        <v>43059</v>
      </c>
      <c r="C3458" s="1">
        <v>43064</v>
      </c>
      <c r="D3458">
        <f t="shared" ref="D3458:D3521" si="216">YEAR(B3458)</f>
        <v>2017</v>
      </c>
      <c r="E3458" t="str">
        <f t="shared" ref="E3458:E3521" si="217">TEXT(B3458,"mmm")</f>
        <v>Nov</v>
      </c>
      <c r="F3458" t="s">
        <v>37</v>
      </c>
      <c r="G3458" t="s">
        <v>1898</v>
      </c>
      <c r="H3458" s="2" t="s">
        <v>22</v>
      </c>
      <c r="I3458" t="s">
        <v>182</v>
      </c>
      <c r="J3458" t="s">
        <v>653</v>
      </c>
      <c r="K3458">
        <v>47201</v>
      </c>
      <c r="L3458" t="s">
        <v>25</v>
      </c>
      <c r="M3458" t="s">
        <v>4534</v>
      </c>
      <c r="N3458" t="s">
        <v>110</v>
      </c>
      <c r="O3458" t="s">
        <v>4436</v>
      </c>
      <c r="P3458" s="4">
        <v>4.91</v>
      </c>
      <c r="Q3458" s="4">
        <v>5</v>
      </c>
      <c r="R3458" s="4">
        <f t="shared" si="214"/>
        <v>-8.9999999999999858E-2</v>
      </c>
      <c r="S3458" s="4">
        <f t="shared" si="215"/>
        <v>-1.3499999999999979E-2</v>
      </c>
    </row>
    <row r="3459" spans="1:19" ht="15.6" x14ac:dyDescent="0.3">
      <c r="A3459" t="s">
        <v>1309</v>
      </c>
      <c r="B3459" s="1">
        <v>43101</v>
      </c>
      <c r="C3459" s="1">
        <v>43105</v>
      </c>
      <c r="D3459">
        <f t="shared" si="216"/>
        <v>2018</v>
      </c>
      <c r="E3459" t="str">
        <f t="shared" si="217"/>
        <v>Jan</v>
      </c>
      <c r="F3459" t="s">
        <v>37</v>
      </c>
      <c r="G3459" t="s">
        <v>1310</v>
      </c>
      <c r="H3459" s="2" t="s">
        <v>22</v>
      </c>
      <c r="I3459" t="s">
        <v>108</v>
      </c>
      <c r="J3459" t="s">
        <v>109</v>
      </c>
      <c r="K3459">
        <v>77340</v>
      </c>
      <c r="L3459" t="s">
        <v>25</v>
      </c>
      <c r="M3459" t="s">
        <v>4534</v>
      </c>
      <c r="N3459" t="s">
        <v>128</v>
      </c>
      <c r="O3459" t="s">
        <v>4436</v>
      </c>
      <c r="P3459" s="4">
        <v>13.747999999999999</v>
      </c>
      <c r="Q3459" s="4">
        <v>13.747999999999999</v>
      </c>
      <c r="R3459" s="4">
        <f t="shared" ref="R3459:R3522" si="218">P3459-Q3459</f>
        <v>0</v>
      </c>
      <c r="S3459" s="4">
        <f t="shared" ref="S3459:S3522" si="219">0.15*R3459</f>
        <v>0</v>
      </c>
    </row>
    <row r="3460" spans="1:19" ht="15.6" x14ac:dyDescent="0.3">
      <c r="A3460" t="s">
        <v>4544</v>
      </c>
      <c r="B3460" s="1">
        <v>43319</v>
      </c>
      <c r="C3460" s="1">
        <v>43325</v>
      </c>
      <c r="D3460">
        <f t="shared" si="216"/>
        <v>2018</v>
      </c>
      <c r="E3460" t="str">
        <f t="shared" si="217"/>
        <v>Aug</v>
      </c>
      <c r="F3460" t="s">
        <v>37</v>
      </c>
      <c r="G3460" t="s">
        <v>3097</v>
      </c>
      <c r="H3460" s="2" t="s">
        <v>22</v>
      </c>
      <c r="I3460" t="s">
        <v>39</v>
      </c>
      <c r="J3460" t="s">
        <v>33</v>
      </c>
      <c r="K3460">
        <v>92105</v>
      </c>
      <c r="L3460" t="s">
        <v>34</v>
      </c>
      <c r="M3460" t="s">
        <v>4545</v>
      </c>
      <c r="N3460" t="s">
        <v>128</v>
      </c>
      <c r="O3460" t="s">
        <v>4436</v>
      </c>
      <c r="P3460" s="4">
        <v>13.76</v>
      </c>
      <c r="Q3460" s="4">
        <v>13.76</v>
      </c>
      <c r="R3460" s="4">
        <f t="shared" si="218"/>
        <v>0</v>
      </c>
      <c r="S3460" s="4">
        <f t="shared" si="219"/>
        <v>0</v>
      </c>
    </row>
    <row r="3461" spans="1:19" ht="15.6" x14ac:dyDescent="0.3">
      <c r="A3461" t="s">
        <v>3474</v>
      </c>
      <c r="B3461" s="1">
        <v>43366</v>
      </c>
      <c r="C3461" s="1">
        <v>43368</v>
      </c>
      <c r="D3461">
        <f t="shared" si="216"/>
        <v>2018</v>
      </c>
      <c r="E3461" t="str">
        <f t="shared" si="217"/>
        <v>Sep</v>
      </c>
      <c r="F3461" t="s">
        <v>67</v>
      </c>
      <c r="G3461" t="s">
        <v>2742</v>
      </c>
      <c r="H3461" s="2" t="s">
        <v>22</v>
      </c>
      <c r="I3461" t="s">
        <v>69</v>
      </c>
      <c r="J3461" t="s">
        <v>70</v>
      </c>
      <c r="K3461">
        <v>98105</v>
      </c>
      <c r="L3461" t="s">
        <v>34</v>
      </c>
      <c r="M3461" t="s">
        <v>4545</v>
      </c>
      <c r="N3461" t="s">
        <v>128</v>
      </c>
      <c r="O3461" t="s">
        <v>4436</v>
      </c>
      <c r="P3461" s="4">
        <v>6.88</v>
      </c>
      <c r="Q3461" s="4">
        <v>5</v>
      </c>
      <c r="R3461" s="4">
        <f t="shared" si="218"/>
        <v>1.88</v>
      </c>
      <c r="S3461" s="4">
        <f t="shared" si="219"/>
        <v>0.28199999999999997</v>
      </c>
    </row>
    <row r="3462" spans="1:19" ht="15.6" x14ac:dyDescent="0.3">
      <c r="A3462" t="s">
        <v>451</v>
      </c>
      <c r="B3462" s="1">
        <v>42935</v>
      </c>
      <c r="C3462" s="1">
        <v>42941</v>
      </c>
      <c r="D3462">
        <f t="shared" si="216"/>
        <v>2017</v>
      </c>
      <c r="E3462" t="str">
        <f t="shared" si="217"/>
        <v>Jul</v>
      </c>
      <c r="F3462" t="s">
        <v>37</v>
      </c>
      <c r="G3462" t="s">
        <v>452</v>
      </c>
      <c r="H3462" s="2" t="s">
        <v>22</v>
      </c>
      <c r="I3462" t="s">
        <v>453</v>
      </c>
      <c r="J3462" t="s">
        <v>454</v>
      </c>
      <c r="K3462">
        <v>39401</v>
      </c>
      <c r="L3462" t="s">
        <v>44</v>
      </c>
      <c r="M3462" t="s">
        <v>4545</v>
      </c>
      <c r="N3462" t="s">
        <v>128</v>
      </c>
      <c r="O3462" t="s">
        <v>4436</v>
      </c>
      <c r="P3462" s="4">
        <v>8.6</v>
      </c>
      <c r="Q3462" s="4">
        <v>18</v>
      </c>
      <c r="R3462" s="4">
        <f t="shared" si="218"/>
        <v>-9.4</v>
      </c>
      <c r="S3462" s="4">
        <f t="shared" si="219"/>
        <v>-1.41</v>
      </c>
    </row>
    <row r="3463" spans="1:19" x14ac:dyDescent="0.3">
      <c r="A3463" t="s">
        <v>4546</v>
      </c>
      <c r="B3463" s="1">
        <v>43423</v>
      </c>
      <c r="C3463" s="1">
        <v>43426</v>
      </c>
      <c r="D3463">
        <f t="shared" si="216"/>
        <v>2018</v>
      </c>
      <c r="E3463" t="str">
        <f t="shared" si="217"/>
        <v>Nov</v>
      </c>
      <c r="F3463" t="s">
        <v>20</v>
      </c>
      <c r="G3463" t="s">
        <v>2783</v>
      </c>
      <c r="H3463" t="s">
        <v>22</v>
      </c>
      <c r="I3463" t="s">
        <v>61</v>
      </c>
      <c r="J3463" t="s">
        <v>62</v>
      </c>
      <c r="K3463">
        <v>10035</v>
      </c>
      <c r="L3463" t="s">
        <v>54</v>
      </c>
      <c r="M3463" t="s">
        <v>4545</v>
      </c>
      <c r="N3463" t="s">
        <v>128</v>
      </c>
      <c r="O3463" t="s">
        <v>4436</v>
      </c>
      <c r="P3463" s="4">
        <v>41.28</v>
      </c>
      <c r="Q3463" s="4">
        <v>41.28</v>
      </c>
      <c r="R3463" s="4">
        <f t="shared" si="218"/>
        <v>0</v>
      </c>
      <c r="S3463" s="4">
        <f t="shared" si="219"/>
        <v>0</v>
      </c>
    </row>
    <row r="3464" spans="1:19" ht="15.6" x14ac:dyDescent="0.3">
      <c r="A3464" t="s">
        <v>4547</v>
      </c>
      <c r="B3464" s="1">
        <v>42662</v>
      </c>
      <c r="C3464" s="1">
        <v>42667</v>
      </c>
      <c r="D3464">
        <f t="shared" si="216"/>
        <v>2016</v>
      </c>
      <c r="E3464" t="str">
        <f t="shared" si="217"/>
        <v>Oct</v>
      </c>
      <c r="F3464" t="s">
        <v>67</v>
      </c>
      <c r="G3464" t="s">
        <v>3492</v>
      </c>
      <c r="H3464" s="2" t="s">
        <v>22</v>
      </c>
      <c r="I3464" t="s">
        <v>116</v>
      </c>
      <c r="J3464" t="s">
        <v>109</v>
      </c>
      <c r="K3464">
        <v>75220</v>
      </c>
      <c r="L3464" t="s">
        <v>25</v>
      </c>
      <c r="M3464" t="s">
        <v>4545</v>
      </c>
      <c r="N3464" t="s">
        <v>128</v>
      </c>
      <c r="O3464" t="s">
        <v>4436</v>
      </c>
      <c r="P3464" s="4">
        <v>1.72</v>
      </c>
      <c r="Q3464" s="4">
        <v>5</v>
      </c>
      <c r="R3464" s="4">
        <f t="shared" si="218"/>
        <v>-3.2800000000000002</v>
      </c>
      <c r="S3464" s="4">
        <f t="shared" si="219"/>
        <v>-0.49199999999999999</v>
      </c>
    </row>
    <row r="3465" spans="1:19" x14ac:dyDescent="0.3">
      <c r="A3465" t="s">
        <v>1456</v>
      </c>
      <c r="B3465" s="1">
        <v>43301</v>
      </c>
      <c r="C3465" s="1">
        <v>43306</v>
      </c>
      <c r="D3465">
        <f t="shared" si="216"/>
        <v>2018</v>
      </c>
      <c r="E3465" t="str">
        <f t="shared" si="217"/>
        <v>Jul</v>
      </c>
      <c r="F3465" t="s">
        <v>37</v>
      </c>
      <c r="G3465" t="s">
        <v>1457</v>
      </c>
      <c r="H3465" t="s">
        <v>51</v>
      </c>
      <c r="I3465" t="s">
        <v>1458</v>
      </c>
      <c r="J3465" t="s">
        <v>564</v>
      </c>
      <c r="K3465">
        <v>57103</v>
      </c>
      <c r="L3465" t="s">
        <v>25</v>
      </c>
      <c r="M3465" t="s">
        <v>4545</v>
      </c>
      <c r="N3465" t="s">
        <v>128</v>
      </c>
      <c r="O3465" t="s">
        <v>4436</v>
      </c>
      <c r="P3465" s="4">
        <v>43</v>
      </c>
      <c r="Q3465" s="4">
        <v>43</v>
      </c>
      <c r="R3465" s="4">
        <f t="shared" si="218"/>
        <v>0</v>
      </c>
      <c r="S3465" s="4">
        <f t="shared" si="219"/>
        <v>0</v>
      </c>
    </row>
    <row r="3466" spans="1:19" x14ac:dyDescent="0.3">
      <c r="A3466" t="s">
        <v>4548</v>
      </c>
      <c r="B3466" s="1">
        <v>43102</v>
      </c>
      <c r="C3466" s="1">
        <v>43104</v>
      </c>
      <c r="D3466">
        <f t="shared" si="216"/>
        <v>2018</v>
      </c>
      <c r="E3466" t="str">
        <f t="shared" si="217"/>
        <v>Jan</v>
      </c>
      <c r="F3466" t="s">
        <v>20</v>
      </c>
      <c r="G3466" t="s">
        <v>341</v>
      </c>
      <c r="H3466" t="s">
        <v>51</v>
      </c>
      <c r="I3466" t="s">
        <v>78</v>
      </c>
      <c r="J3466" t="s">
        <v>83</v>
      </c>
      <c r="K3466">
        <v>28540</v>
      </c>
      <c r="L3466" t="s">
        <v>44</v>
      </c>
      <c r="M3466" t="s">
        <v>4549</v>
      </c>
      <c r="N3466" t="s">
        <v>128</v>
      </c>
      <c r="O3466" t="s">
        <v>4436</v>
      </c>
      <c r="P3466" s="4">
        <v>28.853999999999999</v>
      </c>
      <c r="Q3466" s="4">
        <v>80</v>
      </c>
      <c r="R3466" s="4">
        <f t="shared" si="218"/>
        <v>-51.146000000000001</v>
      </c>
      <c r="S3466" s="4">
        <f t="shared" si="219"/>
        <v>-7.6718999999999999</v>
      </c>
    </row>
    <row r="3467" spans="1:19" ht="15.6" x14ac:dyDescent="0.3">
      <c r="A3467" t="s">
        <v>4550</v>
      </c>
      <c r="B3467" s="1">
        <v>43190</v>
      </c>
      <c r="C3467" s="1">
        <v>43192</v>
      </c>
      <c r="D3467">
        <f t="shared" si="216"/>
        <v>2018</v>
      </c>
      <c r="E3467" t="str">
        <f t="shared" si="217"/>
        <v>Mar</v>
      </c>
      <c r="F3467" t="s">
        <v>67</v>
      </c>
      <c r="G3467" t="s">
        <v>1339</v>
      </c>
      <c r="H3467" s="2" t="s">
        <v>22</v>
      </c>
      <c r="I3467" t="s">
        <v>600</v>
      </c>
      <c r="J3467" t="s">
        <v>183</v>
      </c>
      <c r="K3467">
        <v>30318</v>
      </c>
      <c r="L3467" t="s">
        <v>44</v>
      </c>
      <c r="M3467" t="s">
        <v>4549</v>
      </c>
      <c r="N3467" t="s">
        <v>128</v>
      </c>
      <c r="O3467" t="s">
        <v>4436</v>
      </c>
      <c r="P3467" s="4">
        <v>64.12</v>
      </c>
      <c r="Q3467" s="4">
        <v>64.12</v>
      </c>
      <c r="R3467" s="4">
        <f t="shared" si="218"/>
        <v>0</v>
      </c>
      <c r="S3467" s="4">
        <f t="shared" si="219"/>
        <v>0</v>
      </c>
    </row>
    <row r="3468" spans="1:19" ht="15.6" x14ac:dyDescent="0.3">
      <c r="A3468" t="s">
        <v>632</v>
      </c>
      <c r="B3468" s="1">
        <v>42630</v>
      </c>
      <c r="C3468" s="1">
        <v>42634</v>
      </c>
      <c r="D3468">
        <f t="shared" si="216"/>
        <v>2016</v>
      </c>
      <c r="E3468" t="str">
        <f t="shared" si="217"/>
        <v>Sep</v>
      </c>
      <c r="F3468" t="s">
        <v>37</v>
      </c>
      <c r="G3468" t="s">
        <v>633</v>
      </c>
      <c r="H3468" s="2" t="s">
        <v>22</v>
      </c>
      <c r="I3468" t="s">
        <v>100</v>
      </c>
      <c r="J3468" t="s">
        <v>101</v>
      </c>
      <c r="K3468">
        <v>19140</v>
      </c>
      <c r="L3468" t="s">
        <v>54</v>
      </c>
      <c r="M3468" t="s">
        <v>4549</v>
      </c>
      <c r="N3468" t="s">
        <v>128</v>
      </c>
      <c r="O3468" t="s">
        <v>4436</v>
      </c>
      <c r="P3468" s="4">
        <v>9.6180000000000003</v>
      </c>
      <c r="Q3468" s="4">
        <v>9.6180000000000003</v>
      </c>
      <c r="R3468" s="4">
        <f t="shared" si="218"/>
        <v>0</v>
      </c>
      <c r="S3468" s="4">
        <f t="shared" si="219"/>
        <v>0</v>
      </c>
    </row>
    <row r="3469" spans="1:19" x14ac:dyDescent="0.3">
      <c r="A3469" t="s">
        <v>4551</v>
      </c>
      <c r="B3469" s="1">
        <v>43059</v>
      </c>
      <c r="C3469" s="1">
        <v>43061</v>
      </c>
      <c r="D3469">
        <f t="shared" si="216"/>
        <v>2017</v>
      </c>
      <c r="E3469" t="str">
        <f t="shared" si="217"/>
        <v>Nov</v>
      </c>
      <c r="F3469" t="s">
        <v>20</v>
      </c>
      <c r="G3469" t="s">
        <v>2393</v>
      </c>
      <c r="H3469" t="s">
        <v>51</v>
      </c>
      <c r="I3469" t="s">
        <v>2455</v>
      </c>
      <c r="J3469" t="s">
        <v>233</v>
      </c>
      <c r="K3469">
        <v>45231</v>
      </c>
      <c r="L3469" t="s">
        <v>54</v>
      </c>
      <c r="M3469" t="s">
        <v>4549</v>
      </c>
      <c r="N3469" t="s">
        <v>128</v>
      </c>
      <c r="O3469" t="s">
        <v>4436</v>
      </c>
      <c r="P3469" s="4">
        <v>14.427</v>
      </c>
      <c r="Q3469" s="4">
        <v>14.427</v>
      </c>
      <c r="R3469" s="4">
        <f t="shared" si="218"/>
        <v>0</v>
      </c>
      <c r="S3469" s="4">
        <f t="shared" si="219"/>
        <v>0</v>
      </c>
    </row>
    <row r="3470" spans="1:19" ht="15.6" x14ac:dyDescent="0.3">
      <c r="A3470" t="s">
        <v>1611</v>
      </c>
      <c r="B3470" s="1">
        <v>42254</v>
      </c>
      <c r="C3470" s="1">
        <v>42260</v>
      </c>
      <c r="D3470">
        <f t="shared" si="216"/>
        <v>2015</v>
      </c>
      <c r="E3470" t="str">
        <f t="shared" si="217"/>
        <v>Sep</v>
      </c>
      <c r="F3470" t="s">
        <v>37</v>
      </c>
      <c r="G3470" t="s">
        <v>748</v>
      </c>
      <c r="H3470" s="2" t="s">
        <v>22</v>
      </c>
      <c r="I3470" t="s">
        <v>1083</v>
      </c>
      <c r="J3470" t="s">
        <v>503</v>
      </c>
      <c r="K3470">
        <v>74133</v>
      </c>
      <c r="L3470" t="s">
        <v>25</v>
      </c>
      <c r="M3470" t="s">
        <v>4549</v>
      </c>
      <c r="N3470" t="s">
        <v>128</v>
      </c>
      <c r="O3470" t="s">
        <v>4436</v>
      </c>
      <c r="P3470" s="4">
        <v>32.06</v>
      </c>
      <c r="Q3470" s="4">
        <v>32.06</v>
      </c>
      <c r="R3470" s="4">
        <f t="shared" si="218"/>
        <v>0</v>
      </c>
      <c r="S3470" s="4">
        <f t="shared" si="219"/>
        <v>0</v>
      </c>
    </row>
    <row r="3471" spans="1:19" x14ac:dyDescent="0.3">
      <c r="A3471" t="s">
        <v>1763</v>
      </c>
      <c r="B3471" s="1">
        <v>42681</v>
      </c>
      <c r="C3471" s="1">
        <v>42686</v>
      </c>
      <c r="D3471">
        <f t="shared" si="216"/>
        <v>2016</v>
      </c>
      <c r="E3471" t="str">
        <f t="shared" si="217"/>
        <v>Nov</v>
      </c>
      <c r="F3471" t="s">
        <v>37</v>
      </c>
      <c r="G3471" t="s">
        <v>1764</v>
      </c>
      <c r="H3471" t="s">
        <v>51</v>
      </c>
      <c r="I3471" t="s">
        <v>113</v>
      </c>
      <c r="J3471" t="s">
        <v>109</v>
      </c>
      <c r="K3471">
        <v>77041</v>
      </c>
      <c r="L3471" t="s">
        <v>25</v>
      </c>
      <c r="M3471" t="s">
        <v>4549</v>
      </c>
      <c r="N3471" t="s">
        <v>128</v>
      </c>
      <c r="O3471" t="s">
        <v>4436</v>
      </c>
      <c r="P3471" s="4">
        <v>32.06</v>
      </c>
      <c r="Q3471" s="4">
        <v>80</v>
      </c>
      <c r="R3471" s="4">
        <f t="shared" si="218"/>
        <v>-47.94</v>
      </c>
      <c r="S3471" s="4">
        <f t="shared" si="219"/>
        <v>-7.1909999999999998</v>
      </c>
    </row>
    <row r="3472" spans="1:19" ht="15.6" x14ac:dyDescent="0.3">
      <c r="A3472" t="s">
        <v>4552</v>
      </c>
      <c r="B3472" s="1">
        <v>43409</v>
      </c>
      <c r="C3472" s="1">
        <v>43411</v>
      </c>
      <c r="D3472">
        <f t="shared" si="216"/>
        <v>2018</v>
      </c>
      <c r="E3472" t="str">
        <f t="shared" si="217"/>
        <v>Nov</v>
      </c>
      <c r="F3472" t="s">
        <v>20</v>
      </c>
      <c r="G3472" t="s">
        <v>1197</v>
      </c>
      <c r="H3472" s="2" t="s">
        <v>22</v>
      </c>
      <c r="I3472" t="s">
        <v>23</v>
      </c>
      <c r="J3472" t="s">
        <v>24</v>
      </c>
      <c r="K3472">
        <v>60623</v>
      </c>
      <c r="L3472" t="s">
        <v>25</v>
      </c>
      <c r="M3472" t="s">
        <v>4549</v>
      </c>
      <c r="N3472" t="s">
        <v>128</v>
      </c>
      <c r="O3472" t="s">
        <v>4436</v>
      </c>
      <c r="P3472" s="4">
        <v>16.03</v>
      </c>
      <c r="Q3472" s="4">
        <v>18</v>
      </c>
      <c r="R3472" s="4">
        <f t="shared" si="218"/>
        <v>-1.9699999999999989</v>
      </c>
      <c r="S3472" s="4">
        <f t="shared" si="219"/>
        <v>-0.29549999999999982</v>
      </c>
    </row>
    <row r="3473" spans="1:19" ht="15.6" x14ac:dyDescent="0.3">
      <c r="A3473" t="s">
        <v>4553</v>
      </c>
      <c r="B3473" s="1">
        <v>43043</v>
      </c>
      <c r="C3473" s="1">
        <v>43047</v>
      </c>
      <c r="D3473">
        <f t="shared" si="216"/>
        <v>2017</v>
      </c>
      <c r="E3473" t="str">
        <f t="shared" si="217"/>
        <v>Nov</v>
      </c>
      <c r="F3473" t="s">
        <v>37</v>
      </c>
      <c r="G3473" t="s">
        <v>4019</v>
      </c>
      <c r="H3473" s="2" t="s">
        <v>22</v>
      </c>
      <c r="I3473" t="s">
        <v>47</v>
      </c>
      <c r="J3473" t="s">
        <v>33</v>
      </c>
      <c r="K3473">
        <v>90004</v>
      </c>
      <c r="L3473" t="s">
        <v>34</v>
      </c>
      <c r="M3473" t="s">
        <v>4554</v>
      </c>
      <c r="N3473" t="s">
        <v>110</v>
      </c>
      <c r="O3473" t="s">
        <v>4436</v>
      </c>
      <c r="P3473" s="4">
        <v>4.1760000000000002</v>
      </c>
      <c r="Q3473" s="4">
        <v>100</v>
      </c>
      <c r="R3473" s="4">
        <f t="shared" si="218"/>
        <v>-95.823999999999998</v>
      </c>
      <c r="S3473" s="4">
        <f t="shared" si="219"/>
        <v>-14.3736</v>
      </c>
    </row>
    <row r="3474" spans="1:19" ht="15.6" x14ac:dyDescent="0.3">
      <c r="A3474" t="s">
        <v>4555</v>
      </c>
      <c r="B3474" s="1">
        <v>43460</v>
      </c>
      <c r="C3474" s="1">
        <v>43464</v>
      </c>
      <c r="D3474">
        <f t="shared" si="216"/>
        <v>2018</v>
      </c>
      <c r="E3474" t="str">
        <f t="shared" si="217"/>
        <v>Dec</v>
      </c>
      <c r="F3474" t="s">
        <v>37</v>
      </c>
      <c r="G3474" t="s">
        <v>421</v>
      </c>
      <c r="H3474" s="2" t="s">
        <v>22</v>
      </c>
      <c r="I3474" t="s">
        <v>182</v>
      </c>
      <c r="J3474" t="s">
        <v>233</v>
      </c>
      <c r="K3474">
        <v>43229</v>
      </c>
      <c r="L3474" t="s">
        <v>54</v>
      </c>
      <c r="M3474" t="s">
        <v>4554</v>
      </c>
      <c r="N3474" t="s">
        <v>128</v>
      </c>
      <c r="O3474" t="s">
        <v>4436</v>
      </c>
      <c r="P3474" s="4">
        <v>3.1320000000000001</v>
      </c>
      <c r="Q3474" s="4">
        <v>5</v>
      </c>
      <c r="R3474" s="4">
        <f t="shared" si="218"/>
        <v>-1.8679999999999999</v>
      </c>
      <c r="S3474" s="4">
        <f t="shared" si="219"/>
        <v>-0.28019999999999995</v>
      </c>
    </row>
    <row r="3475" spans="1:19" ht="15.6" x14ac:dyDescent="0.3">
      <c r="A3475" t="s">
        <v>1694</v>
      </c>
      <c r="B3475" s="1">
        <v>42206</v>
      </c>
      <c r="C3475" s="1">
        <v>42210</v>
      </c>
      <c r="D3475">
        <f t="shared" si="216"/>
        <v>2015</v>
      </c>
      <c r="E3475" t="str">
        <f t="shared" si="217"/>
        <v>Jul</v>
      </c>
      <c r="F3475" t="s">
        <v>37</v>
      </c>
      <c r="G3475" t="s">
        <v>107</v>
      </c>
      <c r="H3475" s="2" t="s">
        <v>22</v>
      </c>
      <c r="I3475" t="s">
        <v>116</v>
      </c>
      <c r="J3475" t="s">
        <v>109</v>
      </c>
      <c r="K3475">
        <v>75217</v>
      </c>
      <c r="L3475" t="s">
        <v>25</v>
      </c>
      <c r="M3475" t="s">
        <v>4554</v>
      </c>
      <c r="N3475" t="s">
        <v>128</v>
      </c>
      <c r="O3475" t="s">
        <v>4436</v>
      </c>
      <c r="P3475" s="3">
        <v>1.044</v>
      </c>
      <c r="Q3475" s="3">
        <v>0.8</v>
      </c>
      <c r="R3475" s="4">
        <f t="shared" si="218"/>
        <v>0.24399999999999999</v>
      </c>
      <c r="S3475" s="4">
        <f t="shared" si="219"/>
        <v>3.6600000000000001E-2</v>
      </c>
    </row>
    <row r="3476" spans="1:19" ht="15.6" x14ac:dyDescent="0.3">
      <c r="A3476" t="s">
        <v>4556</v>
      </c>
      <c r="B3476" s="1">
        <v>42633</v>
      </c>
      <c r="C3476" s="1">
        <v>42637</v>
      </c>
      <c r="D3476">
        <f t="shared" si="216"/>
        <v>2016</v>
      </c>
      <c r="E3476" t="str">
        <f t="shared" si="217"/>
        <v>Sep</v>
      </c>
      <c r="F3476" t="s">
        <v>37</v>
      </c>
      <c r="G3476" t="s">
        <v>1621</v>
      </c>
      <c r="H3476" s="2" t="s">
        <v>22</v>
      </c>
      <c r="I3476" t="s">
        <v>1562</v>
      </c>
      <c r="J3476" t="s">
        <v>250</v>
      </c>
      <c r="K3476">
        <v>37211</v>
      </c>
      <c r="L3476" t="s">
        <v>44</v>
      </c>
      <c r="M3476" t="s">
        <v>4557</v>
      </c>
      <c r="N3476" t="s">
        <v>128</v>
      </c>
      <c r="O3476" t="s">
        <v>4436</v>
      </c>
      <c r="P3476" s="4">
        <v>1369.7639999999999</v>
      </c>
      <c r="Q3476" s="4">
        <v>1369.7639999999999</v>
      </c>
      <c r="R3476" s="4">
        <f t="shared" si="218"/>
        <v>0</v>
      </c>
      <c r="S3476" s="4">
        <f t="shared" si="219"/>
        <v>0</v>
      </c>
    </row>
    <row r="3477" spans="1:19" ht="15.6" x14ac:dyDescent="0.3">
      <c r="A3477" t="s">
        <v>4297</v>
      </c>
      <c r="B3477" s="1">
        <v>42708</v>
      </c>
      <c r="C3477" s="1">
        <v>42711</v>
      </c>
      <c r="D3477">
        <f t="shared" si="216"/>
        <v>2016</v>
      </c>
      <c r="E3477" t="str">
        <f t="shared" si="217"/>
        <v>Dec</v>
      </c>
      <c r="F3477" t="s">
        <v>67</v>
      </c>
      <c r="G3477" t="s">
        <v>1091</v>
      </c>
      <c r="H3477" s="2" t="s">
        <v>22</v>
      </c>
      <c r="I3477" t="s">
        <v>249</v>
      </c>
      <c r="J3477" t="s">
        <v>250</v>
      </c>
      <c r="K3477">
        <v>37042</v>
      </c>
      <c r="L3477" t="s">
        <v>44</v>
      </c>
      <c r="M3477" t="s">
        <v>4557</v>
      </c>
      <c r="N3477" t="s">
        <v>128</v>
      </c>
      <c r="O3477" t="s">
        <v>4436</v>
      </c>
      <c r="P3477" s="4">
        <v>1598.058</v>
      </c>
      <c r="Q3477" s="4">
        <v>1598.058</v>
      </c>
      <c r="R3477" s="4">
        <f t="shared" si="218"/>
        <v>0</v>
      </c>
      <c r="S3477" s="4">
        <f t="shared" si="219"/>
        <v>0</v>
      </c>
    </row>
    <row r="3478" spans="1:19" ht="15.6" x14ac:dyDescent="0.3">
      <c r="A3478" t="s">
        <v>4558</v>
      </c>
      <c r="B3478" s="1">
        <v>42543</v>
      </c>
      <c r="C3478" s="1">
        <v>42548</v>
      </c>
      <c r="D3478">
        <f t="shared" si="216"/>
        <v>2016</v>
      </c>
      <c r="E3478" t="str">
        <f t="shared" si="217"/>
        <v>Jun</v>
      </c>
      <c r="F3478" t="s">
        <v>37</v>
      </c>
      <c r="G3478" t="s">
        <v>864</v>
      </c>
      <c r="H3478" s="2" t="s">
        <v>22</v>
      </c>
      <c r="I3478" t="s">
        <v>1298</v>
      </c>
      <c r="J3478" t="s">
        <v>62</v>
      </c>
      <c r="K3478">
        <v>14609</v>
      </c>
      <c r="L3478" t="s">
        <v>54</v>
      </c>
      <c r="M3478" t="s">
        <v>4557</v>
      </c>
      <c r="N3478" t="s">
        <v>128</v>
      </c>
      <c r="O3478" t="s">
        <v>4436</v>
      </c>
      <c r="P3478" s="4">
        <v>1217.568</v>
      </c>
      <c r="Q3478" s="4">
        <v>1217.568</v>
      </c>
      <c r="R3478" s="4">
        <f t="shared" si="218"/>
        <v>0</v>
      </c>
      <c r="S3478" s="4">
        <f t="shared" si="219"/>
        <v>0</v>
      </c>
    </row>
    <row r="3479" spans="1:19" ht="15.6" x14ac:dyDescent="0.3">
      <c r="A3479" t="s">
        <v>2144</v>
      </c>
      <c r="B3479" s="1">
        <v>42591</v>
      </c>
      <c r="C3479" s="1">
        <v>42594</v>
      </c>
      <c r="D3479">
        <f t="shared" si="216"/>
        <v>2016</v>
      </c>
      <c r="E3479" t="str">
        <f t="shared" si="217"/>
        <v>Aug</v>
      </c>
      <c r="F3479" t="s">
        <v>20</v>
      </c>
      <c r="G3479" t="s">
        <v>659</v>
      </c>
      <c r="H3479" s="2" t="s">
        <v>22</v>
      </c>
      <c r="I3479" t="s">
        <v>61</v>
      </c>
      <c r="J3479" t="s">
        <v>62</v>
      </c>
      <c r="K3479">
        <v>10024</v>
      </c>
      <c r="L3479" t="s">
        <v>54</v>
      </c>
      <c r="M3479" t="s">
        <v>4557</v>
      </c>
      <c r="N3479" t="s">
        <v>128</v>
      </c>
      <c r="O3479" t="s">
        <v>4436</v>
      </c>
      <c r="P3479" s="4">
        <v>1217.568</v>
      </c>
      <c r="Q3479" s="4">
        <v>1217.568</v>
      </c>
      <c r="R3479" s="4">
        <f t="shared" si="218"/>
        <v>0</v>
      </c>
      <c r="S3479" s="4">
        <f t="shared" si="219"/>
        <v>0</v>
      </c>
    </row>
    <row r="3480" spans="1:19" x14ac:dyDescent="0.3">
      <c r="A3480" t="s">
        <v>559</v>
      </c>
      <c r="B3480" s="1">
        <v>42944</v>
      </c>
      <c r="C3480" s="1">
        <v>42945</v>
      </c>
      <c r="D3480">
        <f t="shared" si="216"/>
        <v>2017</v>
      </c>
      <c r="E3480" t="str">
        <f t="shared" si="217"/>
        <v>Jul</v>
      </c>
      <c r="F3480" t="s">
        <v>20</v>
      </c>
      <c r="G3480" t="s">
        <v>560</v>
      </c>
      <c r="H3480" t="s">
        <v>22</v>
      </c>
      <c r="I3480" t="s">
        <v>561</v>
      </c>
      <c r="J3480" t="s">
        <v>101</v>
      </c>
      <c r="K3480">
        <v>18018</v>
      </c>
      <c r="L3480" t="s">
        <v>54</v>
      </c>
      <c r="M3480" t="s">
        <v>4557</v>
      </c>
      <c r="N3480" t="s">
        <v>110</v>
      </c>
      <c r="O3480" t="s">
        <v>4436</v>
      </c>
      <c r="P3480" s="4">
        <v>1369.7639999999999</v>
      </c>
      <c r="Q3480" s="4">
        <v>1369.7639999999999</v>
      </c>
      <c r="R3480" s="4">
        <f t="shared" si="218"/>
        <v>0</v>
      </c>
      <c r="S3480" s="4">
        <f t="shared" si="219"/>
        <v>0</v>
      </c>
    </row>
    <row r="3481" spans="1:19" x14ac:dyDescent="0.3">
      <c r="A3481" t="s">
        <v>4559</v>
      </c>
      <c r="B3481" s="1">
        <v>42981</v>
      </c>
      <c r="C3481" s="1">
        <v>42983</v>
      </c>
      <c r="D3481">
        <f t="shared" si="216"/>
        <v>2017</v>
      </c>
      <c r="E3481" t="str">
        <f t="shared" si="217"/>
        <v>Sep</v>
      </c>
      <c r="F3481" t="s">
        <v>20</v>
      </c>
      <c r="G3481" t="s">
        <v>4560</v>
      </c>
      <c r="H3481" t="s">
        <v>22</v>
      </c>
      <c r="I3481" t="s">
        <v>100</v>
      </c>
      <c r="J3481" t="s">
        <v>101</v>
      </c>
      <c r="K3481">
        <v>19143</v>
      </c>
      <c r="L3481" t="s">
        <v>54</v>
      </c>
      <c r="M3481" t="s">
        <v>4557</v>
      </c>
      <c r="N3481" t="s">
        <v>110</v>
      </c>
      <c r="O3481" t="s">
        <v>4436</v>
      </c>
      <c r="P3481" s="4">
        <v>1141.47</v>
      </c>
      <c r="Q3481" s="4">
        <v>1141.47</v>
      </c>
      <c r="R3481" s="4">
        <f t="shared" si="218"/>
        <v>0</v>
      </c>
      <c r="S3481" s="4">
        <f t="shared" si="219"/>
        <v>0</v>
      </c>
    </row>
    <row r="3482" spans="1:19" x14ac:dyDescent="0.3">
      <c r="A3482" t="s">
        <v>4561</v>
      </c>
      <c r="B3482" s="1">
        <v>43064</v>
      </c>
      <c r="C3482" s="1">
        <v>43071</v>
      </c>
      <c r="D3482">
        <f t="shared" si="216"/>
        <v>2017</v>
      </c>
      <c r="E3482" t="str">
        <f t="shared" si="217"/>
        <v>Nov</v>
      </c>
      <c r="F3482" t="s">
        <v>37</v>
      </c>
      <c r="G3482" t="s">
        <v>3592</v>
      </c>
      <c r="H3482" t="s">
        <v>51</v>
      </c>
      <c r="I3482" t="s">
        <v>744</v>
      </c>
      <c r="J3482" t="s">
        <v>233</v>
      </c>
      <c r="K3482">
        <v>43130</v>
      </c>
      <c r="L3482" t="s">
        <v>54</v>
      </c>
      <c r="M3482" t="s">
        <v>4557</v>
      </c>
      <c r="N3482" t="s">
        <v>128</v>
      </c>
      <c r="O3482" t="s">
        <v>4436</v>
      </c>
      <c r="P3482" s="4">
        <v>456.58800000000002</v>
      </c>
      <c r="Q3482" s="4">
        <v>456.58800000000002</v>
      </c>
      <c r="R3482" s="4">
        <f t="shared" si="218"/>
        <v>0</v>
      </c>
      <c r="S3482" s="4">
        <f t="shared" si="219"/>
        <v>0</v>
      </c>
    </row>
    <row r="3483" spans="1:19" ht="15.6" x14ac:dyDescent="0.3">
      <c r="A3483" t="s">
        <v>4562</v>
      </c>
      <c r="B3483" s="1">
        <v>43086</v>
      </c>
      <c r="C3483" s="1">
        <v>43090</v>
      </c>
      <c r="D3483">
        <f t="shared" si="216"/>
        <v>2017</v>
      </c>
      <c r="E3483" t="str">
        <f t="shared" si="217"/>
        <v>Dec</v>
      </c>
      <c r="F3483" t="s">
        <v>37</v>
      </c>
      <c r="G3483" t="s">
        <v>1764</v>
      </c>
      <c r="H3483" s="2" t="s">
        <v>22</v>
      </c>
      <c r="I3483" t="s">
        <v>97</v>
      </c>
      <c r="J3483" t="s">
        <v>89</v>
      </c>
      <c r="K3483">
        <v>48205</v>
      </c>
      <c r="L3483" t="s">
        <v>25</v>
      </c>
      <c r="M3483" t="s">
        <v>4557</v>
      </c>
      <c r="N3483" t="s">
        <v>110</v>
      </c>
      <c r="O3483" t="s">
        <v>4436</v>
      </c>
      <c r="P3483" s="4">
        <v>9892.74</v>
      </c>
      <c r="Q3483" s="4">
        <v>80</v>
      </c>
      <c r="R3483" s="4">
        <f t="shared" si="218"/>
        <v>9812.74</v>
      </c>
      <c r="S3483" s="4">
        <f t="shared" si="219"/>
        <v>1471.9109999999998</v>
      </c>
    </row>
    <row r="3484" spans="1:19" ht="15.6" x14ac:dyDescent="0.3">
      <c r="A3484" t="s">
        <v>4563</v>
      </c>
      <c r="B3484" s="1">
        <v>43112</v>
      </c>
      <c r="C3484" s="1">
        <v>43116</v>
      </c>
      <c r="D3484">
        <f t="shared" si="216"/>
        <v>2018</v>
      </c>
      <c r="E3484" t="str">
        <f t="shared" si="217"/>
        <v>Jan</v>
      </c>
      <c r="F3484" t="s">
        <v>37</v>
      </c>
      <c r="G3484" t="s">
        <v>2014</v>
      </c>
      <c r="H3484" s="2" t="s">
        <v>22</v>
      </c>
      <c r="I3484" t="s">
        <v>116</v>
      </c>
      <c r="J3484" t="s">
        <v>109</v>
      </c>
      <c r="K3484">
        <v>75217</v>
      </c>
      <c r="L3484" t="s">
        <v>25</v>
      </c>
      <c r="M3484" t="s">
        <v>4557</v>
      </c>
      <c r="N3484" t="s">
        <v>128</v>
      </c>
      <c r="O3484" t="s">
        <v>4436</v>
      </c>
      <c r="P3484" s="4">
        <v>760.98</v>
      </c>
      <c r="Q3484" s="4">
        <v>760.98</v>
      </c>
      <c r="R3484" s="4">
        <f t="shared" si="218"/>
        <v>0</v>
      </c>
      <c r="S3484" s="4">
        <f t="shared" si="219"/>
        <v>0</v>
      </c>
    </row>
    <row r="3485" spans="1:19" ht="15.6" x14ac:dyDescent="0.3">
      <c r="A3485" t="s">
        <v>3416</v>
      </c>
      <c r="B3485" s="1">
        <v>42415</v>
      </c>
      <c r="C3485" s="1">
        <v>42418</v>
      </c>
      <c r="D3485">
        <f t="shared" si="216"/>
        <v>2016</v>
      </c>
      <c r="E3485" t="str">
        <f t="shared" si="217"/>
        <v>Feb</v>
      </c>
      <c r="F3485" t="s">
        <v>67</v>
      </c>
      <c r="G3485" t="s">
        <v>1877</v>
      </c>
      <c r="H3485" s="2" t="s">
        <v>22</v>
      </c>
      <c r="I3485" t="s">
        <v>47</v>
      </c>
      <c r="J3485" t="s">
        <v>33</v>
      </c>
      <c r="K3485">
        <v>90004</v>
      </c>
      <c r="L3485" t="s">
        <v>34</v>
      </c>
      <c r="M3485" t="s">
        <v>4564</v>
      </c>
      <c r="N3485" t="s">
        <v>128</v>
      </c>
      <c r="O3485" t="s">
        <v>4436</v>
      </c>
      <c r="P3485" s="4">
        <v>11.52</v>
      </c>
      <c r="Q3485" s="4">
        <v>11.52</v>
      </c>
      <c r="R3485" s="4">
        <f t="shared" si="218"/>
        <v>0</v>
      </c>
      <c r="S3485" s="4">
        <f t="shared" si="219"/>
        <v>0</v>
      </c>
    </row>
    <row r="3486" spans="1:19" ht="15.6" x14ac:dyDescent="0.3">
      <c r="A3486" t="s">
        <v>4565</v>
      </c>
      <c r="B3486" s="1">
        <v>42186</v>
      </c>
      <c r="C3486" s="1">
        <v>42190</v>
      </c>
      <c r="D3486">
        <f t="shared" si="216"/>
        <v>2015</v>
      </c>
      <c r="E3486" t="str">
        <f t="shared" si="217"/>
        <v>Jul</v>
      </c>
      <c r="F3486" t="s">
        <v>37</v>
      </c>
      <c r="G3486" t="s">
        <v>1619</v>
      </c>
      <c r="H3486" s="2" t="s">
        <v>22</v>
      </c>
      <c r="I3486" t="s">
        <v>1158</v>
      </c>
      <c r="J3486" t="s">
        <v>79</v>
      </c>
      <c r="K3486">
        <v>32725</v>
      </c>
      <c r="L3486" t="s">
        <v>44</v>
      </c>
      <c r="M3486" t="s">
        <v>4564</v>
      </c>
      <c r="N3486" t="s">
        <v>128</v>
      </c>
      <c r="O3486" t="s">
        <v>4436</v>
      </c>
      <c r="P3486" s="4">
        <v>5.1840000000000002</v>
      </c>
      <c r="Q3486" s="4">
        <v>5</v>
      </c>
      <c r="R3486" s="4">
        <f t="shared" si="218"/>
        <v>0.18400000000000016</v>
      </c>
      <c r="S3486" s="4">
        <f t="shared" si="219"/>
        <v>2.7600000000000024E-2</v>
      </c>
    </row>
    <row r="3487" spans="1:19" ht="15.6" x14ac:dyDescent="0.3">
      <c r="A3487" t="s">
        <v>1884</v>
      </c>
      <c r="B3487" s="1">
        <v>42704</v>
      </c>
      <c r="C3487" s="1">
        <v>42707</v>
      </c>
      <c r="D3487">
        <f t="shared" si="216"/>
        <v>2016</v>
      </c>
      <c r="E3487" t="str">
        <f t="shared" si="217"/>
        <v>Nov</v>
      </c>
      <c r="F3487" t="s">
        <v>20</v>
      </c>
      <c r="G3487" t="s">
        <v>1885</v>
      </c>
      <c r="H3487" s="2" t="s">
        <v>22</v>
      </c>
      <c r="I3487" t="s">
        <v>1886</v>
      </c>
      <c r="J3487" t="s">
        <v>83</v>
      </c>
      <c r="K3487">
        <v>27707</v>
      </c>
      <c r="L3487" t="s">
        <v>44</v>
      </c>
      <c r="M3487" t="s">
        <v>4564</v>
      </c>
      <c r="N3487" t="s">
        <v>128</v>
      </c>
      <c r="O3487" t="s">
        <v>4436</v>
      </c>
      <c r="P3487" s="4">
        <v>6.048</v>
      </c>
      <c r="Q3487" s="4">
        <v>5</v>
      </c>
      <c r="R3487" s="4">
        <f t="shared" si="218"/>
        <v>1.048</v>
      </c>
      <c r="S3487" s="4">
        <f t="shared" si="219"/>
        <v>0.15720000000000001</v>
      </c>
    </row>
    <row r="3488" spans="1:19" ht="15.6" x14ac:dyDescent="0.3">
      <c r="A3488" t="s">
        <v>4566</v>
      </c>
      <c r="B3488" s="1">
        <v>43428</v>
      </c>
      <c r="C3488" s="1">
        <v>43434</v>
      </c>
      <c r="D3488">
        <f t="shared" si="216"/>
        <v>2018</v>
      </c>
      <c r="E3488" t="str">
        <f t="shared" si="217"/>
        <v>Nov</v>
      </c>
      <c r="F3488" t="s">
        <v>37</v>
      </c>
      <c r="G3488" t="s">
        <v>4024</v>
      </c>
      <c r="H3488" s="2" t="s">
        <v>22</v>
      </c>
      <c r="I3488" t="s">
        <v>645</v>
      </c>
      <c r="J3488" t="s">
        <v>205</v>
      </c>
      <c r="K3488">
        <v>40475</v>
      </c>
      <c r="L3488" t="s">
        <v>44</v>
      </c>
      <c r="M3488" t="s">
        <v>4564</v>
      </c>
      <c r="N3488" t="s">
        <v>128</v>
      </c>
      <c r="O3488" t="s">
        <v>4436</v>
      </c>
      <c r="P3488" s="4">
        <v>2.88</v>
      </c>
      <c r="Q3488" s="4">
        <v>5</v>
      </c>
      <c r="R3488" s="4">
        <f t="shared" si="218"/>
        <v>-2.12</v>
      </c>
      <c r="S3488" s="4">
        <f t="shared" si="219"/>
        <v>-0.318</v>
      </c>
    </row>
    <row r="3489" spans="1:19" ht="15.6" x14ac:dyDescent="0.3">
      <c r="A3489" t="s">
        <v>4567</v>
      </c>
      <c r="B3489" s="1">
        <v>42311</v>
      </c>
      <c r="C3489" s="1">
        <v>42313</v>
      </c>
      <c r="D3489">
        <f t="shared" si="216"/>
        <v>2015</v>
      </c>
      <c r="E3489" t="str">
        <f t="shared" si="217"/>
        <v>Nov</v>
      </c>
      <c r="F3489" t="s">
        <v>67</v>
      </c>
      <c r="G3489" t="s">
        <v>1475</v>
      </c>
      <c r="H3489" s="2" t="s">
        <v>22</v>
      </c>
      <c r="I3489" t="s">
        <v>3703</v>
      </c>
      <c r="J3489" t="s">
        <v>144</v>
      </c>
      <c r="K3489">
        <v>7050</v>
      </c>
      <c r="L3489" t="s">
        <v>54</v>
      </c>
      <c r="M3489" t="s">
        <v>4564</v>
      </c>
      <c r="N3489" t="s">
        <v>128</v>
      </c>
      <c r="O3489" t="s">
        <v>4436</v>
      </c>
      <c r="P3489" s="4">
        <v>5.76</v>
      </c>
      <c r="Q3489" s="4">
        <v>5</v>
      </c>
      <c r="R3489" s="4">
        <f t="shared" si="218"/>
        <v>0.75999999999999979</v>
      </c>
      <c r="S3489" s="4">
        <f t="shared" si="219"/>
        <v>0.11399999999999996</v>
      </c>
    </row>
    <row r="3490" spans="1:19" x14ac:dyDescent="0.3">
      <c r="A3490" t="s">
        <v>4568</v>
      </c>
      <c r="B3490" s="1">
        <v>42322</v>
      </c>
      <c r="C3490" s="1">
        <v>42326</v>
      </c>
      <c r="D3490">
        <f t="shared" si="216"/>
        <v>2015</v>
      </c>
      <c r="E3490" t="str">
        <f t="shared" si="217"/>
        <v>Nov</v>
      </c>
      <c r="F3490" t="s">
        <v>37</v>
      </c>
      <c r="G3490" t="s">
        <v>296</v>
      </c>
      <c r="H3490" t="s">
        <v>105</v>
      </c>
      <c r="I3490" t="s">
        <v>1696</v>
      </c>
      <c r="J3490" t="s">
        <v>89</v>
      </c>
      <c r="K3490">
        <v>48640</v>
      </c>
      <c r="L3490" t="s">
        <v>25</v>
      </c>
      <c r="M3490" t="s">
        <v>4564</v>
      </c>
      <c r="N3490" t="s">
        <v>128</v>
      </c>
      <c r="O3490" t="s">
        <v>4436</v>
      </c>
      <c r="P3490" s="4">
        <v>11.52</v>
      </c>
      <c r="Q3490" s="4">
        <v>11.52</v>
      </c>
      <c r="R3490" s="4">
        <f t="shared" si="218"/>
        <v>0</v>
      </c>
      <c r="S3490" s="4">
        <f t="shared" si="219"/>
        <v>0</v>
      </c>
    </row>
    <row r="3491" spans="1:19" ht="15.6" x14ac:dyDescent="0.3">
      <c r="A3491" t="s">
        <v>315</v>
      </c>
      <c r="B3491" s="1">
        <v>42571</v>
      </c>
      <c r="C3491" s="1">
        <v>42578</v>
      </c>
      <c r="D3491">
        <f t="shared" si="216"/>
        <v>2016</v>
      </c>
      <c r="E3491" t="str">
        <f t="shared" si="217"/>
        <v>Jul</v>
      </c>
      <c r="F3491" t="s">
        <v>37</v>
      </c>
      <c r="G3491" t="s">
        <v>264</v>
      </c>
      <c r="H3491" s="2" t="s">
        <v>22</v>
      </c>
      <c r="I3491" t="s">
        <v>316</v>
      </c>
      <c r="J3491" t="s">
        <v>24</v>
      </c>
      <c r="K3491">
        <v>60035</v>
      </c>
      <c r="L3491" t="s">
        <v>25</v>
      </c>
      <c r="M3491" t="s">
        <v>4564</v>
      </c>
      <c r="N3491" t="s">
        <v>128</v>
      </c>
      <c r="O3491" t="s">
        <v>4436</v>
      </c>
      <c r="P3491" s="4">
        <v>2.88</v>
      </c>
      <c r="Q3491" s="4">
        <v>5</v>
      </c>
      <c r="R3491" s="4">
        <f t="shared" si="218"/>
        <v>-2.12</v>
      </c>
      <c r="S3491" s="4">
        <f t="shared" si="219"/>
        <v>-0.318</v>
      </c>
    </row>
    <row r="3492" spans="1:19" ht="15.6" x14ac:dyDescent="0.3">
      <c r="A3492" t="s">
        <v>3212</v>
      </c>
      <c r="B3492" s="1">
        <v>42765</v>
      </c>
      <c r="C3492" s="1">
        <v>42769</v>
      </c>
      <c r="D3492">
        <f t="shared" si="216"/>
        <v>2017</v>
      </c>
      <c r="E3492" t="str">
        <f t="shared" si="217"/>
        <v>Jan</v>
      </c>
      <c r="F3492" t="s">
        <v>37</v>
      </c>
      <c r="G3492" t="s">
        <v>3213</v>
      </c>
      <c r="H3492" s="2" t="s">
        <v>22</v>
      </c>
      <c r="I3492" t="s">
        <v>1106</v>
      </c>
      <c r="J3492" t="s">
        <v>24</v>
      </c>
      <c r="K3492">
        <v>61107</v>
      </c>
      <c r="L3492" t="s">
        <v>25</v>
      </c>
      <c r="M3492" t="s">
        <v>4564</v>
      </c>
      <c r="N3492" t="s">
        <v>128</v>
      </c>
      <c r="O3492" t="s">
        <v>4436</v>
      </c>
      <c r="P3492" s="4">
        <v>1.728</v>
      </c>
      <c r="Q3492" s="4">
        <v>5</v>
      </c>
      <c r="R3492" s="4">
        <f t="shared" si="218"/>
        <v>-3.2720000000000002</v>
      </c>
      <c r="S3492" s="4">
        <f t="shared" si="219"/>
        <v>-0.49080000000000001</v>
      </c>
    </row>
    <row r="3493" spans="1:19" ht="15.6" x14ac:dyDescent="0.3">
      <c r="A3493" t="s">
        <v>4569</v>
      </c>
      <c r="B3493" s="1">
        <v>43121</v>
      </c>
      <c r="C3493" s="1">
        <v>43127</v>
      </c>
      <c r="D3493">
        <f t="shared" si="216"/>
        <v>2018</v>
      </c>
      <c r="E3493" t="str">
        <f t="shared" si="217"/>
        <v>Jan</v>
      </c>
      <c r="F3493" t="s">
        <v>37</v>
      </c>
      <c r="G3493" t="s">
        <v>965</v>
      </c>
      <c r="H3493" s="2" t="s">
        <v>22</v>
      </c>
      <c r="I3493" t="s">
        <v>648</v>
      </c>
      <c r="J3493" t="s">
        <v>89</v>
      </c>
      <c r="K3493">
        <v>49201</v>
      </c>
      <c r="L3493" t="s">
        <v>25</v>
      </c>
      <c r="M3493" t="s">
        <v>4564</v>
      </c>
      <c r="N3493" t="s">
        <v>128</v>
      </c>
      <c r="O3493" t="s">
        <v>4436</v>
      </c>
      <c r="P3493" s="4">
        <v>14.4</v>
      </c>
      <c r="Q3493" s="4">
        <v>14.4</v>
      </c>
      <c r="R3493" s="4">
        <f t="shared" si="218"/>
        <v>0</v>
      </c>
      <c r="S3493" s="4">
        <f t="shared" si="219"/>
        <v>0</v>
      </c>
    </row>
    <row r="3494" spans="1:19" ht="15.6" x14ac:dyDescent="0.3">
      <c r="A3494" t="s">
        <v>4570</v>
      </c>
      <c r="B3494" s="1">
        <v>43268</v>
      </c>
      <c r="C3494" s="1">
        <v>43271</v>
      </c>
      <c r="D3494">
        <f t="shared" si="216"/>
        <v>2018</v>
      </c>
      <c r="E3494" t="str">
        <f t="shared" si="217"/>
        <v>Jun</v>
      </c>
      <c r="F3494" t="s">
        <v>20</v>
      </c>
      <c r="G3494" t="s">
        <v>1587</v>
      </c>
      <c r="H3494" s="2" t="s">
        <v>22</v>
      </c>
      <c r="I3494" t="s">
        <v>2079</v>
      </c>
      <c r="J3494" t="s">
        <v>24</v>
      </c>
      <c r="K3494">
        <v>60076</v>
      </c>
      <c r="L3494" t="s">
        <v>25</v>
      </c>
      <c r="M3494" t="s">
        <v>4564</v>
      </c>
      <c r="N3494" t="s">
        <v>128</v>
      </c>
      <c r="O3494" t="s">
        <v>4436</v>
      </c>
      <c r="P3494" s="4">
        <v>2.3039999999999998</v>
      </c>
      <c r="Q3494" s="4">
        <v>5</v>
      </c>
      <c r="R3494" s="4">
        <f t="shared" si="218"/>
        <v>-2.6960000000000002</v>
      </c>
      <c r="S3494" s="4">
        <f t="shared" si="219"/>
        <v>-0.40440000000000004</v>
      </c>
    </row>
    <row r="3495" spans="1:19" ht="15.6" x14ac:dyDescent="0.3">
      <c r="A3495" t="s">
        <v>4571</v>
      </c>
      <c r="B3495" s="1">
        <v>43364</v>
      </c>
      <c r="C3495" s="1">
        <v>43369</v>
      </c>
      <c r="D3495">
        <f t="shared" si="216"/>
        <v>2018</v>
      </c>
      <c r="E3495" t="str">
        <f t="shared" si="217"/>
        <v>Sep</v>
      </c>
      <c r="F3495" t="s">
        <v>37</v>
      </c>
      <c r="G3495" t="s">
        <v>3112</v>
      </c>
      <c r="H3495" s="2" t="s">
        <v>22</v>
      </c>
      <c r="I3495" t="s">
        <v>1298</v>
      </c>
      <c r="J3495" t="s">
        <v>807</v>
      </c>
      <c r="K3495">
        <v>55901</v>
      </c>
      <c r="L3495" t="s">
        <v>25</v>
      </c>
      <c r="M3495" t="s">
        <v>4564</v>
      </c>
      <c r="N3495" t="s">
        <v>128</v>
      </c>
      <c r="O3495" t="s">
        <v>4436</v>
      </c>
      <c r="P3495" s="4">
        <v>20.16</v>
      </c>
      <c r="Q3495" s="4">
        <v>18</v>
      </c>
      <c r="R3495" s="4">
        <f t="shared" si="218"/>
        <v>2.16</v>
      </c>
      <c r="S3495" s="4">
        <f t="shared" si="219"/>
        <v>0.32400000000000001</v>
      </c>
    </row>
    <row r="3496" spans="1:19" ht="15.6" x14ac:dyDescent="0.3">
      <c r="A3496" t="s">
        <v>2575</v>
      </c>
      <c r="B3496" s="1">
        <v>43375</v>
      </c>
      <c r="C3496" s="1">
        <v>43379</v>
      </c>
      <c r="D3496">
        <f t="shared" si="216"/>
        <v>2018</v>
      </c>
      <c r="E3496" t="str">
        <f t="shared" si="217"/>
        <v>Oct</v>
      </c>
      <c r="F3496" t="s">
        <v>37</v>
      </c>
      <c r="G3496" t="s">
        <v>1594</v>
      </c>
      <c r="H3496" s="2" t="s">
        <v>22</v>
      </c>
      <c r="I3496" t="s">
        <v>2277</v>
      </c>
      <c r="J3496" t="s">
        <v>89</v>
      </c>
      <c r="K3496">
        <v>48183</v>
      </c>
      <c r="L3496" t="s">
        <v>25</v>
      </c>
      <c r="M3496" t="s">
        <v>4564</v>
      </c>
      <c r="N3496" t="s">
        <v>128</v>
      </c>
      <c r="O3496" t="s">
        <v>4436</v>
      </c>
      <c r="P3496" s="4">
        <v>2.88</v>
      </c>
      <c r="Q3496" s="4">
        <v>5</v>
      </c>
      <c r="R3496" s="4">
        <f t="shared" si="218"/>
        <v>-2.12</v>
      </c>
      <c r="S3496" s="4">
        <f t="shared" si="219"/>
        <v>-0.318</v>
      </c>
    </row>
    <row r="3497" spans="1:19" ht="15.6" x14ac:dyDescent="0.3">
      <c r="A3497" t="s">
        <v>3835</v>
      </c>
      <c r="B3497" s="1">
        <v>42844</v>
      </c>
      <c r="C3497" s="1">
        <v>42849</v>
      </c>
      <c r="D3497">
        <f t="shared" si="216"/>
        <v>2017</v>
      </c>
      <c r="E3497" t="str">
        <f t="shared" si="217"/>
        <v>Apr</v>
      </c>
      <c r="F3497" t="s">
        <v>67</v>
      </c>
      <c r="G3497" t="s">
        <v>2649</v>
      </c>
      <c r="H3497" s="2" t="s">
        <v>22</v>
      </c>
      <c r="I3497" t="s">
        <v>47</v>
      </c>
      <c r="J3497" t="s">
        <v>33</v>
      </c>
      <c r="K3497">
        <v>90049</v>
      </c>
      <c r="L3497" t="s">
        <v>34</v>
      </c>
      <c r="M3497" t="s">
        <v>4572</v>
      </c>
      <c r="N3497" t="s">
        <v>128</v>
      </c>
      <c r="O3497" t="s">
        <v>4436</v>
      </c>
      <c r="P3497" s="4">
        <v>9.3360000000000003</v>
      </c>
      <c r="Q3497" s="4">
        <v>18</v>
      </c>
      <c r="R3497" s="4">
        <f t="shared" si="218"/>
        <v>-8.6639999999999997</v>
      </c>
      <c r="S3497" s="4">
        <f t="shared" si="219"/>
        <v>-1.2995999999999999</v>
      </c>
    </row>
    <row r="3498" spans="1:19" ht="15.6" x14ac:dyDescent="0.3">
      <c r="A3498" t="s">
        <v>4573</v>
      </c>
      <c r="B3498" s="1">
        <v>42354</v>
      </c>
      <c r="C3498" s="1">
        <v>42359</v>
      </c>
      <c r="D3498">
        <f t="shared" si="216"/>
        <v>2015</v>
      </c>
      <c r="E3498" t="str">
        <f t="shared" si="217"/>
        <v>Dec</v>
      </c>
      <c r="F3498" t="s">
        <v>37</v>
      </c>
      <c r="G3498" t="s">
        <v>121</v>
      </c>
      <c r="H3498" s="2" t="s">
        <v>22</v>
      </c>
      <c r="I3498" t="s">
        <v>78</v>
      </c>
      <c r="J3498" t="s">
        <v>79</v>
      </c>
      <c r="K3498">
        <v>32216</v>
      </c>
      <c r="L3498" t="s">
        <v>44</v>
      </c>
      <c r="M3498" t="s">
        <v>4572</v>
      </c>
      <c r="N3498" t="s">
        <v>128</v>
      </c>
      <c r="O3498" t="s">
        <v>4436</v>
      </c>
      <c r="P3498" s="3">
        <v>1.167</v>
      </c>
      <c r="Q3498" s="3">
        <v>0.8</v>
      </c>
      <c r="R3498" s="4">
        <f t="shared" si="218"/>
        <v>0.36699999999999999</v>
      </c>
      <c r="S3498" s="4">
        <f t="shared" si="219"/>
        <v>5.5049999999999995E-2</v>
      </c>
    </row>
    <row r="3499" spans="1:19" x14ac:dyDescent="0.3">
      <c r="A3499" t="s">
        <v>4574</v>
      </c>
      <c r="B3499" s="1">
        <v>42892</v>
      </c>
      <c r="C3499" s="1">
        <v>42893</v>
      </c>
      <c r="D3499">
        <f t="shared" si="216"/>
        <v>2017</v>
      </c>
      <c r="E3499" t="str">
        <f t="shared" si="217"/>
        <v>Jun</v>
      </c>
      <c r="F3499" t="s">
        <v>20</v>
      </c>
      <c r="G3499" t="s">
        <v>1455</v>
      </c>
      <c r="H3499" t="s">
        <v>51</v>
      </c>
      <c r="I3499" t="s">
        <v>2218</v>
      </c>
      <c r="J3499" t="s">
        <v>93</v>
      </c>
      <c r="K3499">
        <v>72209</v>
      </c>
      <c r="L3499" t="s">
        <v>44</v>
      </c>
      <c r="M3499" t="s">
        <v>4572</v>
      </c>
      <c r="N3499" t="s">
        <v>128</v>
      </c>
      <c r="O3499" t="s">
        <v>4436</v>
      </c>
      <c r="P3499" s="4">
        <v>11.67</v>
      </c>
      <c r="Q3499" s="4">
        <v>11.67</v>
      </c>
      <c r="R3499" s="4">
        <f t="shared" si="218"/>
        <v>0</v>
      </c>
      <c r="S3499" s="4">
        <f t="shared" si="219"/>
        <v>0</v>
      </c>
    </row>
    <row r="3500" spans="1:19" ht="15.6" x14ac:dyDescent="0.3">
      <c r="A3500" t="s">
        <v>40</v>
      </c>
      <c r="B3500" s="1">
        <v>43250</v>
      </c>
      <c r="C3500" s="1">
        <v>43251</v>
      </c>
      <c r="D3500">
        <f t="shared" si="216"/>
        <v>2018</v>
      </c>
      <c r="E3500" t="str">
        <f t="shared" si="217"/>
        <v>May</v>
      </c>
      <c r="F3500" t="s">
        <v>20</v>
      </c>
      <c r="G3500" t="s">
        <v>41</v>
      </c>
      <c r="H3500" s="2" t="s">
        <v>22</v>
      </c>
      <c r="I3500" t="s">
        <v>42</v>
      </c>
      <c r="J3500" t="s">
        <v>43</v>
      </c>
      <c r="K3500">
        <v>70506</v>
      </c>
      <c r="L3500" t="s">
        <v>44</v>
      </c>
      <c r="M3500" t="s">
        <v>4572</v>
      </c>
      <c r="N3500" t="s">
        <v>128</v>
      </c>
      <c r="O3500" t="s">
        <v>4436</v>
      </c>
      <c r="P3500" s="4">
        <v>3.89</v>
      </c>
      <c r="Q3500" s="4">
        <v>5</v>
      </c>
      <c r="R3500" s="4">
        <f t="shared" si="218"/>
        <v>-1.1099999999999999</v>
      </c>
      <c r="S3500" s="4">
        <f t="shared" si="219"/>
        <v>-0.16649999999999998</v>
      </c>
    </row>
    <row r="3501" spans="1:19" ht="15.6" x14ac:dyDescent="0.3">
      <c r="A3501" t="s">
        <v>4056</v>
      </c>
      <c r="B3501" s="1">
        <v>42577</v>
      </c>
      <c r="C3501" s="1">
        <v>42582</v>
      </c>
      <c r="D3501">
        <f t="shared" si="216"/>
        <v>2016</v>
      </c>
      <c r="E3501" t="str">
        <f t="shared" si="217"/>
        <v>Jul</v>
      </c>
      <c r="F3501" t="s">
        <v>37</v>
      </c>
      <c r="G3501" t="s">
        <v>521</v>
      </c>
      <c r="H3501" s="2" t="s">
        <v>22</v>
      </c>
      <c r="I3501" t="s">
        <v>1864</v>
      </c>
      <c r="J3501" t="s">
        <v>33</v>
      </c>
      <c r="K3501">
        <v>93030</v>
      </c>
      <c r="L3501" t="s">
        <v>34</v>
      </c>
      <c r="M3501" t="s">
        <v>4575</v>
      </c>
      <c r="N3501" t="s">
        <v>128</v>
      </c>
      <c r="O3501" t="s">
        <v>4436</v>
      </c>
      <c r="P3501" s="4">
        <v>9.1440000000000001</v>
      </c>
      <c r="Q3501" s="4">
        <v>100</v>
      </c>
      <c r="R3501" s="4">
        <f t="shared" si="218"/>
        <v>-90.855999999999995</v>
      </c>
      <c r="S3501" s="4">
        <f t="shared" si="219"/>
        <v>-13.628399999999999</v>
      </c>
    </row>
    <row r="3502" spans="1:19" ht="15.6" x14ac:dyDescent="0.3">
      <c r="A3502" t="s">
        <v>4576</v>
      </c>
      <c r="B3502" s="1">
        <v>43451</v>
      </c>
      <c r="C3502" s="1">
        <v>43455</v>
      </c>
      <c r="D3502">
        <f t="shared" si="216"/>
        <v>2018</v>
      </c>
      <c r="E3502" t="str">
        <f t="shared" si="217"/>
        <v>Dec</v>
      </c>
      <c r="F3502" t="s">
        <v>37</v>
      </c>
      <c r="G3502" t="s">
        <v>899</v>
      </c>
      <c r="H3502" s="2" t="s">
        <v>22</v>
      </c>
      <c r="I3502" t="s">
        <v>32</v>
      </c>
      <c r="J3502" t="s">
        <v>33</v>
      </c>
      <c r="K3502">
        <v>94122</v>
      </c>
      <c r="L3502" t="s">
        <v>34</v>
      </c>
      <c r="M3502" t="s">
        <v>4575</v>
      </c>
      <c r="N3502" t="s">
        <v>128</v>
      </c>
      <c r="O3502" t="s">
        <v>4436</v>
      </c>
      <c r="P3502" s="4">
        <v>15.24</v>
      </c>
      <c r="Q3502" s="4">
        <v>18</v>
      </c>
      <c r="R3502" s="4">
        <f t="shared" si="218"/>
        <v>-2.76</v>
      </c>
      <c r="S3502" s="4">
        <f t="shared" si="219"/>
        <v>-0.41399999999999998</v>
      </c>
    </row>
    <row r="3503" spans="1:19" ht="15.6" x14ac:dyDescent="0.3">
      <c r="A3503" t="s">
        <v>3652</v>
      </c>
      <c r="B3503" s="1">
        <v>42080</v>
      </c>
      <c r="C3503" s="1">
        <v>42084</v>
      </c>
      <c r="D3503">
        <f t="shared" si="216"/>
        <v>2015</v>
      </c>
      <c r="E3503" t="str">
        <f t="shared" si="217"/>
        <v>Mar</v>
      </c>
      <c r="F3503" t="s">
        <v>37</v>
      </c>
      <c r="G3503" t="s">
        <v>939</v>
      </c>
      <c r="H3503" s="2" t="s">
        <v>22</v>
      </c>
      <c r="I3503" t="s">
        <v>648</v>
      </c>
      <c r="J3503" t="s">
        <v>454</v>
      </c>
      <c r="K3503">
        <v>39212</v>
      </c>
      <c r="L3503" t="s">
        <v>44</v>
      </c>
      <c r="M3503" t="s">
        <v>4575</v>
      </c>
      <c r="N3503" t="s">
        <v>128</v>
      </c>
      <c r="O3503" t="s">
        <v>4436</v>
      </c>
      <c r="P3503" s="4">
        <v>11.43</v>
      </c>
      <c r="Q3503" s="4">
        <v>18</v>
      </c>
      <c r="R3503" s="4">
        <f t="shared" si="218"/>
        <v>-6.57</v>
      </c>
      <c r="S3503" s="4">
        <f t="shared" si="219"/>
        <v>-0.98550000000000004</v>
      </c>
    </row>
    <row r="3504" spans="1:19" ht="15.6" x14ac:dyDescent="0.3">
      <c r="A3504" t="s">
        <v>4577</v>
      </c>
      <c r="B3504" s="1">
        <v>42518</v>
      </c>
      <c r="C3504" s="1">
        <v>42523</v>
      </c>
      <c r="D3504">
        <f t="shared" si="216"/>
        <v>2016</v>
      </c>
      <c r="E3504" t="str">
        <f t="shared" si="217"/>
        <v>May</v>
      </c>
      <c r="F3504" t="s">
        <v>37</v>
      </c>
      <c r="G3504" t="s">
        <v>1039</v>
      </c>
      <c r="H3504" s="2" t="s">
        <v>22</v>
      </c>
      <c r="I3504" t="s">
        <v>1298</v>
      </c>
      <c r="J3504" t="s">
        <v>62</v>
      </c>
      <c r="K3504">
        <v>14609</v>
      </c>
      <c r="L3504" t="s">
        <v>54</v>
      </c>
      <c r="M3504" t="s">
        <v>4575</v>
      </c>
      <c r="N3504" t="s">
        <v>128</v>
      </c>
      <c r="O3504" t="s">
        <v>4436</v>
      </c>
      <c r="P3504" s="4">
        <v>6.0960000000000001</v>
      </c>
      <c r="Q3504" s="4">
        <v>5</v>
      </c>
      <c r="R3504" s="4">
        <f t="shared" si="218"/>
        <v>1.0960000000000001</v>
      </c>
      <c r="S3504" s="4">
        <f t="shared" si="219"/>
        <v>0.16440000000000002</v>
      </c>
    </row>
    <row r="3505" spans="1:19" ht="15.6" x14ac:dyDescent="0.3">
      <c r="A3505" t="s">
        <v>3158</v>
      </c>
      <c r="B3505" s="1">
        <v>42620</v>
      </c>
      <c r="C3505" s="1">
        <v>42625</v>
      </c>
      <c r="D3505">
        <f t="shared" si="216"/>
        <v>2016</v>
      </c>
      <c r="E3505" t="str">
        <f t="shared" si="217"/>
        <v>Sep</v>
      </c>
      <c r="F3505" t="s">
        <v>37</v>
      </c>
      <c r="G3505" t="s">
        <v>3159</v>
      </c>
      <c r="H3505" s="2" t="s">
        <v>22</v>
      </c>
      <c r="I3505" t="s">
        <v>61</v>
      </c>
      <c r="J3505" t="s">
        <v>62</v>
      </c>
      <c r="K3505">
        <v>10011</v>
      </c>
      <c r="L3505" t="s">
        <v>54</v>
      </c>
      <c r="M3505" t="s">
        <v>4575</v>
      </c>
      <c r="N3505" t="s">
        <v>128</v>
      </c>
      <c r="O3505" t="s">
        <v>4436</v>
      </c>
      <c r="P3505" s="4">
        <v>6.0960000000000001</v>
      </c>
      <c r="Q3505" s="4">
        <v>5</v>
      </c>
      <c r="R3505" s="4">
        <f t="shared" si="218"/>
        <v>1.0960000000000001</v>
      </c>
      <c r="S3505" s="4">
        <f t="shared" si="219"/>
        <v>0.16440000000000002</v>
      </c>
    </row>
    <row r="3506" spans="1:19" x14ac:dyDescent="0.3">
      <c r="A3506" t="s">
        <v>1855</v>
      </c>
      <c r="B3506" s="1">
        <v>43061</v>
      </c>
      <c r="C3506" s="1">
        <v>43065</v>
      </c>
      <c r="D3506">
        <f t="shared" si="216"/>
        <v>2017</v>
      </c>
      <c r="E3506" t="str">
        <f t="shared" si="217"/>
        <v>Nov</v>
      </c>
      <c r="F3506" t="s">
        <v>37</v>
      </c>
      <c r="G3506" t="s">
        <v>456</v>
      </c>
      <c r="H3506" t="s">
        <v>51</v>
      </c>
      <c r="I3506" t="s">
        <v>61</v>
      </c>
      <c r="J3506" t="s">
        <v>62</v>
      </c>
      <c r="K3506">
        <v>10009</v>
      </c>
      <c r="L3506" t="s">
        <v>54</v>
      </c>
      <c r="M3506" t="s">
        <v>4575</v>
      </c>
      <c r="N3506" t="s">
        <v>128</v>
      </c>
      <c r="O3506" t="s">
        <v>4436</v>
      </c>
      <c r="P3506" s="4">
        <v>12.192</v>
      </c>
      <c r="Q3506" s="4">
        <v>12.192</v>
      </c>
      <c r="R3506" s="4">
        <f t="shared" si="218"/>
        <v>0</v>
      </c>
      <c r="S3506" s="4">
        <f t="shared" si="219"/>
        <v>0</v>
      </c>
    </row>
    <row r="3507" spans="1:19" ht="15.6" x14ac:dyDescent="0.3">
      <c r="A3507" t="s">
        <v>3970</v>
      </c>
      <c r="B3507" s="1">
        <v>43176</v>
      </c>
      <c r="C3507" s="1">
        <v>43181</v>
      </c>
      <c r="D3507">
        <f t="shared" si="216"/>
        <v>2018</v>
      </c>
      <c r="E3507" t="str">
        <f t="shared" si="217"/>
        <v>Mar</v>
      </c>
      <c r="F3507" t="s">
        <v>67</v>
      </c>
      <c r="G3507" t="s">
        <v>1822</v>
      </c>
      <c r="H3507" s="2" t="s">
        <v>22</v>
      </c>
      <c r="I3507" t="s">
        <v>61</v>
      </c>
      <c r="J3507" t="s">
        <v>62</v>
      </c>
      <c r="K3507">
        <v>10011</v>
      </c>
      <c r="L3507" t="s">
        <v>54</v>
      </c>
      <c r="M3507" t="s">
        <v>4575</v>
      </c>
      <c r="N3507" t="s">
        <v>128</v>
      </c>
      <c r="O3507" t="s">
        <v>4436</v>
      </c>
      <c r="P3507" s="4">
        <v>9.1440000000000001</v>
      </c>
      <c r="Q3507" s="4">
        <v>18</v>
      </c>
      <c r="R3507" s="4">
        <f t="shared" si="218"/>
        <v>-8.8559999999999999</v>
      </c>
      <c r="S3507" s="4">
        <f t="shared" si="219"/>
        <v>-1.3284</v>
      </c>
    </row>
    <row r="3508" spans="1:19" ht="15.6" x14ac:dyDescent="0.3">
      <c r="A3508" t="s">
        <v>2357</v>
      </c>
      <c r="B3508" s="1">
        <v>43238</v>
      </c>
      <c r="C3508" s="1">
        <v>43243</v>
      </c>
      <c r="D3508">
        <f t="shared" si="216"/>
        <v>2018</v>
      </c>
      <c r="E3508" t="str">
        <f t="shared" si="217"/>
        <v>May</v>
      </c>
      <c r="F3508" t="s">
        <v>37</v>
      </c>
      <c r="G3508" t="s">
        <v>237</v>
      </c>
      <c r="H3508" s="2" t="s">
        <v>22</v>
      </c>
      <c r="I3508" t="s">
        <v>61</v>
      </c>
      <c r="J3508" t="s">
        <v>62</v>
      </c>
      <c r="K3508">
        <v>10024</v>
      </c>
      <c r="L3508" t="s">
        <v>54</v>
      </c>
      <c r="M3508" t="s">
        <v>4575</v>
      </c>
      <c r="N3508" t="s">
        <v>128</v>
      </c>
      <c r="O3508" t="s">
        <v>4436</v>
      </c>
      <c r="P3508" s="4">
        <v>3.048</v>
      </c>
      <c r="Q3508" s="4">
        <v>5</v>
      </c>
      <c r="R3508" s="4">
        <f t="shared" si="218"/>
        <v>-1.952</v>
      </c>
      <c r="S3508" s="4">
        <f t="shared" si="219"/>
        <v>-0.2928</v>
      </c>
    </row>
    <row r="3509" spans="1:19" ht="15.6" x14ac:dyDescent="0.3">
      <c r="A3509" t="s">
        <v>2315</v>
      </c>
      <c r="B3509" s="1">
        <v>42024</v>
      </c>
      <c r="C3509" s="1">
        <v>42030</v>
      </c>
      <c r="D3509">
        <f t="shared" si="216"/>
        <v>2015</v>
      </c>
      <c r="E3509" t="str">
        <f t="shared" si="217"/>
        <v>Jan</v>
      </c>
      <c r="F3509" t="s">
        <v>37</v>
      </c>
      <c r="G3509" t="s">
        <v>1811</v>
      </c>
      <c r="H3509" s="2" t="s">
        <v>22</v>
      </c>
      <c r="I3509" t="s">
        <v>2316</v>
      </c>
      <c r="J3509" t="s">
        <v>89</v>
      </c>
      <c r="K3509">
        <v>48185</v>
      </c>
      <c r="L3509" t="s">
        <v>25</v>
      </c>
      <c r="M3509" t="s">
        <v>4575</v>
      </c>
      <c r="N3509" t="s">
        <v>128</v>
      </c>
      <c r="O3509" t="s">
        <v>4436</v>
      </c>
      <c r="P3509" s="4">
        <v>19.05</v>
      </c>
      <c r="Q3509" s="4">
        <v>18</v>
      </c>
      <c r="R3509" s="4">
        <f t="shared" si="218"/>
        <v>1.0500000000000007</v>
      </c>
      <c r="S3509" s="4">
        <f t="shared" si="219"/>
        <v>0.15750000000000011</v>
      </c>
    </row>
    <row r="3510" spans="1:19" x14ac:dyDescent="0.3">
      <c r="A3510" t="s">
        <v>1918</v>
      </c>
      <c r="B3510" s="1">
        <v>42235</v>
      </c>
      <c r="C3510" s="1">
        <v>42237</v>
      </c>
      <c r="D3510">
        <f t="shared" si="216"/>
        <v>2015</v>
      </c>
      <c r="E3510" t="str">
        <f t="shared" si="217"/>
        <v>Aug</v>
      </c>
      <c r="F3510" t="s">
        <v>67</v>
      </c>
      <c r="G3510" t="s">
        <v>1430</v>
      </c>
      <c r="H3510" t="s">
        <v>51</v>
      </c>
      <c r="I3510" t="s">
        <v>47</v>
      </c>
      <c r="J3510" t="s">
        <v>33</v>
      </c>
      <c r="K3510">
        <v>90045</v>
      </c>
      <c r="L3510" t="s">
        <v>34</v>
      </c>
      <c r="M3510" t="s">
        <v>4578</v>
      </c>
      <c r="N3510" t="s">
        <v>128</v>
      </c>
      <c r="O3510" t="s">
        <v>4436</v>
      </c>
      <c r="P3510" s="4">
        <v>69.456000000000003</v>
      </c>
      <c r="Q3510" s="4">
        <v>69.456000000000003</v>
      </c>
      <c r="R3510" s="4">
        <f t="shared" si="218"/>
        <v>0</v>
      </c>
      <c r="S3510" s="4">
        <f t="shared" si="219"/>
        <v>0</v>
      </c>
    </row>
    <row r="3511" spans="1:19" x14ac:dyDescent="0.3">
      <c r="A3511" t="s">
        <v>2470</v>
      </c>
      <c r="B3511" s="1">
        <v>43071</v>
      </c>
      <c r="C3511" s="1">
        <v>43076</v>
      </c>
      <c r="D3511">
        <f t="shared" si="216"/>
        <v>2017</v>
      </c>
      <c r="E3511" t="str">
        <f t="shared" si="217"/>
        <v>Dec</v>
      </c>
      <c r="F3511" t="s">
        <v>37</v>
      </c>
      <c r="G3511" t="s">
        <v>228</v>
      </c>
      <c r="H3511" t="s">
        <v>51</v>
      </c>
      <c r="I3511" t="s">
        <v>131</v>
      </c>
      <c r="J3511" t="s">
        <v>33</v>
      </c>
      <c r="K3511">
        <v>95123</v>
      </c>
      <c r="L3511" t="s">
        <v>34</v>
      </c>
      <c r="M3511" t="s">
        <v>4578</v>
      </c>
      <c r="N3511" t="s">
        <v>128</v>
      </c>
      <c r="O3511" t="s">
        <v>4436</v>
      </c>
      <c r="P3511" s="4">
        <v>104.184</v>
      </c>
      <c r="Q3511" s="4">
        <v>104.184</v>
      </c>
      <c r="R3511" s="4">
        <f t="shared" si="218"/>
        <v>0</v>
      </c>
      <c r="S3511" s="4">
        <f t="shared" si="219"/>
        <v>0</v>
      </c>
    </row>
    <row r="3512" spans="1:19" x14ac:dyDescent="0.3">
      <c r="A3512" t="s">
        <v>4579</v>
      </c>
      <c r="B3512" s="1">
        <v>43280</v>
      </c>
      <c r="C3512" s="1">
        <v>43287</v>
      </c>
      <c r="D3512">
        <f t="shared" si="216"/>
        <v>2018</v>
      </c>
      <c r="E3512" t="str">
        <f t="shared" si="217"/>
        <v>Jun</v>
      </c>
      <c r="F3512" t="s">
        <v>37</v>
      </c>
      <c r="G3512" t="s">
        <v>1297</v>
      </c>
      <c r="H3512" t="s">
        <v>105</v>
      </c>
      <c r="I3512" t="s">
        <v>47</v>
      </c>
      <c r="J3512" t="s">
        <v>33</v>
      </c>
      <c r="K3512">
        <v>90004</v>
      </c>
      <c r="L3512" t="s">
        <v>34</v>
      </c>
      <c r="M3512" t="s">
        <v>4578</v>
      </c>
      <c r="N3512" t="s">
        <v>128</v>
      </c>
      <c r="O3512" t="s">
        <v>4436</v>
      </c>
      <c r="P3512" s="4">
        <v>312.55200000000002</v>
      </c>
      <c r="Q3512" s="4">
        <v>312.55200000000002</v>
      </c>
      <c r="R3512" s="4">
        <f t="shared" si="218"/>
        <v>0</v>
      </c>
      <c r="S3512" s="4">
        <f t="shared" si="219"/>
        <v>0</v>
      </c>
    </row>
    <row r="3513" spans="1:19" x14ac:dyDescent="0.3">
      <c r="A3513" t="s">
        <v>3565</v>
      </c>
      <c r="B3513" s="1">
        <v>43436</v>
      </c>
      <c r="C3513" s="1">
        <v>43437</v>
      </c>
      <c r="D3513">
        <f t="shared" si="216"/>
        <v>2018</v>
      </c>
      <c r="E3513" t="str">
        <f t="shared" si="217"/>
        <v>Dec</v>
      </c>
      <c r="F3513" t="s">
        <v>30</v>
      </c>
      <c r="G3513" t="s">
        <v>625</v>
      </c>
      <c r="H3513" t="s">
        <v>51</v>
      </c>
      <c r="I3513" t="s">
        <v>47</v>
      </c>
      <c r="J3513" t="s">
        <v>33</v>
      </c>
      <c r="K3513">
        <v>90032</v>
      </c>
      <c r="L3513" t="s">
        <v>34</v>
      </c>
      <c r="M3513" t="s">
        <v>4578</v>
      </c>
      <c r="N3513" t="s">
        <v>128</v>
      </c>
      <c r="O3513" t="s">
        <v>4436</v>
      </c>
      <c r="P3513" s="4">
        <v>69.456000000000003</v>
      </c>
      <c r="Q3513" s="4">
        <v>69.456000000000003</v>
      </c>
      <c r="R3513" s="4">
        <f t="shared" si="218"/>
        <v>0</v>
      </c>
      <c r="S3513" s="4">
        <f t="shared" si="219"/>
        <v>0</v>
      </c>
    </row>
    <row r="3514" spans="1:19" x14ac:dyDescent="0.3">
      <c r="A3514" t="s">
        <v>4580</v>
      </c>
      <c r="B3514" s="1">
        <v>43323</v>
      </c>
      <c r="C3514" s="1">
        <v>43325</v>
      </c>
      <c r="D3514">
        <f t="shared" si="216"/>
        <v>2018</v>
      </c>
      <c r="E3514" t="str">
        <f t="shared" si="217"/>
        <v>Aug</v>
      </c>
      <c r="F3514" t="s">
        <v>67</v>
      </c>
      <c r="G3514" t="s">
        <v>1326</v>
      </c>
      <c r="H3514" t="s">
        <v>22</v>
      </c>
      <c r="I3514" t="s">
        <v>1098</v>
      </c>
      <c r="J3514" t="s">
        <v>43</v>
      </c>
      <c r="K3514">
        <v>70601</v>
      </c>
      <c r="L3514" t="s">
        <v>44</v>
      </c>
      <c r="M3514" t="s">
        <v>4578</v>
      </c>
      <c r="N3514" t="s">
        <v>128</v>
      </c>
      <c r="O3514" t="s">
        <v>4436</v>
      </c>
      <c r="P3514" s="4">
        <v>477.51</v>
      </c>
      <c r="Q3514" s="4">
        <v>477.51</v>
      </c>
      <c r="R3514" s="4">
        <f t="shared" si="218"/>
        <v>0</v>
      </c>
      <c r="S3514" s="4">
        <f t="shared" si="219"/>
        <v>0</v>
      </c>
    </row>
    <row r="3515" spans="1:19" x14ac:dyDescent="0.3">
      <c r="A3515" t="s">
        <v>2525</v>
      </c>
      <c r="B3515" s="1">
        <v>42802</v>
      </c>
      <c r="C3515" s="1">
        <v>42806</v>
      </c>
      <c r="D3515">
        <f t="shared" si="216"/>
        <v>2017</v>
      </c>
      <c r="E3515" t="str">
        <f t="shared" si="217"/>
        <v>Mar</v>
      </c>
      <c r="F3515" t="s">
        <v>37</v>
      </c>
      <c r="G3515" t="s">
        <v>697</v>
      </c>
      <c r="H3515" t="s">
        <v>51</v>
      </c>
      <c r="I3515" t="s">
        <v>61</v>
      </c>
      <c r="J3515" t="s">
        <v>62</v>
      </c>
      <c r="K3515">
        <v>10011</v>
      </c>
      <c r="L3515" t="s">
        <v>54</v>
      </c>
      <c r="M3515" t="s">
        <v>4578</v>
      </c>
      <c r="N3515" t="s">
        <v>128</v>
      </c>
      <c r="O3515" t="s">
        <v>4436</v>
      </c>
      <c r="P3515" s="4">
        <v>69.456000000000003</v>
      </c>
      <c r="Q3515" s="4">
        <v>69.456000000000003</v>
      </c>
      <c r="R3515" s="4">
        <f t="shared" si="218"/>
        <v>0</v>
      </c>
      <c r="S3515" s="4">
        <f t="shared" si="219"/>
        <v>0</v>
      </c>
    </row>
    <row r="3516" spans="1:19" ht="15.6" x14ac:dyDescent="0.3">
      <c r="A3516" t="s">
        <v>3094</v>
      </c>
      <c r="B3516" s="1">
        <v>43459</v>
      </c>
      <c r="C3516" s="1">
        <v>43464</v>
      </c>
      <c r="D3516">
        <f t="shared" si="216"/>
        <v>2018</v>
      </c>
      <c r="E3516" t="str">
        <f t="shared" si="217"/>
        <v>Dec</v>
      </c>
      <c r="F3516" t="s">
        <v>37</v>
      </c>
      <c r="G3516" t="s">
        <v>1784</v>
      </c>
      <c r="H3516" s="2" t="s">
        <v>22</v>
      </c>
      <c r="I3516" t="s">
        <v>666</v>
      </c>
      <c r="J3516" t="s">
        <v>233</v>
      </c>
      <c r="K3516">
        <v>45014</v>
      </c>
      <c r="L3516" t="s">
        <v>54</v>
      </c>
      <c r="M3516" t="s">
        <v>4578</v>
      </c>
      <c r="N3516" t="s">
        <v>128</v>
      </c>
      <c r="O3516" t="s">
        <v>4436</v>
      </c>
      <c r="P3516" s="4">
        <v>13.023</v>
      </c>
      <c r="Q3516" s="4">
        <v>13.023</v>
      </c>
      <c r="R3516" s="4">
        <f t="shared" si="218"/>
        <v>0</v>
      </c>
      <c r="S3516" s="4">
        <f t="shared" si="219"/>
        <v>0</v>
      </c>
    </row>
    <row r="3517" spans="1:19" ht="15.6" x14ac:dyDescent="0.3">
      <c r="A3517" t="s">
        <v>4581</v>
      </c>
      <c r="B3517" s="1">
        <v>42297</v>
      </c>
      <c r="C3517" s="1">
        <v>42299</v>
      </c>
      <c r="D3517">
        <f t="shared" si="216"/>
        <v>2015</v>
      </c>
      <c r="E3517" t="str">
        <f t="shared" si="217"/>
        <v>Oct</v>
      </c>
      <c r="F3517" t="s">
        <v>67</v>
      </c>
      <c r="G3517" t="s">
        <v>885</v>
      </c>
      <c r="H3517" s="2" t="s">
        <v>22</v>
      </c>
      <c r="I3517" t="s">
        <v>23</v>
      </c>
      <c r="J3517" t="s">
        <v>24</v>
      </c>
      <c r="K3517">
        <v>60653</v>
      </c>
      <c r="L3517" t="s">
        <v>25</v>
      </c>
      <c r="M3517" t="s">
        <v>4578</v>
      </c>
      <c r="N3517" t="s">
        <v>128</v>
      </c>
      <c r="O3517" t="s">
        <v>4436</v>
      </c>
      <c r="P3517" s="4">
        <v>8.6820000000000004</v>
      </c>
      <c r="Q3517" s="4">
        <v>18</v>
      </c>
      <c r="R3517" s="4">
        <f t="shared" si="218"/>
        <v>-9.3179999999999996</v>
      </c>
      <c r="S3517" s="4">
        <f t="shared" si="219"/>
        <v>-1.3976999999999999</v>
      </c>
    </row>
    <row r="3518" spans="1:19" x14ac:dyDescent="0.3">
      <c r="A3518" t="s">
        <v>4582</v>
      </c>
      <c r="B3518" s="1">
        <v>42315</v>
      </c>
      <c r="C3518" s="1">
        <v>42317</v>
      </c>
      <c r="D3518">
        <f t="shared" si="216"/>
        <v>2015</v>
      </c>
      <c r="E3518" t="str">
        <f t="shared" si="217"/>
        <v>Nov</v>
      </c>
      <c r="F3518" t="s">
        <v>20</v>
      </c>
      <c r="G3518" t="s">
        <v>4037</v>
      </c>
      <c r="H3518" t="s">
        <v>51</v>
      </c>
      <c r="I3518" t="s">
        <v>113</v>
      </c>
      <c r="J3518" t="s">
        <v>109</v>
      </c>
      <c r="K3518">
        <v>77041</v>
      </c>
      <c r="L3518" t="s">
        <v>25</v>
      </c>
      <c r="M3518" t="s">
        <v>4578</v>
      </c>
      <c r="N3518" t="s">
        <v>128</v>
      </c>
      <c r="O3518" t="s">
        <v>4436</v>
      </c>
      <c r="P3518" s="4">
        <v>26.045999999999999</v>
      </c>
      <c r="Q3518" s="4">
        <v>26.045999999999999</v>
      </c>
      <c r="R3518" s="4">
        <f t="shared" si="218"/>
        <v>0</v>
      </c>
      <c r="S3518" s="4">
        <f t="shared" si="219"/>
        <v>0</v>
      </c>
    </row>
    <row r="3519" spans="1:19" x14ac:dyDescent="0.3">
      <c r="A3519" t="s">
        <v>4583</v>
      </c>
      <c r="B3519" s="1">
        <v>43206</v>
      </c>
      <c r="C3519" s="1">
        <v>43212</v>
      </c>
      <c r="D3519">
        <f t="shared" si="216"/>
        <v>2018</v>
      </c>
      <c r="E3519" t="str">
        <f t="shared" si="217"/>
        <v>Apr</v>
      </c>
      <c r="F3519" t="s">
        <v>37</v>
      </c>
      <c r="G3519" t="s">
        <v>709</v>
      </c>
      <c r="H3519" t="s">
        <v>105</v>
      </c>
      <c r="I3519" t="s">
        <v>113</v>
      </c>
      <c r="J3519" t="s">
        <v>109</v>
      </c>
      <c r="K3519">
        <v>77095</v>
      </c>
      <c r="L3519" t="s">
        <v>25</v>
      </c>
      <c r="M3519" t="s">
        <v>4578</v>
      </c>
      <c r="N3519" t="s">
        <v>128</v>
      </c>
      <c r="O3519" t="s">
        <v>4436</v>
      </c>
      <c r="P3519" s="4">
        <v>26.045999999999999</v>
      </c>
      <c r="Q3519" s="4">
        <v>26.045999999999999</v>
      </c>
      <c r="R3519" s="4">
        <f t="shared" si="218"/>
        <v>0</v>
      </c>
      <c r="S3519" s="4">
        <f t="shared" si="219"/>
        <v>0</v>
      </c>
    </row>
    <row r="3520" spans="1:19" x14ac:dyDescent="0.3">
      <c r="A3520" t="s">
        <v>2701</v>
      </c>
      <c r="B3520" s="1">
        <v>43249</v>
      </c>
      <c r="C3520" s="1">
        <v>43255</v>
      </c>
      <c r="D3520">
        <f t="shared" si="216"/>
        <v>2018</v>
      </c>
      <c r="E3520" t="str">
        <f t="shared" si="217"/>
        <v>May</v>
      </c>
      <c r="F3520" t="s">
        <v>37</v>
      </c>
      <c r="G3520" t="s">
        <v>750</v>
      </c>
      <c r="H3520" t="s">
        <v>105</v>
      </c>
      <c r="I3520" t="s">
        <v>182</v>
      </c>
      <c r="J3520" t="s">
        <v>653</v>
      </c>
      <c r="K3520">
        <v>47201</v>
      </c>
      <c r="L3520" t="s">
        <v>25</v>
      </c>
      <c r="M3520" t="s">
        <v>4578</v>
      </c>
      <c r="N3520" t="s">
        <v>128</v>
      </c>
      <c r="O3520" t="s">
        <v>4436</v>
      </c>
      <c r="P3520" s="4">
        <v>43.41</v>
      </c>
      <c r="Q3520" s="4">
        <v>43.41</v>
      </c>
      <c r="R3520" s="4">
        <f t="shared" si="218"/>
        <v>0</v>
      </c>
      <c r="S3520" s="4">
        <f t="shared" si="219"/>
        <v>0</v>
      </c>
    </row>
    <row r="3521" spans="1:19" ht="15.6" x14ac:dyDescent="0.3">
      <c r="A3521" t="s">
        <v>4584</v>
      </c>
      <c r="B3521" s="1">
        <v>43215</v>
      </c>
      <c r="C3521" s="1">
        <v>43222</v>
      </c>
      <c r="D3521">
        <f t="shared" si="216"/>
        <v>2018</v>
      </c>
      <c r="E3521" t="str">
        <f t="shared" si="217"/>
        <v>Apr</v>
      </c>
      <c r="F3521" t="s">
        <v>37</v>
      </c>
      <c r="G3521" t="s">
        <v>156</v>
      </c>
      <c r="H3521" s="2" t="s">
        <v>22</v>
      </c>
      <c r="I3521" t="s">
        <v>47</v>
      </c>
      <c r="J3521" t="s">
        <v>33</v>
      </c>
      <c r="K3521">
        <v>90032</v>
      </c>
      <c r="L3521" t="s">
        <v>34</v>
      </c>
      <c r="M3521" t="s">
        <v>4585</v>
      </c>
      <c r="N3521" t="s">
        <v>128</v>
      </c>
      <c r="O3521" t="s">
        <v>4436</v>
      </c>
      <c r="P3521" s="4">
        <v>73.343999999999994</v>
      </c>
      <c r="Q3521" s="4">
        <v>73.343999999999994</v>
      </c>
      <c r="R3521" s="4">
        <f t="shared" si="218"/>
        <v>0</v>
      </c>
      <c r="S3521" s="4">
        <f t="shared" si="219"/>
        <v>0</v>
      </c>
    </row>
    <row r="3522" spans="1:19" ht="15.6" x14ac:dyDescent="0.3">
      <c r="A3522" t="s">
        <v>4586</v>
      </c>
      <c r="B3522" s="1">
        <v>42037</v>
      </c>
      <c r="C3522" s="1">
        <v>42044</v>
      </c>
      <c r="D3522">
        <f t="shared" ref="D3522:D3585" si="220">YEAR(B3522)</f>
        <v>2015</v>
      </c>
      <c r="E3522" t="str">
        <f t="shared" ref="E3522:E3585" si="221">TEXT(B3522,"mmm")</f>
        <v>Feb</v>
      </c>
      <c r="F3522" t="s">
        <v>37</v>
      </c>
      <c r="G3522" t="s">
        <v>1701</v>
      </c>
      <c r="H3522" s="2" t="s">
        <v>22</v>
      </c>
      <c r="I3522" t="s">
        <v>2103</v>
      </c>
      <c r="J3522" t="s">
        <v>79</v>
      </c>
      <c r="K3522">
        <v>33710</v>
      </c>
      <c r="L3522" t="s">
        <v>44</v>
      </c>
      <c r="M3522" t="s">
        <v>4585</v>
      </c>
      <c r="N3522" t="s">
        <v>128</v>
      </c>
      <c r="O3522" t="s">
        <v>4436</v>
      </c>
      <c r="P3522" s="4">
        <v>18.335999999999999</v>
      </c>
      <c r="Q3522" s="4">
        <v>18</v>
      </c>
      <c r="R3522" s="4">
        <f t="shared" si="218"/>
        <v>0.33599999999999852</v>
      </c>
      <c r="S3522" s="4">
        <f t="shared" si="219"/>
        <v>5.0399999999999778E-2</v>
      </c>
    </row>
    <row r="3523" spans="1:19" x14ac:dyDescent="0.3">
      <c r="A3523" t="s">
        <v>4587</v>
      </c>
      <c r="B3523" s="1">
        <v>43065</v>
      </c>
      <c r="C3523" s="1">
        <v>43068</v>
      </c>
      <c r="D3523">
        <f t="shared" si="220"/>
        <v>2017</v>
      </c>
      <c r="E3523" t="str">
        <f t="shared" si="221"/>
        <v>Nov</v>
      </c>
      <c r="F3523" t="s">
        <v>20</v>
      </c>
      <c r="G3523" t="s">
        <v>1669</v>
      </c>
      <c r="H3523" t="s">
        <v>51</v>
      </c>
      <c r="I3523" t="s">
        <v>1631</v>
      </c>
      <c r="J3523" t="s">
        <v>754</v>
      </c>
      <c r="K3523">
        <v>36608</v>
      </c>
      <c r="L3523" t="s">
        <v>44</v>
      </c>
      <c r="M3523" t="s">
        <v>4585</v>
      </c>
      <c r="N3523" t="s">
        <v>128</v>
      </c>
      <c r="O3523" t="s">
        <v>4436</v>
      </c>
      <c r="P3523" s="4">
        <v>91.68</v>
      </c>
      <c r="Q3523" s="4">
        <v>91.68</v>
      </c>
      <c r="R3523" s="4">
        <f t="shared" ref="R3523:R3586" si="222">P3523-Q3523</f>
        <v>0</v>
      </c>
      <c r="S3523" s="4">
        <f t="shared" ref="S3523:S3586" si="223">0.15*R3523</f>
        <v>0</v>
      </c>
    </row>
    <row r="3524" spans="1:19" ht="15.6" x14ac:dyDescent="0.3">
      <c r="A3524" t="s">
        <v>4588</v>
      </c>
      <c r="B3524" s="1">
        <v>42311</v>
      </c>
      <c r="C3524" s="1">
        <v>42315</v>
      </c>
      <c r="D3524">
        <f t="shared" si="220"/>
        <v>2015</v>
      </c>
      <c r="E3524" t="str">
        <f t="shared" si="221"/>
        <v>Nov</v>
      </c>
      <c r="F3524" t="s">
        <v>37</v>
      </c>
      <c r="G3524" t="s">
        <v>2434</v>
      </c>
      <c r="H3524" s="2" t="s">
        <v>22</v>
      </c>
      <c r="I3524" t="s">
        <v>61</v>
      </c>
      <c r="J3524" t="s">
        <v>62</v>
      </c>
      <c r="K3524">
        <v>10009</v>
      </c>
      <c r="L3524" t="s">
        <v>54</v>
      </c>
      <c r="M3524" t="s">
        <v>4585</v>
      </c>
      <c r="N3524" t="s">
        <v>128</v>
      </c>
      <c r="O3524" t="s">
        <v>4436</v>
      </c>
      <c r="P3524" s="4">
        <v>48.896000000000001</v>
      </c>
      <c r="Q3524" s="4">
        <v>48.896000000000001</v>
      </c>
      <c r="R3524" s="4">
        <f t="shared" si="222"/>
        <v>0</v>
      </c>
      <c r="S3524" s="4">
        <f t="shared" si="223"/>
        <v>0</v>
      </c>
    </row>
    <row r="3525" spans="1:19" x14ac:dyDescent="0.3">
      <c r="A3525" t="s">
        <v>4589</v>
      </c>
      <c r="B3525" s="1">
        <v>42966</v>
      </c>
      <c r="C3525" s="1">
        <v>42967</v>
      </c>
      <c r="D3525">
        <f t="shared" si="220"/>
        <v>2017</v>
      </c>
      <c r="E3525" t="str">
        <f t="shared" si="221"/>
        <v>Aug</v>
      </c>
      <c r="F3525" t="s">
        <v>20</v>
      </c>
      <c r="G3525" t="s">
        <v>1025</v>
      </c>
      <c r="H3525" t="s">
        <v>51</v>
      </c>
      <c r="I3525" t="s">
        <v>61</v>
      </c>
      <c r="J3525" t="s">
        <v>62</v>
      </c>
      <c r="K3525">
        <v>10009</v>
      </c>
      <c r="L3525" t="s">
        <v>54</v>
      </c>
      <c r="M3525" t="s">
        <v>4585</v>
      </c>
      <c r="N3525" t="s">
        <v>128</v>
      </c>
      <c r="O3525" t="s">
        <v>4436</v>
      </c>
      <c r="P3525" s="4">
        <v>146.68799999999999</v>
      </c>
      <c r="Q3525" s="4">
        <v>146.68799999999999</v>
      </c>
      <c r="R3525" s="4">
        <f t="shared" si="222"/>
        <v>0</v>
      </c>
      <c r="S3525" s="4">
        <f t="shared" si="223"/>
        <v>0</v>
      </c>
    </row>
    <row r="3526" spans="1:19" ht="15.6" x14ac:dyDescent="0.3">
      <c r="A3526" t="s">
        <v>4590</v>
      </c>
      <c r="B3526" s="1">
        <v>42141</v>
      </c>
      <c r="C3526" s="1">
        <v>42145</v>
      </c>
      <c r="D3526">
        <f t="shared" si="220"/>
        <v>2015</v>
      </c>
      <c r="E3526" t="str">
        <f t="shared" si="221"/>
        <v>May</v>
      </c>
      <c r="F3526" t="s">
        <v>37</v>
      </c>
      <c r="G3526" t="s">
        <v>4175</v>
      </c>
      <c r="H3526" s="2" t="s">
        <v>22</v>
      </c>
      <c r="I3526" t="s">
        <v>447</v>
      </c>
      <c r="J3526" t="s">
        <v>148</v>
      </c>
      <c r="K3526">
        <v>54703</v>
      </c>
      <c r="L3526" t="s">
        <v>25</v>
      </c>
      <c r="M3526" t="s">
        <v>4585</v>
      </c>
      <c r="N3526" t="s">
        <v>128</v>
      </c>
      <c r="O3526" t="s">
        <v>4436</v>
      </c>
      <c r="P3526" s="4">
        <v>91.68</v>
      </c>
      <c r="Q3526" s="4">
        <v>91.68</v>
      </c>
      <c r="R3526" s="4">
        <f t="shared" si="222"/>
        <v>0</v>
      </c>
      <c r="S3526" s="4">
        <f t="shared" si="223"/>
        <v>0</v>
      </c>
    </row>
    <row r="3527" spans="1:19" ht="15.6" x14ac:dyDescent="0.3">
      <c r="A3527" t="s">
        <v>4591</v>
      </c>
      <c r="B3527" s="1">
        <v>42709</v>
      </c>
      <c r="C3527" s="1">
        <v>42710</v>
      </c>
      <c r="D3527">
        <f t="shared" si="220"/>
        <v>2016</v>
      </c>
      <c r="E3527" t="str">
        <f t="shared" si="221"/>
        <v>Dec</v>
      </c>
      <c r="F3527" t="s">
        <v>20</v>
      </c>
      <c r="G3527" t="s">
        <v>1287</v>
      </c>
      <c r="H3527" s="2" t="s">
        <v>22</v>
      </c>
      <c r="I3527" t="s">
        <v>3657</v>
      </c>
      <c r="J3527" t="s">
        <v>89</v>
      </c>
      <c r="K3527">
        <v>48104</v>
      </c>
      <c r="L3527" t="s">
        <v>25</v>
      </c>
      <c r="M3527" t="s">
        <v>4585</v>
      </c>
      <c r="N3527" t="s">
        <v>128</v>
      </c>
      <c r="O3527" t="s">
        <v>4436</v>
      </c>
      <c r="P3527" s="4">
        <v>152.80000000000001</v>
      </c>
      <c r="Q3527" s="4">
        <v>152.80000000000001</v>
      </c>
      <c r="R3527" s="4">
        <f t="shared" si="222"/>
        <v>0</v>
      </c>
      <c r="S3527" s="4">
        <f t="shared" si="223"/>
        <v>0</v>
      </c>
    </row>
    <row r="3528" spans="1:19" x14ac:dyDescent="0.3">
      <c r="A3528" t="s">
        <v>2161</v>
      </c>
      <c r="B3528" s="1">
        <v>43416</v>
      </c>
      <c r="C3528" s="1">
        <v>43422</v>
      </c>
      <c r="D3528">
        <f t="shared" si="220"/>
        <v>2018</v>
      </c>
      <c r="E3528" t="str">
        <f t="shared" si="221"/>
        <v>Nov</v>
      </c>
      <c r="F3528" t="s">
        <v>37</v>
      </c>
      <c r="G3528" t="s">
        <v>885</v>
      </c>
      <c r="H3528" t="s">
        <v>22</v>
      </c>
      <c r="I3528" t="s">
        <v>116</v>
      </c>
      <c r="J3528" t="s">
        <v>109</v>
      </c>
      <c r="K3528">
        <v>75081</v>
      </c>
      <c r="L3528" t="s">
        <v>25</v>
      </c>
      <c r="M3528" t="s">
        <v>4585</v>
      </c>
      <c r="N3528" t="s">
        <v>128</v>
      </c>
      <c r="O3528" t="s">
        <v>4436</v>
      </c>
      <c r="P3528" s="4">
        <v>30.56</v>
      </c>
      <c r="Q3528" s="4">
        <v>30.56</v>
      </c>
      <c r="R3528" s="4">
        <f t="shared" si="222"/>
        <v>0</v>
      </c>
      <c r="S3528" s="4">
        <f t="shared" si="223"/>
        <v>0</v>
      </c>
    </row>
    <row r="3529" spans="1:19" x14ac:dyDescent="0.3">
      <c r="A3529" t="s">
        <v>4592</v>
      </c>
      <c r="B3529" s="1">
        <v>42997</v>
      </c>
      <c r="C3529" s="1">
        <v>43001</v>
      </c>
      <c r="D3529">
        <f t="shared" si="220"/>
        <v>2017</v>
      </c>
      <c r="E3529" t="str">
        <f t="shared" si="221"/>
        <v>Sep</v>
      </c>
      <c r="F3529" t="s">
        <v>67</v>
      </c>
      <c r="G3529" t="s">
        <v>1556</v>
      </c>
      <c r="H3529" t="s">
        <v>51</v>
      </c>
      <c r="I3529" t="s">
        <v>3703</v>
      </c>
      <c r="J3529" t="s">
        <v>144</v>
      </c>
      <c r="K3529">
        <v>7050</v>
      </c>
      <c r="L3529" t="s">
        <v>54</v>
      </c>
      <c r="M3529" t="s">
        <v>4593</v>
      </c>
      <c r="N3529" t="s">
        <v>128</v>
      </c>
      <c r="O3529" t="s">
        <v>4436</v>
      </c>
      <c r="P3529" s="4">
        <v>25.44</v>
      </c>
      <c r="Q3529" s="4">
        <v>25.44</v>
      </c>
      <c r="R3529" s="4">
        <f t="shared" si="222"/>
        <v>0</v>
      </c>
      <c r="S3529" s="4">
        <f t="shared" si="223"/>
        <v>0</v>
      </c>
    </row>
    <row r="3530" spans="1:19" ht="15.6" x14ac:dyDescent="0.3">
      <c r="A3530" t="s">
        <v>186</v>
      </c>
      <c r="B3530" s="1">
        <v>42175</v>
      </c>
      <c r="C3530" s="1">
        <v>42179</v>
      </c>
      <c r="D3530">
        <f t="shared" si="220"/>
        <v>2015</v>
      </c>
      <c r="E3530" t="str">
        <f t="shared" si="221"/>
        <v>Jun</v>
      </c>
      <c r="F3530" t="s">
        <v>37</v>
      </c>
      <c r="G3530" t="s">
        <v>187</v>
      </c>
      <c r="H3530" s="2" t="s">
        <v>22</v>
      </c>
      <c r="I3530" t="s">
        <v>188</v>
      </c>
      <c r="J3530" t="s">
        <v>109</v>
      </c>
      <c r="K3530">
        <v>75023</v>
      </c>
      <c r="L3530" t="s">
        <v>25</v>
      </c>
      <c r="M3530" t="s">
        <v>4593</v>
      </c>
      <c r="N3530" t="s">
        <v>128</v>
      </c>
      <c r="O3530" t="s">
        <v>4436</v>
      </c>
      <c r="P3530" s="4">
        <v>3.3919999999999999</v>
      </c>
      <c r="Q3530" s="4">
        <v>5</v>
      </c>
      <c r="R3530" s="4">
        <f t="shared" si="222"/>
        <v>-1.6080000000000001</v>
      </c>
      <c r="S3530" s="4">
        <f t="shared" si="223"/>
        <v>-0.2412</v>
      </c>
    </row>
    <row r="3531" spans="1:19" ht="15.6" x14ac:dyDescent="0.3">
      <c r="A3531" t="s">
        <v>4568</v>
      </c>
      <c r="B3531" s="1">
        <v>42322</v>
      </c>
      <c r="C3531" s="1">
        <v>42326</v>
      </c>
      <c r="D3531">
        <f t="shared" si="220"/>
        <v>2015</v>
      </c>
      <c r="E3531" t="str">
        <f t="shared" si="221"/>
        <v>Nov</v>
      </c>
      <c r="F3531" t="s">
        <v>37</v>
      </c>
      <c r="G3531" t="s">
        <v>296</v>
      </c>
      <c r="H3531" s="2" t="s">
        <v>22</v>
      </c>
      <c r="I3531" t="s">
        <v>1696</v>
      </c>
      <c r="J3531" t="s">
        <v>89</v>
      </c>
      <c r="K3531">
        <v>48640</v>
      </c>
      <c r="L3531" t="s">
        <v>25</v>
      </c>
      <c r="M3531" t="s">
        <v>4593</v>
      </c>
      <c r="N3531" t="s">
        <v>128</v>
      </c>
      <c r="O3531" t="s">
        <v>4436</v>
      </c>
      <c r="P3531" s="4">
        <v>12.72</v>
      </c>
      <c r="Q3531" s="4">
        <v>12.72</v>
      </c>
      <c r="R3531" s="4">
        <f t="shared" si="222"/>
        <v>0</v>
      </c>
      <c r="S3531" s="4">
        <f t="shared" si="223"/>
        <v>0</v>
      </c>
    </row>
    <row r="3532" spans="1:19" ht="15.6" x14ac:dyDescent="0.3">
      <c r="A3532" t="s">
        <v>3668</v>
      </c>
      <c r="B3532" s="1">
        <v>42695</v>
      </c>
      <c r="C3532" s="1">
        <v>42701</v>
      </c>
      <c r="D3532">
        <f t="shared" si="220"/>
        <v>2016</v>
      </c>
      <c r="E3532" t="str">
        <f t="shared" si="221"/>
        <v>Nov</v>
      </c>
      <c r="F3532" t="s">
        <v>37</v>
      </c>
      <c r="G3532" t="s">
        <v>1126</v>
      </c>
      <c r="H3532" s="2" t="s">
        <v>22</v>
      </c>
      <c r="I3532" t="s">
        <v>174</v>
      </c>
      <c r="J3532" t="s">
        <v>109</v>
      </c>
      <c r="K3532">
        <v>76106</v>
      </c>
      <c r="L3532" t="s">
        <v>25</v>
      </c>
      <c r="M3532" t="s">
        <v>4593</v>
      </c>
      <c r="N3532" t="s">
        <v>128</v>
      </c>
      <c r="O3532" t="s">
        <v>4436</v>
      </c>
      <c r="P3532" s="4">
        <v>1.696</v>
      </c>
      <c r="Q3532" s="4">
        <v>5</v>
      </c>
      <c r="R3532" s="4">
        <f t="shared" si="222"/>
        <v>-3.3040000000000003</v>
      </c>
      <c r="S3532" s="4">
        <f t="shared" si="223"/>
        <v>-0.49560000000000004</v>
      </c>
    </row>
    <row r="3533" spans="1:19" ht="15.6" x14ac:dyDescent="0.3">
      <c r="A3533" t="s">
        <v>3497</v>
      </c>
      <c r="B3533" s="1">
        <v>42696</v>
      </c>
      <c r="C3533" s="1">
        <v>42700</v>
      </c>
      <c r="D3533">
        <f t="shared" si="220"/>
        <v>2016</v>
      </c>
      <c r="E3533" t="str">
        <f t="shared" si="221"/>
        <v>Nov</v>
      </c>
      <c r="F3533" t="s">
        <v>37</v>
      </c>
      <c r="G3533" t="s">
        <v>1544</v>
      </c>
      <c r="H3533" s="2" t="s">
        <v>22</v>
      </c>
      <c r="I3533" t="s">
        <v>174</v>
      </c>
      <c r="J3533" t="s">
        <v>109</v>
      </c>
      <c r="K3533">
        <v>76106</v>
      </c>
      <c r="L3533" t="s">
        <v>25</v>
      </c>
      <c r="M3533" t="s">
        <v>4593</v>
      </c>
      <c r="N3533" t="s">
        <v>128</v>
      </c>
      <c r="O3533" t="s">
        <v>4436</v>
      </c>
      <c r="P3533" s="4">
        <v>2.544</v>
      </c>
      <c r="Q3533" s="4">
        <v>5</v>
      </c>
      <c r="R3533" s="4">
        <f t="shared" si="222"/>
        <v>-2.456</v>
      </c>
      <c r="S3533" s="4">
        <f t="shared" si="223"/>
        <v>-0.36840000000000001</v>
      </c>
    </row>
    <row r="3534" spans="1:19" ht="15.6" x14ac:dyDescent="0.3">
      <c r="A3534" t="s">
        <v>4594</v>
      </c>
      <c r="B3534" s="1">
        <v>43267</v>
      </c>
      <c r="C3534" s="1">
        <v>43272</v>
      </c>
      <c r="D3534">
        <f t="shared" si="220"/>
        <v>2018</v>
      </c>
      <c r="E3534" t="str">
        <f t="shared" si="221"/>
        <v>Jun</v>
      </c>
      <c r="F3534" t="s">
        <v>37</v>
      </c>
      <c r="G3534" t="s">
        <v>308</v>
      </c>
      <c r="H3534" s="2" t="s">
        <v>22</v>
      </c>
      <c r="I3534" t="s">
        <v>23</v>
      </c>
      <c r="J3534" t="s">
        <v>24</v>
      </c>
      <c r="K3534">
        <v>60653</v>
      </c>
      <c r="L3534" t="s">
        <v>25</v>
      </c>
      <c r="M3534" t="s">
        <v>4593</v>
      </c>
      <c r="N3534" t="s">
        <v>128</v>
      </c>
      <c r="O3534" t="s">
        <v>4436</v>
      </c>
      <c r="P3534" s="4">
        <v>5.9359999999999999</v>
      </c>
      <c r="Q3534" s="4">
        <v>5</v>
      </c>
      <c r="R3534" s="4">
        <f t="shared" si="222"/>
        <v>0.93599999999999994</v>
      </c>
      <c r="S3534" s="4">
        <f t="shared" si="223"/>
        <v>0.1404</v>
      </c>
    </row>
    <row r="3535" spans="1:19" ht="15.6" x14ac:dyDescent="0.3">
      <c r="A3535" t="s">
        <v>4595</v>
      </c>
      <c r="B3535" s="1">
        <v>43380</v>
      </c>
      <c r="C3535" s="1">
        <v>43384</v>
      </c>
      <c r="D3535">
        <f t="shared" si="220"/>
        <v>2018</v>
      </c>
      <c r="E3535" t="str">
        <f t="shared" si="221"/>
        <v>Oct</v>
      </c>
      <c r="F3535" t="s">
        <v>37</v>
      </c>
      <c r="G3535" t="s">
        <v>459</v>
      </c>
      <c r="H3535" s="2" t="s">
        <v>22</v>
      </c>
      <c r="I3535" t="s">
        <v>113</v>
      </c>
      <c r="J3535" t="s">
        <v>109</v>
      </c>
      <c r="K3535">
        <v>77036</v>
      </c>
      <c r="L3535" t="s">
        <v>25</v>
      </c>
      <c r="M3535" t="s">
        <v>4593</v>
      </c>
      <c r="N3535" t="s">
        <v>128</v>
      </c>
      <c r="O3535" t="s">
        <v>4436</v>
      </c>
      <c r="P3535" s="4">
        <v>4.24</v>
      </c>
      <c r="Q3535" s="4">
        <v>5</v>
      </c>
      <c r="R3535" s="4">
        <f t="shared" si="222"/>
        <v>-0.75999999999999979</v>
      </c>
      <c r="S3535" s="4">
        <f t="shared" si="223"/>
        <v>-0.11399999999999996</v>
      </c>
    </row>
    <row r="3536" spans="1:19" ht="15.6" x14ac:dyDescent="0.3">
      <c r="A3536" t="s">
        <v>4596</v>
      </c>
      <c r="B3536" s="1">
        <v>43411</v>
      </c>
      <c r="C3536" s="1">
        <v>43411</v>
      </c>
      <c r="D3536">
        <f t="shared" si="220"/>
        <v>2018</v>
      </c>
      <c r="E3536" t="str">
        <f t="shared" si="221"/>
        <v>Nov</v>
      </c>
      <c r="F3536" t="s">
        <v>30</v>
      </c>
      <c r="G3536" t="s">
        <v>2491</v>
      </c>
      <c r="H3536" s="2" t="s">
        <v>22</v>
      </c>
      <c r="I3536" t="s">
        <v>502</v>
      </c>
      <c r="J3536" t="s">
        <v>503</v>
      </c>
      <c r="K3536">
        <v>73120</v>
      </c>
      <c r="L3536" t="s">
        <v>25</v>
      </c>
      <c r="M3536" t="s">
        <v>4593</v>
      </c>
      <c r="N3536" t="s">
        <v>128</v>
      </c>
      <c r="O3536" t="s">
        <v>4436</v>
      </c>
      <c r="P3536" s="4">
        <v>38.159999999999997</v>
      </c>
      <c r="Q3536" s="4">
        <v>38.159999999999997</v>
      </c>
      <c r="R3536" s="4">
        <f t="shared" si="222"/>
        <v>0</v>
      </c>
      <c r="S3536" s="4">
        <f t="shared" si="223"/>
        <v>0</v>
      </c>
    </row>
    <row r="3537" spans="1:19" ht="15.6" x14ac:dyDescent="0.3">
      <c r="A3537" t="s">
        <v>4597</v>
      </c>
      <c r="B3537" s="1">
        <v>42470</v>
      </c>
      <c r="C3537" s="1">
        <v>42475</v>
      </c>
      <c r="D3537">
        <f t="shared" si="220"/>
        <v>2016</v>
      </c>
      <c r="E3537" t="str">
        <f t="shared" si="221"/>
        <v>Apr</v>
      </c>
      <c r="F3537" t="s">
        <v>37</v>
      </c>
      <c r="G3537" t="s">
        <v>87</v>
      </c>
      <c r="H3537" s="2" t="s">
        <v>22</v>
      </c>
      <c r="I3537" t="s">
        <v>994</v>
      </c>
      <c r="J3537" t="s">
        <v>33</v>
      </c>
      <c r="K3537">
        <v>95823</v>
      </c>
      <c r="L3537" t="s">
        <v>34</v>
      </c>
      <c r="M3537" t="s">
        <v>4598</v>
      </c>
      <c r="N3537" t="s">
        <v>128</v>
      </c>
      <c r="O3537" t="s">
        <v>4436</v>
      </c>
      <c r="P3537" s="4">
        <v>12.832000000000001</v>
      </c>
      <c r="Q3537" s="4">
        <v>12.832000000000001</v>
      </c>
      <c r="R3537" s="4">
        <f t="shared" si="222"/>
        <v>0</v>
      </c>
      <c r="S3537" s="4">
        <f t="shared" si="223"/>
        <v>0</v>
      </c>
    </row>
    <row r="3538" spans="1:19" ht="15.6" x14ac:dyDescent="0.3">
      <c r="A3538" t="s">
        <v>4599</v>
      </c>
      <c r="B3538" s="1">
        <v>43207</v>
      </c>
      <c r="C3538" s="1">
        <v>43213</v>
      </c>
      <c r="D3538">
        <f t="shared" si="220"/>
        <v>2018</v>
      </c>
      <c r="E3538" t="str">
        <f t="shared" si="221"/>
        <v>Apr</v>
      </c>
      <c r="F3538" t="s">
        <v>37</v>
      </c>
      <c r="G3538" t="s">
        <v>96</v>
      </c>
      <c r="H3538" s="2" t="s">
        <v>22</v>
      </c>
      <c r="I3538" t="s">
        <v>576</v>
      </c>
      <c r="J3538" t="s">
        <v>75</v>
      </c>
      <c r="K3538">
        <v>80027</v>
      </c>
      <c r="L3538" t="s">
        <v>34</v>
      </c>
      <c r="M3538" t="s">
        <v>4598</v>
      </c>
      <c r="N3538" t="s">
        <v>128</v>
      </c>
      <c r="O3538" t="s">
        <v>4436</v>
      </c>
      <c r="P3538" s="4">
        <v>12.03</v>
      </c>
      <c r="Q3538" s="4">
        <v>12.03</v>
      </c>
      <c r="R3538" s="4">
        <f t="shared" si="222"/>
        <v>0</v>
      </c>
      <c r="S3538" s="4">
        <f t="shared" si="223"/>
        <v>0</v>
      </c>
    </row>
    <row r="3539" spans="1:19" ht="15.6" x14ac:dyDescent="0.3">
      <c r="A3539" t="s">
        <v>2158</v>
      </c>
      <c r="B3539" s="1">
        <v>42078</v>
      </c>
      <c r="C3539" s="1">
        <v>42082</v>
      </c>
      <c r="D3539">
        <f t="shared" si="220"/>
        <v>2015</v>
      </c>
      <c r="E3539" t="str">
        <f t="shared" si="221"/>
        <v>Mar</v>
      </c>
      <c r="F3539" t="s">
        <v>37</v>
      </c>
      <c r="G3539" t="s">
        <v>2159</v>
      </c>
      <c r="H3539" s="2" t="s">
        <v>22</v>
      </c>
      <c r="I3539" t="s">
        <v>1270</v>
      </c>
      <c r="J3539" t="s">
        <v>79</v>
      </c>
      <c r="K3539">
        <v>33614</v>
      </c>
      <c r="L3539" t="s">
        <v>44</v>
      </c>
      <c r="M3539" t="s">
        <v>4598</v>
      </c>
      <c r="N3539" t="s">
        <v>128</v>
      </c>
      <c r="O3539" t="s">
        <v>4436</v>
      </c>
      <c r="P3539" s="4">
        <v>7.218</v>
      </c>
      <c r="Q3539" s="4">
        <v>5</v>
      </c>
      <c r="R3539" s="4">
        <f t="shared" si="222"/>
        <v>2.218</v>
      </c>
      <c r="S3539" s="4">
        <f t="shared" si="223"/>
        <v>0.3327</v>
      </c>
    </row>
    <row r="3540" spans="1:19" ht="15.6" x14ac:dyDescent="0.3">
      <c r="A3540" t="s">
        <v>4600</v>
      </c>
      <c r="B3540" s="1">
        <v>42357</v>
      </c>
      <c r="C3540" s="1">
        <v>42363</v>
      </c>
      <c r="D3540">
        <f t="shared" si="220"/>
        <v>2015</v>
      </c>
      <c r="E3540" t="str">
        <f t="shared" si="221"/>
        <v>Dec</v>
      </c>
      <c r="F3540" t="s">
        <v>37</v>
      </c>
      <c r="G3540" t="s">
        <v>4273</v>
      </c>
      <c r="H3540" s="2" t="s">
        <v>22</v>
      </c>
      <c r="I3540" t="s">
        <v>78</v>
      </c>
      <c r="J3540" t="s">
        <v>79</v>
      </c>
      <c r="K3540">
        <v>32216</v>
      </c>
      <c r="L3540" t="s">
        <v>44</v>
      </c>
      <c r="M3540" t="s">
        <v>4598</v>
      </c>
      <c r="N3540" t="s">
        <v>128</v>
      </c>
      <c r="O3540" t="s">
        <v>4436</v>
      </c>
      <c r="P3540" s="4">
        <v>4.8120000000000003</v>
      </c>
      <c r="Q3540" s="4">
        <v>5</v>
      </c>
      <c r="R3540" s="4">
        <f t="shared" si="222"/>
        <v>-0.18799999999999972</v>
      </c>
      <c r="S3540" s="4">
        <f t="shared" si="223"/>
        <v>-2.8199999999999958E-2</v>
      </c>
    </row>
    <row r="3541" spans="1:19" ht="15.6" x14ac:dyDescent="0.3">
      <c r="A3541" t="s">
        <v>4601</v>
      </c>
      <c r="B3541" s="1">
        <v>42679</v>
      </c>
      <c r="C3541" s="1">
        <v>42682</v>
      </c>
      <c r="D3541">
        <f t="shared" si="220"/>
        <v>2016</v>
      </c>
      <c r="E3541" t="str">
        <f t="shared" si="221"/>
        <v>Nov</v>
      </c>
      <c r="F3541" t="s">
        <v>20</v>
      </c>
      <c r="G3541" t="s">
        <v>1914</v>
      </c>
      <c r="H3541" s="2" t="s">
        <v>22</v>
      </c>
      <c r="I3541" t="s">
        <v>419</v>
      </c>
      <c r="J3541" t="s">
        <v>233</v>
      </c>
      <c r="K3541">
        <v>44107</v>
      </c>
      <c r="L3541" t="s">
        <v>54</v>
      </c>
      <c r="M3541" t="s">
        <v>4598</v>
      </c>
      <c r="N3541" t="s">
        <v>128</v>
      </c>
      <c r="O3541" t="s">
        <v>4436</v>
      </c>
      <c r="P3541" s="4">
        <v>7.218</v>
      </c>
      <c r="Q3541" s="4">
        <v>5</v>
      </c>
      <c r="R3541" s="4">
        <f t="shared" si="222"/>
        <v>2.218</v>
      </c>
      <c r="S3541" s="4">
        <f t="shared" si="223"/>
        <v>0.3327</v>
      </c>
    </row>
    <row r="3542" spans="1:19" ht="15.6" x14ac:dyDescent="0.3">
      <c r="A3542" t="s">
        <v>4602</v>
      </c>
      <c r="B3542" s="1">
        <v>42861</v>
      </c>
      <c r="C3542" s="1">
        <v>42865</v>
      </c>
      <c r="D3542">
        <f t="shared" si="220"/>
        <v>2017</v>
      </c>
      <c r="E3542" t="str">
        <f t="shared" si="221"/>
        <v>May</v>
      </c>
      <c r="F3542" t="s">
        <v>37</v>
      </c>
      <c r="G3542" t="s">
        <v>1048</v>
      </c>
      <c r="H3542" s="2" t="s">
        <v>22</v>
      </c>
      <c r="I3542" t="s">
        <v>23</v>
      </c>
      <c r="J3542" t="s">
        <v>24</v>
      </c>
      <c r="K3542">
        <v>60610</v>
      </c>
      <c r="L3542" t="s">
        <v>25</v>
      </c>
      <c r="M3542" t="s">
        <v>4598</v>
      </c>
      <c r="N3542" t="s">
        <v>128</v>
      </c>
      <c r="O3542" t="s">
        <v>4436</v>
      </c>
      <c r="P3542" s="4">
        <v>3.2080000000000002</v>
      </c>
      <c r="Q3542" s="4">
        <v>5</v>
      </c>
      <c r="R3542" s="4">
        <f t="shared" si="222"/>
        <v>-1.7919999999999998</v>
      </c>
      <c r="S3542" s="4">
        <f t="shared" si="223"/>
        <v>-0.26879999999999998</v>
      </c>
    </row>
    <row r="3543" spans="1:19" ht="15.6" x14ac:dyDescent="0.3">
      <c r="A3543" t="s">
        <v>4603</v>
      </c>
      <c r="B3543" s="1">
        <v>42912</v>
      </c>
      <c r="C3543" s="1">
        <v>42912</v>
      </c>
      <c r="D3543">
        <f t="shared" si="220"/>
        <v>2017</v>
      </c>
      <c r="E3543" t="str">
        <f t="shared" si="221"/>
        <v>Jun</v>
      </c>
      <c r="F3543" t="s">
        <v>30</v>
      </c>
      <c r="G3543" t="s">
        <v>2284</v>
      </c>
      <c r="H3543" s="2" t="s">
        <v>22</v>
      </c>
      <c r="I3543" t="s">
        <v>2029</v>
      </c>
      <c r="J3543" t="s">
        <v>89</v>
      </c>
      <c r="K3543">
        <v>48066</v>
      </c>
      <c r="L3543" t="s">
        <v>25</v>
      </c>
      <c r="M3543" t="s">
        <v>4598</v>
      </c>
      <c r="N3543" t="s">
        <v>128</v>
      </c>
      <c r="O3543" t="s">
        <v>4436</v>
      </c>
      <c r="P3543" s="4">
        <v>8.02</v>
      </c>
      <c r="Q3543" s="4">
        <v>18</v>
      </c>
      <c r="R3543" s="4">
        <f t="shared" si="222"/>
        <v>-9.98</v>
      </c>
      <c r="S3543" s="4">
        <f t="shared" si="223"/>
        <v>-1.4970000000000001</v>
      </c>
    </row>
    <row r="3544" spans="1:19" ht="15.6" x14ac:dyDescent="0.3">
      <c r="A3544" t="s">
        <v>4604</v>
      </c>
      <c r="B3544" s="1">
        <v>43365</v>
      </c>
      <c r="C3544" s="1">
        <v>43370</v>
      </c>
      <c r="D3544">
        <f t="shared" si="220"/>
        <v>2018</v>
      </c>
      <c r="E3544" t="str">
        <f t="shared" si="221"/>
        <v>Sep</v>
      </c>
      <c r="F3544" t="s">
        <v>37</v>
      </c>
      <c r="G3544" t="s">
        <v>572</v>
      </c>
      <c r="H3544" s="2" t="s">
        <v>22</v>
      </c>
      <c r="I3544" t="s">
        <v>4605</v>
      </c>
      <c r="J3544" t="s">
        <v>109</v>
      </c>
      <c r="K3544">
        <v>77581</v>
      </c>
      <c r="L3544" t="s">
        <v>25</v>
      </c>
      <c r="M3544" t="s">
        <v>4598</v>
      </c>
      <c r="N3544" t="s">
        <v>128</v>
      </c>
      <c r="O3544" t="s">
        <v>4436</v>
      </c>
      <c r="P3544" s="4">
        <v>11.228</v>
      </c>
      <c r="Q3544" s="4">
        <v>18</v>
      </c>
      <c r="R3544" s="4">
        <f t="shared" si="222"/>
        <v>-6.7720000000000002</v>
      </c>
      <c r="S3544" s="4">
        <f t="shared" si="223"/>
        <v>-1.0158</v>
      </c>
    </row>
    <row r="3545" spans="1:19" ht="15.6" x14ac:dyDescent="0.3">
      <c r="A3545" t="s">
        <v>3721</v>
      </c>
      <c r="B3545" s="1">
        <v>42639</v>
      </c>
      <c r="C3545" s="1">
        <v>42643</v>
      </c>
      <c r="D3545">
        <f t="shared" si="220"/>
        <v>2016</v>
      </c>
      <c r="E3545" t="str">
        <f t="shared" si="221"/>
        <v>Sep</v>
      </c>
      <c r="F3545" t="s">
        <v>37</v>
      </c>
      <c r="G3545" t="s">
        <v>792</v>
      </c>
      <c r="H3545" s="2" t="s">
        <v>22</v>
      </c>
      <c r="I3545" t="s">
        <v>177</v>
      </c>
      <c r="J3545" t="s">
        <v>178</v>
      </c>
      <c r="K3545">
        <v>85204</v>
      </c>
      <c r="L3545" t="s">
        <v>34</v>
      </c>
      <c r="M3545" t="s">
        <v>4606</v>
      </c>
      <c r="N3545" t="s">
        <v>128</v>
      </c>
      <c r="O3545" t="s">
        <v>4436</v>
      </c>
      <c r="P3545" s="4">
        <v>72.587999999999994</v>
      </c>
      <c r="Q3545" s="4">
        <v>100</v>
      </c>
      <c r="R3545" s="4">
        <f t="shared" si="222"/>
        <v>-27.412000000000006</v>
      </c>
      <c r="S3545" s="4">
        <f t="shared" si="223"/>
        <v>-4.1118000000000006</v>
      </c>
    </row>
    <row r="3546" spans="1:19" x14ac:dyDescent="0.3">
      <c r="A3546" t="s">
        <v>4607</v>
      </c>
      <c r="B3546" s="1">
        <v>43259</v>
      </c>
      <c r="C3546" s="1">
        <v>43264</v>
      </c>
      <c r="D3546">
        <f t="shared" si="220"/>
        <v>2018</v>
      </c>
      <c r="E3546" t="str">
        <f t="shared" si="221"/>
        <v>Jun</v>
      </c>
      <c r="F3546" t="s">
        <v>37</v>
      </c>
      <c r="G3546" t="s">
        <v>3220</v>
      </c>
      <c r="H3546" t="s">
        <v>105</v>
      </c>
      <c r="I3546" t="s">
        <v>1301</v>
      </c>
      <c r="J3546" t="s">
        <v>178</v>
      </c>
      <c r="K3546">
        <v>85301</v>
      </c>
      <c r="L3546" t="s">
        <v>34</v>
      </c>
      <c r="M3546" t="s">
        <v>4606</v>
      </c>
      <c r="N3546" t="s">
        <v>128</v>
      </c>
      <c r="O3546" t="s">
        <v>4436</v>
      </c>
      <c r="P3546" s="4">
        <v>72.587999999999994</v>
      </c>
      <c r="Q3546" s="4">
        <v>72.587999999999994</v>
      </c>
      <c r="R3546" s="4">
        <f t="shared" si="222"/>
        <v>0</v>
      </c>
      <c r="S3546" s="4">
        <f t="shared" si="223"/>
        <v>0</v>
      </c>
    </row>
    <row r="3547" spans="1:19" x14ac:dyDescent="0.3">
      <c r="A3547" t="s">
        <v>3556</v>
      </c>
      <c r="B3547" s="1">
        <v>43087</v>
      </c>
      <c r="C3547" s="1">
        <v>43089</v>
      </c>
      <c r="D3547">
        <f t="shared" si="220"/>
        <v>2017</v>
      </c>
      <c r="E3547" t="str">
        <f t="shared" si="221"/>
        <v>Dec</v>
      </c>
      <c r="F3547" t="s">
        <v>67</v>
      </c>
      <c r="G3547" t="s">
        <v>1197</v>
      </c>
      <c r="H3547" t="s">
        <v>51</v>
      </c>
      <c r="I3547" t="s">
        <v>3557</v>
      </c>
      <c r="J3547" t="s">
        <v>79</v>
      </c>
      <c r="K3547">
        <v>33319</v>
      </c>
      <c r="L3547" t="s">
        <v>44</v>
      </c>
      <c r="M3547" t="s">
        <v>4606</v>
      </c>
      <c r="N3547" t="s">
        <v>128</v>
      </c>
      <c r="O3547" t="s">
        <v>4436</v>
      </c>
      <c r="P3547" s="4">
        <v>254.05799999999999</v>
      </c>
      <c r="Q3547" s="4">
        <v>254.05799999999999</v>
      </c>
      <c r="R3547" s="4">
        <f t="shared" si="222"/>
        <v>0</v>
      </c>
      <c r="S3547" s="4">
        <f t="shared" si="223"/>
        <v>0</v>
      </c>
    </row>
    <row r="3548" spans="1:19" ht="15.6" x14ac:dyDescent="0.3">
      <c r="A3548" t="s">
        <v>2053</v>
      </c>
      <c r="B3548" s="1">
        <v>43386</v>
      </c>
      <c r="C3548" s="1">
        <v>43389</v>
      </c>
      <c r="D3548">
        <f t="shared" si="220"/>
        <v>2018</v>
      </c>
      <c r="E3548" t="str">
        <f t="shared" si="221"/>
        <v>Oct</v>
      </c>
      <c r="F3548" t="s">
        <v>20</v>
      </c>
      <c r="G3548" t="s">
        <v>641</v>
      </c>
      <c r="H3548" s="2" t="s">
        <v>22</v>
      </c>
      <c r="I3548" t="s">
        <v>972</v>
      </c>
      <c r="J3548" t="s">
        <v>24</v>
      </c>
      <c r="K3548">
        <v>61032</v>
      </c>
      <c r="L3548" t="s">
        <v>25</v>
      </c>
      <c r="M3548" t="s">
        <v>4606</v>
      </c>
      <c r="N3548" t="s">
        <v>128</v>
      </c>
      <c r="O3548" t="s">
        <v>4436</v>
      </c>
      <c r="P3548" s="4">
        <v>96.784000000000006</v>
      </c>
      <c r="Q3548" s="4">
        <v>96.784000000000006</v>
      </c>
      <c r="R3548" s="4">
        <f t="shared" si="222"/>
        <v>0</v>
      </c>
      <c r="S3548" s="4">
        <f t="shared" si="223"/>
        <v>0</v>
      </c>
    </row>
    <row r="3549" spans="1:19" ht="15.6" x14ac:dyDescent="0.3">
      <c r="A3549" t="s">
        <v>4608</v>
      </c>
      <c r="B3549" s="1">
        <v>42255</v>
      </c>
      <c r="C3549" s="1">
        <v>42260</v>
      </c>
      <c r="D3549">
        <f t="shared" si="220"/>
        <v>2015</v>
      </c>
      <c r="E3549" t="str">
        <f t="shared" si="221"/>
        <v>Sep</v>
      </c>
      <c r="F3549" t="s">
        <v>37</v>
      </c>
      <c r="G3549" t="s">
        <v>237</v>
      </c>
      <c r="H3549" s="2" t="s">
        <v>22</v>
      </c>
      <c r="I3549" t="s">
        <v>32</v>
      </c>
      <c r="J3549" t="s">
        <v>33</v>
      </c>
      <c r="K3549">
        <v>94109</v>
      </c>
      <c r="L3549" t="s">
        <v>34</v>
      </c>
      <c r="M3549" t="s">
        <v>4609</v>
      </c>
      <c r="N3549" t="s">
        <v>128</v>
      </c>
      <c r="O3549" t="s">
        <v>4436</v>
      </c>
      <c r="P3549" s="4">
        <v>8.6080000000000005</v>
      </c>
      <c r="Q3549" s="4">
        <v>18</v>
      </c>
      <c r="R3549" s="4">
        <f t="shared" si="222"/>
        <v>-9.3919999999999995</v>
      </c>
      <c r="S3549" s="4">
        <f t="shared" si="223"/>
        <v>-1.4087999999999998</v>
      </c>
    </row>
    <row r="3550" spans="1:19" x14ac:dyDescent="0.3">
      <c r="A3550" t="s">
        <v>3388</v>
      </c>
      <c r="B3550" s="1">
        <v>43366</v>
      </c>
      <c r="C3550" s="1">
        <v>43373</v>
      </c>
      <c r="D3550">
        <f t="shared" si="220"/>
        <v>2018</v>
      </c>
      <c r="E3550" t="str">
        <f t="shared" si="221"/>
        <v>Sep</v>
      </c>
      <c r="F3550" t="s">
        <v>37</v>
      </c>
      <c r="G3550" t="s">
        <v>556</v>
      </c>
      <c r="H3550" t="s">
        <v>105</v>
      </c>
      <c r="I3550" t="s">
        <v>32</v>
      </c>
      <c r="J3550" t="s">
        <v>33</v>
      </c>
      <c r="K3550">
        <v>94122</v>
      </c>
      <c r="L3550" t="s">
        <v>34</v>
      </c>
      <c r="M3550" t="s">
        <v>4609</v>
      </c>
      <c r="N3550" t="s">
        <v>128</v>
      </c>
      <c r="O3550" t="s">
        <v>4436</v>
      </c>
      <c r="P3550" s="4">
        <v>25.824000000000002</v>
      </c>
      <c r="Q3550" s="4">
        <v>25.824000000000002</v>
      </c>
      <c r="R3550" s="4">
        <f t="shared" si="222"/>
        <v>0</v>
      </c>
      <c r="S3550" s="4">
        <f t="shared" si="223"/>
        <v>0</v>
      </c>
    </row>
    <row r="3551" spans="1:19" ht="15.6" x14ac:dyDescent="0.3">
      <c r="A3551" t="s">
        <v>1942</v>
      </c>
      <c r="B3551" s="1">
        <v>43220</v>
      </c>
      <c r="C3551" s="1">
        <v>43224</v>
      </c>
      <c r="D3551">
        <f t="shared" si="220"/>
        <v>2018</v>
      </c>
      <c r="E3551" t="str">
        <f t="shared" si="221"/>
        <v>Apr</v>
      </c>
      <c r="F3551" t="s">
        <v>37</v>
      </c>
      <c r="G3551" t="s">
        <v>965</v>
      </c>
      <c r="H3551" s="2" t="s">
        <v>22</v>
      </c>
      <c r="I3551" t="s">
        <v>1943</v>
      </c>
      <c r="J3551" t="s">
        <v>79</v>
      </c>
      <c r="K3551">
        <v>32771</v>
      </c>
      <c r="L3551" t="s">
        <v>44</v>
      </c>
      <c r="M3551" t="s">
        <v>4609</v>
      </c>
      <c r="N3551" t="s">
        <v>128</v>
      </c>
      <c r="O3551" t="s">
        <v>4436</v>
      </c>
      <c r="P3551" s="4">
        <v>4.8419999999999996</v>
      </c>
      <c r="Q3551" s="4">
        <v>5</v>
      </c>
      <c r="R3551" s="4">
        <f t="shared" si="222"/>
        <v>-0.15800000000000036</v>
      </c>
      <c r="S3551" s="4">
        <f t="shared" si="223"/>
        <v>-2.3700000000000054E-2</v>
      </c>
    </row>
    <row r="3552" spans="1:19" ht="15.6" x14ac:dyDescent="0.3">
      <c r="A3552" t="s">
        <v>4426</v>
      </c>
      <c r="B3552" s="1">
        <v>42638</v>
      </c>
      <c r="C3552" s="1">
        <v>42642</v>
      </c>
      <c r="D3552">
        <f t="shared" si="220"/>
        <v>2016</v>
      </c>
      <c r="E3552" t="str">
        <f t="shared" si="221"/>
        <v>Sep</v>
      </c>
      <c r="F3552" t="s">
        <v>37</v>
      </c>
      <c r="G3552" t="s">
        <v>993</v>
      </c>
      <c r="H3552" s="2" t="s">
        <v>22</v>
      </c>
      <c r="I3552" t="s">
        <v>1134</v>
      </c>
      <c r="J3552" t="s">
        <v>310</v>
      </c>
      <c r="K3552">
        <v>6450</v>
      </c>
      <c r="L3552" t="s">
        <v>54</v>
      </c>
      <c r="M3552" t="s">
        <v>4609</v>
      </c>
      <c r="N3552" t="s">
        <v>128</v>
      </c>
      <c r="O3552" t="s">
        <v>4436</v>
      </c>
      <c r="P3552" s="4">
        <v>10.76</v>
      </c>
      <c r="Q3552" s="4">
        <v>18</v>
      </c>
      <c r="R3552" s="4">
        <f t="shared" si="222"/>
        <v>-7.24</v>
      </c>
      <c r="S3552" s="4">
        <f t="shared" si="223"/>
        <v>-1.0860000000000001</v>
      </c>
    </row>
    <row r="3553" spans="1:19" ht="15.6" x14ac:dyDescent="0.3">
      <c r="A3553" t="s">
        <v>4610</v>
      </c>
      <c r="B3553" s="1">
        <v>43063</v>
      </c>
      <c r="C3553" s="1">
        <v>43065</v>
      </c>
      <c r="D3553">
        <f t="shared" si="220"/>
        <v>2017</v>
      </c>
      <c r="E3553" t="str">
        <f t="shared" si="221"/>
        <v>Nov</v>
      </c>
      <c r="F3553" t="s">
        <v>20</v>
      </c>
      <c r="G3553" t="s">
        <v>3643</v>
      </c>
      <c r="H3553" s="2" t="s">
        <v>22</v>
      </c>
      <c r="I3553" t="s">
        <v>61</v>
      </c>
      <c r="J3553" t="s">
        <v>62</v>
      </c>
      <c r="K3553">
        <v>10035</v>
      </c>
      <c r="L3553" t="s">
        <v>54</v>
      </c>
      <c r="M3553" t="s">
        <v>4609</v>
      </c>
      <c r="N3553" t="s">
        <v>110</v>
      </c>
      <c r="O3553" t="s">
        <v>4436</v>
      </c>
      <c r="P3553" s="4">
        <v>17.216000000000001</v>
      </c>
      <c r="Q3553" s="4">
        <v>18</v>
      </c>
      <c r="R3553" s="4">
        <f t="shared" si="222"/>
        <v>-0.78399999999999892</v>
      </c>
      <c r="S3553" s="4">
        <f t="shared" si="223"/>
        <v>-0.11759999999999983</v>
      </c>
    </row>
    <row r="3554" spans="1:19" ht="15.6" x14ac:dyDescent="0.3">
      <c r="A3554" t="s">
        <v>3710</v>
      </c>
      <c r="B3554" s="1">
        <v>42891</v>
      </c>
      <c r="C3554" s="1">
        <v>42893</v>
      </c>
      <c r="D3554">
        <f t="shared" si="220"/>
        <v>2017</v>
      </c>
      <c r="E3554" t="str">
        <f t="shared" si="221"/>
        <v>Jun</v>
      </c>
      <c r="F3554" t="s">
        <v>20</v>
      </c>
      <c r="G3554" t="s">
        <v>1442</v>
      </c>
      <c r="H3554" s="2" t="s">
        <v>22</v>
      </c>
      <c r="I3554" t="s">
        <v>3711</v>
      </c>
      <c r="J3554" t="s">
        <v>33</v>
      </c>
      <c r="K3554">
        <v>95051</v>
      </c>
      <c r="L3554" t="s">
        <v>34</v>
      </c>
      <c r="M3554" t="s">
        <v>4611</v>
      </c>
      <c r="N3554" t="s">
        <v>110</v>
      </c>
      <c r="O3554" t="s">
        <v>4436</v>
      </c>
      <c r="P3554" s="4">
        <v>21.552</v>
      </c>
      <c r="Q3554" s="4">
        <v>18</v>
      </c>
      <c r="R3554" s="4">
        <f t="shared" si="222"/>
        <v>3.5519999999999996</v>
      </c>
      <c r="S3554" s="4">
        <f t="shared" si="223"/>
        <v>0.53279999999999994</v>
      </c>
    </row>
    <row r="3555" spans="1:19" ht="15.6" x14ac:dyDescent="0.3">
      <c r="A3555" t="s">
        <v>412</v>
      </c>
      <c r="B3555" s="1">
        <v>43360</v>
      </c>
      <c r="C3555" s="1">
        <v>43364</v>
      </c>
      <c r="D3555">
        <f t="shared" si="220"/>
        <v>2018</v>
      </c>
      <c r="E3555" t="str">
        <f t="shared" si="221"/>
        <v>Sep</v>
      </c>
      <c r="F3555" t="s">
        <v>67</v>
      </c>
      <c r="G3555" t="s">
        <v>413</v>
      </c>
      <c r="H3555" s="2" t="s">
        <v>22</v>
      </c>
      <c r="I3555" t="s">
        <v>414</v>
      </c>
      <c r="J3555" t="s">
        <v>415</v>
      </c>
      <c r="K3555">
        <v>84604</v>
      </c>
      <c r="L3555" t="s">
        <v>34</v>
      </c>
      <c r="M3555" t="s">
        <v>4611</v>
      </c>
      <c r="N3555" t="s">
        <v>128</v>
      </c>
      <c r="O3555" t="s">
        <v>4436</v>
      </c>
      <c r="P3555" s="4">
        <v>10.776</v>
      </c>
      <c r="Q3555" s="4">
        <v>18</v>
      </c>
      <c r="R3555" s="4">
        <f t="shared" si="222"/>
        <v>-7.2240000000000002</v>
      </c>
      <c r="S3555" s="4">
        <f t="shared" si="223"/>
        <v>-1.0835999999999999</v>
      </c>
    </row>
    <row r="3556" spans="1:19" ht="15.6" x14ac:dyDescent="0.3">
      <c r="A3556" t="s">
        <v>4612</v>
      </c>
      <c r="B3556" s="1">
        <v>42233</v>
      </c>
      <c r="C3556" s="1">
        <v>42237</v>
      </c>
      <c r="D3556">
        <f t="shared" si="220"/>
        <v>2015</v>
      </c>
      <c r="E3556" t="str">
        <f t="shared" si="221"/>
        <v>Aug</v>
      </c>
      <c r="F3556" t="s">
        <v>37</v>
      </c>
      <c r="G3556" t="s">
        <v>916</v>
      </c>
      <c r="H3556" s="2" t="s">
        <v>22</v>
      </c>
      <c r="I3556" t="s">
        <v>2218</v>
      </c>
      <c r="J3556" t="s">
        <v>93</v>
      </c>
      <c r="K3556">
        <v>72209</v>
      </c>
      <c r="L3556" t="s">
        <v>44</v>
      </c>
      <c r="M3556" t="s">
        <v>4611</v>
      </c>
      <c r="N3556" t="s">
        <v>128</v>
      </c>
      <c r="O3556" t="s">
        <v>4436</v>
      </c>
      <c r="P3556" s="4">
        <v>17.96</v>
      </c>
      <c r="Q3556" s="4">
        <v>100</v>
      </c>
      <c r="R3556" s="4">
        <f t="shared" si="222"/>
        <v>-82.039999999999992</v>
      </c>
      <c r="S3556" s="4">
        <f t="shared" si="223"/>
        <v>-12.305999999999999</v>
      </c>
    </row>
    <row r="3557" spans="1:19" ht="15.6" x14ac:dyDescent="0.3">
      <c r="A3557" t="s">
        <v>4613</v>
      </c>
      <c r="B3557" s="1">
        <v>43171</v>
      </c>
      <c r="C3557" s="1">
        <v>43176</v>
      </c>
      <c r="D3557">
        <f t="shared" si="220"/>
        <v>2018</v>
      </c>
      <c r="E3557" t="str">
        <f t="shared" si="221"/>
        <v>Mar</v>
      </c>
      <c r="F3557" t="s">
        <v>37</v>
      </c>
      <c r="G3557" t="s">
        <v>118</v>
      </c>
      <c r="H3557" s="2" t="s">
        <v>22</v>
      </c>
      <c r="I3557" t="s">
        <v>4614</v>
      </c>
      <c r="J3557" t="s">
        <v>93</v>
      </c>
      <c r="K3557">
        <v>72756</v>
      </c>
      <c r="L3557" t="s">
        <v>44</v>
      </c>
      <c r="M3557" t="s">
        <v>4611</v>
      </c>
      <c r="N3557" t="s">
        <v>128</v>
      </c>
      <c r="O3557" t="s">
        <v>4436</v>
      </c>
      <c r="P3557" s="4">
        <v>40.409999999999997</v>
      </c>
      <c r="Q3557" s="4">
        <v>100</v>
      </c>
      <c r="R3557" s="4">
        <f t="shared" si="222"/>
        <v>-59.59</v>
      </c>
      <c r="S3557" s="4">
        <f t="shared" si="223"/>
        <v>-8.9384999999999994</v>
      </c>
    </row>
    <row r="3558" spans="1:19" ht="15.6" x14ac:dyDescent="0.3">
      <c r="A3558" t="s">
        <v>3472</v>
      </c>
      <c r="B3558" s="1">
        <v>42147</v>
      </c>
      <c r="C3558" s="1">
        <v>42151</v>
      </c>
      <c r="D3558">
        <f t="shared" si="220"/>
        <v>2015</v>
      </c>
      <c r="E3558" t="str">
        <f t="shared" si="221"/>
        <v>May</v>
      </c>
      <c r="F3558" t="s">
        <v>37</v>
      </c>
      <c r="G3558" t="s">
        <v>285</v>
      </c>
      <c r="H3558" s="2" t="s">
        <v>22</v>
      </c>
      <c r="I3558" t="s">
        <v>61</v>
      </c>
      <c r="J3558" t="s">
        <v>62</v>
      </c>
      <c r="K3558">
        <v>10035</v>
      </c>
      <c r="L3558" t="s">
        <v>54</v>
      </c>
      <c r="M3558" t="s">
        <v>4611</v>
      </c>
      <c r="N3558" t="s">
        <v>128</v>
      </c>
      <c r="O3558" t="s">
        <v>4436</v>
      </c>
      <c r="P3558" s="4">
        <v>17.96</v>
      </c>
      <c r="Q3558" s="4">
        <v>18</v>
      </c>
      <c r="R3558" s="4">
        <f t="shared" si="222"/>
        <v>-3.9999999999999147E-2</v>
      </c>
      <c r="S3558" s="4">
        <f t="shared" si="223"/>
        <v>-5.9999999999998718E-3</v>
      </c>
    </row>
    <row r="3559" spans="1:19" ht="15.6" x14ac:dyDescent="0.3">
      <c r="A3559" t="s">
        <v>4615</v>
      </c>
      <c r="B3559" s="1">
        <v>42644</v>
      </c>
      <c r="C3559" s="1">
        <v>42647</v>
      </c>
      <c r="D3559">
        <f t="shared" si="220"/>
        <v>2016</v>
      </c>
      <c r="E3559" t="str">
        <f t="shared" si="221"/>
        <v>Oct</v>
      </c>
      <c r="F3559" t="s">
        <v>67</v>
      </c>
      <c r="G3559" t="s">
        <v>1004</v>
      </c>
      <c r="H3559" s="2" t="s">
        <v>22</v>
      </c>
      <c r="I3559" t="s">
        <v>2045</v>
      </c>
      <c r="J3559" t="s">
        <v>314</v>
      </c>
      <c r="K3559">
        <v>2138</v>
      </c>
      <c r="L3559" t="s">
        <v>54</v>
      </c>
      <c r="M3559" t="s">
        <v>4611</v>
      </c>
      <c r="N3559" t="s">
        <v>128</v>
      </c>
      <c r="O3559" t="s">
        <v>4436</v>
      </c>
      <c r="P3559" s="4">
        <v>22.45</v>
      </c>
      <c r="Q3559" s="4">
        <v>18</v>
      </c>
      <c r="R3559" s="4">
        <f t="shared" si="222"/>
        <v>4.4499999999999993</v>
      </c>
      <c r="S3559" s="4">
        <f t="shared" si="223"/>
        <v>0.66749999999999987</v>
      </c>
    </row>
    <row r="3560" spans="1:19" ht="15.6" x14ac:dyDescent="0.3">
      <c r="A3560" t="s">
        <v>432</v>
      </c>
      <c r="B3560" s="1">
        <v>43204</v>
      </c>
      <c r="C3560" s="1">
        <v>43209</v>
      </c>
      <c r="D3560">
        <f t="shared" si="220"/>
        <v>2018</v>
      </c>
      <c r="E3560" t="str">
        <f t="shared" si="221"/>
        <v>Apr</v>
      </c>
      <c r="F3560" t="s">
        <v>37</v>
      </c>
      <c r="G3560" t="s">
        <v>433</v>
      </c>
      <c r="H3560" s="2" t="s">
        <v>22</v>
      </c>
      <c r="I3560" t="s">
        <v>61</v>
      </c>
      <c r="J3560" t="s">
        <v>62</v>
      </c>
      <c r="K3560">
        <v>10024</v>
      </c>
      <c r="L3560" t="s">
        <v>54</v>
      </c>
      <c r="M3560" t="s">
        <v>4611</v>
      </c>
      <c r="N3560" t="s">
        <v>128</v>
      </c>
      <c r="O3560" t="s">
        <v>4436</v>
      </c>
      <c r="P3560" s="4">
        <v>10.776</v>
      </c>
      <c r="Q3560" s="4">
        <v>18</v>
      </c>
      <c r="R3560" s="4">
        <f t="shared" si="222"/>
        <v>-7.2240000000000002</v>
      </c>
      <c r="S3560" s="4">
        <f t="shared" si="223"/>
        <v>-1.0835999999999999</v>
      </c>
    </row>
    <row r="3561" spans="1:19" ht="15.6" x14ac:dyDescent="0.3">
      <c r="A3561" t="s">
        <v>913</v>
      </c>
      <c r="B3561" s="1">
        <v>42885</v>
      </c>
      <c r="C3561" s="1">
        <v>42890</v>
      </c>
      <c r="D3561">
        <f t="shared" si="220"/>
        <v>2017</v>
      </c>
      <c r="E3561" t="str">
        <f t="shared" si="221"/>
        <v>May</v>
      </c>
      <c r="F3561" t="s">
        <v>37</v>
      </c>
      <c r="G3561" t="s">
        <v>914</v>
      </c>
      <c r="H3561" s="2" t="s">
        <v>22</v>
      </c>
      <c r="I3561" t="s">
        <v>74</v>
      </c>
      <c r="J3561" t="s">
        <v>75</v>
      </c>
      <c r="K3561">
        <v>80134</v>
      </c>
      <c r="L3561" t="s">
        <v>34</v>
      </c>
      <c r="M3561" t="s">
        <v>4616</v>
      </c>
      <c r="N3561" t="s">
        <v>128</v>
      </c>
      <c r="O3561" t="s">
        <v>4436</v>
      </c>
      <c r="P3561" s="4">
        <v>2.3759999999999999</v>
      </c>
      <c r="Q3561" s="4">
        <v>5</v>
      </c>
      <c r="R3561" s="4">
        <f t="shared" si="222"/>
        <v>-2.6240000000000001</v>
      </c>
      <c r="S3561" s="4">
        <f t="shared" si="223"/>
        <v>-0.39360000000000001</v>
      </c>
    </row>
    <row r="3562" spans="1:19" ht="15.6" x14ac:dyDescent="0.3">
      <c r="A3562" t="s">
        <v>808</v>
      </c>
      <c r="B3562" s="1">
        <v>43395</v>
      </c>
      <c r="C3562" s="1">
        <v>43397</v>
      </c>
      <c r="D3562">
        <f t="shared" si="220"/>
        <v>2018</v>
      </c>
      <c r="E3562" t="str">
        <f t="shared" si="221"/>
        <v>Oct</v>
      </c>
      <c r="F3562" t="s">
        <v>67</v>
      </c>
      <c r="G3562" t="s">
        <v>809</v>
      </c>
      <c r="H3562" s="2" t="s">
        <v>22</v>
      </c>
      <c r="I3562" t="s">
        <v>214</v>
      </c>
      <c r="J3562" t="s">
        <v>75</v>
      </c>
      <c r="K3562">
        <v>80525</v>
      </c>
      <c r="L3562" t="s">
        <v>34</v>
      </c>
      <c r="M3562" t="s">
        <v>4616</v>
      </c>
      <c r="N3562" t="s">
        <v>128</v>
      </c>
      <c r="O3562" t="s">
        <v>4436</v>
      </c>
      <c r="P3562" s="4">
        <v>3.1680000000000001</v>
      </c>
      <c r="Q3562" s="4">
        <v>5</v>
      </c>
      <c r="R3562" s="4">
        <f t="shared" si="222"/>
        <v>-1.8319999999999999</v>
      </c>
      <c r="S3562" s="4">
        <f t="shared" si="223"/>
        <v>-0.27479999999999999</v>
      </c>
    </row>
    <row r="3563" spans="1:19" ht="15.6" x14ac:dyDescent="0.3">
      <c r="A3563" t="s">
        <v>4617</v>
      </c>
      <c r="B3563" s="1">
        <v>42834</v>
      </c>
      <c r="C3563" s="1">
        <v>42839</v>
      </c>
      <c r="D3563">
        <f t="shared" si="220"/>
        <v>2017</v>
      </c>
      <c r="E3563" t="str">
        <f t="shared" si="221"/>
        <v>Apr</v>
      </c>
      <c r="F3563" t="s">
        <v>67</v>
      </c>
      <c r="G3563" t="s">
        <v>4618</v>
      </c>
      <c r="H3563" s="2" t="s">
        <v>22</v>
      </c>
      <c r="I3563" t="s">
        <v>97</v>
      </c>
      <c r="J3563" t="s">
        <v>89</v>
      </c>
      <c r="K3563">
        <v>48227</v>
      </c>
      <c r="L3563" t="s">
        <v>25</v>
      </c>
      <c r="M3563" t="s">
        <v>4616</v>
      </c>
      <c r="N3563" t="s">
        <v>110</v>
      </c>
      <c r="O3563" t="s">
        <v>4436</v>
      </c>
      <c r="P3563" s="4">
        <v>5.28</v>
      </c>
      <c r="Q3563" s="4">
        <v>5</v>
      </c>
      <c r="R3563" s="4">
        <f t="shared" si="222"/>
        <v>0.28000000000000025</v>
      </c>
      <c r="S3563" s="4">
        <f t="shared" si="223"/>
        <v>4.2000000000000037E-2</v>
      </c>
    </row>
    <row r="3564" spans="1:19" ht="15.6" x14ac:dyDescent="0.3">
      <c r="A3564" t="s">
        <v>4619</v>
      </c>
      <c r="B3564" s="1">
        <v>42885</v>
      </c>
      <c r="C3564" s="1">
        <v>42886</v>
      </c>
      <c r="D3564">
        <f t="shared" si="220"/>
        <v>2017</v>
      </c>
      <c r="E3564" t="str">
        <f t="shared" si="221"/>
        <v>May</v>
      </c>
      <c r="F3564" t="s">
        <v>20</v>
      </c>
      <c r="G3564" t="s">
        <v>3275</v>
      </c>
      <c r="H3564" s="2" t="s">
        <v>22</v>
      </c>
      <c r="I3564" t="s">
        <v>52</v>
      </c>
      <c r="J3564" t="s">
        <v>83</v>
      </c>
      <c r="K3564">
        <v>28403</v>
      </c>
      <c r="L3564" t="s">
        <v>44</v>
      </c>
      <c r="M3564" t="s">
        <v>4620</v>
      </c>
      <c r="N3564" t="s">
        <v>128</v>
      </c>
      <c r="O3564" t="s">
        <v>4436</v>
      </c>
      <c r="P3564" s="4">
        <v>3.282</v>
      </c>
      <c r="Q3564" s="4">
        <v>5</v>
      </c>
      <c r="R3564" s="4">
        <f t="shared" si="222"/>
        <v>-1.718</v>
      </c>
      <c r="S3564" s="4">
        <f t="shared" si="223"/>
        <v>-0.25769999999999998</v>
      </c>
    </row>
    <row r="3565" spans="1:19" ht="15.6" x14ac:dyDescent="0.3">
      <c r="A3565" t="s">
        <v>3899</v>
      </c>
      <c r="B3565" s="1">
        <v>42147</v>
      </c>
      <c r="C3565" s="1">
        <v>42151</v>
      </c>
      <c r="D3565">
        <f t="shared" si="220"/>
        <v>2015</v>
      </c>
      <c r="E3565" t="str">
        <f t="shared" si="221"/>
        <v>May</v>
      </c>
      <c r="F3565" t="s">
        <v>37</v>
      </c>
      <c r="G3565" t="s">
        <v>3654</v>
      </c>
      <c r="H3565" s="2" t="s">
        <v>22</v>
      </c>
      <c r="I3565" t="s">
        <v>100</v>
      </c>
      <c r="J3565" t="s">
        <v>101</v>
      </c>
      <c r="K3565">
        <v>19134</v>
      </c>
      <c r="L3565" t="s">
        <v>54</v>
      </c>
      <c r="M3565" t="s">
        <v>4620</v>
      </c>
      <c r="N3565" t="s">
        <v>128</v>
      </c>
      <c r="O3565" t="s">
        <v>4436</v>
      </c>
      <c r="P3565" s="4">
        <v>3.282</v>
      </c>
      <c r="Q3565" s="4">
        <v>5</v>
      </c>
      <c r="R3565" s="4">
        <f t="shared" si="222"/>
        <v>-1.718</v>
      </c>
      <c r="S3565" s="4">
        <f t="shared" si="223"/>
        <v>-0.25769999999999998</v>
      </c>
    </row>
    <row r="3566" spans="1:19" ht="15.6" x14ac:dyDescent="0.3">
      <c r="A3566" t="s">
        <v>4621</v>
      </c>
      <c r="B3566" s="1">
        <v>42620</v>
      </c>
      <c r="C3566" s="1">
        <v>42627</v>
      </c>
      <c r="D3566">
        <f t="shared" si="220"/>
        <v>2016</v>
      </c>
      <c r="E3566" t="str">
        <f t="shared" si="221"/>
        <v>Sep</v>
      </c>
      <c r="F3566" t="s">
        <v>37</v>
      </c>
      <c r="G3566" t="s">
        <v>763</v>
      </c>
      <c r="H3566" s="2" t="s">
        <v>22</v>
      </c>
      <c r="I3566" t="s">
        <v>100</v>
      </c>
      <c r="J3566" t="s">
        <v>101</v>
      </c>
      <c r="K3566">
        <v>19134</v>
      </c>
      <c r="L3566" t="s">
        <v>54</v>
      </c>
      <c r="M3566" t="s">
        <v>4620</v>
      </c>
      <c r="N3566" t="s">
        <v>128</v>
      </c>
      <c r="O3566" t="s">
        <v>4436</v>
      </c>
      <c r="P3566" s="4">
        <v>4.923</v>
      </c>
      <c r="Q3566" s="4">
        <v>5</v>
      </c>
      <c r="R3566" s="4">
        <f t="shared" si="222"/>
        <v>-7.6999999999999957E-2</v>
      </c>
      <c r="S3566" s="4">
        <f t="shared" si="223"/>
        <v>-1.1549999999999993E-2</v>
      </c>
    </row>
    <row r="3567" spans="1:19" ht="15.6" x14ac:dyDescent="0.3">
      <c r="A3567" t="s">
        <v>789</v>
      </c>
      <c r="B3567" s="1">
        <v>43263</v>
      </c>
      <c r="C3567" s="1">
        <v>43269</v>
      </c>
      <c r="D3567">
        <f t="shared" si="220"/>
        <v>2018</v>
      </c>
      <c r="E3567" t="str">
        <f t="shared" si="221"/>
        <v>Jun</v>
      </c>
      <c r="F3567" t="s">
        <v>37</v>
      </c>
      <c r="G3567" t="s">
        <v>790</v>
      </c>
      <c r="H3567" s="2" t="s">
        <v>22</v>
      </c>
      <c r="I3567" t="s">
        <v>61</v>
      </c>
      <c r="J3567" t="s">
        <v>62</v>
      </c>
      <c r="K3567">
        <v>10035</v>
      </c>
      <c r="L3567" t="s">
        <v>54</v>
      </c>
      <c r="M3567" t="s">
        <v>4620</v>
      </c>
      <c r="N3567" t="s">
        <v>128</v>
      </c>
      <c r="O3567" t="s">
        <v>4436</v>
      </c>
      <c r="P3567" s="4">
        <v>13.128</v>
      </c>
      <c r="Q3567" s="4">
        <v>13.128</v>
      </c>
      <c r="R3567" s="4">
        <f t="shared" si="222"/>
        <v>0</v>
      </c>
      <c r="S3567" s="4">
        <f t="shared" si="223"/>
        <v>0</v>
      </c>
    </row>
    <row r="3568" spans="1:19" ht="15.6" x14ac:dyDescent="0.3">
      <c r="A3568" t="s">
        <v>4622</v>
      </c>
      <c r="B3568" s="1">
        <v>43304</v>
      </c>
      <c r="C3568" s="1">
        <v>43309</v>
      </c>
      <c r="D3568">
        <f t="shared" si="220"/>
        <v>2018</v>
      </c>
      <c r="E3568" t="str">
        <f t="shared" si="221"/>
        <v>Jul</v>
      </c>
      <c r="F3568" t="s">
        <v>37</v>
      </c>
      <c r="G3568" t="s">
        <v>3048</v>
      </c>
      <c r="H3568" s="2" t="s">
        <v>22</v>
      </c>
      <c r="I3568" t="s">
        <v>61</v>
      </c>
      <c r="J3568" t="s">
        <v>62</v>
      </c>
      <c r="K3568">
        <v>10009</v>
      </c>
      <c r="L3568" t="s">
        <v>54</v>
      </c>
      <c r="M3568" t="s">
        <v>4620</v>
      </c>
      <c r="N3568" t="s">
        <v>128</v>
      </c>
      <c r="O3568" t="s">
        <v>4436</v>
      </c>
      <c r="P3568" s="4">
        <v>13.128</v>
      </c>
      <c r="Q3568" s="4">
        <v>13.128</v>
      </c>
      <c r="R3568" s="4">
        <f t="shared" si="222"/>
        <v>0</v>
      </c>
      <c r="S3568" s="4">
        <f t="shared" si="223"/>
        <v>0</v>
      </c>
    </row>
    <row r="3569" spans="1:19" ht="15.6" x14ac:dyDescent="0.3">
      <c r="A3569" t="s">
        <v>4623</v>
      </c>
      <c r="B3569" s="1">
        <v>43456</v>
      </c>
      <c r="C3569" s="1">
        <v>43458</v>
      </c>
      <c r="D3569">
        <f t="shared" si="220"/>
        <v>2018</v>
      </c>
      <c r="E3569" t="str">
        <f t="shared" si="221"/>
        <v>Dec</v>
      </c>
      <c r="F3569" t="s">
        <v>20</v>
      </c>
      <c r="G3569" t="s">
        <v>3261</v>
      </c>
      <c r="H3569" s="2" t="s">
        <v>22</v>
      </c>
      <c r="I3569" t="s">
        <v>2346</v>
      </c>
      <c r="J3569" t="s">
        <v>233</v>
      </c>
      <c r="K3569">
        <v>43615</v>
      </c>
      <c r="L3569" t="s">
        <v>54</v>
      </c>
      <c r="M3569" t="s">
        <v>4620</v>
      </c>
      <c r="N3569" t="s">
        <v>128</v>
      </c>
      <c r="O3569" t="s">
        <v>4436</v>
      </c>
      <c r="P3569" s="4">
        <v>1.641</v>
      </c>
      <c r="Q3569" s="4">
        <v>5</v>
      </c>
      <c r="R3569" s="4">
        <f t="shared" si="222"/>
        <v>-3.359</v>
      </c>
      <c r="S3569" s="4">
        <f t="shared" si="223"/>
        <v>-0.50385000000000002</v>
      </c>
    </row>
    <row r="3570" spans="1:19" ht="15.6" x14ac:dyDescent="0.3">
      <c r="A3570" t="s">
        <v>4624</v>
      </c>
      <c r="B3570" s="1">
        <v>43086</v>
      </c>
      <c r="C3570" s="1">
        <v>43092</v>
      </c>
      <c r="D3570">
        <f t="shared" si="220"/>
        <v>2017</v>
      </c>
      <c r="E3570" t="str">
        <f t="shared" si="221"/>
        <v>Dec</v>
      </c>
      <c r="F3570" t="s">
        <v>37</v>
      </c>
      <c r="G3570" t="s">
        <v>1321</v>
      </c>
      <c r="H3570" s="2" t="s">
        <v>22</v>
      </c>
      <c r="I3570" t="s">
        <v>3760</v>
      </c>
      <c r="J3570" t="s">
        <v>1031</v>
      </c>
      <c r="K3570">
        <v>88220</v>
      </c>
      <c r="L3570" t="s">
        <v>34</v>
      </c>
      <c r="M3570" t="s">
        <v>4625</v>
      </c>
      <c r="N3570" t="s">
        <v>128</v>
      </c>
      <c r="O3570" t="s">
        <v>4436</v>
      </c>
      <c r="P3570" s="4">
        <v>11.416</v>
      </c>
      <c r="Q3570" s="4">
        <v>18</v>
      </c>
      <c r="R3570" s="4">
        <f t="shared" si="222"/>
        <v>-6.5839999999999996</v>
      </c>
      <c r="S3570" s="4">
        <f t="shared" si="223"/>
        <v>-0.98759999999999992</v>
      </c>
    </row>
    <row r="3571" spans="1:19" ht="15.6" x14ac:dyDescent="0.3">
      <c r="A3571" t="s">
        <v>3579</v>
      </c>
      <c r="B3571" s="1">
        <v>42450</v>
      </c>
      <c r="C3571" s="1">
        <v>42455</v>
      </c>
      <c r="D3571">
        <f t="shared" si="220"/>
        <v>2016</v>
      </c>
      <c r="E3571" t="str">
        <f t="shared" si="221"/>
        <v>Mar</v>
      </c>
      <c r="F3571" t="s">
        <v>37</v>
      </c>
      <c r="G3571" t="s">
        <v>3580</v>
      </c>
      <c r="H3571" s="2" t="s">
        <v>22</v>
      </c>
      <c r="I3571" t="s">
        <v>78</v>
      </c>
      <c r="J3571" t="s">
        <v>83</v>
      </c>
      <c r="K3571">
        <v>28540</v>
      </c>
      <c r="L3571" t="s">
        <v>44</v>
      </c>
      <c r="M3571" t="s">
        <v>4625</v>
      </c>
      <c r="N3571" t="s">
        <v>128</v>
      </c>
      <c r="O3571" t="s">
        <v>4436</v>
      </c>
      <c r="P3571" s="4">
        <v>12.843</v>
      </c>
      <c r="Q3571" s="4">
        <v>12.843</v>
      </c>
      <c r="R3571" s="4">
        <f t="shared" si="222"/>
        <v>0</v>
      </c>
      <c r="S3571" s="4">
        <f t="shared" si="223"/>
        <v>0</v>
      </c>
    </row>
    <row r="3572" spans="1:19" ht="15.6" x14ac:dyDescent="0.3">
      <c r="A3572" t="s">
        <v>3931</v>
      </c>
      <c r="B3572" s="1">
        <v>43088</v>
      </c>
      <c r="C3572" s="1">
        <v>43093</v>
      </c>
      <c r="D3572">
        <f t="shared" si="220"/>
        <v>2017</v>
      </c>
      <c r="E3572" t="str">
        <f t="shared" si="221"/>
        <v>Dec</v>
      </c>
      <c r="F3572" t="s">
        <v>67</v>
      </c>
      <c r="G3572" t="s">
        <v>939</v>
      </c>
      <c r="H3572" s="2" t="s">
        <v>22</v>
      </c>
      <c r="I3572" t="s">
        <v>61</v>
      </c>
      <c r="J3572" t="s">
        <v>62</v>
      </c>
      <c r="K3572">
        <v>10035</v>
      </c>
      <c r="L3572" t="s">
        <v>54</v>
      </c>
      <c r="M3572" t="s">
        <v>4625</v>
      </c>
      <c r="N3572" t="s">
        <v>128</v>
      </c>
      <c r="O3572" t="s">
        <v>4436</v>
      </c>
      <c r="P3572" s="4">
        <v>34.247999999999998</v>
      </c>
      <c r="Q3572" s="4">
        <v>34.247999999999998</v>
      </c>
      <c r="R3572" s="4">
        <f t="shared" si="222"/>
        <v>0</v>
      </c>
      <c r="S3572" s="4">
        <f t="shared" si="223"/>
        <v>0</v>
      </c>
    </row>
    <row r="3573" spans="1:19" x14ac:dyDescent="0.3">
      <c r="A3573" t="s">
        <v>2790</v>
      </c>
      <c r="B3573" s="1">
        <v>42254</v>
      </c>
      <c r="C3573" s="1">
        <v>42259</v>
      </c>
      <c r="D3573">
        <f t="shared" si="220"/>
        <v>2015</v>
      </c>
      <c r="E3573" t="str">
        <f t="shared" si="221"/>
        <v>Sep</v>
      </c>
      <c r="F3573" t="s">
        <v>67</v>
      </c>
      <c r="G3573" t="s">
        <v>150</v>
      </c>
      <c r="H3573" t="s">
        <v>105</v>
      </c>
      <c r="I3573" t="s">
        <v>1083</v>
      </c>
      <c r="J3573" t="s">
        <v>503</v>
      </c>
      <c r="K3573">
        <v>74133</v>
      </c>
      <c r="L3573" t="s">
        <v>25</v>
      </c>
      <c r="M3573" t="s">
        <v>4625</v>
      </c>
      <c r="N3573" t="s">
        <v>128</v>
      </c>
      <c r="O3573" t="s">
        <v>4436</v>
      </c>
      <c r="P3573" s="4">
        <v>42.81</v>
      </c>
      <c r="Q3573" s="4">
        <v>42.81</v>
      </c>
      <c r="R3573" s="4">
        <f t="shared" si="222"/>
        <v>0</v>
      </c>
      <c r="S3573" s="4">
        <f t="shared" si="223"/>
        <v>0</v>
      </c>
    </row>
    <row r="3574" spans="1:19" ht="15.6" x14ac:dyDescent="0.3">
      <c r="A3574" t="s">
        <v>4626</v>
      </c>
      <c r="B3574" s="1">
        <v>42939</v>
      </c>
      <c r="C3574" s="1">
        <v>42943</v>
      </c>
      <c r="D3574">
        <f t="shared" si="220"/>
        <v>2017</v>
      </c>
      <c r="E3574" t="str">
        <f t="shared" si="221"/>
        <v>Jul</v>
      </c>
      <c r="F3574" t="s">
        <v>37</v>
      </c>
      <c r="G3574" t="s">
        <v>4627</v>
      </c>
      <c r="H3574" s="2" t="s">
        <v>22</v>
      </c>
      <c r="I3574" t="s">
        <v>1106</v>
      </c>
      <c r="J3574" t="s">
        <v>24</v>
      </c>
      <c r="K3574">
        <v>61107</v>
      </c>
      <c r="L3574" t="s">
        <v>25</v>
      </c>
      <c r="M3574" t="s">
        <v>4625</v>
      </c>
      <c r="N3574" t="s">
        <v>128</v>
      </c>
      <c r="O3574" t="s">
        <v>4436</v>
      </c>
      <c r="P3574" s="4">
        <v>11.416</v>
      </c>
      <c r="Q3574" s="4">
        <v>18</v>
      </c>
      <c r="R3574" s="4">
        <f t="shared" si="222"/>
        <v>-6.5839999999999996</v>
      </c>
      <c r="S3574" s="4">
        <f t="shared" si="223"/>
        <v>-0.98759999999999992</v>
      </c>
    </row>
    <row r="3575" spans="1:19" ht="15.6" x14ac:dyDescent="0.3">
      <c r="A3575" t="s">
        <v>4628</v>
      </c>
      <c r="B3575" s="1">
        <v>42617</v>
      </c>
      <c r="C3575" s="1">
        <v>42622</v>
      </c>
      <c r="D3575">
        <f t="shared" si="220"/>
        <v>2016</v>
      </c>
      <c r="E3575" t="str">
        <f t="shared" si="221"/>
        <v>Sep</v>
      </c>
      <c r="F3575" t="s">
        <v>37</v>
      </c>
      <c r="G3575" t="s">
        <v>866</v>
      </c>
      <c r="H3575" s="2" t="s">
        <v>22</v>
      </c>
      <c r="I3575" t="s">
        <v>4629</v>
      </c>
      <c r="J3575" t="s">
        <v>242</v>
      </c>
      <c r="K3575">
        <v>97504</v>
      </c>
      <c r="L3575" t="s">
        <v>34</v>
      </c>
      <c r="M3575" t="s">
        <v>4630</v>
      </c>
      <c r="N3575" t="s">
        <v>128</v>
      </c>
      <c r="O3575" t="s">
        <v>4436</v>
      </c>
      <c r="P3575" s="4">
        <v>9.7620000000000005</v>
      </c>
      <c r="Q3575" s="4">
        <v>9.7620000000000005</v>
      </c>
      <c r="R3575" s="4">
        <f t="shared" si="222"/>
        <v>0</v>
      </c>
      <c r="S3575" s="4">
        <f t="shared" si="223"/>
        <v>0</v>
      </c>
    </row>
    <row r="3576" spans="1:19" x14ac:dyDescent="0.3">
      <c r="A3576" t="s">
        <v>4631</v>
      </c>
      <c r="B3576" s="1">
        <v>43231</v>
      </c>
      <c r="C3576" s="1">
        <v>43232</v>
      </c>
      <c r="D3576">
        <f t="shared" si="220"/>
        <v>2018</v>
      </c>
      <c r="E3576" t="str">
        <f t="shared" si="221"/>
        <v>May</v>
      </c>
      <c r="F3576" t="s">
        <v>30</v>
      </c>
      <c r="G3576" t="s">
        <v>1686</v>
      </c>
      <c r="H3576" t="s">
        <v>105</v>
      </c>
      <c r="I3576" t="s">
        <v>69</v>
      </c>
      <c r="J3576" t="s">
        <v>70</v>
      </c>
      <c r="K3576">
        <v>98103</v>
      </c>
      <c r="L3576" t="s">
        <v>34</v>
      </c>
      <c r="M3576" t="s">
        <v>4630</v>
      </c>
      <c r="N3576" t="s">
        <v>128</v>
      </c>
      <c r="O3576" t="s">
        <v>4436</v>
      </c>
      <c r="P3576" s="4">
        <v>26.032</v>
      </c>
      <c r="Q3576" s="4">
        <v>26.032</v>
      </c>
      <c r="R3576" s="4">
        <f t="shared" si="222"/>
        <v>0</v>
      </c>
      <c r="S3576" s="4">
        <f t="shared" si="223"/>
        <v>0</v>
      </c>
    </row>
    <row r="3577" spans="1:19" x14ac:dyDescent="0.3">
      <c r="A3577" t="s">
        <v>1757</v>
      </c>
      <c r="B3577" s="1">
        <v>43333</v>
      </c>
      <c r="C3577" s="1">
        <v>43334</v>
      </c>
      <c r="D3577">
        <f t="shared" si="220"/>
        <v>2018</v>
      </c>
      <c r="E3577" t="str">
        <f t="shared" si="221"/>
        <v>Aug</v>
      </c>
      <c r="F3577" t="s">
        <v>20</v>
      </c>
      <c r="G3577" t="s">
        <v>1743</v>
      </c>
      <c r="H3577" t="s">
        <v>105</v>
      </c>
      <c r="I3577" t="s">
        <v>785</v>
      </c>
      <c r="J3577" t="s">
        <v>33</v>
      </c>
      <c r="K3577">
        <v>94601</v>
      </c>
      <c r="L3577" t="s">
        <v>34</v>
      </c>
      <c r="M3577" t="s">
        <v>4630</v>
      </c>
      <c r="N3577" t="s">
        <v>128</v>
      </c>
      <c r="O3577" t="s">
        <v>4436</v>
      </c>
      <c r="P3577" s="4">
        <v>117.14400000000001</v>
      </c>
      <c r="Q3577" s="4">
        <v>117.14400000000001</v>
      </c>
      <c r="R3577" s="4">
        <f t="shared" si="222"/>
        <v>0</v>
      </c>
      <c r="S3577" s="4">
        <f t="shared" si="223"/>
        <v>0</v>
      </c>
    </row>
    <row r="3578" spans="1:19" x14ac:dyDescent="0.3">
      <c r="A3578" t="s">
        <v>4632</v>
      </c>
      <c r="B3578" s="1">
        <v>42499</v>
      </c>
      <c r="C3578" s="1">
        <v>42503</v>
      </c>
      <c r="D3578">
        <f t="shared" si="220"/>
        <v>2016</v>
      </c>
      <c r="E3578" t="str">
        <f t="shared" si="221"/>
        <v>May</v>
      </c>
      <c r="F3578" t="s">
        <v>37</v>
      </c>
      <c r="G3578" t="s">
        <v>115</v>
      </c>
      <c r="H3578" t="s">
        <v>51</v>
      </c>
      <c r="I3578" t="s">
        <v>576</v>
      </c>
      <c r="J3578" t="s">
        <v>205</v>
      </c>
      <c r="K3578">
        <v>40214</v>
      </c>
      <c r="L3578" t="s">
        <v>44</v>
      </c>
      <c r="M3578" t="s">
        <v>4630</v>
      </c>
      <c r="N3578" t="s">
        <v>128</v>
      </c>
      <c r="O3578" t="s">
        <v>4436</v>
      </c>
      <c r="P3578" s="4">
        <v>48.81</v>
      </c>
      <c r="Q3578" s="4">
        <v>48.81</v>
      </c>
      <c r="R3578" s="4">
        <f t="shared" si="222"/>
        <v>0</v>
      </c>
      <c r="S3578" s="4">
        <f t="shared" si="223"/>
        <v>0</v>
      </c>
    </row>
    <row r="3579" spans="1:19" ht="15.6" x14ac:dyDescent="0.3">
      <c r="A3579" t="s">
        <v>2622</v>
      </c>
      <c r="B3579" s="1">
        <v>42821</v>
      </c>
      <c r="C3579" s="1">
        <v>42825</v>
      </c>
      <c r="D3579">
        <f t="shared" si="220"/>
        <v>2017</v>
      </c>
      <c r="E3579" t="str">
        <f t="shared" si="221"/>
        <v>Mar</v>
      </c>
      <c r="F3579" t="s">
        <v>37</v>
      </c>
      <c r="G3579" t="s">
        <v>357</v>
      </c>
      <c r="H3579" s="2" t="s">
        <v>22</v>
      </c>
      <c r="I3579" t="s">
        <v>182</v>
      </c>
      <c r="J3579" t="s">
        <v>183</v>
      </c>
      <c r="K3579">
        <v>31907</v>
      </c>
      <c r="L3579" t="s">
        <v>44</v>
      </c>
      <c r="M3579" t="s">
        <v>4630</v>
      </c>
      <c r="N3579" t="s">
        <v>128</v>
      </c>
      <c r="O3579" t="s">
        <v>4436</v>
      </c>
      <c r="P3579" s="4">
        <v>32.54</v>
      </c>
      <c r="Q3579" s="4">
        <v>32.54</v>
      </c>
      <c r="R3579" s="4">
        <f t="shared" si="222"/>
        <v>0</v>
      </c>
      <c r="S3579" s="4">
        <f t="shared" si="223"/>
        <v>0</v>
      </c>
    </row>
    <row r="3580" spans="1:19" ht="15.6" x14ac:dyDescent="0.3">
      <c r="A3580" t="s">
        <v>4633</v>
      </c>
      <c r="B3580" s="1">
        <v>42312</v>
      </c>
      <c r="C3580" s="1">
        <v>42318</v>
      </c>
      <c r="D3580">
        <f t="shared" si="220"/>
        <v>2015</v>
      </c>
      <c r="E3580" t="str">
        <f t="shared" si="221"/>
        <v>Nov</v>
      </c>
      <c r="F3580" t="s">
        <v>37</v>
      </c>
      <c r="G3580" t="s">
        <v>2111</v>
      </c>
      <c r="H3580" s="2" t="s">
        <v>22</v>
      </c>
      <c r="I3580" t="s">
        <v>61</v>
      </c>
      <c r="J3580" t="s">
        <v>62</v>
      </c>
      <c r="K3580">
        <v>10011</v>
      </c>
      <c r="L3580" t="s">
        <v>54</v>
      </c>
      <c r="M3580" t="s">
        <v>4630</v>
      </c>
      <c r="N3580" t="s">
        <v>128</v>
      </c>
      <c r="O3580" t="s">
        <v>4436</v>
      </c>
      <c r="P3580" s="4">
        <v>52.064</v>
      </c>
      <c r="Q3580" s="4">
        <v>52.064</v>
      </c>
      <c r="R3580" s="4">
        <f t="shared" si="222"/>
        <v>0</v>
      </c>
      <c r="S3580" s="4">
        <f t="shared" si="223"/>
        <v>0</v>
      </c>
    </row>
    <row r="3581" spans="1:19" ht="15.6" x14ac:dyDescent="0.3">
      <c r="A3581" t="s">
        <v>4634</v>
      </c>
      <c r="B3581" s="1">
        <v>42631</v>
      </c>
      <c r="C3581" s="1">
        <v>42636</v>
      </c>
      <c r="D3581">
        <f t="shared" si="220"/>
        <v>2016</v>
      </c>
      <c r="E3581" t="str">
        <f t="shared" si="221"/>
        <v>Sep</v>
      </c>
      <c r="F3581" t="s">
        <v>37</v>
      </c>
      <c r="G3581" t="s">
        <v>3764</v>
      </c>
      <c r="H3581" s="2" t="s">
        <v>22</v>
      </c>
      <c r="I3581" t="s">
        <v>717</v>
      </c>
      <c r="J3581" t="s">
        <v>140</v>
      </c>
      <c r="K3581">
        <v>20735</v>
      </c>
      <c r="L3581" t="s">
        <v>54</v>
      </c>
      <c r="M3581" t="s">
        <v>4630</v>
      </c>
      <c r="N3581" t="s">
        <v>128</v>
      </c>
      <c r="O3581" t="s">
        <v>4436</v>
      </c>
      <c r="P3581" s="4">
        <v>65.08</v>
      </c>
      <c r="Q3581" s="4">
        <v>65.08</v>
      </c>
      <c r="R3581" s="4">
        <f t="shared" si="222"/>
        <v>0</v>
      </c>
      <c r="S3581" s="4">
        <f t="shared" si="223"/>
        <v>0</v>
      </c>
    </row>
    <row r="3582" spans="1:19" ht="15.6" x14ac:dyDescent="0.3">
      <c r="A3582" t="s">
        <v>4635</v>
      </c>
      <c r="B3582" s="1">
        <v>42811</v>
      </c>
      <c r="C3582" s="1">
        <v>42811</v>
      </c>
      <c r="D3582">
        <f t="shared" si="220"/>
        <v>2017</v>
      </c>
      <c r="E3582" t="str">
        <f t="shared" si="221"/>
        <v>Mar</v>
      </c>
      <c r="F3582" t="s">
        <v>30</v>
      </c>
      <c r="G3582" t="s">
        <v>3481</v>
      </c>
      <c r="H3582" s="2" t="s">
        <v>22</v>
      </c>
      <c r="I3582" t="s">
        <v>466</v>
      </c>
      <c r="J3582" t="s">
        <v>53</v>
      </c>
      <c r="K3582">
        <v>19711</v>
      </c>
      <c r="L3582" t="s">
        <v>54</v>
      </c>
      <c r="M3582" t="s">
        <v>4630</v>
      </c>
      <c r="N3582" t="s">
        <v>128</v>
      </c>
      <c r="O3582" t="s">
        <v>4436</v>
      </c>
      <c r="P3582" s="4">
        <v>32.54</v>
      </c>
      <c r="Q3582" s="4">
        <v>32.54</v>
      </c>
      <c r="R3582" s="4">
        <f t="shared" si="222"/>
        <v>0</v>
      </c>
      <c r="S3582" s="4">
        <f t="shared" si="223"/>
        <v>0</v>
      </c>
    </row>
    <row r="3583" spans="1:19" ht="15.6" x14ac:dyDescent="0.3">
      <c r="A3583" t="s">
        <v>4636</v>
      </c>
      <c r="B3583" s="1">
        <v>42618</v>
      </c>
      <c r="C3583" s="1">
        <v>42624</v>
      </c>
      <c r="D3583">
        <f t="shared" si="220"/>
        <v>2016</v>
      </c>
      <c r="E3583" t="str">
        <f t="shared" si="221"/>
        <v>Sep</v>
      </c>
      <c r="F3583" t="s">
        <v>37</v>
      </c>
      <c r="G3583" t="s">
        <v>3038</v>
      </c>
      <c r="H3583" s="2" t="s">
        <v>22</v>
      </c>
      <c r="I3583" t="s">
        <v>113</v>
      </c>
      <c r="J3583" t="s">
        <v>109</v>
      </c>
      <c r="K3583">
        <v>77036</v>
      </c>
      <c r="L3583" t="s">
        <v>25</v>
      </c>
      <c r="M3583" t="s">
        <v>4630</v>
      </c>
      <c r="N3583" t="s">
        <v>128</v>
      </c>
      <c r="O3583" t="s">
        <v>4436</v>
      </c>
      <c r="P3583" s="4">
        <v>16.27</v>
      </c>
      <c r="Q3583" s="4">
        <v>18</v>
      </c>
      <c r="R3583" s="4">
        <f t="shared" si="222"/>
        <v>-1.7300000000000004</v>
      </c>
      <c r="S3583" s="4">
        <f t="shared" si="223"/>
        <v>-0.25950000000000006</v>
      </c>
    </row>
    <row r="3584" spans="1:19" x14ac:dyDescent="0.3">
      <c r="A3584" t="s">
        <v>4637</v>
      </c>
      <c r="B3584" s="1">
        <v>43396</v>
      </c>
      <c r="C3584" s="1">
        <v>43401</v>
      </c>
      <c r="D3584">
        <f t="shared" si="220"/>
        <v>2018</v>
      </c>
      <c r="E3584" t="str">
        <f t="shared" si="221"/>
        <v>Oct</v>
      </c>
      <c r="F3584" t="s">
        <v>37</v>
      </c>
      <c r="G3584" t="s">
        <v>1690</v>
      </c>
      <c r="H3584" t="s">
        <v>105</v>
      </c>
      <c r="I3584" t="s">
        <v>1207</v>
      </c>
      <c r="J3584" t="s">
        <v>109</v>
      </c>
      <c r="K3584">
        <v>78745</v>
      </c>
      <c r="L3584" t="s">
        <v>25</v>
      </c>
      <c r="M3584" t="s">
        <v>4630</v>
      </c>
      <c r="N3584" t="s">
        <v>128</v>
      </c>
      <c r="O3584" t="s">
        <v>4436</v>
      </c>
      <c r="P3584" s="4">
        <v>9.7620000000000005</v>
      </c>
      <c r="Q3584" s="4">
        <v>9.7620000000000005</v>
      </c>
      <c r="R3584" s="4">
        <f t="shared" si="222"/>
        <v>0</v>
      </c>
      <c r="S3584" s="4">
        <f t="shared" si="223"/>
        <v>0</v>
      </c>
    </row>
    <row r="3585" spans="1:19" x14ac:dyDescent="0.3">
      <c r="A3585" t="s">
        <v>3849</v>
      </c>
      <c r="B3585" s="1">
        <v>42998</v>
      </c>
      <c r="C3585" s="1">
        <v>43002</v>
      </c>
      <c r="D3585">
        <f t="shared" si="220"/>
        <v>2017</v>
      </c>
      <c r="E3585" t="str">
        <f t="shared" si="221"/>
        <v>Sep</v>
      </c>
      <c r="F3585" t="s">
        <v>37</v>
      </c>
      <c r="G3585" t="s">
        <v>2914</v>
      </c>
      <c r="H3585" t="s">
        <v>51</v>
      </c>
      <c r="I3585" t="s">
        <v>32</v>
      </c>
      <c r="J3585" t="s">
        <v>33</v>
      </c>
      <c r="K3585">
        <v>94122</v>
      </c>
      <c r="L3585" t="s">
        <v>34</v>
      </c>
      <c r="M3585" t="s">
        <v>4638</v>
      </c>
      <c r="N3585" t="s">
        <v>128</v>
      </c>
      <c r="O3585" t="s">
        <v>4436</v>
      </c>
      <c r="P3585" s="4">
        <v>48.64</v>
      </c>
      <c r="Q3585" s="4">
        <v>48.64</v>
      </c>
      <c r="R3585" s="4">
        <f t="shared" si="222"/>
        <v>0</v>
      </c>
      <c r="S3585" s="4">
        <f t="shared" si="223"/>
        <v>0</v>
      </c>
    </row>
    <row r="3586" spans="1:19" ht="15.6" x14ac:dyDescent="0.3">
      <c r="A3586" t="s">
        <v>1490</v>
      </c>
      <c r="B3586" s="1">
        <v>43366</v>
      </c>
      <c r="C3586" s="1">
        <v>43372</v>
      </c>
      <c r="D3586">
        <f t="shared" ref="D3586:D3649" si="224">YEAR(B3586)</f>
        <v>2018</v>
      </c>
      <c r="E3586" t="str">
        <f t="shared" ref="E3586:E3649" si="225">TEXT(B3586,"mmm")</f>
        <v>Sep</v>
      </c>
      <c r="F3586" t="s">
        <v>37</v>
      </c>
      <c r="G3586" t="s">
        <v>1491</v>
      </c>
      <c r="H3586" s="2" t="s">
        <v>22</v>
      </c>
      <c r="I3586" t="s">
        <v>47</v>
      </c>
      <c r="J3586" t="s">
        <v>33</v>
      </c>
      <c r="K3586">
        <v>90036</v>
      </c>
      <c r="L3586" t="s">
        <v>34</v>
      </c>
      <c r="M3586" t="s">
        <v>4638</v>
      </c>
      <c r="N3586" t="s">
        <v>128</v>
      </c>
      <c r="O3586" t="s">
        <v>4436</v>
      </c>
      <c r="P3586" s="4">
        <v>72.959999999999994</v>
      </c>
      <c r="Q3586" s="4">
        <v>72.959999999999994</v>
      </c>
      <c r="R3586" s="4">
        <f t="shared" si="222"/>
        <v>0</v>
      </c>
      <c r="S3586" s="4">
        <f t="shared" si="223"/>
        <v>0</v>
      </c>
    </row>
    <row r="3587" spans="1:19" x14ac:dyDescent="0.3">
      <c r="A3587" t="s">
        <v>3651</v>
      </c>
      <c r="B3587" s="1">
        <v>43415</v>
      </c>
      <c r="C3587" s="1">
        <v>43420</v>
      </c>
      <c r="D3587">
        <f t="shared" si="224"/>
        <v>2018</v>
      </c>
      <c r="E3587" t="str">
        <f t="shared" si="225"/>
        <v>Nov</v>
      </c>
      <c r="F3587" t="s">
        <v>37</v>
      </c>
      <c r="G3587" t="s">
        <v>118</v>
      </c>
      <c r="H3587" t="s">
        <v>105</v>
      </c>
      <c r="I3587" t="s">
        <v>47</v>
      </c>
      <c r="J3587" t="s">
        <v>33</v>
      </c>
      <c r="K3587">
        <v>90036</v>
      </c>
      <c r="L3587" t="s">
        <v>34</v>
      </c>
      <c r="M3587" t="s">
        <v>4638</v>
      </c>
      <c r="N3587" t="s">
        <v>128</v>
      </c>
      <c r="O3587" t="s">
        <v>4436</v>
      </c>
      <c r="P3587" s="4">
        <v>121.6</v>
      </c>
      <c r="Q3587" s="4">
        <v>121.6</v>
      </c>
      <c r="R3587" s="4">
        <f t="shared" ref="R3587:R3650" si="226">P3587-Q3587</f>
        <v>0</v>
      </c>
      <c r="S3587" s="4">
        <f t="shared" ref="S3587:S3650" si="227">0.15*R3587</f>
        <v>0</v>
      </c>
    </row>
    <row r="3588" spans="1:19" ht="15.6" x14ac:dyDescent="0.3">
      <c r="A3588" t="s">
        <v>4639</v>
      </c>
      <c r="B3588" s="1">
        <v>42359</v>
      </c>
      <c r="C3588" s="1">
        <v>42366</v>
      </c>
      <c r="D3588">
        <f t="shared" si="224"/>
        <v>2015</v>
      </c>
      <c r="E3588" t="str">
        <f t="shared" si="225"/>
        <v>Dec</v>
      </c>
      <c r="F3588" t="s">
        <v>37</v>
      </c>
      <c r="G3588" t="s">
        <v>64</v>
      </c>
      <c r="H3588" s="2" t="s">
        <v>22</v>
      </c>
      <c r="I3588" t="s">
        <v>139</v>
      </c>
      <c r="J3588" t="s">
        <v>250</v>
      </c>
      <c r="K3588">
        <v>38401</v>
      </c>
      <c r="L3588" t="s">
        <v>44</v>
      </c>
      <c r="M3588" t="s">
        <v>4638</v>
      </c>
      <c r="N3588" t="s">
        <v>128</v>
      </c>
      <c r="O3588" t="s">
        <v>4436</v>
      </c>
      <c r="P3588" s="4">
        <v>18.239999999999998</v>
      </c>
      <c r="Q3588" s="4">
        <v>18</v>
      </c>
      <c r="R3588" s="4">
        <f t="shared" si="226"/>
        <v>0.23999999999999844</v>
      </c>
      <c r="S3588" s="4">
        <f t="shared" si="227"/>
        <v>3.5999999999999761E-2</v>
      </c>
    </row>
    <row r="3589" spans="1:19" ht="15.6" x14ac:dyDescent="0.3">
      <c r="A3589" t="s">
        <v>4640</v>
      </c>
      <c r="B3589" s="1">
        <v>42735</v>
      </c>
      <c r="C3589" s="1">
        <v>42738</v>
      </c>
      <c r="D3589">
        <f t="shared" si="224"/>
        <v>2016</v>
      </c>
      <c r="E3589" t="str">
        <f t="shared" si="225"/>
        <v>Dec</v>
      </c>
      <c r="F3589" t="s">
        <v>67</v>
      </c>
      <c r="G3589" t="s">
        <v>4193</v>
      </c>
      <c r="H3589" s="2" t="s">
        <v>22</v>
      </c>
      <c r="I3589" t="s">
        <v>204</v>
      </c>
      <c r="J3589" t="s">
        <v>205</v>
      </c>
      <c r="K3589">
        <v>42420</v>
      </c>
      <c r="L3589" t="s">
        <v>44</v>
      </c>
      <c r="M3589" t="s">
        <v>4638</v>
      </c>
      <c r="N3589" t="s">
        <v>128</v>
      </c>
      <c r="O3589" t="s">
        <v>4436</v>
      </c>
      <c r="P3589" s="4">
        <v>364.8</v>
      </c>
      <c r="Q3589" s="4">
        <v>364.8</v>
      </c>
      <c r="R3589" s="4">
        <f t="shared" si="226"/>
        <v>0</v>
      </c>
      <c r="S3589" s="4">
        <f t="shared" si="227"/>
        <v>0</v>
      </c>
    </row>
    <row r="3590" spans="1:19" ht="15.6" x14ac:dyDescent="0.3">
      <c r="A3590" t="s">
        <v>3072</v>
      </c>
      <c r="B3590" s="1">
        <v>43263</v>
      </c>
      <c r="C3590" s="1">
        <v>43270</v>
      </c>
      <c r="D3590">
        <f t="shared" si="224"/>
        <v>2018</v>
      </c>
      <c r="E3590" t="str">
        <f t="shared" si="225"/>
        <v>Jun</v>
      </c>
      <c r="F3590" t="s">
        <v>37</v>
      </c>
      <c r="G3590" t="s">
        <v>997</v>
      </c>
      <c r="H3590" s="2" t="s">
        <v>22</v>
      </c>
      <c r="I3590" t="s">
        <v>182</v>
      </c>
      <c r="J3590" t="s">
        <v>183</v>
      </c>
      <c r="K3590">
        <v>31907</v>
      </c>
      <c r="L3590" t="s">
        <v>44</v>
      </c>
      <c r="M3590" t="s">
        <v>4638</v>
      </c>
      <c r="N3590" t="s">
        <v>128</v>
      </c>
      <c r="O3590" t="s">
        <v>4436</v>
      </c>
      <c r="P3590" s="4">
        <v>91.2</v>
      </c>
      <c r="Q3590" s="4">
        <v>91.2</v>
      </c>
      <c r="R3590" s="4">
        <f t="shared" si="226"/>
        <v>0</v>
      </c>
      <c r="S3590" s="4">
        <f t="shared" si="227"/>
        <v>0</v>
      </c>
    </row>
    <row r="3591" spans="1:19" x14ac:dyDescent="0.3">
      <c r="A3591" t="s">
        <v>2327</v>
      </c>
      <c r="B3591" s="1">
        <v>43375</v>
      </c>
      <c r="C3591" s="1">
        <v>43378</v>
      </c>
      <c r="D3591">
        <f t="shared" si="224"/>
        <v>2018</v>
      </c>
      <c r="E3591" t="str">
        <f t="shared" si="225"/>
        <v>Oct</v>
      </c>
      <c r="F3591" t="s">
        <v>20</v>
      </c>
      <c r="G3591" t="s">
        <v>2025</v>
      </c>
      <c r="H3591" t="s">
        <v>22</v>
      </c>
      <c r="I3591" t="s">
        <v>712</v>
      </c>
      <c r="J3591" t="s">
        <v>250</v>
      </c>
      <c r="K3591">
        <v>37918</v>
      </c>
      <c r="L3591" t="s">
        <v>44</v>
      </c>
      <c r="M3591" t="s">
        <v>4638</v>
      </c>
      <c r="N3591" t="s">
        <v>128</v>
      </c>
      <c r="O3591" t="s">
        <v>4436</v>
      </c>
      <c r="P3591" s="4">
        <v>27.36</v>
      </c>
      <c r="Q3591" s="4">
        <v>27.36</v>
      </c>
      <c r="R3591" s="4">
        <f t="shared" si="226"/>
        <v>0</v>
      </c>
      <c r="S3591" s="4">
        <f t="shared" si="227"/>
        <v>0</v>
      </c>
    </row>
    <row r="3592" spans="1:19" x14ac:dyDescent="0.3">
      <c r="A3592" t="s">
        <v>4641</v>
      </c>
      <c r="B3592" s="1">
        <v>42205</v>
      </c>
      <c r="C3592" s="1">
        <v>42205</v>
      </c>
      <c r="D3592">
        <f t="shared" si="224"/>
        <v>2015</v>
      </c>
      <c r="E3592" t="str">
        <f t="shared" si="225"/>
        <v>Jul</v>
      </c>
      <c r="F3592" t="s">
        <v>30</v>
      </c>
      <c r="G3592" t="s">
        <v>616</v>
      </c>
      <c r="H3592" t="s">
        <v>105</v>
      </c>
      <c r="I3592" t="s">
        <v>191</v>
      </c>
      <c r="J3592" t="s">
        <v>233</v>
      </c>
      <c r="K3592">
        <v>45503</v>
      </c>
      <c r="L3592" t="s">
        <v>54</v>
      </c>
      <c r="M3592" t="s">
        <v>4638</v>
      </c>
      <c r="N3592" t="s">
        <v>128</v>
      </c>
      <c r="O3592" t="s">
        <v>4436</v>
      </c>
      <c r="P3592" s="4">
        <v>27.36</v>
      </c>
      <c r="Q3592" s="4">
        <v>27.36</v>
      </c>
      <c r="R3592" s="4">
        <f t="shared" si="226"/>
        <v>0</v>
      </c>
      <c r="S3592" s="4">
        <f t="shared" si="227"/>
        <v>0</v>
      </c>
    </row>
    <row r="3593" spans="1:19" x14ac:dyDescent="0.3">
      <c r="A3593" t="s">
        <v>4642</v>
      </c>
      <c r="B3593" s="1">
        <v>43012</v>
      </c>
      <c r="C3593" s="1">
        <v>43016</v>
      </c>
      <c r="D3593">
        <f t="shared" si="224"/>
        <v>2017</v>
      </c>
      <c r="E3593" t="str">
        <f t="shared" si="225"/>
        <v>Oct</v>
      </c>
      <c r="F3593" t="s">
        <v>37</v>
      </c>
      <c r="G3593" t="s">
        <v>1326</v>
      </c>
      <c r="H3593" t="s">
        <v>51</v>
      </c>
      <c r="I3593" t="s">
        <v>57</v>
      </c>
      <c r="J3593" t="s">
        <v>58</v>
      </c>
      <c r="K3593">
        <v>2908</v>
      </c>
      <c r="L3593" t="s">
        <v>54</v>
      </c>
      <c r="M3593" t="s">
        <v>4638</v>
      </c>
      <c r="N3593" t="s">
        <v>128</v>
      </c>
      <c r="O3593" t="s">
        <v>4436</v>
      </c>
      <c r="P3593" s="4">
        <v>30.4</v>
      </c>
      <c r="Q3593" s="4">
        <v>30.4</v>
      </c>
      <c r="R3593" s="4">
        <f t="shared" si="226"/>
        <v>0</v>
      </c>
      <c r="S3593" s="4">
        <f t="shared" si="227"/>
        <v>0</v>
      </c>
    </row>
    <row r="3594" spans="1:19" ht="15.6" x14ac:dyDescent="0.3">
      <c r="A3594" t="s">
        <v>1373</v>
      </c>
      <c r="B3594" s="1">
        <v>42145</v>
      </c>
      <c r="C3594" s="1">
        <v>42147</v>
      </c>
      <c r="D3594">
        <f t="shared" si="224"/>
        <v>2015</v>
      </c>
      <c r="E3594" t="str">
        <f t="shared" si="225"/>
        <v>May</v>
      </c>
      <c r="F3594" t="s">
        <v>67</v>
      </c>
      <c r="G3594" t="s">
        <v>932</v>
      </c>
      <c r="H3594" s="2" t="s">
        <v>22</v>
      </c>
      <c r="I3594" t="s">
        <v>113</v>
      </c>
      <c r="J3594" t="s">
        <v>109</v>
      </c>
      <c r="K3594">
        <v>77070</v>
      </c>
      <c r="L3594" t="s">
        <v>25</v>
      </c>
      <c r="M3594" t="s">
        <v>4638</v>
      </c>
      <c r="N3594" t="s">
        <v>128</v>
      </c>
      <c r="O3594" t="s">
        <v>4436</v>
      </c>
      <c r="P3594" s="4">
        <v>18.239999999999998</v>
      </c>
      <c r="Q3594" s="4">
        <v>18</v>
      </c>
      <c r="R3594" s="4">
        <f t="shared" si="226"/>
        <v>0.23999999999999844</v>
      </c>
      <c r="S3594" s="4">
        <f t="shared" si="227"/>
        <v>3.5999999999999761E-2</v>
      </c>
    </row>
    <row r="3595" spans="1:19" ht="15.6" x14ac:dyDescent="0.3">
      <c r="A3595" t="s">
        <v>4643</v>
      </c>
      <c r="B3595" s="1">
        <v>42666</v>
      </c>
      <c r="C3595" s="1">
        <v>42671</v>
      </c>
      <c r="D3595">
        <f t="shared" si="224"/>
        <v>2016</v>
      </c>
      <c r="E3595" t="str">
        <f t="shared" si="225"/>
        <v>Oct</v>
      </c>
      <c r="F3595" t="s">
        <v>37</v>
      </c>
      <c r="G3595" t="s">
        <v>3375</v>
      </c>
      <c r="H3595" s="2" t="s">
        <v>22</v>
      </c>
      <c r="I3595" t="s">
        <v>2342</v>
      </c>
      <c r="J3595" t="s">
        <v>109</v>
      </c>
      <c r="K3595">
        <v>79424</v>
      </c>
      <c r="L3595" t="s">
        <v>25</v>
      </c>
      <c r="M3595" t="s">
        <v>4638</v>
      </c>
      <c r="N3595" t="s">
        <v>128</v>
      </c>
      <c r="O3595" t="s">
        <v>4436</v>
      </c>
      <c r="P3595" s="4">
        <v>6.08</v>
      </c>
      <c r="Q3595" s="4">
        <v>5</v>
      </c>
      <c r="R3595" s="4">
        <f t="shared" si="226"/>
        <v>1.08</v>
      </c>
      <c r="S3595" s="4">
        <f t="shared" si="227"/>
        <v>0.16200000000000001</v>
      </c>
    </row>
    <row r="3596" spans="1:19" x14ac:dyDescent="0.3">
      <c r="A3596" t="s">
        <v>3551</v>
      </c>
      <c r="B3596" s="1">
        <v>43023</v>
      </c>
      <c r="C3596" s="1">
        <v>43029</v>
      </c>
      <c r="D3596">
        <f t="shared" si="224"/>
        <v>2017</v>
      </c>
      <c r="E3596" t="str">
        <f t="shared" si="225"/>
        <v>Oct</v>
      </c>
      <c r="F3596" t="s">
        <v>37</v>
      </c>
      <c r="G3596" t="s">
        <v>1683</v>
      </c>
      <c r="H3596" t="s">
        <v>51</v>
      </c>
      <c r="I3596" t="s">
        <v>502</v>
      </c>
      <c r="J3596" t="s">
        <v>503</v>
      </c>
      <c r="K3596">
        <v>73120</v>
      </c>
      <c r="L3596" t="s">
        <v>25</v>
      </c>
      <c r="M3596" t="s">
        <v>4638</v>
      </c>
      <c r="N3596" t="s">
        <v>128</v>
      </c>
      <c r="O3596" t="s">
        <v>4436</v>
      </c>
      <c r="P3596" s="4">
        <v>121.6</v>
      </c>
      <c r="Q3596" s="4">
        <v>121.6</v>
      </c>
      <c r="R3596" s="4">
        <f t="shared" si="226"/>
        <v>0</v>
      </c>
      <c r="S3596" s="4">
        <f t="shared" si="227"/>
        <v>0</v>
      </c>
    </row>
    <row r="3597" spans="1:19" x14ac:dyDescent="0.3">
      <c r="A3597" t="s">
        <v>4644</v>
      </c>
      <c r="B3597" s="1">
        <v>43066</v>
      </c>
      <c r="C3597" s="1">
        <v>43069</v>
      </c>
      <c r="D3597">
        <f t="shared" si="224"/>
        <v>2017</v>
      </c>
      <c r="E3597" t="str">
        <f t="shared" si="225"/>
        <v>Nov</v>
      </c>
      <c r="F3597" t="s">
        <v>20</v>
      </c>
      <c r="G3597" t="s">
        <v>2925</v>
      </c>
      <c r="H3597" t="s">
        <v>51</v>
      </c>
      <c r="I3597" t="s">
        <v>4402</v>
      </c>
      <c r="J3597" t="s">
        <v>1912</v>
      </c>
      <c r="K3597">
        <v>66212</v>
      </c>
      <c r="L3597" t="s">
        <v>25</v>
      </c>
      <c r="M3597" t="s">
        <v>4638</v>
      </c>
      <c r="N3597" t="s">
        <v>128</v>
      </c>
      <c r="O3597" t="s">
        <v>4436</v>
      </c>
      <c r="P3597" s="4">
        <v>152</v>
      </c>
      <c r="Q3597" s="4">
        <v>152</v>
      </c>
      <c r="R3597" s="4">
        <f t="shared" si="226"/>
        <v>0</v>
      </c>
      <c r="S3597" s="4">
        <f t="shared" si="227"/>
        <v>0</v>
      </c>
    </row>
    <row r="3598" spans="1:19" ht="15.6" x14ac:dyDescent="0.3">
      <c r="A3598" t="s">
        <v>4645</v>
      </c>
      <c r="B3598" s="1">
        <v>42050</v>
      </c>
      <c r="C3598" s="1">
        <v>42054</v>
      </c>
      <c r="D3598">
        <f t="shared" si="224"/>
        <v>2015</v>
      </c>
      <c r="E3598" t="str">
        <f t="shared" si="225"/>
        <v>Feb</v>
      </c>
      <c r="F3598" t="s">
        <v>37</v>
      </c>
      <c r="G3598" t="s">
        <v>833</v>
      </c>
      <c r="H3598" s="2" t="s">
        <v>22</v>
      </c>
      <c r="I3598" t="s">
        <v>69</v>
      </c>
      <c r="J3598" t="s">
        <v>70</v>
      </c>
      <c r="K3598">
        <v>98105</v>
      </c>
      <c r="L3598" t="s">
        <v>34</v>
      </c>
      <c r="M3598" t="s">
        <v>4646</v>
      </c>
      <c r="N3598" t="s">
        <v>128</v>
      </c>
      <c r="O3598" t="s">
        <v>4436</v>
      </c>
      <c r="P3598" s="4">
        <v>21.36</v>
      </c>
      <c r="Q3598" s="4">
        <v>50</v>
      </c>
      <c r="R3598" s="4">
        <f t="shared" si="226"/>
        <v>-28.64</v>
      </c>
      <c r="S3598" s="4">
        <f t="shared" si="227"/>
        <v>-4.2960000000000003</v>
      </c>
    </row>
    <row r="3599" spans="1:19" ht="15.6" x14ac:dyDescent="0.3">
      <c r="A3599" t="s">
        <v>4647</v>
      </c>
      <c r="B3599" s="1">
        <v>43180</v>
      </c>
      <c r="C3599" s="1">
        <v>43182</v>
      </c>
      <c r="D3599">
        <f t="shared" si="224"/>
        <v>2018</v>
      </c>
      <c r="E3599" t="str">
        <f t="shared" si="225"/>
        <v>Mar</v>
      </c>
      <c r="F3599" t="s">
        <v>67</v>
      </c>
      <c r="G3599" t="s">
        <v>1214</v>
      </c>
      <c r="H3599" s="2" t="s">
        <v>22</v>
      </c>
      <c r="I3599" t="s">
        <v>47</v>
      </c>
      <c r="J3599" t="s">
        <v>33</v>
      </c>
      <c r="K3599">
        <v>90045</v>
      </c>
      <c r="L3599" t="s">
        <v>34</v>
      </c>
      <c r="M3599" t="s">
        <v>4646</v>
      </c>
      <c r="N3599" t="s">
        <v>128</v>
      </c>
      <c r="O3599" t="s">
        <v>4436</v>
      </c>
      <c r="P3599" s="4">
        <v>8.5440000000000005</v>
      </c>
      <c r="Q3599" s="4">
        <v>18</v>
      </c>
      <c r="R3599" s="4">
        <f t="shared" si="226"/>
        <v>-9.4559999999999995</v>
      </c>
      <c r="S3599" s="4">
        <f t="shared" si="227"/>
        <v>-1.4183999999999999</v>
      </c>
    </row>
    <row r="3600" spans="1:19" ht="15.6" x14ac:dyDescent="0.3">
      <c r="A3600" t="s">
        <v>2255</v>
      </c>
      <c r="B3600" s="1">
        <v>42510</v>
      </c>
      <c r="C3600" s="1">
        <v>42514</v>
      </c>
      <c r="D3600">
        <f t="shared" si="224"/>
        <v>2016</v>
      </c>
      <c r="E3600" t="str">
        <f t="shared" si="225"/>
        <v>May</v>
      </c>
      <c r="F3600" t="s">
        <v>37</v>
      </c>
      <c r="G3600" t="s">
        <v>770</v>
      </c>
      <c r="H3600" s="2" t="s">
        <v>22</v>
      </c>
      <c r="I3600" t="s">
        <v>2256</v>
      </c>
      <c r="J3600" t="s">
        <v>83</v>
      </c>
      <c r="K3600">
        <v>27893</v>
      </c>
      <c r="L3600" t="s">
        <v>44</v>
      </c>
      <c r="M3600" t="s">
        <v>4646</v>
      </c>
      <c r="N3600" t="s">
        <v>128</v>
      </c>
      <c r="O3600" t="s">
        <v>4436</v>
      </c>
      <c r="P3600" s="4">
        <v>6.4080000000000004</v>
      </c>
      <c r="Q3600" s="4">
        <v>5</v>
      </c>
      <c r="R3600" s="4">
        <f t="shared" si="226"/>
        <v>1.4080000000000004</v>
      </c>
      <c r="S3600" s="4">
        <f t="shared" si="227"/>
        <v>0.21120000000000005</v>
      </c>
    </row>
    <row r="3601" spans="1:19" ht="15.6" x14ac:dyDescent="0.3">
      <c r="A3601" t="s">
        <v>4648</v>
      </c>
      <c r="B3601" s="1">
        <v>42984</v>
      </c>
      <c r="C3601" s="1">
        <v>42989</v>
      </c>
      <c r="D3601">
        <f t="shared" si="224"/>
        <v>2017</v>
      </c>
      <c r="E3601" t="str">
        <f t="shared" si="225"/>
        <v>Sep</v>
      </c>
      <c r="F3601" t="s">
        <v>37</v>
      </c>
      <c r="G3601" t="s">
        <v>2156</v>
      </c>
      <c r="H3601" s="2" t="s">
        <v>22</v>
      </c>
      <c r="I3601" t="s">
        <v>4649</v>
      </c>
      <c r="J3601" t="s">
        <v>83</v>
      </c>
      <c r="K3601">
        <v>27360</v>
      </c>
      <c r="L3601" t="s">
        <v>44</v>
      </c>
      <c r="M3601" t="s">
        <v>4646</v>
      </c>
      <c r="N3601" t="s">
        <v>128</v>
      </c>
      <c r="O3601" t="s">
        <v>4436</v>
      </c>
      <c r="P3601" s="4">
        <v>3.2040000000000002</v>
      </c>
      <c r="Q3601" s="4">
        <v>5</v>
      </c>
      <c r="R3601" s="4">
        <f t="shared" si="226"/>
        <v>-1.7959999999999998</v>
      </c>
      <c r="S3601" s="4">
        <f t="shared" si="227"/>
        <v>-0.26939999999999997</v>
      </c>
    </row>
    <row r="3602" spans="1:19" ht="15.6" x14ac:dyDescent="0.3">
      <c r="A3602" t="s">
        <v>4650</v>
      </c>
      <c r="B3602" s="1">
        <v>42334</v>
      </c>
      <c r="C3602" s="1">
        <v>42334</v>
      </c>
      <c r="D3602">
        <f t="shared" si="224"/>
        <v>2015</v>
      </c>
      <c r="E3602" t="str">
        <f t="shared" si="225"/>
        <v>Nov</v>
      </c>
      <c r="F3602" t="s">
        <v>30</v>
      </c>
      <c r="G3602" t="s">
        <v>2042</v>
      </c>
      <c r="H3602" s="2" t="s">
        <v>22</v>
      </c>
      <c r="I3602" t="s">
        <v>2426</v>
      </c>
      <c r="J3602" t="s">
        <v>62</v>
      </c>
      <c r="K3602">
        <v>13501</v>
      </c>
      <c r="L3602" t="s">
        <v>54</v>
      </c>
      <c r="M3602" t="s">
        <v>4646</v>
      </c>
      <c r="N3602" t="s">
        <v>128</v>
      </c>
      <c r="O3602" t="s">
        <v>4436</v>
      </c>
      <c r="P3602" s="4">
        <v>17.088000000000001</v>
      </c>
      <c r="Q3602" s="4">
        <v>18</v>
      </c>
      <c r="R3602" s="4">
        <f t="shared" si="226"/>
        <v>-0.91199999999999903</v>
      </c>
      <c r="S3602" s="4">
        <f t="shared" si="227"/>
        <v>-0.13679999999999984</v>
      </c>
    </row>
    <row r="3603" spans="1:19" ht="15.6" x14ac:dyDescent="0.3">
      <c r="A3603" t="s">
        <v>4651</v>
      </c>
      <c r="B3603" s="1">
        <v>42711</v>
      </c>
      <c r="C3603" s="1">
        <v>42713</v>
      </c>
      <c r="D3603">
        <f t="shared" si="224"/>
        <v>2016</v>
      </c>
      <c r="E3603" t="str">
        <f t="shared" si="225"/>
        <v>Dec</v>
      </c>
      <c r="F3603" t="s">
        <v>20</v>
      </c>
      <c r="G3603" t="s">
        <v>4043</v>
      </c>
      <c r="H3603" s="2" t="s">
        <v>22</v>
      </c>
      <c r="I3603" t="s">
        <v>61</v>
      </c>
      <c r="J3603" t="s">
        <v>62</v>
      </c>
      <c r="K3603">
        <v>10024</v>
      </c>
      <c r="L3603" t="s">
        <v>54</v>
      </c>
      <c r="M3603" t="s">
        <v>4646</v>
      </c>
      <c r="N3603" t="s">
        <v>128</v>
      </c>
      <c r="O3603" t="s">
        <v>4436</v>
      </c>
      <c r="P3603" s="4">
        <v>21.36</v>
      </c>
      <c r="Q3603" s="4">
        <v>18</v>
      </c>
      <c r="R3603" s="4">
        <f t="shared" si="226"/>
        <v>3.3599999999999994</v>
      </c>
      <c r="S3603" s="4">
        <f t="shared" si="227"/>
        <v>0.50399999999999989</v>
      </c>
    </row>
    <row r="3604" spans="1:19" ht="15.6" x14ac:dyDescent="0.3">
      <c r="A3604" t="s">
        <v>607</v>
      </c>
      <c r="B3604" s="1">
        <v>42930</v>
      </c>
      <c r="C3604" s="1">
        <v>42934</v>
      </c>
      <c r="D3604">
        <f t="shared" si="224"/>
        <v>2017</v>
      </c>
      <c r="E3604" t="str">
        <f t="shared" si="225"/>
        <v>Jul</v>
      </c>
      <c r="F3604" t="s">
        <v>67</v>
      </c>
      <c r="G3604" t="s">
        <v>608</v>
      </c>
      <c r="H3604" s="2" t="s">
        <v>22</v>
      </c>
      <c r="I3604" t="s">
        <v>61</v>
      </c>
      <c r="J3604" t="s">
        <v>62</v>
      </c>
      <c r="K3604">
        <v>10009</v>
      </c>
      <c r="L3604" t="s">
        <v>54</v>
      </c>
      <c r="M3604" t="s">
        <v>4646</v>
      </c>
      <c r="N3604" t="s">
        <v>128</v>
      </c>
      <c r="O3604" t="s">
        <v>4436</v>
      </c>
      <c r="P3604" s="4">
        <v>8.5440000000000005</v>
      </c>
      <c r="Q3604" s="4">
        <v>18</v>
      </c>
      <c r="R3604" s="4">
        <f t="shared" si="226"/>
        <v>-9.4559999999999995</v>
      </c>
      <c r="S3604" s="4">
        <f t="shared" si="227"/>
        <v>-1.4183999999999999</v>
      </c>
    </row>
    <row r="3605" spans="1:19" ht="15.6" x14ac:dyDescent="0.3">
      <c r="A3605" t="s">
        <v>383</v>
      </c>
      <c r="B3605" s="1">
        <v>43382</v>
      </c>
      <c r="C3605" s="1">
        <v>43387</v>
      </c>
      <c r="D3605">
        <f t="shared" si="224"/>
        <v>2018</v>
      </c>
      <c r="E3605" t="str">
        <f t="shared" si="225"/>
        <v>Oct</v>
      </c>
      <c r="F3605" t="s">
        <v>37</v>
      </c>
      <c r="G3605" t="s">
        <v>384</v>
      </c>
      <c r="H3605" s="2" t="s">
        <v>22</v>
      </c>
      <c r="I3605" t="s">
        <v>61</v>
      </c>
      <c r="J3605" t="s">
        <v>62</v>
      </c>
      <c r="K3605">
        <v>10024</v>
      </c>
      <c r="L3605" t="s">
        <v>54</v>
      </c>
      <c r="M3605" t="s">
        <v>4646</v>
      </c>
      <c r="N3605" t="s">
        <v>128</v>
      </c>
      <c r="O3605" t="s">
        <v>4436</v>
      </c>
      <c r="P3605" s="4">
        <v>12.816000000000001</v>
      </c>
      <c r="Q3605" s="4">
        <v>12.816000000000001</v>
      </c>
      <c r="R3605" s="4">
        <f t="shared" si="226"/>
        <v>0</v>
      </c>
      <c r="S3605" s="4">
        <f t="shared" si="227"/>
        <v>0</v>
      </c>
    </row>
    <row r="3606" spans="1:19" ht="15.6" x14ac:dyDescent="0.3">
      <c r="A3606" t="s">
        <v>3051</v>
      </c>
      <c r="B3606" s="1">
        <v>42312</v>
      </c>
      <c r="C3606" s="1">
        <v>42319</v>
      </c>
      <c r="D3606">
        <f t="shared" si="224"/>
        <v>2015</v>
      </c>
      <c r="E3606" t="str">
        <f t="shared" si="225"/>
        <v>Nov</v>
      </c>
      <c r="F3606" t="s">
        <v>37</v>
      </c>
      <c r="G3606" t="s">
        <v>1409</v>
      </c>
      <c r="H3606" s="2" t="s">
        <v>22</v>
      </c>
      <c r="I3606" t="s">
        <v>47</v>
      </c>
      <c r="J3606" t="s">
        <v>33</v>
      </c>
      <c r="K3606">
        <v>90045</v>
      </c>
      <c r="L3606" t="s">
        <v>34</v>
      </c>
      <c r="M3606" t="s">
        <v>4652</v>
      </c>
      <c r="N3606" t="s">
        <v>128</v>
      </c>
      <c r="O3606" t="s">
        <v>4436</v>
      </c>
      <c r="P3606" s="4">
        <v>21.936</v>
      </c>
      <c r="Q3606" s="4">
        <v>18</v>
      </c>
      <c r="R3606" s="4">
        <f t="shared" si="226"/>
        <v>3.9359999999999999</v>
      </c>
      <c r="S3606" s="4">
        <f t="shared" si="227"/>
        <v>0.59039999999999992</v>
      </c>
    </row>
    <row r="3607" spans="1:19" ht="15.6" x14ac:dyDescent="0.3">
      <c r="A3607" t="s">
        <v>3699</v>
      </c>
      <c r="B3607" s="1">
        <v>42513</v>
      </c>
      <c r="C3607" s="1">
        <v>42520</v>
      </c>
      <c r="D3607">
        <f t="shared" si="224"/>
        <v>2016</v>
      </c>
      <c r="E3607" t="str">
        <f t="shared" si="225"/>
        <v>May</v>
      </c>
      <c r="F3607" t="s">
        <v>37</v>
      </c>
      <c r="G3607" t="s">
        <v>895</v>
      </c>
      <c r="H3607" s="2" t="s">
        <v>22</v>
      </c>
      <c r="I3607" t="s">
        <v>578</v>
      </c>
      <c r="J3607" t="s">
        <v>178</v>
      </c>
      <c r="K3607">
        <v>85023</v>
      </c>
      <c r="L3607" t="s">
        <v>34</v>
      </c>
      <c r="M3607" t="s">
        <v>4652</v>
      </c>
      <c r="N3607" t="s">
        <v>128</v>
      </c>
      <c r="O3607" t="s">
        <v>4436</v>
      </c>
      <c r="P3607" s="4">
        <v>19.193999999999999</v>
      </c>
      <c r="Q3607" s="4">
        <v>100</v>
      </c>
      <c r="R3607" s="4">
        <f t="shared" si="226"/>
        <v>-80.805999999999997</v>
      </c>
      <c r="S3607" s="4">
        <f t="shared" si="227"/>
        <v>-12.120899999999999</v>
      </c>
    </row>
    <row r="3608" spans="1:19" x14ac:dyDescent="0.3">
      <c r="A3608" t="s">
        <v>4653</v>
      </c>
      <c r="B3608" s="1">
        <v>42807</v>
      </c>
      <c r="C3608" s="1">
        <v>42812</v>
      </c>
      <c r="D3608">
        <f t="shared" si="224"/>
        <v>2017</v>
      </c>
      <c r="E3608" t="str">
        <f t="shared" si="225"/>
        <v>Mar</v>
      </c>
      <c r="F3608" t="s">
        <v>37</v>
      </c>
      <c r="G3608" t="s">
        <v>1680</v>
      </c>
      <c r="H3608" t="s">
        <v>51</v>
      </c>
      <c r="I3608" t="s">
        <v>3573</v>
      </c>
      <c r="J3608" t="s">
        <v>33</v>
      </c>
      <c r="K3608">
        <v>92503</v>
      </c>
      <c r="L3608" t="s">
        <v>34</v>
      </c>
      <c r="M3608" t="s">
        <v>4652</v>
      </c>
      <c r="N3608" t="s">
        <v>128</v>
      </c>
      <c r="O3608" t="s">
        <v>4436</v>
      </c>
      <c r="P3608" s="4">
        <v>51.183999999999997</v>
      </c>
      <c r="Q3608" s="4">
        <v>51.183999999999997</v>
      </c>
      <c r="R3608" s="4">
        <f t="shared" si="226"/>
        <v>0</v>
      </c>
      <c r="S3608" s="4">
        <f t="shared" si="227"/>
        <v>0</v>
      </c>
    </row>
    <row r="3609" spans="1:19" ht="15.6" x14ac:dyDescent="0.3">
      <c r="A3609" t="s">
        <v>1336</v>
      </c>
      <c r="B3609" s="1">
        <v>43414</v>
      </c>
      <c r="C3609" s="1">
        <v>43415</v>
      </c>
      <c r="D3609">
        <f t="shared" si="224"/>
        <v>2018</v>
      </c>
      <c r="E3609" t="str">
        <f t="shared" si="225"/>
        <v>Nov</v>
      </c>
      <c r="F3609" t="s">
        <v>20</v>
      </c>
      <c r="G3609" t="s">
        <v>1337</v>
      </c>
      <c r="H3609" s="2" t="s">
        <v>22</v>
      </c>
      <c r="I3609" t="s">
        <v>955</v>
      </c>
      <c r="J3609" t="s">
        <v>178</v>
      </c>
      <c r="K3609">
        <v>85705</v>
      </c>
      <c r="L3609" t="s">
        <v>34</v>
      </c>
      <c r="M3609" t="s">
        <v>4652</v>
      </c>
      <c r="N3609" t="s">
        <v>128</v>
      </c>
      <c r="O3609" t="s">
        <v>4436</v>
      </c>
      <c r="P3609" s="4">
        <v>38.387999999999998</v>
      </c>
      <c r="Q3609" s="4">
        <v>100</v>
      </c>
      <c r="R3609" s="4">
        <f t="shared" si="226"/>
        <v>-61.612000000000002</v>
      </c>
      <c r="S3609" s="4">
        <f t="shared" si="227"/>
        <v>-9.2417999999999996</v>
      </c>
    </row>
    <row r="3610" spans="1:19" ht="15.6" x14ac:dyDescent="0.3">
      <c r="A3610" t="s">
        <v>155</v>
      </c>
      <c r="B3610" s="1">
        <v>42476</v>
      </c>
      <c r="C3610" s="1">
        <v>42478</v>
      </c>
      <c r="D3610">
        <f t="shared" si="224"/>
        <v>2016</v>
      </c>
      <c r="E3610" t="str">
        <f t="shared" si="225"/>
        <v>Apr</v>
      </c>
      <c r="F3610" t="s">
        <v>20</v>
      </c>
      <c r="G3610" t="s">
        <v>156</v>
      </c>
      <c r="H3610" s="2" t="s">
        <v>22</v>
      </c>
      <c r="I3610" t="s">
        <v>157</v>
      </c>
      <c r="J3610" t="s">
        <v>158</v>
      </c>
      <c r="K3610">
        <v>22980</v>
      </c>
      <c r="L3610" t="s">
        <v>44</v>
      </c>
      <c r="M3610" t="s">
        <v>4652</v>
      </c>
      <c r="N3610" t="s">
        <v>128</v>
      </c>
      <c r="O3610" t="s">
        <v>4436</v>
      </c>
      <c r="P3610" s="4">
        <v>9.14</v>
      </c>
      <c r="Q3610" s="4">
        <v>18</v>
      </c>
      <c r="R3610" s="4">
        <f t="shared" si="226"/>
        <v>-8.86</v>
      </c>
      <c r="S3610" s="4">
        <f t="shared" si="227"/>
        <v>-1.329</v>
      </c>
    </row>
    <row r="3611" spans="1:19" ht="15.6" x14ac:dyDescent="0.3">
      <c r="A3611" t="s">
        <v>4654</v>
      </c>
      <c r="B3611" s="1">
        <v>42987</v>
      </c>
      <c r="C3611" s="1">
        <v>42989</v>
      </c>
      <c r="D3611">
        <f t="shared" si="224"/>
        <v>2017</v>
      </c>
      <c r="E3611" t="str">
        <f t="shared" si="225"/>
        <v>Sep</v>
      </c>
      <c r="F3611" t="s">
        <v>20</v>
      </c>
      <c r="G3611" t="s">
        <v>641</v>
      </c>
      <c r="H3611" s="2" t="s">
        <v>22</v>
      </c>
      <c r="I3611" t="s">
        <v>61</v>
      </c>
      <c r="J3611" t="s">
        <v>62</v>
      </c>
      <c r="K3611">
        <v>10024</v>
      </c>
      <c r="L3611" t="s">
        <v>54</v>
      </c>
      <c r="M3611" t="s">
        <v>4652</v>
      </c>
      <c r="N3611" t="s">
        <v>128</v>
      </c>
      <c r="O3611" t="s">
        <v>4436</v>
      </c>
      <c r="P3611" s="4">
        <v>14.624000000000001</v>
      </c>
      <c r="Q3611" s="4">
        <v>18</v>
      </c>
      <c r="R3611" s="4">
        <f t="shared" si="226"/>
        <v>-3.3759999999999994</v>
      </c>
      <c r="S3611" s="4">
        <f t="shared" si="227"/>
        <v>-0.50639999999999985</v>
      </c>
    </row>
    <row r="3612" spans="1:19" ht="15.6" x14ac:dyDescent="0.3">
      <c r="A3612" t="s">
        <v>2397</v>
      </c>
      <c r="B3612" s="1">
        <v>43130</v>
      </c>
      <c r="C3612" s="1">
        <v>43136</v>
      </c>
      <c r="D3612">
        <f t="shared" si="224"/>
        <v>2018</v>
      </c>
      <c r="E3612" t="str">
        <f t="shared" si="225"/>
        <v>Jan</v>
      </c>
      <c r="F3612" t="s">
        <v>37</v>
      </c>
      <c r="G3612" t="s">
        <v>1272</v>
      </c>
      <c r="H3612" s="2" t="s">
        <v>22</v>
      </c>
      <c r="I3612" t="s">
        <v>1285</v>
      </c>
      <c r="J3612" t="s">
        <v>878</v>
      </c>
      <c r="K3612">
        <v>50315</v>
      </c>
      <c r="L3612" t="s">
        <v>25</v>
      </c>
      <c r="M3612" t="s">
        <v>4652</v>
      </c>
      <c r="N3612" t="s">
        <v>128</v>
      </c>
      <c r="O3612" t="s">
        <v>4436</v>
      </c>
      <c r="P3612" s="4">
        <v>18.28</v>
      </c>
      <c r="Q3612" s="4">
        <v>18</v>
      </c>
      <c r="R3612" s="4">
        <f t="shared" si="226"/>
        <v>0.28000000000000114</v>
      </c>
      <c r="S3612" s="4">
        <f t="shared" si="227"/>
        <v>4.2000000000000169E-2</v>
      </c>
    </row>
    <row r="3613" spans="1:19" ht="15.6" x14ac:dyDescent="0.3">
      <c r="A3613" t="s">
        <v>4655</v>
      </c>
      <c r="B3613" s="1">
        <v>43210</v>
      </c>
      <c r="C3613" s="1">
        <v>43214</v>
      </c>
      <c r="D3613">
        <f t="shared" si="224"/>
        <v>2018</v>
      </c>
      <c r="E3613" t="str">
        <f t="shared" si="225"/>
        <v>Apr</v>
      </c>
      <c r="F3613" t="s">
        <v>37</v>
      </c>
      <c r="G3613" t="s">
        <v>2853</v>
      </c>
      <c r="H3613" s="2" t="s">
        <v>22</v>
      </c>
      <c r="I3613" t="s">
        <v>97</v>
      </c>
      <c r="J3613" t="s">
        <v>89</v>
      </c>
      <c r="K3613">
        <v>48234</v>
      </c>
      <c r="L3613" t="s">
        <v>25</v>
      </c>
      <c r="M3613" t="s">
        <v>4652</v>
      </c>
      <c r="N3613" t="s">
        <v>128</v>
      </c>
      <c r="O3613" t="s">
        <v>4436</v>
      </c>
      <c r="P3613" s="4">
        <v>36.56</v>
      </c>
      <c r="Q3613" s="4">
        <v>36.56</v>
      </c>
      <c r="R3613" s="4">
        <f t="shared" si="226"/>
        <v>0</v>
      </c>
      <c r="S3613" s="4">
        <f t="shared" si="227"/>
        <v>0</v>
      </c>
    </row>
    <row r="3614" spans="1:19" x14ac:dyDescent="0.3">
      <c r="A3614" t="s">
        <v>3561</v>
      </c>
      <c r="B3614" s="1">
        <v>42330</v>
      </c>
      <c r="C3614" s="1">
        <v>42335</v>
      </c>
      <c r="D3614">
        <f t="shared" si="224"/>
        <v>2015</v>
      </c>
      <c r="E3614" t="str">
        <f t="shared" si="225"/>
        <v>Nov</v>
      </c>
      <c r="F3614" t="s">
        <v>37</v>
      </c>
      <c r="G3614" t="s">
        <v>2652</v>
      </c>
      <c r="H3614" t="s">
        <v>51</v>
      </c>
      <c r="I3614" t="s">
        <v>182</v>
      </c>
      <c r="J3614" t="s">
        <v>183</v>
      </c>
      <c r="K3614">
        <v>31907</v>
      </c>
      <c r="L3614" t="s">
        <v>44</v>
      </c>
      <c r="M3614" t="s">
        <v>4656</v>
      </c>
      <c r="N3614" t="s">
        <v>128</v>
      </c>
      <c r="O3614" t="s">
        <v>4436</v>
      </c>
      <c r="P3614" s="4">
        <v>319.89999999999998</v>
      </c>
      <c r="Q3614" s="4">
        <v>319.89999999999998</v>
      </c>
      <c r="R3614" s="4">
        <f t="shared" si="226"/>
        <v>0</v>
      </c>
      <c r="S3614" s="4">
        <f t="shared" si="227"/>
        <v>0</v>
      </c>
    </row>
    <row r="3615" spans="1:19" x14ac:dyDescent="0.3">
      <c r="A3615" t="s">
        <v>3401</v>
      </c>
      <c r="B3615" s="1">
        <v>42145</v>
      </c>
      <c r="C3615" s="1">
        <v>42150</v>
      </c>
      <c r="D3615">
        <f t="shared" si="224"/>
        <v>2015</v>
      </c>
      <c r="E3615" t="str">
        <f t="shared" si="225"/>
        <v>May</v>
      </c>
      <c r="F3615" t="s">
        <v>37</v>
      </c>
      <c r="G3615" t="s">
        <v>3402</v>
      </c>
      <c r="H3615" t="s">
        <v>22</v>
      </c>
      <c r="I3615" t="s">
        <v>1599</v>
      </c>
      <c r="J3615" t="s">
        <v>314</v>
      </c>
      <c r="K3615">
        <v>1841</v>
      </c>
      <c r="L3615" t="s">
        <v>54</v>
      </c>
      <c r="M3615" t="s">
        <v>4656</v>
      </c>
      <c r="N3615" t="s">
        <v>128</v>
      </c>
      <c r="O3615" t="s">
        <v>4436</v>
      </c>
      <c r="P3615" s="4">
        <v>447.86</v>
      </c>
      <c r="Q3615" s="4">
        <v>447.86</v>
      </c>
      <c r="R3615" s="4">
        <f t="shared" si="226"/>
        <v>0</v>
      </c>
      <c r="S3615" s="4">
        <f t="shared" si="227"/>
        <v>0</v>
      </c>
    </row>
    <row r="3616" spans="1:19" x14ac:dyDescent="0.3">
      <c r="A3616" t="s">
        <v>4657</v>
      </c>
      <c r="B3616" s="1">
        <v>42797</v>
      </c>
      <c r="C3616" s="1">
        <v>42802</v>
      </c>
      <c r="D3616">
        <f t="shared" si="224"/>
        <v>2017</v>
      </c>
      <c r="E3616" t="str">
        <f t="shared" si="225"/>
        <v>Mar</v>
      </c>
      <c r="F3616" t="s">
        <v>37</v>
      </c>
      <c r="G3616" t="s">
        <v>1356</v>
      </c>
      <c r="H3616" t="s">
        <v>51</v>
      </c>
      <c r="I3616" t="s">
        <v>466</v>
      </c>
      <c r="J3616" t="s">
        <v>53</v>
      </c>
      <c r="K3616">
        <v>19711</v>
      </c>
      <c r="L3616" t="s">
        <v>54</v>
      </c>
      <c r="M3616" t="s">
        <v>4656</v>
      </c>
      <c r="N3616" t="s">
        <v>128</v>
      </c>
      <c r="O3616" t="s">
        <v>4436</v>
      </c>
      <c r="P3616" s="4">
        <v>447.86</v>
      </c>
      <c r="Q3616" s="4">
        <v>447.86</v>
      </c>
      <c r="R3616" s="4">
        <f t="shared" si="226"/>
        <v>0</v>
      </c>
      <c r="S3616" s="4">
        <f t="shared" si="227"/>
        <v>0</v>
      </c>
    </row>
    <row r="3617" spans="1:19" x14ac:dyDescent="0.3">
      <c r="A3617" t="s">
        <v>4658</v>
      </c>
      <c r="B3617" s="1">
        <v>43277</v>
      </c>
      <c r="C3617" s="1">
        <v>43281</v>
      </c>
      <c r="D3617">
        <f t="shared" si="224"/>
        <v>2018</v>
      </c>
      <c r="E3617" t="str">
        <f t="shared" si="225"/>
        <v>Jun</v>
      </c>
      <c r="F3617" t="s">
        <v>37</v>
      </c>
      <c r="G3617" t="s">
        <v>300</v>
      </c>
      <c r="H3617" t="s">
        <v>51</v>
      </c>
      <c r="I3617" t="s">
        <v>61</v>
      </c>
      <c r="J3617" t="s">
        <v>62</v>
      </c>
      <c r="K3617">
        <v>10009</v>
      </c>
      <c r="L3617" t="s">
        <v>54</v>
      </c>
      <c r="M3617" t="s">
        <v>4656</v>
      </c>
      <c r="N3617" t="s">
        <v>128</v>
      </c>
      <c r="O3617" t="s">
        <v>4436</v>
      </c>
      <c r="P3617" s="4">
        <v>102.36799999999999</v>
      </c>
      <c r="Q3617" s="4">
        <v>102.36799999999999</v>
      </c>
      <c r="R3617" s="4">
        <f t="shared" si="226"/>
        <v>0</v>
      </c>
      <c r="S3617" s="4">
        <f t="shared" si="227"/>
        <v>0</v>
      </c>
    </row>
    <row r="3618" spans="1:19" ht="15.6" x14ac:dyDescent="0.3">
      <c r="A3618" t="s">
        <v>4659</v>
      </c>
      <c r="B3618" s="1">
        <v>43311</v>
      </c>
      <c r="C3618" s="1">
        <v>43314</v>
      </c>
      <c r="D3618">
        <f t="shared" si="224"/>
        <v>2018</v>
      </c>
      <c r="E3618" t="str">
        <f t="shared" si="225"/>
        <v>Jul</v>
      </c>
      <c r="F3618" t="s">
        <v>20</v>
      </c>
      <c r="G3618" t="s">
        <v>1827</v>
      </c>
      <c r="H3618" s="2" t="s">
        <v>22</v>
      </c>
      <c r="I3618" t="s">
        <v>419</v>
      </c>
      <c r="J3618" t="s">
        <v>233</v>
      </c>
      <c r="K3618">
        <v>44107</v>
      </c>
      <c r="L3618" t="s">
        <v>54</v>
      </c>
      <c r="M3618" t="s">
        <v>4656</v>
      </c>
      <c r="N3618" t="s">
        <v>128</v>
      </c>
      <c r="O3618" t="s">
        <v>4436</v>
      </c>
      <c r="P3618" s="4">
        <v>76.775999999999996</v>
      </c>
      <c r="Q3618" s="4">
        <v>76.775999999999996</v>
      </c>
      <c r="R3618" s="4">
        <f t="shared" si="226"/>
        <v>0</v>
      </c>
      <c r="S3618" s="4">
        <f t="shared" si="227"/>
        <v>0</v>
      </c>
    </row>
    <row r="3619" spans="1:19" ht="15.6" x14ac:dyDescent="0.3">
      <c r="A3619" t="s">
        <v>4660</v>
      </c>
      <c r="B3619" s="1">
        <v>42255</v>
      </c>
      <c r="C3619" s="1">
        <v>42260</v>
      </c>
      <c r="D3619">
        <f t="shared" si="224"/>
        <v>2015</v>
      </c>
      <c r="E3619" t="str">
        <f t="shared" si="225"/>
        <v>Sep</v>
      </c>
      <c r="F3619" t="s">
        <v>67</v>
      </c>
      <c r="G3619" t="s">
        <v>575</v>
      </c>
      <c r="H3619" s="2" t="s">
        <v>22</v>
      </c>
      <c r="I3619" t="s">
        <v>2571</v>
      </c>
      <c r="J3619" t="s">
        <v>109</v>
      </c>
      <c r="K3619">
        <v>75701</v>
      </c>
      <c r="L3619" t="s">
        <v>25</v>
      </c>
      <c r="M3619" t="s">
        <v>4656</v>
      </c>
      <c r="N3619" t="s">
        <v>128</v>
      </c>
      <c r="O3619" t="s">
        <v>4436</v>
      </c>
      <c r="P3619" s="4">
        <v>51.183999999999997</v>
      </c>
      <c r="Q3619" s="4">
        <v>51.183999999999997</v>
      </c>
      <c r="R3619" s="4">
        <f t="shared" si="226"/>
        <v>0</v>
      </c>
      <c r="S3619" s="4">
        <f t="shared" si="227"/>
        <v>0</v>
      </c>
    </row>
    <row r="3620" spans="1:19" ht="15.6" x14ac:dyDescent="0.3">
      <c r="A3620" t="s">
        <v>4661</v>
      </c>
      <c r="B3620" s="1">
        <v>43164</v>
      </c>
      <c r="C3620" s="1">
        <v>43164</v>
      </c>
      <c r="D3620">
        <f t="shared" si="224"/>
        <v>2018</v>
      </c>
      <c r="E3620" t="str">
        <f t="shared" si="225"/>
        <v>Mar</v>
      </c>
      <c r="F3620" t="s">
        <v>30</v>
      </c>
      <c r="G3620" t="s">
        <v>1375</v>
      </c>
      <c r="H3620" s="2" t="s">
        <v>22</v>
      </c>
      <c r="I3620" t="s">
        <v>1298</v>
      </c>
      <c r="J3620" t="s">
        <v>807</v>
      </c>
      <c r="K3620">
        <v>55901</v>
      </c>
      <c r="L3620" t="s">
        <v>25</v>
      </c>
      <c r="M3620" t="s">
        <v>4656</v>
      </c>
      <c r="N3620" t="s">
        <v>128</v>
      </c>
      <c r="O3620" t="s">
        <v>4436</v>
      </c>
      <c r="P3620" s="4">
        <v>127.96</v>
      </c>
      <c r="Q3620" s="4">
        <v>127.96</v>
      </c>
      <c r="R3620" s="4">
        <f t="shared" si="226"/>
        <v>0</v>
      </c>
      <c r="S3620" s="4">
        <f t="shared" si="227"/>
        <v>0</v>
      </c>
    </row>
    <row r="3621" spans="1:19" ht="15.6" x14ac:dyDescent="0.3">
      <c r="A3621" t="s">
        <v>4640</v>
      </c>
      <c r="B3621" s="1">
        <v>42735</v>
      </c>
      <c r="C3621" s="1">
        <v>42738</v>
      </c>
      <c r="D3621">
        <f t="shared" si="224"/>
        <v>2016</v>
      </c>
      <c r="E3621" t="str">
        <f t="shared" si="225"/>
        <v>Dec</v>
      </c>
      <c r="F3621" t="s">
        <v>67</v>
      </c>
      <c r="G3621" t="s">
        <v>4193</v>
      </c>
      <c r="H3621" s="2" t="s">
        <v>22</v>
      </c>
      <c r="I3621" t="s">
        <v>204</v>
      </c>
      <c r="J3621" t="s">
        <v>205</v>
      </c>
      <c r="K3621">
        <v>42420</v>
      </c>
      <c r="L3621" t="s">
        <v>44</v>
      </c>
      <c r="M3621" t="s">
        <v>4662</v>
      </c>
      <c r="N3621" t="s">
        <v>128</v>
      </c>
      <c r="O3621" t="s">
        <v>4436</v>
      </c>
      <c r="P3621" s="4">
        <v>60.64</v>
      </c>
      <c r="Q3621" s="4">
        <v>60.64</v>
      </c>
      <c r="R3621" s="4">
        <f t="shared" si="226"/>
        <v>0</v>
      </c>
      <c r="S3621" s="4">
        <f t="shared" si="227"/>
        <v>0</v>
      </c>
    </row>
    <row r="3622" spans="1:19" x14ac:dyDescent="0.3">
      <c r="A3622" t="s">
        <v>4063</v>
      </c>
      <c r="B3622" s="1">
        <v>42156</v>
      </c>
      <c r="C3622" s="1">
        <v>42161</v>
      </c>
      <c r="D3622">
        <f t="shared" si="224"/>
        <v>2015</v>
      </c>
      <c r="E3622" t="str">
        <f t="shared" si="225"/>
        <v>Jun</v>
      </c>
      <c r="F3622" t="s">
        <v>37</v>
      </c>
      <c r="G3622" t="s">
        <v>889</v>
      </c>
      <c r="H3622" t="s">
        <v>22</v>
      </c>
      <c r="I3622" t="s">
        <v>419</v>
      </c>
      <c r="J3622" t="s">
        <v>144</v>
      </c>
      <c r="K3622">
        <v>8701</v>
      </c>
      <c r="L3622" t="s">
        <v>54</v>
      </c>
      <c r="M3622" t="s">
        <v>4662</v>
      </c>
      <c r="N3622" t="s">
        <v>128</v>
      </c>
      <c r="O3622" t="s">
        <v>4436</v>
      </c>
      <c r="P3622" s="4">
        <v>45.48</v>
      </c>
      <c r="Q3622" s="4">
        <v>45.48</v>
      </c>
      <c r="R3622" s="4">
        <f t="shared" si="226"/>
        <v>0</v>
      </c>
      <c r="S3622" s="4">
        <f t="shared" si="227"/>
        <v>0</v>
      </c>
    </row>
    <row r="3623" spans="1:19" ht="15.6" x14ac:dyDescent="0.3">
      <c r="A3623" t="s">
        <v>3279</v>
      </c>
      <c r="B3623" s="1">
        <v>43072</v>
      </c>
      <c r="C3623" s="1">
        <v>43077</v>
      </c>
      <c r="D3623">
        <f t="shared" si="224"/>
        <v>2017</v>
      </c>
      <c r="E3623" t="str">
        <f t="shared" si="225"/>
        <v>Dec</v>
      </c>
      <c r="F3623" t="s">
        <v>37</v>
      </c>
      <c r="G3623" t="s">
        <v>224</v>
      </c>
      <c r="H3623" s="2" t="s">
        <v>22</v>
      </c>
      <c r="I3623" t="s">
        <v>100</v>
      </c>
      <c r="J3623" t="s">
        <v>101</v>
      </c>
      <c r="K3623">
        <v>19134</v>
      </c>
      <c r="L3623" t="s">
        <v>54</v>
      </c>
      <c r="M3623" t="s">
        <v>4662</v>
      </c>
      <c r="N3623" t="s">
        <v>110</v>
      </c>
      <c r="O3623" t="s">
        <v>4436</v>
      </c>
      <c r="P3623" s="4">
        <v>18.192</v>
      </c>
      <c r="Q3623" s="4">
        <v>18</v>
      </c>
      <c r="R3623" s="4">
        <f t="shared" si="226"/>
        <v>0.19200000000000017</v>
      </c>
      <c r="S3623" s="4">
        <f t="shared" si="227"/>
        <v>2.8800000000000023E-2</v>
      </c>
    </row>
    <row r="3624" spans="1:19" ht="15.6" x14ac:dyDescent="0.3">
      <c r="A3624" t="s">
        <v>4663</v>
      </c>
      <c r="B3624" s="1">
        <v>43129</v>
      </c>
      <c r="C3624" s="1">
        <v>43133</v>
      </c>
      <c r="D3624">
        <f t="shared" si="224"/>
        <v>2018</v>
      </c>
      <c r="E3624" t="str">
        <f t="shared" si="225"/>
        <v>Jan</v>
      </c>
      <c r="F3624" t="s">
        <v>37</v>
      </c>
      <c r="G3624" t="s">
        <v>1455</v>
      </c>
      <c r="H3624" s="2" t="s">
        <v>22</v>
      </c>
      <c r="I3624" t="s">
        <v>23</v>
      </c>
      <c r="J3624" t="s">
        <v>24</v>
      </c>
      <c r="K3624">
        <v>60653</v>
      </c>
      <c r="L3624" t="s">
        <v>25</v>
      </c>
      <c r="M3624" t="s">
        <v>4662</v>
      </c>
      <c r="N3624" t="s">
        <v>128</v>
      </c>
      <c r="O3624" t="s">
        <v>4436</v>
      </c>
      <c r="P3624" s="4">
        <v>12.128</v>
      </c>
      <c r="Q3624" s="4">
        <v>12.128</v>
      </c>
      <c r="R3624" s="4">
        <f t="shared" si="226"/>
        <v>0</v>
      </c>
      <c r="S3624" s="4">
        <f t="shared" si="227"/>
        <v>0</v>
      </c>
    </row>
    <row r="3625" spans="1:19" x14ac:dyDescent="0.3">
      <c r="A3625" t="s">
        <v>1852</v>
      </c>
      <c r="B3625" s="1">
        <v>42698</v>
      </c>
      <c r="C3625" s="1">
        <v>42704</v>
      </c>
      <c r="D3625">
        <f t="shared" si="224"/>
        <v>2016</v>
      </c>
      <c r="E3625" t="str">
        <f t="shared" si="225"/>
        <v>Nov</v>
      </c>
      <c r="F3625" t="s">
        <v>37</v>
      </c>
      <c r="G3625" t="s">
        <v>1181</v>
      </c>
      <c r="H3625" t="s">
        <v>51</v>
      </c>
      <c r="I3625" t="s">
        <v>47</v>
      </c>
      <c r="J3625" t="s">
        <v>33</v>
      </c>
      <c r="K3625">
        <v>90004</v>
      </c>
      <c r="L3625" t="s">
        <v>34</v>
      </c>
      <c r="M3625" t="s">
        <v>4664</v>
      </c>
      <c r="N3625" t="s">
        <v>128</v>
      </c>
      <c r="O3625" t="s">
        <v>4436</v>
      </c>
      <c r="P3625" s="4">
        <v>25.824000000000002</v>
      </c>
      <c r="Q3625" s="4">
        <v>25.824000000000002</v>
      </c>
      <c r="R3625" s="4">
        <f t="shared" si="226"/>
        <v>0</v>
      </c>
      <c r="S3625" s="4">
        <f t="shared" si="227"/>
        <v>0</v>
      </c>
    </row>
    <row r="3626" spans="1:19" ht="15.6" x14ac:dyDescent="0.3">
      <c r="A3626" t="s">
        <v>4665</v>
      </c>
      <c r="B3626" s="1">
        <v>42703</v>
      </c>
      <c r="C3626" s="1">
        <v>42704</v>
      </c>
      <c r="D3626">
        <f t="shared" si="224"/>
        <v>2016</v>
      </c>
      <c r="E3626" t="str">
        <f t="shared" si="225"/>
        <v>Nov</v>
      </c>
      <c r="F3626" t="s">
        <v>30</v>
      </c>
      <c r="G3626" t="s">
        <v>1243</v>
      </c>
      <c r="H3626" s="2" t="s">
        <v>22</v>
      </c>
      <c r="I3626" t="s">
        <v>32</v>
      </c>
      <c r="J3626" t="s">
        <v>33</v>
      </c>
      <c r="K3626">
        <v>94122</v>
      </c>
      <c r="L3626" t="s">
        <v>34</v>
      </c>
      <c r="M3626" t="s">
        <v>4664</v>
      </c>
      <c r="N3626" t="s">
        <v>128</v>
      </c>
      <c r="O3626" t="s">
        <v>4436</v>
      </c>
      <c r="P3626" s="4">
        <v>4.3040000000000003</v>
      </c>
      <c r="Q3626" s="4">
        <v>5</v>
      </c>
      <c r="R3626" s="4">
        <f t="shared" si="226"/>
        <v>-0.69599999999999973</v>
      </c>
      <c r="S3626" s="4">
        <f t="shared" si="227"/>
        <v>-0.10439999999999995</v>
      </c>
    </row>
    <row r="3627" spans="1:19" x14ac:dyDescent="0.3">
      <c r="A3627" t="s">
        <v>4464</v>
      </c>
      <c r="B3627" s="1">
        <v>42888</v>
      </c>
      <c r="C3627" s="1">
        <v>42892</v>
      </c>
      <c r="D3627">
        <f t="shared" si="224"/>
        <v>2017</v>
      </c>
      <c r="E3627" t="str">
        <f t="shared" si="225"/>
        <v>Jun</v>
      </c>
      <c r="F3627" t="s">
        <v>37</v>
      </c>
      <c r="G3627" t="s">
        <v>605</v>
      </c>
      <c r="H3627" t="s">
        <v>51</v>
      </c>
      <c r="I3627" t="s">
        <v>69</v>
      </c>
      <c r="J3627" t="s">
        <v>70</v>
      </c>
      <c r="K3627">
        <v>98115</v>
      </c>
      <c r="L3627" t="s">
        <v>34</v>
      </c>
      <c r="M3627" t="s">
        <v>4664</v>
      </c>
      <c r="N3627" t="s">
        <v>128</v>
      </c>
      <c r="O3627" t="s">
        <v>4436</v>
      </c>
      <c r="P3627" s="4">
        <v>51.648000000000003</v>
      </c>
      <c r="Q3627" s="4">
        <v>51.648000000000003</v>
      </c>
      <c r="R3627" s="4">
        <f t="shared" si="226"/>
        <v>0</v>
      </c>
      <c r="S3627" s="4">
        <f t="shared" si="227"/>
        <v>0</v>
      </c>
    </row>
    <row r="3628" spans="1:19" ht="15.6" x14ac:dyDescent="0.3">
      <c r="A3628" t="s">
        <v>1598</v>
      </c>
      <c r="B3628" s="1">
        <v>42131</v>
      </c>
      <c r="C3628" s="1">
        <v>42136</v>
      </c>
      <c r="D3628">
        <f t="shared" si="224"/>
        <v>2015</v>
      </c>
      <c r="E3628" t="str">
        <f t="shared" si="225"/>
        <v>May</v>
      </c>
      <c r="F3628" t="s">
        <v>37</v>
      </c>
      <c r="G3628" t="s">
        <v>1297</v>
      </c>
      <c r="H3628" s="2" t="s">
        <v>22</v>
      </c>
      <c r="I3628" t="s">
        <v>1599</v>
      </c>
      <c r="J3628" t="s">
        <v>314</v>
      </c>
      <c r="K3628">
        <v>1841</v>
      </c>
      <c r="L3628" t="s">
        <v>54</v>
      </c>
      <c r="M3628" t="s">
        <v>4664</v>
      </c>
      <c r="N3628" t="s">
        <v>128</v>
      </c>
      <c r="O3628" t="s">
        <v>4436</v>
      </c>
      <c r="P3628" s="4">
        <v>16.14</v>
      </c>
      <c r="Q3628" s="4">
        <v>18</v>
      </c>
      <c r="R3628" s="4">
        <f t="shared" si="226"/>
        <v>-1.8599999999999994</v>
      </c>
      <c r="S3628" s="4">
        <f t="shared" si="227"/>
        <v>-0.27899999999999991</v>
      </c>
    </row>
    <row r="3629" spans="1:19" ht="15.6" x14ac:dyDescent="0.3">
      <c r="A3629" t="s">
        <v>4650</v>
      </c>
      <c r="B3629" s="1">
        <v>42334</v>
      </c>
      <c r="C3629" s="1">
        <v>42334</v>
      </c>
      <c r="D3629">
        <f t="shared" si="224"/>
        <v>2015</v>
      </c>
      <c r="E3629" t="str">
        <f t="shared" si="225"/>
        <v>Nov</v>
      </c>
      <c r="F3629" t="s">
        <v>30</v>
      </c>
      <c r="G3629" t="s">
        <v>2042</v>
      </c>
      <c r="H3629" s="2" t="s">
        <v>22</v>
      </c>
      <c r="I3629" t="s">
        <v>2426</v>
      </c>
      <c r="J3629" t="s">
        <v>62</v>
      </c>
      <c r="K3629">
        <v>13501</v>
      </c>
      <c r="L3629" t="s">
        <v>54</v>
      </c>
      <c r="M3629" t="s">
        <v>4664</v>
      </c>
      <c r="N3629" t="s">
        <v>128</v>
      </c>
      <c r="O3629" t="s">
        <v>4436</v>
      </c>
      <c r="P3629" s="4">
        <v>12.912000000000001</v>
      </c>
      <c r="Q3629" s="4">
        <v>12.912000000000001</v>
      </c>
      <c r="R3629" s="4">
        <f t="shared" si="226"/>
        <v>0</v>
      </c>
      <c r="S3629" s="4">
        <f t="shared" si="227"/>
        <v>0</v>
      </c>
    </row>
    <row r="3630" spans="1:19" x14ac:dyDescent="0.3">
      <c r="A3630" t="s">
        <v>4666</v>
      </c>
      <c r="B3630" s="1">
        <v>42645</v>
      </c>
      <c r="C3630" s="1">
        <v>42649</v>
      </c>
      <c r="D3630">
        <f t="shared" si="224"/>
        <v>2016</v>
      </c>
      <c r="E3630" t="str">
        <f t="shared" si="225"/>
        <v>Oct</v>
      </c>
      <c r="F3630" t="s">
        <v>37</v>
      </c>
      <c r="G3630" t="s">
        <v>613</v>
      </c>
      <c r="H3630" t="s">
        <v>51</v>
      </c>
      <c r="I3630" t="s">
        <v>2068</v>
      </c>
      <c r="J3630" t="s">
        <v>310</v>
      </c>
      <c r="K3630">
        <v>6457</v>
      </c>
      <c r="L3630" t="s">
        <v>54</v>
      </c>
      <c r="M3630" t="s">
        <v>4664</v>
      </c>
      <c r="N3630" t="s">
        <v>128</v>
      </c>
      <c r="O3630" t="s">
        <v>4436</v>
      </c>
      <c r="P3630" s="4">
        <v>26.9</v>
      </c>
      <c r="Q3630" s="4">
        <v>26.9</v>
      </c>
      <c r="R3630" s="4">
        <f t="shared" si="226"/>
        <v>0</v>
      </c>
      <c r="S3630" s="4">
        <f t="shared" si="227"/>
        <v>0</v>
      </c>
    </row>
    <row r="3631" spans="1:19" ht="15.6" x14ac:dyDescent="0.3">
      <c r="A3631" t="s">
        <v>4667</v>
      </c>
      <c r="B3631" s="1">
        <v>43387</v>
      </c>
      <c r="C3631" s="1">
        <v>43392</v>
      </c>
      <c r="D3631">
        <f t="shared" si="224"/>
        <v>2018</v>
      </c>
      <c r="E3631" t="str">
        <f t="shared" si="225"/>
        <v>Oct</v>
      </c>
      <c r="F3631" t="s">
        <v>37</v>
      </c>
      <c r="G3631" t="s">
        <v>2692</v>
      </c>
      <c r="H3631" s="2" t="s">
        <v>22</v>
      </c>
      <c r="I3631" t="s">
        <v>139</v>
      </c>
      <c r="J3631" t="s">
        <v>140</v>
      </c>
      <c r="K3631">
        <v>21044</v>
      </c>
      <c r="L3631" t="s">
        <v>54</v>
      </c>
      <c r="M3631" t="s">
        <v>4664</v>
      </c>
      <c r="N3631" t="s">
        <v>128</v>
      </c>
      <c r="O3631" t="s">
        <v>4436</v>
      </c>
      <c r="P3631" s="4">
        <v>37.659999999999997</v>
      </c>
      <c r="Q3631" s="4">
        <v>37.659999999999997</v>
      </c>
      <c r="R3631" s="4">
        <f t="shared" si="226"/>
        <v>0</v>
      </c>
      <c r="S3631" s="4">
        <f t="shared" si="227"/>
        <v>0</v>
      </c>
    </row>
    <row r="3632" spans="1:19" ht="15.6" x14ac:dyDescent="0.3">
      <c r="A3632" t="s">
        <v>4668</v>
      </c>
      <c r="B3632" s="1">
        <v>42225</v>
      </c>
      <c r="C3632" s="1">
        <v>42229</v>
      </c>
      <c r="D3632">
        <f t="shared" si="224"/>
        <v>2015</v>
      </c>
      <c r="E3632" t="str">
        <f t="shared" si="225"/>
        <v>Aug</v>
      </c>
      <c r="F3632" t="s">
        <v>37</v>
      </c>
      <c r="G3632" t="s">
        <v>126</v>
      </c>
      <c r="H3632" s="2" t="s">
        <v>22</v>
      </c>
      <c r="I3632" t="s">
        <v>578</v>
      </c>
      <c r="J3632" t="s">
        <v>178</v>
      </c>
      <c r="K3632">
        <v>85023</v>
      </c>
      <c r="L3632" t="s">
        <v>34</v>
      </c>
      <c r="M3632" t="s">
        <v>4669</v>
      </c>
      <c r="N3632" t="s">
        <v>128</v>
      </c>
      <c r="O3632" t="s">
        <v>4436</v>
      </c>
      <c r="P3632" s="4">
        <v>9.3450000000000006</v>
      </c>
      <c r="Q3632" s="4">
        <v>100</v>
      </c>
      <c r="R3632" s="4">
        <f t="shared" si="226"/>
        <v>-90.655000000000001</v>
      </c>
      <c r="S3632" s="4">
        <f t="shared" si="227"/>
        <v>-13.59825</v>
      </c>
    </row>
    <row r="3633" spans="1:19" ht="15.6" x14ac:dyDescent="0.3">
      <c r="A3633" t="s">
        <v>4344</v>
      </c>
      <c r="B3633" s="1">
        <v>42637</v>
      </c>
      <c r="C3633" s="1">
        <v>42639</v>
      </c>
      <c r="D3633">
        <f t="shared" si="224"/>
        <v>2016</v>
      </c>
      <c r="E3633" t="str">
        <f t="shared" si="225"/>
        <v>Sep</v>
      </c>
      <c r="F3633" t="s">
        <v>67</v>
      </c>
      <c r="G3633" t="s">
        <v>115</v>
      </c>
      <c r="H3633" s="2" t="s">
        <v>22</v>
      </c>
      <c r="I3633" t="s">
        <v>69</v>
      </c>
      <c r="J3633" t="s">
        <v>70</v>
      </c>
      <c r="K3633">
        <v>98105</v>
      </c>
      <c r="L3633" t="s">
        <v>34</v>
      </c>
      <c r="M3633" t="s">
        <v>4669</v>
      </c>
      <c r="N3633" t="s">
        <v>128</v>
      </c>
      <c r="O3633" t="s">
        <v>4436</v>
      </c>
      <c r="P3633" s="4">
        <v>14.952</v>
      </c>
      <c r="Q3633" s="4">
        <v>18</v>
      </c>
      <c r="R3633" s="4">
        <f t="shared" si="226"/>
        <v>-3.048</v>
      </c>
      <c r="S3633" s="4">
        <f t="shared" si="227"/>
        <v>-0.4572</v>
      </c>
    </row>
    <row r="3634" spans="1:19" ht="15.6" x14ac:dyDescent="0.3">
      <c r="A3634" t="s">
        <v>4670</v>
      </c>
      <c r="B3634" s="1">
        <v>42728</v>
      </c>
      <c r="C3634" s="1">
        <v>42733</v>
      </c>
      <c r="D3634">
        <f t="shared" si="224"/>
        <v>2016</v>
      </c>
      <c r="E3634" t="str">
        <f t="shared" si="225"/>
        <v>Dec</v>
      </c>
      <c r="F3634" t="s">
        <v>37</v>
      </c>
      <c r="G3634" t="s">
        <v>802</v>
      </c>
      <c r="H3634" s="2" t="s">
        <v>22</v>
      </c>
      <c r="I3634" t="s">
        <v>47</v>
      </c>
      <c r="J3634" t="s">
        <v>33</v>
      </c>
      <c r="K3634">
        <v>90032</v>
      </c>
      <c r="L3634" t="s">
        <v>34</v>
      </c>
      <c r="M3634" t="s">
        <v>4669</v>
      </c>
      <c r="N3634" t="s">
        <v>128</v>
      </c>
      <c r="O3634" t="s">
        <v>4436</v>
      </c>
      <c r="P3634" s="4">
        <v>19.936</v>
      </c>
      <c r="Q3634" s="4">
        <v>18</v>
      </c>
      <c r="R3634" s="4">
        <f t="shared" si="226"/>
        <v>1.9359999999999999</v>
      </c>
      <c r="S3634" s="4">
        <f t="shared" si="227"/>
        <v>0.29039999999999999</v>
      </c>
    </row>
    <row r="3635" spans="1:19" ht="15.6" x14ac:dyDescent="0.3">
      <c r="A3635" t="s">
        <v>4671</v>
      </c>
      <c r="B3635" s="1">
        <v>43378</v>
      </c>
      <c r="C3635" s="1">
        <v>43383</v>
      </c>
      <c r="D3635">
        <f t="shared" si="224"/>
        <v>2018</v>
      </c>
      <c r="E3635" t="str">
        <f t="shared" si="225"/>
        <v>Oct</v>
      </c>
      <c r="F3635" t="s">
        <v>37</v>
      </c>
      <c r="G3635" t="s">
        <v>392</v>
      </c>
      <c r="H3635" s="2" t="s">
        <v>22</v>
      </c>
      <c r="I3635" t="s">
        <v>32</v>
      </c>
      <c r="J3635" t="s">
        <v>33</v>
      </c>
      <c r="K3635">
        <v>94110</v>
      </c>
      <c r="L3635" t="s">
        <v>34</v>
      </c>
      <c r="M3635" t="s">
        <v>4669</v>
      </c>
      <c r="N3635" t="s">
        <v>128</v>
      </c>
      <c r="O3635" t="s">
        <v>4436</v>
      </c>
      <c r="P3635" s="4">
        <v>19.936</v>
      </c>
      <c r="Q3635" s="4">
        <v>18</v>
      </c>
      <c r="R3635" s="4">
        <f t="shared" si="226"/>
        <v>1.9359999999999999</v>
      </c>
      <c r="S3635" s="4">
        <f t="shared" si="227"/>
        <v>0.29039999999999999</v>
      </c>
    </row>
    <row r="3636" spans="1:19" ht="15.6" x14ac:dyDescent="0.3">
      <c r="A3636" t="s">
        <v>4672</v>
      </c>
      <c r="B3636" s="1">
        <v>43444</v>
      </c>
      <c r="C3636" s="1">
        <v>43451</v>
      </c>
      <c r="D3636">
        <f t="shared" si="224"/>
        <v>2018</v>
      </c>
      <c r="E3636" t="str">
        <f t="shared" si="225"/>
        <v>Dec</v>
      </c>
      <c r="F3636" t="s">
        <v>37</v>
      </c>
      <c r="G3636" t="s">
        <v>437</v>
      </c>
      <c r="H3636" s="2" t="s">
        <v>22</v>
      </c>
      <c r="I3636" t="s">
        <v>39</v>
      </c>
      <c r="J3636" t="s">
        <v>33</v>
      </c>
      <c r="K3636">
        <v>92037</v>
      </c>
      <c r="L3636" t="s">
        <v>34</v>
      </c>
      <c r="M3636" t="s">
        <v>4669</v>
      </c>
      <c r="N3636" t="s">
        <v>128</v>
      </c>
      <c r="O3636" t="s">
        <v>4436</v>
      </c>
      <c r="P3636" s="4">
        <v>19.936</v>
      </c>
      <c r="Q3636" s="4">
        <v>100</v>
      </c>
      <c r="R3636" s="4">
        <f t="shared" si="226"/>
        <v>-80.063999999999993</v>
      </c>
      <c r="S3636" s="4">
        <f t="shared" si="227"/>
        <v>-12.009599999999999</v>
      </c>
    </row>
    <row r="3637" spans="1:19" ht="15.6" x14ac:dyDescent="0.3">
      <c r="A3637" t="s">
        <v>4673</v>
      </c>
      <c r="B3637" s="1">
        <v>42094</v>
      </c>
      <c r="C3637" s="1">
        <v>42098</v>
      </c>
      <c r="D3637">
        <f t="shared" si="224"/>
        <v>2015</v>
      </c>
      <c r="E3637" t="str">
        <f t="shared" si="225"/>
        <v>Mar</v>
      </c>
      <c r="F3637" t="s">
        <v>37</v>
      </c>
      <c r="G3637" t="s">
        <v>782</v>
      </c>
      <c r="H3637" s="2" t="s">
        <v>22</v>
      </c>
      <c r="I3637" t="s">
        <v>136</v>
      </c>
      <c r="J3637" t="s">
        <v>79</v>
      </c>
      <c r="K3637">
        <v>33180</v>
      </c>
      <c r="L3637" t="s">
        <v>44</v>
      </c>
      <c r="M3637" t="s">
        <v>4669</v>
      </c>
      <c r="N3637" t="s">
        <v>128</v>
      </c>
      <c r="O3637" t="s">
        <v>4436</v>
      </c>
      <c r="P3637" s="4">
        <v>1.869</v>
      </c>
      <c r="Q3637" s="4">
        <v>5</v>
      </c>
      <c r="R3637" s="4">
        <f t="shared" si="226"/>
        <v>-3.1310000000000002</v>
      </c>
      <c r="S3637" s="4">
        <f t="shared" si="227"/>
        <v>-0.46965000000000001</v>
      </c>
    </row>
    <row r="3638" spans="1:19" ht="15.6" x14ac:dyDescent="0.3">
      <c r="A3638" t="s">
        <v>3964</v>
      </c>
      <c r="B3638" s="1">
        <v>43400</v>
      </c>
      <c r="C3638" s="1">
        <v>43406</v>
      </c>
      <c r="D3638">
        <f t="shared" si="224"/>
        <v>2018</v>
      </c>
      <c r="E3638" t="str">
        <f t="shared" si="225"/>
        <v>Oct</v>
      </c>
      <c r="F3638" t="s">
        <v>37</v>
      </c>
      <c r="G3638" t="s">
        <v>1776</v>
      </c>
      <c r="H3638" s="2" t="s">
        <v>22</v>
      </c>
      <c r="I3638" t="s">
        <v>1453</v>
      </c>
      <c r="J3638" t="s">
        <v>79</v>
      </c>
      <c r="K3638">
        <v>32303</v>
      </c>
      <c r="L3638" t="s">
        <v>44</v>
      </c>
      <c r="M3638" t="s">
        <v>4669</v>
      </c>
      <c r="N3638" t="s">
        <v>128</v>
      </c>
      <c r="O3638" t="s">
        <v>4436</v>
      </c>
      <c r="P3638" s="4">
        <v>5.6070000000000002</v>
      </c>
      <c r="Q3638" s="4">
        <v>5</v>
      </c>
      <c r="R3638" s="4">
        <f t="shared" si="226"/>
        <v>0.60700000000000021</v>
      </c>
      <c r="S3638" s="4">
        <f t="shared" si="227"/>
        <v>9.1050000000000034E-2</v>
      </c>
    </row>
    <row r="3639" spans="1:19" ht="15.6" x14ac:dyDescent="0.3">
      <c r="A3639" t="s">
        <v>487</v>
      </c>
      <c r="B3639" s="1">
        <v>42588</v>
      </c>
      <c r="C3639" s="1">
        <v>42592</v>
      </c>
      <c r="D3639">
        <f t="shared" si="224"/>
        <v>2016</v>
      </c>
      <c r="E3639" t="str">
        <f t="shared" si="225"/>
        <v>Aug</v>
      </c>
      <c r="F3639" t="s">
        <v>37</v>
      </c>
      <c r="G3639" t="s">
        <v>488</v>
      </c>
      <c r="H3639" s="2" t="s">
        <v>22</v>
      </c>
      <c r="I3639" t="s">
        <v>113</v>
      </c>
      <c r="J3639" t="s">
        <v>109</v>
      </c>
      <c r="K3639">
        <v>77095</v>
      </c>
      <c r="L3639" t="s">
        <v>25</v>
      </c>
      <c r="M3639" t="s">
        <v>4669</v>
      </c>
      <c r="N3639" t="s">
        <v>128</v>
      </c>
      <c r="O3639" t="s">
        <v>4436</v>
      </c>
      <c r="P3639" s="4">
        <v>6.23</v>
      </c>
      <c r="Q3639" s="4">
        <v>5</v>
      </c>
      <c r="R3639" s="4">
        <f t="shared" si="226"/>
        <v>1.2300000000000004</v>
      </c>
      <c r="S3639" s="4">
        <f t="shared" si="227"/>
        <v>0.18450000000000005</v>
      </c>
    </row>
    <row r="3640" spans="1:19" ht="15.6" x14ac:dyDescent="0.3">
      <c r="A3640" t="s">
        <v>4661</v>
      </c>
      <c r="B3640" s="1">
        <v>43164</v>
      </c>
      <c r="C3640" s="1">
        <v>43164</v>
      </c>
      <c r="D3640">
        <f t="shared" si="224"/>
        <v>2018</v>
      </c>
      <c r="E3640" t="str">
        <f t="shared" si="225"/>
        <v>Mar</v>
      </c>
      <c r="F3640" t="s">
        <v>30</v>
      </c>
      <c r="G3640" t="s">
        <v>1375</v>
      </c>
      <c r="H3640" s="2" t="s">
        <v>22</v>
      </c>
      <c r="I3640" t="s">
        <v>1298</v>
      </c>
      <c r="J3640" t="s">
        <v>807</v>
      </c>
      <c r="K3640">
        <v>55901</v>
      </c>
      <c r="L3640" t="s">
        <v>25</v>
      </c>
      <c r="M3640" t="s">
        <v>4669</v>
      </c>
      <c r="N3640" t="s">
        <v>128</v>
      </c>
      <c r="O3640" t="s">
        <v>4436</v>
      </c>
      <c r="P3640" s="4">
        <v>18.690000000000001</v>
      </c>
      <c r="Q3640" s="4">
        <v>18</v>
      </c>
      <c r="R3640" s="4">
        <f t="shared" si="226"/>
        <v>0.69000000000000128</v>
      </c>
      <c r="S3640" s="4">
        <f t="shared" si="227"/>
        <v>0.10350000000000019</v>
      </c>
    </row>
    <row r="3641" spans="1:19" x14ac:dyDescent="0.3">
      <c r="A3641" t="s">
        <v>3522</v>
      </c>
      <c r="B3641" s="1">
        <v>42719</v>
      </c>
      <c r="C3641" s="1">
        <v>42726</v>
      </c>
      <c r="D3641">
        <f t="shared" si="224"/>
        <v>2016</v>
      </c>
      <c r="E3641" t="str">
        <f t="shared" si="225"/>
        <v>Dec</v>
      </c>
      <c r="F3641" t="s">
        <v>37</v>
      </c>
      <c r="G3641" t="s">
        <v>2918</v>
      </c>
      <c r="H3641" t="s">
        <v>51</v>
      </c>
      <c r="I3641" t="s">
        <v>69</v>
      </c>
      <c r="J3641" t="s">
        <v>70</v>
      </c>
      <c r="K3641">
        <v>98115</v>
      </c>
      <c r="L3641" t="s">
        <v>34</v>
      </c>
      <c r="M3641" t="s">
        <v>4674</v>
      </c>
      <c r="N3641" t="s">
        <v>128</v>
      </c>
      <c r="O3641" t="s">
        <v>4436</v>
      </c>
      <c r="P3641" s="4">
        <v>51.311999999999998</v>
      </c>
      <c r="Q3641" s="4">
        <v>51.311999999999998</v>
      </c>
      <c r="R3641" s="4">
        <f t="shared" si="226"/>
        <v>0</v>
      </c>
      <c r="S3641" s="4">
        <f t="shared" si="227"/>
        <v>0</v>
      </c>
    </row>
    <row r="3642" spans="1:19" ht="15.6" x14ac:dyDescent="0.3">
      <c r="A3642" t="s">
        <v>4675</v>
      </c>
      <c r="B3642" s="1">
        <v>42715</v>
      </c>
      <c r="C3642" s="1">
        <v>42719</v>
      </c>
      <c r="D3642">
        <f t="shared" si="224"/>
        <v>2016</v>
      </c>
      <c r="E3642" t="str">
        <f t="shared" si="225"/>
        <v>Dec</v>
      </c>
      <c r="F3642" t="s">
        <v>37</v>
      </c>
      <c r="G3642" t="s">
        <v>2302</v>
      </c>
      <c r="H3642" s="2" t="s">
        <v>22</v>
      </c>
      <c r="I3642" t="s">
        <v>78</v>
      </c>
      <c r="J3642" t="s">
        <v>79</v>
      </c>
      <c r="K3642">
        <v>32216</v>
      </c>
      <c r="L3642" t="s">
        <v>44</v>
      </c>
      <c r="M3642" t="s">
        <v>4674</v>
      </c>
      <c r="N3642" t="s">
        <v>128</v>
      </c>
      <c r="O3642" t="s">
        <v>4436</v>
      </c>
      <c r="P3642" s="4">
        <v>12.827999999999999</v>
      </c>
      <c r="Q3642" s="4">
        <v>12.827999999999999</v>
      </c>
      <c r="R3642" s="4">
        <f t="shared" si="226"/>
        <v>0</v>
      </c>
      <c r="S3642" s="4">
        <f t="shared" si="227"/>
        <v>0</v>
      </c>
    </row>
    <row r="3643" spans="1:19" ht="15.6" x14ac:dyDescent="0.3">
      <c r="A3643" t="s">
        <v>4676</v>
      </c>
      <c r="B3643" s="1">
        <v>42310</v>
      </c>
      <c r="C3643" s="1">
        <v>42314</v>
      </c>
      <c r="D3643">
        <f t="shared" si="224"/>
        <v>2015</v>
      </c>
      <c r="E3643" t="str">
        <f t="shared" si="225"/>
        <v>Nov</v>
      </c>
      <c r="F3643" t="s">
        <v>37</v>
      </c>
      <c r="G3643" t="s">
        <v>493</v>
      </c>
      <c r="H3643" s="2" t="s">
        <v>22</v>
      </c>
      <c r="I3643" t="s">
        <v>603</v>
      </c>
      <c r="J3643" t="s">
        <v>233</v>
      </c>
      <c r="K3643">
        <v>44256</v>
      </c>
      <c r="L3643" t="s">
        <v>54</v>
      </c>
      <c r="M3643" t="s">
        <v>4674</v>
      </c>
      <c r="N3643" t="s">
        <v>128</v>
      </c>
      <c r="O3643" t="s">
        <v>4436</v>
      </c>
      <c r="P3643" s="4">
        <v>19.242000000000001</v>
      </c>
      <c r="Q3643" s="4">
        <v>18</v>
      </c>
      <c r="R3643" s="4">
        <f t="shared" si="226"/>
        <v>1.2420000000000009</v>
      </c>
      <c r="S3643" s="4">
        <f t="shared" si="227"/>
        <v>0.18630000000000013</v>
      </c>
    </row>
    <row r="3644" spans="1:19" ht="15.6" x14ac:dyDescent="0.3">
      <c r="A3644" t="s">
        <v>1350</v>
      </c>
      <c r="B3644" s="1">
        <v>42603</v>
      </c>
      <c r="C3644" s="1">
        <v>42607</v>
      </c>
      <c r="D3644">
        <f t="shared" si="224"/>
        <v>2016</v>
      </c>
      <c r="E3644" t="str">
        <f t="shared" si="225"/>
        <v>Aug</v>
      </c>
      <c r="F3644" t="s">
        <v>37</v>
      </c>
      <c r="G3644" t="s">
        <v>716</v>
      </c>
      <c r="H3644" s="2" t="s">
        <v>22</v>
      </c>
      <c r="I3644" t="s">
        <v>191</v>
      </c>
      <c r="J3644" t="s">
        <v>233</v>
      </c>
      <c r="K3644">
        <v>45503</v>
      </c>
      <c r="L3644" t="s">
        <v>54</v>
      </c>
      <c r="M3644" t="s">
        <v>4674</v>
      </c>
      <c r="N3644" t="s">
        <v>128</v>
      </c>
      <c r="O3644" t="s">
        <v>4436</v>
      </c>
      <c r="P3644" s="4">
        <v>12.827999999999999</v>
      </c>
      <c r="Q3644" s="4">
        <v>12.827999999999999</v>
      </c>
      <c r="R3644" s="4">
        <f t="shared" si="226"/>
        <v>0</v>
      </c>
      <c r="S3644" s="4">
        <f t="shared" si="227"/>
        <v>0</v>
      </c>
    </row>
    <row r="3645" spans="1:19" x14ac:dyDescent="0.3">
      <c r="A3645" t="s">
        <v>557</v>
      </c>
      <c r="B3645" s="1">
        <v>42646</v>
      </c>
      <c r="C3645" s="1">
        <v>42649</v>
      </c>
      <c r="D3645">
        <f t="shared" si="224"/>
        <v>2016</v>
      </c>
      <c r="E3645" t="str">
        <f t="shared" si="225"/>
        <v>Oct</v>
      </c>
      <c r="F3645" t="s">
        <v>67</v>
      </c>
      <c r="G3645" t="s">
        <v>558</v>
      </c>
      <c r="H3645" t="s">
        <v>51</v>
      </c>
      <c r="I3645" t="s">
        <v>182</v>
      </c>
      <c r="J3645" t="s">
        <v>233</v>
      </c>
      <c r="K3645">
        <v>43229</v>
      </c>
      <c r="L3645" t="s">
        <v>54</v>
      </c>
      <c r="M3645" t="s">
        <v>4674</v>
      </c>
      <c r="N3645" t="s">
        <v>128</v>
      </c>
      <c r="O3645" t="s">
        <v>4436</v>
      </c>
      <c r="P3645" s="4">
        <v>32.07</v>
      </c>
      <c r="Q3645" s="4">
        <v>32.07</v>
      </c>
      <c r="R3645" s="4">
        <f t="shared" si="226"/>
        <v>0</v>
      </c>
      <c r="S3645" s="4">
        <f t="shared" si="227"/>
        <v>0</v>
      </c>
    </row>
    <row r="3646" spans="1:19" ht="15.6" x14ac:dyDescent="0.3">
      <c r="A3646" t="s">
        <v>4677</v>
      </c>
      <c r="B3646" s="1">
        <v>43271</v>
      </c>
      <c r="C3646" s="1">
        <v>43277</v>
      </c>
      <c r="D3646">
        <f t="shared" si="224"/>
        <v>2018</v>
      </c>
      <c r="E3646" t="str">
        <f t="shared" si="225"/>
        <v>Jun</v>
      </c>
      <c r="F3646" t="s">
        <v>37</v>
      </c>
      <c r="G3646" t="s">
        <v>2404</v>
      </c>
      <c r="H3646" s="2" t="s">
        <v>22</v>
      </c>
      <c r="I3646" t="s">
        <v>952</v>
      </c>
      <c r="J3646" t="s">
        <v>62</v>
      </c>
      <c r="K3646">
        <v>10801</v>
      </c>
      <c r="L3646" t="s">
        <v>54</v>
      </c>
      <c r="M3646" t="s">
        <v>4674</v>
      </c>
      <c r="N3646" t="s">
        <v>128</v>
      </c>
      <c r="O3646" t="s">
        <v>4436</v>
      </c>
      <c r="P3646" s="4">
        <v>51.311999999999998</v>
      </c>
      <c r="Q3646" s="4">
        <v>51.311999999999998</v>
      </c>
      <c r="R3646" s="4">
        <f t="shared" si="226"/>
        <v>0</v>
      </c>
      <c r="S3646" s="4">
        <f t="shared" si="227"/>
        <v>0</v>
      </c>
    </row>
    <row r="3647" spans="1:19" x14ac:dyDescent="0.3">
      <c r="A3647" t="s">
        <v>4678</v>
      </c>
      <c r="B3647" s="1">
        <v>42199</v>
      </c>
      <c r="C3647" s="1">
        <v>42205</v>
      </c>
      <c r="D3647">
        <f t="shared" si="224"/>
        <v>2015</v>
      </c>
      <c r="E3647" t="str">
        <f t="shared" si="225"/>
        <v>Jul</v>
      </c>
      <c r="F3647" t="s">
        <v>37</v>
      </c>
      <c r="G3647" t="s">
        <v>690</v>
      </c>
      <c r="H3647" t="s">
        <v>22</v>
      </c>
      <c r="I3647" t="s">
        <v>293</v>
      </c>
      <c r="J3647" t="s">
        <v>24</v>
      </c>
      <c r="K3647">
        <v>60505</v>
      </c>
      <c r="L3647" t="s">
        <v>25</v>
      </c>
      <c r="M3647" t="s">
        <v>4674</v>
      </c>
      <c r="N3647" t="s">
        <v>128</v>
      </c>
      <c r="O3647" t="s">
        <v>4436</v>
      </c>
      <c r="P3647" s="4">
        <v>29.931999999999999</v>
      </c>
      <c r="Q3647" s="4">
        <v>29.931999999999999</v>
      </c>
      <c r="R3647" s="4">
        <f t="shared" si="226"/>
        <v>0</v>
      </c>
      <c r="S3647" s="4">
        <f t="shared" si="227"/>
        <v>0</v>
      </c>
    </row>
    <row r="3648" spans="1:19" ht="15.6" x14ac:dyDescent="0.3">
      <c r="A3648" t="s">
        <v>4679</v>
      </c>
      <c r="B3648" s="1">
        <v>43115</v>
      </c>
      <c r="C3648" s="1">
        <v>43118</v>
      </c>
      <c r="D3648">
        <f t="shared" si="224"/>
        <v>2018</v>
      </c>
      <c r="E3648" t="str">
        <f t="shared" si="225"/>
        <v>Jan</v>
      </c>
      <c r="F3648" t="s">
        <v>20</v>
      </c>
      <c r="G3648" t="s">
        <v>68</v>
      </c>
      <c r="H3648" s="2" t="s">
        <v>22</v>
      </c>
      <c r="I3648" t="s">
        <v>1207</v>
      </c>
      <c r="J3648" t="s">
        <v>109</v>
      </c>
      <c r="K3648">
        <v>78745</v>
      </c>
      <c r="L3648" t="s">
        <v>25</v>
      </c>
      <c r="M3648" t="s">
        <v>4674</v>
      </c>
      <c r="N3648" t="s">
        <v>128</v>
      </c>
      <c r="O3648" t="s">
        <v>4436</v>
      </c>
      <c r="P3648" s="4">
        <v>4.2759999999999998</v>
      </c>
      <c r="Q3648" s="4">
        <v>5</v>
      </c>
      <c r="R3648" s="4">
        <f t="shared" si="226"/>
        <v>-0.7240000000000002</v>
      </c>
      <c r="S3648" s="4">
        <f t="shared" si="227"/>
        <v>-0.10860000000000003</v>
      </c>
    </row>
    <row r="3649" spans="1:19" ht="15.6" x14ac:dyDescent="0.3">
      <c r="A3649" t="s">
        <v>4680</v>
      </c>
      <c r="B3649" s="1">
        <v>43330</v>
      </c>
      <c r="C3649" s="1">
        <v>43334</v>
      </c>
      <c r="D3649">
        <f t="shared" si="224"/>
        <v>2018</v>
      </c>
      <c r="E3649" t="str">
        <f t="shared" si="225"/>
        <v>Aug</v>
      </c>
      <c r="F3649" t="s">
        <v>37</v>
      </c>
      <c r="G3649" t="s">
        <v>264</v>
      </c>
      <c r="H3649" s="2" t="s">
        <v>22</v>
      </c>
      <c r="I3649" t="s">
        <v>116</v>
      </c>
      <c r="J3649" t="s">
        <v>109</v>
      </c>
      <c r="K3649">
        <v>75220</v>
      </c>
      <c r="L3649" t="s">
        <v>25</v>
      </c>
      <c r="M3649" t="s">
        <v>4674</v>
      </c>
      <c r="N3649" t="s">
        <v>128</v>
      </c>
      <c r="O3649" t="s">
        <v>4436</v>
      </c>
      <c r="P3649" s="4">
        <v>21.38</v>
      </c>
      <c r="Q3649" s="4">
        <v>18</v>
      </c>
      <c r="R3649" s="4">
        <f t="shared" si="226"/>
        <v>3.379999999999999</v>
      </c>
      <c r="S3649" s="4">
        <f t="shared" si="227"/>
        <v>0.50699999999999978</v>
      </c>
    </row>
    <row r="3650" spans="1:19" ht="15.6" x14ac:dyDescent="0.3">
      <c r="A3650" t="s">
        <v>2450</v>
      </c>
      <c r="B3650" s="1">
        <v>43289</v>
      </c>
      <c r="C3650" s="1">
        <v>43296</v>
      </c>
      <c r="D3650">
        <f t="shared" ref="D3650:D3713" si="228">YEAR(B3650)</f>
        <v>2018</v>
      </c>
      <c r="E3650" t="str">
        <f t="shared" ref="E3650:E3713" si="229">TEXT(B3650,"mmm")</f>
        <v>Jul</v>
      </c>
      <c r="F3650" t="s">
        <v>37</v>
      </c>
      <c r="G3650" t="s">
        <v>2451</v>
      </c>
      <c r="H3650" s="2" t="s">
        <v>22</v>
      </c>
      <c r="I3650" t="s">
        <v>2452</v>
      </c>
      <c r="J3650" t="s">
        <v>70</v>
      </c>
      <c r="K3650">
        <v>98031</v>
      </c>
      <c r="L3650" t="s">
        <v>34</v>
      </c>
      <c r="M3650" t="s">
        <v>4681</v>
      </c>
      <c r="N3650" t="s">
        <v>128</v>
      </c>
      <c r="O3650" t="s">
        <v>4436</v>
      </c>
      <c r="P3650" s="4">
        <v>23.167999999999999</v>
      </c>
      <c r="Q3650" s="4">
        <v>18</v>
      </c>
      <c r="R3650" s="4">
        <f t="shared" si="226"/>
        <v>5.1679999999999993</v>
      </c>
      <c r="S3650" s="4">
        <f t="shared" si="227"/>
        <v>0.77519999999999989</v>
      </c>
    </row>
    <row r="3651" spans="1:19" ht="15.6" x14ac:dyDescent="0.3">
      <c r="A3651" t="s">
        <v>1687</v>
      </c>
      <c r="B3651" s="1">
        <v>43374</v>
      </c>
      <c r="C3651" s="1">
        <v>43381</v>
      </c>
      <c r="D3651">
        <f t="shared" si="228"/>
        <v>2018</v>
      </c>
      <c r="E3651" t="str">
        <f t="shared" si="229"/>
        <v>Oct</v>
      </c>
      <c r="F3651" t="s">
        <v>37</v>
      </c>
      <c r="G3651" t="s">
        <v>1688</v>
      </c>
      <c r="H3651" s="2" t="s">
        <v>22</v>
      </c>
      <c r="I3651" t="s">
        <v>69</v>
      </c>
      <c r="J3651" t="s">
        <v>70</v>
      </c>
      <c r="K3651">
        <v>98105</v>
      </c>
      <c r="L3651" t="s">
        <v>34</v>
      </c>
      <c r="M3651" t="s">
        <v>4681</v>
      </c>
      <c r="N3651" t="s">
        <v>128</v>
      </c>
      <c r="O3651" t="s">
        <v>4436</v>
      </c>
      <c r="P3651" s="4">
        <v>81.087999999999994</v>
      </c>
      <c r="Q3651" s="4">
        <v>81.087999999999994</v>
      </c>
      <c r="R3651" s="4">
        <f t="shared" ref="R3651:R3714" si="230">P3651-Q3651</f>
        <v>0</v>
      </c>
      <c r="S3651" s="4">
        <f t="shared" ref="S3651:S3714" si="231">0.15*R3651</f>
        <v>0</v>
      </c>
    </row>
    <row r="3652" spans="1:19" x14ac:dyDescent="0.3">
      <c r="A3652" t="s">
        <v>4682</v>
      </c>
      <c r="B3652" s="1">
        <v>42709</v>
      </c>
      <c r="C3652" s="1">
        <v>42713</v>
      </c>
      <c r="D3652">
        <f t="shared" si="228"/>
        <v>2016</v>
      </c>
      <c r="E3652" t="str">
        <f t="shared" si="229"/>
        <v>Dec</v>
      </c>
      <c r="F3652" t="s">
        <v>67</v>
      </c>
      <c r="G3652" t="s">
        <v>616</v>
      </c>
      <c r="H3652" t="s">
        <v>51</v>
      </c>
      <c r="I3652" t="s">
        <v>100</v>
      </c>
      <c r="J3652" t="s">
        <v>101</v>
      </c>
      <c r="K3652">
        <v>19140</v>
      </c>
      <c r="L3652" t="s">
        <v>54</v>
      </c>
      <c r="M3652" t="s">
        <v>4681</v>
      </c>
      <c r="N3652" t="s">
        <v>128</v>
      </c>
      <c r="O3652" t="s">
        <v>4436</v>
      </c>
      <c r="P3652" s="4">
        <v>26.064</v>
      </c>
      <c r="Q3652" s="4">
        <v>26.064</v>
      </c>
      <c r="R3652" s="4">
        <f t="shared" si="230"/>
        <v>0</v>
      </c>
      <c r="S3652" s="4">
        <f t="shared" si="231"/>
        <v>0</v>
      </c>
    </row>
    <row r="3653" spans="1:19" ht="15.6" x14ac:dyDescent="0.3">
      <c r="A3653" t="s">
        <v>4683</v>
      </c>
      <c r="B3653" s="1">
        <v>42326</v>
      </c>
      <c r="C3653" s="1">
        <v>42333</v>
      </c>
      <c r="D3653">
        <f t="shared" si="228"/>
        <v>2015</v>
      </c>
      <c r="E3653" t="str">
        <f t="shared" si="229"/>
        <v>Nov</v>
      </c>
      <c r="F3653" t="s">
        <v>37</v>
      </c>
      <c r="G3653" t="s">
        <v>1337</v>
      </c>
      <c r="H3653" s="2" t="s">
        <v>22</v>
      </c>
      <c r="I3653" t="s">
        <v>23</v>
      </c>
      <c r="J3653" t="s">
        <v>24</v>
      </c>
      <c r="K3653">
        <v>60623</v>
      </c>
      <c r="L3653" t="s">
        <v>25</v>
      </c>
      <c r="M3653" t="s">
        <v>4681</v>
      </c>
      <c r="N3653" t="s">
        <v>128</v>
      </c>
      <c r="O3653" t="s">
        <v>4436</v>
      </c>
      <c r="P3653" s="4">
        <v>14.48</v>
      </c>
      <c r="Q3653" s="4">
        <v>14.48</v>
      </c>
      <c r="R3653" s="4">
        <f t="shared" si="230"/>
        <v>0</v>
      </c>
      <c r="S3653" s="4">
        <f t="shared" si="231"/>
        <v>0</v>
      </c>
    </row>
    <row r="3654" spans="1:19" ht="15.6" x14ac:dyDescent="0.3">
      <c r="A3654" t="s">
        <v>4684</v>
      </c>
      <c r="B3654" s="1">
        <v>42540</v>
      </c>
      <c r="C3654" s="1">
        <v>42544</v>
      </c>
      <c r="D3654">
        <f t="shared" si="228"/>
        <v>2016</v>
      </c>
      <c r="E3654" t="str">
        <f t="shared" si="229"/>
        <v>Jun</v>
      </c>
      <c r="F3654" t="s">
        <v>37</v>
      </c>
      <c r="G3654" t="s">
        <v>997</v>
      </c>
      <c r="H3654" s="2" t="s">
        <v>22</v>
      </c>
      <c r="I3654" t="s">
        <v>116</v>
      </c>
      <c r="J3654" t="s">
        <v>109</v>
      </c>
      <c r="K3654">
        <v>75081</v>
      </c>
      <c r="L3654" t="s">
        <v>25</v>
      </c>
      <c r="M3654" t="s">
        <v>4681</v>
      </c>
      <c r="N3654" t="s">
        <v>128</v>
      </c>
      <c r="O3654" t="s">
        <v>4436</v>
      </c>
      <c r="P3654" s="4">
        <v>5.7919999999999998</v>
      </c>
      <c r="Q3654" s="4">
        <v>5</v>
      </c>
      <c r="R3654" s="4">
        <f t="shared" si="230"/>
        <v>0.79199999999999982</v>
      </c>
      <c r="S3654" s="4">
        <f t="shared" si="231"/>
        <v>0.11879999999999996</v>
      </c>
    </row>
    <row r="3655" spans="1:19" x14ac:dyDescent="0.3">
      <c r="A3655" t="s">
        <v>4685</v>
      </c>
      <c r="B3655" s="1">
        <v>43071</v>
      </c>
      <c r="C3655" s="1">
        <v>43075</v>
      </c>
      <c r="D3655">
        <f t="shared" si="228"/>
        <v>2017</v>
      </c>
      <c r="E3655" t="str">
        <f t="shared" si="229"/>
        <v>Dec</v>
      </c>
      <c r="F3655" t="s">
        <v>37</v>
      </c>
      <c r="G3655" t="s">
        <v>1156</v>
      </c>
      <c r="H3655" t="s">
        <v>51</v>
      </c>
      <c r="I3655" t="s">
        <v>1647</v>
      </c>
      <c r="J3655" t="s">
        <v>878</v>
      </c>
      <c r="K3655">
        <v>52302</v>
      </c>
      <c r="L3655" t="s">
        <v>25</v>
      </c>
      <c r="M3655" t="s">
        <v>4681</v>
      </c>
      <c r="N3655" t="s">
        <v>128</v>
      </c>
      <c r="O3655" t="s">
        <v>4436</v>
      </c>
      <c r="P3655" s="4">
        <v>115.84</v>
      </c>
      <c r="Q3655" s="4">
        <v>115.84</v>
      </c>
      <c r="R3655" s="4">
        <f t="shared" si="230"/>
        <v>0</v>
      </c>
      <c r="S3655" s="4">
        <f t="shared" si="231"/>
        <v>0</v>
      </c>
    </row>
    <row r="3656" spans="1:19" ht="15.6" x14ac:dyDescent="0.3">
      <c r="A3656" t="s">
        <v>4583</v>
      </c>
      <c r="B3656" s="1">
        <v>43206</v>
      </c>
      <c r="C3656" s="1">
        <v>43212</v>
      </c>
      <c r="D3656">
        <f t="shared" si="228"/>
        <v>2018</v>
      </c>
      <c r="E3656" t="str">
        <f t="shared" si="229"/>
        <v>Apr</v>
      </c>
      <c r="F3656" t="s">
        <v>37</v>
      </c>
      <c r="G3656" t="s">
        <v>709</v>
      </c>
      <c r="H3656" s="2" t="s">
        <v>22</v>
      </c>
      <c r="I3656" t="s">
        <v>113</v>
      </c>
      <c r="J3656" t="s">
        <v>109</v>
      </c>
      <c r="K3656">
        <v>77095</v>
      </c>
      <c r="L3656" t="s">
        <v>25</v>
      </c>
      <c r="M3656" t="s">
        <v>4681</v>
      </c>
      <c r="N3656" t="s">
        <v>128</v>
      </c>
      <c r="O3656" t="s">
        <v>4436</v>
      </c>
      <c r="P3656" s="4">
        <v>2.8959999999999999</v>
      </c>
      <c r="Q3656" s="4">
        <v>5</v>
      </c>
      <c r="R3656" s="4">
        <f t="shared" si="230"/>
        <v>-2.1040000000000001</v>
      </c>
      <c r="S3656" s="4">
        <f t="shared" si="231"/>
        <v>-0.31559999999999999</v>
      </c>
    </row>
    <row r="3657" spans="1:19" ht="15.6" x14ac:dyDescent="0.3">
      <c r="A3657" t="s">
        <v>4686</v>
      </c>
      <c r="B3657" s="1">
        <v>42176</v>
      </c>
      <c r="C3657" s="1">
        <v>42176</v>
      </c>
      <c r="D3657">
        <f t="shared" si="228"/>
        <v>2015</v>
      </c>
      <c r="E3657" t="str">
        <f t="shared" si="229"/>
        <v>Jun</v>
      </c>
      <c r="F3657" t="s">
        <v>30</v>
      </c>
      <c r="G3657" t="s">
        <v>788</v>
      </c>
      <c r="H3657" s="2" t="s">
        <v>22</v>
      </c>
      <c r="I3657" t="s">
        <v>3680</v>
      </c>
      <c r="J3657" t="s">
        <v>75</v>
      </c>
      <c r="K3657">
        <v>81001</v>
      </c>
      <c r="L3657" t="s">
        <v>34</v>
      </c>
      <c r="M3657" t="s">
        <v>4687</v>
      </c>
      <c r="N3657" t="s">
        <v>128</v>
      </c>
      <c r="O3657" t="s">
        <v>4436</v>
      </c>
      <c r="P3657" s="4">
        <v>11.087999999999999</v>
      </c>
      <c r="Q3657" s="4">
        <v>18</v>
      </c>
      <c r="R3657" s="4">
        <f t="shared" si="230"/>
        <v>-6.9120000000000008</v>
      </c>
      <c r="S3657" s="4">
        <f t="shared" si="231"/>
        <v>-1.0368000000000002</v>
      </c>
    </row>
    <row r="3658" spans="1:19" ht="15.6" x14ac:dyDescent="0.3">
      <c r="A3658" t="s">
        <v>4688</v>
      </c>
      <c r="B3658" s="1">
        <v>43422</v>
      </c>
      <c r="C3658" s="1">
        <v>43425</v>
      </c>
      <c r="D3658">
        <f t="shared" si="228"/>
        <v>2018</v>
      </c>
      <c r="E3658" t="str">
        <f t="shared" si="229"/>
        <v>Nov</v>
      </c>
      <c r="F3658" t="s">
        <v>20</v>
      </c>
      <c r="G3658" t="s">
        <v>1658</v>
      </c>
      <c r="H3658" s="2" t="s">
        <v>22</v>
      </c>
      <c r="I3658" t="s">
        <v>69</v>
      </c>
      <c r="J3658" t="s">
        <v>70</v>
      </c>
      <c r="K3658">
        <v>98105</v>
      </c>
      <c r="L3658" t="s">
        <v>34</v>
      </c>
      <c r="M3658" t="s">
        <v>4687</v>
      </c>
      <c r="N3658" t="s">
        <v>128</v>
      </c>
      <c r="O3658" t="s">
        <v>4436</v>
      </c>
      <c r="P3658" s="4">
        <v>8.4480000000000004</v>
      </c>
      <c r="Q3658" s="4">
        <v>18</v>
      </c>
      <c r="R3658" s="4">
        <f t="shared" si="230"/>
        <v>-9.5519999999999996</v>
      </c>
      <c r="S3658" s="4">
        <f t="shared" si="231"/>
        <v>-1.4327999999999999</v>
      </c>
    </row>
    <row r="3659" spans="1:19" ht="15.6" x14ac:dyDescent="0.3">
      <c r="A3659" t="s">
        <v>4689</v>
      </c>
      <c r="B3659" s="1">
        <v>42638</v>
      </c>
      <c r="C3659" s="1">
        <v>42645</v>
      </c>
      <c r="D3659">
        <f t="shared" si="228"/>
        <v>2016</v>
      </c>
      <c r="E3659" t="str">
        <f t="shared" si="229"/>
        <v>Sep</v>
      </c>
      <c r="F3659" t="s">
        <v>37</v>
      </c>
      <c r="G3659" t="s">
        <v>46</v>
      </c>
      <c r="H3659" s="2" t="s">
        <v>22</v>
      </c>
      <c r="I3659" t="s">
        <v>364</v>
      </c>
      <c r="J3659" t="s">
        <v>250</v>
      </c>
      <c r="K3659">
        <v>37130</v>
      </c>
      <c r="L3659" t="s">
        <v>44</v>
      </c>
      <c r="M3659" t="s">
        <v>4687</v>
      </c>
      <c r="N3659" t="s">
        <v>128</v>
      </c>
      <c r="O3659" t="s">
        <v>4436</v>
      </c>
      <c r="P3659" s="4">
        <v>6.3360000000000003</v>
      </c>
      <c r="Q3659" s="4">
        <v>5</v>
      </c>
      <c r="R3659" s="4">
        <f t="shared" si="230"/>
        <v>1.3360000000000003</v>
      </c>
      <c r="S3659" s="4">
        <f t="shared" si="231"/>
        <v>0.20040000000000005</v>
      </c>
    </row>
    <row r="3660" spans="1:19" ht="15.6" x14ac:dyDescent="0.3">
      <c r="A3660" t="s">
        <v>2817</v>
      </c>
      <c r="B3660" s="1">
        <v>42240</v>
      </c>
      <c r="C3660" s="1">
        <v>42242</v>
      </c>
      <c r="D3660">
        <f t="shared" si="228"/>
        <v>2015</v>
      </c>
      <c r="E3660" t="str">
        <f t="shared" si="229"/>
        <v>Aug</v>
      </c>
      <c r="F3660" t="s">
        <v>20</v>
      </c>
      <c r="G3660" t="s">
        <v>2818</v>
      </c>
      <c r="H3660" s="2" t="s">
        <v>22</v>
      </c>
      <c r="I3660" t="s">
        <v>1179</v>
      </c>
      <c r="J3660" t="s">
        <v>62</v>
      </c>
      <c r="K3660">
        <v>11572</v>
      </c>
      <c r="L3660" t="s">
        <v>54</v>
      </c>
      <c r="M3660" t="s">
        <v>4687</v>
      </c>
      <c r="N3660" t="s">
        <v>128</v>
      </c>
      <c r="O3660" t="s">
        <v>4436</v>
      </c>
      <c r="P3660" s="4">
        <v>12.672000000000001</v>
      </c>
      <c r="Q3660" s="4">
        <v>12.672000000000001</v>
      </c>
      <c r="R3660" s="4">
        <f t="shared" si="230"/>
        <v>0</v>
      </c>
      <c r="S3660" s="4">
        <f t="shared" si="231"/>
        <v>0</v>
      </c>
    </row>
    <row r="3661" spans="1:19" ht="15.6" x14ac:dyDescent="0.3">
      <c r="A3661" t="s">
        <v>4690</v>
      </c>
      <c r="B3661" s="1">
        <v>42679</v>
      </c>
      <c r="C3661" s="1">
        <v>42685</v>
      </c>
      <c r="D3661">
        <f t="shared" si="228"/>
        <v>2016</v>
      </c>
      <c r="E3661" t="str">
        <f t="shared" si="229"/>
        <v>Nov</v>
      </c>
      <c r="F3661" t="s">
        <v>37</v>
      </c>
      <c r="G3661" t="s">
        <v>3132</v>
      </c>
      <c r="H3661" s="2" t="s">
        <v>22</v>
      </c>
      <c r="I3661" t="s">
        <v>61</v>
      </c>
      <c r="J3661" t="s">
        <v>62</v>
      </c>
      <c r="K3661">
        <v>10009</v>
      </c>
      <c r="L3661" t="s">
        <v>54</v>
      </c>
      <c r="M3661" t="s">
        <v>4687</v>
      </c>
      <c r="N3661" t="s">
        <v>128</v>
      </c>
      <c r="O3661" t="s">
        <v>4436</v>
      </c>
      <c r="P3661" s="4">
        <v>25.344000000000001</v>
      </c>
      <c r="Q3661" s="4">
        <v>25.344000000000001</v>
      </c>
      <c r="R3661" s="4">
        <f t="shared" si="230"/>
        <v>0</v>
      </c>
      <c r="S3661" s="4">
        <f t="shared" si="231"/>
        <v>0</v>
      </c>
    </row>
    <row r="3662" spans="1:19" ht="15.6" x14ac:dyDescent="0.3">
      <c r="A3662" t="s">
        <v>3842</v>
      </c>
      <c r="B3662" s="1">
        <v>42937</v>
      </c>
      <c r="C3662" s="1">
        <v>42937</v>
      </c>
      <c r="D3662">
        <f t="shared" si="228"/>
        <v>2017</v>
      </c>
      <c r="E3662" t="str">
        <f t="shared" si="229"/>
        <v>Jul</v>
      </c>
      <c r="F3662" t="s">
        <v>30</v>
      </c>
      <c r="G3662" t="s">
        <v>468</v>
      </c>
      <c r="H3662" s="2" t="s">
        <v>22</v>
      </c>
      <c r="I3662" t="s">
        <v>466</v>
      </c>
      <c r="J3662" t="s">
        <v>233</v>
      </c>
      <c r="K3662">
        <v>43055</v>
      </c>
      <c r="L3662" t="s">
        <v>54</v>
      </c>
      <c r="M3662" t="s">
        <v>4687</v>
      </c>
      <c r="N3662" t="s">
        <v>128</v>
      </c>
      <c r="O3662" t="s">
        <v>4436</v>
      </c>
      <c r="P3662" s="4">
        <v>11.087999999999999</v>
      </c>
      <c r="Q3662" s="4">
        <v>18</v>
      </c>
      <c r="R3662" s="4">
        <f t="shared" si="230"/>
        <v>-6.9120000000000008</v>
      </c>
      <c r="S3662" s="4">
        <f t="shared" si="231"/>
        <v>-1.0368000000000002</v>
      </c>
    </row>
    <row r="3663" spans="1:19" ht="15.6" x14ac:dyDescent="0.3">
      <c r="A3663" t="s">
        <v>4691</v>
      </c>
      <c r="B3663" s="1">
        <v>43443</v>
      </c>
      <c r="C3663" s="1">
        <v>43449</v>
      </c>
      <c r="D3663">
        <f t="shared" si="228"/>
        <v>2018</v>
      </c>
      <c r="E3663" t="str">
        <f t="shared" si="229"/>
        <v>Dec</v>
      </c>
      <c r="F3663" t="s">
        <v>37</v>
      </c>
      <c r="G3663" t="s">
        <v>126</v>
      </c>
      <c r="H3663" s="2" t="s">
        <v>22</v>
      </c>
      <c r="I3663" t="s">
        <v>100</v>
      </c>
      <c r="J3663" t="s">
        <v>101</v>
      </c>
      <c r="K3663">
        <v>19134</v>
      </c>
      <c r="L3663" t="s">
        <v>54</v>
      </c>
      <c r="M3663" t="s">
        <v>4687</v>
      </c>
      <c r="N3663" t="s">
        <v>128</v>
      </c>
      <c r="O3663" t="s">
        <v>4436</v>
      </c>
      <c r="P3663" s="4">
        <v>11.087999999999999</v>
      </c>
      <c r="Q3663" s="4">
        <v>18</v>
      </c>
      <c r="R3663" s="4">
        <f t="shared" si="230"/>
        <v>-6.9120000000000008</v>
      </c>
      <c r="S3663" s="4">
        <f t="shared" si="231"/>
        <v>-1.0368000000000002</v>
      </c>
    </row>
    <row r="3664" spans="1:19" x14ac:dyDescent="0.3">
      <c r="A3664" t="s">
        <v>3519</v>
      </c>
      <c r="B3664" s="1">
        <v>42979</v>
      </c>
      <c r="C3664" s="1">
        <v>42983</v>
      </c>
      <c r="D3664">
        <f t="shared" si="228"/>
        <v>2017</v>
      </c>
      <c r="E3664" t="str">
        <f t="shared" si="229"/>
        <v>Sep</v>
      </c>
      <c r="F3664" t="s">
        <v>37</v>
      </c>
      <c r="G3664" t="s">
        <v>1643</v>
      </c>
      <c r="H3664" t="s">
        <v>51</v>
      </c>
      <c r="I3664" t="s">
        <v>97</v>
      </c>
      <c r="J3664" t="s">
        <v>89</v>
      </c>
      <c r="K3664">
        <v>48227</v>
      </c>
      <c r="L3664" t="s">
        <v>25</v>
      </c>
      <c r="M3664" t="s">
        <v>4687</v>
      </c>
      <c r="N3664" t="s">
        <v>128</v>
      </c>
      <c r="O3664" t="s">
        <v>4436</v>
      </c>
      <c r="P3664" s="4">
        <v>26.4</v>
      </c>
      <c r="Q3664" s="4">
        <v>26.4</v>
      </c>
      <c r="R3664" s="4">
        <f t="shared" si="230"/>
        <v>0</v>
      </c>
      <c r="S3664" s="4">
        <f t="shared" si="231"/>
        <v>0</v>
      </c>
    </row>
    <row r="3665" spans="1:19" ht="15.6" x14ac:dyDescent="0.3">
      <c r="A3665" t="s">
        <v>3959</v>
      </c>
      <c r="B3665" s="1">
        <v>43459</v>
      </c>
      <c r="C3665" s="1">
        <v>43466</v>
      </c>
      <c r="D3665">
        <f t="shared" si="228"/>
        <v>2018</v>
      </c>
      <c r="E3665" t="str">
        <f t="shared" si="229"/>
        <v>Dec</v>
      </c>
      <c r="F3665" t="s">
        <v>37</v>
      </c>
      <c r="G3665" t="s">
        <v>118</v>
      </c>
      <c r="H3665" s="2" t="s">
        <v>22</v>
      </c>
      <c r="I3665" t="s">
        <v>116</v>
      </c>
      <c r="J3665" t="s">
        <v>109</v>
      </c>
      <c r="K3665">
        <v>75081</v>
      </c>
      <c r="L3665" t="s">
        <v>25</v>
      </c>
      <c r="M3665" t="s">
        <v>4687</v>
      </c>
      <c r="N3665" t="s">
        <v>128</v>
      </c>
      <c r="O3665" t="s">
        <v>4436</v>
      </c>
      <c r="P3665" s="4">
        <v>3.1680000000000001</v>
      </c>
      <c r="Q3665" s="4">
        <v>5</v>
      </c>
      <c r="R3665" s="4">
        <f t="shared" si="230"/>
        <v>-1.8319999999999999</v>
      </c>
      <c r="S3665" s="4">
        <f t="shared" si="231"/>
        <v>-0.27479999999999999</v>
      </c>
    </row>
    <row r="3666" spans="1:19" ht="15.6" x14ac:dyDescent="0.3">
      <c r="A3666" t="s">
        <v>4068</v>
      </c>
      <c r="B3666" s="1">
        <v>43029</v>
      </c>
      <c r="C3666" s="1">
        <v>43034</v>
      </c>
      <c r="D3666">
        <f t="shared" si="228"/>
        <v>2017</v>
      </c>
      <c r="E3666" t="str">
        <f t="shared" si="229"/>
        <v>Oct</v>
      </c>
      <c r="F3666" t="s">
        <v>67</v>
      </c>
      <c r="G3666" t="s">
        <v>64</v>
      </c>
      <c r="H3666" s="2" t="s">
        <v>22</v>
      </c>
      <c r="I3666" t="s">
        <v>1330</v>
      </c>
      <c r="J3666" t="s">
        <v>325</v>
      </c>
      <c r="K3666">
        <v>89031</v>
      </c>
      <c r="L3666" t="s">
        <v>34</v>
      </c>
      <c r="M3666" t="s">
        <v>4692</v>
      </c>
      <c r="N3666" t="s">
        <v>110</v>
      </c>
      <c r="O3666" t="s">
        <v>4436</v>
      </c>
      <c r="P3666" s="4">
        <v>4535.9759999999997</v>
      </c>
      <c r="Q3666" s="4">
        <f>P3666-1000</f>
        <v>3535.9759999999997</v>
      </c>
      <c r="R3666" s="4">
        <f t="shared" si="230"/>
        <v>1000</v>
      </c>
      <c r="S3666" s="4">
        <f t="shared" si="231"/>
        <v>150</v>
      </c>
    </row>
    <row r="3667" spans="1:19" ht="15.6" x14ac:dyDescent="0.3">
      <c r="A3667" t="s">
        <v>4513</v>
      </c>
      <c r="B3667" s="1">
        <v>42270</v>
      </c>
      <c r="C3667" s="1">
        <v>42275</v>
      </c>
      <c r="D3667">
        <f t="shared" si="228"/>
        <v>2015</v>
      </c>
      <c r="E3667" t="str">
        <f t="shared" si="229"/>
        <v>Sep</v>
      </c>
      <c r="F3667" t="s">
        <v>37</v>
      </c>
      <c r="G3667" t="s">
        <v>668</v>
      </c>
      <c r="H3667" s="2" t="s">
        <v>22</v>
      </c>
      <c r="I3667" t="s">
        <v>1116</v>
      </c>
      <c r="J3667" t="s">
        <v>807</v>
      </c>
      <c r="K3667">
        <v>55407</v>
      </c>
      <c r="L3667" t="s">
        <v>25</v>
      </c>
      <c r="M3667" t="s">
        <v>4692</v>
      </c>
      <c r="N3667" t="s">
        <v>128</v>
      </c>
      <c r="O3667" t="s">
        <v>4436</v>
      </c>
      <c r="P3667" s="4">
        <v>9449.9500000000007</v>
      </c>
      <c r="Q3667" s="4">
        <f>P3667-1000</f>
        <v>8449.9500000000007</v>
      </c>
      <c r="R3667" s="4">
        <f t="shared" si="230"/>
        <v>1000</v>
      </c>
      <c r="S3667" s="4">
        <f t="shared" si="231"/>
        <v>150</v>
      </c>
    </row>
    <row r="3668" spans="1:19" x14ac:dyDescent="0.3">
      <c r="A3668" t="s">
        <v>4693</v>
      </c>
      <c r="B3668" s="1">
        <v>43441</v>
      </c>
      <c r="C3668" s="1">
        <v>43447</v>
      </c>
      <c r="D3668">
        <f t="shared" si="228"/>
        <v>2018</v>
      </c>
      <c r="E3668" t="str">
        <f t="shared" si="229"/>
        <v>Dec</v>
      </c>
      <c r="F3668" t="s">
        <v>37</v>
      </c>
      <c r="G3668" t="s">
        <v>2892</v>
      </c>
      <c r="H3668" t="s">
        <v>51</v>
      </c>
      <c r="I3668" t="s">
        <v>23</v>
      </c>
      <c r="J3668" t="s">
        <v>24</v>
      </c>
      <c r="K3668">
        <v>60653</v>
      </c>
      <c r="L3668" t="s">
        <v>25</v>
      </c>
      <c r="M3668" t="s">
        <v>4692</v>
      </c>
      <c r="N3668" t="s">
        <v>128</v>
      </c>
      <c r="O3668" t="s">
        <v>4436</v>
      </c>
      <c r="P3668" s="4">
        <v>1889.99</v>
      </c>
      <c r="Q3668" s="4">
        <v>1889.99</v>
      </c>
      <c r="R3668" s="4">
        <f t="shared" si="230"/>
        <v>0</v>
      </c>
      <c r="S3668" s="4">
        <f t="shared" si="231"/>
        <v>0</v>
      </c>
    </row>
    <row r="3669" spans="1:19" ht="15.6" x14ac:dyDescent="0.3">
      <c r="A3669" t="s">
        <v>4694</v>
      </c>
      <c r="B3669" s="1">
        <v>42346</v>
      </c>
      <c r="C3669" s="1">
        <v>42351</v>
      </c>
      <c r="D3669">
        <f t="shared" si="228"/>
        <v>2015</v>
      </c>
      <c r="E3669" t="str">
        <f t="shared" si="229"/>
        <v>Dec</v>
      </c>
      <c r="F3669" t="s">
        <v>37</v>
      </c>
      <c r="G3669" t="s">
        <v>68</v>
      </c>
      <c r="H3669" s="2" t="s">
        <v>22</v>
      </c>
      <c r="I3669" t="s">
        <v>431</v>
      </c>
      <c r="J3669" t="s">
        <v>242</v>
      </c>
      <c r="K3669">
        <v>97301</v>
      </c>
      <c r="L3669" t="s">
        <v>34</v>
      </c>
      <c r="M3669" t="s">
        <v>4695</v>
      </c>
      <c r="N3669" t="s">
        <v>128</v>
      </c>
      <c r="O3669" t="s">
        <v>4436</v>
      </c>
      <c r="P3669" s="4">
        <v>6.4560000000000004</v>
      </c>
      <c r="Q3669" s="4">
        <v>5</v>
      </c>
      <c r="R3669" s="4">
        <f t="shared" si="230"/>
        <v>1.4560000000000004</v>
      </c>
      <c r="S3669" s="4">
        <f t="shared" si="231"/>
        <v>0.21840000000000007</v>
      </c>
    </row>
    <row r="3670" spans="1:19" x14ac:dyDescent="0.3">
      <c r="A3670" t="s">
        <v>1305</v>
      </c>
      <c r="B3670" s="1">
        <v>42547</v>
      </c>
      <c r="C3670" s="1">
        <v>42551</v>
      </c>
      <c r="D3670">
        <f t="shared" si="228"/>
        <v>2016</v>
      </c>
      <c r="E3670" t="str">
        <f t="shared" si="229"/>
        <v>Jun</v>
      </c>
      <c r="F3670" t="s">
        <v>37</v>
      </c>
      <c r="G3670" t="s">
        <v>1306</v>
      </c>
      <c r="H3670" t="s">
        <v>51</v>
      </c>
      <c r="I3670" t="s">
        <v>645</v>
      </c>
      <c r="J3670" t="s">
        <v>158</v>
      </c>
      <c r="K3670">
        <v>23223</v>
      </c>
      <c r="L3670" t="s">
        <v>44</v>
      </c>
      <c r="M3670" t="s">
        <v>4695</v>
      </c>
      <c r="N3670" t="s">
        <v>128</v>
      </c>
      <c r="O3670" t="s">
        <v>4436</v>
      </c>
      <c r="P3670" s="4">
        <v>43.04</v>
      </c>
      <c r="Q3670" s="4">
        <v>43.04</v>
      </c>
      <c r="R3670" s="4">
        <f t="shared" si="230"/>
        <v>0</v>
      </c>
      <c r="S3670" s="4">
        <f t="shared" si="231"/>
        <v>0</v>
      </c>
    </row>
    <row r="3671" spans="1:19" ht="15.6" x14ac:dyDescent="0.3">
      <c r="A3671" t="s">
        <v>4696</v>
      </c>
      <c r="B3671" s="1">
        <v>43362</v>
      </c>
      <c r="C3671" s="1">
        <v>43362</v>
      </c>
      <c r="D3671">
        <f t="shared" si="228"/>
        <v>2018</v>
      </c>
      <c r="E3671" t="str">
        <f t="shared" si="229"/>
        <v>Sep</v>
      </c>
      <c r="F3671" t="s">
        <v>30</v>
      </c>
      <c r="G3671" t="s">
        <v>3402</v>
      </c>
      <c r="H3671" s="2" t="s">
        <v>22</v>
      </c>
      <c r="I3671" t="s">
        <v>100</v>
      </c>
      <c r="J3671" t="s">
        <v>101</v>
      </c>
      <c r="K3671">
        <v>19120</v>
      </c>
      <c r="L3671" t="s">
        <v>54</v>
      </c>
      <c r="M3671" t="s">
        <v>4695</v>
      </c>
      <c r="N3671" t="s">
        <v>128</v>
      </c>
      <c r="O3671" t="s">
        <v>4436</v>
      </c>
      <c r="P3671" s="4">
        <v>4.8419999999999996</v>
      </c>
      <c r="Q3671" s="4">
        <v>5</v>
      </c>
      <c r="R3671" s="4">
        <f t="shared" si="230"/>
        <v>-0.15800000000000036</v>
      </c>
      <c r="S3671" s="4">
        <f t="shared" si="231"/>
        <v>-2.3700000000000054E-2</v>
      </c>
    </row>
    <row r="3672" spans="1:19" ht="15.6" x14ac:dyDescent="0.3">
      <c r="A3672" t="s">
        <v>4697</v>
      </c>
      <c r="B3672" s="1">
        <v>42980</v>
      </c>
      <c r="C3672" s="1">
        <v>42985</v>
      </c>
      <c r="D3672">
        <f t="shared" si="228"/>
        <v>2017</v>
      </c>
      <c r="E3672" t="str">
        <f t="shared" si="229"/>
        <v>Sep</v>
      </c>
      <c r="F3672" t="s">
        <v>67</v>
      </c>
      <c r="G3672" t="s">
        <v>772</v>
      </c>
      <c r="H3672" s="2" t="s">
        <v>22</v>
      </c>
      <c r="I3672" t="s">
        <v>113</v>
      </c>
      <c r="J3672" t="s">
        <v>109</v>
      </c>
      <c r="K3672">
        <v>77070</v>
      </c>
      <c r="L3672" t="s">
        <v>25</v>
      </c>
      <c r="M3672" t="s">
        <v>4695</v>
      </c>
      <c r="N3672" t="s">
        <v>128</v>
      </c>
      <c r="O3672" t="s">
        <v>4436</v>
      </c>
      <c r="P3672" s="4">
        <v>8.6080000000000005</v>
      </c>
      <c r="Q3672" s="4">
        <v>18</v>
      </c>
      <c r="R3672" s="4">
        <f t="shared" si="230"/>
        <v>-9.3919999999999995</v>
      </c>
      <c r="S3672" s="4">
        <f t="shared" si="231"/>
        <v>-1.4087999999999998</v>
      </c>
    </row>
    <row r="3673" spans="1:19" ht="15.6" x14ac:dyDescent="0.3">
      <c r="A3673" t="s">
        <v>4698</v>
      </c>
      <c r="B3673" s="1">
        <v>42813</v>
      </c>
      <c r="C3673" s="1">
        <v>42818</v>
      </c>
      <c r="D3673">
        <f t="shared" si="228"/>
        <v>2017</v>
      </c>
      <c r="E3673" t="str">
        <f t="shared" si="229"/>
        <v>Mar</v>
      </c>
      <c r="F3673" t="s">
        <v>37</v>
      </c>
      <c r="G3673" t="s">
        <v>164</v>
      </c>
      <c r="H3673" s="2" t="s">
        <v>22</v>
      </c>
      <c r="I3673" t="s">
        <v>1562</v>
      </c>
      <c r="J3673" t="s">
        <v>250</v>
      </c>
      <c r="K3673">
        <v>37211</v>
      </c>
      <c r="L3673" t="s">
        <v>44</v>
      </c>
      <c r="M3673" t="s">
        <v>4699</v>
      </c>
      <c r="N3673" t="s">
        <v>128</v>
      </c>
      <c r="O3673" t="s">
        <v>4436</v>
      </c>
      <c r="P3673" s="4">
        <v>31.085999999999999</v>
      </c>
      <c r="Q3673" s="4">
        <v>31.085999999999999</v>
      </c>
      <c r="R3673" s="4">
        <f t="shared" si="230"/>
        <v>0</v>
      </c>
      <c r="S3673" s="4">
        <f t="shared" si="231"/>
        <v>0</v>
      </c>
    </row>
    <row r="3674" spans="1:19" ht="15.6" x14ac:dyDescent="0.3">
      <c r="A3674" t="s">
        <v>4550</v>
      </c>
      <c r="B3674" s="1">
        <v>43190</v>
      </c>
      <c r="C3674" s="1">
        <v>43192</v>
      </c>
      <c r="D3674">
        <f t="shared" si="228"/>
        <v>2018</v>
      </c>
      <c r="E3674" t="str">
        <f t="shared" si="229"/>
        <v>Mar</v>
      </c>
      <c r="F3674" t="s">
        <v>67</v>
      </c>
      <c r="G3674" t="s">
        <v>1339</v>
      </c>
      <c r="H3674" s="2" t="s">
        <v>22</v>
      </c>
      <c r="I3674" t="s">
        <v>600</v>
      </c>
      <c r="J3674" t="s">
        <v>183</v>
      </c>
      <c r="K3674">
        <v>30318</v>
      </c>
      <c r="L3674" t="s">
        <v>44</v>
      </c>
      <c r="M3674" t="s">
        <v>4699</v>
      </c>
      <c r="N3674" t="s">
        <v>128</v>
      </c>
      <c r="O3674" t="s">
        <v>4436</v>
      </c>
      <c r="P3674" s="4">
        <v>34.54</v>
      </c>
      <c r="Q3674" s="4">
        <v>34.54</v>
      </c>
      <c r="R3674" s="4">
        <f t="shared" si="230"/>
        <v>0</v>
      </c>
      <c r="S3674" s="4">
        <f t="shared" si="231"/>
        <v>0</v>
      </c>
    </row>
    <row r="3675" spans="1:19" ht="15.6" x14ac:dyDescent="0.3">
      <c r="A3675" t="s">
        <v>4700</v>
      </c>
      <c r="B3675" s="1">
        <v>42850</v>
      </c>
      <c r="C3675" s="1">
        <v>42854</v>
      </c>
      <c r="D3675">
        <f t="shared" si="228"/>
        <v>2017</v>
      </c>
      <c r="E3675" t="str">
        <f t="shared" si="229"/>
        <v>Apr</v>
      </c>
      <c r="F3675" t="s">
        <v>67</v>
      </c>
      <c r="G3675" t="s">
        <v>1833</v>
      </c>
      <c r="H3675" s="2" t="s">
        <v>22</v>
      </c>
      <c r="I3675" t="s">
        <v>100</v>
      </c>
      <c r="J3675" t="s">
        <v>101</v>
      </c>
      <c r="K3675">
        <v>19134</v>
      </c>
      <c r="L3675" t="s">
        <v>54</v>
      </c>
      <c r="M3675" t="s">
        <v>4699</v>
      </c>
      <c r="N3675" t="s">
        <v>110</v>
      </c>
      <c r="O3675" t="s">
        <v>4436</v>
      </c>
      <c r="P3675" s="4">
        <v>20.724</v>
      </c>
      <c r="Q3675" s="4">
        <v>18</v>
      </c>
      <c r="R3675" s="4">
        <f t="shared" si="230"/>
        <v>2.7240000000000002</v>
      </c>
      <c r="S3675" s="4">
        <f t="shared" si="231"/>
        <v>0.40860000000000002</v>
      </c>
    </row>
    <row r="3676" spans="1:19" ht="15.6" x14ac:dyDescent="0.3">
      <c r="A3676" t="s">
        <v>4701</v>
      </c>
      <c r="B3676" s="1">
        <v>43385</v>
      </c>
      <c r="C3676" s="1">
        <v>43387</v>
      </c>
      <c r="D3676">
        <f t="shared" si="228"/>
        <v>2018</v>
      </c>
      <c r="E3676" t="str">
        <f t="shared" si="229"/>
        <v>Oct</v>
      </c>
      <c r="F3676" t="s">
        <v>20</v>
      </c>
      <c r="G3676" t="s">
        <v>3930</v>
      </c>
      <c r="H3676" s="2" t="s">
        <v>22</v>
      </c>
      <c r="I3676" t="s">
        <v>32</v>
      </c>
      <c r="J3676" t="s">
        <v>33</v>
      </c>
      <c r="K3676">
        <v>94110</v>
      </c>
      <c r="L3676" t="s">
        <v>34</v>
      </c>
      <c r="M3676" t="s">
        <v>4702</v>
      </c>
      <c r="N3676" t="s">
        <v>128</v>
      </c>
      <c r="O3676" t="s">
        <v>4436</v>
      </c>
      <c r="P3676" s="4">
        <v>101.84</v>
      </c>
      <c r="Q3676" s="4">
        <v>101.84</v>
      </c>
      <c r="R3676" s="4">
        <f t="shared" si="230"/>
        <v>0</v>
      </c>
      <c r="S3676" s="4">
        <f t="shared" si="231"/>
        <v>0</v>
      </c>
    </row>
    <row r="3677" spans="1:19" x14ac:dyDescent="0.3">
      <c r="A3677" t="s">
        <v>4214</v>
      </c>
      <c r="B3677" s="1">
        <v>43425</v>
      </c>
      <c r="C3677" s="1">
        <v>43429</v>
      </c>
      <c r="D3677">
        <f t="shared" si="228"/>
        <v>2018</v>
      </c>
      <c r="E3677" t="str">
        <f t="shared" si="229"/>
        <v>Nov</v>
      </c>
      <c r="F3677" t="s">
        <v>37</v>
      </c>
      <c r="G3677" t="s">
        <v>3596</v>
      </c>
      <c r="H3677" t="s">
        <v>51</v>
      </c>
      <c r="I3677" t="s">
        <v>32</v>
      </c>
      <c r="J3677" t="s">
        <v>33</v>
      </c>
      <c r="K3677">
        <v>94122</v>
      </c>
      <c r="L3677" t="s">
        <v>34</v>
      </c>
      <c r="M3677" t="s">
        <v>4702</v>
      </c>
      <c r="N3677" t="s">
        <v>128</v>
      </c>
      <c r="O3677" t="s">
        <v>4436</v>
      </c>
      <c r="P3677" s="4">
        <v>40.735999999999997</v>
      </c>
      <c r="Q3677" s="4">
        <v>40.735999999999997</v>
      </c>
      <c r="R3677" s="4">
        <f t="shared" si="230"/>
        <v>0</v>
      </c>
      <c r="S3677" s="4">
        <f t="shared" si="231"/>
        <v>0</v>
      </c>
    </row>
    <row r="3678" spans="1:19" ht="15.6" x14ac:dyDescent="0.3">
      <c r="A3678" t="s">
        <v>752</v>
      </c>
      <c r="B3678" s="1">
        <v>42357</v>
      </c>
      <c r="C3678" s="1">
        <v>42359</v>
      </c>
      <c r="D3678">
        <f t="shared" si="228"/>
        <v>2015</v>
      </c>
      <c r="E3678" t="str">
        <f t="shared" si="229"/>
        <v>Dec</v>
      </c>
      <c r="F3678" t="s">
        <v>67</v>
      </c>
      <c r="G3678" t="s">
        <v>441</v>
      </c>
      <c r="H3678" s="2" t="s">
        <v>22</v>
      </c>
      <c r="I3678" t="s">
        <v>753</v>
      </c>
      <c r="J3678" t="s">
        <v>754</v>
      </c>
      <c r="K3678">
        <v>35630</v>
      </c>
      <c r="L3678" t="s">
        <v>44</v>
      </c>
      <c r="M3678" t="s">
        <v>4702</v>
      </c>
      <c r="N3678" t="s">
        <v>128</v>
      </c>
      <c r="O3678" t="s">
        <v>4436</v>
      </c>
      <c r="P3678" s="4">
        <v>152.76</v>
      </c>
      <c r="Q3678" s="4">
        <v>100</v>
      </c>
      <c r="R3678" s="4">
        <f t="shared" si="230"/>
        <v>52.759999999999991</v>
      </c>
      <c r="S3678" s="4">
        <f t="shared" si="231"/>
        <v>7.9139999999999979</v>
      </c>
    </row>
    <row r="3679" spans="1:19" ht="15.6" x14ac:dyDescent="0.3">
      <c r="A3679" t="s">
        <v>4703</v>
      </c>
      <c r="B3679" s="1">
        <v>43036</v>
      </c>
      <c r="C3679" s="1">
        <v>43041</v>
      </c>
      <c r="D3679">
        <f t="shared" si="228"/>
        <v>2017</v>
      </c>
      <c r="E3679" t="str">
        <f t="shared" si="229"/>
        <v>Oct</v>
      </c>
      <c r="F3679" t="s">
        <v>37</v>
      </c>
      <c r="G3679" t="s">
        <v>112</v>
      </c>
      <c r="H3679" s="2" t="s">
        <v>22</v>
      </c>
      <c r="I3679" t="s">
        <v>1270</v>
      </c>
      <c r="J3679" t="s">
        <v>79</v>
      </c>
      <c r="K3679">
        <v>33614</v>
      </c>
      <c r="L3679" t="s">
        <v>44</v>
      </c>
      <c r="M3679" t="s">
        <v>4702</v>
      </c>
      <c r="N3679" t="s">
        <v>128</v>
      </c>
      <c r="O3679" t="s">
        <v>4436</v>
      </c>
      <c r="P3679" s="4">
        <v>38.19</v>
      </c>
      <c r="Q3679" s="4">
        <v>38.19</v>
      </c>
      <c r="R3679" s="4">
        <f t="shared" si="230"/>
        <v>0</v>
      </c>
      <c r="S3679" s="4">
        <f t="shared" si="231"/>
        <v>0</v>
      </c>
    </row>
    <row r="3680" spans="1:19" x14ac:dyDescent="0.3">
      <c r="A3680" t="s">
        <v>4704</v>
      </c>
      <c r="B3680" s="1">
        <v>43187</v>
      </c>
      <c r="C3680" s="1">
        <v>43192</v>
      </c>
      <c r="D3680">
        <f t="shared" si="228"/>
        <v>2018</v>
      </c>
      <c r="E3680" t="str">
        <f t="shared" si="229"/>
        <v>Mar</v>
      </c>
      <c r="F3680" t="s">
        <v>37</v>
      </c>
      <c r="G3680" t="s">
        <v>1300</v>
      </c>
      <c r="H3680" t="s">
        <v>51</v>
      </c>
      <c r="I3680" t="s">
        <v>78</v>
      </c>
      <c r="J3680" t="s">
        <v>79</v>
      </c>
      <c r="K3680">
        <v>32216</v>
      </c>
      <c r="L3680" t="s">
        <v>44</v>
      </c>
      <c r="M3680" t="s">
        <v>4702</v>
      </c>
      <c r="N3680" t="s">
        <v>128</v>
      </c>
      <c r="O3680" t="s">
        <v>4436</v>
      </c>
      <c r="P3680" s="4">
        <v>68.742000000000004</v>
      </c>
      <c r="Q3680" s="4">
        <v>68.742000000000004</v>
      </c>
      <c r="R3680" s="4">
        <f t="shared" si="230"/>
        <v>0</v>
      </c>
      <c r="S3680" s="4">
        <f t="shared" si="231"/>
        <v>0</v>
      </c>
    </row>
    <row r="3681" spans="1:19" ht="15.6" x14ac:dyDescent="0.3">
      <c r="A3681" t="s">
        <v>4705</v>
      </c>
      <c r="B3681" s="1">
        <v>43049</v>
      </c>
      <c r="C3681" s="1">
        <v>43053</v>
      </c>
      <c r="D3681">
        <f t="shared" si="228"/>
        <v>2017</v>
      </c>
      <c r="E3681" t="str">
        <f t="shared" si="229"/>
        <v>Nov</v>
      </c>
      <c r="F3681" t="s">
        <v>37</v>
      </c>
      <c r="G3681" t="s">
        <v>572</v>
      </c>
      <c r="H3681" s="2" t="s">
        <v>22</v>
      </c>
      <c r="I3681" t="s">
        <v>61</v>
      </c>
      <c r="J3681" t="s">
        <v>62</v>
      </c>
      <c r="K3681">
        <v>10011</v>
      </c>
      <c r="L3681" t="s">
        <v>54</v>
      </c>
      <c r="M3681" t="s">
        <v>4702</v>
      </c>
      <c r="N3681" t="s">
        <v>110</v>
      </c>
      <c r="O3681" t="s">
        <v>4436</v>
      </c>
      <c r="P3681" s="4">
        <v>20.367999999999999</v>
      </c>
      <c r="Q3681" s="4">
        <v>18</v>
      </c>
      <c r="R3681" s="4">
        <f t="shared" si="230"/>
        <v>2.3679999999999986</v>
      </c>
      <c r="S3681" s="4">
        <f t="shared" si="231"/>
        <v>0.35519999999999979</v>
      </c>
    </row>
    <row r="3682" spans="1:19" ht="15.6" x14ac:dyDescent="0.3">
      <c r="A3682" t="s">
        <v>2377</v>
      </c>
      <c r="B3682" s="1">
        <v>42082</v>
      </c>
      <c r="C3682" s="1">
        <v>42084</v>
      </c>
      <c r="D3682">
        <f t="shared" si="228"/>
        <v>2015</v>
      </c>
      <c r="E3682" t="str">
        <f t="shared" si="229"/>
        <v>Mar</v>
      </c>
      <c r="F3682" t="s">
        <v>20</v>
      </c>
      <c r="G3682" t="s">
        <v>930</v>
      </c>
      <c r="H3682" s="2" t="s">
        <v>22</v>
      </c>
      <c r="I3682" t="s">
        <v>1340</v>
      </c>
      <c r="J3682" t="s">
        <v>79</v>
      </c>
      <c r="K3682">
        <v>33801</v>
      </c>
      <c r="L3682" t="s">
        <v>44</v>
      </c>
      <c r="M3682" t="s">
        <v>4706</v>
      </c>
      <c r="N3682" t="s">
        <v>128</v>
      </c>
      <c r="O3682" t="s">
        <v>4436</v>
      </c>
      <c r="P3682" s="4">
        <v>33.57</v>
      </c>
      <c r="Q3682" s="4">
        <v>33.57</v>
      </c>
      <c r="R3682" s="4">
        <f t="shared" si="230"/>
        <v>0</v>
      </c>
      <c r="S3682" s="4">
        <f t="shared" si="231"/>
        <v>0</v>
      </c>
    </row>
    <row r="3683" spans="1:19" x14ac:dyDescent="0.3">
      <c r="A3683" t="s">
        <v>3950</v>
      </c>
      <c r="B3683" s="1">
        <v>43431</v>
      </c>
      <c r="C3683" s="1">
        <v>43434</v>
      </c>
      <c r="D3683">
        <f t="shared" si="228"/>
        <v>2018</v>
      </c>
      <c r="E3683" t="str">
        <f t="shared" si="229"/>
        <v>Nov</v>
      </c>
      <c r="F3683" t="s">
        <v>67</v>
      </c>
      <c r="G3683" t="s">
        <v>1025</v>
      </c>
      <c r="H3683" t="s">
        <v>105</v>
      </c>
      <c r="I3683" t="s">
        <v>61</v>
      </c>
      <c r="J3683" t="s">
        <v>62</v>
      </c>
      <c r="K3683">
        <v>10011</v>
      </c>
      <c r="L3683" t="s">
        <v>54</v>
      </c>
      <c r="M3683" t="s">
        <v>4706</v>
      </c>
      <c r="N3683" t="s">
        <v>128</v>
      </c>
      <c r="O3683" t="s">
        <v>4436</v>
      </c>
      <c r="P3683" s="4">
        <v>107.42400000000001</v>
      </c>
      <c r="Q3683" s="4">
        <v>107.42400000000001</v>
      </c>
      <c r="R3683" s="4">
        <f t="shared" si="230"/>
        <v>0</v>
      </c>
      <c r="S3683" s="4">
        <f t="shared" si="231"/>
        <v>0</v>
      </c>
    </row>
    <row r="3684" spans="1:19" ht="15.6" x14ac:dyDescent="0.3">
      <c r="A3684" t="s">
        <v>4707</v>
      </c>
      <c r="B3684" s="1">
        <v>42041</v>
      </c>
      <c r="C3684" s="1">
        <v>42045</v>
      </c>
      <c r="D3684">
        <f t="shared" si="228"/>
        <v>2015</v>
      </c>
      <c r="E3684" t="str">
        <f t="shared" si="229"/>
        <v>Feb</v>
      </c>
      <c r="F3684" t="s">
        <v>67</v>
      </c>
      <c r="G3684" t="s">
        <v>2016</v>
      </c>
      <c r="H3684" s="2" t="s">
        <v>22</v>
      </c>
      <c r="I3684" t="s">
        <v>4708</v>
      </c>
      <c r="J3684" t="s">
        <v>24</v>
      </c>
      <c r="K3684">
        <v>60441</v>
      </c>
      <c r="L3684" t="s">
        <v>25</v>
      </c>
      <c r="M3684" t="s">
        <v>4706</v>
      </c>
      <c r="N3684" t="s">
        <v>128</v>
      </c>
      <c r="O3684" t="s">
        <v>4436</v>
      </c>
      <c r="P3684" s="4">
        <v>8.952</v>
      </c>
      <c r="Q3684" s="4">
        <v>18</v>
      </c>
      <c r="R3684" s="4">
        <f t="shared" si="230"/>
        <v>-9.048</v>
      </c>
      <c r="S3684" s="4">
        <f t="shared" si="231"/>
        <v>-1.3572</v>
      </c>
    </row>
    <row r="3685" spans="1:19" ht="15.6" x14ac:dyDescent="0.3">
      <c r="A3685" t="s">
        <v>4569</v>
      </c>
      <c r="B3685" s="1">
        <v>43121</v>
      </c>
      <c r="C3685" s="1">
        <v>43127</v>
      </c>
      <c r="D3685">
        <f t="shared" si="228"/>
        <v>2018</v>
      </c>
      <c r="E3685" t="str">
        <f t="shared" si="229"/>
        <v>Jan</v>
      </c>
      <c r="F3685" t="s">
        <v>37</v>
      </c>
      <c r="G3685" t="s">
        <v>965</v>
      </c>
      <c r="H3685" s="2" t="s">
        <v>22</v>
      </c>
      <c r="I3685" t="s">
        <v>648</v>
      </c>
      <c r="J3685" t="s">
        <v>89</v>
      </c>
      <c r="K3685">
        <v>49201</v>
      </c>
      <c r="L3685" t="s">
        <v>25</v>
      </c>
      <c r="M3685" t="s">
        <v>4706</v>
      </c>
      <c r="N3685" t="s">
        <v>128</v>
      </c>
      <c r="O3685" t="s">
        <v>4436</v>
      </c>
      <c r="P3685" s="4">
        <v>89.52</v>
      </c>
      <c r="Q3685" s="4">
        <v>89.52</v>
      </c>
      <c r="R3685" s="4">
        <f t="shared" si="230"/>
        <v>0</v>
      </c>
      <c r="S3685" s="4">
        <f t="shared" si="231"/>
        <v>0</v>
      </c>
    </row>
    <row r="3686" spans="1:19" ht="15.6" x14ac:dyDescent="0.3">
      <c r="A3686" t="s">
        <v>4709</v>
      </c>
      <c r="B3686" s="1">
        <v>42609</v>
      </c>
      <c r="C3686" s="1">
        <v>42613</v>
      </c>
      <c r="D3686">
        <f t="shared" si="228"/>
        <v>2016</v>
      </c>
      <c r="E3686" t="str">
        <f t="shared" si="229"/>
        <v>Aug</v>
      </c>
      <c r="F3686" t="s">
        <v>37</v>
      </c>
      <c r="G3686" t="s">
        <v>1170</v>
      </c>
      <c r="H3686" s="2" t="s">
        <v>22</v>
      </c>
      <c r="I3686" t="s">
        <v>47</v>
      </c>
      <c r="J3686" t="s">
        <v>33</v>
      </c>
      <c r="K3686">
        <v>90045</v>
      </c>
      <c r="L3686" t="s">
        <v>34</v>
      </c>
      <c r="M3686" t="s">
        <v>4710</v>
      </c>
      <c r="N3686" t="s">
        <v>128</v>
      </c>
      <c r="O3686" t="s">
        <v>4436</v>
      </c>
      <c r="P3686" s="4">
        <v>5.1040000000000001</v>
      </c>
      <c r="Q3686" s="4">
        <v>100</v>
      </c>
      <c r="R3686" s="4">
        <f t="shared" si="230"/>
        <v>-94.896000000000001</v>
      </c>
      <c r="S3686" s="4">
        <f t="shared" si="231"/>
        <v>-14.234399999999999</v>
      </c>
    </row>
    <row r="3687" spans="1:19" ht="15.6" x14ac:dyDescent="0.3">
      <c r="A3687" t="s">
        <v>3147</v>
      </c>
      <c r="B3687" s="1">
        <v>42993</v>
      </c>
      <c r="C3687" s="1">
        <v>42998</v>
      </c>
      <c r="D3687">
        <f t="shared" si="228"/>
        <v>2017</v>
      </c>
      <c r="E3687" t="str">
        <f t="shared" si="229"/>
        <v>Sep</v>
      </c>
      <c r="F3687" t="s">
        <v>37</v>
      </c>
      <c r="G3687" t="s">
        <v>505</v>
      </c>
      <c r="H3687" s="2" t="s">
        <v>22</v>
      </c>
      <c r="I3687" t="s">
        <v>3148</v>
      </c>
      <c r="J3687" t="s">
        <v>980</v>
      </c>
      <c r="K3687">
        <v>83301</v>
      </c>
      <c r="L3687" t="s">
        <v>34</v>
      </c>
      <c r="M3687" t="s">
        <v>4710</v>
      </c>
      <c r="N3687" t="s">
        <v>110</v>
      </c>
      <c r="O3687" t="s">
        <v>4436</v>
      </c>
      <c r="P3687" s="4">
        <v>20.416</v>
      </c>
      <c r="Q3687" s="4">
        <v>18</v>
      </c>
      <c r="R3687" s="4">
        <f t="shared" si="230"/>
        <v>2.4160000000000004</v>
      </c>
      <c r="S3687" s="4">
        <f t="shared" si="231"/>
        <v>0.36240000000000006</v>
      </c>
    </row>
    <row r="3688" spans="1:19" ht="15.6" x14ac:dyDescent="0.3">
      <c r="A3688" t="s">
        <v>4361</v>
      </c>
      <c r="B3688" s="1">
        <v>42534</v>
      </c>
      <c r="C3688" s="1">
        <v>42540</v>
      </c>
      <c r="D3688">
        <f t="shared" si="228"/>
        <v>2016</v>
      </c>
      <c r="E3688" t="str">
        <f t="shared" si="229"/>
        <v>Jun</v>
      </c>
      <c r="F3688" t="s">
        <v>37</v>
      </c>
      <c r="G3688" t="s">
        <v>1364</v>
      </c>
      <c r="H3688" s="2" t="s">
        <v>22</v>
      </c>
      <c r="I3688" t="s">
        <v>720</v>
      </c>
      <c r="J3688" t="s">
        <v>754</v>
      </c>
      <c r="K3688">
        <v>35601</v>
      </c>
      <c r="L3688" t="s">
        <v>44</v>
      </c>
      <c r="M3688" t="s">
        <v>4710</v>
      </c>
      <c r="N3688" t="s">
        <v>128</v>
      </c>
      <c r="O3688" t="s">
        <v>4436</v>
      </c>
      <c r="P3688" s="4">
        <v>19.14</v>
      </c>
      <c r="Q3688" s="4">
        <v>100</v>
      </c>
      <c r="R3688" s="4">
        <f t="shared" si="230"/>
        <v>-80.86</v>
      </c>
      <c r="S3688" s="4">
        <f t="shared" si="231"/>
        <v>-12.129</v>
      </c>
    </row>
    <row r="3689" spans="1:19" ht="15.6" x14ac:dyDescent="0.3">
      <c r="A3689" t="s">
        <v>4711</v>
      </c>
      <c r="B3689" s="1">
        <v>42617</v>
      </c>
      <c r="C3689" s="1">
        <v>42621</v>
      </c>
      <c r="D3689">
        <f t="shared" si="228"/>
        <v>2016</v>
      </c>
      <c r="E3689" t="str">
        <f t="shared" si="229"/>
        <v>Sep</v>
      </c>
      <c r="F3689" t="s">
        <v>37</v>
      </c>
      <c r="G3689" t="s">
        <v>1703</v>
      </c>
      <c r="H3689" s="2" t="s">
        <v>22</v>
      </c>
      <c r="I3689" t="s">
        <v>100</v>
      </c>
      <c r="J3689" t="s">
        <v>101</v>
      </c>
      <c r="K3689">
        <v>19140</v>
      </c>
      <c r="L3689" t="s">
        <v>54</v>
      </c>
      <c r="M3689" t="s">
        <v>4710</v>
      </c>
      <c r="N3689" t="s">
        <v>128</v>
      </c>
      <c r="O3689" t="s">
        <v>4436</v>
      </c>
      <c r="P3689" s="4">
        <v>7.6559999999999997</v>
      </c>
      <c r="Q3689" s="4">
        <v>18</v>
      </c>
      <c r="R3689" s="4">
        <f t="shared" si="230"/>
        <v>-10.344000000000001</v>
      </c>
      <c r="S3689" s="4">
        <f t="shared" si="231"/>
        <v>-1.5516000000000001</v>
      </c>
    </row>
    <row r="3690" spans="1:19" ht="15.6" x14ac:dyDescent="0.3">
      <c r="A3690" t="s">
        <v>4712</v>
      </c>
      <c r="B3690" s="1">
        <v>42143</v>
      </c>
      <c r="C3690" s="1">
        <v>42147</v>
      </c>
      <c r="D3690">
        <f t="shared" si="228"/>
        <v>2015</v>
      </c>
      <c r="E3690" t="str">
        <f t="shared" si="229"/>
        <v>May</v>
      </c>
      <c r="F3690" t="s">
        <v>37</v>
      </c>
      <c r="G3690" t="s">
        <v>1745</v>
      </c>
      <c r="H3690" s="2" t="s">
        <v>22</v>
      </c>
      <c r="I3690" t="s">
        <v>1696</v>
      </c>
      <c r="J3690" t="s">
        <v>89</v>
      </c>
      <c r="K3690">
        <v>48640</v>
      </c>
      <c r="L3690" t="s">
        <v>25</v>
      </c>
      <c r="M3690" t="s">
        <v>4710</v>
      </c>
      <c r="N3690" t="s">
        <v>128</v>
      </c>
      <c r="O3690" t="s">
        <v>4436</v>
      </c>
      <c r="P3690" s="4">
        <v>57.42</v>
      </c>
      <c r="Q3690" s="4">
        <v>57.42</v>
      </c>
      <c r="R3690" s="4">
        <f t="shared" si="230"/>
        <v>0</v>
      </c>
      <c r="S3690" s="4">
        <f t="shared" si="231"/>
        <v>0</v>
      </c>
    </row>
    <row r="3691" spans="1:19" ht="15.6" x14ac:dyDescent="0.3">
      <c r="A3691" t="s">
        <v>4713</v>
      </c>
      <c r="B3691" s="1">
        <v>42254</v>
      </c>
      <c r="C3691" s="1">
        <v>42261</v>
      </c>
      <c r="D3691">
        <f t="shared" si="228"/>
        <v>2015</v>
      </c>
      <c r="E3691" t="str">
        <f t="shared" si="229"/>
        <v>Sep</v>
      </c>
      <c r="F3691" t="s">
        <v>37</v>
      </c>
      <c r="G3691" t="s">
        <v>2369</v>
      </c>
      <c r="H3691" s="2" t="s">
        <v>22</v>
      </c>
      <c r="I3691" t="s">
        <v>4714</v>
      </c>
      <c r="J3691" t="s">
        <v>24</v>
      </c>
      <c r="K3691">
        <v>60543</v>
      </c>
      <c r="L3691" t="s">
        <v>25</v>
      </c>
      <c r="M3691" t="s">
        <v>4710</v>
      </c>
      <c r="N3691" t="s">
        <v>128</v>
      </c>
      <c r="O3691" t="s">
        <v>4436</v>
      </c>
      <c r="P3691" s="4">
        <v>3.8279999999999998</v>
      </c>
      <c r="Q3691" s="4">
        <v>5</v>
      </c>
      <c r="R3691" s="4">
        <f t="shared" si="230"/>
        <v>-1.1720000000000002</v>
      </c>
      <c r="S3691" s="4">
        <f t="shared" si="231"/>
        <v>-0.17580000000000001</v>
      </c>
    </row>
    <row r="3692" spans="1:19" ht="15.6" x14ac:dyDescent="0.3">
      <c r="A3692" t="s">
        <v>4715</v>
      </c>
      <c r="B3692" s="1">
        <v>42352</v>
      </c>
      <c r="C3692" s="1">
        <v>42357</v>
      </c>
      <c r="D3692">
        <f t="shared" si="228"/>
        <v>2015</v>
      </c>
      <c r="E3692" t="str">
        <f t="shared" si="229"/>
        <v>Dec</v>
      </c>
      <c r="F3692" t="s">
        <v>37</v>
      </c>
      <c r="G3692" t="s">
        <v>4716</v>
      </c>
      <c r="H3692" s="2" t="s">
        <v>22</v>
      </c>
      <c r="I3692" t="s">
        <v>23</v>
      </c>
      <c r="J3692" t="s">
        <v>24</v>
      </c>
      <c r="K3692">
        <v>60610</v>
      </c>
      <c r="L3692" t="s">
        <v>25</v>
      </c>
      <c r="M3692" t="s">
        <v>4710</v>
      </c>
      <c r="N3692" t="s">
        <v>128</v>
      </c>
      <c r="O3692" t="s">
        <v>4436</v>
      </c>
      <c r="P3692" s="4">
        <v>5.1040000000000001</v>
      </c>
      <c r="Q3692" s="4">
        <v>5</v>
      </c>
      <c r="R3692" s="4">
        <f t="shared" si="230"/>
        <v>0.10400000000000009</v>
      </c>
      <c r="S3692" s="4">
        <f t="shared" si="231"/>
        <v>1.5600000000000013E-2</v>
      </c>
    </row>
    <row r="3693" spans="1:19" ht="15.6" x14ac:dyDescent="0.3">
      <c r="A3693" t="s">
        <v>1247</v>
      </c>
      <c r="B3693" s="1">
        <v>42514</v>
      </c>
      <c r="C3693" s="1">
        <v>42516</v>
      </c>
      <c r="D3693">
        <f t="shared" si="228"/>
        <v>2016</v>
      </c>
      <c r="E3693" t="str">
        <f t="shared" si="229"/>
        <v>May</v>
      </c>
      <c r="F3693" t="s">
        <v>67</v>
      </c>
      <c r="G3693" t="s">
        <v>1248</v>
      </c>
      <c r="H3693" s="2" t="s">
        <v>22</v>
      </c>
      <c r="I3693" t="s">
        <v>1249</v>
      </c>
      <c r="J3693" t="s">
        <v>24</v>
      </c>
      <c r="K3693">
        <v>60540</v>
      </c>
      <c r="L3693" t="s">
        <v>25</v>
      </c>
      <c r="M3693" t="s">
        <v>4710</v>
      </c>
      <c r="N3693" t="s">
        <v>128</v>
      </c>
      <c r="O3693" t="s">
        <v>4436</v>
      </c>
      <c r="P3693" s="4">
        <v>7.6559999999999997</v>
      </c>
      <c r="Q3693" s="4">
        <v>18</v>
      </c>
      <c r="R3693" s="4">
        <f t="shared" si="230"/>
        <v>-10.344000000000001</v>
      </c>
      <c r="S3693" s="4">
        <f t="shared" si="231"/>
        <v>-1.5516000000000001</v>
      </c>
    </row>
    <row r="3694" spans="1:19" ht="15.6" x14ac:dyDescent="0.3">
      <c r="A3694" t="s">
        <v>4717</v>
      </c>
      <c r="B3694" s="1">
        <v>42662</v>
      </c>
      <c r="C3694" s="1">
        <v>42667</v>
      </c>
      <c r="D3694">
        <f t="shared" si="228"/>
        <v>2016</v>
      </c>
      <c r="E3694" t="str">
        <f t="shared" si="229"/>
        <v>Oct</v>
      </c>
      <c r="F3694" t="s">
        <v>37</v>
      </c>
      <c r="G3694" t="s">
        <v>2774</v>
      </c>
      <c r="H3694" s="2" t="s">
        <v>22</v>
      </c>
      <c r="I3694" t="s">
        <v>97</v>
      </c>
      <c r="J3694" t="s">
        <v>89</v>
      </c>
      <c r="K3694">
        <v>48227</v>
      </c>
      <c r="L3694" t="s">
        <v>25</v>
      </c>
      <c r="M3694" t="s">
        <v>4710</v>
      </c>
      <c r="N3694" t="s">
        <v>128</v>
      </c>
      <c r="O3694" t="s">
        <v>4436</v>
      </c>
      <c r="P3694" s="4">
        <v>38.28</v>
      </c>
      <c r="Q3694" s="4">
        <v>38.28</v>
      </c>
      <c r="R3694" s="4">
        <f t="shared" si="230"/>
        <v>0</v>
      </c>
      <c r="S3694" s="4">
        <f t="shared" si="231"/>
        <v>0</v>
      </c>
    </row>
    <row r="3695" spans="1:19" ht="15.6" x14ac:dyDescent="0.3">
      <c r="A3695" t="s">
        <v>4718</v>
      </c>
      <c r="B3695" s="1">
        <v>43002</v>
      </c>
      <c r="C3695" s="1">
        <v>43008</v>
      </c>
      <c r="D3695">
        <f t="shared" si="228"/>
        <v>2017</v>
      </c>
      <c r="E3695" t="str">
        <f t="shared" si="229"/>
        <v>Sep</v>
      </c>
      <c r="F3695" t="s">
        <v>37</v>
      </c>
      <c r="G3695" t="s">
        <v>1857</v>
      </c>
      <c r="H3695" s="2" t="s">
        <v>22</v>
      </c>
      <c r="I3695" t="s">
        <v>2942</v>
      </c>
      <c r="J3695" t="s">
        <v>503</v>
      </c>
      <c r="K3695">
        <v>74012</v>
      </c>
      <c r="L3695" t="s">
        <v>25</v>
      </c>
      <c r="M3695" t="s">
        <v>4710</v>
      </c>
      <c r="N3695" t="s">
        <v>110</v>
      </c>
      <c r="O3695" t="s">
        <v>4436</v>
      </c>
      <c r="P3695" s="4">
        <v>6.38</v>
      </c>
      <c r="Q3695" s="4">
        <v>5</v>
      </c>
      <c r="R3695" s="4">
        <f t="shared" si="230"/>
        <v>1.38</v>
      </c>
      <c r="S3695" s="4">
        <f t="shared" si="231"/>
        <v>0.20699999999999999</v>
      </c>
    </row>
    <row r="3696" spans="1:19" x14ac:dyDescent="0.3">
      <c r="A3696" t="s">
        <v>4719</v>
      </c>
      <c r="B3696" s="1">
        <v>43077</v>
      </c>
      <c r="C3696" s="1">
        <v>43081</v>
      </c>
      <c r="D3696">
        <f t="shared" si="228"/>
        <v>2017</v>
      </c>
      <c r="E3696" t="str">
        <f t="shared" si="229"/>
        <v>Dec</v>
      </c>
      <c r="F3696" t="s">
        <v>37</v>
      </c>
      <c r="G3696" t="s">
        <v>1673</v>
      </c>
      <c r="H3696" t="s">
        <v>51</v>
      </c>
      <c r="I3696" t="s">
        <v>182</v>
      </c>
      <c r="J3696" t="s">
        <v>233</v>
      </c>
      <c r="K3696">
        <v>43229</v>
      </c>
      <c r="L3696" t="s">
        <v>54</v>
      </c>
      <c r="M3696" t="s">
        <v>4720</v>
      </c>
      <c r="N3696" t="s">
        <v>128</v>
      </c>
      <c r="O3696" t="s">
        <v>4436</v>
      </c>
      <c r="P3696" s="4">
        <v>12.957000000000001</v>
      </c>
      <c r="Q3696" s="4">
        <v>12.957000000000001</v>
      </c>
      <c r="R3696" s="4">
        <f t="shared" si="230"/>
        <v>0</v>
      </c>
      <c r="S3696" s="4">
        <f t="shared" si="231"/>
        <v>0</v>
      </c>
    </row>
    <row r="3697" spans="1:19" ht="15.6" x14ac:dyDescent="0.3">
      <c r="A3697" t="s">
        <v>4721</v>
      </c>
      <c r="B3697" s="1">
        <v>43092</v>
      </c>
      <c r="C3697" s="1">
        <v>43097</v>
      </c>
      <c r="D3697">
        <f t="shared" si="228"/>
        <v>2017</v>
      </c>
      <c r="E3697" t="str">
        <f t="shared" si="229"/>
        <v>Dec</v>
      </c>
      <c r="F3697" t="s">
        <v>37</v>
      </c>
      <c r="G3697" t="s">
        <v>2006</v>
      </c>
      <c r="H3697" s="2" t="s">
        <v>22</v>
      </c>
      <c r="I3697" t="s">
        <v>868</v>
      </c>
      <c r="J3697" t="s">
        <v>233</v>
      </c>
      <c r="K3697">
        <v>43402</v>
      </c>
      <c r="L3697" t="s">
        <v>54</v>
      </c>
      <c r="M3697" t="s">
        <v>4720</v>
      </c>
      <c r="N3697" t="s">
        <v>110</v>
      </c>
      <c r="O3697" t="s">
        <v>4436</v>
      </c>
      <c r="P3697" s="4">
        <v>5.5529999999999999</v>
      </c>
      <c r="Q3697" s="4">
        <v>5</v>
      </c>
      <c r="R3697" s="4">
        <f t="shared" si="230"/>
        <v>0.55299999999999994</v>
      </c>
      <c r="S3697" s="4">
        <f t="shared" si="231"/>
        <v>8.2949999999999982E-2</v>
      </c>
    </row>
    <row r="3698" spans="1:19" ht="15.6" x14ac:dyDescent="0.3">
      <c r="A3698" t="s">
        <v>4258</v>
      </c>
      <c r="B3698" s="1">
        <v>42319</v>
      </c>
      <c r="C3698" s="1">
        <v>42323</v>
      </c>
      <c r="D3698">
        <f t="shared" si="228"/>
        <v>2015</v>
      </c>
      <c r="E3698" t="str">
        <f t="shared" si="229"/>
        <v>Nov</v>
      </c>
      <c r="F3698" t="s">
        <v>37</v>
      </c>
      <c r="G3698" t="s">
        <v>2243</v>
      </c>
      <c r="H3698" s="2" t="s">
        <v>22</v>
      </c>
      <c r="I3698" t="s">
        <v>113</v>
      </c>
      <c r="J3698" t="s">
        <v>109</v>
      </c>
      <c r="K3698">
        <v>77095</v>
      </c>
      <c r="L3698" t="s">
        <v>25</v>
      </c>
      <c r="M3698" t="s">
        <v>4720</v>
      </c>
      <c r="N3698" t="s">
        <v>128</v>
      </c>
      <c r="O3698" t="s">
        <v>4436</v>
      </c>
      <c r="P3698" s="3">
        <v>1.234</v>
      </c>
      <c r="Q3698" s="3">
        <v>0.8</v>
      </c>
      <c r="R3698" s="4">
        <f t="shared" si="230"/>
        <v>0.43399999999999994</v>
      </c>
      <c r="S3698" s="4">
        <f t="shared" si="231"/>
        <v>6.5099999999999991E-2</v>
      </c>
    </row>
    <row r="3699" spans="1:19" x14ac:dyDescent="0.3">
      <c r="A3699" t="s">
        <v>3353</v>
      </c>
      <c r="B3699" s="1">
        <v>43238</v>
      </c>
      <c r="C3699" s="1">
        <v>43242</v>
      </c>
      <c r="D3699">
        <f t="shared" si="228"/>
        <v>2018</v>
      </c>
      <c r="E3699" t="str">
        <f t="shared" si="229"/>
        <v>May</v>
      </c>
      <c r="F3699" t="s">
        <v>67</v>
      </c>
      <c r="G3699" t="s">
        <v>354</v>
      </c>
      <c r="H3699" t="s">
        <v>22</v>
      </c>
      <c r="I3699" t="s">
        <v>191</v>
      </c>
      <c r="J3699" t="s">
        <v>192</v>
      </c>
      <c r="K3699">
        <v>65807</v>
      </c>
      <c r="L3699" t="s">
        <v>25</v>
      </c>
      <c r="M3699" t="s">
        <v>4720</v>
      </c>
      <c r="N3699" t="s">
        <v>128</v>
      </c>
      <c r="O3699" t="s">
        <v>4436</v>
      </c>
      <c r="P3699" s="4">
        <v>43.19</v>
      </c>
      <c r="Q3699" s="4">
        <v>43.19</v>
      </c>
      <c r="R3699" s="4">
        <f t="shared" si="230"/>
        <v>0</v>
      </c>
      <c r="S3699" s="4">
        <f t="shared" si="231"/>
        <v>0</v>
      </c>
    </row>
    <row r="3700" spans="1:19" ht="15.6" x14ac:dyDescent="0.3">
      <c r="A3700" t="s">
        <v>3709</v>
      </c>
      <c r="B3700" s="1">
        <v>42374</v>
      </c>
      <c r="C3700" s="1">
        <v>42379</v>
      </c>
      <c r="D3700">
        <f t="shared" si="228"/>
        <v>2016</v>
      </c>
      <c r="E3700" t="str">
        <f t="shared" si="229"/>
        <v>Jan</v>
      </c>
      <c r="F3700" t="s">
        <v>37</v>
      </c>
      <c r="G3700" t="s">
        <v>944</v>
      </c>
      <c r="H3700" s="2" t="s">
        <v>22</v>
      </c>
      <c r="I3700" t="s">
        <v>32</v>
      </c>
      <c r="J3700" t="s">
        <v>33</v>
      </c>
      <c r="K3700">
        <v>94110</v>
      </c>
      <c r="L3700" t="s">
        <v>34</v>
      </c>
      <c r="M3700" t="s">
        <v>4722</v>
      </c>
      <c r="N3700" t="s">
        <v>128</v>
      </c>
      <c r="O3700" t="s">
        <v>4436</v>
      </c>
      <c r="P3700" s="4">
        <v>56.16</v>
      </c>
      <c r="Q3700" s="4">
        <v>56.16</v>
      </c>
      <c r="R3700" s="4">
        <f t="shared" si="230"/>
        <v>0</v>
      </c>
      <c r="S3700" s="4">
        <f t="shared" si="231"/>
        <v>0</v>
      </c>
    </row>
    <row r="3701" spans="1:19" ht="15.6" x14ac:dyDescent="0.3">
      <c r="A3701" t="s">
        <v>4723</v>
      </c>
      <c r="B3701" s="1">
        <v>43046</v>
      </c>
      <c r="C3701" s="1">
        <v>43048</v>
      </c>
      <c r="D3701">
        <f t="shared" si="228"/>
        <v>2017</v>
      </c>
      <c r="E3701" t="str">
        <f t="shared" si="229"/>
        <v>Nov</v>
      </c>
      <c r="F3701" t="s">
        <v>20</v>
      </c>
      <c r="G3701" t="s">
        <v>3567</v>
      </c>
      <c r="H3701" s="2" t="s">
        <v>22</v>
      </c>
      <c r="I3701" t="s">
        <v>47</v>
      </c>
      <c r="J3701" t="s">
        <v>33</v>
      </c>
      <c r="K3701">
        <v>90036</v>
      </c>
      <c r="L3701" t="s">
        <v>34</v>
      </c>
      <c r="M3701" t="s">
        <v>4722</v>
      </c>
      <c r="N3701" t="s">
        <v>128</v>
      </c>
      <c r="O3701" t="s">
        <v>4436</v>
      </c>
      <c r="P3701" s="4">
        <v>37.44</v>
      </c>
      <c r="Q3701" s="4">
        <v>37.44</v>
      </c>
      <c r="R3701" s="4">
        <f t="shared" si="230"/>
        <v>0</v>
      </c>
      <c r="S3701" s="4">
        <f t="shared" si="231"/>
        <v>0</v>
      </c>
    </row>
    <row r="3702" spans="1:19" x14ac:dyDescent="0.3">
      <c r="A3702" t="s">
        <v>4724</v>
      </c>
      <c r="B3702" s="1">
        <v>43191</v>
      </c>
      <c r="C3702" s="1">
        <v>43195</v>
      </c>
      <c r="D3702">
        <f t="shared" si="228"/>
        <v>2018</v>
      </c>
      <c r="E3702" t="str">
        <f t="shared" si="229"/>
        <v>Apr</v>
      </c>
      <c r="F3702" t="s">
        <v>37</v>
      </c>
      <c r="G3702" t="s">
        <v>276</v>
      </c>
      <c r="H3702" t="s">
        <v>105</v>
      </c>
      <c r="I3702" t="s">
        <v>32</v>
      </c>
      <c r="J3702" t="s">
        <v>33</v>
      </c>
      <c r="K3702">
        <v>94110</v>
      </c>
      <c r="L3702" t="s">
        <v>34</v>
      </c>
      <c r="M3702" t="s">
        <v>4722</v>
      </c>
      <c r="N3702" t="s">
        <v>128</v>
      </c>
      <c r="O3702" t="s">
        <v>4436</v>
      </c>
      <c r="P3702" s="4">
        <v>121.68</v>
      </c>
      <c r="Q3702" s="4">
        <v>121.68</v>
      </c>
      <c r="R3702" s="4">
        <f t="shared" si="230"/>
        <v>0</v>
      </c>
      <c r="S3702" s="4">
        <f t="shared" si="231"/>
        <v>0</v>
      </c>
    </row>
    <row r="3703" spans="1:19" x14ac:dyDescent="0.3">
      <c r="A3703" t="s">
        <v>4725</v>
      </c>
      <c r="B3703" s="1">
        <v>42128</v>
      </c>
      <c r="C3703" s="1">
        <v>42132</v>
      </c>
      <c r="D3703">
        <f t="shared" si="228"/>
        <v>2015</v>
      </c>
      <c r="E3703" t="str">
        <f t="shared" si="229"/>
        <v>May</v>
      </c>
      <c r="F3703" t="s">
        <v>37</v>
      </c>
      <c r="G3703" t="s">
        <v>1660</v>
      </c>
      <c r="H3703" t="s">
        <v>105</v>
      </c>
      <c r="I3703" t="s">
        <v>648</v>
      </c>
      <c r="J3703" t="s">
        <v>89</v>
      </c>
      <c r="K3703">
        <v>49201</v>
      </c>
      <c r="L3703" t="s">
        <v>25</v>
      </c>
      <c r="M3703" t="s">
        <v>4722</v>
      </c>
      <c r="N3703" t="s">
        <v>128</v>
      </c>
      <c r="O3703" t="s">
        <v>4436</v>
      </c>
      <c r="P3703" s="4">
        <v>46.8</v>
      </c>
      <c r="Q3703" s="4">
        <v>46.8</v>
      </c>
      <c r="R3703" s="4">
        <f t="shared" si="230"/>
        <v>0</v>
      </c>
      <c r="S3703" s="4">
        <f t="shared" si="231"/>
        <v>0</v>
      </c>
    </row>
    <row r="3704" spans="1:19" ht="15.6" x14ac:dyDescent="0.3">
      <c r="A3704" t="s">
        <v>4570</v>
      </c>
      <c r="B3704" s="1">
        <v>43268</v>
      </c>
      <c r="C3704" s="1">
        <v>43271</v>
      </c>
      <c r="D3704">
        <f t="shared" si="228"/>
        <v>2018</v>
      </c>
      <c r="E3704" t="str">
        <f t="shared" si="229"/>
        <v>Jun</v>
      </c>
      <c r="F3704" t="s">
        <v>20</v>
      </c>
      <c r="G3704" t="s">
        <v>1587</v>
      </c>
      <c r="H3704" s="2" t="s">
        <v>22</v>
      </c>
      <c r="I3704" t="s">
        <v>2079</v>
      </c>
      <c r="J3704" t="s">
        <v>24</v>
      </c>
      <c r="K3704">
        <v>60076</v>
      </c>
      <c r="L3704" t="s">
        <v>25</v>
      </c>
      <c r="M3704" t="s">
        <v>4722</v>
      </c>
      <c r="N3704" t="s">
        <v>128</v>
      </c>
      <c r="O3704" t="s">
        <v>4436</v>
      </c>
      <c r="P3704" s="4">
        <v>9.36</v>
      </c>
      <c r="Q3704" s="4">
        <v>18</v>
      </c>
      <c r="R3704" s="4">
        <f t="shared" si="230"/>
        <v>-8.64</v>
      </c>
      <c r="S3704" s="4">
        <f t="shared" si="231"/>
        <v>-1.296</v>
      </c>
    </row>
    <row r="3705" spans="1:19" x14ac:dyDescent="0.3">
      <c r="A3705" t="s">
        <v>4726</v>
      </c>
      <c r="B3705" s="1">
        <v>42276</v>
      </c>
      <c r="C3705" s="1">
        <v>42281</v>
      </c>
      <c r="D3705">
        <f t="shared" si="228"/>
        <v>2015</v>
      </c>
      <c r="E3705" t="str">
        <f t="shared" si="229"/>
        <v>Sep</v>
      </c>
      <c r="F3705" t="s">
        <v>37</v>
      </c>
      <c r="G3705" t="s">
        <v>2820</v>
      </c>
      <c r="H3705" t="s">
        <v>105</v>
      </c>
      <c r="I3705" t="s">
        <v>69</v>
      </c>
      <c r="J3705" t="s">
        <v>70</v>
      </c>
      <c r="K3705">
        <v>98115</v>
      </c>
      <c r="L3705" t="s">
        <v>34</v>
      </c>
      <c r="M3705" t="s">
        <v>4727</v>
      </c>
      <c r="N3705" t="s">
        <v>128</v>
      </c>
      <c r="O3705" t="s">
        <v>4436</v>
      </c>
      <c r="P3705" s="4">
        <v>10.048</v>
      </c>
      <c r="Q3705" s="4">
        <v>10.048</v>
      </c>
      <c r="R3705" s="4">
        <f t="shared" si="230"/>
        <v>0</v>
      </c>
      <c r="S3705" s="4">
        <f t="shared" si="231"/>
        <v>0</v>
      </c>
    </row>
    <row r="3706" spans="1:19" ht="15.6" x14ac:dyDescent="0.3">
      <c r="A3706" t="s">
        <v>3181</v>
      </c>
      <c r="B3706" s="1">
        <v>43405</v>
      </c>
      <c r="C3706" s="1">
        <v>43407</v>
      </c>
      <c r="D3706">
        <f t="shared" si="228"/>
        <v>2018</v>
      </c>
      <c r="E3706" t="str">
        <f t="shared" si="229"/>
        <v>Nov</v>
      </c>
      <c r="F3706" t="s">
        <v>67</v>
      </c>
      <c r="G3706" t="s">
        <v>2906</v>
      </c>
      <c r="H3706" s="2" t="s">
        <v>22</v>
      </c>
      <c r="I3706" t="s">
        <v>3182</v>
      </c>
      <c r="J3706" t="s">
        <v>70</v>
      </c>
      <c r="K3706">
        <v>98226</v>
      </c>
      <c r="L3706" t="s">
        <v>34</v>
      </c>
      <c r="M3706" t="s">
        <v>4727</v>
      </c>
      <c r="N3706" t="s">
        <v>128</v>
      </c>
      <c r="O3706" t="s">
        <v>4436</v>
      </c>
      <c r="P3706" s="4">
        <v>25.12</v>
      </c>
      <c r="Q3706" s="4">
        <v>25.12</v>
      </c>
      <c r="R3706" s="4">
        <f t="shared" si="230"/>
        <v>0</v>
      </c>
      <c r="S3706" s="4">
        <f t="shared" si="231"/>
        <v>0</v>
      </c>
    </row>
    <row r="3707" spans="1:19" ht="15.6" x14ac:dyDescent="0.3">
      <c r="A3707" t="s">
        <v>1338</v>
      </c>
      <c r="B3707" s="1">
        <v>42532</v>
      </c>
      <c r="C3707" s="1">
        <v>42533</v>
      </c>
      <c r="D3707">
        <f t="shared" si="228"/>
        <v>2016</v>
      </c>
      <c r="E3707" t="str">
        <f t="shared" si="229"/>
        <v>Jun</v>
      </c>
      <c r="F3707" t="s">
        <v>20</v>
      </c>
      <c r="G3707" t="s">
        <v>1339</v>
      </c>
      <c r="H3707" s="2" t="s">
        <v>22</v>
      </c>
      <c r="I3707" t="s">
        <v>1340</v>
      </c>
      <c r="J3707" t="s">
        <v>79</v>
      </c>
      <c r="K3707">
        <v>33801</v>
      </c>
      <c r="L3707" t="s">
        <v>44</v>
      </c>
      <c r="M3707" t="s">
        <v>4727</v>
      </c>
      <c r="N3707" t="s">
        <v>128</v>
      </c>
      <c r="O3707" t="s">
        <v>4436</v>
      </c>
      <c r="P3707" s="4">
        <v>3.7679999999999998</v>
      </c>
      <c r="Q3707" s="4">
        <v>5</v>
      </c>
      <c r="R3707" s="4">
        <f t="shared" si="230"/>
        <v>-1.2320000000000002</v>
      </c>
      <c r="S3707" s="4">
        <f t="shared" si="231"/>
        <v>-0.18480000000000002</v>
      </c>
    </row>
    <row r="3708" spans="1:19" ht="15.6" x14ac:dyDescent="0.3">
      <c r="A3708" t="s">
        <v>4728</v>
      </c>
      <c r="B3708" s="1">
        <v>42633</v>
      </c>
      <c r="C3708" s="1">
        <v>42635</v>
      </c>
      <c r="D3708">
        <f t="shared" si="228"/>
        <v>2016</v>
      </c>
      <c r="E3708" t="str">
        <f t="shared" si="229"/>
        <v>Sep</v>
      </c>
      <c r="F3708" t="s">
        <v>20</v>
      </c>
      <c r="G3708" t="s">
        <v>2591</v>
      </c>
      <c r="H3708" s="2" t="s">
        <v>22</v>
      </c>
      <c r="I3708" t="s">
        <v>1599</v>
      </c>
      <c r="J3708" t="s">
        <v>314</v>
      </c>
      <c r="K3708">
        <v>1841</v>
      </c>
      <c r="L3708" t="s">
        <v>54</v>
      </c>
      <c r="M3708" t="s">
        <v>4727</v>
      </c>
      <c r="N3708" t="s">
        <v>128</v>
      </c>
      <c r="O3708" t="s">
        <v>4436</v>
      </c>
      <c r="P3708" s="4">
        <v>37.68</v>
      </c>
      <c r="Q3708" s="4">
        <v>37.68</v>
      </c>
      <c r="R3708" s="4">
        <f t="shared" si="230"/>
        <v>0</v>
      </c>
      <c r="S3708" s="4">
        <f t="shared" si="231"/>
        <v>0</v>
      </c>
    </row>
    <row r="3709" spans="1:19" ht="15.6" x14ac:dyDescent="0.3">
      <c r="A3709" t="s">
        <v>4729</v>
      </c>
      <c r="B3709" s="1">
        <v>42923</v>
      </c>
      <c r="C3709" s="1">
        <v>42929</v>
      </c>
      <c r="D3709">
        <f t="shared" si="228"/>
        <v>2017</v>
      </c>
      <c r="E3709" t="str">
        <f t="shared" si="229"/>
        <v>Jul</v>
      </c>
      <c r="F3709" t="s">
        <v>37</v>
      </c>
      <c r="G3709" t="s">
        <v>1170</v>
      </c>
      <c r="H3709" s="2" t="s">
        <v>22</v>
      </c>
      <c r="I3709" t="s">
        <v>100</v>
      </c>
      <c r="J3709" t="s">
        <v>101</v>
      </c>
      <c r="K3709">
        <v>19120</v>
      </c>
      <c r="L3709" t="s">
        <v>54</v>
      </c>
      <c r="M3709" t="s">
        <v>4727</v>
      </c>
      <c r="N3709" t="s">
        <v>128</v>
      </c>
      <c r="O3709" t="s">
        <v>4436</v>
      </c>
      <c r="P3709" s="4">
        <v>9.42</v>
      </c>
      <c r="Q3709" s="4">
        <v>18</v>
      </c>
      <c r="R3709" s="4">
        <f t="shared" si="230"/>
        <v>-8.58</v>
      </c>
      <c r="S3709" s="4">
        <f t="shared" si="231"/>
        <v>-1.2869999999999999</v>
      </c>
    </row>
    <row r="3710" spans="1:19" ht="15.6" x14ac:dyDescent="0.3">
      <c r="A3710" t="s">
        <v>4730</v>
      </c>
      <c r="B3710" s="1">
        <v>42449</v>
      </c>
      <c r="C3710" s="1">
        <v>42455</v>
      </c>
      <c r="D3710">
        <f t="shared" si="228"/>
        <v>2016</v>
      </c>
      <c r="E3710" t="str">
        <f t="shared" si="229"/>
        <v>Mar</v>
      </c>
      <c r="F3710" t="s">
        <v>37</v>
      </c>
      <c r="G3710" t="s">
        <v>459</v>
      </c>
      <c r="H3710" s="2" t="s">
        <v>22</v>
      </c>
      <c r="I3710" t="s">
        <v>2247</v>
      </c>
      <c r="J3710" t="s">
        <v>109</v>
      </c>
      <c r="K3710">
        <v>75007</v>
      </c>
      <c r="L3710" t="s">
        <v>25</v>
      </c>
      <c r="M3710" t="s">
        <v>4727</v>
      </c>
      <c r="N3710" t="s">
        <v>128</v>
      </c>
      <c r="O3710" t="s">
        <v>4436</v>
      </c>
      <c r="P3710" s="4">
        <v>2.512</v>
      </c>
      <c r="Q3710" s="4">
        <v>5</v>
      </c>
      <c r="R3710" s="4">
        <f t="shared" si="230"/>
        <v>-2.488</v>
      </c>
      <c r="S3710" s="4">
        <f t="shared" si="231"/>
        <v>-0.37319999999999998</v>
      </c>
    </row>
    <row r="3711" spans="1:19" x14ac:dyDescent="0.3">
      <c r="A3711" t="s">
        <v>4731</v>
      </c>
      <c r="B3711" s="1">
        <v>42655</v>
      </c>
      <c r="C3711" s="1">
        <v>42660</v>
      </c>
      <c r="D3711">
        <f t="shared" si="228"/>
        <v>2016</v>
      </c>
      <c r="E3711" t="str">
        <f t="shared" si="229"/>
        <v>Oct</v>
      </c>
      <c r="F3711" t="s">
        <v>67</v>
      </c>
      <c r="G3711" t="s">
        <v>1927</v>
      </c>
      <c r="H3711" t="s">
        <v>105</v>
      </c>
      <c r="I3711" t="s">
        <v>3050</v>
      </c>
      <c r="J3711" t="s">
        <v>653</v>
      </c>
      <c r="K3711">
        <v>46060</v>
      </c>
      <c r="L3711" t="s">
        <v>25</v>
      </c>
      <c r="M3711" t="s">
        <v>4727</v>
      </c>
      <c r="N3711" t="s">
        <v>128</v>
      </c>
      <c r="O3711" t="s">
        <v>4436</v>
      </c>
      <c r="P3711" s="4">
        <v>12.56</v>
      </c>
      <c r="Q3711" s="4">
        <v>12.56</v>
      </c>
      <c r="R3711" s="4">
        <f t="shared" si="230"/>
        <v>0</v>
      </c>
      <c r="S3711" s="4">
        <f t="shared" si="231"/>
        <v>0</v>
      </c>
    </row>
    <row r="3712" spans="1:19" ht="15.6" x14ac:dyDescent="0.3">
      <c r="A3712" t="s">
        <v>4732</v>
      </c>
      <c r="B3712" s="1">
        <v>43408</v>
      </c>
      <c r="C3712" s="1">
        <v>43408</v>
      </c>
      <c r="D3712">
        <f t="shared" si="228"/>
        <v>2018</v>
      </c>
      <c r="E3712" t="str">
        <f t="shared" si="229"/>
        <v>Nov</v>
      </c>
      <c r="F3712" t="s">
        <v>30</v>
      </c>
      <c r="G3712" t="s">
        <v>4024</v>
      </c>
      <c r="H3712" s="2" t="s">
        <v>22</v>
      </c>
      <c r="I3712" t="s">
        <v>4733</v>
      </c>
      <c r="J3712" t="s">
        <v>109</v>
      </c>
      <c r="K3712">
        <v>77803</v>
      </c>
      <c r="L3712" t="s">
        <v>25</v>
      </c>
      <c r="M3712" t="s">
        <v>4727</v>
      </c>
      <c r="N3712" t="s">
        <v>128</v>
      </c>
      <c r="O3712" t="s">
        <v>4436</v>
      </c>
      <c r="P3712" s="4">
        <v>7.5359999999999996</v>
      </c>
      <c r="Q3712" s="4">
        <v>18</v>
      </c>
      <c r="R3712" s="4">
        <f t="shared" si="230"/>
        <v>-10.464</v>
      </c>
      <c r="S3712" s="4">
        <f t="shared" si="231"/>
        <v>-1.5696000000000001</v>
      </c>
    </row>
    <row r="3713" spans="1:19" ht="15.6" x14ac:dyDescent="0.3">
      <c r="A3713" t="s">
        <v>1002</v>
      </c>
      <c r="B3713" s="1">
        <v>42236</v>
      </c>
      <c r="C3713" s="1">
        <v>42241</v>
      </c>
      <c r="D3713">
        <f t="shared" si="228"/>
        <v>2015</v>
      </c>
      <c r="E3713" t="str">
        <f t="shared" si="229"/>
        <v>Aug</v>
      </c>
      <c r="F3713" t="s">
        <v>37</v>
      </c>
      <c r="G3713" t="s">
        <v>478</v>
      </c>
      <c r="H3713" s="2" t="s">
        <v>22</v>
      </c>
      <c r="I3713" t="s">
        <v>839</v>
      </c>
      <c r="J3713" t="s">
        <v>158</v>
      </c>
      <c r="K3713">
        <v>23666</v>
      </c>
      <c r="L3713" t="s">
        <v>44</v>
      </c>
      <c r="M3713" t="s">
        <v>4734</v>
      </c>
      <c r="N3713" t="s">
        <v>128</v>
      </c>
      <c r="O3713" t="s">
        <v>4436</v>
      </c>
      <c r="P3713" s="4">
        <v>896.99</v>
      </c>
      <c r="Q3713" s="4">
        <v>896.99</v>
      </c>
      <c r="R3713" s="4">
        <f t="shared" si="230"/>
        <v>0</v>
      </c>
      <c r="S3713" s="4">
        <f t="shared" si="231"/>
        <v>0</v>
      </c>
    </row>
    <row r="3714" spans="1:19" x14ac:dyDescent="0.3">
      <c r="A3714" t="s">
        <v>4735</v>
      </c>
      <c r="B3714" s="1">
        <v>42249</v>
      </c>
      <c r="C3714" s="1">
        <v>42254</v>
      </c>
      <c r="D3714">
        <f t="shared" ref="D3714:D3777" si="232">YEAR(B3714)</f>
        <v>2015</v>
      </c>
      <c r="E3714" t="str">
        <f t="shared" ref="E3714:E3777" si="233">TEXT(B3714,"mmm")</f>
        <v>Sep</v>
      </c>
      <c r="F3714" t="s">
        <v>37</v>
      </c>
      <c r="G3714" t="s">
        <v>668</v>
      </c>
      <c r="H3714" t="s">
        <v>105</v>
      </c>
      <c r="I3714" t="s">
        <v>281</v>
      </c>
      <c r="J3714" t="s">
        <v>93</v>
      </c>
      <c r="K3714">
        <v>72701</v>
      </c>
      <c r="L3714" t="s">
        <v>44</v>
      </c>
      <c r="M3714" t="s">
        <v>4734</v>
      </c>
      <c r="N3714" t="s">
        <v>128</v>
      </c>
      <c r="O3714" t="s">
        <v>4436</v>
      </c>
      <c r="P3714" s="4">
        <v>1793.98</v>
      </c>
      <c r="Q3714" s="4">
        <f>P3714-500</f>
        <v>1293.98</v>
      </c>
      <c r="R3714" s="4">
        <f t="shared" si="230"/>
        <v>500</v>
      </c>
      <c r="S3714" s="4">
        <f t="shared" si="231"/>
        <v>75</v>
      </c>
    </row>
    <row r="3715" spans="1:19" ht="15.6" x14ac:dyDescent="0.3">
      <c r="A3715" t="s">
        <v>4736</v>
      </c>
      <c r="B3715" s="1">
        <v>42681</v>
      </c>
      <c r="C3715" s="1">
        <v>42685</v>
      </c>
      <c r="D3715">
        <f t="shared" si="232"/>
        <v>2016</v>
      </c>
      <c r="E3715" t="str">
        <f t="shared" si="233"/>
        <v>Nov</v>
      </c>
      <c r="F3715" t="s">
        <v>37</v>
      </c>
      <c r="G3715" t="s">
        <v>3048</v>
      </c>
      <c r="H3715" s="2" t="s">
        <v>22</v>
      </c>
      <c r="I3715" t="s">
        <v>136</v>
      </c>
      <c r="J3715" t="s">
        <v>79</v>
      </c>
      <c r="K3715">
        <v>33142</v>
      </c>
      <c r="L3715" t="s">
        <v>44</v>
      </c>
      <c r="M3715" t="s">
        <v>4734</v>
      </c>
      <c r="N3715" t="s">
        <v>128</v>
      </c>
      <c r="O3715" t="s">
        <v>4436</v>
      </c>
      <c r="P3715" s="4">
        <v>1345.4849999999999</v>
      </c>
      <c r="Q3715" s="4">
        <v>1345.4849999999999</v>
      </c>
      <c r="R3715" s="4">
        <f t="shared" ref="R3715:R3778" si="234">P3715-Q3715</f>
        <v>0</v>
      </c>
      <c r="S3715" s="4">
        <f t="shared" ref="S3715:S3778" si="235">0.15*R3715</f>
        <v>0</v>
      </c>
    </row>
    <row r="3716" spans="1:19" x14ac:dyDescent="0.3">
      <c r="A3716" t="s">
        <v>2662</v>
      </c>
      <c r="B3716" s="1">
        <v>43198</v>
      </c>
      <c r="C3716" s="1">
        <v>43205</v>
      </c>
      <c r="D3716">
        <f t="shared" si="232"/>
        <v>2018</v>
      </c>
      <c r="E3716" t="str">
        <f t="shared" si="233"/>
        <v>Apr</v>
      </c>
      <c r="F3716" t="s">
        <v>37</v>
      </c>
      <c r="G3716" t="s">
        <v>1475</v>
      </c>
      <c r="H3716" t="s">
        <v>51</v>
      </c>
      <c r="I3716" t="s">
        <v>820</v>
      </c>
      <c r="J3716" t="s">
        <v>183</v>
      </c>
      <c r="K3716">
        <v>30076</v>
      </c>
      <c r="L3716" t="s">
        <v>44</v>
      </c>
      <c r="M3716" t="s">
        <v>4734</v>
      </c>
      <c r="N3716" t="s">
        <v>128</v>
      </c>
      <c r="O3716" t="s">
        <v>4436</v>
      </c>
      <c r="P3716" s="4">
        <v>2690.97</v>
      </c>
      <c r="Q3716" s="4">
        <f>P3716-1000</f>
        <v>1690.9699999999998</v>
      </c>
      <c r="R3716" s="4">
        <f t="shared" si="234"/>
        <v>1000</v>
      </c>
      <c r="S3716" s="4">
        <f t="shared" si="235"/>
        <v>150</v>
      </c>
    </row>
    <row r="3717" spans="1:19" x14ac:dyDescent="0.3">
      <c r="A3717" t="s">
        <v>1075</v>
      </c>
      <c r="B3717" s="1">
        <v>43325</v>
      </c>
      <c r="C3717" s="1">
        <v>43330</v>
      </c>
      <c r="D3717">
        <f t="shared" si="232"/>
        <v>2018</v>
      </c>
      <c r="E3717" t="str">
        <f t="shared" si="233"/>
        <v>Aug</v>
      </c>
      <c r="F3717" t="s">
        <v>37</v>
      </c>
      <c r="G3717" t="s">
        <v>544</v>
      </c>
      <c r="H3717" t="s">
        <v>105</v>
      </c>
      <c r="I3717" t="s">
        <v>756</v>
      </c>
      <c r="J3717" t="s">
        <v>250</v>
      </c>
      <c r="K3717">
        <v>38109</v>
      </c>
      <c r="L3717" t="s">
        <v>44</v>
      </c>
      <c r="M3717" t="s">
        <v>4734</v>
      </c>
      <c r="N3717" t="s">
        <v>128</v>
      </c>
      <c r="O3717" t="s">
        <v>4436</v>
      </c>
      <c r="P3717" s="4">
        <v>1614.5820000000001</v>
      </c>
      <c r="Q3717" s="4">
        <f>P3717-500</f>
        <v>1114.5820000000001</v>
      </c>
      <c r="R3717" s="4">
        <f t="shared" si="234"/>
        <v>500</v>
      </c>
      <c r="S3717" s="4">
        <f t="shared" si="235"/>
        <v>75</v>
      </c>
    </row>
    <row r="3718" spans="1:19" x14ac:dyDescent="0.3">
      <c r="A3718" t="s">
        <v>284</v>
      </c>
      <c r="B3718" s="1">
        <v>42325</v>
      </c>
      <c r="C3718" s="1">
        <v>42330</v>
      </c>
      <c r="D3718">
        <f t="shared" si="232"/>
        <v>2015</v>
      </c>
      <c r="E3718" t="str">
        <f t="shared" si="233"/>
        <v>Nov</v>
      </c>
      <c r="F3718" t="s">
        <v>37</v>
      </c>
      <c r="G3718" t="s">
        <v>285</v>
      </c>
      <c r="H3718" t="s">
        <v>105</v>
      </c>
      <c r="I3718" t="s">
        <v>286</v>
      </c>
      <c r="J3718" t="s">
        <v>62</v>
      </c>
      <c r="K3718">
        <v>14215</v>
      </c>
      <c r="L3718" t="s">
        <v>54</v>
      </c>
      <c r="M3718" t="s">
        <v>4734</v>
      </c>
      <c r="N3718" t="s">
        <v>128</v>
      </c>
      <c r="O3718" t="s">
        <v>4436</v>
      </c>
      <c r="P3718" s="4">
        <v>2152.7759999999998</v>
      </c>
      <c r="Q3718" s="4">
        <v>2152.7759999999998</v>
      </c>
      <c r="R3718" s="4">
        <f t="shared" si="234"/>
        <v>0</v>
      </c>
      <c r="S3718" s="4">
        <f t="shared" si="235"/>
        <v>0</v>
      </c>
    </row>
    <row r="3719" spans="1:19" x14ac:dyDescent="0.3">
      <c r="A3719" t="s">
        <v>4737</v>
      </c>
      <c r="B3719" s="1">
        <v>43087</v>
      </c>
      <c r="C3719" s="1">
        <v>43093</v>
      </c>
      <c r="D3719">
        <f t="shared" si="232"/>
        <v>2017</v>
      </c>
      <c r="E3719" t="str">
        <f t="shared" si="233"/>
        <v>Dec</v>
      </c>
      <c r="F3719" t="s">
        <v>37</v>
      </c>
      <c r="G3719" t="s">
        <v>3101</v>
      </c>
      <c r="H3719" t="s">
        <v>22</v>
      </c>
      <c r="I3719" t="s">
        <v>2726</v>
      </c>
      <c r="J3719" t="s">
        <v>144</v>
      </c>
      <c r="K3719">
        <v>7960</v>
      </c>
      <c r="L3719" t="s">
        <v>54</v>
      </c>
      <c r="M3719" t="s">
        <v>4734</v>
      </c>
      <c r="N3719" t="s">
        <v>110</v>
      </c>
      <c r="O3719" t="s">
        <v>4436</v>
      </c>
      <c r="P3719" s="4">
        <v>1793.98</v>
      </c>
      <c r="Q3719" s="4">
        <f>P3719-500</f>
        <v>1293.98</v>
      </c>
      <c r="R3719" s="4">
        <f t="shared" si="234"/>
        <v>500</v>
      </c>
      <c r="S3719" s="4">
        <f t="shared" si="235"/>
        <v>75</v>
      </c>
    </row>
    <row r="3720" spans="1:19" ht="15.6" x14ac:dyDescent="0.3">
      <c r="A3720" t="s">
        <v>4738</v>
      </c>
      <c r="B3720" s="1">
        <v>43333</v>
      </c>
      <c r="C3720" s="1">
        <v>43340</v>
      </c>
      <c r="D3720">
        <f t="shared" si="232"/>
        <v>2018</v>
      </c>
      <c r="E3720" t="str">
        <f t="shared" si="233"/>
        <v>Aug</v>
      </c>
      <c r="F3720" t="s">
        <v>37</v>
      </c>
      <c r="G3720" t="s">
        <v>985</v>
      </c>
      <c r="H3720" s="2" t="s">
        <v>22</v>
      </c>
      <c r="I3720" t="s">
        <v>61</v>
      </c>
      <c r="J3720" t="s">
        <v>62</v>
      </c>
      <c r="K3720">
        <v>10035</v>
      </c>
      <c r="L3720" t="s">
        <v>54</v>
      </c>
      <c r="M3720" t="s">
        <v>4734</v>
      </c>
      <c r="N3720" t="s">
        <v>128</v>
      </c>
      <c r="O3720" t="s">
        <v>4436</v>
      </c>
      <c r="P3720" s="4">
        <v>4305.5519999999997</v>
      </c>
      <c r="Q3720" s="4">
        <f>P3720-1000</f>
        <v>3305.5519999999997</v>
      </c>
      <c r="R3720" s="4">
        <f t="shared" si="234"/>
        <v>1000</v>
      </c>
      <c r="S3720" s="4">
        <f t="shared" si="235"/>
        <v>150</v>
      </c>
    </row>
    <row r="3721" spans="1:19" ht="15.6" x14ac:dyDescent="0.3">
      <c r="A3721" t="s">
        <v>2664</v>
      </c>
      <c r="B3721" s="1">
        <v>43359</v>
      </c>
      <c r="C3721" s="1">
        <v>43361</v>
      </c>
      <c r="D3721">
        <f t="shared" si="232"/>
        <v>2018</v>
      </c>
      <c r="E3721" t="str">
        <f t="shared" si="233"/>
        <v>Sep</v>
      </c>
      <c r="F3721" t="s">
        <v>20</v>
      </c>
      <c r="G3721" t="s">
        <v>408</v>
      </c>
      <c r="H3721" s="2" t="s">
        <v>22</v>
      </c>
      <c r="I3721" t="s">
        <v>100</v>
      </c>
      <c r="J3721" t="s">
        <v>101</v>
      </c>
      <c r="K3721">
        <v>19143</v>
      </c>
      <c r="L3721" t="s">
        <v>54</v>
      </c>
      <c r="M3721" t="s">
        <v>4734</v>
      </c>
      <c r="N3721" t="s">
        <v>128</v>
      </c>
      <c r="O3721" t="s">
        <v>4436</v>
      </c>
      <c r="P3721" s="4">
        <v>538.19399999999996</v>
      </c>
      <c r="Q3721" s="4">
        <v>80</v>
      </c>
      <c r="R3721" s="4">
        <f t="shared" si="234"/>
        <v>458.19399999999996</v>
      </c>
      <c r="S3721" s="4">
        <f t="shared" si="235"/>
        <v>68.729099999999988</v>
      </c>
    </row>
    <row r="3722" spans="1:19" ht="15.6" x14ac:dyDescent="0.3">
      <c r="A3722" t="s">
        <v>4258</v>
      </c>
      <c r="B3722" s="1">
        <v>42319</v>
      </c>
      <c r="C3722" s="1">
        <v>42323</v>
      </c>
      <c r="D3722">
        <f t="shared" si="232"/>
        <v>2015</v>
      </c>
      <c r="E3722" t="str">
        <f t="shared" si="233"/>
        <v>Nov</v>
      </c>
      <c r="F3722" t="s">
        <v>37</v>
      </c>
      <c r="G3722" t="s">
        <v>2243</v>
      </c>
      <c r="H3722" s="2" t="s">
        <v>22</v>
      </c>
      <c r="I3722" t="s">
        <v>113</v>
      </c>
      <c r="J3722" t="s">
        <v>109</v>
      </c>
      <c r="K3722">
        <v>77095</v>
      </c>
      <c r="L3722" t="s">
        <v>25</v>
      </c>
      <c r="M3722" t="s">
        <v>4734</v>
      </c>
      <c r="N3722" t="s">
        <v>128</v>
      </c>
      <c r="O3722" t="s">
        <v>4436</v>
      </c>
      <c r="P3722" s="4">
        <v>896.99</v>
      </c>
      <c r="Q3722" s="4">
        <v>896.99</v>
      </c>
      <c r="R3722" s="4">
        <f t="shared" si="234"/>
        <v>0</v>
      </c>
      <c r="S3722" s="4">
        <f t="shared" si="235"/>
        <v>0</v>
      </c>
    </row>
    <row r="3723" spans="1:19" x14ac:dyDescent="0.3">
      <c r="A3723" t="s">
        <v>4739</v>
      </c>
      <c r="B3723" s="1">
        <v>43376</v>
      </c>
      <c r="C3723" s="1">
        <v>43379</v>
      </c>
      <c r="D3723">
        <f t="shared" si="232"/>
        <v>2018</v>
      </c>
      <c r="E3723" t="str">
        <f t="shared" si="233"/>
        <v>Oct</v>
      </c>
      <c r="F3723" t="s">
        <v>20</v>
      </c>
      <c r="G3723" t="s">
        <v>4740</v>
      </c>
      <c r="H3723" t="s">
        <v>105</v>
      </c>
      <c r="I3723" t="s">
        <v>1116</v>
      </c>
      <c r="J3723" t="s">
        <v>807</v>
      </c>
      <c r="K3723">
        <v>55407</v>
      </c>
      <c r="L3723" t="s">
        <v>25</v>
      </c>
      <c r="M3723" t="s">
        <v>4734</v>
      </c>
      <c r="N3723" t="s">
        <v>128</v>
      </c>
      <c r="O3723" t="s">
        <v>4436</v>
      </c>
      <c r="P3723" s="4">
        <v>1793.98</v>
      </c>
      <c r="Q3723" s="4">
        <f>P3723-500</f>
        <v>1293.98</v>
      </c>
      <c r="R3723" s="4">
        <f t="shared" si="234"/>
        <v>500</v>
      </c>
      <c r="S3723" s="4">
        <f t="shared" si="235"/>
        <v>75</v>
      </c>
    </row>
    <row r="3724" spans="1:19" ht="15.6" x14ac:dyDescent="0.3">
      <c r="A3724" t="s">
        <v>4741</v>
      </c>
      <c r="B3724" s="1">
        <v>42298</v>
      </c>
      <c r="C3724" s="1">
        <v>42303</v>
      </c>
      <c r="D3724">
        <f t="shared" si="232"/>
        <v>2015</v>
      </c>
      <c r="E3724" t="str">
        <f t="shared" si="233"/>
        <v>Oct</v>
      </c>
      <c r="F3724" t="s">
        <v>37</v>
      </c>
      <c r="G3724" t="s">
        <v>1019</v>
      </c>
      <c r="H3724" s="2" t="s">
        <v>22</v>
      </c>
      <c r="I3724" t="s">
        <v>39</v>
      </c>
      <c r="J3724" t="s">
        <v>33</v>
      </c>
      <c r="K3724">
        <v>92024</v>
      </c>
      <c r="L3724" t="s">
        <v>34</v>
      </c>
      <c r="M3724" t="s">
        <v>4742</v>
      </c>
      <c r="N3724" t="s">
        <v>128</v>
      </c>
      <c r="O3724" t="s">
        <v>4436</v>
      </c>
      <c r="P3724" s="4">
        <v>36.36</v>
      </c>
      <c r="Q3724" s="4">
        <v>36.36</v>
      </c>
      <c r="R3724" s="4">
        <f t="shared" si="234"/>
        <v>0</v>
      </c>
      <c r="S3724" s="4">
        <f t="shared" si="235"/>
        <v>0</v>
      </c>
    </row>
    <row r="3725" spans="1:19" ht="15.6" x14ac:dyDescent="0.3">
      <c r="A3725" t="s">
        <v>4743</v>
      </c>
      <c r="B3725" s="1">
        <v>43362</v>
      </c>
      <c r="C3725" s="1">
        <v>43368</v>
      </c>
      <c r="D3725">
        <f t="shared" si="232"/>
        <v>2018</v>
      </c>
      <c r="E3725" t="str">
        <f t="shared" si="233"/>
        <v>Sep</v>
      </c>
      <c r="F3725" t="s">
        <v>37</v>
      </c>
      <c r="G3725" t="s">
        <v>1764</v>
      </c>
      <c r="H3725" s="2" t="s">
        <v>22</v>
      </c>
      <c r="I3725" t="s">
        <v>578</v>
      </c>
      <c r="J3725" t="s">
        <v>178</v>
      </c>
      <c r="K3725">
        <v>85023</v>
      </c>
      <c r="L3725" t="s">
        <v>34</v>
      </c>
      <c r="M3725" t="s">
        <v>4742</v>
      </c>
      <c r="N3725" t="s">
        <v>128</v>
      </c>
      <c r="O3725" t="s">
        <v>4436</v>
      </c>
      <c r="P3725" s="4">
        <v>18.18</v>
      </c>
      <c r="Q3725" s="4">
        <v>80</v>
      </c>
      <c r="R3725" s="4">
        <f t="shared" si="234"/>
        <v>-61.82</v>
      </c>
      <c r="S3725" s="4">
        <f t="shared" si="235"/>
        <v>-9.2729999999999997</v>
      </c>
    </row>
    <row r="3726" spans="1:19" x14ac:dyDescent="0.3">
      <c r="A3726" t="s">
        <v>1476</v>
      </c>
      <c r="B3726" s="1">
        <v>42903</v>
      </c>
      <c r="C3726" s="1">
        <v>42904</v>
      </c>
      <c r="D3726">
        <f t="shared" si="232"/>
        <v>2017</v>
      </c>
      <c r="E3726" t="str">
        <f t="shared" si="233"/>
        <v>Jun</v>
      </c>
      <c r="F3726" t="s">
        <v>20</v>
      </c>
      <c r="G3726" t="s">
        <v>1477</v>
      </c>
      <c r="H3726" t="s">
        <v>51</v>
      </c>
      <c r="I3726" t="s">
        <v>232</v>
      </c>
      <c r="J3726" t="s">
        <v>62</v>
      </c>
      <c r="K3726">
        <v>12180</v>
      </c>
      <c r="L3726" t="s">
        <v>54</v>
      </c>
      <c r="M3726" t="s">
        <v>4742</v>
      </c>
      <c r="N3726" t="s">
        <v>128</v>
      </c>
      <c r="O3726" t="s">
        <v>4436</v>
      </c>
      <c r="P3726" s="4">
        <v>48.48</v>
      </c>
      <c r="Q3726" s="4">
        <v>48.48</v>
      </c>
      <c r="R3726" s="4">
        <f t="shared" si="234"/>
        <v>0</v>
      </c>
      <c r="S3726" s="4">
        <f t="shared" si="235"/>
        <v>0</v>
      </c>
    </row>
    <row r="3727" spans="1:19" x14ac:dyDescent="0.3">
      <c r="A3727" t="s">
        <v>2852</v>
      </c>
      <c r="B3727" s="1">
        <v>42982</v>
      </c>
      <c r="C3727" s="1">
        <v>42986</v>
      </c>
      <c r="D3727">
        <f t="shared" si="232"/>
        <v>2017</v>
      </c>
      <c r="E3727" t="str">
        <f t="shared" si="233"/>
        <v>Sep</v>
      </c>
      <c r="F3727" t="s">
        <v>37</v>
      </c>
      <c r="G3727" t="s">
        <v>2853</v>
      </c>
      <c r="H3727" t="s">
        <v>51</v>
      </c>
      <c r="I3727" t="s">
        <v>61</v>
      </c>
      <c r="J3727" t="s">
        <v>62</v>
      </c>
      <c r="K3727">
        <v>10011</v>
      </c>
      <c r="L3727" t="s">
        <v>54</v>
      </c>
      <c r="M3727" t="s">
        <v>4742</v>
      </c>
      <c r="N3727" t="s">
        <v>128</v>
      </c>
      <c r="O3727" t="s">
        <v>4436</v>
      </c>
      <c r="P3727" s="4">
        <v>60.6</v>
      </c>
      <c r="Q3727" s="4">
        <v>60.6</v>
      </c>
      <c r="R3727" s="4">
        <f t="shared" si="234"/>
        <v>0</v>
      </c>
      <c r="S3727" s="4">
        <f t="shared" si="235"/>
        <v>0</v>
      </c>
    </row>
    <row r="3728" spans="1:19" x14ac:dyDescent="0.3">
      <c r="A3728" t="s">
        <v>319</v>
      </c>
      <c r="B3728" s="1">
        <v>42743</v>
      </c>
      <c r="C3728" s="1">
        <v>42747</v>
      </c>
      <c r="D3728">
        <f t="shared" si="232"/>
        <v>2017</v>
      </c>
      <c r="E3728" t="str">
        <f t="shared" si="233"/>
        <v>Jan</v>
      </c>
      <c r="F3728" t="s">
        <v>37</v>
      </c>
      <c r="G3728" t="s">
        <v>320</v>
      </c>
      <c r="H3728" t="s">
        <v>51</v>
      </c>
      <c r="I3728" t="s">
        <v>321</v>
      </c>
      <c r="J3728" t="s">
        <v>148</v>
      </c>
      <c r="K3728">
        <v>53132</v>
      </c>
      <c r="L3728" t="s">
        <v>25</v>
      </c>
      <c r="M3728" t="s">
        <v>4742</v>
      </c>
      <c r="N3728" t="s">
        <v>128</v>
      </c>
      <c r="O3728" t="s">
        <v>4436</v>
      </c>
      <c r="P3728" s="4">
        <v>106.05</v>
      </c>
      <c r="Q3728" s="4">
        <v>106.05</v>
      </c>
      <c r="R3728" s="4">
        <f t="shared" si="234"/>
        <v>0</v>
      </c>
      <c r="S3728" s="4">
        <f t="shared" si="235"/>
        <v>0</v>
      </c>
    </row>
    <row r="3729" spans="1:19" ht="15.6" x14ac:dyDescent="0.3">
      <c r="A3729" t="s">
        <v>2750</v>
      </c>
      <c r="B3729" s="1">
        <v>42682</v>
      </c>
      <c r="C3729" s="1">
        <v>42688</v>
      </c>
      <c r="D3729">
        <f t="shared" si="232"/>
        <v>2016</v>
      </c>
      <c r="E3729" t="str">
        <f t="shared" si="233"/>
        <v>Nov</v>
      </c>
      <c r="F3729" t="s">
        <v>37</v>
      </c>
      <c r="G3729" t="s">
        <v>668</v>
      </c>
      <c r="H3729" s="2" t="s">
        <v>22</v>
      </c>
      <c r="I3729" t="s">
        <v>2751</v>
      </c>
      <c r="J3729" t="s">
        <v>415</v>
      </c>
      <c r="K3729">
        <v>84084</v>
      </c>
      <c r="L3729" t="s">
        <v>34</v>
      </c>
      <c r="M3729" t="s">
        <v>4744</v>
      </c>
      <c r="N3729" t="s">
        <v>128</v>
      </c>
      <c r="O3729" t="s">
        <v>4436</v>
      </c>
      <c r="P3729" s="4">
        <v>91.68</v>
      </c>
      <c r="Q3729" s="4">
        <v>91.68</v>
      </c>
      <c r="R3729" s="4">
        <f t="shared" si="234"/>
        <v>0</v>
      </c>
      <c r="S3729" s="4">
        <f t="shared" si="235"/>
        <v>0</v>
      </c>
    </row>
    <row r="3730" spans="1:19" ht="15.6" x14ac:dyDescent="0.3">
      <c r="A3730" t="s">
        <v>4745</v>
      </c>
      <c r="B3730" s="1">
        <v>43453</v>
      </c>
      <c r="C3730" s="1">
        <v>43458</v>
      </c>
      <c r="D3730">
        <f t="shared" si="232"/>
        <v>2018</v>
      </c>
      <c r="E3730" t="str">
        <f t="shared" si="233"/>
        <v>Dec</v>
      </c>
      <c r="F3730" t="s">
        <v>67</v>
      </c>
      <c r="G3730" t="s">
        <v>1626</v>
      </c>
      <c r="H3730" s="2" t="s">
        <v>22</v>
      </c>
      <c r="I3730" t="s">
        <v>32</v>
      </c>
      <c r="J3730" t="s">
        <v>33</v>
      </c>
      <c r="K3730">
        <v>94110</v>
      </c>
      <c r="L3730" t="s">
        <v>34</v>
      </c>
      <c r="M3730" t="s">
        <v>4744</v>
      </c>
      <c r="N3730" t="s">
        <v>128</v>
      </c>
      <c r="O3730" t="s">
        <v>4436</v>
      </c>
      <c r="P3730" s="4">
        <v>36.671999999999997</v>
      </c>
      <c r="Q3730" s="4">
        <v>36.671999999999997</v>
      </c>
      <c r="R3730" s="4">
        <f t="shared" si="234"/>
        <v>0</v>
      </c>
      <c r="S3730" s="4">
        <f t="shared" si="235"/>
        <v>0</v>
      </c>
    </row>
    <row r="3731" spans="1:19" ht="15.6" x14ac:dyDescent="0.3">
      <c r="A3731" t="s">
        <v>1439</v>
      </c>
      <c r="B3731" s="1">
        <v>42614</v>
      </c>
      <c r="C3731" s="1">
        <v>42621</v>
      </c>
      <c r="D3731">
        <f t="shared" si="232"/>
        <v>2016</v>
      </c>
      <c r="E3731" t="str">
        <f t="shared" si="233"/>
        <v>Sep</v>
      </c>
      <c r="F3731" t="s">
        <v>37</v>
      </c>
      <c r="G3731" t="s">
        <v>1326</v>
      </c>
      <c r="H3731" s="2" t="s">
        <v>22</v>
      </c>
      <c r="I3731" t="s">
        <v>321</v>
      </c>
      <c r="J3731" t="s">
        <v>314</v>
      </c>
      <c r="K3731">
        <v>2038</v>
      </c>
      <c r="L3731" t="s">
        <v>54</v>
      </c>
      <c r="M3731" t="s">
        <v>4744</v>
      </c>
      <c r="N3731" t="s">
        <v>128</v>
      </c>
      <c r="O3731" t="s">
        <v>4436</v>
      </c>
      <c r="P3731" s="4">
        <v>114.6</v>
      </c>
      <c r="Q3731" s="4">
        <v>114.6</v>
      </c>
      <c r="R3731" s="4">
        <f t="shared" si="234"/>
        <v>0</v>
      </c>
      <c r="S3731" s="4">
        <f t="shared" si="235"/>
        <v>0</v>
      </c>
    </row>
    <row r="3732" spans="1:19" x14ac:dyDescent="0.3">
      <c r="A3732" t="s">
        <v>4746</v>
      </c>
      <c r="B3732" s="1">
        <v>42973</v>
      </c>
      <c r="C3732" s="1">
        <v>42978</v>
      </c>
      <c r="D3732">
        <f t="shared" si="232"/>
        <v>2017</v>
      </c>
      <c r="E3732" t="str">
        <f t="shared" si="233"/>
        <v>Aug</v>
      </c>
      <c r="F3732" t="s">
        <v>37</v>
      </c>
      <c r="G3732" t="s">
        <v>2416</v>
      </c>
      <c r="H3732" t="s">
        <v>51</v>
      </c>
      <c r="I3732" t="s">
        <v>61</v>
      </c>
      <c r="J3732" t="s">
        <v>62</v>
      </c>
      <c r="K3732">
        <v>10024</v>
      </c>
      <c r="L3732" t="s">
        <v>54</v>
      </c>
      <c r="M3732" t="s">
        <v>4744</v>
      </c>
      <c r="N3732" t="s">
        <v>128</v>
      </c>
      <c r="O3732" t="s">
        <v>4436</v>
      </c>
      <c r="P3732" s="4">
        <v>146.68799999999999</v>
      </c>
      <c r="Q3732" s="4">
        <v>146.68799999999999</v>
      </c>
      <c r="R3732" s="4">
        <f t="shared" si="234"/>
        <v>0</v>
      </c>
      <c r="S3732" s="4">
        <f t="shared" si="235"/>
        <v>0</v>
      </c>
    </row>
    <row r="3733" spans="1:19" x14ac:dyDescent="0.3">
      <c r="A3733" t="s">
        <v>1421</v>
      </c>
      <c r="B3733" s="1">
        <v>43050</v>
      </c>
      <c r="C3733" s="1">
        <v>43055</v>
      </c>
      <c r="D3733">
        <f t="shared" si="232"/>
        <v>2017</v>
      </c>
      <c r="E3733" t="str">
        <f t="shared" si="233"/>
        <v>Nov</v>
      </c>
      <c r="F3733" t="s">
        <v>37</v>
      </c>
      <c r="G3733" t="s">
        <v>1422</v>
      </c>
      <c r="H3733" t="s">
        <v>51</v>
      </c>
      <c r="I3733" t="s">
        <v>61</v>
      </c>
      <c r="J3733" t="s">
        <v>62</v>
      </c>
      <c r="K3733">
        <v>10011</v>
      </c>
      <c r="L3733" t="s">
        <v>54</v>
      </c>
      <c r="M3733" t="s">
        <v>4744</v>
      </c>
      <c r="N3733" t="s">
        <v>128</v>
      </c>
      <c r="O3733" t="s">
        <v>4436</v>
      </c>
      <c r="P3733" s="4">
        <v>55.008000000000003</v>
      </c>
      <c r="Q3733" s="4">
        <v>55.008000000000003</v>
      </c>
      <c r="R3733" s="4">
        <f t="shared" si="234"/>
        <v>0</v>
      </c>
      <c r="S3733" s="4">
        <f t="shared" si="235"/>
        <v>0</v>
      </c>
    </row>
    <row r="3734" spans="1:19" x14ac:dyDescent="0.3">
      <c r="A3734" t="s">
        <v>2808</v>
      </c>
      <c r="B3734" s="1">
        <v>43272</v>
      </c>
      <c r="C3734" s="1">
        <v>43276</v>
      </c>
      <c r="D3734">
        <f t="shared" si="232"/>
        <v>2018</v>
      </c>
      <c r="E3734" t="str">
        <f t="shared" si="233"/>
        <v>Jun</v>
      </c>
      <c r="F3734" t="s">
        <v>67</v>
      </c>
      <c r="G3734" t="s">
        <v>2159</v>
      </c>
      <c r="H3734" t="s">
        <v>105</v>
      </c>
      <c r="I3734" t="s">
        <v>545</v>
      </c>
      <c r="J3734" t="s">
        <v>233</v>
      </c>
      <c r="K3734">
        <v>44105</v>
      </c>
      <c r="L3734" t="s">
        <v>54</v>
      </c>
      <c r="M3734" t="s">
        <v>4744</v>
      </c>
      <c r="N3734" t="s">
        <v>128</v>
      </c>
      <c r="O3734" t="s">
        <v>4436</v>
      </c>
      <c r="P3734" s="4">
        <v>41.256</v>
      </c>
      <c r="Q3734" s="4">
        <v>41.256</v>
      </c>
      <c r="R3734" s="4">
        <f t="shared" si="234"/>
        <v>0</v>
      </c>
      <c r="S3734" s="4">
        <f t="shared" si="235"/>
        <v>0</v>
      </c>
    </row>
    <row r="3735" spans="1:19" ht="15.6" x14ac:dyDescent="0.3">
      <c r="A3735" t="s">
        <v>4747</v>
      </c>
      <c r="B3735" s="1">
        <v>43415</v>
      </c>
      <c r="C3735" s="1">
        <v>43417</v>
      </c>
      <c r="D3735">
        <f t="shared" si="232"/>
        <v>2018</v>
      </c>
      <c r="E3735" t="str">
        <f t="shared" si="233"/>
        <v>Nov</v>
      </c>
      <c r="F3735" t="s">
        <v>20</v>
      </c>
      <c r="G3735" t="s">
        <v>817</v>
      </c>
      <c r="H3735" s="2" t="s">
        <v>22</v>
      </c>
      <c r="I3735" t="s">
        <v>2106</v>
      </c>
      <c r="J3735" t="s">
        <v>109</v>
      </c>
      <c r="K3735">
        <v>75043</v>
      </c>
      <c r="L3735" t="s">
        <v>25</v>
      </c>
      <c r="M3735" t="s">
        <v>4744</v>
      </c>
      <c r="N3735" t="s">
        <v>128</v>
      </c>
      <c r="O3735" t="s">
        <v>4436</v>
      </c>
      <c r="P3735" s="4">
        <v>18.335999999999999</v>
      </c>
      <c r="Q3735" s="4">
        <v>18</v>
      </c>
      <c r="R3735" s="4">
        <f t="shared" si="234"/>
        <v>0.33599999999999852</v>
      </c>
      <c r="S3735" s="4">
        <f t="shared" si="235"/>
        <v>5.0399999999999778E-2</v>
      </c>
    </row>
    <row r="3736" spans="1:19" x14ac:dyDescent="0.3">
      <c r="A3736" t="s">
        <v>1050</v>
      </c>
      <c r="B3736" s="1">
        <v>42486</v>
      </c>
      <c r="C3736" s="1">
        <v>42491</v>
      </c>
      <c r="D3736">
        <f t="shared" si="232"/>
        <v>2016</v>
      </c>
      <c r="E3736" t="str">
        <f t="shared" si="233"/>
        <v>Apr</v>
      </c>
      <c r="F3736" t="s">
        <v>37</v>
      </c>
      <c r="G3736" t="s">
        <v>1051</v>
      </c>
      <c r="H3736" t="s">
        <v>51</v>
      </c>
      <c r="I3736" t="s">
        <v>39</v>
      </c>
      <c r="J3736" t="s">
        <v>33</v>
      </c>
      <c r="K3736">
        <v>92105</v>
      </c>
      <c r="L3736" t="s">
        <v>34</v>
      </c>
      <c r="M3736" t="s">
        <v>4748</v>
      </c>
      <c r="N3736" t="s">
        <v>128</v>
      </c>
      <c r="O3736" t="s">
        <v>4436</v>
      </c>
      <c r="P3736" s="4">
        <v>50.351999999999997</v>
      </c>
      <c r="Q3736" s="4">
        <v>50.351999999999997</v>
      </c>
      <c r="R3736" s="4">
        <f t="shared" si="234"/>
        <v>0</v>
      </c>
      <c r="S3736" s="4">
        <f t="shared" si="235"/>
        <v>0</v>
      </c>
    </row>
    <row r="3737" spans="1:19" ht="15.6" x14ac:dyDescent="0.3">
      <c r="A3737" t="s">
        <v>541</v>
      </c>
      <c r="B3737" s="1">
        <v>42676</v>
      </c>
      <c r="C3737" s="1">
        <v>42680</v>
      </c>
      <c r="D3737">
        <f t="shared" si="232"/>
        <v>2016</v>
      </c>
      <c r="E3737" t="str">
        <f t="shared" si="233"/>
        <v>Nov</v>
      </c>
      <c r="F3737" t="s">
        <v>37</v>
      </c>
      <c r="G3737" t="s">
        <v>542</v>
      </c>
      <c r="H3737" s="2" t="s">
        <v>22</v>
      </c>
      <c r="I3737" t="s">
        <v>39</v>
      </c>
      <c r="J3737" t="s">
        <v>33</v>
      </c>
      <c r="K3737">
        <v>92105</v>
      </c>
      <c r="L3737" t="s">
        <v>34</v>
      </c>
      <c r="M3737" t="s">
        <v>4748</v>
      </c>
      <c r="N3737" t="s">
        <v>128</v>
      </c>
      <c r="O3737" t="s">
        <v>4436</v>
      </c>
      <c r="P3737" s="4">
        <v>117.488</v>
      </c>
      <c r="Q3737" s="4">
        <v>117.488</v>
      </c>
      <c r="R3737" s="4">
        <f t="shared" si="234"/>
        <v>0</v>
      </c>
      <c r="S3737" s="4">
        <f t="shared" si="235"/>
        <v>0</v>
      </c>
    </row>
    <row r="3738" spans="1:19" ht="15.6" x14ac:dyDescent="0.3">
      <c r="A3738" t="s">
        <v>4749</v>
      </c>
      <c r="B3738" s="1">
        <v>42914</v>
      </c>
      <c r="C3738" s="1">
        <v>42914</v>
      </c>
      <c r="D3738">
        <f t="shared" si="232"/>
        <v>2017</v>
      </c>
      <c r="E3738" t="str">
        <f t="shared" si="233"/>
        <v>Jun</v>
      </c>
      <c r="F3738" t="s">
        <v>30</v>
      </c>
      <c r="G3738" t="s">
        <v>2348</v>
      </c>
      <c r="H3738" s="2" t="s">
        <v>22</v>
      </c>
      <c r="I3738" t="s">
        <v>47</v>
      </c>
      <c r="J3738" t="s">
        <v>33</v>
      </c>
      <c r="K3738">
        <v>90032</v>
      </c>
      <c r="L3738" t="s">
        <v>34</v>
      </c>
      <c r="M3738" t="s">
        <v>4748</v>
      </c>
      <c r="N3738" t="s">
        <v>128</v>
      </c>
      <c r="O3738" t="s">
        <v>4436</v>
      </c>
      <c r="P3738" s="4">
        <v>33.567999999999998</v>
      </c>
      <c r="Q3738" s="4">
        <v>33.567999999999998</v>
      </c>
      <c r="R3738" s="4">
        <f t="shared" si="234"/>
        <v>0</v>
      </c>
      <c r="S3738" s="4">
        <f t="shared" si="235"/>
        <v>0</v>
      </c>
    </row>
    <row r="3739" spans="1:19" ht="15.6" x14ac:dyDescent="0.3">
      <c r="A3739" t="s">
        <v>863</v>
      </c>
      <c r="B3739" s="1">
        <v>43302</v>
      </c>
      <c r="C3739" s="1">
        <v>43306</v>
      </c>
      <c r="D3739">
        <f t="shared" si="232"/>
        <v>2018</v>
      </c>
      <c r="E3739" t="str">
        <f t="shared" si="233"/>
        <v>Jul</v>
      </c>
      <c r="F3739" t="s">
        <v>37</v>
      </c>
      <c r="G3739" t="s">
        <v>864</v>
      </c>
      <c r="H3739" s="2" t="s">
        <v>22</v>
      </c>
      <c r="I3739" t="s">
        <v>39</v>
      </c>
      <c r="J3739" t="s">
        <v>33</v>
      </c>
      <c r="K3739">
        <v>92024</v>
      </c>
      <c r="L3739" t="s">
        <v>34</v>
      </c>
      <c r="M3739" t="s">
        <v>4748</v>
      </c>
      <c r="N3739" t="s">
        <v>128</v>
      </c>
      <c r="O3739" t="s">
        <v>4436</v>
      </c>
      <c r="P3739" s="4">
        <v>50.351999999999997</v>
      </c>
      <c r="Q3739" s="4">
        <v>50.351999999999997</v>
      </c>
      <c r="R3739" s="4">
        <f t="shared" si="234"/>
        <v>0</v>
      </c>
      <c r="S3739" s="4">
        <f t="shared" si="235"/>
        <v>0</v>
      </c>
    </row>
    <row r="3740" spans="1:19" ht="15.6" x14ac:dyDescent="0.3">
      <c r="A3740" t="s">
        <v>2508</v>
      </c>
      <c r="B3740" s="1">
        <v>43439</v>
      </c>
      <c r="C3740" s="1">
        <v>43440</v>
      </c>
      <c r="D3740">
        <f t="shared" si="232"/>
        <v>2018</v>
      </c>
      <c r="E3740" t="str">
        <f t="shared" si="233"/>
        <v>Dec</v>
      </c>
      <c r="F3740" t="s">
        <v>20</v>
      </c>
      <c r="G3740" t="s">
        <v>2509</v>
      </c>
      <c r="H3740" s="2" t="s">
        <v>22</v>
      </c>
      <c r="I3740" t="s">
        <v>69</v>
      </c>
      <c r="J3740" t="s">
        <v>70</v>
      </c>
      <c r="K3740">
        <v>98115</v>
      </c>
      <c r="L3740" t="s">
        <v>34</v>
      </c>
      <c r="M3740" t="s">
        <v>4748</v>
      </c>
      <c r="N3740" t="s">
        <v>128</v>
      </c>
      <c r="O3740" t="s">
        <v>4436</v>
      </c>
      <c r="P3740" s="4">
        <v>83.92</v>
      </c>
      <c r="Q3740" s="4">
        <v>83.92</v>
      </c>
      <c r="R3740" s="4">
        <f t="shared" si="234"/>
        <v>0</v>
      </c>
      <c r="S3740" s="4">
        <f t="shared" si="235"/>
        <v>0</v>
      </c>
    </row>
    <row r="3741" spans="1:19" ht="15.6" x14ac:dyDescent="0.3">
      <c r="A3741" t="s">
        <v>4750</v>
      </c>
      <c r="B3741" s="1">
        <v>42576</v>
      </c>
      <c r="C3741" s="1">
        <v>42580</v>
      </c>
      <c r="D3741">
        <f t="shared" si="232"/>
        <v>2016</v>
      </c>
      <c r="E3741" t="str">
        <f t="shared" si="233"/>
        <v>Jul</v>
      </c>
      <c r="F3741" t="s">
        <v>37</v>
      </c>
      <c r="G3741" t="s">
        <v>1889</v>
      </c>
      <c r="H3741" s="2" t="s">
        <v>22</v>
      </c>
      <c r="I3741" t="s">
        <v>100</v>
      </c>
      <c r="J3741" t="s">
        <v>101</v>
      </c>
      <c r="K3741">
        <v>19143</v>
      </c>
      <c r="L3741" t="s">
        <v>54</v>
      </c>
      <c r="M3741" t="s">
        <v>4748</v>
      </c>
      <c r="N3741" t="s">
        <v>128</v>
      </c>
      <c r="O3741" t="s">
        <v>4436</v>
      </c>
      <c r="P3741" s="4">
        <v>25.175999999999998</v>
      </c>
      <c r="Q3741" s="4">
        <v>25.175999999999998</v>
      </c>
      <c r="R3741" s="4">
        <f t="shared" si="234"/>
        <v>0</v>
      </c>
      <c r="S3741" s="4">
        <f t="shared" si="235"/>
        <v>0</v>
      </c>
    </row>
    <row r="3742" spans="1:19" ht="15.6" x14ac:dyDescent="0.3">
      <c r="A3742" t="s">
        <v>1341</v>
      </c>
      <c r="B3742" s="1">
        <v>42977</v>
      </c>
      <c r="C3742" s="1">
        <v>42979</v>
      </c>
      <c r="D3742">
        <f t="shared" si="232"/>
        <v>2017</v>
      </c>
      <c r="E3742" t="str">
        <f t="shared" si="233"/>
        <v>Aug</v>
      </c>
      <c r="F3742" t="s">
        <v>20</v>
      </c>
      <c r="G3742" t="s">
        <v>222</v>
      </c>
      <c r="H3742" s="2" t="s">
        <v>22</v>
      </c>
      <c r="I3742" t="s">
        <v>100</v>
      </c>
      <c r="J3742" t="s">
        <v>101</v>
      </c>
      <c r="K3742">
        <v>19143</v>
      </c>
      <c r="L3742" t="s">
        <v>54</v>
      </c>
      <c r="M3742" t="s">
        <v>4748</v>
      </c>
      <c r="N3742" t="s">
        <v>128</v>
      </c>
      <c r="O3742" t="s">
        <v>4436</v>
      </c>
      <c r="P3742" s="4">
        <v>37.764000000000003</v>
      </c>
      <c r="Q3742" s="4">
        <v>37.764000000000003</v>
      </c>
      <c r="R3742" s="4">
        <f t="shared" si="234"/>
        <v>0</v>
      </c>
      <c r="S3742" s="4">
        <f t="shared" si="235"/>
        <v>0</v>
      </c>
    </row>
    <row r="3743" spans="1:19" x14ac:dyDescent="0.3">
      <c r="A3743" t="s">
        <v>4751</v>
      </c>
      <c r="B3743" s="1">
        <v>43061</v>
      </c>
      <c r="C3743" s="1">
        <v>43066</v>
      </c>
      <c r="D3743">
        <f t="shared" si="232"/>
        <v>2017</v>
      </c>
      <c r="E3743" t="str">
        <f t="shared" si="233"/>
        <v>Nov</v>
      </c>
      <c r="F3743" t="s">
        <v>37</v>
      </c>
      <c r="G3743" t="s">
        <v>3038</v>
      </c>
      <c r="H3743" t="s">
        <v>51</v>
      </c>
      <c r="I3743" t="s">
        <v>61</v>
      </c>
      <c r="J3743" t="s">
        <v>62</v>
      </c>
      <c r="K3743">
        <v>10009</v>
      </c>
      <c r="L3743" t="s">
        <v>54</v>
      </c>
      <c r="M3743" t="s">
        <v>4748</v>
      </c>
      <c r="N3743" t="s">
        <v>128</v>
      </c>
      <c r="O3743" t="s">
        <v>4436</v>
      </c>
      <c r="P3743" s="4">
        <v>134.27199999999999</v>
      </c>
      <c r="Q3743" s="4">
        <v>134.27199999999999</v>
      </c>
      <c r="R3743" s="4">
        <f t="shared" si="234"/>
        <v>0</v>
      </c>
      <c r="S3743" s="4">
        <f t="shared" si="235"/>
        <v>0</v>
      </c>
    </row>
    <row r="3744" spans="1:19" ht="15.6" x14ac:dyDescent="0.3">
      <c r="A3744" t="s">
        <v>4752</v>
      </c>
      <c r="B3744" s="1">
        <v>43094</v>
      </c>
      <c r="C3744" s="1">
        <v>43097</v>
      </c>
      <c r="D3744">
        <f t="shared" si="232"/>
        <v>2017</v>
      </c>
      <c r="E3744" t="str">
        <f t="shared" si="233"/>
        <v>Dec</v>
      </c>
      <c r="F3744" t="s">
        <v>67</v>
      </c>
      <c r="G3744" t="s">
        <v>883</v>
      </c>
      <c r="H3744" s="2" t="s">
        <v>22</v>
      </c>
      <c r="I3744" t="s">
        <v>61</v>
      </c>
      <c r="J3744" t="s">
        <v>62</v>
      </c>
      <c r="K3744">
        <v>10035</v>
      </c>
      <c r="L3744" t="s">
        <v>54</v>
      </c>
      <c r="M3744" t="s">
        <v>4748</v>
      </c>
      <c r="N3744" t="s">
        <v>128</v>
      </c>
      <c r="O3744" t="s">
        <v>4436</v>
      </c>
      <c r="P3744" s="4">
        <v>33.567999999999998</v>
      </c>
      <c r="Q3744" s="4">
        <v>33.567999999999998</v>
      </c>
      <c r="R3744" s="4">
        <f t="shared" si="234"/>
        <v>0</v>
      </c>
      <c r="S3744" s="4">
        <f t="shared" si="235"/>
        <v>0</v>
      </c>
    </row>
    <row r="3745" spans="1:19" ht="15.6" x14ac:dyDescent="0.3">
      <c r="A3745" t="s">
        <v>4753</v>
      </c>
      <c r="B3745" s="1">
        <v>43437</v>
      </c>
      <c r="C3745" s="1">
        <v>43443</v>
      </c>
      <c r="D3745">
        <f t="shared" si="232"/>
        <v>2018</v>
      </c>
      <c r="E3745" t="str">
        <f t="shared" si="233"/>
        <v>Dec</v>
      </c>
      <c r="F3745" t="s">
        <v>37</v>
      </c>
      <c r="G3745" t="s">
        <v>2386</v>
      </c>
      <c r="H3745" s="2" t="s">
        <v>22</v>
      </c>
      <c r="I3745" t="s">
        <v>61</v>
      </c>
      <c r="J3745" t="s">
        <v>62</v>
      </c>
      <c r="K3745">
        <v>10009</v>
      </c>
      <c r="L3745" t="s">
        <v>54</v>
      </c>
      <c r="M3745" t="s">
        <v>4748</v>
      </c>
      <c r="N3745" t="s">
        <v>128</v>
      </c>
      <c r="O3745" t="s">
        <v>4436</v>
      </c>
      <c r="P3745" s="4">
        <v>83.92</v>
      </c>
      <c r="Q3745" s="4">
        <v>83.92</v>
      </c>
      <c r="R3745" s="4">
        <f t="shared" si="234"/>
        <v>0</v>
      </c>
      <c r="S3745" s="4">
        <f t="shared" si="235"/>
        <v>0</v>
      </c>
    </row>
    <row r="3746" spans="1:19" ht="15.6" x14ac:dyDescent="0.3">
      <c r="A3746" t="s">
        <v>4754</v>
      </c>
      <c r="B3746" s="1">
        <v>43454</v>
      </c>
      <c r="C3746" s="1">
        <v>43460</v>
      </c>
      <c r="D3746">
        <f t="shared" si="232"/>
        <v>2018</v>
      </c>
      <c r="E3746" t="str">
        <f t="shared" si="233"/>
        <v>Dec</v>
      </c>
      <c r="F3746" t="s">
        <v>37</v>
      </c>
      <c r="G3746" t="s">
        <v>4755</v>
      </c>
      <c r="H3746" s="2" t="s">
        <v>22</v>
      </c>
      <c r="I3746" t="s">
        <v>61</v>
      </c>
      <c r="J3746" t="s">
        <v>62</v>
      </c>
      <c r="K3746">
        <v>10009</v>
      </c>
      <c r="L3746" t="s">
        <v>54</v>
      </c>
      <c r="M3746" t="s">
        <v>4748</v>
      </c>
      <c r="N3746" t="s">
        <v>128</v>
      </c>
      <c r="O3746" t="s">
        <v>4436</v>
      </c>
      <c r="P3746" s="4">
        <v>50.351999999999997</v>
      </c>
      <c r="Q3746" s="4">
        <v>50.351999999999997</v>
      </c>
      <c r="R3746" s="4">
        <f t="shared" si="234"/>
        <v>0</v>
      </c>
      <c r="S3746" s="4">
        <f t="shared" si="235"/>
        <v>0</v>
      </c>
    </row>
    <row r="3747" spans="1:19" ht="15.6" x14ac:dyDescent="0.3">
      <c r="A3747" t="s">
        <v>2837</v>
      </c>
      <c r="B3747" s="1">
        <v>42211</v>
      </c>
      <c r="C3747" s="1">
        <v>42215</v>
      </c>
      <c r="D3747">
        <f t="shared" si="232"/>
        <v>2015</v>
      </c>
      <c r="E3747" t="str">
        <f t="shared" si="233"/>
        <v>Jul</v>
      </c>
      <c r="F3747" t="s">
        <v>37</v>
      </c>
      <c r="G3747" t="s">
        <v>892</v>
      </c>
      <c r="H3747" s="2" t="s">
        <v>22</v>
      </c>
      <c r="I3747" t="s">
        <v>855</v>
      </c>
      <c r="J3747" t="s">
        <v>109</v>
      </c>
      <c r="K3747">
        <v>78207</v>
      </c>
      <c r="L3747" t="s">
        <v>25</v>
      </c>
      <c r="M3747" t="s">
        <v>4748</v>
      </c>
      <c r="N3747" t="s">
        <v>128</v>
      </c>
      <c r="O3747" t="s">
        <v>4436</v>
      </c>
      <c r="P3747" s="4">
        <v>16.783999999999999</v>
      </c>
      <c r="Q3747" s="4">
        <v>18</v>
      </c>
      <c r="R3747" s="4">
        <f t="shared" si="234"/>
        <v>-1.2160000000000011</v>
      </c>
      <c r="S3747" s="4">
        <f t="shared" si="235"/>
        <v>-0.18240000000000015</v>
      </c>
    </row>
    <row r="3748" spans="1:19" ht="15.6" x14ac:dyDescent="0.3">
      <c r="A3748" t="s">
        <v>4756</v>
      </c>
      <c r="B3748" s="1">
        <v>42676</v>
      </c>
      <c r="C3748" s="1">
        <v>42681</v>
      </c>
      <c r="D3748">
        <f t="shared" si="232"/>
        <v>2016</v>
      </c>
      <c r="E3748" t="str">
        <f t="shared" si="233"/>
        <v>Nov</v>
      </c>
      <c r="F3748" t="s">
        <v>37</v>
      </c>
      <c r="G3748" t="s">
        <v>3490</v>
      </c>
      <c r="H3748" s="2" t="s">
        <v>22</v>
      </c>
      <c r="I3748" t="s">
        <v>855</v>
      </c>
      <c r="J3748" t="s">
        <v>109</v>
      </c>
      <c r="K3748">
        <v>78207</v>
      </c>
      <c r="L3748" t="s">
        <v>25</v>
      </c>
      <c r="M3748" t="s">
        <v>4748</v>
      </c>
      <c r="N3748" t="s">
        <v>128</v>
      </c>
      <c r="O3748" t="s">
        <v>4436</v>
      </c>
      <c r="P3748" s="4">
        <v>29.372</v>
      </c>
      <c r="Q3748" s="4">
        <v>29.372</v>
      </c>
      <c r="R3748" s="4">
        <f t="shared" si="234"/>
        <v>0</v>
      </c>
      <c r="S3748" s="4">
        <f t="shared" si="235"/>
        <v>0</v>
      </c>
    </row>
    <row r="3749" spans="1:19" ht="15.6" x14ac:dyDescent="0.3">
      <c r="A3749" t="s">
        <v>4757</v>
      </c>
      <c r="B3749" s="1">
        <v>43430</v>
      </c>
      <c r="C3749" s="1">
        <v>43433</v>
      </c>
      <c r="D3749">
        <f t="shared" si="232"/>
        <v>2018</v>
      </c>
      <c r="E3749" t="str">
        <f t="shared" si="233"/>
        <v>Nov</v>
      </c>
      <c r="F3749" t="s">
        <v>20</v>
      </c>
      <c r="G3749" t="s">
        <v>3003</v>
      </c>
      <c r="H3749" s="2" t="s">
        <v>22</v>
      </c>
      <c r="I3749" t="s">
        <v>1106</v>
      </c>
      <c r="J3749" t="s">
        <v>24</v>
      </c>
      <c r="K3749">
        <v>61107</v>
      </c>
      <c r="L3749" t="s">
        <v>25</v>
      </c>
      <c r="M3749" t="s">
        <v>4748</v>
      </c>
      <c r="N3749" t="s">
        <v>128</v>
      </c>
      <c r="O3749" t="s">
        <v>4436</v>
      </c>
      <c r="P3749" s="4">
        <v>33.567999999999998</v>
      </c>
      <c r="Q3749" s="4">
        <v>33.567999999999998</v>
      </c>
      <c r="R3749" s="4">
        <f t="shared" si="234"/>
        <v>0</v>
      </c>
      <c r="S3749" s="4">
        <f t="shared" si="235"/>
        <v>0</v>
      </c>
    </row>
    <row r="3750" spans="1:19" ht="15.6" x14ac:dyDescent="0.3">
      <c r="A3750" t="s">
        <v>1663</v>
      </c>
      <c r="B3750" s="1">
        <v>42120</v>
      </c>
      <c r="C3750" s="1">
        <v>42127</v>
      </c>
      <c r="D3750">
        <f t="shared" si="232"/>
        <v>2015</v>
      </c>
      <c r="E3750" t="str">
        <f t="shared" si="233"/>
        <v>Apr</v>
      </c>
      <c r="F3750" t="s">
        <v>37</v>
      </c>
      <c r="G3750" t="s">
        <v>368</v>
      </c>
      <c r="H3750" s="2" t="s">
        <v>22</v>
      </c>
      <c r="I3750" t="s">
        <v>47</v>
      </c>
      <c r="J3750" t="s">
        <v>33</v>
      </c>
      <c r="K3750">
        <v>90049</v>
      </c>
      <c r="L3750" t="s">
        <v>34</v>
      </c>
      <c r="M3750" t="s">
        <v>4758</v>
      </c>
      <c r="N3750" t="s">
        <v>128</v>
      </c>
      <c r="O3750" t="s">
        <v>4436</v>
      </c>
      <c r="P3750" s="4">
        <v>18.288</v>
      </c>
      <c r="Q3750" s="4">
        <v>100</v>
      </c>
      <c r="R3750" s="4">
        <f t="shared" si="234"/>
        <v>-81.712000000000003</v>
      </c>
      <c r="S3750" s="4">
        <f t="shared" si="235"/>
        <v>-12.2568</v>
      </c>
    </row>
    <row r="3751" spans="1:19" ht="15.6" x14ac:dyDescent="0.3">
      <c r="A3751" t="s">
        <v>4759</v>
      </c>
      <c r="B3751" s="1">
        <v>43262</v>
      </c>
      <c r="C3751" s="1">
        <v>43268</v>
      </c>
      <c r="D3751">
        <f t="shared" si="232"/>
        <v>2018</v>
      </c>
      <c r="E3751" t="str">
        <f t="shared" si="233"/>
        <v>Jun</v>
      </c>
      <c r="F3751" t="s">
        <v>37</v>
      </c>
      <c r="G3751" t="s">
        <v>652</v>
      </c>
      <c r="H3751" s="2" t="s">
        <v>22</v>
      </c>
      <c r="I3751" t="s">
        <v>4760</v>
      </c>
      <c r="J3751" t="s">
        <v>83</v>
      </c>
      <c r="K3751">
        <v>28601</v>
      </c>
      <c r="L3751" t="s">
        <v>44</v>
      </c>
      <c r="M3751" t="s">
        <v>4758</v>
      </c>
      <c r="N3751" t="s">
        <v>128</v>
      </c>
      <c r="O3751" t="s">
        <v>4436</v>
      </c>
      <c r="P3751" s="4">
        <v>4.5720000000000001</v>
      </c>
      <c r="Q3751" s="4">
        <v>5</v>
      </c>
      <c r="R3751" s="4">
        <f t="shared" si="234"/>
        <v>-0.42799999999999994</v>
      </c>
      <c r="S3751" s="4">
        <f t="shared" si="235"/>
        <v>-6.4199999999999993E-2</v>
      </c>
    </row>
    <row r="3752" spans="1:19" ht="15.6" x14ac:dyDescent="0.3">
      <c r="A3752" t="s">
        <v>632</v>
      </c>
      <c r="B3752" s="1">
        <v>42630</v>
      </c>
      <c r="C3752" s="1">
        <v>42634</v>
      </c>
      <c r="D3752">
        <f t="shared" si="232"/>
        <v>2016</v>
      </c>
      <c r="E3752" t="str">
        <f t="shared" si="233"/>
        <v>Sep</v>
      </c>
      <c r="F3752" t="s">
        <v>37</v>
      </c>
      <c r="G3752" t="s">
        <v>633</v>
      </c>
      <c r="H3752" s="2" t="s">
        <v>22</v>
      </c>
      <c r="I3752" t="s">
        <v>100</v>
      </c>
      <c r="J3752" t="s">
        <v>101</v>
      </c>
      <c r="K3752">
        <v>19140</v>
      </c>
      <c r="L3752" t="s">
        <v>54</v>
      </c>
      <c r="M3752" t="s">
        <v>4758</v>
      </c>
      <c r="N3752" t="s">
        <v>128</v>
      </c>
      <c r="O3752" t="s">
        <v>4436</v>
      </c>
      <c r="P3752" s="4">
        <v>6.8579999999999997</v>
      </c>
      <c r="Q3752" s="4">
        <v>5</v>
      </c>
      <c r="R3752" s="4">
        <f t="shared" si="234"/>
        <v>1.8579999999999997</v>
      </c>
      <c r="S3752" s="4">
        <f t="shared" si="235"/>
        <v>0.27869999999999995</v>
      </c>
    </row>
    <row r="3753" spans="1:19" ht="15.6" x14ac:dyDescent="0.3">
      <c r="A3753" t="s">
        <v>4729</v>
      </c>
      <c r="B3753" s="1">
        <v>42923</v>
      </c>
      <c r="C3753" s="1">
        <v>42929</v>
      </c>
      <c r="D3753">
        <f t="shared" si="232"/>
        <v>2017</v>
      </c>
      <c r="E3753" t="str">
        <f t="shared" si="233"/>
        <v>Jul</v>
      </c>
      <c r="F3753" t="s">
        <v>37</v>
      </c>
      <c r="G3753" t="s">
        <v>1170</v>
      </c>
      <c r="H3753" s="2" t="s">
        <v>22</v>
      </c>
      <c r="I3753" t="s">
        <v>100</v>
      </c>
      <c r="J3753" t="s">
        <v>101</v>
      </c>
      <c r="K3753">
        <v>19120</v>
      </c>
      <c r="L3753" t="s">
        <v>54</v>
      </c>
      <c r="M3753" t="s">
        <v>4758</v>
      </c>
      <c r="N3753" t="s">
        <v>110</v>
      </c>
      <c r="O3753" t="s">
        <v>4436</v>
      </c>
      <c r="P3753" s="4">
        <v>5.7149999999999999</v>
      </c>
      <c r="Q3753" s="4">
        <v>5</v>
      </c>
      <c r="R3753" s="4">
        <f t="shared" si="234"/>
        <v>0.71499999999999986</v>
      </c>
      <c r="S3753" s="4">
        <f t="shared" si="235"/>
        <v>0.10724999999999997</v>
      </c>
    </row>
    <row r="3754" spans="1:19" ht="15.6" x14ac:dyDescent="0.3">
      <c r="A3754" t="s">
        <v>1495</v>
      </c>
      <c r="B3754" s="1">
        <v>43148</v>
      </c>
      <c r="C3754" s="1">
        <v>43151</v>
      </c>
      <c r="D3754">
        <f t="shared" si="232"/>
        <v>2018</v>
      </c>
      <c r="E3754" t="str">
        <f t="shared" si="233"/>
        <v>Feb</v>
      </c>
      <c r="F3754" t="s">
        <v>20</v>
      </c>
      <c r="G3754" t="s">
        <v>1343</v>
      </c>
      <c r="H3754" s="2" t="s">
        <v>22</v>
      </c>
      <c r="I3754" t="s">
        <v>232</v>
      </c>
      <c r="J3754" t="s">
        <v>233</v>
      </c>
      <c r="K3754">
        <v>45373</v>
      </c>
      <c r="L3754" t="s">
        <v>54</v>
      </c>
      <c r="M3754" t="s">
        <v>4758</v>
      </c>
      <c r="N3754" t="s">
        <v>128</v>
      </c>
      <c r="O3754" t="s">
        <v>4436</v>
      </c>
      <c r="P3754" s="4">
        <v>5.7149999999999999</v>
      </c>
      <c r="Q3754" s="4">
        <v>5</v>
      </c>
      <c r="R3754" s="4">
        <f t="shared" si="234"/>
        <v>0.71499999999999986</v>
      </c>
      <c r="S3754" s="4">
        <f t="shared" si="235"/>
        <v>0.10724999999999997</v>
      </c>
    </row>
    <row r="3755" spans="1:19" ht="15.6" x14ac:dyDescent="0.3">
      <c r="A3755" t="s">
        <v>4761</v>
      </c>
      <c r="B3755" s="1">
        <v>43189</v>
      </c>
      <c r="C3755" s="1">
        <v>43193</v>
      </c>
      <c r="D3755">
        <f t="shared" si="232"/>
        <v>2018</v>
      </c>
      <c r="E3755" t="str">
        <f t="shared" si="233"/>
        <v>Mar</v>
      </c>
      <c r="F3755" t="s">
        <v>37</v>
      </c>
      <c r="G3755" t="s">
        <v>1384</v>
      </c>
      <c r="H3755" s="2" t="s">
        <v>22</v>
      </c>
      <c r="I3755" t="s">
        <v>744</v>
      </c>
      <c r="J3755" t="s">
        <v>101</v>
      </c>
      <c r="K3755">
        <v>17602</v>
      </c>
      <c r="L3755" t="s">
        <v>54</v>
      </c>
      <c r="M3755" t="s">
        <v>4758</v>
      </c>
      <c r="N3755" t="s">
        <v>128</v>
      </c>
      <c r="O3755" t="s">
        <v>4436</v>
      </c>
      <c r="P3755" s="4">
        <v>5.7149999999999999</v>
      </c>
      <c r="Q3755" s="4">
        <v>5</v>
      </c>
      <c r="R3755" s="4">
        <f t="shared" si="234"/>
        <v>0.71499999999999986</v>
      </c>
      <c r="S3755" s="4">
        <f t="shared" si="235"/>
        <v>0.10724999999999997</v>
      </c>
    </row>
    <row r="3756" spans="1:19" ht="15.6" x14ac:dyDescent="0.3">
      <c r="A3756" t="s">
        <v>875</v>
      </c>
      <c r="B3756" s="1">
        <v>42637</v>
      </c>
      <c r="C3756" s="1">
        <v>42641</v>
      </c>
      <c r="D3756">
        <f t="shared" si="232"/>
        <v>2016</v>
      </c>
      <c r="E3756" t="str">
        <f t="shared" si="233"/>
        <v>Sep</v>
      </c>
      <c r="F3756" t="s">
        <v>37</v>
      </c>
      <c r="G3756" t="s">
        <v>876</v>
      </c>
      <c r="H3756" s="2" t="s">
        <v>22</v>
      </c>
      <c r="I3756" t="s">
        <v>877</v>
      </c>
      <c r="J3756" t="s">
        <v>878</v>
      </c>
      <c r="K3756">
        <v>52001</v>
      </c>
      <c r="L3756" t="s">
        <v>25</v>
      </c>
      <c r="M3756" t="s">
        <v>4758</v>
      </c>
      <c r="N3756" t="s">
        <v>128</v>
      </c>
      <c r="O3756" t="s">
        <v>4436</v>
      </c>
      <c r="P3756" s="4">
        <v>15.24</v>
      </c>
      <c r="Q3756" s="4">
        <v>18</v>
      </c>
      <c r="R3756" s="4">
        <f t="shared" si="234"/>
        <v>-2.76</v>
      </c>
      <c r="S3756" s="4">
        <f t="shared" si="235"/>
        <v>-0.41399999999999998</v>
      </c>
    </row>
    <row r="3757" spans="1:19" ht="15.6" x14ac:dyDescent="0.3">
      <c r="A3757" t="s">
        <v>689</v>
      </c>
      <c r="B3757" s="1">
        <v>42898</v>
      </c>
      <c r="C3757" s="1">
        <v>42902</v>
      </c>
      <c r="D3757">
        <f t="shared" si="232"/>
        <v>2017</v>
      </c>
      <c r="E3757" t="str">
        <f t="shared" si="233"/>
        <v>Jun</v>
      </c>
      <c r="F3757" t="s">
        <v>67</v>
      </c>
      <c r="G3757" t="s">
        <v>690</v>
      </c>
      <c r="H3757" s="2" t="s">
        <v>22</v>
      </c>
      <c r="I3757" t="s">
        <v>113</v>
      </c>
      <c r="J3757" t="s">
        <v>109</v>
      </c>
      <c r="K3757">
        <v>77070</v>
      </c>
      <c r="L3757" t="s">
        <v>25</v>
      </c>
      <c r="M3757" t="s">
        <v>4758</v>
      </c>
      <c r="N3757" t="s">
        <v>128</v>
      </c>
      <c r="O3757" t="s">
        <v>4436</v>
      </c>
      <c r="P3757" s="4">
        <v>1.524</v>
      </c>
      <c r="Q3757" s="4">
        <v>5</v>
      </c>
      <c r="R3757" s="4">
        <f t="shared" si="234"/>
        <v>-3.476</v>
      </c>
      <c r="S3757" s="4">
        <f t="shared" si="235"/>
        <v>-0.52139999999999997</v>
      </c>
    </row>
    <row r="3758" spans="1:19" x14ac:dyDescent="0.3">
      <c r="A3758" t="s">
        <v>4762</v>
      </c>
      <c r="B3758" s="1">
        <v>43046</v>
      </c>
      <c r="C3758" s="1">
        <v>43051</v>
      </c>
      <c r="D3758">
        <f t="shared" si="232"/>
        <v>2017</v>
      </c>
      <c r="E3758" t="str">
        <f t="shared" si="233"/>
        <v>Nov</v>
      </c>
      <c r="F3758" t="s">
        <v>37</v>
      </c>
      <c r="G3758" t="s">
        <v>1868</v>
      </c>
      <c r="H3758" t="s">
        <v>51</v>
      </c>
      <c r="I3758" t="s">
        <v>32</v>
      </c>
      <c r="J3758" t="s">
        <v>33</v>
      </c>
      <c r="K3758">
        <v>94122</v>
      </c>
      <c r="L3758" t="s">
        <v>34</v>
      </c>
      <c r="M3758" t="s">
        <v>4763</v>
      </c>
      <c r="N3758" t="s">
        <v>128</v>
      </c>
      <c r="O3758" t="s">
        <v>4436</v>
      </c>
      <c r="P3758" s="4">
        <v>57.584000000000003</v>
      </c>
      <c r="Q3758" s="4">
        <v>57.584000000000003</v>
      </c>
      <c r="R3758" s="4">
        <f t="shared" si="234"/>
        <v>0</v>
      </c>
      <c r="S3758" s="4">
        <f t="shared" si="235"/>
        <v>0</v>
      </c>
    </row>
    <row r="3759" spans="1:19" ht="15.6" x14ac:dyDescent="0.3">
      <c r="A3759" t="s">
        <v>4599</v>
      </c>
      <c r="B3759" s="1">
        <v>43207</v>
      </c>
      <c r="C3759" s="1">
        <v>43213</v>
      </c>
      <c r="D3759">
        <f t="shared" si="232"/>
        <v>2018</v>
      </c>
      <c r="E3759" t="str">
        <f t="shared" si="233"/>
        <v>Apr</v>
      </c>
      <c r="F3759" t="s">
        <v>37</v>
      </c>
      <c r="G3759" t="s">
        <v>96</v>
      </c>
      <c r="H3759" s="2" t="s">
        <v>22</v>
      </c>
      <c r="I3759" t="s">
        <v>576</v>
      </c>
      <c r="J3759" t="s">
        <v>75</v>
      </c>
      <c r="K3759">
        <v>80027</v>
      </c>
      <c r="L3759" t="s">
        <v>34</v>
      </c>
      <c r="M3759" t="s">
        <v>4763</v>
      </c>
      <c r="N3759" t="s">
        <v>128</v>
      </c>
      <c r="O3759" t="s">
        <v>4436</v>
      </c>
      <c r="P3759" s="4">
        <v>21.594000000000001</v>
      </c>
      <c r="Q3759" s="4">
        <v>18</v>
      </c>
      <c r="R3759" s="4">
        <f t="shared" si="234"/>
        <v>3.5940000000000012</v>
      </c>
      <c r="S3759" s="4">
        <f t="shared" si="235"/>
        <v>0.53910000000000013</v>
      </c>
    </row>
    <row r="3760" spans="1:19" ht="15.6" x14ac:dyDescent="0.3">
      <c r="A3760" t="s">
        <v>2489</v>
      </c>
      <c r="B3760" s="1">
        <v>43289</v>
      </c>
      <c r="C3760" s="1">
        <v>43293</v>
      </c>
      <c r="D3760">
        <f t="shared" si="232"/>
        <v>2018</v>
      </c>
      <c r="E3760" t="str">
        <f t="shared" si="233"/>
        <v>Jul</v>
      </c>
      <c r="F3760" t="s">
        <v>37</v>
      </c>
      <c r="G3760" t="s">
        <v>851</v>
      </c>
      <c r="H3760" s="2" t="s">
        <v>22</v>
      </c>
      <c r="I3760" t="s">
        <v>69</v>
      </c>
      <c r="J3760" t="s">
        <v>70</v>
      </c>
      <c r="K3760">
        <v>98115</v>
      </c>
      <c r="L3760" t="s">
        <v>34</v>
      </c>
      <c r="M3760" t="s">
        <v>4763</v>
      </c>
      <c r="N3760" t="s">
        <v>128</v>
      </c>
      <c r="O3760" t="s">
        <v>4436</v>
      </c>
      <c r="P3760" s="4">
        <v>86.376000000000005</v>
      </c>
      <c r="Q3760" s="4">
        <v>86.376000000000005</v>
      </c>
      <c r="R3760" s="4">
        <f t="shared" si="234"/>
        <v>0</v>
      </c>
      <c r="S3760" s="4">
        <f t="shared" si="235"/>
        <v>0</v>
      </c>
    </row>
    <row r="3761" spans="1:19" x14ac:dyDescent="0.3">
      <c r="A3761" t="s">
        <v>3691</v>
      </c>
      <c r="B3761" s="1">
        <v>43414</v>
      </c>
      <c r="C3761" s="1">
        <v>43421</v>
      </c>
      <c r="D3761">
        <f t="shared" si="232"/>
        <v>2018</v>
      </c>
      <c r="E3761" t="str">
        <f t="shared" si="233"/>
        <v>Nov</v>
      </c>
      <c r="F3761" t="s">
        <v>37</v>
      </c>
      <c r="G3761" t="s">
        <v>2262</v>
      </c>
      <c r="H3761" t="s">
        <v>105</v>
      </c>
      <c r="I3761" t="s">
        <v>725</v>
      </c>
      <c r="J3761" t="s">
        <v>70</v>
      </c>
      <c r="K3761">
        <v>99301</v>
      </c>
      <c r="L3761" t="s">
        <v>34</v>
      </c>
      <c r="M3761" t="s">
        <v>4763</v>
      </c>
      <c r="N3761" t="s">
        <v>128</v>
      </c>
      <c r="O3761" t="s">
        <v>4436</v>
      </c>
      <c r="P3761" s="4">
        <v>28.792000000000002</v>
      </c>
      <c r="Q3761" s="4">
        <v>28.792000000000002</v>
      </c>
      <c r="R3761" s="4">
        <f t="shared" si="234"/>
        <v>0</v>
      </c>
      <c r="S3761" s="4">
        <f t="shared" si="235"/>
        <v>0</v>
      </c>
    </row>
    <row r="3762" spans="1:19" ht="15.6" x14ac:dyDescent="0.3">
      <c r="A3762" t="s">
        <v>2508</v>
      </c>
      <c r="B3762" s="1">
        <v>43439</v>
      </c>
      <c r="C3762" s="1">
        <v>43440</v>
      </c>
      <c r="D3762">
        <f t="shared" si="232"/>
        <v>2018</v>
      </c>
      <c r="E3762" t="str">
        <f t="shared" si="233"/>
        <v>Dec</v>
      </c>
      <c r="F3762" t="s">
        <v>20</v>
      </c>
      <c r="G3762" t="s">
        <v>2509</v>
      </c>
      <c r="H3762" s="2" t="s">
        <v>22</v>
      </c>
      <c r="I3762" t="s">
        <v>69</v>
      </c>
      <c r="J3762" t="s">
        <v>70</v>
      </c>
      <c r="K3762">
        <v>98115</v>
      </c>
      <c r="L3762" t="s">
        <v>34</v>
      </c>
      <c r="M3762" t="s">
        <v>4763</v>
      </c>
      <c r="N3762" t="s">
        <v>128</v>
      </c>
      <c r="O3762" t="s">
        <v>4436</v>
      </c>
      <c r="P3762" s="4">
        <v>172.75200000000001</v>
      </c>
      <c r="Q3762" s="4">
        <f>P3762-17</f>
        <v>155.75200000000001</v>
      </c>
      <c r="R3762" s="4">
        <f t="shared" si="234"/>
        <v>17</v>
      </c>
      <c r="S3762" s="4">
        <f t="shared" si="235"/>
        <v>2.5499999999999998</v>
      </c>
    </row>
    <row r="3763" spans="1:19" x14ac:dyDescent="0.3">
      <c r="A3763" t="s">
        <v>2158</v>
      </c>
      <c r="B3763" s="1">
        <v>42078</v>
      </c>
      <c r="C3763" s="1">
        <v>42082</v>
      </c>
      <c r="D3763">
        <f t="shared" si="232"/>
        <v>2015</v>
      </c>
      <c r="E3763" t="str">
        <f t="shared" si="233"/>
        <v>Mar</v>
      </c>
      <c r="F3763" t="s">
        <v>37</v>
      </c>
      <c r="G3763" t="s">
        <v>2159</v>
      </c>
      <c r="H3763" t="s">
        <v>105</v>
      </c>
      <c r="I3763" t="s">
        <v>1270</v>
      </c>
      <c r="J3763" t="s">
        <v>79</v>
      </c>
      <c r="K3763">
        <v>33614</v>
      </c>
      <c r="L3763" t="s">
        <v>44</v>
      </c>
      <c r="M3763" t="s">
        <v>4763</v>
      </c>
      <c r="N3763" t="s">
        <v>128</v>
      </c>
      <c r="O3763" t="s">
        <v>4436</v>
      </c>
      <c r="P3763" s="4">
        <v>43.188000000000002</v>
      </c>
      <c r="Q3763" s="4">
        <v>43.188000000000002</v>
      </c>
      <c r="R3763" s="4">
        <f t="shared" si="234"/>
        <v>0</v>
      </c>
      <c r="S3763" s="4">
        <f t="shared" si="235"/>
        <v>0</v>
      </c>
    </row>
    <row r="3764" spans="1:19" ht="15.6" x14ac:dyDescent="0.3">
      <c r="A3764" t="s">
        <v>1305</v>
      </c>
      <c r="B3764" s="1">
        <v>42547</v>
      </c>
      <c r="C3764" s="1">
        <v>42551</v>
      </c>
      <c r="D3764">
        <f t="shared" si="232"/>
        <v>2016</v>
      </c>
      <c r="E3764" t="str">
        <f t="shared" si="233"/>
        <v>Jun</v>
      </c>
      <c r="F3764" t="s">
        <v>37</v>
      </c>
      <c r="G3764" t="s">
        <v>1306</v>
      </c>
      <c r="H3764" s="2" t="s">
        <v>22</v>
      </c>
      <c r="I3764" t="s">
        <v>645</v>
      </c>
      <c r="J3764" t="s">
        <v>158</v>
      </c>
      <c r="K3764">
        <v>23223</v>
      </c>
      <c r="L3764" t="s">
        <v>44</v>
      </c>
      <c r="M3764" t="s">
        <v>4763</v>
      </c>
      <c r="N3764" t="s">
        <v>128</v>
      </c>
      <c r="O3764" t="s">
        <v>4436</v>
      </c>
      <c r="P3764" s="4">
        <v>143.96</v>
      </c>
      <c r="Q3764" s="4">
        <v>143.96</v>
      </c>
      <c r="R3764" s="4">
        <f t="shared" si="234"/>
        <v>0</v>
      </c>
      <c r="S3764" s="4">
        <f t="shared" si="235"/>
        <v>0</v>
      </c>
    </row>
    <row r="3765" spans="1:19" ht="15.6" x14ac:dyDescent="0.3">
      <c r="A3765" t="s">
        <v>2528</v>
      </c>
      <c r="B3765" s="1">
        <v>43427</v>
      </c>
      <c r="C3765" s="1">
        <v>43430</v>
      </c>
      <c r="D3765">
        <f t="shared" si="232"/>
        <v>2018</v>
      </c>
      <c r="E3765" t="str">
        <f t="shared" si="233"/>
        <v>Nov</v>
      </c>
      <c r="F3765" t="s">
        <v>67</v>
      </c>
      <c r="G3765" t="s">
        <v>1862</v>
      </c>
      <c r="H3765" s="2" t="s">
        <v>22</v>
      </c>
      <c r="I3765" t="s">
        <v>2529</v>
      </c>
      <c r="J3765" t="s">
        <v>89</v>
      </c>
      <c r="K3765">
        <v>48187</v>
      </c>
      <c r="L3765" t="s">
        <v>25</v>
      </c>
      <c r="M3765" t="s">
        <v>4763</v>
      </c>
      <c r="N3765" t="s">
        <v>128</v>
      </c>
      <c r="O3765" t="s">
        <v>4436</v>
      </c>
      <c r="P3765" s="4">
        <v>287.92</v>
      </c>
      <c r="Q3765" s="4">
        <v>287.92</v>
      </c>
      <c r="R3765" s="4">
        <f t="shared" si="234"/>
        <v>0</v>
      </c>
      <c r="S3765" s="4">
        <f t="shared" si="235"/>
        <v>0</v>
      </c>
    </row>
    <row r="3766" spans="1:19" ht="15.6" x14ac:dyDescent="0.3">
      <c r="A3766" t="s">
        <v>4764</v>
      </c>
      <c r="B3766" s="1">
        <v>42177</v>
      </c>
      <c r="C3766" s="1">
        <v>42177</v>
      </c>
      <c r="D3766">
        <f t="shared" si="232"/>
        <v>2015</v>
      </c>
      <c r="E3766" t="str">
        <f t="shared" si="233"/>
        <v>Jun</v>
      </c>
      <c r="F3766" t="s">
        <v>30</v>
      </c>
      <c r="G3766" t="s">
        <v>1903</v>
      </c>
      <c r="H3766" s="2" t="s">
        <v>22</v>
      </c>
      <c r="I3766" t="s">
        <v>578</v>
      </c>
      <c r="J3766" t="s">
        <v>178</v>
      </c>
      <c r="K3766">
        <v>85023</v>
      </c>
      <c r="L3766" t="s">
        <v>34</v>
      </c>
      <c r="M3766" t="s">
        <v>4765</v>
      </c>
      <c r="N3766" t="s">
        <v>128</v>
      </c>
      <c r="O3766" t="s">
        <v>4436</v>
      </c>
      <c r="P3766" s="4">
        <v>8.2260000000000009</v>
      </c>
      <c r="Q3766" s="4">
        <v>100</v>
      </c>
      <c r="R3766" s="4">
        <f t="shared" si="234"/>
        <v>-91.774000000000001</v>
      </c>
      <c r="S3766" s="4">
        <f t="shared" si="235"/>
        <v>-13.7661</v>
      </c>
    </row>
    <row r="3767" spans="1:19" ht="15.6" x14ac:dyDescent="0.3">
      <c r="A3767" t="s">
        <v>3323</v>
      </c>
      <c r="B3767" s="1">
        <v>42334</v>
      </c>
      <c r="C3767" s="1">
        <v>42339</v>
      </c>
      <c r="D3767">
        <f t="shared" si="232"/>
        <v>2015</v>
      </c>
      <c r="E3767" t="str">
        <f t="shared" si="233"/>
        <v>Nov</v>
      </c>
      <c r="F3767" t="s">
        <v>37</v>
      </c>
      <c r="G3767" t="s">
        <v>1587</v>
      </c>
      <c r="H3767" s="2" t="s">
        <v>22</v>
      </c>
      <c r="I3767" t="s">
        <v>475</v>
      </c>
      <c r="J3767" t="s">
        <v>33</v>
      </c>
      <c r="K3767">
        <v>93727</v>
      </c>
      <c r="L3767" t="s">
        <v>34</v>
      </c>
      <c r="M3767" t="s">
        <v>4765</v>
      </c>
      <c r="N3767" t="s">
        <v>128</v>
      </c>
      <c r="O3767" t="s">
        <v>4436</v>
      </c>
      <c r="P3767" s="4">
        <v>7.3120000000000003</v>
      </c>
      <c r="Q3767" s="4">
        <v>5</v>
      </c>
      <c r="R3767" s="4">
        <f t="shared" si="234"/>
        <v>2.3120000000000003</v>
      </c>
      <c r="S3767" s="4">
        <f t="shared" si="235"/>
        <v>0.34680000000000005</v>
      </c>
    </row>
    <row r="3768" spans="1:19" ht="15.6" x14ac:dyDescent="0.3">
      <c r="A3768" t="s">
        <v>2194</v>
      </c>
      <c r="B3768" s="1">
        <v>42980</v>
      </c>
      <c r="C3768" s="1">
        <v>42984</v>
      </c>
      <c r="D3768">
        <f t="shared" si="232"/>
        <v>2017</v>
      </c>
      <c r="E3768" t="str">
        <f t="shared" si="233"/>
        <v>Sep</v>
      </c>
      <c r="F3768" t="s">
        <v>37</v>
      </c>
      <c r="G3768" t="s">
        <v>1885</v>
      </c>
      <c r="H3768" s="2" t="s">
        <v>22</v>
      </c>
      <c r="I3768" t="s">
        <v>47</v>
      </c>
      <c r="J3768" t="s">
        <v>33</v>
      </c>
      <c r="K3768">
        <v>90036</v>
      </c>
      <c r="L3768" t="s">
        <v>34</v>
      </c>
      <c r="M3768" t="s">
        <v>4765</v>
      </c>
      <c r="N3768" t="s">
        <v>110</v>
      </c>
      <c r="O3768" t="s">
        <v>4436</v>
      </c>
      <c r="P3768" s="4">
        <v>7.3120000000000003</v>
      </c>
      <c r="Q3768" s="4">
        <v>5</v>
      </c>
      <c r="R3768" s="4">
        <f t="shared" si="234"/>
        <v>2.3120000000000003</v>
      </c>
      <c r="S3768" s="4">
        <f t="shared" si="235"/>
        <v>0.34680000000000005</v>
      </c>
    </row>
    <row r="3769" spans="1:19" ht="15.6" x14ac:dyDescent="0.3">
      <c r="A3769" t="s">
        <v>2020</v>
      </c>
      <c r="B3769" s="1">
        <v>43178</v>
      </c>
      <c r="C3769" s="1">
        <v>43181</v>
      </c>
      <c r="D3769">
        <f t="shared" si="232"/>
        <v>2018</v>
      </c>
      <c r="E3769" t="str">
        <f t="shared" si="233"/>
        <v>Mar</v>
      </c>
      <c r="F3769" t="s">
        <v>67</v>
      </c>
      <c r="G3769" t="s">
        <v>1306</v>
      </c>
      <c r="H3769" s="2" t="s">
        <v>22</v>
      </c>
      <c r="I3769" t="s">
        <v>475</v>
      </c>
      <c r="J3769" t="s">
        <v>33</v>
      </c>
      <c r="K3769">
        <v>93727</v>
      </c>
      <c r="L3769" t="s">
        <v>34</v>
      </c>
      <c r="M3769" t="s">
        <v>4765</v>
      </c>
      <c r="N3769" t="s">
        <v>128</v>
      </c>
      <c r="O3769" t="s">
        <v>4436</v>
      </c>
      <c r="P3769" s="4">
        <v>14.624000000000001</v>
      </c>
      <c r="Q3769" s="4">
        <v>18</v>
      </c>
      <c r="R3769" s="4">
        <f t="shared" si="234"/>
        <v>-3.3759999999999994</v>
      </c>
      <c r="S3769" s="4">
        <f t="shared" si="235"/>
        <v>-0.50639999999999985</v>
      </c>
    </row>
    <row r="3770" spans="1:19" ht="15.6" x14ac:dyDescent="0.3">
      <c r="A3770" t="s">
        <v>4766</v>
      </c>
      <c r="B3770" s="1">
        <v>42708</v>
      </c>
      <c r="C3770" s="1">
        <v>42712</v>
      </c>
      <c r="D3770">
        <f t="shared" si="232"/>
        <v>2016</v>
      </c>
      <c r="E3770" t="str">
        <f t="shared" si="233"/>
        <v>Dec</v>
      </c>
      <c r="F3770" t="s">
        <v>37</v>
      </c>
      <c r="G3770" t="s">
        <v>4767</v>
      </c>
      <c r="H3770" s="2" t="s">
        <v>22</v>
      </c>
      <c r="I3770" t="s">
        <v>1453</v>
      </c>
      <c r="J3770" t="s">
        <v>79</v>
      </c>
      <c r="K3770">
        <v>32303</v>
      </c>
      <c r="L3770" t="s">
        <v>44</v>
      </c>
      <c r="M3770" t="s">
        <v>4765</v>
      </c>
      <c r="N3770" t="s">
        <v>128</v>
      </c>
      <c r="O3770" t="s">
        <v>4436</v>
      </c>
      <c r="P3770" s="4">
        <v>8.2260000000000009</v>
      </c>
      <c r="Q3770" s="4">
        <v>18</v>
      </c>
      <c r="R3770" s="4">
        <f t="shared" si="234"/>
        <v>-9.7739999999999991</v>
      </c>
      <c r="S3770" s="4">
        <f t="shared" si="235"/>
        <v>-1.4660999999999997</v>
      </c>
    </row>
    <row r="3771" spans="1:19" ht="15.6" x14ac:dyDescent="0.3">
      <c r="A3771" t="s">
        <v>407</v>
      </c>
      <c r="B3771" s="1">
        <v>42907</v>
      </c>
      <c r="C3771" s="1">
        <v>42912</v>
      </c>
      <c r="D3771">
        <f t="shared" si="232"/>
        <v>2017</v>
      </c>
      <c r="E3771" t="str">
        <f t="shared" si="233"/>
        <v>Jun</v>
      </c>
      <c r="F3771" t="s">
        <v>37</v>
      </c>
      <c r="G3771" t="s">
        <v>408</v>
      </c>
      <c r="H3771" s="2" t="s">
        <v>22</v>
      </c>
      <c r="I3771" t="s">
        <v>61</v>
      </c>
      <c r="J3771" t="s">
        <v>62</v>
      </c>
      <c r="K3771">
        <v>10011</v>
      </c>
      <c r="L3771" t="s">
        <v>54</v>
      </c>
      <c r="M3771" t="s">
        <v>4765</v>
      </c>
      <c r="N3771" t="s">
        <v>128</v>
      </c>
      <c r="O3771" t="s">
        <v>4436</v>
      </c>
      <c r="P3771" s="4">
        <v>36.56</v>
      </c>
      <c r="Q3771" s="4">
        <v>80</v>
      </c>
      <c r="R3771" s="4">
        <f t="shared" si="234"/>
        <v>-43.44</v>
      </c>
      <c r="S3771" s="4">
        <f t="shared" si="235"/>
        <v>-6.5159999999999991</v>
      </c>
    </row>
    <row r="3772" spans="1:19" ht="15.6" x14ac:dyDescent="0.3">
      <c r="A3772" t="s">
        <v>4768</v>
      </c>
      <c r="B3772" s="1">
        <v>43206</v>
      </c>
      <c r="C3772" s="1">
        <v>43210</v>
      </c>
      <c r="D3772">
        <f t="shared" si="232"/>
        <v>2018</v>
      </c>
      <c r="E3772" t="str">
        <f t="shared" si="233"/>
        <v>Apr</v>
      </c>
      <c r="F3772" t="s">
        <v>37</v>
      </c>
      <c r="G3772" t="s">
        <v>2868</v>
      </c>
      <c r="H3772" s="2" t="s">
        <v>22</v>
      </c>
      <c r="I3772" t="s">
        <v>182</v>
      </c>
      <c r="J3772" t="s">
        <v>233</v>
      </c>
      <c r="K3772">
        <v>43229</v>
      </c>
      <c r="L3772" t="s">
        <v>54</v>
      </c>
      <c r="M3772" t="s">
        <v>4765</v>
      </c>
      <c r="N3772" t="s">
        <v>128</v>
      </c>
      <c r="O3772" t="s">
        <v>4436</v>
      </c>
      <c r="P3772" s="4">
        <v>13.71</v>
      </c>
      <c r="Q3772" s="4">
        <v>13.71</v>
      </c>
      <c r="R3772" s="4">
        <f t="shared" si="234"/>
        <v>0</v>
      </c>
      <c r="S3772" s="4">
        <f t="shared" si="235"/>
        <v>0</v>
      </c>
    </row>
    <row r="3773" spans="1:19" ht="15.6" x14ac:dyDescent="0.3">
      <c r="A3773" t="s">
        <v>4753</v>
      </c>
      <c r="B3773" s="1">
        <v>43437</v>
      </c>
      <c r="C3773" s="1">
        <v>43443</v>
      </c>
      <c r="D3773">
        <f t="shared" si="232"/>
        <v>2018</v>
      </c>
      <c r="E3773" t="str">
        <f t="shared" si="233"/>
        <v>Dec</v>
      </c>
      <c r="F3773" t="s">
        <v>37</v>
      </c>
      <c r="G3773" t="s">
        <v>2386</v>
      </c>
      <c r="H3773" s="2" t="s">
        <v>22</v>
      </c>
      <c r="I3773" t="s">
        <v>61</v>
      </c>
      <c r="J3773" t="s">
        <v>62</v>
      </c>
      <c r="K3773">
        <v>10009</v>
      </c>
      <c r="L3773" t="s">
        <v>54</v>
      </c>
      <c r="M3773" t="s">
        <v>4765</v>
      </c>
      <c r="N3773" t="s">
        <v>128</v>
      </c>
      <c r="O3773" t="s">
        <v>4436</v>
      </c>
      <c r="P3773" s="4">
        <v>14.624000000000001</v>
      </c>
      <c r="Q3773" s="4">
        <v>18</v>
      </c>
      <c r="R3773" s="4">
        <f t="shared" si="234"/>
        <v>-3.3759999999999994</v>
      </c>
      <c r="S3773" s="4">
        <f t="shared" si="235"/>
        <v>-0.50639999999999985</v>
      </c>
    </row>
    <row r="3774" spans="1:19" ht="15.6" x14ac:dyDescent="0.3">
      <c r="A3774" t="s">
        <v>4769</v>
      </c>
      <c r="B3774" s="1">
        <v>42239</v>
      </c>
      <c r="C3774" s="1">
        <v>42243</v>
      </c>
      <c r="D3774">
        <f t="shared" si="232"/>
        <v>2015</v>
      </c>
      <c r="E3774" t="str">
        <f t="shared" si="233"/>
        <v>Aug</v>
      </c>
      <c r="F3774" t="s">
        <v>67</v>
      </c>
      <c r="G3774" t="s">
        <v>1780</v>
      </c>
      <c r="H3774" s="2" t="s">
        <v>22</v>
      </c>
      <c r="I3774" t="s">
        <v>47</v>
      </c>
      <c r="J3774" t="s">
        <v>33</v>
      </c>
      <c r="K3774">
        <v>90032</v>
      </c>
      <c r="L3774" t="s">
        <v>34</v>
      </c>
      <c r="M3774" t="s">
        <v>4770</v>
      </c>
      <c r="N3774" t="s">
        <v>128</v>
      </c>
      <c r="O3774" t="s">
        <v>4436</v>
      </c>
      <c r="P3774" s="4">
        <v>49.567999999999998</v>
      </c>
      <c r="Q3774" s="4">
        <v>49.567999999999998</v>
      </c>
      <c r="R3774" s="4">
        <f t="shared" si="234"/>
        <v>0</v>
      </c>
      <c r="S3774" s="4">
        <f t="shared" si="235"/>
        <v>0</v>
      </c>
    </row>
    <row r="3775" spans="1:19" x14ac:dyDescent="0.3">
      <c r="A3775" t="s">
        <v>3894</v>
      </c>
      <c r="B3775" s="1">
        <v>42493</v>
      </c>
      <c r="C3775" s="1">
        <v>42496</v>
      </c>
      <c r="D3775">
        <f t="shared" si="232"/>
        <v>2016</v>
      </c>
      <c r="E3775" t="str">
        <f t="shared" si="233"/>
        <v>May</v>
      </c>
      <c r="F3775" t="s">
        <v>20</v>
      </c>
      <c r="G3775" t="s">
        <v>2631</v>
      </c>
      <c r="H3775" t="s">
        <v>51</v>
      </c>
      <c r="I3775" t="s">
        <v>32</v>
      </c>
      <c r="J3775" t="s">
        <v>33</v>
      </c>
      <c r="K3775">
        <v>94109</v>
      </c>
      <c r="L3775" t="s">
        <v>34</v>
      </c>
      <c r="M3775" t="s">
        <v>4770</v>
      </c>
      <c r="N3775" t="s">
        <v>128</v>
      </c>
      <c r="O3775" t="s">
        <v>4436</v>
      </c>
      <c r="P3775" s="4">
        <v>49.567999999999998</v>
      </c>
      <c r="Q3775" s="4">
        <v>49.567999999999998</v>
      </c>
      <c r="R3775" s="4">
        <f t="shared" si="234"/>
        <v>0</v>
      </c>
      <c r="S3775" s="4">
        <f t="shared" si="235"/>
        <v>0</v>
      </c>
    </row>
    <row r="3776" spans="1:19" x14ac:dyDescent="0.3">
      <c r="A3776" t="s">
        <v>4771</v>
      </c>
      <c r="B3776" s="1">
        <v>43093</v>
      </c>
      <c r="C3776" s="1">
        <v>43097</v>
      </c>
      <c r="D3776">
        <f t="shared" si="232"/>
        <v>2017</v>
      </c>
      <c r="E3776" t="str">
        <f t="shared" si="233"/>
        <v>Dec</v>
      </c>
      <c r="F3776" t="s">
        <v>67</v>
      </c>
      <c r="G3776" t="s">
        <v>1889</v>
      </c>
      <c r="H3776" t="s">
        <v>51</v>
      </c>
      <c r="I3776" t="s">
        <v>1899</v>
      </c>
      <c r="J3776" t="s">
        <v>83</v>
      </c>
      <c r="K3776">
        <v>28205</v>
      </c>
      <c r="L3776" t="s">
        <v>44</v>
      </c>
      <c r="M3776" t="s">
        <v>4770</v>
      </c>
      <c r="N3776" t="s">
        <v>128</v>
      </c>
      <c r="O3776" t="s">
        <v>4436</v>
      </c>
      <c r="P3776" s="4">
        <v>27.882000000000001</v>
      </c>
      <c r="Q3776" s="4">
        <v>27.882000000000001</v>
      </c>
      <c r="R3776" s="4">
        <f t="shared" si="234"/>
        <v>0</v>
      </c>
      <c r="S3776" s="4">
        <f t="shared" si="235"/>
        <v>0</v>
      </c>
    </row>
    <row r="3777" spans="1:19" ht="15.6" x14ac:dyDescent="0.3">
      <c r="A3777" t="s">
        <v>2015</v>
      </c>
      <c r="B3777" s="1">
        <v>42020</v>
      </c>
      <c r="C3777" s="1">
        <v>42022</v>
      </c>
      <c r="D3777">
        <f t="shared" si="232"/>
        <v>2015</v>
      </c>
      <c r="E3777" t="str">
        <f t="shared" si="233"/>
        <v>Jan</v>
      </c>
      <c r="F3777" t="s">
        <v>67</v>
      </c>
      <c r="G3777" t="s">
        <v>2016</v>
      </c>
      <c r="H3777" s="2" t="s">
        <v>22</v>
      </c>
      <c r="I3777" t="s">
        <v>100</v>
      </c>
      <c r="J3777" t="s">
        <v>101</v>
      </c>
      <c r="K3777">
        <v>19134</v>
      </c>
      <c r="L3777" t="s">
        <v>54</v>
      </c>
      <c r="M3777" t="s">
        <v>4770</v>
      </c>
      <c r="N3777" t="s">
        <v>128</v>
      </c>
      <c r="O3777" t="s">
        <v>4436</v>
      </c>
      <c r="P3777" s="4">
        <v>18.588000000000001</v>
      </c>
      <c r="Q3777" s="4">
        <v>18</v>
      </c>
      <c r="R3777" s="4">
        <f t="shared" si="234"/>
        <v>0.58800000000000097</v>
      </c>
      <c r="S3777" s="4">
        <f t="shared" si="235"/>
        <v>8.8200000000000139E-2</v>
      </c>
    </row>
    <row r="3778" spans="1:19" ht="15.6" x14ac:dyDescent="0.3">
      <c r="A3778" t="s">
        <v>3866</v>
      </c>
      <c r="B3778" s="1">
        <v>42504</v>
      </c>
      <c r="C3778" s="1">
        <v>42507</v>
      </c>
      <c r="D3778">
        <f t="shared" ref="D3778:D3841" si="236">YEAR(B3778)</f>
        <v>2016</v>
      </c>
      <c r="E3778" t="str">
        <f t="shared" ref="E3778:E3841" si="237">TEXT(B3778,"mmm")</f>
        <v>May</v>
      </c>
      <c r="F3778" t="s">
        <v>20</v>
      </c>
      <c r="G3778" t="s">
        <v>3265</v>
      </c>
      <c r="H3778" s="2" t="s">
        <v>22</v>
      </c>
      <c r="I3778" t="s">
        <v>735</v>
      </c>
      <c r="J3778" t="s">
        <v>101</v>
      </c>
      <c r="K3778">
        <v>19013</v>
      </c>
      <c r="L3778" t="s">
        <v>54</v>
      </c>
      <c r="M3778" t="s">
        <v>4770</v>
      </c>
      <c r="N3778" t="s">
        <v>128</v>
      </c>
      <c r="O3778" t="s">
        <v>4436</v>
      </c>
      <c r="P3778" s="4">
        <v>18.588000000000001</v>
      </c>
      <c r="Q3778" s="4">
        <v>18</v>
      </c>
      <c r="R3778" s="4">
        <f t="shared" si="234"/>
        <v>0.58800000000000097</v>
      </c>
      <c r="S3778" s="4">
        <f t="shared" si="235"/>
        <v>8.8200000000000139E-2</v>
      </c>
    </row>
    <row r="3779" spans="1:19" x14ac:dyDescent="0.3">
      <c r="A3779" t="s">
        <v>4772</v>
      </c>
      <c r="B3779" s="1">
        <v>43220</v>
      </c>
      <c r="C3779" s="1">
        <v>43225</v>
      </c>
      <c r="D3779">
        <f t="shared" si="236"/>
        <v>2018</v>
      </c>
      <c r="E3779" t="str">
        <f t="shared" si="237"/>
        <v>Apr</v>
      </c>
      <c r="F3779" t="s">
        <v>37</v>
      </c>
      <c r="G3779" t="s">
        <v>1827</v>
      </c>
      <c r="H3779" t="s">
        <v>22</v>
      </c>
      <c r="I3779" t="s">
        <v>2375</v>
      </c>
      <c r="J3779" t="s">
        <v>24</v>
      </c>
      <c r="K3779">
        <v>61832</v>
      </c>
      <c r="L3779" t="s">
        <v>25</v>
      </c>
      <c r="M3779" t="s">
        <v>4770</v>
      </c>
      <c r="N3779" t="s">
        <v>128</v>
      </c>
      <c r="O3779" t="s">
        <v>4436</v>
      </c>
      <c r="P3779" s="4">
        <v>43.372</v>
      </c>
      <c r="Q3779" s="4">
        <v>43.372</v>
      </c>
      <c r="R3779" s="4">
        <f t="shared" ref="R3779:R3842" si="238">P3779-Q3779</f>
        <v>0</v>
      </c>
      <c r="S3779" s="4">
        <f t="shared" ref="S3779:S3842" si="239">0.15*R3779</f>
        <v>0</v>
      </c>
    </row>
    <row r="3780" spans="1:19" x14ac:dyDescent="0.3">
      <c r="A3780" t="s">
        <v>3160</v>
      </c>
      <c r="B3780" s="1">
        <v>42193</v>
      </c>
      <c r="C3780" s="1">
        <v>42197</v>
      </c>
      <c r="D3780">
        <f t="shared" si="236"/>
        <v>2015</v>
      </c>
      <c r="E3780" t="str">
        <f t="shared" si="237"/>
        <v>Jul</v>
      </c>
      <c r="F3780" t="s">
        <v>37</v>
      </c>
      <c r="G3780" t="s">
        <v>1420</v>
      </c>
      <c r="H3780" t="s">
        <v>51</v>
      </c>
      <c r="I3780" t="s">
        <v>32</v>
      </c>
      <c r="J3780" t="s">
        <v>33</v>
      </c>
      <c r="K3780">
        <v>94122</v>
      </c>
      <c r="L3780" t="s">
        <v>34</v>
      </c>
      <c r="M3780" t="s">
        <v>4773</v>
      </c>
      <c r="N3780" t="s">
        <v>128</v>
      </c>
      <c r="O3780" t="s">
        <v>4436</v>
      </c>
      <c r="P3780" s="4">
        <v>196.70400000000001</v>
      </c>
      <c r="Q3780" s="4">
        <v>196.70400000000001</v>
      </c>
      <c r="R3780" s="4">
        <f t="shared" si="238"/>
        <v>0</v>
      </c>
      <c r="S3780" s="4">
        <f t="shared" si="239"/>
        <v>0</v>
      </c>
    </row>
    <row r="3781" spans="1:19" ht="15.6" x14ac:dyDescent="0.3">
      <c r="A3781" t="s">
        <v>4774</v>
      </c>
      <c r="B3781" s="1">
        <v>42562</v>
      </c>
      <c r="C3781" s="1">
        <v>42564</v>
      </c>
      <c r="D3781">
        <f t="shared" si="236"/>
        <v>2016</v>
      </c>
      <c r="E3781" t="str">
        <f t="shared" si="237"/>
        <v>Jul</v>
      </c>
      <c r="F3781" t="s">
        <v>67</v>
      </c>
      <c r="G3781" t="s">
        <v>599</v>
      </c>
      <c r="H3781" s="2" t="s">
        <v>22</v>
      </c>
      <c r="I3781" t="s">
        <v>69</v>
      </c>
      <c r="J3781" t="s">
        <v>70</v>
      </c>
      <c r="K3781">
        <v>98115</v>
      </c>
      <c r="L3781" t="s">
        <v>34</v>
      </c>
      <c r="M3781" t="s">
        <v>4773</v>
      </c>
      <c r="N3781" t="s">
        <v>128</v>
      </c>
      <c r="O3781" t="s">
        <v>4436</v>
      </c>
      <c r="P3781" s="4">
        <v>98.352000000000004</v>
      </c>
      <c r="Q3781" s="4">
        <v>98.352000000000004</v>
      </c>
      <c r="R3781" s="4">
        <f t="shared" si="238"/>
        <v>0</v>
      </c>
      <c r="S3781" s="4">
        <f t="shared" si="239"/>
        <v>0</v>
      </c>
    </row>
    <row r="3782" spans="1:19" ht="15.6" x14ac:dyDescent="0.3">
      <c r="A3782" t="s">
        <v>4672</v>
      </c>
      <c r="B3782" s="1">
        <v>43444</v>
      </c>
      <c r="C3782" s="1">
        <v>43451</v>
      </c>
      <c r="D3782">
        <f t="shared" si="236"/>
        <v>2018</v>
      </c>
      <c r="E3782" t="str">
        <f t="shared" si="237"/>
        <v>Dec</v>
      </c>
      <c r="F3782" t="s">
        <v>37</v>
      </c>
      <c r="G3782" t="s">
        <v>437</v>
      </c>
      <c r="H3782" s="2" t="s">
        <v>22</v>
      </c>
      <c r="I3782" t="s">
        <v>39</v>
      </c>
      <c r="J3782" t="s">
        <v>33</v>
      </c>
      <c r="K3782">
        <v>92037</v>
      </c>
      <c r="L3782" t="s">
        <v>34</v>
      </c>
      <c r="M3782" t="s">
        <v>4773</v>
      </c>
      <c r="N3782" t="s">
        <v>128</v>
      </c>
      <c r="O3782" t="s">
        <v>4436</v>
      </c>
      <c r="P3782" s="4">
        <v>65.567999999999998</v>
      </c>
      <c r="Q3782" s="4">
        <v>100</v>
      </c>
      <c r="R3782" s="4">
        <f t="shared" si="238"/>
        <v>-34.432000000000002</v>
      </c>
      <c r="S3782" s="4">
        <f t="shared" si="239"/>
        <v>-5.1648000000000005</v>
      </c>
    </row>
    <row r="3783" spans="1:19" ht="15.6" x14ac:dyDescent="0.3">
      <c r="A3783" t="s">
        <v>3946</v>
      </c>
      <c r="B3783" s="1">
        <v>42084</v>
      </c>
      <c r="C3783" s="1">
        <v>42088</v>
      </c>
      <c r="D3783">
        <f t="shared" si="236"/>
        <v>2015</v>
      </c>
      <c r="E3783" t="str">
        <f t="shared" si="237"/>
        <v>Mar</v>
      </c>
      <c r="F3783" t="s">
        <v>37</v>
      </c>
      <c r="G3783" t="s">
        <v>3616</v>
      </c>
      <c r="H3783" s="2" t="s">
        <v>22</v>
      </c>
      <c r="I3783" t="s">
        <v>191</v>
      </c>
      <c r="J3783" t="s">
        <v>158</v>
      </c>
      <c r="K3783">
        <v>22153</v>
      </c>
      <c r="L3783" t="s">
        <v>44</v>
      </c>
      <c r="M3783" t="s">
        <v>4773</v>
      </c>
      <c r="N3783" t="s">
        <v>128</v>
      </c>
      <c r="O3783" t="s">
        <v>4436</v>
      </c>
      <c r="P3783" s="4">
        <v>122.94</v>
      </c>
      <c r="Q3783" s="4">
        <v>122.94</v>
      </c>
      <c r="R3783" s="4">
        <f t="shared" si="238"/>
        <v>0</v>
      </c>
      <c r="S3783" s="4">
        <f t="shared" si="239"/>
        <v>0</v>
      </c>
    </row>
    <row r="3784" spans="1:19" x14ac:dyDescent="0.3">
      <c r="A3784" t="s">
        <v>4775</v>
      </c>
      <c r="B3784" s="1">
        <v>42983</v>
      </c>
      <c r="C3784" s="1">
        <v>42985</v>
      </c>
      <c r="D3784">
        <f t="shared" si="236"/>
        <v>2017</v>
      </c>
      <c r="E3784" t="str">
        <f t="shared" si="237"/>
        <v>Sep</v>
      </c>
      <c r="F3784" t="s">
        <v>67</v>
      </c>
      <c r="G3784" t="s">
        <v>2960</v>
      </c>
      <c r="H3784" t="s">
        <v>51</v>
      </c>
      <c r="I3784" t="s">
        <v>3469</v>
      </c>
      <c r="J3784" t="s">
        <v>250</v>
      </c>
      <c r="K3784">
        <v>37604</v>
      </c>
      <c r="L3784" t="s">
        <v>44</v>
      </c>
      <c r="M3784" t="s">
        <v>4773</v>
      </c>
      <c r="N3784" t="s">
        <v>128</v>
      </c>
      <c r="O3784" t="s">
        <v>4436</v>
      </c>
      <c r="P3784" s="4">
        <v>86.058000000000007</v>
      </c>
      <c r="Q3784" s="4">
        <v>86.058000000000007</v>
      </c>
      <c r="R3784" s="4">
        <f t="shared" si="238"/>
        <v>0</v>
      </c>
      <c r="S3784" s="4">
        <f t="shared" si="239"/>
        <v>0</v>
      </c>
    </row>
    <row r="3785" spans="1:19" x14ac:dyDescent="0.3">
      <c r="A3785" t="s">
        <v>4776</v>
      </c>
      <c r="B3785" s="1">
        <v>43428</v>
      </c>
      <c r="C3785" s="1">
        <v>43430</v>
      </c>
      <c r="D3785">
        <f t="shared" si="236"/>
        <v>2018</v>
      </c>
      <c r="E3785" t="str">
        <f t="shared" si="237"/>
        <v>Nov</v>
      </c>
      <c r="F3785" t="s">
        <v>67</v>
      </c>
      <c r="G3785" t="s">
        <v>2655</v>
      </c>
      <c r="H3785" t="s">
        <v>51</v>
      </c>
      <c r="I3785" t="s">
        <v>4777</v>
      </c>
      <c r="J3785" t="s">
        <v>698</v>
      </c>
      <c r="K3785">
        <v>29483</v>
      </c>
      <c r="L3785" t="s">
        <v>44</v>
      </c>
      <c r="M3785" t="s">
        <v>4773</v>
      </c>
      <c r="N3785" t="s">
        <v>128</v>
      </c>
      <c r="O3785" t="s">
        <v>4436</v>
      </c>
      <c r="P3785" s="4">
        <v>327.84</v>
      </c>
      <c r="Q3785" s="4">
        <v>327.84</v>
      </c>
      <c r="R3785" s="4">
        <f t="shared" si="238"/>
        <v>0</v>
      </c>
      <c r="S3785" s="4">
        <f t="shared" si="239"/>
        <v>0</v>
      </c>
    </row>
    <row r="3786" spans="1:19" ht="15.6" x14ac:dyDescent="0.3">
      <c r="A3786" t="s">
        <v>4778</v>
      </c>
      <c r="B3786" s="1">
        <v>42511</v>
      </c>
      <c r="C3786" s="1">
        <v>42518</v>
      </c>
      <c r="D3786">
        <f t="shared" si="236"/>
        <v>2016</v>
      </c>
      <c r="E3786" t="str">
        <f t="shared" si="237"/>
        <v>May</v>
      </c>
      <c r="F3786" t="s">
        <v>37</v>
      </c>
      <c r="G3786" t="s">
        <v>2892</v>
      </c>
      <c r="H3786" s="2" t="s">
        <v>22</v>
      </c>
      <c r="I3786" t="s">
        <v>100</v>
      </c>
      <c r="J3786" t="s">
        <v>101</v>
      </c>
      <c r="K3786">
        <v>19143</v>
      </c>
      <c r="L3786" t="s">
        <v>54</v>
      </c>
      <c r="M3786" t="s">
        <v>4773</v>
      </c>
      <c r="N3786" t="s">
        <v>128</v>
      </c>
      <c r="O3786" t="s">
        <v>4436</v>
      </c>
      <c r="P3786" s="4">
        <v>24.588000000000001</v>
      </c>
      <c r="Q3786" s="4">
        <v>24.588000000000001</v>
      </c>
      <c r="R3786" s="4">
        <f t="shared" si="238"/>
        <v>0</v>
      </c>
      <c r="S3786" s="4">
        <f t="shared" si="239"/>
        <v>0</v>
      </c>
    </row>
    <row r="3787" spans="1:19" ht="15.6" x14ac:dyDescent="0.3">
      <c r="A3787" t="s">
        <v>4779</v>
      </c>
      <c r="B3787" s="1">
        <v>42560</v>
      </c>
      <c r="C3787" s="1">
        <v>42564</v>
      </c>
      <c r="D3787">
        <f t="shared" si="236"/>
        <v>2016</v>
      </c>
      <c r="E3787" t="str">
        <f t="shared" si="237"/>
        <v>Jul</v>
      </c>
      <c r="F3787" t="s">
        <v>37</v>
      </c>
      <c r="G3787" t="s">
        <v>508</v>
      </c>
      <c r="H3787" s="2" t="s">
        <v>22</v>
      </c>
      <c r="I3787" t="s">
        <v>321</v>
      </c>
      <c r="J3787" t="s">
        <v>314</v>
      </c>
      <c r="K3787">
        <v>2038</v>
      </c>
      <c r="L3787" t="s">
        <v>54</v>
      </c>
      <c r="M3787" t="s">
        <v>4773</v>
      </c>
      <c r="N3787" t="s">
        <v>128</v>
      </c>
      <c r="O3787" t="s">
        <v>4436</v>
      </c>
      <c r="P3787" s="4">
        <v>122.94</v>
      </c>
      <c r="Q3787" s="4">
        <v>122.94</v>
      </c>
      <c r="R3787" s="4">
        <f t="shared" si="238"/>
        <v>0</v>
      </c>
      <c r="S3787" s="4">
        <f t="shared" si="239"/>
        <v>0</v>
      </c>
    </row>
    <row r="3788" spans="1:19" x14ac:dyDescent="0.3">
      <c r="A3788" t="s">
        <v>2010</v>
      </c>
      <c r="B3788" s="1">
        <v>43049</v>
      </c>
      <c r="C3788" s="1">
        <v>43053</v>
      </c>
      <c r="D3788">
        <f t="shared" si="236"/>
        <v>2017</v>
      </c>
      <c r="E3788" t="str">
        <f t="shared" si="237"/>
        <v>Nov</v>
      </c>
      <c r="F3788" t="s">
        <v>37</v>
      </c>
      <c r="G3788" t="s">
        <v>824</v>
      </c>
      <c r="H3788" t="s">
        <v>51</v>
      </c>
      <c r="I3788" t="s">
        <v>191</v>
      </c>
      <c r="J3788" t="s">
        <v>192</v>
      </c>
      <c r="K3788">
        <v>65807</v>
      </c>
      <c r="L3788" t="s">
        <v>25</v>
      </c>
      <c r="M3788" t="s">
        <v>4773</v>
      </c>
      <c r="N3788" t="s">
        <v>128</v>
      </c>
      <c r="O3788" t="s">
        <v>4436</v>
      </c>
      <c r="P3788" s="4">
        <v>81.96</v>
      </c>
      <c r="Q3788" s="4">
        <v>81.96</v>
      </c>
      <c r="R3788" s="4">
        <f t="shared" si="238"/>
        <v>0</v>
      </c>
      <c r="S3788" s="4">
        <f t="shared" si="239"/>
        <v>0</v>
      </c>
    </row>
    <row r="3789" spans="1:19" ht="15.6" x14ac:dyDescent="0.3">
      <c r="A3789" t="s">
        <v>4679</v>
      </c>
      <c r="B3789" s="1">
        <v>43115</v>
      </c>
      <c r="C3789" s="1">
        <v>43118</v>
      </c>
      <c r="D3789">
        <f t="shared" si="236"/>
        <v>2018</v>
      </c>
      <c r="E3789" t="str">
        <f t="shared" si="237"/>
        <v>Jan</v>
      </c>
      <c r="F3789" t="s">
        <v>20</v>
      </c>
      <c r="G3789" t="s">
        <v>68</v>
      </c>
      <c r="H3789" s="2" t="s">
        <v>22</v>
      </c>
      <c r="I3789" t="s">
        <v>1207</v>
      </c>
      <c r="J3789" t="s">
        <v>109</v>
      </c>
      <c r="K3789">
        <v>78745</v>
      </c>
      <c r="L3789" t="s">
        <v>25</v>
      </c>
      <c r="M3789" t="s">
        <v>4773</v>
      </c>
      <c r="N3789" t="s">
        <v>128</v>
      </c>
      <c r="O3789" t="s">
        <v>4436</v>
      </c>
      <c r="P3789" s="4">
        <v>32.783999999999999</v>
      </c>
      <c r="Q3789" s="4">
        <v>32.783999999999999</v>
      </c>
      <c r="R3789" s="4">
        <f t="shared" si="238"/>
        <v>0</v>
      </c>
      <c r="S3789" s="4">
        <f t="shared" si="239"/>
        <v>0</v>
      </c>
    </row>
    <row r="3790" spans="1:19" x14ac:dyDescent="0.3">
      <c r="A3790" t="s">
        <v>3959</v>
      </c>
      <c r="B3790" s="1">
        <v>43459</v>
      </c>
      <c r="C3790" s="1">
        <v>43466</v>
      </c>
      <c r="D3790">
        <f t="shared" si="236"/>
        <v>2018</v>
      </c>
      <c r="E3790" t="str">
        <f t="shared" si="237"/>
        <v>Dec</v>
      </c>
      <c r="F3790" t="s">
        <v>37</v>
      </c>
      <c r="G3790" t="s">
        <v>118</v>
      </c>
      <c r="H3790" t="s">
        <v>105</v>
      </c>
      <c r="I3790" t="s">
        <v>116</v>
      </c>
      <c r="J3790" t="s">
        <v>109</v>
      </c>
      <c r="K3790">
        <v>75081</v>
      </c>
      <c r="L3790" t="s">
        <v>25</v>
      </c>
      <c r="M3790" t="s">
        <v>4773</v>
      </c>
      <c r="N3790" t="s">
        <v>128</v>
      </c>
      <c r="O3790" t="s">
        <v>4436</v>
      </c>
      <c r="P3790" s="4">
        <v>40.98</v>
      </c>
      <c r="Q3790" s="4">
        <v>40.98</v>
      </c>
      <c r="R3790" s="4">
        <f t="shared" si="238"/>
        <v>0</v>
      </c>
      <c r="S3790" s="4">
        <f t="shared" si="239"/>
        <v>0</v>
      </c>
    </row>
    <row r="3791" spans="1:19" ht="15.6" x14ac:dyDescent="0.3">
      <c r="A3791" t="s">
        <v>4780</v>
      </c>
      <c r="B3791" s="1">
        <v>42077</v>
      </c>
      <c r="C3791" s="1">
        <v>42082</v>
      </c>
      <c r="D3791">
        <f t="shared" si="236"/>
        <v>2015</v>
      </c>
      <c r="E3791" t="str">
        <f t="shared" si="237"/>
        <v>Mar</v>
      </c>
      <c r="F3791" t="s">
        <v>37</v>
      </c>
      <c r="G3791" t="s">
        <v>671</v>
      </c>
      <c r="H3791" s="2" t="s">
        <v>22</v>
      </c>
      <c r="I3791" t="s">
        <v>4781</v>
      </c>
      <c r="J3791" t="s">
        <v>415</v>
      </c>
      <c r="K3791">
        <v>84321</v>
      </c>
      <c r="L3791" t="s">
        <v>34</v>
      </c>
      <c r="M3791" t="s">
        <v>4782</v>
      </c>
      <c r="N3791" t="s">
        <v>128</v>
      </c>
      <c r="O3791" t="s">
        <v>4436</v>
      </c>
      <c r="P3791" s="4">
        <v>33.088000000000001</v>
      </c>
      <c r="Q3791" s="4">
        <v>33.088000000000001</v>
      </c>
      <c r="R3791" s="4">
        <f t="shared" si="238"/>
        <v>0</v>
      </c>
      <c r="S3791" s="4">
        <f t="shared" si="239"/>
        <v>0</v>
      </c>
    </row>
    <row r="3792" spans="1:19" x14ac:dyDescent="0.3">
      <c r="A3792" t="s">
        <v>590</v>
      </c>
      <c r="B3792" s="1">
        <v>42610</v>
      </c>
      <c r="C3792" s="1">
        <v>42617</v>
      </c>
      <c r="D3792">
        <f t="shared" si="236"/>
        <v>2016</v>
      </c>
      <c r="E3792" t="str">
        <f t="shared" si="237"/>
        <v>Aug</v>
      </c>
      <c r="F3792" t="s">
        <v>37</v>
      </c>
      <c r="G3792" t="s">
        <v>591</v>
      </c>
      <c r="H3792" t="s">
        <v>51</v>
      </c>
      <c r="I3792" t="s">
        <v>47</v>
      </c>
      <c r="J3792" t="s">
        <v>33</v>
      </c>
      <c r="K3792">
        <v>90049</v>
      </c>
      <c r="L3792" t="s">
        <v>34</v>
      </c>
      <c r="M3792" t="s">
        <v>4782</v>
      </c>
      <c r="N3792" t="s">
        <v>128</v>
      </c>
      <c r="O3792" t="s">
        <v>4436</v>
      </c>
      <c r="P3792" s="4">
        <v>41.36</v>
      </c>
      <c r="Q3792" s="4">
        <v>41.36</v>
      </c>
      <c r="R3792" s="4">
        <f t="shared" si="238"/>
        <v>0</v>
      </c>
      <c r="S3792" s="4">
        <f t="shared" si="239"/>
        <v>0</v>
      </c>
    </row>
    <row r="3793" spans="1:19" ht="15.6" x14ac:dyDescent="0.3">
      <c r="A3793" t="s">
        <v>4473</v>
      </c>
      <c r="B3793" s="1">
        <v>43439</v>
      </c>
      <c r="C3793" s="1">
        <v>43443</v>
      </c>
      <c r="D3793">
        <f t="shared" si="236"/>
        <v>2018</v>
      </c>
      <c r="E3793" t="str">
        <f t="shared" si="237"/>
        <v>Dec</v>
      </c>
      <c r="F3793" t="s">
        <v>37</v>
      </c>
      <c r="G3793" t="s">
        <v>1055</v>
      </c>
      <c r="H3793" s="2" t="s">
        <v>22</v>
      </c>
      <c r="I3793" t="s">
        <v>2667</v>
      </c>
      <c r="J3793" t="s">
        <v>70</v>
      </c>
      <c r="K3793">
        <v>98006</v>
      </c>
      <c r="L3793" t="s">
        <v>34</v>
      </c>
      <c r="M3793" t="s">
        <v>4782</v>
      </c>
      <c r="N3793" t="s">
        <v>128</v>
      </c>
      <c r="O3793" t="s">
        <v>4436</v>
      </c>
      <c r="P3793" s="4">
        <v>24.815999999999999</v>
      </c>
      <c r="Q3793" s="4">
        <v>24.815999999999999</v>
      </c>
      <c r="R3793" s="4">
        <f t="shared" si="238"/>
        <v>0</v>
      </c>
      <c r="S3793" s="4">
        <f t="shared" si="239"/>
        <v>0</v>
      </c>
    </row>
    <row r="3794" spans="1:19" ht="15.6" x14ac:dyDescent="0.3">
      <c r="A3794" t="s">
        <v>3794</v>
      </c>
      <c r="B3794" s="1">
        <v>42068</v>
      </c>
      <c r="C3794" s="1">
        <v>42071</v>
      </c>
      <c r="D3794">
        <f t="shared" si="236"/>
        <v>2015</v>
      </c>
      <c r="E3794" t="str">
        <f t="shared" si="237"/>
        <v>Mar</v>
      </c>
      <c r="F3794" t="s">
        <v>67</v>
      </c>
      <c r="G3794" t="s">
        <v>2246</v>
      </c>
      <c r="H3794" s="2" t="s">
        <v>22</v>
      </c>
      <c r="I3794" t="s">
        <v>2729</v>
      </c>
      <c r="J3794" t="s">
        <v>62</v>
      </c>
      <c r="K3794">
        <v>10701</v>
      </c>
      <c r="L3794" t="s">
        <v>54</v>
      </c>
      <c r="M3794" t="s">
        <v>4782</v>
      </c>
      <c r="N3794" t="s">
        <v>128</v>
      </c>
      <c r="O3794" t="s">
        <v>4436</v>
      </c>
      <c r="P3794" s="4">
        <v>49.631999999999998</v>
      </c>
      <c r="Q3794" s="4">
        <v>49.631999999999998</v>
      </c>
      <c r="R3794" s="4">
        <f t="shared" si="238"/>
        <v>0</v>
      </c>
      <c r="S3794" s="4">
        <f t="shared" si="239"/>
        <v>0</v>
      </c>
    </row>
    <row r="3795" spans="1:19" ht="15.6" x14ac:dyDescent="0.3">
      <c r="A3795" t="s">
        <v>1840</v>
      </c>
      <c r="B3795" s="1">
        <v>43451</v>
      </c>
      <c r="C3795" s="1">
        <v>43457</v>
      </c>
      <c r="D3795">
        <f t="shared" si="236"/>
        <v>2018</v>
      </c>
      <c r="E3795" t="str">
        <f t="shared" si="237"/>
        <v>Dec</v>
      </c>
      <c r="F3795" t="s">
        <v>37</v>
      </c>
      <c r="G3795" t="s">
        <v>1841</v>
      </c>
      <c r="H3795" s="2" t="s">
        <v>22</v>
      </c>
      <c r="I3795" t="s">
        <v>61</v>
      </c>
      <c r="J3795" t="s">
        <v>62</v>
      </c>
      <c r="K3795">
        <v>10009</v>
      </c>
      <c r="L3795" t="s">
        <v>54</v>
      </c>
      <c r="M3795" t="s">
        <v>4782</v>
      </c>
      <c r="N3795" t="s">
        <v>128</v>
      </c>
      <c r="O3795" t="s">
        <v>4436</v>
      </c>
      <c r="P3795" s="4">
        <v>24.815999999999999</v>
      </c>
      <c r="Q3795" s="4">
        <v>24.815999999999999</v>
      </c>
      <c r="R3795" s="4">
        <f t="shared" si="238"/>
        <v>0</v>
      </c>
      <c r="S3795" s="4">
        <f t="shared" si="239"/>
        <v>0</v>
      </c>
    </row>
    <row r="3796" spans="1:19" ht="15.6" x14ac:dyDescent="0.3">
      <c r="A3796" t="s">
        <v>2810</v>
      </c>
      <c r="B3796" s="1">
        <v>42897</v>
      </c>
      <c r="C3796" s="1">
        <v>42903</v>
      </c>
      <c r="D3796">
        <f t="shared" si="236"/>
        <v>2017</v>
      </c>
      <c r="E3796" t="str">
        <f t="shared" si="237"/>
        <v>Jun</v>
      </c>
      <c r="F3796" t="s">
        <v>37</v>
      </c>
      <c r="G3796" t="s">
        <v>2811</v>
      </c>
      <c r="H3796" s="2" t="s">
        <v>22</v>
      </c>
      <c r="I3796" t="s">
        <v>422</v>
      </c>
      <c r="J3796" t="s">
        <v>109</v>
      </c>
      <c r="K3796">
        <v>76017</v>
      </c>
      <c r="L3796" t="s">
        <v>25</v>
      </c>
      <c r="M3796" t="s">
        <v>4782</v>
      </c>
      <c r="N3796" t="s">
        <v>128</v>
      </c>
      <c r="O3796" t="s">
        <v>4436</v>
      </c>
      <c r="P3796" s="4">
        <v>8.2720000000000002</v>
      </c>
      <c r="Q3796" s="4">
        <v>18</v>
      </c>
      <c r="R3796" s="4">
        <f t="shared" si="238"/>
        <v>-9.7279999999999998</v>
      </c>
      <c r="S3796" s="4">
        <f t="shared" si="239"/>
        <v>-1.4591999999999998</v>
      </c>
    </row>
    <row r="3797" spans="1:19" ht="15.6" x14ac:dyDescent="0.3">
      <c r="A3797" t="s">
        <v>4783</v>
      </c>
      <c r="B3797" s="1">
        <v>42965</v>
      </c>
      <c r="C3797" s="1">
        <v>42967</v>
      </c>
      <c r="D3797">
        <f t="shared" si="236"/>
        <v>2017</v>
      </c>
      <c r="E3797" t="str">
        <f t="shared" si="237"/>
        <v>Aug</v>
      </c>
      <c r="F3797" t="s">
        <v>20</v>
      </c>
      <c r="G3797" t="s">
        <v>647</v>
      </c>
      <c r="H3797" s="2" t="s">
        <v>22</v>
      </c>
      <c r="I3797" t="s">
        <v>4784</v>
      </c>
      <c r="J3797" t="s">
        <v>109</v>
      </c>
      <c r="K3797">
        <v>78539</v>
      </c>
      <c r="L3797" t="s">
        <v>25</v>
      </c>
      <c r="M3797" t="s">
        <v>4782</v>
      </c>
      <c r="N3797" t="s">
        <v>128</v>
      </c>
      <c r="O3797" t="s">
        <v>4436</v>
      </c>
      <c r="P3797" s="4">
        <v>2.0680000000000001</v>
      </c>
      <c r="Q3797" s="4">
        <v>5</v>
      </c>
      <c r="R3797" s="4">
        <f t="shared" si="238"/>
        <v>-2.9319999999999999</v>
      </c>
      <c r="S3797" s="4">
        <f t="shared" si="239"/>
        <v>-0.43979999999999997</v>
      </c>
    </row>
    <row r="3798" spans="1:19" x14ac:dyDescent="0.3">
      <c r="A3798" t="s">
        <v>3416</v>
      </c>
      <c r="B3798" s="1">
        <v>42415</v>
      </c>
      <c r="C3798" s="1">
        <v>42418</v>
      </c>
      <c r="D3798">
        <f t="shared" si="236"/>
        <v>2016</v>
      </c>
      <c r="E3798" t="str">
        <f t="shared" si="237"/>
        <v>Feb</v>
      </c>
      <c r="F3798" t="s">
        <v>67</v>
      </c>
      <c r="G3798" t="s">
        <v>1877</v>
      </c>
      <c r="H3798" t="s">
        <v>51</v>
      </c>
      <c r="I3798" t="s">
        <v>47</v>
      </c>
      <c r="J3798" t="s">
        <v>33</v>
      </c>
      <c r="K3798">
        <v>90004</v>
      </c>
      <c r="L3798" t="s">
        <v>34</v>
      </c>
      <c r="M3798" t="s">
        <v>4785</v>
      </c>
      <c r="N3798" t="s">
        <v>128</v>
      </c>
      <c r="O3798" t="s">
        <v>4436</v>
      </c>
      <c r="P3798" s="4">
        <v>41.72</v>
      </c>
      <c r="Q3798" s="4">
        <v>41.72</v>
      </c>
      <c r="R3798" s="4">
        <f t="shared" si="238"/>
        <v>0</v>
      </c>
      <c r="S3798" s="4">
        <f t="shared" si="239"/>
        <v>0</v>
      </c>
    </row>
    <row r="3799" spans="1:19" ht="15.6" x14ac:dyDescent="0.3">
      <c r="A3799" t="s">
        <v>4786</v>
      </c>
      <c r="B3799" s="1">
        <v>42630</v>
      </c>
      <c r="C3799" s="1">
        <v>42633</v>
      </c>
      <c r="D3799">
        <f t="shared" si="236"/>
        <v>2016</v>
      </c>
      <c r="E3799" t="str">
        <f t="shared" si="237"/>
        <v>Sep</v>
      </c>
      <c r="F3799" t="s">
        <v>20</v>
      </c>
      <c r="G3799" t="s">
        <v>1573</v>
      </c>
      <c r="H3799" s="2" t="s">
        <v>22</v>
      </c>
      <c r="I3799" t="s">
        <v>69</v>
      </c>
      <c r="J3799" t="s">
        <v>70</v>
      </c>
      <c r="K3799">
        <v>98105</v>
      </c>
      <c r="L3799" t="s">
        <v>34</v>
      </c>
      <c r="M3799" t="s">
        <v>4785</v>
      </c>
      <c r="N3799" t="s">
        <v>128</v>
      </c>
      <c r="O3799" t="s">
        <v>4436</v>
      </c>
      <c r="P3799" s="4">
        <v>25.032</v>
      </c>
      <c r="Q3799" s="4">
        <v>25.032</v>
      </c>
      <c r="R3799" s="4">
        <f t="shared" si="238"/>
        <v>0</v>
      </c>
      <c r="S3799" s="4">
        <f t="shared" si="239"/>
        <v>0</v>
      </c>
    </row>
    <row r="3800" spans="1:19" x14ac:dyDescent="0.3">
      <c r="A3800" t="s">
        <v>4787</v>
      </c>
      <c r="B3800" s="1">
        <v>43023</v>
      </c>
      <c r="C3800" s="1">
        <v>43029</v>
      </c>
      <c r="D3800">
        <f t="shared" si="236"/>
        <v>2017</v>
      </c>
      <c r="E3800" t="str">
        <f t="shared" si="237"/>
        <v>Oct</v>
      </c>
      <c r="F3800" t="s">
        <v>37</v>
      </c>
      <c r="G3800" t="s">
        <v>2509</v>
      </c>
      <c r="H3800" t="s">
        <v>22</v>
      </c>
      <c r="I3800" t="s">
        <v>4788</v>
      </c>
      <c r="J3800" t="s">
        <v>415</v>
      </c>
      <c r="K3800">
        <v>84106</v>
      </c>
      <c r="L3800" t="s">
        <v>34</v>
      </c>
      <c r="M3800" t="s">
        <v>4785</v>
      </c>
      <c r="N3800" t="s">
        <v>128</v>
      </c>
      <c r="O3800" t="s">
        <v>4436</v>
      </c>
      <c r="P3800" s="4">
        <v>41.72</v>
      </c>
      <c r="Q3800" s="4">
        <v>41.72</v>
      </c>
      <c r="R3800" s="4">
        <f t="shared" si="238"/>
        <v>0</v>
      </c>
      <c r="S3800" s="4">
        <f t="shared" si="239"/>
        <v>0</v>
      </c>
    </row>
    <row r="3801" spans="1:19" x14ac:dyDescent="0.3">
      <c r="A3801" t="s">
        <v>3414</v>
      </c>
      <c r="B3801" s="1">
        <v>43035</v>
      </c>
      <c r="C3801" s="1">
        <v>43041</v>
      </c>
      <c r="D3801">
        <f t="shared" si="236"/>
        <v>2017</v>
      </c>
      <c r="E3801" t="str">
        <f t="shared" si="237"/>
        <v>Oct</v>
      </c>
      <c r="F3801" t="s">
        <v>37</v>
      </c>
      <c r="G3801" t="s">
        <v>521</v>
      </c>
      <c r="H3801" t="s">
        <v>51</v>
      </c>
      <c r="I3801" t="s">
        <v>32</v>
      </c>
      <c r="J3801" t="s">
        <v>33</v>
      </c>
      <c r="K3801">
        <v>94122</v>
      </c>
      <c r="L3801" t="s">
        <v>34</v>
      </c>
      <c r="M3801" t="s">
        <v>4785</v>
      </c>
      <c r="N3801" t="s">
        <v>128</v>
      </c>
      <c r="O3801" t="s">
        <v>4436</v>
      </c>
      <c r="P3801" s="4">
        <v>25.032</v>
      </c>
      <c r="Q3801" s="4">
        <v>25.032</v>
      </c>
      <c r="R3801" s="4">
        <f t="shared" si="238"/>
        <v>0</v>
      </c>
      <c r="S3801" s="4">
        <f t="shared" si="239"/>
        <v>0</v>
      </c>
    </row>
    <row r="3802" spans="1:19" ht="15.6" x14ac:dyDescent="0.3">
      <c r="A3802" t="s">
        <v>4408</v>
      </c>
      <c r="B3802" s="1">
        <v>42122</v>
      </c>
      <c r="C3802" s="1">
        <v>42127</v>
      </c>
      <c r="D3802">
        <f t="shared" si="236"/>
        <v>2015</v>
      </c>
      <c r="E3802" t="str">
        <f t="shared" si="237"/>
        <v>Apr</v>
      </c>
      <c r="F3802" t="s">
        <v>37</v>
      </c>
      <c r="G3802" t="s">
        <v>472</v>
      </c>
      <c r="H3802" s="2" t="s">
        <v>22</v>
      </c>
      <c r="I3802" t="s">
        <v>394</v>
      </c>
      <c r="J3802" t="s">
        <v>140</v>
      </c>
      <c r="K3802">
        <v>21215</v>
      </c>
      <c r="L3802" t="s">
        <v>54</v>
      </c>
      <c r="M3802" t="s">
        <v>4785</v>
      </c>
      <c r="N3802" t="s">
        <v>128</v>
      </c>
      <c r="O3802" t="s">
        <v>4436</v>
      </c>
      <c r="P3802" s="4">
        <v>20.86</v>
      </c>
      <c r="Q3802" s="4">
        <v>18</v>
      </c>
      <c r="R3802" s="4">
        <f t="shared" si="238"/>
        <v>2.8599999999999994</v>
      </c>
      <c r="S3802" s="4">
        <f t="shared" si="239"/>
        <v>0.42899999999999988</v>
      </c>
    </row>
    <row r="3803" spans="1:19" ht="15.6" x14ac:dyDescent="0.3">
      <c r="A3803" t="s">
        <v>4789</v>
      </c>
      <c r="B3803" s="1">
        <v>43352</v>
      </c>
      <c r="C3803" s="1">
        <v>43353</v>
      </c>
      <c r="D3803">
        <f t="shared" si="236"/>
        <v>2018</v>
      </c>
      <c r="E3803" t="str">
        <f t="shared" si="237"/>
        <v>Sep</v>
      </c>
      <c r="F3803" t="s">
        <v>20</v>
      </c>
      <c r="G3803" t="s">
        <v>4716</v>
      </c>
      <c r="H3803" s="2" t="s">
        <v>22</v>
      </c>
      <c r="I3803" t="s">
        <v>2346</v>
      </c>
      <c r="J3803" t="s">
        <v>233</v>
      </c>
      <c r="K3803">
        <v>43615</v>
      </c>
      <c r="L3803" t="s">
        <v>54</v>
      </c>
      <c r="M3803" t="s">
        <v>4785</v>
      </c>
      <c r="N3803" t="s">
        <v>128</v>
      </c>
      <c r="O3803" t="s">
        <v>4436</v>
      </c>
      <c r="P3803" s="4">
        <v>6.258</v>
      </c>
      <c r="Q3803" s="4">
        <v>5</v>
      </c>
      <c r="R3803" s="4">
        <f t="shared" si="238"/>
        <v>1.258</v>
      </c>
      <c r="S3803" s="4">
        <f t="shared" si="239"/>
        <v>0.18870000000000001</v>
      </c>
    </row>
    <row r="3804" spans="1:19" ht="15.6" x14ac:dyDescent="0.3">
      <c r="A3804" t="s">
        <v>3008</v>
      </c>
      <c r="B3804" s="1">
        <v>43423</v>
      </c>
      <c r="C3804" s="1">
        <v>43423</v>
      </c>
      <c r="D3804">
        <f t="shared" si="236"/>
        <v>2018</v>
      </c>
      <c r="E3804" t="str">
        <f t="shared" si="237"/>
        <v>Nov</v>
      </c>
      <c r="F3804" t="s">
        <v>30</v>
      </c>
      <c r="G3804" t="s">
        <v>444</v>
      </c>
      <c r="H3804" s="2" t="s">
        <v>22</v>
      </c>
      <c r="I3804" t="s">
        <v>61</v>
      </c>
      <c r="J3804" t="s">
        <v>62</v>
      </c>
      <c r="K3804">
        <v>10011</v>
      </c>
      <c r="L3804" t="s">
        <v>54</v>
      </c>
      <c r="M3804" t="s">
        <v>4785</v>
      </c>
      <c r="N3804" t="s">
        <v>128</v>
      </c>
      <c r="O3804" t="s">
        <v>4436</v>
      </c>
      <c r="P3804" s="4">
        <v>58.408000000000001</v>
      </c>
      <c r="Q3804" s="4">
        <v>58.408000000000001</v>
      </c>
      <c r="R3804" s="4">
        <f t="shared" si="238"/>
        <v>0</v>
      </c>
      <c r="S3804" s="4">
        <f t="shared" si="239"/>
        <v>0</v>
      </c>
    </row>
    <row r="3805" spans="1:19" ht="15.6" x14ac:dyDescent="0.3">
      <c r="A3805" t="s">
        <v>4790</v>
      </c>
      <c r="B3805" s="1">
        <v>43450</v>
      </c>
      <c r="C3805" s="1">
        <v>43457</v>
      </c>
      <c r="D3805">
        <f t="shared" si="236"/>
        <v>2018</v>
      </c>
      <c r="E3805" t="str">
        <f t="shared" si="237"/>
        <v>Dec</v>
      </c>
      <c r="F3805" t="s">
        <v>37</v>
      </c>
      <c r="G3805" t="s">
        <v>772</v>
      </c>
      <c r="H3805" s="2" t="s">
        <v>22</v>
      </c>
      <c r="I3805" t="s">
        <v>1298</v>
      </c>
      <c r="J3805" t="s">
        <v>62</v>
      </c>
      <c r="K3805">
        <v>14609</v>
      </c>
      <c r="L3805" t="s">
        <v>54</v>
      </c>
      <c r="M3805" t="s">
        <v>4785</v>
      </c>
      <c r="N3805" t="s">
        <v>128</v>
      </c>
      <c r="O3805" t="s">
        <v>4436</v>
      </c>
      <c r="P3805" s="4">
        <v>33.375999999999998</v>
      </c>
      <c r="Q3805" s="4">
        <v>33.375999999999998</v>
      </c>
      <c r="R3805" s="4">
        <f t="shared" si="238"/>
        <v>0</v>
      </c>
      <c r="S3805" s="4">
        <f t="shared" si="239"/>
        <v>0</v>
      </c>
    </row>
    <row r="3806" spans="1:19" x14ac:dyDescent="0.3">
      <c r="A3806" t="s">
        <v>4791</v>
      </c>
      <c r="B3806" s="1">
        <v>43214</v>
      </c>
      <c r="C3806" s="1">
        <v>43220</v>
      </c>
      <c r="D3806">
        <f t="shared" si="236"/>
        <v>2018</v>
      </c>
      <c r="E3806" t="str">
        <f t="shared" si="237"/>
        <v>Apr</v>
      </c>
      <c r="F3806" t="s">
        <v>37</v>
      </c>
      <c r="G3806" t="s">
        <v>1048</v>
      </c>
      <c r="H3806" t="s">
        <v>105</v>
      </c>
      <c r="I3806" t="s">
        <v>23</v>
      </c>
      <c r="J3806" t="s">
        <v>24</v>
      </c>
      <c r="K3806">
        <v>60610</v>
      </c>
      <c r="L3806" t="s">
        <v>25</v>
      </c>
      <c r="M3806" t="s">
        <v>4785</v>
      </c>
      <c r="N3806" t="s">
        <v>128</v>
      </c>
      <c r="O3806" t="s">
        <v>4436</v>
      </c>
      <c r="P3806" s="4">
        <v>10.43</v>
      </c>
      <c r="Q3806" s="4">
        <v>10.43</v>
      </c>
      <c r="R3806" s="4">
        <f t="shared" si="238"/>
        <v>0</v>
      </c>
      <c r="S3806" s="4">
        <f t="shared" si="239"/>
        <v>0</v>
      </c>
    </row>
    <row r="3807" spans="1:19" x14ac:dyDescent="0.3">
      <c r="A3807" t="s">
        <v>4792</v>
      </c>
      <c r="B3807" s="1">
        <v>42751</v>
      </c>
      <c r="C3807" s="1">
        <v>42755</v>
      </c>
      <c r="D3807">
        <f t="shared" si="236"/>
        <v>2017</v>
      </c>
      <c r="E3807" t="str">
        <f t="shared" si="237"/>
        <v>Jan</v>
      </c>
      <c r="F3807" t="s">
        <v>67</v>
      </c>
      <c r="G3807" t="s">
        <v>1772</v>
      </c>
      <c r="H3807" t="s">
        <v>51</v>
      </c>
      <c r="I3807" t="s">
        <v>47</v>
      </c>
      <c r="J3807" t="s">
        <v>33</v>
      </c>
      <c r="K3807">
        <v>90049</v>
      </c>
      <c r="L3807" t="s">
        <v>34</v>
      </c>
      <c r="M3807" t="s">
        <v>4793</v>
      </c>
      <c r="N3807" t="s">
        <v>128</v>
      </c>
      <c r="O3807" t="s">
        <v>4436</v>
      </c>
      <c r="P3807" s="4">
        <v>11.648</v>
      </c>
      <c r="Q3807" s="4">
        <v>11.648</v>
      </c>
      <c r="R3807" s="4">
        <f t="shared" si="238"/>
        <v>0</v>
      </c>
      <c r="S3807" s="4">
        <f t="shared" si="239"/>
        <v>0</v>
      </c>
    </row>
    <row r="3808" spans="1:19" ht="15.6" x14ac:dyDescent="0.3">
      <c r="A3808" t="s">
        <v>1538</v>
      </c>
      <c r="B3808" s="1">
        <v>42924</v>
      </c>
      <c r="C3808" s="1">
        <v>42928</v>
      </c>
      <c r="D3808">
        <f t="shared" si="236"/>
        <v>2017</v>
      </c>
      <c r="E3808" t="str">
        <f t="shared" si="237"/>
        <v>Jul</v>
      </c>
      <c r="F3808" t="s">
        <v>37</v>
      </c>
      <c r="G3808" t="s">
        <v>81</v>
      </c>
      <c r="H3808" s="2" t="s">
        <v>22</v>
      </c>
      <c r="I3808" t="s">
        <v>1539</v>
      </c>
      <c r="J3808" t="s">
        <v>75</v>
      </c>
      <c r="K3808">
        <v>80020</v>
      </c>
      <c r="L3808" t="s">
        <v>34</v>
      </c>
      <c r="M3808" t="s">
        <v>4793</v>
      </c>
      <c r="N3808" t="s">
        <v>128</v>
      </c>
      <c r="O3808" t="s">
        <v>4436</v>
      </c>
      <c r="P3808" s="4">
        <v>8.7360000000000007</v>
      </c>
      <c r="Q3808" s="4">
        <v>18</v>
      </c>
      <c r="R3808" s="4">
        <f t="shared" si="238"/>
        <v>-9.2639999999999993</v>
      </c>
      <c r="S3808" s="4">
        <f t="shared" si="239"/>
        <v>-1.3895999999999999</v>
      </c>
    </row>
    <row r="3809" spans="1:19" x14ac:dyDescent="0.3">
      <c r="A3809" t="s">
        <v>2444</v>
      </c>
      <c r="B3809" s="1">
        <v>42560</v>
      </c>
      <c r="C3809" s="1">
        <v>42565</v>
      </c>
      <c r="D3809">
        <f t="shared" si="236"/>
        <v>2016</v>
      </c>
      <c r="E3809" t="str">
        <f t="shared" si="237"/>
        <v>Jul</v>
      </c>
      <c r="F3809" t="s">
        <v>37</v>
      </c>
      <c r="G3809" t="s">
        <v>1770</v>
      </c>
      <c r="H3809" t="s">
        <v>51</v>
      </c>
      <c r="I3809" t="s">
        <v>717</v>
      </c>
      <c r="J3809" t="s">
        <v>140</v>
      </c>
      <c r="K3809">
        <v>20735</v>
      </c>
      <c r="L3809" t="s">
        <v>54</v>
      </c>
      <c r="M3809" t="s">
        <v>4793</v>
      </c>
      <c r="N3809" t="s">
        <v>128</v>
      </c>
      <c r="O3809" t="s">
        <v>4436</v>
      </c>
      <c r="P3809" s="4">
        <v>43.68</v>
      </c>
      <c r="Q3809" s="4">
        <v>43.68</v>
      </c>
      <c r="R3809" s="4">
        <f t="shared" si="238"/>
        <v>0</v>
      </c>
      <c r="S3809" s="4">
        <f t="shared" si="239"/>
        <v>0</v>
      </c>
    </row>
    <row r="3810" spans="1:19" ht="15.6" x14ac:dyDescent="0.3">
      <c r="A3810" t="s">
        <v>4794</v>
      </c>
      <c r="B3810" s="1">
        <v>43288</v>
      </c>
      <c r="C3810" s="1">
        <v>43290</v>
      </c>
      <c r="D3810">
        <f t="shared" si="236"/>
        <v>2018</v>
      </c>
      <c r="E3810" t="str">
        <f t="shared" si="237"/>
        <v>Jul</v>
      </c>
      <c r="F3810" t="s">
        <v>67</v>
      </c>
      <c r="G3810" t="s">
        <v>433</v>
      </c>
      <c r="H3810" s="2" t="s">
        <v>22</v>
      </c>
      <c r="I3810" t="s">
        <v>406</v>
      </c>
      <c r="J3810" t="s">
        <v>62</v>
      </c>
      <c r="K3810">
        <v>11561</v>
      </c>
      <c r="L3810" t="s">
        <v>54</v>
      </c>
      <c r="M3810" t="s">
        <v>4793</v>
      </c>
      <c r="N3810" t="s">
        <v>128</v>
      </c>
      <c r="O3810" t="s">
        <v>4436</v>
      </c>
      <c r="P3810" s="4">
        <v>17.472000000000001</v>
      </c>
      <c r="Q3810" s="4">
        <v>18</v>
      </c>
      <c r="R3810" s="4">
        <f t="shared" si="238"/>
        <v>-0.52799999999999869</v>
      </c>
      <c r="S3810" s="4">
        <f t="shared" si="239"/>
        <v>-7.9199999999999798E-2</v>
      </c>
    </row>
    <row r="3811" spans="1:19" ht="15.6" x14ac:dyDescent="0.3">
      <c r="A3811" t="s">
        <v>4089</v>
      </c>
      <c r="B3811" s="1">
        <v>43347</v>
      </c>
      <c r="C3811" s="1">
        <v>43352</v>
      </c>
      <c r="D3811">
        <f t="shared" si="236"/>
        <v>2018</v>
      </c>
      <c r="E3811" t="str">
        <f t="shared" si="237"/>
        <v>Sep</v>
      </c>
      <c r="F3811" t="s">
        <v>67</v>
      </c>
      <c r="G3811" t="s">
        <v>1569</v>
      </c>
      <c r="H3811" s="2" t="s">
        <v>22</v>
      </c>
      <c r="I3811" t="s">
        <v>1839</v>
      </c>
      <c r="J3811" t="s">
        <v>233</v>
      </c>
      <c r="K3811">
        <v>44312</v>
      </c>
      <c r="L3811" t="s">
        <v>54</v>
      </c>
      <c r="M3811" t="s">
        <v>4793</v>
      </c>
      <c r="N3811" t="s">
        <v>128</v>
      </c>
      <c r="O3811" t="s">
        <v>4436</v>
      </c>
      <c r="P3811" s="4">
        <v>4.3680000000000003</v>
      </c>
      <c r="Q3811" s="4">
        <v>5</v>
      </c>
      <c r="R3811" s="4">
        <f t="shared" si="238"/>
        <v>-0.63199999999999967</v>
      </c>
      <c r="S3811" s="4">
        <f t="shared" si="239"/>
        <v>-9.4799999999999954E-2</v>
      </c>
    </row>
    <row r="3812" spans="1:19" x14ac:dyDescent="0.3">
      <c r="A3812" t="s">
        <v>4795</v>
      </c>
      <c r="B3812" s="1">
        <v>42324</v>
      </c>
      <c r="C3812" s="1">
        <v>42329</v>
      </c>
      <c r="D3812">
        <f t="shared" si="236"/>
        <v>2015</v>
      </c>
      <c r="E3812" t="str">
        <f t="shared" si="237"/>
        <v>Nov</v>
      </c>
      <c r="F3812" t="s">
        <v>37</v>
      </c>
      <c r="G3812" t="s">
        <v>1361</v>
      </c>
      <c r="H3812" t="s">
        <v>22</v>
      </c>
      <c r="I3812" t="s">
        <v>1985</v>
      </c>
      <c r="J3812" t="s">
        <v>653</v>
      </c>
      <c r="K3812">
        <v>47401</v>
      </c>
      <c r="L3812" t="s">
        <v>25</v>
      </c>
      <c r="M3812" t="s">
        <v>4793</v>
      </c>
      <c r="N3812" t="s">
        <v>128</v>
      </c>
      <c r="O3812" t="s">
        <v>4436</v>
      </c>
      <c r="P3812" s="4">
        <v>29.12</v>
      </c>
      <c r="Q3812" s="4">
        <v>29.12</v>
      </c>
      <c r="R3812" s="4">
        <f t="shared" si="238"/>
        <v>0</v>
      </c>
      <c r="S3812" s="4">
        <f t="shared" si="239"/>
        <v>0</v>
      </c>
    </row>
    <row r="3813" spans="1:19" ht="15.6" x14ac:dyDescent="0.3">
      <c r="A3813" t="s">
        <v>3410</v>
      </c>
      <c r="B3813" s="1">
        <v>42267</v>
      </c>
      <c r="C3813" s="1">
        <v>42273</v>
      </c>
      <c r="D3813">
        <f t="shared" si="236"/>
        <v>2015</v>
      </c>
      <c r="E3813" t="str">
        <f t="shared" si="237"/>
        <v>Sep</v>
      </c>
      <c r="F3813" t="s">
        <v>37</v>
      </c>
      <c r="G3813" t="s">
        <v>920</v>
      </c>
      <c r="H3813" s="2" t="s">
        <v>22</v>
      </c>
      <c r="I3813" t="s">
        <v>47</v>
      </c>
      <c r="J3813" t="s">
        <v>33</v>
      </c>
      <c r="K3813">
        <v>90004</v>
      </c>
      <c r="L3813" t="s">
        <v>34</v>
      </c>
      <c r="M3813" t="s">
        <v>4796</v>
      </c>
      <c r="N3813" t="s">
        <v>128</v>
      </c>
      <c r="O3813" t="s">
        <v>4436</v>
      </c>
      <c r="P3813" s="4">
        <v>20.231999999999999</v>
      </c>
      <c r="Q3813" s="4">
        <v>92.52</v>
      </c>
      <c r="R3813" s="4">
        <f t="shared" si="238"/>
        <v>-72.287999999999997</v>
      </c>
      <c r="S3813" s="4">
        <f t="shared" si="239"/>
        <v>-10.8432</v>
      </c>
    </row>
    <row r="3814" spans="1:19" x14ac:dyDescent="0.3">
      <c r="A3814" t="s">
        <v>4797</v>
      </c>
      <c r="B3814" s="1">
        <v>42511</v>
      </c>
      <c r="C3814" s="1">
        <v>42515</v>
      </c>
      <c r="D3814">
        <f t="shared" si="236"/>
        <v>2016</v>
      </c>
      <c r="E3814" t="str">
        <f t="shared" si="237"/>
        <v>May</v>
      </c>
      <c r="F3814" t="s">
        <v>37</v>
      </c>
      <c r="G3814" t="s">
        <v>909</v>
      </c>
      <c r="H3814" t="s">
        <v>51</v>
      </c>
      <c r="I3814" t="s">
        <v>69</v>
      </c>
      <c r="J3814" t="s">
        <v>70</v>
      </c>
      <c r="K3814">
        <v>98105</v>
      </c>
      <c r="L3814" t="s">
        <v>34</v>
      </c>
      <c r="M3814" t="s">
        <v>4796</v>
      </c>
      <c r="N3814" t="s">
        <v>128</v>
      </c>
      <c r="O3814" t="s">
        <v>4436</v>
      </c>
      <c r="P3814" s="4">
        <v>26.975999999999999</v>
      </c>
      <c r="Q3814" s="4">
        <v>26.975999999999999</v>
      </c>
      <c r="R3814" s="4">
        <f t="shared" si="238"/>
        <v>0</v>
      </c>
      <c r="S3814" s="4">
        <f t="shared" si="239"/>
        <v>0</v>
      </c>
    </row>
    <row r="3815" spans="1:19" x14ac:dyDescent="0.3">
      <c r="A3815" t="s">
        <v>4723</v>
      </c>
      <c r="B3815" s="1">
        <v>43046</v>
      </c>
      <c r="C3815" s="1">
        <v>43048</v>
      </c>
      <c r="D3815">
        <f t="shared" si="236"/>
        <v>2017</v>
      </c>
      <c r="E3815" t="str">
        <f t="shared" si="237"/>
        <v>Nov</v>
      </c>
      <c r="F3815" t="s">
        <v>20</v>
      </c>
      <c r="G3815" t="s">
        <v>3567</v>
      </c>
      <c r="H3815" t="s">
        <v>51</v>
      </c>
      <c r="I3815" t="s">
        <v>47</v>
      </c>
      <c r="J3815" t="s">
        <v>33</v>
      </c>
      <c r="K3815">
        <v>90036</v>
      </c>
      <c r="L3815" t="s">
        <v>34</v>
      </c>
      <c r="M3815" t="s">
        <v>4796</v>
      </c>
      <c r="N3815" t="s">
        <v>128</v>
      </c>
      <c r="O3815" t="s">
        <v>4436</v>
      </c>
      <c r="P3815" s="4">
        <v>26.975999999999999</v>
      </c>
      <c r="Q3815" s="4">
        <v>26.975999999999999</v>
      </c>
      <c r="R3815" s="4">
        <f t="shared" si="238"/>
        <v>0</v>
      </c>
      <c r="S3815" s="4">
        <f t="shared" si="239"/>
        <v>0</v>
      </c>
    </row>
    <row r="3816" spans="1:19" x14ac:dyDescent="0.3">
      <c r="A3816" t="s">
        <v>4798</v>
      </c>
      <c r="B3816" s="1">
        <v>43075</v>
      </c>
      <c r="C3816" s="1">
        <v>43081</v>
      </c>
      <c r="D3816">
        <f t="shared" si="236"/>
        <v>2017</v>
      </c>
      <c r="E3816" t="str">
        <f t="shared" si="237"/>
        <v>Dec</v>
      </c>
      <c r="F3816" t="s">
        <v>37</v>
      </c>
      <c r="G3816" t="s">
        <v>285</v>
      </c>
      <c r="H3816" t="s">
        <v>51</v>
      </c>
      <c r="I3816" t="s">
        <v>69</v>
      </c>
      <c r="J3816" t="s">
        <v>70</v>
      </c>
      <c r="K3816">
        <v>98105</v>
      </c>
      <c r="L3816" t="s">
        <v>34</v>
      </c>
      <c r="M3816" t="s">
        <v>4796</v>
      </c>
      <c r="N3816" t="s">
        <v>128</v>
      </c>
      <c r="O3816" t="s">
        <v>4436</v>
      </c>
      <c r="P3816" s="4">
        <v>47.207999999999998</v>
      </c>
      <c r="Q3816" s="4">
        <v>47.207999999999998</v>
      </c>
      <c r="R3816" s="4">
        <f t="shared" si="238"/>
        <v>0</v>
      </c>
      <c r="S3816" s="4">
        <f t="shared" si="239"/>
        <v>0</v>
      </c>
    </row>
    <row r="3817" spans="1:19" x14ac:dyDescent="0.3">
      <c r="A3817" t="s">
        <v>4624</v>
      </c>
      <c r="B3817" s="1">
        <v>43086</v>
      </c>
      <c r="C3817" s="1">
        <v>43092</v>
      </c>
      <c r="D3817">
        <f t="shared" si="236"/>
        <v>2017</v>
      </c>
      <c r="E3817" t="str">
        <f t="shared" si="237"/>
        <v>Dec</v>
      </c>
      <c r="F3817" t="s">
        <v>37</v>
      </c>
      <c r="G3817" t="s">
        <v>1321</v>
      </c>
      <c r="H3817" t="s">
        <v>51</v>
      </c>
      <c r="I3817" t="s">
        <v>3760</v>
      </c>
      <c r="J3817" t="s">
        <v>1031</v>
      </c>
      <c r="K3817">
        <v>88220</v>
      </c>
      <c r="L3817" t="s">
        <v>34</v>
      </c>
      <c r="M3817" t="s">
        <v>4796</v>
      </c>
      <c r="N3817" t="s">
        <v>128</v>
      </c>
      <c r="O3817" t="s">
        <v>4436</v>
      </c>
      <c r="P3817" s="4">
        <v>13.488</v>
      </c>
      <c r="Q3817" s="4">
        <v>13.488</v>
      </c>
      <c r="R3817" s="4">
        <f t="shared" si="238"/>
        <v>0</v>
      </c>
      <c r="S3817" s="4">
        <f t="shared" si="239"/>
        <v>0</v>
      </c>
    </row>
    <row r="3818" spans="1:19" ht="15.6" x14ac:dyDescent="0.3">
      <c r="A3818" t="s">
        <v>1268</v>
      </c>
      <c r="B3818" s="1">
        <v>42094</v>
      </c>
      <c r="C3818" s="1">
        <v>42094</v>
      </c>
      <c r="D3818">
        <f t="shared" si="236"/>
        <v>2015</v>
      </c>
      <c r="E3818" t="str">
        <f t="shared" si="237"/>
        <v>Mar</v>
      </c>
      <c r="F3818" t="s">
        <v>30</v>
      </c>
      <c r="G3818" t="s">
        <v>1269</v>
      </c>
      <c r="H3818" s="2" t="s">
        <v>22</v>
      </c>
      <c r="I3818" t="s">
        <v>1270</v>
      </c>
      <c r="J3818" t="s">
        <v>79</v>
      </c>
      <c r="K3818">
        <v>33614</v>
      </c>
      <c r="L3818" t="s">
        <v>44</v>
      </c>
      <c r="M3818" t="s">
        <v>4796</v>
      </c>
      <c r="N3818" t="s">
        <v>128</v>
      </c>
      <c r="O3818" t="s">
        <v>4436</v>
      </c>
      <c r="P3818" s="4">
        <v>12.645</v>
      </c>
      <c r="Q3818" s="4">
        <v>12.645</v>
      </c>
      <c r="R3818" s="4">
        <f t="shared" si="238"/>
        <v>0</v>
      </c>
      <c r="S3818" s="4">
        <f t="shared" si="239"/>
        <v>0</v>
      </c>
    </row>
    <row r="3819" spans="1:19" ht="15.6" x14ac:dyDescent="0.3">
      <c r="A3819" t="s">
        <v>3558</v>
      </c>
      <c r="B3819" s="1">
        <v>43422</v>
      </c>
      <c r="C3819" s="1">
        <v>43427</v>
      </c>
      <c r="D3819">
        <f t="shared" si="236"/>
        <v>2018</v>
      </c>
      <c r="E3819" t="str">
        <f t="shared" si="237"/>
        <v>Nov</v>
      </c>
      <c r="F3819" t="s">
        <v>67</v>
      </c>
      <c r="G3819" t="s">
        <v>3139</v>
      </c>
      <c r="H3819" s="2" t="s">
        <v>22</v>
      </c>
      <c r="I3819" t="s">
        <v>1317</v>
      </c>
      <c r="J3819" t="s">
        <v>79</v>
      </c>
      <c r="K3819">
        <v>33023</v>
      </c>
      <c r="L3819" t="s">
        <v>44</v>
      </c>
      <c r="M3819" t="s">
        <v>4796</v>
      </c>
      <c r="N3819" t="s">
        <v>128</v>
      </c>
      <c r="O3819" t="s">
        <v>4436</v>
      </c>
      <c r="P3819" s="4">
        <v>20.231999999999999</v>
      </c>
      <c r="Q3819" s="4">
        <v>18</v>
      </c>
      <c r="R3819" s="4">
        <f t="shared" si="238"/>
        <v>2.2319999999999993</v>
      </c>
      <c r="S3819" s="4">
        <f t="shared" si="239"/>
        <v>0.33479999999999988</v>
      </c>
    </row>
    <row r="3820" spans="1:19" ht="15.6" x14ac:dyDescent="0.3">
      <c r="A3820" t="s">
        <v>4680</v>
      </c>
      <c r="B3820" s="1">
        <v>43330</v>
      </c>
      <c r="C3820" s="1">
        <v>43334</v>
      </c>
      <c r="D3820">
        <f t="shared" si="236"/>
        <v>2018</v>
      </c>
      <c r="E3820" t="str">
        <f t="shared" si="237"/>
        <v>Aug</v>
      </c>
      <c r="F3820" t="s">
        <v>37</v>
      </c>
      <c r="G3820" t="s">
        <v>264</v>
      </c>
      <c r="H3820" s="2" t="s">
        <v>22</v>
      </c>
      <c r="I3820" t="s">
        <v>116</v>
      </c>
      <c r="J3820" t="s">
        <v>109</v>
      </c>
      <c r="K3820">
        <v>75220</v>
      </c>
      <c r="L3820" t="s">
        <v>25</v>
      </c>
      <c r="M3820" t="s">
        <v>4796</v>
      </c>
      <c r="N3820" t="s">
        <v>128</v>
      </c>
      <c r="O3820" t="s">
        <v>4436</v>
      </c>
      <c r="P3820" s="4">
        <v>6.7439999999999998</v>
      </c>
      <c r="Q3820" s="4">
        <v>5</v>
      </c>
      <c r="R3820" s="4">
        <f t="shared" si="238"/>
        <v>1.7439999999999998</v>
      </c>
      <c r="S3820" s="4">
        <f t="shared" si="239"/>
        <v>0.26159999999999994</v>
      </c>
    </row>
    <row r="3821" spans="1:19" ht="15.6" x14ac:dyDescent="0.3">
      <c r="A3821" t="s">
        <v>3989</v>
      </c>
      <c r="B3821" s="1">
        <v>43443</v>
      </c>
      <c r="C3821" s="1">
        <v>43445</v>
      </c>
      <c r="D3821">
        <f t="shared" si="236"/>
        <v>2018</v>
      </c>
      <c r="E3821" t="str">
        <f t="shared" si="237"/>
        <v>Dec</v>
      </c>
      <c r="F3821" t="s">
        <v>67</v>
      </c>
      <c r="G3821" t="s">
        <v>702</v>
      </c>
      <c r="H3821" s="2" t="s">
        <v>22</v>
      </c>
      <c r="I3821" t="s">
        <v>97</v>
      </c>
      <c r="J3821" t="s">
        <v>89</v>
      </c>
      <c r="K3821">
        <v>48234</v>
      </c>
      <c r="L3821" t="s">
        <v>25</v>
      </c>
      <c r="M3821" t="s">
        <v>4796</v>
      </c>
      <c r="N3821" t="s">
        <v>128</v>
      </c>
      <c r="O3821" t="s">
        <v>4436</v>
      </c>
      <c r="P3821" s="4">
        <v>33.72</v>
      </c>
      <c r="Q3821" s="4">
        <v>33.72</v>
      </c>
      <c r="R3821" s="4">
        <f t="shared" si="238"/>
        <v>0</v>
      </c>
      <c r="S3821" s="4">
        <f t="shared" si="239"/>
        <v>0</v>
      </c>
    </row>
    <row r="3822" spans="1:19" ht="15.6" x14ac:dyDescent="0.3">
      <c r="A3822" t="s">
        <v>1798</v>
      </c>
      <c r="B3822" s="1">
        <v>42157</v>
      </c>
      <c r="C3822" s="1">
        <v>42162</v>
      </c>
      <c r="D3822">
        <f t="shared" si="236"/>
        <v>2015</v>
      </c>
      <c r="E3822" t="str">
        <f t="shared" si="237"/>
        <v>Jun</v>
      </c>
      <c r="F3822" t="s">
        <v>37</v>
      </c>
      <c r="G3822" t="s">
        <v>1343</v>
      </c>
      <c r="H3822" s="2" t="s">
        <v>22</v>
      </c>
      <c r="I3822" t="s">
        <v>539</v>
      </c>
      <c r="J3822" t="s">
        <v>415</v>
      </c>
      <c r="K3822">
        <v>84057</v>
      </c>
      <c r="L3822" t="s">
        <v>34</v>
      </c>
      <c r="M3822" t="s">
        <v>4799</v>
      </c>
      <c r="N3822" t="s">
        <v>128</v>
      </c>
      <c r="O3822" t="s">
        <v>4436</v>
      </c>
      <c r="P3822" s="4">
        <v>59.808</v>
      </c>
      <c r="Q3822" s="4">
        <v>59.808</v>
      </c>
      <c r="R3822" s="4">
        <f t="shared" si="238"/>
        <v>0</v>
      </c>
      <c r="S3822" s="4">
        <f t="shared" si="239"/>
        <v>0</v>
      </c>
    </row>
    <row r="3823" spans="1:19" ht="15.6" x14ac:dyDescent="0.3">
      <c r="A3823" t="s">
        <v>913</v>
      </c>
      <c r="B3823" s="1">
        <v>42885</v>
      </c>
      <c r="C3823" s="1">
        <v>42890</v>
      </c>
      <c r="D3823">
        <f t="shared" si="236"/>
        <v>2017</v>
      </c>
      <c r="E3823" t="str">
        <f t="shared" si="237"/>
        <v>May</v>
      </c>
      <c r="F3823" t="s">
        <v>37</v>
      </c>
      <c r="G3823" t="s">
        <v>914</v>
      </c>
      <c r="H3823" s="2" t="s">
        <v>22</v>
      </c>
      <c r="I3823" t="s">
        <v>74</v>
      </c>
      <c r="J3823" t="s">
        <v>75</v>
      </c>
      <c r="K3823">
        <v>80134</v>
      </c>
      <c r="L3823" t="s">
        <v>34</v>
      </c>
      <c r="M3823" t="s">
        <v>4799</v>
      </c>
      <c r="N3823" t="s">
        <v>128</v>
      </c>
      <c r="O3823" t="s">
        <v>4436</v>
      </c>
      <c r="P3823" s="4">
        <v>14.952</v>
      </c>
      <c r="Q3823" s="4">
        <v>18</v>
      </c>
      <c r="R3823" s="4">
        <f t="shared" si="238"/>
        <v>-3.048</v>
      </c>
      <c r="S3823" s="4">
        <f t="shared" si="239"/>
        <v>-0.4572</v>
      </c>
    </row>
    <row r="3824" spans="1:19" x14ac:dyDescent="0.3">
      <c r="A3824" t="s">
        <v>4800</v>
      </c>
      <c r="B3824" s="1">
        <v>42926</v>
      </c>
      <c r="C3824" s="1">
        <v>42927</v>
      </c>
      <c r="D3824">
        <f t="shared" si="236"/>
        <v>2017</v>
      </c>
      <c r="E3824" t="str">
        <f t="shared" si="237"/>
        <v>Jul</v>
      </c>
      <c r="F3824" t="s">
        <v>30</v>
      </c>
      <c r="G3824" t="s">
        <v>623</v>
      </c>
      <c r="H3824" t="s">
        <v>51</v>
      </c>
      <c r="I3824" t="s">
        <v>4092</v>
      </c>
      <c r="J3824" t="s">
        <v>178</v>
      </c>
      <c r="K3824">
        <v>85364</v>
      </c>
      <c r="L3824" t="s">
        <v>34</v>
      </c>
      <c r="M3824" t="s">
        <v>4799</v>
      </c>
      <c r="N3824" t="s">
        <v>128</v>
      </c>
      <c r="O3824" t="s">
        <v>4436</v>
      </c>
      <c r="P3824" s="4">
        <v>44.856000000000002</v>
      </c>
      <c r="Q3824" s="4">
        <v>44.856000000000002</v>
      </c>
      <c r="R3824" s="4">
        <f t="shared" si="238"/>
        <v>0</v>
      </c>
      <c r="S3824" s="4">
        <f t="shared" si="239"/>
        <v>0</v>
      </c>
    </row>
    <row r="3825" spans="1:19" ht="15.6" x14ac:dyDescent="0.3">
      <c r="A3825" t="s">
        <v>4801</v>
      </c>
      <c r="B3825" s="1">
        <v>42989</v>
      </c>
      <c r="C3825" s="1">
        <v>42995</v>
      </c>
      <c r="D3825">
        <f t="shared" si="236"/>
        <v>2017</v>
      </c>
      <c r="E3825" t="str">
        <f t="shared" si="237"/>
        <v>Sep</v>
      </c>
      <c r="F3825" t="s">
        <v>37</v>
      </c>
      <c r="G3825" t="s">
        <v>826</v>
      </c>
      <c r="H3825" s="2" t="s">
        <v>22</v>
      </c>
      <c r="I3825" t="s">
        <v>131</v>
      </c>
      <c r="J3825" t="s">
        <v>33</v>
      </c>
      <c r="K3825">
        <v>95123</v>
      </c>
      <c r="L3825" t="s">
        <v>34</v>
      </c>
      <c r="M3825" t="s">
        <v>4799</v>
      </c>
      <c r="N3825" t="s">
        <v>128</v>
      </c>
      <c r="O3825" t="s">
        <v>4436</v>
      </c>
      <c r="P3825" s="4">
        <v>39.872</v>
      </c>
      <c r="Q3825" s="4">
        <v>39.872</v>
      </c>
      <c r="R3825" s="4">
        <f t="shared" si="238"/>
        <v>0</v>
      </c>
      <c r="S3825" s="4">
        <f t="shared" si="239"/>
        <v>0</v>
      </c>
    </row>
    <row r="3826" spans="1:19" x14ac:dyDescent="0.3">
      <c r="A3826" t="s">
        <v>4798</v>
      </c>
      <c r="B3826" s="1">
        <v>43075</v>
      </c>
      <c r="C3826" s="1">
        <v>43081</v>
      </c>
      <c r="D3826">
        <f t="shared" si="236"/>
        <v>2017</v>
      </c>
      <c r="E3826" t="str">
        <f t="shared" si="237"/>
        <v>Dec</v>
      </c>
      <c r="F3826" t="s">
        <v>37</v>
      </c>
      <c r="G3826" t="s">
        <v>285</v>
      </c>
      <c r="H3826" t="s">
        <v>51</v>
      </c>
      <c r="I3826" t="s">
        <v>69</v>
      </c>
      <c r="J3826" t="s">
        <v>70</v>
      </c>
      <c r="K3826">
        <v>98105</v>
      </c>
      <c r="L3826" t="s">
        <v>34</v>
      </c>
      <c r="M3826" t="s">
        <v>4799</v>
      </c>
      <c r="N3826" t="s">
        <v>128</v>
      </c>
      <c r="O3826" t="s">
        <v>4436</v>
      </c>
      <c r="P3826" s="4">
        <v>59.808</v>
      </c>
      <c r="Q3826" s="4">
        <v>59.808</v>
      </c>
      <c r="R3826" s="4">
        <f t="shared" si="238"/>
        <v>0</v>
      </c>
      <c r="S3826" s="4">
        <f t="shared" si="239"/>
        <v>0</v>
      </c>
    </row>
    <row r="3827" spans="1:19" ht="15.6" x14ac:dyDescent="0.3">
      <c r="A3827" t="s">
        <v>2932</v>
      </c>
      <c r="B3827" s="1">
        <v>43340</v>
      </c>
      <c r="C3827" s="1">
        <v>43346</v>
      </c>
      <c r="D3827">
        <f t="shared" si="236"/>
        <v>2018</v>
      </c>
      <c r="E3827" t="str">
        <f t="shared" si="237"/>
        <v>Aug</v>
      </c>
      <c r="F3827" t="s">
        <v>37</v>
      </c>
      <c r="G3827" t="s">
        <v>2933</v>
      </c>
      <c r="H3827" s="2" t="s">
        <v>22</v>
      </c>
      <c r="I3827" t="s">
        <v>69</v>
      </c>
      <c r="J3827" t="s">
        <v>70</v>
      </c>
      <c r="K3827">
        <v>98105</v>
      </c>
      <c r="L3827" t="s">
        <v>34</v>
      </c>
      <c r="M3827" t="s">
        <v>4799</v>
      </c>
      <c r="N3827" t="s">
        <v>128</v>
      </c>
      <c r="O3827" t="s">
        <v>4436</v>
      </c>
      <c r="P3827" s="4">
        <v>99.68</v>
      </c>
      <c r="Q3827" s="4">
        <v>99.68</v>
      </c>
      <c r="R3827" s="4">
        <f t="shared" si="238"/>
        <v>0</v>
      </c>
      <c r="S3827" s="4">
        <f t="shared" si="239"/>
        <v>0</v>
      </c>
    </row>
    <row r="3828" spans="1:19" ht="15.6" x14ac:dyDescent="0.3">
      <c r="A3828" t="s">
        <v>4433</v>
      </c>
      <c r="B3828" s="1">
        <v>42414</v>
      </c>
      <c r="C3828" s="1">
        <v>42419</v>
      </c>
      <c r="D3828">
        <f t="shared" si="236"/>
        <v>2016</v>
      </c>
      <c r="E3828" t="str">
        <f t="shared" si="237"/>
        <v>Feb</v>
      </c>
      <c r="F3828" t="s">
        <v>37</v>
      </c>
      <c r="G3828" t="s">
        <v>2156</v>
      </c>
      <c r="H3828" s="2" t="s">
        <v>22</v>
      </c>
      <c r="I3828" t="s">
        <v>1839</v>
      </c>
      <c r="J3828" t="s">
        <v>233</v>
      </c>
      <c r="K3828">
        <v>44312</v>
      </c>
      <c r="L3828" t="s">
        <v>54</v>
      </c>
      <c r="M3828" t="s">
        <v>4799</v>
      </c>
      <c r="N3828" t="s">
        <v>128</v>
      </c>
      <c r="O3828" t="s">
        <v>4436</v>
      </c>
      <c r="P3828" s="4">
        <v>14.952</v>
      </c>
      <c r="Q3828" s="4">
        <v>18</v>
      </c>
      <c r="R3828" s="4">
        <f t="shared" si="238"/>
        <v>-3.048</v>
      </c>
      <c r="S3828" s="4">
        <f t="shared" si="239"/>
        <v>-0.4572</v>
      </c>
    </row>
    <row r="3829" spans="1:19" ht="15.6" x14ac:dyDescent="0.3">
      <c r="A3829" t="s">
        <v>4802</v>
      </c>
      <c r="B3829" s="1">
        <v>42989</v>
      </c>
      <c r="C3829" s="1">
        <v>42995</v>
      </c>
      <c r="D3829">
        <f t="shared" si="236"/>
        <v>2017</v>
      </c>
      <c r="E3829" t="str">
        <f t="shared" si="237"/>
        <v>Sep</v>
      </c>
      <c r="F3829" t="s">
        <v>37</v>
      </c>
      <c r="G3829" t="s">
        <v>623</v>
      </c>
      <c r="H3829" s="2" t="s">
        <v>22</v>
      </c>
      <c r="I3829" t="s">
        <v>2346</v>
      </c>
      <c r="J3829" t="s">
        <v>233</v>
      </c>
      <c r="K3829">
        <v>43615</v>
      </c>
      <c r="L3829" t="s">
        <v>54</v>
      </c>
      <c r="M3829" t="s">
        <v>4799</v>
      </c>
      <c r="N3829" t="s">
        <v>110</v>
      </c>
      <c r="O3829" t="s">
        <v>4436</v>
      </c>
      <c r="P3829" s="4">
        <v>22.428000000000001</v>
      </c>
      <c r="Q3829" s="4">
        <v>18</v>
      </c>
      <c r="R3829" s="4">
        <f t="shared" si="238"/>
        <v>4.4280000000000008</v>
      </c>
      <c r="S3829" s="4">
        <f t="shared" si="239"/>
        <v>0.66420000000000012</v>
      </c>
    </row>
    <row r="3830" spans="1:19" ht="15.6" x14ac:dyDescent="0.3">
      <c r="A3830" t="s">
        <v>4803</v>
      </c>
      <c r="B3830" s="1">
        <v>43427</v>
      </c>
      <c r="C3830" s="1">
        <v>43430</v>
      </c>
      <c r="D3830">
        <f t="shared" si="236"/>
        <v>2018</v>
      </c>
      <c r="E3830" t="str">
        <f t="shared" si="237"/>
        <v>Nov</v>
      </c>
      <c r="F3830" t="s">
        <v>67</v>
      </c>
      <c r="G3830" t="s">
        <v>1174</v>
      </c>
      <c r="H3830" s="2" t="s">
        <v>22</v>
      </c>
      <c r="I3830" t="s">
        <v>100</v>
      </c>
      <c r="J3830" t="s">
        <v>101</v>
      </c>
      <c r="K3830">
        <v>19120</v>
      </c>
      <c r="L3830" t="s">
        <v>54</v>
      </c>
      <c r="M3830" t="s">
        <v>4799</v>
      </c>
      <c r="N3830" t="s">
        <v>128</v>
      </c>
      <c r="O3830" t="s">
        <v>4436</v>
      </c>
      <c r="P3830" s="4">
        <v>7.476</v>
      </c>
      <c r="Q3830" s="4">
        <v>5</v>
      </c>
      <c r="R3830" s="4">
        <f t="shared" si="238"/>
        <v>2.476</v>
      </c>
      <c r="S3830" s="4">
        <f t="shared" si="239"/>
        <v>0.37140000000000001</v>
      </c>
    </row>
    <row r="3831" spans="1:19" ht="15.6" x14ac:dyDescent="0.3">
      <c r="A3831" t="s">
        <v>4804</v>
      </c>
      <c r="B3831" s="1">
        <v>42365</v>
      </c>
      <c r="C3831" s="1">
        <v>42368</v>
      </c>
      <c r="D3831">
        <f t="shared" si="236"/>
        <v>2015</v>
      </c>
      <c r="E3831" t="str">
        <f t="shared" si="237"/>
        <v>Dec</v>
      </c>
      <c r="F3831" t="s">
        <v>20</v>
      </c>
      <c r="G3831" t="s">
        <v>1390</v>
      </c>
      <c r="H3831" s="2" t="s">
        <v>22</v>
      </c>
      <c r="I3831" t="s">
        <v>174</v>
      </c>
      <c r="J3831" t="s">
        <v>109</v>
      </c>
      <c r="K3831">
        <v>76106</v>
      </c>
      <c r="L3831" t="s">
        <v>25</v>
      </c>
      <c r="M3831" t="s">
        <v>4799</v>
      </c>
      <c r="N3831" t="s">
        <v>128</v>
      </c>
      <c r="O3831" t="s">
        <v>4436</v>
      </c>
      <c r="P3831" s="4">
        <v>4.984</v>
      </c>
      <c r="Q3831" s="4">
        <v>5</v>
      </c>
      <c r="R3831" s="4">
        <f t="shared" si="238"/>
        <v>-1.6000000000000014E-2</v>
      </c>
      <c r="S3831" s="4">
        <f t="shared" si="239"/>
        <v>-2.400000000000002E-3</v>
      </c>
    </row>
    <row r="3832" spans="1:19" ht="15.6" x14ac:dyDescent="0.3">
      <c r="A3832" t="s">
        <v>2805</v>
      </c>
      <c r="B3832" s="1">
        <v>42684</v>
      </c>
      <c r="C3832" s="1">
        <v>42688</v>
      </c>
      <c r="D3832">
        <f t="shared" si="236"/>
        <v>2016</v>
      </c>
      <c r="E3832" t="str">
        <f t="shared" si="237"/>
        <v>Nov</v>
      </c>
      <c r="F3832" t="s">
        <v>37</v>
      </c>
      <c r="G3832" t="s">
        <v>1096</v>
      </c>
      <c r="H3832" s="2" t="s">
        <v>22</v>
      </c>
      <c r="I3832" t="s">
        <v>2029</v>
      </c>
      <c r="J3832" t="s">
        <v>807</v>
      </c>
      <c r="K3832">
        <v>55113</v>
      </c>
      <c r="L3832" t="s">
        <v>25</v>
      </c>
      <c r="M3832" t="s">
        <v>4799</v>
      </c>
      <c r="N3832" t="s">
        <v>128</v>
      </c>
      <c r="O3832" t="s">
        <v>4436</v>
      </c>
      <c r="P3832" s="4">
        <v>74.760000000000005</v>
      </c>
      <c r="Q3832" s="4">
        <v>74.760000000000005</v>
      </c>
      <c r="R3832" s="4">
        <f t="shared" si="238"/>
        <v>0</v>
      </c>
      <c r="S3832" s="4">
        <f t="shared" si="239"/>
        <v>0</v>
      </c>
    </row>
    <row r="3833" spans="1:19" x14ac:dyDescent="0.3">
      <c r="A3833" t="s">
        <v>4805</v>
      </c>
      <c r="B3833" s="1">
        <v>42190</v>
      </c>
      <c r="C3833" s="1">
        <v>42196</v>
      </c>
      <c r="D3833">
        <f t="shared" si="236"/>
        <v>2015</v>
      </c>
      <c r="E3833" t="str">
        <f t="shared" si="237"/>
        <v>Jul</v>
      </c>
      <c r="F3833" t="s">
        <v>37</v>
      </c>
      <c r="G3833" t="s">
        <v>64</v>
      </c>
      <c r="H3833" t="s">
        <v>22</v>
      </c>
      <c r="I3833" t="s">
        <v>47</v>
      </c>
      <c r="J3833" t="s">
        <v>33</v>
      </c>
      <c r="K3833">
        <v>90004</v>
      </c>
      <c r="L3833" t="s">
        <v>34</v>
      </c>
      <c r="M3833" t="s">
        <v>4806</v>
      </c>
      <c r="N3833" t="s">
        <v>128</v>
      </c>
      <c r="O3833" t="s">
        <v>4436</v>
      </c>
      <c r="P3833" s="4">
        <v>180.96</v>
      </c>
      <c r="Q3833" s="4">
        <f>P3833-17</f>
        <v>163.96</v>
      </c>
      <c r="R3833" s="4">
        <f t="shared" si="238"/>
        <v>17</v>
      </c>
      <c r="S3833" s="4">
        <f t="shared" si="239"/>
        <v>2.5499999999999998</v>
      </c>
    </row>
    <row r="3834" spans="1:19" ht="15.6" x14ac:dyDescent="0.3">
      <c r="A3834" t="s">
        <v>913</v>
      </c>
      <c r="B3834" s="1">
        <v>42885</v>
      </c>
      <c r="C3834" s="1">
        <v>42890</v>
      </c>
      <c r="D3834">
        <f t="shared" si="236"/>
        <v>2017</v>
      </c>
      <c r="E3834" t="str">
        <f t="shared" si="237"/>
        <v>May</v>
      </c>
      <c r="F3834" t="s">
        <v>37</v>
      </c>
      <c r="G3834" t="s">
        <v>914</v>
      </c>
      <c r="H3834" s="2" t="s">
        <v>22</v>
      </c>
      <c r="I3834" t="s">
        <v>74</v>
      </c>
      <c r="J3834" t="s">
        <v>75</v>
      </c>
      <c r="K3834">
        <v>80134</v>
      </c>
      <c r="L3834" t="s">
        <v>34</v>
      </c>
      <c r="M3834" t="s">
        <v>4806</v>
      </c>
      <c r="N3834" t="s">
        <v>110</v>
      </c>
      <c r="O3834" t="s">
        <v>4436</v>
      </c>
      <c r="P3834" s="4">
        <v>22.62</v>
      </c>
      <c r="Q3834" s="4">
        <v>18</v>
      </c>
      <c r="R3834" s="4">
        <f t="shared" si="238"/>
        <v>4.620000000000001</v>
      </c>
      <c r="S3834" s="4">
        <f t="shared" si="239"/>
        <v>0.69300000000000017</v>
      </c>
    </row>
    <row r="3835" spans="1:19" x14ac:dyDescent="0.3">
      <c r="A3835" t="s">
        <v>3068</v>
      </c>
      <c r="B3835" s="1">
        <v>43087</v>
      </c>
      <c r="C3835" s="1">
        <v>43090</v>
      </c>
      <c r="D3835">
        <f t="shared" si="236"/>
        <v>2017</v>
      </c>
      <c r="E3835" t="str">
        <f t="shared" si="237"/>
        <v>Dec</v>
      </c>
      <c r="F3835" t="s">
        <v>20</v>
      </c>
      <c r="G3835" t="s">
        <v>1141</v>
      </c>
      <c r="H3835" t="s">
        <v>51</v>
      </c>
      <c r="I3835" t="s">
        <v>431</v>
      </c>
      <c r="J3835" t="s">
        <v>242</v>
      </c>
      <c r="K3835">
        <v>97301</v>
      </c>
      <c r="L3835" t="s">
        <v>34</v>
      </c>
      <c r="M3835" t="s">
        <v>4806</v>
      </c>
      <c r="N3835" t="s">
        <v>128</v>
      </c>
      <c r="O3835" t="s">
        <v>4436</v>
      </c>
      <c r="P3835" s="4">
        <v>45.24</v>
      </c>
      <c r="Q3835" s="4">
        <v>45.24</v>
      </c>
      <c r="R3835" s="4">
        <f t="shared" si="238"/>
        <v>0</v>
      </c>
      <c r="S3835" s="4">
        <f t="shared" si="239"/>
        <v>0</v>
      </c>
    </row>
    <row r="3836" spans="1:19" ht="15.6" x14ac:dyDescent="0.3">
      <c r="A3836" t="s">
        <v>4807</v>
      </c>
      <c r="B3836" s="1">
        <v>43425</v>
      </c>
      <c r="C3836" s="1">
        <v>43429</v>
      </c>
      <c r="D3836">
        <f t="shared" si="236"/>
        <v>2018</v>
      </c>
      <c r="E3836" t="str">
        <f t="shared" si="237"/>
        <v>Nov</v>
      </c>
      <c r="F3836" t="s">
        <v>37</v>
      </c>
      <c r="G3836" t="s">
        <v>1442</v>
      </c>
      <c r="H3836" s="2" t="s">
        <v>22</v>
      </c>
      <c r="I3836" t="s">
        <v>4808</v>
      </c>
      <c r="J3836" t="s">
        <v>70</v>
      </c>
      <c r="K3836">
        <v>98059</v>
      </c>
      <c r="L3836" t="s">
        <v>34</v>
      </c>
      <c r="M3836" t="s">
        <v>4806</v>
      </c>
      <c r="N3836" t="s">
        <v>128</v>
      </c>
      <c r="O3836" t="s">
        <v>4436</v>
      </c>
      <c r="P3836" s="4">
        <v>150.80000000000001</v>
      </c>
      <c r="Q3836" s="4">
        <v>150.80000000000001</v>
      </c>
      <c r="R3836" s="4">
        <f t="shared" si="238"/>
        <v>0</v>
      </c>
      <c r="S3836" s="4">
        <f t="shared" si="239"/>
        <v>0</v>
      </c>
    </row>
    <row r="3837" spans="1:19" x14ac:dyDescent="0.3">
      <c r="A3837" t="s">
        <v>4809</v>
      </c>
      <c r="B3837" s="1">
        <v>43436</v>
      </c>
      <c r="C3837" s="1">
        <v>43436</v>
      </c>
      <c r="D3837">
        <f t="shared" si="236"/>
        <v>2018</v>
      </c>
      <c r="E3837" t="str">
        <f t="shared" si="237"/>
        <v>Dec</v>
      </c>
      <c r="F3837" t="s">
        <v>30</v>
      </c>
      <c r="G3837" t="s">
        <v>1784</v>
      </c>
      <c r="H3837" t="s">
        <v>105</v>
      </c>
      <c r="I3837" t="s">
        <v>65</v>
      </c>
      <c r="J3837" t="s">
        <v>178</v>
      </c>
      <c r="K3837">
        <v>85345</v>
      </c>
      <c r="L3837" t="s">
        <v>34</v>
      </c>
      <c r="M3837" t="s">
        <v>4806</v>
      </c>
      <c r="N3837" t="s">
        <v>128</v>
      </c>
      <c r="O3837" t="s">
        <v>4436</v>
      </c>
      <c r="P3837" s="4">
        <v>67.86</v>
      </c>
      <c r="Q3837" s="4">
        <v>67.86</v>
      </c>
      <c r="R3837" s="4">
        <f t="shared" si="238"/>
        <v>0</v>
      </c>
      <c r="S3837" s="4">
        <f t="shared" si="239"/>
        <v>0</v>
      </c>
    </row>
    <row r="3838" spans="1:19" ht="15.6" x14ac:dyDescent="0.3">
      <c r="A3838" t="s">
        <v>4810</v>
      </c>
      <c r="B3838" s="1">
        <v>43442</v>
      </c>
      <c r="C3838" s="1">
        <v>43448</v>
      </c>
      <c r="D3838">
        <f t="shared" si="236"/>
        <v>2018</v>
      </c>
      <c r="E3838" t="str">
        <f t="shared" si="237"/>
        <v>Dec</v>
      </c>
      <c r="F3838" t="s">
        <v>37</v>
      </c>
      <c r="G3838" t="s">
        <v>1475</v>
      </c>
      <c r="H3838" s="2" t="s">
        <v>22</v>
      </c>
      <c r="I3838" t="s">
        <v>32</v>
      </c>
      <c r="J3838" t="s">
        <v>33</v>
      </c>
      <c r="K3838">
        <v>94109</v>
      </c>
      <c r="L3838" t="s">
        <v>34</v>
      </c>
      <c r="M3838" t="s">
        <v>4806</v>
      </c>
      <c r="N3838" t="s">
        <v>128</v>
      </c>
      <c r="O3838" t="s">
        <v>4436</v>
      </c>
      <c r="P3838" s="4">
        <v>90.48</v>
      </c>
      <c r="Q3838" s="4">
        <v>90.48</v>
      </c>
      <c r="R3838" s="4">
        <f t="shared" si="238"/>
        <v>0</v>
      </c>
      <c r="S3838" s="4">
        <f t="shared" si="239"/>
        <v>0</v>
      </c>
    </row>
    <row r="3839" spans="1:19" ht="15.6" x14ac:dyDescent="0.3">
      <c r="A3839" t="s">
        <v>4811</v>
      </c>
      <c r="B3839" s="1">
        <v>43458</v>
      </c>
      <c r="C3839" s="1">
        <v>43459</v>
      </c>
      <c r="D3839">
        <f t="shared" si="236"/>
        <v>2018</v>
      </c>
      <c r="E3839" t="str">
        <f t="shared" si="237"/>
        <v>Dec</v>
      </c>
      <c r="F3839" t="s">
        <v>20</v>
      </c>
      <c r="G3839" t="s">
        <v>1004</v>
      </c>
      <c r="H3839" s="2" t="s">
        <v>22</v>
      </c>
      <c r="I3839" t="s">
        <v>47</v>
      </c>
      <c r="J3839" t="s">
        <v>33</v>
      </c>
      <c r="K3839">
        <v>90049</v>
      </c>
      <c r="L3839" t="s">
        <v>34</v>
      </c>
      <c r="M3839" t="s">
        <v>4806</v>
      </c>
      <c r="N3839" t="s">
        <v>128</v>
      </c>
      <c r="O3839" t="s">
        <v>4436</v>
      </c>
      <c r="P3839" s="4">
        <v>90.48</v>
      </c>
      <c r="Q3839" s="4">
        <v>90.48</v>
      </c>
      <c r="R3839" s="4">
        <f t="shared" si="238"/>
        <v>0</v>
      </c>
      <c r="S3839" s="4">
        <f t="shared" si="239"/>
        <v>0</v>
      </c>
    </row>
    <row r="3840" spans="1:19" ht="15.6" x14ac:dyDescent="0.3">
      <c r="A3840" t="s">
        <v>4812</v>
      </c>
      <c r="B3840" s="1">
        <v>42530</v>
      </c>
      <c r="C3840" s="1">
        <v>42536</v>
      </c>
      <c r="D3840">
        <f t="shared" si="236"/>
        <v>2016</v>
      </c>
      <c r="E3840" t="str">
        <f t="shared" si="237"/>
        <v>Jun</v>
      </c>
      <c r="F3840" t="s">
        <v>37</v>
      </c>
      <c r="G3840" t="s">
        <v>4525</v>
      </c>
      <c r="H3840" s="2" t="s">
        <v>22</v>
      </c>
      <c r="I3840" t="s">
        <v>839</v>
      </c>
      <c r="J3840" t="s">
        <v>158</v>
      </c>
      <c r="K3840">
        <v>23666</v>
      </c>
      <c r="L3840" t="s">
        <v>44</v>
      </c>
      <c r="M3840" t="s">
        <v>4806</v>
      </c>
      <c r="N3840" t="s">
        <v>128</v>
      </c>
      <c r="O3840" t="s">
        <v>4436</v>
      </c>
      <c r="P3840" s="4">
        <v>113.1</v>
      </c>
      <c r="Q3840" s="4">
        <v>113.1</v>
      </c>
      <c r="R3840" s="4">
        <f t="shared" si="238"/>
        <v>0</v>
      </c>
      <c r="S3840" s="4">
        <f t="shared" si="239"/>
        <v>0</v>
      </c>
    </row>
    <row r="3841" spans="1:19" ht="15.6" x14ac:dyDescent="0.3">
      <c r="A3841" t="s">
        <v>4813</v>
      </c>
      <c r="B3841" s="1">
        <v>43302</v>
      </c>
      <c r="C3841" s="1">
        <v>43307</v>
      </c>
      <c r="D3841">
        <f t="shared" si="236"/>
        <v>2018</v>
      </c>
      <c r="E3841" t="str">
        <f t="shared" si="237"/>
        <v>Jul</v>
      </c>
      <c r="F3841" t="s">
        <v>37</v>
      </c>
      <c r="G3841" t="s">
        <v>4618</v>
      </c>
      <c r="H3841" s="2" t="s">
        <v>22</v>
      </c>
      <c r="I3841" t="s">
        <v>545</v>
      </c>
      <c r="J3841" t="s">
        <v>233</v>
      </c>
      <c r="K3841">
        <v>44105</v>
      </c>
      <c r="L3841" t="s">
        <v>54</v>
      </c>
      <c r="M3841" t="s">
        <v>4806</v>
      </c>
      <c r="N3841" t="s">
        <v>128</v>
      </c>
      <c r="O3841" t="s">
        <v>4436</v>
      </c>
      <c r="P3841" s="4">
        <v>33.93</v>
      </c>
      <c r="Q3841" s="4">
        <v>33.93</v>
      </c>
      <c r="R3841" s="4">
        <f t="shared" si="238"/>
        <v>0</v>
      </c>
      <c r="S3841" s="4">
        <f t="shared" si="239"/>
        <v>0</v>
      </c>
    </row>
    <row r="3842" spans="1:19" ht="15.6" x14ac:dyDescent="0.3">
      <c r="A3842" t="s">
        <v>2669</v>
      </c>
      <c r="B3842" s="1">
        <v>42640</v>
      </c>
      <c r="C3842" s="1">
        <v>42642</v>
      </c>
      <c r="D3842">
        <f t="shared" ref="D3842:D3905" si="240">YEAR(B3842)</f>
        <v>2016</v>
      </c>
      <c r="E3842" t="str">
        <f t="shared" ref="E3842:E3905" si="241">TEXT(B3842,"mmm")</f>
        <v>Sep</v>
      </c>
      <c r="F3842" t="s">
        <v>20</v>
      </c>
      <c r="G3842" t="s">
        <v>2006</v>
      </c>
      <c r="H3842" s="2" t="s">
        <v>22</v>
      </c>
      <c r="I3842" t="s">
        <v>23</v>
      </c>
      <c r="J3842" t="s">
        <v>24</v>
      </c>
      <c r="K3842">
        <v>60610</v>
      </c>
      <c r="L3842" t="s">
        <v>25</v>
      </c>
      <c r="M3842" t="s">
        <v>4806</v>
      </c>
      <c r="N3842" t="s">
        <v>128</v>
      </c>
      <c r="O3842" t="s">
        <v>4436</v>
      </c>
      <c r="P3842" s="4">
        <v>15.08</v>
      </c>
      <c r="Q3842" s="4">
        <v>18</v>
      </c>
      <c r="R3842" s="4">
        <f t="shared" si="238"/>
        <v>-2.92</v>
      </c>
      <c r="S3842" s="4">
        <f t="shared" si="239"/>
        <v>-0.438</v>
      </c>
    </row>
    <row r="3843" spans="1:19" ht="15.6" x14ac:dyDescent="0.3">
      <c r="A3843" t="s">
        <v>4814</v>
      </c>
      <c r="B3843" s="1">
        <v>43458</v>
      </c>
      <c r="C3843" s="1">
        <v>43464</v>
      </c>
      <c r="D3843">
        <f t="shared" si="240"/>
        <v>2018</v>
      </c>
      <c r="E3843" t="str">
        <f t="shared" si="241"/>
        <v>Dec</v>
      </c>
      <c r="F3843" t="s">
        <v>37</v>
      </c>
      <c r="G3843" t="s">
        <v>1366</v>
      </c>
      <c r="H3843" s="2" t="s">
        <v>22</v>
      </c>
      <c r="I3843" t="s">
        <v>2506</v>
      </c>
      <c r="J3843" t="s">
        <v>980</v>
      </c>
      <c r="K3843">
        <v>83642</v>
      </c>
      <c r="L3843" t="s">
        <v>34</v>
      </c>
      <c r="M3843" t="s">
        <v>4815</v>
      </c>
      <c r="N3843" t="s">
        <v>128</v>
      </c>
      <c r="O3843" t="s">
        <v>4436</v>
      </c>
      <c r="P3843" s="4">
        <v>21.312000000000001</v>
      </c>
      <c r="Q3843" s="4">
        <v>18</v>
      </c>
      <c r="R3843" s="4">
        <f t="shared" ref="R3843:R3906" si="242">P3843-Q3843</f>
        <v>3.3120000000000012</v>
      </c>
      <c r="S3843" s="4">
        <f t="shared" ref="S3843:S3906" si="243">0.15*R3843</f>
        <v>0.49680000000000013</v>
      </c>
    </row>
    <row r="3844" spans="1:19" ht="15.6" x14ac:dyDescent="0.3">
      <c r="A3844" t="s">
        <v>4816</v>
      </c>
      <c r="B3844" s="1">
        <v>42260</v>
      </c>
      <c r="C3844" s="1">
        <v>42264</v>
      </c>
      <c r="D3844">
        <f t="shared" si="240"/>
        <v>2015</v>
      </c>
      <c r="E3844" t="str">
        <f t="shared" si="241"/>
        <v>Sep</v>
      </c>
      <c r="F3844" t="s">
        <v>37</v>
      </c>
      <c r="G3844" t="s">
        <v>804</v>
      </c>
      <c r="H3844" s="2" t="s">
        <v>22</v>
      </c>
      <c r="I3844" t="s">
        <v>1899</v>
      </c>
      <c r="J3844" t="s">
        <v>83</v>
      </c>
      <c r="K3844">
        <v>28205</v>
      </c>
      <c r="L3844" t="s">
        <v>44</v>
      </c>
      <c r="M3844" t="s">
        <v>4815</v>
      </c>
      <c r="N3844" t="s">
        <v>128</v>
      </c>
      <c r="O3844" t="s">
        <v>4436</v>
      </c>
      <c r="P3844" s="4">
        <v>18.648</v>
      </c>
      <c r="Q3844" s="4">
        <v>18</v>
      </c>
      <c r="R3844" s="4">
        <f t="shared" si="242"/>
        <v>0.64799999999999969</v>
      </c>
      <c r="S3844" s="4">
        <f t="shared" si="243"/>
        <v>9.7199999999999953E-2</v>
      </c>
    </row>
    <row r="3845" spans="1:19" ht="15.6" x14ac:dyDescent="0.3">
      <c r="A3845" t="s">
        <v>3079</v>
      </c>
      <c r="B3845" s="1">
        <v>43186</v>
      </c>
      <c r="C3845" s="1">
        <v>43188</v>
      </c>
      <c r="D3845">
        <f t="shared" si="240"/>
        <v>2018</v>
      </c>
      <c r="E3845" t="str">
        <f t="shared" si="241"/>
        <v>Mar</v>
      </c>
      <c r="F3845" t="s">
        <v>67</v>
      </c>
      <c r="G3845" t="s">
        <v>2631</v>
      </c>
      <c r="H3845" s="2" t="s">
        <v>22</v>
      </c>
      <c r="I3845" t="s">
        <v>645</v>
      </c>
      <c r="J3845" t="s">
        <v>158</v>
      </c>
      <c r="K3845">
        <v>23223</v>
      </c>
      <c r="L3845" t="s">
        <v>44</v>
      </c>
      <c r="M3845" t="s">
        <v>4815</v>
      </c>
      <c r="N3845" t="s">
        <v>128</v>
      </c>
      <c r="O3845" t="s">
        <v>4436</v>
      </c>
      <c r="P3845" s="4">
        <v>17.760000000000002</v>
      </c>
      <c r="Q3845" s="4">
        <v>18</v>
      </c>
      <c r="R3845" s="4">
        <f t="shared" si="242"/>
        <v>-0.23999999999999844</v>
      </c>
      <c r="S3845" s="4">
        <f t="shared" si="243"/>
        <v>-3.5999999999999761E-2</v>
      </c>
    </row>
    <row r="3846" spans="1:19" ht="15.6" x14ac:dyDescent="0.3">
      <c r="A3846" t="s">
        <v>2714</v>
      </c>
      <c r="B3846" s="1">
        <v>43197</v>
      </c>
      <c r="C3846" s="1">
        <v>43202</v>
      </c>
      <c r="D3846">
        <f t="shared" si="240"/>
        <v>2018</v>
      </c>
      <c r="E3846" t="str">
        <f t="shared" si="241"/>
        <v>Apr</v>
      </c>
      <c r="F3846" t="s">
        <v>37</v>
      </c>
      <c r="G3846" t="s">
        <v>2715</v>
      </c>
      <c r="H3846" s="2" t="s">
        <v>22</v>
      </c>
      <c r="I3846" t="s">
        <v>1270</v>
      </c>
      <c r="J3846" t="s">
        <v>79</v>
      </c>
      <c r="K3846">
        <v>33614</v>
      </c>
      <c r="L3846" t="s">
        <v>44</v>
      </c>
      <c r="M3846" t="s">
        <v>4815</v>
      </c>
      <c r="N3846" t="s">
        <v>128</v>
      </c>
      <c r="O3846" t="s">
        <v>4436</v>
      </c>
      <c r="P3846" s="4">
        <v>5.3280000000000003</v>
      </c>
      <c r="Q3846" s="4">
        <v>5</v>
      </c>
      <c r="R3846" s="4">
        <f t="shared" si="242"/>
        <v>0.32800000000000029</v>
      </c>
      <c r="S3846" s="4">
        <f t="shared" si="243"/>
        <v>4.9200000000000042E-2</v>
      </c>
    </row>
    <row r="3847" spans="1:19" ht="15.6" x14ac:dyDescent="0.3">
      <c r="A3847" t="s">
        <v>2837</v>
      </c>
      <c r="B3847" s="1">
        <v>42211</v>
      </c>
      <c r="C3847" s="1">
        <v>42215</v>
      </c>
      <c r="D3847">
        <f t="shared" si="240"/>
        <v>2015</v>
      </c>
      <c r="E3847" t="str">
        <f t="shared" si="241"/>
        <v>Jul</v>
      </c>
      <c r="F3847" t="s">
        <v>37</v>
      </c>
      <c r="G3847" t="s">
        <v>892</v>
      </c>
      <c r="H3847" s="2" t="s">
        <v>22</v>
      </c>
      <c r="I3847" t="s">
        <v>855</v>
      </c>
      <c r="J3847" t="s">
        <v>109</v>
      </c>
      <c r="K3847">
        <v>78207</v>
      </c>
      <c r="L3847" t="s">
        <v>25</v>
      </c>
      <c r="M3847" t="s">
        <v>4815</v>
      </c>
      <c r="N3847" t="s">
        <v>128</v>
      </c>
      <c r="O3847" t="s">
        <v>4436</v>
      </c>
      <c r="P3847" s="4">
        <v>8.8800000000000008</v>
      </c>
      <c r="Q3847" s="4">
        <v>18</v>
      </c>
      <c r="R3847" s="4">
        <f t="shared" si="242"/>
        <v>-9.1199999999999992</v>
      </c>
      <c r="S3847" s="4">
        <f t="shared" si="243"/>
        <v>-1.3679999999999999</v>
      </c>
    </row>
    <row r="3848" spans="1:19" x14ac:dyDescent="0.3">
      <c r="A3848" t="s">
        <v>3282</v>
      </c>
      <c r="B3848" s="1">
        <v>43079</v>
      </c>
      <c r="C3848" s="1">
        <v>43086</v>
      </c>
      <c r="D3848">
        <f t="shared" si="240"/>
        <v>2017</v>
      </c>
      <c r="E3848" t="str">
        <f t="shared" si="241"/>
        <v>Dec</v>
      </c>
      <c r="F3848" t="s">
        <v>37</v>
      </c>
      <c r="G3848" t="s">
        <v>213</v>
      </c>
      <c r="H3848" t="s">
        <v>51</v>
      </c>
      <c r="I3848" t="s">
        <v>69</v>
      </c>
      <c r="J3848" t="s">
        <v>70</v>
      </c>
      <c r="K3848">
        <v>98105</v>
      </c>
      <c r="L3848" t="s">
        <v>34</v>
      </c>
      <c r="M3848" t="s">
        <v>4817</v>
      </c>
      <c r="N3848" t="s">
        <v>128</v>
      </c>
      <c r="O3848" t="s">
        <v>4436</v>
      </c>
      <c r="P3848" s="4">
        <v>153.55199999999999</v>
      </c>
      <c r="Q3848" s="4">
        <v>153.55199999999999</v>
      </c>
      <c r="R3848" s="4">
        <f t="shared" si="242"/>
        <v>0</v>
      </c>
      <c r="S3848" s="4">
        <f t="shared" si="243"/>
        <v>0</v>
      </c>
    </row>
    <row r="3849" spans="1:19" ht="15.6" x14ac:dyDescent="0.3">
      <c r="A3849" t="s">
        <v>2252</v>
      </c>
      <c r="B3849" s="1">
        <v>43371</v>
      </c>
      <c r="C3849" s="1">
        <v>43374</v>
      </c>
      <c r="D3849">
        <f t="shared" si="240"/>
        <v>2018</v>
      </c>
      <c r="E3849" t="str">
        <f t="shared" si="241"/>
        <v>Sep</v>
      </c>
      <c r="F3849" t="s">
        <v>20</v>
      </c>
      <c r="G3849" t="s">
        <v>194</v>
      </c>
      <c r="H3849" s="2" t="s">
        <v>22</v>
      </c>
      <c r="I3849" t="s">
        <v>293</v>
      </c>
      <c r="J3849" t="s">
        <v>75</v>
      </c>
      <c r="K3849">
        <v>80013</v>
      </c>
      <c r="L3849" t="s">
        <v>34</v>
      </c>
      <c r="M3849" t="s">
        <v>4817</v>
      </c>
      <c r="N3849" t="s">
        <v>128</v>
      </c>
      <c r="O3849" t="s">
        <v>4436</v>
      </c>
      <c r="P3849" s="4">
        <v>76.775999999999996</v>
      </c>
      <c r="Q3849" s="4">
        <v>76.775999999999996</v>
      </c>
      <c r="R3849" s="4">
        <f t="shared" si="242"/>
        <v>0</v>
      </c>
      <c r="S3849" s="4">
        <f t="shared" si="243"/>
        <v>0</v>
      </c>
    </row>
    <row r="3850" spans="1:19" ht="15.6" x14ac:dyDescent="0.3">
      <c r="A3850" t="s">
        <v>923</v>
      </c>
      <c r="B3850" s="1">
        <v>43417</v>
      </c>
      <c r="C3850" s="1">
        <v>43422</v>
      </c>
      <c r="D3850">
        <f t="shared" si="240"/>
        <v>2018</v>
      </c>
      <c r="E3850" t="str">
        <f t="shared" si="241"/>
        <v>Nov</v>
      </c>
      <c r="F3850" t="s">
        <v>37</v>
      </c>
      <c r="G3850" t="s">
        <v>732</v>
      </c>
      <c r="H3850" s="2" t="s">
        <v>22</v>
      </c>
      <c r="I3850" t="s">
        <v>69</v>
      </c>
      <c r="J3850" t="s">
        <v>70</v>
      </c>
      <c r="K3850">
        <v>98103</v>
      </c>
      <c r="L3850" t="s">
        <v>34</v>
      </c>
      <c r="M3850" t="s">
        <v>4817</v>
      </c>
      <c r="N3850" t="s">
        <v>128</v>
      </c>
      <c r="O3850" t="s">
        <v>4436</v>
      </c>
      <c r="P3850" s="4">
        <v>563.024</v>
      </c>
      <c r="Q3850" s="4">
        <v>563.024</v>
      </c>
      <c r="R3850" s="4">
        <f t="shared" si="242"/>
        <v>0</v>
      </c>
      <c r="S3850" s="4">
        <f t="shared" si="243"/>
        <v>0</v>
      </c>
    </row>
    <row r="3851" spans="1:19" ht="15.6" x14ac:dyDescent="0.3">
      <c r="A3851" t="s">
        <v>4818</v>
      </c>
      <c r="B3851" s="1">
        <v>43459</v>
      </c>
      <c r="C3851" s="1">
        <v>43463</v>
      </c>
      <c r="D3851">
        <f t="shared" si="240"/>
        <v>2018</v>
      </c>
      <c r="E3851" t="str">
        <f t="shared" si="241"/>
        <v>Dec</v>
      </c>
      <c r="F3851" t="s">
        <v>37</v>
      </c>
      <c r="G3851" t="s">
        <v>1678</v>
      </c>
      <c r="H3851" s="2" t="s">
        <v>22</v>
      </c>
      <c r="I3851" t="s">
        <v>47</v>
      </c>
      <c r="J3851" t="s">
        <v>33</v>
      </c>
      <c r="K3851">
        <v>90008</v>
      </c>
      <c r="L3851" t="s">
        <v>34</v>
      </c>
      <c r="M3851" t="s">
        <v>4817</v>
      </c>
      <c r="N3851" t="s">
        <v>128</v>
      </c>
      <c r="O3851" t="s">
        <v>4436</v>
      </c>
      <c r="P3851" s="4">
        <v>153.55199999999999</v>
      </c>
      <c r="Q3851" s="4">
        <v>153.55199999999999</v>
      </c>
      <c r="R3851" s="4">
        <f t="shared" si="242"/>
        <v>0</v>
      </c>
      <c r="S3851" s="4">
        <f t="shared" si="243"/>
        <v>0</v>
      </c>
    </row>
    <row r="3852" spans="1:19" ht="15.6" x14ac:dyDescent="0.3">
      <c r="A3852" t="s">
        <v>1791</v>
      </c>
      <c r="B3852" s="1">
        <v>42707</v>
      </c>
      <c r="C3852" s="1">
        <v>42711</v>
      </c>
      <c r="D3852">
        <f t="shared" si="240"/>
        <v>2016</v>
      </c>
      <c r="E3852" t="str">
        <f t="shared" si="241"/>
        <v>Dec</v>
      </c>
      <c r="F3852" t="s">
        <v>37</v>
      </c>
      <c r="G3852" t="s">
        <v>1792</v>
      </c>
      <c r="H3852" s="2" t="s">
        <v>22</v>
      </c>
      <c r="I3852" t="s">
        <v>78</v>
      </c>
      <c r="J3852" t="s">
        <v>83</v>
      </c>
      <c r="K3852">
        <v>28540</v>
      </c>
      <c r="L3852" t="s">
        <v>44</v>
      </c>
      <c r="M3852" t="s">
        <v>4817</v>
      </c>
      <c r="N3852" t="s">
        <v>128</v>
      </c>
      <c r="O3852" t="s">
        <v>4436</v>
      </c>
      <c r="P3852" s="4">
        <v>95.97</v>
      </c>
      <c r="Q3852" s="4">
        <v>95.97</v>
      </c>
      <c r="R3852" s="4">
        <f t="shared" si="242"/>
        <v>0</v>
      </c>
      <c r="S3852" s="4">
        <f t="shared" si="243"/>
        <v>0</v>
      </c>
    </row>
    <row r="3853" spans="1:19" x14ac:dyDescent="0.3">
      <c r="A3853" t="s">
        <v>2340</v>
      </c>
      <c r="B3853" s="1">
        <v>42869</v>
      </c>
      <c r="C3853" s="1">
        <v>42874</v>
      </c>
      <c r="D3853">
        <f t="shared" si="240"/>
        <v>2017</v>
      </c>
      <c r="E3853" t="str">
        <f t="shared" si="241"/>
        <v>May</v>
      </c>
      <c r="F3853" t="s">
        <v>37</v>
      </c>
      <c r="G3853" t="s">
        <v>308</v>
      </c>
      <c r="H3853" t="s">
        <v>51</v>
      </c>
      <c r="I3853" t="s">
        <v>78</v>
      </c>
      <c r="J3853" t="s">
        <v>79</v>
      </c>
      <c r="K3853">
        <v>32216</v>
      </c>
      <c r="L3853" t="s">
        <v>44</v>
      </c>
      <c r="M3853" t="s">
        <v>4817</v>
      </c>
      <c r="N3853" t="s">
        <v>128</v>
      </c>
      <c r="O3853" t="s">
        <v>4436</v>
      </c>
      <c r="P3853" s="4">
        <v>57.582000000000001</v>
      </c>
      <c r="Q3853" s="4">
        <v>57.582000000000001</v>
      </c>
      <c r="R3853" s="4">
        <f t="shared" si="242"/>
        <v>0</v>
      </c>
      <c r="S3853" s="4">
        <f t="shared" si="243"/>
        <v>0</v>
      </c>
    </row>
    <row r="3854" spans="1:19" x14ac:dyDescent="0.3">
      <c r="A3854" t="s">
        <v>4318</v>
      </c>
      <c r="B3854" s="1">
        <v>42870</v>
      </c>
      <c r="C3854" s="1">
        <v>42875</v>
      </c>
      <c r="D3854">
        <f t="shared" si="240"/>
        <v>2017</v>
      </c>
      <c r="E3854" t="str">
        <f t="shared" si="241"/>
        <v>May</v>
      </c>
      <c r="F3854" t="s">
        <v>37</v>
      </c>
      <c r="G3854" t="s">
        <v>318</v>
      </c>
      <c r="H3854" t="s">
        <v>51</v>
      </c>
      <c r="I3854" t="s">
        <v>648</v>
      </c>
      <c r="J3854" t="s">
        <v>454</v>
      </c>
      <c r="K3854">
        <v>39212</v>
      </c>
      <c r="L3854" t="s">
        <v>44</v>
      </c>
      <c r="M3854" t="s">
        <v>4817</v>
      </c>
      <c r="N3854" t="s">
        <v>128</v>
      </c>
      <c r="O3854" t="s">
        <v>4436</v>
      </c>
      <c r="P3854" s="4">
        <v>511.84</v>
      </c>
      <c r="Q3854" s="4">
        <v>511.84</v>
      </c>
      <c r="R3854" s="4">
        <f t="shared" si="242"/>
        <v>0</v>
      </c>
      <c r="S3854" s="4">
        <f t="shared" si="243"/>
        <v>0</v>
      </c>
    </row>
    <row r="3855" spans="1:19" ht="15.6" x14ac:dyDescent="0.3">
      <c r="A3855" t="s">
        <v>4819</v>
      </c>
      <c r="B3855" s="1">
        <v>42235</v>
      </c>
      <c r="C3855" s="1">
        <v>42237</v>
      </c>
      <c r="D3855">
        <f t="shared" si="240"/>
        <v>2015</v>
      </c>
      <c r="E3855" t="str">
        <f t="shared" si="241"/>
        <v>Aug</v>
      </c>
      <c r="F3855" t="s">
        <v>67</v>
      </c>
      <c r="G3855" t="s">
        <v>1039</v>
      </c>
      <c r="H3855" s="2" t="s">
        <v>22</v>
      </c>
      <c r="I3855" t="s">
        <v>182</v>
      </c>
      <c r="J3855" t="s">
        <v>233</v>
      </c>
      <c r="K3855">
        <v>43229</v>
      </c>
      <c r="L3855" t="s">
        <v>54</v>
      </c>
      <c r="M3855" t="s">
        <v>4817</v>
      </c>
      <c r="N3855" t="s">
        <v>128</v>
      </c>
      <c r="O3855" t="s">
        <v>4436</v>
      </c>
      <c r="P3855" s="4">
        <v>76.775999999999996</v>
      </c>
      <c r="Q3855" s="4">
        <v>76.775999999999996</v>
      </c>
      <c r="R3855" s="4">
        <f t="shared" si="242"/>
        <v>0</v>
      </c>
      <c r="S3855" s="4">
        <f t="shared" si="243"/>
        <v>0</v>
      </c>
    </row>
    <row r="3856" spans="1:19" ht="15.6" x14ac:dyDescent="0.3">
      <c r="A3856" t="s">
        <v>3677</v>
      </c>
      <c r="B3856" s="1">
        <v>42590</v>
      </c>
      <c r="C3856" s="1">
        <v>42592</v>
      </c>
      <c r="D3856">
        <f t="shared" si="240"/>
        <v>2016</v>
      </c>
      <c r="E3856" t="str">
        <f t="shared" si="241"/>
        <v>Aug</v>
      </c>
      <c r="F3856" t="s">
        <v>67</v>
      </c>
      <c r="G3856" t="s">
        <v>1822</v>
      </c>
      <c r="H3856" s="2" t="s">
        <v>22</v>
      </c>
      <c r="I3856" t="s">
        <v>1599</v>
      </c>
      <c r="J3856" t="s">
        <v>314</v>
      </c>
      <c r="K3856">
        <v>1841</v>
      </c>
      <c r="L3856" t="s">
        <v>54</v>
      </c>
      <c r="M3856" t="s">
        <v>4817</v>
      </c>
      <c r="N3856" t="s">
        <v>128</v>
      </c>
      <c r="O3856" t="s">
        <v>4436</v>
      </c>
      <c r="P3856" s="4">
        <v>447.86</v>
      </c>
      <c r="Q3856" s="4">
        <v>447.86</v>
      </c>
      <c r="R3856" s="4">
        <f t="shared" si="242"/>
        <v>0</v>
      </c>
      <c r="S3856" s="4">
        <f t="shared" si="243"/>
        <v>0</v>
      </c>
    </row>
    <row r="3857" spans="1:19" ht="15.6" x14ac:dyDescent="0.3">
      <c r="A3857" t="s">
        <v>4109</v>
      </c>
      <c r="B3857" s="1">
        <v>42515</v>
      </c>
      <c r="C3857" s="1">
        <v>42517</v>
      </c>
      <c r="D3857">
        <f t="shared" si="240"/>
        <v>2016</v>
      </c>
      <c r="E3857" t="str">
        <f t="shared" si="241"/>
        <v>May</v>
      </c>
      <c r="F3857" t="s">
        <v>67</v>
      </c>
      <c r="G3857" t="s">
        <v>1176</v>
      </c>
      <c r="H3857" s="2" t="s">
        <v>22</v>
      </c>
      <c r="I3857" t="s">
        <v>1911</v>
      </c>
      <c r="J3857" t="s">
        <v>1912</v>
      </c>
      <c r="K3857">
        <v>67212</v>
      </c>
      <c r="L3857" t="s">
        <v>25</v>
      </c>
      <c r="M3857" t="s">
        <v>4817</v>
      </c>
      <c r="N3857" t="s">
        <v>128</v>
      </c>
      <c r="O3857" t="s">
        <v>4436</v>
      </c>
      <c r="P3857" s="4">
        <v>127.96</v>
      </c>
      <c r="Q3857" s="4">
        <v>127.96</v>
      </c>
      <c r="R3857" s="4">
        <f t="shared" si="242"/>
        <v>0</v>
      </c>
      <c r="S3857" s="4">
        <f t="shared" si="243"/>
        <v>0</v>
      </c>
    </row>
    <row r="3858" spans="1:19" ht="15.6" x14ac:dyDescent="0.3">
      <c r="A3858" t="s">
        <v>4820</v>
      </c>
      <c r="B3858" s="1">
        <v>43268</v>
      </c>
      <c r="C3858" s="1">
        <v>43271</v>
      </c>
      <c r="D3858">
        <f t="shared" si="240"/>
        <v>2018</v>
      </c>
      <c r="E3858" t="str">
        <f t="shared" si="241"/>
        <v>Jun</v>
      </c>
      <c r="F3858" t="s">
        <v>20</v>
      </c>
      <c r="G3858" t="s">
        <v>499</v>
      </c>
      <c r="H3858" s="2" t="s">
        <v>22</v>
      </c>
      <c r="I3858" t="s">
        <v>32</v>
      </c>
      <c r="J3858" t="s">
        <v>33</v>
      </c>
      <c r="K3858">
        <v>94122</v>
      </c>
      <c r="L3858" t="s">
        <v>34</v>
      </c>
      <c r="M3858" t="s">
        <v>4821</v>
      </c>
      <c r="N3858" t="s">
        <v>128</v>
      </c>
      <c r="O3858" t="s">
        <v>4436</v>
      </c>
      <c r="P3858" s="4">
        <v>51.311999999999998</v>
      </c>
      <c r="Q3858" s="4">
        <v>51.311999999999998</v>
      </c>
      <c r="R3858" s="4">
        <f t="shared" si="242"/>
        <v>0</v>
      </c>
      <c r="S3858" s="4">
        <f t="shared" si="243"/>
        <v>0</v>
      </c>
    </row>
    <row r="3859" spans="1:19" x14ac:dyDescent="0.3">
      <c r="A3859" t="s">
        <v>4574</v>
      </c>
      <c r="B3859" s="1">
        <v>42892</v>
      </c>
      <c r="C3859" s="1">
        <v>42893</v>
      </c>
      <c r="D3859">
        <f t="shared" si="240"/>
        <v>2017</v>
      </c>
      <c r="E3859" t="str">
        <f t="shared" si="241"/>
        <v>Jun</v>
      </c>
      <c r="F3859" t="s">
        <v>20</v>
      </c>
      <c r="G3859" t="s">
        <v>1455</v>
      </c>
      <c r="H3859" t="s">
        <v>51</v>
      </c>
      <c r="I3859" t="s">
        <v>2218</v>
      </c>
      <c r="J3859" t="s">
        <v>93</v>
      </c>
      <c r="K3859">
        <v>72209</v>
      </c>
      <c r="L3859" t="s">
        <v>44</v>
      </c>
      <c r="M3859" t="s">
        <v>4821</v>
      </c>
      <c r="N3859" t="s">
        <v>128</v>
      </c>
      <c r="O3859" t="s">
        <v>4436</v>
      </c>
      <c r="P3859" s="4">
        <v>64.14</v>
      </c>
      <c r="Q3859" s="4">
        <v>64.14</v>
      </c>
      <c r="R3859" s="4">
        <f t="shared" si="242"/>
        <v>0</v>
      </c>
      <c r="S3859" s="4">
        <f t="shared" si="243"/>
        <v>0</v>
      </c>
    </row>
    <row r="3860" spans="1:19" x14ac:dyDescent="0.3">
      <c r="A3860" t="s">
        <v>4822</v>
      </c>
      <c r="B3860" s="1">
        <v>43075</v>
      </c>
      <c r="C3860" s="1">
        <v>43081</v>
      </c>
      <c r="D3860">
        <f t="shared" si="240"/>
        <v>2017</v>
      </c>
      <c r="E3860" t="str">
        <f t="shared" si="241"/>
        <v>Dec</v>
      </c>
      <c r="F3860" t="s">
        <v>37</v>
      </c>
      <c r="G3860" t="s">
        <v>1366</v>
      </c>
      <c r="H3860" t="s">
        <v>51</v>
      </c>
      <c r="I3860" t="s">
        <v>1146</v>
      </c>
      <c r="J3860" t="s">
        <v>62</v>
      </c>
      <c r="K3860">
        <v>11550</v>
      </c>
      <c r="L3860" t="s">
        <v>54</v>
      </c>
      <c r="M3860" t="s">
        <v>4821</v>
      </c>
      <c r="N3860" t="s">
        <v>128</v>
      </c>
      <c r="O3860" t="s">
        <v>4436</v>
      </c>
      <c r="P3860" s="4">
        <v>222.352</v>
      </c>
      <c r="Q3860" s="4">
        <v>222.352</v>
      </c>
      <c r="R3860" s="4">
        <f t="shared" si="242"/>
        <v>0</v>
      </c>
      <c r="S3860" s="4">
        <f t="shared" si="243"/>
        <v>0</v>
      </c>
    </row>
    <row r="3861" spans="1:19" ht="15.6" x14ac:dyDescent="0.3">
      <c r="A3861" t="s">
        <v>1878</v>
      </c>
      <c r="B3861" s="1">
        <v>42261</v>
      </c>
      <c r="C3861" s="1">
        <v>42265</v>
      </c>
      <c r="D3861">
        <f t="shared" si="240"/>
        <v>2015</v>
      </c>
      <c r="E3861" t="str">
        <f t="shared" si="241"/>
        <v>Sep</v>
      </c>
      <c r="F3861" t="s">
        <v>67</v>
      </c>
      <c r="G3861" t="s">
        <v>300</v>
      </c>
      <c r="H3861" s="2" t="s">
        <v>22</v>
      </c>
      <c r="I3861" t="s">
        <v>1879</v>
      </c>
      <c r="J3861" t="s">
        <v>109</v>
      </c>
      <c r="K3861">
        <v>78415</v>
      </c>
      <c r="L3861" t="s">
        <v>25</v>
      </c>
      <c r="M3861" t="s">
        <v>4821</v>
      </c>
      <c r="N3861" t="s">
        <v>128</v>
      </c>
      <c r="O3861" t="s">
        <v>4436</v>
      </c>
      <c r="P3861" s="4">
        <v>8.5519999999999996</v>
      </c>
      <c r="Q3861" s="4">
        <v>18</v>
      </c>
      <c r="R3861" s="4">
        <f t="shared" si="242"/>
        <v>-9.4480000000000004</v>
      </c>
      <c r="S3861" s="4">
        <f t="shared" si="243"/>
        <v>-1.4172</v>
      </c>
    </row>
    <row r="3862" spans="1:19" ht="15.6" x14ac:dyDescent="0.3">
      <c r="A3862" t="s">
        <v>4823</v>
      </c>
      <c r="B3862" s="1">
        <v>42645</v>
      </c>
      <c r="C3862" s="1">
        <v>42646</v>
      </c>
      <c r="D3862">
        <f t="shared" si="240"/>
        <v>2016</v>
      </c>
      <c r="E3862" t="str">
        <f t="shared" si="241"/>
        <v>Oct</v>
      </c>
      <c r="F3862" t="s">
        <v>20</v>
      </c>
      <c r="G3862" t="s">
        <v>1854</v>
      </c>
      <c r="H3862" s="2" t="s">
        <v>22</v>
      </c>
      <c r="I3862" t="s">
        <v>47</v>
      </c>
      <c r="J3862" t="s">
        <v>33</v>
      </c>
      <c r="K3862">
        <v>90008</v>
      </c>
      <c r="L3862" t="s">
        <v>34</v>
      </c>
      <c r="M3862" t="s">
        <v>4824</v>
      </c>
      <c r="N3862" t="s">
        <v>128</v>
      </c>
      <c r="O3862" t="s">
        <v>4436</v>
      </c>
      <c r="P3862" s="4">
        <v>11.808</v>
      </c>
      <c r="Q3862" s="4">
        <v>11.808</v>
      </c>
      <c r="R3862" s="4">
        <f t="shared" si="242"/>
        <v>0</v>
      </c>
      <c r="S3862" s="4">
        <f t="shared" si="243"/>
        <v>0</v>
      </c>
    </row>
    <row r="3863" spans="1:19" ht="15.6" x14ac:dyDescent="0.3">
      <c r="A3863" t="s">
        <v>4825</v>
      </c>
      <c r="B3863" s="1">
        <v>43123</v>
      </c>
      <c r="C3863" s="1">
        <v>43128</v>
      </c>
      <c r="D3863">
        <f t="shared" si="240"/>
        <v>2018</v>
      </c>
      <c r="E3863" t="str">
        <f t="shared" si="241"/>
        <v>Jan</v>
      </c>
      <c r="F3863" t="s">
        <v>37</v>
      </c>
      <c r="G3863" t="s">
        <v>2348</v>
      </c>
      <c r="H3863" s="2" t="s">
        <v>22</v>
      </c>
      <c r="I3863" t="s">
        <v>69</v>
      </c>
      <c r="J3863" t="s">
        <v>70</v>
      </c>
      <c r="K3863">
        <v>98103</v>
      </c>
      <c r="L3863" t="s">
        <v>34</v>
      </c>
      <c r="M3863" t="s">
        <v>4824</v>
      </c>
      <c r="N3863" t="s">
        <v>128</v>
      </c>
      <c r="O3863" t="s">
        <v>4436</v>
      </c>
      <c r="P3863" s="4">
        <v>19.68</v>
      </c>
      <c r="Q3863" s="4">
        <v>18</v>
      </c>
      <c r="R3863" s="4">
        <f t="shared" si="242"/>
        <v>1.6799999999999997</v>
      </c>
      <c r="S3863" s="4">
        <f t="shared" si="243"/>
        <v>0.25199999999999995</v>
      </c>
    </row>
    <row r="3864" spans="1:19" ht="15.6" x14ac:dyDescent="0.3">
      <c r="A3864" t="s">
        <v>3367</v>
      </c>
      <c r="B3864" s="1">
        <v>43175</v>
      </c>
      <c r="C3864" s="1">
        <v>43180</v>
      </c>
      <c r="D3864">
        <f t="shared" si="240"/>
        <v>2018</v>
      </c>
      <c r="E3864" t="str">
        <f t="shared" si="241"/>
        <v>Mar</v>
      </c>
      <c r="F3864" t="s">
        <v>37</v>
      </c>
      <c r="G3864" t="s">
        <v>2416</v>
      </c>
      <c r="H3864" s="2" t="s">
        <v>22</v>
      </c>
      <c r="I3864" t="s">
        <v>47</v>
      </c>
      <c r="J3864" t="s">
        <v>33</v>
      </c>
      <c r="K3864">
        <v>90032</v>
      </c>
      <c r="L3864" t="s">
        <v>34</v>
      </c>
      <c r="M3864" t="s">
        <v>4824</v>
      </c>
      <c r="N3864" t="s">
        <v>128</v>
      </c>
      <c r="O3864" t="s">
        <v>4436</v>
      </c>
      <c r="P3864" s="4">
        <v>19.68</v>
      </c>
      <c r="Q3864" s="4">
        <v>18</v>
      </c>
      <c r="R3864" s="4">
        <f t="shared" si="242"/>
        <v>1.6799999999999997</v>
      </c>
      <c r="S3864" s="4">
        <f t="shared" si="243"/>
        <v>0.25199999999999995</v>
      </c>
    </row>
    <row r="3865" spans="1:19" ht="15.6" x14ac:dyDescent="0.3">
      <c r="A3865" t="s">
        <v>4826</v>
      </c>
      <c r="B3865" s="1">
        <v>43347</v>
      </c>
      <c r="C3865" s="1">
        <v>43351</v>
      </c>
      <c r="D3865">
        <f t="shared" si="240"/>
        <v>2018</v>
      </c>
      <c r="E3865" t="str">
        <f t="shared" si="241"/>
        <v>Sep</v>
      </c>
      <c r="F3865" t="s">
        <v>37</v>
      </c>
      <c r="G3865" t="s">
        <v>298</v>
      </c>
      <c r="H3865" s="2" t="s">
        <v>22</v>
      </c>
      <c r="I3865" t="s">
        <v>785</v>
      </c>
      <c r="J3865" t="s">
        <v>33</v>
      </c>
      <c r="K3865">
        <v>94601</v>
      </c>
      <c r="L3865" t="s">
        <v>34</v>
      </c>
      <c r="M3865" t="s">
        <v>4824</v>
      </c>
      <c r="N3865" t="s">
        <v>128</v>
      </c>
      <c r="O3865" t="s">
        <v>4436</v>
      </c>
      <c r="P3865" s="4">
        <v>11.808</v>
      </c>
      <c r="Q3865" s="4">
        <v>11.808</v>
      </c>
      <c r="R3865" s="4">
        <f t="shared" si="242"/>
        <v>0</v>
      </c>
      <c r="S3865" s="4">
        <f t="shared" si="243"/>
        <v>0</v>
      </c>
    </row>
    <row r="3866" spans="1:19" ht="15.6" x14ac:dyDescent="0.3">
      <c r="A3866" t="s">
        <v>4827</v>
      </c>
      <c r="B3866" s="1">
        <v>42645</v>
      </c>
      <c r="C3866" s="1">
        <v>42649</v>
      </c>
      <c r="D3866">
        <f t="shared" si="240"/>
        <v>2016</v>
      </c>
      <c r="E3866" t="str">
        <f t="shared" si="241"/>
        <v>Oct</v>
      </c>
      <c r="F3866" t="s">
        <v>37</v>
      </c>
      <c r="G3866" t="s">
        <v>2308</v>
      </c>
      <c r="H3866" s="2" t="s">
        <v>22</v>
      </c>
      <c r="I3866" t="s">
        <v>2256</v>
      </c>
      <c r="J3866" t="s">
        <v>83</v>
      </c>
      <c r="K3866">
        <v>27893</v>
      </c>
      <c r="L3866" t="s">
        <v>44</v>
      </c>
      <c r="M3866" t="s">
        <v>4824</v>
      </c>
      <c r="N3866" t="s">
        <v>128</v>
      </c>
      <c r="O3866" t="s">
        <v>4436</v>
      </c>
      <c r="P3866" s="4">
        <v>7.38</v>
      </c>
      <c r="Q3866" s="4">
        <v>5</v>
      </c>
      <c r="R3866" s="4">
        <f t="shared" si="242"/>
        <v>2.38</v>
      </c>
      <c r="S3866" s="4">
        <f t="shared" si="243"/>
        <v>0.35699999999999998</v>
      </c>
    </row>
    <row r="3867" spans="1:19" ht="15.6" x14ac:dyDescent="0.3">
      <c r="A3867" t="s">
        <v>4452</v>
      </c>
      <c r="B3867" s="1">
        <v>42872</v>
      </c>
      <c r="C3867" s="1">
        <v>42876</v>
      </c>
      <c r="D3867">
        <f t="shared" si="240"/>
        <v>2017</v>
      </c>
      <c r="E3867" t="str">
        <f t="shared" si="241"/>
        <v>May</v>
      </c>
      <c r="F3867" t="s">
        <v>37</v>
      </c>
      <c r="G3867" t="s">
        <v>3526</v>
      </c>
      <c r="H3867" s="2" t="s">
        <v>22</v>
      </c>
      <c r="I3867" t="s">
        <v>2581</v>
      </c>
      <c r="J3867" t="s">
        <v>79</v>
      </c>
      <c r="K3867">
        <v>32712</v>
      </c>
      <c r="L3867" t="s">
        <v>44</v>
      </c>
      <c r="M3867" t="s">
        <v>4824</v>
      </c>
      <c r="N3867" t="s">
        <v>128</v>
      </c>
      <c r="O3867" t="s">
        <v>4436</v>
      </c>
      <c r="P3867" s="4">
        <v>2.952</v>
      </c>
      <c r="Q3867" s="4">
        <v>5</v>
      </c>
      <c r="R3867" s="4">
        <f t="shared" si="242"/>
        <v>-2.048</v>
      </c>
      <c r="S3867" s="4">
        <f t="shared" si="243"/>
        <v>-0.30719999999999997</v>
      </c>
    </row>
    <row r="3868" spans="1:19" ht="15.6" x14ac:dyDescent="0.3">
      <c r="A3868" t="s">
        <v>4828</v>
      </c>
      <c r="B3868" s="1">
        <v>42326</v>
      </c>
      <c r="C3868" s="1">
        <v>42331</v>
      </c>
      <c r="D3868">
        <f t="shared" si="240"/>
        <v>2015</v>
      </c>
      <c r="E3868" t="str">
        <f t="shared" si="241"/>
        <v>Nov</v>
      </c>
      <c r="F3868" t="s">
        <v>67</v>
      </c>
      <c r="G3868" t="s">
        <v>2480</v>
      </c>
      <c r="H3868" s="2" t="s">
        <v>22</v>
      </c>
      <c r="I3868" t="s">
        <v>666</v>
      </c>
      <c r="J3868" t="s">
        <v>233</v>
      </c>
      <c r="K3868">
        <v>45014</v>
      </c>
      <c r="L3868" t="s">
        <v>54</v>
      </c>
      <c r="M3868" t="s">
        <v>4824</v>
      </c>
      <c r="N3868" t="s">
        <v>128</v>
      </c>
      <c r="O3868" t="s">
        <v>4436</v>
      </c>
      <c r="P3868" s="4">
        <v>11.808</v>
      </c>
      <c r="Q3868" s="4">
        <v>11.808</v>
      </c>
      <c r="R3868" s="4">
        <f t="shared" si="242"/>
        <v>0</v>
      </c>
      <c r="S3868" s="4">
        <f t="shared" si="243"/>
        <v>0</v>
      </c>
    </row>
    <row r="3869" spans="1:19" ht="15.6" x14ac:dyDescent="0.3">
      <c r="A3869" t="s">
        <v>1568</v>
      </c>
      <c r="B3869" s="1">
        <v>42983</v>
      </c>
      <c r="C3869" s="1">
        <v>42989</v>
      </c>
      <c r="D3869">
        <f t="shared" si="240"/>
        <v>2017</v>
      </c>
      <c r="E3869" t="str">
        <f t="shared" si="241"/>
        <v>Sep</v>
      </c>
      <c r="F3869" t="s">
        <v>37</v>
      </c>
      <c r="G3869" t="s">
        <v>1569</v>
      </c>
      <c r="H3869" s="2" t="s">
        <v>22</v>
      </c>
      <c r="I3869" t="s">
        <v>744</v>
      </c>
      <c r="J3869" t="s">
        <v>233</v>
      </c>
      <c r="K3869">
        <v>43130</v>
      </c>
      <c r="L3869" t="s">
        <v>54</v>
      </c>
      <c r="M3869" t="s">
        <v>4824</v>
      </c>
      <c r="N3869" t="s">
        <v>128</v>
      </c>
      <c r="O3869" t="s">
        <v>4436</v>
      </c>
      <c r="P3869" s="4">
        <v>8.8559999999999999</v>
      </c>
      <c r="Q3869" s="4">
        <v>18</v>
      </c>
      <c r="R3869" s="4">
        <f t="shared" si="242"/>
        <v>-9.1440000000000001</v>
      </c>
      <c r="S3869" s="4">
        <f t="shared" si="243"/>
        <v>-1.3715999999999999</v>
      </c>
    </row>
    <row r="3870" spans="1:19" x14ac:dyDescent="0.3">
      <c r="A3870" t="s">
        <v>4829</v>
      </c>
      <c r="B3870" s="1">
        <v>43159</v>
      </c>
      <c r="C3870" s="1">
        <v>43165</v>
      </c>
      <c r="D3870">
        <f t="shared" si="240"/>
        <v>2018</v>
      </c>
      <c r="E3870" t="str">
        <f t="shared" si="241"/>
        <v>Feb</v>
      </c>
      <c r="F3870" t="s">
        <v>37</v>
      </c>
      <c r="G3870" t="s">
        <v>1491</v>
      </c>
      <c r="H3870" t="s">
        <v>105</v>
      </c>
      <c r="I3870" t="s">
        <v>2068</v>
      </c>
      <c r="J3870" t="s">
        <v>310</v>
      </c>
      <c r="K3870">
        <v>6457</v>
      </c>
      <c r="L3870" t="s">
        <v>54</v>
      </c>
      <c r="M3870" t="s">
        <v>4824</v>
      </c>
      <c r="N3870" t="s">
        <v>128</v>
      </c>
      <c r="O3870" t="s">
        <v>4436</v>
      </c>
      <c r="P3870" s="4">
        <v>9.84</v>
      </c>
      <c r="Q3870" s="4">
        <v>9.84</v>
      </c>
      <c r="R3870" s="4">
        <f t="shared" si="242"/>
        <v>0</v>
      </c>
      <c r="S3870" s="4">
        <f t="shared" si="243"/>
        <v>0</v>
      </c>
    </row>
    <row r="3871" spans="1:19" ht="15.6" x14ac:dyDescent="0.3">
      <c r="A3871" t="s">
        <v>4830</v>
      </c>
      <c r="B3871" s="1">
        <v>42802</v>
      </c>
      <c r="C3871" s="1">
        <v>42806</v>
      </c>
      <c r="D3871">
        <f t="shared" si="240"/>
        <v>2017</v>
      </c>
      <c r="E3871" t="str">
        <f t="shared" si="241"/>
        <v>Mar</v>
      </c>
      <c r="F3871" t="s">
        <v>37</v>
      </c>
      <c r="G3871" t="s">
        <v>1316</v>
      </c>
      <c r="H3871" s="2" t="s">
        <v>22</v>
      </c>
      <c r="I3871" t="s">
        <v>116</v>
      </c>
      <c r="J3871" t="s">
        <v>109</v>
      </c>
      <c r="K3871">
        <v>75217</v>
      </c>
      <c r="L3871" t="s">
        <v>25</v>
      </c>
      <c r="M3871" t="s">
        <v>4824</v>
      </c>
      <c r="N3871" t="s">
        <v>128</v>
      </c>
      <c r="O3871" t="s">
        <v>4436</v>
      </c>
      <c r="P3871" s="4">
        <v>8.8559999999999999</v>
      </c>
      <c r="Q3871" s="4">
        <v>18</v>
      </c>
      <c r="R3871" s="4">
        <f t="shared" si="242"/>
        <v>-9.1440000000000001</v>
      </c>
      <c r="S3871" s="4">
        <f t="shared" si="243"/>
        <v>-1.3715999999999999</v>
      </c>
    </row>
    <row r="3872" spans="1:19" ht="15.6" x14ac:dyDescent="0.3">
      <c r="A3872" t="s">
        <v>291</v>
      </c>
      <c r="B3872" s="1">
        <v>42694</v>
      </c>
      <c r="C3872" s="1">
        <v>42697</v>
      </c>
      <c r="D3872">
        <f t="shared" si="240"/>
        <v>2016</v>
      </c>
      <c r="E3872" t="str">
        <f t="shared" si="241"/>
        <v>Nov</v>
      </c>
      <c r="F3872" t="s">
        <v>67</v>
      </c>
      <c r="G3872" t="s">
        <v>292</v>
      </c>
      <c r="H3872" s="2" t="s">
        <v>22</v>
      </c>
      <c r="I3872" t="s">
        <v>293</v>
      </c>
      <c r="J3872" t="s">
        <v>75</v>
      </c>
      <c r="K3872">
        <v>80013</v>
      </c>
      <c r="L3872" t="s">
        <v>34</v>
      </c>
      <c r="M3872" t="s">
        <v>4831</v>
      </c>
      <c r="N3872" t="s">
        <v>128</v>
      </c>
      <c r="O3872" t="s">
        <v>4436</v>
      </c>
      <c r="P3872" s="4">
        <v>9.6120000000000001</v>
      </c>
      <c r="Q3872" s="4">
        <v>9.6120000000000001</v>
      </c>
      <c r="R3872" s="4">
        <f t="shared" si="242"/>
        <v>0</v>
      </c>
      <c r="S3872" s="4">
        <f t="shared" si="243"/>
        <v>0</v>
      </c>
    </row>
    <row r="3873" spans="1:19" ht="15.6" x14ac:dyDescent="0.3">
      <c r="A3873" t="s">
        <v>562</v>
      </c>
      <c r="B3873" s="1">
        <v>42030</v>
      </c>
      <c r="C3873" s="1">
        <v>42033</v>
      </c>
      <c r="D3873">
        <f t="shared" si="240"/>
        <v>2015</v>
      </c>
      <c r="E3873" t="str">
        <f t="shared" si="241"/>
        <v>Jan</v>
      </c>
      <c r="F3873" t="s">
        <v>20</v>
      </c>
      <c r="G3873" t="s">
        <v>490</v>
      </c>
      <c r="H3873" s="2" t="s">
        <v>22</v>
      </c>
      <c r="I3873" t="s">
        <v>563</v>
      </c>
      <c r="J3873" t="s">
        <v>564</v>
      </c>
      <c r="K3873">
        <v>57701</v>
      </c>
      <c r="L3873" t="s">
        <v>25</v>
      </c>
      <c r="M3873" t="s">
        <v>4831</v>
      </c>
      <c r="N3873" t="s">
        <v>128</v>
      </c>
      <c r="O3873" t="s">
        <v>4436</v>
      </c>
      <c r="P3873" s="4">
        <v>10.68</v>
      </c>
      <c r="Q3873" s="4">
        <v>18</v>
      </c>
      <c r="R3873" s="4">
        <f t="shared" si="242"/>
        <v>-7.32</v>
      </c>
      <c r="S3873" s="4">
        <f t="shared" si="243"/>
        <v>-1.0980000000000001</v>
      </c>
    </row>
    <row r="3874" spans="1:19" ht="15.6" x14ac:dyDescent="0.3">
      <c r="A3874" t="s">
        <v>3371</v>
      </c>
      <c r="B3874" s="1">
        <v>42080</v>
      </c>
      <c r="C3874" s="1">
        <v>42087</v>
      </c>
      <c r="D3874">
        <f t="shared" si="240"/>
        <v>2015</v>
      </c>
      <c r="E3874" t="str">
        <f t="shared" si="241"/>
        <v>Mar</v>
      </c>
      <c r="F3874" t="s">
        <v>37</v>
      </c>
      <c r="G3874" t="s">
        <v>1714</v>
      </c>
      <c r="H3874" s="2" t="s">
        <v>22</v>
      </c>
      <c r="I3874" t="s">
        <v>1104</v>
      </c>
      <c r="J3874" t="s">
        <v>807</v>
      </c>
      <c r="K3874">
        <v>55044</v>
      </c>
      <c r="L3874" t="s">
        <v>25</v>
      </c>
      <c r="M3874" t="s">
        <v>4831</v>
      </c>
      <c r="N3874" t="s">
        <v>128</v>
      </c>
      <c r="O3874" t="s">
        <v>4436</v>
      </c>
      <c r="P3874" s="4">
        <v>53.4</v>
      </c>
      <c r="Q3874" s="4">
        <v>53.4</v>
      </c>
      <c r="R3874" s="4">
        <f t="shared" si="242"/>
        <v>0</v>
      </c>
      <c r="S3874" s="4">
        <f t="shared" si="243"/>
        <v>0</v>
      </c>
    </row>
    <row r="3875" spans="1:19" x14ac:dyDescent="0.3">
      <c r="A3875" t="s">
        <v>4832</v>
      </c>
      <c r="B3875" s="1">
        <v>42218</v>
      </c>
      <c r="C3875" s="1">
        <v>42224</v>
      </c>
      <c r="D3875">
        <f t="shared" si="240"/>
        <v>2015</v>
      </c>
      <c r="E3875" t="str">
        <f t="shared" si="241"/>
        <v>Aug</v>
      </c>
      <c r="F3875" t="s">
        <v>37</v>
      </c>
      <c r="G3875" t="s">
        <v>623</v>
      </c>
      <c r="H3875" t="s">
        <v>22</v>
      </c>
      <c r="I3875" t="s">
        <v>191</v>
      </c>
      <c r="J3875" t="s">
        <v>192</v>
      </c>
      <c r="K3875">
        <v>65807</v>
      </c>
      <c r="L3875" t="s">
        <v>25</v>
      </c>
      <c r="M3875" t="s">
        <v>4831</v>
      </c>
      <c r="N3875" t="s">
        <v>128</v>
      </c>
      <c r="O3875" t="s">
        <v>4436</v>
      </c>
      <c r="P3875" s="4">
        <v>26.7</v>
      </c>
      <c r="Q3875" s="4">
        <v>26.7</v>
      </c>
      <c r="R3875" s="4">
        <f t="shared" si="242"/>
        <v>0</v>
      </c>
      <c r="S3875" s="4">
        <f t="shared" si="243"/>
        <v>0</v>
      </c>
    </row>
    <row r="3876" spans="1:19" ht="15.6" x14ac:dyDescent="0.3">
      <c r="A3876" t="s">
        <v>4833</v>
      </c>
      <c r="B3876" s="1">
        <v>42204</v>
      </c>
      <c r="C3876" s="1">
        <v>42209</v>
      </c>
      <c r="D3876">
        <f t="shared" si="240"/>
        <v>2015</v>
      </c>
      <c r="E3876" t="str">
        <f t="shared" si="241"/>
        <v>Jul</v>
      </c>
      <c r="F3876" t="s">
        <v>37</v>
      </c>
      <c r="G3876" t="s">
        <v>1654</v>
      </c>
      <c r="H3876" s="2" t="s">
        <v>22</v>
      </c>
      <c r="I3876" t="s">
        <v>4834</v>
      </c>
      <c r="J3876" t="s">
        <v>1962</v>
      </c>
      <c r="K3876">
        <v>59405</v>
      </c>
      <c r="L3876" t="s">
        <v>34</v>
      </c>
      <c r="M3876" t="s">
        <v>4835</v>
      </c>
      <c r="N3876" t="s">
        <v>128</v>
      </c>
      <c r="O3876" t="s">
        <v>4436</v>
      </c>
      <c r="P3876" s="4">
        <v>6.0960000000000001</v>
      </c>
      <c r="Q3876" s="4">
        <v>5</v>
      </c>
      <c r="R3876" s="4">
        <f t="shared" si="242"/>
        <v>1.0960000000000001</v>
      </c>
      <c r="S3876" s="4">
        <f t="shared" si="243"/>
        <v>0.16440000000000002</v>
      </c>
    </row>
    <row r="3877" spans="1:19" ht="15.6" x14ac:dyDescent="0.3">
      <c r="A3877" t="s">
        <v>2924</v>
      </c>
      <c r="B3877" s="1">
        <v>43082</v>
      </c>
      <c r="C3877" s="1">
        <v>43089</v>
      </c>
      <c r="D3877">
        <f t="shared" si="240"/>
        <v>2017</v>
      </c>
      <c r="E3877" t="str">
        <f t="shared" si="241"/>
        <v>Dec</v>
      </c>
      <c r="F3877" t="s">
        <v>37</v>
      </c>
      <c r="G3877" t="s">
        <v>2925</v>
      </c>
      <c r="H3877" s="2" t="s">
        <v>22</v>
      </c>
      <c r="I3877" t="s">
        <v>2926</v>
      </c>
      <c r="J3877" t="s">
        <v>33</v>
      </c>
      <c r="K3877">
        <v>90503</v>
      </c>
      <c r="L3877" t="s">
        <v>34</v>
      </c>
      <c r="M3877" t="s">
        <v>4835</v>
      </c>
      <c r="N3877" t="s">
        <v>110</v>
      </c>
      <c r="O3877" t="s">
        <v>4436</v>
      </c>
      <c r="P3877" s="4">
        <v>6.0960000000000001</v>
      </c>
      <c r="Q3877" s="4">
        <v>5</v>
      </c>
      <c r="R3877" s="4">
        <f t="shared" si="242"/>
        <v>1.0960000000000001</v>
      </c>
      <c r="S3877" s="4">
        <f t="shared" si="243"/>
        <v>0.16440000000000002</v>
      </c>
    </row>
    <row r="3878" spans="1:19" ht="15.6" x14ac:dyDescent="0.3">
      <c r="A3878" t="s">
        <v>4836</v>
      </c>
      <c r="B3878" s="1">
        <v>43142</v>
      </c>
      <c r="C3878" s="1">
        <v>43145</v>
      </c>
      <c r="D3878">
        <f t="shared" si="240"/>
        <v>2018</v>
      </c>
      <c r="E3878" t="str">
        <f t="shared" si="241"/>
        <v>Feb</v>
      </c>
      <c r="F3878" t="s">
        <v>67</v>
      </c>
      <c r="G3878" t="s">
        <v>602</v>
      </c>
      <c r="H3878" s="2" t="s">
        <v>22</v>
      </c>
      <c r="I3878" t="s">
        <v>32</v>
      </c>
      <c r="J3878" t="s">
        <v>33</v>
      </c>
      <c r="K3878">
        <v>94110</v>
      </c>
      <c r="L3878" t="s">
        <v>34</v>
      </c>
      <c r="M3878" t="s">
        <v>4835</v>
      </c>
      <c r="N3878" t="s">
        <v>128</v>
      </c>
      <c r="O3878" t="s">
        <v>4436</v>
      </c>
      <c r="P3878" s="4">
        <v>21.335999999999999</v>
      </c>
      <c r="Q3878" s="4">
        <v>18</v>
      </c>
      <c r="R3878" s="4">
        <f t="shared" si="242"/>
        <v>3.3359999999999985</v>
      </c>
      <c r="S3878" s="4">
        <f t="shared" si="243"/>
        <v>0.50039999999999973</v>
      </c>
    </row>
    <row r="3879" spans="1:19" ht="15.6" x14ac:dyDescent="0.3">
      <c r="A3879" t="s">
        <v>149</v>
      </c>
      <c r="B3879" s="1">
        <v>43262</v>
      </c>
      <c r="C3879" s="1">
        <v>43264</v>
      </c>
      <c r="D3879">
        <f t="shared" si="240"/>
        <v>2018</v>
      </c>
      <c r="E3879" t="str">
        <f t="shared" si="241"/>
        <v>Jun</v>
      </c>
      <c r="F3879" t="s">
        <v>67</v>
      </c>
      <c r="G3879" t="s">
        <v>150</v>
      </c>
      <c r="H3879" s="2" t="s">
        <v>22</v>
      </c>
      <c r="I3879" t="s">
        <v>69</v>
      </c>
      <c r="J3879" t="s">
        <v>70</v>
      </c>
      <c r="K3879">
        <v>98103</v>
      </c>
      <c r="L3879" t="s">
        <v>34</v>
      </c>
      <c r="M3879" t="s">
        <v>4835</v>
      </c>
      <c r="N3879" t="s">
        <v>128</v>
      </c>
      <c r="O3879" t="s">
        <v>4436</v>
      </c>
      <c r="P3879" s="4">
        <v>18.288</v>
      </c>
      <c r="Q3879" s="4">
        <v>18</v>
      </c>
      <c r="R3879" s="4">
        <f t="shared" si="242"/>
        <v>0.28800000000000026</v>
      </c>
      <c r="S3879" s="4">
        <f t="shared" si="243"/>
        <v>4.3200000000000037E-2</v>
      </c>
    </row>
    <row r="3880" spans="1:19" ht="15.6" x14ac:dyDescent="0.3">
      <c r="A3880" t="s">
        <v>1353</v>
      </c>
      <c r="B3880" s="1">
        <v>43435</v>
      </c>
      <c r="C3880" s="1">
        <v>43439</v>
      </c>
      <c r="D3880">
        <f t="shared" si="240"/>
        <v>2018</v>
      </c>
      <c r="E3880" t="str">
        <f t="shared" si="241"/>
        <v>Dec</v>
      </c>
      <c r="F3880" t="s">
        <v>37</v>
      </c>
      <c r="G3880" t="s">
        <v>1059</v>
      </c>
      <c r="H3880" s="2" t="s">
        <v>22</v>
      </c>
      <c r="I3880" t="s">
        <v>100</v>
      </c>
      <c r="J3880" t="s">
        <v>101</v>
      </c>
      <c r="K3880">
        <v>19140</v>
      </c>
      <c r="L3880" t="s">
        <v>54</v>
      </c>
      <c r="M3880" t="s">
        <v>4835</v>
      </c>
      <c r="N3880" t="s">
        <v>128</v>
      </c>
      <c r="O3880" t="s">
        <v>4436</v>
      </c>
      <c r="P3880" s="4">
        <v>8.0009999999999994</v>
      </c>
      <c r="Q3880" s="4">
        <v>18</v>
      </c>
      <c r="R3880" s="4">
        <f t="shared" si="242"/>
        <v>-9.9990000000000006</v>
      </c>
      <c r="S3880" s="4">
        <f t="shared" si="243"/>
        <v>-1.4998500000000001</v>
      </c>
    </row>
    <row r="3881" spans="1:19" x14ac:dyDescent="0.3">
      <c r="A3881" t="s">
        <v>4837</v>
      </c>
      <c r="B3881" s="1">
        <v>42705</v>
      </c>
      <c r="C3881" s="1">
        <v>42712</v>
      </c>
      <c r="D3881">
        <f t="shared" si="240"/>
        <v>2016</v>
      </c>
      <c r="E3881" t="str">
        <f t="shared" si="241"/>
        <v>Dec</v>
      </c>
      <c r="F3881" t="s">
        <v>37</v>
      </c>
      <c r="G3881" t="s">
        <v>899</v>
      </c>
      <c r="H3881" t="s">
        <v>51</v>
      </c>
      <c r="I3881" t="s">
        <v>69</v>
      </c>
      <c r="J3881" t="s">
        <v>70</v>
      </c>
      <c r="K3881">
        <v>98103</v>
      </c>
      <c r="L3881" t="s">
        <v>34</v>
      </c>
      <c r="M3881" t="s">
        <v>4838</v>
      </c>
      <c r="N3881" t="s">
        <v>128</v>
      </c>
      <c r="O3881" t="s">
        <v>4436</v>
      </c>
      <c r="P3881" s="4">
        <v>55.423999999999999</v>
      </c>
      <c r="Q3881" s="4">
        <v>55.423999999999999</v>
      </c>
      <c r="R3881" s="4">
        <f t="shared" si="242"/>
        <v>0</v>
      </c>
      <c r="S3881" s="4">
        <f t="shared" si="243"/>
        <v>0</v>
      </c>
    </row>
    <row r="3882" spans="1:19" ht="15.6" x14ac:dyDescent="0.3">
      <c r="A3882" t="s">
        <v>4522</v>
      </c>
      <c r="B3882" s="1">
        <v>42436</v>
      </c>
      <c r="C3882" s="1">
        <v>42439</v>
      </c>
      <c r="D3882">
        <f t="shared" si="240"/>
        <v>2016</v>
      </c>
      <c r="E3882" t="str">
        <f t="shared" si="241"/>
        <v>Mar</v>
      </c>
      <c r="F3882" t="s">
        <v>20</v>
      </c>
      <c r="G3882" t="s">
        <v>1654</v>
      </c>
      <c r="H3882" s="2" t="s">
        <v>22</v>
      </c>
      <c r="I3882" t="s">
        <v>466</v>
      </c>
      <c r="J3882" t="s">
        <v>53</v>
      </c>
      <c r="K3882">
        <v>19711</v>
      </c>
      <c r="L3882" t="s">
        <v>54</v>
      </c>
      <c r="M3882" t="s">
        <v>4838</v>
      </c>
      <c r="N3882" t="s">
        <v>128</v>
      </c>
      <c r="O3882" t="s">
        <v>4436</v>
      </c>
      <c r="P3882" s="4">
        <v>69.28</v>
      </c>
      <c r="Q3882" s="4">
        <v>69.28</v>
      </c>
      <c r="R3882" s="4">
        <f t="shared" si="242"/>
        <v>0</v>
      </c>
      <c r="S3882" s="4">
        <f t="shared" si="243"/>
        <v>0</v>
      </c>
    </row>
    <row r="3883" spans="1:19" ht="15.6" x14ac:dyDescent="0.3">
      <c r="A3883" t="s">
        <v>311</v>
      </c>
      <c r="B3883" s="1">
        <v>43358</v>
      </c>
      <c r="C3883" s="1">
        <v>43360</v>
      </c>
      <c r="D3883">
        <f t="shared" si="240"/>
        <v>2018</v>
      </c>
      <c r="E3883" t="str">
        <f t="shared" si="241"/>
        <v>Sep</v>
      </c>
      <c r="F3883" t="s">
        <v>67</v>
      </c>
      <c r="G3883" t="s">
        <v>312</v>
      </c>
      <c r="H3883" s="2" t="s">
        <v>22</v>
      </c>
      <c r="I3883" t="s">
        <v>313</v>
      </c>
      <c r="J3883" t="s">
        <v>314</v>
      </c>
      <c r="K3883">
        <v>2149</v>
      </c>
      <c r="L3883" t="s">
        <v>54</v>
      </c>
      <c r="M3883" t="s">
        <v>4838</v>
      </c>
      <c r="N3883" t="s">
        <v>128</v>
      </c>
      <c r="O3883" t="s">
        <v>4436</v>
      </c>
      <c r="P3883" s="4">
        <v>242.48</v>
      </c>
      <c r="Q3883" s="4">
        <v>242.48</v>
      </c>
      <c r="R3883" s="4">
        <f t="shared" si="242"/>
        <v>0</v>
      </c>
      <c r="S3883" s="4">
        <f t="shared" si="243"/>
        <v>0</v>
      </c>
    </row>
    <row r="3884" spans="1:19" ht="15.6" x14ac:dyDescent="0.3">
      <c r="A3884" t="s">
        <v>3716</v>
      </c>
      <c r="B3884" s="1">
        <v>42156</v>
      </c>
      <c r="C3884" s="1">
        <v>42161</v>
      </c>
      <c r="D3884">
        <f t="shared" si="240"/>
        <v>2015</v>
      </c>
      <c r="E3884" t="str">
        <f t="shared" si="241"/>
        <v>Jun</v>
      </c>
      <c r="F3884" t="s">
        <v>37</v>
      </c>
      <c r="G3884" t="s">
        <v>635</v>
      </c>
      <c r="H3884" s="2" t="s">
        <v>22</v>
      </c>
      <c r="I3884" t="s">
        <v>97</v>
      </c>
      <c r="J3884" t="s">
        <v>89</v>
      </c>
      <c r="K3884">
        <v>48234</v>
      </c>
      <c r="L3884" t="s">
        <v>25</v>
      </c>
      <c r="M3884" t="s">
        <v>4838</v>
      </c>
      <c r="N3884" t="s">
        <v>128</v>
      </c>
      <c r="O3884" t="s">
        <v>4436</v>
      </c>
      <c r="P3884" s="4">
        <v>138.56</v>
      </c>
      <c r="Q3884" s="4">
        <v>138.56</v>
      </c>
      <c r="R3884" s="4">
        <f t="shared" si="242"/>
        <v>0</v>
      </c>
      <c r="S3884" s="4">
        <f t="shared" si="243"/>
        <v>0</v>
      </c>
    </row>
    <row r="3885" spans="1:19" ht="15.6" x14ac:dyDescent="0.3">
      <c r="A3885" t="s">
        <v>4839</v>
      </c>
      <c r="B3885" s="1">
        <v>42330</v>
      </c>
      <c r="C3885" s="1">
        <v>42333</v>
      </c>
      <c r="D3885">
        <f t="shared" si="240"/>
        <v>2015</v>
      </c>
      <c r="E3885" t="str">
        <f t="shared" si="241"/>
        <v>Nov</v>
      </c>
      <c r="F3885" t="s">
        <v>20</v>
      </c>
      <c r="G3885" t="s">
        <v>4521</v>
      </c>
      <c r="H3885" s="2" t="s">
        <v>22</v>
      </c>
      <c r="I3885" t="s">
        <v>684</v>
      </c>
      <c r="J3885" t="s">
        <v>109</v>
      </c>
      <c r="K3885">
        <v>77506</v>
      </c>
      <c r="L3885" t="s">
        <v>25</v>
      </c>
      <c r="M3885" t="s">
        <v>4838</v>
      </c>
      <c r="N3885" t="s">
        <v>128</v>
      </c>
      <c r="O3885" t="s">
        <v>4436</v>
      </c>
      <c r="P3885" s="4">
        <v>6.9279999999999999</v>
      </c>
      <c r="Q3885" s="4">
        <v>5</v>
      </c>
      <c r="R3885" s="4">
        <f t="shared" si="242"/>
        <v>1.9279999999999999</v>
      </c>
      <c r="S3885" s="4">
        <f t="shared" si="243"/>
        <v>0.28919999999999996</v>
      </c>
    </row>
    <row r="3886" spans="1:19" x14ac:dyDescent="0.3">
      <c r="A3886" t="s">
        <v>4840</v>
      </c>
      <c r="B3886" s="1">
        <v>42564</v>
      </c>
      <c r="C3886" s="1">
        <v>42566</v>
      </c>
      <c r="D3886">
        <f t="shared" si="240"/>
        <v>2016</v>
      </c>
      <c r="E3886" t="str">
        <f t="shared" si="241"/>
        <v>Jul</v>
      </c>
      <c r="F3886" t="s">
        <v>20</v>
      </c>
      <c r="G3886" t="s">
        <v>1522</v>
      </c>
      <c r="H3886" t="s">
        <v>51</v>
      </c>
      <c r="I3886" t="s">
        <v>113</v>
      </c>
      <c r="J3886" t="s">
        <v>109</v>
      </c>
      <c r="K3886">
        <v>77095</v>
      </c>
      <c r="L3886" t="s">
        <v>25</v>
      </c>
      <c r="M3886" t="s">
        <v>4838</v>
      </c>
      <c r="N3886" t="s">
        <v>128</v>
      </c>
      <c r="O3886" t="s">
        <v>4436</v>
      </c>
      <c r="P3886" s="4">
        <v>41.567999999999998</v>
      </c>
      <c r="Q3886" s="4">
        <v>41.567999999999998</v>
      </c>
      <c r="R3886" s="4">
        <f t="shared" si="242"/>
        <v>0</v>
      </c>
      <c r="S3886" s="4">
        <f t="shared" si="243"/>
        <v>0</v>
      </c>
    </row>
    <row r="3887" spans="1:19" ht="15.6" x14ac:dyDescent="0.3">
      <c r="A3887" t="s">
        <v>4841</v>
      </c>
      <c r="B3887" s="1">
        <v>43393</v>
      </c>
      <c r="C3887" s="1">
        <v>43395</v>
      </c>
      <c r="D3887">
        <f t="shared" si="240"/>
        <v>2018</v>
      </c>
      <c r="E3887" t="str">
        <f t="shared" si="241"/>
        <v>Oct</v>
      </c>
      <c r="F3887" t="s">
        <v>67</v>
      </c>
      <c r="G3887" t="s">
        <v>746</v>
      </c>
      <c r="H3887" s="2" t="s">
        <v>22</v>
      </c>
      <c r="I3887" t="s">
        <v>4842</v>
      </c>
      <c r="J3887" t="s">
        <v>33</v>
      </c>
      <c r="K3887">
        <v>95695</v>
      </c>
      <c r="L3887" t="s">
        <v>34</v>
      </c>
      <c r="M3887" t="s">
        <v>4843</v>
      </c>
      <c r="N3887" t="s">
        <v>128</v>
      </c>
      <c r="O3887" t="s">
        <v>4436</v>
      </c>
      <c r="P3887" s="4">
        <v>20.928000000000001</v>
      </c>
      <c r="Q3887" s="4">
        <v>18</v>
      </c>
      <c r="R3887" s="4">
        <f t="shared" si="242"/>
        <v>2.9280000000000008</v>
      </c>
      <c r="S3887" s="4">
        <f t="shared" si="243"/>
        <v>0.43920000000000009</v>
      </c>
    </row>
    <row r="3888" spans="1:19" x14ac:dyDescent="0.3">
      <c r="A3888" t="s">
        <v>2118</v>
      </c>
      <c r="B3888" s="1">
        <v>42190</v>
      </c>
      <c r="C3888" s="1">
        <v>42193</v>
      </c>
      <c r="D3888">
        <f t="shared" si="240"/>
        <v>2015</v>
      </c>
      <c r="E3888" t="str">
        <f t="shared" si="241"/>
        <v>Jul</v>
      </c>
      <c r="F3888" t="s">
        <v>20</v>
      </c>
      <c r="G3888" t="s">
        <v>1814</v>
      </c>
      <c r="H3888" t="s">
        <v>51</v>
      </c>
      <c r="I3888" t="s">
        <v>2119</v>
      </c>
      <c r="J3888" t="s">
        <v>79</v>
      </c>
      <c r="K3888">
        <v>32137</v>
      </c>
      <c r="L3888" t="s">
        <v>44</v>
      </c>
      <c r="M3888" t="s">
        <v>4843</v>
      </c>
      <c r="N3888" t="s">
        <v>128</v>
      </c>
      <c r="O3888" t="s">
        <v>4436</v>
      </c>
      <c r="P3888" s="4">
        <v>9.81</v>
      </c>
      <c r="Q3888" s="4">
        <v>9.81</v>
      </c>
      <c r="R3888" s="4">
        <f t="shared" si="242"/>
        <v>0</v>
      </c>
      <c r="S3888" s="4">
        <f t="shared" si="243"/>
        <v>0</v>
      </c>
    </row>
    <row r="3889" spans="1:19" x14ac:dyDescent="0.3">
      <c r="A3889" t="s">
        <v>4844</v>
      </c>
      <c r="B3889" s="1">
        <v>43239</v>
      </c>
      <c r="C3889" s="1">
        <v>43243</v>
      </c>
      <c r="D3889">
        <f t="shared" si="240"/>
        <v>2018</v>
      </c>
      <c r="E3889" t="str">
        <f t="shared" si="241"/>
        <v>May</v>
      </c>
      <c r="F3889" t="s">
        <v>37</v>
      </c>
      <c r="G3889" t="s">
        <v>3232</v>
      </c>
      <c r="H3889" t="s">
        <v>51</v>
      </c>
      <c r="I3889" t="s">
        <v>108</v>
      </c>
      <c r="J3889" t="s">
        <v>754</v>
      </c>
      <c r="K3889">
        <v>35810</v>
      </c>
      <c r="L3889" t="s">
        <v>44</v>
      </c>
      <c r="M3889" t="s">
        <v>4843</v>
      </c>
      <c r="N3889" t="s">
        <v>128</v>
      </c>
      <c r="O3889" t="s">
        <v>4436</v>
      </c>
      <c r="P3889" s="4">
        <v>26.16</v>
      </c>
      <c r="Q3889" s="4">
        <v>26.16</v>
      </c>
      <c r="R3889" s="4">
        <f t="shared" si="242"/>
        <v>0</v>
      </c>
      <c r="S3889" s="4">
        <f t="shared" si="243"/>
        <v>0</v>
      </c>
    </row>
    <row r="3890" spans="1:19" ht="15.6" x14ac:dyDescent="0.3">
      <c r="A3890" t="s">
        <v>4845</v>
      </c>
      <c r="B3890" s="1">
        <v>43283</v>
      </c>
      <c r="C3890" s="1">
        <v>43286</v>
      </c>
      <c r="D3890">
        <f t="shared" si="240"/>
        <v>2018</v>
      </c>
      <c r="E3890" t="str">
        <f t="shared" si="241"/>
        <v>Jul</v>
      </c>
      <c r="F3890" t="s">
        <v>20</v>
      </c>
      <c r="G3890" t="s">
        <v>1141</v>
      </c>
      <c r="H3890" s="2" t="s">
        <v>22</v>
      </c>
      <c r="I3890" t="s">
        <v>113</v>
      </c>
      <c r="J3890" t="s">
        <v>109</v>
      </c>
      <c r="K3890">
        <v>77036</v>
      </c>
      <c r="L3890" t="s">
        <v>25</v>
      </c>
      <c r="M3890" t="s">
        <v>4843</v>
      </c>
      <c r="N3890" t="s">
        <v>128</v>
      </c>
      <c r="O3890" t="s">
        <v>4436</v>
      </c>
      <c r="P3890" s="4">
        <v>5.2320000000000002</v>
      </c>
      <c r="Q3890" s="4">
        <v>5</v>
      </c>
      <c r="R3890" s="4">
        <f t="shared" si="242"/>
        <v>0.23200000000000021</v>
      </c>
      <c r="S3890" s="4">
        <f t="shared" si="243"/>
        <v>3.4800000000000032E-2</v>
      </c>
    </row>
    <row r="3891" spans="1:19" ht="15.6" x14ac:dyDescent="0.3">
      <c r="A3891" t="s">
        <v>3135</v>
      </c>
      <c r="B3891" s="1">
        <v>42860</v>
      </c>
      <c r="C3891" s="1">
        <v>42861</v>
      </c>
      <c r="D3891">
        <f t="shared" si="240"/>
        <v>2017</v>
      </c>
      <c r="E3891" t="str">
        <f t="shared" si="241"/>
        <v>May</v>
      </c>
      <c r="F3891" t="s">
        <v>20</v>
      </c>
      <c r="G3891" t="s">
        <v>1267</v>
      </c>
      <c r="H3891" s="2" t="s">
        <v>22</v>
      </c>
      <c r="I3891" t="s">
        <v>204</v>
      </c>
      <c r="J3891" t="s">
        <v>325</v>
      </c>
      <c r="K3891">
        <v>89015</v>
      </c>
      <c r="L3891" t="s">
        <v>34</v>
      </c>
      <c r="M3891" t="s">
        <v>4846</v>
      </c>
      <c r="N3891" t="s">
        <v>110</v>
      </c>
      <c r="O3891" t="s">
        <v>4436</v>
      </c>
      <c r="P3891" s="4">
        <v>5.7279999999999998</v>
      </c>
      <c r="Q3891" s="4">
        <v>5</v>
      </c>
      <c r="R3891" s="4">
        <f t="shared" si="242"/>
        <v>0.72799999999999976</v>
      </c>
      <c r="S3891" s="4">
        <f t="shared" si="243"/>
        <v>0.10919999999999996</v>
      </c>
    </row>
    <row r="3892" spans="1:19" ht="15.6" x14ac:dyDescent="0.3">
      <c r="A3892" t="s">
        <v>1685</v>
      </c>
      <c r="B3892" s="1">
        <v>43050</v>
      </c>
      <c r="C3892" s="1">
        <v>43055</v>
      </c>
      <c r="D3892">
        <f t="shared" si="240"/>
        <v>2017</v>
      </c>
      <c r="E3892" t="str">
        <f t="shared" si="241"/>
        <v>Nov</v>
      </c>
      <c r="F3892" t="s">
        <v>37</v>
      </c>
      <c r="G3892" t="s">
        <v>1686</v>
      </c>
      <c r="H3892" s="2" t="s">
        <v>22</v>
      </c>
      <c r="I3892" t="s">
        <v>32</v>
      </c>
      <c r="J3892" t="s">
        <v>33</v>
      </c>
      <c r="K3892">
        <v>94110</v>
      </c>
      <c r="L3892" t="s">
        <v>34</v>
      </c>
      <c r="M3892" t="s">
        <v>4846</v>
      </c>
      <c r="N3892" t="s">
        <v>128</v>
      </c>
      <c r="O3892" t="s">
        <v>4436</v>
      </c>
      <c r="P3892" s="4">
        <v>31.504000000000001</v>
      </c>
      <c r="Q3892" s="4">
        <v>31.504000000000001</v>
      </c>
      <c r="R3892" s="4">
        <f t="shared" si="242"/>
        <v>0</v>
      </c>
      <c r="S3892" s="4">
        <f t="shared" si="243"/>
        <v>0</v>
      </c>
    </row>
    <row r="3893" spans="1:19" ht="15.6" x14ac:dyDescent="0.3">
      <c r="A3893" t="s">
        <v>2431</v>
      </c>
      <c r="B3893" s="1">
        <v>42261</v>
      </c>
      <c r="C3893" s="1">
        <v>42266</v>
      </c>
      <c r="D3893">
        <f t="shared" si="240"/>
        <v>2015</v>
      </c>
      <c r="E3893" t="str">
        <f t="shared" si="241"/>
        <v>Sep</v>
      </c>
      <c r="F3893" t="s">
        <v>37</v>
      </c>
      <c r="G3893" t="s">
        <v>497</v>
      </c>
      <c r="H3893" s="2" t="s">
        <v>22</v>
      </c>
      <c r="I3893" t="s">
        <v>2432</v>
      </c>
      <c r="J3893" t="s">
        <v>183</v>
      </c>
      <c r="K3893">
        <v>31204</v>
      </c>
      <c r="L3893" t="s">
        <v>44</v>
      </c>
      <c r="M3893" t="s">
        <v>4846</v>
      </c>
      <c r="N3893" t="s">
        <v>128</v>
      </c>
      <c r="O3893" t="s">
        <v>4436</v>
      </c>
      <c r="P3893" s="4">
        <v>7.16</v>
      </c>
      <c r="Q3893" s="4">
        <v>5</v>
      </c>
      <c r="R3893" s="4">
        <f t="shared" si="242"/>
        <v>2.16</v>
      </c>
      <c r="S3893" s="4">
        <f t="shared" si="243"/>
        <v>0.32400000000000001</v>
      </c>
    </row>
    <row r="3894" spans="1:19" ht="15.6" x14ac:dyDescent="0.3">
      <c r="A3894" t="s">
        <v>3937</v>
      </c>
      <c r="B3894" s="1">
        <v>43126</v>
      </c>
      <c r="C3894" s="1">
        <v>43131</v>
      </c>
      <c r="D3894">
        <f t="shared" si="240"/>
        <v>2018</v>
      </c>
      <c r="E3894" t="str">
        <f t="shared" si="241"/>
        <v>Jan</v>
      </c>
      <c r="F3894" t="s">
        <v>67</v>
      </c>
      <c r="G3894" t="s">
        <v>490</v>
      </c>
      <c r="H3894" s="2" t="s">
        <v>22</v>
      </c>
      <c r="I3894" t="s">
        <v>3938</v>
      </c>
      <c r="J3894" t="s">
        <v>754</v>
      </c>
      <c r="K3894">
        <v>35244</v>
      </c>
      <c r="L3894" t="s">
        <v>44</v>
      </c>
      <c r="M3894" t="s">
        <v>4846</v>
      </c>
      <c r="N3894" t="s">
        <v>128</v>
      </c>
      <c r="O3894" t="s">
        <v>4436</v>
      </c>
      <c r="P3894" s="4">
        <v>7.16</v>
      </c>
      <c r="Q3894" s="4">
        <v>100</v>
      </c>
      <c r="R3894" s="4">
        <f t="shared" si="242"/>
        <v>-92.84</v>
      </c>
      <c r="S3894" s="4">
        <f t="shared" si="243"/>
        <v>-13.926</v>
      </c>
    </row>
    <row r="3895" spans="1:19" ht="15.6" x14ac:dyDescent="0.3">
      <c r="A3895" t="s">
        <v>4847</v>
      </c>
      <c r="B3895" s="1">
        <v>43067</v>
      </c>
      <c r="C3895" s="1">
        <v>43071</v>
      </c>
      <c r="D3895">
        <f t="shared" si="240"/>
        <v>2017</v>
      </c>
      <c r="E3895" t="str">
        <f t="shared" si="241"/>
        <v>Nov</v>
      </c>
      <c r="F3895" t="s">
        <v>37</v>
      </c>
      <c r="G3895" t="s">
        <v>3261</v>
      </c>
      <c r="H3895" s="2" t="s">
        <v>22</v>
      </c>
      <c r="I3895" t="s">
        <v>666</v>
      </c>
      <c r="J3895" t="s">
        <v>310</v>
      </c>
      <c r="K3895">
        <v>6824</v>
      </c>
      <c r="L3895" t="s">
        <v>54</v>
      </c>
      <c r="M3895" t="s">
        <v>4846</v>
      </c>
      <c r="N3895" t="s">
        <v>110</v>
      </c>
      <c r="O3895" t="s">
        <v>4436</v>
      </c>
      <c r="P3895" s="4">
        <v>7.16</v>
      </c>
      <c r="Q3895" s="4">
        <v>5</v>
      </c>
      <c r="R3895" s="4">
        <f t="shared" si="242"/>
        <v>2.16</v>
      </c>
      <c r="S3895" s="4">
        <f t="shared" si="243"/>
        <v>0.32400000000000001</v>
      </c>
    </row>
    <row r="3896" spans="1:19" ht="15.6" x14ac:dyDescent="0.3">
      <c r="A3896" t="s">
        <v>4848</v>
      </c>
      <c r="B3896" s="1">
        <v>42522</v>
      </c>
      <c r="C3896" s="1">
        <v>42526</v>
      </c>
      <c r="D3896">
        <f t="shared" si="240"/>
        <v>2016</v>
      </c>
      <c r="E3896" t="str">
        <f t="shared" si="241"/>
        <v>Jun</v>
      </c>
      <c r="F3896" t="s">
        <v>37</v>
      </c>
      <c r="G3896" t="s">
        <v>439</v>
      </c>
      <c r="H3896" s="2" t="s">
        <v>22</v>
      </c>
      <c r="I3896" t="s">
        <v>855</v>
      </c>
      <c r="J3896" t="s">
        <v>109</v>
      </c>
      <c r="K3896">
        <v>78207</v>
      </c>
      <c r="L3896" t="s">
        <v>25</v>
      </c>
      <c r="M3896" t="s">
        <v>4846</v>
      </c>
      <c r="N3896" t="s">
        <v>128</v>
      </c>
      <c r="O3896" t="s">
        <v>4436</v>
      </c>
      <c r="P3896" s="4">
        <v>5.7279999999999998</v>
      </c>
      <c r="Q3896" s="4">
        <v>5</v>
      </c>
      <c r="R3896" s="4">
        <f t="shared" si="242"/>
        <v>0.72799999999999976</v>
      </c>
      <c r="S3896" s="4">
        <f t="shared" si="243"/>
        <v>0.10919999999999996</v>
      </c>
    </row>
    <row r="3897" spans="1:19" ht="15.6" x14ac:dyDescent="0.3">
      <c r="A3897" t="s">
        <v>4849</v>
      </c>
      <c r="B3897" s="1">
        <v>42683</v>
      </c>
      <c r="C3897" s="1">
        <v>42683</v>
      </c>
      <c r="D3897">
        <f t="shared" si="240"/>
        <v>2016</v>
      </c>
      <c r="E3897" t="str">
        <f t="shared" si="241"/>
        <v>Nov</v>
      </c>
      <c r="F3897" t="s">
        <v>30</v>
      </c>
      <c r="G3897" t="s">
        <v>4525</v>
      </c>
      <c r="H3897" s="2" t="s">
        <v>22</v>
      </c>
      <c r="I3897" t="s">
        <v>1599</v>
      </c>
      <c r="J3897" t="s">
        <v>653</v>
      </c>
      <c r="K3897">
        <v>46226</v>
      </c>
      <c r="L3897" t="s">
        <v>25</v>
      </c>
      <c r="M3897" t="s">
        <v>4846</v>
      </c>
      <c r="N3897" t="s">
        <v>128</v>
      </c>
      <c r="O3897" t="s">
        <v>4436</v>
      </c>
      <c r="P3897" s="4">
        <v>10.74</v>
      </c>
      <c r="Q3897" s="4">
        <v>18</v>
      </c>
      <c r="R3897" s="4">
        <f t="shared" si="242"/>
        <v>-7.26</v>
      </c>
      <c r="S3897" s="4">
        <f t="shared" si="243"/>
        <v>-1.089</v>
      </c>
    </row>
    <row r="3898" spans="1:19" ht="15.6" x14ac:dyDescent="0.3">
      <c r="A3898" t="s">
        <v>4850</v>
      </c>
      <c r="B3898" s="1">
        <v>43302</v>
      </c>
      <c r="C3898" s="1">
        <v>43305</v>
      </c>
      <c r="D3898">
        <f t="shared" si="240"/>
        <v>2018</v>
      </c>
      <c r="E3898" t="str">
        <f t="shared" si="241"/>
        <v>Jul</v>
      </c>
      <c r="F3898" t="s">
        <v>67</v>
      </c>
      <c r="G3898" t="s">
        <v>758</v>
      </c>
      <c r="H3898" s="2" t="s">
        <v>22</v>
      </c>
      <c r="I3898" t="s">
        <v>293</v>
      </c>
      <c r="J3898" t="s">
        <v>24</v>
      </c>
      <c r="K3898">
        <v>60505</v>
      </c>
      <c r="L3898" t="s">
        <v>25</v>
      </c>
      <c r="M3898" t="s">
        <v>4846</v>
      </c>
      <c r="N3898" t="s">
        <v>128</v>
      </c>
      <c r="O3898" t="s">
        <v>4436</v>
      </c>
      <c r="P3898" s="4">
        <v>2.8639999999999999</v>
      </c>
      <c r="Q3898" s="4">
        <v>5</v>
      </c>
      <c r="R3898" s="4">
        <f t="shared" si="242"/>
        <v>-2.1360000000000001</v>
      </c>
      <c r="S3898" s="4">
        <f t="shared" si="243"/>
        <v>-0.32040000000000002</v>
      </c>
    </row>
    <row r="3899" spans="1:19" ht="15.6" x14ac:dyDescent="0.3">
      <c r="A3899" t="s">
        <v>36</v>
      </c>
      <c r="B3899" s="1">
        <v>42618</v>
      </c>
      <c r="C3899" s="1">
        <v>42622</v>
      </c>
      <c r="D3899">
        <f t="shared" si="240"/>
        <v>2016</v>
      </c>
      <c r="E3899" t="str">
        <f t="shared" si="241"/>
        <v>Sep</v>
      </c>
      <c r="F3899" t="s">
        <v>37</v>
      </c>
      <c r="G3899" t="s">
        <v>38</v>
      </c>
      <c r="H3899" s="2" t="s">
        <v>22</v>
      </c>
      <c r="I3899" t="s">
        <v>39</v>
      </c>
      <c r="J3899" t="s">
        <v>33</v>
      </c>
      <c r="K3899">
        <v>92105</v>
      </c>
      <c r="L3899" t="s">
        <v>34</v>
      </c>
      <c r="M3899" t="s">
        <v>4851</v>
      </c>
      <c r="N3899" t="s">
        <v>128</v>
      </c>
      <c r="O3899" t="s">
        <v>4436</v>
      </c>
      <c r="P3899" s="4">
        <v>28.751999999999999</v>
      </c>
      <c r="Q3899" s="4">
        <v>100</v>
      </c>
      <c r="R3899" s="4">
        <f t="shared" si="242"/>
        <v>-71.248000000000005</v>
      </c>
      <c r="S3899" s="4">
        <f t="shared" si="243"/>
        <v>-10.687200000000001</v>
      </c>
    </row>
    <row r="3900" spans="1:19" ht="15.6" x14ac:dyDescent="0.3">
      <c r="A3900" t="s">
        <v>2988</v>
      </c>
      <c r="B3900" s="1">
        <v>43232</v>
      </c>
      <c r="C3900" s="1">
        <v>43238</v>
      </c>
      <c r="D3900">
        <f t="shared" si="240"/>
        <v>2018</v>
      </c>
      <c r="E3900" t="str">
        <f t="shared" si="241"/>
        <v>May</v>
      </c>
      <c r="F3900" t="s">
        <v>37</v>
      </c>
      <c r="G3900" t="s">
        <v>2633</v>
      </c>
      <c r="H3900" s="2" t="s">
        <v>22</v>
      </c>
      <c r="I3900" t="s">
        <v>32</v>
      </c>
      <c r="J3900" t="s">
        <v>33</v>
      </c>
      <c r="K3900">
        <v>94122</v>
      </c>
      <c r="L3900" t="s">
        <v>34</v>
      </c>
      <c r="M3900" t="s">
        <v>4851</v>
      </c>
      <c r="N3900" t="s">
        <v>128</v>
      </c>
      <c r="O3900" t="s">
        <v>4436</v>
      </c>
      <c r="P3900" s="4">
        <v>19.167999999999999</v>
      </c>
      <c r="Q3900" s="4">
        <v>18</v>
      </c>
      <c r="R3900" s="4">
        <f t="shared" si="242"/>
        <v>1.1679999999999993</v>
      </c>
      <c r="S3900" s="4">
        <f t="shared" si="243"/>
        <v>0.17519999999999988</v>
      </c>
    </row>
    <row r="3901" spans="1:19" ht="15.6" x14ac:dyDescent="0.3">
      <c r="A3901" t="s">
        <v>3800</v>
      </c>
      <c r="B3901" s="1">
        <v>42477</v>
      </c>
      <c r="C3901" s="1">
        <v>42483</v>
      </c>
      <c r="D3901">
        <f t="shared" si="240"/>
        <v>2016</v>
      </c>
      <c r="E3901" t="str">
        <f t="shared" si="241"/>
        <v>Apr</v>
      </c>
      <c r="F3901" t="s">
        <v>37</v>
      </c>
      <c r="G3901" t="s">
        <v>388</v>
      </c>
      <c r="H3901" s="2" t="s">
        <v>22</v>
      </c>
      <c r="I3901" t="s">
        <v>61</v>
      </c>
      <c r="J3901" t="s">
        <v>62</v>
      </c>
      <c r="K3901">
        <v>10035</v>
      </c>
      <c r="L3901" t="s">
        <v>54</v>
      </c>
      <c r="M3901" t="s">
        <v>4851</v>
      </c>
      <c r="N3901" t="s">
        <v>128</v>
      </c>
      <c r="O3901" t="s">
        <v>4436</v>
      </c>
      <c r="P3901" s="4">
        <v>62.295999999999999</v>
      </c>
      <c r="Q3901" s="4">
        <v>62.295999999999999</v>
      </c>
      <c r="R3901" s="4">
        <f t="shared" si="242"/>
        <v>0</v>
      </c>
      <c r="S3901" s="4">
        <f t="shared" si="243"/>
        <v>0</v>
      </c>
    </row>
    <row r="3902" spans="1:19" ht="15.6" x14ac:dyDescent="0.3">
      <c r="A3902" t="s">
        <v>1177</v>
      </c>
      <c r="B3902" s="1">
        <v>43458</v>
      </c>
      <c r="C3902" s="1">
        <v>43462</v>
      </c>
      <c r="D3902">
        <f t="shared" si="240"/>
        <v>2018</v>
      </c>
      <c r="E3902" t="str">
        <f t="shared" si="241"/>
        <v>Dec</v>
      </c>
      <c r="F3902" t="s">
        <v>37</v>
      </c>
      <c r="G3902" t="s">
        <v>1178</v>
      </c>
      <c r="H3902" s="2" t="s">
        <v>22</v>
      </c>
      <c r="I3902" t="s">
        <v>1179</v>
      </c>
      <c r="J3902" t="s">
        <v>62</v>
      </c>
      <c r="K3902">
        <v>11572</v>
      </c>
      <c r="L3902" t="s">
        <v>54</v>
      </c>
      <c r="M3902" t="s">
        <v>4851</v>
      </c>
      <c r="N3902" t="s">
        <v>128</v>
      </c>
      <c r="O3902" t="s">
        <v>4436</v>
      </c>
      <c r="P3902" s="4">
        <v>14.375999999999999</v>
      </c>
      <c r="Q3902" s="4">
        <v>14.375999999999999</v>
      </c>
      <c r="R3902" s="4">
        <f t="shared" si="242"/>
        <v>0</v>
      </c>
      <c r="S3902" s="4">
        <f t="shared" si="243"/>
        <v>0</v>
      </c>
    </row>
    <row r="3903" spans="1:19" ht="15.6" x14ac:dyDescent="0.3">
      <c r="A3903" t="s">
        <v>4852</v>
      </c>
      <c r="B3903" s="1">
        <v>42614</v>
      </c>
      <c r="C3903" s="1">
        <v>42617</v>
      </c>
      <c r="D3903">
        <f t="shared" si="240"/>
        <v>2016</v>
      </c>
      <c r="E3903" t="str">
        <f t="shared" si="241"/>
        <v>Sep</v>
      </c>
      <c r="F3903" t="s">
        <v>67</v>
      </c>
      <c r="G3903" t="s">
        <v>3378</v>
      </c>
      <c r="H3903" s="2" t="s">
        <v>22</v>
      </c>
      <c r="I3903" t="s">
        <v>47</v>
      </c>
      <c r="J3903" t="s">
        <v>33</v>
      </c>
      <c r="K3903">
        <v>90045</v>
      </c>
      <c r="L3903" t="s">
        <v>34</v>
      </c>
      <c r="M3903" t="s">
        <v>4853</v>
      </c>
      <c r="N3903" t="s">
        <v>128</v>
      </c>
      <c r="O3903" t="s">
        <v>4436</v>
      </c>
      <c r="P3903" s="4">
        <v>4.7519999999999998</v>
      </c>
      <c r="Q3903" s="4">
        <v>5</v>
      </c>
      <c r="R3903" s="4">
        <f t="shared" si="242"/>
        <v>-0.24800000000000022</v>
      </c>
      <c r="S3903" s="4">
        <f t="shared" si="243"/>
        <v>-3.7200000000000032E-2</v>
      </c>
    </row>
    <row r="3904" spans="1:19" ht="15.6" x14ac:dyDescent="0.3">
      <c r="A3904" t="s">
        <v>767</v>
      </c>
      <c r="B3904" s="1">
        <v>43374</v>
      </c>
      <c r="C3904" s="1">
        <v>43375</v>
      </c>
      <c r="D3904">
        <f t="shared" si="240"/>
        <v>2018</v>
      </c>
      <c r="E3904" t="str">
        <f t="shared" si="241"/>
        <v>Oct</v>
      </c>
      <c r="F3904" t="s">
        <v>20</v>
      </c>
      <c r="G3904" t="s">
        <v>704</v>
      </c>
      <c r="H3904" s="2" t="s">
        <v>22</v>
      </c>
      <c r="I3904" t="s">
        <v>131</v>
      </c>
      <c r="J3904" t="s">
        <v>33</v>
      </c>
      <c r="K3904">
        <v>95123</v>
      </c>
      <c r="L3904" t="s">
        <v>34</v>
      </c>
      <c r="M3904" t="s">
        <v>4853</v>
      </c>
      <c r="N3904" t="s">
        <v>128</v>
      </c>
      <c r="O3904" t="s">
        <v>4436</v>
      </c>
      <c r="P3904" s="4">
        <v>61.776000000000003</v>
      </c>
      <c r="Q3904" s="4">
        <v>61.776000000000003</v>
      </c>
      <c r="R3904" s="4">
        <f t="shared" si="242"/>
        <v>0</v>
      </c>
      <c r="S3904" s="4">
        <f t="shared" si="243"/>
        <v>0</v>
      </c>
    </row>
    <row r="3905" spans="1:19" x14ac:dyDescent="0.3">
      <c r="A3905" t="s">
        <v>4854</v>
      </c>
      <c r="B3905" s="1">
        <v>42682</v>
      </c>
      <c r="C3905" s="1">
        <v>42687</v>
      </c>
      <c r="D3905">
        <f t="shared" si="240"/>
        <v>2016</v>
      </c>
      <c r="E3905" t="str">
        <f t="shared" si="241"/>
        <v>Nov</v>
      </c>
      <c r="F3905" t="s">
        <v>37</v>
      </c>
      <c r="G3905" t="s">
        <v>4740</v>
      </c>
      <c r="H3905" t="s">
        <v>51</v>
      </c>
      <c r="I3905" t="s">
        <v>61</v>
      </c>
      <c r="J3905" t="s">
        <v>62</v>
      </c>
      <c r="K3905">
        <v>10011</v>
      </c>
      <c r="L3905" t="s">
        <v>54</v>
      </c>
      <c r="M3905" t="s">
        <v>4853</v>
      </c>
      <c r="N3905" t="s">
        <v>128</v>
      </c>
      <c r="O3905" t="s">
        <v>4436</v>
      </c>
      <c r="P3905" s="4">
        <v>52.271999999999998</v>
      </c>
      <c r="Q3905" s="4">
        <v>52.271999999999998</v>
      </c>
      <c r="R3905" s="4">
        <f t="shared" si="242"/>
        <v>0</v>
      </c>
      <c r="S3905" s="4">
        <f t="shared" si="243"/>
        <v>0</v>
      </c>
    </row>
    <row r="3906" spans="1:19" ht="15.6" x14ac:dyDescent="0.3">
      <c r="A3906" t="s">
        <v>4855</v>
      </c>
      <c r="B3906" s="1">
        <v>43462</v>
      </c>
      <c r="C3906" s="1">
        <v>43469</v>
      </c>
      <c r="D3906">
        <f t="shared" ref="D3906:D3969" si="244">YEAR(B3906)</f>
        <v>2018</v>
      </c>
      <c r="E3906" t="str">
        <f t="shared" ref="E3906:E3969" si="245">TEXT(B3906,"mmm")</f>
        <v>Dec</v>
      </c>
      <c r="F3906" t="s">
        <v>37</v>
      </c>
      <c r="G3906" t="s">
        <v>1304</v>
      </c>
      <c r="H3906" s="2" t="s">
        <v>22</v>
      </c>
      <c r="I3906" t="s">
        <v>61</v>
      </c>
      <c r="J3906" t="s">
        <v>62</v>
      </c>
      <c r="K3906">
        <v>10024</v>
      </c>
      <c r="L3906" t="s">
        <v>54</v>
      </c>
      <c r="M3906" t="s">
        <v>4853</v>
      </c>
      <c r="N3906" t="s">
        <v>128</v>
      </c>
      <c r="O3906" t="s">
        <v>4436</v>
      </c>
      <c r="P3906" s="4">
        <v>33.264000000000003</v>
      </c>
      <c r="Q3906" s="4">
        <v>33.264000000000003</v>
      </c>
      <c r="R3906" s="4">
        <f t="shared" si="242"/>
        <v>0</v>
      </c>
      <c r="S3906" s="4">
        <f t="shared" si="243"/>
        <v>0</v>
      </c>
    </row>
    <row r="3907" spans="1:19" ht="15.6" x14ac:dyDescent="0.3">
      <c r="A3907" t="s">
        <v>3451</v>
      </c>
      <c r="B3907" s="1">
        <v>43243</v>
      </c>
      <c r="C3907" s="1">
        <v>43247</v>
      </c>
      <c r="D3907">
        <f t="shared" si="244"/>
        <v>2018</v>
      </c>
      <c r="E3907" t="str">
        <f t="shared" si="245"/>
        <v>May</v>
      </c>
      <c r="F3907" t="s">
        <v>37</v>
      </c>
      <c r="G3907" t="s">
        <v>583</v>
      </c>
      <c r="H3907" s="2" t="s">
        <v>22</v>
      </c>
      <c r="I3907" t="s">
        <v>113</v>
      </c>
      <c r="J3907" t="s">
        <v>109</v>
      </c>
      <c r="K3907">
        <v>77095</v>
      </c>
      <c r="L3907" t="s">
        <v>25</v>
      </c>
      <c r="M3907" t="s">
        <v>4853</v>
      </c>
      <c r="N3907" t="s">
        <v>128</v>
      </c>
      <c r="O3907" t="s">
        <v>4436</v>
      </c>
      <c r="P3907" s="3">
        <v>1.1879999999999999</v>
      </c>
      <c r="Q3907" s="3">
        <v>0.8</v>
      </c>
      <c r="R3907" s="4">
        <f t="shared" ref="R3907:R3970" si="246">P3907-Q3907</f>
        <v>0.3879999999999999</v>
      </c>
      <c r="S3907" s="4">
        <f t="shared" ref="S3907:S3970" si="247">0.15*R3907</f>
        <v>5.8199999999999981E-2</v>
      </c>
    </row>
    <row r="3908" spans="1:19" ht="15.6" x14ac:dyDescent="0.3">
      <c r="A3908" t="s">
        <v>2572</v>
      </c>
      <c r="B3908" s="1">
        <v>42205</v>
      </c>
      <c r="C3908" s="1">
        <v>42207</v>
      </c>
      <c r="D3908">
        <f t="shared" si="244"/>
        <v>2015</v>
      </c>
      <c r="E3908" t="str">
        <f t="shared" si="245"/>
        <v>Jul</v>
      </c>
      <c r="F3908" t="s">
        <v>20</v>
      </c>
      <c r="G3908" t="s">
        <v>776</v>
      </c>
      <c r="H3908" s="2" t="s">
        <v>22</v>
      </c>
      <c r="I3908" t="s">
        <v>39</v>
      </c>
      <c r="J3908" t="s">
        <v>33</v>
      </c>
      <c r="K3908">
        <v>92105</v>
      </c>
      <c r="L3908" t="s">
        <v>34</v>
      </c>
      <c r="M3908" t="s">
        <v>4856</v>
      </c>
      <c r="N3908" t="s">
        <v>128</v>
      </c>
      <c r="O3908" t="s">
        <v>4436</v>
      </c>
      <c r="P3908" s="4">
        <v>8.7040000000000006</v>
      </c>
      <c r="Q3908" s="4">
        <v>1</v>
      </c>
      <c r="R3908" s="4">
        <f t="shared" si="246"/>
        <v>7.7040000000000006</v>
      </c>
      <c r="S3908" s="4">
        <f t="shared" si="247"/>
        <v>1.1556</v>
      </c>
    </row>
    <row r="3909" spans="1:19" ht="15.6" x14ac:dyDescent="0.3">
      <c r="A3909" t="s">
        <v>3818</v>
      </c>
      <c r="B3909" s="1">
        <v>42208</v>
      </c>
      <c r="C3909" s="1">
        <v>42212</v>
      </c>
      <c r="D3909">
        <f t="shared" si="244"/>
        <v>2015</v>
      </c>
      <c r="E3909" t="str">
        <f t="shared" si="245"/>
        <v>Jul</v>
      </c>
      <c r="F3909" t="s">
        <v>37</v>
      </c>
      <c r="G3909" t="s">
        <v>38</v>
      </c>
      <c r="H3909" s="2" t="s">
        <v>22</v>
      </c>
      <c r="I3909" t="s">
        <v>955</v>
      </c>
      <c r="J3909" t="s">
        <v>178</v>
      </c>
      <c r="K3909">
        <v>85705</v>
      </c>
      <c r="L3909" t="s">
        <v>34</v>
      </c>
      <c r="M3909" t="s">
        <v>4856</v>
      </c>
      <c r="N3909" t="s">
        <v>128</v>
      </c>
      <c r="O3909" t="s">
        <v>4436</v>
      </c>
      <c r="P3909" s="4">
        <v>8.16</v>
      </c>
      <c r="Q3909" s="4">
        <v>100</v>
      </c>
      <c r="R3909" s="4">
        <f t="shared" si="246"/>
        <v>-91.84</v>
      </c>
      <c r="S3909" s="4">
        <f t="shared" si="247"/>
        <v>-13.776</v>
      </c>
    </row>
    <row r="3910" spans="1:19" ht="15.6" x14ac:dyDescent="0.3">
      <c r="A3910" t="s">
        <v>291</v>
      </c>
      <c r="B3910" s="1">
        <v>42694</v>
      </c>
      <c r="C3910" s="1">
        <v>42697</v>
      </c>
      <c r="D3910">
        <f t="shared" si="244"/>
        <v>2016</v>
      </c>
      <c r="E3910" t="str">
        <f t="shared" si="245"/>
        <v>Nov</v>
      </c>
      <c r="F3910" t="s">
        <v>67</v>
      </c>
      <c r="G3910" t="s">
        <v>292</v>
      </c>
      <c r="H3910" s="2" t="s">
        <v>22</v>
      </c>
      <c r="I3910" t="s">
        <v>293</v>
      </c>
      <c r="J3910" t="s">
        <v>75</v>
      </c>
      <c r="K3910">
        <v>80013</v>
      </c>
      <c r="L3910" t="s">
        <v>34</v>
      </c>
      <c r="M3910" t="s">
        <v>4856</v>
      </c>
      <c r="N3910" t="s">
        <v>128</v>
      </c>
      <c r="O3910" t="s">
        <v>4436</v>
      </c>
      <c r="P3910" s="4">
        <v>4.8959999999999999</v>
      </c>
      <c r="Q3910" s="4">
        <v>5</v>
      </c>
      <c r="R3910" s="4">
        <f t="shared" si="246"/>
        <v>-0.10400000000000009</v>
      </c>
      <c r="S3910" s="4">
        <f t="shared" si="247"/>
        <v>-1.5600000000000013E-2</v>
      </c>
    </row>
    <row r="3911" spans="1:19" ht="15.6" x14ac:dyDescent="0.3">
      <c r="A3911" t="s">
        <v>4689</v>
      </c>
      <c r="B3911" s="1">
        <v>42638</v>
      </c>
      <c r="C3911" s="1">
        <v>42645</v>
      </c>
      <c r="D3911">
        <f t="shared" si="244"/>
        <v>2016</v>
      </c>
      <c r="E3911" t="str">
        <f t="shared" si="245"/>
        <v>Sep</v>
      </c>
      <c r="F3911" t="s">
        <v>37</v>
      </c>
      <c r="G3911" t="s">
        <v>46</v>
      </c>
      <c r="H3911" s="2" t="s">
        <v>22</v>
      </c>
      <c r="I3911" t="s">
        <v>364</v>
      </c>
      <c r="J3911" t="s">
        <v>250</v>
      </c>
      <c r="K3911">
        <v>37130</v>
      </c>
      <c r="L3911" t="s">
        <v>44</v>
      </c>
      <c r="M3911" t="s">
        <v>4856</v>
      </c>
      <c r="N3911" t="s">
        <v>128</v>
      </c>
      <c r="O3911" t="s">
        <v>4436</v>
      </c>
      <c r="P3911" s="4">
        <v>3.2639999999999998</v>
      </c>
      <c r="Q3911" s="4">
        <v>5</v>
      </c>
      <c r="R3911" s="4">
        <f t="shared" si="246"/>
        <v>-1.7360000000000002</v>
      </c>
      <c r="S3911" s="4">
        <f t="shared" si="247"/>
        <v>-0.26040000000000002</v>
      </c>
    </row>
    <row r="3912" spans="1:19" ht="15.6" x14ac:dyDescent="0.3">
      <c r="A3912" t="s">
        <v>4857</v>
      </c>
      <c r="B3912" s="1">
        <v>42241</v>
      </c>
      <c r="C3912" s="1">
        <v>42246</v>
      </c>
      <c r="D3912">
        <f t="shared" si="244"/>
        <v>2015</v>
      </c>
      <c r="E3912" t="str">
        <f t="shared" si="245"/>
        <v>Aug</v>
      </c>
      <c r="F3912" t="s">
        <v>37</v>
      </c>
      <c r="G3912" t="s">
        <v>426</v>
      </c>
      <c r="H3912" s="2" t="s">
        <v>22</v>
      </c>
      <c r="I3912" t="s">
        <v>182</v>
      </c>
      <c r="J3912" t="s">
        <v>233</v>
      </c>
      <c r="K3912">
        <v>43229</v>
      </c>
      <c r="L3912" t="s">
        <v>54</v>
      </c>
      <c r="M3912" t="s">
        <v>4856</v>
      </c>
      <c r="N3912" t="s">
        <v>128</v>
      </c>
      <c r="O3912" t="s">
        <v>4436</v>
      </c>
      <c r="P3912" s="4">
        <v>6.5279999999999996</v>
      </c>
      <c r="Q3912" s="4">
        <v>5</v>
      </c>
      <c r="R3912" s="4">
        <f t="shared" si="246"/>
        <v>1.5279999999999996</v>
      </c>
      <c r="S3912" s="4">
        <f t="shared" si="247"/>
        <v>0.22919999999999993</v>
      </c>
    </row>
    <row r="3913" spans="1:19" ht="15.6" x14ac:dyDescent="0.3">
      <c r="A3913" t="s">
        <v>3866</v>
      </c>
      <c r="B3913" s="1">
        <v>42504</v>
      </c>
      <c r="C3913" s="1">
        <v>42507</v>
      </c>
      <c r="D3913">
        <f t="shared" si="244"/>
        <v>2016</v>
      </c>
      <c r="E3913" t="str">
        <f t="shared" si="245"/>
        <v>May</v>
      </c>
      <c r="F3913" t="s">
        <v>20</v>
      </c>
      <c r="G3913" t="s">
        <v>3265</v>
      </c>
      <c r="H3913" s="2" t="s">
        <v>22</v>
      </c>
      <c r="I3913" t="s">
        <v>735</v>
      </c>
      <c r="J3913" t="s">
        <v>101</v>
      </c>
      <c r="K3913">
        <v>19013</v>
      </c>
      <c r="L3913" t="s">
        <v>54</v>
      </c>
      <c r="M3913" t="s">
        <v>4856</v>
      </c>
      <c r="N3913" t="s">
        <v>128</v>
      </c>
      <c r="O3913" t="s">
        <v>4436</v>
      </c>
      <c r="P3913" s="4">
        <v>4.8959999999999999</v>
      </c>
      <c r="Q3913" s="4">
        <v>5</v>
      </c>
      <c r="R3913" s="4">
        <f t="shared" si="246"/>
        <v>-0.10400000000000009</v>
      </c>
      <c r="S3913" s="4">
        <f t="shared" si="247"/>
        <v>-1.5600000000000013E-2</v>
      </c>
    </row>
    <row r="3914" spans="1:19" ht="15.6" x14ac:dyDescent="0.3">
      <c r="A3914" t="s">
        <v>4700</v>
      </c>
      <c r="B3914" s="1">
        <v>42850</v>
      </c>
      <c r="C3914" s="1">
        <v>42854</v>
      </c>
      <c r="D3914">
        <f t="shared" si="244"/>
        <v>2017</v>
      </c>
      <c r="E3914" t="str">
        <f t="shared" si="245"/>
        <v>Apr</v>
      </c>
      <c r="F3914" t="s">
        <v>67</v>
      </c>
      <c r="G3914" t="s">
        <v>1833</v>
      </c>
      <c r="H3914" s="2" t="s">
        <v>22</v>
      </c>
      <c r="I3914" t="s">
        <v>100</v>
      </c>
      <c r="J3914" t="s">
        <v>101</v>
      </c>
      <c r="K3914">
        <v>19134</v>
      </c>
      <c r="L3914" t="s">
        <v>54</v>
      </c>
      <c r="M3914" t="s">
        <v>4856</v>
      </c>
      <c r="N3914" t="s">
        <v>110</v>
      </c>
      <c r="O3914" t="s">
        <v>4436</v>
      </c>
      <c r="P3914" s="4">
        <v>4.8959999999999999</v>
      </c>
      <c r="Q3914" s="4">
        <v>5</v>
      </c>
      <c r="R3914" s="4">
        <f t="shared" si="246"/>
        <v>-0.10400000000000009</v>
      </c>
      <c r="S3914" s="4">
        <f t="shared" si="247"/>
        <v>-1.5600000000000013E-2</v>
      </c>
    </row>
    <row r="3915" spans="1:19" ht="15.6" x14ac:dyDescent="0.3">
      <c r="A3915" t="s">
        <v>3618</v>
      </c>
      <c r="B3915" s="1">
        <v>42962</v>
      </c>
      <c r="C3915" s="1">
        <v>42968</v>
      </c>
      <c r="D3915">
        <f t="shared" si="244"/>
        <v>2017</v>
      </c>
      <c r="E3915" t="str">
        <f t="shared" si="245"/>
        <v>Aug</v>
      </c>
      <c r="F3915" t="s">
        <v>37</v>
      </c>
      <c r="G3915" t="s">
        <v>115</v>
      </c>
      <c r="H3915" s="2" t="s">
        <v>22</v>
      </c>
      <c r="I3915" t="s">
        <v>293</v>
      </c>
      <c r="J3915" t="s">
        <v>75</v>
      </c>
      <c r="K3915">
        <v>80013</v>
      </c>
      <c r="L3915" t="s">
        <v>34</v>
      </c>
      <c r="M3915" t="s">
        <v>4858</v>
      </c>
      <c r="N3915" t="s">
        <v>110</v>
      </c>
      <c r="O3915" t="s">
        <v>4436</v>
      </c>
      <c r="P3915" s="4">
        <v>18.882000000000001</v>
      </c>
      <c r="Q3915" s="4">
        <v>18</v>
      </c>
      <c r="R3915" s="4">
        <f t="shared" si="246"/>
        <v>0.88200000000000145</v>
      </c>
      <c r="S3915" s="4">
        <f t="shared" si="247"/>
        <v>0.13230000000000022</v>
      </c>
    </row>
    <row r="3916" spans="1:19" x14ac:dyDescent="0.3">
      <c r="A3916" t="s">
        <v>4859</v>
      </c>
      <c r="B3916" s="1">
        <v>42986</v>
      </c>
      <c r="C3916" s="1">
        <v>42988</v>
      </c>
      <c r="D3916">
        <f t="shared" si="244"/>
        <v>2017</v>
      </c>
      <c r="E3916" t="str">
        <f t="shared" si="245"/>
        <v>Sep</v>
      </c>
      <c r="F3916" t="s">
        <v>67</v>
      </c>
      <c r="G3916" t="s">
        <v>4304</v>
      </c>
      <c r="H3916" t="s">
        <v>51</v>
      </c>
      <c r="I3916" t="s">
        <v>744</v>
      </c>
      <c r="J3916" t="s">
        <v>33</v>
      </c>
      <c r="K3916">
        <v>93534</v>
      </c>
      <c r="L3916" t="s">
        <v>34</v>
      </c>
      <c r="M3916" t="s">
        <v>4858</v>
      </c>
      <c r="N3916" t="s">
        <v>128</v>
      </c>
      <c r="O3916" t="s">
        <v>4436</v>
      </c>
      <c r="P3916" s="4">
        <v>67.135999999999996</v>
      </c>
      <c r="Q3916" s="4">
        <v>67.135999999999996</v>
      </c>
      <c r="R3916" s="4">
        <f t="shared" si="246"/>
        <v>0</v>
      </c>
      <c r="S3916" s="4">
        <f t="shared" si="247"/>
        <v>0</v>
      </c>
    </row>
    <row r="3917" spans="1:19" x14ac:dyDescent="0.3">
      <c r="A3917" t="s">
        <v>1932</v>
      </c>
      <c r="B3917" s="1">
        <v>43431</v>
      </c>
      <c r="C3917" s="1">
        <v>43436</v>
      </c>
      <c r="D3917">
        <f t="shared" si="244"/>
        <v>2018</v>
      </c>
      <c r="E3917" t="str">
        <f t="shared" si="245"/>
        <v>Nov</v>
      </c>
      <c r="F3917" t="s">
        <v>37</v>
      </c>
      <c r="G3917" t="s">
        <v>874</v>
      </c>
      <c r="H3917" t="s">
        <v>105</v>
      </c>
      <c r="I3917" t="s">
        <v>47</v>
      </c>
      <c r="J3917" t="s">
        <v>33</v>
      </c>
      <c r="K3917">
        <v>90045</v>
      </c>
      <c r="L3917" t="s">
        <v>34</v>
      </c>
      <c r="M3917" t="s">
        <v>4858</v>
      </c>
      <c r="N3917" t="s">
        <v>128</v>
      </c>
      <c r="O3917" t="s">
        <v>4436</v>
      </c>
      <c r="P3917" s="4">
        <v>117.488</v>
      </c>
      <c r="Q3917" s="4">
        <v>117.488</v>
      </c>
      <c r="R3917" s="4">
        <f t="shared" si="246"/>
        <v>0</v>
      </c>
      <c r="S3917" s="4">
        <f t="shared" si="247"/>
        <v>0</v>
      </c>
    </row>
    <row r="3918" spans="1:19" x14ac:dyDescent="0.3">
      <c r="A3918" t="s">
        <v>3870</v>
      </c>
      <c r="B3918" s="1">
        <v>43007</v>
      </c>
      <c r="C3918" s="1">
        <v>43011</v>
      </c>
      <c r="D3918">
        <f t="shared" si="244"/>
        <v>2017</v>
      </c>
      <c r="E3918" t="str">
        <f t="shared" si="245"/>
        <v>Sep</v>
      </c>
      <c r="F3918" t="s">
        <v>37</v>
      </c>
      <c r="G3918" t="s">
        <v>459</v>
      </c>
      <c r="H3918" t="s">
        <v>51</v>
      </c>
      <c r="I3918" t="s">
        <v>1631</v>
      </c>
      <c r="J3918" t="s">
        <v>754</v>
      </c>
      <c r="K3918">
        <v>36608</v>
      </c>
      <c r="L3918" t="s">
        <v>44</v>
      </c>
      <c r="M3918" t="s">
        <v>4858</v>
      </c>
      <c r="N3918" t="s">
        <v>128</v>
      </c>
      <c r="O3918" t="s">
        <v>4436</v>
      </c>
      <c r="P3918" s="4">
        <v>62.94</v>
      </c>
      <c r="Q3918" s="4">
        <v>62.94</v>
      </c>
      <c r="R3918" s="4">
        <f t="shared" si="246"/>
        <v>0</v>
      </c>
      <c r="S3918" s="4">
        <f t="shared" si="247"/>
        <v>0</v>
      </c>
    </row>
    <row r="3919" spans="1:19" ht="15.6" x14ac:dyDescent="0.3">
      <c r="A3919" t="s">
        <v>4860</v>
      </c>
      <c r="B3919" s="1">
        <v>42231</v>
      </c>
      <c r="C3919" s="1">
        <v>42234</v>
      </c>
      <c r="D3919">
        <f t="shared" si="244"/>
        <v>2015</v>
      </c>
      <c r="E3919" t="str">
        <f t="shared" si="245"/>
        <v>Aug</v>
      </c>
      <c r="F3919" t="s">
        <v>20</v>
      </c>
      <c r="G3919" t="s">
        <v>433</v>
      </c>
      <c r="H3919" s="2" t="s">
        <v>22</v>
      </c>
      <c r="I3919" t="s">
        <v>666</v>
      </c>
      <c r="J3919" t="s">
        <v>310</v>
      </c>
      <c r="K3919">
        <v>6824</v>
      </c>
      <c r="L3919" t="s">
        <v>54</v>
      </c>
      <c r="M3919" t="s">
        <v>4858</v>
      </c>
      <c r="N3919" t="s">
        <v>128</v>
      </c>
      <c r="O3919" t="s">
        <v>4436</v>
      </c>
      <c r="P3919" s="4">
        <v>62.94</v>
      </c>
      <c r="Q3919" s="4">
        <v>62.94</v>
      </c>
      <c r="R3919" s="4">
        <f t="shared" si="246"/>
        <v>0</v>
      </c>
      <c r="S3919" s="4">
        <f t="shared" si="247"/>
        <v>0</v>
      </c>
    </row>
    <row r="3920" spans="1:19" ht="15.6" x14ac:dyDescent="0.3">
      <c r="A3920" t="s">
        <v>4861</v>
      </c>
      <c r="B3920" s="1">
        <v>42899</v>
      </c>
      <c r="C3920" s="1">
        <v>42902</v>
      </c>
      <c r="D3920">
        <f t="shared" si="244"/>
        <v>2017</v>
      </c>
      <c r="E3920" t="str">
        <f t="shared" si="245"/>
        <v>Jun</v>
      </c>
      <c r="F3920" t="s">
        <v>67</v>
      </c>
      <c r="G3920" t="s">
        <v>285</v>
      </c>
      <c r="H3920" s="2" t="s">
        <v>22</v>
      </c>
      <c r="I3920" t="s">
        <v>61</v>
      </c>
      <c r="J3920" t="s">
        <v>62</v>
      </c>
      <c r="K3920">
        <v>10024</v>
      </c>
      <c r="L3920" t="s">
        <v>54</v>
      </c>
      <c r="M3920" t="s">
        <v>4858</v>
      </c>
      <c r="N3920" t="s">
        <v>128</v>
      </c>
      <c r="O3920" t="s">
        <v>4436</v>
      </c>
      <c r="P3920" s="4">
        <v>33.567999999999998</v>
      </c>
      <c r="Q3920" s="4">
        <v>33.567999999999998</v>
      </c>
      <c r="R3920" s="4">
        <f t="shared" si="246"/>
        <v>0</v>
      </c>
      <c r="S3920" s="4">
        <f t="shared" si="247"/>
        <v>0</v>
      </c>
    </row>
    <row r="3921" spans="1:19" x14ac:dyDescent="0.3">
      <c r="A3921" t="s">
        <v>111</v>
      </c>
      <c r="B3921" s="1">
        <v>43044</v>
      </c>
      <c r="C3921" s="1">
        <v>43048</v>
      </c>
      <c r="D3921">
        <f t="shared" si="244"/>
        <v>2017</v>
      </c>
      <c r="E3921" t="str">
        <f t="shared" si="245"/>
        <v>Nov</v>
      </c>
      <c r="F3921" t="s">
        <v>37</v>
      </c>
      <c r="G3921" t="s">
        <v>112</v>
      </c>
      <c r="H3921" t="s">
        <v>51</v>
      </c>
      <c r="I3921" t="s">
        <v>113</v>
      </c>
      <c r="J3921" t="s">
        <v>109</v>
      </c>
      <c r="K3921">
        <v>77036</v>
      </c>
      <c r="L3921" t="s">
        <v>25</v>
      </c>
      <c r="M3921" t="s">
        <v>4858</v>
      </c>
      <c r="N3921" t="s">
        <v>128</v>
      </c>
      <c r="O3921" t="s">
        <v>4436</v>
      </c>
      <c r="P3921" s="4">
        <v>12.587999999999999</v>
      </c>
      <c r="Q3921" s="4">
        <v>12.587999999999999</v>
      </c>
      <c r="R3921" s="4">
        <f t="shared" si="246"/>
        <v>0</v>
      </c>
      <c r="S3921" s="4">
        <f t="shared" si="247"/>
        <v>0</v>
      </c>
    </row>
    <row r="3922" spans="1:19" x14ac:dyDescent="0.3">
      <c r="A3922" t="s">
        <v>4151</v>
      </c>
      <c r="B3922" s="1">
        <v>43044</v>
      </c>
      <c r="C3922" s="1">
        <v>43049</v>
      </c>
      <c r="D3922">
        <f t="shared" si="244"/>
        <v>2017</v>
      </c>
      <c r="E3922" t="str">
        <f t="shared" si="245"/>
        <v>Nov</v>
      </c>
      <c r="F3922" t="s">
        <v>37</v>
      </c>
      <c r="G3922" t="s">
        <v>920</v>
      </c>
      <c r="H3922" t="s">
        <v>51</v>
      </c>
      <c r="I3922" t="s">
        <v>1599</v>
      </c>
      <c r="J3922" t="s">
        <v>653</v>
      </c>
      <c r="K3922">
        <v>46226</v>
      </c>
      <c r="L3922" t="s">
        <v>25</v>
      </c>
      <c r="M3922" t="s">
        <v>4858</v>
      </c>
      <c r="N3922" t="s">
        <v>128</v>
      </c>
      <c r="O3922" t="s">
        <v>4436</v>
      </c>
      <c r="P3922" s="4">
        <v>104.9</v>
      </c>
      <c r="Q3922" s="4">
        <v>104.9</v>
      </c>
      <c r="R3922" s="4">
        <f t="shared" si="246"/>
        <v>0</v>
      </c>
      <c r="S3922" s="4">
        <f t="shared" si="247"/>
        <v>0</v>
      </c>
    </row>
    <row r="3923" spans="1:19" ht="15.6" x14ac:dyDescent="0.3">
      <c r="A3923" t="s">
        <v>4655</v>
      </c>
      <c r="B3923" s="1">
        <v>43210</v>
      </c>
      <c r="C3923" s="1">
        <v>43214</v>
      </c>
      <c r="D3923">
        <f t="shared" si="244"/>
        <v>2018</v>
      </c>
      <c r="E3923" t="str">
        <f t="shared" si="245"/>
        <v>Apr</v>
      </c>
      <c r="F3923" t="s">
        <v>37</v>
      </c>
      <c r="G3923" t="s">
        <v>2853</v>
      </c>
      <c r="H3923" s="2" t="s">
        <v>22</v>
      </c>
      <c r="I3923" t="s">
        <v>97</v>
      </c>
      <c r="J3923" t="s">
        <v>89</v>
      </c>
      <c r="K3923">
        <v>48234</v>
      </c>
      <c r="L3923" t="s">
        <v>25</v>
      </c>
      <c r="M3923" t="s">
        <v>4858</v>
      </c>
      <c r="N3923" t="s">
        <v>128</v>
      </c>
      <c r="O3923" t="s">
        <v>4436</v>
      </c>
      <c r="P3923" s="4">
        <v>146.86000000000001</v>
      </c>
      <c r="Q3923" s="4">
        <v>146.86000000000001</v>
      </c>
      <c r="R3923" s="4">
        <f t="shared" si="246"/>
        <v>0</v>
      </c>
      <c r="S3923" s="4">
        <f t="shared" si="247"/>
        <v>0</v>
      </c>
    </row>
    <row r="3924" spans="1:19" ht="15.6" x14ac:dyDescent="0.3">
      <c r="A3924" t="s">
        <v>4862</v>
      </c>
      <c r="B3924" s="1">
        <v>43317</v>
      </c>
      <c r="C3924" s="1">
        <v>43321</v>
      </c>
      <c r="D3924">
        <f t="shared" si="244"/>
        <v>2018</v>
      </c>
      <c r="E3924" t="str">
        <f t="shared" si="245"/>
        <v>Aug</v>
      </c>
      <c r="F3924" t="s">
        <v>37</v>
      </c>
      <c r="G3924" t="s">
        <v>435</v>
      </c>
      <c r="H3924" s="2" t="s">
        <v>22</v>
      </c>
      <c r="I3924" t="s">
        <v>3450</v>
      </c>
      <c r="J3924" t="s">
        <v>653</v>
      </c>
      <c r="K3924">
        <v>46203</v>
      </c>
      <c r="L3924" t="s">
        <v>25</v>
      </c>
      <c r="M3924" t="s">
        <v>4858</v>
      </c>
      <c r="N3924" t="s">
        <v>128</v>
      </c>
      <c r="O3924" t="s">
        <v>4436</v>
      </c>
      <c r="P3924" s="4">
        <v>125.88</v>
      </c>
      <c r="Q3924" s="4">
        <v>125.88</v>
      </c>
      <c r="R3924" s="4">
        <f t="shared" si="246"/>
        <v>0</v>
      </c>
      <c r="S3924" s="4">
        <f t="shared" si="247"/>
        <v>0</v>
      </c>
    </row>
    <row r="3925" spans="1:19" ht="15.6" x14ac:dyDescent="0.3">
      <c r="A3925" t="s">
        <v>4863</v>
      </c>
      <c r="B3925" s="1">
        <v>42584</v>
      </c>
      <c r="C3925" s="1">
        <v>42588</v>
      </c>
      <c r="D3925">
        <f t="shared" si="244"/>
        <v>2016</v>
      </c>
      <c r="E3925" t="str">
        <f t="shared" si="245"/>
        <v>Aug</v>
      </c>
      <c r="F3925" t="s">
        <v>37</v>
      </c>
      <c r="G3925" t="s">
        <v>2078</v>
      </c>
      <c r="H3925" s="2" t="s">
        <v>22</v>
      </c>
      <c r="I3925" t="s">
        <v>69</v>
      </c>
      <c r="J3925" t="s">
        <v>70</v>
      </c>
      <c r="K3925">
        <v>98105</v>
      </c>
      <c r="L3925" t="s">
        <v>34</v>
      </c>
      <c r="M3925" t="s">
        <v>4864</v>
      </c>
      <c r="N3925" t="s">
        <v>128</v>
      </c>
      <c r="O3925" t="s">
        <v>4436</v>
      </c>
      <c r="P3925" s="4">
        <v>6.3680000000000003</v>
      </c>
      <c r="Q3925" s="4">
        <v>5</v>
      </c>
      <c r="R3925" s="4">
        <f t="shared" si="246"/>
        <v>1.3680000000000003</v>
      </c>
      <c r="S3925" s="4">
        <f t="shared" si="247"/>
        <v>0.20520000000000005</v>
      </c>
    </row>
    <row r="3926" spans="1:19" ht="15.6" x14ac:dyDescent="0.3">
      <c r="A3926" t="s">
        <v>1723</v>
      </c>
      <c r="B3926" s="1">
        <v>43435</v>
      </c>
      <c r="C3926" s="1">
        <v>43440</v>
      </c>
      <c r="D3926">
        <f t="shared" si="244"/>
        <v>2018</v>
      </c>
      <c r="E3926" t="str">
        <f t="shared" si="245"/>
        <v>Dec</v>
      </c>
      <c r="F3926" t="s">
        <v>37</v>
      </c>
      <c r="G3926" t="s">
        <v>572</v>
      </c>
      <c r="H3926" s="2" t="s">
        <v>22</v>
      </c>
      <c r="I3926" t="s">
        <v>69</v>
      </c>
      <c r="J3926" t="s">
        <v>70</v>
      </c>
      <c r="K3926">
        <v>98105</v>
      </c>
      <c r="L3926" t="s">
        <v>34</v>
      </c>
      <c r="M3926" t="s">
        <v>4864</v>
      </c>
      <c r="N3926" t="s">
        <v>128</v>
      </c>
      <c r="O3926" t="s">
        <v>4436</v>
      </c>
      <c r="P3926" s="4">
        <v>15.92</v>
      </c>
      <c r="Q3926" s="4">
        <v>18</v>
      </c>
      <c r="R3926" s="4">
        <f t="shared" si="246"/>
        <v>-2.08</v>
      </c>
      <c r="S3926" s="4">
        <f t="shared" si="247"/>
        <v>-0.312</v>
      </c>
    </row>
    <row r="3927" spans="1:19" ht="15.6" x14ac:dyDescent="0.3">
      <c r="A3927" t="s">
        <v>4865</v>
      </c>
      <c r="B3927" s="1">
        <v>43114</v>
      </c>
      <c r="C3927" s="1">
        <v>43118</v>
      </c>
      <c r="D3927">
        <f t="shared" si="244"/>
        <v>2018</v>
      </c>
      <c r="E3927" t="str">
        <f t="shared" si="245"/>
        <v>Jan</v>
      </c>
      <c r="F3927" t="s">
        <v>37</v>
      </c>
      <c r="G3927" t="s">
        <v>1356</v>
      </c>
      <c r="H3927" s="2" t="s">
        <v>22</v>
      </c>
      <c r="I3927" t="s">
        <v>3469</v>
      </c>
      <c r="J3927" t="s">
        <v>250</v>
      </c>
      <c r="K3927">
        <v>37604</v>
      </c>
      <c r="L3927" t="s">
        <v>44</v>
      </c>
      <c r="M3927" t="s">
        <v>4864</v>
      </c>
      <c r="N3927" t="s">
        <v>128</v>
      </c>
      <c r="O3927" t="s">
        <v>4436</v>
      </c>
      <c r="P3927" s="4">
        <v>5.97</v>
      </c>
      <c r="Q3927" s="4">
        <v>5</v>
      </c>
      <c r="R3927" s="4">
        <f t="shared" si="246"/>
        <v>0.96999999999999975</v>
      </c>
      <c r="S3927" s="4">
        <f t="shared" si="247"/>
        <v>0.14549999999999996</v>
      </c>
    </row>
    <row r="3928" spans="1:19" ht="15.6" x14ac:dyDescent="0.3">
      <c r="A3928" t="s">
        <v>4866</v>
      </c>
      <c r="B3928" s="1">
        <v>43455</v>
      </c>
      <c r="C3928" s="1">
        <v>43460</v>
      </c>
      <c r="D3928">
        <f t="shared" si="244"/>
        <v>2018</v>
      </c>
      <c r="E3928" t="str">
        <f t="shared" si="245"/>
        <v>Dec</v>
      </c>
      <c r="F3928" t="s">
        <v>67</v>
      </c>
      <c r="G3928" t="s">
        <v>985</v>
      </c>
      <c r="H3928" s="2" t="s">
        <v>22</v>
      </c>
      <c r="I3928" t="s">
        <v>139</v>
      </c>
      <c r="J3928" t="s">
        <v>698</v>
      </c>
      <c r="K3928">
        <v>29203</v>
      </c>
      <c r="L3928" t="s">
        <v>44</v>
      </c>
      <c r="M3928" t="s">
        <v>4864</v>
      </c>
      <c r="N3928" t="s">
        <v>128</v>
      </c>
      <c r="O3928" t="s">
        <v>4436</v>
      </c>
      <c r="P3928" s="4">
        <v>23.88</v>
      </c>
      <c r="Q3928" s="4">
        <v>23.88</v>
      </c>
      <c r="R3928" s="4">
        <f t="shared" si="246"/>
        <v>0</v>
      </c>
      <c r="S3928" s="4">
        <f t="shared" si="247"/>
        <v>0</v>
      </c>
    </row>
    <row r="3929" spans="1:19" ht="15.6" x14ac:dyDescent="0.3">
      <c r="A3929" t="s">
        <v>4315</v>
      </c>
      <c r="B3929" s="1">
        <v>42903</v>
      </c>
      <c r="C3929" s="1">
        <v>42908</v>
      </c>
      <c r="D3929">
        <f t="shared" si="244"/>
        <v>2017</v>
      </c>
      <c r="E3929" t="str">
        <f t="shared" si="245"/>
        <v>Jun</v>
      </c>
      <c r="F3929" t="s">
        <v>37</v>
      </c>
      <c r="G3929" t="s">
        <v>3048</v>
      </c>
      <c r="H3929" s="2" t="s">
        <v>22</v>
      </c>
      <c r="I3929" t="s">
        <v>2689</v>
      </c>
      <c r="J3929" t="s">
        <v>310</v>
      </c>
      <c r="K3929">
        <v>6708</v>
      </c>
      <c r="L3929" t="s">
        <v>54</v>
      </c>
      <c r="M3929" t="s">
        <v>4864</v>
      </c>
      <c r="N3929" t="s">
        <v>128</v>
      </c>
      <c r="O3929" t="s">
        <v>4436</v>
      </c>
      <c r="P3929" s="4">
        <v>7.96</v>
      </c>
      <c r="Q3929" s="4">
        <v>18</v>
      </c>
      <c r="R3929" s="4">
        <f t="shared" si="246"/>
        <v>-10.039999999999999</v>
      </c>
      <c r="S3929" s="4">
        <f t="shared" si="247"/>
        <v>-1.5059999999999998</v>
      </c>
    </row>
    <row r="3930" spans="1:19" ht="15.6" x14ac:dyDescent="0.3">
      <c r="A3930" t="s">
        <v>1383</v>
      </c>
      <c r="B3930" s="1">
        <v>42914</v>
      </c>
      <c r="C3930" s="1">
        <v>42916</v>
      </c>
      <c r="D3930">
        <f t="shared" si="244"/>
        <v>2017</v>
      </c>
      <c r="E3930" t="str">
        <f t="shared" si="245"/>
        <v>Jun</v>
      </c>
      <c r="F3930" t="s">
        <v>67</v>
      </c>
      <c r="G3930" t="s">
        <v>1384</v>
      </c>
      <c r="H3930" s="2" t="s">
        <v>22</v>
      </c>
      <c r="I3930" t="s">
        <v>1385</v>
      </c>
      <c r="J3930" t="s">
        <v>144</v>
      </c>
      <c r="K3930">
        <v>7501</v>
      </c>
      <c r="L3930" t="s">
        <v>54</v>
      </c>
      <c r="M3930" t="s">
        <v>4864</v>
      </c>
      <c r="N3930" t="s">
        <v>128</v>
      </c>
      <c r="O3930" t="s">
        <v>4436</v>
      </c>
      <c r="P3930" s="4">
        <v>7.96</v>
      </c>
      <c r="Q3930" s="4">
        <v>18</v>
      </c>
      <c r="R3930" s="4">
        <f t="shared" si="246"/>
        <v>-10.039999999999999</v>
      </c>
      <c r="S3930" s="4">
        <f t="shared" si="247"/>
        <v>-1.5059999999999998</v>
      </c>
    </row>
    <row r="3931" spans="1:19" ht="15.6" x14ac:dyDescent="0.3">
      <c r="A3931" t="s">
        <v>4867</v>
      </c>
      <c r="B3931" s="1">
        <v>42951</v>
      </c>
      <c r="C3931" s="1">
        <v>42952</v>
      </c>
      <c r="D3931">
        <f t="shared" si="244"/>
        <v>2017</v>
      </c>
      <c r="E3931" t="str">
        <f t="shared" si="245"/>
        <v>Aug</v>
      </c>
      <c r="F3931" t="s">
        <v>20</v>
      </c>
      <c r="G3931" t="s">
        <v>523</v>
      </c>
      <c r="H3931" s="2" t="s">
        <v>22</v>
      </c>
      <c r="I3931" t="s">
        <v>65</v>
      </c>
      <c r="J3931" t="s">
        <v>24</v>
      </c>
      <c r="K3931">
        <v>61604</v>
      </c>
      <c r="L3931" t="s">
        <v>25</v>
      </c>
      <c r="M3931" t="s">
        <v>4864</v>
      </c>
      <c r="N3931" t="s">
        <v>110</v>
      </c>
      <c r="O3931" t="s">
        <v>4436</v>
      </c>
      <c r="P3931" s="4">
        <v>3.98</v>
      </c>
      <c r="Q3931" s="4">
        <v>5</v>
      </c>
      <c r="R3931" s="4">
        <f t="shared" si="246"/>
        <v>-1.02</v>
      </c>
      <c r="S3931" s="4">
        <f t="shared" si="247"/>
        <v>-0.153</v>
      </c>
    </row>
    <row r="3932" spans="1:19" ht="15.6" x14ac:dyDescent="0.3">
      <c r="A3932" t="s">
        <v>3323</v>
      </c>
      <c r="B3932" s="1">
        <v>42334</v>
      </c>
      <c r="C3932" s="1">
        <v>42339</v>
      </c>
      <c r="D3932">
        <f t="shared" si="244"/>
        <v>2015</v>
      </c>
      <c r="E3932" t="str">
        <f t="shared" si="245"/>
        <v>Nov</v>
      </c>
      <c r="F3932" t="s">
        <v>37</v>
      </c>
      <c r="G3932" t="s">
        <v>1587</v>
      </c>
      <c r="H3932" s="2" t="s">
        <v>22</v>
      </c>
      <c r="I3932" t="s">
        <v>475</v>
      </c>
      <c r="J3932" t="s">
        <v>33</v>
      </c>
      <c r="K3932">
        <v>93727</v>
      </c>
      <c r="L3932" t="s">
        <v>34</v>
      </c>
      <c r="M3932" t="s">
        <v>4868</v>
      </c>
      <c r="N3932" t="s">
        <v>128</v>
      </c>
      <c r="O3932" t="s">
        <v>4436</v>
      </c>
      <c r="P3932" s="4">
        <v>4.32</v>
      </c>
      <c r="Q3932" s="4">
        <v>5</v>
      </c>
      <c r="R3932" s="4">
        <f t="shared" si="246"/>
        <v>-0.67999999999999972</v>
      </c>
      <c r="S3932" s="4">
        <f t="shared" si="247"/>
        <v>-0.10199999999999995</v>
      </c>
    </row>
    <row r="3933" spans="1:19" ht="15.6" x14ac:dyDescent="0.3">
      <c r="A3933" t="s">
        <v>4869</v>
      </c>
      <c r="B3933" s="1">
        <v>42641</v>
      </c>
      <c r="C3933" s="1">
        <v>42647</v>
      </c>
      <c r="D3933">
        <f t="shared" si="244"/>
        <v>2016</v>
      </c>
      <c r="E3933" t="str">
        <f t="shared" si="245"/>
        <v>Sep</v>
      </c>
      <c r="F3933" t="s">
        <v>37</v>
      </c>
      <c r="G3933" t="s">
        <v>652</v>
      </c>
      <c r="H3933" s="2" t="s">
        <v>22</v>
      </c>
      <c r="I3933" t="s">
        <v>293</v>
      </c>
      <c r="J3933" t="s">
        <v>75</v>
      </c>
      <c r="K3933">
        <v>80013</v>
      </c>
      <c r="L3933" t="s">
        <v>34</v>
      </c>
      <c r="M3933" t="s">
        <v>4868</v>
      </c>
      <c r="N3933" t="s">
        <v>128</v>
      </c>
      <c r="O3933" t="s">
        <v>4436</v>
      </c>
      <c r="P3933" s="3">
        <v>1.08</v>
      </c>
      <c r="Q3933" s="3">
        <v>0.8</v>
      </c>
      <c r="R3933" s="4">
        <f t="shared" si="246"/>
        <v>0.28000000000000003</v>
      </c>
      <c r="S3933" s="4">
        <f t="shared" si="247"/>
        <v>4.2000000000000003E-2</v>
      </c>
    </row>
    <row r="3934" spans="1:19" ht="15.6" x14ac:dyDescent="0.3">
      <c r="A3934" t="s">
        <v>4870</v>
      </c>
      <c r="B3934" s="1">
        <v>43290</v>
      </c>
      <c r="C3934" s="1">
        <v>43296</v>
      </c>
      <c r="D3934">
        <f t="shared" si="244"/>
        <v>2018</v>
      </c>
      <c r="E3934" t="str">
        <f t="shared" si="245"/>
        <v>Jul</v>
      </c>
      <c r="F3934" t="s">
        <v>37</v>
      </c>
      <c r="G3934" t="s">
        <v>817</v>
      </c>
      <c r="H3934" s="2" t="s">
        <v>22</v>
      </c>
      <c r="I3934" t="s">
        <v>463</v>
      </c>
      <c r="J3934" t="s">
        <v>242</v>
      </c>
      <c r="K3934">
        <v>97206</v>
      </c>
      <c r="L3934" t="s">
        <v>34</v>
      </c>
      <c r="M3934" t="s">
        <v>4868</v>
      </c>
      <c r="N3934" t="s">
        <v>128</v>
      </c>
      <c r="O3934" t="s">
        <v>4436</v>
      </c>
      <c r="P3934" s="3">
        <v>1.08</v>
      </c>
      <c r="Q3934" s="3">
        <v>0.8</v>
      </c>
      <c r="R3934" s="4">
        <f t="shared" si="246"/>
        <v>0.28000000000000003</v>
      </c>
      <c r="S3934" s="4">
        <f t="shared" si="247"/>
        <v>4.2000000000000003E-2</v>
      </c>
    </row>
    <row r="3935" spans="1:19" x14ac:dyDescent="0.3">
      <c r="A3935" t="s">
        <v>4871</v>
      </c>
      <c r="B3935" s="1">
        <v>43361</v>
      </c>
      <c r="C3935" s="1">
        <v>43365</v>
      </c>
      <c r="D3935">
        <f t="shared" si="244"/>
        <v>2018</v>
      </c>
      <c r="E3935" t="str">
        <f t="shared" si="245"/>
        <v>Sep</v>
      </c>
      <c r="F3935" t="s">
        <v>37</v>
      </c>
      <c r="G3935" t="s">
        <v>73</v>
      </c>
      <c r="H3935" t="s">
        <v>105</v>
      </c>
      <c r="I3935" t="s">
        <v>4872</v>
      </c>
      <c r="J3935" t="s">
        <v>1031</v>
      </c>
      <c r="K3935">
        <v>88101</v>
      </c>
      <c r="L3935" t="s">
        <v>34</v>
      </c>
      <c r="M3935" t="s">
        <v>4868</v>
      </c>
      <c r="N3935" t="s">
        <v>128</v>
      </c>
      <c r="O3935" t="s">
        <v>4436</v>
      </c>
      <c r="P3935" s="4">
        <v>10.08</v>
      </c>
      <c r="Q3935" s="4">
        <v>10.08</v>
      </c>
      <c r="R3935" s="4">
        <f t="shared" si="246"/>
        <v>0</v>
      </c>
      <c r="S3935" s="4">
        <f t="shared" si="247"/>
        <v>0</v>
      </c>
    </row>
    <row r="3936" spans="1:19" ht="15.6" x14ac:dyDescent="0.3">
      <c r="A3936" t="s">
        <v>767</v>
      </c>
      <c r="B3936" s="1">
        <v>43374</v>
      </c>
      <c r="C3936" s="1">
        <v>43375</v>
      </c>
      <c r="D3936">
        <f t="shared" si="244"/>
        <v>2018</v>
      </c>
      <c r="E3936" t="str">
        <f t="shared" si="245"/>
        <v>Oct</v>
      </c>
      <c r="F3936" t="s">
        <v>20</v>
      </c>
      <c r="G3936" t="s">
        <v>704</v>
      </c>
      <c r="H3936" s="2" t="s">
        <v>22</v>
      </c>
      <c r="I3936" t="s">
        <v>131</v>
      </c>
      <c r="J3936" t="s">
        <v>33</v>
      </c>
      <c r="K3936">
        <v>95123</v>
      </c>
      <c r="L3936" t="s">
        <v>34</v>
      </c>
      <c r="M3936" t="s">
        <v>4868</v>
      </c>
      <c r="N3936" t="s">
        <v>128</v>
      </c>
      <c r="O3936" t="s">
        <v>4436</v>
      </c>
      <c r="P3936" s="3">
        <v>1.44</v>
      </c>
      <c r="Q3936" s="3">
        <v>0.8</v>
      </c>
      <c r="R3936" s="4">
        <f t="shared" si="246"/>
        <v>0.6399999999999999</v>
      </c>
      <c r="S3936" s="4">
        <f t="shared" si="247"/>
        <v>9.5999999999999988E-2</v>
      </c>
    </row>
    <row r="3937" spans="1:19" ht="15.6" x14ac:dyDescent="0.3">
      <c r="A3937" t="s">
        <v>4873</v>
      </c>
      <c r="B3937" s="1">
        <v>42627</v>
      </c>
      <c r="C3937" s="1">
        <v>42631</v>
      </c>
      <c r="D3937">
        <f t="shared" si="244"/>
        <v>2016</v>
      </c>
      <c r="E3937" t="str">
        <f t="shared" si="245"/>
        <v>Sep</v>
      </c>
      <c r="F3937" t="s">
        <v>37</v>
      </c>
      <c r="G3937" t="s">
        <v>3375</v>
      </c>
      <c r="H3937" s="2" t="s">
        <v>22</v>
      </c>
      <c r="I3937" t="s">
        <v>61</v>
      </c>
      <c r="J3937" t="s">
        <v>62</v>
      </c>
      <c r="K3937">
        <v>10011</v>
      </c>
      <c r="L3937" t="s">
        <v>54</v>
      </c>
      <c r="M3937" t="s">
        <v>4868</v>
      </c>
      <c r="N3937" t="s">
        <v>128</v>
      </c>
      <c r="O3937" t="s">
        <v>4436</v>
      </c>
      <c r="P3937" s="4">
        <v>12.96</v>
      </c>
      <c r="Q3937" s="4">
        <v>12.96</v>
      </c>
      <c r="R3937" s="4">
        <f t="shared" si="246"/>
        <v>0</v>
      </c>
      <c r="S3937" s="4">
        <f t="shared" si="247"/>
        <v>0</v>
      </c>
    </row>
    <row r="3938" spans="1:19" ht="15.6" x14ac:dyDescent="0.3">
      <c r="A3938" t="s">
        <v>1969</v>
      </c>
      <c r="B3938" s="1">
        <v>42938</v>
      </c>
      <c r="C3938" s="1">
        <v>42942</v>
      </c>
      <c r="D3938">
        <f t="shared" si="244"/>
        <v>2017</v>
      </c>
      <c r="E3938" t="str">
        <f t="shared" si="245"/>
        <v>Jul</v>
      </c>
      <c r="F3938" t="s">
        <v>37</v>
      </c>
      <c r="G3938" t="s">
        <v>1970</v>
      </c>
      <c r="H3938" s="2" t="s">
        <v>22</v>
      </c>
      <c r="I3938" t="s">
        <v>139</v>
      </c>
      <c r="J3938" t="s">
        <v>140</v>
      </c>
      <c r="K3938">
        <v>21044</v>
      </c>
      <c r="L3938" t="s">
        <v>54</v>
      </c>
      <c r="M3938" t="s">
        <v>4868</v>
      </c>
      <c r="N3938" t="s">
        <v>110</v>
      </c>
      <c r="O3938" t="s">
        <v>4436</v>
      </c>
      <c r="P3938" s="4">
        <v>5.4</v>
      </c>
      <c r="Q3938" s="4">
        <v>5</v>
      </c>
      <c r="R3938" s="4">
        <f t="shared" si="246"/>
        <v>0.40000000000000036</v>
      </c>
      <c r="S3938" s="4">
        <f t="shared" si="247"/>
        <v>6.0000000000000053E-2</v>
      </c>
    </row>
    <row r="3939" spans="1:19" ht="15.6" x14ac:dyDescent="0.3">
      <c r="A3939" t="s">
        <v>3409</v>
      </c>
      <c r="B3939" s="1">
        <v>42051</v>
      </c>
      <c r="C3939" s="1">
        <v>42056</v>
      </c>
      <c r="D3939">
        <f t="shared" si="244"/>
        <v>2015</v>
      </c>
      <c r="E3939" t="str">
        <f t="shared" si="245"/>
        <v>Feb</v>
      </c>
      <c r="F3939" t="s">
        <v>37</v>
      </c>
      <c r="G3939" t="s">
        <v>2586</v>
      </c>
      <c r="H3939" s="2" t="s">
        <v>22</v>
      </c>
      <c r="I3939" t="s">
        <v>116</v>
      </c>
      <c r="J3939" t="s">
        <v>109</v>
      </c>
      <c r="K3939">
        <v>75220</v>
      </c>
      <c r="L3939" t="s">
        <v>25</v>
      </c>
      <c r="M3939" t="s">
        <v>4868</v>
      </c>
      <c r="N3939" t="s">
        <v>128</v>
      </c>
      <c r="O3939" t="s">
        <v>4436</v>
      </c>
      <c r="P3939" s="3">
        <v>1.08</v>
      </c>
      <c r="Q3939" s="3">
        <v>0.8</v>
      </c>
      <c r="R3939" s="4">
        <f t="shared" si="246"/>
        <v>0.28000000000000003</v>
      </c>
      <c r="S3939" s="4">
        <f t="shared" si="247"/>
        <v>4.2000000000000003E-2</v>
      </c>
    </row>
    <row r="3940" spans="1:19" ht="15.6" x14ac:dyDescent="0.3">
      <c r="A3940" t="s">
        <v>4874</v>
      </c>
      <c r="B3940" s="1">
        <v>43088</v>
      </c>
      <c r="C3940" s="1">
        <v>43093</v>
      </c>
      <c r="D3940">
        <f t="shared" si="244"/>
        <v>2017</v>
      </c>
      <c r="E3940" t="str">
        <f t="shared" si="245"/>
        <v>Dec</v>
      </c>
      <c r="F3940" t="s">
        <v>37</v>
      </c>
      <c r="G3940" t="s">
        <v>4124</v>
      </c>
      <c r="H3940" s="2" t="s">
        <v>22</v>
      </c>
      <c r="I3940" t="s">
        <v>23</v>
      </c>
      <c r="J3940" t="s">
        <v>24</v>
      </c>
      <c r="K3940">
        <v>60623</v>
      </c>
      <c r="L3940" t="s">
        <v>25</v>
      </c>
      <c r="M3940" t="s">
        <v>4868</v>
      </c>
      <c r="N3940" t="s">
        <v>128</v>
      </c>
      <c r="O3940" t="s">
        <v>4436</v>
      </c>
      <c r="P3940" s="4">
        <v>1.8</v>
      </c>
      <c r="Q3940" s="4">
        <v>5</v>
      </c>
      <c r="R3940" s="4">
        <f t="shared" si="246"/>
        <v>-3.2</v>
      </c>
      <c r="S3940" s="4">
        <f t="shared" si="247"/>
        <v>-0.48</v>
      </c>
    </row>
    <row r="3941" spans="1:19" ht="15.6" x14ac:dyDescent="0.3">
      <c r="A3941" t="s">
        <v>4875</v>
      </c>
      <c r="B3941" s="1">
        <v>43101</v>
      </c>
      <c r="C3941" s="1">
        <v>43102</v>
      </c>
      <c r="D3941">
        <f t="shared" si="244"/>
        <v>2018</v>
      </c>
      <c r="E3941" t="str">
        <f t="shared" si="245"/>
        <v>Jan</v>
      </c>
      <c r="F3941" t="s">
        <v>20</v>
      </c>
      <c r="G3941" t="s">
        <v>64</v>
      </c>
      <c r="H3941" s="2" t="s">
        <v>22</v>
      </c>
      <c r="I3941" t="s">
        <v>321</v>
      </c>
      <c r="J3941" t="s">
        <v>148</v>
      </c>
      <c r="K3941">
        <v>53132</v>
      </c>
      <c r="L3941" t="s">
        <v>25</v>
      </c>
      <c r="M3941" t="s">
        <v>4868</v>
      </c>
      <c r="N3941" t="s">
        <v>128</v>
      </c>
      <c r="O3941" t="s">
        <v>4436</v>
      </c>
      <c r="P3941" s="4">
        <v>3.6</v>
      </c>
      <c r="Q3941" s="4">
        <v>5</v>
      </c>
      <c r="R3941" s="4">
        <f t="shared" si="246"/>
        <v>-1.4</v>
      </c>
      <c r="S3941" s="4">
        <f t="shared" si="247"/>
        <v>-0.21</v>
      </c>
    </row>
    <row r="3942" spans="1:19" ht="15.6" x14ac:dyDescent="0.3">
      <c r="A3942" t="s">
        <v>4876</v>
      </c>
      <c r="B3942" s="1">
        <v>43341</v>
      </c>
      <c r="C3942" s="1">
        <v>43344</v>
      </c>
      <c r="D3942">
        <f t="shared" si="244"/>
        <v>2018</v>
      </c>
      <c r="E3942" t="str">
        <f t="shared" si="245"/>
        <v>Aug</v>
      </c>
      <c r="F3942" t="s">
        <v>20</v>
      </c>
      <c r="G3942" t="s">
        <v>190</v>
      </c>
      <c r="H3942" s="2" t="s">
        <v>22</v>
      </c>
      <c r="I3942" t="s">
        <v>2708</v>
      </c>
      <c r="J3942" t="s">
        <v>24</v>
      </c>
      <c r="K3942">
        <v>62301</v>
      </c>
      <c r="L3942" t="s">
        <v>25</v>
      </c>
      <c r="M3942" t="s">
        <v>4868</v>
      </c>
      <c r="N3942" t="s">
        <v>128</v>
      </c>
      <c r="O3942" t="s">
        <v>4436</v>
      </c>
      <c r="P3942" s="4">
        <v>3.24</v>
      </c>
      <c r="Q3942" s="4">
        <v>5</v>
      </c>
      <c r="R3942" s="4">
        <f t="shared" si="246"/>
        <v>-1.7599999999999998</v>
      </c>
      <c r="S3942" s="4">
        <f t="shared" si="247"/>
        <v>-0.26399999999999996</v>
      </c>
    </row>
    <row r="3943" spans="1:19" ht="15.6" x14ac:dyDescent="0.3">
      <c r="A3943" t="s">
        <v>4877</v>
      </c>
      <c r="B3943" s="1">
        <v>43445</v>
      </c>
      <c r="C3943" s="1">
        <v>43448</v>
      </c>
      <c r="D3943">
        <f t="shared" si="244"/>
        <v>2018</v>
      </c>
      <c r="E3943" t="str">
        <f t="shared" si="245"/>
        <v>Dec</v>
      </c>
      <c r="F3943" t="s">
        <v>67</v>
      </c>
      <c r="G3943" t="s">
        <v>4878</v>
      </c>
      <c r="H3943" s="2" t="s">
        <v>22</v>
      </c>
      <c r="I3943" t="s">
        <v>636</v>
      </c>
      <c r="J3943" t="s">
        <v>878</v>
      </c>
      <c r="K3943">
        <v>52601</v>
      </c>
      <c r="L3943" t="s">
        <v>25</v>
      </c>
      <c r="M3943" t="s">
        <v>4868</v>
      </c>
      <c r="N3943" t="s">
        <v>128</v>
      </c>
      <c r="O3943" t="s">
        <v>4436</v>
      </c>
      <c r="P3943" s="4">
        <v>5.4</v>
      </c>
      <c r="Q3943" s="4">
        <v>5</v>
      </c>
      <c r="R3943" s="4">
        <f t="shared" si="246"/>
        <v>0.40000000000000036</v>
      </c>
      <c r="S3943" s="4">
        <f t="shared" si="247"/>
        <v>6.0000000000000053E-2</v>
      </c>
    </row>
    <row r="3944" spans="1:19" ht="15.6" x14ac:dyDescent="0.3">
      <c r="A3944" t="s">
        <v>3894</v>
      </c>
      <c r="B3944" s="1">
        <v>42493</v>
      </c>
      <c r="C3944" s="1">
        <v>42496</v>
      </c>
      <c r="D3944">
        <f t="shared" si="244"/>
        <v>2016</v>
      </c>
      <c r="E3944" t="str">
        <f t="shared" si="245"/>
        <v>May</v>
      </c>
      <c r="F3944" t="s">
        <v>20</v>
      </c>
      <c r="G3944" t="s">
        <v>2631</v>
      </c>
      <c r="H3944" s="2" t="s">
        <v>22</v>
      </c>
      <c r="I3944" t="s">
        <v>32</v>
      </c>
      <c r="J3944" t="s">
        <v>33</v>
      </c>
      <c r="K3944">
        <v>94109</v>
      </c>
      <c r="L3944" t="s">
        <v>34</v>
      </c>
      <c r="M3944" t="s">
        <v>4879</v>
      </c>
      <c r="N3944" t="s">
        <v>128</v>
      </c>
      <c r="O3944" t="s">
        <v>4436</v>
      </c>
      <c r="P3944" s="4">
        <v>62.496000000000002</v>
      </c>
      <c r="Q3944" s="4">
        <v>62.496000000000002</v>
      </c>
      <c r="R3944" s="4">
        <f t="shared" si="246"/>
        <v>0</v>
      </c>
      <c r="S3944" s="4">
        <f t="shared" si="247"/>
        <v>0</v>
      </c>
    </row>
    <row r="3945" spans="1:19" ht="15.6" x14ac:dyDescent="0.3">
      <c r="A3945" t="s">
        <v>4010</v>
      </c>
      <c r="B3945" s="1">
        <v>42721</v>
      </c>
      <c r="C3945" s="1">
        <v>42723</v>
      </c>
      <c r="D3945">
        <f t="shared" si="244"/>
        <v>2016</v>
      </c>
      <c r="E3945" t="str">
        <f t="shared" si="245"/>
        <v>Dec</v>
      </c>
      <c r="F3945" t="s">
        <v>67</v>
      </c>
      <c r="G3945" t="s">
        <v>1925</v>
      </c>
      <c r="H3945" s="2" t="s">
        <v>22</v>
      </c>
      <c r="I3945" t="s">
        <v>47</v>
      </c>
      <c r="J3945" t="s">
        <v>33</v>
      </c>
      <c r="K3945">
        <v>90008</v>
      </c>
      <c r="L3945" t="s">
        <v>34</v>
      </c>
      <c r="M3945" t="s">
        <v>4879</v>
      </c>
      <c r="N3945" t="s">
        <v>128</v>
      </c>
      <c r="O3945" t="s">
        <v>4436</v>
      </c>
      <c r="P3945" s="4">
        <v>92.96</v>
      </c>
      <c r="Q3945" s="4">
        <v>92.96</v>
      </c>
      <c r="R3945" s="4">
        <f t="shared" si="246"/>
        <v>0</v>
      </c>
      <c r="S3945" s="4">
        <f t="shared" si="247"/>
        <v>0</v>
      </c>
    </row>
    <row r="3946" spans="1:19" x14ac:dyDescent="0.3">
      <c r="A3946" t="s">
        <v>3509</v>
      </c>
      <c r="B3946" s="1">
        <v>43184</v>
      </c>
      <c r="C3946" s="1">
        <v>43185</v>
      </c>
      <c r="D3946">
        <f t="shared" si="244"/>
        <v>2018</v>
      </c>
      <c r="E3946" t="str">
        <f t="shared" si="245"/>
        <v>Mar</v>
      </c>
      <c r="F3946" t="s">
        <v>20</v>
      </c>
      <c r="G3946" t="s">
        <v>2853</v>
      </c>
      <c r="H3946" t="s">
        <v>105</v>
      </c>
      <c r="I3946" t="s">
        <v>475</v>
      </c>
      <c r="J3946" t="s">
        <v>33</v>
      </c>
      <c r="K3946">
        <v>93727</v>
      </c>
      <c r="L3946" t="s">
        <v>34</v>
      </c>
      <c r="M3946" t="s">
        <v>4879</v>
      </c>
      <c r="N3946" t="s">
        <v>128</v>
      </c>
      <c r="O3946" t="s">
        <v>4436</v>
      </c>
      <c r="P3946" s="4">
        <v>185.92</v>
      </c>
      <c r="Q3946" s="4">
        <v>185.92</v>
      </c>
      <c r="R3946" s="4">
        <f t="shared" si="246"/>
        <v>0</v>
      </c>
      <c r="S3946" s="4">
        <f t="shared" si="247"/>
        <v>0</v>
      </c>
    </row>
    <row r="3947" spans="1:19" ht="15.6" x14ac:dyDescent="0.3">
      <c r="A3947" t="s">
        <v>4880</v>
      </c>
      <c r="B3947" s="1">
        <v>42787</v>
      </c>
      <c r="C3947" s="1">
        <v>42791</v>
      </c>
      <c r="D3947">
        <f t="shared" si="244"/>
        <v>2017</v>
      </c>
      <c r="E3947" t="str">
        <f t="shared" si="245"/>
        <v>Feb</v>
      </c>
      <c r="F3947" t="s">
        <v>37</v>
      </c>
      <c r="G3947" t="s">
        <v>1487</v>
      </c>
      <c r="H3947" s="2" t="s">
        <v>22</v>
      </c>
      <c r="I3947" t="s">
        <v>1270</v>
      </c>
      <c r="J3947" t="s">
        <v>79</v>
      </c>
      <c r="K3947">
        <v>33614</v>
      </c>
      <c r="L3947" t="s">
        <v>44</v>
      </c>
      <c r="M3947" t="s">
        <v>4879</v>
      </c>
      <c r="N3947" t="s">
        <v>128</v>
      </c>
      <c r="O3947" t="s">
        <v>4436</v>
      </c>
      <c r="P3947" s="4">
        <v>34.86</v>
      </c>
      <c r="Q3947" s="4">
        <v>34.86</v>
      </c>
      <c r="R3947" s="4">
        <f t="shared" si="246"/>
        <v>0</v>
      </c>
      <c r="S3947" s="4">
        <f t="shared" si="247"/>
        <v>0</v>
      </c>
    </row>
    <row r="3948" spans="1:19" ht="15.6" x14ac:dyDescent="0.3">
      <c r="A3948" t="s">
        <v>3347</v>
      </c>
      <c r="B3948" s="1">
        <v>43164</v>
      </c>
      <c r="C3948" s="1">
        <v>43164</v>
      </c>
      <c r="D3948">
        <f t="shared" si="244"/>
        <v>2018</v>
      </c>
      <c r="E3948" t="str">
        <f t="shared" si="245"/>
        <v>Mar</v>
      </c>
      <c r="F3948" t="s">
        <v>30</v>
      </c>
      <c r="G3948" t="s">
        <v>508</v>
      </c>
      <c r="H3948" s="2" t="s">
        <v>22</v>
      </c>
      <c r="I3948" t="s">
        <v>2955</v>
      </c>
      <c r="J3948" t="s">
        <v>454</v>
      </c>
      <c r="K3948">
        <v>38671</v>
      </c>
      <c r="L3948" t="s">
        <v>44</v>
      </c>
      <c r="M3948" t="s">
        <v>4879</v>
      </c>
      <c r="N3948" t="s">
        <v>128</v>
      </c>
      <c r="O3948" t="s">
        <v>4436</v>
      </c>
      <c r="P3948" s="4">
        <v>234.36</v>
      </c>
      <c r="Q3948" s="4">
        <v>234.36</v>
      </c>
      <c r="R3948" s="4">
        <f t="shared" si="246"/>
        <v>0</v>
      </c>
      <c r="S3948" s="4">
        <f t="shared" si="247"/>
        <v>0</v>
      </c>
    </row>
    <row r="3949" spans="1:19" ht="15.6" x14ac:dyDescent="0.3">
      <c r="A3949" t="s">
        <v>4881</v>
      </c>
      <c r="B3949" s="1">
        <v>43199</v>
      </c>
      <c r="C3949" s="1">
        <v>43201</v>
      </c>
      <c r="D3949">
        <f t="shared" si="244"/>
        <v>2018</v>
      </c>
      <c r="E3949" t="str">
        <f t="shared" si="245"/>
        <v>Apr</v>
      </c>
      <c r="F3949" t="s">
        <v>20</v>
      </c>
      <c r="G3949" t="s">
        <v>1306</v>
      </c>
      <c r="H3949" s="2" t="s">
        <v>22</v>
      </c>
      <c r="I3949" t="s">
        <v>78</v>
      </c>
      <c r="J3949" t="s">
        <v>79</v>
      </c>
      <c r="K3949">
        <v>32216</v>
      </c>
      <c r="L3949" t="s">
        <v>44</v>
      </c>
      <c r="M3949" t="s">
        <v>4879</v>
      </c>
      <c r="N3949" t="s">
        <v>128</v>
      </c>
      <c r="O3949" t="s">
        <v>4436</v>
      </c>
      <c r="P3949" s="4">
        <v>17.43</v>
      </c>
      <c r="Q3949" s="4">
        <v>18</v>
      </c>
      <c r="R3949" s="4">
        <f t="shared" si="246"/>
        <v>-0.57000000000000028</v>
      </c>
      <c r="S3949" s="4">
        <f t="shared" si="247"/>
        <v>-8.5500000000000034E-2</v>
      </c>
    </row>
    <row r="3950" spans="1:19" ht="15.6" x14ac:dyDescent="0.3">
      <c r="A3950" t="s">
        <v>4882</v>
      </c>
      <c r="B3950" s="1">
        <v>42270</v>
      </c>
      <c r="C3950" s="1">
        <v>42275</v>
      </c>
      <c r="D3950">
        <f t="shared" si="244"/>
        <v>2015</v>
      </c>
      <c r="E3950" t="str">
        <f t="shared" si="245"/>
        <v>Sep</v>
      </c>
      <c r="F3950" t="s">
        <v>67</v>
      </c>
      <c r="G3950" t="s">
        <v>2000</v>
      </c>
      <c r="H3950" s="2" t="s">
        <v>22</v>
      </c>
      <c r="I3950" t="s">
        <v>61</v>
      </c>
      <c r="J3950" t="s">
        <v>62</v>
      </c>
      <c r="K3950">
        <v>10035</v>
      </c>
      <c r="L3950" t="s">
        <v>54</v>
      </c>
      <c r="M3950" t="s">
        <v>4879</v>
      </c>
      <c r="N3950" t="s">
        <v>128</v>
      </c>
      <c r="O3950" t="s">
        <v>4436</v>
      </c>
      <c r="P3950" s="4">
        <v>139.44</v>
      </c>
      <c r="Q3950" s="4">
        <v>139.44</v>
      </c>
      <c r="R3950" s="4">
        <f t="shared" si="246"/>
        <v>0</v>
      </c>
      <c r="S3950" s="4">
        <f t="shared" si="247"/>
        <v>0</v>
      </c>
    </row>
    <row r="3951" spans="1:19" ht="15.6" x14ac:dyDescent="0.3">
      <c r="A3951" t="s">
        <v>1381</v>
      </c>
      <c r="B3951" s="1">
        <v>42709</v>
      </c>
      <c r="C3951" s="1">
        <v>42713</v>
      </c>
      <c r="D3951">
        <f t="shared" si="244"/>
        <v>2016</v>
      </c>
      <c r="E3951" t="str">
        <f t="shared" si="245"/>
        <v>Dec</v>
      </c>
      <c r="F3951" t="s">
        <v>67</v>
      </c>
      <c r="G3951" t="s">
        <v>1382</v>
      </c>
      <c r="H3951" s="2" t="s">
        <v>22</v>
      </c>
      <c r="I3951" t="s">
        <v>61</v>
      </c>
      <c r="J3951" t="s">
        <v>62</v>
      </c>
      <c r="K3951">
        <v>10009</v>
      </c>
      <c r="L3951" t="s">
        <v>54</v>
      </c>
      <c r="M3951" t="s">
        <v>4879</v>
      </c>
      <c r="N3951" t="s">
        <v>128</v>
      </c>
      <c r="O3951" t="s">
        <v>4436</v>
      </c>
      <c r="P3951" s="4">
        <v>232.4</v>
      </c>
      <c r="Q3951" s="4">
        <v>232.4</v>
      </c>
      <c r="R3951" s="4">
        <f t="shared" si="246"/>
        <v>0</v>
      </c>
      <c r="S3951" s="4">
        <f t="shared" si="247"/>
        <v>0</v>
      </c>
    </row>
    <row r="3952" spans="1:19" x14ac:dyDescent="0.3">
      <c r="A3952" t="s">
        <v>4349</v>
      </c>
      <c r="B3952" s="1">
        <v>42739</v>
      </c>
      <c r="C3952" s="1">
        <v>42743</v>
      </c>
      <c r="D3952">
        <f t="shared" si="244"/>
        <v>2017</v>
      </c>
      <c r="E3952" t="str">
        <f t="shared" si="245"/>
        <v>Jan</v>
      </c>
      <c r="F3952" t="s">
        <v>37</v>
      </c>
      <c r="G3952" t="s">
        <v>437</v>
      </c>
      <c r="H3952" t="s">
        <v>51</v>
      </c>
      <c r="I3952" t="s">
        <v>100</v>
      </c>
      <c r="J3952" t="s">
        <v>101</v>
      </c>
      <c r="K3952">
        <v>19143</v>
      </c>
      <c r="L3952" t="s">
        <v>54</v>
      </c>
      <c r="M3952" t="s">
        <v>4879</v>
      </c>
      <c r="N3952" t="s">
        <v>128</v>
      </c>
      <c r="O3952" t="s">
        <v>4436</v>
      </c>
      <c r="P3952" s="4">
        <v>104.58</v>
      </c>
      <c r="Q3952" s="4">
        <v>104.58</v>
      </c>
      <c r="R3952" s="4">
        <f t="shared" si="246"/>
        <v>0</v>
      </c>
      <c r="S3952" s="4">
        <f t="shared" si="247"/>
        <v>0</v>
      </c>
    </row>
    <row r="3953" spans="1:19" x14ac:dyDescent="0.3">
      <c r="A3953" t="s">
        <v>4883</v>
      </c>
      <c r="B3953" s="1">
        <v>42995</v>
      </c>
      <c r="C3953" s="1">
        <v>43000</v>
      </c>
      <c r="D3953">
        <f t="shared" si="244"/>
        <v>2017</v>
      </c>
      <c r="E3953" t="str">
        <f t="shared" si="245"/>
        <v>Sep</v>
      </c>
      <c r="F3953" t="s">
        <v>37</v>
      </c>
      <c r="G3953" t="s">
        <v>1064</v>
      </c>
      <c r="H3953" t="s">
        <v>51</v>
      </c>
      <c r="I3953" t="s">
        <v>61</v>
      </c>
      <c r="J3953" t="s">
        <v>62</v>
      </c>
      <c r="K3953">
        <v>10035</v>
      </c>
      <c r="L3953" t="s">
        <v>54</v>
      </c>
      <c r="M3953" t="s">
        <v>4879</v>
      </c>
      <c r="N3953" t="s">
        <v>128</v>
      </c>
      <c r="O3953" t="s">
        <v>4436</v>
      </c>
      <c r="P3953" s="4">
        <v>232.4</v>
      </c>
      <c r="Q3953" s="4">
        <v>232.4</v>
      </c>
      <c r="R3953" s="4">
        <f t="shared" si="246"/>
        <v>0</v>
      </c>
      <c r="S3953" s="4">
        <f t="shared" si="247"/>
        <v>0</v>
      </c>
    </row>
    <row r="3954" spans="1:19" ht="15.6" x14ac:dyDescent="0.3">
      <c r="A3954" t="s">
        <v>4884</v>
      </c>
      <c r="B3954" s="1">
        <v>43172</v>
      </c>
      <c r="C3954" s="1">
        <v>43176</v>
      </c>
      <c r="D3954">
        <f t="shared" si="244"/>
        <v>2018</v>
      </c>
      <c r="E3954" t="str">
        <f t="shared" si="245"/>
        <v>Mar</v>
      </c>
      <c r="F3954" t="s">
        <v>37</v>
      </c>
      <c r="G3954" t="s">
        <v>261</v>
      </c>
      <c r="H3954" s="2" t="s">
        <v>22</v>
      </c>
      <c r="I3954" t="s">
        <v>139</v>
      </c>
      <c r="J3954" t="s">
        <v>140</v>
      </c>
      <c r="K3954">
        <v>21044</v>
      </c>
      <c r="L3954" t="s">
        <v>54</v>
      </c>
      <c r="M3954" t="s">
        <v>4879</v>
      </c>
      <c r="N3954" t="s">
        <v>128</v>
      </c>
      <c r="O3954" t="s">
        <v>4436</v>
      </c>
      <c r="P3954" s="4">
        <v>174.3</v>
      </c>
      <c r="Q3954" s="4">
        <f>P3954-17</f>
        <v>157.30000000000001</v>
      </c>
      <c r="R3954" s="4">
        <f t="shared" si="246"/>
        <v>17</v>
      </c>
      <c r="S3954" s="4">
        <f t="shared" si="247"/>
        <v>2.5499999999999998</v>
      </c>
    </row>
    <row r="3955" spans="1:19" x14ac:dyDescent="0.3">
      <c r="A3955" t="s">
        <v>4885</v>
      </c>
      <c r="B3955" s="1">
        <v>42135</v>
      </c>
      <c r="C3955" s="1">
        <v>42139</v>
      </c>
      <c r="D3955">
        <f t="shared" si="244"/>
        <v>2015</v>
      </c>
      <c r="E3955" t="str">
        <f t="shared" si="245"/>
        <v>May</v>
      </c>
      <c r="F3955" t="s">
        <v>37</v>
      </c>
      <c r="G3955" t="s">
        <v>4164</v>
      </c>
      <c r="H3955" t="s">
        <v>22</v>
      </c>
      <c r="I3955" t="s">
        <v>23</v>
      </c>
      <c r="J3955" t="s">
        <v>24</v>
      </c>
      <c r="K3955">
        <v>60610</v>
      </c>
      <c r="L3955" t="s">
        <v>25</v>
      </c>
      <c r="M3955" t="s">
        <v>4879</v>
      </c>
      <c r="N3955" t="s">
        <v>128</v>
      </c>
      <c r="O3955" t="s">
        <v>4436</v>
      </c>
      <c r="P3955" s="4">
        <v>104.58</v>
      </c>
      <c r="Q3955" s="4">
        <v>104.58</v>
      </c>
      <c r="R3955" s="4">
        <f t="shared" si="246"/>
        <v>0</v>
      </c>
      <c r="S3955" s="4">
        <f t="shared" si="247"/>
        <v>0</v>
      </c>
    </row>
    <row r="3956" spans="1:19" ht="15.6" x14ac:dyDescent="0.3">
      <c r="A3956" t="s">
        <v>4886</v>
      </c>
      <c r="B3956" s="1">
        <v>43004</v>
      </c>
      <c r="C3956" s="1">
        <v>43009</v>
      </c>
      <c r="D3956">
        <f t="shared" si="244"/>
        <v>2017</v>
      </c>
      <c r="E3956" t="str">
        <f t="shared" si="245"/>
        <v>Sep</v>
      </c>
      <c r="F3956" t="s">
        <v>37</v>
      </c>
      <c r="G3956" t="s">
        <v>599</v>
      </c>
      <c r="H3956" s="2" t="s">
        <v>22</v>
      </c>
      <c r="I3956" t="s">
        <v>113</v>
      </c>
      <c r="J3956" t="s">
        <v>109</v>
      </c>
      <c r="K3956">
        <v>77095</v>
      </c>
      <c r="L3956" t="s">
        <v>25</v>
      </c>
      <c r="M3956" t="s">
        <v>4879</v>
      </c>
      <c r="N3956" t="s">
        <v>128</v>
      </c>
      <c r="O3956" t="s">
        <v>4436</v>
      </c>
      <c r="P3956" s="4">
        <v>15.624000000000001</v>
      </c>
      <c r="Q3956" s="4">
        <v>18</v>
      </c>
      <c r="R3956" s="4">
        <f t="shared" si="246"/>
        <v>-2.3759999999999994</v>
      </c>
      <c r="S3956" s="4">
        <f t="shared" si="247"/>
        <v>-0.35639999999999988</v>
      </c>
    </row>
    <row r="3957" spans="1:19" ht="15.6" x14ac:dyDescent="0.3">
      <c r="A3957" t="s">
        <v>4887</v>
      </c>
      <c r="B3957" s="1">
        <v>42680</v>
      </c>
      <c r="C3957" s="1">
        <v>42683</v>
      </c>
      <c r="D3957">
        <f t="shared" si="244"/>
        <v>2016</v>
      </c>
      <c r="E3957" t="str">
        <f t="shared" si="245"/>
        <v>Nov</v>
      </c>
      <c r="F3957" t="s">
        <v>20</v>
      </c>
      <c r="G3957" t="s">
        <v>3251</v>
      </c>
      <c r="H3957" s="2" t="s">
        <v>22</v>
      </c>
      <c r="I3957" t="s">
        <v>238</v>
      </c>
      <c r="J3957" t="s">
        <v>178</v>
      </c>
      <c r="K3957">
        <v>85254</v>
      </c>
      <c r="L3957" t="s">
        <v>34</v>
      </c>
      <c r="M3957" t="s">
        <v>4888</v>
      </c>
      <c r="N3957" t="s">
        <v>128</v>
      </c>
      <c r="O3957" t="s">
        <v>4436</v>
      </c>
      <c r="P3957" s="4">
        <v>4.4009999999999998</v>
      </c>
      <c r="Q3957" s="4">
        <v>100</v>
      </c>
      <c r="R3957" s="4">
        <f t="shared" si="246"/>
        <v>-95.599000000000004</v>
      </c>
      <c r="S3957" s="4">
        <f t="shared" si="247"/>
        <v>-14.33985</v>
      </c>
    </row>
    <row r="3958" spans="1:19" ht="15.6" x14ac:dyDescent="0.3">
      <c r="A3958" t="s">
        <v>4889</v>
      </c>
      <c r="B3958" s="1">
        <v>43254</v>
      </c>
      <c r="C3958" s="1">
        <v>43258</v>
      </c>
      <c r="D3958">
        <f t="shared" si="244"/>
        <v>2018</v>
      </c>
      <c r="E3958" t="str">
        <f t="shared" si="245"/>
        <v>Jun</v>
      </c>
      <c r="F3958" t="s">
        <v>37</v>
      </c>
      <c r="G3958" t="s">
        <v>2220</v>
      </c>
      <c r="H3958" s="2" t="s">
        <v>22</v>
      </c>
      <c r="I3958" t="s">
        <v>47</v>
      </c>
      <c r="J3958" t="s">
        <v>33</v>
      </c>
      <c r="K3958">
        <v>90036</v>
      </c>
      <c r="L3958" t="s">
        <v>34</v>
      </c>
      <c r="M3958" t="s">
        <v>4888</v>
      </c>
      <c r="N3958" t="s">
        <v>128</v>
      </c>
      <c r="O3958" t="s">
        <v>4436</v>
      </c>
      <c r="P3958" s="4">
        <v>3.9119999999999999</v>
      </c>
      <c r="Q3958" s="4">
        <v>5</v>
      </c>
      <c r="R3958" s="4">
        <f t="shared" si="246"/>
        <v>-1.0880000000000001</v>
      </c>
      <c r="S3958" s="4">
        <f t="shared" si="247"/>
        <v>-0.16320000000000001</v>
      </c>
    </row>
    <row r="3959" spans="1:19" ht="15.6" x14ac:dyDescent="0.3">
      <c r="A3959" t="s">
        <v>4890</v>
      </c>
      <c r="B3959" s="1">
        <v>42331</v>
      </c>
      <c r="C3959" s="1">
        <v>42335</v>
      </c>
      <c r="D3959">
        <f t="shared" si="244"/>
        <v>2015</v>
      </c>
      <c r="E3959" t="str">
        <f t="shared" si="245"/>
        <v>Nov</v>
      </c>
      <c r="F3959" t="s">
        <v>37</v>
      </c>
      <c r="G3959" t="s">
        <v>257</v>
      </c>
      <c r="H3959" s="2" t="s">
        <v>22</v>
      </c>
      <c r="I3959" t="s">
        <v>97</v>
      </c>
      <c r="J3959" t="s">
        <v>89</v>
      </c>
      <c r="K3959">
        <v>48227</v>
      </c>
      <c r="L3959" t="s">
        <v>25</v>
      </c>
      <c r="M3959" t="s">
        <v>4888</v>
      </c>
      <c r="N3959" t="s">
        <v>128</v>
      </c>
      <c r="O3959" t="s">
        <v>4436</v>
      </c>
      <c r="P3959" s="4">
        <v>14.67</v>
      </c>
      <c r="Q3959" s="4">
        <v>18</v>
      </c>
      <c r="R3959" s="4">
        <f t="shared" si="246"/>
        <v>-3.33</v>
      </c>
      <c r="S3959" s="4">
        <f t="shared" si="247"/>
        <v>-0.4995</v>
      </c>
    </row>
    <row r="3960" spans="1:19" ht="15.6" x14ac:dyDescent="0.3">
      <c r="A3960" t="s">
        <v>4891</v>
      </c>
      <c r="B3960" s="1">
        <v>42406</v>
      </c>
      <c r="C3960" s="1">
        <v>42413</v>
      </c>
      <c r="D3960">
        <f t="shared" si="244"/>
        <v>2016</v>
      </c>
      <c r="E3960" t="str">
        <f t="shared" si="245"/>
        <v>Feb</v>
      </c>
      <c r="F3960" t="s">
        <v>37</v>
      </c>
      <c r="G3960" t="s">
        <v>2568</v>
      </c>
      <c r="H3960" s="2" t="s">
        <v>22</v>
      </c>
      <c r="I3960" t="s">
        <v>113</v>
      </c>
      <c r="J3960" t="s">
        <v>109</v>
      </c>
      <c r="K3960">
        <v>77070</v>
      </c>
      <c r="L3960" t="s">
        <v>25</v>
      </c>
      <c r="M3960" t="s">
        <v>4888</v>
      </c>
      <c r="N3960" t="s">
        <v>128</v>
      </c>
      <c r="O3960" t="s">
        <v>4436</v>
      </c>
      <c r="P3960" s="4">
        <v>2.9340000000000002</v>
      </c>
      <c r="Q3960" s="4">
        <v>5</v>
      </c>
      <c r="R3960" s="4">
        <f t="shared" si="246"/>
        <v>-2.0659999999999998</v>
      </c>
      <c r="S3960" s="4">
        <f t="shared" si="247"/>
        <v>-0.30989999999999995</v>
      </c>
    </row>
    <row r="3961" spans="1:19" ht="15.6" x14ac:dyDescent="0.3">
      <c r="A3961" t="s">
        <v>4892</v>
      </c>
      <c r="B3961" s="1">
        <v>43211</v>
      </c>
      <c r="C3961" s="1">
        <v>43217</v>
      </c>
      <c r="D3961">
        <f t="shared" si="244"/>
        <v>2018</v>
      </c>
      <c r="E3961" t="str">
        <f t="shared" si="245"/>
        <v>Apr</v>
      </c>
      <c r="F3961" t="s">
        <v>37</v>
      </c>
      <c r="G3961" t="s">
        <v>1025</v>
      </c>
      <c r="H3961" s="2" t="s">
        <v>22</v>
      </c>
      <c r="I3961" t="s">
        <v>113</v>
      </c>
      <c r="J3961" t="s">
        <v>109</v>
      </c>
      <c r="K3961">
        <v>77041</v>
      </c>
      <c r="L3961" t="s">
        <v>25</v>
      </c>
      <c r="M3961" t="s">
        <v>4888</v>
      </c>
      <c r="N3961" t="s">
        <v>128</v>
      </c>
      <c r="O3961" t="s">
        <v>4436</v>
      </c>
      <c r="P3961" s="4">
        <v>2.9340000000000002</v>
      </c>
      <c r="Q3961" s="4">
        <v>5</v>
      </c>
      <c r="R3961" s="4">
        <f t="shared" si="246"/>
        <v>-2.0659999999999998</v>
      </c>
      <c r="S3961" s="4">
        <f t="shared" si="247"/>
        <v>-0.30989999999999995</v>
      </c>
    </row>
    <row r="3962" spans="1:19" x14ac:dyDescent="0.3">
      <c r="A3962" t="s">
        <v>4893</v>
      </c>
      <c r="B3962" s="1">
        <v>42485</v>
      </c>
      <c r="C3962" s="1">
        <v>42488</v>
      </c>
      <c r="D3962">
        <f t="shared" si="244"/>
        <v>2016</v>
      </c>
      <c r="E3962" t="str">
        <f t="shared" si="245"/>
        <v>Apr</v>
      </c>
      <c r="F3962" t="s">
        <v>67</v>
      </c>
      <c r="G3962" t="s">
        <v>252</v>
      </c>
      <c r="H3962" t="s">
        <v>105</v>
      </c>
      <c r="I3962" t="s">
        <v>47</v>
      </c>
      <c r="J3962" t="s">
        <v>33</v>
      </c>
      <c r="K3962">
        <v>90045</v>
      </c>
      <c r="L3962" t="s">
        <v>34</v>
      </c>
      <c r="M3962" t="s">
        <v>4894</v>
      </c>
      <c r="N3962" t="s">
        <v>128</v>
      </c>
      <c r="O3962" t="s">
        <v>4436</v>
      </c>
      <c r="P3962" s="4">
        <v>13.944000000000001</v>
      </c>
      <c r="Q3962" s="4">
        <v>13.944000000000001</v>
      </c>
      <c r="R3962" s="4">
        <f t="shared" si="246"/>
        <v>0</v>
      </c>
      <c r="S3962" s="4">
        <f t="shared" si="247"/>
        <v>0</v>
      </c>
    </row>
    <row r="3963" spans="1:19" ht="15.6" x14ac:dyDescent="0.3">
      <c r="A3963" t="s">
        <v>3584</v>
      </c>
      <c r="B3963" s="1">
        <v>43042</v>
      </c>
      <c r="C3963" s="1">
        <v>43047</v>
      </c>
      <c r="D3963">
        <f t="shared" si="244"/>
        <v>2017</v>
      </c>
      <c r="E3963" t="str">
        <f t="shared" si="245"/>
        <v>Nov</v>
      </c>
      <c r="F3963" t="s">
        <v>37</v>
      </c>
      <c r="G3963" t="s">
        <v>1811</v>
      </c>
      <c r="H3963" s="2" t="s">
        <v>22</v>
      </c>
      <c r="I3963" t="s">
        <v>47</v>
      </c>
      <c r="J3963" t="s">
        <v>33</v>
      </c>
      <c r="K3963">
        <v>90049</v>
      </c>
      <c r="L3963" t="s">
        <v>34</v>
      </c>
      <c r="M3963" t="s">
        <v>4894</v>
      </c>
      <c r="N3963" t="s">
        <v>128</v>
      </c>
      <c r="O3963" t="s">
        <v>4436</v>
      </c>
      <c r="P3963" s="4">
        <v>9.2959999999999994</v>
      </c>
      <c r="Q3963" s="4">
        <v>18</v>
      </c>
      <c r="R3963" s="4">
        <f t="shared" si="246"/>
        <v>-8.7040000000000006</v>
      </c>
      <c r="S3963" s="4">
        <f t="shared" si="247"/>
        <v>-1.3056000000000001</v>
      </c>
    </row>
    <row r="3964" spans="1:19" ht="15.6" x14ac:dyDescent="0.3">
      <c r="A3964" t="s">
        <v>4895</v>
      </c>
      <c r="B3964" s="1">
        <v>43220</v>
      </c>
      <c r="C3964" s="1">
        <v>43224</v>
      </c>
      <c r="D3964">
        <f t="shared" si="244"/>
        <v>2018</v>
      </c>
      <c r="E3964" t="str">
        <f t="shared" si="245"/>
        <v>Apr</v>
      </c>
      <c r="F3964" t="s">
        <v>37</v>
      </c>
      <c r="G3964" t="s">
        <v>623</v>
      </c>
      <c r="H3964" s="2" t="s">
        <v>22</v>
      </c>
      <c r="I3964" t="s">
        <v>47</v>
      </c>
      <c r="J3964" t="s">
        <v>33</v>
      </c>
      <c r="K3964">
        <v>90032</v>
      </c>
      <c r="L3964" t="s">
        <v>34</v>
      </c>
      <c r="M3964" t="s">
        <v>4894</v>
      </c>
      <c r="N3964" t="s">
        <v>128</v>
      </c>
      <c r="O3964" t="s">
        <v>4436</v>
      </c>
      <c r="P3964" s="4">
        <v>23.24</v>
      </c>
      <c r="Q3964" s="4">
        <v>18</v>
      </c>
      <c r="R3964" s="4">
        <f t="shared" si="246"/>
        <v>5.2399999999999984</v>
      </c>
      <c r="S3964" s="4">
        <f t="shared" si="247"/>
        <v>0.7859999999999997</v>
      </c>
    </row>
    <row r="3965" spans="1:19" ht="15.6" x14ac:dyDescent="0.3">
      <c r="A3965" t="s">
        <v>2508</v>
      </c>
      <c r="B3965" s="1">
        <v>43439</v>
      </c>
      <c r="C3965" s="1">
        <v>43440</v>
      </c>
      <c r="D3965">
        <f t="shared" si="244"/>
        <v>2018</v>
      </c>
      <c r="E3965" t="str">
        <f t="shared" si="245"/>
        <v>Dec</v>
      </c>
      <c r="F3965" t="s">
        <v>20</v>
      </c>
      <c r="G3965" t="s">
        <v>2509</v>
      </c>
      <c r="H3965" s="2" t="s">
        <v>22</v>
      </c>
      <c r="I3965" t="s">
        <v>69</v>
      </c>
      <c r="J3965" t="s">
        <v>70</v>
      </c>
      <c r="K3965">
        <v>98115</v>
      </c>
      <c r="L3965" t="s">
        <v>34</v>
      </c>
      <c r="M3965" t="s">
        <v>4894</v>
      </c>
      <c r="N3965" t="s">
        <v>128</v>
      </c>
      <c r="O3965" t="s">
        <v>4436</v>
      </c>
      <c r="P3965" s="4">
        <v>9.2959999999999994</v>
      </c>
      <c r="Q3965" s="4">
        <v>18</v>
      </c>
      <c r="R3965" s="4">
        <f t="shared" si="246"/>
        <v>-8.7040000000000006</v>
      </c>
      <c r="S3965" s="4">
        <f t="shared" si="247"/>
        <v>-1.3056000000000001</v>
      </c>
    </row>
    <row r="3966" spans="1:19" ht="15.6" x14ac:dyDescent="0.3">
      <c r="A3966" t="s">
        <v>365</v>
      </c>
      <c r="B3966" s="1">
        <v>42976</v>
      </c>
      <c r="C3966" s="1">
        <v>42981</v>
      </c>
      <c r="D3966">
        <f t="shared" si="244"/>
        <v>2017</v>
      </c>
      <c r="E3966" t="str">
        <f t="shared" si="245"/>
        <v>Aug</v>
      </c>
      <c r="F3966" t="s">
        <v>37</v>
      </c>
      <c r="G3966" t="s">
        <v>366</v>
      </c>
      <c r="H3966" s="2" t="s">
        <v>22</v>
      </c>
      <c r="I3966" t="s">
        <v>100</v>
      </c>
      <c r="J3966" t="s">
        <v>101</v>
      </c>
      <c r="K3966">
        <v>19120</v>
      </c>
      <c r="L3966" t="s">
        <v>54</v>
      </c>
      <c r="M3966" t="s">
        <v>4894</v>
      </c>
      <c r="N3966" t="s">
        <v>128</v>
      </c>
      <c r="O3966" t="s">
        <v>4436</v>
      </c>
      <c r="P3966" s="4">
        <v>3.4860000000000002</v>
      </c>
      <c r="Q3966" s="4">
        <v>5</v>
      </c>
      <c r="R3966" s="4">
        <f t="shared" si="246"/>
        <v>-1.5139999999999998</v>
      </c>
      <c r="S3966" s="4">
        <f t="shared" si="247"/>
        <v>-0.22709999999999997</v>
      </c>
    </row>
    <row r="3967" spans="1:19" x14ac:dyDescent="0.3">
      <c r="A3967" t="s">
        <v>2900</v>
      </c>
      <c r="B3967" s="1">
        <v>43001</v>
      </c>
      <c r="C3967" s="1">
        <v>43004</v>
      </c>
      <c r="D3967">
        <f t="shared" si="244"/>
        <v>2017</v>
      </c>
      <c r="E3967" t="str">
        <f t="shared" si="245"/>
        <v>Sep</v>
      </c>
      <c r="F3967" t="s">
        <v>67</v>
      </c>
      <c r="G3967" t="s">
        <v>2105</v>
      </c>
      <c r="H3967" t="s">
        <v>51</v>
      </c>
      <c r="I3967" t="s">
        <v>744</v>
      </c>
      <c r="J3967" t="s">
        <v>233</v>
      </c>
      <c r="K3967">
        <v>43130</v>
      </c>
      <c r="L3967" t="s">
        <v>54</v>
      </c>
      <c r="M3967" t="s">
        <v>4894</v>
      </c>
      <c r="N3967" t="s">
        <v>128</v>
      </c>
      <c r="O3967" t="s">
        <v>4436</v>
      </c>
      <c r="P3967" s="4">
        <v>12.201000000000001</v>
      </c>
      <c r="Q3967" s="4">
        <v>12.201000000000001</v>
      </c>
      <c r="R3967" s="4">
        <f t="shared" si="246"/>
        <v>0</v>
      </c>
      <c r="S3967" s="4">
        <f t="shared" si="247"/>
        <v>0</v>
      </c>
    </row>
    <row r="3968" spans="1:19" ht="15.6" x14ac:dyDescent="0.3">
      <c r="A3968" t="s">
        <v>4896</v>
      </c>
      <c r="B3968" s="1">
        <v>43134</v>
      </c>
      <c r="C3968" s="1">
        <v>43139</v>
      </c>
      <c r="D3968">
        <f t="shared" si="244"/>
        <v>2018</v>
      </c>
      <c r="E3968" t="str">
        <f t="shared" si="245"/>
        <v>Feb</v>
      </c>
      <c r="F3968" t="s">
        <v>37</v>
      </c>
      <c r="G3968" t="s">
        <v>3503</v>
      </c>
      <c r="H3968" s="2" t="s">
        <v>22</v>
      </c>
      <c r="I3968" t="s">
        <v>2455</v>
      </c>
      <c r="J3968" t="s">
        <v>233</v>
      </c>
      <c r="K3968">
        <v>45231</v>
      </c>
      <c r="L3968" t="s">
        <v>54</v>
      </c>
      <c r="M3968" t="s">
        <v>4894</v>
      </c>
      <c r="N3968" t="s">
        <v>128</v>
      </c>
      <c r="O3968" t="s">
        <v>4436</v>
      </c>
      <c r="P3968" s="4">
        <v>5.2290000000000001</v>
      </c>
      <c r="Q3968" s="4">
        <v>5</v>
      </c>
      <c r="R3968" s="4">
        <f t="shared" si="246"/>
        <v>0.22900000000000009</v>
      </c>
      <c r="S3968" s="4">
        <f t="shared" si="247"/>
        <v>3.4350000000000012E-2</v>
      </c>
    </row>
    <row r="3969" spans="1:19" ht="15.6" x14ac:dyDescent="0.3">
      <c r="A3969" t="s">
        <v>4897</v>
      </c>
      <c r="B3969" s="1">
        <v>42094</v>
      </c>
      <c r="C3969" s="1">
        <v>42098</v>
      </c>
      <c r="D3969">
        <f t="shared" si="244"/>
        <v>2015</v>
      </c>
      <c r="E3969" t="str">
        <f t="shared" si="245"/>
        <v>Mar</v>
      </c>
      <c r="F3969" t="s">
        <v>37</v>
      </c>
      <c r="G3969" t="s">
        <v>3954</v>
      </c>
      <c r="H3969" s="2" t="s">
        <v>22</v>
      </c>
      <c r="I3969" t="s">
        <v>23</v>
      </c>
      <c r="J3969" t="s">
        <v>24</v>
      </c>
      <c r="K3969">
        <v>60610</v>
      </c>
      <c r="L3969" t="s">
        <v>25</v>
      </c>
      <c r="M3969" t="s">
        <v>4894</v>
      </c>
      <c r="N3969" t="s">
        <v>128</v>
      </c>
      <c r="O3969" t="s">
        <v>4436</v>
      </c>
      <c r="P3969" s="4">
        <v>8.1340000000000003</v>
      </c>
      <c r="Q3969" s="4">
        <v>18</v>
      </c>
      <c r="R3969" s="4">
        <f t="shared" si="246"/>
        <v>-9.8659999999999997</v>
      </c>
      <c r="S3969" s="4">
        <f t="shared" si="247"/>
        <v>-1.4799</v>
      </c>
    </row>
    <row r="3970" spans="1:19" ht="15.6" x14ac:dyDescent="0.3">
      <c r="A3970" t="s">
        <v>4898</v>
      </c>
      <c r="B3970" s="1">
        <v>42473</v>
      </c>
      <c r="C3970" s="1">
        <v>42480</v>
      </c>
      <c r="D3970">
        <f t="shared" ref="D3970:D4033" si="248">YEAR(B3970)</f>
        <v>2016</v>
      </c>
      <c r="E3970" t="str">
        <f t="shared" ref="E3970:E4033" si="249">TEXT(B3970,"mmm")</f>
        <v>Apr</v>
      </c>
      <c r="F3970" t="s">
        <v>37</v>
      </c>
      <c r="G3970" t="s">
        <v>4390</v>
      </c>
      <c r="H3970" s="2" t="s">
        <v>22</v>
      </c>
      <c r="I3970" t="s">
        <v>4899</v>
      </c>
      <c r="J3970" t="s">
        <v>1699</v>
      </c>
      <c r="K3970">
        <v>68701</v>
      </c>
      <c r="L3970" t="s">
        <v>25</v>
      </c>
      <c r="M3970" t="s">
        <v>4894</v>
      </c>
      <c r="N3970" t="s">
        <v>128</v>
      </c>
      <c r="O3970" t="s">
        <v>4436</v>
      </c>
      <c r="P3970" s="4">
        <v>17.43</v>
      </c>
      <c r="Q3970" s="4">
        <v>18</v>
      </c>
      <c r="R3970" s="4">
        <f t="shared" si="246"/>
        <v>-0.57000000000000028</v>
      </c>
      <c r="S3970" s="4">
        <f t="shared" si="247"/>
        <v>-8.5500000000000034E-2</v>
      </c>
    </row>
    <row r="3971" spans="1:19" ht="15.6" x14ac:dyDescent="0.3">
      <c r="A3971" t="s">
        <v>4900</v>
      </c>
      <c r="B3971" s="1">
        <v>43403</v>
      </c>
      <c r="C3971" s="1">
        <v>43410</v>
      </c>
      <c r="D3971">
        <f t="shared" si="248"/>
        <v>2018</v>
      </c>
      <c r="E3971" t="str">
        <f t="shared" si="249"/>
        <v>Oct</v>
      </c>
      <c r="F3971" t="s">
        <v>37</v>
      </c>
      <c r="G3971" t="s">
        <v>292</v>
      </c>
      <c r="H3971" s="2" t="s">
        <v>22</v>
      </c>
      <c r="I3971" t="s">
        <v>69</v>
      </c>
      <c r="J3971" t="s">
        <v>70</v>
      </c>
      <c r="K3971">
        <v>98115</v>
      </c>
      <c r="L3971" t="s">
        <v>34</v>
      </c>
      <c r="M3971" t="s">
        <v>4901</v>
      </c>
      <c r="N3971" t="s">
        <v>128</v>
      </c>
      <c r="O3971" t="s">
        <v>4436</v>
      </c>
      <c r="P3971" s="4">
        <v>13.904</v>
      </c>
      <c r="Q3971" s="4">
        <v>13.904</v>
      </c>
      <c r="R3971" s="4">
        <f t="shared" ref="R3971:R4034" si="250">P3971-Q3971</f>
        <v>0</v>
      </c>
      <c r="S3971" s="4">
        <f t="shared" ref="S3971:S4034" si="251">0.15*R3971</f>
        <v>0</v>
      </c>
    </row>
    <row r="3972" spans="1:19" ht="15.6" x14ac:dyDescent="0.3">
      <c r="A3972" t="s">
        <v>534</v>
      </c>
      <c r="B3972" s="1">
        <v>42465</v>
      </c>
      <c r="C3972" s="1">
        <v>42470</v>
      </c>
      <c r="D3972">
        <f t="shared" si="248"/>
        <v>2016</v>
      </c>
      <c r="E3972" t="str">
        <f t="shared" si="249"/>
        <v>Apr</v>
      </c>
      <c r="F3972" t="s">
        <v>37</v>
      </c>
      <c r="G3972" t="s">
        <v>535</v>
      </c>
      <c r="H3972" s="2" t="s">
        <v>22</v>
      </c>
      <c r="I3972" t="s">
        <v>100</v>
      </c>
      <c r="J3972" t="s">
        <v>101</v>
      </c>
      <c r="K3972">
        <v>19143</v>
      </c>
      <c r="L3972" t="s">
        <v>54</v>
      </c>
      <c r="M3972" t="s">
        <v>4901</v>
      </c>
      <c r="N3972" t="s">
        <v>128</v>
      </c>
      <c r="O3972" t="s">
        <v>4436</v>
      </c>
      <c r="P3972" s="4">
        <v>10.428000000000001</v>
      </c>
      <c r="Q3972" s="4">
        <v>10.428000000000001</v>
      </c>
      <c r="R3972" s="4">
        <f t="shared" si="250"/>
        <v>0</v>
      </c>
      <c r="S3972" s="4">
        <f t="shared" si="251"/>
        <v>0</v>
      </c>
    </row>
    <row r="3973" spans="1:19" ht="15.6" x14ac:dyDescent="0.3">
      <c r="A3973" t="s">
        <v>3506</v>
      </c>
      <c r="B3973" s="1">
        <v>43051</v>
      </c>
      <c r="C3973" s="1">
        <v>43054</v>
      </c>
      <c r="D3973">
        <f t="shared" si="248"/>
        <v>2017</v>
      </c>
      <c r="E3973" t="str">
        <f t="shared" si="249"/>
        <v>Nov</v>
      </c>
      <c r="F3973" t="s">
        <v>67</v>
      </c>
      <c r="G3973" t="s">
        <v>1174</v>
      </c>
      <c r="H3973" s="2" t="s">
        <v>22</v>
      </c>
      <c r="I3973" t="s">
        <v>1823</v>
      </c>
      <c r="J3973" t="s">
        <v>653</v>
      </c>
      <c r="K3973">
        <v>46350</v>
      </c>
      <c r="L3973" t="s">
        <v>25</v>
      </c>
      <c r="M3973" t="s">
        <v>4901</v>
      </c>
      <c r="N3973" t="s">
        <v>110</v>
      </c>
      <c r="O3973" t="s">
        <v>4436</v>
      </c>
      <c r="P3973" s="4">
        <v>17.38</v>
      </c>
      <c r="Q3973" s="4">
        <v>18</v>
      </c>
      <c r="R3973" s="4">
        <f t="shared" si="250"/>
        <v>-0.62000000000000099</v>
      </c>
      <c r="S3973" s="4">
        <f t="shared" si="251"/>
        <v>-9.3000000000000152E-2</v>
      </c>
    </row>
    <row r="3974" spans="1:19" ht="15.6" x14ac:dyDescent="0.3">
      <c r="A3974" t="s">
        <v>1456</v>
      </c>
      <c r="B3974" s="1">
        <v>43301</v>
      </c>
      <c r="C3974" s="1">
        <v>43306</v>
      </c>
      <c r="D3974">
        <f t="shared" si="248"/>
        <v>2018</v>
      </c>
      <c r="E3974" t="str">
        <f t="shared" si="249"/>
        <v>Jul</v>
      </c>
      <c r="F3974" t="s">
        <v>37</v>
      </c>
      <c r="G3974" t="s">
        <v>1457</v>
      </c>
      <c r="H3974" s="2" t="s">
        <v>22</v>
      </c>
      <c r="I3974" t="s">
        <v>1458</v>
      </c>
      <c r="J3974" t="s">
        <v>564</v>
      </c>
      <c r="K3974">
        <v>57103</v>
      </c>
      <c r="L3974" t="s">
        <v>25</v>
      </c>
      <c r="M3974" t="s">
        <v>4901</v>
      </c>
      <c r="N3974" t="s">
        <v>128</v>
      </c>
      <c r="O3974" t="s">
        <v>4436</v>
      </c>
      <c r="P3974" s="4">
        <v>60.83</v>
      </c>
      <c r="Q3974" s="4">
        <v>60.83</v>
      </c>
      <c r="R3974" s="4">
        <f t="shared" si="250"/>
        <v>0</v>
      </c>
      <c r="S3974" s="4">
        <f t="shared" si="251"/>
        <v>0</v>
      </c>
    </row>
    <row r="3975" spans="1:19" ht="15.6" x14ac:dyDescent="0.3">
      <c r="A3975" t="s">
        <v>1538</v>
      </c>
      <c r="B3975" s="1">
        <v>42924</v>
      </c>
      <c r="C3975" s="1">
        <v>42928</v>
      </c>
      <c r="D3975">
        <f t="shared" si="248"/>
        <v>2017</v>
      </c>
      <c r="E3975" t="str">
        <f t="shared" si="249"/>
        <v>Jul</v>
      </c>
      <c r="F3975" t="s">
        <v>37</v>
      </c>
      <c r="G3975" t="s">
        <v>81</v>
      </c>
      <c r="H3975" s="2" t="s">
        <v>22</v>
      </c>
      <c r="I3975" t="s">
        <v>1539</v>
      </c>
      <c r="J3975" t="s">
        <v>75</v>
      </c>
      <c r="K3975">
        <v>80020</v>
      </c>
      <c r="L3975" t="s">
        <v>34</v>
      </c>
      <c r="M3975" t="s">
        <v>4902</v>
      </c>
      <c r="N3975" t="s">
        <v>110</v>
      </c>
      <c r="O3975" t="s">
        <v>4436</v>
      </c>
      <c r="P3975" s="4">
        <v>19.968</v>
      </c>
      <c r="Q3975" s="4">
        <v>18</v>
      </c>
      <c r="R3975" s="4">
        <f t="shared" si="250"/>
        <v>1.968</v>
      </c>
      <c r="S3975" s="4">
        <f t="shared" si="251"/>
        <v>0.29519999999999996</v>
      </c>
    </row>
    <row r="3976" spans="1:19" x14ac:dyDescent="0.3">
      <c r="A3976" t="s">
        <v>4903</v>
      </c>
      <c r="B3976" s="1">
        <v>43044</v>
      </c>
      <c r="C3976" s="1">
        <v>43047</v>
      </c>
      <c r="D3976">
        <f t="shared" si="248"/>
        <v>2017</v>
      </c>
      <c r="E3976" t="str">
        <f t="shared" si="249"/>
        <v>Nov</v>
      </c>
      <c r="F3976" t="s">
        <v>20</v>
      </c>
      <c r="G3976" t="s">
        <v>2918</v>
      </c>
      <c r="H3976" t="s">
        <v>51</v>
      </c>
      <c r="I3976" t="s">
        <v>32</v>
      </c>
      <c r="J3976" t="s">
        <v>33</v>
      </c>
      <c r="K3976">
        <v>94109</v>
      </c>
      <c r="L3976" t="s">
        <v>34</v>
      </c>
      <c r="M3976" t="s">
        <v>4902</v>
      </c>
      <c r="N3976" t="s">
        <v>128</v>
      </c>
      <c r="O3976" t="s">
        <v>4436</v>
      </c>
      <c r="P3976" s="4">
        <v>53.247999999999998</v>
      </c>
      <c r="Q3976" s="4">
        <v>53.247999999999998</v>
      </c>
      <c r="R3976" s="4">
        <f t="shared" si="250"/>
        <v>0</v>
      </c>
      <c r="S3976" s="4">
        <f t="shared" si="251"/>
        <v>0</v>
      </c>
    </row>
    <row r="3977" spans="1:19" ht="15.6" x14ac:dyDescent="0.3">
      <c r="A3977" t="s">
        <v>4904</v>
      </c>
      <c r="B3977" s="1">
        <v>43239</v>
      </c>
      <c r="C3977" s="1">
        <v>43244</v>
      </c>
      <c r="D3977">
        <f t="shared" si="248"/>
        <v>2018</v>
      </c>
      <c r="E3977" t="str">
        <f t="shared" si="249"/>
        <v>May</v>
      </c>
      <c r="F3977" t="s">
        <v>37</v>
      </c>
      <c r="G3977" t="s">
        <v>1306</v>
      </c>
      <c r="H3977" s="2" t="s">
        <v>22</v>
      </c>
      <c r="I3977" t="s">
        <v>131</v>
      </c>
      <c r="J3977" t="s">
        <v>33</v>
      </c>
      <c r="K3977">
        <v>95123</v>
      </c>
      <c r="L3977" t="s">
        <v>34</v>
      </c>
      <c r="M3977" t="s">
        <v>4902</v>
      </c>
      <c r="N3977" t="s">
        <v>128</v>
      </c>
      <c r="O3977" t="s">
        <v>4436</v>
      </c>
      <c r="P3977" s="4">
        <v>133.12</v>
      </c>
      <c r="Q3977" s="4">
        <v>133.12</v>
      </c>
      <c r="R3977" s="4">
        <f t="shared" si="250"/>
        <v>0</v>
      </c>
      <c r="S3977" s="4">
        <f t="shared" si="251"/>
        <v>0</v>
      </c>
    </row>
    <row r="3978" spans="1:19" ht="15.6" x14ac:dyDescent="0.3">
      <c r="A3978" t="s">
        <v>4905</v>
      </c>
      <c r="B3978" s="1">
        <v>43385</v>
      </c>
      <c r="C3978" s="1">
        <v>43391</v>
      </c>
      <c r="D3978">
        <f t="shared" si="248"/>
        <v>2018</v>
      </c>
      <c r="E3978" t="str">
        <f t="shared" si="249"/>
        <v>Oct</v>
      </c>
      <c r="F3978" t="s">
        <v>37</v>
      </c>
      <c r="G3978" t="s">
        <v>2779</v>
      </c>
      <c r="H3978" s="2" t="s">
        <v>22</v>
      </c>
      <c r="I3978" t="s">
        <v>3845</v>
      </c>
      <c r="J3978" t="s">
        <v>1031</v>
      </c>
      <c r="K3978">
        <v>87105</v>
      </c>
      <c r="L3978" t="s">
        <v>34</v>
      </c>
      <c r="M3978" t="s">
        <v>4902</v>
      </c>
      <c r="N3978" t="s">
        <v>128</v>
      </c>
      <c r="O3978" t="s">
        <v>4436</v>
      </c>
      <c r="P3978" s="4">
        <v>79.872</v>
      </c>
      <c r="Q3978" s="4">
        <v>79.872</v>
      </c>
      <c r="R3978" s="4">
        <f t="shared" si="250"/>
        <v>0</v>
      </c>
      <c r="S3978" s="4">
        <f t="shared" si="251"/>
        <v>0</v>
      </c>
    </row>
    <row r="3979" spans="1:19" ht="15.6" x14ac:dyDescent="0.3">
      <c r="A3979" t="s">
        <v>4906</v>
      </c>
      <c r="B3979" s="1">
        <v>42900</v>
      </c>
      <c r="C3979" s="1">
        <v>42903</v>
      </c>
      <c r="D3979">
        <f t="shared" si="248"/>
        <v>2017</v>
      </c>
      <c r="E3979" t="str">
        <f t="shared" si="249"/>
        <v>Jun</v>
      </c>
      <c r="F3979" t="s">
        <v>20</v>
      </c>
      <c r="G3979" t="s">
        <v>3481</v>
      </c>
      <c r="H3979" s="2" t="s">
        <v>22</v>
      </c>
      <c r="I3979" t="s">
        <v>4907</v>
      </c>
      <c r="J3979" t="s">
        <v>79</v>
      </c>
      <c r="K3979">
        <v>33433</v>
      </c>
      <c r="L3979" t="s">
        <v>44</v>
      </c>
      <c r="M3979" t="s">
        <v>4902</v>
      </c>
      <c r="N3979" t="s">
        <v>128</v>
      </c>
      <c r="O3979" t="s">
        <v>4436</v>
      </c>
      <c r="P3979" s="4">
        <v>39.936</v>
      </c>
      <c r="Q3979" s="4">
        <v>39.936</v>
      </c>
      <c r="R3979" s="4">
        <f t="shared" si="250"/>
        <v>0</v>
      </c>
      <c r="S3979" s="4">
        <f t="shared" si="251"/>
        <v>0</v>
      </c>
    </row>
    <row r="3980" spans="1:19" x14ac:dyDescent="0.3">
      <c r="A3980" t="s">
        <v>3331</v>
      </c>
      <c r="B3980" s="1">
        <v>43023</v>
      </c>
      <c r="C3980" s="1">
        <v>43028</v>
      </c>
      <c r="D3980">
        <f t="shared" si="248"/>
        <v>2017</v>
      </c>
      <c r="E3980" t="str">
        <f t="shared" si="249"/>
        <v>Oct</v>
      </c>
      <c r="F3980" t="s">
        <v>37</v>
      </c>
      <c r="G3980" t="s">
        <v>635</v>
      </c>
      <c r="H3980" t="s">
        <v>51</v>
      </c>
      <c r="I3980" t="s">
        <v>191</v>
      </c>
      <c r="J3980" t="s">
        <v>158</v>
      </c>
      <c r="K3980">
        <v>22153</v>
      </c>
      <c r="L3980" t="s">
        <v>44</v>
      </c>
      <c r="M3980" t="s">
        <v>4902</v>
      </c>
      <c r="N3980" t="s">
        <v>128</v>
      </c>
      <c r="O3980" t="s">
        <v>4436</v>
      </c>
      <c r="P3980" s="4">
        <v>232.96</v>
      </c>
      <c r="Q3980" s="4">
        <v>232.96</v>
      </c>
      <c r="R3980" s="4">
        <f t="shared" si="250"/>
        <v>0</v>
      </c>
      <c r="S3980" s="4">
        <f t="shared" si="251"/>
        <v>0</v>
      </c>
    </row>
    <row r="3981" spans="1:19" x14ac:dyDescent="0.3">
      <c r="A3981" t="s">
        <v>618</v>
      </c>
      <c r="B3981" s="1">
        <v>42628</v>
      </c>
      <c r="C3981" s="1">
        <v>42632</v>
      </c>
      <c r="D3981">
        <f t="shared" si="248"/>
        <v>2016</v>
      </c>
      <c r="E3981" t="str">
        <f t="shared" si="249"/>
        <v>Sep</v>
      </c>
      <c r="F3981" t="s">
        <v>67</v>
      </c>
      <c r="G3981" t="s">
        <v>619</v>
      </c>
      <c r="H3981" t="s">
        <v>51</v>
      </c>
      <c r="I3981" t="s">
        <v>61</v>
      </c>
      <c r="J3981" t="s">
        <v>62</v>
      </c>
      <c r="K3981">
        <v>10035</v>
      </c>
      <c r="L3981" t="s">
        <v>54</v>
      </c>
      <c r="M3981" t="s">
        <v>4902</v>
      </c>
      <c r="N3981" t="s">
        <v>128</v>
      </c>
      <c r="O3981" t="s">
        <v>4436</v>
      </c>
      <c r="P3981" s="4">
        <v>79.872</v>
      </c>
      <c r="Q3981" s="4">
        <v>79.872</v>
      </c>
      <c r="R3981" s="4">
        <f t="shared" si="250"/>
        <v>0</v>
      </c>
      <c r="S3981" s="4">
        <f t="shared" si="251"/>
        <v>0</v>
      </c>
    </row>
    <row r="3982" spans="1:19" x14ac:dyDescent="0.3">
      <c r="A3982" t="s">
        <v>1953</v>
      </c>
      <c r="B3982" s="1">
        <v>43049</v>
      </c>
      <c r="C3982" s="1">
        <v>43053</v>
      </c>
      <c r="D3982">
        <f t="shared" si="248"/>
        <v>2017</v>
      </c>
      <c r="E3982" t="str">
        <f t="shared" si="249"/>
        <v>Nov</v>
      </c>
      <c r="F3982" t="s">
        <v>37</v>
      </c>
      <c r="G3982" t="s">
        <v>354</v>
      </c>
      <c r="H3982" t="s">
        <v>51</v>
      </c>
      <c r="I3982" t="s">
        <v>191</v>
      </c>
      <c r="J3982" t="s">
        <v>233</v>
      </c>
      <c r="K3982">
        <v>45503</v>
      </c>
      <c r="L3982" t="s">
        <v>54</v>
      </c>
      <c r="M3982" t="s">
        <v>4902</v>
      </c>
      <c r="N3982" t="s">
        <v>128</v>
      </c>
      <c r="O3982" t="s">
        <v>4436</v>
      </c>
      <c r="P3982" s="4">
        <v>69.888000000000005</v>
      </c>
      <c r="Q3982" s="4">
        <v>69.888000000000005</v>
      </c>
      <c r="R3982" s="4">
        <f t="shared" si="250"/>
        <v>0</v>
      </c>
      <c r="S3982" s="4">
        <f t="shared" si="251"/>
        <v>0</v>
      </c>
    </row>
    <row r="3983" spans="1:19" ht="15.6" x14ac:dyDescent="0.3">
      <c r="A3983" t="s">
        <v>4908</v>
      </c>
      <c r="B3983" s="1">
        <v>43233</v>
      </c>
      <c r="C3983" s="1">
        <v>43238</v>
      </c>
      <c r="D3983">
        <f t="shared" si="248"/>
        <v>2018</v>
      </c>
      <c r="E3983" t="str">
        <f t="shared" si="249"/>
        <v>May</v>
      </c>
      <c r="F3983" t="s">
        <v>67</v>
      </c>
      <c r="G3983" t="s">
        <v>4019</v>
      </c>
      <c r="H3983" s="2" t="s">
        <v>22</v>
      </c>
      <c r="I3983" t="s">
        <v>466</v>
      </c>
      <c r="J3983" t="s">
        <v>53</v>
      </c>
      <c r="K3983">
        <v>19711</v>
      </c>
      <c r="L3983" t="s">
        <v>54</v>
      </c>
      <c r="M3983" t="s">
        <v>4902</v>
      </c>
      <c r="N3983" t="s">
        <v>128</v>
      </c>
      <c r="O3983" t="s">
        <v>4436</v>
      </c>
      <c r="P3983" s="4">
        <v>299.52</v>
      </c>
      <c r="Q3983" s="4">
        <v>299.52</v>
      </c>
      <c r="R3983" s="4">
        <f t="shared" si="250"/>
        <v>0</v>
      </c>
      <c r="S3983" s="4">
        <f t="shared" si="251"/>
        <v>0</v>
      </c>
    </row>
    <row r="3984" spans="1:19" x14ac:dyDescent="0.3">
      <c r="A3984" t="s">
        <v>4909</v>
      </c>
      <c r="B3984" s="1">
        <v>42507</v>
      </c>
      <c r="C3984" s="1">
        <v>42511</v>
      </c>
      <c r="D3984">
        <f t="shared" si="248"/>
        <v>2016</v>
      </c>
      <c r="E3984" t="str">
        <f t="shared" si="249"/>
        <v>May</v>
      </c>
      <c r="F3984" t="s">
        <v>37</v>
      </c>
      <c r="G3984" t="s">
        <v>1623</v>
      </c>
      <c r="H3984" t="s">
        <v>51</v>
      </c>
      <c r="I3984" t="s">
        <v>113</v>
      </c>
      <c r="J3984" t="s">
        <v>109</v>
      </c>
      <c r="K3984">
        <v>77095</v>
      </c>
      <c r="L3984" t="s">
        <v>25</v>
      </c>
      <c r="M3984" t="s">
        <v>4902</v>
      </c>
      <c r="N3984" t="s">
        <v>128</v>
      </c>
      <c r="O3984" t="s">
        <v>4436</v>
      </c>
      <c r="P3984" s="4">
        <v>33.28</v>
      </c>
      <c r="Q3984" s="4">
        <v>33.28</v>
      </c>
      <c r="R3984" s="4">
        <f t="shared" si="250"/>
        <v>0</v>
      </c>
      <c r="S3984" s="4">
        <f t="shared" si="251"/>
        <v>0</v>
      </c>
    </row>
    <row r="3985" spans="1:19" ht="15.6" x14ac:dyDescent="0.3">
      <c r="A3985" t="s">
        <v>2378</v>
      </c>
      <c r="B3985" s="1">
        <v>42351</v>
      </c>
      <c r="C3985" s="1">
        <v>42355</v>
      </c>
      <c r="D3985">
        <f t="shared" si="248"/>
        <v>2015</v>
      </c>
      <c r="E3985" t="str">
        <f t="shared" si="249"/>
        <v>Dec</v>
      </c>
      <c r="F3985" t="s">
        <v>37</v>
      </c>
      <c r="G3985" t="s">
        <v>1564</v>
      </c>
      <c r="H3985" s="2" t="s">
        <v>22</v>
      </c>
      <c r="I3985" t="s">
        <v>578</v>
      </c>
      <c r="J3985" t="s">
        <v>178</v>
      </c>
      <c r="K3985">
        <v>85023</v>
      </c>
      <c r="L3985" t="s">
        <v>34</v>
      </c>
      <c r="M3985" t="s">
        <v>4910</v>
      </c>
      <c r="N3985" t="s">
        <v>128</v>
      </c>
      <c r="O3985" t="s">
        <v>4436</v>
      </c>
      <c r="P3985" s="4">
        <v>5.2140000000000004</v>
      </c>
      <c r="Q3985" s="4">
        <v>100</v>
      </c>
      <c r="R3985" s="4">
        <f t="shared" si="250"/>
        <v>-94.786000000000001</v>
      </c>
      <c r="S3985" s="4">
        <f t="shared" si="251"/>
        <v>-14.2179</v>
      </c>
    </row>
    <row r="3986" spans="1:19" x14ac:dyDescent="0.3">
      <c r="A3986" t="s">
        <v>4911</v>
      </c>
      <c r="B3986" s="1">
        <v>42993</v>
      </c>
      <c r="C3986" s="1">
        <v>42998</v>
      </c>
      <c r="D3986">
        <f t="shared" si="248"/>
        <v>2017</v>
      </c>
      <c r="E3986" t="str">
        <f t="shared" si="249"/>
        <v>Sep</v>
      </c>
      <c r="F3986" t="s">
        <v>37</v>
      </c>
      <c r="G3986" t="s">
        <v>480</v>
      </c>
      <c r="H3986" t="s">
        <v>51</v>
      </c>
      <c r="I3986" t="s">
        <v>69</v>
      </c>
      <c r="J3986" t="s">
        <v>70</v>
      </c>
      <c r="K3986">
        <v>98105</v>
      </c>
      <c r="L3986" t="s">
        <v>34</v>
      </c>
      <c r="M3986" t="s">
        <v>4910</v>
      </c>
      <c r="N3986" t="s">
        <v>128</v>
      </c>
      <c r="O3986" t="s">
        <v>4436</v>
      </c>
      <c r="P3986" s="4">
        <v>48.664000000000001</v>
      </c>
      <c r="Q3986" s="4">
        <v>48.664000000000001</v>
      </c>
      <c r="R3986" s="4">
        <f t="shared" si="250"/>
        <v>0</v>
      </c>
      <c r="S3986" s="4">
        <f t="shared" si="251"/>
        <v>0</v>
      </c>
    </row>
    <row r="3987" spans="1:19" ht="15.6" x14ac:dyDescent="0.3">
      <c r="A3987" t="s">
        <v>2962</v>
      </c>
      <c r="B3987" s="1">
        <v>43088</v>
      </c>
      <c r="C3987" s="1">
        <v>43094</v>
      </c>
      <c r="D3987">
        <f t="shared" si="248"/>
        <v>2017</v>
      </c>
      <c r="E3987" t="str">
        <f t="shared" si="249"/>
        <v>Dec</v>
      </c>
      <c r="F3987" t="s">
        <v>37</v>
      </c>
      <c r="G3987" t="s">
        <v>2963</v>
      </c>
      <c r="H3987" s="2" t="s">
        <v>22</v>
      </c>
      <c r="I3987" t="s">
        <v>955</v>
      </c>
      <c r="J3987" t="s">
        <v>178</v>
      </c>
      <c r="K3987">
        <v>85705</v>
      </c>
      <c r="L3987" t="s">
        <v>34</v>
      </c>
      <c r="M3987" t="s">
        <v>4910</v>
      </c>
      <c r="N3987" t="s">
        <v>110</v>
      </c>
      <c r="O3987" t="s">
        <v>4436</v>
      </c>
      <c r="P3987" s="4">
        <v>5.2140000000000004</v>
      </c>
      <c r="Q3987" s="4">
        <v>100</v>
      </c>
      <c r="R3987" s="4">
        <f t="shared" si="250"/>
        <v>-94.786000000000001</v>
      </c>
      <c r="S3987" s="4">
        <f t="shared" si="251"/>
        <v>-14.2179</v>
      </c>
    </row>
    <row r="3988" spans="1:19" ht="15.6" x14ac:dyDescent="0.3">
      <c r="A3988" t="s">
        <v>4912</v>
      </c>
      <c r="B3988" s="1">
        <v>43182</v>
      </c>
      <c r="C3988" s="1">
        <v>43185</v>
      </c>
      <c r="D3988">
        <f t="shared" si="248"/>
        <v>2018</v>
      </c>
      <c r="E3988" t="str">
        <f t="shared" si="249"/>
        <v>Mar</v>
      </c>
      <c r="F3988" t="s">
        <v>20</v>
      </c>
      <c r="G3988" t="s">
        <v>1316</v>
      </c>
      <c r="H3988" s="2" t="s">
        <v>22</v>
      </c>
      <c r="I3988" t="s">
        <v>69</v>
      </c>
      <c r="J3988" t="s">
        <v>70</v>
      </c>
      <c r="K3988">
        <v>98105</v>
      </c>
      <c r="L3988" t="s">
        <v>34</v>
      </c>
      <c r="M3988" t="s">
        <v>4910</v>
      </c>
      <c r="N3988" t="s">
        <v>128</v>
      </c>
      <c r="O3988" t="s">
        <v>4436</v>
      </c>
      <c r="P3988" s="4">
        <v>34.76</v>
      </c>
      <c r="Q3988" s="4">
        <v>34.76</v>
      </c>
      <c r="R3988" s="4">
        <f t="shared" si="250"/>
        <v>0</v>
      </c>
      <c r="S3988" s="4">
        <f t="shared" si="251"/>
        <v>0</v>
      </c>
    </row>
    <row r="3989" spans="1:19" ht="15.6" x14ac:dyDescent="0.3">
      <c r="A3989" t="s">
        <v>4913</v>
      </c>
      <c r="B3989" s="1">
        <v>43215</v>
      </c>
      <c r="C3989" s="1">
        <v>43219</v>
      </c>
      <c r="D3989">
        <f t="shared" si="248"/>
        <v>2018</v>
      </c>
      <c r="E3989" t="str">
        <f t="shared" si="249"/>
        <v>Apr</v>
      </c>
      <c r="F3989" t="s">
        <v>67</v>
      </c>
      <c r="G3989" t="s">
        <v>2028</v>
      </c>
      <c r="H3989" s="2" t="s">
        <v>22</v>
      </c>
      <c r="I3989" t="s">
        <v>47</v>
      </c>
      <c r="J3989" t="s">
        <v>33</v>
      </c>
      <c r="K3989">
        <v>90049</v>
      </c>
      <c r="L3989" t="s">
        <v>34</v>
      </c>
      <c r="M3989" t="s">
        <v>4910</v>
      </c>
      <c r="N3989" t="s">
        <v>128</v>
      </c>
      <c r="O3989" t="s">
        <v>4436</v>
      </c>
      <c r="P3989" s="4">
        <v>13.904</v>
      </c>
      <c r="Q3989" s="4">
        <v>13.904</v>
      </c>
      <c r="R3989" s="4">
        <f t="shared" si="250"/>
        <v>0</v>
      </c>
      <c r="S3989" s="4">
        <f t="shared" si="251"/>
        <v>0</v>
      </c>
    </row>
    <row r="3990" spans="1:19" ht="15.6" x14ac:dyDescent="0.3">
      <c r="A3990" t="s">
        <v>4914</v>
      </c>
      <c r="B3990" s="1">
        <v>43421</v>
      </c>
      <c r="C3990" s="1">
        <v>43428</v>
      </c>
      <c r="D3990">
        <f t="shared" si="248"/>
        <v>2018</v>
      </c>
      <c r="E3990" t="str">
        <f t="shared" si="249"/>
        <v>Nov</v>
      </c>
      <c r="F3990" t="s">
        <v>37</v>
      </c>
      <c r="G3990" t="s">
        <v>906</v>
      </c>
      <c r="H3990" s="2" t="s">
        <v>22</v>
      </c>
      <c r="I3990" t="s">
        <v>69</v>
      </c>
      <c r="J3990" t="s">
        <v>70</v>
      </c>
      <c r="K3990">
        <v>98103</v>
      </c>
      <c r="L3990" t="s">
        <v>34</v>
      </c>
      <c r="M3990" t="s">
        <v>4910</v>
      </c>
      <c r="N3990" t="s">
        <v>128</v>
      </c>
      <c r="O3990" t="s">
        <v>4436</v>
      </c>
      <c r="P3990" s="4">
        <v>13.904</v>
      </c>
      <c r="Q3990" s="4">
        <v>13.904</v>
      </c>
      <c r="R3990" s="4">
        <f t="shared" si="250"/>
        <v>0</v>
      </c>
      <c r="S3990" s="4">
        <f t="shared" si="251"/>
        <v>0</v>
      </c>
    </row>
    <row r="3991" spans="1:19" ht="15.6" x14ac:dyDescent="0.3">
      <c r="A3991" t="s">
        <v>4915</v>
      </c>
      <c r="B3991" s="1">
        <v>43464</v>
      </c>
      <c r="C3991" s="1">
        <v>43468</v>
      </c>
      <c r="D3991">
        <f t="shared" si="248"/>
        <v>2018</v>
      </c>
      <c r="E3991" t="str">
        <f t="shared" si="249"/>
        <v>Dec</v>
      </c>
      <c r="F3991" t="s">
        <v>37</v>
      </c>
      <c r="G3991" t="s">
        <v>4916</v>
      </c>
      <c r="H3991" s="2" t="s">
        <v>22</v>
      </c>
      <c r="I3991" t="s">
        <v>666</v>
      </c>
      <c r="J3991" t="s">
        <v>33</v>
      </c>
      <c r="K3991">
        <v>94533</v>
      </c>
      <c r="L3991" t="s">
        <v>34</v>
      </c>
      <c r="M3991" t="s">
        <v>4910</v>
      </c>
      <c r="N3991" t="s">
        <v>128</v>
      </c>
      <c r="O3991" t="s">
        <v>4436</v>
      </c>
      <c r="P3991" s="4">
        <v>13.904</v>
      </c>
      <c r="Q3991" s="4">
        <v>13.904</v>
      </c>
      <c r="R3991" s="4">
        <f t="shared" si="250"/>
        <v>0</v>
      </c>
      <c r="S3991" s="4">
        <f t="shared" si="251"/>
        <v>0</v>
      </c>
    </row>
    <row r="3992" spans="1:19" ht="15.6" x14ac:dyDescent="0.3">
      <c r="A3992" t="s">
        <v>4917</v>
      </c>
      <c r="B3992" s="1">
        <v>42203</v>
      </c>
      <c r="C3992" s="1">
        <v>42208</v>
      </c>
      <c r="D3992">
        <f t="shared" si="248"/>
        <v>2015</v>
      </c>
      <c r="E3992" t="str">
        <f t="shared" si="249"/>
        <v>Jul</v>
      </c>
      <c r="F3992" t="s">
        <v>37</v>
      </c>
      <c r="G3992" t="s">
        <v>3110</v>
      </c>
      <c r="H3992" s="2" t="s">
        <v>22</v>
      </c>
      <c r="I3992" t="s">
        <v>952</v>
      </c>
      <c r="J3992" t="s">
        <v>62</v>
      </c>
      <c r="K3992">
        <v>10801</v>
      </c>
      <c r="L3992" t="s">
        <v>54</v>
      </c>
      <c r="M3992" t="s">
        <v>4910</v>
      </c>
      <c r="N3992" t="s">
        <v>128</v>
      </c>
      <c r="O3992" t="s">
        <v>4436</v>
      </c>
      <c r="P3992" s="4">
        <v>13.904</v>
      </c>
      <c r="Q3992" s="4">
        <v>13.904</v>
      </c>
      <c r="R3992" s="4">
        <f t="shared" si="250"/>
        <v>0</v>
      </c>
      <c r="S3992" s="4">
        <f t="shared" si="251"/>
        <v>0</v>
      </c>
    </row>
    <row r="3993" spans="1:19" ht="15.6" x14ac:dyDescent="0.3">
      <c r="A3993" t="s">
        <v>4857</v>
      </c>
      <c r="B3993" s="1">
        <v>42241</v>
      </c>
      <c r="C3993" s="1">
        <v>42246</v>
      </c>
      <c r="D3993">
        <f t="shared" si="248"/>
        <v>2015</v>
      </c>
      <c r="E3993" t="str">
        <f t="shared" si="249"/>
        <v>Aug</v>
      </c>
      <c r="F3993" t="s">
        <v>37</v>
      </c>
      <c r="G3993" t="s">
        <v>426</v>
      </c>
      <c r="H3993" s="2" t="s">
        <v>22</v>
      </c>
      <c r="I3993" t="s">
        <v>182</v>
      </c>
      <c r="J3993" t="s">
        <v>233</v>
      </c>
      <c r="K3993">
        <v>43229</v>
      </c>
      <c r="L3993" t="s">
        <v>54</v>
      </c>
      <c r="M3993" t="s">
        <v>4910</v>
      </c>
      <c r="N3993" t="s">
        <v>128</v>
      </c>
      <c r="O3993" t="s">
        <v>4436</v>
      </c>
      <c r="P3993" s="4">
        <v>20.856000000000002</v>
      </c>
      <c r="Q3993" s="4">
        <v>18</v>
      </c>
      <c r="R3993" s="4">
        <f t="shared" si="250"/>
        <v>2.8560000000000016</v>
      </c>
      <c r="S3993" s="4">
        <f t="shared" si="251"/>
        <v>0.42840000000000023</v>
      </c>
    </row>
    <row r="3994" spans="1:19" ht="15.6" x14ac:dyDescent="0.3">
      <c r="A3994" t="s">
        <v>4918</v>
      </c>
      <c r="B3994" s="1">
        <v>42364</v>
      </c>
      <c r="C3994" s="1">
        <v>42369</v>
      </c>
      <c r="D3994">
        <f t="shared" si="248"/>
        <v>2015</v>
      </c>
      <c r="E3994" t="str">
        <f t="shared" si="249"/>
        <v>Dec</v>
      </c>
      <c r="F3994" t="s">
        <v>37</v>
      </c>
      <c r="G3994" t="s">
        <v>550</v>
      </c>
      <c r="H3994" s="2" t="s">
        <v>22</v>
      </c>
      <c r="I3994" t="s">
        <v>23</v>
      </c>
      <c r="J3994" t="s">
        <v>24</v>
      </c>
      <c r="K3994">
        <v>60610</v>
      </c>
      <c r="L3994" t="s">
        <v>25</v>
      </c>
      <c r="M3994" t="s">
        <v>4910</v>
      </c>
      <c r="N3994" t="s">
        <v>128</v>
      </c>
      <c r="O3994" t="s">
        <v>4436</v>
      </c>
      <c r="P3994" s="4">
        <v>8.69</v>
      </c>
      <c r="Q3994" s="4">
        <v>18</v>
      </c>
      <c r="R3994" s="4">
        <f t="shared" si="250"/>
        <v>-9.31</v>
      </c>
      <c r="S3994" s="4">
        <f t="shared" si="251"/>
        <v>-1.3965000000000001</v>
      </c>
    </row>
    <row r="3995" spans="1:19" x14ac:dyDescent="0.3">
      <c r="A3995" t="s">
        <v>4919</v>
      </c>
      <c r="B3995" s="1">
        <v>43078</v>
      </c>
      <c r="C3995" s="1">
        <v>43081</v>
      </c>
      <c r="D3995">
        <f t="shared" si="248"/>
        <v>2017</v>
      </c>
      <c r="E3995" t="str">
        <f t="shared" si="249"/>
        <v>Dec</v>
      </c>
      <c r="F3995" t="s">
        <v>20</v>
      </c>
      <c r="G3995" t="s">
        <v>1998</v>
      </c>
      <c r="H3995" t="s">
        <v>51</v>
      </c>
      <c r="I3995" t="s">
        <v>2538</v>
      </c>
      <c r="J3995" t="s">
        <v>33</v>
      </c>
      <c r="K3995">
        <v>95207</v>
      </c>
      <c r="L3995" t="s">
        <v>34</v>
      </c>
      <c r="M3995" t="s">
        <v>4920</v>
      </c>
      <c r="N3995" t="s">
        <v>128</v>
      </c>
      <c r="O3995" t="s">
        <v>4436</v>
      </c>
      <c r="P3995" s="4">
        <v>273.92</v>
      </c>
      <c r="Q3995" s="4">
        <v>273.92</v>
      </c>
      <c r="R3995" s="4">
        <f t="shared" si="250"/>
        <v>0</v>
      </c>
      <c r="S3995" s="4">
        <f t="shared" si="251"/>
        <v>0</v>
      </c>
    </row>
    <row r="3996" spans="1:19" x14ac:dyDescent="0.3">
      <c r="A3996" t="s">
        <v>4921</v>
      </c>
      <c r="B3996" s="1">
        <v>43331</v>
      </c>
      <c r="C3996" s="1">
        <v>43335</v>
      </c>
      <c r="D3996">
        <f t="shared" si="248"/>
        <v>2018</v>
      </c>
      <c r="E3996" t="str">
        <f t="shared" si="249"/>
        <v>Aug</v>
      </c>
      <c r="F3996" t="s">
        <v>37</v>
      </c>
      <c r="G3996" t="s">
        <v>2939</v>
      </c>
      <c r="H3996" t="s">
        <v>105</v>
      </c>
      <c r="I3996" t="s">
        <v>4788</v>
      </c>
      <c r="J3996" t="s">
        <v>415</v>
      </c>
      <c r="K3996">
        <v>84106</v>
      </c>
      <c r="L3996" t="s">
        <v>34</v>
      </c>
      <c r="M3996" t="s">
        <v>4920</v>
      </c>
      <c r="N3996" t="s">
        <v>128</v>
      </c>
      <c r="O3996" t="s">
        <v>4436</v>
      </c>
      <c r="P3996" s="4">
        <v>102.72</v>
      </c>
      <c r="Q3996" s="4">
        <v>102.72</v>
      </c>
      <c r="R3996" s="4">
        <f t="shared" si="250"/>
        <v>0</v>
      </c>
      <c r="S3996" s="4">
        <f t="shared" si="251"/>
        <v>0</v>
      </c>
    </row>
    <row r="3997" spans="1:19" ht="15.6" x14ac:dyDescent="0.3">
      <c r="A3997" t="s">
        <v>4922</v>
      </c>
      <c r="B3997" s="1">
        <v>42530</v>
      </c>
      <c r="C3997" s="1">
        <v>42537</v>
      </c>
      <c r="D3997">
        <f t="shared" si="248"/>
        <v>2016</v>
      </c>
      <c r="E3997" t="str">
        <f t="shared" si="249"/>
        <v>Jun</v>
      </c>
      <c r="F3997" t="s">
        <v>37</v>
      </c>
      <c r="G3997" t="s">
        <v>3387</v>
      </c>
      <c r="H3997" s="2" t="s">
        <v>22</v>
      </c>
      <c r="I3997" t="s">
        <v>136</v>
      </c>
      <c r="J3997" t="s">
        <v>79</v>
      </c>
      <c r="K3997">
        <v>33178</v>
      </c>
      <c r="L3997" t="s">
        <v>44</v>
      </c>
      <c r="M3997" t="s">
        <v>4920</v>
      </c>
      <c r="N3997" t="s">
        <v>128</v>
      </c>
      <c r="O3997" t="s">
        <v>4436</v>
      </c>
      <c r="P3997" s="4">
        <v>38.520000000000003</v>
      </c>
      <c r="Q3997" s="4">
        <v>38.520000000000003</v>
      </c>
      <c r="R3997" s="4">
        <f t="shared" si="250"/>
        <v>0</v>
      </c>
      <c r="S3997" s="4">
        <f t="shared" si="251"/>
        <v>0</v>
      </c>
    </row>
    <row r="3998" spans="1:19" x14ac:dyDescent="0.3">
      <c r="A3998" t="s">
        <v>4923</v>
      </c>
      <c r="B3998" s="1">
        <v>42689</v>
      </c>
      <c r="C3998" s="1">
        <v>42694</v>
      </c>
      <c r="D3998">
        <f t="shared" si="248"/>
        <v>2016</v>
      </c>
      <c r="E3998" t="str">
        <f t="shared" si="249"/>
        <v>Nov</v>
      </c>
      <c r="F3998" t="s">
        <v>37</v>
      </c>
      <c r="G3998" t="s">
        <v>849</v>
      </c>
      <c r="H3998" t="s">
        <v>105</v>
      </c>
      <c r="I3998" t="s">
        <v>2346</v>
      </c>
      <c r="J3998" t="s">
        <v>233</v>
      </c>
      <c r="K3998">
        <v>43615</v>
      </c>
      <c r="L3998" t="s">
        <v>54</v>
      </c>
      <c r="M3998" t="s">
        <v>4920</v>
      </c>
      <c r="N3998" t="s">
        <v>128</v>
      </c>
      <c r="O3998" t="s">
        <v>4436</v>
      </c>
      <c r="P3998" s="4">
        <v>166.92</v>
      </c>
      <c r="Q3998" s="4">
        <v>166.92</v>
      </c>
      <c r="R3998" s="4">
        <f t="shared" si="250"/>
        <v>0</v>
      </c>
      <c r="S3998" s="4">
        <f t="shared" si="251"/>
        <v>0</v>
      </c>
    </row>
    <row r="3999" spans="1:19" x14ac:dyDescent="0.3">
      <c r="A3999" t="s">
        <v>4924</v>
      </c>
      <c r="B3999" s="1">
        <v>43059</v>
      </c>
      <c r="C3999" s="1">
        <v>43063</v>
      </c>
      <c r="D3999">
        <f t="shared" si="248"/>
        <v>2017</v>
      </c>
      <c r="E3999" t="str">
        <f t="shared" si="249"/>
        <v>Nov</v>
      </c>
      <c r="F3999" t="s">
        <v>37</v>
      </c>
      <c r="G3999" t="s">
        <v>1693</v>
      </c>
      <c r="H3999" t="s">
        <v>51</v>
      </c>
      <c r="I3999" t="s">
        <v>466</v>
      </c>
      <c r="J3999" t="s">
        <v>53</v>
      </c>
      <c r="K3999">
        <v>19711</v>
      </c>
      <c r="L3999" t="s">
        <v>54</v>
      </c>
      <c r="M3999" t="s">
        <v>4920</v>
      </c>
      <c r="N3999" t="s">
        <v>128</v>
      </c>
      <c r="O3999" t="s">
        <v>4436</v>
      </c>
      <c r="P3999" s="4">
        <v>128.4</v>
      </c>
      <c r="Q3999" s="4">
        <v>128.4</v>
      </c>
      <c r="R3999" s="4">
        <f t="shared" si="250"/>
        <v>0</v>
      </c>
      <c r="S3999" s="4">
        <f t="shared" si="251"/>
        <v>0</v>
      </c>
    </row>
    <row r="4000" spans="1:19" ht="15.6" x14ac:dyDescent="0.3">
      <c r="A4000" t="s">
        <v>2776</v>
      </c>
      <c r="B4000" s="1">
        <v>43223</v>
      </c>
      <c r="C4000" s="1">
        <v>43228</v>
      </c>
      <c r="D4000">
        <f t="shared" si="248"/>
        <v>2018</v>
      </c>
      <c r="E4000" t="str">
        <f t="shared" si="249"/>
        <v>May</v>
      </c>
      <c r="F4000" t="s">
        <v>37</v>
      </c>
      <c r="G4000" t="s">
        <v>1093</v>
      </c>
      <c r="H4000" s="2" t="s">
        <v>22</v>
      </c>
      <c r="I4000" t="s">
        <v>100</v>
      </c>
      <c r="J4000" t="s">
        <v>101</v>
      </c>
      <c r="K4000">
        <v>19134</v>
      </c>
      <c r="L4000" t="s">
        <v>54</v>
      </c>
      <c r="M4000" t="s">
        <v>4920</v>
      </c>
      <c r="N4000" t="s">
        <v>128</v>
      </c>
      <c r="O4000" t="s">
        <v>4436</v>
      </c>
      <c r="P4000" s="4">
        <v>64.2</v>
      </c>
      <c r="Q4000" s="4">
        <v>64.2</v>
      </c>
      <c r="R4000" s="4">
        <f t="shared" si="250"/>
        <v>0</v>
      </c>
      <c r="S4000" s="4">
        <f t="shared" si="251"/>
        <v>0</v>
      </c>
    </row>
    <row r="4001" spans="1:19" x14ac:dyDescent="0.3">
      <c r="A4001" t="s">
        <v>4925</v>
      </c>
      <c r="B4001" s="1">
        <v>42241</v>
      </c>
      <c r="C4001" s="1">
        <v>42245</v>
      </c>
      <c r="D4001">
        <f t="shared" si="248"/>
        <v>2015</v>
      </c>
      <c r="E4001" t="str">
        <f t="shared" si="249"/>
        <v>Aug</v>
      </c>
      <c r="F4001" t="s">
        <v>37</v>
      </c>
      <c r="G4001" t="s">
        <v>81</v>
      </c>
      <c r="H4001" t="s">
        <v>105</v>
      </c>
      <c r="I4001" t="s">
        <v>113</v>
      </c>
      <c r="J4001" t="s">
        <v>109</v>
      </c>
      <c r="K4001">
        <v>77070</v>
      </c>
      <c r="L4001" t="s">
        <v>25</v>
      </c>
      <c r="M4001" t="s">
        <v>4920</v>
      </c>
      <c r="N4001" t="s">
        <v>128</v>
      </c>
      <c r="O4001" t="s">
        <v>4436</v>
      </c>
      <c r="P4001" s="4">
        <v>25.68</v>
      </c>
      <c r="Q4001" s="4">
        <v>25.68</v>
      </c>
      <c r="R4001" s="4">
        <f t="shared" si="250"/>
        <v>0</v>
      </c>
      <c r="S4001" s="4">
        <f t="shared" si="251"/>
        <v>0</v>
      </c>
    </row>
    <row r="4002" spans="1:19" ht="15.6" x14ac:dyDescent="0.3">
      <c r="A4002" t="s">
        <v>4926</v>
      </c>
      <c r="B4002" s="1">
        <v>43232</v>
      </c>
      <c r="C4002" s="1">
        <v>43235</v>
      </c>
      <c r="D4002">
        <f t="shared" si="248"/>
        <v>2018</v>
      </c>
      <c r="E4002" t="str">
        <f t="shared" si="249"/>
        <v>May</v>
      </c>
      <c r="F4002" t="s">
        <v>67</v>
      </c>
      <c r="G4002" t="s">
        <v>3226</v>
      </c>
      <c r="H4002" s="2" t="s">
        <v>22</v>
      </c>
      <c r="I4002" t="s">
        <v>113</v>
      </c>
      <c r="J4002" t="s">
        <v>109</v>
      </c>
      <c r="K4002">
        <v>77041</v>
      </c>
      <c r="L4002" t="s">
        <v>25</v>
      </c>
      <c r="M4002" t="s">
        <v>4920</v>
      </c>
      <c r="N4002" t="s">
        <v>128</v>
      </c>
      <c r="O4002" t="s">
        <v>4436</v>
      </c>
      <c r="P4002" s="4">
        <v>34.24</v>
      </c>
      <c r="Q4002" s="4">
        <v>34.24</v>
      </c>
      <c r="R4002" s="4">
        <f t="shared" si="250"/>
        <v>0</v>
      </c>
      <c r="S4002" s="4">
        <f t="shared" si="251"/>
        <v>0</v>
      </c>
    </row>
    <row r="4003" spans="1:19" ht="15.6" x14ac:dyDescent="0.3">
      <c r="A4003" t="s">
        <v>2848</v>
      </c>
      <c r="B4003" s="1">
        <v>42619</v>
      </c>
      <c r="C4003" s="1">
        <v>42625</v>
      </c>
      <c r="D4003">
        <f t="shared" si="248"/>
        <v>2016</v>
      </c>
      <c r="E4003" t="str">
        <f t="shared" si="249"/>
        <v>Sep</v>
      </c>
      <c r="F4003" t="s">
        <v>37</v>
      </c>
      <c r="G4003" t="s">
        <v>1481</v>
      </c>
      <c r="H4003" s="2" t="s">
        <v>22</v>
      </c>
      <c r="I4003" t="s">
        <v>69</v>
      </c>
      <c r="J4003" t="s">
        <v>70</v>
      </c>
      <c r="K4003">
        <v>98103</v>
      </c>
      <c r="L4003" t="s">
        <v>34</v>
      </c>
      <c r="M4003" t="s">
        <v>4927</v>
      </c>
      <c r="N4003" t="s">
        <v>128</v>
      </c>
      <c r="O4003" t="s">
        <v>4436</v>
      </c>
      <c r="P4003" s="4">
        <v>6.0960000000000001</v>
      </c>
      <c r="Q4003" s="4">
        <v>5</v>
      </c>
      <c r="R4003" s="4">
        <f t="shared" si="250"/>
        <v>1.0960000000000001</v>
      </c>
      <c r="S4003" s="4">
        <f t="shared" si="251"/>
        <v>0.16440000000000002</v>
      </c>
    </row>
    <row r="4004" spans="1:19" ht="15.6" x14ac:dyDescent="0.3">
      <c r="A4004" t="s">
        <v>3037</v>
      </c>
      <c r="B4004" s="1">
        <v>42955</v>
      </c>
      <c r="C4004" s="1">
        <v>42962</v>
      </c>
      <c r="D4004">
        <f t="shared" si="248"/>
        <v>2017</v>
      </c>
      <c r="E4004" t="str">
        <f t="shared" si="249"/>
        <v>Aug</v>
      </c>
      <c r="F4004" t="s">
        <v>37</v>
      </c>
      <c r="G4004" t="s">
        <v>3038</v>
      </c>
      <c r="H4004" s="2" t="s">
        <v>22</v>
      </c>
      <c r="I4004" t="s">
        <v>47</v>
      </c>
      <c r="J4004" t="s">
        <v>33</v>
      </c>
      <c r="K4004">
        <v>90036</v>
      </c>
      <c r="L4004" t="s">
        <v>34</v>
      </c>
      <c r="M4004" t="s">
        <v>4927</v>
      </c>
      <c r="N4004" t="s">
        <v>128</v>
      </c>
      <c r="O4004" t="s">
        <v>4436</v>
      </c>
      <c r="P4004" s="4">
        <v>15.24</v>
      </c>
      <c r="Q4004" s="4">
        <v>100</v>
      </c>
      <c r="R4004" s="4">
        <f t="shared" si="250"/>
        <v>-84.76</v>
      </c>
      <c r="S4004" s="4">
        <f t="shared" si="251"/>
        <v>-12.714</v>
      </c>
    </row>
    <row r="4005" spans="1:19" ht="15.6" x14ac:dyDescent="0.3">
      <c r="A4005" t="s">
        <v>3198</v>
      </c>
      <c r="B4005" s="1">
        <v>42204</v>
      </c>
      <c r="C4005" s="1">
        <v>42209</v>
      </c>
      <c r="D4005">
        <f t="shared" si="248"/>
        <v>2015</v>
      </c>
      <c r="E4005" t="str">
        <f t="shared" si="249"/>
        <v>Jul</v>
      </c>
      <c r="F4005" t="s">
        <v>37</v>
      </c>
      <c r="G4005" t="s">
        <v>3199</v>
      </c>
      <c r="H4005" s="2" t="s">
        <v>22</v>
      </c>
      <c r="I4005" t="s">
        <v>1190</v>
      </c>
      <c r="J4005" t="s">
        <v>310</v>
      </c>
      <c r="K4005">
        <v>6010</v>
      </c>
      <c r="L4005" t="s">
        <v>54</v>
      </c>
      <c r="M4005" t="s">
        <v>4927</v>
      </c>
      <c r="N4005" t="s">
        <v>128</v>
      </c>
      <c r="O4005" t="s">
        <v>4436</v>
      </c>
      <c r="P4005" s="4">
        <v>3.81</v>
      </c>
      <c r="Q4005" s="4">
        <v>5</v>
      </c>
      <c r="R4005" s="4">
        <f t="shared" si="250"/>
        <v>-1.19</v>
      </c>
      <c r="S4005" s="4">
        <f t="shared" si="251"/>
        <v>-0.17849999999999999</v>
      </c>
    </row>
    <row r="4006" spans="1:19" ht="15.6" x14ac:dyDescent="0.3">
      <c r="A4006" t="s">
        <v>4433</v>
      </c>
      <c r="B4006" s="1">
        <v>42414</v>
      </c>
      <c r="C4006" s="1">
        <v>42419</v>
      </c>
      <c r="D4006">
        <f t="shared" si="248"/>
        <v>2016</v>
      </c>
      <c r="E4006" t="str">
        <f t="shared" si="249"/>
        <v>Feb</v>
      </c>
      <c r="F4006" t="s">
        <v>37</v>
      </c>
      <c r="G4006" t="s">
        <v>2156</v>
      </c>
      <c r="H4006" s="2" t="s">
        <v>22</v>
      </c>
      <c r="I4006" t="s">
        <v>1839</v>
      </c>
      <c r="J4006" t="s">
        <v>233</v>
      </c>
      <c r="K4006">
        <v>44312</v>
      </c>
      <c r="L4006" t="s">
        <v>54</v>
      </c>
      <c r="M4006" t="s">
        <v>4927</v>
      </c>
      <c r="N4006" t="s">
        <v>128</v>
      </c>
      <c r="O4006" t="s">
        <v>4436</v>
      </c>
      <c r="P4006" s="4">
        <v>2.286</v>
      </c>
      <c r="Q4006" s="4">
        <v>5</v>
      </c>
      <c r="R4006" s="4">
        <f t="shared" si="250"/>
        <v>-2.714</v>
      </c>
      <c r="S4006" s="4">
        <f t="shared" si="251"/>
        <v>-0.40709999999999996</v>
      </c>
    </row>
    <row r="4007" spans="1:19" ht="15.6" x14ac:dyDescent="0.3">
      <c r="A4007" t="s">
        <v>607</v>
      </c>
      <c r="B4007" s="1">
        <v>42930</v>
      </c>
      <c r="C4007" s="1">
        <v>42934</v>
      </c>
      <c r="D4007">
        <f t="shared" si="248"/>
        <v>2017</v>
      </c>
      <c r="E4007" t="str">
        <f t="shared" si="249"/>
        <v>Jul</v>
      </c>
      <c r="F4007" t="s">
        <v>67</v>
      </c>
      <c r="G4007" t="s">
        <v>608</v>
      </c>
      <c r="H4007" s="2" t="s">
        <v>22</v>
      </c>
      <c r="I4007" t="s">
        <v>61</v>
      </c>
      <c r="J4007" t="s">
        <v>62</v>
      </c>
      <c r="K4007">
        <v>10009</v>
      </c>
      <c r="L4007" t="s">
        <v>54</v>
      </c>
      <c r="M4007" t="s">
        <v>4927</v>
      </c>
      <c r="N4007" t="s">
        <v>128</v>
      </c>
      <c r="O4007" t="s">
        <v>4436</v>
      </c>
      <c r="P4007" s="4">
        <v>9.1440000000000001</v>
      </c>
      <c r="Q4007" s="4">
        <v>18</v>
      </c>
      <c r="R4007" s="4">
        <f t="shared" si="250"/>
        <v>-8.8559999999999999</v>
      </c>
      <c r="S4007" s="4">
        <f t="shared" si="251"/>
        <v>-1.3284</v>
      </c>
    </row>
    <row r="4008" spans="1:19" ht="15.6" x14ac:dyDescent="0.3">
      <c r="A4008" t="s">
        <v>4928</v>
      </c>
      <c r="B4008" s="1">
        <v>42979</v>
      </c>
      <c r="C4008" s="1">
        <v>42981</v>
      </c>
      <c r="D4008">
        <f t="shared" si="248"/>
        <v>2017</v>
      </c>
      <c r="E4008" t="str">
        <f t="shared" si="249"/>
        <v>Sep</v>
      </c>
      <c r="F4008" t="s">
        <v>20</v>
      </c>
      <c r="G4008" t="s">
        <v>1335</v>
      </c>
      <c r="H4008" s="2" t="s">
        <v>22</v>
      </c>
      <c r="I4008" t="s">
        <v>61</v>
      </c>
      <c r="J4008" t="s">
        <v>62</v>
      </c>
      <c r="K4008">
        <v>10009</v>
      </c>
      <c r="L4008" t="s">
        <v>54</v>
      </c>
      <c r="M4008" t="s">
        <v>4927</v>
      </c>
      <c r="N4008" t="s">
        <v>128</v>
      </c>
      <c r="O4008" t="s">
        <v>4436</v>
      </c>
      <c r="P4008" s="4">
        <v>3.048</v>
      </c>
      <c r="Q4008" s="4">
        <v>80</v>
      </c>
      <c r="R4008" s="4">
        <f t="shared" si="250"/>
        <v>-76.951999999999998</v>
      </c>
      <c r="S4008" s="4">
        <f t="shared" si="251"/>
        <v>-11.5428</v>
      </c>
    </row>
    <row r="4009" spans="1:19" ht="15.6" x14ac:dyDescent="0.3">
      <c r="A4009" t="s">
        <v>4929</v>
      </c>
      <c r="B4009" s="1">
        <v>42368</v>
      </c>
      <c r="C4009" s="1">
        <v>42370</v>
      </c>
      <c r="D4009">
        <f t="shared" si="248"/>
        <v>2015</v>
      </c>
      <c r="E4009" t="str">
        <f t="shared" si="249"/>
        <v>Dec</v>
      </c>
      <c r="F4009" t="s">
        <v>67</v>
      </c>
      <c r="G4009" t="s">
        <v>1649</v>
      </c>
      <c r="H4009" s="2" t="s">
        <v>22</v>
      </c>
      <c r="I4009" t="s">
        <v>2541</v>
      </c>
      <c r="J4009" t="s">
        <v>109</v>
      </c>
      <c r="K4009">
        <v>78041</v>
      </c>
      <c r="L4009" t="s">
        <v>25</v>
      </c>
      <c r="M4009" t="s">
        <v>4927</v>
      </c>
      <c r="N4009" t="s">
        <v>128</v>
      </c>
      <c r="O4009" t="s">
        <v>4436</v>
      </c>
      <c r="P4009" s="4">
        <v>2.286</v>
      </c>
      <c r="Q4009" s="4">
        <v>5</v>
      </c>
      <c r="R4009" s="4">
        <f t="shared" si="250"/>
        <v>-2.714</v>
      </c>
      <c r="S4009" s="4">
        <f t="shared" si="251"/>
        <v>-0.40709999999999996</v>
      </c>
    </row>
    <row r="4010" spans="1:19" ht="15.6" x14ac:dyDescent="0.3">
      <c r="A4010" t="s">
        <v>4930</v>
      </c>
      <c r="B4010" s="1">
        <v>42589</v>
      </c>
      <c r="C4010" s="1">
        <v>42594</v>
      </c>
      <c r="D4010">
        <f t="shared" si="248"/>
        <v>2016</v>
      </c>
      <c r="E4010" t="str">
        <f t="shared" si="249"/>
        <v>Aug</v>
      </c>
      <c r="F4010" t="s">
        <v>37</v>
      </c>
      <c r="G4010" t="s">
        <v>248</v>
      </c>
      <c r="H4010" s="2" t="s">
        <v>22</v>
      </c>
      <c r="I4010" t="s">
        <v>389</v>
      </c>
      <c r="J4010" t="s">
        <v>33</v>
      </c>
      <c r="K4010">
        <v>93309</v>
      </c>
      <c r="L4010" t="s">
        <v>34</v>
      </c>
      <c r="M4010" t="s">
        <v>4931</v>
      </c>
      <c r="N4010" t="s">
        <v>128</v>
      </c>
      <c r="O4010" t="s">
        <v>4436</v>
      </c>
      <c r="P4010" s="4">
        <v>19.152000000000001</v>
      </c>
      <c r="Q4010" s="4">
        <v>18</v>
      </c>
      <c r="R4010" s="4">
        <f t="shared" si="250"/>
        <v>1.152000000000001</v>
      </c>
      <c r="S4010" s="4">
        <f t="shared" si="251"/>
        <v>0.17280000000000015</v>
      </c>
    </row>
    <row r="4011" spans="1:19" ht="15.6" x14ac:dyDescent="0.3">
      <c r="A4011" t="s">
        <v>4932</v>
      </c>
      <c r="B4011" s="1">
        <v>43099</v>
      </c>
      <c r="C4011" s="1">
        <v>43099</v>
      </c>
      <c r="D4011">
        <f t="shared" si="248"/>
        <v>2017</v>
      </c>
      <c r="E4011" t="str">
        <f t="shared" si="249"/>
        <v>Dec</v>
      </c>
      <c r="F4011" t="s">
        <v>30</v>
      </c>
      <c r="G4011" t="s">
        <v>1673</v>
      </c>
      <c r="H4011" s="2" t="s">
        <v>22</v>
      </c>
      <c r="I4011" t="s">
        <v>47</v>
      </c>
      <c r="J4011" t="s">
        <v>33</v>
      </c>
      <c r="K4011">
        <v>90032</v>
      </c>
      <c r="L4011" t="s">
        <v>34</v>
      </c>
      <c r="M4011" t="s">
        <v>4931</v>
      </c>
      <c r="N4011" t="s">
        <v>110</v>
      </c>
      <c r="O4011" t="s">
        <v>4436</v>
      </c>
      <c r="P4011" s="4">
        <v>6.3840000000000003</v>
      </c>
      <c r="Q4011" s="4">
        <v>5</v>
      </c>
      <c r="R4011" s="4">
        <f t="shared" si="250"/>
        <v>1.3840000000000003</v>
      </c>
      <c r="S4011" s="4">
        <f t="shared" si="251"/>
        <v>0.20760000000000003</v>
      </c>
    </row>
    <row r="4012" spans="1:19" ht="15.6" x14ac:dyDescent="0.3">
      <c r="A4012" t="s">
        <v>3668</v>
      </c>
      <c r="B4012" s="1">
        <v>42695</v>
      </c>
      <c r="C4012" s="1">
        <v>42701</v>
      </c>
      <c r="D4012">
        <f t="shared" si="248"/>
        <v>2016</v>
      </c>
      <c r="E4012" t="str">
        <f t="shared" si="249"/>
        <v>Nov</v>
      </c>
      <c r="F4012" t="s">
        <v>37</v>
      </c>
      <c r="G4012" t="s">
        <v>1126</v>
      </c>
      <c r="H4012" s="2" t="s">
        <v>22</v>
      </c>
      <c r="I4012" t="s">
        <v>174</v>
      </c>
      <c r="J4012" t="s">
        <v>109</v>
      </c>
      <c r="K4012">
        <v>76106</v>
      </c>
      <c r="L4012" t="s">
        <v>25</v>
      </c>
      <c r="M4012" t="s">
        <v>4931</v>
      </c>
      <c r="N4012" t="s">
        <v>128</v>
      </c>
      <c r="O4012" t="s">
        <v>4436</v>
      </c>
      <c r="P4012" s="4">
        <v>7.98</v>
      </c>
      <c r="Q4012" s="4">
        <v>18</v>
      </c>
      <c r="R4012" s="4">
        <f t="shared" si="250"/>
        <v>-10.02</v>
      </c>
      <c r="S4012" s="4">
        <f t="shared" si="251"/>
        <v>-1.5029999999999999</v>
      </c>
    </row>
    <row r="4013" spans="1:19" ht="15.6" x14ac:dyDescent="0.3">
      <c r="A4013" t="s">
        <v>4933</v>
      </c>
      <c r="B4013" s="1">
        <v>43085</v>
      </c>
      <c r="C4013" s="1">
        <v>43089</v>
      </c>
      <c r="D4013">
        <f t="shared" si="248"/>
        <v>2017</v>
      </c>
      <c r="E4013" t="str">
        <f t="shared" si="249"/>
        <v>Dec</v>
      </c>
      <c r="F4013" t="s">
        <v>67</v>
      </c>
      <c r="G4013" t="s">
        <v>513</v>
      </c>
      <c r="H4013" s="2" t="s">
        <v>22</v>
      </c>
      <c r="I4013" t="s">
        <v>23</v>
      </c>
      <c r="J4013" t="s">
        <v>24</v>
      </c>
      <c r="K4013">
        <v>60610</v>
      </c>
      <c r="L4013" t="s">
        <v>25</v>
      </c>
      <c r="M4013" t="s">
        <v>4931</v>
      </c>
      <c r="N4013" t="s">
        <v>110</v>
      </c>
      <c r="O4013" t="s">
        <v>4436</v>
      </c>
      <c r="P4013" s="4">
        <v>4.7880000000000003</v>
      </c>
      <c r="Q4013" s="4">
        <v>5</v>
      </c>
      <c r="R4013" s="4">
        <f t="shared" si="250"/>
        <v>-0.21199999999999974</v>
      </c>
      <c r="S4013" s="4">
        <f t="shared" si="251"/>
        <v>-3.179999999999996E-2</v>
      </c>
    </row>
    <row r="4014" spans="1:19" ht="15.6" x14ac:dyDescent="0.3">
      <c r="A4014" t="s">
        <v>4159</v>
      </c>
      <c r="B4014" s="1">
        <v>42243</v>
      </c>
      <c r="C4014" s="1">
        <v>42248</v>
      </c>
      <c r="D4014">
        <f t="shared" si="248"/>
        <v>2015</v>
      </c>
      <c r="E4014" t="str">
        <f t="shared" si="249"/>
        <v>Aug</v>
      </c>
      <c r="F4014" t="s">
        <v>67</v>
      </c>
      <c r="G4014" t="s">
        <v>2641</v>
      </c>
      <c r="H4014" s="2" t="s">
        <v>22</v>
      </c>
      <c r="I4014" t="s">
        <v>32</v>
      </c>
      <c r="J4014" t="s">
        <v>33</v>
      </c>
      <c r="K4014">
        <v>94109</v>
      </c>
      <c r="L4014" t="s">
        <v>34</v>
      </c>
      <c r="M4014" t="s">
        <v>4934</v>
      </c>
      <c r="N4014" t="s">
        <v>128</v>
      </c>
      <c r="O4014" t="s">
        <v>4436</v>
      </c>
      <c r="P4014" s="4">
        <v>22.72</v>
      </c>
      <c r="Q4014" s="4">
        <v>18</v>
      </c>
      <c r="R4014" s="4">
        <f t="shared" si="250"/>
        <v>4.7199999999999989</v>
      </c>
      <c r="S4014" s="4">
        <f t="shared" si="251"/>
        <v>0.70799999999999985</v>
      </c>
    </row>
    <row r="4015" spans="1:19" ht="15.6" x14ac:dyDescent="0.3">
      <c r="A4015" t="s">
        <v>4935</v>
      </c>
      <c r="B4015" s="1">
        <v>42820</v>
      </c>
      <c r="C4015" s="1">
        <v>42822</v>
      </c>
      <c r="D4015">
        <f t="shared" si="248"/>
        <v>2017</v>
      </c>
      <c r="E4015" t="str">
        <f t="shared" si="249"/>
        <v>Mar</v>
      </c>
      <c r="F4015" t="s">
        <v>67</v>
      </c>
      <c r="G4015" t="s">
        <v>517</v>
      </c>
      <c r="H4015" s="2" t="s">
        <v>22</v>
      </c>
      <c r="I4015" t="s">
        <v>2496</v>
      </c>
      <c r="J4015" t="s">
        <v>980</v>
      </c>
      <c r="K4015">
        <v>83201</v>
      </c>
      <c r="L4015" t="s">
        <v>34</v>
      </c>
      <c r="M4015" t="s">
        <v>4934</v>
      </c>
      <c r="N4015" t="s">
        <v>110</v>
      </c>
      <c r="O4015" t="s">
        <v>4436</v>
      </c>
      <c r="P4015" s="4">
        <v>17.04</v>
      </c>
      <c r="Q4015" s="4">
        <v>18</v>
      </c>
      <c r="R4015" s="4">
        <f t="shared" si="250"/>
        <v>-0.96000000000000085</v>
      </c>
      <c r="S4015" s="4">
        <f t="shared" si="251"/>
        <v>-0.14400000000000013</v>
      </c>
    </row>
    <row r="4016" spans="1:19" ht="15.6" x14ac:dyDescent="0.3">
      <c r="A4016" t="s">
        <v>3345</v>
      </c>
      <c r="B4016" s="1">
        <v>42883</v>
      </c>
      <c r="C4016" s="1">
        <v>42889</v>
      </c>
      <c r="D4016">
        <f t="shared" si="248"/>
        <v>2017</v>
      </c>
      <c r="E4016" t="str">
        <f t="shared" si="249"/>
        <v>May</v>
      </c>
      <c r="F4016" t="s">
        <v>37</v>
      </c>
      <c r="G4016" t="s">
        <v>1000</v>
      </c>
      <c r="H4016" s="2" t="s">
        <v>22</v>
      </c>
      <c r="I4016" t="s">
        <v>47</v>
      </c>
      <c r="J4016" t="s">
        <v>33</v>
      </c>
      <c r="K4016">
        <v>90004</v>
      </c>
      <c r="L4016" t="s">
        <v>34</v>
      </c>
      <c r="M4016" t="s">
        <v>4934</v>
      </c>
      <c r="N4016" t="s">
        <v>110</v>
      </c>
      <c r="O4016" t="s">
        <v>4436</v>
      </c>
      <c r="P4016" s="4">
        <v>22.72</v>
      </c>
      <c r="Q4016" s="4">
        <v>18</v>
      </c>
      <c r="R4016" s="4">
        <f t="shared" si="250"/>
        <v>4.7199999999999989</v>
      </c>
      <c r="S4016" s="4">
        <f t="shared" si="251"/>
        <v>0.70799999999999985</v>
      </c>
    </row>
    <row r="4017" spans="1:19" ht="15.6" x14ac:dyDescent="0.3">
      <c r="A4017" t="s">
        <v>2651</v>
      </c>
      <c r="B4017" s="1">
        <v>43369</v>
      </c>
      <c r="C4017" s="1">
        <v>43369</v>
      </c>
      <c r="D4017">
        <f t="shared" si="248"/>
        <v>2018</v>
      </c>
      <c r="E4017" t="str">
        <f t="shared" si="249"/>
        <v>Sep</v>
      </c>
      <c r="F4017" t="s">
        <v>30</v>
      </c>
      <c r="G4017" t="s">
        <v>2652</v>
      </c>
      <c r="H4017" s="2" t="s">
        <v>22</v>
      </c>
      <c r="I4017" t="s">
        <v>32</v>
      </c>
      <c r="J4017" t="s">
        <v>33</v>
      </c>
      <c r="K4017">
        <v>94109</v>
      </c>
      <c r="L4017" t="s">
        <v>34</v>
      </c>
      <c r="M4017" t="s">
        <v>4934</v>
      </c>
      <c r="N4017" t="s">
        <v>128</v>
      </c>
      <c r="O4017" t="s">
        <v>4436</v>
      </c>
      <c r="P4017" s="4">
        <v>17.04</v>
      </c>
      <c r="Q4017" s="4">
        <v>18</v>
      </c>
      <c r="R4017" s="4">
        <f t="shared" si="250"/>
        <v>-0.96000000000000085</v>
      </c>
      <c r="S4017" s="4">
        <f t="shared" si="251"/>
        <v>-0.14400000000000013</v>
      </c>
    </row>
    <row r="4018" spans="1:19" ht="15.6" x14ac:dyDescent="0.3">
      <c r="A4018" t="s">
        <v>1034</v>
      </c>
      <c r="B4018" s="1">
        <v>42481</v>
      </c>
      <c r="C4018" s="1">
        <v>42488</v>
      </c>
      <c r="D4018">
        <f t="shared" si="248"/>
        <v>2016</v>
      </c>
      <c r="E4018" t="str">
        <f t="shared" si="249"/>
        <v>Apr</v>
      </c>
      <c r="F4018" t="s">
        <v>37</v>
      </c>
      <c r="G4018" t="s">
        <v>244</v>
      </c>
      <c r="H4018" s="2" t="s">
        <v>22</v>
      </c>
      <c r="I4018" t="s">
        <v>576</v>
      </c>
      <c r="J4018" t="s">
        <v>205</v>
      </c>
      <c r="K4018">
        <v>40214</v>
      </c>
      <c r="L4018" t="s">
        <v>44</v>
      </c>
      <c r="M4018" t="s">
        <v>4934</v>
      </c>
      <c r="N4018" t="s">
        <v>128</v>
      </c>
      <c r="O4018" t="s">
        <v>4436</v>
      </c>
      <c r="P4018" s="4">
        <v>21.3</v>
      </c>
      <c r="Q4018" s="4">
        <v>18</v>
      </c>
      <c r="R4018" s="4">
        <f t="shared" si="250"/>
        <v>3.3000000000000007</v>
      </c>
      <c r="S4018" s="4">
        <f t="shared" si="251"/>
        <v>0.49500000000000011</v>
      </c>
    </row>
    <row r="4019" spans="1:19" x14ac:dyDescent="0.3">
      <c r="A4019" t="s">
        <v>4936</v>
      </c>
      <c r="B4019" s="1">
        <v>42917</v>
      </c>
      <c r="C4019" s="1">
        <v>42917</v>
      </c>
      <c r="D4019">
        <f t="shared" si="248"/>
        <v>2017</v>
      </c>
      <c r="E4019" t="str">
        <f t="shared" si="249"/>
        <v>Jul</v>
      </c>
      <c r="F4019" t="s">
        <v>30</v>
      </c>
      <c r="G4019" t="s">
        <v>1017</v>
      </c>
      <c r="H4019" t="s">
        <v>51</v>
      </c>
      <c r="I4019" t="s">
        <v>139</v>
      </c>
      <c r="J4019" t="s">
        <v>698</v>
      </c>
      <c r="K4019">
        <v>29203</v>
      </c>
      <c r="L4019" t="s">
        <v>44</v>
      </c>
      <c r="M4019" t="s">
        <v>4934</v>
      </c>
      <c r="N4019" t="s">
        <v>128</v>
      </c>
      <c r="O4019" t="s">
        <v>4436</v>
      </c>
      <c r="P4019" s="4">
        <v>14.2</v>
      </c>
      <c r="Q4019" s="4">
        <v>14.2</v>
      </c>
      <c r="R4019" s="4">
        <f t="shared" si="250"/>
        <v>0</v>
      </c>
      <c r="S4019" s="4">
        <f t="shared" si="251"/>
        <v>0</v>
      </c>
    </row>
    <row r="4020" spans="1:19" ht="15.6" x14ac:dyDescent="0.3">
      <c r="A4020" t="s">
        <v>1829</v>
      </c>
      <c r="B4020" s="1">
        <v>42589</v>
      </c>
      <c r="C4020" s="1">
        <v>42590</v>
      </c>
      <c r="D4020">
        <f t="shared" si="248"/>
        <v>2016</v>
      </c>
      <c r="E4020" t="str">
        <f t="shared" si="249"/>
        <v>Aug</v>
      </c>
      <c r="F4020" t="s">
        <v>20</v>
      </c>
      <c r="G4020" t="s">
        <v>1830</v>
      </c>
      <c r="H4020" s="2" t="s">
        <v>22</v>
      </c>
      <c r="I4020" t="s">
        <v>1831</v>
      </c>
      <c r="J4020" t="s">
        <v>192</v>
      </c>
      <c r="K4020">
        <v>63122</v>
      </c>
      <c r="L4020" t="s">
        <v>25</v>
      </c>
      <c r="M4020" t="s">
        <v>4934</v>
      </c>
      <c r="N4020" t="s">
        <v>128</v>
      </c>
      <c r="O4020" t="s">
        <v>4436</v>
      </c>
      <c r="P4020" s="4">
        <v>28.4</v>
      </c>
      <c r="Q4020" s="4">
        <v>28.4</v>
      </c>
      <c r="R4020" s="4">
        <f t="shared" si="250"/>
        <v>0</v>
      </c>
      <c r="S4020" s="4">
        <f t="shared" si="251"/>
        <v>0</v>
      </c>
    </row>
    <row r="4021" spans="1:19" ht="15.6" x14ac:dyDescent="0.3">
      <c r="A4021" t="s">
        <v>322</v>
      </c>
      <c r="B4021" s="1">
        <v>42695</v>
      </c>
      <c r="C4021" s="1">
        <v>42699</v>
      </c>
      <c r="D4021">
        <f t="shared" si="248"/>
        <v>2016</v>
      </c>
      <c r="E4021" t="str">
        <f t="shared" si="249"/>
        <v>Nov</v>
      </c>
      <c r="F4021" t="s">
        <v>37</v>
      </c>
      <c r="G4021" t="s">
        <v>323</v>
      </c>
      <c r="H4021" s="2" t="s">
        <v>22</v>
      </c>
      <c r="I4021" t="s">
        <v>324</v>
      </c>
      <c r="J4021" t="s">
        <v>325</v>
      </c>
      <c r="K4021">
        <v>89115</v>
      </c>
      <c r="L4021" t="s">
        <v>34</v>
      </c>
      <c r="M4021" t="s">
        <v>4937</v>
      </c>
      <c r="N4021" t="s">
        <v>128</v>
      </c>
      <c r="O4021" t="s">
        <v>4436</v>
      </c>
      <c r="P4021" s="4">
        <v>66.048000000000002</v>
      </c>
      <c r="Q4021" s="4">
        <v>66.048000000000002</v>
      </c>
      <c r="R4021" s="4">
        <f t="shared" si="250"/>
        <v>0</v>
      </c>
      <c r="S4021" s="4">
        <f t="shared" si="251"/>
        <v>0</v>
      </c>
    </row>
    <row r="4022" spans="1:19" ht="15.6" x14ac:dyDescent="0.3">
      <c r="A4022" t="s">
        <v>4859</v>
      </c>
      <c r="B4022" s="1">
        <v>42986</v>
      </c>
      <c r="C4022" s="1">
        <v>42988</v>
      </c>
      <c r="D4022">
        <f t="shared" si="248"/>
        <v>2017</v>
      </c>
      <c r="E4022" t="str">
        <f t="shared" si="249"/>
        <v>Sep</v>
      </c>
      <c r="F4022" t="s">
        <v>67</v>
      </c>
      <c r="G4022" t="s">
        <v>4304</v>
      </c>
      <c r="H4022" s="2" t="s">
        <v>22</v>
      </c>
      <c r="I4022" t="s">
        <v>744</v>
      </c>
      <c r="J4022" t="s">
        <v>33</v>
      </c>
      <c r="K4022">
        <v>93534</v>
      </c>
      <c r="L4022" t="s">
        <v>34</v>
      </c>
      <c r="M4022" t="s">
        <v>4937</v>
      </c>
      <c r="N4022" t="s">
        <v>128</v>
      </c>
      <c r="O4022" t="s">
        <v>4436</v>
      </c>
      <c r="P4022" s="4">
        <v>33.024000000000001</v>
      </c>
      <c r="Q4022" s="4">
        <v>33.024000000000001</v>
      </c>
      <c r="R4022" s="4">
        <f t="shared" si="250"/>
        <v>0</v>
      </c>
      <c r="S4022" s="4">
        <f t="shared" si="251"/>
        <v>0</v>
      </c>
    </row>
    <row r="4023" spans="1:19" x14ac:dyDescent="0.3">
      <c r="A4023" t="s">
        <v>4938</v>
      </c>
      <c r="B4023" s="1">
        <v>43036</v>
      </c>
      <c r="C4023" s="1">
        <v>43037</v>
      </c>
      <c r="D4023">
        <f t="shared" si="248"/>
        <v>2017</v>
      </c>
      <c r="E4023" t="str">
        <f t="shared" si="249"/>
        <v>Oct</v>
      </c>
      <c r="F4023" t="s">
        <v>20</v>
      </c>
      <c r="G4023" t="s">
        <v>2534</v>
      </c>
      <c r="H4023" t="s">
        <v>51</v>
      </c>
      <c r="I4023" t="s">
        <v>32</v>
      </c>
      <c r="J4023" t="s">
        <v>33</v>
      </c>
      <c r="K4023">
        <v>94109</v>
      </c>
      <c r="L4023" t="s">
        <v>34</v>
      </c>
      <c r="M4023" t="s">
        <v>4937</v>
      </c>
      <c r="N4023" t="s">
        <v>128</v>
      </c>
      <c r="O4023" t="s">
        <v>4436</v>
      </c>
      <c r="P4023" s="4">
        <v>49.536000000000001</v>
      </c>
      <c r="Q4023" s="4">
        <v>49.536000000000001</v>
      </c>
      <c r="R4023" s="4">
        <f t="shared" si="250"/>
        <v>0</v>
      </c>
      <c r="S4023" s="4">
        <f t="shared" si="251"/>
        <v>0</v>
      </c>
    </row>
    <row r="4024" spans="1:19" ht="15.6" x14ac:dyDescent="0.3">
      <c r="A4024" t="s">
        <v>4939</v>
      </c>
      <c r="B4024" s="1">
        <v>43346</v>
      </c>
      <c r="C4024" s="1">
        <v>43351</v>
      </c>
      <c r="D4024">
        <f t="shared" si="248"/>
        <v>2018</v>
      </c>
      <c r="E4024" t="str">
        <f t="shared" si="249"/>
        <v>Sep</v>
      </c>
      <c r="F4024" t="s">
        <v>37</v>
      </c>
      <c r="G4024" t="s">
        <v>197</v>
      </c>
      <c r="H4024" s="2" t="s">
        <v>22</v>
      </c>
      <c r="I4024" t="s">
        <v>4940</v>
      </c>
      <c r="J4024" t="s">
        <v>33</v>
      </c>
      <c r="K4024">
        <v>91941</v>
      </c>
      <c r="L4024" t="s">
        <v>34</v>
      </c>
      <c r="M4024" t="s">
        <v>4937</v>
      </c>
      <c r="N4024" t="s">
        <v>128</v>
      </c>
      <c r="O4024" t="s">
        <v>4436</v>
      </c>
      <c r="P4024" s="4">
        <v>82.56</v>
      </c>
      <c r="Q4024" s="4">
        <v>82.56</v>
      </c>
      <c r="R4024" s="4">
        <f t="shared" si="250"/>
        <v>0</v>
      </c>
      <c r="S4024" s="4">
        <f t="shared" si="251"/>
        <v>0</v>
      </c>
    </row>
    <row r="4025" spans="1:19" x14ac:dyDescent="0.3">
      <c r="A4025" t="s">
        <v>4941</v>
      </c>
      <c r="B4025" s="1">
        <v>42750</v>
      </c>
      <c r="C4025" s="1">
        <v>42756</v>
      </c>
      <c r="D4025">
        <f t="shared" si="248"/>
        <v>2017</v>
      </c>
      <c r="E4025" t="str">
        <f t="shared" si="249"/>
        <v>Jan</v>
      </c>
      <c r="F4025" t="s">
        <v>37</v>
      </c>
      <c r="G4025" t="s">
        <v>1409</v>
      </c>
      <c r="H4025" t="s">
        <v>51</v>
      </c>
      <c r="I4025" t="s">
        <v>61</v>
      </c>
      <c r="J4025" t="s">
        <v>62</v>
      </c>
      <c r="K4025">
        <v>10011</v>
      </c>
      <c r="L4025" t="s">
        <v>54</v>
      </c>
      <c r="M4025" t="s">
        <v>4937</v>
      </c>
      <c r="N4025" t="s">
        <v>128</v>
      </c>
      <c r="O4025" t="s">
        <v>4436</v>
      </c>
      <c r="P4025" s="4">
        <v>49.536000000000001</v>
      </c>
      <c r="Q4025" s="4">
        <v>49.536000000000001</v>
      </c>
      <c r="R4025" s="4">
        <f t="shared" si="250"/>
        <v>0</v>
      </c>
      <c r="S4025" s="4">
        <f t="shared" si="251"/>
        <v>0</v>
      </c>
    </row>
    <row r="4026" spans="1:19" ht="15.6" x14ac:dyDescent="0.3">
      <c r="A4026" t="s">
        <v>4925</v>
      </c>
      <c r="B4026" s="1">
        <v>42241</v>
      </c>
      <c r="C4026" s="1">
        <v>42245</v>
      </c>
      <c r="D4026">
        <f t="shared" si="248"/>
        <v>2015</v>
      </c>
      <c r="E4026" t="str">
        <f t="shared" si="249"/>
        <v>Aug</v>
      </c>
      <c r="F4026" t="s">
        <v>37</v>
      </c>
      <c r="G4026" t="s">
        <v>81</v>
      </c>
      <c r="H4026" s="2" t="s">
        <v>22</v>
      </c>
      <c r="I4026" t="s">
        <v>113</v>
      </c>
      <c r="J4026" t="s">
        <v>109</v>
      </c>
      <c r="K4026">
        <v>77070</v>
      </c>
      <c r="L4026" t="s">
        <v>25</v>
      </c>
      <c r="M4026" t="s">
        <v>4937</v>
      </c>
      <c r="N4026" t="s">
        <v>128</v>
      </c>
      <c r="O4026" t="s">
        <v>4436</v>
      </c>
      <c r="P4026" s="4">
        <v>12.384</v>
      </c>
      <c r="Q4026" s="4">
        <v>12.384</v>
      </c>
      <c r="R4026" s="4">
        <f t="shared" si="250"/>
        <v>0</v>
      </c>
      <c r="S4026" s="4">
        <f t="shared" si="251"/>
        <v>0</v>
      </c>
    </row>
    <row r="4027" spans="1:19" x14ac:dyDescent="0.3">
      <c r="A4027" t="s">
        <v>4942</v>
      </c>
      <c r="B4027" s="1">
        <v>43240</v>
      </c>
      <c r="C4027" s="1">
        <v>43240</v>
      </c>
      <c r="D4027">
        <f t="shared" si="248"/>
        <v>2018</v>
      </c>
      <c r="E4027" t="str">
        <f t="shared" si="249"/>
        <v>May</v>
      </c>
      <c r="F4027" t="s">
        <v>30</v>
      </c>
      <c r="G4027" t="s">
        <v>1216</v>
      </c>
      <c r="H4027" t="s">
        <v>51</v>
      </c>
      <c r="I4027" t="s">
        <v>2277</v>
      </c>
      <c r="J4027" t="s">
        <v>89</v>
      </c>
      <c r="K4027">
        <v>48183</v>
      </c>
      <c r="L4027" t="s">
        <v>25</v>
      </c>
      <c r="M4027" t="s">
        <v>4937</v>
      </c>
      <c r="N4027" t="s">
        <v>128</v>
      </c>
      <c r="O4027" t="s">
        <v>4436</v>
      </c>
      <c r="P4027" s="4">
        <v>41.28</v>
      </c>
      <c r="Q4027" s="4">
        <v>41.28</v>
      </c>
      <c r="R4027" s="4">
        <f t="shared" si="250"/>
        <v>0</v>
      </c>
      <c r="S4027" s="4">
        <f t="shared" si="251"/>
        <v>0</v>
      </c>
    </row>
    <row r="4028" spans="1:19" ht="15.6" x14ac:dyDescent="0.3">
      <c r="A4028" t="s">
        <v>4484</v>
      </c>
      <c r="B4028" s="1">
        <v>42787</v>
      </c>
      <c r="C4028" s="1">
        <v>42792</v>
      </c>
      <c r="D4028">
        <f t="shared" si="248"/>
        <v>2017</v>
      </c>
      <c r="E4028" t="str">
        <f t="shared" si="249"/>
        <v>Feb</v>
      </c>
      <c r="F4028" t="s">
        <v>67</v>
      </c>
      <c r="G4028" t="s">
        <v>4485</v>
      </c>
      <c r="H4028" s="2" t="s">
        <v>22</v>
      </c>
      <c r="I4028" t="s">
        <v>47</v>
      </c>
      <c r="J4028" t="s">
        <v>33</v>
      </c>
      <c r="K4028">
        <v>90032</v>
      </c>
      <c r="L4028" t="s">
        <v>34</v>
      </c>
      <c r="M4028" t="s">
        <v>4943</v>
      </c>
      <c r="N4028" t="s">
        <v>128</v>
      </c>
      <c r="O4028" t="s">
        <v>4436</v>
      </c>
      <c r="P4028" s="4">
        <v>31.248000000000001</v>
      </c>
      <c r="Q4028" s="4">
        <v>31.248000000000001</v>
      </c>
      <c r="R4028" s="4">
        <f t="shared" si="250"/>
        <v>0</v>
      </c>
      <c r="S4028" s="4">
        <f t="shared" si="251"/>
        <v>0</v>
      </c>
    </row>
    <row r="4029" spans="1:19" ht="15.6" x14ac:dyDescent="0.3">
      <c r="A4029" t="s">
        <v>4944</v>
      </c>
      <c r="B4029" s="1">
        <v>42997</v>
      </c>
      <c r="C4029" s="1">
        <v>43001</v>
      </c>
      <c r="D4029">
        <f t="shared" si="248"/>
        <v>2017</v>
      </c>
      <c r="E4029" t="str">
        <f t="shared" si="249"/>
        <v>Sep</v>
      </c>
      <c r="F4029" t="s">
        <v>37</v>
      </c>
      <c r="G4029" t="s">
        <v>1174</v>
      </c>
      <c r="H4029" s="2" t="s">
        <v>22</v>
      </c>
      <c r="I4029" t="s">
        <v>32</v>
      </c>
      <c r="J4029" t="s">
        <v>33</v>
      </c>
      <c r="K4029">
        <v>94122</v>
      </c>
      <c r="L4029" t="s">
        <v>34</v>
      </c>
      <c r="M4029" t="s">
        <v>4943</v>
      </c>
      <c r="N4029" t="s">
        <v>128</v>
      </c>
      <c r="O4029" t="s">
        <v>4436</v>
      </c>
      <c r="P4029" s="4">
        <v>8.9280000000000008</v>
      </c>
      <c r="Q4029" s="4">
        <v>18</v>
      </c>
      <c r="R4029" s="4">
        <f t="shared" si="250"/>
        <v>-9.0719999999999992</v>
      </c>
      <c r="S4029" s="4">
        <f t="shared" si="251"/>
        <v>-1.3607999999999998</v>
      </c>
    </row>
    <row r="4030" spans="1:19" x14ac:dyDescent="0.3">
      <c r="A4030" t="s">
        <v>2340</v>
      </c>
      <c r="B4030" s="1">
        <v>42869</v>
      </c>
      <c r="C4030" s="1">
        <v>42874</v>
      </c>
      <c r="D4030">
        <f t="shared" si="248"/>
        <v>2017</v>
      </c>
      <c r="E4030" t="str">
        <f t="shared" si="249"/>
        <v>May</v>
      </c>
      <c r="F4030" t="s">
        <v>37</v>
      </c>
      <c r="G4030" t="s">
        <v>308</v>
      </c>
      <c r="H4030" t="s">
        <v>51</v>
      </c>
      <c r="I4030" t="s">
        <v>78</v>
      </c>
      <c r="J4030" t="s">
        <v>79</v>
      </c>
      <c r="K4030">
        <v>32216</v>
      </c>
      <c r="L4030" t="s">
        <v>44</v>
      </c>
      <c r="M4030" t="s">
        <v>4943</v>
      </c>
      <c r="N4030" t="s">
        <v>128</v>
      </c>
      <c r="O4030" t="s">
        <v>4436</v>
      </c>
      <c r="P4030" s="4">
        <v>13.391999999999999</v>
      </c>
      <c r="Q4030" s="4">
        <v>13.391999999999999</v>
      </c>
      <c r="R4030" s="4">
        <f t="shared" si="250"/>
        <v>0</v>
      </c>
      <c r="S4030" s="4">
        <f t="shared" si="251"/>
        <v>0</v>
      </c>
    </row>
    <row r="4031" spans="1:19" ht="15.6" x14ac:dyDescent="0.3">
      <c r="A4031" t="s">
        <v>3471</v>
      </c>
      <c r="B4031" s="1">
        <v>42898</v>
      </c>
      <c r="C4031" s="1">
        <v>42901</v>
      </c>
      <c r="D4031">
        <f t="shared" si="248"/>
        <v>2017</v>
      </c>
      <c r="E4031" t="str">
        <f t="shared" si="249"/>
        <v>Jun</v>
      </c>
      <c r="F4031" t="s">
        <v>20</v>
      </c>
      <c r="G4031" t="s">
        <v>1542</v>
      </c>
      <c r="H4031" s="2" t="s">
        <v>22</v>
      </c>
      <c r="I4031" t="s">
        <v>720</v>
      </c>
      <c r="J4031" t="s">
        <v>754</v>
      </c>
      <c r="K4031">
        <v>35601</v>
      </c>
      <c r="L4031" t="s">
        <v>44</v>
      </c>
      <c r="M4031" t="s">
        <v>4943</v>
      </c>
      <c r="N4031" t="s">
        <v>110</v>
      </c>
      <c r="O4031" t="s">
        <v>4436</v>
      </c>
      <c r="P4031" s="4">
        <v>16.739999999999998</v>
      </c>
      <c r="Q4031" s="4">
        <v>100</v>
      </c>
      <c r="R4031" s="4">
        <f t="shared" si="250"/>
        <v>-83.26</v>
      </c>
      <c r="S4031" s="4">
        <f t="shared" si="251"/>
        <v>-12.489000000000001</v>
      </c>
    </row>
    <row r="4032" spans="1:19" ht="15.6" x14ac:dyDescent="0.3">
      <c r="A4032" t="s">
        <v>4945</v>
      </c>
      <c r="B4032" s="1">
        <v>42960</v>
      </c>
      <c r="C4032" s="1">
        <v>42963</v>
      </c>
      <c r="D4032">
        <f t="shared" si="248"/>
        <v>2017</v>
      </c>
      <c r="E4032" t="str">
        <f t="shared" si="249"/>
        <v>Aug</v>
      </c>
      <c r="F4032" t="s">
        <v>20</v>
      </c>
      <c r="G4032" t="s">
        <v>2868</v>
      </c>
      <c r="H4032" s="2" t="s">
        <v>22</v>
      </c>
      <c r="I4032" t="s">
        <v>191</v>
      </c>
      <c r="J4032" t="s">
        <v>158</v>
      </c>
      <c r="K4032">
        <v>22153</v>
      </c>
      <c r="L4032" t="s">
        <v>44</v>
      </c>
      <c r="M4032" t="s">
        <v>4943</v>
      </c>
      <c r="N4032" t="s">
        <v>110</v>
      </c>
      <c r="O4032" t="s">
        <v>4436</v>
      </c>
      <c r="P4032" s="4">
        <v>22.32</v>
      </c>
      <c r="Q4032" s="4">
        <v>18</v>
      </c>
      <c r="R4032" s="4">
        <f t="shared" si="250"/>
        <v>4.32</v>
      </c>
      <c r="S4032" s="4">
        <f t="shared" si="251"/>
        <v>0.64800000000000002</v>
      </c>
    </row>
    <row r="4033" spans="1:19" ht="15.6" x14ac:dyDescent="0.3">
      <c r="A4033" t="s">
        <v>4946</v>
      </c>
      <c r="B4033" s="1">
        <v>42302</v>
      </c>
      <c r="C4033" s="1">
        <v>42305</v>
      </c>
      <c r="D4033">
        <f t="shared" si="248"/>
        <v>2015</v>
      </c>
      <c r="E4033" t="str">
        <f t="shared" si="249"/>
        <v>Oct</v>
      </c>
      <c r="F4033" t="s">
        <v>20</v>
      </c>
      <c r="G4033" t="s">
        <v>1153</v>
      </c>
      <c r="H4033" s="2" t="s">
        <v>22</v>
      </c>
      <c r="I4033" t="s">
        <v>32</v>
      </c>
      <c r="J4033" t="s">
        <v>33</v>
      </c>
      <c r="K4033">
        <v>94109</v>
      </c>
      <c r="L4033" t="s">
        <v>34</v>
      </c>
      <c r="M4033" t="s">
        <v>4947</v>
      </c>
      <c r="N4033" t="s">
        <v>128</v>
      </c>
      <c r="O4033" t="s">
        <v>4436</v>
      </c>
      <c r="P4033" s="4">
        <v>49.408000000000001</v>
      </c>
      <c r="Q4033" s="4">
        <v>80</v>
      </c>
      <c r="R4033" s="4">
        <f t="shared" si="250"/>
        <v>-30.591999999999999</v>
      </c>
      <c r="S4033" s="4">
        <f t="shared" si="251"/>
        <v>-4.5888</v>
      </c>
    </row>
    <row r="4034" spans="1:19" ht="15.6" x14ac:dyDescent="0.3">
      <c r="A4034" t="s">
        <v>3412</v>
      </c>
      <c r="B4034" s="1">
        <v>42365</v>
      </c>
      <c r="C4034" s="1">
        <v>42369</v>
      </c>
      <c r="D4034">
        <f t="shared" ref="D4034:D4097" si="252">YEAR(B4034)</f>
        <v>2015</v>
      </c>
      <c r="E4034" t="str">
        <f t="shared" ref="E4034:E4097" si="253">TEXT(B4034,"mmm")</f>
        <v>Dec</v>
      </c>
      <c r="F4034" t="s">
        <v>37</v>
      </c>
      <c r="G4034" t="s">
        <v>1683</v>
      </c>
      <c r="H4034" s="2" t="s">
        <v>22</v>
      </c>
      <c r="I4034" t="s">
        <v>1808</v>
      </c>
      <c r="J4034" t="s">
        <v>33</v>
      </c>
      <c r="K4034">
        <v>92553</v>
      </c>
      <c r="L4034" t="s">
        <v>34</v>
      </c>
      <c r="M4034" t="s">
        <v>4947</v>
      </c>
      <c r="N4034" t="s">
        <v>128</v>
      </c>
      <c r="O4034" t="s">
        <v>4436</v>
      </c>
      <c r="P4034" s="4">
        <v>37.055999999999997</v>
      </c>
      <c r="Q4034" s="4">
        <v>37.055999999999997</v>
      </c>
      <c r="R4034" s="4">
        <f t="shared" si="250"/>
        <v>0</v>
      </c>
      <c r="S4034" s="4">
        <f t="shared" si="251"/>
        <v>0</v>
      </c>
    </row>
    <row r="4035" spans="1:19" x14ac:dyDescent="0.3">
      <c r="A4035" t="s">
        <v>2470</v>
      </c>
      <c r="B4035" s="1">
        <v>43071</v>
      </c>
      <c r="C4035" s="1">
        <v>43076</v>
      </c>
      <c r="D4035">
        <f t="shared" si="252"/>
        <v>2017</v>
      </c>
      <c r="E4035" t="str">
        <f t="shared" si="253"/>
        <v>Dec</v>
      </c>
      <c r="F4035" t="s">
        <v>37</v>
      </c>
      <c r="G4035" t="s">
        <v>228</v>
      </c>
      <c r="H4035" t="s">
        <v>51</v>
      </c>
      <c r="I4035" t="s">
        <v>131</v>
      </c>
      <c r="J4035" t="s">
        <v>33</v>
      </c>
      <c r="K4035">
        <v>95123</v>
      </c>
      <c r="L4035" t="s">
        <v>34</v>
      </c>
      <c r="M4035" t="s">
        <v>4947</v>
      </c>
      <c r="N4035" t="s">
        <v>128</v>
      </c>
      <c r="O4035" t="s">
        <v>4436</v>
      </c>
      <c r="P4035" s="4">
        <v>24.704000000000001</v>
      </c>
      <c r="Q4035" s="4">
        <v>24.704000000000001</v>
      </c>
      <c r="R4035" s="4">
        <f t="shared" ref="R4035:R4098" si="254">P4035-Q4035</f>
        <v>0</v>
      </c>
      <c r="S4035" s="4">
        <f t="shared" ref="S4035:S4098" si="255">0.15*R4035</f>
        <v>0</v>
      </c>
    </row>
    <row r="4036" spans="1:19" x14ac:dyDescent="0.3">
      <c r="A4036" t="s">
        <v>4948</v>
      </c>
      <c r="B4036" s="1">
        <v>43255</v>
      </c>
      <c r="C4036" s="1">
        <v>43255</v>
      </c>
      <c r="D4036">
        <f t="shared" si="252"/>
        <v>2018</v>
      </c>
      <c r="E4036" t="str">
        <f t="shared" si="253"/>
        <v>Jun</v>
      </c>
      <c r="F4036" t="s">
        <v>30</v>
      </c>
      <c r="G4036" t="s">
        <v>254</v>
      </c>
      <c r="H4036" t="s">
        <v>22</v>
      </c>
      <c r="I4036" t="s">
        <v>92</v>
      </c>
      <c r="J4036" t="s">
        <v>93</v>
      </c>
      <c r="K4036">
        <v>72401</v>
      </c>
      <c r="L4036" t="s">
        <v>44</v>
      </c>
      <c r="M4036" t="s">
        <v>4947</v>
      </c>
      <c r="N4036" t="s">
        <v>128</v>
      </c>
      <c r="O4036" t="s">
        <v>4436</v>
      </c>
      <c r="P4036" s="4">
        <v>108.08</v>
      </c>
      <c r="Q4036" s="4">
        <v>100</v>
      </c>
      <c r="R4036" s="4">
        <f t="shared" si="254"/>
        <v>8.0799999999999983</v>
      </c>
      <c r="S4036" s="4">
        <f t="shared" si="255"/>
        <v>1.2119999999999997</v>
      </c>
    </row>
    <row r="4037" spans="1:19" ht="15.6" x14ac:dyDescent="0.3">
      <c r="A4037" t="s">
        <v>1541</v>
      </c>
      <c r="B4037" s="1">
        <v>42807</v>
      </c>
      <c r="C4037" s="1">
        <v>42809</v>
      </c>
      <c r="D4037">
        <f t="shared" si="252"/>
        <v>2017</v>
      </c>
      <c r="E4037" t="str">
        <f t="shared" si="253"/>
        <v>Mar</v>
      </c>
      <c r="F4037" t="s">
        <v>67</v>
      </c>
      <c r="G4037" t="s">
        <v>1542</v>
      </c>
      <c r="H4037" s="2" t="s">
        <v>22</v>
      </c>
      <c r="I4037" t="s">
        <v>100</v>
      </c>
      <c r="J4037" t="s">
        <v>101</v>
      </c>
      <c r="K4037">
        <v>19134</v>
      </c>
      <c r="L4037" t="s">
        <v>54</v>
      </c>
      <c r="M4037" t="s">
        <v>4947</v>
      </c>
      <c r="N4037" t="s">
        <v>110</v>
      </c>
      <c r="O4037" t="s">
        <v>4436</v>
      </c>
      <c r="P4037" s="4">
        <v>23.16</v>
      </c>
      <c r="Q4037" s="4">
        <v>18</v>
      </c>
      <c r="R4037" s="4">
        <f t="shared" si="254"/>
        <v>5.16</v>
      </c>
      <c r="S4037" s="4">
        <f t="shared" si="255"/>
        <v>0.77400000000000002</v>
      </c>
    </row>
    <row r="4038" spans="1:19" ht="15.6" x14ac:dyDescent="0.3">
      <c r="A4038" t="s">
        <v>4949</v>
      </c>
      <c r="B4038" s="1">
        <v>43161</v>
      </c>
      <c r="C4038" s="1">
        <v>43165</v>
      </c>
      <c r="D4038">
        <f t="shared" si="252"/>
        <v>2018</v>
      </c>
      <c r="E4038" t="str">
        <f t="shared" si="253"/>
        <v>Mar</v>
      </c>
      <c r="F4038" t="s">
        <v>37</v>
      </c>
      <c r="G4038" t="s">
        <v>1643</v>
      </c>
      <c r="H4038" s="2" t="s">
        <v>22</v>
      </c>
      <c r="I4038" t="s">
        <v>2175</v>
      </c>
      <c r="J4038" t="s">
        <v>233</v>
      </c>
      <c r="K4038">
        <v>44221</v>
      </c>
      <c r="L4038" t="s">
        <v>54</v>
      </c>
      <c r="M4038" t="s">
        <v>4947</v>
      </c>
      <c r="N4038" t="s">
        <v>128</v>
      </c>
      <c r="O4038" t="s">
        <v>4436</v>
      </c>
      <c r="P4038" s="4">
        <v>18.527999999999999</v>
      </c>
      <c r="Q4038" s="4">
        <v>18</v>
      </c>
      <c r="R4038" s="4">
        <f t="shared" si="254"/>
        <v>0.52799999999999869</v>
      </c>
      <c r="S4038" s="4">
        <f t="shared" si="255"/>
        <v>7.9199999999999798E-2</v>
      </c>
    </row>
    <row r="4039" spans="1:19" x14ac:dyDescent="0.3">
      <c r="A4039" t="s">
        <v>3434</v>
      </c>
      <c r="B4039" s="1">
        <v>43172</v>
      </c>
      <c r="C4039" s="1">
        <v>43174</v>
      </c>
      <c r="D4039">
        <f t="shared" si="252"/>
        <v>2018</v>
      </c>
      <c r="E4039" t="str">
        <f t="shared" si="253"/>
        <v>Mar</v>
      </c>
      <c r="F4039" t="s">
        <v>20</v>
      </c>
      <c r="G4039" t="s">
        <v>599</v>
      </c>
      <c r="H4039" t="s">
        <v>105</v>
      </c>
      <c r="I4039" t="s">
        <v>666</v>
      </c>
      <c r="J4039" t="s">
        <v>310</v>
      </c>
      <c r="K4039">
        <v>6824</v>
      </c>
      <c r="L4039" t="s">
        <v>54</v>
      </c>
      <c r="M4039" t="s">
        <v>4947</v>
      </c>
      <c r="N4039" t="s">
        <v>128</v>
      </c>
      <c r="O4039" t="s">
        <v>4436</v>
      </c>
      <c r="P4039" s="4">
        <v>30.88</v>
      </c>
      <c r="Q4039" s="4">
        <v>30.88</v>
      </c>
      <c r="R4039" s="4">
        <f t="shared" si="254"/>
        <v>0</v>
      </c>
      <c r="S4039" s="4">
        <f t="shared" si="255"/>
        <v>0</v>
      </c>
    </row>
    <row r="4040" spans="1:19" ht="15.6" x14ac:dyDescent="0.3">
      <c r="A4040" t="s">
        <v>4950</v>
      </c>
      <c r="B4040" s="1">
        <v>43220</v>
      </c>
      <c r="C4040" s="1">
        <v>43226</v>
      </c>
      <c r="D4040">
        <f t="shared" si="252"/>
        <v>2018</v>
      </c>
      <c r="E4040" t="str">
        <f t="shared" si="253"/>
        <v>Apr</v>
      </c>
      <c r="F4040" t="s">
        <v>37</v>
      </c>
      <c r="G4040" t="s">
        <v>635</v>
      </c>
      <c r="H4040" s="2" t="s">
        <v>22</v>
      </c>
      <c r="I4040" t="s">
        <v>100</v>
      </c>
      <c r="J4040" t="s">
        <v>101</v>
      </c>
      <c r="K4040">
        <v>19143</v>
      </c>
      <c r="L4040" t="s">
        <v>54</v>
      </c>
      <c r="M4040" t="s">
        <v>4947</v>
      </c>
      <c r="N4040" t="s">
        <v>128</v>
      </c>
      <c r="O4040" t="s">
        <v>4436</v>
      </c>
      <c r="P4040" s="4">
        <v>13.896000000000001</v>
      </c>
      <c r="Q4040" s="4">
        <v>13.896000000000001</v>
      </c>
      <c r="R4040" s="4">
        <f t="shared" si="254"/>
        <v>0</v>
      </c>
      <c r="S4040" s="4">
        <f t="shared" si="255"/>
        <v>0</v>
      </c>
    </row>
    <row r="4041" spans="1:19" ht="15.6" x14ac:dyDescent="0.3">
      <c r="A4041" t="s">
        <v>4951</v>
      </c>
      <c r="B4041" s="1">
        <v>42352</v>
      </c>
      <c r="C4041" s="1">
        <v>42354</v>
      </c>
      <c r="D4041">
        <f t="shared" si="252"/>
        <v>2015</v>
      </c>
      <c r="E4041" t="str">
        <f t="shared" si="253"/>
        <v>Dec</v>
      </c>
      <c r="F4041" t="s">
        <v>20</v>
      </c>
      <c r="G4041" t="s">
        <v>1573</v>
      </c>
      <c r="H4041" s="2" t="s">
        <v>22</v>
      </c>
      <c r="I4041" t="s">
        <v>23</v>
      </c>
      <c r="J4041" t="s">
        <v>24</v>
      </c>
      <c r="K4041">
        <v>60623</v>
      </c>
      <c r="L4041" t="s">
        <v>25</v>
      </c>
      <c r="M4041" t="s">
        <v>4947</v>
      </c>
      <c r="N4041" t="s">
        <v>128</v>
      </c>
      <c r="O4041" t="s">
        <v>4436</v>
      </c>
      <c r="P4041" s="4">
        <v>9.2639999999999993</v>
      </c>
      <c r="Q4041" s="4">
        <v>18</v>
      </c>
      <c r="R4041" s="4">
        <f t="shared" si="254"/>
        <v>-8.7360000000000007</v>
      </c>
      <c r="S4041" s="4">
        <f t="shared" si="255"/>
        <v>-1.3104</v>
      </c>
    </row>
    <row r="4042" spans="1:19" ht="15.6" x14ac:dyDescent="0.3">
      <c r="A4042" t="s">
        <v>3309</v>
      </c>
      <c r="B4042" s="1">
        <v>42864</v>
      </c>
      <c r="C4042" s="1">
        <v>42868</v>
      </c>
      <c r="D4042">
        <f t="shared" si="252"/>
        <v>2017</v>
      </c>
      <c r="E4042" t="str">
        <f t="shared" si="253"/>
        <v>May</v>
      </c>
      <c r="F4042" t="s">
        <v>37</v>
      </c>
      <c r="G4042" t="s">
        <v>298</v>
      </c>
      <c r="H4042" s="2" t="s">
        <v>22</v>
      </c>
      <c r="I4042" t="s">
        <v>1207</v>
      </c>
      <c r="J4042" t="s">
        <v>109</v>
      </c>
      <c r="K4042">
        <v>78745</v>
      </c>
      <c r="L4042" t="s">
        <v>25</v>
      </c>
      <c r="M4042" t="s">
        <v>4947</v>
      </c>
      <c r="N4042" t="s">
        <v>110</v>
      </c>
      <c r="O4042" t="s">
        <v>4436</v>
      </c>
      <c r="P4042" s="4">
        <v>18.527999999999999</v>
      </c>
      <c r="Q4042" s="4">
        <v>18</v>
      </c>
      <c r="R4042" s="4">
        <f t="shared" si="254"/>
        <v>0.52799999999999869</v>
      </c>
      <c r="S4042" s="4">
        <f t="shared" si="255"/>
        <v>7.9199999999999798E-2</v>
      </c>
    </row>
    <row r="4043" spans="1:19" ht="15.6" x14ac:dyDescent="0.3">
      <c r="A4043" t="s">
        <v>4952</v>
      </c>
      <c r="B4043" s="1">
        <v>42946</v>
      </c>
      <c r="C4043" s="1">
        <v>42951</v>
      </c>
      <c r="D4043">
        <f t="shared" si="252"/>
        <v>2017</v>
      </c>
      <c r="E4043" t="str">
        <f t="shared" si="253"/>
        <v>Jul</v>
      </c>
      <c r="F4043" t="s">
        <v>37</v>
      </c>
      <c r="G4043" t="s">
        <v>885</v>
      </c>
      <c r="H4043" s="2" t="s">
        <v>22</v>
      </c>
      <c r="I4043" t="s">
        <v>113</v>
      </c>
      <c r="J4043" t="s">
        <v>109</v>
      </c>
      <c r="K4043">
        <v>77070</v>
      </c>
      <c r="L4043" t="s">
        <v>25</v>
      </c>
      <c r="M4043" t="s">
        <v>4947</v>
      </c>
      <c r="N4043" t="s">
        <v>128</v>
      </c>
      <c r="O4043" t="s">
        <v>4436</v>
      </c>
      <c r="P4043" s="4">
        <v>9.2639999999999993</v>
      </c>
      <c r="Q4043" s="4">
        <v>18</v>
      </c>
      <c r="R4043" s="4">
        <f t="shared" si="254"/>
        <v>-8.7360000000000007</v>
      </c>
      <c r="S4043" s="4">
        <f t="shared" si="255"/>
        <v>-1.3104</v>
      </c>
    </row>
    <row r="4044" spans="1:19" ht="15.6" x14ac:dyDescent="0.3">
      <c r="A4044" t="s">
        <v>4953</v>
      </c>
      <c r="B4044" s="1">
        <v>43407</v>
      </c>
      <c r="C4044" s="1">
        <v>43411</v>
      </c>
      <c r="D4044">
        <f t="shared" si="252"/>
        <v>2018</v>
      </c>
      <c r="E4044" t="str">
        <f t="shared" si="253"/>
        <v>Nov</v>
      </c>
      <c r="F4044" t="s">
        <v>37</v>
      </c>
      <c r="G4044" t="s">
        <v>320</v>
      </c>
      <c r="H4044" s="2" t="s">
        <v>22</v>
      </c>
      <c r="I4044" t="s">
        <v>69</v>
      </c>
      <c r="J4044" t="s">
        <v>70</v>
      </c>
      <c r="K4044">
        <v>98103</v>
      </c>
      <c r="L4044" t="s">
        <v>34</v>
      </c>
      <c r="M4044" t="s">
        <v>4954</v>
      </c>
      <c r="N4044" t="s">
        <v>128</v>
      </c>
      <c r="O4044" t="s">
        <v>4436</v>
      </c>
      <c r="P4044" s="4">
        <v>18.367999999999999</v>
      </c>
      <c r="Q4044" s="4">
        <v>18</v>
      </c>
      <c r="R4044" s="4">
        <f t="shared" si="254"/>
        <v>0.36799999999999855</v>
      </c>
      <c r="S4044" s="4">
        <f t="shared" si="255"/>
        <v>5.5199999999999784E-2</v>
      </c>
    </row>
    <row r="4045" spans="1:19" x14ac:dyDescent="0.3">
      <c r="A4045" t="s">
        <v>4955</v>
      </c>
      <c r="B4045" s="1">
        <v>42870</v>
      </c>
      <c r="C4045" s="1">
        <v>42876</v>
      </c>
      <c r="D4045">
        <f t="shared" si="252"/>
        <v>2017</v>
      </c>
      <c r="E4045" t="str">
        <f t="shared" si="253"/>
        <v>May</v>
      </c>
      <c r="F4045" t="s">
        <v>37</v>
      </c>
      <c r="G4045" t="s">
        <v>814</v>
      </c>
      <c r="H4045" t="s">
        <v>51</v>
      </c>
      <c r="I4045" t="s">
        <v>61</v>
      </c>
      <c r="J4045" t="s">
        <v>62</v>
      </c>
      <c r="K4045">
        <v>10035</v>
      </c>
      <c r="L4045" t="s">
        <v>54</v>
      </c>
      <c r="M4045" t="s">
        <v>4954</v>
      </c>
      <c r="N4045" t="s">
        <v>128</v>
      </c>
      <c r="O4045" t="s">
        <v>4436</v>
      </c>
      <c r="P4045" s="4">
        <v>13.776</v>
      </c>
      <c r="Q4045" s="4">
        <v>13.776</v>
      </c>
      <c r="R4045" s="4">
        <f t="shared" si="254"/>
        <v>0</v>
      </c>
      <c r="S4045" s="4">
        <f t="shared" si="255"/>
        <v>0</v>
      </c>
    </row>
    <row r="4046" spans="1:19" ht="15.6" x14ac:dyDescent="0.3">
      <c r="A4046" t="s">
        <v>2664</v>
      </c>
      <c r="B4046" s="1">
        <v>43359</v>
      </c>
      <c r="C4046" s="1">
        <v>43361</v>
      </c>
      <c r="D4046">
        <f t="shared" si="252"/>
        <v>2018</v>
      </c>
      <c r="E4046" t="str">
        <f t="shared" si="253"/>
        <v>Sep</v>
      </c>
      <c r="F4046" t="s">
        <v>20</v>
      </c>
      <c r="G4046" t="s">
        <v>408</v>
      </c>
      <c r="H4046" s="2" t="s">
        <v>22</v>
      </c>
      <c r="I4046" t="s">
        <v>100</v>
      </c>
      <c r="J4046" t="s">
        <v>101</v>
      </c>
      <c r="K4046">
        <v>19143</v>
      </c>
      <c r="L4046" t="s">
        <v>54</v>
      </c>
      <c r="M4046" t="s">
        <v>4954</v>
      </c>
      <c r="N4046" t="s">
        <v>128</v>
      </c>
      <c r="O4046" t="s">
        <v>4436</v>
      </c>
      <c r="P4046" s="4">
        <v>3.444</v>
      </c>
      <c r="Q4046" s="4">
        <v>80</v>
      </c>
      <c r="R4046" s="4">
        <f t="shared" si="254"/>
        <v>-76.555999999999997</v>
      </c>
      <c r="S4046" s="4">
        <f t="shared" si="255"/>
        <v>-11.4834</v>
      </c>
    </row>
    <row r="4047" spans="1:19" ht="15.6" x14ac:dyDescent="0.3">
      <c r="A4047" t="s">
        <v>3103</v>
      </c>
      <c r="B4047" s="1">
        <v>42683</v>
      </c>
      <c r="C4047" s="1">
        <v>42687</v>
      </c>
      <c r="D4047">
        <f t="shared" si="252"/>
        <v>2016</v>
      </c>
      <c r="E4047" t="str">
        <f t="shared" si="253"/>
        <v>Nov</v>
      </c>
      <c r="F4047" t="s">
        <v>37</v>
      </c>
      <c r="G4047" t="s">
        <v>408</v>
      </c>
      <c r="H4047" s="2" t="s">
        <v>22</v>
      </c>
      <c r="I4047" t="s">
        <v>191</v>
      </c>
      <c r="J4047" t="s">
        <v>192</v>
      </c>
      <c r="K4047">
        <v>65807</v>
      </c>
      <c r="L4047" t="s">
        <v>25</v>
      </c>
      <c r="M4047" t="s">
        <v>4954</v>
      </c>
      <c r="N4047" t="s">
        <v>128</v>
      </c>
      <c r="O4047" t="s">
        <v>4436</v>
      </c>
      <c r="P4047" s="4">
        <v>17.22</v>
      </c>
      <c r="Q4047" s="4">
        <v>80</v>
      </c>
      <c r="R4047" s="4">
        <f t="shared" si="254"/>
        <v>-62.78</v>
      </c>
      <c r="S4047" s="4">
        <f t="shared" si="255"/>
        <v>-9.4169999999999998</v>
      </c>
    </row>
    <row r="4048" spans="1:19" ht="15.6" x14ac:dyDescent="0.3">
      <c r="A4048" t="s">
        <v>4956</v>
      </c>
      <c r="B4048" s="1">
        <v>43053</v>
      </c>
      <c r="C4048" s="1">
        <v>43057</v>
      </c>
      <c r="D4048">
        <f t="shared" si="252"/>
        <v>2017</v>
      </c>
      <c r="E4048" t="str">
        <f t="shared" si="253"/>
        <v>Nov</v>
      </c>
      <c r="F4048" t="s">
        <v>37</v>
      </c>
      <c r="G4048" t="s">
        <v>2306</v>
      </c>
      <c r="H4048" s="2" t="s">
        <v>22</v>
      </c>
      <c r="I4048" t="s">
        <v>113</v>
      </c>
      <c r="J4048" t="s">
        <v>109</v>
      </c>
      <c r="K4048">
        <v>77041</v>
      </c>
      <c r="L4048" t="s">
        <v>25</v>
      </c>
      <c r="M4048" t="s">
        <v>4954</v>
      </c>
      <c r="N4048" t="s">
        <v>128</v>
      </c>
      <c r="O4048" t="s">
        <v>4436</v>
      </c>
      <c r="P4048" s="4">
        <v>2.2959999999999998</v>
      </c>
      <c r="Q4048" s="4">
        <v>5</v>
      </c>
      <c r="R4048" s="4">
        <f t="shared" si="254"/>
        <v>-2.7040000000000002</v>
      </c>
      <c r="S4048" s="4">
        <f t="shared" si="255"/>
        <v>-0.40560000000000002</v>
      </c>
    </row>
    <row r="4049" spans="1:19" ht="15.6" x14ac:dyDescent="0.3">
      <c r="A4049" t="s">
        <v>4957</v>
      </c>
      <c r="B4049" s="1">
        <v>43331</v>
      </c>
      <c r="C4049" s="1">
        <v>43335</v>
      </c>
      <c r="D4049">
        <f t="shared" si="252"/>
        <v>2018</v>
      </c>
      <c r="E4049" t="str">
        <f t="shared" si="253"/>
        <v>Aug</v>
      </c>
      <c r="F4049" t="s">
        <v>37</v>
      </c>
      <c r="G4049" t="s">
        <v>678</v>
      </c>
      <c r="H4049" s="2" t="s">
        <v>22</v>
      </c>
      <c r="I4049" t="s">
        <v>23</v>
      </c>
      <c r="J4049" t="s">
        <v>24</v>
      </c>
      <c r="K4049">
        <v>60653</v>
      </c>
      <c r="L4049" t="s">
        <v>25</v>
      </c>
      <c r="M4049" t="s">
        <v>4954</v>
      </c>
      <c r="N4049" t="s">
        <v>128</v>
      </c>
      <c r="O4049" t="s">
        <v>4436</v>
      </c>
      <c r="P4049" s="4">
        <v>2.2959999999999998</v>
      </c>
      <c r="Q4049" s="4">
        <v>5</v>
      </c>
      <c r="R4049" s="4">
        <f t="shared" si="254"/>
        <v>-2.7040000000000002</v>
      </c>
      <c r="S4049" s="4">
        <f t="shared" si="255"/>
        <v>-0.40560000000000002</v>
      </c>
    </row>
    <row r="4050" spans="1:19" ht="15.6" x14ac:dyDescent="0.3">
      <c r="A4050" t="s">
        <v>2626</v>
      </c>
      <c r="B4050" s="1">
        <v>42782</v>
      </c>
      <c r="C4050" s="1">
        <v>42789</v>
      </c>
      <c r="D4050">
        <f t="shared" si="252"/>
        <v>2017</v>
      </c>
      <c r="E4050" t="str">
        <f t="shared" si="253"/>
        <v>Feb</v>
      </c>
      <c r="F4050" t="s">
        <v>37</v>
      </c>
      <c r="G4050" t="s">
        <v>2627</v>
      </c>
      <c r="H4050" s="2" t="s">
        <v>22</v>
      </c>
      <c r="I4050" t="s">
        <v>204</v>
      </c>
      <c r="J4050" t="s">
        <v>205</v>
      </c>
      <c r="K4050">
        <v>42420</v>
      </c>
      <c r="L4050" t="s">
        <v>44</v>
      </c>
      <c r="M4050" t="s">
        <v>4958</v>
      </c>
      <c r="N4050" t="s">
        <v>110</v>
      </c>
      <c r="O4050" t="s">
        <v>4436</v>
      </c>
      <c r="P4050" s="4">
        <v>5.8</v>
      </c>
      <c r="Q4050" s="4">
        <v>5</v>
      </c>
      <c r="R4050" s="4">
        <f t="shared" si="254"/>
        <v>0.79999999999999982</v>
      </c>
      <c r="S4050" s="4">
        <f t="shared" si="255"/>
        <v>0.11999999999999997</v>
      </c>
    </row>
    <row r="4051" spans="1:19" x14ac:dyDescent="0.3">
      <c r="A4051" t="s">
        <v>4959</v>
      </c>
      <c r="B4051" s="1">
        <v>42599</v>
      </c>
      <c r="C4051" s="1">
        <v>42603</v>
      </c>
      <c r="D4051">
        <f t="shared" si="252"/>
        <v>2016</v>
      </c>
      <c r="E4051" t="str">
        <f t="shared" si="253"/>
        <v>Aug</v>
      </c>
      <c r="F4051" t="s">
        <v>37</v>
      </c>
      <c r="G4051" t="s">
        <v>1703</v>
      </c>
      <c r="H4051" t="s">
        <v>51</v>
      </c>
      <c r="I4051" t="s">
        <v>4495</v>
      </c>
      <c r="J4051" t="s">
        <v>314</v>
      </c>
      <c r="K4051">
        <v>2740</v>
      </c>
      <c r="L4051" t="s">
        <v>54</v>
      </c>
      <c r="M4051" t="s">
        <v>4958</v>
      </c>
      <c r="N4051" t="s">
        <v>128</v>
      </c>
      <c r="O4051" t="s">
        <v>4436</v>
      </c>
      <c r="P4051" s="4">
        <v>52.2</v>
      </c>
      <c r="Q4051" s="4">
        <v>52.2</v>
      </c>
      <c r="R4051" s="4">
        <f t="shared" si="254"/>
        <v>0</v>
      </c>
      <c r="S4051" s="4">
        <f t="shared" si="255"/>
        <v>0</v>
      </c>
    </row>
    <row r="4052" spans="1:19" ht="15.6" x14ac:dyDescent="0.3">
      <c r="A4052" t="s">
        <v>307</v>
      </c>
      <c r="B4052" s="1">
        <v>43029</v>
      </c>
      <c r="C4052" s="1">
        <v>43029</v>
      </c>
      <c r="D4052">
        <f t="shared" si="252"/>
        <v>2017</v>
      </c>
      <c r="E4052" t="str">
        <f t="shared" si="253"/>
        <v>Oct</v>
      </c>
      <c r="F4052" t="s">
        <v>30</v>
      </c>
      <c r="G4052" t="s">
        <v>308</v>
      </c>
      <c r="H4052" s="2" t="s">
        <v>22</v>
      </c>
      <c r="I4052" t="s">
        <v>309</v>
      </c>
      <c r="J4052" t="s">
        <v>310</v>
      </c>
      <c r="K4052">
        <v>6040</v>
      </c>
      <c r="L4052" t="s">
        <v>54</v>
      </c>
      <c r="M4052" t="s">
        <v>4958</v>
      </c>
      <c r="N4052" t="s">
        <v>110</v>
      </c>
      <c r="O4052" t="s">
        <v>4436</v>
      </c>
      <c r="P4052" s="4">
        <v>23.2</v>
      </c>
      <c r="Q4052" s="4">
        <v>18</v>
      </c>
      <c r="R4052" s="4">
        <f t="shared" si="254"/>
        <v>5.1999999999999993</v>
      </c>
      <c r="S4052" s="4">
        <f t="shared" si="255"/>
        <v>0.77999999999999992</v>
      </c>
    </row>
    <row r="4053" spans="1:19" ht="15.6" x14ac:dyDescent="0.3">
      <c r="A4053" t="s">
        <v>4960</v>
      </c>
      <c r="B4053" s="1">
        <v>43304</v>
      </c>
      <c r="C4053" s="1">
        <v>43311</v>
      </c>
      <c r="D4053">
        <f t="shared" si="252"/>
        <v>2018</v>
      </c>
      <c r="E4053" t="str">
        <f t="shared" si="253"/>
        <v>Jul</v>
      </c>
      <c r="F4053" t="s">
        <v>37</v>
      </c>
      <c r="G4053" t="s">
        <v>1176</v>
      </c>
      <c r="H4053" s="2" t="s">
        <v>22</v>
      </c>
      <c r="I4053" t="s">
        <v>61</v>
      </c>
      <c r="J4053" t="s">
        <v>62</v>
      </c>
      <c r="K4053">
        <v>10011</v>
      </c>
      <c r="L4053" t="s">
        <v>54</v>
      </c>
      <c r="M4053" t="s">
        <v>4958</v>
      </c>
      <c r="N4053" t="s">
        <v>128</v>
      </c>
      <c r="O4053" t="s">
        <v>4436</v>
      </c>
      <c r="P4053" s="4">
        <v>13.92</v>
      </c>
      <c r="Q4053" s="4">
        <v>13.92</v>
      </c>
      <c r="R4053" s="4">
        <f t="shared" si="254"/>
        <v>0</v>
      </c>
      <c r="S4053" s="4">
        <f t="shared" si="255"/>
        <v>0</v>
      </c>
    </row>
    <row r="4054" spans="1:19" ht="15.6" x14ac:dyDescent="0.3">
      <c r="A4054" t="s">
        <v>1431</v>
      </c>
      <c r="B4054" s="1">
        <v>43360</v>
      </c>
      <c r="C4054" s="1">
        <v>43365</v>
      </c>
      <c r="D4054">
        <f t="shared" si="252"/>
        <v>2018</v>
      </c>
      <c r="E4054" t="str">
        <f t="shared" si="253"/>
        <v>Sep</v>
      </c>
      <c r="F4054" t="s">
        <v>67</v>
      </c>
      <c r="G4054" t="s">
        <v>1316</v>
      </c>
      <c r="H4054" s="2" t="s">
        <v>22</v>
      </c>
      <c r="I4054" t="s">
        <v>113</v>
      </c>
      <c r="J4054" t="s">
        <v>109</v>
      </c>
      <c r="K4054">
        <v>77036</v>
      </c>
      <c r="L4054" t="s">
        <v>25</v>
      </c>
      <c r="M4054" t="s">
        <v>4958</v>
      </c>
      <c r="N4054" t="s">
        <v>128</v>
      </c>
      <c r="O4054" t="s">
        <v>4436</v>
      </c>
      <c r="P4054" s="4">
        <v>5.8</v>
      </c>
      <c r="Q4054" s="4">
        <v>5</v>
      </c>
      <c r="R4054" s="4">
        <f t="shared" si="254"/>
        <v>0.79999999999999982</v>
      </c>
      <c r="S4054" s="4">
        <f t="shared" si="255"/>
        <v>0.11999999999999997</v>
      </c>
    </row>
    <row r="4055" spans="1:19" ht="15.6" x14ac:dyDescent="0.3">
      <c r="A4055" t="s">
        <v>2008</v>
      </c>
      <c r="B4055" s="1">
        <v>42884</v>
      </c>
      <c r="C4055" s="1">
        <v>42888</v>
      </c>
      <c r="D4055">
        <f t="shared" si="252"/>
        <v>2017</v>
      </c>
      <c r="E4055" t="str">
        <f t="shared" si="253"/>
        <v>May</v>
      </c>
      <c r="F4055" t="s">
        <v>37</v>
      </c>
      <c r="G4055" t="s">
        <v>1730</v>
      </c>
      <c r="H4055" s="2" t="s">
        <v>22</v>
      </c>
      <c r="I4055" t="s">
        <v>1562</v>
      </c>
      <c r="J4055" t="s">
        <v>250</v>
      </c>
      <c r="K4055">
        <v>37211</v>
      </c>
      <c r="L4055" t="s">
        <v>44</v>
      </c>
      <c r="M4055" t="s">
        <v>4961</v>
      </c>
      <c r="N4055" t="s">
        <v>128</v>
      </c>
      <c r="O4055" t="s">
        <v>4436</v>
      </c>
      <c r="P4055" s="4">
        <v>11.276999999999999</v>
      </c>
      <c r="Q4055" s="4">
        <v>18</v>
      </c>
      <c r="R4055" s="4">
        <f t="shared" si="254"/>
        <v>-6.7230000000000008</v>
      </c>
      <c r="S4055" s="4">
        <f t="shared" si="255"/>
        <v>-1.0084500000000001</v>
      </c>
    </row>
    <row r="4056" spans="1:19" ht="15.6" x14ac:dyDescent="0.3">
      <c r="A4056" t="s">
        <v>931</v>
      </c>
      <c r="B4056" s="1">
        <v>43463</v>
      </c>
      <c r="C4056" s="1">
        <v>43466</v>
      </c>
      <c r="D4056">
        <f t="shared" si="252"/>
        <v>2018</v>
      </c>
      <c r="E4056" t="str">
        <f t="shared" si="253"/>
        <v>Dec</v>
      </c>
      <c r="F4056" t="s">
        <v>67</v>
      </c>
      <c r="G4056" t="s">
        <v>932</v>
      </c>
      <c r="H4056" s="2" t="s">
        <v>22</v>
      </c>
      <c r="I4056" t="s">
        <v>576</v>
      </c>
      <c r="J4056" t="s">
        <v>205</v>
      </c>
      <c r="K4056">
        <v>40214</v>
      </c>
      <c r="L4056" t="s">
        <v>44</v>
      </c>
      <c r="M4056" t="s">
        <v>4961</v>
      </c>
      <c r="N4056" t="s">
        <v>128</v>
      </c>
      <c r="O4056" t="s">
        <v>4436</v>
      </c>
      <c r="P4056" s="4">
        <v>12.53</v>
      </c>
      <c r="Q4056" s="4">
        <v>12.53</v>
      </c>
      <c r="R4056" s="4">
        <f t="shared" si="254"/>
        <v>0</v>
      </c>
      <c r="S4056" s="4">
        <f t="shared" si="255"/>
        <v>0</v>
      </c>
    </row>
    <row r="4057" spans="1:19" x14ac:dyDescent="0.3">
      <c r="A4057" t="s">
        <v>4962</v>
      </c>
      <c r="B4057" s="1">
        <v>42839</v>
      </c>
      <c r="C4057" s="1">
        <v>42842</v>
      </c>
      <c r="D4057">
        <f t="shared" si="252"/>
        <v>2017</v>
      </c>
      <c r="E4057" t="str">
        <f t="shared" si="253"/>
        <v>Apr</v>
      </c>
      <c r="F4057" t="s">
        <v>20</v>
      </c>
      <c r="G4057" t="s">
        <v>4963</v>
      </c>
      <c r="H4057" t="s">
        <v>51</v>
      </c>
      <c r="I4057" t="s">
        <v>394</v>
      </c>
      <c r="J4057" t="s">
        <v>140</v>
      </c>
      <c r="K4057">
        <v>21215</v>
      </c>
      <c r="L4057" t="s">
        <v>54</v>
      </c>
      <c r="M4057" t="s">
        <v>4961</v>
      </c>
      <c r="N4057" t="s">
        <v>128</v>
      </c>
      <c r="O4057" t="s">
        <v>4436</v>
      </c>
      <c r="P4057" s="4">
        <v>25.06</v>
      </c>
      <c r="Q4057" s="4">
        <v>25.06</v>
      </c>
      <c r="R4057" s="4">
        <f t="shared" si="254"/>
        <v>0</v>
      </c>
      <c r="S4057" s="4">
        <f t="shared" si="255"/>
        <v>0</v>
      </c>
    </row>
    <row r="4058" spans="1:19" ht="15.6" x14ac:dyDescent="0.3">
      <c r="A4058" t="s">
        <v>3528</v>
      </c>
      <c r="B4058" s="1">
        <v>43214</v>
      </c>
      <c r="C4058" s="1">
        <v>43217</v>
      </c>
      <c r="D4058">
        <f t="shared" si="252"/>
        <v>2018</v>
      </c>
      <c r="E4058" t="str">
        <f t="shared" si="253"/>
        <v>Apr</v>
      </c>
      <c r="F4058" t="s">
        <v>20</v>
      </c>
      <c r="G4058" t="s">
        <v>661</v>
      </c>
      <c r="H4058" s="2" t="s">
        <v>22</v>
      </c>
      <c r="I4058" t="s">
        <v>100</v>
      </c>
      <c r="J4058" t="s">
        <v>101</v>
      </c>
      <c r="K4058">
        <v>19143</v>
      </c>
      <c r="L4058" t="s">
        <v>54</v>
      </c>
      <c r="M4058" t="s">
        <v>4961</v>
      </c>
      <c r="N4058" t="s">
        <v>128</v>
      </c>
      <c r="O4058" t="s">
        <v>4436</v>
      </c>
      <c r="P4058" s="4">
        <v>7.5179999999999998</v>
      </c>
      <c r="Q4058" s="4">
        <v>18</v>
      </c>
      <c r="R4058" s="4">
        <f t="shared" si="254"/>
        <v>-10.481999999999999</v>
      </c>
      <c r="S4058" s="4">
        <f t="shared" si="255"/>
        <v>-1.5722999999999998</v>
      </c>
    </row>
    <row r="4059" spans="1:19" x14ac:dyDescent="0.3">
      <c r="A4059" t="s">
        <v>397</v>
      </c>
      <c r="B4059" s="1">
        <v>42975</v>
      </c>
      <c r="C4059" s="1">
        <v>42978</v>
      </c>
      <c r="D4059">
        <f t="shared" si="252"/>
        <v>2017</v>
      </c>
      <c r="E4059" t="str">
        <f t="shared" si="253"/>
        <v>Aug</v>
      </c>
      <c r="F4059" t="s">
        <v>20</v>
      </c>
      <c r="G4059" t="s">
        <v>398</v>
      </c>
      <c r="H4059" t="s">
        <v>51</v>
      </c>
      <c r="I4059" t="s">
        <v>116</v>
      </c>
      <c r="J4059" t="s">
        <v>109</v>
      </c>
      <c r="K4059">
        <v>75081</v>
      </c>
      <c r="L4059" t="s">
        <v>25</v>
      </c>
      <c r="M4059" t="s">
        <v>4961</v>
      </c>
      <c r="N4059" t="s">
        <v>128</v>
      </c>
      <c r="O4059" t="s">
        <v>4436</v>
      </c>
      <c r="P4059" s="4">
        <v>10.023999999999999</v>
      </c>
      <c r="Q4059" s="4">
        <v>10.023999999999999</v>
      </c>
      <c r="R4059" s="4">
        <f t="shared" si="254"/>
        <v>0</v>
      </c>
      <c r="S4059" s="4">
        <f t="shared" si="255"/>
        <v>0</v>
      </c>
    </row>
    <row r="4060" spans="1:19" x14ac:dyDescent="0.3">
      <c r="A4060" t="s">
        <v>4964</v>
      </c>
      <c r="B4060" s="1">
        <v>43010</v>
      </c>
      <c r="C4060" s="1">
        <v>43011</v>
      </c>
      <c r="D4060">
        <f t="shared" si="252"/>
        <v>2017</v>
      </c>
      <c r="E4060" t="str">
        <f t="shared" si="253"/>
        <v>Oct</v>
      </c>
      <c r="F4060" t="s">
        <v>20</v>
      </c>
      <c r="G4060" t="s">
        <v>3144</v>
      </c>
      <c r="H4060" t="s">
        <v>51</v>
      </c>
      <c r="I4060" t="s">
        <v>578</v>
      </c>
      <c r="J4060" t="s">
        <v>178</v>
      </c>
      <c r="K4060">
        <v>85023</v>
      </c>
      <c r="L4060" t="s">
        <v>34</v>
      </c>
      <c r="M4060" t="s">
        <v>4965</v>
      </c>
      <c r="N4060" t="s">
        <v>128</v>
      </c>
      <c r="O4060" t="s">
        <v>4436</v>
      </c>
      <c r="P4060" s="4">
        <v>54.792000000000002</v>
      </c>
      <c r="Q4060" s="4">
        <v>54.792000000000002</v>
      </c>
      <c r="R4060" s="4">
        <f t="shared" si="254"/>
        <v>0</v>
      </c>
      <c r="S4060" s="4">
        <f t="shared" si="255"/>
        <v>0</v>
      </c>
    </row>
    <row r="4061" spans="1:19" x14ac:dyDescent="0.3">
      <c r="A4061" t="s">
        <v>4966</v>
      </c>
      <c r="B4061" s="1">
        <v>42945</v>
      </c>
      <c r="C4061" s="1">
        <v>42950</v>
      </c>
      <c r="D4061">
        <f t="shared" si="252"/>
        <v>2017</v>
      </c>
      <c r="E4061" t="str">
        <f t="shared" si="253"/>
        <v>Jul</v>
      </c>
      <c r="F4061" t="s">
        <v>37</v>
      </c>
      <c r="G4061" t="s">
        <v>4767</v>
      </c>
      <c r="H4061" t="s">
        <v>51</v>
      </c>
      <c r="I4061" t="s">
        <v>1899</v>
      </c>
      <c r="J4061" t="s">
        <v>83</v>
      </c>
      <c r="K4061">
        <v>28205</v>
      </c>
      <c r="L4061" t="s">
        <v>44</v>
      </c>
      <c r="M4061" t="s">
        <v>4965</v>
      </c>
      <c r="N4061" t="s">
        <v>128</v>
      </c>
      <c r="O4061" t="s">
        <v>4436</v>
      </c>
      <c r="P4061" s="4">
        <v>27.396000000000001</v>
      </c>
      <c r="Q4061" s="4">
        <v>27.396000000000001</v>
      </c>
      <c r="R4061" s="4">
        <f t="shared" si="254"/>
        <v>0</v>
      </c>
      <c r="S4061" s="4">
        <f t="shared" si="255"/>
        <v>0</v>
      </c>
    </row>
    <row r="4062" spans="1:19" x14ac:dyDescent="0.3">
      <c r="A4062" t="s">
        <v>4967</v>
      </c>
      <c r="B4062" s="1">
        <v>43436</v>
      </c>
      <c r="C4062" s="1">
        <v>43440</v>
      </c>
      <c r="D4062">
        <f t="shared" si="252"/>
        <v>2018</v>
      </c>
      <c r="E4062" t="str">
        <f t="shared" si="253"/>
        <v>Dec</v>
      </c>
      <c r="F4062" t="s">
        <v>37</v>
      </c>
      <c r="G4062" t="s">
        <v>153</v>
      </c>
      <c r="H4062" t="s">
        <v>22</v>
      </c>
      <c r="I4062" t="s">
        <v>1270</v>
      </c>
      <c r="J4062" t="s">
        <v>79</v>
      </c>
      <c r="K4062">
        <v>33614</v>
      </c>
      <c r="L4062" t="s">
        <v>44</v>
      </c>
      <c r="M4062" t="s">
        <v>4965</v>
      </c>
      <c r="N4062" t="s">
        <v>128</v>
      </c>
      <c r="O4062" t="s">
        <v>4436</v>
      </c>
      <c r="P4062" s="4">
        <v>45.66</v>
      </c>
      <c r="Q4062" s="4">
        <v>45.66</v>
      </c>
      <c r="R4062" s="4">
        <f t="shared" si="254"/>
        <v>0</v>
      </c>
      <c r="S4062" s="4">
        <f t="shared" si="255"/>
        <v>0</v>
      </c>
    </row>
    <row r="4063" spans="1:19" ht="15.6" x14ac:dyDescent="0.3">
      <c r="A4063" t="s">
        <v>4968</v>
      </c>
      <c r="B4063" s="1">
        <v>42259</v>
      </c>
      <c r="C4063" s="1">
        <v>42264</v>
      </c>
      <c r="D4063">
        <f t="shared" si="252"/>
        <v>2015</v>
      </c>
      <c r="E4063" t="str">
        <f t="shared" si="253"/>
        <v>Sep</v>
      </c>
      <c r="F4063" t="s">
        <v>37</v>
      </c>
      <c r="G4063" t="s">
        <v>581</v>
      </c>
      <c r="H4063" s="2" t="s">
        <v>22</v>
      </c>
      <c r="I4063" t="s">
        <v>666</v>
      </c>
      <c r="J4063" t="s">
        <v>233</v>
      </c>
      <c r="K4063">
        <v>45014</v>
      </c>
      <c r="L4063" t="s">
        <v>54</v>
      </c>
      <c r="M4063" t="s">
        <v>4965</v>
      </c>
      <c r="N4063" t="s">
        <v>128</v>
      </c>
      <c r="O4063" t="s">
        <v>4436</v>
      </c>
      <c r="P4063" s="4">
        <v>63.923999999999999</v>
      </c>
      <c r="Q4063" s="4">
        <v>63.923999999999999</v>
      </c>
      <c r="R4063" s="4">
        <f t="shared" si="254"/>
        <v>0</v>
      </c>
      <c r="S4063" s="4">
        <f t="shared" si="255"/>
        <v>0</v>
      </c>
    </row>
    <row r="4064" spans="1:19" ht="15.6" x14ac:dyDescent="0.3">
      <c r="A4064" t="s">
        <v>4969</v>
      </c>
      <c r="B4064" s="1">
        <v>42287</v>
      </c>
      <c r="C4064" s="1">
        <v>42287</v>
      </c>
      <c r="D4064">
        <f t="shared" si="252"/>
        <v>2015</v>
      </c>
      <c r="E4064" t="str">
        <f t="shared" si="253"/>
        <v>Oct</v>
      </c>
      <c r="F4064" t="s">
        <v>30</v>
      </c>
      <c r="G4064" t="s">
        <v>1129</v>
      </c>
      <c r="H4064" s="2" t="s">
        <v>22</v>
      </c>
      <c r="I4064" t="s">
        <v>182</v>
      </c>
      <c r="J4064" t="s">
        <v>233</v>
      </c>
      <c r="K4064">
        <v>43229</v>
      </c>
      <c r="L4064" t="s">
        <v>54</v>
      </c>
      <c r="M4064" t="s">
        <v>4965</v>
      </c>
      <c r="N4064" t="s">
        <v>128</v>
      </c>
      <c r="O4064" t="s">
        <v>4436</v>
      </c>
      <c r="P4064" s="4">
        <v>18.263999999999999</v>
      </c>
      <c r="Q4064" s="4">
        <v>18</v>
      </c>
      <c r="R4064" s="4">
        <f t="shared" si="254"/>
        <v>0.26399999999999935</v>
      </c>
      <c r="S4064" s="4">
        <f t="shared" si="255"/>
        <v>3.9599999999999899E-2</v>
      </c>
    </row>
    <row r="4065" spans="1:19" ht="15.6" x14ac:dyDescent="0.3">
      <c r="A4065" t="s">
        <v>49</v>
      </c>
      <c r="B4065" s="1">
        <v>42327</v>
      </c>
      <c r="C4065" s="1">
        <v>42333</v>
      </c>
      <c r="D4065">
        <f t="shared" si="252"/>
        <v>2015</v>
      </c>
      <c r="E4065" t="str">
        <f t="shared" si="253"/>
        <v>Nov</v>
      </c>
      <c r="F4065" t="s">
        <v>37</v>
      </c>
      <c r="G4065" t="s">
        <v>50</v>
      </c>
      <c r="H4065" s="2" t="s">
        <v>22</v>
      </c>
      <c r="I4065" t="s">
        <v>52</v>
      </c>
      <c r="J4065" t="s">
        <v>53</v>
      </c>
      <c r="K4065">
        <v>19805</v>
      </c>
      <c r="L4065" t="s">
        <v>54</v>
      </c>
      <c r="M4065" t="s">
        <v>4965</v>
      </c>
      <c r="N4065" t="s">
        <v>128</v>
      </c>
      <c r="O4065" t="s">
        <v>4436</v>
      </c>
      <c r="P4065" s="4">
        <v>213.08</v>
      </c>
      <c r="Q4065" s="4">
        <v>213.08</v>
      </c>
      <c r="R4065" s="4">
        <f t="shared" si="254"/>
        <v>0</v>
      </c>
      <c r="S4065" s="4">
        <f t="shared" si="255"/>
        <v>0</v>
      </c>
    </row>
    <row r="4066" spans="1:19" x14ac:dyDescent="0.3">
      <c r="A4066" t="s">
        <v>4970</v>
      </c>
      <c r="B4066" s="1">
        <v>43346</v>
      </c>
      <c r="C4066" s="1">
        <v>43351</v>
      </c>
      <c r="D4066">
        <f t="shared" si="252"/>
        <v>2018</v>
      </c>
      <c r="E4066" t="str">
        <f t="shared" si="253"/>
        <v>Sep</v>
      </c>
      <c r="F4066" t="s">
        <v>67</v>
      </c>
      <c r="G4066" t="s">
        <v>112</v>
      </c>
      <c r="H4066" t="s">
        <v>105</v>
      </c>
      <c r="I4066" t="s">
        <v>23</v>
      </c>
      <c r="J4066" t="s">
        <v>24</v>
      </c>
      <c r="K4066">
        <v>60653</v>
      </c>
      <c r="L4066" t="s">
        <v>25</v>
      </c>
      <c r="M4066" t="s">
        <v>4965</v>
      </c>
      <c r="N4066" t="s">
        <v>128</v>
      </c>
      <c r="O4066" t="s">
        <v>4436</v>
      </c>
      <c r="P4066" s="4">
        <v>42.616</v>
      </c>
      <c r="Q4066" s="4">
        <v>42.616</v>
      </c>
      <c r="R4066" s="4">
        <f t="shared" si="254"/>
        <v>0</v>
      </c>
      <c r="S4066" s="4">
        <f t="shared" si="255"/>
        <v>0</v>
      </c>
    </row>
    <row r="4067" spans="1:19" x14ac:dyDescent="0.3">
      <c r="A4067" t="s">
        <v>1388</v>
      </c>
      <c r="B4067" s="1">
        <v>43351</v>
      </c>
      <c r="C4067" s="1">
        <v>43354</v>
      </c>
      <c r="D4067">
        <f t="shared" si="252"/>
        <v>2018</v>
      </c>
      <c r="E4067" t="str">
        <f t="shared" si="253"/>
        <v>Sep</v>
      </c>
      <c r="F4067" t="s">
        <v>20</v>
      </c>
      <c r="G4067" t="s">
        <v>833</v>
      </c>
      <c r="H4067" t="s">
        <v>51</v>
      </c>
      <c r="I4067" t="s">
        <v>422</v>
      </c>
      <c r="J4067" t="s">
        <v>109</v>
      </c>
      <c r="K4067">
        <v>76017</v>
      </c>
      <c r="L4067" t="s">
        <v>25</v>
      </c>
      <c r="M4067" t="s">
        <v>4965</v>
      </c>
      <c r="N4067" t="s">
        <v>128</v>
      </c>
      <c r="O4067" t="s">
        <v>4436</v>
      </c>
      <c r="P4067" s="4">
        <v>42.616</v>
      </c>
      <c r="Q4067" s="4">
        <v>42.616</v>
      </c>
      <c r="R4067" s="4">
        <f t="shared" si="254"/>
        <v>0</v>
      </c>
      <c r="S4067" s="4">
        <f t="shared" si="255"/>
        <v>0</v>
      </c>
    </row>
    <row r="4068" spans="1:19" x14ac:dyDescent="0.3">
      <c r="A4068" t="s">
        <v>4971</v>
      </c>
      <c r="B4068" s="1">
        <v>42403</v>
      </c>
      <c r="C4068" s="1">
        <v>42405</v>
      </c>
      <c r="D4068">
        <f t="shared" si="252"/>
        <v>2016</v>
      </c>
      <c r="E4068" t="str">
        <f t="shared" si="253"/>
        <v>Feb</v>
      </c>
      <c r="F4068" t="s">
        <v>67</v>
      </c>
      <c r="G4068" t="s">
        <v>3764</v>
      </c>
      <c r="H4068" t="s">
        <v>105</v>
      </c>
      <c r="I4068" t="s">
        <v>3623</v>
      </c>
      <c r="J4068" t="s">
        <v>415</v>
      </c>
      <c r="K4068">
        <v>84062</v>
      </c>
      <c r="L4068" t="s">
        <v>34</v>
      </c>
      <c r="M4068" t="s">
        <v>4972</v>
      </c>
      <c r="N4068" t="s">
        <v>128</v>
      </c>
      <c r="O4068" t="s">
        <v>4436</v>
      </c>
      <c r="P4068" s="4">
        <v>12.144</v>
      </c>
      <c r="Q4068" s="4">
        <v>12.144</v>
      </c>
      <c r="R4068" s="4">
        <f t="shared" si="254"/>
        <v>0</v>
      </c>
      <c r="S4068" s="4">
        <f t="shared" si="255"/>
        <v>0</v>
      </c>
    </row>
    <row r="4069" spans="1:19" ht="15.6" x14ac:dyDescent="0.3">
      <c r="A4069" t="s">
        <v>4973</v>
      </c>
      <c r="B4069" s="1">
        <v>42718</v>
      </c>
      <c r="C4069" s="1">
        <v>42723</v>
      </c>
      <c r="D4069">
        <f t="shared" si="252"/>
        <v>2016</v>
      </c>
      <c r="E4069" t="str">
        <f t="shared" si="253"/>
        <v>Dec</v>
      </c>
      <c r="F4069" t="s">
        <v>37</v>
      </c>
      <c r="G4069" t="s">
        <v>1257</v>
      </c>
      <c r="H4069" s="2" t="s">
        <v>22</v>
      </c>
      <c r="I4069" t="s">
        <v>39</v>
      </c>
      <c r="J4069" t="s">
        <v>33</v>
      </c>
      <c r="K4069">
        <v>92105</v>
      </c>
      <c r="L4069" t="s">
        <v>34</v>
      </c>
      <c r="M4069" t="s">
        <v>4972</v>
      </c>
      <c r="N4069" t="s">
        <v>128</v>
      </c>
      <c r="O4069" t="s">
        <v>4436</v>
      </c>
      <c r="P4069" s="4">
        <v>8.0960000000000001</v>
      </c>
      <c r="Q4069" s="4">
        <v>18</v>
      </c>
      <c r="R4069" s="4">
        <f t="shared" si="254"/>
        <v>-9.9039999999999999</v>
      </c>
      <c r="S4069" s="4">
        <f t="shared" si="255"/>
        <v>-1.4856</v>
      </c>
    </row>
    <row r="4070" spans="1:19" ht="15.6" x14ac:dyDescent="0.3">
      <c r="A4070" t="s">
        <v>4974</v>
      </c>
      <c r="B4070" s="1">
        <v>42290</v>
      </c>
      <c r="C4070" s="1">
        <v>42292</v>
      </c>
      <c r="D4070">
        <f t="shared" si="252"/>
        <v>2015</v>
      </c>
      <c r="E4070" t="str">
        <f t="shared" si="253"/>
        <v>Oct</v>
      </c>
      <c r="F4070" t="s">
        <v>20</v>
      </c>
      <c r="G4070" t="s">
        <v>920</v>
      </c>
      <c r="H4070" s="2" t="s">
        <v>22</v>
      </c>
      <c r="I4070" t="s">
        <v>645</v>
      </c>
      <c r="J4070" t="s">
        <v>158</v>
      </c>
      <c r="K4070">
        <v>23223</v>
      </c>
      <c r="L4070" t="s">
        <v>44</v>
      </c>
      <c r="M4070" t="s">
        <v>4972</v>
      </c>
      <c r="N4070" t="s">
        <v>128</v>
      </c>
      <c r="O4070" t="s">
        <v>4436</v>
      </c>
      <c r="P4070" s="4">
        <v>15.18</v>
      </c>
      <c r="Q4070" s="4">
        <v>18</v>
      </c>
      <c r="R4070" s="4">
        <f t="shared" si="254"/>
        <v>-2.8200000000000003</v>
      </c>
      <c r="S4070" s="4">
        <f t="shared" si="255"/>
        <v>-0.42300000000000004</v>
      </c>
    </row>
    <row r="4071" spans="1:19" ht="15.6" x14ac:dyDescent="0.3">
      <c r="A4071" t="s">
        <v>350</v>
      </c>
      <c r="B4071" s="1">
        <v>43254</v>
      </c>
      <c r="C4071" s="1">
        <v>43261</v>
      </c>
      <c r="D4071">
        <f t="shared" si="252"/>
        <v>2018</v>
      </c>
      <c r="E4071" t="str">
        <f t="shared" si="253"/>
        <v>Jun</v>
      </c>
      <c r="F4071" t="s">
        <v>37</v>
      </c>
      <c r="G4071" t="s">
        <v>142</v>
      </c>
      <c r="H4071" s="2" t="s">
        <v>22</v>
      </c>
      <c r="I4071" t="s">
        <v>351</v>
      </c>
      <c r="J4071" t="s">
        <v>79</v>
      </c>
      <c r="K4071">
        <v>33024</v>
      </c>
      <c r="L4071" t="s">
        <v>44</v>
      </c>
      <c r="M4071" t="s">
        <v>4972</v>
      </c>
      <c r="N4071" t="s">
        <v>128</v>
      </c>
      <c r="O4071" t="s">
        <v>4436</v>
      </c>
      <c r="P4071" s="4">
        <v>4.5540000000000003</v>
      </c>
      <c r="Q4071" s="4">
        <v>5</v>
      </c>
      <c r="R4071" s="4">
        <f t="shared" si="254"/>
        <v>-0.44599999999999973</v>
      </c>
      <c r="S4071" s="4">
        <f t="shared" si="255"/>
        <v>-6.6899999999999959E-2</v>
      </c>
    </row>
    <row r="4072" spans="1:19" ht="15.6" x14ac:dyDescent="0.3">
      <c r="A4072" t="s">
        <v>4975</v>
      </c>
      <c r="B4072" s="1">
        <v>42246</v>
      </c>
      <c r="C4072" s="1">
        <v>42251</v>
      </c>
      <c r="D4072">
        <f t="shared" si="252"/>
        <v>2015</v>
      </c>
      <c r="E4072" t="str">
        <f t="shared" si="253"/>
        <v>Aug</v>
      </c>
      <c r="F4072" t="s">
        <v>37</v>
      </c>
      <c r="G4072" t="s">
        <v>1841</v>
      </c>
      <c r="H4072" s="2" t="s">
        <v>22</v>
      </c>
      <c r="I4072" t="s">
        <v>1190</v>
      </c>
      <c r="J4072" t="s">
        <v>310</v>
      </c>
      <c r="K4072">
        <v>6010</v>
      </c>
      <c r="L4072" t="s">
        <v>54</v>
      </c>
      <c r="M4072" t="s">
        <v>4972</v>
      </c>
      <c r="N4072" t="s">
        <v>128</v>
      </c>
      <c r="O4072" t="s">
        <v>4436</v>
      </c>
      <c r="P4072" s="4">
        <v>25.3</v>
      </c>
      <c r="Q4072" s="4">
        <v>25.3</v>
      </c>
      <c r="R4072" s="4">
        <f t="shared" si="254"/>
        <v>0</v>
      </c>
      <c r="S4072" s="4">
        <f t="shared" si="255"/>
        <v>0</v>
      </c>
    </row>
    <row r="4073" spans="1:19" x14ac:dyDescent="0.3">
      <c r="A4073" t="s">
        <v>1875</v>
      </c>
      <c r="B4073" s="1">
        <v>42841</v>
      </c>
      <c r="C4073" s="1">
        <v>42845</v>
      </c>
      <c r="D4073">
        <f t="shared" si="252"/>
        <v>2017</v>
      </c>
      <c r="E4073" t="str">
        <f t="shared" si="253"/>
        <v>Apr</v>
      </c>
      <c r="F4073" t="s">
        <v>37</v>
      </c>
      <c r="G4073" t="s">
        <v>872</v>
      </c>
      <c r="H4073" t="s">
        <v>51</v>
      </c>
      <c r="I4073" t="s">
        <v>419</v>
      </c>
      <c r="J4073" t="s">
        <v>144</v>
      </c>
      <c r="K4073">
        <v>8701</v>
      </c>
      <c r="L4073" t="s">
        <v>54</v>
      </c>
      <c r="M4073" t="s">
        <v>4972</v>
      </c>
      <c r="N4073" t="s">
        <v>128</v>
      </c>
      <c r="O4073" t="s">
        <v>4436</v>
      </c>
      <c r="P4073" s="4">
        <v>25.3</v>
      </c>
      <c r="Q4073" s="4">
        <v>25.3</v>
      </c>
      <c r="R4073" s="4">
        <f t="shared" si="254"/>
        <v>0</v>
      </c>
      <c r="S4073" s="4">
        <f t="shared" si="255"/>
        <v>0</v>
      </c>
    </row>
    <row r="4074" spans="1:19" ht="15.6" x14ac:dyDescent="0.3">
      <c r="A4074" t="s">
        <v>1648</v>
      </c>
      <c r="B4074" s="1">
        <v>43352</v>
      </c>
      <c r="C4074" s="1">
        <v>43356</v>
      </c>
      <c r="D4074">
        <f t="shared" si="252"/>
        <v>2018</v>
      </c>
      <c r="E4074" t="str">
        <f t="shared" si="253"/>
        <v>Sep</v>
      </c>
      <c r="F4074" t="s">
        <v>37</v>
      </c>
      <c r="G4074" t="s">
        <v>1649</v>
      </c>
      <c r="H4074" s="2" t="s">
        <v>22</v>
      </c>
      <c r="I4074" t="s">
        <v>100</v>
      </c>
      <c r="J4074" t="s">
        <v>101</v>
      </c>
      <c r="K4074">
        <v>19134</v>
      </c>
      <c r="L4074" t="s">
        <v>54</v>
      </c>
      <c r="M4074" t="s">
        <v>4972</v>
      </c>
      <c r="N4074" t="s">
        <v>128</v>
      </c>
      <c r="O4074" t="s">
        <v>4436</v>
      </c>
      <c r="P4074" s="4">
        <v>3.036</v>
      </c>
      <c r="Q4074" s="4">
        <v>5</v>
      </c>
      <c r="R4074" s="4">
        <f t="shared" si="254"/>
        <v>-1.964</v>
      </c>
      <c r="S4074" s="4">
        <f t="shared" si="255"/>
        <v>-0.29459999999999997</v>
      </c>
    </row>
    <row r="4075" spans="1:19" ht="15.6" x14ac:dyDescent="0.3">
      <c r="A4075" t="s">
        <v>4976</v>
      </c>
      <c r="B4075" s="1">
        <v>43273</v>
      </c>
      <c r="C4075" s="1">
        <v>43280</v>
      </c>
      <c r="D4075">
        <f t="shared" si="252"/>
        <v>2018</v>
      </c>
      <c r="E4075" t="str">
        <f t="shared" si="253"/>
        <v>Jun</v>
      </c>
      <c r="F4075" t="s">
        <v>37</v>
      </c>
      <c r="G4075" t="s">
        <v>459</v>
      </c>
      <c r="H4075" s="2" t="s">
        <v>22</v>
      </c>
      <c r="I4075" t="s">
        <v>23</v>
      </c>
      <c r="J4075" t="s">
        <v>24</v>
      </c>
      <c r="K4075">
        <v>60653</v>
      </c>
      <c r="L4075" t="s">
        <v>25</v>
      </c>
      <c r="M4075" t="s">
        <v>4972</v>
      </c>
      <c r="N4075" t="s">
        <v>128</v>
      </c>
      <c r="O4075" t="s">
        <v>4436</v>
      </c>
      <c r="P4075" s="4">
        <v>3.036</v>
      </c>
      <c r="Q4075" s="4">
        <v>5</v>
      </c>
      <c r="R4075" s="4">
        <f t="shared" si="254"/>
        <v>-1.964</v>
      </c>
      <c r="S4075" s="4">
        <f t="shared" si="255"/>
        <v>-0.29459999999999997</v>
      </c>
    </row>
    <row r="4076" spans="1:19" ht="15.6" x14ac:dyDescent="0.3">
      <c r="A4076" t="s">
        <v>4977</v>
      </c>
      <c r="B4076" s="1">
        <v>42716</v>
      </c>
      <c r="C4076" s="1">
        <v>42719</v>
      </c>
      <c r="D4076">
        <f t="shared" si="252"/>
        <v>2016</v>
      </c>
      <c r="E4076" t="str">
        <f t="shared" si="253"/>
        <v>Dec</v>
      </c>
      <c r="F4076" t="s">
        <v>20</v>
      </c>
      <c r="G4076" t="s">
        <v>1646</v>
      </c>
      <c r="H4076" s="2" t="s">
        <v>22</v>
      </c>
      <c r="I4076" t="s">
        <v>39</v>
      </c>
      <c r="J4076" t="s">
        <v>33</v>
      </c>
      <c r="K4076">
        <v>92105</v>
      </c>
      <c r="L4076" t="s">
        <v>34</v>
      </c>
      <c r="M4076" t="s">
        <v>4978</v>
      </c>
      <c r="N4076" t="s">
        <v>128</v>
      </c>
      <c r="O4076" t="s">
        <v>4436</v>
      </c>
      <c r="P4076" s="4">
        <v>24.448</v>
      </c>
      <c r="Q4076" s="4">
        <v>24.448</v>
      </c>
      <c r="R4076" s="4">
        <f t="shared" si="254"/>
        <v>0</v>
      </c>
      <c r="S4076" s="4">
        <f t="shared" si="255"/>
        <v>0</v>
      </c>
    </row>
    <row r="4077" spans="1:19" x14ac:dyDescent="0.3">
      <c r="A4077" t="s">
        <v>4979</v>
      </c>
      <c r="B4077" s="1">
        <v>43057</v>
      </c>
      <c r="C4077" s="1">
        <v>43057</v>
      </c>
      <c r="D4077">
        <f t="shared" si="252"/>
        <v>2017</v>
      </c>
      <c r="E4077" t="str">
        <f t="shared" si="253"/>
        <v>Nov</v>
      </c>
      <c r="F4077" t="s">
        <v>30</v>
      </c>
      <c r="G4077" t="s">
        <v>4980</v>
      </c>
      <c r="H4077" t="s">
        <v>51</v>
      </c>
      <c r="I4077" t="s">
        <v>533</v>
      </c>
      <c r="J4077" t="s">
        <v>33</v>
      </c>
      <c r="K4077">
        <v>94521</v>
      </c>
      <c r="L4077" t="s">
        <v>34</v>
      </c>
      <c r="M4077" t="s">
        <v>4978</v>
      </c>
      <c r="N4077" t="s">
        <v>128</v>
      </c>
      <c r="O4077" t="s">
        <v>4436</v>
      </c>
      <c r="P4077" s="4">
        <v>61.12</v>
      </c>
      <c r="Q4077" s="4">
        <v>61.12</v>
      </c>
      <c r="R4077" s="4">
        <f t="shared" si="254"/>
        <v>0</v>
      </c>
      <c r="S4077" s="4">
        <f t="shared" si="255"/>
        <v>0</v>
      </c>
    </row>
    <row r="4078" spans="1:19" ht="15.6" x14ac:dyDescent="0.3">
      <c r="A4078" t="s">
        <v>4981</v>
      </c>
      <c r="B4078" s="1">
        <v>42633</v>
      </c>
      <c r="C4078" s="1">
        <v>42639</v>
      </c>
      <c r="D4078">
        <f t="shared" si="252"/>
        <v>2016</v>
      </c>
      <c r="E4078" t="str">
        <f t="shared" si="253"/>
        <v>Sep</v>
      </c>
      <c r="F4078" t="s">
        <v>37</v>
      </c>
      <c r="G4078" t="s">
        <v>4037</v>
      </c>
      <c r="H4078" s="2" t="s">
        <v>22</v>
      </c>
      <c r="I4078" t="s">
        <v>406</v>
      </c>
      <c r="J4078" t="s">
        <v>62</v>
      </c>
      <c r="K4078">
        <v>11561</v>
      </c>
      <c r="L4078" t="s">
        <v>54</v>
      </c>
      <c r="M4078" t="s">
        <v>4978</v>
      </c>
      <c r="N4078" t="s">
        <v>128</v>
      </c>
      <c r="O4078" t="s">
        <v>4436</v>
      </c>
      <c r="P4078" s="4">
        <v>24.448</v>
      </c>
      <c r="Q4078" s="4">
        <v>24.448</v>
      </c>
      <c r="R4078" s="4">
        <f t="shared" si="254"/>
        <v>0</v>
      </c>
      <c r="S4078" s="4">
        <f t="shared" si="255"/>
        <v>0</v>
      </c>
    </row>
    <row r="4079" spans="1:19" ht="15.6" x14ac:dyDescent="0.3">
      <c r="A4079" t="s">
        <v>4982</v>
      </c>
      <c r="B4079" s="1">
        <v>42205</v>
      </c>
      <c r="C4079" s="1">
        <v>42207</v>
      </c>
      <c r="D4079">
        <f t="shared" si="252"/>
        <v>2015</v>
      </c>
      <c r="E4079" t="str">
        <f t="shared" si="253"/>
        <v>Jul</v>
      </c>
      <c r="F4079" t="s">
        <v>20</v>
      </c>
      <c r="G4079" t="s">
        <v>126</v>
      </c>
      <c r="H4079" s="2" t="s">
        <v>22</v>
      </c>
      <c r="I4079" t="s">
        <v>32</v>
      </c>
      <c r="J4079" t="s">
        <v>33</v>
      </c>
      <c r="K4079">
        <v>94122</v>
      </c>
      <c r="L4079" t="s">
        <v>34</v>
      </c>
      <c r="M4079" t="s">
        <v>4983</v>
      </c>
      <c r="N4079" t="s">
        <v>128</v>
      </c>
      <c r="O4079" t="s">
        <v>4436</v>
      </c>
      <c r="P4079" s="4">
        <v>89.712000000000003</v>
      </c>
      <c r="Q4079" s="4">
        <v>89.712000000000003</v>
      </c>
      <c r="R4079" s="4">
        <f t="shared" si="254"/>
        <v>0</v>
      </c>
      <c r="S4079" s="4">
        <f t="shared" si="255"/>
        <v>0</v>
      </c>
    </row>
    <row r="4080" spans="1:19" ht="15.6" x14ac:dyDescent="0.3">
      <c r="A4080" t="s">
        <v>4984</v>
      </c>
      <c r="B4080" s="1">
        <v>42814</v>
      </c>
      <c r="C4080" s="1">
        <v>42818</v>
      </c>
      <c r="D4080">
        <f t="shared" si="252"/>
        <v>2017</v>
      </c>
      <c r="E4080" t="str">
        <f t="shared" si="253"/>
        <v>Mar</v>
      </c>
      <c r="F4080" t="s">
        <v>37</v>
      </c>
      <c r="G4080" t="s">
        <v>652</v>
      </c>
      <c r="H4080" s="2" t="s">
        <v>22</v>
      </c>
      <c r="I4080" t="s">
        <v>431</v>
      </c>
      <c r="J4080" t="s">
        <v>242</v>
      </c>
      <c r="K4080">
        <v>97301</v>
      </c>
      <c r="L4080" t="s">
        <v>34</v>
      </c>
      <c r="M4080" t="s">
        <v>4983</v>
      </c>
      <c r="N4080" t="s">
        <v>110</v>
      </c>
      <c r="O4080" t="s">
        <v>4436</v>
      </c>
      <c r="P4080" s="4">
        <v>16.821000000000002</v>
      </c>
      <c r="Q4080" s="4">
        <v>18</v>
      </c>
      <c r="R4080" s="4">
        <f t="shared" si="254"/>
        <v>-1.1789999999999985</v>
      </c>
      <c r="S4080" s="4">
        <f t="shared" si="255"/>
        <v>-0.17684999999999976</v>
      </c>
    </row>
    <row r="4081" spans="1:19" x14ac:dyDescent="0.3">
      <c r="A4081" t="s">
        <v>1171</v>
      </c>
      <c r="B4081" s="1">
        <v>42941</v>
      </c>
      <c r="C4081" s="1">
        <v>42947</v>
      </c>
      <c r="D4081">
        <f t="shared" si="252"/>
        <v>2017</v>
      </c>
      <c r="E4081" t="str">
        <f t="shared" si="253"/>
        <v>Jul</v>
      </c>
      <c r="F4081" t="s">
        <v>37</v>
      </c>
      <c r="G4081" t="s">
        <v>668</v>
      </c>
      <c r="H4081" t="s">
        <v>51</v>
      </c>
      <c r="I4081" t="s">
        <v>1172</v>
      </c>
      <c r="J4081" t="s">
        <v>33</v>
      </c>
      <c r="K4081">
        <v>92627</v>
      </c>
      <c r="L4081" t="s">
        <v>34</v>
      </c>
      <c r="M4081" t="s">
        <v>4983</v>
      </c>
      <c r="N4081" t="s">
        <v>128</v>
      </c>
      <c r="O4081" t="s">
        <v>4436</v>
      </c>
      <c r="P4081" s="4">
        <v>119.616</v>
      </c>
      <c r="Q4081" s="4">
        <v>119.616</v>
      </c>
      <c r="R4081" s="4">
        <f t="shared" si="254"/>
        <v>0</v>
      </c>
      <c r="S4081" s="4">
        <f t="shared" si="255"/>
        <v>0</v>
      </c>
    </row>
    <row r="4082" spans="1:19" x14ac:dyDescent="0.3">
      <c r="A4082" t="s">
        <v>3880</v>
      </c>
      <c r="B4082" s="1">
        <v>43129</v>
      </c>
      <c r="C4082" s="1">
        <v>43133</v>
      </c>
      <c r="D4082">
        <f t="shared" si="252"/>
        <v>2018</v>
      </c>
      <c r="E4082" t="str">
        <f t="shared" si="253"/>
        <v>Jan</v>
      </c>
      <c r="F4082" t="s">
        <v>37</v>
      </c>
      <c r="G4082" t="s">
        <v>77</v>
      </c>
      <c r="H4082" t="s">
        <v>105</v>
      </c>
      <c r="I4082" t="s">
        <v>32</v>
      </c>
      <c r="J4082" t="s">
        <v>33</v>
      </c>
      <c r="K4082">
        <v>94109</v>
      </c>
      <c r="L4082" t="s">
        <v>34</v>
      </c>
      <c r="M4082" t="s">
        <v>4983</v>
      </c>
      <c r="N4082" t="s">
        <v>128</v>
      </c>
      <c r="O4082" t="s">
        <v>4436</v>
      </c>
      <c r="P4082" s="4">
        <v>119.616</v>
      </c>
      <c r="Q4082" s="4">
        <v>119.616</v>
      </c>
      <c r="R4082" s="4">
        <f t="shared" si="254"/>
        <v>0</v>
      </c>
      <c r="S4082" s="4">
        <f t="shared" si="255"/>
        <v>0</v>
      </c>
    </row>
    <row r="4083" spans="1:19" ht="15.6" x14ac:dyDescent="0.3">
      <c r="A4083" t="s">
        <v>3979</v>
      </c>
      <c r="B4083" s="1">
        <v>42652</v>
      </c>
      <c r="C4083" s="1">
        <v>42656</v>
      </c>
      <c r="D4083">
        <f t="shared" si="252"/>
        <v>2016</v>
      </c>
      <c r="E4083" t="str">
        <f t="shared" si="253"/>
        <v>Oct</v>
      </c>
      <c r="F4083" t="s">
        <v>37</v>
      </c>
      <c r="G4083" t="s">
        <v>678</v>
      </c>
      <c r="H4083" s="2" t="s">
        <v>22</v>
      </c>
      <c r="I4083" t="s">
        <v>136</v>
      </c>
      <c r="J4083" t="s">
        <v>79</v>
      </c>
      <c r="K4083">
        <v>33178</v>
      </c>
      <c r="L4083" t="s">
        <v>44</v>
      </c>
      <c r="M4083" t="s">
        <v>4983</v>
      </c>
      <c r="N4083" t="s">
        <v>128</v>
      </c>
      <c r="O4083" t="s">
        <v>4436</v>
      </c>
      <c r="P4083" s="4">
        <v>11.214</v>
      </c>
      <c r="Q4083" s="4">
        <v>18</v>
      </c>
      <c r="R4083" s="4">
        <f t="shared" si="254"/>
        <v>-6.7859999999999996</v>
      </c>
      <c r="S4083" s="4">
        <f t="shared" si="255"/>
        <v>-1.0178999999999998</v>
      </c>
    </row>
    <row r="4084" spans="1:19" ht="15.6" x14ac:dyDescent="0.3">
      <c r="A4084" t="s">
        <v>4985</v>
      </c>
      <c r="B4084" s="1">
        <v>43365</v>
      </c>
      <c r="C4084" s="1">
        <v>43369</v>
      </c>
      <c r="D4084">
        <f t="shared" si="252"/>
        <v>2018</v>
      </c>
      <c r="E4084" t="str">
        <f t="shared" si="253"/>
        <v>Sep</v>
      </c>
      <c r="F4084" t="s">
        <v>67</v>
      </c>
      <c r="G4084" t="s">
        <v>1643</v>
      </c>
      <c r="H4084" s="2" t="s">
        <v>22</v>
      </c>
      <c r="I4084" t="s">
        <v>100</v>
      </c>
      <c r="J4084" t="s">
        <v>101</v>
      </c>
      <c r="K4084">
        <v>19134</v>
      </c>
      <c r="L4084" t="s">
        <v>54</v>
      </c>
      <c r="M4084" t="s">
        <v>4983</v>
      </c>
      <c r="N4084" t="s">
        <v>128</v>
      </c>
      <c r="O4084" t="s">
        <v>4436</v>
      </c>
      <c r="P4084" s="4">
        <v>5.6070000000000002</v>
      </c>
      <c r="Q4084" s="4">
        <v>5</v>
      </c>
      <c r="R4084" s="4">
        <f t="shared" si="254"/>
        <v>0.60700000000000021</v>
      </c>
      <c r="S4084" s="4">
        <f t="shared" si="255"/>
        <v>9.1050000000000034E-2</v>
      </c>
    </row>
    <row r="4085" spans="1:19" ht="15.6" x14ac:dyDescent="0.3">
      <c r="A4085" t="s">
        <v>4986</v>
      </c>
      <c r="B4085" s="1">
        <v>43445</v>
      </c>
      <c r="C4085" s="1">
        <v>43449</v>
      </c>
      <c r="D4085">
        <f t="shared" si="252"/>
        <v>2018</v>
      </c>
      <c r="E4085" t="str">
        <f t="shared" si="253"/>
        <v>Dec</v>
      </c>
      <c r="F4085" t="s">
        <v>37</v>
      </c>
      <c r="G4085" t="s">
        <v>2527</v>
      </c>
      <c r="H4085" s="2" t="s">
        <v>22</v>
      </c>
      <c r="I4085" t="s">
        <v>61</v>
      </c>
      <c r="J4085" t="s">
        <v>62</v>
      </c>
      <c r="K4085">
        <v>10035</v>
      </c>
      <c r="L4085" t="s">
        <v>54</v>
      </c>
      <c r="M4085" t="s">
        <v>4983</v>
      </c>
      <c r="N4085" t="s">
        <v>128</v>
      </c>
      <c r="O4085" t="s">
        <v>4436</v>
      </c>
      <c r="P4085" s="4">
        <v>14.952</v>
      </c>
      <c r="Q4085" s="4">
        <v>18</v>
      </c>
      <c r="R4085" s="4">
        <f t="shared" si="254"/>
        <v>-3.048</v>
      </c>
      <c r="S4085" s="4">
        <f t="shared" si="255"/>
        <v>-0.4572</v>
      </c>
    </row>
    <row r="4086" spans="1:19" ht="15.6" x14ac:dyDescent="0.3">
      <c r="A4086" t="s">
        <v>2515</v>
      </c>
      <c r="B4086" s="1">
        <v>42581</v>
      </c>
      <c r="C4086" s="1">
        <v>42582</v>
      </c>
      <c r="D4086">
        <f t="shared" si="252"/>
        <v>2016</v>
      </c>
      <c r="E4086" t="str">
        <f t="shared" si="253"/>
        <v>Jul</v>
      </c>
      <c r="F4086" t="s">
        <v>20</v>
      </c>
      <c r="G4086" t="s">
        <v>683</v>
      </c>
      <c r="H4086" s="2" t="s">
        <v>22</v>
      </c>
      <c r="I4086" t="s">
        <v>32</v>
      </c>
      <c r="J4086" t="s">
        <v>33</v>
      </c>
      <c r="K4086">
        <v>94109</v>
      </c>
      <c r="L4086" t="s">
        <v>34</v>
      </c>
      <c r="M4086" t="s">
        <v>4987</v>
      </c>
      <c r="N4086" t="s">
        <v>128</v>
      </c>
      <c r="O4086" t="s">
        <v>4436</v>
      </c>
      <c r="P4086" s="4">
        <v>10.92</v>
      </c>
      <c r="Q4086" s="4">
        <v>18</v>
      </c>
      <c r="R4086" s="4">
        <f t="shared" si="254"/>
        <v>-7.08</v>
      </c>
      <c r="S4086" s="4">
        <f t="shared" si="255"/>
        <v>-1.0620000000000001</v>
      </c>
    </row>
    <row r="4087" spans="1:19" ht="15.6" x14ac:dyDescent="0.3">
      <c r="A4087" t="s">
        <v>813</v>
      </c>
      <c r="B4087" s="1">
        <v>42590</v>
      </c>
      <c r="C4087" s="1">
        <v>42590</v>
      </c>
      <c r="D4087">
        <f t="shared" si="252"/>
        <v>2016</v>
      </c>
      <c r="E4087" t="str">
        <f t="shared" si="253"/>
        <v>Aug</v>
      </c>
      <c r="F4087" t="s">
        <v>30</v>
      </c>
      <c r="G4087" t="s">
        <v>814</v>
      </c>
      <c r="H4087" s="2" t="s">
        <v>22</v>
      </c>
      <c r="I4087" t="s">
        <v>32</v>
      </c>
      <c r="J4087" t="s">
        <v>33</v>
      </c>
      <c r="K4087">
        <v>94109</v>
      </c>
      <c r="L4087" t="s">
        <v>34</v>
      </c>
      <c r="M4087" t="s">
        <v>4987</v>
      </c>
      <c r="N4087" t="s">
        <v>128</v>
      </c>
      <c r="O4087" t="s">
        <v>4436</v>
      </c>
      <c r="P4087" s="4">
        <v>7.28</v>
      </c>
      <c r="Q4087" s="4">
        <v>5</v>
      </c>
      <c r="R4087" s="4">
        <f t="shared" si="254"/>
        <v>2.2800000000000002</v>
      </c>
      <c r="S4087" s="4">
        <f t="shared" si="255"/>
        <v>0.34200000000000003</v>
      </c>
    </row>
    <row r="4088" spans="1:19" ht="15.6" x14ac:dyDescent="0.3">
      <c r="A4088" t="s">
        <v>4988</v>
      </c>
      <c r="B4088" s="1">
        <v>42161</v>
      </c>
      <c r="C4088" s="1">
        <v>42167</v>
      </c>
      <c r="D4088">
        <f t="shared" si="252"/>
        <v>2015</v>
      </c>
      <c r="E4088" t="str">
        <f t="shared" si="253"/>
        <v>Jun</v>
      </c>
      <c r="F4088" t="s">
        <v>37</v>
      </c>
      <c r="G4088" t="s">
        <v>788</v>
      </c>
      <c r="H4088" s="2" t="s">
        <v>22</v>
      </c>
      <c r="I4088" t="s">
        <v>78</v>
      </c>
      <c r="J4088" t="s">
        <v>79</v>
      </c>
      <c r="K4088">
        <v>32216</v>
      </c>
      <c r="L4088" t="s">
        <v>44</v>
      </c>
      <c r="M4088" t="s">
        <v>4987</v>
      </c>
      <c r="N4088" t="s">
        <v>128</v>
      </c>
      <c r="O4088" t="s">
        <v>4436</v>
      </c>
      <c r="P4088" s="3">
        <v>1.365</v>
      </c>
      <c r="Q4088" s="3">
        <v>0.8</v>
      </c>
      <c r="R4088" s="4">
        <f t="shared" si="254"/>
        <v>0.56499999999999995</v>
      </c>
      <c r="S4088" s="4">
        <f t="shared" si="255"/>
        <v>8.4749999999999992E-2</v>
      </c>
    </row>
    <row r="4089" spans="1:19" ht="15.6" x14ac:dyDescent="0.3">
      <c r="A4089" t="s">
        <v>2153</v>
      </c>
      <c r="B4089" s="1">
        <v>42768</v>
      </c>
      <c r="C4089" s="1">
        <v>42770</v>
      </c>
      <c r="D4089">
        <f t="shared" si="252"/>
        <v>2017</v>
      </c>
      <c r="E4089" t="str">
        <f t="shared" si="253"/>
        <v>Feb</v>
      </c>
      <c r="F4089" t="s">
        <v>67</v>
      </c>
      <c r="G4089" t="s">
        <v>2154</v>
      </c>
      <c r="H4089" s="2" t="s">
        <v>22</v>
      </c>
      <c r="I4089" t="s">
        <v>422</v>
      </c>
      <c r="J4089" t="s">
        <v>158</v>
      </c>
      <c r="K4089">
        <v>22204</v>
      </c>
      <c r="L4089" t="s">
        <v>44</v>
      </c>
      <c r="M4089" t="s">
        <v>4987</v>
      </c>
      <c r="N4089" t="s">
        <v>128</v>
      </c>
      <c r="O4089" t="s">
        <v>4436</v>
      </c>
      <c r="P4089" s="4">
        <v>36.4</v>
      </c>
      <c r="Q4089" s="4">
        <v>36.4</v>
      </c>
      <c r="R4089" s="4">
        <f t="shared" si="254"/>
        <v>0</v>
      </c>
      <c r="S4089" s="4">
        <f t="shared" si="255"/>
        <v>0</v>
      </c>
    </row>
    <row r="4090" spans="1:19" ht="15.6" x14ac:dyDescent="0.3">
      <c r="A4090" t="s">
        <v>4989</v>
      </c>
      <c r="B4090" s="1">
        <v>42884</v>
      </c>
      <c r="C4090" s="1">
        <v>42887</v>
      </c>
      <c r="D4090">
        <f t="shared" si="252"/>
        <v>2017</v>
      </c>
      <c r="E4090" t="str">
        <f t="shared" si="253"/>
        <v>May</v>
      </c>
      <c r="F4090" t="s">
        <v>67</v>
      </c>
      <c r="G4090" t="s">
        <v>162</v>
      </c>
      <c r="H4090" s="2" t="s">
        <v>22</v>
      </c>
      <c r="I4090" t="s">
        <v>1417</v>
      </c>
      <c r="J4090" t="s">
        <v>754</v>
      </c>
      <c r="K4090">
        <v>36116</v>
      </c>
      <c r="L4090" t="s">
        <v>44</v>
      </c>
      <c r="M4090" t="s">
        <v>4987</v>
      </c>
      <c r="N4090" t="s">
        <v>110</v>
      </c>
      <c r="O4090" t="s">
        <v>4436</v>
      </c>
      <c r="P4090" s="4">
        <v>22.75</v>
      </c>
      <c r="Q4090" s="4">
        <v>100</v>
      </c>
      <c r="R4090" s="4">
        <f t="shared" si="254"/>
        <v>-77.25</v>
      </c>
      <c r="S4090" s="4">
        <f t="shared" si="255"/>
        <v>-11.5875</v>
      </c>
    </row>
    <row r="4091" spans="1:19" ht="15.6" x14ac:dyDescent="0.3">
      <c r="A4091" t="s">
        <v>4990</v>
      </c>
      <c r="B4091" s="1">
        <v>43018</v>
      </c>
      <c r="C4091" s="1">
        <v>43022</v>
      </c>
      <c r="D4091">
        <f t="shared" si="252"/>
        <v>2017</v>
      </c>
      <c r="E4091" t="str">
        <f t="shared" si="253"/>
        <v>Oct</v>
      </c>
      <c r="F4091" t="s">
        <v>37</v>
      </c>
      <c r="G4091" t="s">
        <v>4916</v>
      </c>
      <c r="H4091" s="2" t="s">
        <v>22</v>
      </c>
      <c r="I4091" t="s">
        <v>1101</v>
      </c>
      <c r="J4091" t="s">
        <v>83</v>
      </c>
      <c r="K4091">
        <v>27405</v>
      </c>
      <c r="L4091" t="s">
        <v>44</v>
      </c>
      <c r="M4091" t="s">
        <v>4987</v>
      </c>
      <c r="N4091" t="s">
        <v>110</v>
      </c>
      <c r="O4091" t="s">
        <v>4436</v>
      </c>
      <c r="P4091" s="4">
        <v>4.0949999999999998</v>
      </c>
      <c r="Q4091" s="4">
        <v>5</v>
      </c>
      <c r="R4091" s="4">
        <f t="shared" si="254"/>
        <v>-0.90500000000000025</v>
      </c>
      <c r="S4091" s="4">
        <f t="shared" si="255"/>
        <v>-0.13575000000000004</v>
      </c>
    </row>
    <row r="4092" spans="1:19" ht="15.6" x14ac:dyDescent="0.3">
      <c r="A4092" t="s">
        <v>4991</v>
      </c>
      <c r="B4092" s="1">
        <v>43049</v>
      </c>
      <c r="C4092" s="1">
        <v>43053</v>
      </c>
      <c r="D4092">
        <f t="shared" si="252"/>
        <v>2017</v>
      </c>
      <c r="E4092" t="str">
        <f t="shared" si="253"/>
        <v>Nov</v>
      </c>
      <c r="F4092" t="s">
        <v>37</v>
      </c>
      <c r="G4092" t="s">
        <v>2563</v>
      </c>
      <c r="H4092" s="2" t="s">
        <v>22</v>
      </c>
      <c r="I4092" t="s">
        <v>61</v>
      </c>
      <c r="J4092" t="s">
        <v>62</v>
      </c>
      <c r="K4092">
        <v>10009</v>
      </c>
      <c r="L4092" t="s">
        <v>54</v>
      </c>
      <c r="M4092" t="s">
        <v>4987</v>
      </c>
      <c r="N4092" t="s">
        <v>110</v>
      </c>
      <c r="O4092" t="s">
        <v>4436</v>
      </c>
      <c r="P4092" s="4">
        <v>3.64</v>
      </c>
      <c r="Q4092" s="4">
        <v>5</v>
      </c>
      <c r="R4092" s="4">
        <f t="shared" si="254"/>
        <v>-1.3599999999999999</v>
      </c>
      <c r="S4092" s="4">
        <f t="shared" si="255"/>
        <v>-0.20399999999999999</v>
      </c>
    </row>
    <row r="4093" spans="1:19" ht="15.6" x14ac:dyDescent="0.3">
      <c r="A4093" t="s">
        <v>4992</v>
      </c>
      <c r="B4093" s="1">
        <v>43255</v>
      </c>
      <c r="C4093" s="1">
        <v>43259</v>
      </c>
      <c r="D4093">
        <f t="shared" si="252"/>
        <v>2018</v>
      </c>
      <c r="E4093" t="str">
        <f t="shared" si="253"/>
        <v>Jun</v>
      </c>
      <c r="F4093" t="s">
        <v>37</v>
      </c>
      <c r="G4093" t="s">
        <v>2779</v>
      </c>
      <c r="H4093" s="2" t="s">
        <v>22</v>
      </c>
      <c r="I4093" t="s">
        <v>4993</v>
      </c>
      <c r="J4093" t="s">
        <v>109</v>
      </c>
      <c r="K4093">
        <v>77489</v>
      </c>
      <c r="L4093" t="s">
        <v>25</v>
      </c>
      <c r="M4093" t="s">
        <v>4987</v>
      </c>
      <c r="N4093" t="s">
        <v>128</v>
      </c>
      <c r="O4093" t="s">
        <v>4436</v>
      </c>
      <c r="P4093" s="4">
        <v>6.37</v>
      </c>
      <c r="Q4093" s="4">
        <v>5</v>
      </c>
      <c r="R4093" s="4">
        <f t="shared" si="254"/>
        <v>1.37</v>
      </c>
      <c r="S4093" s="4">
        <f t="shared" si="255"/>
        <v>0.20550000000000002</v>
      </c>
    </row>
    <row r="4094" spans="1:19" ht="15.6" x14ac:dyDescent="0.3">
      <c r="A4094" t="s">
        <v>1447</v>
      </c>
      <c r="B4094" s="1">
        <v>42308</v>
      </c>
      <c r="C4094" s="1">
        <v>42312</v>
      </c>
      <c r="D4094">
        <f t="shared" si="252"/>
        <v>2015</v>
      </c>
      <c r="E4094" t="str">
        <f t="shared" si="253"/>
        <v>Oct</v>
      </c>
      <c r="F4094" t="s">
        <v>37</v>
      </c>
      <c r="G4094" t="s">
        <v>906</v>
      </c>
      <c r="H4094" s="2" t="s">
        <v>22</v>
      </c>
      <c r="I4094" t="s">
        <v>47</v>
      </c>
      <c r="J4094" t="s">
        <v>33</v>
      </c>
      <c r="K4094">
        <v>90049</v>
      </c>
      <c r="L4094" t="s">
        <v>34</v>
      </c>
      <c r="M4094" t="s">
        <v>4994</v>
      </c>
      <c r="N4094" t="s">
        <v>128</v>
      </c>
      <c r="O4094" t="s">
        <v>4436</v>
      </c>
      <c r="P4094" s="4">
        <v>15.968</v>
      </c>
      <c r="Q4094" s="4">
        <v>18</v>
      </c>
      <c r="R4094" s="4">
        <f t="shared" si="254"/>
        <v>-2.032</v>
      </c>
      <c r="S4094" s="4">
        <f t="shared" si="255"/>
        <v>-0.30480000000000002</v>
      </c>
    </row>
    <row r="4095" spans="1:19" x14ac:dyDescent="0.3">
      <c r="A4095" t="s">
        <v>4995</v>
      </c>
      <c r="B4095" s="1">
        <v>43014</v>
      </c>
      <c r="C4095" s="1">
        <v>43015</v>
      </c>
      <c r="D4095">
        <f t="shared" si="252"/>
        <v>2017</v>
      </c>
      <c r="E4095" t="str">
        <f t="shared" si="253"/>
        <v>Oct</v>
      </c>
      <c r="F4095" t="s">
        <v>20</v>
      </c>
      <c r="G4095" t="s">
        <v>1274</v>
      </c>
      <c r="H4095" t="s">
        <v>51</v>
      </c>
      <c r="I4095" t="s">
        <v>3680</v>
      </c>
      <c r="J4095" t="s">
        <v>75</v>
      </c>
      <c r="K4095">
        <v>81001</v>
      </c>
      <c r="L4095" t="s">
        <v>34</v>
      </c>
      <c r="M4095" t="s">
        <v>4994</v>
      </c>
      <c r="N4095" t="s">
        <v>128</v>
      </c>
      <c r="O4095" t="s">
        <v>4436</v>
      </c>
      <c r="P4095" s="4">
        <v>11.976000000000001</v>
      </c>
      <c r="Q4095" s="4">
        <v>11.976000000000001</v>
      </c>
      <c r="R4095" s="4">
        <f t="shared" si="254"/>
        <v>0</v>
      </c>
      <c r="S4095" s="4">
        <f t="shared" si="255"/>
        <v>0</v>
      </c>
    </row>
    <row r="4096" spans="1:19" ht="15.6" x14ac:dyDescent="0.3">
      <c r="A4096" t="s">
        <v>4671</v>
      </c>
      <c r="B4096" s="1">
        <v>43378</v>
      </c>
      <c r="C4096" s="1">
        <v>43383</v>
      </c>
      <c r="D4096">
        <f t="shared" si="252"/>
        <v>2018</v>
      </c>
      <c r="E4096" t="str">
        <f t="shared" si="253"/>
        <v>Oct</v>
      </c>
      <c r="F4096" t="s">
        <v>37</v>
      </c>
      <c r="G4096" t="s">
        <v>392</v>
      </c>
      <c r="H4096" s="2" t="s">
        <v>22</v>
      </c>
      <c r="I4096" t="s">
        <v>32</v>
      </c>
      <c r="J4096" t="s">
        <v>33</v>
      </c>
      <c r="K4096">
        <v>94110</v>
      </c>
      <c r="L4096" t="s">
        <v>34</v>
      </c>
      <c r="M4096" t="s">
        <v>4994</v>
      </c>
      <c r="N4096" t="s">
        <v>128</v>
      </c>
      <c r="O4096" t="s">
        <v>4436</v>
      </c>
      <c r="P4096" s="4">
        <v>39.92</v>
      </c>
      <c r="Q4096" s="4">
        <v>39.92</v>
      </c>
      <c r="R4096" s="4">
        <f t="shared" si="254"/>
        <v>0</v>
      </c>
      <c r="S4096" s="4">
        <f t="shared" si="255"/>
        <v>0</v>
      </c>
    </row>
    <row r="4097" spans="1:19" ht="15.6" x14ac:dyDescent="0.3">
      <c r="A4097" t="s">
        <v>2716</v>
      </c>
      <c r="B4097" s="1">
        <v>42688</v>
      </c>
      <c r="C4097" s="1">
        <v>42693</v>
      </c>
      <c r="D4097">
        <f t="shared" si="252"/>
        <v>2016</v>
      </c>
      <c r="E4097" t="str">
        <f t="shared" si="253"/>
        <v>Nov</v>
      </c>
      <c r="F4097" t="s">
        <v>37</v>
      </c>
      <c r="G4097" t="s">
        <v>990</v>
      </c>
      <c r="H4097" s="2" t="s">
        <v>22</v>
      </c>
      <c r="I4097" t="s">
        <v>1711</v>
      </c>
      <c r="J4097" t="s">
        <v>53</v>
      </c>
      <c r="K4097">
        <v>19901</v>
      </c>
      <c r="L4097" t="s">
        <v>54</v>
      </c>
      <c r="M4097" t="s">
        <v>4994</v>
      </c>
      <c r="N4097" t="s">
        <v>128</v>
      </c>
      <c r="O4097" t="s">
        <v>4436</v>
      </c>
      <c r="P4097" s="4">
        <v>19.96</v>
      </c>
      <c r="Q4097" s="4">
        <v>18</v>
      </c>
      <c r="R4097" s="4">
        <f t="shared" si="254"/>
        <v>1.9600000000000009</v>
      </c>
      <c r="S4097" s="4">
        <f t="shared" si="255"/>
        <v>0.29400000000000009</v>
      </c>
    </row>
    <row r="4098" spans="1:19" x14ac:dyDescent="0.3">
      <c r="A4098" t="s">
        <v>4996</v>
      </c>
      <c r="B4098" s="1">
        <v>42330</v>
      </c>
      <c r="C4098" s="1">
        <v>42336</v>
      </c>
      <c r="D4098">
        <f t="shared" ref="D4098:D4161" si="256">YEAR(B4098)</f>
        <v>2015</v>
      </c>
      <c r="E4098" t="str">
        <f t="shared" ref="E4098:E4161" si="257">TEXT(B4098,"mmm")</f>
        <v>Nov</v>
      </c>
      <c r="F4098" t="s">
        <v>37</v>
      </c>
      <c r="G4098" t="s">
        <v>1827</v>
      </c>
      <c r="H4098" t="s">
        <v>22</v>
      </c>
      <c r="I4098" t="s">
        <v>3335</v>
      </c>
      <c r="J4098" t="s">
        <v>24</v>
      </c>
      <c r="K4098">
        <v>60440</v>
      </c>
      <c r="L4098" t="s">
        <v>25</v>
      </c>
      <c r="M4098" t="s">
        <v>4994</v>
      </c>
      <c r="N4098" t="s">
        <v>128</v>
      </c>
      <c r="O4098" t="s">
        <v>4436</v>
      </c>
      <c r="P4098" s="4">
        <v>9.98</v>
      </c>
      <c r="Q4098" s="4">
        <v>9.98</v>
      </c>
      <c r="R4098" s="4">
        <f t="shared" si="254"/>
        <v>0</v>
      </c>
      <c r="S4098" s="4">
        <f t="shared" si="255"/>
        <v>0</v>
      </c>
    </row>
    <row r="4099" spans="1:19" ht="15.6" x14ac:dyDescent="0.3">
      <c r="A4099" t="s">
        <v>4997</v>
      </c>
      <c r="B4099" s="1">
        <v>43238</v>
      </c>
      <c r="C4099" s="1">
        <v>43243</v>
      </c>
      <c r="D4099">
        <f t="shared" si="256"/>
        <v>2018</v>
      </c>
      <c r="E4099" t="str">
        <f t="shared" si="257"/>
        <v>May</v>
      </c>
      <c r="F4099" t="s">
        <v>37</v>
      </c>
      <c r="G4099" t="s">
        <v>3893</v>
      </c>
      <c r="H4099" s="2" t="s">
        <v>22</v>
      </c>
      <c r="I4099" t="s">
        <v>681</v>
      </c>
      <c r="J4099" t="s">
        <v>109</v>
      </c>
      <c r="K4099">
        <v>78501</v>
      </c>
      <c r="L4099" t="s">
        <v>25</v>
      </c>
      <c r="M4099" t="s">
        <v>4994</v>
      </c>
      <c r="N4099" t="s">
        <v>128</v>
      </c>
      <c r="O4099" t="s">
        <v>4436</v>
      </c>
      <c r="P4099" s="4">
        <v>1.996</v>
      </c>
      <c r="Q4099" s="4">
        <v>5</v>
      </c>
      <c r="R4099" s="4">
        <f t="shared" ref="R4099:R4162" si="258">P4099-Q4099</f>
        <v>-3.004</v>
      </c>
      <c r="S4099" s="4">
        <f t="shared" ref="S4099:S4162" si="259">0.15*R4099</f>
        <v>-0.4506</v>
      </c>
    </row>
    <row r="4100" spans="1:19" ht="15.6" x14ac:dyDescent="0.3">
      <c r="A4100" t="s">
        <v>527</v>
      </c>
      <c r="B4100" s="1">
        <v>42194</v>
      </c>
      <c r="C4100" s="1">
        <v>42199</v>
      </c>
      <c r="D4100">
        <f t="shared" si="256"/>
        <v>2015</v>
      </c>
      <c r="E4100" t="str">
        <f t="shared" si="257"/>
        <v>Jul</v>
      </c>
      <c r="F4100" t="s">
        <v>37</v>
      </c>
      <c r="G4100" t="s">
        <v>194</v>
      </c>
      <c r="H4100" s="2" t="s">
        <v>22</v>
      </c>
      <c r="I4100" t="s">
        <v>32</v>
      </c>
      <c r="J4100" t="s">
        <v>33</v>
      </c>
      <c r="K4100">
        <v>94122</v>
      </c>
      <c r="L4100" t="s">
        <v>34</v>
      </c>
      <c r="M4100" t="s">
        <v>4998</v>
      </c>
      <c r="N4100" t="s">
        <v>128</v>
      </c>
      <c r="O4100" t="s">
        <v>4436</v>
      </c>
      <c r="P4100" s="4">
        <v>14.304</v>
      </c>
      <c r="Q4100" s="4">
        <v>14.304</v>
      </c>
      <c r="R4100" s="4">
        <f t="shared" si="258"/>
        <v>0</v>
      </c>
      <c r="S4100" s="4">
        <f t="shared" si="259"/>
        <v>0</v>
      </c>
    </row>
    <row r="4101" spans="1:19" ht="15.6" x14ac:dyDescent="0.3">
      <c r="A4101" t="s">
        <v>4999</v>
      </c>
      <c r="B4101" s="1">
        <v>42628</v>
      </c>
      <c r="C4101" s="1">
        <v>42633</v>
      </c>
      <c r="D4101">
        <f t="shared" si="256"/>
        <v>2016</v>
      </c>
      <c r="E4101" t="str">
        <f t="shared" si="257"/>
        <v>Sep</v>
      </c>
      <c r="F4101" t="s">
        <v>37</v>
      </c>
      <c r="G4101" t="s">
        <v>1352</v>
      </c>
      <c r="H4101" s="2" t="s">
        <v>22</v>
      </c>
      <c r="I4101" t="s">
        <v>100</v>
      </c>
      <c r="J4101" t="s">
        <v>101</v>
      </c>
      <c r="K4101">
        <v>19143</v>
      </c>
      <c r="L4101" t="s">
        <v>54</v>
      </c>
      <c r="M4101" t="s">
        <v>4998</v>
      </c>
      <c r="N4101" t="s">
        <v>128</v>
      </c>
      <c r="O4101" t="s">
        <v>4436</v>
      </c>
      <c r="P4101" s="4">
        <v>3.5760000000000001</v>
      </c>
      <c r="Q4101" s="4">
        <v>5</v>
      </c>
      <c r="R4101" s="4">
        <f t="shared" si="258"/>
        <v>-1.4239999999999999</v>
      </c>
      <c r="S4101" s="4">
        <f t="shared" si="259"/>
        <v>-0.21359999999999998</v>
      </c>
    </row>
    <row r="4102" spans="1:19" ht="15.6" x14ac:dyDescent="0.3">
      <c r="A4102" t="s">
        <v>5000</v>
      </c>
      <c r="B4102" s="1">
        <v>42886</v>
      </c>
      <c r="C4102" s="1">
        <v>42892</v>
      </c>
      <c r="D4102">
        <f t="shared" si="256"/>
        <v>2017</v>
      </c>
      <c r="E4102" t="str">
        <f t="shared" si="257"/>
        <v>May</v>
      </c>
      <c r="F4102" t="s">
        <v>37</v>
      </c>
      <c r="G4102" t="s">
        <v>2006</v>
      </c>
      <c r="H4102" s="2" t="s">
        <v>22</v>
      </c>
      <c r="I4102" t="s">
        <v>61</v>
      </c>
      <c r="J4102" t="s">
        <v>62</v>
      </c>
      <c r="K4102">
        <v>10011</v>
      </c>
      <c r="L4102" t="s">
        <v>54</v>
      </c>
      <c r="M4102" t="s">
        <v>4998</v>
      </c>
      <c r="N4102" t="s">
        <v>110</v>
      </c>
      <c r="O4102" t="s">
        <v>4436</v>
      </c>
      <c r="P4102" s="4">
        <v>7.1520000000000001</v>
      </c>
      <c r="Q4102" s="4">
        <v>5</v>
      </c>
      <c r="R4102" s="4">
        <f t="shared" si="258"/>
        <v>2.1520000000000001</v>
      </c>
      <c r="S4102" s="4">
        <f t="shared" si="259"/>
        <v>0.32280000000000003</v>
      </c>
    </row>
    <row r="4103" spans="1:19" ht="15.6" x14ac:dyDescent="0.3">
      <c r="A4103" t="s">
        <v>1954</v>
      </c>
      <c r="B4103" s="1">
        <v>42280</v>
      </c>
      <c r="C4103" s="1">
        <v>42284</v>
      </c>
      <c r="D4103">
        <f t="shared" si="256"/>
        <v>2015</v>
      </c>
      <c r="E4103" t="str">
        <f t="shared" si="257"/>
        <v>Oct</v>
      </c>
      <c r="F4103" t="s">
        <v>37</v>
      </c>
      <c r="G4103" t="s">
        <v>723</v>
      </c>
      <c r="H4103" s="2" t="s">
        <v>22</v>
      </c>
      <c r="I4103" t="s">
        <v>116</v>
      </c>
      <c r="J4103" t="s">
        <v>109</v>
      </c>
      <c r="K4103">
        <v>75217</v>
      </c>
      <c r="L4103" t="s">
        <v>25</v>
      </c>
      <c r="M4103" t="s">
        <v>4998</v>
      </c>
      <c r="N4103" t="s">
        <v>128</v>
      </c>
      <c r="O4103" t="s">
        <v>4436</v>
      </c>
      <c r="P4103" s="4">
        <v>1.788</v>
      </c>
      <c r="Q4103" s="4">
        <v>5</v>
      </c>
      <c r="R4103" s="4">
        <f t="shared" si="258"/>
        <v>-3.2119999999999997</v>
      </c>
      <c r="S4103" s="4">
        <f t="shared" si="259"/>
        <v>-0.48179999999999995</v>
      </c>
    </row>
    <row r="4104" spans="1:19" ht="15.6" x14ac:dyDescent="0.3">
      <c r="A4104" t="s">
        <v>5001</v>
      </c>
      <c r="B4104" s="1">
        <v>42976</v>
      </c>
      <c r="C4104" s="1">
        <v>42980</v>
      </c>
      <c r="D4104">
        <f t="shared" si="256"/>
        <v>2017</v>
      </c>
      <c r="E4104" t="str">
        <f t="shared" si="257"/>
        <v>Aug</v>
      </c>
      <c r="F4104" t="s">
        <v>37</v>
      </c>
      <c r="G4104" t="s">
        <v>748</v>
      </c>
      <c r="H4104" s="2" t="s">
        <v>22</v>
      </c>
      <c r="I4104" t="s">
        <v>23</v>
      </c>
      <c r="J4104" t="s">
        <v>24</v>
      </c>
      <c r="K4104">
        <v>60610</v>
      </c>
      <c r="L4104" t="s">
        <v>25</v>
      </c>
      <c r="M4104" t="s">
        <v>4998</v>
      </c>
      <c r="N4104" t="s">
        <v>128</v>
      </c>
      <c r="O4104" t="s">
        <v>4436</v>
      </c>
      <c r="P4104" s="4">
        <v>1.788</v>
      </c>
      <c r="Q4104" s="4">
        <v>5</v>
      </c>
      <c r="R4104" s="4">
        <f t="shared" si="258"/>
        <v>-3.2119999999999997</v>
      </c>
      <c r="S4104" s="4">
        <f t="shared" si="259"/>
        <v>-0.48179999999999995</v>
      </c>
    </row>
    <row r="4105" spans="1:19" ht="15.6" x14ac:dyDescent="0.3">
      <c r="A4105" t="s">
        <v>1771</v>
      </c>
      <c r="B4105" s="1">
        <v>43058</v>
      </c>
      <c r="C4105" s="1">
        <v>43063</v>
      </c>
      <c r="D4105">
        <f t="shared" si="256"/>
        <v>2017</v>
      </c>
      <c r="E4105" t="str">
        <f t="shared" si="257"/>
        <v>Nov</v>
      </c>
      <c r="F4105" t="s">
        <v>37</v>
      </c>
      <c r="G4105" t="s">
        <v>1772</v>
      </c>
      <c r="H4105" s="2" t="s">
        <v>22</v>
      </c>
      <c r="I4105" t="s">
        <v>113</v>
      </c>
      <c r="J4105" t="s">
        <v>109</v>
      </c>
      <c r="K4105">
        <v>77041</v>
      </c>
      <c r="L4105" t="s">
        <v>25</v>
      </c>
      <c r="M4105" t="s">
        <v>4998</v>
      </c>
      <c r="N4105" t="s">
        <v>110</v>
      </c>
      <c r="O4105" t="s">
        <v>4436</v>
      </c>
      <c r="P4105" s="3">
        <v>1.1919999999999999</v>
      </c>
      <c r="Q4105" s="3">
        <v>0.8</v>
      </c>
      <c r="R4105" s="4">
        <f t="shared" si="258"/>
        <v>0.3919999999999999</v>
      </c>
      <c r="S4105" s="4">
        <f t="shared" si="259"/>
        <v>5.8799999999999984E-2</v>
      </c>
    </row>
    <row r="4106" spans="1:19" ht="15.6" x14ac:dyDescent="0.3">
      <c r="A4106" t="s">
        <v>5002</v>
      </c>
      <c r="B4106" s="1">
        <v>43156</v>
      </c>
      <c r="C4106" s="1">
        <v>43161</v>
      </c>
      <c r="D4106">
        <f t="shared" si="256"/>
        <v>2018</v>
      </c>
      <c r="E4106" t="str">
        <f t="shared" si="257"/>
        <v>Feb</v>
      </c>
      <c r="F4106" t="s">
        <v>37</v>
      </c>
      <c r="G4106" t="s">
        <v>268</v>
      </c>
      <c r="H4106" s="2" t="s">
        <v>22</v>
      </c>
      <c r="I4106" t="s">
        <v>23</v>
      </c>
      <c r="J4106" t="s">
        <v>24</v>
      </c>
      <c r="K4106">
        <v>60623</v>
      </c>
      <c r="L4106" t="s">
        <v>25</v>
      </c>
      <c r="M4106" t="s">
        <v>4998</v>
      </c>
      <c r="N4106" t="s">
        <v>128</v>
      </c>
      <c r="O4106" t="s">
        <v>4436</v>
      </c>
      <c r="P4106" s="4">
        <v>1.788</v>
      </c>
      <c r="Q4106" s="4">
        <v>5</v>
      </c>
      <c r="R4106" s="4">
        <f t="shared" si="258"/>
        <v>-3.2119999999999997</v>
      </c>
      <c r="S4106" s="4">
        <f t="shared" si="259"/>
        <v>-0.48179999999999995</v>
      </c>
    </row>
    <row r="4107" spans="1:19" ht="15.6" x14ac:dyDescent="0.3">
      <c r="A4107" t="s">
        <v>5003</v>
      </c>
      <c r="B4107" s="1">
        <v>42301</v>
      </c>
      <c r="C4107" s="1">
        <v>42306</v>
      </c>
      <c r="D4107">
        <f t="shared" si="256"/>
        <v>2015</v>
      </c>
      <c r="E4107" t="str">
        <f t="shared" si="257"/>
        <v>Oct</v>
      </c>
      <c r="F4107" t="s">
        <v>37</v>
      </c>
      <c r="G4107" t="s">
        <v>2527</v>
      </c>
      <c r="H4107" s="2" t="s">
        <v>22</v>
      </c>
      <c r="I4107" t="s">
        <v>3394</v>
      </c>
      <c r="J4107" t="s">
        <v>33</v>
      </c>
      <c r="K4107">
        <v>91730</v>
      </c>
      <c r="L4107" t="s">
        <v>34</v>
      </c>
      <c r="M4107" t="s">
        <v>5004</v>
      </c>
      <c r="N4107" t="s">
        <v>128</v>
      </c>
      <c r="O4107" t="s">
        <v>4436</v>
      </c>
      <c r="P4107" s="4">
        <v>34.271999999999998</v>
      </c>
      <c r="Q4107" s="4">
        <v>100</v>
      </c>
      <c r="R4107" s="4">
        <f t="shared" si="258"/>
        <v>-65.728000000000009</v>
      </c>
      <c r="S4107" s="4">
        <f t="shared" si="259"/>
        <v>-9.8592000000000013</v>
      </c>
    </row>
    <row r="4108" spans="1:19" ht="15.6" x14ac:dyDescent="0.3">
      <c r="A4108" t="s">
        <v>5005</v>
      </c>
      <c r="B4108" s="1">
        <v>42555</v>
      </c>
      <c r="C4108" s="1">
        <v>42559</v>
      </c>
      <c r="D4108">
        <f t="shared" si="256"/>
        <v>2016</v>
      </c>
      <c r="E4108" t="str">
        <f t="shared" si="257"/>
        <v>Jul</v>
      </c>
      <c r="F4108" t="s">
        <v>67</v>
      </c>
      <c r="G4108" t="s">
        <v>1673</v>
      </c>
      <c r="H4108" s="2" t="s">
        <v>22</v>
      </c>
      <c r="I4108" t="s">
        <v>39</v>
      </c>
      <c r="J4108" t="s">
        <v>33</v>
      </c>
      <c r="K4108">
        <v>92024</v>
      </c>
      <c r="L4108" t="s">
        <v>34</v>
      </c>
      <c r="M4108" t="s">
        <v>5004</v>
      </c>
      <c r="N4108" t="s">
        <v>128</v>
      </c>
      <c r="O4108" t="s">
        <v>4436</v>
      </c>
      <c r="P4108" s="4">
        <v>22.847999999999999</v>
      </c>
      <c r="Q4108" s="4">
        <v>18</v>
      </c>
      <c r="R4108" s="4">
        <f t="shared" si="258"/>
        <v>4.847999999999999</v>
      </c>
      <c r="S4108" s="4">
        <f t="shared" si="259"/>
        <v>0.72719999999999985</v>
      </c>
    </row>
    <row r="4109" spans="1:19" ht="15.6" x14ac:dyDescent="0.3">
      <c r="A4109" t="s">
        <v>5006</v>
      </c>
      <c r="B4109" s="1">
        <v>42698</v>
      </c>
      <c r="C4109" s="1">
        <v>42703</v>
      </c>
      <c r="D4109">
        <f t="shared" si="256"/>
        <v>2016</v>
      </c>
      <c r="E4109" t="str">
        <f t="shared" si="257"/>
        <v>Nov</v>
      </c>
      <c r="F4109" t="s">
        <v>37</v>
      </c>
      <c r="G4109" t="s">
        <v>237</v>
      </c>
      <c r="H4109" s="2" t="s">
        <v>22</v>
      </c>
      <c r="I4109" t="s">
        <v>47</v>
      </c>
      <c r="J4109" t="s">
        <v>33</v>
      </c>
      <c r="K4109">
        <v>90036</v>
      </c>
      <c r="L4109" t="s">
        <v>34</v>
      </c>
      <c r="M4109" t="s">
        <v>5004</v>
      </c>
      <c r="N4109" t="s">
        <v>128</v>
      </c>
      <c r="O4109" t="s">
        <v>4436</v>
      </c>
      <c r="P4109" s="4">
        <v>91.391999999999996</v>
      </c>
      <c r="Q4109" s="4">
        <v>91.391999999999996</v>
      </c>
      <c r="R4109" s="4">
        <f t="shared" si="258"/>
        <v>0</v>
      </c>
      <c r="S4109" s="4">
        <f t="shared" si="259"/>
        <v>0</v>
      </c>
    </row>
    <row r="4110" spans="1:19" x14ac:dyDescent="0.3">
      <c r="A4110" t="s">
        <v>2181</v>
      </c>
      <c r="B4110" s="1">
        <v>43036</v>
      </c>
      <c r="C4110" s="1">
        <v>43042</v>
      </c>
      <c r="D4110">
        <f t="shared" si="256"/>
        <v>2017</v>
      </c>
      <c r="E4110" t="str">
        <f t="shared" si="257"/>
        <v>Oct</v>
      </c>
      <c r="F4110" t="s">
        <v>37</v>
      </c>
      <c r="G4110" t="s">
        <v>1136</v>
      </c>
      <c r="H4110" t="s">
        <v>51</v>
      </c>
      <c r="I4110" t="s">
        <v>976</v>
      </c>
      <c r="J4110" t="s">
        <v>144</v>
      </c>
      <c r="K4110">
        <v>7109</v>
      </c>
      <c r="L4110" t="s">
        <v>54</v>
      </c>
      <c r="M4110" t="s">
        <v>5004</v>
      </c>
      <c r="N4110" t="s">
        <v>128</v>
      </c>
      <c r="O4110" t="s">
        <v>4436</v>
      </c>
      <c r="P4110" s="4">
        <v>14.28</v>
      </c>
      <c r="Q4110" s="4">
        <v>14.28</v>
      </c>
      <c r="R4110" s="4">
        <f t="shared" si="258"/>
        <v>0</v>
      </c>
      <c r="S4110" s="4">
        <f t="shared" si="259"/>
        <v>0</v>
      </c>
    </row>
    <row r="4111" spans="1:19" ht="15.6" x14ac:dyDescent="0.3">
      <c r="A4111" t="s">
        <v>1657</v>
      </c>
      <c r="B4111" s="1">
        <v>43409</v>
      </c>
      <c r="C4111" s="1">
        <v>43414</v>
      </c>
      <c r="D4111">
        <f t="shared" si="256"/>
        <v>2018</v>
      </c>
      <c r="E4111" t="str">
        <f t="shared" si="257"/>
        <v>Nov</v>
      </c>
      <c r="F4111" t="s">
        <v>67</v>
      </c>
      <c r="G4111" t="s">
        <v>1658</v>
      </c>
      <c r="H4111" s="2" t="s">
        <v>22</v>
      </c>
      <c r="I4111" t="s">
        <v>61</v>
      </c>
      <c r="J4111" t="s">
        <v>62</v>
      </c>
      <c r="K4111">
        <v>10024</v>
      </c>
      <c r="L4111" t="s">
        <v>54</v>
      </c>
      <c r="M4111" t="s">
        <v>5004</v>
      </c>
      <c r="N4111" t="s">
        <v>128</v>
      </c>
      <c r="O4111" t="s">
        <v>4436</v>
      </c>
      <c r="P4111" s="4">
        <v>11.423999999999999</v>
      </c>
      <c r="Q4111" s="4">
        <v>18</v>
      </c>
      <c r="R4111" s="4">
        <f t="shared" si="258"/>
        <v>-6.5760000000000005</v>
      </c>
      <c r="S4111" s="4">
        <f t="shared" si="259"/>
        <v>-0.98640000000000005</v>
      </c>
    </row>
    <row r="4112" spans="1:19" ht="15.6" x14ac:dyDescent="0.3">
      <c r="A4112" t="s">
        <v>1354</v>
      </c>
      <c r="B4112" s="1">
        <v>42170</v>
      </c>
      <c r="C4112" s="1">
        <v>42176</v>
      </c>
      <c r="D4112">
        <f t="shared" si="256"/>
        <v>2015</v>
      </c>
      <c r="E4112" t="str">
        <f t="shared" si="257"/>
        <v>Jun</v>
      </c>
      <c r="F4112" t="s">
        <v>37</v>
      </c>
      <c r="G4112" t="s">
        <v>758</v>
      </c>
      <c r="H4112" s="2" t="s">
        <v>22</v>
      </c>
      <c r="I4112" t="s">
        <v>855</v>
      </c>
      <c r="J4112" t="s">
        <v>109</v>
      </c>
      <c r="K4112">
        <v>78207</v>
      </c>
      <c r="L4112" t="s">
        <v>25</v>
      </c>
      <c r="M4112" t="s">
        <v>5004</v>
      </c>
      <c r="N4112" t="s">
        <v>128</v>
      </c>
      <c r="O4112" t="s">
        <v>4436</v>
      </c>
      <c r="P4112" s="4">
        <v>8.5679999999999996</v>
      </c>
      <c r="Q4112" s="4">
        <v>18</v>
      </c>
      <c r="R4112" s="4">
        <f t="shared" si="258"/>
        <v>-9.4320000000000004</v>
      </c>
      <c r="S4112" s="4">
        <f t="shared" si="259"/>
        <v>-1.4148000000000001</v>
      </c>
    </row>
    <row r="4113" spans="1:19" ht="15.6" x14ac:dyDescent="0.3">
      <c r="A4113" t="s">
        <v>5007</v>
      </c>
      <c r="B4113" s="1">
        <v>42437</v>
      </c>
      <c r="C4113" s="1">
        <v>42441</v>
      </c>
      <c r="D4113">
        <f t="shared" si="256"/>
        <v>2016</v>
      </c>
      <c r="E4113" t="str">
        <f t="shared" si="257"/>
        <v>Mar</v>
      </c>
      <c r="F4113" t="s">
        <v>37</v>
      </c>
      <c r="G4113" t="s">
        <v>3220</v>
      </c>
      <c r="H4113" s="2" t="s">
        <v>22</v>
      </c>
      <c r="I4113" t="s">
        <v>23</v>
      </c>
      <c r="J4113" t="s">
        <v>24</v>
      </c>
      <c r="K4113">
        <v>60623</v>
      </c>
      <c r="L4113" t="s">
        <v>25</v>
      </c>
      <c r="M4113" t="s">
        <v>5004</v>
      </c>
      <c r="N4113" t="s">
        <v>128</v>
      </c>
      <c r="O4113" t="s">
        <v>4436</v>
      </c>
      <c r="P4113" s="4">
        <v>8.5679999999999996</v>
      </c>
      <c r="Q4113" s="4">
        <v>18</v>
      </c>
      <c r="R4113" s="4">
        <f t="shared" si="258"/>
        <v>-9.4320000000000004</v>
      </c>
      <c r="S4113" s="4">
        <f t="shared" si="259"/>
        <v>-1.4148000000000001</v>
      </c>
    </row>
    <row r="4114" spans="1:19" ht="15.6" x14ac:dyDescent="0.3">
      <c r="A4114" t="s">
        <v>2838</v>
      </c>
      <c r="B4114" s="1">
        <v>42264</v>
      </c>
      <c r="C4114" s="1">
        <v>42268</v>
      </c>
      <c r="D4114">
        <f t="shared" si="256"/>
        <v>2015</v>
      </c>
      <c r="E4114" t="str">
        <f t="shared" si="257"/>
        <v>Sep</v>
      </c>
      <c r="F4114" t="s">
        <v>37</v>
      </c>
      <c r="G4114" t="s">
        <v>1714</v>
      </c>
      <c r="H4114" s="2" t="s">
        <v>22</v>
      </c>
      <c r="I4114" t="s">
        <v>69</v>
      </c>
      <c r="J4114" t="s">
        <v>70</v>
      </c>
      <c r="K4114">
        <v>98103</v>
      </c>
      <c r="L4114" t="s">
        <v>34</v>
      </c>
      <c r="M4114" t="s">
        <v>5008</v>
      </c>
      <c r="N4114" t="s">
        <v>128</v>
      </c>
      <c r="O4114" t="s">
        <v>4436</v>
      </c>
      <c r="P4114" s="4">
        <v>137.24</v>
      </c>
      <c r="Q4114" s="4">
        <v>137.24</v>
      </c>
      <c r="R4114" s="4">
        <f t="shared" si="258"/>
        <v>0</v>
      </c>
      <c r="S4114" s="4">
        <f t="shared" si="259"/>
        <v>0</v>
      </c>
    </row>
    <row r="4115" spans="1:19" ht="15.6" x14ac:dyDescent="0.3">
      <c r="A4115" t="s">
        <v>299</v>
      </c>
      <c r="B4115" s="1">
        <v>42613</v>
      </c>
      <c r="C4115" s="1">
        <v>42615</v>
      </c>
      <c r="D4115">
        <f t="shared" si="256"/>
        <v>2016</v>
      </c>
      <c r="E4115" t="str">
        <f t="shared" si="257"/>
        <v>Aug</v>
      </c>
      <c r="F4115" t="s">
        <v>20</v>
      </c>
      <c r="G4115" t="s">
        <v>300</v>
      </c>
      <c r="H4115" s="2" t="s">
        <v>22</v>
      </c>
      <c r="I4115" t="s">
        <v>32</v>
      </c>
      <c r="J4115" t="s">
        <v>33</v>
      </c>
      <c r="K4115">
        <v>94122</v>
      </c>
      <c r="L4115" t="s">
        <v>34</v>
      </c>
      <c r="M4115" t="s">
        <v>5008</v>
      </c>
      <c r="N4115" t="s">
        <v>128</v>
      </c>
      <c r="O4115" t="s">
        <v>4436</v>
      </c>
      <c r="P4115" s="4">
        <v>137.24</v>
      </c>
      <c r="Q4115" s="4">
        <v>137.24</v>
      </c>
      <c r="R4115" s="4">
        <f t="shared" si="258"/>
        <v>0</v>
      </c>
      <c r="S4115" s="4">
        <f t="shared" si="259"/>
        <v>0</v>
      </c>
    </row>
    <row r="4116" spans="1:19" ht="15.6" x14ac:dyDescent="0.3">
      <c r="A4116" t="s">
        <v>5009</v>
      </c>
      <c r="B4116" s="1">
        <v>43313</v>
      </c>
      <c r="C4116" s="1">
        <v>43316</v>
      </c>
      <c r="D4116">
        <f t="shared" si="256"/>
        <v>2018</v>
      </c>
      <c r="E4116" t="str">
        <f t="shared" si="257"/>
        <v>Aug</v>
      </c>
      <c r="F4116" t="s">
        <v>67</v>
      </c>
      <c r="G4116" t="s">
        <v>1163</v>
      </c>
      <c r="H4116" s="2" t="s">
        <v>22</v>
      </c>
      <c r="I4116" t="s">
        <v>154</v>
      </c>
      <c r="J4116" t="s">
        <v>33</v>
      </c>
      <c r="K4116">
        <v>93905</v>
      </c>
      <c r="L4116" t="s">
        <v>34</v>
      </c>
      <c r="M4116" t="s">
        <v>5008</v>
      </c>
      <c r="N4116" t="s">
        <v>128</v>
      </c>
      <c r="O4116" t="s">
        <v>4436</v>
      </c>
      <c r="P4116" s="4">
        <v>54.896000000000001</v>
      </c>
      <c r="Q4116" s="4">
        <v>54.896000000000001</v>
      </c>
      <c r="R4116" s="4">
        <f t="shared" si="258"/>
        <v>0</v>
      </c>
      <c r="S4116" s="4">
        <f t="shared" si="259"/>
        <v>0</v>
      </c>
    </row>
    <row r="4117" spans="1:19" ht="15.6" x14ac:dyDescent="0.3">
      <c r="A4117" t="s">
        <v>5010</v>
      </c>
      <c r="B4117" s="1">
        <v>42085</v>
      </c>
      <c r="C4117" s="1">
        <v>42089</v>
      </c>
      <c r="D4117">
        <f t="shared" si="256"/>
        <v>2015</v>
      </c>
      <c r="E4117" t="str">
        <f t="shared" si="257"/>
        <v>Mar</v>
      </c>
      <c r="F4117" t="s">
        <v>37</v>
      </c>
      <c r="G4117" t="s">
        <v>3375</v>
      </c>
      <c r="H4117" s="2" t="s">
        <v>22</v>
      </c>
      <c r="I4117" t="s">
        <v>1101</v>
      </c>
      <c r="J4117" t="s">
        <v>83</v>
      </c>
      <c r="K4117">
        <v>27405</v>
      </c>
      <c r="L4117" t="s">
        <v>44</v>
      </c>
      <c r="M4117" t="s">
        <v>5008</v>
      </c>
      <c r="N4117" t="s">
        <v>128</v>
      </c>
      <c r="O4117" t="s">
        <v>4436</v>
      </c>
      <c r="P4117" s="4">
        <v>51.465000000000003</v>
      </c>
      <c r="Q4117" s="4">
        <v>51.465000000000003</v>
      </c>
      <c r="R4117" s="4">
        <f t="shared" si="258"/>
        <v>0</v>
      </c>
      <c r="S4117" s="4">
        <f t="shared" si="259"/>
        <v>0</v>
      </c>
    </row>
    <row r="4118" spans="1:19" x14ac:dyDescent="0.3">
      <c r="A4118" t="s">
        <v>5011</v>
      </c>
      <c r="B4118" s="1">
        <v>43329</v>
      </c>
      <c r="C4118" s="1">
        <v>43335</v>
      </c>
      <c r="D4118">
        <f t="shared" si="256"/>
        <v>2018</v>
      </c>
      <c r="E4118" t="str">
        <f t="shared" si="257"/>
        <v>Aug</v>
      </c>
      <c r="F4118" t="s">
        <v>37</v>
      </c>
      <c r="G4118" t="s">
        <v>1141</v>
      </c>
      <c r="H4118" t="s">
        <v>22</v>
      </c>
      <c r="I4118" t="s">
        <v>576</v>
      </c>
      <c r="J4118" t="s">
        <v>205</v>
      </c>
      <c r="K4118">
        <v>40214</v>
      </c>
      <c r="L4118" t="s">
        <v>44</v>
      </c>
      <c r="M4118" t="s">
        <v>5008</v>
      </c>
      <c r="N4118" t="s">
        <v>128</v>
      </c>
      <c r="O4118" t="s">
        <v>4436</v>
      </c>
      <c r="P4118" s="4">
        <v>102.93</v>
      </c>
      <c r="Q4118" s="4">
        <v>102.93</v>
      </c>
      <c r="R4118" s="4">
        <f t="shared" si="258"/>
        <v>0</v>
      </c>
      <c r="S4118" s="4">
        <f t="shared" si="259"/>
        <v>0</v>
      </c>
    </row>
    <row r="4119" spans="1:19" ht="15.6" x14ac:dyDescent="0.3">
      <c r="A4119" t="s">
        <v>2831</v>
      </c>
      <c r="B4119" s="1">
        <v>42464</v>
      </c>
      <c r="C4119" s="1">
        <v>42468</v>
      </c>
      <c r="D4119">
        <f t="shared" si="256"/>
        <v>2016</v>
      </c>
      <c r="E4119" t="str">
        <f t="shared" si="257"/>
        <v>Apr</v>
      </c>
      <c r="F4119" t="s">
        <v>37</v>
      </c>
      <c r="G4119" t="s">
        <v>1509</v>
      </c>
      <c r="H4119" s="2" t="s">
        <v>22</v>
      </c>
      <c r="I4119" t="s">
        <v>61</v>
      </c>
      <c r="J4119" t="s">
        <v>62</v>
      </c>
      <c r="K4119">
        <v>10009</v>
      </c>
      <c r="L4119" t="s">
        <v>54</v>
      </c>
      <c r="M4119" t="s">
        <v>5008</v>
      </c>
      <c r="N4119" t="s">
        <v>128</v>
      </c>
      <c r="O4119" t="s">
        <v>4436</v>
      </c>
      <c r="P4119" s="4">
        <v>82.343999999999994</v>
      </c>
      <c r="Q4119" s="4">
        <v>82.343999999999994</v>
      </c>
      <c r="R4119" s="4">
        <f t="shared" si="258"/>
        <v>0</v>
      </c>
      <c r="S4119" s="4">
        <f t="shared" si="259"/>
        <v>0</v>
      </c>
    </row>
    <row r="4120" spans="1:19" ht="15.6" x14ac:dyDescent="0.3">
      <c r="A4120" t="s">
        <v>5012</v>
      </c>
      <c r="B4120" s="1">
        <v>42638</v>
      </c>
      <c r="C4120" s="1">
        <v>42642</v>
      </c>
      <c r="D4120">
        <f t="shared" si="256"/>
        <v>2016</v>
      </c>
      <c r="E4120" t="str">
        <f t="shared" si="257"/>
        <v>Sep</v>
      </c>
      <c r="F4120" t="s">
        <v>37</v>
      </c>
      <c r="G4120" t="s">
        <v>290</v>
      </c>
      <c r="H4120" s="2" t="s">
        <v>22</v>
      </c>
      <c r="I4120" t="s">
        <v>533</v>
      </c>
      <c r="J4120" t="s">
        <v>1737</v>
      </c>
      <c r="K4120">
        <v>3301</v>
      </c>
      <c r="L4120" t="s">
        <v>54</v>
      </c>
      <c r="M4120" t="s">
        <v>5008</v>
      </c>
      <c r="N4120" t="s">
        <v>128</v>
      </c>
      <c r="O4120" t="s">
        <v>4436</v>
      </c>
      <c r="P4120" s="4">
        <v>68.62</v>
      </c>
      <c r="Q4120" s="4">
        <v>68.62</v>
      </c>
      <c r="R4120" s="4">
        <f t="shared" si="258"/>
        <v>0</v>
      </c>
      <c r="S4120" s="4">
        <f t="shared" si="259"/>
        <v>0</v>
      </c>
    </row>
    <row r="4121" spans="1:19" ht="15.6" x14ac:dyDescent="0.3">
      <c r="A4121" t="s">
        <v>1657</v>
      </c>
      <c r="B4121" s="1">
        <v>43409</v>
      </c>
      <c r="C4121" s="1">
        <v>43414</v>
      </c>
      <c r="D4121">
        <f t="shared" si="256"/>
        <v>2018</v>
      </c>
      <c r="E4121" t="str">
        <f t="shared" si="257"/>
        <v>Nov</v>
      </c>
      <c r="F4121" t="s">
        <v>67</v>
      </c>
      <c r="G4121" t="s">
        <v>1658</v>
      </c>
      <c r="H4121" s="2" t="s">
        <v>22</v>
      </c>
      <c r="I4121" t="s">
        <v>61</v>
      </c>
      <c r="J4121" t="s">
        <v>62</v>
      </c>
      <c r="K4121">
        <v>10024</v>
      </c>
      <c r="L4121" t="s">
        <v>54</v>
      </c>
      <c r="M4121" t="s">
        <v>5008</v>
      </c>
      <c r="N4121" t="s">
        <v>128</v>
      </c>
      <c r="O4121" t="s">
        <v>4436</v>
      </c>
      <c r="P4121" s="4">
        <v>164.68799999999999</v>
      </c>
      <c r="Q4121" s="4">
        <v>164.68799999999999</v>
      </c>
      <c r="R4121" s="4">
        <f t="shared" si="258"/>
        <v>0</v>
      </c>
      <c r="S4121" s="4">
        <f t="shared" si="259"/>
        <v>0</v>
      </c>
    </row>
    <row r="4122" spans="1:19" x14ac:dyDescent="0.3">
      <c r="A4122" t="s">
        <v>745</v>
      </c>
      <c r="B4122" s="1">
        <v>43074</v>
      </c>
      <c r="C4122" s="1">
        <v>43078</v>
      </c>
      <c r="D4122">
        <f t="shared" si="256"/>
        <v>2017</v>
      </c>
      <c r="E4122" t="str">
        <f t="shared" si="257"/>
        <v>Dec</v>
      </c>
      <c r="F4122" t="s">
        <v>37</v>
      </c>
      <c r="G4122" t="s">
        <v>746</v>
      </c>
      <c r="H4122" t="s">
        <v>51</v>
      </c>
      <c r="I4122" t="s">
        <v>321</v>
      </c>
      <c r="J4122" t="s">
        <v>148</v>
      </c>
      <c r="K4122">
        <v>53132</v>
      </c>
      <c r="L4122" t="s">
        <v>25</v>
      </c>
      <c r="M4122" t="s">
        <v>5008</v>
      </c>
      <c r="N4122" t="s">
        <v>128</v>
      </c>
      <c r="O4122" t="s">
        <v>4436</v>
      </c>
      <c r="P4122" s="4">
        <v>171.55</v>
      </c>
      <c r="Q4122" s="4">
        <f>P4122-17</f>
        <v>154.55000000000001</v>
      </c>
      <c r="R4122" s="4">
        <f t="shared" si="258"/>
        <v>17</v>
      </c>
      <c r="S4122" s="4">
        <f t="shared" si="259"/>
        <v>2.5499999999999998</v>
      </c>
    </row>
    <row r="4123" spans="1:19" ht="15.6" x14ac:dyDescent="0.3">
      <c r="A4123" t="s">
        <v>120</v>
      </c>
      <c r="B4123" s="1">
        <v>42106</v>
      </c>
      <c r="C4123" s="1">
        <v>42111</v>
      </c>
      <c r="D4123">
        <f t="shared" si="256"/>
        <v>2015</v>
      </c>
      <c r="E4123" t="str">
        <f t="shared" si="257"/>
        <v>Apr</v>
      </c>
      <c r="F4123" t="s">
        <v>37</v>
      </c>
      <c r="G4123" t="s">
        <v>121</v>
      </c>
      <c r="H4123" s="2" t="s">
        <v>22</v>
      </c>
      <c r="I4123" t="s">
        <v>122</v>
      </c>
      <c r="J4123" t="s">
        <v>33</v>
      </c>
      <c r="K4123">
        <v>90278</v>
      </c>
      <c r="L4123" t="s">
        <v>34</v>
      </c>
      <c r="M4123" t="s">
        <v>5013</v>
      </c>
      <c r="N4123" t="s">
        <v>128</v>
      </c>
      <c r="O4123" t="s">
        <v>4436</v>
      </c>
      <c r="P4123" s="4">
        <v>18.088000000000001</v>
      </c>
      <c r="Q4123" s="4">
        <v>18</v>
      </c>
      <c r="R4123" s="4">
        <f t="shared" si="258"/>
        <v>8.8000000000000966E-2</v>
      </c>
      <c r="S4123" s="4">
        <f t="shared" si="259"/>
        <v>1.3200000000000144E-2</v>
      </c>
    </row>
    <row r="4124" spans="1:19" ht="15.6" x14ac:dyDescent="0.3">
      <c r="A4124" t="s">
        <v>5014</v>
      </c>
      <c r="B4124" s="1">
        <v>42375</v>
      </c>
      <c r="C4124" s="1">
        <v>42381</v>
      </c>
      <c r="D4124">
        <f t="shared" si="256"/>
        <v>2016</v>
      </c>
      <c r="E4124" t="str">
        <f t="shared" si="257"/>
        <v>Jan</v>
      </c>
      <c r="F4124" t="s">
        <v>37</v>
      </c>
      <c r="G4124" t="s">
        <v>1649</v>
      </c>
      <c r="H4124" s="2" t="s">
        <v>22</v>
      </c>
      <c r="I4124" t="s">
        <v>338</v>
      </c>
      <c r="J4124" t="s">
        <v>75</v>
      </c>
      <c r="K4124">
        <v>80906</v>
      </c>
      <c r="L4124" t="s">
        <v>34</v>
      </c>
      <c r="M4124" t="s">
        <v>5013</v>
      </c>
      <c r="N4124" t="s">
        <v>128</v>
      </c>
      <c r="O4124" t="s">
        <v>4436</v>
      </c>
      <c r="P4124" s="4">
        <v>1.9379999999999999</v>
      </c>
      <c r="Q4124" s="4">
        <v>5</v>
      </c>
      <c r="R4124" s="4">
        <f t="shared" si="258"/>
        <v>-3.0620000000000003</v>
      </c>
      <c r="S4124" s="4">
        <f t="shared" si="259"/>
        <v>-0.45930000000000004</v>
      </c>
    </row>
    <row r="4125" spans="1:19" ht="15.6" x14ac:dyDescent="0.3">
      <c r="A4125" t="s">
        <v>5015</v>
      </c>
      <c r="B4125" s="1">
        <v>42848</v>
      </c>
      <c r="C4125" s="1">
        <v>42852</v>
      </c>
      <c r="D4125">
        <f t="shared" si="256"/>
        <v>2017</v>
      </c>
      <c r="E4125" t="str">
        <f t="shared" si="257"/>
        <v>Apr</v>
      </c>
      <c r="F4125" t="s">
        <v>37</v>
      </c>
      <c r="G4125" t="s">
        <v>1048</v>
      </c>
      <c r="H4125" s="2" t="s">
        <v>22</v>
      </c>
      <c r="I4125" t="s">
        <v>5016</v>
      </c>
      <c r="J4125" t="s">
        <v>33</v>
      </c>
      <c r="K4125">
        <v>92672</v>
      </c>
      <c r="L4125" t="s">
        <v>34</v>
      </c>
      <c r="M4125" t="s">
        <v>5013</v>
      </c>
      <c r="N4125" t="s">
        <v>110</v>
      </c>
      <c r="O4125" t="s">
        <v>4436</v>
      </c>
      <c r="P4125" s="4">
        <v>18.088000000000001</v>
      </c>
      <c r="Q4125" s="4">
        <v>100</v>
      </c>
      <c r="R4125" s="4">
        <f t="shared" si="258"/>
        <v>-81.912000000000006</v>
      </c>
      <c r="S4125" s="4">
        <f t="shared" si="259"/>
        <v>-12.286800000000001</v>
      </c>
    </row>
    <row r="4126" spans="1:19" ht="15.6" x14ac:dyDescent="0.3">
      <c r="A4126" t="s">
        <v>4749</v>
      </c>
      <c r="B4126" s="1">
        <v>42914</v>
      </c>
      <c r="C4126" s="1">
        <v>42914</v>
      </c>
      <c r="D4126">
        <f t="shared" si="256"/>
        <v>2017</v>
      </c>
      <c r="E4126" t="str">
        <f t="shared" si="257"/>
        <v>Jun</v>
      </c>
      <c r="F4126" t="s">
        <v>30</v>
      </c>
      <c r="G4126" t="s">
        <v>2348</v>
      </c>
      <c r="H4126" s="2" t="s">
        <v>22</v>
      </c>
      <c r="I4126" t="s">
        <v>47</v>
      </c>
      <c r="J4126" t="s">
        <v>33</v>
      </c>
      <c r="K4126">
        <v>90032</v>
      </c>
      <c r="L4126" t="s">
        <v>34</v>
      </c>
      <c r="M4126" t="s">
        <v>5013</v>
      </c>
      <c r="N4126" t="s">
        <v>128</v>
      </c>
      <c r="O4126" t="s">
        <v>4436</v>
      </c>
      <c r="P4126" s="4">
        <v>7.7519999999999998</v>
      </c>
      <c r="Q4126" s="4">
        <v>18</v>
      </c>
      <c r="R4126" s="4">
        <f t="shared" si="258"/>
        <v>-10.248000000000001</v>
      </c>
      <c r="S4126" s="4">
        <f t="shared" si="259"/>
        <v>-1.5372000000000001</v>
      </c>
    </row>
    <row r="4127" spans="1:19" ht="15.6" x14ac:dyDescent="0.3">
      <c r="A4127" t="s">
        <v>3296</v>
      </c>
      <c r="B4127" s="1">
        <v>43435</v>
      </c>
      <c r="C4127" s="1">
        <v>43439</v>
      </c>
      <c r="D4127">
        <f t="shared" si="256"/>
        <v>2018</v>
      </c>
      <c r="E4127" t="str">
        <f t="shared" si="257"/>
        <v>Dec</v>
      </c>
      <c r="F4127" t="s">
        <v>37</v>
      </c>
      <c r="G4127" t="s">
        <v>3297</v>
      </c>
      <c r="H4127" s="2" t="s">
        <v>22</v>
      </c>
      <c r="I4127" t="s">
        <v>165</v>
      </c>
      <c r="J4127" t="s">
        <v>75</v>
      </c>
      <c r="K4127">
        <v>80219</v>
      </c>
      <c r="L4127" t="s">
        <v>34</v>
      </c>
      <c r="M4127" t="s">
        <v>5013</v>
      </c>
      <c r="N4127" t="s">
        <v>128</v>
      </c>
      <c r="O4127" t="s">
        <v>4436</v>
      </c>
      <c r="P4127" s="4">
        <v>6.7830000000000004</v>
      </c>
      <c r="Q4127" s="4">
        <v>5</v>
      </c>
      <c r="R4127" s="4">
        <f t="shared" si="258"/>
        <v>1.7830000000000004</v>
      </c>
      <c r="S4127" s="4">
        <f t="shared" si="259"/>
        <v>0.26745000000000002</v>
      </c>
    </row>
    <row r="4128" spans="1:19" ht="15.6" x14ac:dyDescent="0.3">
      <c r="A4128" t="s">
        <v>4204</v>
      </c>
      <c r="B4128" s="1">
        <v>42932</v>
      </c>
      <c r="C4128" s="1">
        <v>42936</v>
      </c>
      <c r="D4128">
        <f t="shared" si="256"/>
        <v>2017</v>
      </c>
      <c r="E4128" t="str">
        <f t="shared" si="257"/>
        <v>Jul</v>
      </c>
      <c r="F4128" t="s">
        <v>67</v>
      </c>
      <c r="G4128" t="s">
        <v>1136</v>
      </c>
      <c r="H4128" s="2" t="s">
        <v>22</v>
      </c>
      <c r="I4128" t="s">
        <v>139</v>
      </c>
      <c r="J4128" t="s">
        <v>698</v>
      </c>
      <c r="K4128">
        <v>29203</v>
      </c>
      <c r="L4128" t="s">
        <v>44</v>
      </c>
      <c r="M4128" t="s">
        <v>5013</v>
      </c>
      <c r="N4128" t="s">
        <v>110</v>
      </c>
      <c r="O4128" t="s">
        <v>4436</v>
      </c>
      <c r="P4128" s="4">
        <v>6.46</v>
      </c>
      <c r="Q4128" s="4">
        <v>5</v>
      </c>
      <c r="R4128" s="4">
        <f t="shared" si="258"/>
        <v>1.46</v>
      </c>
      <c r="S4128" s="4">
        <f t="shared" si="259"/>
        <v>0.219</v>
      </c>
    </row>
    <row r="4129" spans="1:19" ht="15.6" x14ac:dyDescent="0.3">
      <c r="A4129" t="s">
        <v>5017</v>
      </c>
      <c r="B4129" s="1">
        <v>42290</v>
      </c>
      <c r="C4129" s="1">
        <v>42294</v>
      </c>
      <c r="D4129">
        <f t="shared" si="256"/>
        <v>2015</v>
      </c>
      <c r="E4129" t="str">
        <f t="shared" si="257"/>
        <v>Oct</v>
      </c>
      <c r="F4129" t="s">
        <v>37</v>
      </c>
      <c r="G4129" t="s">
        <v>2616</v>
      </c>
      <c r="H4129" s="2" t="s">
        <v>22</v>
      </c>
      <c r="I4129" t="s">
        <v>3370</v>
      </c>
      <c r="J4129" t="s">
        <v>62</v>
      </c>
      <c r="K4129">
        <v>10550</v>
      </c>
      <c r="L4129" t="s">
        <v>54</v>
      </c>
      <c r="M4129" t="s">
        <v>5013</v>
      </c>
      <c r="N4129" t="s">
        <v>128</v>
      </c>
      <c r="O4129" t="s">
        <v>4436</v>
      </c>
      <c r="P4129" s="4">
        <v>7.7519999999999998</v>
      </c>
      <c r="Q4129" s="4">
        <v>18</v>
      </c>
      <c r="R4129" s="4">
        <f t="shared" si="258"/>
        <v>-10.248000000000001</v>
      </c>
      <c r="S4129" s="4">
        <f t="shared" si="259"/>
        <v>-1.5372000000000001</v>
      </c>
    </row>
    <row r="4130" spans="1:19" ht="15.6" x14ac:dyDescent="0.3">
      <c r="A4130" t="s">
        <v>5018</v>
      </c>
      <c r="B4130" s="1">
        <v>43005</v>
      </c>
      <c r="C4130" s="1">
        <v>43010</v>
      </c>
      <c r="D4130">
        <f t="shared" si="256"/>
        <v>2017</v>
      </c>
      <c r="E4130" t="str">
        <f t="shared" si="257"/>
        <v>Sep</v>
      </c>
      <c r="F4130" t="s">
        <v>37</v>
      </c>
      <c r="G4130" t="s">
        <v>160</v>
      </c>
      <c r="H4130" s="2" t="s">
        <v>22</v>
      </c>
      <c r="I4130" t="s">
        <v>744</v>
      </c>
      <c r="J4130" t="s">
        <v>233</v>
      </c>
      <c r="K4130">
        <v>43130</v>
      </c>
      <c r="L4130" t="s">
        <v>54</v>
      </c>
      <c r="M4130" t="s">
        <v>5013</v>
      </c>
      <c r="N4130" t="s">
        <v>128</v>
      </c>
      <c r="O4130" t="s">
        <v>4436</v>
      </c>
      <c r="P4130" s="4">
        <v>2.907</v>
      </c>
      <c r="Q4130" s="4">
        <v>5</v>
      </c>
      <c r="R4130" s="4">
        <f t="shared" si="258"/>
        <v>-2.093</v>
      </c>
      <c r="S4130" s="4">
        <f t="shared" si="259"/>
        <v>-0.31395000000000001</v>
      </c>
    </row>
    <row r="4131" spans="1:19" ht="15.6" x14ac:dyDescent="0.3">
      <c r="A4131" t="s">
        <v>3971</v>
      </c>
      <c r="B4131" s="1">
        <v>42100</v>
      </c>
      <c r="C4131" s="1">
        <v>42104</v>
      </c>
      <c r="D4131">
        <f t="shared" si="256"/>
        <v>2015</v>
      </c>
      <c r="E4131" t="str">
        <f t="shared" si="257"/>
        <v>Apr</v>
      </c>
      <c r="F4131" t="s">
        <v>67</v>
      </c>
      <c r="G4131" t="s">
        <v>1174</v>
      </c>
      <c r="H4131" s="2" t="s">
        <v>22</v>
      </c>
      <c r="I4131" t="s">
        <v>47</v>
      </c>
      <c r="J4131" t="s">
        <v>33</v>
      </c>
      <c r="K4131">
        <v>90004</v>
      </c>
      <c r="L4131" t="s">
        <v>34</v>
      </c>
      <c r="M4131" t="s">
        <v>5019</v>
      </c>
      <c r="N4131" t="s">
        <v>128</v>
      </c>
      <c r="O4131" t="s">
        <v>4436</v>
      </c>
      <c r="P4131" s="4">
        <v>65.567999999999998</v>
      </c>
      <c r="Q4131" s="4">
        <v>65.567999999999998</v>
      </c>
      <c r="R4131" s="4">
        <f t="shared" si="258"/>
        <v>0</v>
      </c>
      <c r="S4131" s="4">
        <f t="shared" si="259"/>
        <v>0</v>
      </c>
    </row>
    <row r="4132" spans="1:19" ht="15.6" x14ac:dyDescent="0.3">
      <c r="A4132" t="s">
        <v>5020</v>
      </c>
      <c r="B4132" s="1">
        <v>42679</v>
      </c>
      <c r="C4132" s="1">
        <v>42679</v>
      </c>
      <c r="D4132">
        <f t="shared" si="256"/>
        <v>2016</v>
      </c>
      <c r="E4132" t="str">
        <f t="shared" si="257"/>
        <v>Nov</v>
      </c>
      <c r="F4132" t="s">
        <v>30</v>
      </c>
      <c r="G4132" t="s">
        <v>583</v>
      </c>
      <c r="H4132" s="2" t="s">
        <v>22</v>
      </c>
      <c r="I4132" t="s">
        <v>69</v>
      </c>
      <c r="J4132" t="s">
        <v>70</v>
      </c>
      <c r="K4132">
        <v>98105</v>
      </c>
      <c r="L4132" t="s">
        <v>34</v>
      </c>
      <c r="M4132" t="s">
        <v>5019</v>
      </c>
      <c r="N4132" t="s">
        <v>128</v>
      </c>
      <c r="O4132" t="s">
        <v>4436</v>
      </c>
      <c r="P4132" s="4">
        <v>98.352000000000004</v>
      </c>
      <c r="Q4132" s="4">
        <v>98.352000000000004</v>
      </c>
      <c r="R4132" s="4">
        <f t="shared" si="258"/>
        <v>0</v>
      </c>
      <c r="S4132" s="4">
        <f t="shared" si="259"/>
        <v>0</v>
      </c>
    </row>
    <row r="4133" spans="1:19" ht="15.6" x14ac:dyDescent="0.3">
      <c r="A4133" t="s">
        <v>2704</v>
      </c>
      <c r="B4133" s="1">
        <v>42687</v>
      </c>
      <c r="C4133" s="1">
        <v>42691</v>
      </c>
      <c r="D4133">
        <f t="shared" si="256"/>
        <v>2016</v>
      </c>
      <c r="E4133" t="str">
        <f t="shared" si="257"/>
        <v>Nov</v>
      </c>
      <c r="F4133" t="s">
        <v>37</v>
      </c>
      <c r="G4133" t="s">
        <v>2631</v>
      </c>
      <c r="H4133" s="2" t="s">
        <v>22</v>
      </c>
      <c r="I4133" t="s">
        <v>293</v>
      </c>
      <c r="J4133" t="s">
        <v>75</v>
      </c>
      <c r="K4133">
        <v>80013</v>
      </c>
      <c r="L4133" t="s">
        <v>34</v>
      </c>
      <c r="M4133" t="s">
        <v>5019</v>
      </c>
      <c r="N4133" t="s">
        <v>128</v>
      </c>
      <c r="O4133" t="s">
        <v>4436</v>
      </c>
      <c r="P4133" s="4">
        <v>36.881999999999998</v>
      </c>
      <c r="Q4133" s="4">
        <v>36.881999999999998</v>
      </c>
      <c r="R4133" s="4">
        <f t="shared" si="258"/>
        <v>0</v>
      </c>
      <c r="S4133" s="4">
        <f t="shared" si="259"/>
        <v>0</v>
      </c>
    </row>
    <row r="4134" spans="1:19" ht="15.6" x14ac:dyDescent="0.3">
      <c r="A4134" t="s">
        <v>5021</v>
      </c>
      <c r="B4134" s="1">
        <v>43358</v>
      </c>
      <c r="C4134" s="1">
        <v>43360</v>
      </c>
      <c r="D4134">
        <f t="shared" si="256"/>
        <v>2018</v>
      </c>
      <c r="E4134" t="str">
        <f t="shared" si="257"/>
        <v>Sep</v>
      </c>
      <c r="F4134" t="s">
        <v>67</v>
      </c>
      <c r="G4134" t="s">
        <v>1437</v>
      </c>
      <c r="H4134" s="2" t="s">
        <v>22</v>
      </c>
      <c r="I4134" t="s">
        <v>4788</v>
      </c>
      <c r="J4134" t="s">
        <v>415</v>
      </c>
      <c r="K4134">
        <v>84106</v>
      </c>
      <c r="L4134" t="s">
        <v>34</v>
      </c>
      <c r="M4134" t="s">
        <v>5019</v>
      </c>
      <c r="N4134" t="s">
        <v>128</v>
      </c>
      <c r="O4134" t="s">
        <v>4436</v>
      </c>
      <c r="P4134" s="4">
        <v>295.05599999999998</v>
      </c>
      <c r="Q4134" s="4">
        <v>295.05599999999998</v>
      </c>
      <c r="R4134" s="4">
        <f t="shared" si="258"/>
        <v>0</v>
      </c>
      <c r="S4134" s="4">
        <f t="shared" si="259"/>
        <v>0</v>
      </c>
    </row>
    <row r="4135" spans="1:19" ht="15.6" x14ac:dyDescent="0.3">
      <c r="A4135" t="s">
        <v>5022</v>
      </c>
      <c r="B4135" s="1">
        <v>43364</v>
      </c>
      <c r="C4135" s="1">
        <v>43370</v>
      </c>
      <c r="D4135">
        <f t="shared" si="256"/>
        <v>2018</v>
      </c>
      <c r="E4135" t="str">
        <f t="shared" si="257"/>
        <v>Sep</v>
      </c>
      <c r="F4135" t="s">
        <v>37</v>
      </c>
      <c r="G4135" t="s">
        <v>1100</v>
      </c>
      <c r="H4135" s="2" t="s">
        <v>22</v>
      </c>
      <c r="I4135" t="s">
        <v>136</v>
      </c>
      <c r="J4135" t="s">
        <v>79</v>
      </c>
      <c r="K4135">
        <v>33142</v>
      </c>
      <c r="L4135" t="s">
        <v>44</v>
      </c>
      <c r="M4135" t="s">
        <v>5019</v>
      </c>
      <c r="N4135" t="s">
        <v>128</v>
      </c>
      <c r="O4135" t="s">
        <v>4436</v>
      </c>
      <c r="P4135" s="4">
        <v>12.294</v>
      </c>
      <c r="Q4135" s="4">
        <v>12.294</v>
      </c>
      <c r="R4135" s="4">
        <f t="shared" si="258"/>
        <v>0</v>
      </c>
      <c r="S4135" s="4">
        <f t="shared" si="259"/>
        <v>0</v>
      </c>
    </row>
    <row r="4136" spans="1:19" ht="15.6" x14ac:dyDescent="0.3">
      <c r="A4136" t="s">
        <v>3189</v>
      </c>
      <c r="B4136" s="1">
        <v>43170</v>
      </c>
      <c r="C4136" s="1">
        <v>43175</v>
      </c>
      <c r="D4136">
        <f t="shared" si="256"/>
        <v>2018</v>
      </c>
      <c r="E4136" t="str">
        <f t="shared" si="257"/>
        <v>Mar</v>
      </c>
      <c r="F4136" t="s">
        <v>37</v>
      </c>
      <c r="G4136" t="s">
        <v>529</v>
      </c>
      <c r="H4136" s="2" t="s">
        <v>22</v>
      </c>
      <c r="I4136" t="s">
        <v>100</v>
      </c>
      <c r="J4136" t="s">
        <v>101</v>
      </c>
      <c r="K4136">
        <v>19140</v>
      </c>
      <c r="L4136" t="s">
        <v>54</v>
      </c>
      <c r="M4136" t="s">
        <v>5019</v>
      </c>
      <c r="N4136" t="s">
        <v>128</v>
      </c>
      <c r="O4136" t="s">
        <v>4436</v>
      </c>
      <c r="P4136" s="4">
        <v>12.294</v>
      </c>
      <c r="Q4136" s="4">
        <v>12.294</v>
      </c>
      <c r="R4136" s="4">
        <f t="shared" si="258"/>
        <v>0</v>
      </c>
      <c r="S4136" s="4">
        <f t="shared" si="259"/>
        <v>0</v>
      </c>
    </row>
    <row r="4137" spans="1:19" ht="15.6" x14ac:dyDescent="0.3">
      <c r="A4137" t="s">
        <v>5023</v>
      </c>
      <c r="B4137" s="1">
        <v>42161</v>
      </c>
      <c r="C4137" s="1">
        <v>42167</v>
      </c>
      <c r="D4137">
        <f t="shared" si="256"/>
        <v>2015</v>
      </c>
      <c r="E4137" t="str">
        <f t="shared" si="257"/>
        <v>Jun</v>
      </c>
      <c r="F4137" t="s">
        <v>37</v>
      </c>
      <c r="G4137" t="s">
        <v>790</v>
      </c>
      <c r="H4137" s="2" t="s">
        <v>22</v>
      </c>
      <c r="I4137" t="s">
        <v>23</v>
      </c>
      <c r="J4137" t="s">
        <v>24</v>
      </c>
      <c r="K4137">
        <v>60623</v>
      </c>
      <c r="L4137" t="s">
        <v>25</v>
      </c>
      <c r="M4137" t="s">
        <v>5019</v>
      </c>
      <c r="N4137" t="s">
        <v>128</v>
      </c>
      <c r="O4137" t="s">
        <v>4436</v>
      </c>
      <c r="P4137" s="4">
        <v>24.588000000000001</v>
      </c>
      <c r="Q4137" s="4">
        <v>24.588000000000001</v>
      </c>
      <c r="R4137" s="4">
        <f t="shared" si="258"/>
        <v>0</v>
      </c>
      <c r="S4137" s="4">
        <f t="shared" si="259"/>
        <v>0</v>
      </c>
    </row>
    <row r="4138" spans="1:19" ht="15.6" x14ac:dyDescent="0.3">
      <c r="A4138" t="s">
        <v>5024</v>
      </c>
      <c r="B4138" s="1">
        <v>42240</v>
      </c>
      <c r="C4138" s="1">
        <v>42240</v>
      </c>
      <c r="D4138">
        <f t="shared" si="256"/>
        <v>2015</v>
      </c>
      <c r="E4138" t="str">
        <f t="shared" si="257"/>
        <v>Aug</v>
      </c>
      <c r="F4138" t="s">
        <v>30</v>
      </c>
      <c r="G4138" t="s">
        <v>1780</v>
      </c>
      <c r="H4138" s="2" t="s">
        <v>22</v>
      </c>
      <c r="I4138" t="s">
        <v>5025</v>
      </c>
      <c r="J4138" t="s">
        <v>1962</v>
      </c>
      <c r="K4138">
        <v>59102</v>
      </c>
      <c r="L4138" t="s">
        <v>34</v>
      </c>
      <c r="M4138" t="s">
        <v>5026</v>
      </c>
      <c r="N4138" t="s">
        <v>128</v>
      </c>
      <c r="O4138" t="s">
        <v>4436</v>
      </c>
      <c r="P4138" s="4">
        <v>8.2880000000000003</v>
      </c>
      <c r="Q4138" s="4">
        <v>18</v>
      </c>
      <c r="R4138" s="4">
        <f t="shared" si="258"/>
        <v>-9.7119999999999997</v>
      </c>
      <c r="S4138" s="4">
        <f t="shared" si="259"/>
        <v>-1.4567999999999999</v>
      </c>
    </row>
    <row r="4139" spans="1:19" ht="15.6" x14ac:dyDescent="0.3">
      <c r="A4139" t="s">
        <v>2836</v>
      </c>
      <c r="B4139" s="1">
        <v>42532</v>
      </c>
      <c r="C4139" s="1">
        <v>42537</v>
      </c>
      <c r="D4139">
        <f t="shared" si="256"/>
        <v>2016</v>
      </c>
      <c r="E4139" t="str">
        <f t="shared" si="257"/>
        <v>Jun</v>
      </c>
      <c r="F4139" t="s">
        <v>37</v>
      </c>
      <c r="G4139" t="s">
        <v>378</v>
      </c>
      <c r="H4139" s="2" t="s">
        <v>22</v>
      </c>
      <c r="I4139" t="s">
        <v>82</v>
      </c>
      <c r="J4139" t="s">
        <v>43</v>
      </c>
      <c r="K4139">
        <v>71203</v>
      </c>
      <c r="L4139" t="s">
        <v>44</v>
      </c>
      <c r="M4139" t="s">
        <v>5026</v>
      </c>
      <c r="N4139" t="s">
        <v>128</v>
      </c>
      <c r="O4139" t="s">
        <v>4436</v>
      </c>
      <c r="P4139" s="4">
        <v>36.26</v>
      </c>
      <c r="Q4139" s="4">
        <v>36.26</v>
      </c>
      <c r="R4139" s="4">
        <f t="shared" si="258"/>
        <v>0</v>
      </c>
      <c r="S4139" s="4">
        <f t="shared" si="259"/>
        <v>0</v>
      </c>
    </row>
    <row r="4140" spans="1:19" x14ac:dyDescent="0.3">
      <c r="A4140" t="s">
        <v>5027</v>
      </c>
      <c r="B4140" s="1">
        <v>42619</v>
      </c>
      <c r="C4140" s="1">
        <v>42625</v>
      </c>
      <c r="D4140">
        <f t="shared" si="256"/>
        <v>2016</v>
      </c>
      <c r="E4140" t="str">
        <f t="shared" si="257"/>
        <v>Sep</v>
      </c>
      <c r="F4140" t="s">
        <v>37</v>
      </c>
      <c r="G4140" t="s">
        <v>3159</v>
      </c>
      <c r="H4140" t="s">
        <v>51</v>
      </c>
      <c r="I4140" t="s">
        <v>645</v>
      </c>
      <c r="J4140" t="s">
        <v>158</v>
      </c>
      <c r="K4140">
        <v>23223</v>
      </c>
      <c r="L4140" t="s">
        <v>44</v>
      </c>
      <c r="M4140" t="s">
        <v>5026</v>
      </c>
      <c r="N4140" t="s">
        <v>128</v>
      </c>
      <c r="O4140" t="s">
        <v>4436</v>
      </c>
      <c r="P4140" s="4">
        <v>46.62</v>
      </c>
      <c r="Q4140" s="4">
        <v>46.62</v>
      </c>
      <c r="R4140" s="4">
        <f t="shared" si="258"/>
        <v>0</v>
      </c>
      <c r="S4140" s="4">
        <f t="shared" si="259"/>
        <v>0</v>
      </c>
    </row>
    <row r="4141" spans="1:19" ht="15.6" x14ac:dyDescent="0.3">
      <c r="A4141" t="s">
        <v>1312</v>
      </c>
      <c r="B4141" s="1">
        <v>42686</v>
      </c>
      <c r="C4141" s="1">
        <v>42693</v>
      </c>
      <c r="D4141">
        <f t="shared" si="256"/>
        <v>2016</v>
      </c>
      <c r="E4141" t="str">
        <f t="shared" si="257"/>
        <v>Nov</v>
      </c>
      <c r="F4141" t="s">
        <v>37</v>
      </c>
      <c r="G4141" t="s">
        <v>1313</v>
      </c>
      <c r="H4141" s="2" t="s">
        <v>22</v>
      </c>
      <c r="I4141" t="s">
        <v>1314</v>
      </c>
      <c r="J4141" t="s">
        <v>79</v>
      </c>
      <c r="K4141">
        <v>33317</v>
      </c>
      <c r="L4141" t="s">
        <v>44</v>
      </c>
      <c r="M4141" t="s">
        <v>5026</v>
      </c>
      <c r="N4141" t="s">
        <v>128</v>
      </c>
      <c r="O4141" t="s">
        <v>4436</v>
      </c>
      <c r="P4141" s="4">
        <v>4.6619999999999999</v>
      </c>
      <c r="Q4141" s="4">
        <v>5</v>
      </c>
      <c r="R4141" s="4">
        <f t="shared" si="258"/>
        <v>-0.33800000000000008</v>
      </c>
      <c r="S4141" s="4">
        <f t="shared" si="259"/>
        <v>-5.0700000000000009E-2</v>
      </c>
    </row>
    <row r="4142" spans="1:19" ht="15.6" x14ac:dyDescent="0.3">
      <c r="A4142" t="s">
        <v>3352</v>
      </c>
      <c r="B4142" s="1">
        <v>43394</v>
      </c>
      <c r="C4142" s="1">
        <v>43398</v>
      </c>
      <c r="D4142">
        <f t="shared" si="256"/>
        <v>2018</v>
      </c>
      <c r="E4142" t="str">
        <f t="shared" si="257"/>
        <v>Oct</v>
      </c>
      <c r="F4142" t="s">
        <v>37</v>
      </c>
      <c r="G4142" t="s">
        <v>2547</v>
      </c>
      <c r="H4142" s="2" t="s">
        <v>22</v>
      </c>
      <c r="I4142" t="s">
        <v>419</v>
      </c>
      <c r="J4142" t="s">
        <v>233</v>
      </c>
      <c r="K4142">
        <v>44107</v>
      </c>
      <c r="L4142" t="s">
        <v>54</v>
      </c>
      <c r="M4142" t="s">
        <v>5026</v>
      </c>
      <c r="N4142" t="s">
        <v>128</v>
      </c>
      <c r="O4142" t="s">
        <v>4436</v>
      </c>
      <c r="P4142" s="4">
        <v>6.2160000000000002</v>
      </c>
      <c r="Q4142" s="4">
        <v>5</v>
      </c>
      <c r="R4142" s="4">
        <f t="shared" si="258"/>
        <v>1.2160000000000002</v>
      </c>
      <c r="S4142" s="4">
        <f t="shared" si="259"/>
        <v>0.18240000000000003</v>
      </c>
    </row>
    <row r="4143" spans="1:19" ht="15.6" x14ac:dyDescent="0.3">
      <c r="A4143" t="s">
        <v>5028</v>
      </c>
      <c r="B4143" s="1">
        <v>43190</v>
      </c>
      <c r="C4143" s="1">
        <v>43195</v>
      </c>
      <c r="D4143">
        <f t="shared" si="256"/>
        <v>2018</v>
      </c>
      <c r="E4143" t="str">
        <f t="shared" si="257"/>
        <v>Mar</v>
      </c>
      <c r="F4143" t="s">
        <v>67</v>
      </c>
      <c r="G4143" t="s">
        <v>1279</v>
      </c>
      <c r="H4143" s="2" t="s">
        <v>22</v>
      </c>
      <c r="I4143" t="s">
        <v>23</v>
      </c>
      <c r="J4143" t="s">
        <v>24</v>
      </c>
      <c r="K4143">
        <v>60623</v>
      </c>
      <c r="L4143" t="s">
        <v>25</v>
      </c>
      <c r="M4143" t="s">
        <v>5026</v>
      </c>
      <c r="N4143" t="s">
        <v>128</v>
      </c>
      <c r="O4143" t="s">
        <v>4436</v>
      </c>
      <c r="P4143" s="4">
        <v>13.468</v>
      </c>
      <c r="Q4143" s="4">
        <v>13.468</v>
      </c>
      <c r="R4143" s="4">
        <f t="shared" si="258"/>
        <v>0</v>
      </c>
      <c r="S4143" s="4">
        <f t="shared" si="259"/>
        <v>0</v>
      </c>
    </row>
    <row r="4144" spans="1:19" ht="15.6" x14ac:dyDescent="0.3">
      <c r="A4144" t="s">
        <v>549</v>
      </c>
      <c r="B4144" s="1">
        <v>43392</v>
      </c>
      <c r="C4144" s="1">
        <v>43397</v>
      </c>
      <c r="D4144">
        <f t="shared" si="256"/>
        <v>2018</v>
      </c>
      <c r="E4144" t="str">
        <f t="shared" si="257"/>
        <v>Oct</v>
      </c>
      <c r="F4144" t="s">
        <v>37</v>
      </c>
      <c r="G4144" t="s">
        <v>550</v>
      </c>
      <c r="H4144" s="2" t="s">
        <v>22</v>
      </c>
      <c r="I4144" t="s">
        <v>551</v>
      </c>
      <c r="J4144" t="s">
        <v>109</v>
      </c>
      <c r="K4144">
        <v>76706</v>
      </c>
      <c r="L4144" t="s">
        <v>25</v>
      </c>
      <c r="M4144" t="s">
        <v>5026</v>
      </c>
      <c r="N4144" t="s">
        <v>128</v>
      </c>
      <c r="O4144" t="s">
        <v>4436</v>
      </c>
      <c r="P4144" s="4">
        <v>2.0720000000000001</v>
      </c>
      <c r="Q4144" s="4">
        <v>5</v>
      </c>
      <c r="R4144" s="4">
        <f t="shared" si="258"/>
        <v>-2.9279999999999999</v>
      </c>
      <c r="S4144" s="4">
        <f t="shared" si="259"/>
        <v>-0.43919999999999998</v>
      </c>
    </row>
    <row r="4145" spans="1:19" ht="15.6" x14ac:dyDescent="0.3">
      <c r="A4145" t="s">
        <v>5006</v>
      </c>
      <c r="B4145" s="1">
        <v>42698</v>
      </c>
      <c r="C4145" s="1">
        <v>42703</v>
      </c>
      <c r="D4145">
        <f t="shared" si="256"/>
        <v>2016</v>
      </c>
      <c r="E4145" t="str">
        <f t="shared" si="257"/>
        <v>Nov</v>
      </c>
      <c r="F4145" t="s">
        <v>37</v>
      </c>
      <c r="G4145" t="s">
        <v>237</v>
      </c>
      <c r="H4145" s="2" t="s">
        <v>22</v>
      </c>
      <c r="I4145" t="s">
        <v>47</v>
      </c>
      <c r="J4145" t="s">
        <v>33</v>
      </c>
      <c r="K4145">
        <v>90036</v>
      </c>
      <c r="L4145" t="s">
        <v>34</v>
      </c>
      <c r="M4145" t="s">
        <v>5029</v>
      </c>
      <c r="N4145" t="s">
        <v>128</v>
      </c>
      <c r="O4145" t="s">
        <v>4436</v>
      </c>
      <c r="P4145" s="4">
        <v>3.1680000000000001</v>
      </c>
      <c r="Q4145" s="4">
        <v>5</v>
      </c>
      <c r="R4145" s="4">
        <f t="shared" si="258"/>
        <v>-1.8319999999999999</v>
      </c>
      <c r="S4145" s="4">
        <f t="shared" si="259"/>
        <v>-0.27479999999999999</v>
      </c>
    </row>
    <row r="4146" spans="1:19" ht="15.6" x14ac:dyDescent="0.3">
      <c r="A4146" t="s">
        <v>5030</v>
      </c>
      <c r="B4146" s="1">
        <v>43042</v>
      </c>
      <c r="C4146" s="1">
        <v>43044</v>
      </c>
      <c r="D4146">
        <f t="shared" si="256"/>
        <v>2017</v>
      </c>
      <c r="E4146" t="str">
        <f t="shared" si="257"/>
        <v>Nov</v>
      </c>
      <c r="F4146" t="s">
        <v>20</v>
      </c>
      <c r="G4146" t="s">
        <v>323</v>
      </c>
      <c r="H4146" s="2" t="s">
        <v>22</v>
      </c>
      <c r="I4146" t="s">
        <v>463</v>
      </c>
      <c r="J4146" t="s">
        <v>242</v>
      </c>
      <c r="K4146">
        <v>97206</v>
      </c>
      <c r="L4146" t="s">
        <v>34</v>
      </c>
      <c r="M4146" t="s">
        <v>5029</v>
      </c>
      <c r="N4146" t="s">
        <v>110</v>
      </c>
      <c r="O4146" t="s">
        <v>4436</v>
      </c>
      <c r="P4146" s="4">
        <v>4.1580000000000004</v>
      </c>
      <c r="Q4146" s="4">
        <v>5</v>
      </c>
      <c r="R4146" s="4">
        <f t="shared" si="258"/>
        <v>-0.84199999999999964</v>
      </c>
      <c r="S4146" s="4">
        <f t="shared" si="259"/>
        <v>-0.12629999999999994</v>
      </c>
    </row>
    <row r="4147" spans="1:19" ht="15.6" x14ac:dyDescent="0.3">
      <c r="A4147" t="s">
        <v>5031</v>
      </c>
      <c r="B4147" s="1">
        <v>43421</v>
      </c>
      <c r="C4147" s="1">
        <v>43425</v>
      </c>
      <c r="D4147">
        <f t="shared" si="256"/>
        <v>2018</v>
      </c>
      <c r="E4147" t="str">
        <f t="shared" si="257"/>
        <v>Nov</v>
      </c>
      <c r="F4147" t="s">
        <v>37</v>
      </c>
      <c r="G4147" t="s">
        <v>828</v>
      </c>
      <c r="H4147" s="2" t="s">
        <v>22</v>
      </c>
      <c r="I4147" t="s">
        <v>1892</v>
      </c>
      <c r="J4147" t="s">
        <v>242</v>
      </c>
      <c r="K4147">
        <v>97123</v>
      </c>
      <c r="L4147" t="s">
        <v>34</v>
      </c>
      <c r="M4147" t="s">
        <v>5029</v>
      </c>
      <c r="N4147" t="s">
        <v>128</v>
      </c>
      <c r="O4147" t="s">
        <v>4436</v>
      </c>
      <c r="P4147" s="4">
        <v>4.1580000000000004</v>
      </c>
      <c r="Q4147" s="4">
        <v>5</v>
      </c>
      <c r="R4147" s="4">
        <f t="shared" si="258"/>
        <v>-0.84199999999999964</v>
      </c>
      <c r="S4147" s="4">
        <f t="shared" si="259"/>
        <v>-0.12629999999999994</v>
      </c>
    </row>
    <row r="4148" spans="1:19" ht="15.6" x14ac:dyDescent="0.3">
      <c r="A4148" t="s">
        <v>5032</v>
      </c>
      <c r="B4148" s="1">
        <v>43462</v>
      </c>
      <c r="C4148" s="1">
        <v>43465</v>
      </c>
      <c r="D4148">
        <f t="shared" si="256"/>
        <v>2018</v>
      </c>
      <c r="E4148" t="str">
        <f t="shared" si="257"/>
        <v>Dec</v>
      </c>
      <c r="F4148" t="s">
        <v>67</v>
      </c>
      <c r="G4148" t="s">
        <v>346</v>
      </c>
      <c r="H4148" s="2" t="s">
        <v>22</v>
      </c>
      <c r="I4148" t="s">
        <v>5033</v>
      </c>
      <c r="J4148" t="s">
        <v>75</v>
      </c>
      <c r="K4148">
        <v>80538</v>
      </c>
      <c r="L4148" t="s">
        <v>34</v>
      </c>
      <c r="M4148" t="s">
        <v>5029</v>
      </c>
      <c r="N4148" t="s">
        <v>128</v>
      </c>
      <c r="O4148" t="s">
        <v>4436</v>
      </c>
      <c r="P4148" s="3">
        <v>1.1879999999999999</v>
      </c>
      <c r="Q4148" s="3">
        <v>0.8</v>
      </c>
      <c r="R4148" s="4">
        <f t="shared" si="258"/>
        <v>0.3879999999999999</v>
      </c>
      <c r="S4148" s="4">
        <f t="shared" si="259"/>
        <v>5.8199999999999981E-2</v>
      </c>
    </row>
    <row r="4149" spans="1:19" ht="15.6" x14ac:dyDescent="0.3">
      <c r="A4149" t="s">
        <v>5034</v>
      </c>
      <c r="B4149" s="1">
        <v>43029</v>
      </c>
      <c r="C4149" s="1">
        <v>43034</v>
      </c>
      <c r="D4149">
        <f t="shared" si="256"/>
        <v>2017</v>
      </c>
      <c r="E4149" t="str">
        <f t="shared" si="257"/>
        <v>Oct</v>
      </c>
      <c r="F4149" t="s">
        <v>37</v>
      </c>
      <c r="G4149" t="s">
        <v>472</v>
      </c>
      <c r="H4149" s="2" t="s">
        <v>22</v>
      </c>
      <c r="I4149" t="s">
        <v>466</v>
      </c>
      <c r="J4149" t="s">
        <v>53</v>
      </c>
      <c r="K4149">
        <v>19711</v>
      </c>
      <c r="L4149" t="s">
        <v>54</v>
      </c>
      <c r="M4149" t="s">
        <v>5029</v>
      </c>
      <c r="N4149" t="s">
        <v>128</v>
      </c>
      <c r="O4149" t="s">
        <v>4436</v>
      </c>
      <c r="P4149" s="4">
        <v>7.92</v>
      </c>
      <c r="Q4149" s="4">
        <v>18</v>
      </c>
      <c r="R4149" s="4">
        <f t="shared" si="258"/>
        <v>-10.08</v>
      </c>
      <c r="S4149" s="4">
        <f t="shared" si="259"/>
        <v>-1.512</v>
      </c>
    </row>
    <row r="4150" spans="1:19" ht="15.6" x14ac:dyDescent="0.3">
      <c r="A4150" t="s">
        <v>3528</v>
      </c>
      <c r="B4150" s="1">
        <v>43214</v>
      </c>
      <c r="C4150" s="1">
        <v>43217</v>
      </c>
      <c r="D4150">
        <f t="shared" si="256"/>
        <v>2018</v>
      </c>
      <c r="E4150" t="str">
        <f t="shared" si="257"/>
        <v>Apr</v>
      </c>
      <c r="F4150" t="s">
        <v>20</v>
      </c>
      <c r="G4150" t="s">
        <v>661</v>
      </c>
      <c r="H4150" s="2" t="s">
        <v>22</v>
      </c>
      <c r="I4150" t="s">
        <v>100</v>
      </c>
      <c r="J4150" t="s">
        <v>101</v>
      </c>
      <c r="K4150">
        <v>19143</v>
      </c>
      <c r="L4150" t="s">
        <v>54</v>
      </c>
      <c r="M4150" t="s">
        <v>5029</v>
      </c>
      <c r="N4150" t="s">
        <v>128</v>
      </c>
      <c r="O4150" t="s">
        <v>4436</v>
      </c>
      <c r="P4150" s="3">
        <v>1.1879999999999999</v>
      </c>
      <c r="Q4150" s="3">
        <v>0.8</v>
      </c>
      <c r="R4150" s="4">
        <f t="shared" si="258"/>
        <v>0.3879999999999999</v>
      </c>
      <c r="S4150" s="4">
        <f t="shared" si="259"/>
        <v>5.8199999999999981E-2</v>
      </c>
    </row>
    <row r="4151" spans="1:19" ht="15.6" x14ac:dyDescent="0.3">
      <c r="A4151" t="s">
        <v>5035</v>
      </c>
      <c r="B4151" s="1">
        <v>42658</v>
      </c>
      <c r="C4151" s="1">
        <v>42665</v>
      </c>
      <c r="D4151">
        <f t="shared" si="256"/>
        <v>2016</v>
      </c>
      <c r="E4151" t="str">
        <f t="shared" si="257"/>
        <v>Oct</v>
      </c>
      <c r="F4151" t="s">
        <v>37</v>
      </c>
      <c r="G4151" t="s">
        <v>885</v>
      </c>
      <c r="H4151" s="2" t="s">
        <v>22</v>
      </c>
      <c r="I4151" t="s">
        <v>116</v>
      </c>
      <c r="J4151" t="s">
        <v>109</v>
      </c>
      <c r="K4151">
        <v>75217</v>
      </c>
      <c r="L4151" t="s">
        <v>25</v>
      </c>
      <c r="M4151" t="s">
        <v>5029</v>
      </c>
      <c r="N4151" t="s">
        <v>128</v>
      </c>
      <c r="O4151" t="s">
        <v>4436</v>
      </c>
      <c r="P4151" s="4">
        <v>3.96</v>
      </c>
      <c r="Q4151" s="4">
        <v>5</v>
      </c>
      <c r="R4151" s="4">
        <f t="shared" si="258"/>
        <v>-1.04</v>
      </c>
      <c r="S4151" s="4">
        <f t="shared" si="259"/>
        <v>-0.156</v>
      </c>
    </row>
    <row r="4152" spans="1:19" ht="15.6" x14ac:dyDescent="0.3">
      <c r="A4152" t="s">
        <v>5036</v>
      </c>
      <c r="B4152" s="1">
        <v>42710</v>
      </c>
      <c r="C4152" s="1">
        <v>42716</v>
      </c>
      <c r="D4152">
        <f t="shared" si="256"/>
        <v>2016</v>
      </c>
      <c r="E4152" t="str">
        <f t="shared" si="257"/>
        <v>Dec</v>
      </c>
      <c r="F4152" t="s">
        <v>37</v>
      </c>
      <c r="G4152" t="s">
        <v>830</v>
      </c>
      <c r="H4152" s="2" t="s">
        <v>22</v>
      </c>
      <c r="I4152" t="s">
        <v>1207</v>
      </c>
      <c r="J4152" t="s">
        <v>109</v>
      </c>
      <c r="K4152">
        <v>78745</v>
      </c>
      <c r="L4152" t="s">
        <v>25</v>
      </c>
      <c r="M4152" t="s">
        <v>5029</v>
      </c>
      <c r="N4152" t="s">
        <v>128</v>
      </c>
      <c r="O4152" t="s">
        <v>4436</v>
      </c>
      <c r="P4152" s="4">
        <v>2.7719999999999998</v>
      </c>
      <c r="Q4152" s="4">
        <v>5</v>
      </c>
      <c r="R4152" s="4">
        <f t="shared" si="258"/>
        <v>-2.2280000000000002</v>
      </c>
      <c r="S4152" s="4">
        <f t="shared" si="259"/>
        <v>-0.3342</v>
      </c>
    </row>
    <row r="4153" spans="1:19" ht="15.6" x14ac:dyDescent="0.3">
      <c r="A4153" t="s">
        <v>4995</v>
      </c>
      <c r="B4153" s="1">
        <v>43014</v>
      </c>
      <c r="C4153" s="1">
        <v>43015</v>
      </c>
      <c r="D4153">
        <f t="shared" si="256"/>
        <v>2017</v>
      </c>
      <c r="E4153" t="str">
        <f t="shared" si="257"/>
        <v>Oct</v>
      </c>
      <c r="F4153" t="s">
        <v>20</v>
      </c>
      <c r="G4153" t="s">
        <v>1274</v>
      </c>
      <c r="H4153" s="2" t="s">
        <v>22</v>
      </c>
      <c r="I4153" t="s">
        <v>3680</v>
      </c>
      <c r="J4153" t="s">
        <v>75</v>
      </c>
      <c r="K4153">
        <v>81001</v>
      </c>
      <c r="L4153" t="s">
        <v>34</v>
      </c>
      <c r="M4153" t="s">
        <v>5037</v>
      </c>
      <c r="N4153" t="s">
        <v>110</v>
      </c>
      <c r="O4153" t="s">
        <v>4436</v>
      </c>
      <c r="P4153" s="4">
        <v>17.904</v>
      </c>
      <c r="Q4153" s="4">
        <v>18</v>
      </c>
      <c r="R4153" s="4">
        <f t="shared" si="258"/>
        <v>-9.6000000000000085E-2</v>
      </c>
      <c r="S4153" s="4">
        <f t="shared" si="259"/>
        <v>-1.4400000000000012E-2</v>
      </c>
    </row>
    <row r="4154" spans="1:19" ht="15.6" x14ac:dyDescent="0.3">
      <c r="A4154" t="s">
        <v>1408</v>
      </c>
      <c r="B4154" s="1">
        <v>43080</v>
      </c>
      <c r="C4154" s="1">
        <v>43080</v>
      </c>
      <c r="D4154">
        <f t="shared" si="256"/>
        <v>2017</v>
      </c>
      <c r="E4154" t="str">
        <f t="shared" si="257"/>
        <v>Dec</v>
      </c>
      <c r="F4154" t="s">
        <v>30</v>
      </c>
      <c r="G4154" t="s">
        <v>1409</v>
      </c>
      <c r="H4154" s="2" t="s">
        <v>22</v>
      </c>
      <c r="I4154" t="s">
        <v>1410</v>
      </c>
      <c r="J4154" t="s">
        <v>33</v>
      </c>
      <c r="K4154">
        <v>92804</v>
      </c>
      <c r="L4154" t="s">
        <v>34</v>
      </c>
      <c r="M4154" t="s">
        <v>5037</v>
      </c>
      <c r="N4154" t="s">
        <v>128</v>
      </c>
      <c r="O4154" t="s">
        <v>4436</v>
      </c>
      <c r="P4154" s="4">
        <v>35.808</v>
      </c>
      <c r="Q4154" s="4">
        <v>35.808</v>
      </c>
      <c r="R4154" s="4">
        <f t="shared" si="258"/>
        <v>0</v>
      </c>
      <c r="S4154" s="4">
        <f t="shared" si="259"/>
        <v>0</v>
      </c>
    </row>
    <row r="4155" spans="1:19" x14ac:dyDescent="0.3">
      <c r="A4155" t="s">
        <v>5038</v>
      </c>
      <c r="B4155" s="1">
        <v>43245</v>
      </c>
      <c r="C4155" s="1">
        <v>43249</v>
      </c>
      <c r="D4155">
        <f t="shared" si="256"/>
        <v>2018</v>
      </c>
      <c r="E4155" t="str">
        <f t="shared" si="257"/>
        <v>May</v>
      </c>
      <c r="F4155" t="s">
        <v>37</v>
      </c>
      <c r="G4155" t="s">
        <v>965</v>
      </c>
      <c r="H4155" t="s">
        <v>22</v>
      </c>
      <c r="I4155" t="s">
        <v>182</v>
      </c>
      <c r="J4155" t="s">
        <v>183</v>
      </c>
      <c r="K4155">
        <v>31907</v>
      </c>
      <c r="L4155" t="s">
        <v>44</v>
      </c>
      <c r="M4155" t="s">
        <v>5037</v>
      </c>
      <c r="N4155" t="s">
        <v>128</v>
      </c>
      <c r="O4155" t="s">
        <v>4436</v>
      </c>
      <c r="P4155" s="4">
        <v>29.84</v>
      </c>
      <c r="Q4155" s="4">
        <v>29.84</v>
      </c>
      <c r="R4155" s="4">
        <f t="shared" si="258"/>
        <v>0</v>
      </c>
      <c r="S4155" s="4">
        <f t="shared" si="259"/>
        <v>0</v>
      </c>
    </row>
    <row r="4156" spans="1:19" ht="15.6" x14ac:dyDescent="0.3">
      <c r="A4156" t="s">
        <v>5039</v>
      </c>
      <c r="B4156" s="1">
        <v>43328</v>
      </c>
      <c r="C4156" s="1">
        <v>43328</v>
      </c>
      <c r="D4156">
        <f t="shared" si="256"/>
        <v>2018</v>
      </c>
      <c r="E4156" t="str">
        <f t="shared" si="257"/>
        <v>Aug</v>
      </c>
      <c r="F4156" t="s">
        <v>30</v>
      </c>
      <c r="G4156" t="s">
        <v>1183</v>
      </c>
      <c r="H4156" s="2" t="s">
        <v>22</v>
      </c>
      <c r="I4156" t="s">
        <v>139</v>
      </c>
      <c r="J4156" t="s">
        <v>250</v>
      </c>
      <c r="K4156">
        <v>38401</v>
      </c>
      <c r="L4156" t="s">
        <v>44</v>
      </c>
      <c r="M4156" t="s">
        <v>5037</v>
      </c>
      <c r="N4156" t="s">
        <v>128</v>
      </c>
      <c r="O4156" t="s">
        <v>4436</v>
      </c>
      <c r="P4156" s="4">
        <v>13.428000000000001</v>
      </c>
      <c r="Q4156" s="4">
        <v>13.428000000000001</v>
      </c>
      <c r="R4156" s="4">
        <f t="shared" si="258"/>
        <v>0</v>
      </c>
      <c r="S4156" s="4">
        <f t="shared" si="259"/>
        <v>0</v>
      </c>
    </row>
    <row r="4157" spans="1:19" ht="15.6" x14ac:dyDescent="0.3">
      <c r="A4157" t="s">
        <v>5040</v>
      </c>
      <c r="B4157" s="1">
        <v>42534</v>
      </c>
      <c r="C4157" s="1">
        <v>42540</v>
      </c>
      <c r="D4157">
        <f t="shared" si="256"/>
        <v>2016</v>
      </c>
      <c r="E4157" t="str">
        <f t="shared" si="257"/>
        <v>Jun</v>
      </c>
      <c r="F4157" t="s">
        <v>37</v>
      </c>
      <c r="G4157" t="s">
        <v>2937</v>
      </c>
      <c r="H4157" s="2" t="s">
        <v>22</v>
      </c>
      <c r="I4157" t="s">
        <v>5041</v>
      </c>
      <c r="J4157" t="s">
        <v>2888</v>
      </c>
      <c r="K4157">
        <v>4240</v>
      </c>
      <c r="L4157" t="s">
        <v>54</v>
      </c>
      <c r="M4157" t="s">
        <v>5037</v>
      </c>
      <c r="N4157" t="s">
        <v>128</v>
      </c>
      <c r="O4157" t="s">
        <v>4436</v>
      </c>
      <c r="P4157" s="4">
        <v>29.84</v>
      </c>
      <c r="Q4157" s="4">
        <v>29.84</v>
      </c>
      <c r="R4157" s="4">
        <f t="shared" si="258"/>
        <v>0</v>
      </c>
      <c r="S4157" s="4">
        <f t="shared" si="259"/>
        <v>0</v>
      </c>
    </row>
    <row r="4158" spans="1:19" x14ac:dyDescent="0.3">
      <c r="A4158" t="s">
        <v>1713</v>
      </c>
      <c r="B4158" s="1">
        <v>42874</v>
      </c>
      <c r="C4158" s="1">
        <v>42879</v>
      </c>
      <c r="D4158">
        <f t="shared" si="256"/>
        <v>2017</v>
      </c>
      <c r="E4158" t="str">
        <f t="shared" si="257"/>
        <v>May</v>
      </c>
      <c r="F4158" t="s">
        <v>37</v>
      </c>
      <c r="G4158" t="s">
        <v>1714</v>
      </c>
      <c r="H4158" t="s">
        <v>51</v>
      </c>
      <c r="I4158" t="s">
        <v>61</v>
      </c>
      <c r="J4158" t="s">
        <v>62</v>
      </c>
      <c r="K4158">
        <v>10011</v>
      </c>
      <c r="L4158" t="s">
        <v>54</v>
      </c>
      <c r="M4158" t="s">
        <v>5037</v>
      </c>
      <c r="N4158" t="s">
        <v>128</v>
      </c>
      <c r="O4158" t="s">
        <v>4436</v>
      </c>
      <c r="P4158" s="4">
        <v>47.744</v>
      </c>
      <c r="Q4158" s="4">
        <v>47.744</v>
      </c>
      <c r="R4158" s="4">
        <f t="shared" si="258"/>
        <v>0</v>
      </c>
      <c r="S4158" s="4">
        <f t="shared" si="259"/>
        <v>0</v>
      </c>
    </row>
    <row r="4159" spans="1:19" ht="15.6" x14ac:dyDescent="0.3">
      <c r="A4159" t="s">
        <v>1568</v>
      </c>
      <c r="B4159" s="1">
        <v>42983</v>
      </c>
      <c r="C4159" s="1">
        <v>42989</v>
      </c>
      <c r="D4159">
        <f t="shared" si="256"/>
        <v>2017</v>
      </c>
      <c r="E4159" t="str">
        <f t="shared" si="257"/>
        <v>Sep</v>
      </c>
      <c r="F4159" t="s">
        <v>37</v>
      </c>
      <c r="G4159" t="s">
        <v>1569</v>
      </c>
      <c r="H4159" s="2" t="s">
        <v>22</v>
      </c>
      <c r="I4159" t="s">
        <v>744</v>
      </c>
      <c r="J4159" t="s">
        <v>233</v>
      </c>
      <c r="K4159">
        <v>43130</v>
      </c>
      <c r="L4159" t="s">
        <v>54</v>
      </c>
      <c r="M4159" t="s">
        <v>5037</v>
      </c>
      <c r="N4159" t="s">
        <v>128</v>
      </c>
      <c r="O4159" t="s">
        <v>4436</v>
      </c>
      <c r="P4159" s="4">
        <v>8.952</v>
      </c>
      <c r="Q4159" s="4">
        <v>18</v>
      </c>
      <c r="R4159" s="4">
        <f t="shared" si="258"/>
        <v>-9.048</v>
      </c>
      <c r="S4159" s="4">
        <f t="shared" si="259"/>
        <v>-1.3572</v>
      </c>
    </row>
    <row r="4160" spans="1:19" x14ac:dyDescent="0.3">
      <c r="A4160" t="s">
        <v>1715</v>
      </c>
      <c r="B4160" s="1">
        <v>43330</v>
      </c>
      <c r="C4160" s="1">
        <v>43335</v>
      </c>
      <c r="D4160">
        <f t="shared" si="256"/>
        <v>2018</v>
      </c>
      <c r="E4160" t="str">
        <f t="shared" si="257"/>
        <v>Aug</v>
      </c>
      <c r="F4160" t="s">
        <v>67</v>
      </c>
      <c r="G4160" t="s">
        <v>1716</v>
      </c>
      <c r="H4160" t="s">
        <v>51</v>
      </c>
      <c r="I4160" t="s">
        <v>61</v>
      </c>
      <c r="J4160" t="s">
        <v>62</v>
      </c>
      <c r="K4160">
        <v>10011</v>
      </c>
      <c r="L4160" t="s">
        <v>54</v>
      </c>
      <c r="M4160" t="s">
        <v>5037</v>
      </c>
      <c r="N4160" t="s">
        <v>128</v>
      </c>
      <c r="O4160" t="s">
        <v>4436</v>
      </c>
      <c r="P4160" s="4">
        <v>107.42400000000001</v>
      </c>
      <c r="Q4160" s="4">
        <v>107.42400000000001</v>
      </c>
      <c r="R4160" s="4">
        <f t="shared" si="258"/>
        <v>0</v>
      </c>
      <c r="S4160" s="4">
        <f t="shared" si="259"/>
        <v>0</v>
      </c>
    </row>
    <row r="4161" spans="1:19" ht="15.6" x14ac:dyDescent="0.3">
      <c r="A4161" t="s">
        <v>5042</v>
      </c>
      <c r="B4161" s="1">
        <v>42360</v>
      </c>
      <c r="C4161" s="1">
        <v>42367</v>
      </c>
      <c r="D4161">
        <f t="shared" si="256"/>
        <v>2015</v>
      </c>
      <c r="E4161" t="str">
        <f t="shared" si="257"/>
        <v>Dec</v>
      </c>
      <c r="F4161" t="s">
        <v>37</v>
      </c>
      <c r="G4161" t="s">
        <v>569</v>
      </c>
      <c r="H4161" s="2" t="s">
        <v>22</v>
      </c>
      <c r="I4161" t="s">
        <v>23</v>
      </c>
      <c r="J4161" t="s">
        <v>24</v>
      </c>
      <c r="K4161">
        <v>60623</v>
      </c>
      <c r="L4161" t="s">
        <v>25</v>
      </c>
      <c r="M4161" t="s">
        <v>5037</v>
      </c>
      <c r="N4161" t="s">
        <v>128</v>
      </c>
      <c r="O4161" t="s">
        <v>4436</v>
      </c>
      <c r="P4161" s="4">
        <v>17.904</v>
      </c>
      <c r="Q4161" s="4">
        <v>18</v>
      </c>
      <c r="R4161" s="4">
        <f t="shared" si="258"/>
        <v>-9.6000000000000085E-2</v>
      </c>
      <c r="S4161" s="4">
        <f t="shared" si="259"/>
        <v>-1.4400000000000012E-2</v>
      </c>
    </row>
    <row r="4162" spans="1:19" ht="15.6" x14ac:dyDescent="0.3">
      <c r="A4162" t="s">
        <v>5043</v>
      </c>
      <c r="B4162" s="1">
        <v>42038</v>
      </c>
      <c r="C4162" s="1">
        <v>42041</v>
      </c>
      <c r="D4162">
        <f t="shared" ref="D4162:D4225" si="260">YEAR(B4162)</f>
        <v>2015</v>
      </c>
      <c r="E4162" t="str">
        <f t="shared" ref="E4162:E4225" si="261">TEXT(B4162,"mmm")</f>
        <v>Feb</v>
      </c>
      <c r="F4162" t="s">
        <v>67</v>
      </c>
      <c r="G4162" t="s">
        <v>150</v>
      </c>
      <c r="H4162" s="2" t="s">
        <v>22</v>
      </c>
      <c r="I4162" t="s">
        <v>69</v>
      </c>
      <c r="J4162" t="s">
        <v>70</v>
      </c>
      <c r="K4162">
        <v>98105</v>
      </c>
      <c r="L4162" t="s">
        <v>34</v>
      </c>
      <c r="M4162" t="s">
        <v>5044</v>
      </c>
      <c r="N4162" t="s">
        <v>128</v>
      </c>
      <c r="O4162" t="s">
        <v>4436</v>
      </c>
      <c r="P4162" s="4">
        <v>13.272</v>
      </c>
      <c r="Q4162" s="4">
        <v>50</v>
      </c>
      <c r="R4162" s="4">
        <f t="shared" si="258"/>
        <v>-36.728000000000002</v>
      </c>
      <c r="S4162" s="4">
        <f t="shared" si="259"/>
        <v>-5.5091999999999999</v>
      </c>
    </row>
    <row r="4163" spans="1:19" ht="15.6" x14ac:dyDescent="0.3">
      <c r="A4163" t="s">
        <v>5045</v>
      </c>
      <c r="B4163" s="1">
        <v>43367</v>
      </c>
      <c r="C4163" s="1">
        <v>43370</v>
      </c>
      <c r="D4163">
        <f t="shared" si="260"/>
        <v>2018</v>
      </c>
      <c r="E4163" t="str">
        <f t="shared" si="261"/>
        <v>Sep</v>
      </c>
      <c r="F4163" t="s">
        <v>20</v>
      </c>
      <c r="G4163" t="s">
        <v>639</v>
      </c>
      <c r="H4163" s="2" t="s">
        <v>22</v>
      </c>
      <c r="I4163" t="s">
        <v>182</v>
      </c>
      <c r="J4163" t="s">
        <v>183</v>
      </c>
      <c r="K4163">
        <v>31907</v>
      </c>
      <c r="L4163" t="s">
        <v>44</v>
      </c>
      <c r="M4163" t="s">
        <v>5044</v>
      </c>
      <c r="N4163" t="s">
        <v>128</v>
      </c>
      <c r="O4163" t="s">
        <v>4436</v>
      </c>
      <c r="P4163" s="4">
        <v>38.71</v>
      </c>
      <c r="Q4163" s="4">
        <v>38.71</v>
      </c>
      <c r="R4163" s="4">
        <f t="shared" ref="R4163:R4226" si="262">P4163-Q4163</f>
        <v>0</v>
      </c>
      <c r="S4163" s="4">
        <f t="shared" ref="S4163:S4226" si="263">0.15*R4163</f>
        <v>0</v>
      </c>
    </row>
    <row r="4164" spans="1:19" ht="15.6" x14ac:dyDescent="0.3">
      <c r="A4164" t="s">
        <v>2841</v>
      </c>
      <c r="B4164" s="1">
        <v>43410</v>
      </c>
      <c r="C4164" s="1">
        <v>43413</v>
      </c>
      <c r="D4164">
        <f t="shared" si="260"/>
        <v>2018</v>
      </c>
      <c r="E4164" t="str">
        <f t="shared" si="261"/>
        <v>Nov</v>
      </c>
      <c r="F4164" t="s">
        <v>67</v>
      </c>
      <c r="G4164" t="s">
        <v>1009</v>
      </c>
      <c r="H4164" s="2" t="s">
        <v>22</v>
      </c>
      <c r="I4164" t="s">
        <v>281</v>
      </c>
      <c r="J4164" t="s">
        <v>83</v>
      </c>
      <c r="K4164">
        <v>28314</v>
      </c>
      <c r="L4164" t="s">
        <v>44</v>
      </c>
      <c r="M4164" t="s">
        <v>5044</v>
      </c>
      <c r="N4164" t="s">
        <v>128</v>
      </c>
      <c r="O4164" t="s">
        <v>4436</v>
      </c>
      <c r="P4164" s="4">
        <v>13.272</v>
      </c>
      <c r="Q4164" s="4">
        <v>13.272</v>
      </c>
      <c r="R4164" s="4">
        <f t="shared" si="262"/>
        <v>0</v>
      </c>
      <c r="S4164" s="4">
        <f t="shared" si="263"/>
        <v>0</v>
      </c>
    </row>
    <row r="4165" spans="1:19" ht="15.6" x14ac:dyDescent="0.3">
      <c r="A4165" t="s">
        <v>3512</v>
      </c>
      <c r="B4165" s="1">
        <v>42969</v>
      </c>
      <c r="C4165" s="1">
        <v>42975</v>
      </c>
      <c r="D4165">
        <f t="shared" si="260"/>
        <v>2017</v>
      </c>
      <c r="E4165" t="str">
        <f t="shared" si="261"/>
        <v>Aug</v>
      </c>
      <c r="F4165" t="s">
        <v>37</v>
      </c>
      <c r="G4165" t="s">
        <v>1575</v>
      </c>
      <c r="H4165" s="2" t="s">
        <v>22</v>
      </c>
      <c r="I4165" t="s">
        <v>182</v>
      </c>
      <c r="J4165" t="s">
        <v>233</v>
      </c>
      <c r="K4165">
        <v>43229</v>
      </c>
      <c r="L4165" t="s">
        <v>54</v>
      </c>
      <c r="M4165" t="s">
        <v>5044</v>
      </c>
      <c r="N4165" t="s">
        <v>128</v>
      </c>
      <c r="O4165" t="s">
        <v>4436</v>
      </c>
      <c r="P4165" s="4">
        <v>3.3180000000000001</v>
      </c>
      <c r="Q4165" s="4">
        <v>5</v>
      </c>
      <c r="R4165" s="4">
        <f t="shared" si="262"/>
        <v>-1.6819999999999999</v>
      </c>
      <c r="S4165" s="4">
        <f t="shared" si="263"/>
        <v>-0.25229999999999997</v>
      </c>
    </row>
    <row r="4166" spans="1:19" ht="15.6" x14ac:dyDescent="0.3">
      <c r="A4166" t="s">
        <v>172</v>
      </c>
      <c r="B4166" s="1">
        <v>43226</v>
      </c>
      <c r="C4166" s="1">
        <v>43231</v>
      </c>
      <c r="D4166">
        <f t="shared" si="260"/>
        <v>2018</v>
      </c>
      <c r="E4166" t="str">
        <f t="shared" si="261"/>
        <v>May</v>
      </c>
      <c r="F4166" t="s">
        <v>37</v>
      </c>
      <c r="G4166" t="s">
        <v>173</v>
      </c>
      <c r="H4166" s="2" t="s">
        <v>22</v>
      </c>
      <c r="I4166" t="s">
        <v>174</v>
      </c>
      <c r="J4166" t="s">
        <v>109</v>
      </c>
      <c r="K4166">
        <v>76106</v>
      </c>
      <c r="L4166" t="s">
        <v>25</v>
      </c>
      <c r="M4166" t="s">
        <v>5044</v>
      </c>
      <c r="N4166" t="s">
        <v>128</v>
      </c>
      <c r="O4166" t="s">
        <v>4436</v>
      </c>
      <c r="P4166" s="4">
        <v>11.06</v>
      </c>
      <c r="Q4166" s="4">
        <v>18</v>
      </c>
      <c r="R4166" s="4">
        <f t="shared" si="262"/>
        <v>-6.9399999999999995</v>
      </c>
      <c r="S4166" s="4">
        <f t="shared" si="263"/>
        <v>-1.0409999999999999</v>
      </c>
    </row>
    <row r="4167" spans="1:19" ht="15.6" x14ac:dyDescent="0.3">
      <c r="A4167" t="s">
        <v>5046</v>
      </c>
      <c r="B4167" s="1">
        <v>43316</v>
      </c>
      <c r="C4167" s="1">
        <v>43320</v>
      </c>
      <c r="D4167">
        <f t="shared" si="260"/>
        <v>2018</v>
      </c>
      <c r="E4167" t="str">
        <f t="shared" si="261"/>
        <v>Aug</v>
      </c>
      <c r="F4167" t="s">
        <v>37</v>
      </c>
      <c r="G4167" t="s">
        <v>107</v>
      </c>
      <c r="H4167" s="2" t="s">
        <v>22</v>
      </c>
      <c r="I4167" t="s">
        <v>2247</v>
      </c>
      <c r="J4167" t="s">
        <v>109</v>
      </c>
      <c r="K4167">
        <v>75007</v>
      </c>
      <c r="L4167" t="s">
        <v>25</v>
      </c>
      <c r="M4167" t="s">
        <v>5044</v>
      </c>
      <c r="N4167" t="s">
        <v>128</v>
      </c>
      <c r="O4167" t="s">
        <v>4436</v>
      </c>
      <c r="P4167" s="4">
        <v>3.3180000000000001</v>
      </c>
      <c r="Q4167" s="4">
        <v>5</v>
      </c>
      <c r="R4167" s="4">
        <f t="shared" si="262"/>
        <v>-1.6819999999999999</v>
      </c>
      <c r="S4167" s="4">
        <f t="shared" si="263"/>
        <v>-0.25229999999999997</v>
      </c>
    </row>
    <row r="4168" spans="1:19" ht="15.6" x14ac:dyDescent="0.3">
      <c r="A4168" t="s">
        <v>3622</v>
      </c>
      <c r="B4168" s="1">
        <v>42220</v>
      </c>
      <c r="C4168" s="1">
        <v>42225</v>
      </c>
      <c r="D4168">
        <f t="shared" si="260"/>
        <v>2015</v>
      </c>
      <c r="E4168" t="str">
        <f t="shared" si="261"/>
        <v>Aug</v>
      </c>
      <c r="F4168" t="s">
        <v>67</v>
      </c>
      <c r="G4168" t="s">
        <v>1560</v>
      </c>
      <c r="H4168" s="2" t="s">
        <v>22</v>
      </c>
      <c r="I4168" t="s">
        <v>3623</v>
      </c>
      <c r="J4168" t="s">
        <v>415</v>
      </c>
      <c r="K4168">
        <v>84062</v>
      </c>
      <c r="L4168" t="s">
        <v>34</v>
      </c>
      <c r="M4168" t="s">
        <v>5047</v>
      </c>
      <c r="N4168" t="s">
        <v>128</v>
      </c>
      <c r="O4168" t="s">
        <v>4436</v>
      </c>
      <c r="P4168" s="4">
        <v>13.183999999999999</v>
      </c>
      <c r="Q4168" s="4">
        <v>13.183999999999999</v>
      </c>
      <c r="R4168" s="4">
        <f t="shared" si="262"/>
        <v>0</v>
      </c>
      <c r="S4168" s="4">
        <f t="shared" si="263"/>
        <v>0</v>
      </c>
    </row>
    <row r="4169" spans="1:19" x14ac:dyDescent="0.3">
      <c r="A4169" t="s">
        <v>3360</v>
      </c>
      <c r="B4169" s="1">
        <v>43050</v>
      </c>
      <c r="C4169" s="1">
        <v>43054</v>
      </c>
      <c r="D4169">
        <f t="shared" si="260"/>
        <v>2017</v>
      </c>
      <c r="E4169" t="str">
        <f t="shared" si="261"/>
        <v>Nov</v>
      </c>
      <c r="F4169" t="s">
        <v>37</v>
      </c>
      <c r="G4169" t="s">
        <v>1274</v>
      </c>
      <c r="H4169" t="s">
        <v>51</v>
      </c>
      <c r="I4169" t="s">
        <v>2581</v>
      </c>
      <c r="J4169" t="s">
        <v>79</v>
      </c>
      <c r="K4169">
        <v>32712</v>
      </c>
      <c r="L4169" t="s">
        <v>44</v>
      </c>
      <c r="M4169" t="s">
        <v>5047</v>
      </c>
      <c r="N4169" t="s">
        <v>128</v>
      </c>
      <c r="O4169" t="s">
        <v>4436</v>
      </c>
      <c r="P4169" s="4">
        <v>9.8879999999999999</v>
      </c>
      <c r="Q4169" s="4">
        <v>9.8879999999999999</v>
      </c>
      <c r="R4169" s="4">
        <f t="shared" si="262"/>
        <v>0</v>
      </c>
      <c r="S4169" s="4">
        <f t="shared" si="263"/>
        <v>0</v>
      </c>
    </row>
    <row r="4170" spans="1:19" ht="15.6" x14ac:dyDescent="0.3">
      <c r="A4170" t="s">
        <v>4310</v>
      </c>
      <c r="B4170" s="1">
        <v>42171</v>
      </c>
      <c r="C4170" s="1">
        <v>42176</v>
      </c>
      <c r="D4170">
        <f t="shared" si="260"/>
        <v>2015</v>
      </c>
      <c r="E4170" t="str">
        <f t="shared" si="261"/>
        <v>Jun</v>
      </c>
      <c r="F4170" t="s">
        <v>37</v>
      </c>
      <c r="G4170" t="s">
        <v>1442</v>
      </c>
      <c r="H4170" s="2" t="s">
        <v>22</v>
      </c>
      <c r="I4170" t="s">
        <v>1146</v>
      </c>
      <c r="J4170" t="s">
        <v>62</v>
      </c>
      <c r="K4170">
        <v>11550</v>
      </c>
      <c r="L4170" t="s">
        <v>54</v>
      </c>
      <c r="M4170" t="s">
        <v>5047</v>
      </c>
      <c r="N4170" t="s">
        <v>128</v>
      </c>
      <c r="O4170" t="s">
        <v>4436</v>
      </c>
      <c r="P4170" s="4">
        <v>39.552</v>
      </c>
      <c r="Q4170" s="4">
        <v>39.552</v>
      </c>
      <c r="R4170" s="4">
        <f t="shared" si="262"/>
        <v>0</v>
      </c>
      <c r="S4170" s="4">
        <f t="shared" si="263"/>
        <v>0</v>
      </c>
    </row>
    <row r="4171" spans="1:19" ht="15.6" x14ac:dyDescent="0.3">
      <c r="A4171" t="s">
        <v>5048</v>
      </c>
      <c r="B4171" s="1">
        <v>42710</v>
      </c>
      <c r="C4171" s="1">
        <v>42711</v>
      </c>
      <c r="D4171">
        <f t="shared" si="260"/>
        <v>2016</v>
      </c>
      <c r="E4171" t="str">
        <f t="shared" si="261"/>
        <v>Dec</v>
      </c>
      <c r="F4171" t="s">
        <v>20</v>
      </c>
      <c r="G4171" t="s">
        <v>392</v>
      </c>
      <c r="H4171" s="2" t="s">
        <v>22</v>
      </c>
      <c r="I4171" t="s">
        <v>232</v>
      </c>
      <c r="J4171" t="s">
        <v>233</v>
      </c>
      <c r="K4171">
        <v>45373</v>
      </c>
      <c r="L4171" t="s">
        <v>54</v>
      </c>
      <c r="M4171" t="s">
        <v>5047</v>
      </c>
      <c r="N4171" t="s">
        <v>128</v>
      </c>
      <c r="O4171" t="s">
        <v>4436</v>
      </c>
      <c r="P4171" s="4">
        <v>14.832000000000001</v>
      </c>
      <c r="Q4171" s="4">
        <v>18</v>
      </c>
      <c r="R4171" s="4">
        <f t="shared" si="262"/>
        <v>-3.1679999999999993</v>
      </c>
      <c r="S4171" s="4">
        <f t="shared" si="263"/>
        <v>-0.47519999999999984</v>
      </c>
    </row>
    <row r="4172" spans="1:19" ht="15.6" x14ac:dyDescent="0.3">
      <c r="A4172" t="s">
        <v>1749</v>
      </c>
      <c r="B4172" s="1">
        <v>42728</v>
      </c>
      <c r="C4172" s="1">
        <v>42731</v>
      </c>
      <c r="D4172">
        <f t="shared" si="260"/>
        <v>2016</v>
      </c>
      <c r="E4172" t="str">
        <f t="shared" si="261"/>
        <v>Dec</v>
      </c>
      <c r="F4172" t="s">
        <v>20</v>
      </c>
      <c r="G4172" t="s">
        <v>1750</v>
      </c>
      <c r="H4172" s="2" t="s">
        <v>22</v>
      </c>
      <c r="I4172" t="s">
        <v>1751</v>
      </c>
      <c r="J4172" t="s">
        <v>233</v>
      </c>
      <c r="K4172">
        <v>43017</v>
      </c>
      <c r="L4172" t="s">
        <v>54</v>
      </c>
      <c r="M4172" t="s">
        <v>5047</v>
      </c>
      <c r="N4172" t="s">
        <v>128</v>
      </c>
      <c r="O4172" t="s">
        <v>4436</v>
      </c>
      <c r="P4172" s="4">
        <v>19.776</v>
      </c>
      <c r="Q4172" s="4">
        <v>18</v>
      </c>
      <c r="R4172" s="4">
        <f t="shared" si="262"/>
        <v>1.7759999999999998</v>
      </c>
      <c r="S4172" s="4">
        <f t="shared" si="263"/>
        <v>0.26639999999999997</v>
      </c>
    </row>
    <row r="4173" spans="1:19" ht="15.6" x14ac:dyDescent="0.3">
      <c r="A4173" t="s">
        <v>4482</v>
      </c>
      <c r="B4173" s="1">
        <v>43272</v>
      </c>
      <c r="C4173" s="1">
        <v>43276</v>
      </c>
      <c r="D4173">
        <f t="shared" si="260"/>
        <v>2018</v>
      </c>
      <c r="E4173" t="str">
        <f t="shared" si="261"/>
        <v>Jun</v>
      </c>
      <c r="F4173" t="s">
        <v>37</v>
      </c>
      <c r="G4173" t="s">
        <v>846</v>
      </c>
      <c r="H4173" s="2" t="s">
        <v>22</v>
      </c>
      <c r="I4173" t="s">
        <v>2844</v>
      </c>
      <c r="J4173" t="s">
        <v>3042</v>
      </c>
      <c r="K4173">
        <v>26003</v>
      </c>
      <c r="L4173" t="s">
        <v>54</v>
      </c>
      <c r="M4173" t="s">
        <v>5047</v>
      </c>
      <c r="N4173" t="s">
        <v>128</v>
      </c>
      <c r="O4173" t="s">
        <v>4436</v>
      </c>
      <c r="P4173" s="4">
        <v>82.4</v>
      </c>
      <c r="Q4173" s="4">
        <v>82.4</v>
      </c>
      <c r="R4173" s="4">
        <f t="shared" si="262"/>
        <v>0</v>
      </c>
      <c r="S4173" s="4">
        <f t="shared" si="263"/>
        <v>0</v>
      </c>
    </row>
    <row r="4174" spans="1:19" x14ac:dyDescent="0.3">
      <c r="A4174" t="s">
        <v>2639</v>
      </c>
      <c r="B4174" s="1">
        <v>42400</v>
      </c>
      <c r="C4174" s="1">
        <v>42405</v>
      </c>
      <c r="D4174">
        <f t="shared" si="260"/>
        <v>2016</v>
      </c>
      <c r="E4174" t="str">
        <f t="shared" si="261"/>
        <v>Jan</v>
      </c>
      <c r="F4174" t="s">
        <v>67</v>
      </c>
      <c r="G4174" t="s">
        <v>2156</v>
      </c>
      <c r="H4174" t="s">
        <v>51</v>
      </c>
      <c r="I4174" t="s">
        <v>1116</v>
      </c>
      <c r="J4174" t="s">
        <v>807</v>
      </c>
      <c r="K4174">
        <v>55407</v>
      </c>
      <c r="L4174" t="s">
        <v>25</v>
      </c>
      <c r="M4174" t="s">
        <v>5047</v>
      </c>
      <c r="N4174" t="s">
        <v>128</v>
      </c>
      <c r="O4174" t="s">
        <v>4436</v>
      </c>
      <c r="P4174" s="4">
        <v>32.96</v>
      </c>
      <c r="Q4174" s="4">
        <v>32.96</v>
      </c>
      <c r="R4174" s="4">
        <f t="shared" si="262"/>
        <v>0</v>
      </c>
      <c r="S4174" s="4">
        <f t="shared" si="263"/>
        <v>0</v>
      </c>
    </row>
    <row r="4175" spans="1:19" x14ac:dyDescent="0.3">
      <c r="A4175" t="s">
        <v>3309</v>
      </c>
      <c r="B4175" s="1">
        <v>42864</v>
      </c>
      <c r="C4175" s="1">
        <v>42868</v>
      </c>
      <c r="D4175">
        <f t="shared" si="260"/>
        <v>2017</v>
      </c>
      <c r="E4175" t="str">
        <f t="shared" si="261"/>
        <v>May</v>
      </c>
      <c r="F4175" t="s">
        <v>37</v>
      </c>
      <c r="G4175" t="s">
        <v>298</v>
      </c>
      <c r="H4175" t="s">
        <v>51</v>
      </c>
      <c r="I4175" t="s">
        <v>1207</v>
      </c>
      <c r="J4175" t="s">
        <v>109</v>
      </c>
      <c r="K4175">
        <v>78745</v>
      </c>
      <c r="L4175" t="s">
        <v>25</v>
      </c>
      <c r="M4175" t="s">
        <v>5047</v>
      </c>
      <c r="N4175" t="s">
        <v>128</v>
      </c>
      <c r="O4175" t="s">
        <v>4436</v>
      </c>
      <c r="P4175" s="4">
        <v>13.183999999999999</v>
      </c>
      <c r="Q4175" s="4">
        <v>13.183999999999999</v>
      </c>
      <c r="R4175" s="4">
        <f t="shared" si="262"/>
        <v>0</v>
      </c>
      <c r="S4175" s="4">
        <f t="shared" si="263"/>
        <v>0</v>
      </c>
    </row>
    <row r="4176" spans="1:19" x14ac:dyDescent="0.3">
      <c r="A4176" t="s">
        <v>5049</v>
      </c>
      <c r="B4176" s="1">
        <v>43061</v>
      </c>
      <c r="C4176" s="1">
        <v>43065</v>
      </c>
      <c r="D4176">
        <f t="shared" si="260"/>
        <v>2017</v>
      </c>
      <c r="E4176" t="str">
        <f t="shared" si="261"/>
        <v>Nov</v>
      </c>
      <c r="F4176" t="s">
        <v>37</v>
      </c>
      <c r="G4176" t="s">
        <v>2202</v>
      </c>
      <c r="H4176" t="s">
        <v>51</v>
      </c>
      <c r="I4176" t="s">
        <v>97</v>
      </c>
      <c r="J4176" t="s">
        <v>89</v>
      </c>
      <c r="K4176">
        <v>48205</v>
      </c>
      <c r="L4176" t="s">
        <v>25</v>
      </c>
      <c r="M4176" t="s">
        <v>5047</v>
      </c>
      <c r="N4176" t="s">
        <v>128</v>
      </c>
      <c r="O4176" t="s">
        <v>4436</v>
      </c>
      <c r="P4176" s="4">
        <v>49.44</v>
      </c>
      <c r="Q4176" s="4">
        <v>49.44</v>
      </c>
      <c r="R4176" s="4">
        <f t="shared" si="262"/>
        <v>0</v>
      </c>
      <c r="S4176" s="4">
        <f t="shared" si="263"/>
        <v>0</v>
      </c>
    </row>
    <row r="4177" spans="1:19" ht="15.6" x14ac:dyDescent="0.3">
      <c r="A4177" t="s">
        <v>5050</v>
      </c>
      <c r="B4177" s="1">
        <v>42694</v>
      </c>
      <c r="C4177" s="1">
        <v>42695</v>
      </c>
      <c r="D4177">
        <f t="shared" si="260"/>
        <v>2016</v>
      </c>
      <c r="E4177" t="str">
        <f t="shared" si="261"/>
        <v>Nov</v>
      </c>
      <c r="F4177" t="s">
        <v>20</v>
      </c>
      <c r="G4177" t="s">
        <v>2348</v>
      </c>
      <c r="H4177" s="2" t="s">
        <v>22</v>
      </c>
      <c r="I4177" t="s">
        <v>39</v>
      </c>
      <c r="J4177" t="s">
        <v>33</v>
      </c>
      <c r="K4177">
        <v>92024</v>
      </c>
      <c r="L4177" t="s">
        <v>34</v>
      </c>
      <c r="M4177" t="s">
        <v>5051</v>
      </c>
      <c r="N4177" t="s">
        <v>128</v>
      </c>
      <c r="O4177" t="s">
        <v>4436</v>
      </c>
      <c r="P4177" s="4">
        <v>89.695999999999998</v>
      </c>
      <c r="Q4177" s="4">
        <v>89.695999999999998</v>
      </c>
      <c r="R4177" s="4">
        <f t="shared" si="262"/>
        <v>0</v>
      </c>
      <c r="S4177" s="4">
        <f t="shared" si="263"/>
        <v>0</v>
      </c>
    </row>
    <row r="4178" spans="1:19" x14ac:dyDescent="0.3">
      <c r="A4178" t="s">
        <v>5052</v>
      </c>
      <c r="B4178" s="1">
        <v>43375</v>
      </c>
      <c r="C4178" s="1">
        <v>43381</v>
      </c>
      <c r="D4178">
        <f t="shared" si="260"/>
        <v>2018</v>
      </c>
      <c r="E4178" t="str">
        <f t="shared" si="261"/>
        <v>Oct</v>
      </c>
      <c r="F4178" t="s">
        <v>37</v>
      </c>
      <c r="G4178" t="s">
        <v>1087</v>
      </c>
      <c r="H4178" t="s">
        <v>22</v>
      </c>
      <c r="I4178" t="s">
        <v>47</v>
      </c>
      <c r="J4178" t="s">
        <v>33</v>
      </c>
      <c r="K4178">
        <v>90036</v>
      </c>
      <c r="L4178" t="s">
        <v>34</v>
      </c>
      <c r="M4178" t="s">
        <v>5051</v>
      </c>
      <c r="N4178" t="s">
        <v>128</v>
      </c>
      <c r="O4178" t="s">
        <v>4436</v>
      </c>
      <c r="P4178" s="4">
        <v>112.12</v>
      </c>
      <c r="Q4178" s="4">
        <v>112.12</v>
      </c>
      <c r="R4178" s="4">
        <f t="shared" si="262"/>
        <v>0</v>
      </c>
      <c r="S4178" s="4">
        <f t="shared" si="263"/>
        <v>0</v>
      </c>
    </row>
    <row r="4179" spans="1:19" ht="15.6" x14ac:dyDescent="0.3">
      <c r="A4179" t="s">
        <v>4810</v>
      </c>
      <c r="B4179" s="1">
        <v>43442</v>
      </c>
      <c r="C4179" s="1">
        <v>43448</v>
      </c>
      <c r="D4179">
        <f t="shared" si="260"/>
        <v>2018</v>
      </c>
      <c r="E4179" t="str">
        <f t="shared" si="261"/>
        <v>Dec</v>
      </c>
      <c r="F4179" t="s">
        <v>37</v>
      </c>
      <c r="G4179" t="s">
        <v>1475</v>
      </c>
      <c r="H4179" s="2" t="s">
        <v>22</v>
      </c>
      <c r="I4179" t="s">
        <v>32</v>
      </c>
      <c r="J4179" t="s">
        <v>33</v>
      </c>
      <c r="K4179">
        <v>94109</v>
      </c>
      <c r="L4179" t="s">
        <v>34</v>
      </c>
      <c r="M4179" t="s">
        <v>5051</v>
      </c>
      <c r="N4179" t="s">
        <v>128</v>
      </c>
      <c r="O4179" t="s">
        <v>4436</v>
      </c>
      <c r="P4179" s="4">
        <v>22.423999999999999</v>
      </c>
      <c r="Q4179" s="4">
        <v>18</v>
      </c>
      <c r="R4179" s="4">
        <f t="shared" si="262"/>
        <v>4.4239999999999995</v>
      </c>
      <c r="S4179" s="4">
        <f t="shared" si="263"/>
        <v>0.66359999999999986</v>
      </c>
    </row>
    <row r="4180" spans="1:19" ht="15.6" x14ac:dyDescent="0.3">
      <c r="A4180" t="s">
        <v>2957</v>
      </c>
      <c r="B4180" s="1">
        <v>43380</v>
      </c>
      <c r="C4180" s="1">
        <v>43384</v>
      </c>
      <c r="D4180">
        <f t="shared" si="260"/>
        <v>2018</v>
      </c>
      <c r="E4180" t="str">
        <f t="shared" si="261"/>
        <v>Oct</v>
      </c>
      <c r="F4180" t="s">
        <v>37</v>
      </c>
      <c r="G4180" t="s">
        <v>2025</v>
      </c>
      <c r="H4180" s="2" t="s">
        <v>22</v>
      </c>
      <c r="I4180" t="s">
        <v>1899</v>
      </c>
      <c r="J4180" t="s">
        <v>83</v>
      </c>
      <c r="K4180">
        <v>28205</v>
      </c>
      <c r="L4180" t="s">
        <v>44</v>
      </c>
      <c r="M4180" t="s">
        <v>5051</v>
      </c>
      <c r="N4180" t="s">
        <v>128</v>
      </c>
      <c r="O4180" t="s">
        <v>4436</v>
      </c>
      <c r="P4180" s="4">
        <v>50.454000000000001</v>
      </c>
      <c r="Q4180" s="4">
        <v>50.454000000000001</v>
      </c>
      <c r="R4180" s="4">
        <f t="shared" si="262"/>
        <v>0</v>
      </c>
      <c r="S4180" s="4">
        <f t="shared" si="263"/>
        <v>0</v>
      </c>
    </row>
    <row r="4181" spans="1:19" x14ac:dyDescent="0.3">
      <c r="A4181" t="s">
        <v>5053</v>
      </c>
      <c r="B4181" s="1">
        <v>42228</v>
      </c>
      <c r="C4181" s="1">
        <v>42232</v>
      </c>
      <c r="D4181">
        <f t="shared" si="260"/>
        <v>2015</v>
      </c>
      <c r="E4181" t="str">
        <f t="shared" si="261"/>
        <v>Aug</v>
      </c>
      <c r="F4181" t="s">
        <v>37</v>
      </c>
      <c r="G4181" t="s">
        <v>2633</v>
      </c>
      <c r="H4181" t="s">
        <v>51</v>
      </c>
      <c r="I4181" t="s">
        <v>419</v>
      </c>
      <c r="J4181" t="s">
        <v>144</v>
      </c>
      <c r="K4181">
        <v>8701</v>
      </c>
      <c r="L4181" t="s">
        <v>54</v>
      </c>
      <c r="M4181" t="s">
        <v>5051</v>
      </c>
      <c r="N4181" t="s">
        <v>128</v>
      </c>
      <c r="O4181" t="s">
        <v>4436</v>
      </c>
      <c r="P4181" s="4">
        <v>196.21</v>
      </c>
      <c r="Q4181" s="4">
        <v>196.21</v>
      </c>
      <c r="R4181" s="4">
        <f t="shared" si="262"/>
        <v>0</v>
      </c>
      <c r="S4181" s="4">
        <f t="shared" si="263"/>
        <v>0</v>
      </c>
    </row>
    <row r="4182" spans="1:19" ht="15.6" x14ac:dyDescent="0.3">
      <c r="A4182" t="s">
        <v>2444</v>
      </c>
      <c r="B4182" s="1">
        <v>42560</v>
      </c>
      <c r="C4182" s="1">
        <v>42565</v>
      </c>
      <c r="D4182">
        <f t="shared" si="260"/>
        <v>2016</v>
      </c>
      <c r="E4182" t="str">
        <f t="shared" si="261"/>
        <v>Jul</v>
      </c>
      <c r="F4182" t="s">
        <v>37</v>
      </c>
      <c r="G4182" t="s">
        <v>1770</v>
      </c>
      <c r="H4182" s="2" t="s">
        <v>22</v>
      </c>
      <c r="I4182" t="s">
        <v>717</v>
      </c>
      <c r="J4182" t="s">
        <v>140</v>
      </c>
      <c r="K4182">
        <v>20735</v>
      </c>
      <c r="L4182" t="s">
        <v>54</v>
      </c>
      <c r="M4182" t="s">
        <v>5051</v>
      </c>
      <c r="N4182" t="s">
        <v>128</v>
      </c>
      <c r="O4182" t="s">
        <v>4436</v>
      </c>
      <c r="P4182" s="4">
        <v>84.09</v>
      </c>
      <c r="Q4182" s="4">
        <v>84.09</v>
      </c>
      <c r="R4182" s="4">
        <f t="shared" si="262"/>
        <v>0</v>
      </c>
      <c r="S4182" s="4">
        <f t="shared" si="263"/>
        <v>0</v>
      </c>
    </row>
    <row r="4183" spans="1:19" ht="15.6" x14ac:dyDescent="0.3">
      <c r="A4183" t="s">
        <v>1726</v>
      </c>
      <c r="B4183" s="1">
        <v>42434</v>
      </c>
      <c r="C4183" s="1">
        <v>42438</v>
      </c>
      <c r="D4183">
        <f t="shared" si="260"/>
        <v>2016</v>
      </c>
      <c r="E4183" t="str">
        <f t="shared" si="261"/>
        <v>Mar</v>
      </c>
      <c r="F4183" t="s">
        <v>67</v>
      </c>
      <c r="G4183" t="s">
        <v>276</v>
      </c>
      <c r="H4183" s="2" t="s">
        <v>22</v>
      </c>
      <c r="I4183" t="s">
        <v>23</v>
      </c>
      <c r="J4183" t="s">
        <v>24</v>
      </c>
      <c r="K4183">
        <v>60653</v>
      </c>
      <c r="L4183" t="s">
        <v>25</v>
      </c>
      <c r="M4183" t="s">
        <v>5051</v>
      </c>
      <c r="N4183" t="s">
        <v>128</v>
      </c>
      <c r="O4183" t="s">
        <v>4436</v>
      </c>
      <c r="P4183" s="4">
        <v>11.212</v>
      </c>
      <c r="Q4183" s="4">
        <v>18</v>
      </c>
      <c r="R4183" s="4">
        <f t="shared" si="262"/>
        <v>-6.7880000000000003</v>
      </c>
      <c r="S4183" s="4">
        <f t="shared" si="263"/>
        <v>-1.0182</v>
      </c>
    </row>
    <row r="4184" spans="1:19" x14ac:dyDescent="0.3">
      <c r="A4184" t="s">
        <v>3685</v>
      </c>
      <c r="B4184" s="1">
        <v>42846</v>
      </c>
      <c r="C4184" s="1">
        <v>42851</v>
      </c>
      <c r="D4184">
        <f t="shared" si="260"/>
        <v>2017</v>
      </c>
      <c r="E4184" t="str">
        <f t="shared" si="261"/>
        <v>Apr</v>
      </c>
      <c r="F4184" t="s">
        <v>37</v>
      </c>
      <c r="G4184" t="s">
        <v>2616</v>
      </c>
      <c r="H4184" t="s">
        <v>51</v>
      </c>
      <c r="I4184" t="s">
        <v>23</v>
      </c>
      <c r="J4184" t="s">
        <v>24</v>
      </c>
      <c r="K4184">
        <v>60623</v>
      </c>
      <c r="L4184" t="s">
        <v>25</v>
      </c>
      <c r="M4184" t="s">
        <v>5051</v>
      </c>
      <c r="N4184" t="s">
        <v>128</v>
      </c>
      <c r="O4184" t="s">
        <v>4436</v>
      </c>
      <c r="P4184" s="4">
        <v>44.847999999999999</v>
      </c>
      <c r="Q4184" s="4">
        <v>44.847999999999999</v>
      </c>
      <c r="R4184" s="4">
        <f t="shared" si="262"/>
        <v>0</v>
      </c>
      <c r="S4184" s="4">
        <f t="shared" si="263"/>
        <v>0</v>
      </c>
    </row>
    <row r="4185" spans="1:19" ht="15.6" x14ac:dyDescent="0.3">
      <c r="A4185" t="s">
        <v>5054</v>
      </c>
      <c r="B4185" s="1">
        <v>42281</v>
      </c>
      <c r="C4185" s="1">
        <v>42285</v>
      </c>
      <c r="D4185">
        <f t="shared" si="260"/>
        <v>2015</v>
      </c>
      <c r="E4185" t="str">
        <f t="shared" si="261"/>
        <v>Oct</v>
      </c>
      <c r="F4185" t="s">
        <v>37</v>
      </c>
      <c r="G4185" t="s">
        <v>3213</v>
      </c>
      <c r="H4185" s="2" t="s">
        <v>22</v>
      </c>
      <c r="I4185" t="s">
        <v>1882</v>
      </c>
      <c r="J4185" t="s">
        <v>33</v>
      </c>
      <c r="K4185">
        <v>94591</v>
      </c>
      <c r="L4185" t="s">
        <v>34</v>
      </c>
      <c r="M4185" t="s">
        <v>5055</v>
      </c>
      <c r="N4185" t="s">
        <v>128</v>
      </c>
      <c r="O4185" t="s">
        <v>4436</v>
      </c>
      <c r="P4185" s="4">
        <v>95.647999999999996</v>
      </c>
      <c r="Q4185" s="4">
        <v>95.647999999999996</v>
      </c>
      <c r="R4185" s="4">
        <f t="shared" si="262"/>
        <v>0</v>
      </c>
      <c r="S4185" s="4">
        <f t="shared" si="263"/>
        <v>0</v>
      </c>
    </row>
    <row r="4186" spans="1:19" ht="15.6" x14ac:dyDescent="0.3">
      <c r="A4186" t="s">
        <v>5056</v>
      </c>
      <c r="B4186" s="1">
        <v>43332</v>
      </c>
      <c r="C4186" s="1">
        <v>43334</v>
      </c>
      <c r="D4186">
        <f t="shared" si="260"/>
        <v>2018</v>
      </c>
      <c r="E4186" t="str">
        <f t="shared" si="261"/>
        <v>Aug</v>
      </c>
      <c r="F4186" t="s">
        <v>67</v>
      </c>
      <c r="G4186" t="s">
        <v>2135</v>
      </c>
      <c r="H4186" s="2" t="s">
        <v>22</v>
      </c>
      <c r="I4186" t="s">
        <v>475</v>
      </c>
      <c r="J4186" t="s">
        <v>33</v>
      </c>
      <c r="K4186">
        <v>93727</v>
      </c>
      <c r="L4186" t="s">
        <v>34</v>
      </c>
      <c r="M4186" t="s">
        <v>5055</v>
      </c>
      <c r="N4186" t="s">
        <v>128</v>
      </c>
      <c r="O4186" t="s">
        <v>4436</v>
      </c>
      <c r="P4186" s="4">
        <v>239.12</v>
      </c>
      <c r="Q4186" s="4">
        <v>239.12</v>
      </c>
      <c r="R4186" s="4">
        <f t="shared" si="262"/>
        <v>0</v>
      </c>
      <c r="S4186" s="4">
        <f t="shared" si="263"/>
        <v>0</v>
      </c>
    </row>
    <row r="4187" spans="1:19" x14ac:dyDescent="0.3">
      <c r="A4187" t="s">
        <v>5057</v>
      </c>
      <c r="B4187" s="1">
        <v>42185</v>
      </c>
      <c r="C4187" s="1">
        <v>42190</v>
      </c>
      <c r="D4187">
        <f t="shared" si="260"/>
        <v>2015</v>
      </c>
      <c r="E4187" t="str">
        <f t="shared" si="261"/>
        <v>Jun</v>
      </c>
      <c r="F4187" t="s">
        <v>37</v>
      </c>
      <c r="G4187" t="s">
        <v>809</v>
      </c>
      <c r="H4187" t="s">
        <v>105</v>
      </c>
      <c r="I4187" t="s">
        <v>61</v>
      </c>
      <c r="J4187" t="s">
        <v>62</v>
      </c>
      <c r="K4187">
        <v>10024</v>
      </c>
      <c r="L4187" t="s">
        <v>54</v>
      </c>
      <c r="M4187" t="s">
        <v>5055</v>
      </c>
      <c r="N4187" t="s">
        <v>128</v>
      </c>
      <c r="O4187" t="s">
        <v>4436</v>
      </c>
      <c r="P4187" s="4">
        <v>334.76799999999997</v>
      </c>
      <c r="Q4187" s="4">
        <v>334.76799999999997</v>
      </c>
      <c r="R4187" s="4">
        <f t="shared" si="262"/>
        <v>0</v>
      </c>
      <c r="S4187" s="4">
        <f t="shared" si="263"/>
        <v>0</v>
      </c>
    </row>
    <row r="4188" spans="1:19" x14ac:dyDescent="0.3">
      <c r="A4188" t="s">
        <v>5058</v>
      </c>
      <c r="B4188" s="1">
        <v>42697</v>
      </c>
      <c r="C4188" s="1">
        <v>42701</v>
      </c>
      <c r="D4188">
        <f t="shared" si="260"/>
        <v>2016</v>
      </c>
      <c r="E4188" t="str">
        <f t="shared" si="261"/>
        <v>Nov</v>
      </c>
      <c r="F4188" t="s">
        <v>37</v>
      </c>
      <c r="G4188" t="s">
        <v>2646</v>
      </c>
      <c r="H4188" t="s">
        <v>105</v>
      </c>
      <c r="I4188" t="s">
        <v>855</v>
      </c>
      <c r="J4188" t="s">
        <v>109</v>
      </c>
      <c r="K4188">
        <v>78207</v>
      </c>
      <c r="L4188" t="s">
        <v>25</v>
      </c>
      <c r="M4188" t="s">
        <v>5055</v>
      </c>
      <c r="N4188" t="s">
        <v>128</v>
      </c>
      <c r="O4188" t="s">
        <v>4436</v>
      </c>
      <c r="P4188" s="4">
        <v>23.911999999999999</v>
      </c>
      <c r="Q4188" s="4">
        <v>23.911999999999999</v>
      </c>
      <c r="R4188" s="4">
        <f t="shared" si="262"/>
        <v>0</v>
      </c>
      <c r="S4188" s="4">
        <f t="shared" si="263"/>
        <v>0</v>
      </c>
    </row>
    <row r="4189" spans="1:19" x14ac:dyDescent="0.3">
      <c r="A4189" t="s">
        <v>5059</v>
      </c>
      <c r="B4189" s="1">
        <v>43199</v>
      </c>
      <c r="C4189" s="1">
        <v>43202</v>
      </c>
      <c r="D4189">
        <f t="shared" si="260"/>
        <v>2018</v>
      </c>
      <c r="E4189" t="str">
        <f t="shared" si="261"/>
        <v>Apr</v>
      </c>
      <c r="F4189" t="s">
        <v>67</v>
      </c>
      <c r="G4189" t="s">
        <v>583</v>
      </c>
      <c r="H4189" t="s">
        <v>105</v>
      </c>
      <c r="I4189" t="s">
        <v>97</v>
      </c>
      <c r="J4189" t="s">
        <v>89</v>
      </c>
      <c r="K4189">
        <v>48205</v>
      </c>
      <c r="L4189" t="s">
        <v>25</v>
      </c>
      <c r="M4189" t="s">
        <v>5055</v>
      </c>
      <c r="N4189" t="s">
        <v>128</v>
      </c>
      <c r="O4189" t="s">
        <v>4436</v>
      </c>
      <c r="P4189" s="4">
        <v>478.24</v>
      </c>
      <c r="Q4189" s="4">
        <v>478.24</v>
      </c>
      <c r="R4189" s="4">
        <f t="shared" si="262"/>
        <v>0</v>
      </c>
      <c r="S4189" s="4">
        <f t="shared" si="263"/>
        <v>0</v>
      </c>
    </row>
    <row r="4190" spans="1:19" ht="15.6" x14ac:dyDescent="0.3">
      <c r="A4190" t="s">
        <v>1408</v>
      </c>
      <c r="B4190" s="1">
        <v>43080</v>
      </c>
      <c r="C4190" s="1">
        <v>43080</v>
      </c>
      <c r="D4190">
        <f t="shared" si="260"/>
        <v>2017</v>
      </c>
      <c r="E4190" t="str">
        <f t="shared" si="261"/>
        <v>Dec</v>
      </c>
      <c r="F4190" t="s">
        <v>30</v>
      </c>
      <c r="G4190" t="s">
        <v>1409</v>
      </c>
      <c r="H4190" s="2" t="s">
        <v>22</v>
      </c>
      <c r="I4190" t="s">
        <v>1410</v>
      </c>
      <c r="J4190" t="s">
        <v>33</v>
      </c>
      <c r="K4190">
        <v>92804</v>
      </c>
      <c r="L4190" t="s">
        <v>34</v>
      </c>
      <c r="M4190" t="s">
        <v>5060</v>
      </c>
      <c r="N4190" t="s">
        <v>110</v>
      </c>
      <c r="O4190" t="s">
        <v>4436</v>
      </c>
      <c r="P4190" s="4">
        <v>5.8719999999999999</v>
      </c>
      <c r="Q4190" s="4">
        <v>5</v>
      </c>
      <c r="R4190" s="4">
        <f t="shared" si="262"/>
        <v>0.87199999999999989</v>
      </c>
      <c r="S4190" s="4">
        <f t="shared" si="263"/>
        <v>0.13079999999999997</v>
      </c>
    </row>
    <row r="4191" spans="1:19" x14ac:dyDescent="0.3">
      <c r="A4191" t="s">
        <v>5061</v>
      </c>
      <c r="B4191" s="1">
        <v>42414</v>
      </c>
      <c r="C4191" s="1">
        <v>42421</v>
      </c>
      <c r="D4191">
        <f t="shared" si="260"/>
        <v>2016</v>
      </c>
      <c r="E4191" t="str">
        <f t="shared" si="261"/>
        <v>Feb</v>
      </c>
      <c r="F4191" t="s">
        <v>37</v>
      </c>
      <c r="G4191" t="s">
        <v>732</v>
      </c>
      <c r="H4191" t="s">
        <v>51</v>
      </c>
      <c r="I4191" t="s">
        <v>1298</v>
      </c>
      <c r="J4191" t="s">
        <v>62</v>
      </c>
      <c r="K4191">
        <v>14609</v>
      </c>
      <c r="L4191" t="s">
        <v>54</v>
      </c>
      <c r="M4191" t="s">
        <v>5060</v>
      </c>
      <c r="N4191" t="s">
        <v>128</v>
      </c>
      <c r="O4191" t="s">
        <v>4436</v>
      </c>
      <c r="P4191" s="4">
        <v>26.423999999999999</v>
      </c>
      <c r="Q4191" s="4">
        <v>26.423999999999999</v>
      </c>
      <c r="R4191" s="4">
        <f t="shared" si="262"/>
        <v>0</v>
      </c>
      <c r="S4191" s="4">
        <f t="shared" si="263"/>
        <v>0</v>
      </c>
    </row>
    <row r="4192" spans="1:19" ht="15.6" x14ac:dyDescent="0.3">
      <c r="A4192" t="s">
        <v>5062</v>
      </c>
      <c r="B4192" s="1">
        <v>43224</v>
      </c>
      <c r="C4192" s="1">
        <v>43230</v>
      </c>
      <c r="D4192">
        <f t="shared" si="260"/>
        <v>2018</v>
      </c>
      <c r="E4192" t="str">
        <f t="shared" si="261"/>
        <v>May</v>
      </c>
      <c r="F4192" t="s">
        <v>37</v>
      </c>
      <c r="G4192" t="s">
        <v>472</v>
      </c>
      <c r="H4192" s="2" t="s">
        <v>22</v>
      </c>
      <c r="I4192" t="s">
        <v>100</v>
      </c>
      <c r="J4192" t="s">
        <v>101</v>
      </c>
      <c r="K4192">
        <v>19140</v>
      </c>
      <c r="L4192" t="s">
        <v>54</v>
      </c>
      <c r="M4192" t="s">
        <v>5060</v>
      </c>
      <c r="N4192" t="s">
        <v>128</v>
      </c>
      <c r="O4192" t="s">
        <v>4436</v>
      </c>
      <c r="P4192" s="4">
        <v>2.202</v>
      </c>
      <c r="Q4192" s="4">
        <v>5</v>
      </c>
      <c r="R4192" s="4">
        <f t="shared" si="262"/>
        <v>-2.798</v>
      </c>
      <c r="S4192" s="4">
        <f t="shared" si="263"/>
        <v>-0.41970000000000002</v>
      </c>
    </row>
    <row r="4193" spans="1:19" ht="15.6" x14ac:dyDescent="0.3">
      <c r="A4193" t="s">
        <v>5063</v>
      </c>
      <c r="B4193" s="1">
        <v>43312</v>
      </c>
      <c r="C4193" s="1">
        <v>43316</v>
      </c>
      <c r="D4193">
        <f t="shared" si="260"/>
        <v>2018</v>
      </c>
      <c r="E4193" t="str">
        <f t="shared" si="261"/>
        <v>Jul</v>
      </c>
      <c r="F4193" t="s">
        <v>37</v>
      </c>
      <c r="G4193" t="s">
        <v>1274</v>
      </c>
      <c r="H4193" s="2" t="s">
        <v>22</v>
      </c>
      <c r="I4193" t="s">
        <v>52</v>
      </c>
      <c r="J4193" t="s">
        <v>53</v>
      </c>
      <c r="K4193">
        <v>19805</v>
      </c>
      <c r="L4193" t="s">
        <v>54</v>
      </c>
      <c r="M4193" t="s">
        <v>5060</v>
      </c>
      <c r="N4193" t="s">
        <v>128</v>
      </c>
      <c r="O4193" t="s">
        <v>4436</v>
      </c>
      <c r="P4193" s="4">
        <v>11.01</v>
      </c>
      <c r="Q4193" s="4">
        <v>18</v>
      </c>
      <c r="R4193" s="4">
        <f t="shared" si="262"/>
        <v>-6.99</v>
      </c>
      <c r="S4193" s="4">
        <f t="shared" si="263"/>
        <v>-1.0485</v>
      </c>
    </row>
    <row r="4194" spans="1:19" ht="15.6" x14ac:dyDescent="0.3">
      <c r="A4194" t="s">
        <v>4686</v>
      </c>
      <c r="B4194" s="1">
        <v>42176</v>
      </c>
      <c r="C4194" s="1">
        <v>42176</v>
      </c>
      <c r="D4194">
        <f t="shared" si="260"/>
        <v>2015</v>
      </c>
      <c r="E4194" t="str">
        <f t="shared" si="261"/>
        <v>Jun</v>
      </c>
      <c r="F4194" t="s">
        <v>30</v>
      </c>
      <c r="G4194" t="s">
        <v>788</v>
      </c>
      <c r="H4194" s="2" t="s">
        <v>22</v>
      </c>
      <c r="I4194" t="s">
        <v>3680</v>
      </c>
      <c r="J4194" t="s">
        <v>75</v>
      </c>
      <c r="K4194">
        <v>81001</v>
      </c>
      <c r="L4194" t="s">
        <v>34</v>
      </c>
      <c r="M4194" t="s">
        <v>5064</v>
      </c>
      <c r="N4194" t="s">
        <v>128</v>
      </c>
      <c r="O4194" t="s">
        <v>4436</v>
      </c>
      <c r="P4194" s="4">
        <v>25.164000000000001</v>
      </c>
      <c r="Q4194" s="4">
        <v>25.164000000000001</v>
      </c>
      <c r="R4194" s="4">
        <f t="shared" si="262"/>
        <v>0</v>
      </c>
      <c r="S4194" s="4">
        <f t="shared" si="263"/>
        <v>0</v>
      </c>
    </row>
    <row r="4195" spans="1:19" x14ac:dyDescent="0.3">
      <c r="A4195" t="s">
        <v>5065</v>
      </c>
      <c r="B4195" s="1">
        <v>42519</v>
      </c>
      <c r="C4195" s="1">
        <v>42524</v>
      </c>
      <c r="D4195">
        <f t="shared" si="260"/>
        <v>2016</v>
      </c>
      <c r="E4195" t="str">
        <f t="shared" si="261"/>
        <v>May</v>
      </c>
      <c r="F4195" t="s">
        <v>37</v>
      </c>
      <c r="G4195" t="s">
        <v>1833</v>
      </c>
      <c r="H4195" t="s">
        <v>105</v>
      </c>
      <c r="I4195" t="s">
        <v>69</v>
      </c>
      <c r="J4195" t="s">
        <v>70</v>
      </c>
      <c r="K4195">
        <v>98105</v>
      </c>
      <c r="L4195" t="s">
        <v>34</v>
      </c>
      <c r="M4195" t="s">
        <v>5064</v>
      </c>
      <c r="N4195" t="s">
        <v>128</v>
      </c>
      <c r="O4195" t="s">
        <v>4436</v>
      </c>
      <c r="P4195" s="4">
        <v>167.76</v>
      </c>
      <c r="Q4195" s="4">
        <v>167.76</v>
      </c>
      <c r="R4195" s="4">
        <f t="shared" si="262"/>
        <v>0</v>
      </c>
      <c r="S4195" s="4">
        <f t="shared" si="263"/>
        <v>0</v>
      </c>
    </row>
    <row r="4196" spans="1:19" ht="15.6" x14ac:dyDescent="0.3">
      <c r="A4196" t="s">
        <v>5066</v>
      </c>
      <c r="B4196" s="1">
        <v>43347</v>
      </c>
      <c r="C4196" s="1">
        <v>43348</v>
      </c>
      <c r="D4196">
        <f t="shared" si="260"/>
        <v>2018</v>
      </c>
      <c r="E4196" t="str">
        <f t="shared" si="261"/>
        <v>Sep</v>
      </c>
      <c r="F4196" t="s">
        <v>20</v>
      </c>
      <c r="G4196" t="s">
        <v>341</v>
      </c>
      <c r="H4196" s="2" t="s">
        <v>22</v>
      </c>
      <c r="I4196" t="s">
        <v>2215</v>
      </c>
      <c r="J4196" t="s">
        <v>242</v>
      </c>
      <c r="K4196">
        <v>97756</v>
      </c>
      <c r="L4196" t="s">
        <v>34</v>
      </c>
      <c r="M4196" t="s">
        <v>5064</v>
      </c>
      <c r="N4196" t="s">
        <v>128</v>
      </c>
      <c r="O4196" t="s">
        <v>4436</v>
      </c>
      <c r="P4196" s="4">
        <v>88.073999999999998</v>
      </c>
      <c r="Q4196" s="4">
        <v>80</v>
      </c>
      <c r="R4196" s="4">
        <f t="shared" si="262"/>
        <v>8.0739999999999981</v>
      </c>
      <c r="S4196" s="4">
        <f t="shared" si="263"/>
        <v>1.2110999999999996</v>
      </c>
    </row>
    <row r="4197" spans="1:19" ht="15.6" x14ac:dyDescent="0.3">
      <c r="A4197" t="s">
        <v>5067</v>
      </c>
      <c r="B4197" s="1">
        <v>42263</v>
      </c>
      <c r="C4197" s="1">
        <v>42266</v>
      </c>
      <c r="D4197">
        <f t="shared" si="260"/>
        <v>2015</v>
      </c>
      <c r="E4197" t="str">
        <f t="shared" si="261"/>
        <v>Sep</v>
      </c>
      <c r="F4197" t="s">
        <v>20</v>
      </c>
      <c r="G4197" t="s">
        <v>1564</v>
      </c>
      <c r="H4197" s="2" t="s">
        <v>22</v>
      </c>
      <c r="I4197" t="s">
        <v>61</v>
      </c>
      <c r="J4197" t="s">
        <v>62</v>
      </c>
      <c r="K4197">
        <v>10024</v>
      </c>
      <c r="L4197" t="s">
        <v>54</v>
      </c>
      <c r="M4197" t="s">
        <v>5064</v>
      </c>
      <c r="N4197" t="s">
        <v>128</v>
      </c>
      <c r="O4197" t="s">
        <v>4436</v>
      </c>
      <c r="P4197" s="4">
        <v>33.552</v>
      </c>
      <c r="Q4197" s="4">
        <v>33.552</v>
      </c>
      <c r="R4197" s="4">
        <f t="shared" si="262"/>
        <v>0</v>
      </c>
      <c r="S4197" s="4">
        <f t="shared" si="263"/>
        <v>0</v>
      </c>
    </row>
    <row r="4198" spans="1:19" ht="15.6" x14ac:dyDescent="0.3">
      <c r="A4198" t="s">
        <v>5068</v>
      </c>
      <c r="B4198" s="1">
        <v>42502</v>
      </c>
      <c r="C4198" s="1">
        <v>42508</v>
      </c>
      <c r="D4198">
        <f t="shared" si="260"/>
        <v>2016</v>
      </c>
      <c r="E4198" t="str">
        <f t="shared" si="261"/>
        <v>May</v>
      </c>
      <c r="F4198" t="s">
        <v>37</v>
      </c>
      <c r="G4198" t="s">
        <v>1091</v>
      </c>
      <c r="H4198" s="2" t="s">
        <v>22</v>
      </c>
      <c r="I4198" t="s">
        <v>69</v>
      </c>
      <c r="J4198" t="s">
        <v>70</v>
      </c>
      <c r="K4198">
        <v>98115</v>
      </c>
      <c r="L4198" t="s">
        <v>34</v>
      </c>
      <c r="M4198" t="s">
        <v>5069</v>
      </c>
      <c r="N4198" t="s">
        <v>128</v>
      </c>
      <c r="O4198" t="s">
        <v>4436</v>
      </c>
      <c r="P4198" s="4">
        <v>14.592000000000001</v>
      </c>
      <c r="Q4198" s="4">
        <v>18</v>
      </c>
      <c r="R4198" s="4">
        <f t="shared" si="262"/>
        <v>-3.4079999999999995</v>
      </c>
      <c r="S4198" s="4">
        <f t="shared" si="263"/>
        <v>-0.51119999999999988</v>
      </c>
    </row>
    <row r="4199" spans="1:19" ht="15.6" x14ac:dyDescent="0.3">
      <c r="A4199" t="s">
        <v>5070</v>
      </c>
      <c r="B4199" s="1">
        <v>42674</v>
      </c>
      <c r="C4199" s="1">
        <v>42678</v>
      </c>
      <c r="D4199">
        <f t="shared" si="260"/>
        <v>2016</v>
      </c>
      <c r="E4199" t="str">
        <f t="shared" si="261"/>
        <v>Oct</v>
      </c>
      <c r="F4199" t="s">
        <v>67</v>
      </c>
      <c r="G4199" t="s">
        <v>661</v>
      </c>
      <c r="H4199" s="2" t="s">
        <v>22</v>
      </c>
      <c r="I4199" t="s">
        <v>154</v>
      </c>
      <c r="J4199" t="s">
        <v>33</v>
      </c>
      <c r="K4199">
        <v>93905</v>
      </c>
      <c r="L4199" t="s">
        <v>34</v>
      </c>
      <c r="M4199" t="s">
        <v>5069</v>
      </c>
      <c r="N4199" t="s">
        <v>128</v>
      </c>
      <c r="O4199" t="s">
        <v>4436</v>
      </c>
      <c r="P4199" s="4">
        <v>9.7279999999999998</v>
      </c>
      <c r="Q4199" s="4">
        <v>9.7279999999999998</v>
      </c>
      <c r="R4199" s="4">
        <f t="shared" si="262"/>
        <v>0</v>
      </c>
      <c r="S4199" s="4">
        <f t="shared" si="263"/>
        <v>0</v>
      </c>
    </row>
    <row r="4200" spans="1:19" ht="15.6" x14ac:dyDescent="0.3">
      <c r="A4200" t="s">
        <v>1225</v>
      </c>
      <c r="B4200" s="1">
        <v>43450</v>
      </c>
      <c r="C4200" s="1">
        <v>43455</v>
      </c>
      <c r="D4200">
        <f t="shared" si="260"/>
        <v>2018</v>
      </c>
      <c r="E4200" t="str">
        <f t="shared" si="261"/>
        <v>Dec</v>
      </c>
      <c r="F4200" t="s">
        <v>67</v>
      </c>
      <c r="G4200" t="s">
        <v>1226</v>
      </c>
      <c r="H4200" s="2" t="s">
        <v>22</v>
      </c>
      <c r="I4200" t="s">
        <v>1179</v>
      </c>
      <c r="J4200" t="s">
        <v>33</v>
      </c>
      <c r="K4200">
        <v>92054</v>
      </c>
      <c r="L4200" t="s">
        <v>34</v>
      </c>
      <c r="M4200" t="s">
        <v>5069</v>
      </c>
      <c r="N4200" t="s">
        <v>128</v>
      </c>
      <c r="O4200" t="s">
        <v>4436</v>
      </c>
      <c r="P4200" s="4">
        <v>24.32</v>
      </c>
      <c r="Q4200" s="4">
        <v>100</v>
      </c>
      <c r="R4200" s="4">
        <f t="shared" si="262"/>
        <v>-75.680000000000007</v>
      </c>
      <c r="S4200" s="4">
        <f t="shared" si="263"/>
        <v>-11.352</v>
      </c>
    </row>
    <row r="4201" spans="1:19" x14ac:dyDescent="0.3">
      <c r="A4201" t="s">
        <v>773</v>
      </c>
      <c r="B4201" s="1">
        <v>43035</v>
      </c>
      <c r="C4201" s="1">
        <v>43039</v>
      </c>
      <c r="D4201">
        <f t="shared" si="260"/>
        <v>2017</v>
      </c>
      <c r="E4201" t="str">
        <f t="shared" si="261"/>
        <v>Oct</v>
      </c>
      <c r="F4201" t="s">
        <v>37</v>
      </c>
      <c r="G4201" t="s">
        <v>774</v>
      </c>
      <c r="H4201" t="s">
        <v>51</v>
      </c>
      <c r="I4201" t="s">
        <v>61</v>
      </c>
      <c r="J4201" t="s">
        <v>62</v>
      </c>
      <c r="K4201">
        <v>10011</v>
      </c>
      <c r="L4201" t="s">
        <v>54</v>
      </c>
      <c r="M4201" t="s">
        <v>5069</v>
      </c>
      <c r="N4201" t="s">
        <v>128</v>
      </c>
      <c r="O4201" t="s">
        <v>4436</v>
      </c>
      <c r="P4201" s="4">
        <v>9.7279999999999998</v>
      </c>
      <c r="Q4201" s="4">
        <v>9.7279999999999998</v>
      </c>
      <c r="R4201" s="4">
        <f t="shared" si="262"/>
        <v>0</v>
      </c>
      <c r="S4201" s="4">
        <f t="shared" si="263"/>
        <v>0</v>
      </c>
    </row>
    <row r="4202" spans="1:19" ht="15.6" x14ac:dyDescent="0.3">
      <c r="A4202" t="s">
        <v>5071</v>
      </c>
      <c r="B4202" s="1">
        <v>43418</v>
      </c>
      <c r="C4202" s="1">
        <v>43421</v>
      </c>
      <c r="D4202">
        <f t="shared" si="260"/>
        <v>2018</v>
      </c>
      <c r="E4202" t="str">
        <f t="shared" si="261"/>
        <v>Nov</v>
      </c>
      <c r="F4202" t="s">
        <v>67</v>
      </c>
      <c r="G4202" t="s">
        <v>1455</v>
      </c>
      <c r="H4202" s="2" t="s">
        <v>22</v>
      </c>
      <c r="I4202" t="s">
        <v>5072</v>
      </c>
      <c r="J4202" t="s">
        <v>233</v>
      </c>
      <c r="K4202">
        <v>43123</v>
      </c>
      <c r="L4202" t="s">
        <v>54</v>
      </c>
      <c r="M4202" t="s">
        <v>5069</v>
      </c>
      <c r="N4202" t="s">
        <v>128</v>
      </c>
      <c r="O4202" t="s">
        <v>4436</v>
      </c>
      <c r="P4202" s="4">
        <v>3.6480000000000001</v>
      </c>
      <c r="Q4202" s="4">
        <v>5</v>
      </c>
      <c r="R4202" s="4">
        <f t="shared" si="262"/>
        <v>-1.3519999999999999</v>
      </c>
      <c r="S4202" s="4">
        <f t="shared" si="263"/>
        <v>-0.20279999999999998</v>
      </c>
    </row>
    <row r="4203" spans="1:19" ht="15.6" x14ac:dyDescent="0.3">
      <c r="A4203" t="s">
        <v>5073</v>
      </c>
      <c r="B4203" s="1">
        <v>43420</v>
      </c>
      <c r="C4203" s="1">
        <v>43424</v>
      </c>
      <c r="D4203">
        <f t="shared" si="260"/>
        <v>2018</v>
      </c>
      <c r="E4203" t="str">
        <f t="shared" si="261"/>
        <v>Nov</v>
      </c>
      <c r="F4203" t="s">
        <v>67</v>
      </c>
      <c r="G4203" t="s">
        <v>160</v>
      </c>
      <c r="H4203" s="2" t="s">
        <v>22</v>
      </c>
      <c r="I4203" t="s">
        <v>5074</v>
      </c>
      <c r="J4203" t="s">
        <v>233</v>
      </c>
      <c r="K4203">
        <v>44035</v>
      </c>
      <c r="L4203" t="s">
        <v>54</v>
      </c>
      <c r="M4203" t="s">
        <v>5069</v>
      </c>
      <c r="N4203" t="s">
        <v>128</v>
      </c>
      <c r="O4203" t="s">
        <v>4436</v>
      </c>
      <c r="P4203" s="4">
        <v>1.8240000000000001</v>
      </c>
      <c r="Q4203" s="4">
        <v>5</v>
      </c>
      <c r="R4203" s="4">
        <f t="shared" si="262"/>
        <v>-3.1760000000000002</v>
      </c>
      <c r="S4203" s="4">
        <f t="shared" si="263"/>
        <v>-0.47639999999999999</v>
      </c>
    </row>
    <row r="4204" spans="1:19" ht="15.6" x14ac:dyDescent="0.3">
      <c r="A4204" t="s">
        <v>5075</v>
      </c>
      <c r="B4204" s="1">
        <v>42248</v>
      </c>
      <c r="C4204" s="1">
        <v>42251</v>
      </c>
      <c r="D4204">
        <f t="shared" si="260"/>
        <v>2015</v>
      </c>
      <c r="E4204" t="str">
        <f t="shared" si="261"/>
        <v>Sep</v>
      </c>
      <c r="F4204" t="s">
        <v>20</v>
      </c>
      <c r="G4204" t="s">
        <v>3110</v>
      </c>
      <c r="H4204" s="2" t="s">
        <v>22</v>
      </c>
      <c r="I4204" t="s">
        <v>113</v>
      </c>
      <c r="J4204" t="s">
        <v>109</v>
      </c>
      <c r="K4204">
        <v>77036</v>
      </c>
      <c r="L4204" t="s">
        <v>25</v>
      </c>
      <c r="M4204" t="s">
        <v>5069</v>
      </c>
      <c r="N4204" t="s">
        <v>128</v>
      </c>
      <c r="O4204" t="s">
        <v>4436</v>
      </c>
      <c r="P4204" s="4">
        <v>3.6480000000000001</v>
      </c>
      <c r="Q4204" s="4">
        <v>5</v>
      </c>
      <c r="R4204" s="4">
        <f t="shared" si="262"/>
        <v>-1.3519999999999999</v>
      </c>
      <c r="S4204" s="4">
        <f t="shared" si="263"/>
        <v>-0.20279999999999998</v>
      </c>
    </row>
    <row r="4205" spans="1:19" ht="15.6" x14ac:dyDescent="0.3">
      <c r="A4205" t="s">
        <v>5076</v>
      </c>
      <c r="B4205" s="1">
        <v>43415</v>
      </c>
      <c r="C4205" s="1">
        <v>43421</v>
      </c>
      <c r="D4205">
        <f t="shared" si="260"/>
        <v>2018</v>
      </c>
      <c r="E4205" t="str">
        <f t="shared" si="261"/>
        <v>Nov</v>
      </c>
      <c r="F4205" t="s">
        <v>37</v>
      </c>
      <c r="G4205" t="s">
        <v>3362</v>
      </c>
      <c r="H4205" s="2" t="s">
        <v>22</v>
      </c>
      <c r="I4205" t="s">
        <v>589</v>
      </c>
      <c r="J4205" t="s">
        <v>148</v>
      </c>
      <c r="K4205">
        <v>53209</v>
      </c>
      <c r="L4205" t="s">
        <v>25</v>
      </c>
      <c r="M4205" t="s">
        <v>5069</v>
      </c>
      <c r="N4205" t="s">
        <v>128</v>
      </c>
      <c r="O4205" t="s">
        <v>4436</v>
      </c>
      <c r="P4205" s="4">
        <v>18.239999999999998</v>
      </c>
      <c r="Q4205" s="4">
        <v>18</v>
      </c>
      <c r="R4205" s="4">
        <f t="shared" si="262"/>
        <v>0.23999999999999844</v>
      </c>
      <c r="S4205" s="4">
        <f t="shared" si="263"/>
        <v>3.5999999999999761E-2</v>
      </c>
    </row>
    <row r="4206" spans="1:19" ht="15.6" x14ac:dyDescent="0.3">
      <c r="A4206" t="s">
        <v>5077</v>
      </c>
      <c r="B4206" s="1">
        <v>43065</v>
      </c>
      <c r="C4206" s="1">
        <v>43071</v>
      </c>
      <c r="D4206">
        <f t="shared" si="260"/>
        <v>2017</v>
      </c>
      <c r="E4206" t="str">
        <f t="shared" si="261"/>
        <v>Nov</v>
      </c>
      <c r="F4206" t="s">
        <v>37</v>
      </c>
      <c r="G4206" t="s">
        <v>4037</v>
      </c>
      <c r="H4206" s="2" t="s">
        <v>22</v>
      </c>
      <c r="I4206" t="s">
        <v>69</v>
      </c>
      <c r="J4206" t="s">
        <v>70</v>
      </c>
      <c r="K4206">
        <v>98105</v>
      </c>
      <c r="L4206" t="s">
        <v>34</v>
      </c>
      <c r="M4206" t="s">
        <v>5078</v>
      </c>
      <c r="N4206" t="s">
        <v>110</v>
      </c>
      <c r="O4206" t="s">
        <v>4436</v>
      </c>
      <c r="P4206" s="4">
        <v>7.3120000000000003</v>
      </c>
      <c r="Q4206" s="4">
        <v>5</v>
      </c>
      <c r="R4206" s="4">
        <f t="shared" si="262"/>
        <v>2.3120000000000003</v>
      </c>
      <c r="S4206" s="4">
        <f t="shared" si="263"/>
        <v>0.34680000000000005</v>
      </c>
    </row>
    <row r="4207" spans="1:19" ht="15.6" x14ac:dyDescent="0.3">
      <c r="A4207" t="s">
        <v>3222</v>
      </c>
      <c r="B4207" s="1">
        <v>42856</v>
      </c>
      <c r="C4207" s="1">
        <v>42859</v>
      </c>
      <c r="D4207">
        <f t="shared" si="260"/>
        <v>2017</v>
      </c>
      <c r="E4207" t="str">
        <f t="shared" si="261"/>
        <v>May</v>
      </c>
      <c r="F4207" t="s">
        <v>20</v>
      </c>
      <c r="G4207" t="s">
        <v>200</v>
      </c>
      <c r="H4207" s="2" t="s">
        <v>22</v>
      </c>
      <c r="I4207" t="s">
        <v>756</v>
      </c>
      <c r="J4207" t="s">
        <v>250</v>
      </c>
      <c r="K4207">
        <v>38109</v>
      </c>
      <c r="L4207" t="s">
        <v>44</v>
      </c>
      <c r="M4207" t="s">
        <v>5078</v>
      </c>
      <c r="N4207" t="s">
        <v>128</v>
      </c>
      <c r="O4207" t="s">
        <v>4436</v>
      </c>
      <c r="P4207" s="4">
        <v>2.742</v>
      </c>
      <c r="Q4207" s="4">
        <v>5</v>
      </c>
      <c r="R4207" s="4">
        <f t="shared" si="262"/>
        <v>-2.258</v>
      </c>
      <c r="S4207" s="4">
        <f t="shared" si="263"/>
        <v>-0.3387</v>
      </c>
    </row>
    <row r="4208" spans="1:19" ht="15.6" x14ac:dyDescent="0.3">
      <c r="A4208" t="s">
        <v>5079</v>
      </c>
      <c r="B4208" s="1">
        <v>42196</v>
      </c>
      <c r="C4208" s="1">
        <v>42200</v>
      </c>
      <c r="D4208">
        <f t="shared" si="260"/>
        <v>2015</v>
      </c>
      <c r="E4208" t="str">
        <f t="shared" si="261"/>
        <v>Jul</v>
      </c>
      <c r="F4208" t="s">
        <v>37</v>
      </c>
      <c r="G4208" t="s">
        <v>1358</v>
      </c>
      <c r="H4208" s="2" t="s">
        <v>22</v>
      </c>
      <c r="I4208" t="s">
        <v>61</v>
      </c>
      <c r="J4208" t="s">
        <v>62</v>
      </c>
      <c r="K4208">
        <v>10011</v>
      </c>
      <c r="L4208" t="s">
        <v>54</v>
      </c>
      <c r="M4208" t="s">
        <v>5078</v>
      </c>
      <c r="N4208" t="s">
        <v>128</v>
      </c>
      <c r="O4208" t="s">
        <v>4436</v>
      </c>
      <c r="P4208" s="4">
        <v>18.28</v>
      </c>
      <c r="Q4208" s="4">
        <v>18</v>
      </c>
      <c r="R4208" s="4">
        <f t="shared" si="262"/>
        <v>0.28000000000000114</v>
      </c>
      <c r="S4208" s="4">
        <f t="shared" si="263"/>
        <v>4.2000000000000169E-2</v>
      </c>
    </row>
    <row r="4209" spans="1:19" ht="15.6" x14ac:dyDescent="0.3">
      <c r="A4209" t="s">
        <v>5080</v>
      </c>
      <c r="B4209" s="1">
        <v>42355</v>
      </c>
      <c r="C4209" s="1">
        <v>42362</v>
      </c>
      <c r="D4209">
        <f t="shared" si="260"/>
        <v>2015</v>
      </c>
      <c r="E4209" t="str">
        <f t="shared" si="261"/>
        <v>Dec</v>
      </c>
      <c r="F4209" t="s">
        <v>37</v>
      </c>
      <c r="G4209" t="s">
        <v>2491</v>
      </c>
      <c r="H4209" s="2" t="s">
        <v>22</v>
      </c>
      <c r="I4209" t="s">
        <v>182</v>
      </c>
      <c r="J4209" t="s">
        <v>233</v>
      </c>
      <c r="K4209">
        <v>43229</v>
      </c>
      <c r="L4209" t="s">
        <v>54</v>
      </c>
      <c r="M4209" t="s">
        <v>5078</v>
      </c>
      <c r="N4209" t="s">
        <v>128</v>
      </c>
      <c r="O4209" t="s">
        <v>4436</v>
      </c>
      <c r="P4209" s="4">
        <v>5.484</v>
      </c>
      <c r="Q4209" s="4">
        <v>5</v>
      </c>
      <c r="R4209" s="4">
        <f t="shared" si="262"/>
        <v>0.48399999999999999</v>
      </c>
      <c r="S4209" s="4">
        <f t="shared" si="263"/>
        <v>7.2599999999999998E-2</v>
      </c>
    </row>
    <row r="4210" spans="1:19" ht="15.6" x14ac:dyDescent="0.3">
      <c r="A4210" t="s">
        <v>2331</v>
      </c>
      <c r="B4210" s="1">
        <v>42735</v>
      </c>
      <c r="C4210" s="1">
        <v>42740</v>
      </c>
      <c r="D4210">
        <f t="shared" si="260"/>
        <v>2016</v>
      </c>
      <c r="E4210" t="str">
        <f t="shared" si="261"/>
        <v>Dec</v>
      </c>
      <c r="F4210" t="s">
        <v>37</v>
      </c>
      <c r="G4210" t="s">
        <v>1499</v>
      </c>
      <c r="H4210" s="2" t="s">
        <v>22</v>
      </c>
      <c r="I4210" t="s">
        <v>991</v>
      </c>
      <c r="J4210" t="s">
        <v>109</v>
      </c>
      <c r="K4210">
        <v>75051</v>
      </c>
      <c r="L4210" t="s">
        <v>25</v>
      </c>
      <c r="M4210" t="s">
        <v>5078</v>
      </c>
      <c r="N4210" t="s">
        <v>128</v>
      </c>
      <c r="O4210" t="s">
        <v>4436</v>
      </c>
      <c r="P4210" s="4">
        <v>3.6560000000000001</v>
      </c>
      <c r="Q4210" s="4">
        <v>5</v>
      </c>
      <c r="R4210" s="4">
        <f t="shared" si="262"/>
        <v>-1.3439999999999999</v>
      </c>
      <c r="S4210" s="4">
        <f t="shared" si="263"/>
        <v>-0.20159999999999997</v>
      </c>
    </row>
    <row r="4211" spans="1:19" ht="15.6" x14ac:dyDescent="0.3">
      <c r="A4211" t="s">
        <v>3614</v>
      </c>
      <c r="B4211" s="1">
        <v>43353</v>
      </c>
      <c r="C4211" s="1">
        <v>43358</v>
      </c>
      <c r="D4211">
        <f t="shared" si="260"/>
        <v>2018</v>
      </c>
      <c r="E4211" t="str">
        <f t="shared" si="261"/>
        <v>Sep</v>
      </c>
      <c r="F4211" t="s">
        <v>67</v>
      </c>
      <c r="G4211" t="s">
        <v>3275</v>
      </c>
      <c r="H4211" s="2" t="s">
        <v>22</v>
      </c>
      <c r="I4211" t="s">
        <v>191</v>
      </c>
      <c r="J4211" t="s">
        <v>192</v>
      </c>
      <c r="K4211">
        <v>65807</v>
      </c>
      <c r="L4211" t="s">
        <v>25</v>
      </c>
      <c r="M4211" t="s">
        <v>5078</v>
      </c>
      <c r="N4211" t="s">
        <v>128</v>
      </c>
      <c r="O4211" t="s">
        <v>4436</v>
      </c>
      <c r="P4211" s="4">
        <v>13.71</v>
      </c>
      <c r="Q4211" s="4">
        <v>13.71</v>
      </c>
      <c r="R4211" s="4">
        <f t="shared" si="262"/>
        <v>0</v>
      </c>
      <c r="S4211" s="4">
        <f t="shared" si="263"/>
        <v>0</v>
      </c>
    </row>
    <row r="4212" spans="1:19" ht="15.6" x14ac:dyDescent="0.3">
      <c r="A4212" t="s">
        <v>5081</v>
      </c>
      <c r="B4212" s="1">
        <v>42115</v>
      </c>
      <c r="C4212" s="1">
        <v>42119</v>
      </c>
      <c r="D4212">
        <f t="shared" si="260"/>
        <v>2015</v>
      </c>
      <c r="E4212" t="str">
        <f t="shared" si="261"/>
        <v>Apr</v>
      </c>
      <c r="F4212" t="s">
        <v>37</v>
      </c>
      <c r="G4212" t="s">
        <v>2527</v>
      </c>
      <c r="H4212" s="2" t="s">
        <v>22</v>
      </c>
      <c r="I4212" t="s">
        <v>47</v>
      </c>
      <c r="J4212" t="s">
        <v>33</v>
      </c>
      <c r="K4212">
        <v>90008</v>
      </c>
      <c r="L4212" t="s">
        <v>34</v>
      </c>
      <c r="M4212" t="s">
        <v>5082</v>
      </c>
      <c r="N4212" t="s">
        <v>128</v>
      </c>
      <c r="O4212" t="s">
        <v>4436</v>
      </c>
      <c r="P4212" s="4">
        <v>16.52</v>
      </c>
      <c r="Q4212" s="4">
        <v>100</v>
      </c>
      <c r="R4212" s="4">
        <f t="shared" si="262"/>
        <v>-83.48</v>
      </c>
      <c r="S4212" s="4">
        <f t="shared" si="263"/>
        <v>-12.522</v>
      </c>
    </row>
    <row r="4213" spans="1:19" ht="15.6" x14ac:dyDescent="0.3">
      <c r="A4213" t="s">
        <v>5083</v>
      </c>
      <c r="B4213" s="1">
        <v>43067</v>
      </c>
      <c r="C4213" s="1">
        <v>43072</v>
      </c>
      <c r="D4213">
        <f t="shared" si="260"/>
        <v>2017</v>
      </c>
      <c r="E4213" t="str">
        <f t="shared" si="261"/>
        <v>Nov</v>
      </c>
      <c r="F4213" t="s">
        <v>37</v>
      </c>
      <c r="G4213" t="s">
        <v>1323</v>
      </c>
      <c r="H4213" s="2" t="s">
        <v>22</v>
      </c>
      <c r="I4213" t="s">
        <v>2119</v>
      </c>
      <c r="J4213" t="s">
        <v>79</v>
      </c>
      <c r="K4213">
        <v>32137</v>
      </c>
      <c r="L4213" t="s">
        <v>44</v>
      </c>
      <c r="M4213" t="s">
        <v>5082</v>
      </c>
      <c r="N4213" t="s">
        <v>110</v>
      </c>
      <c r="O4213" t="s">
        <v>4436</v>
      </c>
      <c r="P4213" s="4">
        <v>7.4340000000000002</v>
      </c>
      <c r="Q4213" s="4">
        <v>5</v>
      </c>
      <c r="R4213" s="4">
        <f t="shared" si="262"/>
        <v>2.4340000000000002</v>
      </c>
      <c r="S4213" s="4">
        <f t="shared" si="263"/>
        <v>0.36510000000000004</v>
      </c>
    </row>
    <row r="4214" spans="1:19" ht="15.6" x14ac:dyDescent="0.3">
      <c r="A4214" t="s">
        <v>5084</v>
      </c>
      <c r="B4214" s="1">
        <v>43365</v>
      </c>
      <c r="C4214" s="1">
        <v>43369</v>
      </c>
      <c r="D4214">
        <f t="shared" si="260"/>
        <v>2018</v>
      </c>
      <c r="E4214" t="str">
        <f t="shared" si="261"/>
        <v>Sep</v>
      </c>
      <c r="F4214" t="s">
        <v>37</v>
      </c>
      <c r="G4214" t="s">
        <v>1339</v>
      </c>
      <c r="H4214" s="2" t="s">
        <v>22</v>
      </c>
      <c r="I4214" t="s">
        <v>589</v>
      </c>
      <c r="J4214" t="s">
        <v>148</v>
      </c>
      <c r="K4214">
        <v>53209</v>
      </c>
      <c r="L4214" t="s">
        <v>25</v>
      </c>
      <c r="M4214" t="s">
        <v>5082</v>
      </c>
      <c r="N4214" t="s">
        <v>128</v>
      </c>
      <c r="O4214" t="s">
        <v>4436</v>
      </c>
      <c r="P4214" s="4">
        <v>33.04</v>
      </c>
      <c r="Q4214" s="4">
        <v>33.04</v>
      </c>
      <c r="R4214" s="4">
        <f t="shared" si="262"/>
        <v>0</v>
      </c>
      <c r="S4214" s="4">
        <f t="shared" si="263"/>
        <v>0</v>
      </c>
    </row>
    <row r="4215" spans="1:19" ht="15.6" x14ac:dyDescent="0.3">
      <c r="A4215" t="s">
        <v>1296</v>
      </c>
      <c r="B4215" s="1">
        <v>43368</v>
      </c>
      <c r="C4215" s="1">
        <v>43372</v>
      </c>
      <c r="D4215">
        <f t="shared" si="260"/>
        <v>2018</v>
      </c>
      <c r="E4215" t="str">
        <f t="shared" si="261"/>
        <v>Sep</v>
      </c>
      <c r="F4215" t="s">
        <v>37</v>
      </c>
      <c r="G4215" t="s">
        <v>1297</v>
      </c>
      <c r="H4215" s="2" t="s">
        <v>22</v>
      </c>
      <c r="I4215" t="s">
        <v>1298</v>
      </c>
      <c r="J4215" t="s">
        <v>807</v>
      </c>
      <c r="K4215">
        <v>55901</v>
      </c>
      <c r="L4215" t="s">
        <v>25</v>
      </c>
      <c r="M4215" t="s">
        <v>5082</v>
      </c>
      <c r="N4215" t="s">
        <v>128</v>
      </c>
      <c r="O4215" t="s">
        <v>4436</v>
      </c>
      <c r="P4215" s="4">
        <v>8.26</v>
      </c>
      <c r="Q4215" s="4">
        <v>18</v>
      </c>
      <c r="R4215" s="4">
        <f t="shared" si="262"/>
        <v>-9.74</v>
      </c>
      <c r="S4215" s="4">
        <f t="shared" si="263"/>
        <v>-1.4610000000000001</v>
      </c>
    </row>
    <row r="4216" spans="1:19" x14ac:dyDescent="0.3">
      <c r="A4216" t="s">
        <v>3615</v>
      </c>
      <c r="B4216" s="1">
        <v>42669</v>
      </c>
      <c r="C4216" s="1">
        <v>42675</v>
      </c>
      <c r="D4216">
        <f t="shared" si="260"/>
        <v>2016</v>
      </c>
      <c r="E4216" t="str">
        <f t="shared" si="261"/>
        <v>Oct</v>
      </c>
      <c r="F4216" t="s">
        <v>37</v>
      </c>
      <c r="G4216" t="s">
        <v>3616</v>
      </c>
      <c r="H4216" t="s">
        <v>105</v>
      </c>
      <c r="I4216" t="s">
        <v>191</v>
      </c>
      <c r="J4216" t="s">
        <v>242</v>
      </c>
      <c r="K4216">
        <v>97477</v>
      </c>
      <c r="L4216" t="s">
        <v>34</v>
      </c>
      <c r="M4216" t="s">
        <v>5085</v>
      </c>
      <c r="N4216" t="s">
        <v>128</v>
      </c>
      <c r="O4216" t="s">
        <v>4436</v>
      </c>
      <c r="P4216" s="4">
        <v>14.301</v>
      </c>
      <c r="Q4216" s="4">
        <v>14.301</v>
      </c>
      <c r="R4216" s="4">
        <f t="shared" si="262"/>
        <v>0</v>
      </c>
      <c r="S4216" s="4">
        <f t="shared" si="263"/>
        <v>0</v>
      </c>
    </row>
    <row r="4217" spans="1:19" x14ac:dyDescent="0.3">
      <c r="A4217" t="s">
        <v>5086</v>
      </c>
      <c r="B4217" s="1">
        <v>43007</v>
      </c>
      <c r="C4217" s="1">
        <v>43011</v>
      </c>
      <c r="D4217">
        <f t="shared" si="260"/>
        <v>2017</v>
      </c>
      <c r="E4217" t="str">
        <f t="shared" si="261"/>
        <v>Sep</v>
      </c>
      <c r="F4217" t="s">
        <v>37</v>
      </c>
      <c r="G4217" t="s">
        <v>1592</v>
      </c>
      <c r="H4217" t="s">
        <v>51</v>
      </c>
      <c r="I4217" t="s">
        <v>32</v>
      </c>
      <c r="J4217" t="s">
        <v>33</v>
      </c>
      <c r="K4217">
        <v>94109</v>
      </c>
      <c r="L4217" t="s">
        <v>34</v>
      </c>
      <c r="M4217" t="s">
        <v>5085</v>
      </c>
      <c r="N4217" t="s">
        <v>128</v>
      </c>
      <c r="O4217" t="s">
        <v>4436</v>
      </c>
      <c r="P4217" s="4">
        <v>27.24</v>
      </c>
      <c r="Q4217" s="4">
        <v>27.24</v>
      </c>
      <c r="R4217" s="4">
        <f t="shared" si="262"/>
        <v>0</v>
      </c>
      <c r="S4217" s="4">
        <f t="shared" si="263"/>
        <v>0</v>
      </c>
    </row>
    <row r="4218" spans="1:19" ht="15.6" x14ac:dyDescent="0.3">
      <c r="A4218" t="s">
        <v>5087</v>
      </c>
      <c r="B4218" s="1">
        <v>43054</v>
      </c>
      <c r="C4218" s="1">
        <v>43056</v>
      </c>
      <c r="D4218">
        <f t="shared" si="260"/>
        <v>2017</v>
      </c>
      <c r="E4218" t="str">
        <f t="shared" si="261"/>
        <v>Nov</v>
      </c>
      <c r="F4218" t="s">
        <v>67</v>
      </c>
      <c r="G4218" t="s">
        <v>176</v>
      </c>
      <c r="H4218" s="2" t="s">
        <v>22</v>
      </c>
      <c r="I4218" t="s">
        <v>47</v>
      </c>
      <c r="J4218" t="s">
        <v>33</v>
      </c>
      <c r="K4218">
        <v>90049</v>
      </c>
      <c r="L4218" t="s">
        <v>34</v>
      </c>
      <c r="M4218" t="s">
        <v>5085</v>
      </c>
      <c r="N4218" t="s">
        <v>128</v>
      </c>
      <c r="O4218" t="s">
        <v>4436</v>
      </c>
      <c r="P4218" s="4">
        <v>38.136000000000003</v>
      </c>
      <c r="Q4218" s="4">
        <v>38.136000000000003</v>
      </c>
      <c r="R4218" s="4">
        <f t="shared" si="262"/>
        <v>0</v>
      </c>
      <c r="S4218" s="4">
        <f t="shared" si="263"/>
        <v>0</v>
      </c>
    </row>
    <row r="4219" spans="1:19" ht="15.6" x14ac:dyDescent="0.3">
      <c r="A4219" t="s">
        <v>5088</v>
      </c>
      <c r="B4219" s="1">
        <v>43411</v>
      </c>
      <c r="C4219" s="1">
        <v>43416</v>
      </c>
      <c r="D4219">
        <f t="shared" si="260"/>
        <v>2018</v>
      </c>
      <c r="E4219" t="str">
        <f t="shared" si="261"/>
        <v>Nov</v>
      </c>
      <c r="F4219" t="s">
        <v>37</v>
      </c>
      <c r="G4219" t="s">
        <v>73</v>
      </c>
      <c r="H4219" s="2" t="s">
        <v>22</v>
      </c>
      <c r="I4219" t="s">
        <v>32</v>
      </c>
      <c r="J4219" t="s">
        <v>33</v>
      </c>
      <c r="K4219">
        <v>94122</v>
      </c>
      <c r="L4219" t="s">
        <v>34</v>
      </c>
      <c r="M4219" t="s">
        <v>5085</v>
      </c>
      <c r="N4219" t="s">
        <v>128</v>
      </c>
      <c r="O4219" t="s">
        <v>4436</v>
      </c>
      <c r="P4219" s="4">
        <v>21.792000000000002</v>
      </c>
      <c r="Q4219" s="4">
        <v>18</v>
      </c>
      <c r="R4219" s="4">
        <f t="shared" si="262"/>
        <v>3.7920000000000016</v>
      </c>
      <c r="S4219" s="4">
        <f t="shared" si="263"/>
        <v>0.56880000000000019</v>
      </c>
    </row>
    <row r="4220" spans="1:19" ht="15.6" x14ac:dyDescent="0.3">
      <c r="A4220" t="s">
        <v>2054</v>
      </c>
      <c r="B4220" s="1">
        <v>42311</v>
      </c>
      <c r="C4220" s="1">
        <v>42315</v>
      </c>
      <c r="D4220">
        <f t="shared" si="260"/>
        <v>2015</v>
      </c>
      <c r="E4220" t="str">
        <f t="shared" si="261"/>
        <v>Nov</v>
      </c>
      <c r="F4220" t="s">
        <v>37</v>
      </c>
      <c r="G4220" t="s">
        <v>2055</v>
      </c>
      <c r="H4220" s="2" t="s">
        <v>22</v>
      </c>
      <c r="I4220" t="s">
        <v>78</v>
      </c>
      <c r="J4220" t="s">
        <v>83</v>
      </c>
      <c r="K4220">
        <v>28540</v>
      </c>
      <c r="L4220" t="s">
        <v>44</v>
      </c>
      <c r="M4220" t="s">
        <v>5085</v>
      </c>
      <c r="N4220" t="s">
        <v>128</v>
      </c>
      <c r="O4220" t="s">
        <v>4436</v>
      </c>
      <c r="P4220" s="4">
        <v>14.301</v>
      </c>
      <c r="Q4220" s="4">
        <v>14.301</v>
      </c>
      <c r="R4220" s="4">
        <f t="shared" si="262"/>
        <v>0</v>
      </c>
      <c r="S4220" s="4">
        <f t="shared" si="263"/>
        <v>0</v>
      </c>
    </row>
    <row r="4221" spans="1:19" ht="15.6" x14ac:dyDescent="0.3">
      <c r="A4221" t="s">
        <v>1271</v>
      </c>
      <c r="B4221" s="1">
        <v>42539</v>
      </c>
      <c r="C4221" s="1">
        <v>42541</v>
      </c>
      <c r="D4221">
        <f t="shared" si="260"/>
        <v>2016</v>
      </c>
      <c r="E4221" t="str">
        <f t="shared" si="261"/>
        <v>Jun</v>
      </c>
      <c r="F4221" t="s">
        <v>20</v>
      </c>
      <c r="G4221" t="s">
        <v>1272</v>
      </c>
      <c r="H4221" s="2" t="s">
        <v>22</v>
      </c>
      <c r="I4221" t="s">
        <v>515</v>
      </c>
      <c r="J4221" t="s">
        <v>250</v>
      </c>
      <c r="K4221">
        <v>37167</v>
      </c>
      <c r="L4221" t="s">
        <v>44</v>
      </c>
      <c r="M4221" t="s">
        <v>5085</v>
      </c>
      <c r="N4221" t="s">
        <v>128</v>
      </c>
      <c r="O4221" t="s">
        <v>4436</v>
      </c>
      <c r="P4221" s="4">
        <v>6.1289999999999996</v>
      </c>
      <c r="Q4221" s="4">
        <v>5</v>
      </c>
      <c r="R4221" s="4">
        <f t="shared" si="262"/>
        <v>1.1289999999999996</v>
      </c>
      <c r="S4221" s="4">
        <f t="shared" si="263"/>
        <v>0.16934999999999992</v>
      </c>
    </row>
    <row r="4222" spans="1:19" ht="15.6" x14ac:dyDescent="0.3">
      <c r="A4222" t="s">
        <v>4332</v>
      </c>
      <c r="B4222" s="1">
        <v>43407</v>
      </c>
      <c r="C4222" s="1">
        <v>43411</v>
      </c>
      <c r="D4222">
        <f t="shared" si="260"/>
        <v>2018</v>
      </c>
      <c r="E4222" t="str">
        <f t="shared" si="261"/>
        <v>Nov</v>
      </c>
      <c r="F4222" t="s">
        <v>37</v>
      </c>
      <c r="G4222" t="s">
        <v>2518</v>
      </c>
      <c r="H4222" s="2" t="s">
        <v>22</v>
      </c>
      <c r="I4222" t="s">
        <v>597</v>
      </c>
      <c r="J4222" t="s">
        <v>79</v>
      </c>
      <c r="K4222">
        <v>32839</v>
      </c>
      <c r="L4222" t="s">
        <v>44</v>
      </c>
      <c r="M4222" t="s">
        <v>5085</v>
      </c>
      <c r="N4222" t="s">
        <v>128</v>
      </c>
      <c r="O4222" t="s">
        <v>4436</v>
      </c>
      <c r="P4222" s="4">
        <v>4.0860000000000003</v>
      </c>
      <c r="Q4222" s="4">
        <v>5</v>
      </c>
      <c r="R4222" s="4">
        <f t="shared" si="262"/>
        <v>-0.9139999999999997</v>
      </c>
      <c r="S4222" s="4">
        <f t="shared" si="263"/>
        <v>-0.13709999999999994</v>
      </c>
    </row>
    <row r="4223" spans="1:19" ht="15.6" x14ac:dyDescent="0.3">
      <c r="A4223" t="s">
        <v>3339</v>
      </c>
      <c r="B4223" s="1">
        <v>42423</v>
      </c>
      <c r="C4223" s="1">
        <v>42428</v>
      </c>
      <c r="D4223">
        <f t="shared" si="260"/>
        <v>2016</v>
      </c>
      <c r="E4223" t="str">
        <f t="shared" si="261"/>
        <v>Feb</v>
      </c>
      <c r="F4223" t="s">
        <v>37</v>
      </c>
      <c r="G4223" t="s">
        <v>1487</v>
      </c>
      <c r="H4223" s="2" t="s">
        <v>22</v>
      </c>
      <c r="I4223" t="s">
        <v>61</v>
      </c>
      <c r="J4223" t="s">
        <v>62</v>
      </c>
      <c r="K4223">
        <v>10024</v>
      </c>
      <c r="L4223" t="s">
        <v>54</v>
      </c>
      <c r="M4223" t="s">
        <v>5085</v>
      </c>
      <c r="N4223" t="s">
        <v>128</v>
      </c>
      <c r="O4223" t="s">
        <v>4436</v>
      </c>
      <c r="P4223" s="4">
        <v>10.896000000000001</v>
      </c>
      <c r="Q4223" s="4">
        <v>18</v>
      </c>
      <c r="R4223" s="4">
        <f t="shared" si="262"/>
        <v>-7.1039999999999992</v>
      </c>
      <c r="S4223" s="4">
        <f t="shared" si="263"/>
        <v>-1.0655999999999999</v>
      </c>
    </row>
    <row r="4224" spans="1:19" ht="15.6" x14ac:dyDescent="0.3">
      <c r="A4224" t="s">
        <v>5089</v>
      </c>
      <c r="B4224" s="1">
        <v>42800</v>
      </c>
      <c r="C4224" s="1">
        <v>42804</v>
      </c>
      <c r="D4224">
        <f t="shared" si="260"/>
        <v>2017</v>
      </c>
      <c r="E4224" t="str">
        <f t="shared" si="261"/>
        <v>Mar</v>
      </c>
      <c r="F4224" t="s">
        <v>37</v>
      </c>
      <c r="G4224" t="s">
        <v>1946</v>
      </c>
      <c r="H4224" s="2" t="s">
        <v>22</v>
      </c>
      <c r="I4224" t="s">
        <v>100</v>
      </c>
      <c r="J4224" t="s">
        <v>101</v>
      </c>
      <c r="K4224">
        <v>19120</v>
      </c>
      <c r="L4224" t="s">
        <v>54</v>
      </c>
      <c r="M4224" t="s">
        <v>5085</v>
      </c>
      <c r="N4224" t="s">
        <v>128</v>
      </c>
      <c r="O4224" t="s">
        <v>4436</v>
      </c>
      <c r="P4224" s="4">
        <v>2.0430000000000001</v>
      </c>
      <c r="Q4224" s="4">
        <v>5</v>
      </c>
      <c r="R4224" s="4">
        <f t="shared" si="262"/>
        <v>-2.9569999999999999</v>
      </c>
      <c r="S4224" s="4">
        <f t="shared" si="263"/>
        <v>-0.44354999999999994</v>
      </c>
    </row>
    <row r="4225" spans="1:19" ht="15.6" x14ac:dyDescent="0.3">
      <c r="A4225" t="s">
        <v>409</v>
      </c>
      <c r="B4225" s="1">
        <v>42272</v>
      </c>
      <c r="C4225" s="1">
        <v>42277</v>
      </c>
      <c r="D4225">
        <f t="shared" si="260"/>
        <v>2015</v>
      </c>
      <c r="E4225" t="str">
        <f t="shared" si="261"/>
        <v>Sep</v>
      </c>
      <c r="F4225" t="s">
        <v>37</v>
      </c>
      <c r="G4225" t="s">
        <v>133</v>
      </c>
      <c r="H4225" s="2" t="s">
        <v>22</v>
      </c>
      <c r="I4225" t="s">
        <v>113</v>
      </c>
      <c r="J4225" t="s">
        <v>109</v>
      </c>
      <c r="K4225">
        <v>77041</v>
      </c>
      <c r="L4225" t="s">
        <v>25</v>
      </c>
      <c r="M4225" t="s">
        <v>5085</v>
      </c>
      <c r="N4225" t="s">
        <v>128</v>
      </c>
      <c r="O4225" t="s">
        <v>4436</v>
      </c>
      <c r="P4225" s="4">
        <v>2.7240000000000002</v>
      </c>
      <c r="Q4225" s="4">
        <v>5</v>
      </c>
      <c r="R4225" s="4">
        <f t="shared" si="262"/>
        <v>-2.2759999999999998</v>
      </c>
      <c r="S4225" s="4">
        <f t="shared" si="263"/>
        <v>-0.34139999999999998</v>
      </c>
    </row>
    <row r="4226" spans="1:19" ht="15.6" x14ac:dyDescent="0.3">
      <c r="A4226" t="s">
        <v>2330</v>
      </c>
      <c r="B4226" s="1">
        <v>42587</v>
      </c>
      <c r="C4226" s="1">
        <v>42593</v>
      </c>
      <c r="D4226">
        <f t="shared" ref="D4226:D4289" si="264">YEAR(B4226)</f>
        <v>2016</v>
      </c>
      <c r="E4226" t="str">
        <f t="shared" ref="E4226:E4289" si="265">TEXT(B4226,"mmm")</f>
        <v>Aug</v>
      </c>
      <c r="F4226" t="s">
        <v>37</v>
      </c>
      <c r="G4226" t="s">
        <v>1313</v>
      </c>
      <c r="H4226" s="2" t="s">
        <v>22</v>
      </c>
      <c r="I4226" t="s">
        <v>116</v>
      </c>
      <c r="J4226" t="s">
        <v>109</v>
      </c>
      <c r="K4226">
        <v>75220</v>
      </c>
      <c r="L4226" t="s">
        <v>25</v>
      </c>
      <c r="M4226" t="s">
        <v>5085</v>
      </c>
      <c r="N4226" t="s">
        <v>128</v>
      </c>
      <c r="O4226" t="s">
        <v>4436</v>
      </c>
      <c r="P4226" s="3">
        <v>1.3620000000000001</v>
      </c>
      <c r="Q4226" s="3">
        <v>0.8</v>
      </c>
      <c r="R4226" s="4">
        <f t="shared" si="262"/>
        <v>0.56200000000000006</v>
      </c>
      <c r="S4226" s="4">
        <f t="shared" si="263"/>
        <v>8.43E-2</v>
      </c>
    </row>
    <row r="4227" spans="1:19" ht="15.6" x14ac:dyDescent="0.3">
      <c r="A4227" t="s">
        <v>4780</v>
      </c>
      <c r="B4227" s="1">
        <v>42077</v>
      </c>
      <c r="C4227" s="1">
        <v>42082</v>
      </c>
      <c r="D4227">
        <f t="shared" si="264"/>
        <v>2015</v>
      </c>
      <c r="E4227" t="str">
        <f t="shared" si="265"/>
        <v>Mar</v>
      </c>
      <c r="F4227" t="s">
        <v>37</v>
      </c>
      <c r="G4227" t="s">
        <v>671</v>
      </c>
      <c r="H4227" s="2" t="s">
        <v>22</v>
      </c>
      <c r="I4227" t="s">
        <v>4781</v>
      </c>
      <c r="J4227" t="s">
        <v>415</v>
      </c>
      <c r="K4227">
        <v>84321</v>
      </c>
      <c r="L4227" t="s">
        <v>34</v>
      </c>
      <c r="M4227" t="s">
        <v>5090</v>
      </c>
      <c r="N4227" t="s">
        <v>128</v>
      </c>
      <c r="O4227" t="s">
        <v>4436</v>
      </c>
      <c r="P4227" s="4">
        <v>62.048000000000002</v>
      </c>
      <c r="Q4227" s="4">
        <v>50</v>
      </c>
      <c r="R4227" s="4">
        <f t="shared" ref="R4227:R4290" si="266">P4227-Q4227</f>
        <v>12.048000000000002</v>
      </c>
      <c r="S4227" s="4">
        <f t="shared" ref="S4227:S4290" si="267">0.15*R4227</f>
        <v>1.8072000000000001</v>
      </c>
    </row>
    <row r="4228" spans="1:19" ht="15.6" x14ac:dyDescent="0.3">
      <c r="A4228" t="s">
        <v>3973</v>
      </c>
      <c r="B4228" s="1">
        <v>42358</v>
      </c>
      <c r="C4228" s="1">
        <v>42361</v>
      </c>
      <c r="D4228">
        <f t="shared" si="264"/>
        <v>2015</v>
      </c>
      <c r="E4228" t="str">
        <f t="shared" si="265"/>
        <v>Dec</v>
      </c>
      <c r="F4228" t="s">
        <v>67</v>
      </c>
      <c r="G4228" t="s">
        <v>2262</v>
      </c>
      <c r="H4228" s="2" t="s">
        <v>22</v>
      </c>
      <c r="I4228" t="s">
        <v>47</v>
      </c>
      <c r="J4228" t="s">
        <v>33</v>
      </c>
      <c r="K4228">
        <v>90008</v>
      </c>
      <c r="L4228" t="s">
        <v>34</v>
      </c>
      <c r="M4228" t="s">
        <v>5090</v>
      </c>
      <c r="N4228" t="s">
        <v>128</v>
      </c>
      <c r="O4228" t="s">
        <v>4436</v>
      </c>
      <c r="P4228" s="4">
        <v>155.12</v>
      </c>
      <c r="Q4228" s="4">
        <v>155.12</v>
      </c>
      <c r="R4228" s="4">
        <f t="shared" si="266"/>
        <v>0</v>
      </c>
      <c r="S4228" s="4">
        <f t="shared" si="267"/>
        <v>0</v>
      </c>
    </row>
    <row r="4229" spans="1:19" x14ac:dyDescent="0.3">
      <c r="A4229" t="s">
        <v>451</v>
      </c>
      <c r="B4229" s="1">
        <v>42935</v>
      </c>
      <c r="C4229" s="1">
        <v>42941</v>
      </c>
      <c r="D4229">
        <f t="shared" si="264"/>
        <v>2017</v>
      </c>
      <c r="E4229" t="str">
        <f t="shared" si="265"/>
        <v>Jul</v>
      </c>
      <c r="F4229" t="s">
        <v>37</v>
      </c>
      <c r="G4229" t="s">
        <v>452</v>
      </c>
      <c r="H4229" t="s">
        <v>51</v>
      </c>
      <c r="I4229" t="s">
        <v>453</v>
      </c>
      <c r="J4229" t="s">
        <v>454</v>
      </c>
      <c r="K4229">
        <v>39401</v>
      </c>
      <c r="L4229" t="s">
        <v>44</v>
      </c>
      <c r="M4229" t="s">
        <v>5090</v>
      </c>
      <c r="N4229" t="s">
        <v>128</v>
      </c>
      <c r="O4229" t="s">
        <v>4436</v>
      </c>
      <c r="P4229" s="4">
        <v>77.56</v>
      </c>
      <c r="Q4229" s="4">
        <v>77.56</v>
      </c>
      <c r="R4229" s="4">
        <f t="shared" si="266"/>
        <v>0</v>
      </c>
      <c r="S4229" s="4">
        <f t="shared" si="267"/>
        <v>0</v>
      </c>
    </row>
    <row r="4230" spans="1:19" x14ac:dyDescent="0.3">
      <c r="A4230" t="s">
        <v>407</v>
      </c>
      <c r="B4230" s="1">
        <v>42907</v>
      </c>
      <c r="C4230" s="1">
        <v>42912</v>
      </c>
      <c r="D4230">
        <f t="shared" si="264"/>
        <v>2017</v>
      </c>
      <c r="E4230" t="str">
        <f t="shared" si="265"/>
        <v>Jun</v>
      </c>
      <c r="F4230" t="s">
        <v>37</v>
      </c>
      <c r="G4230" t="s">
        <v>408</v>
      </c>
      <c r="H4230" t="s">
        <v>51</v>
      </c>
      <c r="I4230" t="s">
        <v>61</v>
      </c>
      <c r="J4230" t="s">
        <v>62</v>
      </c>
      <c r="K4230">
        <v>10011</v>
      </c>
      <c r="L4230" t="s">
        <v>54</v>
      </c>
      <c r="M4230" t="s">
        <v>5090</v>
      </c>
      <c r="N4230" t="s">
        <v>128</v>
      </c>
      <c r="O4230" t="s">
        <v>4436</v>
      </c>
      <c r="P4230" s="4">
        <v>186.14400000000001</v>
      </c>
      <c r="Q4230" s="4">
        <v>80</v>
      </c>
      <c r="R4230" s="4">
        <f t="shared" si="266"/>
        <v>106.14400000000001</v>
      </c>
      <c r="S4230" s="4">
        <f t="shared" si="267"/>
        <v>15.9216</v>
      </c>
    </row>
    <row r="4231" spans="1:19" ht="15.6" x14ac:dyDescent="0.3">
      <c r="A4231" t="s">
        <v>5091</v>
      </c>
      <c r="B4231" s="1">
        <v>43234</v>
      </c>
      <c r="C4231" s="1">
        <v>43238</v>
      </c>
      <c r="D4231">
        <f t="shared" si="264"/>
        <v>2018</v>
      </c>
      <c r="E4231" t="str">
        <f t="shared" si="265"/>
        <v>May</v>
      </c>
      <c r="F4231" t="s">
        <v>37</v>
      </c>
      <c r="G4231" t="s">
        <v>1294</v>
      </c>
      <c r="H4231" s="2" t="s">
        <v>22</v>
      </c>
      <c r="I4231" t="s">
        <v>545</v>
      </c>
      <c r="J4231" t="s">
        <v>233</v>
      </c>
      <c r="K4231">
        <v>44105</v>
      </c>
      <c r="L4231" t="s">
        <v>54</v>
      </c>
      <c r="M4231" t="s">
        <v>5090</v>
      </c>
      <c r="N4231" t="s">
        <v>128</v>
      </c>
      <c r="O4231" t="s">
        <v>4436</v>
      </c>
      <c r="P4231" s="4">
        <v>58.17</v>
      </c>
      <c r="Q4231" s="4">
        <v>58.17</v>
      </c>
      <c r="R4231" s="4">
        <f t="shared" si="266"/>
        <v>0</v>
      </c>
      <c r="S4231" s="4">
        <f t="shared" si="267"/>
        <v>0</v>
      </c>
    </row>
    <row r="4232" spans="1:19" ht="15.6" x14ac:dyDescent="0.3">
      <c r="A4232" t="s">
        <v>5092</v>
      </c>
      <c r="B4232" s="1">
        <v>43399</v>
      </c>
      <c r="C4232" s="1">
        <v>43403</v>
      </c>
      <c r="D4232">
        <f t="shared" si="264"/>
        <v>2018</v>
      </c>
      <c r="E4232" t="str">
        <f t="shared" si="265"/>
        <v>Oct</v>
      </c>
      <c r="F4232" t="s">
        <v>37</v>
      </c>
      <c r="G4232" t="s">
        <v>1703</v>
      </c>
      <c r="H4232" s="2" t="s">
        <v>22</v>
      </c>
      <c r="I4232" t="s">
        <v>744</v>
      </c>
      <c r="J4232" t="s">
        <v>101</v>
      </c>
      <c r="K4232">
        <v>17602</v>
      </c>
      <c r="L4232" t="s">
        <v>54</v>
      </c>
      <c r="M4232" t="s">
        <v>5090</v>
      </c>
      <c r="N4232" t="s">
        <v>128</v>
      </c>
      <c r="O4232" t="s">
        <v>4436</v>
      </c>
      <c r="P4232" s="4">
        <v>81.438000000000002</v>
      </c>
      <c r="Q4232" s="4">
        <v>81.438000000000002</v>
      </c>
      <c r="R4232" s="4">
        <f t="shared" si="266"/>
        <v>0</v>
      </c>
      <c r="S4232" s="4">
        <f t="shared" si="267"/>
        <v>0</v>
      </c>
    </row>
    <row r="4233" spans="1:19" x14ac:dyDescent="0.3">
      <c r="A4233" t="s">
        <v>5093</v>
      </c>
      <c r="B4233" s="1">
        <v>42958</v>
      </c>
      <c r="C4233" s="1">
        <v>42963</v>
      </c>
      <c r="D4233">
        <f t="shared" si="264"/>
        <v>2017</v>
      </c>
      <c r="E4233" t="str">
        <f t="shared" si="265"/>
        <v>Aug</v>
      </c>
      <c r="F4233" t="s">
        <v>37</v>
      </c>
      <c r="G4233" t="s">
        <v>133</v>
      </c>
      <c r="H4233" t="s">
        <v>51</v>
      </c>
      <c r="I4233" t="s">
        <v>1083</v>
      </c>
      <c r="J4233" t="s">
        <v>503</v>
      </c>
      <c r="K4233">
        <v>74133</v>
      </c>
      <c r="L4233" t="s">
        <v>25</v>
      </c>
      <c r="M4233" t="s">
        <v>5090</v>
      </c>
      <c r="N4233" t="s">
        <v>128</v>
      </c>
      <c r="O4233" t="s">
        <v>4436</v>
      </c>
      <c r="P4233" s="4">
        <v>77.56</v>
      </c>
      <c r="Q4233" s="4">
        <v>77.56</v>
      </c>
      <c r="R4233" s="4">
        <f t="shared" si="266"/>
        <v>0</v>
      </c>
      <c r="S4233" s="4">
        <f t="shared" si="267"/>
        <v>0</v>
      </c>
    </row>
    <row r="4234" spans="1:19" ht="15.6" x14ac:dyDescent="0.3">
      <c r="A4234" t="s">
        <v>5094</v>
      </c>
      <c r="B4234" s="1">
        <v>43203</v>
      </c>
      <c r="C4234" s="1">
        <v>43205</v>
      </c>
      <c r="D4234">
        <f t="shared" si="264"/>
        <v>2018</v>
      </c>
      <c r="E4234" t="str">
        <f t="shared" si="265"/>
        <v>Apr</v>
      </c>
      <c r="F4234" t="s">
        <v>20</v>
      </c>
      <c r="G4234" t="s">
        <v>2925</v>
      </c>
      <c r="H4234" s="2" t="s">
        <v>22</v>
      </c>
      <c r="I4234" t="s">
        <v>69</v>
      </c>
      <c r="J4234" t="s">
        <v>70</v>
      </c>
      <c r="K4234">
        <v>98105</v>
      </c>
      <c r="L4234" t="s">
        <v>34</v>
      </c>
      <c r="M4234" t="s">
        <v>5095</v>
      </c>
      <c r="N4234" t="s">
        <v>128</v>
      </c>
      <c r="O4234" t="s">
        <v>4436</v>
      </c>
      <c r="P4234" s="4">
        <v>895.92</v>
      </c>
      <c r="Q4234" s="4">
        <v>895.92</v>
      </c>
      <c r="R4234" s="4">
        <f t="shared" si="266"/>
        <v>0</v>
      </c>
      <c r="S4234" s="4">
        <f t="shared" si="267"/>
        <v>0</v>
      </c>
    </row>
    <row r="4235" spans="1:19" ht="15.6" x14ac:dyDescent="0.3">
      <c r="A4235" t="s">
        <v>3751</v>
      </c>
      <c r="B4235" s="1">
        <v>43280</v>
      </c>
      <c r="C4235" s="1">
        <v>43281</v>
      </c>
      <c r="D4235">
        <f t="shared" si="264"/>
        <v>2018</v>
      </c>
      <c r="E4235" t="str">
        <f t="shared" si="265"/>
        <v>Jun</v>
      </c>
      <c r="F4235" t="s">
        <v>20</v>
      </c>
      <c r="G4235" t="s">
        <v>1409</v>
      </c>
      <c r="H4235" s="2" t="s">
        <v>22</v>
      </c>
      <c r="I4235" t="s">
        <v>47</v>
      </c>
      <c r="J4235" t="s">
        <v>33</v>
      </c>
      <c r="K4235">
        <v>90049</v>
      </c>
      <c r="L4235" t="s">
        <v>34</v>
      </c>
      <c r="M4235" t="s">
        <v>5095</v>
      </c>
      <c r="N4235" t="s">
        <v>128</v>
      </c>
      <c r="O4235" t="s">
        <v>4436</v>
      </c>
      <c r="P4235" s="4">
        <v>895.92</v>
      </c>
      <c r="Q4235" s="4">
        <v>895.92</v>
      </c>
      <c r="R4235" s="4">
        <f t="shared" si="266"/>
        <v>0</v>
      </c>
      <c r="S4235" s="4">
        <f t="shared" si="267"/>
        <v>0</v>
      </c>
    </row>
    <row r="4236" spans="1:19" x14ac:dyDescent="0.3">
      <c r="A4236" t="s">
        <v>5096</v>
      </c>
      <c r="B4236" s="1">
        <v>42024</v>
      </c>
      <c r="C4236" s="1">
        <v>42030</v>
      </c>
      <c r="D4236">
        <f t="shared" si="264"/>
        <v>2015</v>
      </c>
      <c r="E4236" t="str">
        <f t="shared" si="265"/>
        <v>Jan</v>
      </c>
      <c r="F4236" t="s">
        <v>37</v>
      </c>
      <c r="G4236" t="s">
        <v>1233</v>
      </c>
      <c r="H4236" t="s">
        <v>51</v>
      </c>
      <c r="I4236" t="s">
        <v>515</v>
      </c>
      <c r="J4236" t="s">
        <v>250</v>
      </c>
      <c r="K4236">
        <v>37167</v>
      </c>
      <c r="L4236" t="s">
        <v>44</v>
      </c>
      <c r="M4236" t="s">
        <v>5095</v>
      </c>
      <c r="N4236" t="s">
        <v>128</v>
      </c>
      <c r="O4236" t="s">
        <v>4436</v>
      </c>
      <c r="P4236" s="4">
        <v>67.194000000000003</v>
      </c>
      <c r="Q4236" s="4">
        <v>67.194000000000003</v>
      </c>
      <c r="R4236" s="4">
        <f t="shared" si="266"/>
        <v>0</v>
      </c>
      <c r="S4236" s="4">
        <f t="shared" si="267"/>
        <v>0</v>
      </c>
    </row>
    <row r="4237" spans="1:19" ht="15.6" x14ac:dyDescent="0.3">
      <c r="A4237" t="s">
        <v>5097</v>
      </c>
      <c r="B4237" s="1">
        <v>42443</v>
      </c>
      <c r="C4237" s="1">
        <v>42447</v>
      </c>
      <c r="D4237">
        <f t="shared" si="264"/>
        <v>2016</v>
      </c>
      <c r="E4237" t="str">
        <f t="shared" si="265"/>
        <v>Mar</v>
      </c>
      <c r="F4237" t="s">
        <v>37</v>
      </c>
      <c r="G4237" t="s">
        <v>112</v>
      </c>
      <c r="H4237" s="2" t="s">
        <v>22</v>
      </c>
      <c r="I4237" t="s">
        <v>1711</v>
      </c>
      <c r="J4237" t="s">
        <v>1737</v>
      </c>
      <c r="K4237">
        <v>3820</v>
      </c>
      <c r="L4237" t="s">
        <v>54</v>
      </c>
      <c r="M4237" t="s">
        <v>5095</v>
      </c>
      <c r="N4237" t="s">
        <v>128</v>
      </c>
      <c r="O4237" t="s">
        <v>4436</v>
      </c>
      <c r="P4237" s="4">
        <v>671.94</v>
      </c>
      <c r="Q4237" s="4">
        <v>671.94</v>
      </c>
      <c r="R4237" s="4">
        <f t="shared" si="266"/>
        <v>0</v>
      </c>
      <c r="S4237" s="4">
        <f t="shared" si="267"/>
        <v>0</v>
      </c>
    </row>
    <row r="4238" spans="1:19" ht="15.6" x14ac:dyDescent="0.3">
      <c r="A4238" t="s">
        <v>1497</v>
      </c>
      <c r="B4238" s="1">
        <v>43329</v>
      </c>
      <c r="C4238" s="1">
        <v>43331</v>
      </c>
      <c r="D4238">
        <f t="shared" si="264"/>
        <v>2018</v>
      </c>
      <c r="E4238" t="str">
        <f t="shared" si="265"/>
        <v>Aug</v>
      </c>
      <c r="F4238" t="s">
        <v>20</v>
      </c>
      <c r="G4238" t="s">
        <v>605</v>
      </c>
      <c r="H4238" s="2" t="s">
        <v>22</v>
      </c>
      <c r="I4238" t="s">
        <v>347</v>
      </c>
      <c r="J4238" t="s">
        <v>62</v>
      </c>
      <c r="K4238">
        <v>13601</v>
      </c>
      <c r="L4238" t="s">
        <v>54</v>
      </c>
      <c r="M4238" t="s">
        <v>5095</v>
      </c>
      <c r="N4238" t="s">
        <v>128</v>
      </c>
      <c r="O4238" t="s">
        <v>4436</v>
      </c>
      <c r="P4238" s="4">
        <v>895.92</v>
      </c>
      <c r="Q4238" s="4">
        <v>895.92</v>
      </c>
      <c r="R4238" s="4">
        <f t="shared" si="266"/>
        <v>0</v>
      </c>
      <c r="S4238" s="4">
        <f t="shared" si="267"/>
        <v>0</v>
      </c>
    </row>
    <row r="4239" spans="1:19" ht="15.6" x14ac:dyDescent="0.3">
      <c r="A4239" t="s">
        <v>5098</v>
      </c>
      <c r="B4239" s="1">
        <v>43170</v>
      </c>
      <c r="C4239" s="1">
        <v>43176</v>
      </c>
      <c r="D4239">
        <f t="shared" si="264"/>
        <v>2018</v>
      </c>
      <c r="E4239" t="str">
        <f t="shared" si="265"/>
        <v>Mar</v>
      </c>
      <c r="F4239" t="s">
        <v>37</v>
      </c>
      <c r="G4239" t="s">
        <v>3387</v>
      </c>
      <c r="H4239" s="2" t="s">
        <v>22</v>
      </c>
      <c r="I4239" t="s">
        <v>97</v>
      </c>
      <c r="J4239" t="s">
        <v>89</v>
      </c>
      <c r="K4239">
        <v>48227</v>
      </c>
      <c r="L4239" t="s">
        <v>25</v>
      </c>
      <c r="M4239" t="s">
        <v>5095</v>
      </c>
      <c r="N4239" t="s">
        <v>128</v>
      </c>
      <c r="O4239" t="s">
        <v>4436</v>
      </c>
      <c r="P4239" s="4">
        <v>895.92</v>
      </c>
      <c r="Q4239" s="4">
        <v>895.92</v>
      </c>
      <c r="R4239" s="4">
        <f t="shared" si="266"/>
        <v>0</v>
      </c>
      <c r="S4239" s="4">
        <f t="shared" si="267"/>
        <v>0</v>
      </c>
    </row>
    <row r="4240" spans="1:19" ht="15.6" x14ac:dyDescent="0.3">
      <c r="A4240" t="s">
        <v>999</v>
      </c>
      <c r="B4240" s="1">
        <v>42197</v>
      </c>
      <c r="C4240" s="1">
        <v>42203</v>
      </c>
      <c r="D4240">
        <f t="shared" si="264"/>
        <v>2015</v>
      </c>
      <c r="E4240" t="str">
        <f t="shared" si="265"/>
        <v>Jul</v>
      </c>
      <c r="F4240" t="s">
        <v>37</v>
      </c>
      <c r="G4240" t="s">
        <v>1000</v>
      </c>
      <c r="H4240" s="2" t="s">
        <v>22</v>
      </c>
      <c r="I4240" t="s">
        <v>69</v>
      </c>
      <c r="J4240" t="s">
        <v>70</v>
      </c>
      <c r="K4240">
        <v>98115</v>
      </c>
      <c r="L4240" t="s">
        <v>34</v>
      </c>
      <c r="M4240" t="s">
        <v>5099</v>
      </c>
      <c r="N4240" t="s">
        <v>128</v>
      </c>
      <c r="O4240" t="s">
        <v>4436</v>
      </c>
      <c r="P4240" s="4">
        <v>11.263999999999999</v>
      </c>
      <c r="Q4240" s="4">
        <v>18</v>
      </c>
      <c r="R4240" s="4">
        <f t="shared" si="266"/>
        <v>-6.7360000000000007</v>
      </c>
      <c r="S4240" s="4">
        <f t="shared" si="267"/>
        <v>-1.0104</v>
      </c>
    </row>
    <row r="4241" spans="1:19" ht="15.6" x14ac:dyDescent="0.3">
      <c r="A4241" t="s">
        <v>948</v>
      </c>
      <c r="B4241" s="1">
        <v>42183</v>
      </c>
      <c r="C4241" s="1">
        <v>42187</v>
      </c>
      <c r="D4241">
        <f t="shared" si="264"/>
        <v>2015</v>
      </c>
      <c r="E4241" t="str">
        <f t="shared" si="265"/>
        <v>Jun</v>
      </c>
      <c r="F4241" t="s">
        <v>37</v>
      </c>
      <c r="G4241" t="s">
        <v>949</v>
      </c>
      <c r="H4241" s="2" t="s">
        <v>22</v>
      </c>
      <c r="I4241" t="s">
        <v>100</v>
      </c>
      <c r="J4241" t="s">
        <v>101</v>
      </c>
      <c r="K4241">
        <v>19140</v>
      </c>
      <c r="L4241" t="s">
        <v>54</v>
      </c>
      <c r="M4241" t="s">
        <v>5099</v>
      </c>
      <c r="N4241" t="s">
        <v>128</v>
      </c>
      <c r="O4241" t="s">
        <v>4436</v>
      </c>
      <c r="P4241" s="4">
        <v>3.1680000000000001</v>
      </c>
      <c r="Q4241" s="4">
        <v>5</v>
      </c>
      <c r="R4241" s="4">
        <f t="shared" si="266"/>
        <v>-1.8319999999999999</v>
      </c>
      <c r="S4241" s="4">
        <f t="shared" si="267"/>
        <v>-0.27479999999999999</v>
      </c>
    </row>
    <row r="4242" spans="1:19" ht="15.6" x14ac:dyDescent="0.3">
      <c r="A4242" t="s">
        <v>5100</v>
      </c>
      <c r="B4242" s="1">
        <v>42723</v>
      </c>
      <c r="C4242" s="1">
        <v>42725</v>
      </c>
      <c r="D4242">
        <f t="shared" si="264"/>
        <v>2016</v>
      </c>
      <c r="E4242" t="str">
        <f t="shared" si="265"/>
        <v>Dec</v>
      </c>
      <c r="F4242" t="s">
        <v>67</v>
      </c>
      <c r="G4242" t="s">
        <v>1656</v>
      </c>
      <c r="H4242" s="2" t="s">
        <v>22</v>
      </c>
      <c r="I4242" t="s">
        <v>1698</v>
      </c>
      <c r="J4242" t="s">
        <v>1699</v>
      </c>
      <c r="K4242">
        <v>68104</v>
      </c>
      <c r="L4242" t="s">
        <v>25</v>
      </c>
      <c r="M4242" t="s">
        <v>5099</v>
      </c>
      <c r="N4242" t="s">
        <v>128</v>
      </c>
      <c r="O4242" t="s">
        <v>4436</v>
      </c>
      <c r="P4242" s="4">
        <v>7.04</v>
      </c>
      <c r="Q4242" s="4">
        <v>5</v>
      </c>
      <c r="R4242" s="4">
        <f t="shared" si="266"/>
        <v>2.04</v>
      </c>
      <c r="S4242" s="4">
        <f t="shared" si="267"/>
        <v>0.30599999999999999</v>
      </c>
    </row>
    <row r="4243" spans="1:19" ht="15.6" x14ac:dyDescent="0.3">
      <c r="A4243" t="s">
        <v>4732</v>
      </c>
      <c r="B4243" s="1">
        <v>43408</v>
      </c>
      <c r="C4243" s="1">
        <v>43408</v>
      </c>
      <c r="D4243">
        <f t="shared" si="264"/>
        <v>2018</v>
      </c>
      <c r="E4243" t="str">
        <f t="shared" si="265"/>
        <v>Nov</v>
      </c>
      <c r="F4243" t="s">
        <v>30</v>
      </c>
      <c r="G4243" t="s">
        <v>4024</v>
      </c>
      <c r="H4243" s="2" t="s">
        <v>22</v>
      </c>
      <c r="I4243" t="s">
        <v>4733</v>
      </c>
      <c r="J4243" t="s">
        <v>109</v>
      </c>
      <c r="K4243">
        <v>77803</v>
      </c>
      <c r="L4243" t="s">
        <v>25</v>
      </c>
      <c r="M4243" t="s">
        <v>5099</v>
      </c>
      <c r="N4243" t="s">
        <v>128</v>
      </c>
      <c r="O4243" t="s">
        <v>4436</v>
      </c>
      <c r="P4243" s="3">
        <v>1.4079999999999999</v>
      </c>
      <c r="Q4243" s="3">
        <v>0.8</v>
      </c>
      <c r="R4243" s="4">
        <f t="shared" si="266"/>
        <v>0.60799999999999987</v>
      </c>
      <c r="S4243" s="4">
        <f t="shared" si="267"/>
        <v>9.1199999999999976E-2</v>
      </c>
    </row>
    <row r="4244" spans="1:19" ht="15.6" x14ac:dyDescent="0.3">
      <c r="A4244" t="s">
        <v>5101</v>
      </c>
      <c r="B4244" s="1">
        <v>42619</v>
      </c>
      <c r="C4244" s="1">
        <v>42621</v>
      </c>
      <c r="D4244">
        <f t="shared" si="264"/>
        <v>2016</v>
      </c>
      <c r="E4244" t="str">
        <f t="shared" si="265"/>
        <v>Sep</v>
      </c>
      <c r="F4244" t="s">
        <v>67</v>
      </c>
      <c r="G4244" t="s">
        <v>1709</v>
      </c>
      <c r="H4244" s="2" t="s">
        <v>22</v>
      </c>
      <c r="I4244" t="s">
        <v>3557</v>
      </c>
      <c r="J4244" t="s">
        <v>79</v>
      </c>
      <c r="K4244">
        <v>33319</v>
      </c>
      <c r="L4244" t="s">
        <v>44</v>
      </c>
      <c r="M4244" t="s">
        <v>5102</v>
      </c>
      <c r="N4244" t="s">
        <v>128</v>
      </c>
      <c r="O4244" t="s">
        <v>4436</v>
      </c>
      <c r="P4244" s="4">
        <v>3.444</v>
      </c>
      <c r="Q4244" s="4">
        <v>5</v>
      </c>
      <c r="R4244" s="4">
        <f t="shared" si="266"/>
        <v>-1.556</v>
      </c>
      <c r="S4244" s="4">
        <f t="shared" si="267"/>
        <v>-0.2334</v>
      </c>
    </row>
    <row r="4245" spans="1:19" ht="15.6" x14ac:dyDescent="0.3">
      <c r="A4245" t="s">
        <v>3019</v>
      </c>
      <c r="B4245" s="1">
        <v>42980</v>
      </c>
      <c r="C4245" s="1">
        <v>42984</v>
      </c>
      <c r="D4245">
        <f t="shared" si="264"/>
        <v>2017</v>
      </c>
      <c r="E4245" t="str">
        <f t="shared" si="265"/>
        <v>Sep</v>
      </c>
      <c r="F4245" t="s">
        <v>37</v>
      </c>
      <c r="G4245" t="s">
        <v>81</v>
      </c>
      <c r="H4245" s="2" t="s">
        <v>22</v>
      </c>
      <c r="I4245" t="s">
        <v>1899</v>
      </c>
      <c r="J4245" t="s">
        <v>83</v>
      </c>
      <c r="K4245">
        <v>28205</v>
      </c>
      <c r="L4245" t="s">
        <v>44</v>
      </c>
      <c r="M4245" t="s">
        <v>5102</v>
      </c>
      <c r="N4245" t="s">
        <v>110</v>
      </c>
      <c r="O4245" t="s">
        <v>4436</v>
      </c>
      <c r="P4245" s="4">
        <v>17.22</v>
      </c>
      <c r="Q4245" s="4">
        <v>18</v>
      </c>
      <c r="R4245" s="4">
        <f t="shared" si="266"/>
        <v>-0.78000000000000114</v>
      </c>
      <c r="S4245" s="4">
        <f t="shared" si="267"/>
        <v>-0.11700000000000016</v>
      </c>
    </row>
    <row r="4246" spans="1:19" ht="15.6" x14ac:dyDescent="0.3">
      <c r="A4246" t="s">
        <v>5103</v>
      </c>
      <c r="B4246" s="1">
        <v>42715</v>
      </c>
      <c r="C4246" s="1">
        <v>42719</v>
      </c>
      <c r="D4246">
        <f t="shared" si="264"/>
        <v>2016</v>
      </c>
      <c r="E4246" t="str">
        <f t="shared" si="265"/>
        <v>Dec</v>
      </c>
      <c r="F4246" t="s">
        <v>37</v>
      </c>
      <c r="G4246" t="s">
        <v>784</v>
      </c>
      <c r="H4246" s="2" t="s">
        <v>22</v>
      </c>
      <c r="I4246" t="s">
        <v>232</v>
      </c>
      <c r="J4246" t="s">
        <v>233</v>
      </c>
      <c r="K4246">
        <v>45373</v>
      </c>
      <c r="L4246" t="s">
        <v>54</v>
      </c>
      <c r="M4246" t="s">
        <v>5102</v>
      </c>
      <c r="N4246" t="s">
        <v>128</v>
      </c>
      <c r="O4246" t="s">
        <v>4436</v>
      </c>
      <c r="P4246" s="4">
        <v>10.332000000000001</v>
      </c>
      <c r="Q4246" s="4">
        <v>10.332000000000001</v>
      </c>
      <c r="R4246" s="4">
        <f t="shared" si="266"/>
        <v>0</v>
      </c>
      <c r="S4246" s="4">
        <f t="shared" si="267"/>
        <v>0</v>
      </c>
    </row>
    <row r="4247" spans="1:19" ht="15.6" x14ac:dyDescent="0.3">
      <c r="A4247" t="s">
        <v>1202</v>
      </c>
      <c r="B4247" s="1">
        <v>43067</v>
      </c>
      <c r="C4247" s="1">
        <v>43073</v>
      </c>
      <c r="D4247">
        <f t="shared" si="264"/>
        <v>2017</v>
      </c>
      <c r="E4247" t="str">
        <f t="shared" si="265"/>
        <v>Nov</v>
      </c>
      <c r="F4247" t="s">
        <v>37</v>
      </c>
      <c r="G4247" t="s">
        <v>357</v>
      </c>
      <c r="H4247" s="2" t="s">
        <v>22</v>
      </c>
      <c r="I4247" t="s">
        <v>100</v>
      </c>
      <c r="J4247" t="s">
        <v>101</v>
      </c>
      <c r="K4247">
        <v>19140</v>
      </c>
      <c r="L4247" t="s">
        <v>54</v>
      </c>
      <c r="M4247" t="s">
        <v>5102</v>
      </c>
      <c r="N4247" t="s">
        <v>110</v>
      </c>
      <c r="O4247" t="s">
        <v>4436</v>
      </c>
      <c r="P4247" s="4">
        <v>6.8879999999999999</v>
      </c>
      <c r="Q4247" s="4">
        <v>5</v>
      </c>
      <c r="R4247" s="4">
        <f t="shared" si="266"/>
        <v>1.8879999999999999</v>
      </c>
      <c r="S4247" s="4">
        <f t="shared" si="267"/>
        <v>0.28319999999999995</v>
      </c>
    </row>
    <row r="4248" spans="1:19" x14ac:dyDescent="0.3">
      <c r="A4248" t="s">
        <v>5104</v>
      </c>
      <c r="B4248" s="1">
        <v>43273</v>
      </c>
      <c r="C4248" s="1">
        <v>43279</v>
      </c>
      <c r="D4248">
        <f t="shared" si="264"/>
        <v>2018</v>
      </c>
      <c r="E4248" t="str">
        <f t="shared" si="265"/>
        <v>Jun</v>
      </c>
      <c r="F4248" t="s">
        <v>37</v>
      </c>
      <c r="G4248" t="s">
        <v>2483</v>
      </c>
      <c r="H4248" t="s">
        <v>22</v>
      </c>
      <c r="I4248" t="s">
        <v>100</v>
      </c>
      <c r="J4248" t="s">
        <v>101</v>
      </c>
      <c r="K4248">
        <v>19140</v>
      </c>
      <c r="L4248" t="s">
        <v>54</v>
      </c>
      <c r="M4248" t="s">
        <v>5102</v>
      </c>
      <c r="N4248" t="s">
        <v>128</v>
      </c>
      <c r="O4248" t="s">
        <v>4436</v>
      </c>
      <c r="P4248" s="4">
        <v>10.332000000000001</v>
      </c>
      <c r="Q4248" s="4">
        <v>10.332000000000001</v>
      </c>
      <c r="R4248" s="4">
        <f t="shared" si="266"/>
        <v>0</v>
      </c>
      <c r="S4248" s="4">
        <f t="shared" si="267"/>
        <v>0</v>
      </c>
    </row>
    <row r="4249" spans="1:19" ht="15.6" x14ac:dyDescent="0.3">
      <c r="A4249" t="s">
        <v>5105</v>
      </c>
      <c r="B4249" s="1">
        <v>43176</v>
      </c>
      <c r="C4249" s="1">
        <v>43180</v>
      </c>
      <c r="D4249">
        <f t="shared" si="264"/>
        <v>2018</v>
      </c>
      <c r="E4249" t="str">
        <f t="shared" si="265"/>
        <v>Mar</v>
      </c>
      <c r="F4249" t="s">
        <v>37</v>
      </c>
      <c r="G4249" t="s">
        <v>1096</v>
      </c>
      <c r="H4249" s="2" t="s">
        <v>22</v>
      </c>
      <c r="I4249" t="s">
        <v>113</v>
      </c>
      <c r="J4249" t="s">
        <v>109</v>
      </c>
      <c r="K4249">
        <v>77095</v>
      </c>
      <c r="L4249" t="s">
        <v>25</v>
      </c>
      <c r="M4249" t="s">
        <v>5102</v>
      </c>
      <c r="N4249" t="s">
        <v>128</v>
      </c>
      <c r="O4249" t="s">
        <v>4436</v>
      </c>
      <c r="P4249" s="4">
        <v>13.776</v>
      </c>
      <c r="Q4249" s="4">
        <v>13.776</v>
      </c>
      <c r="R4249" s="4">
        <f t="shared" si="266"/>
        <v>0</v>
      </c>
      <c r="S4249" s="4">
        <f t="shared" si="267"/>
        <v>0</v>
      </c>
    </row>
    <row r="4250" spans="1:19" ht="15.6" x14ac:dyDescent="0.3">
      <c r="A4250" t="s">
        <v>2947</v>
      </c>
      <c r="B4250" s="1">
        <v>43270</v>
      </c>
      <c r="C4250" s="1">
        <v>43277</v>
      </c>
      <c r="D4250">
        <f t="shared" si="264"/>
        <v>2018</v>
      </c>
      <c r="E4250" t="str">
        <f t="shared" si="265"/>
        <v>Jun</v>
      </c>
      <c r="F4250" t="s">
        <v>37</v>
      </c>
      <c r="G4250" t="s">
        <v>1526</v>
      </c>
      <c r="H4250" s="2" t="s">
        <v>22</v>
      </c>
      <c r="I4250" t="s">
        <v>116</v>
      </c>
      <c r="J4250" t="s">
        <v>109</v>
      </c>
      <c r="K4250">
        <v>75081</v>
      </c>
      <c r="L4250" t="s">
        <v>25</v>
      </c>
      <c r="M4250" t="s">
        <v>5102</v>
      </c>
      <c r="N4250" t="s">
        <v>128</v>
      </c>
      <c r="O4250" t="s">
        <v>4436</v>
      </c>
      <c r="P4250" s="4">
        <v>6.8879999999999999</v>
      </c>
      <c r="Q4250" s="4">
        <v>5</v>
      </c>
      <c r="R4250" s="4">
        <f t="shared" si="266"/>
        <v>1.8879999999999999</v>
      </c>
      <c r="S4250" s="4">
        <f t="shared" si="267"/>
        <v>0.28319999999999995</v>
      </c>
    </row>
    <row r="4251" spans="1:19" ht="15.6" x14ac:dyDescent="0.3">
      <c r="A4251" t="s">
        <v>5106</v>
      </c>
      <c r="B4251" s="1">
        <v>42296</v>
      </c>
      <c r="C4251" s="1">
        <v>42299</v>
      </c>
      <c r="D4251">
        <f t="shared" si="264"/>
        <v>2015</v>
      </c>
      <c r="E4251" t="str">
        <f t="shared" si="265"/>
        <v>Oct</v>
      </c>
      <c r="F4251" t="s">
        <v>67</v>
      </c>
      <c r="G4251" t="s">
        <v>488</v>
      </c>
      <c r="H4251" s="2" t="s">
        <v>22</v>
      </c>
      <c r="I4251" t="s">
        <v>32</v>
      </c>
      <c r="J4251" t="s">
        <v>33</v>
      </c>
      <c r="K4251">
        <v>94110</v>
      </c>
      <c r="L4251" t="s">
        <v>34</v>
      </c>
      <c r="M4251" t="s">
        <v>5107</v>
      </c>
      <c r="N4251" t="s">
        <v>128</v>
      </c>
      <c r="O4251" t="s">
        <v>4436</v>
      </c>
      <c r="P4251" s="4">
        <v>2.992</v>
      </c>
      <c r="Q4251" s="4">
        <v>5</v>
      </c>
      <c r="R4251" s="4">
        <f t="shared" si="266"/>
        <v>-2.008</v>
      </c>
      <c r="S4251" s="4">
        <f t="shared" si="267"/>
        <v>-0.30119999999999997</v>
      </c>
    </row>
    <row r="4252" spans="1:19" ht="15.6" x14ac:dyDescent="0.3">
      <c r="A4252" t="s">
        <v>5108</v>
      </c>
      <c r="B4252" s="1">
        <v>42561</v>
      </c>
      <c r="C4252" s="1">
        <v>42561</v>
      </c>
      <c r="D4252">
        <f t="shared" si="264"/>
        <v>2016</v>
      </c>
      <c r="E4252" t="str">
        <f t="shared" si="265"/>
        <v>Jul</v>
      </c>
      <c r="F4252" t="s">
        <v>30</v>
      </c>
      <c r="G4252" t="s">
        <v>1772</v>
      </c>
      <c r="H4252" s="2" t="s">
        <v>22</v>
      </c>
      <c r="I4252" t="s">
        <v>1368</v>
      </c>
      <c r="J4252" t="s">
        <v>178</v>
      </c>
      <c r="K4252">
        <v>85281</v>
      </c>
      <c r="L4252" t="s">
        <v>34</v>
      </c>
      <c r="M4252" t="s">
        <v>5107</v>
      </c>
      <c r="N4252" t="s">
        <v>128</v>
      </c>
      <c r="O4252" t="s">
        <v>4436</v>
      </c>
      <c r="P4252" s="4">
        <v>3.3660000000000001</v>
      </c>
      <c r="Q4252" s="4">
        <v>100</v>
      </c>
      <c r="R4252" s="4">
        <f t="shared" si="266"/>
        <v>-96.634</v>
      </c>
      <c r="S4252" s="4">
        <f t="shared" si="267"/>
        <v>-14.495099999999999</v>
      </c>
    </row>
    <row r="4253" spans="1:19" ht="15.6" x14ac:dyDescent="0.3">
      <c r="A4253" t="s">
        <v>4045</v>
      </c>
      <c r="B4253" s="1">
        <v>43450</v>
      </c>
      <c r="C4253" s="1">
        <v>43454</v>
      </c>
      <c r="D4253">
        <f t="shared" si="264"/>
        <v>2018</v>
      </c>
      <c r="E4253" t="str">
        <f t="shared" si="265"/>
        <v>Dec</v>
      </c>
      <c r="F4253" t="s">
        <v>67</v>
      </c>
      <c r="G4253" t="s">
        <v>824</v>
      </c>
      <c r="H4253" s="2" t="s">
        <v>22</v>
      </c>
      <c r="I4253" t="s">
        <v>1292</v>
      </c>
      <c r="J4253" t="s">
        <v>33</v>
      </c>
      <c r="K4253">
        <v>94086</v>
      </c>
      <c r="L4253" t="s">
        <v>34</v>
      </c>
      <c r="M4253" t="s">
        <v>5107</v>
      </c>
      <c r="N4253" t="s">
        <v>128</v>
      </c>
      <c r="O4253" t="s">
        <v>4436</v>
      </c>
      <c r="P4253" s="4">
        <v>5.984</v>
      </c>
      <c r="Q4253" s="4">
        <v>5</v>
      </c>
      <c r="R4253" s="4">
        <f t="shared" si="266"/>
        <v>0.98399999999999999</v>
      </c>
      <c r="S4253" s="4">
        <f t="shared" si="267"/>
        <v>0.14759999999999998</v>
      </c>
    </row>
    <row r="4254" spans="1:19" ht="15.6" x14ac:dyDescent="0.3">
      <c r="A4254" t="s">
        <v>4244</v>
      </c>
      <c r="B4254" s="1">
        <v>42637</v>
      </c>
      <c r="C4254" s="1">
        <v>42637</v>
      </c>
      <c r="D4254">
        <f t="shared" si="264"/>
        <v>2016</v>
      </c>
      <c r="E4254" t="str">
        <f t="shared" si="265"/>
        <v>Sep</v>
      </c>
      <c r="F4254" t="s">
        <v>30</v>
      </c>
      <c r="G4254" t="s">
        <v>1011</v>
      </c>
      <c r="H4254" s="2" t="s">
        <v>22</v>
      </c>
      <c r="I4254" t="s">
        <v>182</v>
      </c>
      <c r="J4254" t="s">
        <v>233</v>
      </c>
      <c r="K4254">
        <v>43229</v>
      </c>
      <c r="L4254" t="s">
        <v>54</v>
      </c>
      <c r="M4254" t="s">
        <v>5107</v>
      </c>
      <c r="N4254" t="s">
        <v>128</v>
      </c>
      <c r="O4254" t="s">
        <v>4436</v>
      </c>
      <c r="P4254" s="4">
        <v>6.7320000000000002</v>
      </c>
      <c r="Q4254" s="4">
        <v>5</v>
      </c>
      <c r="R4254" s="4">
        <f t="shared" si="266"/>
        <v>1.7320000000000002</v>
      </c>
      <c r="S4254" s="4">
        <f t="shared" si="267"/>
        <v>0.25980000000000003</v>
      </c>
    </row>
    <row r="4255" spans="1:19" ht="15.6" x14ac:dyDescent="0.3">
      <c r="A4255" t="s">
        <v>5109</v>
      </c>
      <c r="B4255" s="1">
        <v>42693</v>
      </c>
      <c r="C4255" s="1">
        <v>42698</v>
      </c>
      <c r="D4255">
        <f t="shared" si="264"/>
        <v>2016</v>
      </c>
      <c r="E4255" t="str">
        <f t="shared" si="265"/>
        <v>Nov</v>
      </c>
      <c r="F4255" t="s">
        <v>37</v>
      </c>
      <c r="G4255" t="s">
        <v>499</v>
      </c>
      <c r="H4255" s="2" t="s">
        <v>22</v>
      </c>
      <c r="I4255" t="s">
        <v>61</v>
      </c>
      <c r="J4255" t="s">
        <v>62</v>
      </c>
      <c r="K4255">
        <v>10035</v>
      </c>
      <c r="L4255" t="s">
        <v>54</v>
      </c>
      <c r="M4255" t="s">
        <v>5107</v>
      </c>
      <c r="N4255" t="s">
        <v>128</v>
      </c>
      <c r="O4255" t="s">
        <v>4436</v>
      </c>
      <c r="P4255" s="4">
        <v>5.984</v>
      </c>
      <c r="Q4255" s="4">
        <v>5</v>
      </c>
      <c r="R4255" s="4">
        <f t="shared" si="266"/>
        <v>0.98399999999999999</v>
      </c>
      <c r="S4255" s="4">
        <f t="shared" si="267"/>
        <v>0.14759999999999998</v>
      </c>
    </row>
    <row r="4256" spans="1:19" ht="15.6" x14ac:dyDescent="0.3">
      <c r="A4256" t="s">
        <v>5110</v>
      </c>
      <c r="B4256" s="1">
        <v>43417</v>
      </c>
      <c r="C4256" s="1">
        <v>43419</v>
      </c>
      <c r="D4256">
        <f t="shared" si="264"/>
        <v>2018</v>
      </c>
      <c r="E4256" t="str">
        <f t="shared" si="265"/>
        <v>Nov</v>
      </c>
      <c r="F4256" t="s">
        <v>20</v>
      </c>
      <c r="G4256" t="s">
        <v>1952</v>
      </c>
      <c r="H4256" s="2" t="s">
        <v>22</v>
      </c>
      <c r="I4256" t="s">
        <v>191</v>
      </c>
      <c r="J4256" t="s">
        <v>233</v>
      </c>
      <c r="K4256">
        <v>45503</v>
      </c>
      <c r="L4256" t="s">
        <v>54</v>
      </c>
      <c r="M4256" t="s">
        <v>5107</v>
      </c>
      <c r="N4256" t="s">
        <v>128</v>
      </c>
      <c r="O4256" t="s">
        <v>4436</v>
      </c>
      <c r="P4256" s="4">
        <v>11.22</v>
      </c>
      <c r="Q4256" s="4">
        <v>18</v>
      </c>
      <c r="R4256" s="4">
        <f t="shared" si="266"/>
        <v>-6.7799999999999994</v>
      </c>
      <c r="S4256" s="4">
        <f t="shared" si="267"/>
        <v>-1.0169999999999999</v>
      </c>
    </row>
    <row r="4257" spans="1:19" ht="15.6" x14ac:dyDescent="0.3">
      <c r="A4257" t="s">
        <v>5111</v>
      </c>
      <c r="B4257" s="1">
        <v>42644</v>
      </c>
      <c r="C4257" s="1">
        <v>42648</v>
      </c>
      <c r="D4257">
        <f t="shared" si="264"/>
        <v>2016</v>
      </c>
      <c r="E4257" t="str">
        <f t="shared" si="265"/>
        <v>Oct</v>
      </c>
      <c r="F4257" t="s">
        <v>37</v>
      </c>
      <c r="G4257" t="s">
        <v>3966</v>
      </c>
      <c r="H4257" s="2" t="s">
        <v>22</v>
      </c>
      <c r="I4257" t="s">
        <v>2708</v>
      </c>
      <c r="J4257" t="s">
        <v>24</v>
      </c>
      <c r="K4257">
        <v>62301</v>
      </c>
      <c r="L4257" t="s">
        <v>25</v>
      </c>
      <c r="M4257" t="s">
        <v>5107</v>
      </c>
      <c r="N4257" t="s">
        <v>128</v>
      </c>
      <c r="O4257" t="s">
        <v>4436</v>
      </c>
      <c r="P4257" s="4">
        <v>2.992</v>
      </c>
      <c r="Q4257" s="4">
        <v>5</v>
      </c>
      <c r="R4257" s="4">
        <f t="shared" si="266"/>
        <v>-2.008</v>
      </c>
      <c r="S4257" s="4">
        <f t="shared" si="267"/>
        <v>-0.30119999999999997</v>
      </c>
    </row>
    <row r="4258" spans="1:19" ht="15.6" x14ac:dyDescent="0.3">
      <c r="A4258" t="s">
        <v>4235</v>
      </c>
      <c r="B4258" s="1">
        <v>43061</v>
      </c>
      <c r="C4258" s="1">
        <v>43066</v>
      </c>
      <c r="D4258">
        <f t="shared" si="264"/>
        <v>2017</v>
      </c>
      <c r="E4258" t="str">
        <f t="shared" si="265"/>
        <v>Nov</v>
      </c>
      <c r="F4258" t="s">
        <v>37</v>
      </c>
      <c r="G4258" t="s">
        <v>2404</v>
      </c>
      <c r="H4258" s="2" t="s">
        <v>22</v>
      </c>
      <c r="I4258" t="s">
        <v>113</v>
      </c>
      <c r="J4258" t="s">
        <v>109</v>
      </c>
      <c r="K4258">
        <v>77095</v>
      </c>
      <c r="L4258" t="s">
        <v>25</v>
      </c>
      <c r="M4258" t="s">
        <v>5107</v>
      </c>
      <c r="N4258" t="s">
        <v>110</v>
      </c>
      <c r="O4258" t="s">
        <v>4436</v>
      </c>
      <c r="P4258" s="4">
        <v>4.4880000000000004</v>
      </c>
      <c r="Q4258" s="4">
        <v>5</v>
      </c>
      <c r="R4258" s="4">
        <f t="shared" si="266"/>
        <v>-0.51199999999999957</v>
      </c>
      <c r="S4258" s="4">
        <f t="shared" si="267"/>
        <v>-7.6799999999999938E-2</v>
      </c>
    </row>
    <row r="4259" spans="1:19" ht="15.6" x14ac:dyDescent="0.3">
      <c r="A4259" t="s">
        <v>1143</v>
      </c>
      <c r="B4259" s="1">
        <v>42616</v>
      </c>
      <c r="C4259" s="1">
        <v>42621</v>
      </c>
      <c r="D4259">
        <f t="shared" si="264"/>
        <v>2016</v>
      </c>
      <c r="E4259" t="str">
        <f t="shared" si="265"/>
        <v>Sep</v>
      </c>
      <c r="F4259" t="s">
        <v>37</v>
      </c>
      <c r="G4259" t="s">
        <v>1144</v>
      </c>
      <c r="H4259" s="2" t="s">
        <v>22</v>
      </c>
      <c r="I4259" t="s">
        <v>32</v>
      </c>
      <c r="J4259" t="s">
        <v>33</v>
      </c>
      <c r="K4259">
        <v>94110</v>
      </c>
      <c r="L4259" t="s">
        <v>34</v>
      </c>
      <c r="M4259" t="s">
        <v>5112</v>
      </c>
      <c r="N4259" t="s">
        <v>128</v>
      </c>
      <c r="O4259" t="s">
        <v>4436</v>
      </c>
      <c r="P4259" s="4">
        <v>6.3680000000000003</v>
      </c>
      <c r="Q4259" s="4">
        <v>100</v>
      </c>
      <c r="R4259" s="4">
        <f t="shared" si="266"/>
        <v>-93.632000000000005</v>
      </c>
      <c r="S4259" s="4">
        <f t="shared" si="267"/>
        <v>-14.0448</v>
      </c>
    </row>
    <row r="4260" spans="1:19" x14ac:dyDescent="0.3">
      <c r="A4260" t="s">
        <v>574</v>
      </c>
      <c r="B4260" s="1">
        <v>43225</v>
      </c>
      <c r="C4260" s="1">
        <v>43226</v>
      </c>
      <c r="D4260">
        <f t="shared" si="264"/>
        <v>2018</v>
      </c>
      <c r="E4260" t="str">
        <f t="shared" si="265"/>
        <v>May</v>
      </c>
      <c r="F4260" t="s">
        <v>20</v>
      </c>
      <c r="G4260" t="s">
        <v>575</v>
      </c>
      <c r="H4260" t="s">
        <v>105</v>
      </c>
      <c r="I4260" t="s">
        <v>576</v>
      </c>
      <c r="J4260" t="s">
        <v>75</v>
      </c>
      <c r="K4260">
        <v>80027</v>
      </c>
      <c r="L4260" t="s">
        <v>34</v>
      </c>
      <c r="M4260" t="s">
        <v>5112</v>
      </c>
      <c r="N4260" t="s">
        <v>128</v>
      </c>
      <c r="O4260" t="s">
        <v>4436</v>
      </c>
      <c r="P4260" s="4">
        <v>9.5519999999999996</v>
      </c>
      <c r="Q4260" s="4">
        <v>9.5519999999999996</v>
      </c>
      <c r="R4260" s="4">
        <f t="shared" si="266"/>
        <v>0</v>
      </c>
      <c r="S4260" s="4">
        <f t="shared" si="267"/>
        <v>0</v>
      </c>
    </row>
    <row r="4261" spans="1:19" ht="15.6" x14ac:dyDescent="0.3">
      <c r="A4261" t="s">
        <v>5113</v>
      </c>
      <c r="B4261" s="1">
        <v>43409</v>
      </c>
      <c r="C4261" s="1">
        <v>43416</v>
      </c>
      <c r="D4261">
        <f t="shared" si="264"/>
        <v>2018</v>
      </c>
      <c r="E4261" t="str">
        <f t="shared" si="265"/>
        <v>Nov</v>
      </c>
      <c r="F4261" t="s">
        <v>37</v>
      </c>
      <c r="G4261" t="s">
        <v>641</v>
      </c>
      <c r="H4261" s="2" t="s">
        <v>22</v>
      </c>
      <c r="I4261" t="s">
        <v>578</v>
      </c>
      <c r="J4261" t="s">
        <v>178</v>
      </c>
      <c r="K4261">
        <v>85023</v>
      </c>
      <c r="L4261" t="s">
        <v>34</v>
      </c>
      <c r="M4261" t="s">
        <v>5112</v>
      </c>
      <c r="N4261" t="s">
        <v>128</v>
      </c>
      <c r="O4261" t="s">
        <v>4436</v>
      </c>
      <c r="P4261" s="4">
        <v>2.3879999999999999</v>
      </c>
      <c r="Q4261" s="4">
        <v>100</v>
      </c>
      <c r="R4261" s="4">
        <f t="shared" si="266"/>
        <v>-97.611999999999995</v>
      </c>
      <c r="S4261" s="4">
        <f t="shared" si="267"/>
        <v>-14.641799999999998</v>
      </c>
    </row>
    <row r="4262" spans="1:19" ht="15.6" x14ac:dyDescent="0.3">
      <c r="A4262" t="s">
        <v>5114</v>
      </c>
      <c r="B4262" s="1">
        <v>42778</v>
      </c>
      <c r="C4262" s="1">
        <v>42780</v>
      </c>
      <c r="D4262">
        <f t="shared" si="264"/>
        <v>2017</v>
      </c>
      <c r="E4262" t="str">
        <f t="shared" si="265"/>
        <v>Feb</v>
      </c>
      <c r="F4262" t="s">
        <v>20</v>
      </c>
      <c r="G4262" t="s">
        <v>566</v>
      </c>
      <c r="H4262" s="2" t="s">
        <v>22</v>
      </c>
      <c r="I4262" t="s">
        <v>600</v>
      </c>
      <c r="J4262" t="s">
        <v>183</v>
      </c>
      <c r="K4262">
        <v>30318</v>
      </c>
      <c r="L4262" t="s">
        <v>44</v>
      </c>
      <c r="M4262" t="s">
        <v>5112</v>
      </c>
      <c r="N4262" t="s">
        <v>128</v>
      </c>
      <c r="O4262" t="s">
        <v>4436</v>
      </c>
      <c r="P4262" s="4">
        <v>15.92</v>
      </c>
      <c r="Q4262" s="4">
        <v>18</v>
      </c>
      <c r="R4262" s="4">
        <f t="shared" si="266"/>
        <v>-2.08</v>
      </c>
      <c r="S4262" s="4">
        <f t="shared" si="267"/>
        <v>-0.312</v>
      </c>
    </row>
    <row r="4263" spans="1:19" ht="15.6" x14ac:dyDescent="0.3">
      <c r="A4263" t="s">
        <v>3273</v>
      </c>
      <c r="B4263" s="1">
        <v>43443</v>
      </c>
      <c r="C4263" s="1">
        <v>43446</v>
      </c>
      <c r="D4263">
        <f t="shared" si="264"/>
        <v>2018</v>
      </c>
      <c r="E4263" t="str">
        <f t="shared" si="265"/>
        <v>Dec</v>
      </c>
      <c r="F4263" t="s">
        <v>67</v>
      </c>
      <c r="G4263" t="s">
        <v>1240</v>
      </c>
      <c r="H4263" s="2" t="s">
        <v>22</v>
      </c>
      <c r="I4263" t="s">
        <v>645</v>
      </c>
      <c r="J4263" t="s">
        <v>205</v>
      </c>
      <c r="K4263">
        <v>40475</v>
      </c>
      <c r="L4263" t="s">
        <v>44</v>
      </c>
      <c r="M4263" t="s">
        <v>5112</v>
      </c>
      <c r="N4263" t="s">
        <v>128</v>
      </c>
      <c r="O4263" t="s">
        <v>4436</v>
      </c>
      <c r="P4263" s="4">
        <v>15.92</v>
      </c>
      <c r="Q4263" s="4">
        <v>18</v>
      </c>
      <c r="R4263" s="4">
        <f t="shared" si="266"/>
        <v>-2.08</v>
      </c>
      <c r="S4263" s="4">
        <f t="shared" si="267"/>
        <v>-0.312</v>
      </c>
    </row>
    <row r="4264" spans="1:19" ht="15.6" x14ac:dyDescent="0.3">
      <c r="A4264" t="s">
        <v>2017</v>
      </c>
      <c r="B4264" s="1">
        <v>42273</v>
      </c>
      <c r="C4264" s="1">
        <v>42277</v>
      </c>
      <c r="D4264">
        <f t="shared" si="264"/>
        <v>2015</v>
      </c>
      <c r="E4264" t="str">
        <f t="shared" si="265"/>
        <v>Sep</v>
      </c>
      <c r="F4264" t="s">
        <v>37</v>
      </c>
      <c r="G4264" t="s">
        <v>220</v>
      </c>
      <c r="H4264" s="2" t="s">
        <v>22</v>
      </c>
      <c r="I4264" t="s">
        <v>100</v>
      </c>
      <c r="J4264" t="s">
        <v>101</v>
      </c>
      <c r="K4264">
        <v>19140</v>
      </c>
      <c r="L4264" t="s">
        <v>54</v>
      </c>
      <c r="M4264" t="s">
        <v>5112</v>
      </c>
      <c r="N4264" t="s">
        <v>128</v>
      </c>
      <c r="O4264" t="s">
        <v>4436</v>
      </c>
      <c r="P4264" s="4">
        <v>5.97</v>
      </c>
      <c r="Q4264" s="4">
        <v>5</v>
      </c>
      <c r="R4264" s="4">
        <f t="shared" si="266"/>
        <v>0.96999999999999975</v>
      </c>
      <c r="S4264" s="4">
        <f t="shared" si="267"/>
        <v>0.14549999999999996</v>
      </c>
    </row>
    <row r="4265" spans="1:19" ht="15.6" x14ac:dyDescent="0.3">
      <c r="A4265" t="s">
        <v>5115</v>
      </c>
      <c r="B4265" s="1">
        <v>43416</v>
      </c>
      <c r="C4265" s="1">
        <v>43419</v>
      </c>
      <c r="D4265">
        <f t="shared" si="264"/>
        <v>2018</v>
      </c>
      <c r="E4265" t="str">
        <f t="shared" si="265"/>
        <v>Nov</v>
      </c>
      <c r="F4265" t="s">
        <v>67</v>
      </c>
      <c r="G4265" t="s">
        <v>1420</v>
      </c>
      <c r="H4265" s="2" t="s">
        <v>22</v>
      </c>
      <c r="I4265" t="s">
        <v>61</v>
      </c>
      <c r="J4265" t="s">
        <v>62</v>
      </c>
      <c r="K4265">
        <v>10024</v>
      </c>
      <c r="L4265" t="s">
        <v>54</v>
      </c>
      <c r="M4265" t="s">
        <v>5112</v>
      </c>
      <c r="N4265" t="s">
        <v>128</v>
      </c>
      <c r="O4265" t="s">
        <v>4436</v>
      </c>
      <c r="P4265" s="4">
        <v>15.92</v>
      </c>
      <c r="Q4265" s="4">
        <v>18</v>
      </c>
      <c r="R4265" s="4">
        <f t="shared" si="266"/>
        <v>-2.08</v>
      </c>
      <c r="S4265" s="4">
        <f t="shared" si="267"/>
        <v>-0.312</v>
      </c>
    </row>
    <row r="4266" spans="1:19" ht="15.6" x14ac:dyDescent="0.3">
      <c r="A4266" t="s">
        <v>765</v>
      </c>
      <c r="B4266" s="1">
        <v>43242</v>
      </c>
      <c r="C4266" s="1">
        <v>43246</v>
      </c>
      <c r="D4266">
        <f t="shared" si="264"/>
        <v>2018</v>
      </c>
      <c r="E4266" t="str">
        <f t="shared" si="265"/>
        <v>May</v>
      </c>
      <c r="F4266" t="s">
        <v>37</v>
      </c>
      <c r="G4266" t="s">
        <v>766</v>
      </c>
      <c r="H4266" s="2" t="s">
        <v>22</v>
      </c>
      <c r="I4266" t="s">
        <v>23</v>
      </c>
      <c r="J4266" t="s">
        <v>24</v>
      </c>
      <c r="K4266">
        <v>60653</v>
      </c>
      <c r="L4266" t="s">
        <v>25</v>
      </c>
      <c r="M4266" t="s">
        <v>5112</v>
      </c>
      <c r="N4266" t="s">
        <v>128</v>
      </c>
      <c r="O4266" t="s">
        <v>4436</v>
      </c>
      <c r="P4266" s="4">
        <v>1.5920000000000001</v>
      </c>
      <c r="Q4266" s="4">
        <v>5</v>
      </c>
      <c r="R4266" s="4">
        <f t="shared" si="266"/>
        <v>-3.4079999999999999</v>
      </c>
      <c r="S4266" s="4">
        <f t="shared" si="267"/>
        <v>-0.51119999999999999</v>
      </c>
    </row>
    <row r="4267" spans="1:19" ht="15.6" x14ac:dyDescent="0.3">
      <c r="A4267" t="s">
        <v>5116</v>
      </c>
      <c r="B4267" s="1">
        <v>43435</v>
      </c>
      <c r="C4267" s="1">
        <v>43441</v>
      </c>
      <c r="D4267">
        <f t="shared" si="264"/>
        <v>2018</v>
      </c>
      <c r="E4267" t="str">
        <f t="shared" si="265"/>
        <v>Dec</v>
      </c>
      <c r="F4267" t="s">
        <v>37</v>
      </c>
      <c r="G4267" t="s">
        <v>2918</v>
      </c>
      <c r="H4267" s="2" t="s">
        <v>22</v>
      </c>
      <c r="I4267" t="s">
        <v>2399</v>
      </c>
      <c r="J4267" t="s">
        <v>89</v>
      </c>
      <c r="K4267">
        <v>48601</v>
      </c>
      <c r="L4267" t="s">
        <v>25</v>
      </c>
      <c r="M4267" t="s">
        <v>5112</v>
      </c>
      <c r="N4267" t="s">
        <v>128</v>
      </c>
      <c r="O4267" t="s">
        <v>4436</v>
      </c>
      <c r="P4267" s="4">
        <v>15.92</v>
      </c>
      <c r="Q4267" s="4">
        <v>18</v>
      </c>
      <c r="R4267" s="4">
        <f t="shared" si="266"/>
        <v>-2.08</v>
      </c>
      <c r="S4267" s="4">
        <f t="shared" si="267"/>
        <v>-0.312</v>
      </c>
    </row>
    <row r="4268" spans="1:19" x14ac:dyDescent="0.3">
      <c r="A4268" t="s">
        <v>4364</v>
      </c>
      <c r="B4268" s="1">
        <v>42089</v>
      </c>
      <c r="C4268" s="1">
        <v>42094</v>
      </c>
      <c r="D4268">
        <f t="shared" si="264"/>
        <v>2015</v>
      </c>
      <c r="E4268" t="str">
        <f t="shared" si="265"/>
        <v>Mar</v>
      </c>
      <c r="F4268" t="s">
        <v>67</v>
      </c>
      <c r="G4268" t="s">
        <v>661</v>
      </c>
      <c r="H4268" t="s">
        <v>51</v>
      </c>
      <c r="I4268" t="s">
        <v>32</v>
      </c>
      <c r="J4268" t="s">
        <v>33</v>
      </c>
      <c r="K4268">
        <v>94122</v>
      </c>
      <c r="L4268" t="s">
        <v>34</v>
      </c>
      <c r="M4268" t="s">
        <v>5117</v>
      </c>
      <c r="N4268" t="s">
        <v>128</v>
      </c>
      <c r="O4268" t="s">
        <v>4436</v>
      </c>
      <c r="P4268" s="4">
        <v>27.936</v>
      </c>
      <c r="Q4268" s="4">
        <v>27.936</v>
      </c>
      <c r="R4268" s="4">
        <f t="shared" si="266"/>
        <v>0</v>
      </c>
      <c r="S4268" s="4">
        <f t="shared" si="267"/>
        <v>0</v>
      </c>
    </row>
    <row r="4269" spans="1:19" x14ac:dyDescent="0.3">
      <c r="A4269" t="s">
        <v>5118</v>
      </c>
      <c r="B4269" s="1">
        <v>42194</v>
      </c>
      <c r="C4269" s="1">
        <v>42198</v>
      </c>
      <c r="D4269">
        <f t="shared" si="264"/>
        <v>2015</v>
      </c>
      <c r="E4269" t="str">
        <f t="shared" si="265"/>
        <v>Jul</v>
      </c>
      <c r="F4269" t="s">
        <v>37</v>
      </c>
      <c r="G4269" t="s">
        <v>692</v>
      </c>
      <c r="H4269" t="s">
        <v>22</v>
      </c>
      <c r="I4269" t="s">
        <v>47</v>
      </c>
      <c r="J4269" t="s">
        <v>33</v>
      </c>
      <c r="K4269">
        <v>90049</v>
      </c>
      <c r="L4269" t="s">
        <v>34</v>
      </c>
      <c r="M4269" t="s">
        <v>5117</v>
      </c>
      <c r="N4269" t="s">
        <v>128</v>
      </c>
      <c r="O4269" t="s">
        <v>4436</v>
      </c>
      <c r="P4269" s="4">
        <v>41.904000000000003</v>
      </c>
      <c r="Q4269" s="4">
        <v>41.904000000000003</v>
      </c>
      <c r="R4269" s="4">
        <f t="shared" si="266"/>
        <v>0</v>
      </c>
      <c r="S4269" s="4">
        <f t="shared" si="267"/>
        <v>0</v>
      </c>
    </row>
    <row r="4270" spans="1:19" x14ac:dyDescent="0.3">
      <c r="A4270" t="s">
        <v>5119</v>
      </c>
      <c r="B4270" s="1">
        <v>42808</v>
      </c>
      <c r="C4270" s="1">
        <v>42814</v>
      </c>
      <c r="D4270">
        <f t="shared" si="264"/>
        <v>2017</v>
      </c>
      <c r="E4270" t="str">
        <f t="shared" si="265"/>
        <v>Mar</v>
      </c>
      <c r="F4270" t="s">
        <v>37</v>
      </c>
      <c r="G4270" t="s">
        <v>1998</v>
      </c>
      <c r="H4270" t="s">
        <v>51</v>
      </c>
      <c r="I4270" t="s">
        <v>5120</v>
      </c>
      <c r="J4270" t="s">
        <v>33</v>
      </c>
      <c r="K4270">
        <v>94061</v>
      </c>
      <c r="L4270" t="s">
        <v>34</v>
      </c>
      <c r="M4270" t="s">
        <v>5117</v>
      </c>
      <c r="N4270" t="s">
        <v>128</v>
      </c>
      <c r="O4270" t="s">
        <v>4436</v>
      </c>
      <c r="P4270" s="4">
        <v>41.904000000000003</v>
      </c>
      <c r="Q4270" s="4">
        <v>41.904000000000003</v>
      </c>
      <c r="R4270" s="4">
        <f t="shared" si="266"/>
        <v>0</v>
      </c>
      <c r="S4270" s="4">
        <f t="shared" si="267"/>
        <v>0</v>
      </c>
    </row>
    <row r="4271" spans="1:19" ht="15.6" x14ac:dyDescent="0.3">
      <c r="A4271" t="s">
        <v>4533</v>
      </c>
      <c r="B4271" s="1">
        <v>42951</v>
      </c>
      <c r="C4271" s="1">
        <v>42953</v>
      </c>
      <c r="D4271">
        <f t="shared" si="264"/>
        <v>2017</v>
      </c>
      <c r="E4271" t="str">
        <f t="shared" si="265"/>
        <v>Aug</v>
      </c>
      <c r="F4271" t="s">
        <v>67</v>
      </c>
      <c r="G4271" t="s">
        <v>1089</v>
      </c>
      <c r="H4271" s="2" t="s">
        <v>22</v>
      </c>
      <c r="I4271" t="s">
        <v>994</v>
      </c>
      <c r="J4271" t="s">
        <v>33</v>
      </c>
      <c r="K4271">
        <v>95823</v>
      </c>
      <c r="L4271" t="s">
        <v>34</v>
      </c>
      <c r="M4271" t="s">
        <v>5117</v>
      </c>
      <c r="N4271" t="s">
        <v>110</v>
      </c>
      <c r="O4271" t="s">
        <v>4436</v>
      </c>
      <c r="P4271" s="4">
        <v>20.952000000000002</v>
      </c>
      <c r="Q4271" s="4">
        <v>18</v>
      </c>
      <c r="R4271" s="4">
        <f t="shared" si="266"/>
        <v>2.9520000000000017</v>
      </c>
      <c r="S4271" s="4">
        <f t="shared" si="267"/>
        <v>0.44280000000000025</v>
      </c>
    </row>
    <row r="4272" spans="1:19" x14ac:dyDescent="0.3">
      <c r="A4272" t="s">
        <v>193</v>
      </c>
      <c r="B4272" s="1">
        <v>43121</v>
      </c>
      <c r="C4272" s="1">
        <v>43125</v>
      </c>
      <c r="D4272">
        <f t="shared" si="264"/>
        <v>2018</v>
      </c>
      <c r="E4272" t="str">
        <f t="shared" si="265"/>
        <v>Jan</v>
      </c>
      <c r="F4272" t="s">
        <v>37</v>
      </c>
      <c r="G4272" t="s">
        <v>194</v>
      </c>
      <c r="H4272" t="s">
        <v>22</v>
      </c>
      <c r="I4272" t="s">
        <v>69</v>
      </c>
      <c r="J4272" t="s">
        <v>70</v>
      </c>
      <c r="K4272">
        <v>98115</v>
      </c>
      <c r="L4272" t="s">
        <v>34</v>
      </c>
      <c r="M4272" t="s">
        <v>5117</v>
      </c>
      <c r="N4272" t="s">
        <v>128</v>
      </c>
      <c r="O4272" t="s">
        <v>4436</v>
      </c>
      <c r="P4272" s="4">
        <v>27.936</v>
      </c>
      <c r="Q4272" s="4">
        <v>27.936</v>
      </c>
      <c r="R4272" s="4">
        <f t="shared" si="266"/>
        <v>0</v>
      </c>
      <c r="S4272" s="4">
        <f t="shared" si="267"/>
        <v>0</v>
      </c>
    </row>
    <row r="4273" spans="1:19" ht="15.6" x14ac:dyDescent="0.3">
      <c r="A4273" t="s">
        <v>5121</v>
      </c>
      <c r="B4273" s="1">
        <v>43350</v>
      </c>
      <c r="C4273" s="1">
        <v>43352</v>
      </c>
      <c r="D4273">
        <f t="shared" si="264"/>
        <v>2018</v>
      </c>
      <c r="E4273" t="str">
        <f t="shared" si="265"/>
        <v>Sep</v>
      </c>
      <c r="F4273" t="s">
        <v>20</v>
      </c>
      <c r="G4273" t="s">
        <v>2025</v>
      </c>
      <c r="H4273" s="2" t="s">
        <v>22</v>
      </c>
      <c r="I4273" t="s">
        <v>578</v>
      </c>
      <c r="J4273" t="s">
        <v>178</v>
      </c>
      <c r="K4273">
        <v>85023</v>
      </c>
      <c r="L4273" t="s">
        <v>34</v>
      </c>
      <c r="M4273" t="s">
        <v>5117</v>
      </c>
      <c r="N4273" t="s">
        <v>128</v>
      </c>
      <c r="O4273" t="s">
        <v>4436</v>
      </c>
      <c r="P4273" s="4">
        <v>7.8570000000000002</v>
      </c>
      <c r="Q4273" s="4">
        <v>100</v>
      </c>
      <c r="R4273" s="4">
        <f t="shared" si="266"/>
        <v>-92.143000000000001</v>
      </c>
      <c r="S4273" s="4">
        <f t="shared" si="267"/>
        <v>-13.82145</v>
      </c>
    </row>
    <row r="4274" spans="1:19" ht="15.6" x14ac:dyDescent="0.3">
      <c r="A4274" t="s">
        <v>3164</v>
      </c>
      <c r="B4274" s="1">
        <v>42046</v>
      </c>
      <c r="C4274" s="1">
        <v>42050</v>
      </c>
      <c r="D4274">
        <f t="shared" si="264"/>
        <v>2015</v>
      </c>
      <c r="E4274" t="str">
        <f t="shared" si="265"/>
        <v>Feb</v>
      </c>
      <c r="F4274" t="s">
        <v>37</v>
      </c>
      <c r="G4274" t="s">
        <v>647</v>
      </c>
      <c r="H4274" s="2" t="s">
        <v>22</v>
      </c>
      <c r="I4274" t="s">
        <v>1344</v>
      </c>
      <c r="J4274" t="s">
        <v>158</v>
      </c>
      <c r="K4274">
        <v>23320</v>
      </c>
      <c r="L4274" t="s">
        <v>44</v>
      </c>
      <c r="M4274" t="s">
        <v>5117</v>
      </c>
      <c r="N4274" t="s">
        <v>128</v>
      </c>
      <c r="O4274" t="s">
        <v>4436</v>
      </c>
      <c r="P4274" s="4">
        <v>17.46</v>
      </c>
      <c r="Q4274" s="4">
        <v>18</v>
      </c>
      <c r="R4274" s="4">
        <f t="shared" si="266"/>
        <v>-0.53999999999999915</v>
      </c>
      <c r="S4274" s="4">
        <f t="shared" si="267"/>
        <v>-8.0999999999999864E-2</v>
      </c>
    </row>
    <row r="4275" spans="1:19" ht="15.6" x14ac:dyDescent="0.3">
      <c r="A4275" t="s">
        <v>1312</v>
      </c>
      <c r="B4275" s="1">
        <v>42686</v>
      </c>
      <c r="C4275" s="1">
        <v>42693</v>
      </c>
      <c r="D4275">
        <f t="shared" si="264"/>
        <v>2016</v>
      </c>
      <c r="E4275" t="str">
        <f t="shared" si="265"/>
        <v>Nov</v>
      </c>
      <c r="F4275" t="s">
        <v>37</v>
      </c>
      <c r="G4275" t="s">
        <v>1313</v>
      </c>
      <c r="H4275" s="2" t="s">
        <v>22</v>
      </c>
      <c r="I4275" t="s">
        <v>1314</v>
      </c>
      <c r="J4275" t="s">
        <v>79</v>
      </c>
      <c r="K4275">
        <v>33317</v>
      </c>
      <c r="L4275" t="s">
        <v>44</v>
      </c>
      <c r="M4275" t="s">
        <v>5117</v>
      </c>
      <c r="N4275" t="s">
        <v>128</v>
      </c>
      <c r="O4275" t="s">
        <v>4436</v>
      </c>
      <c r="P4275" s="4">
        <v>5.2380000000000004</v>
      </c>
      <c r="Q4275" s="4">
        <v>5</v>
      </c>
      <c r="R4275" s="4">
        <f t="shared" si="266"/>
        <v>0.23800000000000043</v>
      </c>
      <c r="S4275" s="4">
        <f t="shared" si="267"/>
        <v>3.5700000000000065E-2</v>
      </c>
    </row>
    <row r="4276" spans="1:19" ht="15.6" x14ac:dyDescent="0.3">
      <c r="A4276" t="s">
        <v>5122</v>
      </c>
      <c r="B4276" s="1">
        <v>43454</v>
      </c>
      <c r="C4276" s="1">
        <v>43460</v>
      </c>
      <c r="D4276">
        <f t="shared" si="264"/>
        <v>2018</v>
      </c>
      <c r="E4276" t="str">
        <f t="shared" si="265"/>
        <v>Dec</v>
      </c>
      <c r="F4276" t="s">
        <v>37</v>
      </c>
      <c r="G4276" t="s">
        <v>1396</v>
      </c>
      <c r="H4276" s="2" t="s">
        <v>22</v>
      </c>
      <c r="I4276" t="s">
        <v>1298</v>
      </c>
      <c r="J4276" t="s">
        <v>62</v>
      </c>
      <c r="K4276">
        <v>14609</v>
      </c>
      <c r="L4276" t="s">
        <v>54</v>
      </c>
      <c r="M4276" t="s">
        <v>5117</v>
      </c>
      <c r="N4276" t="s">
        <v>128</v>
      </c>
      <c r="O4276" t="s">
        <v>4436</v>
      </c>
      <c r="P4276" s="4">
        <v>6.984</v>
      </c>
      <c r="Q4276" s="4">
        <v>5</v>
      </c>
      <c r="R4276" s="4">
        <f t="shared" si="266"/>
        <v>1.984</v>
      </c>
      <c r="S4276" s="4">
        <f t="shared" si="267"/>
        <v>0.29759999999999998</v>
      </c>
    </row>
    <row r="4277" spans="1:19" ht="15.6" x14ac:dyDescent="0.3">
      <c r="A4277" t="s">
        <v>5123</v>
      </c>
      <c r="B4277" s="1">
        <v>42682</v>
      </c>
      <c r="C4277" s="1">
        <v>42687</v>
      </c>
      <c r="D4277">
        <f t="shared" si="264"/>
        <v>2016</v>
      </c>
      <c r="E4277" t="str">
        <f t="shared" si="265"/>
        <v>Nov</v>
      </c>
      <c r="F4277" t="s">
        <v>37</v>
      </c>
      <c r="G4277" t="s">
        <v>1491</v>
      </c>
      <c r="H4277" s="2" t="s">
        <v>22</v>
      </c>
      <c r="I4277" t="s">
        <v>113</v>
      </c>
      <c r="J4277" t="s">
        <v>109</v>
      </c>
      <c r="K4277">
        <v>77095</v>
      </c>
      <c r="L4277" t="s">
        <v>25</v>
      </c>
      <c r="M4277" t="s">
        <v>5117</v>
      </c>
      <c r="N4277" t="s">
        <v>128</v>
      </c>
      <c r="O4277" t="s">
        <v>4436</v>
      </c>
      <c r="P4277" s="4">
        <v>10.476000000000001</v>
      </c>
      <c r="Q4277" s="4">
        <v>10.476000000000001</v>
      </c>
      <c r="R4277" s="4">
        <f t="shared" si="266"/>
        <v>0</v>
      </c>
      <c r="S4277" s="4">
        <f t="shared" si="267"/>
        <v>0</v>
      </c>
    </row>
    <row r="4278" spans="1:19" ht="15.6" x14ac:dyDescent="0.3">
      <c r="A4278" t="s">
        <v>5124</v>
      </c>
      <c r="B4278" s="1">
        <v>42805</v>
      </c>
      <c r="C4278" s="1">
        <v>42807</v>
      </c>
      <c r="D4278">
        <f t="shared" si="264"/>
        <v>2017</v>
      </c>
      <c r="E4278" t="str">
        <f t="shared" si="265"/>
        <v>Mar</v>
      </c>
      <c r="F4278" t="s">
        <v>20</v>
      </c>
      <c r="G4278" t="s">
        <v>1623</v>
      </c>
      <c r="H4278" s="2" t="s">
        <v>22</v>
      </c>
      <c r="I4278" t="s">
        <v>4002</v>
      </c>
      <c r="J4278" t="s">
        <v>807</v>
      </c>
      <c r="K4278">
        <v>55122</v>
      </c>
      <c r="L4278" t="s">
        <v>25</v>
      </c>
      <c r="M4278" t="s">
        <v>5117</v>
      </c>
      <c r="N4278" t="s">
        <v>110</v>
      </c>
      <c r="O4278" t="s">
        <v>4436</v>
      </c>
      <c r="P4278" s="4">
        <v>17.46</v>
      </c>
      <c r="Q4278" s="4">
        <v>18</v>
      </c>
      <c r="R4278" s="4">
        <f t="shared" si="266"/>
        <v>-0.53999999999999915</v>
      </c>
      <c r="S4278" s="4">
        <f t="shared" si="267"/>
        <v>-8.0999999999999864E-2</v>
      </c>
    </row>
    <row r="4279" spans="1:19" ht="15.6" x14ac:dyDescent="0.3">
      <c r="A4279" t="s">
        <v>5125</v>
      </c>
      <c r="B4279" s="1">
        <v>43161</v>
      </c>
      <c r="C4279" s="1">
        <v>43167</v>
      </c>
      <c r="D4279">
        <f t="shared" si="264"/>
        <v>2018</v>
      </c>
      <c r="E4279" t="str">
        <f t="shared" si="265"/>
        <v>Mar</v>
      </c>
      <c r="F4279" t="s">
        <v>37</v>
      </c>
      <c r="G4279" t="s">
        <v>1542</v>
      </c>
      <c r="H4279" s="2" t="s">
        <v>22</v>
      </c>
      <c r="I4279" t="s">
        <v>116</v>
      </c>
      <c r="J4279" t="s">
        <v>109</v>
      </c>
      <c r="K4279">
        <v>75081</v>
      </c>
      <c r="L4279" t="s">
        <v>25</v>
      </c>
      <c r="M4279" t="s">
        <v>5117</v>
      </c>
      <c r="N4279" t="s">
        <v>128</v>
      </c>
      <c r="O4279" t="s">
        <v>4436</v>
      </c>
      <c r="P4279" s="4">
        <v>12.222</v>
      </c>
      <c r="Q4279" s="4">
        <v>12.222</v>
      </c>
      <c r="R4279" s="4">
        <f t="shared" si="266"/>
        <v>0</v>
      </c>
      <c r="S4279" s="4">
        <f t="shared" si="267"/>
        <v>0</v>
      </c>
    </row>
    <row r="4280" spans="1:19" ht="15.6" x14ac:dyDescent="0.3">
      <c r="A4280" t="s">
        <v>1872</v>
      </c>
      <c r="B4280" s="1">
        <v>42367</v>
      </c>
      <c r="C4280" s="1">
        <v>42371</v>
      </c>
      <c r="D4280">
        <f t="shared" si="264"/>
        <v>2015</v>
      </c>
      <c r="E4280" t="str">
        <f t="shared" si="265"/>
        <v>Dec</v>
      </c>
      <c r="F4280" t="s">
        <v>37</v>
      </c>
      <c r="G4280" t="s">
        <v>343</v>
      </c>
      <c r="H4280" s="2" t="s">
        <v>22</v>
      </c>
      <c r="I4280" t="s">
        <v>32</v>
      </c>
      <c r="J4280" t="s">
        <v>33</v>
      </c>
      <c r="K4280">
        <v>94110</v>
      </c>
      <c r="L4280" t="s">
        <v>34</v>
      </c>
      <c r="M4280" t="s">
        <v>5126</v>
      </c>
      <c r="N4280" t="s">
        <v>128</v>
      </c>
      <c r="O4280" t="s">
        <v>4436</v>
      </c>
      <c r="P4280" s="4">
        <v>14.352</v>
      </c>
      <c r="Q4280" s="4">
        <v>100</v>
      </c>
      <c r="R4280" s="4">
        <f t="shared" si="266"/>
        <v>-85.647999999999996</v>
      </c>
      <c r="S4280" s="4">
        <f t="shared" si="267"/>
        <v>-12.847199999999999</v>
      </c>
    </row>
    <row r="4281" spans="1:19" ht="15.6" x14ac:dyDescent="0.3">
      <c r="A4281" t="s">
        <v>5127</v>
      </c>
      <c r="B4281" s="1">
        <v>42893</v>
      </c>
      <c r="C4281" s="1">
        <v>42897</v>
      </c>
      <c r="D4281">
        <f t="shared" si="264"/>
        <v>2017</v>
      </c>
      <c r="E4281" t="str">
        <f t="shared" si="265"/>
        <v>Jun</v>
      </c>
      <c r="F4281" t="s">
        <v>37</v>
      </c>
      <c r="G4281" t="s">
        <v>4024</v>
      </c>
      <c r="H4281" s="2" t="s">
        <v>22</v>
      </c>
      <c r="I4281" t="s">
        <v>389</v>
      </c>
      <c r="J4281" t="s">
        <v>33</v>
      </c>
      <c r="K4281">
        <v>93309</v>
      </c>
      <c r="L4281" t="s">
        <v>34</v>
      </c>
      <c r="M4281" t="s">
        <v>5126</v>
      </c>
      <c r="N4281" t="s">
        <v>110</v>
      </c>
      <c r="O4281" t="s">
        <v>4436</v>
      </c>
      <c r="P4281" s="4">
        <v>4.7839999999999998</v>
      </c>
      <c r="Q4281" s="4">
        <v>5</v>
      </c>
      <c r="R4281" s="4">
        <f t="shared" si="266"/>
        <v>-0.21600000000000019</v>
      </c>
      <c r="S4281" s="4">
        <f t="shared" si="267"/>
        <v>-3.2400000000000026E-2</v>
      </c>
    </row>
    <row r="4282" spans="1:19" ht="15.6" x14ac:dyDescent="0.3">
      <c r="A4282" t="s">
        <v>4736</v>
      </c>
      <c r="B4282" s="1">
        <v>42681</v>
      </c>
      <c r="C4282" s="1">
        <v>42685</v>
      </c>
      <c r="D4282">
        <f t="shared" si="264"/>
        <v>2016</v>
      </c>
      <c r="E4282" t="str">
        <f t="shared" si="265"/>
        <v>Nov</v>
      </c>
      <c r="F4282" t="s">
        <v>37</v>
      </c>
      <c r="G4282" t="s">
        <v>3048</v>
      </c>
      <c r="H4282" s="2" t="s">
        <v>22</v>
      </c>
      <c r="I4282" t="s">
        <v>136</v>
      </c>
      <c r="J4282" t="s">
        <v>79</v>
      </c>
      <c r="K4282">
        <v>33142</v>
      </c>
      <c r="L4282" t="s">
        <v>44</v>
      </c>
      <c r="M4282" t="s">
        <v>5126</v>
      </c>
      <c r="N4282" t="s">
        <v>128</v>
      </c>
      <c r="O4282" t="s">
        <v>4436</v>
      </c>
      <c r="P4282" s="4">
        <v>16.146000000000001</v>
      </c>
      <c r="Q4282" s="4">
        <v>18</v>
      </c>
      <c r="R4282" s="4">
        <f t="shared" si="266"/>
        <v>-1.8539999999999992</v>
      </c>
      <c r="S4282" s="4">
        <f t="shared" si="267"/>
        <v>-0.27809999999999985</v>
      </c>
    </row>
    <row r="4283" spans="1:19" x14ac:dyDescent="0.3">
      <c r="A4283" t="s">
        <v>5128</v>
      </c>
      <c r="B4283" s="1">
        <v>42826</v>
      </c>
      <c r="C4283" s="1">
        <v>42830</v>
      </c>
      <c r="D4283">
        <f t="shared" si="264"/>
        <v>2017</v>
      </c>
      <c r="E4283" t="str">
        <f t="shared" si="265"/>
        <v>Apr</v>
      </c>
      <c r="F4283" t="s">
        <v>37</v>
      </c>
      <c r="G4283" t="s">
        <v>730</v>
      </c>
      <c r="H4283" t="s">
        <v>51</v>
      </c>
      <c r="I4283" t="s">
        <v>61</v>
      </c>
      <c r="J4283" t="s">
        <v>62</v>
      </c>
      <c r="K4283">
        <v>10035</v>
      </c>
      <c r="L4283" t="s">
        <v>54</v>
      </c>
      <c r="M4283" t="s">
        <v>5126</v>
      </c>
      <c r="N4283" t="s">
        <v>128</v>
      </c>
      <c r="O4283" t="s">
        <v>4436</v>
      </c>
      <c r="P4283" s="4">
        <v>14.352</v>
      </c>
      <c r="Q4283" s="4">
        <v>14.352</v>
      </c>
      <c r="R4283" s="4">
        <f t="shared" si="266"/>
        <v>0</v>
      </c>
      <c r="S4283" s="4">
        <f t="shared" si="267"/>
        <v>0</v>
      </c>
    </row>
    <row r="4284" spans="1:19" x14ac:dyDescent="0.3">
      <c r="A4284" t="s">
        <v>5129</v>
      </c>
      <c r="B4284" s="1">
        <v>43058</v>
      </c>
      <c r="C4284" s="1">
        <v>43063</v>
      </c>
      <c r="D4284">
        <f t="shared" si="264"/>
        <v>2017</v>
      </c>
      <c r="E4284" t="str">
        <f t="shared" si="265"/>
        <v>Nov</v>
      </c>
      <c r="F4284" t="s">
        <v>37</v>
      </c>
      <c r="G4284" t="s">
        <v>988</v>
      </c>
      <c r="H4284" t="s">
        <v>51</v>
      </c>
      <c r="I4284" t="s">
        <v>61</v>
      </c>
      <c r="J4284" t="s">
        <v>62</v>
      </c>
      <c r="K4284">
        <v>10024</v>
      </c>
      <c r="L4284" t="s">
        <v>54</v>
      </c>
      <c r="M4284" t="s">
        <v>5126</v>
      </c>
      <c r="N4284" t="s">
        <v>128</v>
      </c>
      <c r="O4284" t="s">
        <v>4436</v>
      </c>
      <c r="P4284" s="4">
        <v>14.352</v>
      </c>
      <c r="Q4284" s="4">
        <v>14.352</v>
      </c>
      <c r="R4284" s="4">
        <f t="shared" si="266"/>
        <v>0</v>
      </c>
      <c r="S4284" s="4">
        <f t="shared" si="267"/>
        <v>0</v>
      </c>
    </row>
    <row r="4285" spans="1:19" x14ac:dyDescent="0.3">
      <c r="A4285" t="s">
        <v>5093</v>
      </c>
      <c r="B4285" s="1">
        <v>42958</v>
      </c>
      <c r="C4285" s="1">
        <v>42963</v>
      </c>
      <c r="D4285">
        <f t="shared" si="264"/>
        <v>2017</v>
      </c>
      <c r="E4285" t="str">
        <f t="shared" si="265"/>
        <v>Aug</v>
      </c>
      <c r="F4285" t="s">
        <v>37</v>
      </c>
      <c r="G4285" t="s">
        <v>133</v>
      </c>
      <c r="H4285" t="s">
        <v>22</v>
      </c>
      <c r="I4285" t="s">
        <v>1083</v>
      </c>
      <c r="J4285" t="s">
        <v>503</v>
      </c>
      <c r="K4285">
        <v>74133</v>
      </c>
      <c r="L4285" t="s">
        <v>25</v>
      </c>
      <c r="M4285" t="s">
        <v>5126</v>
      </c>
      <c r="N4285" t="s">
        <v>128</v>
      </c>
      <c r="O4285" t="s">
        <v>4436</v>
      </c>
      <c r="P4285" s="4">
        <v>41.86</v>
      </c>
      <c r="Q4285" s="4">
        <v>41.86</v>
      </c>
      <c r="R4285" s="4">
        <f t="shared" si="266"/>
        <v>0</v>
      </c>
      <c r="S4285" s="4">
        <f t="shared" si="267"/>
        <v>0</v>
      </c>
    </row>
    <row r="4286" spans="1:19" ht="15.6" x14ac:dyDescent="0.3">
      <c r="A4286" t="s">
        <v>3225</v>
      </c>
      <c r="B4286" s="1">
        <v>42197</v>
      </c>
      <c r="C4286" s="1">
        <v>42202</v>
      </c>
      <c r="D4286">
        <f t="shared" si="264"/>
        <v>2015</v>
      </c>
      <c r="E4286" t="str">
        <f t="shared" si="265"/>
        <v>Jul</v>
      </c>
      <c r="F4286" t="s">
        <v>37</v>
      </c>
      <c r="G4286" t="s">
        <v>3226</v>
      </c>
      <c r="H4286" s="2" t="s">
        <v>22</v>
      </c>
      <c r="I4286" t="s">
        <v>32</v>
      </c>
      <c r="J4286" t="s">
        <v>33</v>
      </c>
      <c r="K4286">
        <v>94122</v>
      </c>
      <c r="L4286" t="s">
        <v>34</v>
      </c>
      <c r="M4286" t="s">
        <v>5130</v>
      </c>
      <c r="N4286" t="s">
        <v>128</v>
      </c>
      <c r="O4286" t="s">
        <v>4436</v>
      </c>
      <c r="P4286" s="4">
        <v>7.7119999999999997</v>
      </c>
      <c r="Q4286" s="4">
        <v>100</v>
      </c>
      <c r="R4286" s="4">
        <f t="shared" si="266"/>
        <v>-92.287999999999997</v>
      </c>
      <c r="S4286" s="4">
        <f t="shared" si="267"/>
        <v>-13.8432</v>
      </c>
    </row>
    <row r="4287" spans="1:19" ht="15.6" x14ac:dyDescent="0.3">
      <c r="A4287" t="s">
        <v>4056</v>
      </c>
      <c r="B4287" s="1">
        <v>42577</v>
      </c>
      <c r="C4287" s="1">
        <v>42582</v>
      </c>
      <c r="D4287">
        <f t="shared" si="264"/>
        <v>2016</v>
      </c>
      <c r="E4287" t="str">
        <f t="shared" si="265"/>
        <v>Jul</v>
      </c>
      <c r="F4287" t="s">
        <v>37</v>
      </c>
      <c r="G4287" t="s">
        <v>521</v>
      </c>
      <c r="H4287" s="2" t="s">
        <v>22</v>
      </c>
      <c r="I4287" t="s">
        <v>1864</v>
      </c>
      <c r="J4287" t="s">
        <v>33</v>
      </c>
      <c r="K4287">
        <v>93030</v>
      </c>
      <c r="L4287" t="s">
        <v>34</v>
      </c>
      <c r="M4287" t="s">
        <v>5130</v>
      </c>
      <c r="N4287" t="s">
        <v>128</v>
      </c>
      <c r="O4287" t="s">
        <v>4436</v>
      </c>
      <c r="P4287" s="4">
        <v>23.135999999999999</v>
      </c>
      <c r="Q4287" s="4">
        <v>100</v>
      </c>
      <c r="R4287" s="4">
        <f t="shared" si="266"/>
        <v>-76.864000000000004</v>
      </c>
      <c r="S4287" s="4">
        <f t="shared" si="267"/>
        <v>-11.5296</v>
      </c>
    </row>
    <row r="4288" spans="1:19" ht="15.6" x14ac:dyDescent="0.3">
      <c r="A4288" t="s">
        <v>4553</v>
      </c>
      <c r="B4288" s="1">
        <v>43043</v>
      </c>
      <c r="C4288" s="1">
        <v>43047</v>
      </c>
      <c r="D4288">
        <f t="shared" si="264"/>
        <v>2017</v>
      </c>
      <c r="E4288" t="str">
        <f t="shared" si="265"/>
        <v>Nov</v>
      </c>
      <c r="F4288" t="s">
        <v>37</v>
      </c>
      <c r="G4288" t="s">
        <v>4019</v>
      </c>
      <c r="H4288" s="2" t="s">
        <v>22</v>
      </c>
      <c r="I4288" t="s">
        <v>47</v>
      </c>
      <c r="J4288" t="s">
        <v>33</v>
      </c>
      <c r="K4288">
        <v>90004</v>
      </c>
      <c r="L4288" t="s">
        <v>34</v>
      </c>
      <c r="M4288" t="s">
        <v>5130</v>
      </c>
      <c r="N4288" t="s">
        <v>128</v>
      </c>
      <c r="O4288" t="s">
        <v>4436</v>
      </c>
      <c r="P4288" s="4">
        <v>7.7119999999999997</v>
      </c>
      <c r="Q4288" s="4">
        <v>100</v>
      </c>
      <c r="R4288" s="4">
        <f t="shared" si="266"/>
        <v>-92.287999999999997</v>
      </c>
      <c r="S4288" s="4">
        <f t="shared" si="267"/>
        <v>-13.8432</v>
      </c>
    </row>
    <row r="4289" spans="1:19" ht="15.6" x14ac:dyDescent="0.3">
      <c r="A4289" t="s">
        <v>5131</v>
      </c>
      <c r="B4289" s="1">
        <v>43459</v>
      </c>
      <c r="C4289" s="1">
        <v>43463</v>
      </c>
      <c r="D4289">
        <f t="shared" si="264"/>
        <v>2018</v>
      </c>
      <c r="E4289" t="str">
        <f t="shared" si="265"/>
        <v>Dec</v>
      </c>
      <c r="F4289" t="s">
        <v>37</v>
      </c>
      <c r="G4289" t="s">
        <v>5132</v>
      </c>
      <c r="H4289" s="2" t="s">
        <v>22</v>
      </c>
      <c r="I4289" t="s">
        <v>313</v>
      </c>
      <c r="J4289" t="s">
        <v>70</v>
      </c>
      <c r="K4289">
        <v>98208</v>
      </c>
      <c r="L4289" t="s">
        <v>34</v>
      </c>
      <c r="M4289" t="s">
        <v>5130</v>
      </c>
      <c r="N4289" t="s">
        <v>128</v>
      </c>
      <c r="O4289" t="s">
        <v>4436</v>
      </c>
      <c r="P4289" s="4">
        <v>3.8559999999999999</v>
      </c>
      <c r="Q4289" s="4">
        <v>5</v>
      </c>
      <c r="R4289" s="4">
        <f t="shared" si="266"/>
        <v>-1.1440000000000001</v>
      </c>
      <c r="S4289" s="4">
        <f t="shared" si="267"/>
        <v>-0.1716</v>
      </c>
    </row>
    <row r="4290" spans="1:19" x14ac:dyDescent="0.3">
      <c r="A4290" t="s">
        <v>5133</v>
      </c>
      <c r="B4290" s="1">
        <v>42257</v>
      </c>
      <c r="C4290" s="1">
        <v>42261</v>
      </c>
      <c r="D4290">
        <f t="shared" ref="D4290:D4353" si="268">YEAR(B4290)</f>
        <v>2015</v>
      </c>
      <c r="E4290" t="str">
        <f t="shared" ref="E4290:E4353" si="269">TEXT(B4290,"mmm")</f>
        <v>Sep</v>
      </c>
      <c r="F4290" t="s">
        <v>37</v>
      </c>
      <c r="G4290" t="s">
        <v>2908</v>
      </c>
      <c r="H4290" t="s">
        <v>22</v>
      </c>
      <c r="I4290" t="s">
        <v>2264</v>
      </c>
      <c r="J4290" t="s">
        <v>158</v>
      </c>
      <c r="K4290">
        <v>23464</v>
      </c>
      <c r="L4290" t="s">
        <v>44</v>
      </c>
      <c r="M4290" t="s">
        <v>5130</v>
      </c>
      <c r="N4290" t="s">
        <v>128</v>
      </c>
      <c r="O4290" t="s">
        <v>4436</v>
      </c>
      <c r="P4290" s="4">
        <v>9.64</v>
      </c>
      <c r="Q4290" s="4">
        <v>9.64</v>
      </c>
      <c r="R4290" s="4">
        <f t="shared" si="266"/>
        <v>0</v>
      </c>
      <c r="S4290" s="4">
        <f t="shared" si="267"/>
        <v>0</v>
      </c>
    </row>
    <row r="4291" spans="1:19" ht="15.6" x14ac:dyDescent="0.3">
      <c r="A4291" t="s">
        <v>5134</v>
      </c>
      <c r="B4291" s="1">
        <v>42956</v>
      </c>
      <c r="C4291" s="1">
        <v>42961</v>
      </c>
      <c r="D4291">
        <f t="shared" si="268"/>
        <v>2017</v>
      </c>
      <c r="E4291" t="str">
        <f t="shared" si="269"/>
        <v>Aug</v>
      </c>
      <c r="F4291" t="s">
        <v>37</v>
      </c>
      <c r="G4291" t="s">
        <v>692</v>
      </c>
      <c r="H4291" s="2" t="s">
        <v>22</v>
      </c>
      <c r="I4291" t="s">
        <v>1747</v>
      </c>
      <c r="J4291" t="s">
        <v>250</v>
      </c>
      <c r="K4291">
        <v>37075</v>
      </c>
      <c r="L4291" t="s">
        <v>44</v>
      </c>
      <c r="M4291" t="s">
        <v>5130</v>
      </c>
      <c r="N4291" t="s">
        <v>110</v>
      </c>
      <c r="O4291" t="s">
        <v>4436</v>
      </c>
      <c r="P4291" s="4">
        <v>4.3380000000000001</v>
      </c>
      <c r="Q4291" s="4">
        <v>5</v>
      </c>
      <c r="R4291" s="4">
        <f t="shared" ref="R4291:R4354" si="270">P4291-Q4291</f>
        <v>-0.66199999999999992</v>
      </c>
      <c r="S4291" s="4">
        <f t="shared" ref="S4291:S4354" si="271">0.15*R4291</f>
        <v>-9.9299999999999986E-2</v>
      </c>
    </row>
    <row r="4292" spans="1:19" x14ac:dyDescent="0.3">
      <c r="A4292" t="s">
        <v>5135</v>
      </c>
      <c r="B4292" s="1">
        <v>42638</v>
      </c>
      <c r="C4292" s="1">
        <v>42641</v>
      </c>
      <c r="D4292">
        <f t="shared" si="268"/>
        <v>2016</v>
      </c>
      <c r="E4292" t="str">
        <f t="shared" si="269"/>
        <v>Sep</v>
      </c>
      <c r="F4292" t="s">
        <v>67</v>
      </c>
      <c r="G4292" t="s">
        <v>1243</v>
      </c>
      <c r="H4292" t="s">
        <v>105</v>
      </c>
      <c r="I4292" t="s">
        <v>5136</v>
      </c>
      <c r="J4292" t="s">
        <v>144</v>
      </c>
      <c r="K4292">
        <v>7002</v>
      </c>
      <c r="L4292" t="s">
        <v>54</v>
      </c>
      <c r="M4292" t="s">
        <v>5130</v>
      </c>
      <c r="N4292" t="s">
        <v>128</v>
      </c>
      <c r="O4292" t="s">
        <v>4436</v>
      </c>
      <c r="P4292" s="4">
        <v>14.46</v>
      </c>
      <c r="Q4292" s="4">
        <v>14.46</v>
      </c>
      <c r="R4292" s="4">
        <f t="shared" si="270"/>
        <v>0</v>
      </c>
      <c r="S4292" s="4">
        <f t="shared" si="271"/>
        <v>0</v>
      </c>
    </row>
    <row r="4293" spans="1:19" ht="15.6" x14ac:dyDescent="0.3">
      <c r="A4293" t="s">
        <v>5137</v>
      </c>
      <c r="B4293" s="1">
        <v>42855</v>
      </c>
      <c r="C4293" s="1">
        <v>42859</v>
      </c>
      <c r="D4293">
        <f t="shared" si="268"/>
        <v>2017</v>
      </c>
      <c r="E4293" t="str">
        <f t="shared" si="269"/>
        <v>Apr</v>
      </c>
      <c r="F4293" t="s">
        <v>37</v>
      </c>
      <c r="G4293" t="s">
        <v>1240</v>
      </c>
      <c r="H4293" s="2" t="s">
        <v>22</v>
      </c>
      <c r="I4293" t="s">
        <v>61</v>
      </c>
      <c r="J4293" t="s">
        <v>62</v>
      </c>
      <c r="K4293">
        <v>10011</v>
      </c>
      <c r="L4293" t="s">
        <v>54</v>
      </c>
      <c r="M4293" t="s">
        <v>5130</v>
      </c>
      <c r="N4293" t="s">
        <v>128</v>
      </c>
      <c r="O4293" t="s">
        <v>4436</v>
      </c>
      <c r="P4293" s="4">
        <v>7.7119999999999997</v>
      </c>
      <c r="Q4293" s="4">
        <v>18</v>
      </c>
      <c r="R4293" s="4">
        <f t="shared" si="270"/>
        <v>-10.288</v>
      </c>
      <c r="S4293" s="4">
        <f t="shared" si="271"/>
        <v>-1.5431999999999999</v>
      </c>
    </row>
    <row r="4294" spans="1:19" ht="15.6" x14ac:dyDescent="0.3">
      <c r="A4294" t="s">
        <v>1570</v>
      </c>
      <c r="B4294" s="1">
        <v>42563</v>
      </c>
      <c r="C4294" s="1">
        <v>42568</v>
      </c>
      <c r="D4294">
        <f t="shared" si="268"/>
        <v>2016</v>
      </c>
      <c r="E4294" t="str">
        <f t="shared" si="269"/>
        <v>Jul</v>
      </c>
      <c r="F4294" t="s">
        <v>67</v>
      </c>
      <c r="G4294" t="s">
        <v>162</v>
      </c>
      <c r="H4294" s="2" t="s">
        <v>22</v>
      </c>
      <c r="I4294" t="s">
        <v>23</v>
      </c>
      <c r="J4294" t="s">
        <v>24</v>
      </c>
      <c r="K4294">
        <v>60610</v>
      </c>
      <c r="L4294" t="s">
        <v>25</v>
      </c>
      <c r="M4294" t="s">
        <v>5130</v>
      </c>
      <c r="N4294" t="s">
        <v>128</v>
      </c>
      <c r="O4294" t="s">
        <v>4436</v>
      </c>
      <c r="P4294" s="4">
        <v>1.9279999999999999</v>
      </c>
      <c r="Q4294" s="4">
        <v>5</v>
      </c>
      <c r="R4294" s="4">
        <f t="shared" si="270"/>
        <v>-3.0720000000000001</v>
      </c>
      <c r="S4294" s="4">
        <f t="shared" si="271"/>
        <v>-0.46079999999999999</v>
      </c>
    </row>
    <row r="4295" spans="1:19" ht="15.6" x14ac:dyDescent="0.3">
      <c r="A4295" t="s">
        <v>749</v>
      </c>
      <c r="B4295" s="1">
        <v>43299</v>
      </c>
      <c r="C4295" s="1">
        <v>43304</v>
      </c>
      <c r="D4295">
        <f t="shared" si="268"/>
        <v>2018</v>
      </c>
      <c r="E4295" t="str">
        <f t="shared" si="269"/>
        <v>Jul</v>
      </c>
      <c r="F4295" t="s">
        <v>37</v>
      </c>
      <c r="G4295" t="s">
        <v>750</v>
      </c>
      <c r="H4295" s="2" t="s">
        <v>22</v>
      </c>
      <c r="I4295" t="s">
        <v>578</v>
      </c>
      <c r="J4295" t="s">
        <v>178</v>
      </c>
      <c r="K4295">
        <v>85023</v>
      </c>
      <c r="L4295" t="s">
        <v>34</v>
      </c>
      <c r="M4295" t="s">
        <v>5138</v>
      </c>
      <c r="N4295" t="s">
        <v>128</v>
      </c>
      <c r="O4295" t="s">
        <v>4436</v>
      </c>
      <c r="P4295" s="4">
        <v>7.6559999999999997</v>
      </c>
      <c r="Q4295" s="4">
        <v>100</v>
      </c>
      <c r="R4295" s="4">
        <f t="shared" si="270"/>
        <v>-92.343999999999994</v>
      </c>
      <c r="S4295" s="4">
        <f t="shared" si="271"/>
        <v>-13.851599999999999</v>
      </c>
    </row>
    <row r="4296" spans="1:19" x14ac:dyDescent="0.3">
      <c r="A4296" t="s">
        <v>393</v>
      </c>
      <c r="B4296" s="1">
        <v>42981</v>
      </c>
      <c r="C4296" s="1">
        <v>42986</v>
      </c>
      <c r="D4296">
        <f t="shared" si="268"/>
        <v>2017</v>
      </c>
      <c r="E4296" t="str">
        <f t="shared" si="269"/>
        <v>Sep</v>
      </c>
      <c r="F4296" t="s">
        <v>67</v>
      </c>
      <c r="G4296" t="s">
        <v>200</v>
      </c>
      <c r="H4296" t="s">
        <v>51</v>
      </c>
      <c r="I4296" t="s">
        <v>394</v>
      </c>
      <c r="J4296" t="s">
        <v>140</v>
      </c>
      <c r="K4296">
        <v>21215</v>
      </c>
      <c r="L4296" t="s">
        <v>54</v>
      </c>
      <c r="M4296" t="s">
        <v>5138</v>
      </c>
      <c r="N4296" t="s">
        <v>128</v>
      </c>
      <c r="O4296" t="s">
        <v>4436</v>
      </c>
      <c r="P4296" s="4">
        <v>12.76</v>
      </c>
      <c r="Q4296" s="4">
        <v>12.76</v>
      </c>
      <c r="R4296" s="4">
        <f t="shared" si="270"/>
        <v>0</v>
      </c>
      <c r="S4296" s="4">
        <f t="shared" si="271"/>
        <v>0</v>
      </c>
    </row>
    <row r="4297" spans="1:19" ht="15.6" x14ac:dyDescent="0.3">
      <c r="A4297" t="s">
        <v>3642</v>
      </c>
      <c r="B4297" s="1">
        <v>42464</v>
      </c>
      <c r="C4297" s="1">
        <v>42464</v>
      </c>
      <c r="D4297">
        <f t="shared" si="268"/>
        <v>2016</v>
      </c>
      <c r="E4297" t="str">
        <f t="shared" si="269"/>
        <v>Apr</v>
      </c>
      <c r="F4297" t="s">
        <v>30</v>
      </c>
      <c r="G4297" t="s">
        <v>3643</v>
      </c>
      <c r="H4297" s="2" t="s">
        <v>22</v>
      </c>
      <c r="I4297" t="s">
        <v>255</v>
      </c>
      <c r="J4297" t="s">
        <v>89</v>
      </c>
      <c r="K4297">
        <v>48911</v>
      </c>
      <c r="L4297" t="s">
        <v>25</v>
      </c>
      <c r="M4297" t="s">
        <v>5138</v>
      </c>
      <c r="N4297" t="s">
        <v>128</v>
      </c>
      <c r="O4297" t="s">
        <v>4436</v>
      </c>
      <c r="P4297" s="4">
        <v>12.76</v>
      </c>
      <c r="Q4297" s="4">
        <v>12.76</v>
      </c>
      <c r="R4297" s="4">
        <f t="shared" si="270"/>
        <v>0</v>
      </c>
      <c r="S4297" s="4">
        <f t="shared" si="271"/>
        <v>0</v>
      </c>
    </row>
    <row r="4298" spans="1:19" ht="15.6" x14ac:dyDescent="0.3">
      <c r="A4298" t="s">
        <v>5139</v>
      </c>
      <c r="B4298" s="1">
        <v>42186</v>
      </c>
      <c r="C4298" s="1">
        <v>42191</v>
      </c>
      <c r="D4298">
        <f t="shared" si="268"/>
        <v>2015</v>
      </c>
      <c r="E4298" t="str">
        <f t="shared" si="269"/>
        <v>Jul</v>
      </c>
      <c r="F4298" t="s">
        <v>67</v>
      </c>
      <c r="G4298" t="s">
        <v>739</v>
      </c>
      <c r="H4298" s="2" t="s">
        <v>22</v>
      </c>
      <c r="I4298" t="s">
        <v>69</v>
      </c>
      <c r="J4298" t="s">
        <v>70</v>
      </c>
      <c r="K4298">
        <v>98105</v>
      </c>
      <c r="L4298" t="s">
        <v>34</v>
      </c>
      <c r="M4298" t="s">
        <v>5140</v>
      </c>
      <c r="N4298" t="s">
        <v>128</v>
      </c>
      <c r="O4298" t="s">
        <v>4436</v>
      </c>
      <c r="P4298" s="4">
        <v>19.920000000000002</v>
      </c>
      <c r="Q4298" s="4">
        <v>18</v>
      </c>
      <c r="R4298" s="4">
        <f t="shared" si="270"/>
        <v>1.9200000000000017</v>
      </c>
      <c r="S4298" s="4">
        <f t="shared" si="271"/>
        <v>0.28800000000000026</v>
      </c>
    </row>
    <row r="4299" spans="1:19" ht="15.6" x14ac:dyDescent="0.3">
      <c r="A4299" t="s">
        <v>541</v>
      </c>
      <c r="B4299" s="1">
        <v>42676</v>
      </c>
      <c r="C4299" s="1">
        <v>42680</v>
      </c>
      <c r="D4299">
        <f t="shared" si="268"/>
        <v>2016</v>
      </c>
      <c r="E4299" t="str">
        <f t="shared" si="269"/>
        <v>Nov</v>
      </c>
      <c r="F4299" t="s">
        <v>37</v>
      </c>
      <c r="G4299" t="s">
        <v>542</v>
      </c>
      <c r="H4299" s="2" t="s">
        <v>22</v>
      </c>
      <c r="I4299" t="s">
        <v>39</v>
      </c>
      <c r="J4299" t="s">
        <v>33</v>
      </c>
      <c r="K4299">
        <v>92105</v>
      </c>
      <c r="L4299" t="s">
        <v>34</v>
      </c>
      <c r="M4299" t="s">
        <v>5140</v>
      </c>
      <c r="N4299" t="s">
        <v>128</v>
      </c>
      <c r="O4299" t="s">
        <v>4436</v>
      </c>
      <c r="P4299" s="4">
        <v>11.952</v>
      </c>
      <c r="Q4299" s="4">
        <v>11.952</v>
      </c>
      <c r="R4299" s="4">
        <f t="shared" si="270"/>
        <v>0</v>
      </c>
      <c r="S4299" s="4">
        <f t="shared" si="271"/>
        <v>0</v>
      </c>
    </row>
    <row r="4300" spans="1:19" ht="15.6" x14ac:dyDescent="0.3">
      <c r="A4300" t="s">
        <v>5141</v>
      </c>
      <c r="B4300" s="1">
        <v>42849</v>
      </c>
      <c r="C4300" s="1">
        <v>42852</v>
      </c>
      <c r="D4300">
        <f t="shared" si="268"/>
        <v>2017</v>
      </c>
      <c r="E4300" t="str">
        <f t="shared" si="269"/>
        <v>Apr</v>
      </c>
      <c r="F4300" t="s">
        <v>20</v>
      </c>
      <c r="G4300" t="s">
        <v>3110</v>
      </c>
      <c r="H4300" s="2" t="s">
        <v>22</v>
      </c>
      <c r="I4300" t="s">
        <v>3573</v>
      </c>
      <c r="J4300" t="s">
        <v>33</v>
      </c>
      <c r="K4300">
        <v>92503</v>
      </c>
      <c r="L4300" t="s">
        <v>34</v>
      </c>
      <c r="M4300" t="s">
        <v>5140</v>
      </c>
      <c r="N4300" t="s">
        <v>110</v>
      </c>
      <c r="O4300" t="s">
        <v>4436</v>
      </c>
      <c r="P4300" s="4">
        <v>3.984</v>
      </c>
      <c r="Q4300" s="4">
        <v>5</v>
      </c>
      <c r="R4300" s="4">
        <f t="shared" si="270"/>
        <v>-1.016</v>
      </c>
      <c r="S4300" s="4">
        <f t="shared" si="271"/>
        <v>-0.15240000000000001</v>
      </c>
    </row>
    <row r="4301" spans="1:19" x14ac:dyDescent="0.3">
      <c r="A4301" t="s">
        <v>5142</v>
      </c>
      <c r="B4301" s="1">
        <v>42997</v>
      </c>
      <c r="C4301" s="1">
        <v>43002</v>
      </c>
      <c r="D4301">
        <f t="shared" si="268"/>
        <v>2017</v>
      </c>
      <c r="E4301" t="str">
        <f t="shared" si="269"/>
        <v>Sep</v>
      </c>
      <c r="F4301" t="s">
        <v>67</v>
      </c>
      <c r="G4301" t="s">
        <v>673</v>
      </c>
      <c r="H4301" t="s">
        <v>51</v>
      </c>
      <c r="I4301" t="s">
        <v>32</v>
      </c>
      <c r="J4301" t="s">
        <v>33</v>
      </c>
      <c r="K4301">
        <v>94109</v>
      </c>
      <c r="L4301" t="s">
        <v>34</v>
      </c>
      <c r="M4301" t="s">
        <v>5140</v>
      </c>
      <c r="N4301" t="s">
        <v>128</v>
      </c>
      <c r="O4301" t="s">
        <v>4436</v>
      </c>
      <c r="P4301" s="4">
        <v>11.952</v>
      </c>
      <c r="Q4301" s="4">
        <v>11.952</v>
      </c>
      <c r="R4301" s="4">
        <f t="shared" si="270"/>
        <v>0</v>
      </c>
      <c r="S4301" s="4">
        <f t="shared" si="271"/>
        <v>0</v>
      </c>
    </row>
    <row r="4302" spans="1:19" ht="15.6" x14ac:dyDescent="0.3">
      <c r="A4302" t="s">
        <v>4599</v>
      </c>
      <c r="B4302" s="1">
        <v>43207</v>
      </c>
      <c r="C4302" s="1">
        <v>43213</v>
      </c>
      <c r="D4302">
        <f t="shared" si="268"/>
        <v>2018</v>
      </c>
      <c r="E4302" t="str">
        <f t="shared" si="269"/>
        <v>Apr</v>
      </c>
      <c r="F4302" t="s">
        <v>37</v>
      </c>
      <c r="G4302" t="s">
        <v>96</v>
      </c>
      <c r="H4302" s="2" t="s">
        <v>22</v>
      </c>
      <c r="I4302" t="s">
        <v>576</v>
      </c>
      <c r="J4302" t="s">
        <v>75</v>
      </c>
      <c r="K4302">
        <v>80027</v>
      </c>
      <c r="L4302" t="s">
        <v>34</v>
      </c>
      <c r="M4302" t="s">
        <v>5140</v>
      </c>
      <c r="N4302" t="s">
        <v>128</v>
      </c>
      <c r="O4302" t="s">
        <v>4436</v>
      </c>
      <c r="P4302" s="4">
        <v>8.9640000000000004</v>
      </c>
      <c r="Q4302" s="4">
        <v>18</v>
      </c>
      <c r="R4302" s="4">
        <f t="shared" si="270"/>
        <v>-9.0359999999999996</v>
      </c>
      <c r="S4302" s="4">
        <f t="shared" si="271"/>
        <v>-1.3553999999999999</v>
      </c>
    </row>
    <row r="4303" spans="1:19" ht="15.6" x14ac:dyDescent="0.3">
      <c r="A4303" t="s">
        <v>1107</v>
      </c>
      <c r="B4303" s="1">
        <v>43319</v>
      </c>
      <c r="C4303" s="1">
        <v>43323</v>
      </c>
      <c r="D4303">
        <f t="shared" si="268"/>
        <v>2018</v>
      </c>
      <c r="E4303" t="str">
        <f t="shared" si="269"/>
        <v>Aug</v>
      </c>
      <c r="F4303" t="s">
        <v>37</v>
      </c>
      <c r="G4303" t="s">
        <v>296</v>
      </c>
      <c r="H4303" s="2" t="s">
        <v>22</v>
      </c>
      <c r="I4303" t="s">
        <v>1108</v>
      </c>
      <c r="J4303" t="s">
        <v>33</v>
      </c>
      <c r="K4303">
        <v>92683</v>
      </c>
      <c r="L4303" t="s">
        <v>34</v>
      </c>
      <c r="M4303" t="s">
        <v>5140</v>
      </c>
      <c r="N4303" t="s">
        <v>128</v>
      </c>
      <c r="O4303" t="s">
        <v>4436</v>
      </c>
      <c r="P4303" s="4">
        <v>11.952</v>
      </c>
      <c r="Q4303" s="4">
        <v>11.952</v>
      </c>
      <c r="R4303" s="4">
        <f t="shared" si="270"/>
        <v>0</v>
      </c>
      <c r="S4303" s="4">
        <f t="shared" si="271"/>
        <v>0</v>
      </c>
    </row>
    <row r="4304" spans="1:19" ht="15.6" x14ac:dyDescent="0.3">
      <c r="A4304" t="s">
        <v>429</v>
      </c>
      <c r="B4304" s="1">
        <v>43302</v>
      </c>
      <c r="C4304" s="1">
        <v>43308</v>
      </c>
      <c r="D4304">
        <f t="shared" si="268"/>
        <v>2018</v>
      </c>
      <c r="E4304" t="str">
        <f t="shared" si="269"/>
        <v>Jul</v>
      </c>
      <c r="F4304" t="s">
        <v>37</v>
      </c>
      <c r="G4304" t="s">
        <v>430</v>
      </c>
      <c r="H4304" s="2" t="s">
        <v>22</v>
      </c>
      <c r="I4304" t="s">
        <v>431</v>
      </c>
      <c r="J4304" t="s">
        <v>158</v>
      </c>
      <c r="K4304">
        <v>24153</v>
      </c>
      <c r="L4304" t="s">
        <v>44</v>
      </c>
      <c r="M4304" t="s">
        <v>5140</v>
      </c>
      <c r="N4304" t="s">
        <v>128</v>
      </c>
      <c r="O4304" t="s">
        <v>4436</v>
      </c>
      <c r="P4304" s="4">
        <v>14.94</v>
      </c>
      <c r="Q4304" s="4">
        <v>18</v>
      </c>
      <c r="R4304" s="4">
        <f t="shared" si="270"/>
        <v>-3.0600000000000005</v>
      </c>
      <c r="S4304" s="4">
        <f t="shared" si="271"/>
        <v>-0.45900000000000007</v>
      </c>
    </row>
    <row r="4305" spans="1:19" ht="15.6" x14ac:dyDescent="0.3">
      <c r="A4305" t="s">
        <v>1676</v>
      </c>
      <c r="B4305" s="1">
        <v>42269</v>
      </c>
      <c r="C4305" s="1">
        <v>42276</v>
      </c>
      <c r="D4305">
        <f t="shared" si="268"/>
        <v>2015</v>
      </c>
      <c r="E4305" t="str">
        <f t="shared" si="269"/>
        <v>Sep</v>
      </c>
      <c r="F4305" t="s">
        <v>37</v>
      </c>
      <c r="G4305" t="s">
        <v>408</v>
      </c>
      <c r="H4305" s="2" t="s">
        <v>22</v>
      </c>
      <c r="I4305" t="s">
        <v>61</v>
      </c>
      <c r="J4305" t="s">
        <v>62</v>
      </c>
      <c r="K4305">
        <v>10035</v>
      </c>
      <c r="L4305" t="s">
        <v>54</v>
      </c>
      <c r="M4305" t="s">
        <v>5140</v>
      </c>
      <c r="N4305" t="s">
        <v>128</v>
      </c>
      <c r="O4305" t="s">
        <v>4436</v>
      </c>
      <c r="P4305" s="4">
        <v>3.984</v>
      </c>
      <c r="Q4305" s="4">
        <v>80</v>
      </c>
      <c r="R4305" s="4">
        <f t="shared" si="270"/>
        <v>-76.016000000000005</v>
      </c>
      <c r="S4305" s="4">
        <f t="shared" si="271"/>
        <v>-11.4024</v>
      </c>
    </row>
    <row r="4306" spans="1:19" ht="15.6" x14ac:dyDescent="0.3">
      <c r="A4306" t="s">
        <v>2179</v>
      </c>
      <c r="B4306" s="1">
        <v>42382</v>
      </c>
      <c r="C4306" s="1">
        <v>42386</v>
      </c>
      <c r="D4306">
        <f t="shared" si="268"/>
        <v>2016</v>
      </c>
      <c r="E4306" t="str">
        <f t="shared" si="269"/>
        <v>Jan</v>
      </c>
      <c r="F4306" t="s">
        <v>37</v>
      </c>
      <c r="G4306" t="s">
        <v>1667</v>
      </c>
      <c r="H4306" s="2" t="s">
        <v>22</v>
      </c>
      <c r="I4306" t="s">
        <v>47</v>
      </c>
      <c r="J4306" t="s">
        <v>33</v>
      </c>
      <c r="K4306">
        <v>90004</v>
      </c>
      <c r="L4306" t="s">
        <v>34</v>
      </c>
      <c r="M4306" t="s">
        <v>5143</v>
      </c>
      <c r="N4306" t="s">
        <v>128</v>
      </c>
      <c r="O4306" t="s">
        <v>4436</v>
      </c>
      <c r="P4306" s="4">
        <v>70.007999999999996</v>
      </c>
      <c r="Q4306" s="4">
        <v>70.007999999999996</v>
      </c>
      <c r="R4306" s="4">
        <f t="shared" si="270"/>
        <v>0</v>
      </c>
      <c r="S4306" s="4">
        <f t="shared" si="271"/>
        <v>0</v>
      </c>
    </row>
    <row r="4307" spans="1:19" x14ac:dyDescent="0.3">
      <c r="A4307" t="s">
        <v>5144</v>
      </c>
      <c r="B4307" s="1">
        <v>43049</v>
      </c>
      <c r="C4307" s="1">
        <v>43051</v>
      </c>
      <c r="D4307">
        <f t="shared" si="268"/>
        <v>2017</v>
      </c>
      <c r="E4307" t="str">
        <f t="shared" si="269"/>
        <v>Nov</v>
      </c>
      <c r="F4307" t="s">
        <v>20</v>
      </c>
      <c r="G4307" t="s">
        <v>346</v>
      </c>
      <c r="H4307" t="s">
        <v>51</v>
      </c>
      <c r="I4307" t="s">
        <v>32</v>
      </c>
      <c r="J4307" t="s">
        <v>33</v>
      </c>
      <c r="K4307">
        <v>94122</v>
      </c>
      <c r="L4307" t="s">
        <v>34</v>
      </c>
      <c r="M4307" t="s">
        <v>5143</v>
      </c>
      <c r="N4307" t="s">
        <v>128</v>
      </c>
      <c r="O4307" t="s">
        <v>4436</v>
      </c>
      <c r="P4307" s="4">
        <v>70.007999999999996</v>
      </c>
      <c r="Q4307" s="4">
        <v>70.007999999999996</v>
      </c>
      <c r="R4307" s="4">
        <f t="shared" si="270"/>
        <v>0</v>
      </c>
      <c r="S4307" s="4">
        <f t="shared" si="271"/>
        <v>0</v>
      </c>
    </row>
    <row r="4308" spans="1:19" x14ac:dyDescent="0.3">
      <c r="A4308" t="s">
        <v>1258</v>
      </c>
      <c r="B4308" s="1">
        <v>43372</v>
      </c>
      <c r="C4308" s="1">
        <v>43375</v>
      </c>
      <c r="D4308">
        <f t="shared" si="268"/>
        <v>2018</v>
      </c>
      <c r="E4308" t="str">
        <f t="shared" si="269"/>
        <v>Sep</v>
      </c>
      <c r="F4308" t="s">
        <v>20</v>
      </c>
      <c r="G4308" t="s">
        <v>1259</v>
      </c>
      <c r="H4308" t="s">
        <v>105</v>
      </c>
      <c r="I4308" t="s">
        <v>389</v>
      </c>
      <c r="J4308" t="s">
        <v>33</v>
      </c>
      <c r="K4308">
        <v>93309</v>
      </c>
      <c r="L4308" t="s">
        <v>34</v>
      </c>
      <c r="M4308" t="s">
        <v>5143</v>
      </c>
      <c r="N4308" t="s">
        <v>128</v>
      </c>
      <c r="O4308" t="s">
        <v>4436</v>
      </c>
      <c r="P4308" s="4">
        <v>46.671999999999997</v>
      </c>
      <c r="Q4308" s="4">
        <v>46.671999999999997</v>
      </c>
      <c r="R4308" s="4">
        <f t="shared" si="270"/>
        <v>0</v>
      </c>
      <c r="S4308" s="4">
        <f t="shared" si="271"/>
        <v>0</v>
      </c>
    </row>
    <row r="4309" spans="1:19" x14ac:dyDescent="0.3">
      <c r="A4309" t="s">
        <v>263</v>
      </c>
      <c r="B4309" s="1">
        <v>43452</v>
      </c>
      <c r="C4309" s="1">
        <v>43457</v>
      </c>
      <c r="D4309">
        <f t="shared" si="268"/>
        <v>2018</v>
      </c>
      <c r="E4309" t="str">
        <f t="shared" si="269"/>
        <v>Dec</v>
      </c>
      <c r="F4309" t="s">
        <v>67</v>
      </c>
      <c r="G4309" t="s">
        <v>264</v>
      </c>
      <c r="H4309" t="s">
        <v>105</v>
      </c>
      <c r="I4309" t="s">
        <v>265</v>
      </c>
      <c r="J4309" t="s">
        <v>33</v>
      </c>
      <c r="K4309">
        <v>92024</v>
      </c>
      <c r="L4309" t="s">
        <v>34</v>
      </c>
      <c r="M4309" t="s">
        <v>5143</v>
      </c>
      <c r="N4309" t="s">
        <v>128</v>
      </c>
      <c r="O4309" t="s">
        <v>4436</v>
      </c>
      <c r="P4309" s="4">
        <v>46.671999999999997</v>
      </c>
      <c r="Q4309" s="4">
        <v>46.671999999999997</v>
      </c>
      <c r="R4309" s="4">
        <f t="shared" si="270"/>
        <v>0</v>
      </c>
      <c r="S4309" s="4">
        <f t="shared" si="271"/>
        <v>0</v>
      </c>
    </row>
    <row r="4310" spans="1:19" x14ac:dyDescent="0.3">
      <c r="A4310" t="s">
        <v>4936</v>
      </c>
      <c r="B4310" s="1">
        <v>42917</v>
      </c>
      <c r="C4310" s="1">
        <v>42917</v>
      </c>
      <c r="D4310">
        <f t="shared" si="268"/>
        <v>2017</v>
      </c>
      <c r="E4310" t="str">
        <f t="shared" si="269"/>
        <v>Jul</v>
      </c>
      <c r="F4310" t="s">
        <v>30</v>
      </c>
      <c r="G4310" t="s">
        <v>1017</v>
      </c>
      <c r="H4310" t="s">
        <v>51</v>
      </c>
      <c r="I4310" t="s">
        <v>139</v>
      </c>
      <c r="J4310" t="s">
        <v>698</v>
      </c>
      <c r="K4310">
        <v>29203</v>
      </c>
      <c r="L4310" t="s">
        <v>44</v>
      </c>
      <c r="M4310" t="s">
        <v>5143</v>
      </c>
      <c r="N4310" t="s">
        <v>128</v>
      </c>
      <c r="O4310" t="s">
        <v>4436</v>
      </c>
      <c r="P4310" s="4">
        <v>58.34</v>
      </c>
      <c r="Q4310" s="4">
        <v>58.34</v>
      </c>
      <c r="R4310" s="4">
        <f t="shared" si="270"/>
        <v>0</v>
      </c>
      <c r="S4310" s="4">
        <f t="shared" si="271"/>
        <v>0</v>
      </c>
    </row>
    <row r="4311" spans="1:19" ht="15.6" x14ac:dyDescent="0.3">
      <c r="A4311" t="s">
        <v>5145</v>
      </c>
      <c r="B4311" s="1">
        <v>43247</v>
      </c>
      <c r="C4311" s="1">
        <v>43253</v>
      </c>
      <c r="D4311">
        <f t="shared" si="268"/>
        <v>2018</v>
      </c>
      <c r="E4311" t="str">
        <f t="shared" si="269"/>
        <v>May</v>
      </c>
      <c r="F4311" t="s">
        <v>37</v>
      </c>
      <c r="G4311" t="s">
        <v>1514</v>
      </c>
      <c r="H4311" s="2" t="s">
        <v>22</v>
      </c>
      <c r="I4311" t="s">
        <v>576</v>
      </c>
      <c r="J4311" t="s">
        <v>205</v>
      </c>
      <c r="K4311">
        <v>40214</v>
      </c>
      <c r="L4311" t="s">
        <v>44</v>
      </c>
      <c r="M4311" t="s">
        <v>5143</v>
      </c>
      <c r="N4311" t="s">
        <v>128</v>
      </c>
      <c r="O4311" t="s">
        <v>4436</v>
      </c>
      <c r="P4311" s="4">
        <v>58.34</v>
      </c>
      <c r="Q4311" s="4">
        <v>58.34</v>
      </c>
      <c r="R4311" s="4">
        <f t="shared" si="270"/>
        <v>0</v>
      </c>
      <c r="S4311" s="4">
        <f t="shared" si="271"/>
        <v>0</v>
      </c>
    </row>
    <row r="4312" spans="1:19" ht="15.6" x14ac:dyDescent="0.3">
      <c r="A4312" t="s">
        <v>4077</v>
      </c>
      <c r="B4312" s="1">
        <v>43393</v>
      </c>
      <c r="C4312" s="1">
        <v>43400</v>
      </c>
      <c r="D4312">
        <f t="shared" si="268"/>
        <v>2018</v>
      </c>
      <c r="E4312" t="str">
        <f t="shared" si="269"/>
        <v>Oct</v>
      </c>
      <c r="F4312" t="s">
        <v>37</v>
      </c>
      <c r="G4312" t="s">
        <v>3277</v>
      </c>
      <c r="H4312" s="2" t="s">
        <v>22</v>
      </c>
      <c r="I4312" t="s">
        <v>2218</v>
      </c>
      <c r="J4312" t="s">
        <v>93</v>
      </c>
      <c r="K4312">
        <v>72209</v>
      </c>
      <c r="L4312" t="s">
        <v>44</v>
      </c>
      <c r="M4312" t="s">
        <v>5143</v>
      </c>
      <c r="N4312" t="s">
        <v>128</v>
      </c>
      <c r="O4312" t="s">
        <v>4436</v>
      </c>
      <c r="P4312" s="4">
        <v>145.85</v>
      </c>
      <c r="Q4312" s="4">
        <v>100</v>
      </c>
      <c r="R4312" s="4">
        <f t="shared" si="270"/>
        <v>45.849999999999994</v>
      </c>
      <c r="S4312" s="4">
        <f t="shared" si="271"/>
        <v>6.8774999999999986</v>
      </c>
    </row>
    <row r="4313" spans="1:19" x14ac:dyDescent="0.3">
      <c r="A4313" t="s">
        <v>5146</v>
      </c>
      <c r="B4313" s="1">
        <v>43065</v>
      </c>
      <c r="C4313" s="1">
        <v>43067</v>
      </c>
      <c r="D4313">
        <f t="shared" si="268"/>
        <v>2017</v>
      </c>
      <c r="E4313" t="str">
        <f t="shared" si="269"/>
        <v>Nov</v>
      </c>
      <c r="F4313" t="s">
        <v>67</v>
      </c>
      <c r="G4313" t="s">
        <v>1772</v>
      </c>
      <c r="H4313" t="s">
        <v>51</v>
      </c>
      <c r="I4313" t="s">
        <v>100</v>
      </c>
      <c r="J4313" t="s">
        <v>101</v>
      </c>
      <c r="K4313">
        <v>19120</v>
      </c>
      <c r="L4313" t="s">
        <v>54</v>
      </c>
      <c r="M4313" t="s">
        <v>5143</v>
      </c>
      <c r="N4313" t="s">
        <v>128</v>
      </c>
      <c r="O4313" t="s">
        <v>4436</v>
      </c>
      <c r="P4313" s="4">
        <v>78.759</v>
      </c>
      <c r="Q4313" s="4">
        <v>78.759</v>
      </c>
      <c r="R4313" s="4">
        <f t="shared" si="270"/>
        <v>0</v>
      </c>
      <c r="S4313" s="4">
        <f t="shared" si="271"/>
        <v>0</v>
      </c>
    </row>
    <row r="4314" spans="1:19" ht="15.6" x14ac:dyDescent="0.3">
      <c r="A4314" t="s">
        <v>3460</v>
      </c>
      <c r="B4314" s="1">
        <v>43430</v>
      </c>
      <c r="C4314" s="1">
        <v>43434</v>
      </c>
      <c r="D4314">
        <f t="shared" si="268"/>
        <v>2018</v>
      </c>
      <c r="E4314" t="str">
        <f t="shared" si="269"/>
        <v>Nov</v>
      </c>
      <c r="F4314" t="s">
        <v>37</v>
      </c>
      <c r="G4314" t="s">
        <v>3402</v>
      </c>
      <c r="H4314" s="2" t="s">
        <v>22</v>
      </c>
      <c r="I4314" t="s">
        <v>61</v>
      </c>
      <c r="J4314" t="s">
        <v>62</v>
      </c>
      <c r="K4314">
        <v>10009</v>
      </c>
      <c r="L4314" t="s">
        <v>54</v>
      </c>
      <c r="M4314" t="s">
        <v>5143</v>
      </c>
      <c r="N4314" t="s">
        <v>128</v>
      </c>
      <c r="O4314" t="s">
        <v>4436</v>
      </c>
      <c r="P4314" s="4">
        <v>93.343999999999994</v>
      </c>
      <c r="Q4314" s="4">
        <v>93.343999999999994</v>
      </c>
      <c r="R4314" s="4">
        <f t="shared" si="270"/>
        <v>0</v>
      </c>
      <c r="S4314" s="4">
        <f t="shared" si="271"/>
        <v>0</v>
      </c>
    </row>
    <row r="4315" spans="1:19" ht="15.6" x14ac:dyDescent="0.3">
      <c r="A4315" t="s">
        <v>5147</v>
      </c>
      <c r="B4315" s="1">
        <v>43304</v>
      </c>
      <c r="C4315" s="1">
        <v>43307</v>
      </c>
      <c r="D4315">
        <f t="shared" si="268"/>
        <v>2018</v>
      </c>
      <c r="E4315" t="str">
        <f t="shared" si="269"/>
        <v>Jul</v>
      </c>
      <c r="F4315" t="s">
        <v>20</v>
      </c>
      <c r="G4315" t="s">
        <v>633</v>
      </c>
      <c r="H4315" s="2" t="s">
        <v>22</v>
      </c>
      <c r="I4315" t="s">
        <v>47</v>
      </c>
      <c r="J4315" t="s">
        <v>33</v>
      </c>
      <c r="K4315">
        <v>90045</v>
      </c>
      <c r="L4315" t="s">
        <v>34</v>
      </c>
      <c r="M4315" t="s">
        <v>5148</v>
      </c>
      <c r="N4315" t="s">
        <v>128</v>
      </c>
      <c r="O4315" t="s">
        <v>4436</v>
      </c>
      <c r="P4315" s="4">
        <v>15.192</v>
      </c>
      <c r="Q4315" s="4">
        <v>18</v>
      </c>
      <c r="R4315" s="4">
        <f t="shared" si="270"/>
        <v>-2.8079999999999998</v>
      </c>
      <c r="S4315" s="4">
        <f t="shared" si="271"/>
        <v>-0.42119999999999996</v>
      </c>
    </row>
    <row r="4316" spans="1:19" x14ac:dyDescent="0.3">
      <c r="A4316" t="s">
        <v>5149</v>
      </c>
      <c r="B4316" s="1">
        <v>43435</v>
      </c>
      <c r="C4316" s="1">
        <v>43439</v>
      </c>
      <c r="D4316">
        <f t="shared" si="268"/>
        <v>2018</v>
      </c>
      <c r="E4316" t="str">
        <f t="shared" si="269"/>
        <v>Dec</v>
      </c>
      <c r="F4316" t="s">
        <v>37</v>
      </c>
      <c r="G4316" t="s">
        <v>5150</v>
      </c>
      <c r="H4316" t="s">
        <v>105</v>
      </c>
      <c r="I4316" t="s">
        <v>47</v>
      </c>
      <c r="J4316" t="s">
        <v>33</v>
      </c>
      <c r="K4316">
        <v>90008</v>
      </c>
      <c r="L4316" t="s">
        <v>34</v>
      </c>
      <c r="M4316" t="s">
        <v>5148</v>
      </c>
      <c r="N4316" t="s">
        <v>128</v>
      </c>
      <c r="O4316" t="s">
        <v>4436</v>
      </c>
      <c r="P4316" s="4">
        <v>10.128</v>
      </c>
      <c r="Q4316" s="4">
        <v>10.128</v>
      </c>
      <c r="R4316" s="4">
        <f t="shared" si="270"/>
        <v>0</v>
      </c>
      <c r="S4316" s="4">
        <f t="shared" si="271"/>
        <v>0</v>
      </c>
    </row>
    <row r="4317" spans="1:19" ht="15.6" x14ac:dyDescent="0.3">
      <c r="A4317" t="s">
        <v>5151</v>
      </c>
      <c r="B4317" s="1">
        <v>42066</v>
      </c>
      <c r="C4317" s="1">
        <v>42071</v>
      </c>
      <c r="D4317">
        <f t="shared" si="268"/>
        <v>2015</v>
      </c>
      <c r="E4317" t="str">
        <f t="shared" si="269"/>
        <v>Mar</v>
      </c>
      <c r="F4317" t="s">
        <v>37</v>
      </c>
      <c r="G4317" t="s">
        <v>444</v>
      </c>
      <c r="H4317" s="2" t="s">
        <v>22</v>
      </c>
      <c r="I4317" t="s">
        <v>61</v>
      </c>
      <c r="J4317" t="s">
        <v>62</v>
      </c>
      <c r="K4317">
        <v>10035</v>
      </c>
      <c r="L4317" t="s">
        <v>54</v>
      </c>
      <c r="M4317" t="s">
        <v>5148</v>
      </c>
      <c r="N4317" t="s">
        <v>128</v>
      </c>
      <c r="O4317" t="s">
        <v>4436</v>
      </c>
      <c r="P4317" s="4">
        <v>25.32</v>
      </c>
      <c r="Q4317" s="4">
        <v>25.32</v>
      </c>
      <c r="R4317" s="4">
        <f t="shared" si="270"/>
        <v>0</v>
      </c>
      <c r="S4317" s="4">
        <f t="shared" si="271"/>
        <v>0</v>
      </c>
    </row>
    <row r="4318" spans="1:19" ht="15.6" x14ac:dyDescent="0.3">
      <c r="A4318" t="s">
        <v>3665</v>
      </c>
      <c r="B4318" s="1">
        <v>42368</v>
      </c>
      <c r="C4318" s="1">
        <v>42373</v>
      </c>
      <c r="D4318">
        <f t="shared" si="268"/>
        <v>2015</v>
      </c>
      <c r="E4318" t="str">
        <f t="shared" si="269"/>
        <v>Dec</v>
      </c>
      <c r="F4318" t="s">
        <v>37</v>
      </c>
      <c r="G4318" t="s">
        <v>3666</v>
      </c>
      <c r="H4318" s="2" t="s">
        <v>22</v>
      </c>
      <c r="I4318" t="s">
        <v>61</v>
      </c>
      <c r="J4318" t="s">
        <v>62</v>
      </c>
      <c r="K4318">
        <v>10035</v>
      </c>
      <c r="L4318" t="s">
        <v>54</v>
      </c>
      <c r="M4318" t="s">
        <v>5148</v>
      </c>
      <c r="N4318" t="s">
        <v>128</v>
      </c>
      <c r="O4318" t="s">
        <v>4436</v>
      </c>
      <c r="P4318" s="4">
        <v>35.448</v>
      </c>
      <c r="Q4318" s="4">
        <v>35.448</v>
      </c>
      <c r="R4318" s="4">
        <f t="shared" si="270"/>
        <v>0</v>
      </c>
      <c r="S4318" s="4">
        <f t="shared" si="271"/>
        <v>0</v>
      </c>
    </row>
    <row r="4319" spans="1:19" x14ac:dyDescent="0.3">
      <c r="A4319" t="s">
        <v>4589</v>
      </c>
      <c r="B4319" s="1">
        <v>42966</v>
      </c>
      <c r="C4319" s="1">
        <v>42967</v>
      </c>
      <c r="D4319">
        <f t="shared" si="268"/>
        <v>2017</v>
      </c>
      <c r="E4319" t="str">
        <f t="shared" si="269"/>
        <v>Aug</v>
      </c>
      <c r="F4319" t="s">
        <v>20</v>
      </c>
      <c r="G4319" t="s">
        <v>1025</v>
      </c>
      <c r="H4319" t="s">
        <v>51</v>
      </c>
      <c r="I4319" t="s">
        <v>61</v>
      </c>
      <c r="J4319" t="s">
        <v>62</v>
      </c>
      <c r="K4319">
        <v>10009</v>
      </c>
      <c r="L4319" t="s">
        <v>54</v>
      </c>
      <c r="M4319" t="s">
        <v>5148</v>
      </c>
      <c r="N4319" t="s">
        <v>128</v>
      </c>
      <c r="O4319" t="s">
        <v>4436</v>
      </c>
      <c r="P4319" s="4">
        <v>25.32</v>
      </c>
      <c r="Q4319" s="4">
        <v>25.32</v>
      </c>
      <c r="R4319" s="4">
        <f t="shared" si="270"/>
        <v>0</v>
      </c>
      <c r="S4319" s="4">
        <f t="shared" si="271"/>
        <v>0</v>
      </c>
    </row>
    <row r="4320" spans="1:19" ht="15.6" x14ac:dyDescent="0.3">
      <c r="A4320" t="s">
        <v>5152</v>
      </c>
      <c r="B4320" s="1">
        <v>43252</v>
      </c>
      <c r="C4320" s="1">
        <v>43254</v>
      </c>
      <c r="D4320">
        <f t="shared" si="268"/>
        <v>2018</v>
      </c>
      <c r="E4320" t="str">
        <f t="shared" si="269"/>
        <v>Jun</v>
      </c>
      <c r="F4320" t="s">
        <v>20</v>
      </c>
      <c r="G4320" t="s">
        <v>2713</v>
      </c>
      <c r="H4320" s="2" t="s">
        <v>22</v>
      </c>
      <c r="I4320" t="s">
        <v>1751</v>
      </c>
      <c r="J4320" t="s">
        <v>233</v>
      </c>
      <c r="K4320">
        <v>43017</v>
      </c>
      <c r="L4320" t="s">
        <v>54</v>
      </c>
      <c r="M4320" t="s">
        <v>5148</v>
      </c>
      <c r="N4320" t="s">
        <v>128</v>
      </c>
      <c r="O4320" t="s">
        <v>4436</v>
      </c>
      <c r="P4320" s="4">
        <v>3.798</v>
      </c>
      <c r="Q4320" s="4">
        <v>5</v>
      </c>
      <c r="R4320" s="4">
        <f t="shared" si="270"/>
        <v>-1.202</v>
      </c>
      <c r="S4320" s="4">
        <f t="shared" si="271"/>
        <v>-0.18029999999999999</v>
      </c>
    </row>
    <row r="4321" spans="1:19" ht="15.6" x14ac:dyDescent="0.3">
      <c r="A4321" t="s">
        <v>5153</v>
      </c>
      <c r="B4321" s="1">
        <v>42876</v>
      </c>
      <c r="C4321" s="1">
        <v>42883</v>
      </c>
      <c r="D4321">
        <f t="shared" si="268"/>
        <v>2017</v>
      </c>
      <c r="E4321" t="str">
        <f t="shared" si="269"/>
        <v>May</v>
      </c>
      <c r="F4321" t="s">
        <v>37</v>
      </c>
      <c r="G4321" t="s">
        <v>572</v>
      </c>
      <c r="H4321" s="2" t="s">
        <v>22</v>
      </c>
      <c r="I4321" t="s">
        <v>23</v>
      </c>
      <c r="J4321" t="s">
        <v>24</v>
      </c>
      <c r="K4321">
        <v>60610</v>
      </c>
      <c r="L4321" t="s">
        <v>25</v>
      </c>
      <c r="M4321" t="s">
        <v>5148</v>
      </c>
      <c r="N4321" t="s">
        <v>110</v>
      </c>
      <c r="O4321" t="s">
        <v>4436</v>
      </c>
      <c r="P4321" s="4">
        <v>3.798</v>
      </c>
      <c r="Q4321" s="4">
        <v>5</v>
      </c>
      <c r="R4321" s="4">
        <f t="shared" si="270"/>
        <v>-1.202</v>
      </c>
      <c r="S4321" s="4">
        <f t="shared" si="271"/>
        <v>-0.18029999999999999</v>
      </c>
    </row>
    <row r="4322" spans="1:19" ht="15.6" x14ac:dyDescent="0.3">
      <c r="A4322" t="s">
        <v>2579</v>
      </c>
      <c r="B4322" s="1">
        <v>43286</v>
      </c>
      <c r="C4322" s="1">
        <v>43291</v>
      </c>
      <c r="D4322">
        <f t="shared" si="268"/>
        <v>2018</v>
      </c>
      <c r="E4322" t="str">
        <f t="shared" si="269"/>
        <v>Jul</v>
      </c>
      <c r="F4322" t="s">
        <v>37</v>
      </c>
      <c r="G4322" t="s">
        <v>1118</v>
      </c>
      <c r="H4322" s="2" t="s">
        <v>22</v>
      </c>
      <c r="I4322" t="s">
        <v>116</v>
      </c>
      <c r="J4322" t="s">
        <v>109</v>
      </c>
      <c r="K4322">
        <v>75220</v>
      </c>
      <c r="L4322" t="s">
        <v>25</v>
      </c>
      <c r="M4322" t="s">
        <v>5148</v>
      </c>
      <c r="N4322" t="s">
        <v>128</v>
      </c>
      <c r="O4322" t="s">
        <v>4436</v>
      </c>
      <c r="P4322" s="4">
        <v>11.394</v>
      </c>
      <c r="Q4322" s="4">
        <v>18</v>
      </c>
      <c r="R4322" s="4">
        <f t="shared" si="270"/>
        <v>-6.6059999999999999</v>
      </c>
      <c r="S4322" s="4">
        <f t="shared" si="271"/>
        <v>-0.99089999999999989</v>
      </c>
    </row>
    <row r="4323" spans="1:19" ht="15.6" x14ac:dyDescent="0.3">
      <c r="A4323" t="s">
        <v>5154</v>
      </c>
      <c r="B4323" s="1">
        <v>43456</v>
      </c>
      <c r="C4323" s="1">
        <v>43460</v>
      </c>
      <c r="D4323">
        <f t="shared" si="268"/>
        <v>2018</v>
      </c>
      <c r="E4323" t="str">
        <f t="shared" si="269"/>
        <v>Dec</v>
      </c>
      <c r="F4323" t="s">
        <v>37</v>
      </c>
      <c r="G4323" t="s">
        <v>3124</v>
      </c>
      <c r="H4323" s="2" t="s">
        <v>22</v>
      </c>
      <c r="I4323" t="s">
        <v>113</v>
      </c>
      <c r="J4323" t="s">
        <v>109</v>
      </c>
      <c r="K4323">
        <v>77095</v>
      </c>
      <c r="L4323" t="s">
        <v>25</v>
      </c>
      <c r="M4323" t="s">
        <v>5148</v>
      </c>
      <c r="N4323" t="s">
        <v>128</v>
      </c>
      <c r="O4323" t="s">
        <v>4436</v>
      </c>
      <c r="P4323" s="4">
        <v>6.33</v>
      </c>
      <c r="Q4323" s="4">
        <v>5</v>
      </c>
      <c r="R4323" s="4">
        <f t="shared" si="270"/>
        <v>1.33</v>
      </c>
      <c r="S4323" s="4">
        <f t="shared" si="271"/>
        <v>0.19950000000000001</v>
      </c>
    </row>
    <row r="4324" spans="1:19" ht="15.6" x14ac:dyDescent="0.3">
      <c r="A4324" t="s">
        <v>5155</v>
      </c>
      <c r="B4324" s="1">
        <v>43416</v>
      </c>
      <c r="C4324" s="1">
        <v>43419</v>
      </c>
      <c r="D4324">
        <f t="shared" si="268"/>
        <v>2018</v>
      </c>
      <c r="E4324" t="str">
        <f t="shared" si="269"/>
        <v>Nov</v>
      </c>
      <c r="F4324" t="s">
        <v>20</v>
      </c>
      <c r="G4324" t="s">
        <v>1339</v>
      </c>
      <c r="H4324" s="2" t="s">
        <v>22</v>
      </c>
      <c r="I4324" t="s">
        <v>47</v>
      </c>
      <c r="J4324" t="s">
        <v>33</v>
      </c>
      <c r="K4324">
        <v>90036</v>
      </c>
      <c r="L4324" t="s">
        <v>34</v>
      </c>
      <c r="M4324" t="s">
        <v>5156</v>
      </c>
      <c r="N4324" t="s">
        <v>128</v>
      </c>
      <c r="O4324" t="s">
        <v>4436</v>
      </c>
      <c r="P4324" s="4">
        <v>14.016</v>
      </c>
      <c r="Q4324" s="4">
        <v>14.016</v>
      </c>
      <c r="R4324" s="4">
        <f t="shared" si="270"/>
        <v>0</v>
      </c>
      <c r="S4324" s="4">
        <f t="shared" si="271"/>
        <v>0</v>
      </c>
    </row>
    <row r="4325" spans="1:19" x14ac:dyDescent="0.3">
      <c r="A4325" t="s">
        <v>5157</v>
      </c>
      <c r="B4325" s="1">
        <v>42322</v>
      </c>
      <c r="C4325" s="1">
        <v>42324</v>
      </c>
      <c r="D4325">
        <f t="shared" si="268"/>
        <v>2015</v>
      </c>
      <c r="E4325" t="str">
        <f t="shared" si="269"/>
        <v>Nov</v>
      </c>
      <c r="F4325" t="s">
        <v>67</v>
      </c>
      <c r="G4325" t="s">
        <v>750</v>
      </c>
      <c r="H4325" t="s">
        <v>105</v>
      </c>
      <c r="I4325" t="s">
        <v>666</v>
      </c>
      <c r="J4325" t="s">
        <v>310</v>
      </c>
      <c r="K4325">
        <v>6824</v>
      </c>
      <c r="L4325" t="s">
        <v>54</v>
      </c>
      <c r="M4325" t="s">
        <v>5156</v>
      </c>
      <c r="N4325" t="s">
        <v>128</v>
      </c>
      <c r="O4325" t="s">
        <v>4436</v>
      </c>
      <c r="P4325" s="4">
        <v>43.8</v>
      </c>
      <c r="Q4325" s="4">
        <v>43.8</v>
      </c>
      <c r="R4325" s="4">
        <f t="shared" si="270"/>
        <v>0</v>
      </c>
      <c r="S4325" s="4">
        <f t="shared" si="271"/>
        <v>0</v>
      </c>
    </row>
    <row r="4326" spans="1:19" ht="15.6" x14ac:dyDescent="0.3">
      <c r="A4326" t="s">
        <v>5158</v>
      </c>
      <c r="B4326" s="1">
        <v>42574</v>
      </c>
      <c r="C4326" s="1">
        <v>42577</v>
      </c>
      <c r="D4326">
        <f t="shared" si="268"/>
        <v>2016</v>
      </c>
      <c r="E4326" t="str">
        <f t="shared" si="269"/>
        <v>Jul</v>
      </c>
      <c r="F4326" t="s">
        <v>67</v>
      </c>
      <c r="G4326" t="s">
        <v>2413</v>
      </c>
      <c r="H4326" s="2" t="s">
        <v>22</v>
      </c>
      <c r="I4326" t="s">
        <v>1298</v>
      </c>
      <c r="J4326" t="s">
        <v>62</v>
      </c>
      <c r="K4326">
        <v>14609</v>
      </c>
      <c r="L4326" t="s">
        <v>54</v>
      </c>
      <c r="M4326" t="s">
        <v>5156</v>
      </c>
      <c r="N4326" t="s">
        <v>128</v>
      </c>
      <c r="O4326" t="s">
        <v>4436</v>
      </c>
      <c r="P4326" s="4">
        <v>10.512</v>
      </c>
      <c r="Q4326" s="4">
        <v>18</v>
      </c>
      <c r="R4326" s="4">
        <f t="shared" si="270"/>
        <v>-7.4879999999999995</v>
      </c>
      <c r="S4326" s="4">
        <f t="shared" si="271"/>
        <v>-1.1232</v>
      </c>
    </row>
    <row r="4327" spans="1:19" ht="15.6" x14ac:dyDescent="0.3">
      <c r="A4327" t="s">
        <v>4551</v>
      </c>
      <c r="B4327" s="1">
        <v>43059</v>
      </c>
      <c r="C4327" s="1">
        <v>43061</v>
      </c>
      <c r="D4327">
        <f t="shared" si="268"/>
        <v>2017</v>
      </c>
      <c r="E4327" t="str">
        <f t="shared" si="269"/>
        <v>Nov</v>
      </c>
      <c r="F4327" t="s">
        <v>20</v>
      </c>
      <c r="G4327" t="s">
        <v>2393</v>
      </c>
      <c r="H4327" s="2" t="s">
        <v>22</v>
      </c>
      <c r="I4327" t="s">
        <v>2455</v>
      </c>
      <c r="J4327" t="s">
        <v>233</v>
      </c>
      <c r="K4327">
        <v>45231</v>
      </c>
      <c r="L4327" t="s">
        <v>54</v>
      </c>
      <c r="M4327" t="s">
        <v>5156</v>
      </c>
      <c r="N4327" t="s">
        <v>128</v>
      </c>
      <c r="O4327" t="s">
        <v>4436</v>
      </c>
      <c r="P4327" s="4">
        <v>2.6280000000000001</v>
      </c>
      <c r="Q4327" s="4">
        <v>5</v>
      </c>
      <c r="R4327" s="4">
        <f t="shared" si="270"/>
        <v>-2.3719999999999999</v>
      </c>
      <c r="S4327" s="4">
        <f t="shared" si="271"/>
        <v>-0.35579999999999995</v>
      </c>
    </row>
    <row r="4328" spans="1:19" ht="15.6" x14ac:dyDescent="0.3">
      <c r="A4328" t="s">
        <v>5159</v>
      </c>
      <c r="B4328" s="1">
        <v>43435</v>
      </c>
      <c r="C4328" s="1">
        <v>43437</v>
      </c>
      <c r="D4328">
        <f t="shared" si="268"/>
        <v>2018</v>
      </c>
      <c r="E4328" t="str">
        <f t="shared" si="269"/>
        <v>Dec</v>
      </c>
      <c r="F4328" t="s">
        <v>67</v>
      </c>
      <c r="G4328" t="s">
        <v>513</v>
      </c>
      <c r="H4328" s="2" t="s">
        <v>22</v>
      </c>
      <c r="I4328" t="s">
        <v>61</v>
      </c>
      <c r="J4328" t="s">
        <v>62</v>
      </c>
      <c r="K4328">
        <v>10009</v>
      </c>
      <c r="L4328" t="s">
        <v>54</v>
      </c>
      <c r="M4328" t="s">
        <v>5156</v>
      </c>
      <c r="N4328" t="s">
        <v>128</v>
      </c>
      <c r="O4328" t="s">
        <v>4436</v>
      </c>
      <c r="P4328" s="4">
        <v>17.52</v>
      </c>
      <c r="Q4328" s="4">
        <v>18</v>
      </c>
      <c r="R4328" s="4">
        <f t="shared" si="270"/>
        <v>-0.48000000000000043</v>
      </c>
      <c r="S4328" s="4">
        <f t="shared" si="271"/>
        <v>-7.2000000000000064E-2</v>
      </c>
    </row>
    <row r="4329" spans="1:19" ht="15.6" x14ac:dyDescent="0.3">
      <c r="A4329" t="s">
        <v>5160</v>
      </c>
      <c r="B4329" s="1">
        <v>42273</v>
      </c>
      <c r="C4329" s="1">
        <v>42273</v>
      </c>
      <c r="D4329">
        <f t="shared" si="268"/>
        <v>2015</v>
      </c>
      <c r="E4329" t="str">
        <f t="shared" si="269"/>
        <v>Sep</v>
      </c>
      <c r="F4329" t="s">
        <v>30</v>
      </c>
      <c r="G4329" t="s">
        <v>2892</v>
      </c>
      <c r="H4329" s="2" t="s">
        <v>22</v>
      </c>
      <c r="I4329" t="s">
        <v>2232</v>
      </c>
      <c r="J4329" t="s">
        <v>109</v>
      </c>
      <c r="K4329">
        <v>75150</v>
      </c>
      <c r="L4329" t="s">
        <v>25</v>
      </c>
      <c r="M4329" t="s">
        <v>5156</v>
      </c>
      <c r="N4329" t="s">
        <v>128</v>
      </c>
      <c r="O4329" t="s">
        <v>4436</v>
      </c>
      <c r="P4329" s="3">
        <v>0.876</v>
      </c>
      <c r="Q4329" s="3">
        <v>0.8</v>
      </c>
      <c r="R4329" s="4">
        <f t="shared" si="270"/>
        <v>7.5999999999999956E-2</v>
      </c>
      <c r="S4329" s="4">
        <f t="shared" si="271"/>
        <v>1.1399999999999993E-2</v>
      </c>
    </row>
    <row r="4330" spans="1:19" ht="15.6" x14ac:dyDescent="0.3">
      <c r="A4330" t="s">
        <v>5161</v>
      </c>
      <c r="B4330" s="1">
        <v>43204</v>
      </c>
      <c r="C4330" s="1">
        <v>43205</v>
      </c>
      <c r="D4330">
        <f t="shared" si="268"/>
        <v>2018</v>
      </c>
      <c r="E4330" t="str">
        <f t="shared" si="269"/>
        <v>Apr</v>
      </c>
      <c r="F4330" t="s">
        <v>20</v>
      </c>
      <c r="G4330" t="s">
        <v>1537</v>
      </c>
      <c r="H4330" s="2" t="s">
        <v>22</v>
      </c>
      <c r="I4330" t="s">
        <v>191</v>
      </c>
      <c r="J4330" t="s">
        <v>192</v>
      </c>
      <c r="K4330">
        <v>65807</v>
      </c>
      <c r="L4330" t="s">
        <v>25</v>
      </c>
      <c r="M4330" t="s">
        <v>5156</v>
      </c>
      <c r="N4330" t="s">
        <v>128</v>
      </c>
      <c r="O4330" t="s">
        <v>4436</v>
      </c>
      <c r="P4330" s="4">
        <v>8.76</v>
      </c>
      <c r="Q4330" s="4">
        <v>18</v>
      </c>
      <c r="R4330" s="4">
        <f t="shared" si="270"/>
        <v>-9.24</v>
      </c>
      <c r="S4330" s="4">
        <f t="shared" si="271"/>
        <v>-1.3859999999999999</v>
      </c>
    </row>
    <row r="4331" spans="1:19" ht="15.6" x14ac:dyDescent="0.3">
      <c r="A4331" t="s">
        <v>3524</v>
      </c>
      <c r="B4331" s="1">
        <v>43312</v>
      </c>
      <c r="C4331" s="1">
        <v>43317</v>
      </c>
      <c r="D4331">
        <f t="shared" si="268"/>
        <v>2018</v>
      </c>
      <c r="E4331" t="str">
        <f t="shared" si="269"/>
        <v>Jul</v>
      </c>
      <c r="F4331" t="s">
        <v>37</v>
      </c>
      <c r="G4331" t="s">
        <v>1587</v>
      </c>
      <c r="H4331" s="2" t="s">
        <v>22</v>
      </c>
      <c r="I4331" t="s">
        <v>589</v>
      </c>
      <c r="J4331" t="s">
        <v>148</v>
      </c>
      <c r="K4331">
        <v>53209</v>
      </c>
      <c r="L4331" t="s">
        <v>25</v>
      </c>
      <c r="M4331" t="s">
        <v>5156</v>
      </c>
      <c r="N4331" t="s">
        <v>128</v>
      </c>
      <c r="O4331" t="s">
        <v>4436</v>
      </c>
      <c r="P4331" s="4">
        <v>17.52</v>
      </c>
      <c r="Q4331" s="4">
        <v>18</v>
      </c>
      <c r="R4331" s="4">
        <f t="shared" si="270"/>
        <v>-0.48000000000000043</v>
      </c>
      <c r="S4331" s="4">
        <f t="shared" si="271"/>
        <v>-7.2000000000000064E-2</v>
      </c>
    </row>
    <row r="4332" spans="1:19" ht="15.6" x14ac:dyDescent="0.3">
      <c r="A4332" t="s">
        <v>4517</v>
      </c>
      <c r="B4332" s="1">
        <v>43394</v>
      </c>
      <c r="C4332" s="1">
        <v>43400</v>
      </c>
      <c r="D4332">
        <f t="shared" si="268"/>
        <v>2018</v>
      </c>
      <c r="E4332" t="str">
        <f t="shared" si="269"/>
        <v>Oct</v>
      </c>
      <c r="F4332" t="s">
        <v>37</v>
      </c>
      <c r="G4332" t="s">
        <v>1291</v>
      </c>
      <c r="H4332" s="2" t="s">
        <v>22</v>
      </c>
      <c r="I4332" t="s">
        <v>589</v>
      </c>
      <c r="J4332" t="s">
        <v>148</v>
      </c>
      <c r="K4332">
        <v>53209</v>
      </c>
      <c r="L4332" t="s">
        <v>25</v>
      </c>
      <c r="M4332" t="s">
        <v>5156</v>
      </c>
      <c r="N4332" t="s">
        <v>128</v>
      </c>
      <c r="O4332" t="s">
        <v>4436</v>
      </c>
      <c r="P4332" s="4">
        <v>21.9</v>
      </c>
      <c r="Q4332" s="4">
        <v>18</v>
      </c>
      <c r="R4332" s="4">
        <f t="shared" si="270"/>
        <v>3.8999999999999986</v>
      </c>
      <c r="S4332" s="4">
        <f t="shared" si="271"/>
        <v>0.58499999999999974</v>
      </c>
    </row>
    <row r="4333" spans="1:19" ht="15.6" x14ac:dyDescent="0.3">
      <c r="A4333" t="s">
        <v>5162</v>
      </c>
      <c r="B4333" s="1">
        <v>43344</v>
      </c>
      <c r="C4333" s="1">
        <v>43349</v>
      </c>
      <c r="D4333">
        <f t="shared" si="268"/>
        <v>2018</v>
      </c>
      <c r="E4333" t="str">
        <f t="shared" si="269"/>
        <v>Sep</v>
      </c>
      <c r="F4333" t="s">
        <v>37</v>
      </c>
      <c r="G4333" t="s">
        <v>135</v>
      </c>
      <c r="H4333" s="2" t="s">
        <v>22</v>
      </c>
      <c r="I4333" t="s">
        <v>2215</v>
      </c>
      <c r="J4333" t="s">
        <v>70</v>
      </c>
      <c r="K4333">
        <v>98052</v>
      </c>
      <c r="L4333" t="s">
        <v>34</v>
      </c>
      <c r="M4333" t="s">
        <v>5163</v>
      </c>
      <c r="N4333" t="s">
        <v>128</v>
      </c>
      <c r="O4333" t="s">
        <v>4436</v>
      </c>
      <c r="P4333" s="4">
        <v>22.92</v>
      </c>
      <c r="Q4333" s="4">
        <v>18</v>
      </c>
      <c r="R4333" s="4">
        <f t="shared" si="270"/>
        <v>4.9200000000000017</v>
      </c>
      <c r="S4333" s="4">
        <f t="shared" si="271"/>
        <v>0.73800000000000021</v>
      </c>
    </row>
    <row r="4334" spans="1:19" x14ac:dyDescent="0.3">
      <c r="A4334" t="s">
        <v>5164</v>
      </c>
      <c r="B4334" s="1">
        <v>43444</v>
      </c>
      <c r="C4334" s="1">
        <v>43449</v>
      </c>
      <c r="D4334">
        <f t="shared" si="268"/>
        <v>2018</v>
      </c>
      <c r="E4334" t="str">
        <f t="shared" si="269"/>
        <v>Dec</v>
      </c>
      <c r="F4334" t="s">
        <v>67</v>
      </c>
      <c r="G4334" t="s">
        <v>1287</v>
      </c>
      <c r="H4334" t="s">
        <v>22</v>
      </c>
      <c r="I4334" t="s">
        <v>648</v>
      </c>
      <c r="J4334" t="s">
        <v>454</v>
      </c>
      <c r="K4334">
        <v>39212</v>
      </c>
      <c r="L4334" t="s">
        <v>44</v>
      </c>
      <c r="M4334" t="s">
        <v>5163</v>
      </c>
      <c r="N4334" t="s">
        <v>128</v>
      </c>
      <c r="O4334" t="s">
        <v>4436</v>
      </c>
      <c r="P4334" s="4">
        <v>45.84</v>
      </c>
      <c r="Q4334" s="4">
        <v>45.84</v>
      </c>
      <c r="R4334" s="4">
        <f t="shared" si="270"/>
        <v>0</v>
      </c>
      <c r="S4334" s="4">
        <f t="shared" si="271"/>
        <v>0</v>
      </c>
    </row>
    <row r="4335" spans="1:19" ht="15.6" x14ac:dyDescent="0.3">
      <c r="A4335" t="s">
        <v>5165</v>
      </c>
      <c r="B4335" s="1">
        <v>42017</v>
      </c>
      <c r="C4335" s="1">
        <v>42022</v>
      </c>
      <c r="D4335">
        <f t="shared" si="268"/>
        <v>2015</v>
      </c>
      <c r="E4335" t="str">
        <f t="shared" si="269"/>
        <v>Jan</v>
      </c>
      <c r="F4335" t="s">
        <v>37</v>
      </c>
      <c r="G4335" t="s">
        <v>1626</v>
      </c>
      <c r="H4335" s="2" t="s">
        <v>22</v>
      </c>
      <c r="I4335" t="s">
        <v>466</v>
      </c>
      <c r="J4335" t="s">
        <v>233</v>
      </c>
      <c r="K4335">
        <v>43055</v>
      </c>
      <c r="L4335" t="s">
        <v>54</v>
      </c>
      <c r="M4335" t="s">
        <v>5163</v>
      </c>
      <c r="N4335" t="s">
        <v>128</v>
      </c>
      <c r="O4335" t="s">
        <v>4436</v>
      </c>
      <c r="P4335" s="4">
        <v>3.4380000000000002</v>
      </c>
      <c r="Q4335" s="4">
        <v>5</v>
      </c>
      <c r="R4335" s="4">
        <f t="shared" si="270"/>
        <v>-1.5619999999999998</v>
      </c>
      <c r="S4335" s="4">
        <f t="shared" si="271"/>
        <v>-0.23429999999999995</v>
      </c>
    </row>
    <row r="4336" spans="1:19" ht="15.6" x14ac:dyDescent="0.3">
      <c r="A4336" t="s">
        <v>5166</v>
      </c>
      <c r="B4336" s="1">
        <v>42291</v>
      </c>
      <c r="C4336" s="1">
        <v>42293</v>
      </c>
      <c r="D4336">
        <f t="shared" si="268"/>
        <v>2015</v>
      </c>
      <c r="E4336" t="str">
        <f t="shared" si="269"/>
        <v>Oct</v>
      </c>
      <c r="F4336" t="s">
        <v>67</v>
      </c>
      <c r="G4336" t="s">
        <v>1339</v>
      </c>
      <c r="H4336" s="2" t="s">
        <v>22</v>
      </c>
      <c r="I4336" t="s">
        <v>533</v>
      </c>
      <c r="J4336" t="s">
        <v>1737</v>
      </c>
      <c r="K4336">
        <v>3301</v>
      </c>
      <c r="L4336" t="s">
        <v>54</v>
      </c>
      <c r="M4336" t="s">
        <v>5163</v>
      </c>
      <c r="N4336" t="s">
        <v>128</v>
      </c>
      <c r="O4336" t="s">
        <v>4436</v>
      </c>
      <c r="P4336" s="4">
        <v>22.92</v>
      </c>
      <c r="Q4336" s="4">
        <v>18</v>
      </c>
      <c r="R4336" s="4">
        <f t="shared" si="270"/>
        <v>4.9200000000000017</v>
      </c>
      <c r="S4336" s="4">
        <f t="shared" si="271"/>
        <v>0.73800000000000021</v>
      </c>
    </row>
    <row r="4337" spans="1:19" ht="15.6" x14ac:dyDescent="0.3">
      <c r="A4337" t="s">
        <v>4738</v>
      </c>
      <c r="B4337" s="1">
        <v>43333</v>
      </c>
      <c r="C4337" s="1">
        <v>43340</v>
      </c>
      <c r="D4337">
        <f t="shared" si="268"/>
        <v>2018</v>
      </c>
      <c r="E4337" t="str">
        <f t="shared" si="269"/>
        <v>Aug</v>
      </c>
      <c r="F4337" t="s">
        <v>37</v>
      </c>
      <c r="G4337" t="s">
        <v>985</v>
      </c>
      <c r="H4337" s="2" t="s">
        <v>22</v>
      </c>
      <c r="I4337" t="s">
        <v>61</v>
      </c>
      <c r="J4337" t="s">
        <v>62</v>
      </c>
      <c r="K4337">
        <v>10035</v>
      </c>
      <c r="L4337" t="s">
        <v>54</v>
      </c>
      <c r="M4337" t="s">
        <v>5163</v>
      </c>
      <c r="N4337" t="s">
        <v>128</v>
      </c>
      <c r="O4337" t="s">
        <v>4436</v>
      </c>
      <c r="P4337" s="4">
        <v>32.088000000000001</v>
      </c>
      <c r="Q4337" s="4">
        <v>32.088000000000001</v>
      </c>
      <c r="R4337" s="4">
        <f t="shared" si="270"/>
        <v>0</v>
      </c>
      <c r="S4337" s="4">
        <f t="shared" si="271"/>
        <v>0</v>
      </c>
    </row>
    <row r="4338" spans="1:19" ht="15.6" x14ac:dyDescent="0.3">
      <c r="A4338" t="s">
        <v>5167</v>
      </c>
      <c r="B4338" s="1">
        <v>43368</v>
      </c>
      <c r="C4338" s="1">
        <v>43371</v>
      </c>
      <c r="D4338">
        <f t="shared" si="268"/>
        <v>2018</v>
      </c>
      <c r="E4338" t="str">
        <f t="shared" si="269"/>
        <v>Sep</v>
      </c>
      <c r="F4338" t="s">
        <v>20</v>
      </c>
      <c r="G4338" t="s">
        <v>960</v>
      </c>
      <c r="H4338" s="2" t="s">
        <v>22</v>
      </c>
      <c r="I4338" t="s">
        <v>735</v>
      </c>
      <c r="J4338" t="s">
        <v>101</v>
      </c>
      <c r="K4338">
        <v>19013</v>
      </c>
      <c r="L4338" t="s">
        <v>54</v>
      </c>
      <c r="M4338" t="s">
        <v>5163</v>
      </c>
      <c r="N4338" t="s">
        <v>128</v>
      </c>
      <c r="O4338" t="s">
        <v>4436</v>
      </c>
      <c r="P4338" s="4">
        <v>8.5950000000000006</v>
      </c>
      <c r="Q4338" s="4">
        <v>80</v>
      </c>
      <c r="R4338" s="4">
        <f t="shared" si="270"/>
        <v>-71.405000000000001</v>
      </c>
      <c r="S4338" s="4">
        <f t="shared" si="271"/>
        <v>-10.710749999999999</v>
      </c>
    </row>
    <row r="4339" spans="1:19" x14ac:dyDescent="0.3">
      <c r="A4339" t="s">
        <v>3571</v>
      </c>
      <c r="B4339" s="1">
        <v>42319</v>
      </c>
      <c r="C4339" s="1">
        <v>42321</v>
      </c>
      <c r="D4339">
        <f t="shared" si="268"/>
        <v>2015</v>
      </c>
      <c r="E4339" t="str">
        <f t="shared" si="269"/>
        <v>Nov</v>
      </c>
      <c r="F4339" t="s">
        <v>20</v>
      </c>
      <c r="G4339" t="s">
        <v>2811</v>
      </c>
      <c r="H4339" t="s">
        <v>51</v>
      </c>
      <c r="I4339" t="s">
        <v>69</v>
      </c>
      <c r="J4339" t="s">
        <v>70</v>
      </c>
      <c r="K4339">
        <v>98115</v>
      </c>
      <c r="L4339" t="s">
        <v>34</v>
      </c>
      <c r="M4339" t="s">
        <v>5168</v>
      </c>
      <c r="N4339" t="s">
        <v>128</v>
      </c>
      <c r="O4339" t="s">
        <v>4436</v>
      </c>
      <c r="P4339" s="4">
        <v>2033.5840000000001</v>
      </c>
      <c r="Q4339" s="4">
        <v>2033.5840000000001</v>
      </c>
      <c r="R4339" s="4">
        <f t="shared" si="270"/>
        <v>0</v>
      </c>
      <c r="S4339" s="4">
        <f t="shared" si="271"/>
        <v>0</v>
      </c>
    </row>
    <row r="4340" spans="1:19" x14ac:dyDescent="0.3">
      <c r="A4340" t="s">
        <v>5087</v>
      </c>
      <c r="B4340" s="1">
        <v>43054</v>
      </c>
      <c r="C4340" s="1">
        <v>43056</v>
      </c>
      <c r="D4340">
        <f t="shared" si="268"/>
        <v>2017</v>
      </c>
      <c r="E4340" t="str">
        <f t="shared" si="269"/>
        <v>Nov</v>
      </c>
      <c r="F4340" t="s">
        <v>67</v>
      </c>
      <c r="G4340" t="s">
        <v>176</v>
      </c>
      <c r="H4340" t="s">
        <v>22</v>
      </c>
      <c r="I4340" t="s">
        <v>47</v>
      </c>
      <c r="J4340" t="s">
        <v>33</v>
      </c>
      <c r="K4340">
        <v>90049</v>
      </c>
      <c r="L4340" t="s">
        <v>34</v>
      </c>
      <c r="M4340" t="s">
        <v>5168</v>
      </c>
      <c r="N4340" t="s">
        <v>110</v>
      </c>
      <c r="O4340" t="s">
        <v>4436</v>
      </c>
      <c r="P4340" s="4">
        <v>1016.792</v>
      </c>
      <c r="Q4340" s="4">
        <v>1016.792</v>
      </c>
      <c r="R4340" s="4">
        <f t="shared" si="270"/>
        <v>0</v>
      </c>
      <c r="S4340" s="4">
        <f t="shared" si="271"/>
        <v>0</v>
      </c>
    </row>
    <row r="4341" spans="1:19" ht="15.6" x14ac:dyDescent="0.3">
      <c r="A4341" t="s">
        <v>5169</v>
      </c>
      <c r="B4341" s="1">
        <v>43386</v>
      </c>
      <c r="C4341" s="1">
        <v>43393</v>
      </c>
      <c r="D4341">
        <f t="shared" si="268"/>
        <v>2018</v>
      </c>
      <c r="E4341" t="str">
        <f t="shared" si="269"/>
        <v>Oct</v>
      </c>
      <c r="F4341" t="s">
        <v>37</v>
      </c>
      <c r="G4341" t="s">
        <v>918</v>
      </c>
      <c r="H4341" s="2" t="s">
        <v>22</v>
      </c>
      <c r="I4341" t="s">
        <v>994</v>
      </c>
      <c r="J4341" t="s">
        <v>33</v>
      </c>
      <c r="K4341">
        <v>95823</v>
      </c>
      <c r="L4341" t="s">
        <v>34</v>
      </c>
      <c r="M4341" t="s">
        <v>5168</v>
      </c>
      <c r="N4341" t="s">
        <v>128</v>
      </c>
      <c r="O4341" t="s">
        <v>4436</v>
      </c>
      <c r="P4341" s="4">
        <v>5083.96</v>
      </c>
      <c r="Q4341" s="4">
        <f>P4341-1000</f>
        <v>4083.96</v>
      </c>
      <c r="R4341" s="4">
        <f t="shared" si="270"/>
        <v>1000</v>
      </c>
      <c r="S4341" s="4">
        <f t="shared" si="271"/>
        <v>150</v>
      </c>
    </row>
    <row r="4342" spans="1:19" ht="15.6" x14ac:dyDescent="0.3">
      <c r="A4342" t="s">
        <v>3961</v>
      </c>
      <c r="B4342" s="1">
        <v>42445</v>
      </c>
      <c r="C4342" s="1">
        <v>42451</v>
      </c>
      <c r="D4342">
        <f t="shared" si="268"/>
        <v>2016</v>
      </c>
      <c r="E4342" t="str">
        <f t="shared" si="269"/>
        <v>Mar</v>
      </c>
      <c r="F4342" t="s">
        <v>37</v>
      </c>
      <c r="G4342" t="s">
        <v>2884</v>
      </c>
      <c r="H4342" s="2" t="s">
        <v>22</v>
      </c>
      <c r="I4342" t="s">
        <v>600</v>
      </c>
      <c r="J4342" t="s">
        <v>183</v>
      </c>
      <c r="K4342">
        <v>30318</v>
      </c>
      <c r="L4342" t="s">
        <v>44</v>
      </c>
      <c r="M4342" t="s">
        <v>5168</v>
      </c>
      <c r="N4342" t="s">
        <v>128</v>
      </c>
      <c r="O4342" t="s">
        <v>4436</v>
      </c>
      <c r="P4342" s="4">
        <v>6354.95</v>
      </c>
      <c r="Q4342" s="4">
        <f>P4342-1000</f>
        <v>5354.95</v>
      </c>
      <c r="R4342" s="4">
        <f t="shared" si="270"/>
        <v>1000</v>
      </c>
      <c r="S4342" s="4">
        <f t="shared" si="271"/>
        <v>150</v>
      </c>
    </row>
    <row r="4343" spans="1:19" x14ac:dyDescent="0.3">
      <c r="A4343" t="s">
        <v>5170</v>
      </c>
      <c r="B4343" s="1">
        <v>42766</v>
      </c>
      <c r="C4343" s="1">
        <v>42772</v>
      </c>
      <c r="D4343">
        <f t="shared" si="268"/>
        <v>2017</v>
      </c>
      <c r="E4343" t="str">
        <f t="shared" si="269"/>
        <v>Jan</v>
      </c>
      <c r="F4343" t="s">
        <v>37</v>
      </c>
      <c r="G4343" t="s">
        <v>1768</v>
      </c>
      <c r="H4343" t="s">
        <v>22</v>
      </c>
      <c r="I4343" t="s">
        <v>600</v>
      </c>
      <c r="J4343" t="s">
        <v>183</v>
      </c>
      <c r="K4343">
        <v>30318</v>
      </c>
      <c r="L4343" t="s">
        <v>44</v>
      </c>
      <c r="M4343" t="s">
        <v>5168</v>
      </c>
      <c r="N4343" t="s">
        <v>110</v>
      </c>
      <c r="O4343" t="s">
        <v>4436</v>
      </c>
      <c r="P4343" s="4">
        <v>1270.99</v>
      </c>
      <c r="Q4343" s="4">
        <v>1270.99</v>
      </c>
      <c r="R4343" s="4">
        <f t="shared" si="270"/>
        <v>0</v>
      </c>
      <c r="S4343" s="4">
        <f t="shared" si="271"/>
        <v>0</v>
      </c>
    </row>
    <row r="4344" spans="1:19" x14ac:dyDescent="0.3">
      <c r="A4344" t="s">
        <v>5171</v>
      </c>
      <c r="B4344" s="1">
        <v>42421</v>
      </c>
      <c r="C4344" s="1">
        <v>42427</v>
      </c>
      <c r="D4344">
        <f t="shared" si="268"/>
        <v>2016</v>
      </c>
      <c r="E4344" t="str">
        <f t="shared" si="269"/>
        <v>Feb</v>
      </c>
      <c r="F4344" t="s">
        <v>37</v>
      </c>
      <c r="G4344" t="s">
        <v>274</v>
      </c>
      <c r="H4344" t="s">
        <v>105</v>
      </c>
      <c r="I4344" t="s">
        <v>139</v>
      </c>
      <c r="J4344" t="s">
        <v>140</v>
      </c>
      <c r="K4344">
        <v>21044</v>
      </c>
      <c r="L4344" t="s">
        <v>54</v>
      </c>
      <c r="M4344" t="s">
        <v>5168</v>
      </c>
      <c r="N4344" t="s">
        <v>128</v>
      </c>
      <c r="O4344" t="s">
        <v>4436</v>
      </c>
      <c r="P4344" s="4">
        <v>2541.98</v>
      </c>
      <c r="Q4344" s="4">
        <f>P4344-1000</f>
        <v>1541.98</v>
      </c>
      <c r="R4344" s="4">
        <f t="shared" si="270"/>
        <v>1000</v>
      </c>
      <c r="S4344" s="4">
        <f t="shared" si="271"/>
        <v>150</v>
      </c>
    </row>
    <row r="4345" spans="1:19" x14ac:dyDescent="0.3">
      <c r="A4345" t="s">
        <v>5172</v>
      </c>
      <c r="B4345" s="1">
        <v>42537</v>
      </c>
      <c r="C4345" s="1">
        <v>42540</v>
      </c>
      <c r="D4345">
        <f t="shared" si="268"/>
        <v>2016</v>
      </c>
      <c r="E4345" t="str">
        <f t="shared" si="269"/>
        <v>Jun</v>
      </c>
      <c r="F4345" t="s">
        <v>20</v>
      </c>
      <c r="G4345" t="s">
        <v>784</v>
      </c>
      <c r="H4345" t="s">
        <v>105</v>
      </c>
      <c r="I4345" t="s">
        <v>61</v>
      </c>
      <c r="J4345" t="s">
        <v>62</v>
      </c>
      <c r="K4345">
        <v>10009</v>
      </c>
      <c r="L4345" t="s">
        <v>54</v>
      </c>
      <c r="M4345" t="s">
        <v>5168</v>
      </c>
      <c r="N4345" t="s">
        <v>128</v>
      </c>
      <c r="O4345" t="s">
        <v>4436</v>
      </c>
      <c r="P4345" s="4">
        <v>3050.3760000000002</v>
      </c>
      <c r="Q4345" s="4">
        <f>P4345-1000</f>
        <v>2050.3760000000002</v>
      </c>
      <c r="R4345" s="4">
        <f t="shared" si="270"/>
        <v>1000</v>
      </c>
      <c r="S4345" s="4">
        <f t="shared" si="271"/>
        <v>150</v>
      </c>
    </row>
    <row r="4346" spans="1:19" ht="15.6" x14ac:dyDescent="0.3">
      <c r="A4346" t="s">
        <v>3633</v>
      </c>
      <c r="B4346" s="1">
        <v>42488</v>
      </c>
      <c r="C4346" s="1">
        <v>42491</v>
      </c>
      <c r="D4346">
        <f t="shared" si="268"/>
        <v>2016</v>
      </c>
      <c r="E4346" t="str">
        <f t="shared" si="269"/>
        <v>Apr</v>
      </c>
      <c r="F4346" t="s">
        <v>20</v>
      </c>
      <c r="G4346" t="s">
        <v>1556</v>
      </c>
      <c r="H4346" s="2" t="s">
        <v>22</v>
      </c>
      <c r="I4346" t="s">
        <v>1696</v>
      </c>
      <c r="J4346" t="s">
        <v>89</v>
      </c>
      <c r="K4346">
        <v>48640</v>
      </c>
      <c r="L4346" t="s">
        <v>25</v>
      </c>
      <c r="M4346" t="s">
        <v>5168</v>
      </c>
      <c r="N4346" t="s">
        <v>128</v>
      </c>
      <c r="O4346" t="s">
        <v>4436</v>
      </c>
      <c r="P4346" s="4">
        <v>3812.97</v>
      </c>
      <c r="Q4346" s="4">
        <f>P4346-1000</f>
        <v>2812.97</v>
      </c>
      <c r="R4346" s="4">
        <f t="shared" si="270"/>
        <v>1000</v>
      </c>
      <c r="S4346" s="4">
        <f t="shared" si="271"/>
        <v>150</v>
      </c>
    </row>
    <row r="4347" spans="1:19" ht="15.6" x14ac:dyDescent="0.3">
      <c r="A4347" t="s">
        <v>5173</v>
      </c>
      <c r="B4347" s="1">
        <v>43353</v>
      </c>
      <c r="C4347" s="1">
        <v>43358</v>
      </c>
      <c r="D4347">
        <f t="shared" si="268"/>
        <v>2018</v>
      </c>
      <c r="E4347" t="str">
        <f t="shared" si="269"/>
        <v>Sep</v>
      </c>
      <c r="F4347" t="s">
        <v>37</v>
      </c>
      <c r="G4347" t="s">
        <v>2284</v>
      </c>
      <c r="H4347" s="2" t="s">
        <v>22</v>
      </c>
      <c r="I4347" t="s">
        <v>23</v>
      </c>
      <c r="J4347" t="s">
        <v>24</v>
      </c>
      <c r="K4347">
        <v>60653</v>
      </c>
      <c r="L4347" t="s">
        <v>25</v>
      </c>
      <c r="M4347" t="s">
        <v>5168</v>
      </c>
      <c r="N4347" t="s">
        <v>128</v>
      </c>
      <c r="O4347" t="s">
        <v>4436</v>
      </c>
      <c r="P4347" s="4">
        <v>762.59400000000005</v>
      </c>
      <c r="Q4347" s="4">
        <v>762.59400000000005</v>
      </c>
      <c r="R4347" s="4">
        <f t="shared" si="270"/>
        <v>0</v>
      </c>
      <c r="S4347" s="4">
        <f t="shared" si="271"/>
        <v>0</v>
      </c>
    </row>
    <row r="4348" spans="1:19" x14ac:dyDescent="0.3">
      <c r="A4348" t="s">
        <v>1432</v>
      </c>
      <c r="B4348" s="1">
        <v>43423</v>
      </c>
      <c r="C4348" s="1">
        <v>43425</v>
      </c>
      <c r="D4348">
        <f t="shared" si="268"/>
        <v>2018</v>
      </c>
      <c r="E4348" t="str">
        <f t="shared" si="269"/>
        <v>Nov</v>
      </c>
      <c r="F4348" t="s">
        <v>20</v>
      </c>
      <c r="G4348" t="s">
        <v>1390</v>
      </c>
      <c r="H4348" t="s">
        <v>105</v>
      </c>
      <c r="I4348" t="s">
        <v>113</v>
      </c>
      <c r="J4348" t="s">
        <v>109</v>
      </c>
      <c r="K4348">
        <v>77095</v>
      </c>
      <c r="L4348" t="s">
        <v>25</v>
      </c>
      <c r="M4348" t="s">
        <v>5168</v>
      </c>
      <c r="N4348" t="s">
        <v>128</v>
      </c>
      <c r="O4348" t="s">
        <v>4436</v>
      </c>
      <c r="P4348" s="4">
        <v>1525.1880000000001</v>
      </c>
      <c r="Q4348" s="4">
        <v>1525.1880000000001</v>
      </c>
      <c r="R4348" s="4">
        <f t="shared" si="270"/>
        <v>0</v>
      </c>
      <c r="S4348" s="4">
        <f t="shared" si="271"/>
        <v>0</v>
      </c>
    </row>
    <row r="4349" spans="1:19" ht="15.6" x14ac:dyDescent="0.3">
      <c r="A4349" t="s">
        <v>693</v>
      </c>
      <c r="B4349" s="1">
        <v>42809</v>
      </c>
      <c r="C4349" s="1">
        <v>42810</v>
      </c>
      <c r="D4349">
        <f t="shared" si="268"/>
        <v>2017</v>
      </c>
      <c r="E4349" t="str">
        <f t="shared" si="269"/>
        <v>Mar</v>
      </c>
      <c r="F4349" t="s">
        <v>20</v>
      </c>
      <c r="G4349" t="s">
        <v>694</v>
      </c>
      <c r="H4349" s="2" t="s">
        <v>22</v>
      </c>
      <c r="I4349" t="s">
        <v>32</v>
      </c>
      <c r="J4349" t="s">
        <v>33</v>
      </c>
      <c r="K4349">
        <v>94110</v>
      </c>
      <c r="L4349" t="s">
        <v>34</v>
      </c>
      <c r="M4349" t="s">
        <v>5174</v>
      </c>
      <c r="N4349" t="s">
        <v>110</v>
      </c>
      <c r="O4349" t="s">
        <v>4436</v>
      </c>
      <c r="P4349" s="4">
        <v>4.5439999999999996</v>
      </c>
      <c r="Q4349" s="4">
        <v>5</v>
      </c>
      <c r="R4349" s="4">
        <f t="shared" si="270"/>
        <v>-0.45600000000000041</v>
      </c>
      <c r="S4349" s="4">
        <f t="shared" si="271"/>
        <v>-6.8400000000000058E-2</v>
      </c>
    </row>
    <row r="4350" spans="1:19" ht="15.6" x14ac:dyDescent="0.3">
      <c r="A4350" t="s">
        <v>5175</v>
      </c>
      <c r="B4350" s="1">
        <v>42094</v>
      </c>
      <c r="C4350" s="1">
        <v>42094</v>
      </c>
      <c r="D4350">
        <f t="shared" si="268"/>
        <v>2015</v>
      </c>
      <c r="E4350" t="str">
        <f t="shared" si="269"/>
        <v>Mar</v>
      </c>
      <c r="F4350" t="s">
        <v>30</v>
      </c>
      <c r="G4350" t="s">
        <v>2649</v>
      </c>
      <c r="H4350" s="2" t="s">
        <v>22</v>
      </c>
      <c r="I4350" t="s">
        <v>100</v>
      </c>
      <c r="J4350" t="s">
        <v>101</v>
      </c>
      <c r="K4350">
        <v>19120</v>
      </c>
      <c r="L4350" t="s">
        <v>54</v>
      </c>
      <c r="M4350" t="s">
        <v>5174</v>
      </c>
      <c r="N4350" t="s">
        <v>128</v>
      </c>
      <c r="O4350" t="s">
        <v>4436</v>
      </c>
      <c r="P4350" s="3">
        <v>0.85199999999999998</v>
      </c>
      <c r="Q4350" s="3">
        <v>0.8</v>
      </c>
      <c r="R4350" s="4">
        <f t="shared" si="270"/>
        <v>5.1999999999999935E-2</v>
      </c>
      <c r="S4350" s="4">
        <f t="shared" si="271"/>
        <v>7.7999999999999901E-3</v>
      </c>
    </row>
    <row r="4351" spans="1:19" ht="15.6" x14ac:dyDescent="0.3">
      <c r="A4351" t="s">
        <v>5176</v>
      </c>
      <c r="B4351" s="1">
        <v>42434</v>
      </c>
      <c r="C4351" s="1">
        <v>42438</v>
      </c>
      <c r="D4351">
        <f t="shared" si="268"/>
        <v>2016</v>
      </c>
      <c r="E4351" t="str">
        <f t="shared" si="269"/>
        <v>Mar</v>
      </c>
      <c r="F4351" t="s">
        <v>37</v>
      </c>
      <c r="G4351" t="s">
        <v>716</v>
      </c>
      <c r="H4351" s="2" t="s">
        <v>22</v>
      </c>
      <c r="I4351" t="s">
        <v>100</v>
      </c>
      <c r="J4351" t="s">
        <v>101</v>
      </c>
      <c r="K4351">
        <v>19120</v>
      </c>
      <c r="L4351" t="s">
        <v>54</v>
      </c>
      <c r="M4351" t="s">
        <v>5174</v>
      </c>
      <c r="N4351" t="s">
        <v>128</v>
      </c>
      <c r="O4351" t="s">
        <v>4436</v>
      </c>
      <c r="P4351" s="4">
        <v>2.556</v>
      </c>
      <c r="Q4351" s="4">
        <v>5</v>
      </c>
      <c r="R4351" s="4">
        <f t="shared" si="270"/>
        <v>-2.444</v>
      </c>
      <c r="S4351" s="4">
        <f t="shared" si="271"/>
        <v>-0.36659999999999998</v>
      </c>
    </row>
    <row r="4352" spans="1:19" ht="15.6" x14ac:dyDescent="0.3">
      <c r="A4352" t="s">
        <v>2831</v>
      </c>
      <c r="B4352" s="1">
        <v>42464</v>
      </c>
      <c r="C4352" s="1">
        <v>42468</v>
      </c>
      <c r="D4352">
        <f t="shared" si="268"/>
        <v>2016</v>
      </c>
      <c r="E4352" t="str">
        <f t="shared" si="269"/>
        <v>Apr</v>
      </c>
      <c r="F4352" t="s">
        <v>37</v>
      </c>
      <c r="G4352" t="s">
        <v>1509</v>
      </c>
      <c r="H4352" s="2" t="s">
        <v>22</v>
      </c>
      <c r="I4352" t="s">
        <v>61</v>
      </c>
      <c r="J4352" t="s">
        <v>62</v>
      </c>
      <c r="K4352">
        <v>10009</v>
      </c>
      <c r="L4352" t="s">
        <v>54</v>
      </c>
      <c r="M4352" t="s">
        <v>5174</v>
      </c>
      <c r="N4352" t="s">
        <v>128</v>
      </c>
      <c r="O4352" t="s">
        <v>4436</v>
      </c>
      <c r="P4352" s="4">
        <v>9.0879999999999992</v>
      </c>
      <c r="Q4352" s="4">
        <v>18</v>
      </c>
      <c r="R4352" s="4">
        <f t="shared" si="270"/>
        <v>-8.9120000000000008</v>
      </c>
      <c r="S4352" s="4">
        <f t="shared" si="271"/>
        <v>-1.3368</v>
      </c>
    </row>
    <row r="4353" spans="1:19" ht="15.6" x14ac:dyDescent="0.3">
      <c r="A4353" t="s">
        <v>5177</v>
      </c>
      <c r="B4353" s="1">
        <v>42595</v>
      </c>
      <c r="C4353" s="1">
        <v>42599</v>
      </c>
      <c r="D4353">
        <f t="shared" si="268"/>
        <v>2016</v>
      </c>
      <c r="E4353" t="str">
        <f t="shared" si="269"/>
        <v>Aug</v>
      </c>
      <c r="F4353" t="s">
        <v>67</v>
      </c>
      <c r="G4353" t="s">
        <v>523</v>
      </c>
      <c r="H4353" s="2" t="s">
        <v>22</v>
      </c>
      <c r="I4353" t="s">
        <v>645</v>
      </c>
      <c r="J4353" t="s">
        <v>653</v>
      </c>
      <c r="K4353">
        <v>47374</v>
      </c>
      <c r="L4353" t="s">
        <v>25</v>
      </c>
      <c r="M4353" t="s">
        <v>5174</v>
      </c>
      <c r="N4353" t="s">
        <v>128</v>
      </c>
      <c r="O4353" t="s">
        <v>4436</v>
      </c>
      <c r="P4353" s="4">
        <v>11.36</v>
      </c>
      <c r="Q4353" s="4">
        <v>18</v>
      </c>
      <c r="R4353" s="4">
        <f t="shared" si="270"/>
        <v>-6.6400000000000006</v>
      </c>
      <c r="S4353" s="4">
        <f t="shared" si="271"/>
        <v>-0.996</v>
      </c>
    </row>
    <row r="4354" spans="1:19" ht="15.6" x14ac:dyDescent="0.3">
      <c r="A4354" t="s">
        <v>145</v>
      </c>
      <c r="B4354" s="1">
        <v>42960</v>
      </c>
      <c r="C4354" s="1">
        <v>42965</v>
      </c>
      <c r="D4354">
        <f t="shared" ref="D4354:D4417" si="272">YEAR(B4354)</f>
        <v>2017</v>
      </c>
      <c r="E4354" t="str">
        <f t="shared" ref="E4354:E4417" si="273">TEXT(B4354,"mmm")</f>
        <v>Aug</v>
      </c>
      <c r="F4354" t="s">
        <v>67</v>
      </c>
      <c r="G4354" t="s">
        <v>146</v>
      </c>
      <c r="H4354" s="2" t="s">
        <v>22</v>
      </c>
      <c r="I4354" t="s">
        <v>147</v>
      </c>
      <c r="J4354" t="s">
        <v>148</v>
      </c>
      <c r="K4354">
        <v>53214</v>
      </c>
      <c r="L4354" t="s">
        <v>25</v>
      </c>
      <c r="M4354" t="s">
        <v>5174</v>
      </c>
      <c r="N4354" t="s">
        <v>128</v>
      </c>
      <c r="O4354" t="s">
        <v>4436</v>
      </c>
      <c r="P4354" s="4">
        <v>8.52</v>
      </c>
      <c r="Q4354" s="4">
        <v>18</v>
      </c>
      <c r="R4354" s="4">
        <f t="shared" si="270"/>
        <v>-9.48</v>
      </c>
      <c r="S4354" s="4">
        <f t="shared" si="271"/>
        <v>-1.4219999999999999</v>
      </c>
    </row>
    <row r="4355" spans="1:19" ht="15.6" x14ac:dyDescent="0.3">
      <c r="A4355" t="s">
        <v>5178</v>
      </c>
      <c r="B4355" s="1">
        <v>42875</v>
      </c>
      <c r="C4355" s="1">
        <v>42878</v>
      </c>
      <c r="D4355">
        <f t="shared" si="272"/>
        <v>2017</v>
      </c>
      <c r="E4355" t="str">
        <f t="shared" si="273"/>
        <v>May</v>
      </c>
      <c r="F4355" t="s">
        <v>20</v>
      </c>
      <c r="G4355" t="s">
        <v>846</v>
      </c>
      <c r="H4355" s="2" t="s">
        <v>22</v>
      </c>
      <c r="I4355" t="s">
        <v>338</v>
      </c>
      <c r="J4355" t="s">
        <v>75</v>
      </c>
      <c r="K4355">
        <v>80906</v>
      </c>
      <c r="L4355" t="s">
        <v>34</v>
      </c>
      <c r="M4355" t="s">
        <v>5179</v>
      </c>
      <c r="N4355" t="s">
        <v>128</v>
      </c>
      <c r="O4355" t="s">
        <v>4436</v>
      </c>
      <c r="P4355" s="4">
        <v>40.634999999999998</v>
      </c>
      <c r="Q4355" s="4">
        <v>40.634999999999998</v>
      </c>
      <c r="R4355" s="4">
        <f t="shared" ref="R4355:R4418" si="274">P4355-Q4355</f>
        <v>0</v>
      </c>
      <c r="S4355" s="4">
        <f t="shared" ref="S4355:S4418" si="275">0.15*R4355</f>
        <v>0</v>
      </c>
    </row>
    <row r="4356" spans="1:19" x14ac:dyDescent="0.3">
      <c r="A4356" t="s">
        <v>1818</v>
      </c>
      <c r="B4356" s="1">
        <v>43133</v>
      </c>
      <c r="C4356" s="1">
        <v>43138</v>
      </c>
      <c r="D4356">
        <f t="shared" si="272"/>
        <v>2018</v>
      </c>
      <c r="E4356" t="str">
        <f t="shared" si="273"/>
        <v>Feb</v>
      </c>
      <c r="F4356" t="s">
        <v>37</v>
      </c>
      <c r="G4356" t="s">
        <v>1093</v>
      </c>
      <c r="H4356" t="s">
        <v>51</v>
      </c>
      <c r="I4356" t="s">
        <v>39</v>
      </c>
      <c r="J4356" t="s">
        <v>33</v>
      </c>
      <c r="K4356">
        <v>92105</v>
      </c>
      <c r="L4356" t="s">
        <v>34</v>
      </c>
      <c r="M4356" t="s">
        <v>5179</v>
      </c>
      <c r="N4356" t="s">
        <v>128</v>
      </c>
      <c r="O4356" t="s">
        <v>4436</v>
      </c>
      <c r="P4356" s="4">
        <v>30.96</v>
      </c>
      <c r="Q4356" s="4">
        <v>30.96</v>
      </c>
      <c r="R4356" s="4">
        <f t="shared" si="274"/>
        <v>0</v>
      </c>
      <c r="S4356" s="4">
        <f t="shared" si="275"/>
        <v>0</v>
      </c>
    </row>
    <row r="4357" spans="1:19" ht="15.6" x14ac:dyDescent="0.3">
      <c r="A4357" t="s">
        <v>2343</v>
      </c>
      <c r="B4357" s="1">
        <v>43213</v>
      </c>
      <c r="C4357" s="1">
        <v>43215</v>
      </c>
      <c r="D4357">
        <f t="shared" si="272"/>
        <v>2018</v>
      </c>
      <c r="E4357" t="str">
        <f t="shared" si="273"/>
        <v>Apr</v>
      </c>
      <c r="F4357" t="s">
        <v>67</v>
      </c>
      <c r="G4357" t="s">
        <v>1017</v>
      </c>
      <c r="H4357" s="2" t="s">
        <v>22</v>
      </c>
      <c r="I4357" t="s">
        <v>684</v>
      </c>
      <c r="J4357" t="s">
        <v>33</v>
      </c>
      <c r="K4357">
        <v>91104</v>
      </c>
      <c r="L4357" t="s">
        <v>34</v>
      </c>
      <c r="M4357" t="s">
        <v>5179</v>
      </c>
      <c r="N4357" t="s">
        <v>128</v>
      </c>
      <c r="O4357" t="s">
        <v>4436</v>
      </c>
      <c r="P4357" s="4">
        <v>92.88</v>
      </c>
      <c r="Q4357" s="4">
        <v>92.88</v>
      </c>
      <c r="R4357" s="4">
        <f t="shared" si="274"/>
        <v>0</v>
      </c>
      <c r="S4357" s="4">
        <f t="shared" si="275"/>
        <v>0</v>
      </c>
    </row>
    <row r="4358" spans="1:19" ht="15.6" x14ac:dyDescent="0.3">
      <c r="A4358" t="s">
        <v>5180</v>
      </c>
      <c r="B4358" s="1">
        <v>42113</v>
      </c>
      <c r="C4358" s="1">
        <v>42117</v>
      </c>
      <c r="D4358">
        <f t="shared" si="272"/>
        <v>2015</v>
      </c>
      <c r="E4358" t="str">
        <f t="shared" si="273"/>
        <v>Apr</v>
      </c>
      <c r="F4358" t="s">
        <v>67</v>
      </c>
      <c r="G4358" t="s">
        <v>2393</v>
      </c>
      <c r="H4358" s="2" t="s">
        <v>22</v>
      </c>
      <c r="I4358" t="s">
        <v>422</v>
      </c>
      <c r="J4358" t="s">
        <v>158</v>
      </c>
      <c r="K4358">
        <v>22204</v>
      </c>
      <c r="L4358" t="s">
        <v>44</v>
      </c>
      <c r="M4358" t="s">
        <v>5179</v>
      </c>
      <c r="N4358" t="s">
        <v>128</v>
      </c>
      <c r="O4358" t="s">
        <v>4436</v>
      </c>
      <c r="P4358" s="4">
        <v>58.05</v>
      </c>
      <c r="Q4358" s="4">
        <v>58.05</v>
      </c>
      <c r="R4358" s="4">
        <f t="shared" si="274"/>
        <v>0</v>
      </c>
      <c r="S4358" s="4">
        <f t="shared" si="275"/>
        <v>0</v>
      </c>
    </row>
    <row r="4359" spans="1:19" ht="15.6" x14ac:dyDescent="0.3">
      <c r="A4359" t="s">
        <v>5181</v>
      </c>
      <c r="B4359" s="1">
        <v>42696</v>
      </c>
      <c r="C4359" s="1">
        <v>42700</v>
      </c>
      <c r="D4359">
        <f t="shared" si="272"/>
        <v>2016</v>
      </c>
      <c r="E4359" t="str">
        <f t="shared" si="273"/>
        <v>Nov</v>
      </c>
      <c r="F4359" t="s">
        <v>37</v>
      </c>
      <c r="G4359" t="s">
        <v>441</v>
      </c>
      <c r="H4359" s="2" t="s">
        <v>22</v>
      </c>
      <c r="I4359" t="s">
        <v>100</v>
      </c>
      <c r="J4359" t="s">
        <v>101</v>
      </c>
      <c r="K4359">
        <v>19120</v>
      </c>
      <c r="L4359" t="s">
        <v>54</v>
      </c>
      <c r="M4359" t="s">
        <v>5179</v>
      </c>
      <c r="N4359" t="s">
        <v>128</v>
      </c>
      <c r="O4359" t="s">
        <v>4436</v>
      </c>
      <c r="P4359" s="4">
        <v>11.61</v>
      </c>
      <c r="Q4359" s="4">
        <v>11.61</v>
      </c>
      <c r="R4359" s="4">
        <f t="shared" si="274"/>
        <v>0</v>
      </c>
      <c r="S4359" s="4">
        <f t="shared" si="275"/>
        <v>0</v>
      </c>
    </row>
    <row r="4360" spans="1:19" x14ac:dyDescent="0.3">
      <c r="A4360" t="s">
        <v>5182</v>
      </c>
      <c r="B4360" s="1">
        <v>42231</v>
      </c>
      <c r="C4360" s="1">
        <v>42234</v>
      </c>
      <c r="D4360">
        <f t="shared" si="272"/>
        <v>2015</v>
      </c>
      <c r="E4360" t="str">
        <f t="shared" si="273"/>
        <v>Aug</v>
      </c>
      <c r="F4360" t="s">
        <v>20</v>
      </c>
      <c r="G4360" t="s">
        <v>246</v>
      </c>
      <c r="H4360" t="s">
        <v>105</v>
      </c>
      <c r="I4360" t="s">
        <v>116</v>
      </c>
      <c r="J4360" t="s">
        <v>109</v>
      </c>
      <c r="K4360">
        <v>75081</v>
      </c>
      <c r="L4360" t="s">
        <v>25</v>
      </c>
      <c r="M4360" t="s">
        <v>5179</v>
      </c>
      <c r="N4360" t="s">
        <v>128</v>
      </c>
      <c r="O4360" t="s">
        <v>4436</v>
      </c>
      <c r="P4360" s="4">
        <v>30.96</v>
      </c>
      <c r="Q4360" s="4">
        <v>30.96</v>
      </c>
      <c r="R4360" s="4">
        <f t="shared" si="274"/>
        <v>0</v>
      </c>
      <c r="S4360" s="4">
        <f t="shared" si="275"/>
        <v>0</v>
      </c>
    </row>
    <row r="4361" spans="1:19" ht="15.6" x14ac:dyDescent="0.3">
      <c r="A4361" t="s">
        <v>2575</v>
      </c>
      <c r="B4361" s="1">
        <v>43375</v>
      </c>
      <c r="C4361" s="1">
        <v>43379</v>
      </c>
      <c r="D4361">
        <f t="shared" si="272"/>
        <v>2018</v>
      </c>
      <c r="E4361" t="str">
        <f t="shared" si="273"/>
        <v>Oct</v>
      </c>
      <c r="F4361" t="s">
        <v>37</v>
      </c>
      <c r="G4361" t="s">
        <v>1594</v>
      </c>
      <c r="H4361" s="2" t="s">
        <v>22</v>
      </c>
      <c r="I4361" t="s">
        <v>2277</v>
      </c>
      <c r="J4361" t="s">
        <v>89</v>
      </c>
      <c r="K4361">
        <v>48183</v>
      </c>
      <c r="L4361" t="s">
        <v>25</v>
      </c>
      <c r="M4361" t="s">
        <v>5179</v>
      </c>
      <c r="N4361" t="s">
        <v>128</v>
      </c>
      <c r="O4361" t="s">
        <v>4436</v>
      </c>
      <c r="P4361" s="4">
        <v>58.05</v>
      </c>
      <c r="Q4361" s="4">
        <v>58.05</v>
      </c>
      <c r="R4361" s="4">
        <f t="shared" si="274"/>
        <v>0</v>
      </c>
      <c r="S4361" s="4">
        <f t="shared" si="275"/>
        <v>0</v>
      </c>
    </row>
    <row r="4362" spans="1:19" x14ac:dyDescent="0.3">
      <c r="A4362" t="s">
        <v>5183</v>
      </c>
      <c r="B4362" s="1">
        <v>42365</v>
      </c>
      <c r="C4362" s="1">
        <v>42369</v>
      </c>
      <c r="D4362">
        <f t="shared" si="272"/>
        <v>2015</v>
      </c>
      <c r="E4362" t="str">
        <f t="shared" si="273"/>
        <v>Dec</v>
      </c>
      <c r="F4362" t="s">
        <v>37</v>
      </c>
      <c r="G4362" t="s">
        <v>1025</v>
      </c>
      <c r="H4362" t="s">
        <v>105</v>
      </c>
      <c r="I4362" t="s">
        <v>578</v>
      </c>
      <c r="J4362" t="s">
        <v>178</v>
      </c>
      <c r="K4362">
        <v>85023</v>
      </c>
      <c r="L4362" t="s">
        <v>34</v>
      </c>
      <c r="M4362" t="s">
        <v>5184</v>
      </c>
      <c r="N4362" t="s">
        <v>128</v>
      </c>
      <c r="O4362" t="s">
        <v>4436</v>
      </c>
      <c r="P4362" s="4">
        <v>946.76400000000001</v>
      </c>
      <c r="Q4362" s="4">
        <v>946.76400000000001</v>
      </c>
      <c r="R4362" s="4">
        <f t="shared" si="274"/>
        <v>0</v>
      </c>
      <c r="S4362" s="4">
        <f t="shared" si="275"/>
        <v>0</v>
      </c>
    </row>
    <row r="4363" spans="1:19" ht="15.6" x14ac:dyDescent="0.3">
      <c r="A4363" t="s">
        <v>1670</v>
      </c>
      <c r="B4363" s="1">
        <v>43339</v>
      </c>
      <c r="C4363" s="1">
        <v>43341</v>
      </c>
      <c r="D4363">
        <f t="shared" si="272"/>
        <v>2018</v>
      </c>
      <c r="E4363" t="str">
        <f t="shared" si="273"/>
        <v>Aug</v>
      </c>
      <c r="F4363" t="s">
        <v>67</v>
      </c>
      <c r="G4363" t="s">
        <v>334</v>
      </c>
      <c r="H4363" s="2" t="s">
        <v>22</v>
      </c>
      <c r="I4363" t="s">
        <v>1671</v>
      </c>
      <c r="J4363" t="s">
        <v>33</v>
      </c>
      <c r="K4363">
        <v>90301</v>
      </c>
      <c r="L4363" t="s">
        <v>34</v>
      </c>
      <c r="M4363" t="s">
        <v>5184</v>
      </c>
      <c r="N4363" t="s">
        <v>128</v>
      </c>
      <c r="O4363" t="s">
        <v>4436</v>
      </c>
      <c r="P4363" s="4">
        <v>841.56799999999998</v>
      </c>
      <c r="Q4363" s="4">
        <v>841.56799999999998</v>
      </c>
      <c r="R4363" s="4">
        <f t="shared" si="274"/>
        <v>0</v>
      </c>
      <c r="S4363" s="4">
        <f t="shared" si="275"/>
        <v>0</v>
      </c>
    </row>
    <row r="4364" spans="1:19" x14ac:dyDescent="0.3">
      <c r="A4364" t="s">
        <v>5185</v>
      </c>
      <c r="B4364" s="1">
        <v>42465</v>
      </c>
      <c r="C4364" s="1">
        <v>42470</v>
      </c>
      <c r="D4364">
        <f t="shared" si="272"/>
        <v>2016</v>
      </c>
      <c r="E4364" t="str">
        <f t="shared" si="273"/>
        <v>Apr</v>
      </c>
      <c r="F4364" t="s">
        <v>37</v>
      </c>
      <c r="G4364" t="s">
        <v>906</v>
      </c>
      <c r="H4364" t="s">
        <v>105</v>
      </c>
      <c r="I4364" t="s">
        <v>1190</v>
      </c>
      <c r="J4364" t="s">
        <v>250</v>
      </c>
      <c r="K4364">
        <v>37620</v>
      </c>
      <c r="L4364" t="s">
        <v>44</v>
      </c>
      <c r="M4364" t="s">
        <v>5184</v>
      </c>
      <c r="N4364" t="s">
        <v>128</v>
      </c>
      <c r="O4364" t="s">
        <v>4436</v>
      </c>
      <c r="P4364" s="4">
        <v>157.79400000000001</v>
      </c>
      <c r="Q4364" s="4">
        <v>157.79400000000001</v>
      </c>
      <c r="R4364" s="4">
        <f t="shared" si="274"/>
        <v>0</v>
      </c>
      <c r="S4364" s="4">
        <f t="shared" si="275"/>
        <v>0</v>
      </c>
    </row>
    <row r="4365" spans="1:19" x14ac:dyDescent="0.3">
      <c r="A4365" t="s">
        <v>5186</v>
      </c>
      <c r="B4365" s="1">
        <v>43345</v>
      </c>
      <c r="C4365" s="1">
        <v>43349</v>
      </c>
      <c r="D4365">
        <f t="shared" si="272"/>
        <v>2018</v>
      </c>
      <c r="E4365" t="str">
        <f t="shared" si="273"/>
        <v>Sep</v>
      </c>
      <c r="F4365" t="s">
        <v>37</v>
      </c>
      <c r="G4365" t="s">
        <v>4043</v>
      </c>
      <c r="H4365" t="s">
        <v>105</v>
      </c>
      <c r="I4365" t="s">
        <v>204</v>
      </c>
      <c r="J4365" t="s">
        <v>205</v>
      </c>
      <c r="K4365">
        <v>42420</v>
      </c>
      <c r="L4365" t="s">
        <v>44</v>
      </c>
      <c r="M4365" t="s">
        <v>5184</v>
      </c>
      <c r="N4365" t="s">
        <v>128</v>
      </c>
      <c r="O4365" t="s">
        <v>4436</v>
      </c>
      <c r="P4365" s="4">
        <v>1577.94</v>
      </c>
      <c r="Q4365" s="4">
        <f>P4365-150</f>
        <v>1427.94</v>
      </c>
      <c r="R4365" s="4">
        <f t="shared" si="274"/>
        <v>150</v>
      </c>
      <c r="S4365" s="4">
        <f t="shared" si="275"/>
        <v>22.5</v>
      </c>
    </row>
    <row r="4366" spans="1:19" ht="15.6" x14ac:dyDescent="0.3">
      <c r="A4366" t="s">
        <v>5187</v>
      </c>
      <c r="B4366" s="1">
        <v>42993</v>
      </c>
      <c r="C4366" s="1">
        <v>42998</v>
      </c>
      <c r="D4366">
        <f t="shared" si="272"/>
        <v>2017</v>
      </c>
      <c r="E4366" t="str">
        <f t="shared" si="273"/>
        <v>Sep</v>
      </c>
      <c r="F4366" t="s">
        <v>37</v>
      </c>
      <c r="G4366" t="s">
        <v>960</v>
      </c>
      <c r="H4366" s="2" t="s">
        <v>22</v>
      </c>
      <c r="I4366" t="s">
        <v>61</v>
      </c>
      <c r="J4366" t="s">
        <v>62</v>
      </c>
      <c r="K4366">
        <v>10011</v>
      </c>
      <c r="L4366" t="s">
        <v>54</v>
      </c>
      <c r="M4366" t="s">
        <v>5184</v>
      </c>
      <c r="N4366" t="s">
        <v>110</v>
      </c>
      <c r="O4366" t="s">
        <v>4436</v>
      </c>
      <c r="P4366" s="4">
        <v>841.56799999999998</v>
      </c>
      <c r="Q4366" s="4">
        <v>80</v>
      </c>
      <c r="R4366" s="4">
        <f t="shared" si="274"/>
        <v>761.56799999999998</v>
      </c>
      <c r="S4366" s="4">
        <f t="shared" si="275"/>
        <v>114.23519999999999</v>
      </c>
    </row>
    <row r="4367" spans="1:19" ht="15.6" x14ac:dyDescent="0.3">
      <c r="A4367" t="s">
        <v>5188</v>
      </c>
      <c r="B4367" s="1">
        <v>43436</v>
      </c>
      <c r="C4367" s="1">
        <v>43443</v>
      </c>
      <c r="D4367">
        <f t="shared" si="272"/>
        <v>2018</v>
      </c>
      <c r="E4367" t="str">
        <f t="shared" si="273"/>
        <v>Dec</v>
      </c>
      <c r="F4367" t="s">
        <v>37</v>
      </c>
      <c r="G4367" t="s">
        <v>2627</v>
      </c>
      <c r="H4367" s="2" t="s">
        <v>22</v>
      </c>
      <c r="I4367" t="s">
        <v>100</v>
      </c>
      <c r="J4367" t="s">
        <v>101</v>
      </c>
      <c r="K4367">
        <v>19140</v>
      </c>
      <c r="L4367" t="s">
        <v>54</v>
      </c>
      <c r="M4367" t="s">
        <v>5184</v>
      </c>
      <c r="N4367" t="s">
        <v>128</v>
      </c>
      <c r="O4367" t="s">
        <v>4436</v>
      </c>
      <c r="P4367" s="4">
        <v>631.17600000000004</v>
      </c>
      <c r="Q4367" s="4">
        <v>631.17600000000004</v>
      </c>
      <c r="R4367" s="4">
        <f t="shared" si="274"/>
        <v>0</v>
      </c>
      <c r="S4367" s="4">
        <f t="shared" si="275"/>
        <v>0</v>
      </c>
    </row>
    <row r="4368" spans="1:19" x14ac:dyDescent="0.3">
      <c r="A4368" t="s">
        <v>5189</v>
      </c>
      <c r="B4368" s="1">
        <v>42350</v>
      </c>
      <c r="C4368" s="1">
        <v>42350</v>
      </c>
      <c r="D4368">
        <f t="shared" si="272"/>
        <v>2015</v>
      </c>
      <c r="E4368" t="str">
        <f t="shared" si="273"/>
        <v>Dec</v>
      </c>
      <c r="F4368" t="s">
        <v>30</v>
      </c>
      <c r="G4368" t="s">
        <v>2795</v>
      </c>
      <c r="H4368" t="s">
        <v>51</v>
      </c>
      <c r="I4368" t="s">
        <v>855</v>
      </c>
      <c r="J4368" t="s">
        <v>109</v>
      </c>
      <c r="K4368">
        <v>78207</v>
      </c>
      <c r="L4368" t="s">
        <v>25</v>
      </c>
      <c r="M4368" t="s">
        <v>5184</v>
      </c>
      <c r="N4368" t="s">
        <v>128</v>
      </c>
      <c r="O4368" t="s">
        <v>4436</v>
      </c>
      <c r="P4368" s="4">
        <v>210.392</v>
      </c>
      <c r="Q4368" s="4">
        <v>210.392</v>
      </c>
      <c r="R4368" s="4">
        <f t="shared" si="274"/>
        <v>0</v>
      </c>
      <c r="S4368" s="4">
        <f t="shared" si="275"/>
        <v>0</v>
      </c>
    </row>
    <row r="4369" spans="1:19" x14ac:dyDescent="0.3">
      <c r="A4369" t="s">
        <v>5190</v>
      </c>
      <c r="B4369" s="1">
        <v>43350</v>
      </c>
      <c r="C4369" s="1">
        <v>43357</v>
      </c>
      <c r="D4369">
        <f t="shared" si="272"/>
        <v>2018</v>
      </c>
      <c r="E4369" t="str">
        <f t="shared" si="273"/>
        <v>Sep</v>
      </c>
      <c r="F4369" t="s">
        <v>37</v>
      </c>
      <c r="G4369" t="s">
        <v>1464</v>
      </c>
      <c r="H4369" t="s">
        <v>22</v>
      </c>
      <c r="I4369" t="s">
        <v>3364</v>
      </c>
      <c r="J4369" t="s">
        <v>192</v>
      </c>
      <c r="K4369">
        <v>64055</v>
      </c>
      <c r="L4369" t="s">
        <v>25</v>
      </c>
      <c r="M4369" t="s">
        <v>5184</v>
      </c>
      <c r="N4369" t="s">
        <v>128</v>
      </c>
      <c r="O4369" t="s">
        <v>4436</v>
      </c>
      <c r="P4369" s="4">
        <v>1577.94</v>
      </c>
      <c r="Q4369" s="4">
        <f>P4369-150</f>
        <v>1427.94</v>
      </c>
      <c r="R4369" s="4">
        <f t="shared" si="274"/>
        <v>150</v>
      </c>
      <c r="S4369" s="4">
        <f t="shared" si="275"/>
        <v>22.5</v>
      </c>
    </row>
    <row r="4370" spans="1:19" ht="15.6" x14ac:dyDescent="0.3">
      <c r="A4370" t="s">
        <v>383</v>
      </c>
      <c r="B4370" s="1">
        <v>43382</v>
      </c>
      <c r="C4370" s="1">
        <v>43387</v>
      </c>
      <c r="D4370">
        <f t="shared" si="272"/>
        <v>2018</v>
      </c>
      <c r="E4370" t="str">
        <f t="shared" si="273"/>
        <v>Oct</v>
      </c>
      <c r="F4370" t="s">
        <v>37</v>
      </c>
      <c r="G4370" t="s">
        <v>384</v>
      </c>
      <c r="H4370" s="2" t="s">
        <v>22</v>
      </c>
      <c r="I4370" t="s">
        <v>61</v>
      </c>
      <c r="J4370" t="s">
        <v>62</v>
      </c>
      <c r="K4370">
        <v>10024</v>
      </c>
      <c r="L4370" t="s">
        <v>54</v>
      </c>
      <c r="M4370" t="s">
        <v>5191</v>
      </c>
      <c r="N4370" t="s">
        <v>128</v>
      </c>
      <c r="O4370" t="s">
        <v>4436</v>
      </c>
      <c r="P4370" s="4">
        <v>18.239999999999998</v>
      </c>
      <c r="Q4370" s="4">
        <v>18</v>
      </c>
      <c r="R4370" s="4">
        <f t="shared" si="274"/>
        <v>0.23999999999999844</v>
      </c>
      <c r="S4370" s="4">
        <f t="shared" si="275"/>
        <v>3.5999999999999761E-2</v>
      </c>
    </row>
    <row r="4371" spans="1:19" ht="15.6" x14ac:dyDescent="0.3">
      <c r="A4371" t="s">
        <v>5192</v>
      </c>
      <c r="B4371" s="1">
        <v>42556</v>
      </c>
      <c r="C4371" s="1">
        <v>42561</v>
      </c>
      <c r="D4371">
        <f t="shared" si="272"/>
        <v>2016</v>
      </c>
      <c r="E4371" t="str">
        <f t="shared" si="273"/>
        <v>Jul</v>
      </c>
      <c r="F4371" t="s">
        <v>37</v>
      </c>
      <c r="G4371" t="s">
        <v>5193</v>
      </c>
      <c r="H4371" s="2" t="s">
        <v>22</v>
      </c>
      <c r="I4371" t="s">
        <v>3958</v>
      </c>
      <c r="J4371" t="s">
        <v>89</v>
      </c>
      <c r="K4371">
        <v>48310</v>
      </c>
      <c r="L4371" t="s">
        <v>25</v>
      </c>
      <c r="M4371" t="s">
        <v>5191</v>
      </c>
      <c r="N4371" t="s">
        <v>128</v>
      </c>
      <c r="O4371" t="s">
        <v>4436</v>
      </c>
      <c r="P4371" s="4">
        <v>19</v>
      </c>
      <c r="Q4371" s="4">
        <v>18</v>
      </c>
      <c r="R4371" s="4">
        <f t="shared" si="274"/>
        <v>1</v>
      </c>
      <c r="S4371" s="4">
        <f t="shared" si="275"/>
        <v>0.15</v>
      </c>
    </row>
    <row r="4372" spans="1:19" x14ac:dyDescent="0.3">
      <c r="A4372" t="s">
        <v>3849</v>
      </c>
      <c r="B4372" s="1">
        <v>42998</v>
      </c>
      <c r="C4372" s="1">
        <v>43002</v>
      </c>
      <c r="D4372">
        <f t="shared" si="272"/>
        <v>2017</v>
      </c>
      <c r="E4372" t="str">
        <f t="shared" si="273"/>
        <v>Sep</v>
      </c>
      <c r="F4372" t="s">
        <v>37</v>
      </c>
      <c r="G4372" t="s">
        <v>2914</v>
      </c>
      <c r="H4372" t="s">
        <v>51</v>
      </c>
      <c r="I4372" t="s">
        <v>32</v>
      </c>
      <c r="J4372" t="s">
        <v>33</v>
      </c>
      <c r="K4372">
        <v>94122</v>
      </c>
      <c r="L4372" t="s">
        <v>34</v>
      </c>
      <c r="M4372" t="s">
        <v>5194</v>
      </c>
      <c r="N4372" t="s">
        <v>128</v>
      </c>
      <c r="O4372" t="s">
        <v>4436</v>
      </c>
      <c r="P4372" s="4">
        <v>271.98399999999998</v>
      </c>
      <c r="Q4372" s="4">
        <v>271.98399999999998</v>
      </c>
      <c r="R4372" s="4">
        <f t="shared" si="274"/>
        <v>0</v>
      </c>
      <c r="S4372" s="4">
        <f t="shared" si="275"/>
        <v>0</v>
      </c>
    </row>
    <row r="4373" spans="1:19" x14ac:dyDescent="0.3">
      <c r="A4373" t="s">
        <v>5195</v>
      </c>
      <c r="B4373" s="1">
        <v>43074</v>
      </c>
      <c r="C4373" s="1">
        <v>43079</v>
      </c>
      <c r="D4373">
        <f t="shared" si="272"/>
        <v>2017</v>
      </c>
      <c r="E4373" t="str">
        <f t="shared" si="273"/>
        <v>Dec</v>
      </c>
      <c r="F4373" t="s">
        <v>37</v>
      </c>
      <c r="G4373" t="s">
        <v>441</v>
      </c>
      <c r="H4373" t="s">
        <v>51</v>
      </c>
      <c r="I4373" t="s">
        <v>69</v>
      </c>
      <c r="J4373" t="s">
        <v>70</v>
      </c>
      <c r="K4373">
        <v>98103</v>
      </c>
      <c r="L4373" t="s">
        <v>34</v>
      </c>
      <c r="M4373" t="s">
        <v>5194</v>
      </c>
      <c r="N4373" t="s">
        <v>128</v>
      </c>
      <c r="O4373" t="s">
        <v>4436</v>
      </c>
      <c r="P4373" s="4">
        <v>407.976</v>
      </c>
      <c r="Q4373" s="4">
        <v>407.976</v>
      </c>
      <c r="R4373" s="4">
        <f t="shared" si="274"/>
        <v>0</v>
      </c>
      <c r="S4373" s="4">
        <f t="shared" si="275"/>
        <v>0</v>
      </c>
    </row>
    <row r="4374" spans="1:19" ht="15.6" x14ac:dyDescent="0.3">
      <c r="A4374" t="s">
        <v>3732</v>
      </c>
      <c r="B4374" s="1">
        <v>42107</v>
      </c>
      <c r="C4374" s="1">
        <v>42111</v>
      </c>
      <c r="D4374">
        <f t="shared" si="272"/>
        <v>2015</v>
      </c>
      <c r="E4374" t="str">
        <f t="shared" si="273"/>
        <v>Apr</v>
      </c>
      <c r="F4374" t="s">
        <v>67</v>
      </c>
      <c r="G4374" t="s">
        <v>1136</v>
      </c>
      <c r="H4374" s="2" t="s">
        <v>22</v>
      </c>
      <c r="I4374" t="s">
        <v>100</v>
      </c>
      <c r="J4374" t="s">
        <v>101</v>
      </c>
      <c r="K4374">
        <v>19140</v>
      </c>
      <c r="L4374" t="s">
        <v>54</v>
      </c>
      <c r="M4374" t="s">
        <v>5194</v>
      </c>
      <c r="N4374" t="s">
        <v>128</v>
      </c>
      <c r="O4374" t="s">
        <v>4436</v>
      </c>
      <c r="P4374" s="4">
        <v>509.97</v>
      </c>
      <c r="Q4374" s="4">
        <v>509.97</v>
      </c>
      <c r="R4374" s="4">
        <f t="shared" si="274"/>
        <v>0</v>
      </c>
      <c r="S4374" s="4">
        <f t="shared" si="275"/>
        <v>0</v>
      </c>
    </row>
    <row r="4375" spans="1:19" ht="15.6" x14ac:dyDescent="0.3">
      <c r="A4375" t="s">
        <v>2069</v>
      </c>
      <c r="B4375" s="1">
        <v>42326</v>
      </c>
      <c r="C4375" s="1">
        <v>42330</v>
      </c>
      <c r="D4375">
        <f t="shared" si="272"/>
        <v>2015</v>
      </c>
      <c r="E4375" t="str">
        <f t="shared" si="273"/>
        <v>Nov</v>
      </c>
      <c r="F4375" t="s">
        <v>37</v>
      </c>
      <c r="G4375" t="s">
        <v>971</v>
      </c>
      <c r="H4375" s="2" t="s">
        <v>22</v>
      </c>
      <c r="I4375" t="s">
        <v>100</v>
      </c>
      <c r="J4375" t="s">
        <v>101</v>
      </c>
      <c r="K4375">
        <v>19140</v>
      </c>
      <c r="L4375" t="s">
        <v>54</v>
      </c>
      <c r="M4375" t="s">
        <v>5194</v>
      </c>
      <c r="N4375" t="s">
        <v>128</v>
      </c>
      <c r="O4375" t="s">
        <v>4436</v>
      </c>
      <c r="P4375" s="4">
        <v>50.997</v>
      </c>
      <c r="Q4375" s="4">
        <v>50.997</v>
      </c>
      <c r="R4375" s="4">
        <f t="shared" si="274"/>
        <v>0</v>
      </c>
      <c r="S4375" s="4">
        <f t="shared" si="275"/>
        <v>0</v>
      </c>
    </row>
    <row r="4376" spans="1:19" ht="15.6" x14ac:dyDescent="0.3">
      <c r="A4376" t="s">
        <v>5196</v>
      </c>
      <c r="B4376" s="1">
        <v>42704</v>
      </c>
      <c r="C4376" s="1">
        <v>42708</v>
      </c>
      <c r="D4376">
        <f t="shared" si="272"/>
        <v>2016</v>
      </c>
      <c r="E4376" t="str">
        <f t="shared" si="273"/>
        <v>Nov</v>
      </c>
      <c r="F4376" t="s">
        <v>37</v>
      </c>
      <c r="G4376" t="s">
        <v>1409</v>
      </c>
      <c r="H4376" s="2" t="s">
        <v>22</v>
      </c>
      <c r="I4376" t="s">
        <v>100</v>
      </c>
      <c r="J4376" t="s">
        <v>101</v>
      </c>
      <c r="K4376">
        <v>19134</v>
      </c>
      <c r="L4376" t="s">
        <v>54</v>
      </c>
      <c r="M4376" t="s">
        <v>5194</v>
      </c>
      <c r="N4376" t="s">
        <v>128</v>
      </c>
      <c r="O4376" t="s">
        <v>4436</v>
      </c>
      <c r="P4376" s="4">
        <v>152.99100000000001</v>
      </c>
      <c r="Q4376" s="4">
        <v>152.99100000000001</v>
      </c>
      <c r="R4376" s="4">
        <f t="shared" si="274"/>
        <v>0</v>
      </c>
      <c r="S4376" s="4">
        <f t="shared" si="275"/>
        <v>0</v>
      </c>
    </row>
    <row r="4377" spans="1:19" ht="15.6" x14ac:dyDescent="0.3">
      <c r="A4377" t="s">
        <v>5197</v>
      </c>
      <c r="B4377" s="1">
        <v>43079</v>
      </c>
      <c r="C4377" s="1">
        <v>43085</v>
      </c>
      <c r="D4377">
        <f t="shared" si="272"/>
        <v>2017</v>
      </c>
      <c r="E4377" t="str">
        <f t="shared" si="273"/>
        <v>Dec</v>
      </c>
      <c r="F4377" t="s">
        <v>37</v>
      </c>
      <c r="G4377" t="s">
        <v>2280</v>
      </c>
      <c r="H4377" s="2" t="s">
        <v>22</v>
      </c>
      <c r="I4377" t="s">
        <v>347</v>
      </c>
      <c r="J4377" t="s">
        <v>62</v>
      </c>
      <c r="K4377">
        <v>13601</v>
      </c>
      <c r="L4377" t="s">
        <v>54</v>
      </c>
      <c r="M4377" t="s">
        <v>5194</v>
      </c>
      <c r="N4377" t="s">
        <v>128</v>
      </c>
      <c r="O4377" t="s">
        <v>4436</v>
      </c>
      <c r="P4377" s="4">
        <v>679.96</v>
      </c>
      <c r="Q4377" s="4">
        <v>679.96</v>
      </c>
      <c r="R4377" s="4">
        <f t="shared" si="274"/>
        <v>0</v>
      </c>
      <c r="S4377" s="4">
        <f t="shared" si="275"/>
        <v>0</v>
      </c>
    </row>
    <row r="4378" spans="1:19" ht="15.6" x14ac:dyDescent="0.3">
      <c r="A4378" t="s">
        <v>5063</v>
      </c>
      <c r="B4378" s="1">
        <v>43312</v>
      </c>
      <c r="C4378" s="1">
        <v>43316</v>
      </c>
      <c r="D4378">
        <f t="shared" si="272"/>
        <v>2018</v>
      </c>
      <c r="E4378" t="str">
        <f t="shared" si="273"/>
        <v>Jul</v>
      </c>
      <c r="F4378" t="s">
        <v>37</v>
      </c>
      <c r="G4378" t="s">
        <v>1274</v>
      </c>
      <c r="H4378" s="2" t="s">
        <v>22</v>
      </c>
      <c r="I4378" t="s">
        <v>52</v>
      </c>
      <c r="J4378" t="s">
        <v>53</v>
      </c>
      <c r="K4378">
        <v>19805</v>
      </c>
      <c r="L4378" t="s">
        <v>54</v>
      </c>
      <c r="M4378" t="s">
        <v>5194</v>
      </c>
      <c r="N4378" t="s">
        <v>128</v>
      </c>
      <c r="O4378" t="s">
        <v>4436</v>
      </c>
      <c r="P4378" s="4">
        <v>849.95</v>
      </c>
      <c r="Q4378" s="4">
        <v>849.95</v>
      </c>
      <c r="R4378" s="4">
        <f t="shared" si="274"/>
        <v>0</v>
      </c>
      <c r="S4378" s="4">
        <f t="shared" si="275"/>
        <v>0</v>
      </c>
    </row>
    <row r="4379" spans="1:19" ht="15.6" x14ac:dyDescent="0.3">
      <c r="A4379" t="s">
        <v>5198</v>
      </c>
      <c r="B4379" s="1">
        <v>43282</v>
      </c>
      <c r="C4379" s="1">
        <v>43289</v>
      </c>
      <c r="D4379">
        <f t="shared" si="272"/>
        <v>2018</v>
      </c>
      <c r="E4379" t="str">
        <f t="shared" si="273"/>
        <v>Jul</v>
      </c>
      <c r="F4379" t="s">
        <v>37</v>
      </c>
      <c r="G4379" t="s">
        <v>728</v>
      </c>
      <c r="H4379" s="2" t="s">
        <v>22</v>
      </c>
      <c r="I4379" t="s">
        <v>3450</v>
      </c>
      <c r="J4379" t="s">
        <v>653</v>
      </c>
      <c r="K4379">
        <v>46203</v>
      </c>
      <c r="L4379" t="s">
        <v>25</v>
      </c>
      <c r="M4379" t="s">
        <v>5194</v>
      </c>
      <c r="N4379" t="s">
        <v>128</v>
      </c>
      <c r="O4379" t="s">
        <v>4436</v>
      </c>
      <c r="P4379" s="4">
        <v>169.99</v>
      </c>
      <c r="Q4379" s="4">
        <v>169.99</v>
      </c>
      <c r="R4379" s="4">
        <f t="shared" si="274"/>
        <v>0</v>
      </c>
      <c r="S4379" s="4">
        <f t="shared" si="275"/>
        <v>0</v>
      </c>
    </row>
    <row r="4380" spans="1:19" ht="15.6" x14ac:dyDescent="0.3">
      <c r="A4380" t="s">
        <v>5199</v>
      </c>
      <c r="B4380" s="1">
        <v>43196</v>
      </c>
      <c r="C4380" s="1">
        <v>43200</v>
      </c>
      <c r="D4380">
        <f t="shared" si="272"/>
        <v>2018</v>
      </c>
      <c r="E4380" t="str">
        <f t="shared" si="273"/>
        <v>Apr</v>
      </c>
      <c r="F4380" t="s">
        <v>37</v>
      </c>
      <c r="G4380" t="s">
        <v>2633</v>
      </c>
      <c r="H4380" s="2" t="s">
        <v>22</v>
      </c>
      <c r="I4380" t="s">
        <v>733</v>
      </c>
      <c r="J4380" t="s">
        <v>250</v>
      </c>
      <c r="K4380">
        <v>37421</v>
      </c>
      <c r="L4380" t="s">
        <v>44</v>
      </c>
      <c r="M4380" t="s">
        <v>5200</v>
      </c>
      <c r="N4380" t="s">
        <v>128</v>
      </c>
      <c r="O4380" t="s">
        <v>4436</v>
      </c>
      <c r="P4380" s="4">
        <v>8.1</v>
      </c>
      <c r="Q4380" s="4">
        <v>18</v>
      </c>
      <c r="R4380" s="4">
        <f t="shared" si="274"/>
        <v>-9.9</v>
      </c>
      <c r="S4380" s="4">
        <f t="shared" si="275"/>
        <v>-1.4850000000000001</v>
      </c>
    </row>
    <row r="4381" spans="1:19" ht="15.6" x14ac:dyDescent="0.3">
      <c r="A4381" t="s">
        <v>5201</v>
      </c>
      <c r="B4381" s="1">
        <v>42328</v>
      </c>
      <c r="C4381" s="1">
        <v>42333</v>
      </c>
      <c r="D4381">
        <f t="shared" si="272"/>
        <v>2015</v>
      </c>
      <c r="E4381" t="str">
        <f t="shared" si="273"/>
        <v>Nov</v>
      </c>
      <c r="F4381" t="s">
        <v>37</v>
      </c>
      <c r="G4381" t="s">
        <v>828</v>
      </c>
      <c r="H4381" s="2" t="s">
        <v>22</v>
      </c>
      <c r="I4381" t="s">
        <v>61</v>
      </c>
      <c r="J4381" t="s">
        <v>62</v>
      </c>
      <c r="K4381">
        <v>10024</v>
      </c>
      <c r="L4381" t="s">
        <v>54</v>
      </c>
      <c r="M4381" t="s">
        <v>5200</v>
      </c>
      <c r="N4381" t="s">
        <v>128</v>
      </c>
      <c r="O4381" t="s">
        <v>4436</v>
      </c>
      <c r="P4381" s="4">
        <v>12.96</v>
      </c>
      <c r="Q4381" s="4">
        <v>12.96</v>
      </c>
      <c r="R4381" s="4">
        <f t="shared" si="274"/>
        <v>0</v>
      </c>
      <c r="S4381" s="4">
        <f t="shared" si="275"/>
        <v>0</v>
      </c>
    </row>
    <row r="4382" spans="1:19" ht="15.6" x14ac:dyDescent="0.3">
      <c r="A4382" t="s">
        <v>1454</v>
      </c>
      <c r="B4382" s="1">
        <v>42562</v>
      </c>
      <c r="C4382" s="1">
        <v>42564</v>
      </c>
      <c r="D4382">
        <f t="shared" si="272"/>
        <v>2016</v>
      </c>
      <c r="E4382" t="str">
        <f t="shared" si="273"/>
        <v>Jul</v>
      </c>
      <c r="F4382" t="s">
        <v>20</v>
      </c>
      <c r="G4382" t="s">
        <v>1455</v>
      </c>
      <c r="H4382" s="2" t="s">
        <v>22</v>
      </c>
      <c r="I4382" t="s">
        <v>100</v>
      </c>
      <c r="J4382" t="s">
        <v>101</v>
      </c>
      <c r="K4382">
        <v>19134</v>
      </c>
      <c r="L4382" t="s">
        <v>54</v>
      </c>
      <c r="M4382" t="s">
        <v>5200</v>
      </c>
      <c r="N4382" t="s">
        <v>128</v>
      </c>
      <c r="O4382" t="s">
        <v>4436</v>
      </c>
      <c r="P4382" s="4">
        <v>6.48</v>
      </c>
      <c r="Q4382" s="4">
        <v>5</v>
      </c>
      <c r="R4382" s="4">
        <f t="shared" si="274"/>
        <v>1.4800000000000004</v>
      </c>
      <c r="S4382" s="4">
        <f t="shared" si="275"/>
        <v>0.22200000000000006</v>
      </c>
    </row>
    <row r="4383" spans="1:19" x14ac:dyDescent="0.3">
      <c r="A4383" t="s">
        <v>5202</v>
      </c>
      <c r="B4383" s="1">
        <v>43166</v>
      </c>
      <c r="C4383" s="1">
        <v>43171</v>
      </c>
      <c r="D4383">
        <f t="shared" si="272"/>
        <v>2018</v>
      </c>
      <c r="E4383" t="str">
        <f t="shared" si="273"/>
        <v>Mar</v>
      </c>
      <c r="F4383" t="s">
        <v>37</v>
      </c>
      <c r="G4383" t="s">
        <v>2055</v>
      </c>
      <c r="H4383" t="s">
        <v>105</v>
      </c>
      <c r="I4383" t="s">
        <v>61</v>
      </c>
      <c r="J4383" t="s">
        <v>62</v>
      </c>
      <c r="K4383">
        <v>10035</v>
      </c>
      <c r="L4383" t="s">
        <v>54</v>
      </c>
      <c r="M4383" t="s">
        <v>5200</v>
      </c>
      <c r="N4383" t="s">
        <v>128</v>
      </c>
      <c r="O4383" t="s">
        <v>4436</v>
      </c>
      <c r="P4383" s="4">
        <v>25.92</v>
      </c>
      <c r="Q4383" s="4">
        <v>25.92</v>
      </c>
      <c r="R4383" s="4">
        <f t="shared" si="274"/>
        <v>0</v>
      </c>
      <c r="S4383" s="4">
        <f t="shared" si="275"/>
        <v>0</v>
      </c>
    </row>
    <row r="4384" spans="1:19" ht="15.6" x14ac:dyDescent="0.3">
      <c r="A4384" t="s">
        <v>4789</v>
      </c>
      <c r="B4384" s="1">
        <v>43352</v>
      </c>
      <c r="C4384" s="1">
        <v>43353</v>
      </c>
      <c r="D4384">
        <f t="shared" si="272"/>
        <v>2018</v>
      </c>
      <c r="E4384" t="str">
        <f t="shared" si="273"/>
        <v>Sep</v>
      </c>
      <c r="F4384" t="s">
        <v>20</v>
      </c>
      <c r="G4384" t="s">
        <v>4716</v>
      </c>
      <c r="H4384" s="2" t="s">
        <v>22</v>
      </c>
      <c r="I4384" t="s">
        <v>2346</v>
      </c>
      <c r="J4384" t="s">
        <v>233</v>
      </c>
      <c r="K4384">
        <v>43615</v>
      </c>
      <c r="L4384" t="s">
        <v>54</v>
      </c>
      <c r="M4384" t="s">
        <v>5200</v>
      </c>
      <c r="N4384" t="s">
        <v>128</v>
      </c>
      <c r="O4384" t="s">
        <v>4436</v>
      </c>
      <c r="P4384" s="4">
        <v>4.8600000000000003</v>
      </c>
      <c r="Q4384" s="4">
        <v>5</v>
      </c>
      <c r="R4384" s="4">
        <f t="shared" si="274"/>
        <v>-0.13999999999999968</v>
      </c>
      <c r="S4384" s="4">
        <f t="shared" si="275"/>
        <v>-2.0999999999999953E-2</v>
      </c>
    </row>
    <row r="4385" spans="1:19" ht="15.6" x14ac:dyDescent="0.3">
      <c r="A4385" t="s">
        <v>5203</v>
      </c>
      <c r="B4385" s="1">
        <v>43418</v>
      </c>
      <c r="C4385" s="1">
        <v>43423</v>
      </c>
      <c r="D4385">
        <f t="shared" si="272"/>
        <v>2018</v>
      </c>
      <c r="E4385" t="str">
        <f t="shared" si="273"/>
        <v>Nov</v>
      </c>
      <c r="F4385" t="s">
        <v>37</v>
      </c>
      <c r="G4385" t="s">
        <v>3220</v>
      </c>
      <c r="H4385" s="2" t="s">
        <v>22</v>
      </c>
      <c r="I4385" t="s">
        <v>61</v>
      </c>
      <c r="J4385" t="s">
        <v>62</v>
      </c>
      <c r="K4385">
        <v>10035</v>
      </c>
      <c r="L4385" t="s">
        <v>54</v>
      </c>
      <c r="M4385" t="s">
        <v>5200</v>
      </c>
      <c r="N4385" t="s">
        <v>128</v>
      </c>
      <c r="O4385" t="s">
        <v>4436</v>
      </c>
      <c r="P4385" s="4">
        <v>8.64</v>
      </c>
      <c r="Q4385" s="4">
        <v>18</v>
      </c>
      <c r="R4385" s="4">
        <f t="shared" si="274"/>
        <v>-9.36</v>
      </c>
      <c r="S4385" s="4">
        <f t="shared" si="275"/>
        <v>-1.4039999999999999</v>
      </c>
    </row>
    <row r="4386" spans="1:19" ht="15.6" x14ac:dyDescent="0.3">
      <c r="A4386" t="s">
        <v>3614</v>
      </c>
      <c r="B4386" s="1">
        <v>43353</v>
      </c>
      <c r="C4386" s="1">
        <v>43358</v>
      </c>
      <c r="D4386">
        <f t="shared" si="272"/>
        <v>2018</v>
      </c>
      <c r="E4386" t="str">
        <f t="shared" si="273"/>
        <v>Sep</v>
      </c>
      <c r="F4386" t="s">
        <v>67</v>
      </c>
      <c r="G4386" t="s">
        <v>3275</v>
      </c>
      <c r="H4386" s="2" t="s">
        <v>22</v>
      </c>
      <c r="I4386" t="s">
        <v>191</v>
      </c>
      <c r="J4386" t="s">
        <v>192</v>
      </c>
      <c r="K4386">
        <v>65807</v>
      </c>
      <c r="L4386" t="s">
        <v>25</v>
      </c>
      <c r="M4386" t="s">
        <v>5200</v>
      </c>
      <c r="N4386" t="s">
        <v>128</v>
      </c>
      <c r="O4386" t="s">
        <v>4436</v>
      </c>
      <c r="P4386" s="4">
        <v>16.2</v>
      </c>
      <c r="Q4386" s="4">
        <v>18</v>
      </c>
      <c r="R4386" s="4">
        <f t="shared" si="274"/>
        <v>-1.8000000000000007</v>
      </c>
      <c r="S4386" s="4">
        <f t="shared" si="275"/>
        <v>-0.27000000000000007</v>
      </c>
    </row>
    <row r="4387" spans="1:19" ht="15.6" x14ac:dyDescent="0.3">
      <c r="A4387" t="s">
        <v>236</v>
      </c>
      <c r="B4387" s="1">
        <v>42023</v>
      </c>
      <c r="C4387" s="1">
        <v>42024</v>
      </c>
      <c r="D4387">
        <f t="shared" si="272"/>
        <v>2015</v>
      </c>
      <c r="E4387" t="str">
        <f t="shared" si="273"/>
        <v>Jan</v>
      </c>
      <c r="F4387" t="s">
        <v>20</v>
      </c>
      <c r="G4387" t="s">
        <v>237</v>
      </c>
      <c r="H4387" s="2" t="s">
        <v>22</v>
      </c>
      <c r="I4387" t="s">
        <v>238</v>
      </c>
      <c r="J4387" t="s">
        <v>178</v>
      </c>
      <c r="K4387">
        <v>85254</v>
      </c>
      <c r="L4387" t="s">
        <v>34</v>
      </c>
      <c r="M4387" t="s">
        <v>5204</v>
      </c>
      <c r="N4387" t="s">
        <v>128</v>
      </c>
      <c r="O4387" t="s">
        <v>4436</v>
      </c>
      <c r="P4387" s="4">
        <v>32.340000000000003</v>
      </c>
      <c r="Q4387" s="4">
        <v>50</v>
      </c>
      <c r="R4387" s="4">
        <f t="shared" si="274"/>
        <v>-17.659999999999997</v>
      </c>
      <c r="S4387" s="4">
        <f t="shared" si="275"/>
        <v>-2.6489999999999996</v>
      </c>
    </row>
    <row r="4388" spans="1:19" ht="15.6" x14ac:dyDescent="0.3">
      <c r="A4388" t="s">
        <v>5205</v>
      </c>
      <c r="B4388" s="1">
        <v>42039</v>
      </c>
      <c r="C4388" s="1">
        <v>42043</v>
      </c>
      <c r="D4388">
        <f t="shared" si="272"/>
        <v>2015</v>
      </c>
      <c r="E4388" t="str">
        <f t="shared" si="273"/>
        <v>Feb</v>
      </c>
      <c r="F4388" t="s">
        <v>67</v>
      </c>
      <c r="G4388" t="s">
        <v>939</v>
      </c>
      <c r="H4388" s="2" t="s">
        <v>22</v>
      </c>
      <c r="I4388" t="s">
        <v>3754</v>
      </c>
      <c r="J4388" t="s">
        <v>33</v>
      </c>
      <c r="K4388">
        <v>92025</v>
      </c>
      <c r="L4388" t="s">
        <v>34</v>
      </c>
      <c r="M4388" t="s">
        <v>5204</v>
      </c>
      <c r="N4388" t="s">
        <v>128</v>
      </c>
      <c r="O4388" t="s">
        <v>4436</v>
      </c>
      <c r="P4388" s="4">
        <v>17.248000000000001</v>
      </c>
      <c r="Q4388" s="4">
        <v>50</v>
      </c>
      <c r="R4388" s="4">
        <f t="shared" si="274"/>
        <v>-32.751999999999995</v>
      </c>
      <c r="S4388" s="4">
        <f t="shared" si="275"/>
        <v>-4.9127999999999989</v>
      </c>
    </row>
    <row r="4389" spans="1:19" x14ac:dyDescent="0.3">
      <c r="A4389" t="s">
        <v>5206</v>
      </c>
      <c r="B4389" s="1">
        <v>42802</v>
      </c>
      <c r="C4389" s="1">
        <v>42802</v>
      </c>
      <c r="D4389">
        <f t="shared" si="272"/>
        <v>2017</v>
      </c>
      <c r="E4389" t="str">
        <f t="shared" si="273"/>
        <v>Mar</v>
      </c>
      <c r="F4389" t="s">
        <v>30</v>
      </c>
      <c r="G4389" t="s">
        <v>1259</v>
      </c>
      <c r="H4389" t="s">
        <v>51</v>
      </c>
      <c r="I4389" t="s">
        <v>1301</v>
      </c>
      <c r="J4389" t="s">
        <v>178</v>
      </c>
      <c r="K4389">
        <v>85301</v>
      </c>
      <c r="L4389" t="s">
        <v>34</v>
      </c>
      <c r="M4389" t="s">
        <v>5204</v>
      </c>
      <c r="N4389" t="s">
        <v>128</v>
      </c>
      <c r="O4389" t="s">
        <v>4436</v>
      </c>
      <c r="P4389" s="4">
        <v>9.702</v>
      </c>
      <c r="Q4389" s="4">
        <v>9.702</v>
      </c>
      <c r="R4389" s="4">
        <f t="shared" si="274"/>
        <v>0</v>
      </c>
      <c r="S4389" s="4">
        <f t="shared" si="275"/>
        <v>0</v>
      </c>
    </row>
    <row r="4390" spans="1:19" ht="15.6" x14ac:dyDescent="0.3">
      <c r="A4390" t="s">
        <v>243</v>
      </c>
      <c r="B4390" s="1">
        <v>43375</v>
      </c>
      <c r="C4390" s="1">
        <v>43381</v>
      </c>
      <c r="D4390">
        <f t="shared" si="272"/>
        <v>2018</v>
      </c>
      <c r="E4390" t="str">
        <f t="shared" si="273"/>
        <v>Oct</v>
      </c>
      <c r="F4390" t="s">
        <v>37</v>
      </c>
      <c r="G4390" t="s">
        <v>244</v>
      </c>
      <c r="H4390" s="2" t="s">
        <v>22</v>
      </c>
      <c r="I4390" t="s">
        <v>191</v>
      </c>
      <c r="J4390" t="s">
        <v>242</v>
      </c>
      <c r="K4390">
        <v>97477</v>
      </c>
      <c r="L4390" t="s">
        <v>34</v>
      </c>
      <c r="M4390" t="s">
        <v>5204</v>
      </c>
      <c r="N4390" t="s">
        <v>128</v>
      </c>
      <c r="O4390" t="s">
        <v>4436</v>
      </c>
      <c r="P4390" s="4">
        <v>22.638000000000002</v>
      </c>
      <c r="Q4390" s="4">
        <v>18</v>
      </c>
      <c r="R4390" s="4">
        <f t="shared" si="274"/>
        <v>4.6380000000000017</v>
      </c>
      <c r="S4390" s="4">
        <f t="shared" si="275"/>
        <v>0.69570000000000021</v>
      </c>
    </row>
    <row r="4391" spans="1:19" ht="15.6" x14ac:dyDescent="0.3">
      <c r="A4391" t="s">
        <v>5207</v>
      </c>
      <c r="B4391" s="1">
        <v>42336</v>
      </c>
      <c r="C4391" s="1">
        <v>42338</v>
      </c>
      <c r="D4391">
        <f t="shared" si="272"/>
        <v>2015</v>
      </c>
      <c r="E4391" t="str">
        <f t="shared" si="273"/>
        <v>Nov</v>
      </c>
      <c r="F4391" t="s">
        <v>67</v>
      </c>
      <c r="G4391" t="s">
        <v>216</v>
      </c>
      <c r="H4391" s="2" t="s">
        <v>22</v>
      </c>
      <c r="I4391" t="s">
        <v>972</v>
      </c>
      <c r="J4391" t="s">
        <v>62</v>
      </c>
      <c r="K4391">
        <v>11520</v>
      </c>
      <c r="L4391" t="s">
        <v>54</v>
      </c>
      <c r="M4391" t="s">
        <v>5204</v>
      </c>
      <c r="N4391" t="s">
        <v>128</v>
      </c>
      <c r="O4391" t="s">
        <v>4436</v>
      </c>
      <c r="P4391" s="4">
        <v>17.248000000000001</v>
      </c>
      <c r="Q4391" s="4">
        <v>18</v>
      </c>
      <c r="R4391" s="4">
        <f t="shared" si="274"/>
        <v>-0.75199999999999889</v>
      </c>
      <c r="S4391" s="4">
        <f t="shared" si="275"/>
        <v>-0.11279999999999983</v>
      </c>
    </row>
    <row r="4392" spans="1:19" x14ac:dyDescent="0.3">
      <c r="A4392" t="s">
        <v>1944</v>
      </c>
      <c r="B4392" s="1">
        <v>42760</v>
      </c>
      <c r="C4392" s="1">
        <v>42763</v>
      </c>
      <c r="D4392">
        <f t="shared" si="272"/>
        <v>2017</v>
      </c>
      <c r="E4392" t="str">
        <f t="shared" si="273"/>
        <v>Jan</v>
      </c>
      <c r="F4392" t="s">
        <v>67</v>
      </c>
      <c r="G4392" t="s">
        <v>1136</v>
      </c>
      <c r="H4392" t="s">
        <v>51</v>
      </c>
      <c r="I4392" t="s">
        <v>61</v>
      </c>
      <c r="J4392" t="s">
        <v>62</v>
      </c>
      <c r="K4392">
        <v>10024</v>
      </c>
      <c r="L4392" t="s">
        <v>54</v>
      </c>
      <c r="M4392" t="s">
        <v>5204</v>
      </c>
      <c r="N4392" t="s">
        <v>128</v>
      </c>
      <c r="O4392" t="s">
        <v>4436</v>
      </c>
      <c r="P4392" s="4">
        <v>43.12</v>
      </c>
      <c r="Q4392" s="4">
        <v>43.12</v>
      </c>
      <c r="R4392" s="4">
        <f t="shared" si="274"/>
        <v>0</v>
      </c>
      <c r="S4392" s="4">
        <f t="shared" si="275"/>
        <v>0</v>
      </c>
    </row>
    <row r="4393" spans="1:19" ht="15.6" x14ac:dyDescent="0.3">
      <c r="A4393" t="s">
        <v>5208</v>
      </c>
      <c r="B4393" s="1">
        <v>42294</v>
      </c>
      <c r="C4393" s="1">
        <v>42299</v>
      </c>
      <c r="D4393">
        <f t="shared" si="272"/>
        <v>2015</v>
      </c>
      <c r="E4393" t="str">
        <f t="shared" si="273"/>
        <v>Oct</v>
      </c>
      <c r="F4393" t="s">
        <v>67</v>
      </c>
      <c r="G4393" t="s">
        <v>633</v>
      </c>
      <c r="H4393" s="2" t="s">
        <v>22</v>
      </c>
      <c r="I4393" t="s">
        <v>5209</v>
      </c>
      <c r="J4393" t="s">
        <v>109</v>
      </c>
      <c r="K4393">
        <v>77705</v>
      </c>
      <c r="L4393" t="s">
        <v>25</v>
      </c>
      <c r="M4393" t="s">
        <v>5204</v>
      </c>
      <c r="N4393" t="s">
        <v>128</v>
      </c>
      <c r="O4393" t="s">
        <v>4436</v>
      </c>
      <c r="P4393" s="4">
        <v>10.78</v>
      </c>
      <c r="Q4393" s="4">
        <v>18</v>
      </c>
      <c r="R4393" s="4">
        <f t="shared" si="274"/>
        <v>-7.2200000000000006</v>
      </c>
      <c r="S4393" s="4">
        <f t="shared" si="275"/>
        <v>-1.083</v>
      </c>
    </row>
    <row r="4394" spans="1:19" x14ac:dyDescent="0.3">
      <c r="A4394" t="s">
        <v>5210</v>
      </c>
      <c r="B4394" s="1">
        <v>42373</v>
      </c>
      <c r="C4394" s="1">
        <v>42379</v>
      </c>
      <c r="D4394">
        <f t="shared" si="272"/>
        <v>2016</v>
      </c>
      <c r="E4394" t="str">
        <f t="shared" si="273"/>
        <v>Jan</v>
      </c>
      <c r="F4394" t="s">
        <v>37</v>
      </c>
      <c r="G4394" t="s">
        <v>2348</v>
      </c>
      <c r="H4394" t="s">
        <v>51</v>
      </c>
      <c r="I4394" t="s">
        <v>5211</v>
      </c>
      <c r="J4394" t="s">
        <v>807</v>
      </c>
      <c r="K4394">
        <v>55125</v>
      </c>
      <c r="L4394" t="s">
        <v>25</v>
      </c>
      <c r="M4394" t="s">
        <v>5204</v>
      </c>
      <c r="N4394" t="s">
        <v>128</v>
      </c>
      <c r="O4394" t="s">
        <v>4436</v>
      </c>
      <c r="P4394" s="4">
        <v>32.340000000000003</v>
      </c>
      <c r="Q4394" s="4">
        <v>32.340000000000003</v>
      </c>
      <c r="R4394" s="4">
        <f t="shared" si="274"/>
        <v>0</v>
      </c>
      <c r="S4394" s="4">
        <f t="shared" si="275"/>
        <v>0</v>
      </c>
    </row>
    <row r="4395" spans="1:19" ht="15.6" x14ac:dyDescent="0.3">
      <c r="A4395" t="s">
        <v>680</v>
      </c>
      <c r="B4395" s="1">
        <v>42478</v>
      </c>
      <c r="C4395" s="1">
        <v>42482</v>
      </c>
      <c r="D4395">
        <f t="shared" si="272"/>
        <v>2016</v>
      </c>
      <c r="E4395" t="str">
        <f t="shared" si="273"/>
        <v>Apr</v>
      </c>
      <c r="F4395" t="s">
        <v>67</v>
      </c>
      <c r="G4395" t="s">
        <v>613</v>
      </c>
      <c r="H4395" s="2" t="s">
        <v>22</v>
      </c>
      <c r="I4395" t="s">
        <v>681</v>
      </c>
      <c r="J4395" t="s">
        <v>109</v>
      </c>
      <c r="K4395">
        <v>78501</v>
      </c>
      <c r="L4395" t="s">
        <v>25</v>
      </c>
      <c r="M4395" t="s">
        <v>5204</v>
      </c>
      <c r="N4395" t="s">
        <v>128</v>
      </c>
      <c r="O4395" t="s">
        <v>4436</v>
      </c>
      <c r="P4395" s="4">
        <v>4.3120000000000003</v>
      </c>
      <c r="Q4395" s="4">
        <v>5</v>
      </c>
      <c r="R4395" s="4">
        <f t="shared" si="274"/>
        <v>-0.68799999999999972</v>
      </c>
      <c r="S4395" s="4">
        <f t="shared" si="275"/>
        <v>-0.10319999999999996</v>
      </c>
    </row>
    <row r="4396" spans="1:19" ht="15.6" x14ac:dyDescent="0.3">
      <c r="A4396" t="s">
        <v>5212</v>
      </c>
      <c r="B4396" s="1">
        <v>42969</v>
      </c>
      <c r="C4396" s="1">
        <v>42973</v>
      </c>
      <c r="D4396">
        <f t="shared" si="272"/>
        <v>2017</v>
      </c>
      <c r="E4396" t="str">
        <f t="shared" si="273"/>
        <v>Aug</v>
      </c>
      <c r="F4396" t="s">
        <v>37</v>
      </c>
      <c r="G4396" t="s">
        <v>3954</v>
      </c>
      <c r="H4396" s="2" t="s">
        <v>22</v>
      </c>
      <c r="I4396" t="s">
        <v>113</v>
      </c>
      <c r="J4396" t="s">
        <v>109</v>
      </c>
      <c r="K4396">
        <v>77041</v>
      </c>
      <c r="L4396" t="s">
        <v>25</v>
      </c>
      <c r="M4396" t="s">
        <v>5204</v>
      </c>
      <c r="N4396" t="s">
        <v>110</v>
      </c>
      <c r="O4396" t="s">
        <v>4436</v>
      </c>
      <c r="P4396" s="4">
        <v>4.3120000000000003</v>
      </c>
      <c r="Q4396" s="4">
        <v>5</v>
      </c>
      <c r="R4396" s="4">
        <f t="shared" si="274"/>
        <v>-0.68799999999999972</v>
      </c>
      <c r="S4396" s="4">
        <f t="shared" si="275"/>
        <v>-0.10319999999999996</v>
      </c>
    </row>
    <row r="4397" spans="1:19" ht="15.6" x14ac:dyDescent="0.3">
      <c r="A4397" t="s">
        <v>1771</v>
      </c>
      <c r="B4397" s="1">
        <v>43058</v>
      </c>
      <c r="C4397" s="1">
        <v>43063</v>
      </c>
      <c r="D4397">
        <f t="shared" si="272"/>
        <v>2017</v>
      </c>
      <c r="E4397" t="str">
        <f t="shared" si="273"/>
        <v>Nov</v>
      </c>
      <c r="F4397" t="s">
        <v>37</v>
      </c>
      <c r="G4397" t="s">
        <v>1772</v>
      </c>
      <c r="H4397" s="2" t="s">
        <v>22</v>
      </c>
      <c r="I4397" t="s">
        <v>113</v>
      </c>
      <c r="J4397" t="s">
        <v>109</v>
      </c>
      <c r="K4397">
        <v>77041</v>
      </c>
      <c r="L4397" t="s">
        <v>25</v>
      </c>
      <c r="M4397" t="s">
        <v>5204</v>
      </c>
      <c r="N4397" t="s">
        <v>128</v>
      </c>
      <c r="O4397" t="s">
        <v>4436</v>
      </c>
      <c r="P4397" s="4">
        <v>10.78</v>
      </c>
      <c r="Q4397" s="4">
        <v>18</v>
      </c>
      <c r="R4397" s="4">
        <f t="shared" si="274"/>
        <v>-7.2200000000000006</v>
      </c>
      <c r="S4397" s="4">
        <f t="shared" si="275"/>
        <v>-1.083</v>
      </c>
    </row>
    <row r="4398" spans="1:19" ht="15.6" x14ac:dyDescent="0.3">
      <c r="A4398" t="s">
        <v>5213</v>
      </c>
      <c r="B4398" s="1">
        <v>43252</v>
      </c>
      <c r="C4398" s="1">
        <v>43256</v>
      </c>
      <c r="D4398">
        <f t="shared" si="272"/>
        <v>2018</v>
      </c>
      <c r="E4398" t="str">
        <f t="shared" si="273"/>
        <v>Jun</v>
      </c>
      <c r="F4398" t="s">
        <v>37</v>
      </c>
      <c r="G4398" t="s">
        <v>298</v>
      </c>
      <c r="H4398" s="2" t="s">
        <v>22</v>
      </c>
      <c r="I4398" t="s">
        <v>2237</v>
      </c>
      <c r="J4398" t="s">
        <v>1699</v>
      </c>
      <c r="K4398">
        <v>68025</v>
      </c>
      <c r="L4398" t="s">
        <v>25</v>
      </c>
      <c r="M4398" t="s">
        <v>5204</v>
      </c>
      <c r="N4398" t="s">
        <v>128</v>
      </c>
      <c r="O4398" t="s">
        <v>4436</v>
      </c>
      <c r="P4398" s="4">
        <v>53.9</v>
      </c>
      <c r="Q4398" s="4">
        <v>53.9</v>
      </c>
      <c r="R4398" s="4">
        <f t="shared" si="274"/>
        <v>0</v>
      </c>
      <c r="S4398" s="4">
        <f t="shared" si="275"/>
        <v>0</v>
      </c>
    </row>
    <row r="4399" spans="1:19" ht="15.6" x14ac:dyDescent="0.3">
      <c r="A4399" t="s">
        <v>5214</v>
      </c>
      <c r="B4399" s="1">
        <v>42130</v>
      </c>
      <c r="C4399" s="1">
        <v>42134</v>
      </c>
      <c r="D4399">
        <f t="shared" si="272"/>
        <v>2015</v>
      </c>
      <c r="E4399" t="str">
        <f t="shared" si="273"/>
        <v>May</v>
      </c>
      <c r="F4399" t="s">
        <v>37</v>
      </c>
      <c r="G4399" t="s">
        <v>1544</v>
      </c>
      <c r="H4399" s="2" t="s">
        <v>22</v>
      </c>
      <c r="I4399" t="s">
        <v>47</v>
      </c>
      <c r="J4399" t="s">
        <v>33</v>
      </c>
      <c r="K4399">
        <v>90049</v>
      </c>
      <c r="L4399" t="s">
        <v>34</v>
      </c>
      <c r="M4399" t="s">
        <v>5215</v>
      </c>
      <c r="N4399" t="s">
        <v>128</v>
      </c>
      <c r="O4399" t="s">
        <v>4436</v>
      </c>
      <c r="P4399" s="4">
        <v>140.73599999999999</v>
      </c>
      <c r="Q4399" s="4">
        <v>140.73599999999999</v>
      </c>
      <c r="R4399" s="4">
        <f t="shared" si="274"/>
        <v>0</v>
      </c>
      <c r="S4399" s="4">
        <f t="shared" si="275"/>
        <v>0</v>
      </c>
    </row>
    <row r="4400" spans="1:19" ht="15.6" x14ac:dyDescent="0.3">
      <c r="A4400" t="s">
        <v>5216</v>
      </c>
      <c r="B4400" s="1">
        <v>42315</v>
      </c>
      <c r="C4400" s="1">
        <v>42320</v>
      </c>
      <c r="D4400">
        <f t="shared" si="272"/>
        <v>2015</v>
      </c>
      <c r="E4400" t="str">
        <f t="shared" si="273"/>
        <v>Nov</v>
      </c>
      <c r="F4400" t="s">
        <v>37</v>
      </c>
      <c r="G4400" t="s">
        <v>91</v>
      </c>
      <c r="H4400" s="2" t="s">
        <v>22</v>
      </c>
      <c r="I4400" t="s">
        <v>32</v>
      </c>
      <c r="J4400" t="s">
        <v>33</v>
      </c>
      <c r="K4400">
        <v>94110</v>
      </c>
      <c r="L4400" t="s">
        <v>34</v>
      </c>
      <c r="M4400" t="s">
        <v>5215</v>
      </c>
      <c r="N4400" t="s">
        <v>128</v>
      </c>
      <c r="O4400" t="s">
        <v>4436</v>
      </c>
      <c r="P4400" s="4">
        <v>123.14400000000001</v>
      </c>
      <c r="Q4400" s="4">
        <v>123.14400000000001</v>
      </c>
      <c r="R4400" s="4">
        <f t="shared" si="274"/>
        <v>0</v>
      </c>
      <c r="S4400" s="4">
        <f t="shared" si="275"/>
        <v>0</v>
      </c>
    </row>
    <row r="4401" spans="1:19" x14ac:dyDescent="0.3">
      <c r="A4401" t="s">
        <v>5217</v>
      </c>
      <c r="B4401" s="1">
        <v>42154</v>
      </c>
      <c r="C4401" s="1">
        <v>42161</v>
      </c>
      <c r="D4401">
        <f t="shared" si="272"/>
        <v>2015</v>
      </c>
      <c r="E4401" t="str">
        <f t="shared" si="273"/>
        <v>May</v>
      </c>
      <c r="F4401" t="s">
        <v>37</v>
      </c>
      <c r="G4401" t="s">
        <v>1236</v>
      </c>
      <c r="H4401" t="s">
        <v>105</v>
      </c>
      <c r="I4401" t="s">
        <v>61</v>
      </c>
      <c r="J4401" t="s">
        <v>62</v>
      </c>
      <c r="K4401">
        <v>10024</v>
      </c>
      <c r="L4401" t="s">
        <v>54</v>
      </c>
      <c r="M4401" t="s">
        <v>5215</v>
      </c>
      <c r="N4401" t="s">
        <v>128</v>
      </c>
      <c r="O4401" t="s">
        <v>4436</v>
      </c>
      <c r="P4401" s="4">
        <v>70.367999999999995</v>
      </c>
      <c r="Q4401" s="4">
        <v>70.367999999999995</v>
      </c>
      <c r="R4401" s="4">
        <f t="shared" si="274"/>
        <v>0</v>
      </c>
      <c r="S4401" s="4">
        <f t="shared" si="275"/>
        <v>0</v>
      </c>
    </row>
    <row r="4402" spans="1:19" ht="15.6" x14ac:dyDescent="0.3">
      <c r="A4402" t="s">
        <v>2057</v>
      </c>
      <c r="B4402" s="1">
        <v>42313</v>
      </c>
      <c r="C4402" s="1">
        <v>42318</v>
      </c>
      <c r="D4402">
        <f t="shared" si="272"/>
        <v>2015</v>
      </c>
      <c r="E4402" t="str">
        <f t="shared" si="273"/>
        <v>Nov</v>
      </c>
      <c r="F4402" t="s">
        <v>37</v>
      </c>
      <c r="G4402" t="s">
        <v>1569</v>
      </c>
      <c r="H4402" s="2" t="s">
        <v>22</v>
      </c>
      <c r="I4402" t="s">
        <v>100</v>
      </c>
      <c r="J4402" t="s">
        <v>101</v>
      </c>
      <c r="K4402">
        <v>19143</v>
      </c>
      <c r="L4402" t="s">
        <v>54</v>
      </c>
      <c r="M4402" t="s">
        <v>5215</v>
      </c>
      <c r="N4402" t="s">
        <v>128</v>
      </c>
      <c r="O4402" t="s">
        <v>4436</v>
      </c>
      <c r="P4402" s="4">
        <v>13.194000000000001</v>
      </c>
      <c r="Q4402" s="4">
        <v>13.194000000000001</v>
      </c>
      <c r="R4402" s="4">
        <f t="shared" si="274"/>
        <v>0</v>
      </c>
      <c r="S4402" s="4">
        <f t="shared" si="275"/>
        <v>0</v>
      </c>
    </row>
    <row r="4403" spans="1:19" x14ac:dyDescent="0.3">
      <c r="A4403" t="s">
        <v>2776</v>
      </c>
      <c r="B4403" s="1">
        <v>43223</v>
      </c>
      <c r="C4403" s="1">
        <v>43228</v>
      </c>
      <c r="D4403">
        <f t="shared" si="272"/>
        <v>2018</v>
      </c>
      <c r="E4403" t="str">
        <f t="shared" si="273"/>
        <v>May</v>
      </c>
      <c r="F4403" t="s">
        <v>37</v>
      </c>
      <c r="G4403" t="s">
        <v>1093</v>
      </c>
      <c r="H4403" t="s">
        <v>51</v>
      </c>
      <c r="I4403" t="s">
        <v>100</v>
      </c>
      <c r="J4403" t="s">
        <v>101</v>
      </c>
      <c r="K4403">
        <v>19134</v>
      </c>
      <c r="L4403" t="s">
        <v>54</v>
      </c>
      <c r="M4403" t="s">
        <v>5215</v>
      </c>
      <c r="N4403" t="s">
        <v>128</v>
      </c>
      <c r="O4403" t="s">
        <v>4436</v>
      </c>
      <c r="P4403" s="4">
        <v>26.388000000000002</v>
      </c>
      <c r="Q4403" s="4">
        <v>26.388000000000002</v>
      </c>
      <c r="R4403" s="4">
        <f t="shared" si="274"/>
        <v>0</v>
      </c>
      <c r="S4403" s="4">
        <f t="shared" si="275"/>
        <v>0</v>
      </c>
    </row>
    <row r="4404" spans="1:19" ht="15.6" x14ac:dyDescent="0.3">
      <c r="A4404" t="s">
        <v>434</v>
      </c>
      <c r="B4404" s="1">
        <v>43464</v>
      </c>
      <c r="C4404" s="1">
        <v>43468</v>
      </c>
      <c r="D4404">
        <f t="shared" si="272"/>
        <v>2018</v>
      </c>
      <c r="E4404" t="str">
        <f t="shared" si="273"/>
        <v>Dec</v>
      </c>
      <c r="F4404" t="s">
        <v>37</v>
      </c>
      <c r="G4404" t="s">
        <v>435</v>
      </c>
      <c r="H4404" s="2" t="s">
        <v>22</v>
      </c>
      <c r="I4404" t="s">
        <v>61</v>
      </c>
      <c r="J4404" t="s">
        <v>62</v>
      </c>
      <c r="K4404">
        <v>10009</v>
      </c>
      <c r="L4404" t="s">
        <v>54</v>
      </c>
      <c r="M4404" t="s">
        <v>5215</v>
      </c>
      <c r="N4404" t="s">
        <v>128</v>
      </c>
      <c r="O4404" t="s">
        <v>4436</v>
      </c>
      <c r="P4404" s="4">
        <v>52.776000000000003</v>
      </c>
      <c r="Q4404" s="4">
        <v>52.776000000000003</v>
      </c>
      <c r="R4404" s="4">
        <f t="shared" si="274"/>
        <v>0</v>
      </c>
      <c r="S4404" s="4">
        <f t="shared" si="275"/>
        <v>0</v>
      </c>
    </row>
    <row r="4405" spans="1:19" x14ac:dyDescent="0.3">
      <c r="A4405" t="s">
        <v>1926</v>
      </c>
      <c r="B4405" s="1">
        <v>42498</v>
      </c>
      <c r="C4405" s="1">
        <v>42502</v>
      </c>
      <c r="D4405">
        <f t="shared" si="272"/>
        <v>2016</v>
      </c>
      <c r="E4405" t="str">
        <f t="shared" si="273"/>
        <v>May</v>
      </c>
      <c r="F4405" t="s">
        <v>37</v>
      </c>
      <c r="G4405" t="s">
        <v>1927</v>
      </c>
      <c r="H4405" t="s">
        <v>51</v>
      </c>
      <c r="I4405" t="s">
        <v>1116</v>
      </c>
      <c r="J4405" t="s">
        <v>807</v>
      </c>
      <c r="K4405">
        <v>55407</v>
      </c>
      <c r="L4405" t="s">
        <v>25</v>
      </c>
      <c r="M4405" t="s">
        <v>5215</v>
      </c>
      <c r="N4405" t="s">
        <v>128</v>
      </c>
      <c r="O4405" t="s">
        <v>4436</v>
      </c>
      <c r="P4405" s="4">
        <v>43.98</v>
      </c>
      <c r="Q4405" s="4">
        <v>43.98</v>
      </c>
      <c r="R4405" s="4">
        <f t="shared" si="274"/>
        <v>0</v>
      </c>
      <c r="S4405" s="4">
        <f t="shared" si="275"/>
        <v>0</v>
      </c>
    </row>
    <row r="4406" spans="1:19" ht="15.6" x14ac:dyDescent="0.3">
      <c r="A4406" t="s">
        <v>5218</v>
      </c>
      <c r="B4406" s="1">
        <v>43418</v>
      </c>
      <c r="C4406" s="1">
        <v>43420</v>
      </c>
      <c r="D4406">
        <f t="shared" si="272"/>
        <v>2018</v>
      </c>
      <c r="E4406" t="str">
        <f t="shared" si="273"/>
        <v>Nov</v>
      </c>
      <c r="F4406" t="s">
        <v>67</v>
      </c>
      <c r="G4406" t="s">
        <v>812</v>
      </c>
      <c r="H4406" s="2" t="s">
        <v>22</v>
      </c>
      <c r="I4406" t="s">
        <v>113</v>
      </c>
      <c r="J4406" t="s">
        <v>109</v>
      </c>
      <c r="K4406">
        <v>77095</v>
      </c>
      <c r="L4406" t="s">
        <v>25</v>
      </c>
      <c r="M4406" t="s">
        <v>5215</v>
      </c>
      <c r="N4406" t="s">
        <v>128</v>
      </c>
      <c r="O4406" t="s">
        <v>4436</v>
      </c>
      <c r="P4406" s="4">
        <v>21.99</v>
      </c>
      <c r="Q4406" s="4">
        <v>18</v>
      </c>
      <c r="R4406" s="4">
        <f t="shared" si="274"/>
        <v>3.9899999999999984</v>
      </c>
      <c r="S4406" s="4">
        <f t="shared" si="275"/>
        <v>0.5984999999999997</v>
      </c>
    </row>
    <row r="4407" spans="1:19" ht="15.6" x14ac:dyDescent="0.3">
      <c r="A4407" t="s">
        <v>3959</v>
      </c>
      <c r="B4407" s="1">
        <v>43459</v>
      </c>
      <c r="C4407" s="1">
        <v>43466</v>
      </c>
      <c r="D4407">
        <f t="shared" si="272"/>
        <v>2018</v>
      </c>
      <c r="E4407" t="str">
        <f t="shared" si="273"/>
        <v>Dec</v>
      </c>
      <c r="F4407" t="s">
        <v>37</v>
      </c>
      <c r="G4407" t="s">
        <v>118</v>
      </c>
      <c r="H4407" s="2" t="s">
        <v>22</v>
      </c>
      <c r="I4407" t="s">
        <v>116</v>
      </c>
      <c r="J4407" t="s">
        <v>109</v>
      </c>
      <c r="K4407">
        <v>75081</v>
      </c>
      <c r="L4407" t="s">
        <v>25</v>
      </c>
      <c r="M4407" t="s">
        <v>5215</v>
      </c>
      <c r="N4407" t="s">
        <v>128</v>
      </c>
      <c r="O4407" t="s">
        <v>4436</v>
      </c>
      <c r="P4407" s="4">
        <v>39.582000000000001</v>
      </c>
      <c r="Q4407" s="4">
        <v>39.582000000000001</v>
      </c>
      <c r="R4407" s="4">
        <f t="shared" si="274"/>
        <v>0</v>
      </c>
      <c r="S4407" s="4">
        <f t="shared" si="275"/>
        <v>0</v>
      </c>
    </row>
    <row r="4408" spans="1:19" ht="15.6" x14ac:dyDescent="0.3">
      <c r="A4408" t="s">
        <v>2214</v>
      </c>
      <c r="B4408" s="1">
        <v>43091</v>
      </c>
      <c r="C4408" s="1">
        <v>43097</v>
      </c>
      <c r="D4408">
        <f t="shared" si="272"/>
        <v>2017</v>
      </c>
      <c r="E4408" t="str">
        <f t="shared" si="273"/>
        <v>Dec</v>
      </c>
      <c r="F4408" t="s">
        <v>37</v>
      </c>
      <c r="G4408" t="s">
        <v>1306</v>
      </c>
      <c r="H4408" s="2" t="s">
        <v>22</v>
      </c>
      <c r="I4408" t="s">
        <v>2215</v>
      </c>
      <c r="J4408" t="s">
        <v>242</v>
      </c>
      <c r="K4408">
        <v>97756</v>
      </c>
      <c r="L4408" t="s">
        <v>34</v>
      </c>
      <c r="M4408" t="s">
        <v>5219</v>
      </c>
      <c r="N4408" t="s">
        <v>128</v>
      </c>
      <c r="O4408" t="s">
        <v>4436</v>
      </c>
      <c r="P4408" s="4">
        <v>31.32</v>
      </c>
      <c r="Q4408" s="4">
        <v>31.32</v>
      </c>
      <c r="R4408" s="4">
        <f t="shared" si="274"/>
        <v>0</v>
      </c>
      <c r="S4408" s="4">
        <f t="shared" si="275"/>
        <v>0</v>
      </c>
    </row>
    <row r="4409" spans="1:19" x14ac:dyDescent="0.3">
      <c r="A4409" t="s">
        <v>5220</v>
      </c>
      <c r="B4409" s="1">
        <v>42941</v>
      </c>
      <c r="C4409" s="1">
        <v>42942</v>
      </c>
      <c r="D4409">
        <f t="shared" si="272"/>
        <v>2017</v>
      </c>
      <c r="E4409" t="str">
        <f t="shared" si="273"/>
        <v>Jul</v>
      </c>
      <c r="F4409" t="s">
        <v>20</v>
      </c>
      <c r="G4409" t="s">
        <v>56</v>
      </c>
      <c r="H4409" t="s">
        <v>51</v>
      </c>
      <c r="I4409" t="s">
        <v>422</v>
      </c>
      <c r="J4409" t="s">
        <v>158</v>
      </c>
      <c r="K4409">
        <v>22204</v>
      </c>
      <c r="L4409" t="s">
        <v>44</v>
      </c>
      <c r="M4409" t="s">
        <v>5219</v>
      </c>
      <c r="N4409" t="s">
        <v>128</v>
      </c>
      <c r="O4409" t="s">
        <v>4436</v>
      </c>
      <c r="P4409" s="4">
        <v>10.44</v>
      </c>
      <c r="Q4409" s="4">
        <v>10.44</v>
      </c>
      <c r="R4409" s="4">
        <f t="shared" si="274"/>
        <v>0</v>
      </c>
      <c r="S4409" s="4">
        <f t="shared" si="275"/>
        <v>0</v>
      </c>
    </row>
    <row r="4410" spans="1:19" ht="15.6" x14ac:dyDescent="0.3">
      <c r="A4410" t="s">
        <v>4548</v>
      </c>
      <c r="B4410" s="1">
        <v>43102</v>
      </c>
      <c r="C4410" s="1">
        <v>43104</v>
      </c>
      <c r="D4410">
        <f t="shared" si="272"/>
        <v>2018</v>
      </c>
      <c r="E4410" t="str">
        <f t="shared" si="273"/>
        <v>Jan</v>
      </c>
      <c r="F4410" t="s">
        <v>20</v>
      </c>
      <c r="G4410" t="s">
        <v>341</v>
      </c>
      <c r="H4410" s="2" t="s">
        <v>22</v>
      </c>
      <c r="I4410" t="s">
        <v>78</v>
      </c>
      <c r="J4410" t="s">
        <v>83</v>
      </c>
      <c r="K4410">
        <v>28540</v>
      </c>
      <c r="L4410" t="s">
        <v>44</v>
      </c>
      <c r="M4410" t="s">
        <v>5219</v>
      </c>
      <c r="N4410" t="s">
        <v>128</v>
      </c>
      <c r="O4410" t="s">
        <v>4436</v>
      </c>
      <c r="P4410" s="4">
        <v>15.66</v>
      </c>
      <c r="Q4410" s="4">
        <v>80</v>
      </c>
      <c r="R4410" s="4">
        <f t="shared" si="274"/>
        <v>-64.34</v>
      </c>
      <c r="S4410" s="4">
        <f t="shared" si="275"/>
        <v>-9.6509999999999998</v>
      </c>
    </row>
    <row r="4411" spans="1:19" ht="15.6" x14ac:dyDescent="0.3">
      <c r="A4411" t="s">
        <v>3198</v>
      </c>
      <c r="B4411" s="1">
        <v>42204</v>
      </c>
      <c r="C4411" s="1">
        <v>42209</v>
      </c>
      <c r="D4411">
        <f t="shared" si="272"/>
        <v>2015</v>
      </c>
      <c r="E4411" t="str">
        <f t="shared" si="273"/>
        <v>Jul</v>
      </c>
      <c r="F4411" t="s">
        <v>37</v>
      </c>
      <c r="G4411" t="s">
        <v>3199</v>
      </c>
      <c r="H4411" s="2" t="s">
        <v>22</v>
      </c>
      <c r="I4411" t="s">
        <v>1190</v>
      </c>
      <c r="J4411" t="s">
        <v>310</v>
      </c>
      <c r="K4411">
        <v>6010</v>
      </c>
      <c r="L4411" t="s">
        <v>54</v>
      </c>
      <c r="M4411" t="s">
        <v>5219</v>
      </c>
      <c r="N4411" t="s">
        <v>128</v>
      </c>
      <c r="O4411" t="s">
        <v>4436</v>
      </c>
      <c r="P4411" s="4">
        <v>20.88</v>
      </c>
      <c r="Q4411" s="4">
        <v>18</v>
      </c>
      <c r="R4411" s="4">
        <f t="shared" si="274"/>
        <v>2.879999999999999</v>
      </c>
      <c r="S4411" s="4">
        <f t="shared" si="275"/>
        <v>0.43199999999999983</v>
      </c>
    </row>
    <row r="4412" spans="1:19" x14ac:dyDescent="0.3">
      <c r="A4412" t="s">
        <v>5221</v>
      </c>
      <c r="B4412" s="1">
        <v>42604</v>
      </c>
      <c r="C4412" s="1">
        <v>42607</v>
      </c>
      <c r="D4412">
        <f t="shared" si="272"/>
        <v>2016</v>
      </c>
      <c r="E4412" t="str">
        <f t="shared" si="273"/>
        <v>Aug</v>
      </c>
      <c r="F4412" t="s">
        <v>20</v>
      </c>
      <c r="G4412" t="s">
        <v>1366</v>
      </c>
      <c r="H4412" t="s">
        <v>51</v>
      </c>
      <c r="I4412" t="s">
        <v>61</v>
      </c>
      <c r="J4412" t="s">
        <v>62</v>
      </c>
      <c r="K4412">
        <v>10035</v>
      </c>
      <c r="L4412" t="s">
        <v>54</v>
      </c>
      <c r="M4412" t="s">
        <v>5219</v>
      </c>
      <c r="N4412" t="s">
        <v>128</v>
      </c>
      <c r="O4412" t="s">
        <v>4436</v>
      </c>
      <c r="P4412" s="4">
        <v>50.112000000000002</v>
      </c>
      <c r="Q4412" s="4">
        <v>50.112000000000002</v>
      </c>
      <c r="R4412" s="4">
        <f t="shared" si="274"/>
        <v>0</v>
      </c>
      <c r="S4412" s="4">
        <f t="shared" si="275"/>
        <v>0</v>
      </c>
    </row>
    <row r="4413" spans="1:19" ht="15.6" x14ac:dyDescent="0.3">
      <c r="A4413" t="s">
        <v>5062</v>
      </c>
      <c r="B4413" s="1">
        <v>43224</v>
      </c>
      <c r="C4413" s="1">
        <v>43230</v>
      </c>
      <c r="D4413">
        <f t="shared" si="272"/>
        <v>2018</v>
      </c>
      <c r="E4413" t="str">
        <f t="shared" si="273"/>
        <v>May</v>
      </c>
      <c r="F4413" t="s">
        <v>37</v>
      </c>
      <c r="G4413" t="s">
        <v>472</v>
      </c>
      <c r="H4413" s="2" t="s">
        <v>22</v>
      </c>
      <c r="I4413" t="s">
        <v>100</v>
      </c>
      <c r="J4413" t="s">
        <v>101</v>
      </c>
      <c r="K4413">
        <v>19140</v>
      </c>
      <c r="L4413" t="s">
        <v>54</v>
      </c>
      <c r="M4413" t="s">
        <v>5219</v>
      </c>
      <c r="N4413" t="s">
        <v>128</v>
      </c>
      <c r="O4413" t="s">
        <v>4436</v>
      </c>
      <c r="P4413" s="4">
        <v>9.3960000000000008</v>
      </c>
      <c r="Q4413" s="4">
        <v>18</v>
      </c>
      <c r="R4413" s="4">
        <f t="shared" si="274"/>
        <v>-8.6039999999999992</v>
      </c>
      <c r="S4413" s="4">
        <f t="shared" si="275"/>
        <v>-1.2905999999999997</v>
      </c>
    </row>
    <row r="4414" spans="1:19" ht="15.6" x14ac:dyDescent="0.3">
      <c r="A4414" t="s">
        <v>5222</v>
      </c>
      <c r="B4414" s="1">
        <v>42534</v>
      </c>
      <c r="C4414" s="1">
        <v>42535</v>
      </c>
      <c r="D4414">
        <f t="shared" si="272"/>
        <v>2016</v>
      </c>
      <c r="E4414" t="str">
        <f t="shared" si="273"/>
        <v>Jun</v>
      </c>
      <c r="F4414" t="s">
        <v>20</v>
      </c>
      <c r="G4414" t="s">
        <v>3542</v>
      </c>
      <c r="H4414" s="2" t="s">
        <v>22</v>
      </c>
      <c r="I4414" t="s">
        <v>47</v>
      </c>
      <c r="J4414" t="s">
        <v>33</v>
      </c>
      <c r="K4414">
        <v>90004</v>
      </c>
      <c r="L4414" t="s">
        <v>34</v>
      </c>
      <c r="M4414" t="s">
        <v>5223</v>
      </c>
      <c r="N4414" t="s">
        <v>128</v>
      </c>
      <c r="O4414" t="s">
        <v>4436</v>
      </c>
      <c r="P4414" s="4">
        <v>36.624000000000002</v>
      </c>
      <c r="Q4414" s="4">
        <v>36.624000000000002</v>
      </c>
      <c r="R4414" s="4">
        <f t="shared" si="274"/>
        <v>0</v>
      </c>
      <c r="S4414" s="4">
        <f t="shared" si="275"/>
        <v>0</v>
      </c>
    </row>
    <row r="4415" spans="1:19" ht="15.6" x14ac:dyDescent="0.3">
      <c r="A4415" t="s">
        <v>2903</v>
      </c>
      <c r="B4415" s="1">
        <v>42539</v>
      </c>
      <c r="C4415" s="1">
        <v>42544</v>
      </c>
      <c r="D4415">
        <f t="shared" si="272"/>
        <v>2016</v>
      </c>
      <c r="E4415" t="str">
        <f t="shared" si="273"/>
        <v>Jun</v>
      </c>
      <c r="F4415" t="s">
        <v>37</v>
      </c>
      <c r="G4415" t="s">
        <v>2284</v>
      </c>
      <c r="H4415" s="2" t="s">
        <v>22</v>
      </c>
      <c r="I4415" t="s">
        <v>65</v>
      </c>
      <c r="J4415" t="s">
        <v>178</v>
      </c>
      <c r="K4415">
        <v>85345</v>
      </c>
      <c r="L4415" t="s">
        <v>34</v>
      </c>
      <c r="M4415" t="s">
        <v>5223</v>
      </c>
      <c r="N4415" t="s">
        <v>128</v>
      </c>
      <c r="O4415" t="s">
        <v>4436</v>
      </c>
      <c r="P4415" s="4">
        <v>9.1560000000000006</v>
      </c>
      <c r="Q4415" s="4">
        <v>100</v>
      </c>
      <c r="R4415" s="4">
        <f t="shared" si="274"/>
        <v>-90.843999999999994</v>
      </c>
      <c r="S4415" s="4">
        <f t="shared" si="275"/>
        <v>-13.626599999999998</v>
      </c>
    </row>
    <row r="4416" spans="1:19" ht="15.6" x14ac:dyDescent="0.3">
      <c r="A4416" t="s">
        <v>670</v>
      </c>
      <c r="B4416" s="1">
        <v>42837</v>
      </c>
      <c r="C4416" s="1">
        <v>42839</v>
      </c>
      <c r="D4416">
        <f t="shared" si="272"/>
        <v>2017</v>
      </c>
      <c r="E4416" t="str">
        <f t="shared" si="273"/>
        <v>Apr</v>
      </c>
      <c r="F4416" t="s">
        <v>20</v>
      </c>
      <c r="G4416" t="s">
        <v>671</v>
      </c>
      <c r="H4416" s="2" t="s">
        <v>22</v>
      </c>
      <c r="I4416" t="s">
        <v>47</v>
      </c>
      <c r="J4416" t="s">
        <v>33</v>
      </c>
      <c r="K4416">
        <v>90036</v>
      </c>
      <c r="L4416" t="s">
        <v>34</v>
      </c>
      <c r="M4416" t="s">
        <v>5223</v>
      </c>
      <c r="N4416" t="s">
        <v>128</v>
      </c>
      <c r="O4416" t="s">
        <v>4436</v>
      </c>
      <c r="P4416" s="4">
        <v>36.624000000000002</v>
      </c>
      <c r="Q4416" s="4">
        <v>36.624000000000002</v>
      </c>
      <c r="R4416" s="4">
        <f t="shared" si="274"/>
        <v>0</v>
      </c>
      <c r="S4416" s="4">
        <f t="shared" si="275"/>
        <v>0</v>
      </c>
    </row>
    <row r="4417" spans="1:19" ht="15.6" x14ac:dyDescent="0.3">
      <c r="A4417" t="s">
        <v>448</v>
      </c>
      <c r="B4417" s="1">
        <v>43436</v>
      </c>
      <c r="C4417" s="1">
        <v>43440</v>
      </c>
      <c r="D4417">
        <f t="shared" si="272"/>
        <v>2018</v>
      </c>
      <c r="E4417" t="str">
        <f t="shared" si="273"/>
        <v>Dec</v>
      </c>
      <c r="F4417" t="s">
        <v>37</v>
      </c>
      <c r="G4417" t="s">
        <v>449</v>
      </c>
      <c r="H4417" s="2" t="s">
        <v>22</v>
      </c>
      <c r="I4417" t="s">
        <v>165</v>
      </c>
      <c r="J4417" t="s">
        <v>75</v>
      </c>
      <c r="K4417">
        <v>80219</v>
      </c>
      <c r="L4417" t="s">
        <v>34</v>
      </c>
      <c r="M4417" t="s">
        <v>5223</v>
      </c>
      <c r="N4417" t="s">
        <v>128</v>
      </c>
      <c r="O4417" t="s">
        <v>4436</v>
      </c>
      <c r="P4417" s="4">
        <v>36.624000000000002</v>
      </c>
      <c r="Q4417" s="4">
        <v>36.624000000000002</v>
      </c>
      <c r="R4417" s="4">
        <f t="shared" si="274"/>
        <v>0</v>
      </c>
      <c r="S4417" s="4">
        <f t="shared" si="275"/>
        <v>0</v>
      </c>
    </row>
    <row r="4418" spans="1:19" ht="15.6" x14ac:dyDescent="0.3">
      <c r="A4418" t="s">
        <v>4640</v>
      </c>
      <c r="B4418" s="1">
        <v>42735</v>
      </c>
      <c r="C4418" s="1">
        <v>42738</v>
      </c>
      <c r="D4418">
        <f t="shared" ref="D4418:D4481" si="276">YEAR(B4418)</f>
        <v>2016</v>
      </c>
      <c r="E4418" t="str">
        <f t="shared" ref="E4418:E4481" si="277">TEXT(B4418,"mmm")</f>
        <v>Dec</v>
      </c>
      <c r="F4418" t="s">
        <v>67</v>
      </c>
      <c r="G4418" t="s">
        <v>4193</v>
      </c>
      <c r="H4418" s="2" t="s">
        <v>22</v>
      </c>
      <c r="I4418" t="s">
        <v>204</v>
      </c>
      <c r="J4418" t="s">
        <v>205</v>
      </c>
      <c r="K4418">
        <v>42420</v>
      </c>
      <c r="L4418" t="s">
        <v>44</v>
      </c>
      <c r="M4418" t="s">
        <v>5223</v>
      </c>
      <c r="N4418" t="s">
        <v>128</v>
      </c>
      <c r="O4418" t="s">
        <v>4436</v>
      </c>
      <c r="P4418" s="4">
        <v>76.3</v>
      </c>
      <c r="Q4418" s="4">
        <v>76.3</v>
      </c>
      <c r="R4418" s="4">
        <f t="shared" si="274"/>
        <v>0</v>
      </c>
      <c r="S4418" s="4">
        <f t="shared" si="275"/>
        <v>0</v>
      </c>
    </row>
    <row r="4419" spans="1:19" ht="15.6" x14ac:dyDescent="0.3">
      <c r="A4419" t="s">
        <v>4187</v>
      </c>
      <c r="B4419" s="1">
        <v>42528</v>
      </c>
      <c r="C4419" s="1">
        <v>42532</v>
      </c>
      <c r="D4419">
        <f t="shared" si="276"/>
        <v>2016</v>
      </c>
      <c r="E4419" t="str">
        <f t="shared" si="277"/>
        <v>Jun</v>
      </c>
      <c r="F4419" t="s">
        <v>37</v>
      </c>
      <c r="G4419" t="s">
        <v>4164</v>
      </c>
      <c r="H4419" s="2" t="s">
        <v>22</v>
      </c>
      <c r="I4419" t="s">
        <v>100</v>
      </c>
      <c r="J4419" t="s">
        <v>101</v>
      </c>
      <c r="K4419">
        <v>19143</v>
      </c>
      <c r="L4419" t="s">
        <v>54</v>
      </c>
      <c r="M4419" t="s">
        <v>5223</v>
      </c>
      <c r="N4419" t="s">
        <v>128</v>
      </c>
      <c r="O4419" t="s">
        <v>4436</v>
      </c>
      <c r="P4419" s="4">
        <v>18.312000000000001</v>
      </c>
      <c r="Q4419" s="4">
        <v>18</v>
      </c>
      <c r="R4419" s="4">
        <f t="shared" ref="R4419:R4482" si="278">P4419-Q4419</f>
        <v>0.31200000000000117</v>
      </c>
      <c r="S4419" s="4">
        <f t="shared" ref="S4419:S4482" si="279">0.15*R4419</f>
        <v>4.6800000000000175E-2</v>
      </c>
    </row>
    <row r="4420" spans="1:19" ht="15.6" x14ac:dyDescent="0.3">
      <c r="A4420" t="s">
        <v>4536</v>
      </c>
      <c r="B4420" s="1">
        <v>42700</v>
      </c>
      <c r="C4420" s="1">
        <v>42704</v>
      </c>
      <c r="D4420">
        <f t="shared" si="276"/>
        <v>2016</v>
      </c>
      <c r="E4420" t="str">
        <f t="shared" si="277"/>
        <v>Nov</v>
      </c>
      <c r="F4420" t="s">
        <v>37</v>
      </c>
      <c r="G4420" t="s">
        <v>4537</v>
      </c>
      <c r="H4420" s="2" t="s">
        <v>22</v>
      </c>
      <c r="I4420" t="s">
        <v>4538</v>
      </c>
      <c r="J4420" t="s">
        <v>314</v>
      </c>
      <c r="K4420">
        <v>1453</v>
      </c>
      <c r="L4420" t="s">
        <v>54</v>
      </c>
      <c r="M4420" t="s">
        <v>5223</v>
      </c>
      <c r="N4420" t="s">
        <v>128</v>
      </c>
      <c r="O4420" t="s">
        <v>4436</v>
      </c>
      <c r="P4420" s="4">
        <v>61.04</v>
      </c>
      <c r="Q4420" s="4">
        <v>61.04</v>
      </c>
      <c r="R4420" s="4">
        <f t="shared" si="278"/>
        <v>0</v>
      </c>
      <c r="S4420" s="4">
        <f t="shared" si="279"/>
        <v>0</v>
      </c>
    </row>
    <row r="4421" spans="1:19" x14ac:dyDescent="0.3">
      <c r="A4421" t="s">
        <v>5224</v>
      </c>
      <c r="B4421" s="1">
        <v>43355</v>
      </c>
      <c r="C4421" s="1">
        <v>43358</v>
      </c>
      <c r="D4421">
        <f t="shared" si="276"/>
        <v>2018</v>
      </c>
      <c r="E4421" t="str">
        <f t="shared" si="277"/>
        <v>Sep</v>
      </c>
      <c r="F4421" t="s">
        <v>20</v>
      </c>
      <c r="G4421" t="s">
        <v>916</v>
      </c>
      <c r="H4421" t="s">
        <v>51</v>
      </c>
      <c r="I4421" t="s">
        <v>2019</v>
      </c>
      <c r="J4421" t="s">
        <v>58</v>
      </c>
      <c r="K4421">
        <v>2895</v>
      </c>
      <c r="L4421" t="s">
        <v>54</v>
      </c>
      <c r="M4421" t="s">
        <v>5223</v>
      </c>
      <c r="N4421" t="s">
        <v>128</v>
      </c>
      <c r="O4421" t="s">
        <v>4436</v>
      </c>
      <c r="P4421" s="4">
        <v>45.78</v>
      </c>
      <c r="Q4421" s="4">
        <v>45.78</v>
      </c>
      <c r="R4421" s="4">
        <f t="shared" si="278"/>
        <v>0</v>
      </c>
      <c r="S4421" s="4">
        <f t="shared" si="279"/>
        <v>0</v>
      </c>
    </row>
    <row r="4422" spans="1:19" ht="15.6" x14ac:dyDescent="0.3">
      <c r="A4422" t="s">
        <v>1147</v>
      </c>
      <c r="B4422" s="1">
        <v>43357</v>
      </c>
      <c r="C4422" s="1">
        <v>43358</v>
      </c>
      <c r="D4422">
        <f t="shared" si="276"/>
        <v>2018</v>
      </c>
      <c r="E4422" t="str">
        <f t="shared" si="277"/>
        <v>Sep</v>
      </c>
      <c r="F4422" t="s">
        <v>20</v>
      </c>
      <c r="G4422" t="s">
        <v>854</v>
      </c>
      <c r="H4422" s="2" t="s">
        <v>22</v>
      </c>
      <c r="I4422" t="s">
        <v>100</v>
      </c>
      <c r="J4422" t="s">
        <v>101</v>
      </c>
      <c r="K4422">
        <v>19140</v>
      </c>
      <c r="L4422" t="s">
        <v>54</v>
      </c>
      <c r="M4422" t="s">
        <v>5223</v>
      </c>
      <c r="N4422" t="s">
        <v>128</v>
      </c>
      <c r="O4422" t="s">
        <v>4436</v>
      </c>
      <c r="P4422" s="4">
        <v>18.312000000000001</v>
      </c>
      <c r="Q4422" s="4">
        <v>18</v>
      </c>
      <c r="R4422" s="4">
        <f t="shared" si="278"/>
        <v>0.31200000000000117</v>
      </c>
      <c r="S4422" s="4">
        <f t="shared" si="279"/>
        <v>4.6800000000000175E-2</v>
      </c>
    </row>
    <row r="4423" spans="1:19" ht="15.6" x14ac:dyDescent="0.3">
      <c r="A4423" t="s">
        <v>5225</v>
      </c>
      <c r="B4423" s="1">
        <v>42462</v>
      </c>
      <c r="C4423" s="1">
        <v>42467</v>
      </c>
      <c r="D4423">
        <f t="shared" si="276"/>
        <v>2016</v>
      </c>
      <c r="E4423" t="str">
        <f t="shared" si="277"/>
        <v>Apr</v>
      </c>
      <c r="F4423" t="s">
        <v>37</v>
      </c>
      <c r="G4423" t="s">
        <v>1573</v>
      </c>
      <c r="H4423" s="2" t="s">
        <v>22</v>
      </c>
      <c r="I4423" t="s">
        <v>113</v>
      </c>
      <c r="J4423" t="s">
        <v>109</v>
      </c>
      <c r="K4423">
        <v>77070</v>
      </c>
      <c r="L4423" t="s">
        <v>25</v>
      </c>
      <c r="M4423" t="s">
        <v>5223</v>
      </c>
      <c r="N4423" t="s">
        <v>128</v>
      </c>
      <c r="O4423" t="s">
        <v>4436</v>
      </c>
      <c r="P4423" s="4">
        <v>9.1560000000000006</v>
      </c>
      <c r="Q4423" s="4">
        <v>18</v>
      </c>
      <c r="R4423" s="4">
        <f t="shared" si="278"/>
        <v>-8.8439999999999994</v>
      </c>
      <c r="S4423" s="4">
        <f t="shared" si="279"/>
        <v>-1.3265999999999998</v>
      </c>
    </row>
    <row r="4424" spans="1:19" ht="15.6" x14ac:dyDescent="0.3">
      <c r="A4424" t="s">
        <v>3127</v>
      </c>
      <c r="B4424" s="1">
        <v>43427</v>
      </c>
      <c r="C4424" s="1">
        <v>43430</v>
      </c>
      <c r="D4424">
        <f t="shared" si="276"/>
        <v>2018</v>
      </c>
      <c r="E4424" t="str">
        <f t="shared" si="277"/>
        <v>Nov</v>
      </c>
      <c r="F4424" t="s">
        <v>20</v>
      </c>
      <c r="G4424" t="s">
        <v>2818</v>
      </c>
      <c r="H4424" s="2" t="s">
        <v>22</v>
      </c>
      <c r="I4424" t="s">
        <v>116</v>
      </c>
      <c r="J4424" t="s">
        <v>109</v>
      </c>
      <c r="K4424">
        <v>75220</v>
      </c>
      <c r="L4424" t="s">
        <v>25</v>
      </c>
      <c r="M4424" t="s">
        <v>5223</v>
      </c>
      <c r="N4424" t="s">
        <v>128</v>
      </c>
      <c r="O4424" t="s">
        <v>4436</v>
      </c>
      <c r="P4424" s="4">
        <v>6.1040000000000001</v>
      </c>
      <c r="Q4424" s="4">
        <v>5</v>
      </c>
      <c r="R4424" s="4">
        <f t="shared" si="278"/>
        <v>1.1040000000000001</v>
      </c>
      <c r="S4424" s="4">
        <f t="shared" si="279"/>
        <v>0.1656</v>
      </c>
    </row>
    <row r="4425" spans="1:19" ht="15.6" x14ac:dyDescent="0.3">
      <c r="A4425" t="s">
        <v>5070</v>
      </c>
      <c r="B4425" s="1">
        <v>42674</v>
      </c>
      <c r="C4425" s="1">
        <v>42678</v>
      </c>
      <c r="D4425">
        <f t="shared" si="276"/>
        <v>2016</v>
      </c>
      <c r="E4425" t="str">
        <f t="shared" si="277"/>
        <v>Oct</v>
      </c>
      <c r="F4425" t="s">
        <v>67</v>
      </c>
      <c r="G4425" t="s">
        <v>661</v>
      </c>
      <c r="H4425" s="2" t="s">
        <v>22</v>
      </c>
      <c r="I4425" t="s">
        <v>154</v>
      </c>
      <c r="J4425" t="s">
        <v>33</v>
      </c>
      <c r="K4425">
        <v>93905</v>
      </c>
      <c r="L4425" t="s">
        <v>34</v>
      </c>
      <c r="M4425" t="s">
        <v>5226</v>
      </c>
      <c r="N4425" t="s">
        <v>128</v>
      </c>
      <c r="O4425" t="s">
        <v>4436</v>
      </c>
      <c r="P4425" s="4">
        <v>29.8</v>
      </c>
      <c r="Q4425" s="4">
        <v>29.8</v>
      </c>
      <c r="R4425" s="4">
        <f t="shared" si="278"/>
        <v>0</v>
      </c>
      <c r="S4425" s="4">
        <f t="shared" si="279"/>
        <v>0</v>
      </c>
    </row>
    <row r="4426" spans="1:19" x14ac:dyDescent="0.3">
      <c r="A4426" t="s">
        <v>5227</v>
      </c>
      <c r="B4426" s="1">
        <v>43292</v>
      </c>
      <c r="C4426" s="1">
        <v>43297</v>
      </c>
      <c r="D4426">
        <f t="shared" si="276"/>
        <v>2018</v>
      </c>
      <c r="E4426" t="str">
        <f t="shared" si="277"/>
        <v>Jul</v>
      </c>
      <c r="F4426" t="s">
        <v>37</v>
      </c>
      <c r="G4426" t="s">
        <v>303</v>
      </c>
      <c r="H4426" t="s">
        <v>51</v>
      </c>
      <c r="I4426" t="s">
        <v>39</v>
      </c>
      <c r="J4426" t="s">
        <v>33</v>
      </c>
      <c r="K4426">
        <v>92105</v>
      </c>
      <c r="L4426" t="s">
        <v>34</v>
      </c>
      <c r="M4426" t="s">
        <v>5226</v>
      </c>
      <c r="N4426" t="s">
        <v>128</v>
      </c>
      <c r="O4426" t="s">
        <v>4436</v>
      </c>
      <c r="P4426" s="4">
        <v>29.8</v>
      </c>
      <c r="Q4426" s="4">
        <v>29.8</v>
      </c>
      <c r="R4426" s="4">
        <f t="shared" si="278"/>
        <v>0</v>
      </c>
      <c r="S4426" s="4">
        <f t="shared" si="279"/>
        <v>0</v>
      </c>
    </row>
    <row r="4427" spans="1:19" x14ac:dyDescent="0.3">
      <c r="A4427" t="s">
        <v>2861</v>
      </c>
      <c r="B4427" s="1">
        <v>42823</v>
      </c>
      <c r="C4427" s="1">
        <v>42827</v>
      </c>
      <c r="D4427">
        <f t="shared" si="276"/>
        <v>2017</v>
      </c>
      <c r="E4427" t="str">
        <f t="shared" si="277"/>
        <v>Mar</v>
      </c>
      <c r="F4427" t="s">
        <v>37</v>
      </c>
      <c r="G4427" t="s">
        <v>1310</v>
      </c>
      <c r="H4427" t="s">
        <v>51</v>
      </c>
      <c r="I4427" t="s">
        <v>61</v>
      </c>
      <c r="J4427" t="s">
        <v>62</v>
      </c>
      <c r="K4427">
        <v>10009</v>
      </c>
      <c r="L4427" t="s">
        <v>54</v>
      </c>
      <c r="M4427" t="s">
        <v>5226</v>
      </c>
      <c r="N4427" t="s">
        <v>128</v>
      </c>
      <c r="O4427" t="s">
        <v>4436</v>
      </c>
      <c r="P4427" s="4">
        <v>29.8</v>
      </c>
      <c r="Q4427" s="4">
        <v>29.8</v>
      </c>
      <c r="R4427" s="4">
        <f t="shared" si="278"/>
        <v>0</v>
      </c>
      <c r="S4427" s="4">
        <f t="shared" si="279"/>
        <v>0</v>
      </c>
    </row>
    <row r="4428" spans="1:19" ht="15.6" x14ac:dyDescent="0.3">
      <c r="A4428" t="s">
        <v>5228</v>
      </c>
      <c r="B4428" s="1">
        <v>43458</v>
      </c>
      <c r="C4428" s="1">
        <v>43463</v>
      </c>
      <c r="D4428">
        <f t="shared" si="276"/>
        <v>2018</v>
      </c>
      <c r="E4428" t="str">
        <f t="shared" si="277"/>
        <v>Dec</v>
      </c>
      <c r="F4428" t="s">
        <v>37</v>
      </c>
      <c r="G4428" t="s">
        <v>1592</v>
      </c>
      <c r="H4428" s="2" t="s">
        <v>22</v>
      </c>
      <c r="I4428" t="s">
        <v>61</v>
      </c>
      <c r="J4428" t="s">
        <v>62</v>
      </c>
      <c r="K4428">
        <v>10024</v>
      </c>
      <c r="L4428" t="s">
        <v>54</v>
      </c>
      <c r="M4428" t="s">
        <v>5226</v>
      </c>
      <c r="N4428" t="s">
        <v>128</v>
      </c>
      <c r="O4428" t="s">
        <v>4436</v>
      </c>
      <c r="P4428" s="4">
        <v>17.88</v>
      </c>
      <c r="Q4428" s="4">
        <v>18</v>
      </c>
      <c r="R4428" s="4">
        <f t="shared" si="278"/>
        <v>-0.12000000000000099</v>
      </c>
      <c r="S4428" s="4">
        <f t="shared" si="279"/>
        <v>-1.8000000000000148E-2</v>
      </c>
    </row>
    <row r="4429" spans="1:19" x14ac:dyDescent="0.3">
      <c r="A4429" t="s">
        <v>2875</v>
      </c>
      <c r="B4429" s="1">
        <v>42011</v>
      </c>
      <c r="C4429" s="1">
        <v>42016</v>
      </c>
      <c r="D4429">
        <f t="shared" si="276"/>
        <v>2015</v>
      </c>
      <c r="E4429" t="str">
        <f t="shared" si="277"/>
        <v>Jan</v>
      </c>
      <c r="F4429" t="s">
        <v>37</v>
      </c>
      <c r="G4429" t="s">
        <v>1248</v>
      </c>
      <c r="H4429" t="s">
        <v>105</v>
      </c>
      <c r="I4429" t="s">
        <v>108</v>
      </c>
      <c r="J4429" t="s">
        <v>109</v>
      </c>
      <c r="K4429">
        <v>77340</v>
      </c>
      <c r="L4429" t="s">
        <v>25</v>
      </c>
      <c r="M4429" t="s">
        <v>5226</v>
      </c>
      <c r="N4429" t="s">
        <v>128</v>
      </c>
      <c r="O4429" t="s">
        <v>4436</v>
      </c>
      <c r="P4429" s="4">
        <v>10.43</v>
      </c>
      <c r="Q4429" s="4">
        <v>10.43</v>
      </c>
      <c r="R4429" s="4">
        <f t="shared" si="278"/>
        <v>0</v>
      </c>
      <c r="S4429" s="4">
        <f t="shared" si="279"/>
        <v>0</v>
      </c>
    </row>
    <row r="4430" spans="1:19" ht="15.6" x14ac:dyDescent="0.3">
      <c r="A4430" t="s">
        <v>4636</v>
      </c>
      <c r="B4430" s="1">
        <v>42618</v>
      </c>
      <c r="C4430" s="1">
        <v>42624</v>
      </c>
      <c r="D4430">
        <f t="shared" si="276"/>
        <v>2016</v>
      </c>
      <c r="E4430" t="str">
        <f t="shared" si="277"/>
        <v>Sep</v>
      </c>
      <c r="F4430" t="s">
        <v>37</v>
      </c>
      <c r="G4430" t="s">
        <v>3038</v>
      </c>
      <c r="H4430" s="2" t="s">
        <v>22</v>
      </c>
      <c r="I4430" t="s">
        <v>113</v>
      </c>
      <c r="J4430" t="s">
        <v>109</v>
      </c>
      <c r="K4430">
        <v>77036</v>
      </c>
      <c r="L4430" t="s">
        <v>25</v>
      </c>
      <c r="M4430" t="s">
        <v>5226</v>
      </c>
      <c r="N4430" t="s">
        <v>128</v>
      </c>
      <c r="O4430" t="s">
        <v>4436</v>
      </c>
      <c r="P4430" s="4">
        <v>4.47</v>
      </c>
      <c r="Q4430" s="4">
        <v>5</v>
      </c>
      <c r="R4430" s="4">
        <f t="shared" si="278"/>
        <v>-0.53000000000000025</v>
      </c>
      <c r="S4430" s="4">
        <f t="shared" si="279"/>
        <v>-7.9500000000000029E-2</v>
      </c>
    </row>
    <row r="4431" spans="1:19" ht="15.6" x14ac:dyDescent="0.3">
      <c r="A4431" t="s">
        <v>5229</v>
      </c>
      <c r="B4431" s="1">
        <v>42834</v>
      </c>
      <c r="C4431" s="1">
        <v>42838</v>
      </c>
      <c r="D4431">
        <f t="shared" si="276"/>
        <v>2017</v>
      </c>
      <c r="E4431" t="str">
        <f t="shared" si="277"/>
        <v>Apr</v>
      </c>
      <c r="F4431" t="s">
        <v>37</v>
      </c>
      <c r="G4431" t="s">
        <v>1422</v>
      </c>
      <c r="H4431" s="2" t="s">
        <v>22</v>
      </c>
      <c r="I4431" t="s">
        <v>69</v>
      </c>
      <c r="J4431" t="s">
        <v>70</v>
      </c>
      <c r="K4431">
        <v>98103</v>
      </c>
      <c r="L4431" t="s">
        <v>34</v>
      </c>
      <c r="M4431" t="s">
        <v>5230</v>
      </c>
      <c r="N4431" t="s">
        <v>128</v>
      </c>
      <c r="O4431" t="s">
        <v>4436</v>
      </c>
      <c r="P4431" s="4">
        <v>35.351999999999997</v>
      </c>
      <c r="Q4431" s="4">
        <v>35.351999999999997</v>
      </c>
      <c r="R4431" s="4">
        <f t="shared" si="278"/>
        <v>0</v>
      </c>
      <c r="S4431" s="4">
        <f t="shared" si="279"/>
        <v>0</v>
      </c>
    </row>
    <row r="4432" spans="1:19" ht="15.6" x14ac:dyDescent="0.3">
      <c r="A4432" t="s">
        <v>5231</v>
      </c>
      <c r="B4432" s="1">
        <v>42964</v>
      </c>
      <c r="C4432" s="1">
        <v>42968</v>
      </c>
      <c r="D4432">
        <f t="shared" si="276"/>
        <v>2017</v>
      </c>
      <c r="E4432" t="str">
        <f t="shared" si="277"/>
        <v>Aug</v>
      </c>
      <c r="F4432" t="s">
        <v>37</v>
      </c>
      <c r="G4432" t="s">
        <v>2006</v>
      </c>
      <c r="H4432" s="2" t="s">
        <v>22</v>
      </c>
      <c r="I4432" t="s">
        <v>69</v>
      </c>
      <c r="J4432" t="s">
        <v>70</v>
      </c>
      <c r="K4432">
        <v>98105</v>
      </c>
      <c r="L4432" t="s">
        <v>34</v>
      </c>
      <c r="M4432" t="s">
        <v>5230</v>
      </c>
      <c r="N4432" t="s">
        <v>128</v>
      </c>
      <c r="O4432" t="s">
        <v>4436</v>
      </c>
      <c r="P4432" s="4">
        <v>15.712</v>
      </c>
      <c r="Q4432" s="4">
        <v>18</v>
      </c>
      <c r="R4432" s="4">
        <f t="shared" si="278"/>
        <v>-2.2880000000000003</v>
      </c>
      <c r="S4432" s="4">
        <f t="shared" si="279"/>
        <v>-0.34320000000000001</v>
      </c>
    </row>
    <row r="4433" spans="1:19" ht="15.6" x14ac:dyDescent="0.3">
      <c r="A4433" t="s">
        <v>412</v>
      </c>
      <c r="B4433" s="1">
        <v>43360</v>
      </c>
      <c r="C4433" s="1">
        <v>43364</v>
      </c>
      <c r="D4433">
        <f t="shared" si="276"/>
        <v>2018</v>
      </c>
      <c r="E4433" t="str">
        <f t="shared" si="277"/>
        <v>Sep</v>
      </c>
      <c r="F4433" t="s">
        <v>67</v>
      </c>
      <c r="G4433" t="s">
        <v>413</v>
      </c>
      <c r="H4433" s="2" t="s">
        <v>22</v>
      </c>
      <c r="I4433" t="s">
        <v>414</v>
      </c>
      <c r="J4433" t="s">
        <v>415</v>
      </c>
      <c r="K4433">
        <v>84604</v>
      </c>
      <c r="L4433" t="s">
        <v>34</v>
      </c>
      <c r="M4433" t="s">
        <v>5230</v>
      </c>
      <c r="N4433" t="s">
        <v>128</v>
      </c>
      <c r="O4433" t="s">
        <v>4436</v>
      </c>
      <c r="P4433" s="4">
        <v>11.784000000000001</v>
      </c>
      <c r="Q4433" s="4">
        <v>11.784000000000001</v>
      </c>
      <c r="R4433" s="4">
        <f t="shared" si="278"/>
        <v>0</v>
      </c>
      <c r="S4433" s="4">
        <f t="shared" si="279"/>
        <v>0</v>
      </c>
    </row>
    <row r="4434" spans="1:19" ht="15.6" x14ac:dyDescent="0.3">
      <c r="A4434" t="s">
        <v>5232</v>
      </c>
      <c r="B4434" s="1">
        <v>42696</v>
      </c>
      <c r="C4434" s="1">
        <v>42701</v>
      </c>
      <c r="D4434">
        <f t="shared" si="276"/>
        <v>2016</v>
      </c>
      <c r="E4434" t="str">
        <f t="shared" si="277"/>
        <v>Nov</v>
      </c>
      <c r="F4434" t="s">
        <v>37</v>
      </c>
      <c r="G4434" t="s">
        <v>553</v>
      </c>
      <c r="H4434" s="2" t="s">
        <v>22</v>
      </c>
      <c r="I4434" t="s">
        <v>756</v>
      </c>
      <c r="J4434" t="s">
        <v>250</v>
      </c>
      <c r="K4434">
        <v>38109</v>
      </c>
      <c r="L4434" t="s">
        <v>44</v>
      </c>
      <c r="M4434" t="s">
        <v>5230</v>
      </c>
      <c r="N4434" t="s">
        <v>128</v>
      </c>
      <c r="O4434" t="s">
        <v>4436</v>
      </c>
      <c r="P4434" s="4">
        <v>2.9460000000000002</v>
      </c>
      <c r="Q4434" s="4">
        <v>5</v>
      </c>
      <c r="R4434" s="4">
        <f t="shared" si="278"/>
        <v>-2.0539999999999998</v>
      </c>
      <c r="S4434" s="4">
        <f t="shared" si="279"/>
        <v>-0.30809999999999998</v>
      </c>
    </row>
    <row r="4435" spans="1:19" ht="15.6" x14ac:dyDescent="0.3">
      <c r="A4435" t="s">
        <v>3006</v>
      </c>
      <c r="B4435" s="1">
        <v>43078</v>
      </c>
      <c r="C4435" s="1">
        <v>43083</v>
      </c>
      <c r="D4435">
        <f t="shared" si="276"/>
        <v>2017</v>
      </c>
      <c r="E4435" t="str">
        <f t="shared" si="277"/>
        <v>Dec</v>
      </c>
      <c r="F4435" t="s">
        <v>67</v>
      </c>
      <c r="G4435" t="s">
        <v>661</v>
      </c>
      <c r="H4435" s="2" t="s">
        <v>22</v>
      </c>
      <c r="I4435" t="s">
        <v>321</v>
      </c>
      <c r="J4435" t="s">
        <v>250</v>
      </c>
      <c r="K4435">
        <v>37064</v>
      </c>
      <c r="L4435" t="s">
        <v>44</v>
      </c>
      <c r="M4435" t="s">
        <v>5230</v>
      </c>
      <c r="N4435" t="s">
        <v>128</v>
      </c>
      <c r="O4435" t="s">
        <v>4436</v>
      </c>
      <c r="P4435" s="4">
        <v>2.9460000000000002</v>
      </c>
      <c r="Q4435" s="4">
        <v>5</v>
      </c>
      <c r="R4435" s="4">
        <f t="shared" si="278"/>
        <v>-2.0539999999999998</v>
      </c>
      <c r="S4435" s="4">
        <f t="shared" si="279"/>
        <v>-0.30809999999999998</v>
      </c>
    </row>
    <row r="4436" spans="1:19" ht="15.6" x14ac:dyDescent="0.3">
      <c r="A4436" t="s">
        <v>2657</v>
      </c>
      <c r="B4436" s="1">
        <v>43200</v>
      </c>
      <c r="C4436" s="1">
        <v>43204</v>
      </c>
      <c r="D4436">
        <f t="shared" si="276"/>
        <v>2018</v>
      </c>
      <c r="E4436" t="str">
        <f t="shared" si="277"/>
        <v>Apr</v>
      </c>
      <c r="F4436" t="s">
        <v>67</v>
      </c>
      <c r="G4436" t="s">
        <v>2658</v>
      </c>
      <c r="H4436" s="2" t="s">
        <v>22</v>
      </c>
      <c r="I4436" t="s">
        <v>78</v>
      </c>
      <c r="J4436" t="s">
        <v>79</v>
      </c>
      <c r="K4436">
        <v>32216</v>
      </c>
      <c r="L4436" t="s">
        <v>44</v>
      </c>
      <c r="M4436" t="s">
        <v>5230</v>
      </c>
      <c r="N4436" t="s">
        <v>128</v>
      </c>
      <c r="O4436" t="s">
        <v>4436</v>
      </c>
      <c r="P4436" s="4">
        <v>4.4189999999999996</v>
      </c>
      <c r="Q4436" s="4">
        <v>5</v>
      </c>
      <c r="R4436" s="4">
        <f t="shared" si="278"/>
        <v>-0.58100000000000041</v>
      </c>
      <c r="S4436" s="4">
        <f t="shared" si="279"/>
        <v>-8.7150000000000061E-2</v>
      </c>
    </row>
    <row r="4437" spans="1:19" ht="15.6" x14ac:dyDescent="0.3">
      <c r="A4437" t="s">
        <v>5233</v>
      </c>
      <c r="B4437" s="1">
        <v>42264</v>
      </c>
      <c r="C4437" s="1">
        <v>42268</v>
      </c>
      <c r="D4437">
        <f t="shared" si="276"/>
        <v>2015</v>
      </c>
      <c r="E4437" t="str">
        <f t="shared" si="277"/>
        <v>Sep</v>
      </c>
      <c r="F4437" t="s">
        <v>37</v>
      </c>
      <c r="G4437" t="s">
        <v>4525</v>
      </c>
      <c r="H4437" s="2" t="s">
        <v>22</v>
      </c>
      <c r="I4437" t="s">
        <v>100</v>
      </c>
      <c r="J4437" t="s">
        <v>101</v>
      </c>
      <c r="K4437">
        <v>19120</v>
      </c>
      <c r="L4437" t="s">
        <v>54</v>
      </c>
      <c r="M4437" t="s">
        <v>5230</v>
      </c>
      <c r="N4437" t="s">
        <v>128</v>
      </c>
      <c r="O4437" t="s">
        <v>4436</v>
      </c>
      <c r="P4437" s="4">
        <v>5.8920000000000003</v>
      </c>
      <c r="Q4437" s="4">
        <v>5</v>
      </c>
      <c r="R4437" s="4">
        <f t="shared" si="278"/>
        <v>0.89200000000000035</v>
      </c>
      <c r="S4437" s="4">
        <f t="shared" si="279"/>
        <v>0.13380000000000006</v>
      </c>
    </row>
    <row r="4438" spans="1:19" ht="15.6" x14ac:dyDescent="0.3">
      <c r="A4438" t="s">
        <v>4588</v>
      </c>
      <c r="B4438" s="1">
        <v>42311</v>
      </c>
      <c r="C4438" s="1">
        <v>42315</v>
      </c>
      <c r="D4438">
        <f t="shared" si="276"/>
        <v>2015</v>
      </c>
      <c r="E4438" t="str">
        <f t="shared" si="277"/>
        <v>Nov</v>
      </c>
      <c r="F4438" t="s">
        <v>37</v>
      </c>
      <c r="G4438" t="s">
        <v>2434</v>
      </c>
      <c r="H4438" s="2" t="s">
        <v>22</v>
      </c>
      <c r="I4438" t="s">
        <v>61</v>
      </c>
      <c r="J4438" t="s">
        <v>62</v>
      </c>
      <c r="K4438">
        <v>10009</v>
      </c>
      <c r="L4438" t="s">
        <v>54</v>
      </c>
      <c r="M4438" t="s">
        <v>5230</v>
      </c>
      <c r="N4438" t="s">
        <v>128</v>
      </c>
      <c r="O4438" t="s">
        <v>4436</v>
      </c>
      <c r="P4438" s="4">
        <v>7.8559999999999999</v>
      </c>
      <c r="Q4438" s="4">
        <v>18</v>
      </c>
      <c r="R4438" s="4">
        <f t="shared" si="278"/>
        <v>-10.144</v>
      </c>
      <c r="S4438" s="4">
        <f t="shared" si="279"/>
        <v>-1.5216000000000001</v>
      </c>
    </row>
    <row r="4439" spans="1:19" ht="15.6" x14ac:dyDescent="0.3">
      <c r="A4439" t="s">
        <v>5234</v>
      </c>
      <c r="B4439" s="1">
        <v>42638</v>
      </c>
      <c r="C4439" s="1">
        <v>42638</v>
      </c>
      <c r="D4439">
        <f t="shared" si="276"/>
        <v>2016</v>
      </c>
      <c r="E4439" t="str">
        <f t="shared" si="277"/>
        <v>Sep</v>
      </c>
      <c r="F4439" t="s">
        <v>30</v>
      </c>
      <c r="G4439" t="s">
        <v>558</v>
      </c>
      <c r="H4439" s="2" t="s">
        <v>22</v>
      </c>
      <c r="I4439" t="s">
        <v>100</v>
      </c>
      <c r="J4439" t="s">
        <v>101</v>
      </c>
      <c r="K4439">
        <v>19143</v>
      </c>
      <c r="L4439" t="s">
        <v>54</v>
      </c>
      <c r="M4439" t="s">
        <v>5230</v>
      </c>
      <c r="N4439" t="s">
        <v>128</v>
      </c>
      <c r="O4439" t="s">
        <v>4436</v>
      </c>
      <c r="P4439" s="4">
        <v>2.9460000000000002</v>
      </c>
      <c r="Q4439" s="4">
        <v>5</v>
      </c>
      <c r="R4439" s="4">
        <f t="shared" si="278"/>
        <v>-2.0539999999999998</v>
      </c>
      <c r="S4439" s="4">
        <f t="shared" si="279"/>
        <v>-0.30809999999999998</v>
      </c>
    </row>
    <row r="4440" spans="1:19" ht="15.6" x14ac:dyDescent="0.3">
      <c r="A4440" t="s">
        <v>4036</v>
      </c>
      <c r="B4440" s="1">
        <v>43010</v>
      </c>
      <c r="C4440" s="1">
        <v>43017</v>
      </c>
      <c r="D4440">
        <f t="shared" si="276"/>
        <v>2017</v>
      </c>
      <c r="E4440" t="str">
        <f t="shared" si="277"/>
        <v>Oct</v>
      </c>
      <c r="F4440" t="s">
        <v>37</v>
      </c>
      <c r="G4440" t="s">
        <v>4037</v>
      </c>
      <c r="H4440" s="2" t="s">
        <v>22</v>
      </c>
      <c r="I4440" t="s">
        <v>42</v>
      </c>
      <c r="J4440" t="s">
        <v>653</v>
      </c>
      <c r="K4440">
        <v>47905</v>
      </c>
      <c r="L4440" t="s">
        <v>25</v>
      </c>
      <c r="M4440" t="s">
        <v>5230</v>
      </c>
      <c r="N4440" t="s">
        <v>128</v>
      </c>
      <c r="O4440" t="s">
        <v>4436</v>
      </c>
      <c r="P4440" s="4">
        <v>34.369999999999997</v>
      </c>
      <c r="Q4440" s="4">
        <v>34.369999999999997</v>
      </c>
      <c r="R4440" s="4">
        <f t="shared" si="278"/>
        <v>0</v>
      </c>
      <c r="S4440" s="4">
        <f t="shared" si="279"/>
        <v>0</v>
      </c>
    </row>
    <row r="4441" spans="1:19" ht="15.6" x14ac:dyDescent="0.3">
      <c r="A4441" t="s">
        <v>4997</v>
      </c>
      <c r="B4441" s="1">
        <v>43238</v>
      </c>
      <c r="C4441" s="1">
        <v>43243</v>
      </c>
      <c r="D4441">
        <f t="shared" si="276"/>
        <v>2018</v>
      </c>
      <c r="E4441" t="str">
        <f t="shared" si="277"/>
        <v>May</v>
      </c>
      <c r="F4441" t="s">
        <v>37</v>
      </c>
      <c r="G4441" t="s">
        <v>3893</v>
      </c>
      <c r="H4441" s="2" t="s">
        <v>22</v>
      </c>
      <c r="I4441" t="s">
        <v>681</v>
      </c>
      <c r="J4441" t="s">
        <v>109</v>
      </c>
      <c r="K4441">
        <v>78501</v>
      </c>
      <c r="L4441" t="s">
        <v>25</v>
      </c>
      <c r="M4441" t="s">
        <v>5230</v>
      </c>
      <c r="N4441" t="s">
        <v>128</v>
      </c>
      <c r="O4441" t="s">
        <v>4436</v>
      </c>
      <c r="P4441" s="4">
        <v>6.8739999999999997</v>
      </c>
      <c r="Q4441" s="4">
        <v>5</v>
      </c>
      <c r="R4441" s="4">
        <f t="shared" si="278"/>
        <v>1.8739999999999997</v>
      </c>
      <c r="S4441" s="4">
        <f t="shared" si="279"/>
        <v>0.28109999999999996</v>
      </c>
    </row>
    <row r="4442" spans="1:19" ht="15.6" x14ac:dyDescent="0.3">
      <c r="A4442" t="s">
        <v>2374</v>
      </c>
      <c r="B4442" s="1">
        <v>43406</v>
      </c>
      <c r="C4442" s="1">
        <v>43408</v>
      </c>
      <c r="D4442">
        <f t="shared" si="276"/>
        <v>2018</v>
      </c>
      <c r="E4442" t="str">
        <f t="shared" si="277"/>
        <v>Nov</v>
      </c>
      <c r="F4442" t="s">
        <v>67</v>
      </c>
      <c r="G4442" t="s">
        <v>1223</v>
      </c>
      <c r="H4442" s="2" t="s">
        <v>22</v>
      </c>
      <c r="I4442" t="s">
        <v>2375</v>
      </c>
      <c r="J4442" t="s">
        <v>33</v>
      </c>
      <c r="K4442">
        <v>94526</v>
      </c>
      <c r="L4442" t="s">
        <v>34</v>
      </c>
      <c r="M4442" t="s">
        <v>5235</v>
      </c>
      <c r="N4442" t="s">
        <v>128</v>
      </c>
      <c r="O4442" t="s">
        <v>4436</v>
      </c>
      <c r="P4442" s="4">
        <v>590.35199999999998</v>
      </c>
      <c r="Q4442" s="4">
        <v>590.35199999999998</v>
      </c>
      <c r="R4442" s="4">
        <f t="shared" si="278"/>
        <v>0</v>
      </c>
      <c r="S4442" s="4">
        <f t="shared" si="279"/>
        <v>0</v>
      </c>
    </row>
    <row r="4443" spans="1:19" ht="15.6" x14ac:dyDescent="0.3">
      <c r="A4443" t="s">
        <v>5236</v>
      </c>
      <c r="B4443" s="1">
        <v>42707</v>
      </c>
      <c r="C4443" s="1">
        <v>42711</v>
      </c>
      <c r="D4443">
        <f t="shared" si="276"/>
        <v>2016</v>
      </c>
      <c r="E4443" t="str">
        <f t="shared" si="277"/>
        <v>Dec</v>
      </c>
      <c r="F4443" t="s">
        <v>37</v>
      </c>
      <c r="G4443" t="s">
        <v>449</v>
      </c>
      <c r="H4443" s="2" t="s">
        <v>22</v>
      </c>
      <c r="I4443" t="s">
        <v>61</v>
      </c>
      <c r="J4443" t="s">
        <v>62</v>
      </c>
      <c r="K4443">
        <v>10011</v>
      </c>
      <c r="L4443" t="s">
        <v>54</v>
      </c>
      <c r="M4443" t="s">
        <v>5235</v>
      </c>
      <c r="N4443" t="s">
        <v>128</v>
      </c>
      <c r="O4443" t="s">
        <v>4436</v>
      </c>
      <c r="P4443" s="4">
        <v>590.35199999999998</v>
      </c>
      <c r="Q4443" s="4">
        <v>590.35199999999998</v>
      </c>
      <c r="R4443" s="4">
        <f t="shared" si="278"/>
        <v>0</v>
      </c>
      <c r="S4443" s="4">
        <f t="shared" si="279"/>
        <v>0</v>
      </c>
    </row>
    <row r="4444" spans="1:19" x14ac:dyDescent="0.3">
      <c r="A4444" t="s">
        <v>5237</v>
      </c>
      <c r="B4444" s="1">
        <v>42561</v>
      </c>
      <c r="C4444" s="1">
        <v>42565</v>
      </c>
      <c r="D4444">
        <f t="shared" si="276"/>
        <v>2016</v>
      </c>
      <c r="E4444" t="str">
        <f t="shared" si="277"/>
        <v>Jul</v>
      </c>
      <c r="F4444" t="s">
        <v>37</v>
      </c>
      <c r="G4444" t="s">
        <v>531</v>
      </c>
      <c r="H4444" t="s">
        <v>51</v>
      </c>
      <c r="I4444" t="s">
        <v>4454</v>
      </c>
      <c r="J4444" t="s">
        <v>33</v>
      </c>
      <c r="K4444">
        <v>92404</v>
      </c>
      <c r="L4444" t="s">
        <v>34</v>
      </c>
      <c r="M4444" t="s">
        <v>5238</v>
      </c>
      <c r="N4444" t="s">
        <v>128</v>
      </c>
      <c r="O4444" t="s">
        <v>4436</v>
      </c>
      <c r="P4444" s="4">
        <v>39.92</v>
      </c>
      <c r="Q4444" s="4">
        <v>39.92</v>
      </c>
      <c r="R4444" s="4">
        <f t="shared" si="278"/>
        <v>0</v>
      </c>
      <c r="S4444" s="4">
        <f t="shared" si="279"/>
        <v>0</v>
      </c>
    </row>
    <row r="4445" spans="1:19" ht="15.6" x14ac:dyDescent="0.3">
      <c r="A4445" t="s">
        <v>1735</v>
      </c>
      <c r="B4445" s="1">
        <v>43036</v>
      </c>
      <c r="C4445" s="1">
        <v>43036</v>
      </c>
      <c r="D4445">
        <f t="shared" si="276"/>
        <v>2017</v>
      </c>
      <c r="E4445" t="str">
        <f t="shared" si="277"/>
        <v>Oct</v>
      </c>
      <c r="F4445" t="s">
        <v>30</v>
      </c>
      <c r="G4445" t="s">
        <v>1259</v>
      </c>
      <c r="H4445" s="2" t="s">
        <v>22</v>
      </c>
      <c r="I4445" t="s">
        <v>1438</v>
      </c>
      <c r="J4445" t="s">
        <v>79</v>
      </c>
      <c r="K4445">
        <v>33437</v>
      </c>
      <c r="L4445" t="s">
        <v>44</v>
      </c>
      <c r="M4445" t="s">
        <v>5238</v>
      </c>
      <c r="N4445" t="s">
        <v>128</v>
      </c>
      <c r="O4445" t="s">
        <v>4436</v>
      </c>
      <c r="P4445" s="4">
        <v>37.424999999999997</v>
      </c>
      <c r="Q4445" s="4">
        <v>37.424999999999997</v>
      </c>
      <c r="R4445" s="4">
        <f t="shared" si="278"/>
        <v>0</v>
      </c>
      <c r="S4445" s="4">
        <f t="shared" si="279"/>
        <v>0</v>
      </c>
    </row>
    <row r="4446" spans="1:19" ht="15.6" x14ac:dyDescent="0.3">
      <c r="A4446" t="s">
        <v>5239</v>
      </c>
      <c r="B4446" s="1">
        <v>43389</v>
      </c>
      <c r="C4446" s="1">
        <v>43394</v>
      </c>
      <c r="D4446">
        <f t="shared" si="276"/>
        <v>2018</v>
      </c>
      <c r="E4446" t="str">
        <f t="shared" si="277"/>
        <v>Oct</v>
      </c>
      <c r="F4446" t="s">
        <v>37</v>
      </c>
      <c r="G4446" t="s">
        <v>3832</v>
      </c>
      <c r="H4446" s="2" t="s">
        <v>22</v>
      </c>
      <c r="I4446" t="s">
        <v>645</v>
      </c>
      <c r="J4446" t="s">
        <v>205</v>
      </c>
      <c r="K4446">
        <v>40475</v>
      </c>
      <c r="L4446" t="s">
        <v>44</v>
      </c>
      <c r="M4446" t="s">
        <v>5238</v>
      </c>
      <c r="N4446" t="s">
        <v>128</v>
      </c>
      <c r="O4446" t="s">
        <v>4436</v>
      </c>
      <c r="P4446" s="4">
        <v>124.75</v>
      </c>
      <c r="Q4446" s="4">
        <v>124.75</v>
      </c>
      <c r="R4446" s="4">
        <f t="shared" si="278"/>
        <v>0</v>
      </c>
      <c r="S4446" s="4">
        <f t="shared" si="279"/>
        <v>0</v>
      </c>
    </row>
    <row r="4447" spans="1:19" x14ac:dyDescent="0.3">
      <c r="A4447" t="s">
        <v>5240</v>
      </c>
      <c r="B4447" s="1">
        <v>42100</v>
      </c>
      <c r="C4447" s="1">
        <v>42104</v>
      </c>
      <c r="D4447">
        <f t="shared" si="276"/>
        <v>2015</v>
      </c>
      <c r="E4447" t="str">
        <f t="shared" si="277"/>
        <v>Apr</v>
      </c>
      <c r="F4447" t="s">
        <v>37</v>
      </c>
      <c r="G4447" t="s">
        <v>4537</v>
      </c>
      <c r="H4447" t="s">
        <v>51</v>
      </c>
      <c r="I4447" t="s">
        <v>744</v>
      </c>
      <c r="J4447" t="s">
        <v>101</v>
      </c>
      <c r="K4447">
        <v>17602</v>
      </c>
      <c r="L4447" t="s">
        <v>54</v>
      </c>
      <c r="M4447" t="s">
        <v>5238</v>
      </c>
      <c r="N4447" t="s">
        <v>128</v>
      </c>
      <c r="O4447" t="s">
        <v>4436</v>
      </c>
      <c r="P4447" s="4">
        <v>44.91</v>
      </c>
      <c r="Q4447" s="4">
        <v>44.91</v>
      </c>
      <c r="R4447" s="4">
        <f t="shared" si="278"/>
        <v>0</v>
      </c>
      <c r="S4447" s="4">
        <f t="shared" si="279"/>
        <v>0</v>
      </c>
    </row>
    <row r="4448" spans="1:19" x14ac:dyDescent="0.3">
      <c r="A4448" t="s">
        <v>5241</v>
      </c>
      <c r="B4448" s="1">
        <v>42343</v>
      </c>
      <c r="C4448" s="1">
        <v>42347</v>
      </c>
      <c r="D4448">
        <f t="shared" si="276"/>
        <v>2015</v>
      </c>
      <c r="E4448" t="str">
        <f t="shared" si="277"/>
        <v>Dec</v>
      </c>
      <c r="F4448" t="s">
        <v>37</v>
      </c>
      <c r="G4448" t="s">
        <v>804</v>
      </c>
      <c r="H4448" t="s">
        <v>51</v>
      </c>
      <c r="I4448" t="s">
        <v>182</v>
      </c>
      <c r="J4448" t="s">
        <v>233</v>
      </c>
      <c r="K4448">
        <v>43229</v>
      </c>
      <c r="L4448" t="s">
        <v>54</v>
      </c>
      <c r="M4448" t="s">
        <v>5238</v>
      </c>
      <c r="N4448" t="s">
        <v>128</v>
      </c>
      <c r="O4448" t="s">
        <v>4436</v>
      </c>
      <c r="P4448" s="4">
        <v>29.94</v>
      </c>
      <c r="Q4448" s="4">
        <v>29.94</v>
      </c>
      <c r="R4448" s="4">
        <f t="shared" si="278"/>
        <v>0</v>
      </c>
      <c r="S4448" s="4">
        <f t="shared" si="279"/>
        <v>0</v>
      </c>
    </row>
    <row r="4449" spans="1:19" ht="15.6" x14ac:dyDescent="0.3">
      <c r="A4449" t="s">
        <v>5106</v>
      </c>
      <c r="B4449" s="1">
        <v>42296</v>
      </c>
      <c r="C4449" s="1">
        <v>42299</v>
      </c>
      <c r="D4449">
        <f t="shared" si="276"/>
        <v>2015</v>
      </c>
      <c r="E4449" t="str">
        <f t="shared" si="277"/>
        <v>Oct</v>
      </c>
      <c r="F4449" t="s">
        <v>67</v>
      </c>
      <c r="G4449" t="s">
        <v>488</v>
      </c>
      <c r="H4449" s="2" t="s">
        <v>22</v>
      </c>
      <c r="I4449" t="s">
        <v>32</v>
      </c>
      <c r="J4449" t="s">
        <v>33</v>
      </c>
      <c r="K4449">
        <v>94110</v>
      </c>
      <c r="L4449" t="s">
        <v>34</v>
      </c>
      <c r="M4449" t="s">
        <v>5242</v>
      </c>
      <c r="N4449" t="s">
        <v>128</v>
      </c>
      <c r="O4449" t="s">
        <v>4436</v>
      </c>
      <c r="P4449" s="4">
        <v>20.064</v>
      </c>
      <c r="Q4449" s="4">
        <v>18</v>
      </c>
      <c r="R4449" s="4">
        <f t="shared" si="278"/>
        <v>2.0640000000000001</v>
      </c>
      <c r="S4449" s="4">
        <f t="shared" si="279"/>
        <v>0.30959999999999999</v>
      </c>
    </row>
    <row r="4450" spans="1:19" ht="15.6" x14ac:dyDescent="0.3">
      <c r="A4450" t="s">
        <v>5243</v>
      </c>
      <c r="B4450" s="1">
        <v>42968</v>
      </c>
      <c r="C4450" s="1">
        <v>42971</v>
      </c>
      <c r="D4450">
        <f t="shared" si="276"/>
        <v>2017</v>
      </c>
      <c r="E4450" t="str">
        <f t="shared" si="277"/>
        <v>Aug</v>
      </c>
      <c r="F4450" t="s">
        <v>67</v>
      </c>
      <c r="G4450" t="s">
        <v>488</v>
      </c>
      <c r="H4450" s="2" t="s">
        <v>22</v>
      </c>
      <c r="I4450" t="s">
        <v>69</v>
      </c>
      <c r="J4450" t="s">
        <v>70</v>
      </c>
      <c r="K4450">
        <v>98115</v>
      </c>
      <c r="L4450" t="s">
        <v>34</v>
      </c>
      <c r="M4450" t="s">
        <v>5242</v>
      </c>
      <c r="N4450" t="s">
        <v>128</v>
      </c>
      <c r="O4450" t="s">
        <v>4436</v>
      </c>
      <c r="P4450" s="4">
        <v>33.44</v>
      </c>
      <c r="Q4450" s="4">
        <v>33.44</v>
      </c>
      <c r="R4450" s="4">
        <f t="shared" si="278"/>
        <v>0</v>
      </c>
      <c r="S4450" s="4">
        <f t="shared" si="279"/>
        <v>0</v>
      </c>
    </row>
    <row r="4451" spans="1:19" ht="15.6" x14ac:dyDescent="0.3">
      <c r="A4451" t="s">
        <v>5244</v>
      </c>
      <c r="B4451" s="1">
        <v>43051</v>
      </c>
      <c r="C4451" s="1">
        <v>43058</v>
      </c>
      <c r="D4451">
        <f t="shared" si="276"/>
        <v>2017</v>
      </c>
      <c r="E4451" t="str">
        <f t="shared" si="277"/>
        <v>Nov</v>
      </c>
      <c r="F4451" t="s">
        <v>37</v>
      </c>
      <c r="G4451" t="s">
        <v>1046</v>
      </c>
      <c r="H4451" s="2" t="s">
        <v>22</v>
      </c>
      <c r="I4451" t="s">
        <v>177</v>
      </c>
      <c r="J4451" t="s">
        <v>178</v>
      </c>
      <c r="K4451">
        <v>85204</v>
      </c>
      <c r="L4451" t="s">
        <v>34</v>
      </c>
      <c r="M4451" t="s">
        <v>5242</v>
      </c>
      <c r="N4451" t="s">
        <v>110</v>
      </c>
      <c r="O4451" t="s">
        <v>4436</v>
      </c>
      <c r="P4451" s="4">
        <v>6.27</v>
      </c>
      <c r="Q4451" s="4">
        <v>100</v>
      </c>
      <c r="R4451" s="4">
        <f t="shared" si="278"/>
        <v>-93.73</v>
      </c>
      <c r="S4451" s="4">
        <f t="shared" si="279"/>
        <v>-14.0595</v>
      </c>
    </row>
    <row r="4452" spans="1:19" ht="15.6" x14ac:dyDescent="0.3">
      <c r="A4452" t="s">
        <v>4880</v>
      </c>
      <c r="B4452" s="1">
        <v>42787</v>
      </c>
      <c r="C4452" s="1">
        <v>42791</v>
      </c>
      <c r="D4452">
        <f t="shared" si="276"/>
        <v>2017</v>
      </c>
      <c r="E4452" t="str">
        <f t="shared" si="277"/>
        <v>Feb</v>
      </c>
      <c r="F4452" t="s">
        <v>37</v>
      </c>
      <c r="G4452" t="s">
        <v>1487</v>
      </c>
      <c r="H4452" s="2" t="s">
        <v>22</v>
      </c>
      <c r="I4452" t="s">
        <v>1270</v>
      </c>
      <c r="J4452" t="s">
        <v>79</v>
      </c>
      <c r="K4452">
        <v>33614</v>
      </c>
      <c r="L4452" t="s">
        <v>44</v>
      </c>
      <c r="M4452" t="s">
        <v>5242</v>
      </c>
      <c r="N4452" t="s">
        <v>110</v>
      </c>
      <c r="O4452" t="s">
        <v>4436</v>
      </c>
      <c r="P4452" s="4">
        <v>3.762</v>
      </c>
      <c r="Q4452" s="4">
        <v>5</v>
      </c>
      <c r="R4452" s="4">
        <f t="shared" si="278"/>
        <v>-1.238</v>
      </c>
      <c r="S4452" s="4">
        <f t="shared" si="279"/>
        <v>-0.1857</v>
      </c>
    </row>
    <row r="4453" spans="1:19" ht="15.6" x14ac:dyDescent="0.3">
      <c r="A4453" t="s">
        <v>4865</v>
      </c>
      <c r="B4453" s="1">
        <v>43114</v>
      </c>
      <c r="C4453" s="1">
        <v>43118</v>
      </c>
      <c r="D4453">
        <f t="shared" si="276"/>
        <v>2018</v>
      </c>
      <c r="E4453" t="str">
        <f t="shared" si="277"/>
        <v>Jan</v>
      </c>
      <c r="F4453" t="s">
        <v>37</v>
      </c>
      <c r="G4453" t="s">
        <v>1356</v>
      </c>
      <c r="H4453" s="2" t="s">
        <v>22</v>
      </c>
      <c r="I4453" t="s">
        <v>3469</v>
      </c>
      <c r="J4453" t="s">
        <v>250</v>
      </c>
      <c r="K4453">
        <v>37604</v>
      </c>
      <c r="L4453" t="s">
        <v>44</v>
      </c>
      <c r="M4453" t="s">
        <v>5242</v>
      </c>
      <c r="N4453" t="s">
        <v>128</v>
      </c>
      <c r="O4453" t="s">
        <v>4436</v>
      </c>
      <c r="P4453" s="4">
        <v>2.508</v>
      </c>
      <c r="Q4453" s="4">
        <v>5</v>
      </c>
      <c r="R4453" s="4">
        <f t="shared" si="278"/>
        <v>-2.492</v>
      </c>
      <c r="S4453" s="4">
        <f t="shared" si="279"/>
        <v>-0.37379999999999997</v>
      </c>
    </row>
    <row r="4454" spans="1:19" ht="15.6" x14ac:dyDescent="0.3">
      <c r="A4454" t="s">
        <v>2096</v>
      </c>
      <c r="B4454" s="1">
        <v>42598</v>
      </c>
      <c r="C4454" s="1">
        <v>42602</v>
      </c>
      <c r="D4454">
        <f t="shared" si="276"/>
        <v>2016</v>
      </c>
      <c r="E4454" t="str">
        <f t="shared" si="277"/>
        <v>Aug</v>
      </c>
      <c r="F4454" t="s">
        <v>37</v>
      </c>
      <c r="G4454" t="s">
        <v>363</v>
      </c>
      <c r="H4454" s="2" t="s">
        <v>22</v>
      </c>
      <c r="I4454" t="s">
        <v>100</v>
      </c>
      <c r="J4454" t="s">
        <v>101</v>
      </c>
      <c r="K4454">
        <v>19134</v>
      </c>
      <c r="L4454" t="s">
        <v>54</v>
      </c>
      <c r="M4454" t="s">
        <v>5242</v>
      </c>
      <c r="N4454" t="s">
        <v>128</v>
      </c>
      <c r="O4454" t="s">
        <v>4436</v>
      </c>
      <c r="P4454" s="4">
        <v>3.762</v>
      </c>
      <c r="Q4454" s="4">
        <v>5</v>
      </c>
      <c r="R4454" s="4">
        <f t="shared" si="278"/>
        <v>-1.238</v>
      </c>
      <c r="S4454" s="4">
        <f t="shared" si="279"/>
        <v>-0.1857</v>
      </c>
    </row>
    <row r="4455" spans="1:19" ht="15.6" x14ac:dyDescent="0.3">
      <c r="A4455" t="s">
        <v>4651</v>
      </c>
      <c r="B4455" s="1">
        <v>42711</v>
      </c>
      <c r="C4455" s="1">
        <v>42713</v>
      </c>
      <c r="D4455">
        <f t="shared" si="276"/>
        <v>2016</v>
      </c>
      <c r="E4455" t="str">
        <f t="shared" si="277"/>
        <v>Dec</v>
      </c>
      <c r="F4455" t="s">
        <v>20</v>
      </c>
      <c r="G4455" t="s">
        <v>4043</v>
      </c>
      <c r="H4455" s="2" t="s">
        <v>22</v>
      </c>
      <c r="I4455" t="s">
        <v>61</v>
      </c>
      <c r="J4455" t="s">
        <v>62</v>
      </c>
      <c r="K4455">
        <v>10024</v>
      </c>
      <c r="L4455" t="s">
        <v>54</v>
      </c>
      <c r="M4455" t="s">
        <v>5242</v>
      </c>
      <c r="N4455" t="s">
        <v>128</v>
      </c>
      <c r="O4455" t="s">
        <v>4436</v>
      </c>
      <c r="P4455" s="4">
        <v>6.6879999999999997</v>
      </c>
      <c r="Q4455" s="4">
        <v>5</v>
      </c>
      <c r="R4455" s="4">
        <f t="shared" si="278"/>
        <v>1.6879999999999997</v>
      </c>
      <c r="S4455" s="4">
        <f t="shared" si="279"/>
        <v>0.25319999999999993</v>
      </c>
    </row>
    <row r="4456" spans="1:19" ht="15.6" x14ac:dyDescent="0.3">
      <c r="A4456" t="s">
        <v>5245</v>
      </c>
      <c r="B4456" s="1">
        <v>42907</v>
      </c>
      <c r="C4456" s="1">
        <v>42911</v>
      </c>
      <c r="D4456">
        <f t="shared" si="276"/>
        <v>2017</v>
      </c>
      <c r="E4456" t="str">
        <f t="shared" si="277"/>
        <v>Jun</v>
      </c>
      <c r="F4456" t="s">
        <v>37</v>
      </c>
      <c r="G4456" t="s">
        <v>1806</v>
      </c>
      <c r="H4456" s="2" t="s">
        <v>22</v>
      </c>
      <c r="I4456" t="s">
        <v>23</v>
      </c>
      <c r="J4456" t="s">
        <v>24</v>
      </c>
      <c r="K4456">
        <v>60623</v>
      </c>
      <c r="L4456" t="s">
        <v>25</v>
      </c>
      <c r="M4456" t="s">
        <v>5242</v>
      </c>
      <c r="N4456" t="s">
        <v>110</v>
      </c>
      <c r="O4456" t="s">
        <v>4436</v>
      </c>
      <c r="P4456" s="3">
        <v>0.83599999999999997</v>
      </c>
      <c r="Q4456" s="3">
        <v>0.8</v>
      </c>
      <c r="R4456" s="4">
        <f t="shared" si="278"/>
        <v>3.5999999999999921E-2</v>
      </c>
      <c r="S4456" s="4">
        <f t="shared" si="279"/>
        <v>5.3999999999999881E-3</v>
      </c>
    </row>
    <row r="4457" spans="1:19" ht="15.6" x14ac:dyDescent="0.3">
      <c r="A4457" t="s">
        <v>5246</v>
      </c>
      <c r="B4457" s="1">
        <v>42295</v>
      </c>
      <c r="C4457" s="1">
        <v>42300</v>
      </c>
      <c r="D4457">
        <f t="shared" si="276"/>
        <v>2015</v>
      </c>
      <c r="E4457" t="str">
        <f t="shared" si="277"/>
        <v>Oct</v>
      </c>
      <c r="F4457" t="s">
        <v>67</v>
      </c>
      <c r="G4457" t="s">
        <v>3277</v>
      </c>
      <c r="H4457" s="2" t="s">
        <v>22</v>
      </c>
      <c r="I4457" t="s">
        <v>69</v>
      </c>
      <c r="J4457" t="s">
        <v>70</v>
      </c>
      <c r="K4457">
        <v>98103</v>
      </c>
      <c r="L4457" t="s">
        <v>34</v>
      </c>
      <c r="M4457" t="s">
        <v>5247</v>
      </c>
      <c r="N4457" t="s">
        <v>128</v>
      </c>
      <c r="O4457" t="s">
        <v>4436</v>
      </c>
      <c r="P4457" s="3">
        <v>1.3440000000000001</v>
      </c>
      <c r="Q4457" s="3">
        <v>0.8</v>
      </c>
      <c r="R4457" s="4">
        <f t="shared" si="278"/>
        <v>0.54400000000000004</v>
      </c>
      <c r="S4457" s="4">
        <f t="shared" si="279"/>
        <v>8.1600000000000006E-2</v>
      </c>
    </row>
    <row r="4458" spans="1:19" ht="15.6" x14ac:dyDescent="0.3">
      <c r="A4458" t="s">
        <v>3169</v>
      </c>
      <c r="B4458" s="1">
        <v>42860</v>
      </c>
      <c r="C4458" s="1">
        <v>42863</v>
      </c>
      <c r="D4458">
        <f t="shared" si="276"/>
        <v>2017</v>
      </c>
      <c r="E4458" t="str">
        <f t="shared" si="277"/>
        <v>May</v>
      </c>
      <c r="F4458" t="s">
        <v>20</v>
      </c>
      <c r="G4458" t="s">
        <v>2960</v>
      </c>
      <c r="H4458" s="2" t="s">
        <v>22</v>
      </c>
      <c r="I4458" t="s">
        <v>265</v>
      </c>
      <c r="J4458" t="s">
        <v>33</v>
      </c>
      <c r="K4458">
        <v>92024</v>
      </c>
      <c r="L4458" t="s">
        <v>34</v>
      </c>
      <c r="M4458" t="s">
        <v>5247</v>
      </c>
      <c r="N4458" t="s">
        <v>110</v>
      </c>
      <c r="O4458" t="s">
        <v>4436</v>
      </c>
      <c r="P4458" s="4">
        <v>6.72</v>
      </c>
      <c r="Q4458" s="4">
        <v>5</v>
      </c>
      <c r="R4458" s="4">
        <f t="shared" si="278"/>
        <v>1.7199999999999998</v>
      </c>
      <c r="S4458" s="4">
        <f t="shared" si="279"/>
        <v>0.25799999999999995</v>
      </c>
    </row>
    <row r="4459" spans="1:19" ht="15.6" x14ac:dyDescent="0.3">
      <c r="A4459" t="s">
        <v>2810</v>
      </c>
      <c r="B4459" s="1">
        <v>42897</v>
      </c>
      <c r="C4459" s="1">
        <v>42903</v>
      </c>
      <c r="D4459">
        <f t="shared" si="276"/>
        <v>2017</v>
      </c>
      <c r="E4459" t="str">
        <f t="shared" si="277"/>
        <v>Jun</v>
      </c>
      <c r="F4459" t="s">
        <v>37</v>
      </c>
      <c r="G4459" t="s">
        <v>2811</v>
      </c>
      <c r="H4459" s="2" t="s">
        <v>22</v>
      </c>
      <c r="I4459" t="s">
        <v>422</v>
      </c>
      <c r="J4459" t="s">
        <v>109</v>
      </c>
      <c r="K4459">
        <v>76017</v>
      </c>
      <c r="L4459" t="s">
        <v>25</v>
      </c>
      <c r="M4459" t="s">
        <v>5247</v>
      </c>
      <c r="N4459" t="s">
        <v>110</v>
      </c>
      <c r="O4459" t="s">
        <v>4436</v>
      </c>
      <c r="P4459" s="3">
        <v>1.3440000000000001</v>
      </c>
      <c r="Q4459" s="3">
        <v>0.8</v>
      </c>
      <c r="R4459" s="4">
        <f t="shared" si="278"/>
        <v>0.54400000000000004</v>
      </c>
      <c r="S4459" s="4">
        <f t="shared" si="279"/>
        <v>8.1600000000000006E-2</v>
      </c>
    </row>
    <row r="4460" spans="1:19" ht="15.6" x14ac:dyDescent="0.3">
      <c r="A4460" t="s">
        <v>1614</v>
      </c>
      <c r="B4460" s="1">
        <v>43462</v>
      </c>
      <c r="C4460" s="1">
        <v>43466</v>
      </c>
      <c r="D4460">
        <f t="shared" si="276"/>
        <v>2018</v>
      </c>
      <c r="E4460" t="str">
        <f t="shared" si="277"/>
        <v>Dec</v>
      </c>
      <c r="F4460" t="s">
        <v>37</v>
      </c>
      <c r="G4460" t="s">
        <v>1615</v>
      </c>
      <c r="H4460" s="2" t="s">
        <v>22</v>
      </c>
      <c r="I4460" t="s">
        <v>65</v>
      </c>
      <c r="J4460" t="s">
        <v>24</v>
      </c>
      <c r="K4460">
        <v>61604</v>
      </c>
      <c r="L4460" t="s">
        <v>25</v>
      </c>
      <c r="M4460" t="s">
        <v>5247</v>
      </c>
      <c r="N4460" t="s">
        <v>128</v>
      </c>
      <c r="O4460" t="s">
        <v>4436</v>
      </c>
      <c r="P4460" s="4">
        <v>1.68</v>
      </c>
      <c r="Q4460" s="4">
        <v>5</v>
      </c>
      <c r="R4460" s="4">
        <f t="shared" si="278"/>
        <v>-3.3200000000000003</v>
      </c>
      <c r="S4460" s="4">
        <f t="shared" si="279"/>
        <v>-0.498</v>
      </c>
    </row>
    <row r="4461" spans="1:19" ht="15.6" x14ac:dyDescent="0.3">
      <c r="A4461" t="s">
        <v>5248</v>
      </c>
      <c r="B4461" s="1">
        <v>42152</v>
      </c>
      <c r="C4461" s="1">
        <v>42156</v>
      </c>
      <c r="D4461">
        <f t="shared" si="276"/>
        <v>2015</v>
      </c>
      <c r="E4461" t="str">
        <f t="shared" si="277"/>
        <v>May</v>
      </c>
      <c r="F4461" t="s">
        <v>37</v>
      </c>
      <c r="G4461" t="s">
        <v>951</v>
      </c>
      <c r="H4461" s="2" t="s">
        <v>22</v>
      </c>
      <c r="I4461" t="s">
        <v>69</v>
      </c>
      <c r="J4461" t="s">
        <v>70</v>
      </c>
      <c r="K4461">
        <v>98105</v>
      </c>
      <c r="L4461" t="s">
        <v>34</v>
      </c>
      <c r="M4461" t="s">
        <v>5249</v>
      </c>
      <c r="N4461" t="s">
        <v>128</v>
      </c>
      <c r="O4461" t="s">
        <v>4436</v>
      </c>
      <c r="P4461" s="4">
        <v>136.96</v>
      </c>
      <c r="Q4461" s="4">
        <v>136.96</v>
      </c>
      <c r="R4461" s="4">
        <f t="shared" si="278"/>
        <v>0</v>
      </c>
      <c r="S4461" s="4">
        <f t="shared" si="279"/>
        <v>0</v>
      </c>
    </row>
    <row r="4462" spans="1:19" ht="15.6" x14ac:dyDescent="0.3">
      <c r="A4462" t="s">
        <v>4042</v>
      </c>
      <c r="B4462" s="1">
        <v>43167</v>
      </c>
      <c r="C4462" s="1">
        <v>43174</v>
      </c>
      <c r="D4462">
        <f t="shared" si="276"/>
        <v>2018</v>
      </c>
      <c r="E4462" t="str">
        <f t="shared" si="277"/>
        <v>Mar</v>
      </c>
      <c r="F4462" t="s">
        <v>37</v>
      </c>
      <c r="G4462" t="s">
        <v>4043</v>
      </c>
      <c r="H4462" s="2" t="s">
        <v>22</v>
      </c>
      <c r="I4462" t="s">
        <v>1410</v>
      </c>
      <c r="J4462" t="s">
        <v>33</v>
      </c>
      <c r="K4462">
        <v>92804</v>
      </c>
      <c r="L4462" t="s">
        <v>34</v>
      </c>
      <c r="M4462" t="s">
        <v>5249</v>
      </c>
      <c r="N4462" t="s">
        <v>128</v>
      </c>
      <c r="O4462" t="s">
        <v>4436</v>
      </c>
      <c r="P4462" s="4">
        <v>171.2</v>
      </c>
      <c r="Q4462" s="4">
        <v>100</v>
      </c>
      <c r="R4462" s="4">
        <f t="shared" si="278"/>
        <v>71.199999999999989</v>
      </c>
      <c r="S4462" s="4">
        <f t="shared" si="279"/>
        <v>10.679999999999998</v>
      </c>
    </row>
    <row r="4463" spans="1:19" ht="15.6" x14ac:dyDescent="0.3">
      <c r="A4463" t="s">
        <v>4922</v>
      </c>
      <c r="B4463" s="1">
        <v>42530</v>
      </c>
      <c r="C4463" s="1">
        <v>42537</v>
      </c>
      <c r="D4463">
        <f t="shared" si="276"/>
        <v>2016</v>
      </c>
      <c r="E4463" t="str">
        <f t="shared" si="277"/>
        <v>Jun</v>
      </c>
      <c r="F4463" t="s">
        <v>37</v>
      </c>
      <c r="G4463" t="s">
        <v>3387</v>
      </c>
      <c r="H4463" s="2" t="s">
        <v>22</v>
      </c>
      <c r="I4463" t="s">
        <v>136</v>
      </c>
      <c r="J4463" t="s">
        <v>79</v>
      </c>
      <c r="K4463">
        <v>33178</v>
      </c>
      <c r="L4463" t="s">
        <v>44</v>
      </c>
      <c r="M4463" t="s">
        <v>5249</v>
      </c>
      <c r="N4463" t="s">
        <v>128</v>
      </c>
      <c r="O4463" t="s">
        <v>4436</v>
      </c>
      <c r="P4463" s="4">
        <v>64.2</v>
      </c>
      <c r="Q4463" s="4">
        <v>64.2</v>
      </c>
      <c r="R4463" s="4">
        <f t="shared" si="278"/>
        <v>0</v>
      </c>
      <c r="S4463" s="4">
        <f t="shared" si="279"/>
        <v>0</v>
      </c>
    </row>
    <row r="4464" spans="1:19" x14ac:dyDescent="0.3">
      <c r="A4464" t="s">
        <v>5250</v>
      </c>
      <c r="B4464" s="1">
        <v>42163</v>
      </c>
      <c r="C4464" s="1">
        <v>42168</v>
      </c>
      <c r="D4464">
        <f t="shared" si="276"/>
        <v>2015</v>
      </c>
      <c r="E4464" t="str">
        <f t="shared" si="277"/>
        <v>Jun</v>
      </c>
      <c r="F4464" t="s">
        <v>37</v>
      </c>
      <c r="G4464" t="s">
        <v>1257</v>
      </c>
      <c r="H4464" t="s">
        <v>105</v>
      </c>
      <c r="I4464" t="s">
        <v>406</v>
      </c>
      <c r="J4464" t="s">
        <v>62</v>
      </c>
      <c r="K4464">
        <v>11561</v>
      </c>
      <c r="L4464" t="s">
        <v>54</v>
      </c>
      <c r="M4464" t="s">
        <v>5249</v>
      </c>
      <c r="N4464" t="s">
        <v>128</v>
      </c>
      <c r="O4464" t="s">
        <v>4436</v>
      </c>
      <c r="P4464" s="4">
        <v>68.48</v>
      </c>
      <c r="Q4464" s="4">
        <v>68.48</v>
      </c>
      <c r="R4464" s="4">
        <f t="shared" si="278"/>
        <v>0</v>
      </c>
      <c r="S4464" s="4">
        <f t="shared" si="279"/>
        <v>0</v>
      </c>
    </row>
    <row r="4465" spans="1:19" x14ac:dyDescent="0.3">
      <c r="A4465" t="s">
        <v>5251</v>
      </c>
      <c r="B4465" s="1">
        <v>42798</v>
      </c>
      <c r="C4465" s="1">
        <v>42802</v>
      </c>
      <c r="D4465">
        <f t="shared" si="276"/>
        <v>2017</v>
      </c>
      <c r="E4465" t="str">
        <f t="shared" si="277"/>
        <v>Mar</v>
      </c>
      <c r="F4465" t="s">
        <v>37</v>
      </c>
      <c r="G4465" t="s">
        <v>1257</v>
      </c>
      <c r="H4465" t="s">
        <v>51</v>
      </c>
      <c r="I4465" t="s">
        <v>679</v>
      </c>
      <c r="J4465" t="s">
        <v>653</v>
      </c>
      <c r="K4465">
        <v>46544</v>
      </c>
      <c r="L4465" t="s">
        <v>25</v>
      </c>
      <c r="M4465" t="s">
        <v>5249</v>
      </c>
      <c r="N4465" t="s">
        <v>128</v>
      </c>
      <c r="O4465" t="s">
        <v>4436</v>
      </c>
      <c r="P4465" s="4">
        <v>128.4</v>
      </c>
      <c r="Q4465" s="4">
        <v>128.4</v>
      </c>
      <c r="R4465" s="4">
        <f t="shared" si="278"/>
        <v>0</v>
      </c>
      <c r="S4465" s="4">
        <f t="shared" si="279"/>
        <v>0</v>
      </c>
    </row>
    <row r="4466" spans="1:19" ht="15.6" x14ac:dyDescent="0.3">
      <c r="A4466" t="s">
        <v>2086</v>
      </c>
      <c r="B4466" s="1">
        <v>42164</v>
      </c>
      <c r="C4466" s="1">
        <v>42169</v>
      </c>
      <c r="D4466">
        <f t="shared" si="276"/>
        <v>2015</v>
      </c>
      <c r="E4466" t="str">
        <f t="shared" si="277"/>
        <v>Jun</v>
      </c>
      <c r="F4466" t="s">
        <v>37</v>
      </c>
      <c r="G4466" t="s">
        <v>1356</v>
      </c>
      <c r="H4466" s="2" t="s">
        <v>22</v>
      </c>
      <c r="I4466" t="s">
        <v>47</v>
      </c>
      <c r="J4466" t="s">
        <v>33</v>
      </c>
      <c r="K4466">
        <v>90032</v>
      </c>
      <c r="L4466" t="s">
        <v>34</v>
      </c>
      <c r="M4466" t="s">
        <v>5252</v>
      </c>
      <c r="N4466" t="s">
        <v>128</v>
      </c>
      <c r="O4466" t="s">
        <v>4436</v>
      </c>
      <c r="P4466" s="4">
        <v>18.504000000000001</v>
      </c>
      <c r="Q4466" s="4">
        <v>100</v>
      </c>
      <c r="R4466" s="4">
        <f t="shared" si="278"/>
        <v>-81.495999999999995</v>
      </c>
      <c r="S4466" s="4">
        <f t="shared" si="279"/>
        <v>-12.224399999999999</v>
      </c>
    </row>
    <row r="4467" spans="1:19" x14ac:dyDescent="0.3">
      <c r="A4467" t="s">
        <v>5253</v>
      </c>
      <c r="B4467" s="1">
        <v>42277</v>
      </c>
      <c r="C4467" s="1">
        <v>42281</v>
      </c>
      <c r="D4467">
        <f t="shared" si="276"/>
        <v>2015</v>
      </c>
      <c r="E4467" t="str">
        <f t="shared" si="277"/>
        <v>Sep</v>
      </c>
      <c r="F4467" t="s">
        <v>37</v>
      </c>
      <c r="G4467" t="s">
        <v>3378</v>
      </c>
      <c r="H4467" t="s">
        <v>105</v>
      </c>
      <c r="I4467" t="s">
        <v>69</v>
      </c>
      <c r="J4467" t="s">
        <v>70</v>
      </c>
      <c r="K4467">
        <v>98105</v>
      </c>
      <c r="L4467" t="s">
        <v>34</v>
      </c>
      <c r="M4467" t="s">
        <v>5252</v>
      </c>
      <c r="N4467" t="s">
        <v>128</v>
      </c>
      <c r="O4467" t="s">
        <v>4436</v>
      </c>
      <c r="P4467" s="4">
        <v>43.176000000000002</v>
      </c>
      <c r="Q4467" s="4">
        <v>43.176000000000002</v>
      </c>
      <c r="R4467" s="4">
        <f t="shared" si="278"/>
        <v>0</v>
      </c>
      <c r="S4467" s="4">
        <f t="shared" si="279"/>
        <v>0</v>
      </c>
    </row>
    <row r="4468" spans="1:19" x14ac:dyDescent="0.3">
      <c r="A4468" t="s">
        <v>5254</v>
      </c>
      <c r="B4468" s="1">
        <v>43168</v>
      </c>
      <c r="C4468" s="1">
        <v>43172</v>
      </c>
      <c r="D4468">
        <f t="shared" si="276"/>
        <v>2018</v>
      </c>
      <c r="E4468" t="str">
        <f t="shared" si="277"/>
        <v>Mar</v>
      </c>
      <c r="F4468" t="s">
        <v>37</v>
      </c>
      <c r="G4468" t="s">
        <v>2156</v>
      </c>
      <c r="H4468" t="s">
        <v>105</v>
      </c>
      <c r="I4468" t="s">
        <v>47</v>
      </c>
      <c r="J4468" t="s">
        <v>33</v>
      </c>
      <c r="K4468">
        <v>90008</v>
      </c>
      <c r="L4468" t="s">
        <v>34</v>
      </c>
      <c r="M4468" t="s">
        <v>5252</v>
      </c>
      <c r="N4468" t="s">
        <v>128</v>
      </c>
      <c r="O4468" t="s">
        <v>4436</v>
      </c>
      <c r="P4468" s="4">
        <v>30.84</v>
      </c>
      <c r="Q4468" s="4">
        <v>30.84</v>
      </c>
      <c r="R4468" s="4">
        <f t="shared" si="278"/>
        <v>0</v>
      </c>
      <c r="S4468" s="4">
        <f t="shared" si="279"/>
        <v>0</v>
      </c>
    </row>
    <row r="4469" spans="1:19" ht="15.6" x14ac:dyDescent="0.3">
      <c r="A4469" t="s">
        <v>2203</v>
      </c>
      <c r="B4469" s="1">
        <v>43089</v>
      </c>
      <c r="C4469" s="1">
        <v>43093</v>
      </c>
      <c r="D4469">
        <f t="shared" si="276"/>
        <v>2017</v>
      </c>
      <c r="E4469" t="str">
        <f t="shared" si="277"/>
        <v>Dec</v>
      </c>
      <c r="F4469" t="s">
        <v>37</v>
      </c>
      <c r="G4469" t="s">
        <v>2204</v>
      </c>
      <c r="H4469" s="2" t="s">
        <v>22</v>
      </c>
      <c r="I4469" t="s">
        <v>648</v>
      </c>
      <c r="J4469" t="s">
        <v>454</v>
      </c>
      <c r="K4469">
        <v>39212</v>
      </c>
      <c r="L4469" t="s">
        <v>44</v>
      </c>
      <c r="M4469" t="s">
        <v>5252</v>
      </c>
      <c r="N4469" t="s">
        <v>128</v>
      </c>
      <c r="O4469" t="s">
        <v>4436</v>
      </c>
      <c r="P4469" s="4">
        <v>15.42</v>
      </c>
      <c r="Q4469" s="4">
        <v>18</v>
      </c>
      <c r="R4469" s="4">
        <f t="shared" si="278"/>
        <v>-2.58</v>
      </c>
      <c r="S4469" s="4">
        <f t="shared" si="279"/>
        <v>-0.38700000000000001</v>
      </c>
    </row>
    <row r="4470" spans="1:19" x14ac:dyDescent="0.3">
      <c r="A4470" t="s">
        <v>2295</v>
      </c>
      <c r="B4470" s="1">
        <v>42898</v>
      </c>
      <c r="C4470" s="1">
        <v>42901</v>
      </c>
      <c r="D4470">
        <f t="shared" si="276"/>
        <v>2017</v>
      </c>
      <c r="E4470" t="str">
        <f t="shared" si="277"/>
        <v>Jun</v>
      </c>
      <c r="F4470" t="s">
        <v>20</v>
      </c>
      <c r="G4470" t="s">
        <v>1214</v>
      </c>
      <c r="H4470" t="s">
        <v>105</v>
      </c>
      <c r="I4470" t="s">
        <v>52</v>
      </c>
      <c r="J4470" t="s">
        <v>53</v>
      </c>
      <c r="K4470">
        <v>19805</v>
      </c>
      <c r="L4470" t="s">
        <v>54</v>
      </c>
      <c r="M4470" t="s">
        <v>5252</v>
      </c>
      <c r="N4470" t="s">
        <v>128</v>
      </c>
      <c r="O4470" t="s">
        <v>4436</v>
      </c>
      <c r="P4470" s="4">
        <v>30.84</v>
      </c>
      <c r="Q4470" s="4">
        <v>30.84</v>
      </c>
      <c r="R4470" s="4">
        <f t="shared" si="278"/>
        <v>0</v>
      </c>
      <c r="S4470" s="4">
        <f t="shared" si="279"/>
        <v>0</v>
      </c>
    </row>
    <row r="4471" spans="1:19" ht="15.6" x14ac:dyDescent="0.3">
      <c r="A4471" t="s">
        <v>3418</v>
      </c>
      <c r="B4471" s="1">
        <v>42904</v>
      </c>
      <c r="C4471" s="1">
        <v>42906</v>
      </c>
      <c r="D4471">
        <f t="shared" si="276"/>
        <v>2017</v>
      </c>
      <c r="E4471" t="str">
        <f t="shared" si="277"/>
        <v>Jun</v>
      </c>
      <c r="F4471" t="s">
        <v>67</v>
      </c>
      <c r="G4471" t="s">
        <v>1542</v>
      </c>
      <c r="H4471" s="2" t="s">
        <v>22</v>
      </c>
      <c r="I4471" t="s">
        <v>100</v>
      </c>
      <c r="J4471" t="s">
        <v>101</v>
      </c>
      <c r="K4471">
        <v>19134</v>
      </c>
      <c r="L4471" t="s">
        <v>54</v>
      </c>
      <c r="M4471" t="s">
        <v>5252</v>
      </c>
      <c r="N4471" t="s">
        <v>110</v>
      </c>
      <c r="O4471" t="s">
        <v>4436</v>
      </c>
      <c r="P4471" s="4">
        <v>4.6260000000000003</v>
      </c>
      <c r="Q4471" s="4">
        <v>5</v>
      </c>
      <c r="R4471" s="4">
        <f t="shared" si="278"/>
        <v>-0.37399999999999967</v>
      </c>
      <c r="S4471" s="4">
        <f t="shared" si="279"/>
        <v>-5.6099999999999949E-2</v>
      </c>
    </row>
    <row r="4472" spans="1:19" ht="15.6" x14ac:dyDescent="0.3">
      <c r="A4472" t="s">
        <v>5255</v>
      </c>
      <c r="B4472" s="1">
        <v>43224</v>
      </c>
      <c r="C4472" s="1">
        <v>43229</v>
      </c>
      <c r="D4472">
        <f t="shared" si="276"/>
        <v>2018</v>
      </c>
      <c r="E4472" t="str">
        <f t="shared" si="277"/>
        <v>May</v>
      </c>
      <c r="F4472" t="s">
        <v>37</v>
      </c>
      <c r="G4472" t="s">
        <v>2055</v>
      </c>
      <c r="H4472" s="2" t="s">
        <v>22</v>
      </c>
      <c r="I4472" t="s">
        <v>191</v>
      </c>
      <c r="J4472" t="s">
        <v>233</v>
      </c>
      <c r="K4472">
        <v>45503</v>
      </c>
      <c r="L4472" t="s">
        <v>54</v>
      </c>
      <c r="M4472" t="s">
        <v>5252</v>
      </c>
      <c r="N4472" t="s">
        <v>128</v>
      </c>
      <c r="O4472" t="s">
        <v>4436</v>
      </c>
      <c r="P4472" s="4">
        <v>2.3130000000000002</v>
      </c>
      <c r="Q4472" s="4">
        <v>5</v>
      </c>
      <c r="R4472" s="4">
        <f t="shared" si="278"/>
        <v>-2.6869999999999998</v>
      </c>
      <c r="S4472" s="4">
        <f t="shared" si="279"/>
        <v>-0.40304999999999996</v>
      </c>
    </row>
    <row r="4473" spans="1:19" ht="15.6" x14ac:dyDescent="0.3">
      <c r="A4473" t="s">
        <v>4468</v>
      </c>
      <c r="B4473" s="1">
        <v>43336</v>
      </c>
      <c r="C4473" s="1">
        <v>43341</v>
      </c>
      <c r="D4473">
        <f t="shared" si="276"/>
        <v>2018</v>
      </c>
      <c r="E4473" t="str">
        <f t="shared" si="277"/>
        <v>Aug</v>
      </c>
      <c r="F4473" t="s">
        <v>37</v>
      </c>
      <c r="G4473" t="s">
        <v>1197</v>
      </c>
      <c r="H4473" s="2" t="s">
        <v>22</v>
      </c>
      <c r="I4473" t="s">
        <v>61</v>
      </c>
      <c r="J4473" t="s">
        <v>62</v>
      </c>
      <c r="K4473">
        <v>10024</v>
      </c>
      <c r="L4473" t="s">
        <v>54</v>
      </c>
      <c r="M4473" t="s">
        <v>5252</v>
      </c>
      <c r="N4473" t="s">
        <v>128</v>
      </c>
      <c r="O4473" t="s">
        <v>4436</v>
      </c>
      <c r="P4473" s="4">
        <v>24.672000000000001</v>
      </c>
      <c r="Q4473" s="4">
        <v>24.672000000000001</v>
      </c>
      <c r="R4473" s="4">
        <f t="shared" si="278"/>
        <v>0</v>
      </c>
      <c r="S4473" s="4">
        <f t="shared" si="279"/>
        <v>0</v>
      </c>
    </row>
    <row r="4474" spans="1:19" ht="15.6" x14ac:dyDescent="0.3">
      <c r="A4474" t="s">
        <v>5256</v>
      </c>
      <c r="B4474" s="1">
        <v>43339</v>
      </c>
      <c r="C4474" s="1">
        <v>43342</v>
      </c>
      <c r="D4474">
        <f t="shared" si="276"/>
        <v>2018</v>
      </c>
      <c r="E4474" t="str">
        <f t="shared" si="277"/>
        <v>Aug</v>
      </c>
      <c r="F4474" t="s">
        <v>20</v>
      </c>
      <c r="G4474" t="s">
        <v>1796</v>
      </c>
      <c r="H4474" s="2" t="s">
        <v>22</v>
      </c>
      <c r="I4474" t="s">
        <v>61</v>
      </c>
      <c r="J4474" t="s">
        <v>62</v>
      </c>
      <c r="K4474">
        <v>10024</v>
      </c>
      <c r="L4474" t="s">
        <v>54</v>
      </c>
      <c r="M4474" t="s">
        <v>5252</v>
      </c>
      <c r="N4474" t="s">
        <v>128</v>
      </c>
      <c r="O4474" t="s">
        <v>4436</v>
      </c>
      <c r="P4474" s="4">
        <v>37.008000000000003</v>
      </c>
      <c r="Q4474" s="4">
        <v>37.008000000000003</v>
      </c>
      <c r="R4474" s="4">
        <f t="shared" si="278"/>
        <v>0</v>
      </c>
      <c r="S4474" s="4">
        <f t="shared" si="279"/>
        <v>0</v>
      </c>
    </row>
    <row r="4475" spans="1:19" ht="15.6" x14ac:dyDescent="0.3">
      <c r="A4475" t="s">
        <v>2397</v>
      </c>
      <c r="B4475" s="1">
        <v>43130</v>
      </c>
      <c r="C4475" s="1">
        <v>43136</v>
      </c>
      <c r="D4475">
        <f t="shared" si="276"/>
        <v>2018</v>
      </c>
      <c r="E4475" t="str">
        <f t="shared" si="277"/>
        <v>Jan</v>
      </c>
      <c r="F4475" t="s">
        <v>37</v>
      </c>
      <c r="G4475" t="s">
        <v>1272</v>
      </c>
      <c r="H4475" s="2" t="s">
        <v>22</v>
      </c>
      <c r="I4475" t="s">
        <v>1285</v>
      </c>
      <c r="J4475" t="s">
        <v>878</v>
      </c>
      <c r="K4475">
        <v>50315</v>
      </c>
      <c r="L4475" t="s">
        <v>25</v>
      </c>
      <c r="M4475" t="s">
        <v>5252</v>
      </c>
      <c r="N4475" t="s">
        <v>128</v>
      </c>
      <c r="O4475" t="s">
        <v>4436</v>
      </c>
      <c r="P4475" s="4">
        <v>7.71</v>
      </c>
      <c r="Q4475" s="4">
        <v>18</v>
      </c>
      <c r="R4475" s="4">
        <f t="shared" si="278"/>
        <v>-10.29</v>
      </c>
      <c r="S4475" s="4">
        <f t="shared" si="279"/>
        <v>-1.5434999999999999</v>
      </c>
    </row>
    <row r="4476" spans="1:19" x14ac:dyDescent="0.3">
      <c r="A4476" t="s">
        <v>2083</v>
      </c>
      <c r="B4476" s="1">
        <v>43330</v>
      </c>
      <c r="C4476" s="1">
        <v>43337</v>
      </c>
      <c r="D4476">
        <f t="shared" si="276"/>
        <v>2018</v>
      </c>
      <c r="E4476" t="str">
        <f t="shared" si="277"/>
        <v>Aug</v>
      </c>
      <c r="F4476" t="s">
        <v>37</v>
      </c>
      <c r="G4476" t="s">
        <v>1413</v>
      </c>
      <c r="H4476" t="s">
        <v>51</v>
      </c>
      <c r="I4476" t="s">
        <v>69</v>
      </c>
      <c r="J4476" t="s">
        <v>70</v>
      </c>
      <c r="K4476">
        <v>98103</v>
      </c>
      <c r="L4476" t="s">
        <v>34</v>
      </c>
      <c r="M4476" t="s">
        <v>5257</v>
      </c>
      <c r="N4476" t="s">
        <v>128</v>
      </c>
      <c r="O4476" t="s">
        <v>4436</v>
      </c>
      <c r="P4476" s="4">
        <v>2793.5279999999998</v>
      </c>
      <c r="Q4476" s="4">
        <f>P4476-1000</f>
        <v>1793.5279999999998</v>
      </c>
      <c r="R4476" s="4">
        <f t="shared" si="278"/>
        <v>1000</v>
      </c>
      <c r="S4476" s="4">
        <f t="shared" si="279"/>
        <v>150</v>
      </c>
    </row>
    <row r="4477" spans="1:19" ht="15.6" x14ac:dyDescent="0.3">
      <c r="A4477" t="s">
        <v>2651</v>
      </c>
      <c r="B4477" s="1">
        <v>43369</v>
      </c>
      <c r="C4477" s="1">
        <v>43369</v>
      </c>
      <c r="D4477">
        <f t="shared" si="276"/>
        <v>2018</v>
      </c>
      <c r="E4477" t="str">
        <f t="shared" si="277"/>
        <v>Sep</v>
      </c>
      <c r="F4477" t="s">
        <v>30</v>
      </c>
      <c r="G4477" t="s">
        <v>2652</v>
      </c>
      <c r="H4477" s="2" t="s">
        <v>22</v>
      </c>
      <c r="I4477" t="s">
        <v>32</v>
      </c>
      <c r="J4477" t="s">
        <v>33</v>
      </c>
      <c r="K4477">
        <v>94109</v>
      </c>
      <c r="L4477" t="s">
        <v>34</v>
      </c>
      <c r="M4477" t="s">
        <v>5257</v>
      </c>
      <c r="N4477" t="s">
        <v>128</v>
      </c>
      <c r="O4477" t="s">
        <v>4436</v>
      </c>
      <c r="P4477" s="4">
        <v>931.17600000000004</v>
      </c>
      <c r="Q4477" s="4">
        <v>931.17600000000004</v>
      </c>
      <c r="R4477" s="4">
        <f t="shared" si="278"/>
        <v>0</v>
      </c>
      <c r="S4477" s="4">
        <f t="shared" si="279"/>
        <v>0</v>
      </c>
    </row>
    <row r="4478" spans="1:19" x14ac:dyDescent="0.3">
      <c r="A4478" t="s">
        <v>5258</v>
      </c>
      <c r="B4478" s="1">
        <v>42145</v>
      </c>
      <c r="C4478" s="1">
        <v>42149</v>
      </c>
      <c r="D4478">
        <f t="shared" si="276"/>
        <v>2015</v>
      </c>
      <c r="E4478" t="str">
        <f t="shared" si="277"/>
        <v>May</v>
      </c>
      <c r="F4478" t="s">
        <v>37</v>
      </c>
      <c r="G4478" t="s">
        <v>5259</v>
      </c>
      <c r="H4478" t="s">
        <v>51</v>
      </c>
      <c r="I4478" t="s">
        <v>2264</v>
      </c>
      <c r="J4478" t="s">
        <v>158</v>
      </c>
      <c r="K4478">
        <v>23464</v>
      </c>
      <c r="L4478" t="s">
        <v>44</v>
      </c>
      <c r="M4478" t="s">
        <v>5257</v>
      </c>
      <c r="N4478" t="s">
        <v>128</v>
      </c>
      <c r="O4478" t="s">
        <v>4436</v>
      </c>
      <c r="P4478" s="4">
        <v>2715.93</v>
      </c>
      <c r="Q4478" s="4">
        <f>P4478-1000</f>
        <v>1715.9299999999998</v>
      </c>
      <c r="R4478" s="4">
        <f t="shared" si="278"/>
        <v>1000</v>
      </c>
      <c r="S4478" s="4">
        <f t="shared" si="279"/>
        <v>150</v>
      </c>
    </row>
    <row r="4479" spans="1:19" x14ac:dyDescent="0.3">
      <c r="A4479" t="s">
        <v>5260</v>
      </c>
      <c r="B4479" s="1">
        <v>43331</v>
      </c>
      <c r="C4479" s="1">
        <v>43335</v>
      </c>
      <c r="D4479">
        <f t="shared" si="276"/>
        <v>2018</v>
      </c>
      <c r="E4479" t="str">
        <f t="shared" si="277"/>
        <v>Aug</v>
      </c>
      <c r="F4479" t="s">
        <v>37</v>
      </c>
      <c r="G4479" t="s">
        <v>1291</v>
      </c>
      <c r="H4479" t="s">
        <v>51</v>
      </c>
      <c r="I4479" t="s">
        <v>1599</v>
      </c>
      <c r="J4479" t="s">
        <v>314</v>
      </c>
      <c r="K4479">
        <v>1841</v>
      </c>
      <c r="L4479" t="s">
        <v>54</v>
      </c>
      <c r="M4479" t="s">
        <v>5257</v>
      </c>
      <c r="N4479" t="s">
        <v>128</v>
      </c>
      <c r="O4479" t="s">
        <v>4436</v>
      </c>
      <c r="P4479" s="4">
        <v>387.99</v>
      </c>
      <c r="Q4479" s="4">
        <v>387.99</v>
      </c>
      <c r="R4479" s="4">
        <f t="shared" si="278"/>
        <v>0</v>
      </c>
      <c r="S4479" s="4">
        <f t="shared" si="279"/>
        <v>0</v>
      </c>
    </row>
    <row r="4480" spans="1:19" ht="15.6" x14ac:dyDescent="0.3">
      <c r="A4480" t="s">
        <v>5261</v>
      </c>
      <c r="B4480" s="1">
        <v>43414</v>
      </c>
      <c r="C4480" s="1">
        <v>43420</v>
      </c>
      <c r="D4480">
        <f t="shared" si="276"/>
        <v>2018</v>
      </c>
      <c r="E4480" t="str">
        <f t="shared" si="277"/>
        <v>Nov</v>
      </c>
      <c r="F4480" t="s">
        <v>37</v>
      </c>
      <c r="G4480" t="s">
        <v>1174</v>
      </c>
      <c r="H4480" s="2" t="s">
        <v>22</v>
      </c>
      <c r="I4480" t="s">
        <v>61</v>
      </c>
      <c r="J4480" t="s">
        <v>62</v>
      </c>
      <c r="K4480">
        <v>10024</v>
      </c>
      <c r="L4480" t="s">
        <v>54</v>
      </c>
      <c r="M4480" t="s">
        <v>5257</v>
      </c>
      <c r="N4480" t="s">
        <v>128</v>
      </c>
      <c r="O4480" t="s">
        <v>4436</v>
      </c>
      <c r="P4480" s="4">
        <v>931.17600000000004</v>
      </c>
      <c r="Q4480" s="4">
        <v>931.17600000000004</v>
      </c>
      <c r="R4480" s="4">
        <f t="shared" si="278"/>
        <v>0</v>
      </c>
      <c r="S4480" s="4">
        <f t="shared" si="279"/>
        <v>0</v>
      </c>
    </row>
    <row r="4481" spans="1:19" ht="15.6" x14ac:dyDescent="0.3">
      <c r="A4481" t="s">
        <v>3544</v>
      </c>
      <c r="B4481" s="1">
        <v>42479</v>
      </c>
      <c r="C4481" s="1">
        <v>42485</v>
      </c>
      <c r="D4481">
        <f t="shared" si="276"/>
        <v>2016</v>
      </c>
      <c r="E4481" t="str">
        <f t="shared" si="277"/>
        <v>Apr</v>
      </c>
      <c r="F4481" t="s">
        <v>37</v>
      </c>
      <c r="G4481" t="s">
        <v>1259</v>
      </c>
      <c r="H4481" s="2" t="s">
        <v>22</v>
      </c>
      <c r="I4481" t="s">
        <v>2247</v>
      </c>
      <c r="J4481" t="s">
        <v>109</v>
      </c>
      <c r="K4481">
        <v>75007</v>
      </c>
      <c r="L4481" t="s">
        <v>25</v>
      </c>
      <c r="M4481" t="s">
        <v>5257</v>
      </c>
      <c r="N4481" t="s">
        <v>128</v>
      </c>
      <c r="O4481" t="s">
        <v>4436</v>
      </c>
      <c r="P4481" s="4">
        <v>310.392</v>
      </c>
      <c r="Q4481" s="4">
        <v>310.392</v>
      </c>
      <c r="R4481" s="4">
        <f t="shared" si="278"/>
        <v>0</v>
      </c>
      <c r="S4481" s="4">
        <f t="shared" si="279"/>
        <v>0</v>
      </c>
    </row>
    <row r="4482" spans="1:19" x14ac:dyDescent="0.3">
      <c r="A4482" t="s">
        <v>5262</v>
      </c>
      <c r="B4482" s="1">
        <v>43044</v>
      </c>
      <c r="C4482" s="1">
        <v>43049</v>
      </c>
      <c r="D4482">
        <f t="shared" ref="D4482:D4545" si="280">YEAR(B4482)</f>
        <v>2017</v>
      </c>
      <c r="E4482" t="str">
        <f t="shared" ref="E4482:E4545" si="281">TEXT(B4482,"mmm")</f>
        <v>Nov</v>
      </c>
      <c r="F4482" t="s">
        <v>37</v>
      </c>
      <c r="G4482" t="s">
        <v>2715</v>
      </c>
      <c r="H4482" t="s">
        <v>51</v>
      </c>
      <c r="I4482" t="s">
        <v>131</v>
      </c>
      <c r="J4482" t="s">
        <v>33</v>
      </c>
      <c r="K4482">
        <v>95123</v>
      </c>
      <c r="L4482" t="s">
        <v>34</v>
      </c>
      <c r="M4482" t="s">
        <v>5263</v>
      </c>
      <c r="N4482" t="s">
        <v>128</v>
      </c>
      <c r="O4482" t="s">
        <v>4436</v>
      </c>
      <c r="P4482" s="4">
        <v>29.12</v>
      </c>
      <c r="Q4482" s="4">
        <v>29.12</v>
      </c>
      <c r="R4482" s="4">
        <f t="shared" si="278"/>
        <v>0</v>
      </c>
      <c r="S4482" s="4">
        <f t="shared" si="279"/>
        <v>0</v>
      </c>
    </row>
    <row r="4483" spans="1:19" ht="15.6" x14ac:dyDescent="0.3">
      <c r="A4483" t="s">
        <v>2859</v>
      </c>
      <c r="B4483" s="1">
        <v>42930</v>
      </c>
      <c r="C4483" s="1">
        <v>42935</v>
      </c>
      <c r="D4483">
        <f t="shared" si="280"/>
        <v>2017</v>
      </c>
      <c r="E4483" t="str">
        <f t="shared" si="281"/>
        <v>Jul</v>
      </c>
      <c r="F4483" t="s">
        <v>37</v>
      </c>
      <c r="G4483" t="s">
        <v>2860</v>
      </c>
      <c r="H4483" s="2" t="s">
        <v>22</v>
      </c>
      <c r="I4483" t="s">
        <v>182</v>
      </c>
      <c r="J4483" t="s">
        <v>183</v>
      </c>
      <c r="K4483">
        <v>31907</v>
      </c>
      <c r="L4483" t="s">
        <v>44</v>
      </c>
      <c r="M4483" t="s">
        <v>5263</v>
      </c>
      <c r="N4483" t="s">
        <v>128</v>
      </c>
      <c r="O4483" t="s">
        <v>4436</v>
      </c>
      <c r="P4483" s="4">
        <v>36.4</v>
      </c>
      <c r="Q4483" s="4">
        <v>36.4</v>
      </c>
      <c r="R4483" s="4">
        <f t="shared" ref="R4483:R4546" si="282">P4483-Q4483</f>
        <v>0</v>
      </c>
      <c r="S4483" s="4">
        <f t="shared" ref="S4483:S4546" si="283">0.15*R4483</f>
        <v>0</v>
      </c>
    </row>
    <row r="4484" spans="1:19" ht="15.6" x14ac:dyDescent="0.3">
      <c r="A4484" t="s">
        <v>4030</v>
      </c>
      <c r="B4484" s="1">
        <v>42689</v>
      </c>
      <c r="C4484" s="1">
        <v>42691</v>
      </c>
      <c r="D4484">
        <f t="shared" si="280"/>
        <v>2016</v>
      </c>
      <c r="E4484" t="str">
        <f t="shared" si="281"/>
        <v>Nov</v>
      </c>
      <c r="F4484" t="s">
        <v>20</v>
      </c>
      <c r="G4484" t="s">
        <v>1782</v>
      </c>
      <c r="H4484" s="2" t="s">
        <v>22</v>
      </c>
      <c r="I4484" t="s">
        <v>61</v>
      </c>
      <c r="J4484" t="s">
        <v>62</v>
      </c>
      <c r="K4484">
        <v>10035</v>
      </c>
      <c r="L4484" t="s">
        <v>54</v>
      </c>
      <c r="M4484" t="s">
        <v>5263</v>
      </c>
      <c r="N4484" t="s">
        <v>128</v>
      </c>
      <c r="O4484" t="s">
        <v>4436</v>
      </c>
      <c r="P4484" s="4">
        <v>34.944000000000003</v>
      </c>
      <c r="Q4484" s="4">
        <v>34.944000000000003</v>
      </c>
      <c r="R4484" s="4">
        <f t="shared" si="282"/>
        <v>0</v>
      </c>
      <c r="S4484" s="4">
        <f t="shared" si="283"/>
        <v>0</v>
      </c>
    </row>
    <row r="4485" spans="1:19" ht="15.6" x14ac:dyDescent="0.3">
      <c r="A4485" t="s">
        <v>5264</v>
      </c>
      <c r="B4485" s="1">
        <v>43025</v>
      </c>
      <c r="C4485" s="1">
        <v>43028</v>
      </c>
      <c r="D4485">
        <f t="shared" si="280"/>
        <v>2017</v>
      </c>
      <c r="E4485" t="str">
        <f t="shared" si="281"/>
        <v>Oct</v>
      </c>
      <c r="F4485" t="s">
        <v>20</v>
      </c>
      <c r="G4485" t="s">
        <v>3930</v>
      </c>
      <c r="H4485" s="2" t="s">
        <v>22</v>
      </c>
      <c r="I4485" t="s">
        <v>32</v>
      </c>
      <c r="J4485" t="s">
        <v>33</v>
      </c>
      <c r="K4485">
        <v>94122</v>
      </c>
      <c r="L4485" t="s">
        <v>34</v>
      </c>
      <c r="M4485" t="s">
        <v>5265</v>
      </c>
      <c r="N4485" t="s">
        <v>110</v>
      </c>
      <c r="O4485" t="s">
        <v>4436</v>
      </c>
      <c r="P4485" s="4">
        <v>18.16</v>
      </c>
      <c r="Q4485" s="4">
        <v>18</v>
      </c>
      <c r="R4485" s="4">
        <f t="shared" si="282"/>
        <v>0.16000000000000014</v>
      </c>
      <c r="S4485" s="4">
        <f t="shared" si="283"/>
        <v>2.4000000000000021E-2</v>
      </c>
    </row>
    <row r="4486" spans="1:19" x14ac:dyDescent="0.3">
      <c r="A4486" t="s">
        <v>3584</v>
      </c>
      <c r="B4486" s="1">
        <v>43042</v>
      </c>
      <c r="C4486" s="1">
        <v>43047</v>
      </c>
      <c r="D4486">
        <f t="shared" si="280"/>
        <v>2017</v>
      </c>
      <c r="E4486" t="str">
        <f t="shared" si="281"/>
        <v>Nov</v>
      </c>
      <c r="F4486" t="s">
        <v>37</v>
      </c>
      <c r="G4486" t="s">
        <v>1811</v>
      </c>
      <c r="H4486" t="s">
        <v>105</v>
      </c>
      <c r="I4486" t="s">
        <v>47</v>
      </c>
      <c r="J4486" t="s">
        <v>33</v>
      </c>
      <c r="K4486">
        <v>90049</v>
      </c>
      <c r="L4486" t="s">
        <v>34</v>
      </c>
      <c r="M4486" t="s">
        <v>5265</v>
      </c>
      <c r="N4486" t="s">
        <v>128</v>
      </c>
      <c r="O4486" t="s">
        <v>4436</v>
      </c>
      <c r="P4486" s="4">
        <v>43.584000000000003</v>
      </c>
      <c r="Q4486" s="4">
        <v>43.584000000000003</v>
      </c>
      <c r="R4486" s="4">
        <f t="shared" si="282"/>
        <v>0</v>
      </c>
      <c r="S4486" s="4">
        <f t="shared" si="283"/>
        <v>0</v>
      </c>
    </row>
    <row r="4487" spans="1:19" ht="15.6" x14ac:dyDescent="0.3">
      <c r="A4487" t="s">
        <v>4647</v>
      </c>
      <c r="B4487" s="1">
        <v>43180</v>
      </c>
      <c r="C4487" s="1">
        <v>43182</v>
      </c>
      <c r="D4487">
        <f t="shared" si="280"/>
        <v>2018</v>
      </c>
      <c r="E4487" t="str">
        <f t="shared" si="281"/>
        <v>Mar</v>
      </c>
      <c r="F4487" t="s">
        <v>67</v>
      </c>
      <c r="G4487" t="s">
        <v>1214</v>
      </c>
      <c r="H4487" s="2" t="s">
        <v>22</v>
      </c>
      <c r="I4487" t="s">
        <v>47</v>
      </c>
      <c r="J4487" t="s">
        <v>33</v>
      </c>
      <c r="K4487">
        <v>90045</v>
      </c>
      <c r="L4487" t="s">
        <v>34</v>
      </c>
      <c r="M4487" t="s">
        <v>5265</v>
      </c>
      <c r="N4487" t="s">
        <v>128</v>
      </c>
      <c r="O4487" t="s">
        <v>4436</v>
      </c>
      <c r="P4487" s="4">
        <v>10.896000000000001</v>
      </c>
      <c r="Q4487" s="4">
        <v>18</v>
      </c>
      <c r="R4487" s="4">
        <f t="shared" si="282"/>
        <v>-7.1039999999999992</v>
      </c>
      <c r="S4487" s="4">
        <f t="shared" si="283"/>
        <v>-1.0655999999999999</v>
      </c>
    </row>
    <row r="4488" spans="1:19" ht="15.6" x14ac:dyDescent="0.3">
      <c r="A4488" t="s">
        <v>5266</v>
      </c>
      <c r="B4488" s="1">
        <v>42127</v>
      </c>
      <c r="C4488" s="1">
        <v>42134</v>
      </c>
      <c r="D4488">
        <f t="shared" si="280"/>
        <v>2015</v>
      </c>
      <c r="E4488" t="str">
        <f t="shared" si="281"/>
        <v>May</v>
      </c>
      <c r="F4488" t="s">
        <v>37</v>
      </c>
      <c r="G4488" t="s">
        <v>1390</v>
      </c>
      <c r="H4488" s="2" t="s">
        <v>22</v>
      </c>
      <c r="I4488" t="s">
        <v>2729</v>
      </c>
      <c r="J4488" t="s">
        <v>62</v>
      </c>
      <c r="K4488">
        <v>10701</v>
      </c>
      <c r="L4488" t="s">
        <v>54</v>
      </c>
      <c r="M4488" t="s">
        <v>5265</v>
      </c>
      <c r="N4488" t="s">
        <v>128</v>
      </c>
      <c r="O4488" t="s">
        <v>4436</v>
      </c>
      <c r="P4488" s="4">
        <v>10.896000000000001</v>
      </c>
      <c r="Q4488" s="4">
        <v>18</v>
      </c>
      <c r="R4488" s="4">
        <f t="shared" si="282"/>
        <v>-7.1039999999999992</v>
      </c>
      <c r="S4488" s="4">
        <f t="shared" si="283"/>
        <v>-1.0655999999999999</v>
      </c>
    </row>
    <row r="4489" spans="1:19" ht="15.6" x14ac:dyDescent="0.3">
      <c r="A4489" t="s">
        <v>2096</v>
      </c>
      <c r="B4489" s="1">
        <v>42598</v>
      </c>
      <c r="C4489" s="1">
        <v>42602</v>
      </c>
      <c r="D4489">
        <f t="shared" si="280"/>
        <v>2016</v>
      </c>
      <c r="E4489" t="str">
        <f t="shared" si="281"/>
        <v>Aug</v>
      </c>
      <c r="F4489" t="s">
        <v>37</v>
      </c>
      <c r="G4489" t="s">
        <v>363</v>
      </c>
      <c r="H4489" s="2" t="s">
        <v>22</v>
      </c>
      <c r="I4489" t="s">
        <v>100</v>
      </c>
      <c r="J4489" t="s">
        <v>101</v>
      </c>
      <c r="K4489">
        <v>19134</v>
      </c>
      <c r="L4489" t="s">
        <v>54</v>
      </c>
      <c r="M4489" t="s">
        <v>5265</v>
      </c>
      <c r="N4489" t="s">
        <v>128</v>
      </c>
      <c r="O4489" t="s">
        <v>4436</v>
      </c>
      <c r="P4489" s="4">
        <v>2.7240000000000002</v>
      </c>
      <c r="Q4489" s="4">
        <v>5</v>
      </c>
      <c r="R4489" s="4">
        <f t="shared" si="282"/>
        <v>-2.2759999999999998</v>
      </c>
      <c r="S4489" s="4">
        <f t="shared" si="283"/>
        <v>-0.34139999999999998</v>
      </c>
    </row>
    <row r="4490" spans="1:19" ht="15.6" x14ac:dyDescent="0.3">
      <c r="A4490" t="s">
        <v>3021</v>
      </c>
      <c r="B4490" s="1">
        <v>42606</v>
      </c>
      <c r="C4490" s="1">
        <v>42610</v>
      </c>
      <c r="D4490">
        <f t="shared" si="280"/>
        <v>2016</v>
      </c>
      <c r="E4490" t="str">
        <f t="shared" si="281"/>
        <v>Aug</v>
      </c>
      <c r="F4490" t="s">
        <v>37</v>
      </c>
      <c r="G4490" t="s">
        <v>591</v>
      </c>
      <c r="H4490" s="2" t="s">
        <v>22</v>
      </c>
      <c r="I4490" t="s">
        <v>422</v>
      </c>
      <c r="J4490" t="s">
        <v>109</v>
      </c>
      <c r="K4490">
        <v>76017</v>
      </c>
      <c r="L4490" t="s">
        <v>25</v>
      </c>
      <c r="M4490" t="s">
        <v>5265</v>
      </c>
      <c r="N4490" t="s">
        <v>128</v>
      </c>
      <c r="O4490" t="s">
        <v>4436</v>
      </c>
      <c r="P4490" s="4">
        <v>2.7240000000000002</v>
      </c>
      <c r="Q4490" s="4">
        <v>5</v>
      </c>
      <c r="R4490" s="4">
        <f t="shared" si="282"/>
        <v>-2.2759999999999998</v>
      </c>
      <c r="S4490" s="4">
        <f t="shared" si="283"/>
        <v>-0.34139999999999998</v>
      </c>
    </row>
    <row r="4491" spans="1:19" x14ac:dyDescent="0.3">
      <c r="A4491" t="s">
        <v>3769</v>
      </c>
      <c r="B4491" s="1">
        <v>43042</v>
      </c>
      <c r="C4491" s="1">
        <v>43049</v>
      </c>
      <c r="D4491">
        <f t="shared" si="280"/>
        <v>2017</v>
      </c>
      <c r="E4491" t="str">
        <f t="shared" si="281"/>
        <v>Nov</v>
      </c>
      <c r="F4491" t="s">
        <v>37</v>
      </c>
      <c r="G4491" t="s">
        <v>1000</v>
      </c>
      <c r="H4491" t="s">
        <v>51</v>
      </c>
      <c r="I4491" t="s">
        <v>3770</v>
      </c>
      <c r="J4491" t="s">
        <v>878</v>
      </c>
      <c r="K4491">
        <v>50322</v>
      </c>
      <c r="L4491" t="s">
        <v>25</v>
      </c>
      <c r="M4491" t="s">
        <v>5265</v>
      </c>
      <c r="N4491" t="s">
        <v>128</v>
      </c>
      <c r="O4491" t="s">
        <v>4436</v>
      </c>
      <c r="P4491" s="4">
        <v>27.24</v>
      </c>
      <c r="Q4491" s="4">
        <v>27.24</v>
      </c>
      <c r="R4491" s="4">
        <f t="shared" si="282"/>
        <v>0</v>
      </c>
      <c r="S4491" s="4">
        <f t="shared" si="283"/>
        <v>0</v>
      </c>
    </row>
    <row r="4492" spans="1:19" ht="15.6" x14ac:dyDescent="0.3">
      <c r="A4492" t="s">
        <v>193</v>
      </c>
      <c r="B4492" s="1">
        <v>43121</v>
      </c>
      <c r="C4492" s="1">
        <v>43125</v>
      </c>
      <c r="D4492">
        <f t="shared" si="280"/>
        <v>2018</v>
      </c>
      <c r="E4492" t="str">
        <f t="shared" si="281"/>
        <v>Jan</v>
      </c>
      <c r="F4492" t="s">
        <v>37</v>
      </c>
      <c r="G4492" t="s">
        <v>194</v>
      </c>
      <c r="H4492" s="2" t="s">
        <v>22</v>
      </c>
      <c r="I4492" t="s">
        <v>69</v>
      </c>
      <c r="J4492" t="s">
        <v>70</v>
      </c>
      <c r="K4492">
        <v>98115</v>
      </c>
      <c r="L4492" t="s">
        <v>34</v>
      </c>
      <c r="M4492" t="s">
        <v>5267</v>
      </c>
      <c r="N4492" t="s">
        <v>128</v>
      </c>
      <c r="O4492" t="s">
        <v>4436</v>
      </c>
      <c r="P4492" s="4">
        <v>99.695999999999998</v>
      </c>
      <c r="Q4492" s="4">
        <v>99.695999999999998</v>
      </c>
      <c r="R4492" s="4">
        <f t="shared" si="282"/>
        <v>0</v>
      </c>
      <c r="S4492" s="4">
        <f t="shared" si="283"/>
        <v>0</v>
      </c>
    </row>
    <row r="4493" spans="1:19" ht="15.6" x14ac:dyDescent="0.3">
      <c r="A4493" t="s">
        <v>2936</v>
      </c>
      <c r="B4493" s="1">
        <v>42358</v>
      </c>
      <c r="C4493" s="1">
        <v>42359</v>
      </c>
      <c r="D4493">
        <f t="shared" si="280"/>
        <v>2015</v>
      </c>
      <c r="E4493" t="str">
        <f t="shared" si="281"/>
        <v>Dec</v>
      </c>
      <c r="F4493" t="s">
        <v>20</v>
      </c>
      <c r="G4493" t="s">
        <v>2937</v>
      </c>
      <c r="H4493" s="2" t="s">
        <v>22</v>
      </c>
      <c r="I4493" t="s">
        <v>2419</v>
      </c>
      <c r="J4493" t="s">
        <v>158</v>
      </c>
      <c r="K4493">
        <v>22801</v>
      </c>
      <c r="L4493" t="s">
        <v>44</v>
      </c>
      <c r="M4493" t="s">
        <v>5267</v>
      </c>
      <c r="N4493" t="s">
        <v>128</v>
      </c>
      <c r="O4493" t="s">
        <v>4436</v>
      </c>
      <c r="P4493" s="4">
        <v>62.31</v>
      </c>
      <c r="Q4493" s="4">
        <v>62.31</v>
      </c>
      <c r="R4493" s="4">
        <f t="shared" si="282"/>
        <v>0</v>
      </c>
      <c r="S4493" s="4">
        <f t="shared" si="283"/>
        <v>0</v>
      </c>
    </row>
    <row r="4494" spans="1:19" x14ac:dyDescent="0.3">
      <c r="A4494" t="s">
        <v>5268</v>
      </c>
      <c r="B4494" s="1">
        <v>43226</v>
      </c>
      <c r="C4494" s="1">
        <v>43226</v>
      </c>
      <c r="D4494">
        <f t="shared" si="280"/>
        <v>2018</v>
      </c>
      <c r="E4494" t="str">
        <f t="shared" si="281"/>
        <v>May</v>
      </c>
      <c r="F4494" t="s">
        <v>30</v>
      </c>
      <c r="G4494" t="s">
        <v>2028</v>
      </c>
      <c r="H4494" t="s">
        <v>105</v>
      </c>
      <c r="I4494" t="s">
        <v>1899</v>
      </c>
      <c r="J4494" t="s">
        <v>83</v>
      </c>
      <c r="K4494">
        <v>28205</v>
      </c>
      <c r="L4494" t="s">
        <v>44</v>
      </c>
      <c r="M4494" t="s">
        <v>5267</v>
      </c>
      <c r="N4494" t="s">
        <v>128</v>
      </c>
      <c r="O4494" t="s">
        <v>4436</v>
      </c>
      <c r="P4494" s="4">
        <v>68.540999999999997</v>
      </c>
      <c r="Q4494" s="4">
        <v>68.540999999999997</v>
      </c>
      <c r="R4494" s="4">
        <f t="shared" si="282"/>
        <v>0</v>
      </c>
      <c r="S4494" s="4">
        <f t="shared" si="283"/>
        <v>0</v>
      </c>
    </row>
    <row r="4495" spans="1:19" ht="15.6" x14ac:dyDescent="0.3">
      <c r="A4495" t="s">
        <v>3131</v>
      </c>
      <c r="B4495" s="1">
        <v>42161</v>
      </c>
      <c r="C4495" s="1">
        <v>42166</v>
      </c>
      <c r="D4495">
        <f t="shared" si="280"/>
        <v>2015</v>
      </c>
      <c r="E4495" t="str">
        <f t="shared" si="281"/>
        <v>Jun</v>
      </c>
      <c r="F4495" t="s">
        <v>37</v>
      </c>
      <c r="G4495" t="s">
        <v>3132</v>
      </c>
      <c r="H4495" s="2" t="s">
        <v>22</v>
      </c>
      <c r="I4495" t="s">
        <v>406</v>
      </c>
      <c r="J4495" t="s">
        <v>62</v>
      </c>
      <c r="K4495">
        <v>11561</v>
      </c>
      <c r="L4495" t="s">
        <v>54</v>
      </c>
      <c r="M4495" t="s">
        <v>5267</v>
      </c>
      <c r="N4495" t="s">
        <v>128</v>
      </c>
      <c r="O4495" t="s">
        <v>4436</v>
      </c>
      <c r="P4495" s="4">
        <v>149.54400000000001</v>
      </c>
      <c r="Q4495" s="4">
        <v>149.54400000000001</v>
      </c>
      <c r="R4495" s="4">
        <f t="shared" si="282"/>
        <v>0</v>
      </c>
      <c r="S4495" s="4">
        <f t="shared" si="283"/>
        <v>0</v>
      </c>
    </row>
    <row r="4496" spans="1:19" x14ac:dyDescent="0.3">
      <c r="A4496" t="s">
        <v>4705</v>
      </c>
      <c r="B4496" s="1">
        <v>43049</v>
      </c>
      <c r="C4496" s="1">
        <v>43053</v>
      </c>
      <c r="D4496">
        <f t="shared" si="280"/>
        <v>2017</v>
      </c>
      <c r="E4496" t="str">
        <f t="shared" si="281"/>
        <v>Nov</v>
      </c>
      <c r="F4496" t="s">
        <v>37</v>
      </c>
      <c r="G4496" t="s">
        <v>572</v>
      </c>
      <c r="H4496" t="s">
        <v>51</v>
      </c>
      <c r="I4496" t="s">
        <v>61</v>
      </c>
      <c r="J4496" t="s">
        <v>62</v>
      </c>
      <c r="K4496">
        <v>10011</v>
      </c>
      <c r="L4496" t="s">
        <v>54</v>
      </c>
      <c r="M4496" t="s">
        <v>5267</v>
      </c>
      <c r="N4496" t="s">
        <v>128</v>
      </c>
      <c r="O4496" t="s">
        <v>4436</v>
      </c>
      <c r="P4496" s="4">
        <v>49.847999999999999</v>
      </c>
      <c r="Q4496" s="4">
        <v>49.847999999999999</v>
      </c>
      <c r="R4496" s="4">
        <f t="shared" si="282"/>
        <v>0</v>
      </c>
      <c r="S4496" s="4">
        <f t="shared" si="283"/>
        <v>0</v>
      </c>
    </row>
    <row r="4497" spans="1:19" ht="15.6" x14ac:dyDescent="0.3">
      <c r="A4497" t="s">
        <v>5269</v>
      </c>
      <c r="B4497" s="1">
        <v>43081</v>
      </c>
      <c r="C4497" s="1">
        <v>43081</v>
      </c>
      <c r="D4497">
        <f t="shared" si="280"/>
        <v>2017</v>
      </c>
      <c r="E4497" t="str">
        <f t="shared" si="281"/>
        <v>Dec</v>
      </c>
      <c r="F4497" t="s">
        <v>30</v>
      </c>
      <c r="G4497" t="s">
        <v>2995</v>
      </c>
      <c r="H4497" s="2" t="s">
        <v>22</v>
      </c>
      <c r="I4497" t="s">
        <v>2676</v>
      </c>
      <c r="J4497" t="s">
        <v>233</v>
      </c>
      <c r="K4497">
        <v>44052</v>
      </c>
      <c r="L4497" t="s">
        <v>54</v>
      </c>
      <c r="M4497" t="s">
        <v>5267</v>
      </c>
      <c r="N4497" t="s">
        <v>110</v>
      </c>
      <c r="O4497" t="s">
        <v>4436</v>
      </c>
      <c r="P4497" s="4">
        <v>18.693000000000001</v>
      </c>
      <c r="Q4497" s="4">
        <v>18</v>
      </c>
      <c r="R4497" s="4">
        <f t="shared" si="282"/>
        <v>0.69300000000000139</v>
      </c>
      <c r="S4497" s="4">
        <f t="shared" si="283"/>
        <v>0.10395000000000021</v>
      </c>
    </row>
    <row r="4498" spans="1:19" ht="15.6" x14ac:dyDescent="0.3">
      <c r="A4498" t="s">
        <v>5104</v>
      </c>
      <c r="B4498" s="1">
        <v>43273</v>
      </c>
      <c r="C4498" s="1">
        <v>43279</v>
      </c>
      <c r="D4498">
        <f t="shared" si="280"/>
        <v>2018</v>
      </c>
      <c r="E4498" t="str">
        <f t="shared" si="281"/>
        <v>Jun</v>
      </c>
      <c r="F4498" t="s">
        <v>37</v>
      </c>
      <c r="G4498" t="s">
        <v>2483</v>
      </c>
      <c r="H4498" s="2" t="s">
        <v>22</v>
      </c>
      <c r="I4498" t="s">
        <v>100</v>
      </c>
      <c r="J4498" t="s">
        <v>101</v>
      </c>
      <c r="K4498">
        <v>19140</v>
      </c>
      <c r="L4498" t="s">
        <v>54</v>
      </c>
      <c r="M4498" t="s">
        <v>5267</v>
      </c>
      <c r="N4498" t="s">
        <v>128</v>
      </c>
      <c r="O4498" t="s">
        <v>4436</v>
      </c>
      <c r="P4498" s="4">
        <v>31.155000000000001</v>
      </c>
      <c r="Q4498" s="4">
        <v>31.155000000000001</v>
      </c>
      <c r="R4498" s="4">
        <f t="shared" si="282"/>
        <v>0</v>
      </c>
      <c r="S4498" s="4">
        <f t="shared" si="283"/>
        <v>0</v>
      </c>
    </row>
    <row r="4499" spans="1:19" ht="15.6" x14ac:dyDescent="0.3">
      <c r="A4499" t="s">
        <v>5270</v>
      </c>
      <c r="B4499" s="1">
        <v>42162</v>
      </c>
      <c r="C4499" s="1">
        <v>42165</v>
      </c>
      <c r="D4499">
        <f t="shared" si="280"/>
        <v>2015</v>
      </c>
      <c r="E4499" t="str">
        <f t="shared" si="281"/>
        <v>Jun</v>
      </c>
      <c r="F4499" t="s">
        <v>67</v>
      </c>
      <c r="G4499" t="s">
        <v>521</v>
      </c>
      <c r="H4499" s="2" t="s">
        <v>22</v>
      </c>
      <c r="I4499" t="s">
        <v>65</v>
      </c>
      <c r="J4499" t="s">
        <v>24</v>
      </c>
      <c r="K4499">
        <v>61604</v>
      </c>
      <c r="L4499" t="s">
        <v>25</v>
      </c>
      <c r="M4499" t="s">
        <v>5267</v>
      </c>
      <c r="N4499" t="s">
        <v>128</v>
      </c>
      <c r="O4499" t="s">
        <v>4436</v>
      </c>
      <c r="P4499" s="4">
        <v>12.462</v>
      </c>
      <c r="Q4499" s="4">
        <v>12.462</v>
      </c>
      <c r="R4499" s="4">
        <f t="shared" si="282"/>
        <v>0</v>
      </c>
      <c r="S4499" s="4">
        <f t="shared" si="283"/>
        <v>0</v>
      </c>
    </row>
    <row r="4500" spans="1:19" x14ac:dyDescent="0.3">
      <c r="A4500" t="s">
        <v>843</v>
      </c>
      <c r="B4500" s="1">
        <v>43443</v>
      </c>
      <c r="C4500" s="1">
        <v>43447</v>
      </c>
      <c r="D4500">
        <f t="shared" si="280"/>
        <v>2018</v>
      </c>
      <c r="E4500" t="str">
        <f t="shared" si="281"/>
        <v>Dec</v>
      </c>
      <c r="F4500" t="s">
        <v>37</v>
      </c>
      <c r="G4500" t="s">
        <v>661</v>
      </c>
      <c r="H4500" t="s">
        <v>51</v>
      </c>
      <c r="I4500" t="s">
        <v>97</v>
      </c>
      <c r="J4500" t="s">
        <v>89</v>
      </c>
      <c r="K4500">
        <v>48234</v>
      </c>
      <c r="L4500" t="s">
        <v>25</v>
      </c>
      <c r="M4500" t="s">
        <v>5267</v>
      </c>
      <c r="N4500" t="s">
        <v>128</v>
      </c>
      <c r="O4500" t="s">
        <v>4436</v>
      </c>
      <c r="P4500" s="4">
        <v>41.54</v>
      </c>
      <c r="Q4500" s="4">
        <v>41.54</v>
      </c>
      <c r="R4500" s="4">
        <f t="shared" si="282"/>
        <v>0</v>
      </c>
      <c r="S4500" s="4">
        <f t="shared" si="283"/>
        <v>0</v>
      </c>
    </row>
    <row r="4501" spans="1:19" ht="15.6" x14ac:dyDescent="0.3">
      <c r="A4501" t="s">
        <v>3721</v>
      </c>
      <c r="B4501" s="1">
        <v>42639</v>
      </c>
      <c r="C4501" s="1">
        <v>42643</v>
      </c>
      <c r="D4501">
        <f t="shared" si="280"/>
        <v>2016</v>
      </c>
      <c r="E4501" t="str">
        <f t="shared" si="281"/>
        <v>Sep</v>
      </c>
      <c r="F4501" t="s">
        <v>37</v>
      </c>
      <c r="G4501" t="s">
        <v>792</v>
      </c>
      <c r="H4501" s="2" t="s">
        <v>22</v>
      </c>
      <c r="I4501" t="s">
        <v>177</v>
      </c>
      <c r="J4501" t="s">
        <v>178</v>
      </c>
      <c r="K4501">
        <v>85204</v>
      </c>
      <c r="L4501" t="s">
        <v>34</v>
      </c>
      <c r="M4501" t="s">
        <v>5271</v>
      </c>
      <c r="N4501" t="s">
        <v>128</v>
      </c>
      <c r="O4501" t="s">
        <v>4436</v>
      </c>
      <c r="P4501" s="4">
        <v>77.031000000000006</v>
      </c>
      <c r="Q4501" s="4">
        <v>100</v>
      </c>
      <c r="R4501" s="4">
        <f t="shared" si="282"/>
        <v>-22.968999999999994</v>
      </c>
      <c r="S4501" s="4">
        <f t="shared" si="283"/>
        <v>-3.445349999999999</v>
      </c>
    </row>
    <row r="4502" spans="1:19" x14ac:dyDescent="0.3">
      <c r="A4502" t="s">
        <v>4301</v>
      </c>
      <c r="B4502" s="1">
        <v>43100</v>
      </c>
      <c r="C4502" s="1">
        <v>43106</v>
      </c>
      <c r="D4502">
        <f t="shared" si="280"/>
        <v>2017</v>
      </c>
      <c r="E4502" t="str">
        <f t="shared" si="281"/>
        <v>Dec</v>
      </c>
      <c r="F4502" t="s">
        <v>37</v>
      </c>
      <c r="G4502" t="s">
        <v>758</v>
      </c>
      <c r="H4502" t="s">
        <v>51</v>
      </c>
      <c r="I4502" t="s">
        <v>4302</v>
      </c>
      <c r="J4502" t="s">
        <v>325</v>
      </c>
      <c r="K4502">
        <v>89502</v>
      </c>
      <c r="L4502" t="s">
        <v>34</v>
      </c>
      <c r="M4502" t="s">
        <v>5271</v>
      </c>
      <c r="N4502" t="s">
        <v>128</v>
      </c>
      <c r="O4502" t="s">
        <v>4436</v>
      </c>
      <c r="P4502" s="4">
        <v>159.768</v>
      </c>
      <c r="Q4502" s="4">
        <v>159.768</v>
      </c>
      <c r="R4502" s="4">
        <f t="shared" si="282"/>
        <v>0</v>
      </c>
      <c r="S4502" s="4">
        <f t="shared" si="283"/>
        <v>0</v>
      </c>
    </row>
    <row r="4503" spans="1:19" ht="15.6" x14ac:dyDescent="0.3">
      <c r="A4503" t="s">
        <v>5272</v>
      </c>
      <c r="B4503" s="1">
        <v>43394</v>
      </c>
      <c r="C4503" s="1">
        <v>43401</v>
      </c>
      <c r="D4503">
        <f t="shared" si="280"/>
        <v>2018</v>
      </c>
      <c r="E4503" t="str">
        <f t="shared" si="281"/>
        <v>Oct</v>
      </c>
      <c r="F4503" t="s">
        <v>37</v>
      </c>
      <c r="G4503" t="s">
        <v>709</v>
      </c>
      <c r="H4503" s="2" t="s">
        <v>22</v>
      </c>
      <c r="I4503" t="s">
        <v>1301</v>
      </c>
      <c r="J4503" t="s">
        <v>178</v>
      </c>
      <c r="K4503">
        <v>85301</v>
      </c>
      <c r="L4503" t="s">
        <v>34</v>
      </c>
      <c r="M4503" t="s">
        <v>5271</v>
      </c>
      <c r="N4503" t="s">
        <v>128</v>
      </c>
      <c r="O4503" t="s">
        <v>4436</v>
      </c>
      <c r="P4503" s="4">
        <v>8.5589999999999993</v>
      </c>
      <c r="Q4503" s="4">
        <v>100</v>
      </c>
      <c r="R4503" s="4">
        <f t="shared" si="282"/>
        <v>-91.441000000000003</v>
      </c>
      <c r="S4503" s="4">
        <f t="shared" si="283"/>
        <v>-13.716150000000001</v>
      </c>
    </row>
    <row r="4504" spans="1:19" ht="15.6" x14ac:dyDescent="0.3">
      <c r="A4504" t="s">
        <v>2327</v>
      </c>
      <c r="B4504" s="1">
        <v>43375</v>
      </c>
      <c r="C4504" s="1">
        <v>43378</v>
      </c>
      <c r="D4504">
        <f t="shared" si="280"/>
        <v>2018</v>
      </c>
      <c r="E4504" t="str">
        <f t="shared" si="281"/>
        <v>Oct</v>
      </c>
      <c r="F4504" t="s">
        <v>20</v>
      </c>
      <c r="G4504" t="s">
        <v>2025</v>
      </c>
      <c r="H4504" s="2" t="s">
        <v>22</v>
      </c>
      <c r="I4504" t="s">
        <v>712</v>
      </c>
      <c r="J4504" t="s">
        <v>250</v>
      </c>
      <c r="K4504">
        <v>37918</v>
      </c>
      <c r="L4504" t="s">
        <v>44</v>
      </c>
      <c r="M4504" t="s">
        <v>5271</v>
      </c>
      <c r="N4504" t="s">
        <v>128</v>
      </c>
      <c r="O4504" t="s">
        <v>4436</v>
      </c>
      <c r="P4504" s="4">
        <v>34.235999999999997</v>
      </c>
      <c r="Q4504" s="4">
        <v>34.235999999999997</v>
      </c>
      <c r="R4504" s="4">
        <f t="shared" si="282"/>
        <v>0</v>
      </c>
      <c r="S4504" s="4">
        <f t="shared" si="283"/>
        <v>0</v>
      </c>
    </row>
    <row r="4505" spans="1:19" ht="15.6" x14ac:dyDescent="0.3">
      <c r="A4505" t="s">
        <v>5273</v>
      </c>
      <c r="B4505" s="1">
        <v>42360</v>
      </c>
      <c r="C4505" s="1">
        <v>42364</v>
      </c>
      <c r="D4505">
        <f t="shared" si="280"/>
        <v>2015</v>
      </c>
      <c r="E4505" t="str">
        <f t="shared" si="281"/>
        <v>Dec</v>
      </c>
      <c r="F4505" t="s">
        <v>37</v>
      </c>
      <c r="G4505" t="s">
        <v>912</v>
      </c>
      <c r="H4505" s="2" t="s">
        <v>22</v>
      </c>
      <c r="I4505" t="s">
        <v>61</v>
      </c>
      <c r="J4505" t="s">
        <v>62</v>
      </c>
      <c r="K4505">
        <v>10011</v>
      </c>
      <c r="L4505" t="s">
        <v>54</v>
      </c>
      <c r="M4505" t="s">
        <v>5271</v>
      </c>
      <c r="N4505" t="s">
        <v>128</v>
      </c>
      <c r="O4505" t="s">
        <v>4436</v>
      </c>
      <c r="P4505" s="4">
        <v>296.71199999999999</v>
      </c>
      <c r="Q4505" s="4">
        <v>296.71199999999999</v>
      </c>
      <c r="R4505" s="4">
        <f t="shared" si="282"/>
        <v>0</v>
      </c>
      <c r="S4505" s="4">
        <f t="shared" si="283"/>
        <v>0</v>
      </c>
    </row>
    <row r="4506" spans="1:19" ht="15.6" x14ac:dyDescent="0.3">
      <c r="A4506" t="s">
        <v>5274</v>
      </c>
      <c r="B4506" s="1">
        <v>43423</v>
      </c>
      <c r="C4506" s="1">
        <v>43429</v>
      </c>
      <c r="D4506">
        <f t="shared" si="280"/>
        <v>2018</v>
      </c>
      <c r="E4506" t="str">
        <f t="shared" si="281"/>
        <v>Nov</v>
      </c>
      <c r="F4506" t="s">
        <v>37</v>
      </c>
      <c r="G4506" t="s">
        <v>2899</v>
      </c>
      <c r="H4506" s="2" t="s">
        <v>22</v>
      </c>
      <c r="I4506" t="s">
        <v>545</v>
      </c>
      <c r="J4506" t="s">
        <v>233</v>
      </c>
      <c r="K4506">
        <v>44105</v>
      </c>
      <c r="L4506" t="s">
        <v>54</v>
      </c>
      <c r="M4506" t="s">
        <v>5271</v>
      </c>
      <c r="N4506" t="s">
        <v>128</v>
      </c>
      <c r="O4506" t="s">
        <v>4436</v>
      </c>
      <c r="P4506" s="4">
        <v>59.912999999999997</v>
      </c>
      <c r="Q4506" s="4">
        <v>59.912999999999997</v>
      </c>
      <c r="R4506" s="4">
        <f t="shared" si="282"/>
        <v>0</v>
      </c>
      <c r="S4506" s="4">
        <f t="shared" si="283"/>
        <v>0</v>
      </c>
    </row>
    <row r="4507" spans="1:19" x14ac:dyDescent="0.3">
      <c r="A4507" t="s">
        <v>1543</v>
      </c>
      <c r="B4507" s="1">
        <v>43434</v>
      </c>
      <c r="C4507" s="1">
        <v>43436</v>
      </c>
      <c r="D4507">
        <f t="shared" si="280"/>
        <v>2018</v>
      </c>
      <c r="E4507" t="str">
        <f t="shared" si="281"/>
        <v>Nov</v>
      </c>
      <c r="F4507" t="s">
        <v>67</v>
      </c>
      <c r="G4507" t="s">
        <v>1544</v>
      </c>
      <c r="H4507" t="s">
        <v>22</v>
      </c>
      <c r="I4507" t="s">
        <v>61</v>
      </c>
      <c r="J4507" t="s">
        <v>62</v>
      </c>
      <c r="K4507">
        <v>10024</v>
      </c>
      <c r="L4507" t="s">
        <v>54</v>
      </c>
      <c r="M4507" t="s">
        <v>5271</v>
      </c>
      <c r="N4507" t="s">
        <v>128</v>
      </c>
      <c r="O4507" t="s">
        <v>4436</v>
      </c>
      <c r="P4507" s="4">
        <v>68.471999999999994</v>
      </c>
      <c r="Q4507" s="4">
        <v>68.471999999999994</v>
      </c>
      <c r="R4507" s="4">
        <f t="shared" si="282"/>
        <v>0</v>
      </c>
      <c r="S4507" s="4">
        <f t="shared" si="283"/>
        <v>0</v>
      </c>
    </row>
    <row r="4508" spans="1:19" ht="15.6" x14ac:dyDescent="0.3">
      <c r="A4508" t="s">
        <v>3525</v>
      </c>
      <c r="B4508" s="1">
        <v>42641</v>
      </c>
      <c r="C4508" s="1">
        <v>42648</v>
      </c>
      <c r="D4508">
        <f t="shared" si="280"/>
        <v>2016</v>
      </c>
      <c r="E4508" t="str">
        <f t="shared" si="281"/>
        <v>Sep</v>
      </c>
      <c r="F4508" t="s">
        <v>37</v>
      </c>
      <c r="G4508" t="s">
        <v>3526</v>
      </c>
      <c r="H4508" s="2" t="s">
        <v>22</v>
      </c>
      <c r="I4508" t="s">
        <v>47</v>
      </c>
      <c r="J4508" t="s">
        <v>33</v>
      </c>
      <c r="K4508">
        <v>90032</v>
      </c>
      <c r="L4508" t="s">
        <v>34</v>
      </c>
      <c r="M4508" t="s">
        <v>5275</v>
      </c>
      <c r="N4508" t="s">
        <v>128</v>
      </c>
      <c r="O4508" t="s">
        <v>4436</v>
      </c>
      <c r="P4508" s="4">
        <v>81.792000000000002</v>
      </c>
      <c r="Q4508" s="4">
        <v>81.792000000000002</v>
      </c>
      <c r="R4508" s="4">
        <f t="shared" si="282"/>
        <v>0</v>
      </c>
      <c r="S4508" s="4">
        <f t="shared" si="283"/>
        <v>0</v>
      </c>
    </row>
    <row r="4509" spans="1:19" x14ac:dyDescent="0.3">
      <c r="A4509" t="s">
        <v>5276</v>
      </c>
      <c r="B4509" s="1">
        <v>43015</v>
      </c>
      <c r="C4509" s="1">
        <v>43021</v>
      </c>
      <c r="D4509">
        <f t="shared" si="280"/>
        <v>2017</v>
      </c>
      <c r="E4509" t="str">
        <f t="shared" si="281"/>
        <v>Oct</v>
      </c>
      <c r="F4509" t="s">
        <v>37</v>
      </c>
      <c r="G4509" t="s">
        <v>68</v>
      </c>
      <c r="H4509" t="s">
        <v>51</v>
      </c>
      <c r="I4509" t="s">
        <v>47</v>
      </c>
      <c r="J4509" t="s">
        <v>33</v>
      </c>
      <c r="K4509">
        <v>90049</v>
      </c>
      <c r="L4509" t="s">
        <v>34</v>
      </c>
      <c r="M4509" t="s">
        <v>5275</v>
      </c>
      <c r="N4509" t="s">
        <v>128</v>
      </c>
      <c r="O4509" t="s">
        <v>4436</v>
      </c>
      <c r="P4509" s="4">
        <v>27.263999999999999</v>
      </c>
      <c r="Q4509" s="4">
        <v>27.263999999999999</v>
      </c>
      <c r="R4509" s="4">
        <f t="shared" si="282"/>
        <v>0</v>
      </c>
      <c r="S4509" s="4">
        <f t="shared" si="283"/>
        <v>0</v>
      </c>
    </row>
    <row r="4510" spans="1:19" x14ac:dyDescent="0.3">
      <c r="A4510" t="s">
        <v>1408</v>
      </c>
      <c r="B4510" s="1">
        <v>43080</v>
      </c>
      <c r="C4510" s="1">
        <v>43080</v>
      </c>
      <c r="D4510">
        <f t="shared" si="280"/>
        <v>2017</v>
      </c>
      <c r="E4510" t="str">
        <f t="shared" si="281"/>
        <v>Dec</v>
      </c>
      <c r="F4510" t="s">
        <v>30</v>
      </c>
      <c r="G4510" t="s">
        <v>1409</v>
      </c>
      <c r="H4510" t="s">
        <v>51</v>
      </c>
      <c r="I4510" t="s">
        <v>1410</v>
      </c>
      <c r="J4510" t="s">
        <v>33</v>
      </c>
      <c r="K4510">
        <v>92804</v>
      </c>
      <c r="L4510" t="s">
        <v>34</v>
      </c>
      <c r="M4510" t="s">
        <v>5275</v>
      </c>
      <c r="N4510" t="s">
        <v>128</v>
      </c>
      <c r="O4510" t="s">
        <v>4436</v>
      </c>
      <c r="P4510" s="4">
        <v>122.688</v>
      </c>
      <c r="Q4510" s="4">
        <v>122.688</v>
      </c>
      <c r="R4510" s="4">
        <f t="shared" si="282"/>
        <v>0</v>
      </c>
      <c r="S4510" s="4">
        <f t="shared" si="283"/>
        <v>0</v>
      </c>
    </row>
    <row r="4511" spans="1:19" ht="15.6" x14ac:dyDescent="0.3">
      <c r="A4511" t="s">
        <v>5277</v>
      </c>
      <c r="B4511" s="1">
        <v>43121</v>
      </c>
      <c r="C4511" s="1">
        <v>43126</v>
      </c>
      <c r="D4511">
        <f t="shared" si="280"/>
        <v>2018</v>
      </c>
      <c r="E4511" t="str">
        <f t="shared" si="281"/>
        <v>Jan</v>
      </c>
      <c r="F4511" t="s">
        <v>37</v>
      </c>
      <c r="G4511" t="s">
        <v>2937</v>
      </c>
      <c r="H4511" s="2" t="s">
        <v>22</v>
      </c>
      <c r="I4511" t="s">
        <v>1899</v>
      </c>
      <c r="J4511" t="s">
        <v>83</v>
      </c>
      <c r="K4511">
        <v>28205</v>
      </c>
      <c r="L4511" t="s">
        <v>44</v>
      </c>
      <c r="M4511" t="s">
        <v>5275</v>
      </c>
      <c r="N4511" t="s">
        <v>128</v>
      </c>
      <c r="O4511" t="s">
        <v>4436</v>
      </c>
      <c r="P4511" s="4">
        <v>35.783999999999999</v>
      </c>
      <c r="Q4511" s="4">
        <v>35.783999999999999</v>
      </c>
      <c r="R4511" s="4">
        <f t="shared" si="282"/>
        <v>0</v>
      </c>
      <c r="S4511" s="4">
        <f t="shared" si="283"/>
        <v>0</v>
      </c>
    </row>
    <row r="4512" spans="1:19" ht="15.6" x14ac:dyDescent="0.3">
      <c r="A4512" t="s">
        <v>1113</v>
      </c>
      <c r="B4512" s="1">
        <v>42308</v>
      </c>
      <c r="C4512" s="1">
        <v>42310</v>
      </c>
      <c r="D4512">
        <f t="shared" si="280"/>
        <v>2015</v>
      </c>
      <c r="E4512" t="str">
        <f t="shared" si="281"/>
        <v>Oct</v>
      </c>
      <c r="F4512" t="s">
        <v>67</v>
      </c>
      <c r="G4512" t="s">
        <v>430</v>
      </c>
      <c r="H4512" s="2" t="s">
        <v>22</v>
      </c>
      <c r="I4512" t="s">
        <v>1114</v>
      </c>
      <c r="J4512" t="s">
        <v>58</v>
      </c>
      <c r="K4512">
        <v>2920</v>
      </c>
      <c r="L4512" t="s">
        <v>54</v>
      </c>
      <c r="M4512" t="s">
        <v>5275</v>
      </c>
      <c r="N4512" t="s">
        <v>128</v>
      </c>
      <c r="O4512" t="s">
        <v>4436</v>
      </c>
      <c r="P4512" s="4">
        <v>34.08</v>
      </c>
      <c r="Q4512" s="4">
        <v>34.08</v>
      </c>
      <c r="R4512" s="4">
        <f t="shared" si="282"/>
        <v>0</v>
      </c>
      <c r="S4512" s="4">
        <f t="shared" si="283"/>
        <v>0</v>
      </c>
    </row>
    <row r="4513" spans="1:19" ht="15.6" x14ac:dyDescent="0.3">
      <c r="A4513" t="s">
        <v>2444</v>
      </c>
      <c r="B4513" s="1">
        <v>42560</v>
      </c>
      <c r="C4513" s="1">
        <v>42565</v>
      </c>
      <c r="D4513">
        <f t="shared" si="280"/>
        <v>2016</v>
      </c>
      <c r="E4513" t="str">
        <f t="shared" si="281"/>
        <v>Jul</v>
      </c>
      <c r="F4513" t="s">
        <v>37</v>
      </c>
      <c r="G4513" t="s">
        <v>1770</v>
      </c>
      <c r="H4513" s="2" t="s">
        <v>22</v>
      </c>
      <c r="I4513" t="s">
        <v>717</v>
      </c>
      <c r="J4513" t="s">
        <v>140</v>
      </c>
      <c r="K4513">
        <v>20735</v>
      </c>
      <c r="L4513" t="s">
        <v>54</v>
      </c>
      <c r="M4513" t="s">
        <v>5275</v>
      </c>
      <c r="N4513" t="s">
        <v>128</v>
      </c>
      <c r="O4513" t="s">
        <v>4436</v>
      </c>
      <c r="P4513" s="4">
        <v>153.36000000000001</v>
      </c>
      <c r="Q4513" s="4">
        <v>153.36000000000001</v>
      </c>
      <c r="R4513" s="4">
        <f t="shared" si="282"/>
        <v>0</v>
      </c>
      <c r="S4513" s="4">
        <f t="shared" si="283"/>
        <v>0</v>
      </c>
    </row>
    <row r="4514" spans="1:19" x14ac:dyDescent="0.3">
      <c r="A4514" t="s">
        <v>4089</v>
      </c>
      <c r="B4514" s="1">
        <v>43347</v>
      </c>
      <c r="C4514" s="1">
        <v>43352</v>
      </c>
      <c r="D4514">
        <f t="shared" si="280"/>
        <v>2018</v>
      </c>
      <c r="E4514" t="str">
        <f t="shared" si="281"/>
        <v>Sep</v>
      </c>
      <c r="F4514" t="s">
        <v>67</v>
      </c>
      <c r="G4514" t="s">
        <v>1569</v>
      </c>
      <c r="H4514" t="s">
        <v>105</v>
      </c>
      <c r="I4514" t="s">
        <v>1839</v>
      </c>
      <c r="J4514" t="s">
        <v>233</v>
      </c>
      <c r="K4514">
        <v>44312</v>
      </c>
      <c r="L4514" t="s">
        <v>54</v>
      </c>
      <c r="M4514" t="s">
        <v>5275</v>
      </c>
      <c r="N4514" t="s">
        <v>128</v>
      </c>
      <c r="O4514" t="s">
        <v>4436</v>
      </c>
      <c r="P4514" s="4">
        <v>25.56</v>
      </c>
      <c r="Q4514" s="4">
        <v>25.56</v>
      </c>
      <c r="R4514" s="4">
        <f t="shared" si="282"/>
        <v>0</v>
      </c>
      <c r="S4514" s="4">
        <f t="shared" si="283"/>
        <v>0</v>
      </c>
    </row>
    <row r="4515" spans="1:19" ht="15.6" x14ac:dyDescent="0.3">
      <c r="A4515" t="s">
        <v>5278</v>
      </c>
      <c r="B4515" s="1">
        <v>43004</v>
      </c>
      <c r="C4515" s="1">
        <v>43005</v>
      </c>
      <c r="D4515">
        <f t="shared" si="280"/>
        <v>2017</v>
      </c>
      <c r="E4515" t="str">
        <f t="shared" si="281"/>
        <v>Sep</v>
      </c>
      <c r="F4515" t="s">
        <v>20</v>
      </c>
      <c r="G4515" t="s">
        <v>2753</v>
      </c>
      <c r="H4515" s="2" t="s">
        <v>22</v>
      </c>
      <c r="I4515" t="s">
        <v>113</v>
      </c>
      <c r="J4515" t="s">
        <v>109</v>
      </c>
      <c r="K4515">
        <v>77041</v>
      </c>
      <c r="L4515" t="s">
        <v>25</v>
      </c>
      <c r="M4515" t="s">
        <v>5275</v>
      </c>
      <c r="N4515" t="s">
        <v>110</v>
      </c>
      <c r="O4515" t="s">
        <v>4436</v>
      </c>
      <c r="P4515" s="4">
        <v>6.8159999999999998</v>
      </c>
      <c r="Q4515" s="4">
        <v>5</v>
      </c>
      <c r="R4515" s="4">
        <f t="shared" si="282"/>
        <v>1.8159999999999998</v>
      </c>
      <c r="S4515" s="4">
        <f t="shared" si="283"/>
        <v>0.27239999999999998</v>
      </c>
    </row>
    <row r="4516" spans="1:19" x14ac:dyDescent="0.3">
      <c r="A4516" t="s">
        <v>5279</v>
      </c>
      <c r="B4516" s="1">
        <v>43046</v>
      </c>
      <c r="C4516" s="1">
        <v>43050</v>
      </c>
      <c r="D4516">
        <f t="shared" si="280"/>
        <v>2017</v>
      </c>
      <c r="E4516" t="str">
        <f t="shared" si="281"/>
        <v>Nov</v>
      </c>
      <c r="F4516" t="s">
        <v>37</v>
      </c>
      <c r="G4516" t="s">
        <v>3387</v>
      </c>
      <c r="H4516" t="s">
        <v>51</v>
      </c>
      <c r="I4516" t="s">
        <v>69</v>
      </c>
      <c r="J4516" t="s">
        <v>70</v>
      </c>
      <c r="K4516">
        <v>98115</v>
      </c>
      <c r="L4516" t="s">
        <v>34</v>
      </c>
      <c r="M4516" t="s">
        <v>5280</v>
      </c>
      <c r="N4516" t="s">
        <v>128</v>
      </c>
      <c r="O4516" t="s">
        <v>4436</v>
      </c>
      <c r="P4516" s="4">
        <v>27.68</v>
      </c>
      <c r="Q4516" s="4">
        <v>27.68</v>
      </c>
      <c r="R4516" s="4">
        <f t="shared" si="282"/>
        <v>0</v>
      </c>
      <c r="S4516" s="4">
        <f t="shared" si="283"/>
        <v>0</v>
      </c>
    </row>
    <row r="4517" spans="1:19" x14ac:dyDescent="0.3">
      <c r="A4517" t="s">
        <v>5281</v>
      </c>
      <c r="B4517" s="1">
        <v>43091</v>
      </c>
      <c r="C4517" s="1">
        <v>43093</v>
      </c>
      <c r="D4517">
        <f t="shared" si="280"/>
        <v>2017</v>
      </c>
      <c r="E4517" t="str">
        <f t="shared" si="281"/>
        <v>Dec</v>
      </c>
      <c r="F4517" t="s">
        <v>67</v>
      </c>
      <c r="G4517" t="s">
        <v>1057</v>
      </c>
      <c r="H4517" t="s">
        <v>51</v>
      </c>
      <c r="I4517" t="s">
        <v>69</v>
      </c>
      <c r="J4517" t="s">
        <v>70</v>
      </c>
      <c r="K4517">
        <v>98115</v>
      </c>
      <c r="L4517" t="s">
        <v>34</v>
      </c>
      <c r="M4517" t="s">
        <v>5280</v>
      </c>
      <c r="N4517" t="s">
        <v>128</v>
      </c>
      <c r="O4517" t="s">
        <v>4436</v>
      </c>
      <c r="P4517" s="4">
        <v>55.36</v>
      </c>
      <c r="Q4517" s="4">
        <v>55.36</v>
      </c>
      <c r="R4517" s="4">
        <f t="shared" si="282"/>
        <v>0</v>
      </c>
      <c r="S4517" s="4">
        <f t="shared" si="283"/>
        <v>0</v>
      </c>
    </row>
    <row r="4518" spans="1:19" ht="15.6" x14ac:dyDescent="0.3">
      <c r="A4518" t="s">
        <v>2549</v>
      </c>
      <c r="B4518" s="1">
        <v>42539</v>
      </c>
      <c r="C4518" s="1">
        <v>42545</v>
      </c>
      <c r="D4518">
        <f t="shared" si="280"/>
        <v>2016</v>
      </c>
      <c r="E4518" t="str">
        <f t="shared" si="281"/>
        <v>Jun</v>
      </c>
      <c r="F4518" t="s">
        <v>37</v>
      </c>
      <c r="G4518" t="s">
        <v>246</v>
      </c>
      <c r="H4518" s="2" t="s">
        <v>22</v>
      </c>
      <c r="I4518" t="s">
        <v>422</v>
      </c>
      <c r="J4518" t="s">
        <v>158</v>
      </c>
      <c r="K4518">
        <v>22204</v>
      </c>
      <c r="L4518" t="s">
        <v>44</v>
      </c>
      <c r="M4518" t="s">
        <v>5280</v>
      </c>
      <c r="N4518" t="s">
        <v>128</v>
      </c>
      <c r="O4518" t="s">
        <v>4436</v>
      </c>
      <c r="P4518" s="4">
        <v>34.6</v>
      </c>
      <c r="Q4518" s="4">
        <v>34.6</v>
      </c>
      <c r="R4518" s="4">
        <f t="shared" si="282"/>
        <v>0</v>
      </c>
      <c r="S4518" s="4">
        <f t="shared" si="283"/>
        <v>0</v>
      </c>
    </row>
    <row r="4519" spans="1:19" x14ac:dyDescent="0.3">
      <c r="A4519" t="s">
        <v>2340</v>
      </c>
      <c r="B4519" s="1">
        <v>42869</v>
      </c>
      <c r="C4519" s="1">
        <v>42874</v>
      </c>
      <c r="D4519">
        <f t="shared" si="280"/>
        <v>2017</v>
      </c>
      <c r="E4519" t="str">
        <f t="shared" si="281"/>
        <v>May</v>
      </c>
      <c r="F4519" t="s">
        <v>37</v>
      </c>
      <c r="G4519" t="s">
        <v>308</v>
      </c>
      <c r="H4519" t="s">
        <v>51</v>
      </c>
      <c r="I4519" t="s">
        <v>78</v>
      </c>
      <c r="J4519" t="s">
        <v>79</v>
      </c>
      <c r="K4519">
        <v>32216</v>
      </c>
      <c r="L4519" t="s">
        <v>44</v>
      </c>
      <c r="M4519" t="s">
        <v>5280</v>
      </c>
      <c r="N4519" t="s">
        <v>128</v>
      </c>
      <c r="O4519" t="s">
        <v>4436</v>
      </c>
      <c r="P4519" s="4">
        <v>10.38</v>
      </c>
      <c r="Q4519" s="4">
        <v>10.38</v>
      </c>
      <c r="R4519" s="4">
        <f t="shared" si="282"/>
        <v>0</v>
      </c>
      <c r="S4519" s="4">
        <f t="shared" si="283"/>
        <v>0</v>
      </c>
    </row>
    <row r="4520" spans="1:19" ht="15.6" x14ac:dyDescent="0.3">
      <c r="A4520" t="s">
        <v>5282</v>
      </c>
      <c r="B4520" s="1">
        <v>43367</v>
      </c>
      <c r="C4520" s="1">
        <v>43372</v>
      </c>
      <c r="D4520">
        <f t="shared" si="280"/>
        <v>2018</v>
      </c>
      <c r="E4520" t="str">
        <f t="shared" si="281"/>
        <v>Sep</v>
      </c>
      <c r="F4520" t="s">
        <v>37</v>
      </c>
      <c r="G4520" t="s">
        <v>354</v>
      </c>
      <c r="H4520" s="2" t="s">
        <v>22</v>
      </c>
      <c r="I4520" t="s">
        <v>1812</v>
      </c>
      <c r="J4520" t="s">
        <v>79</v>
      </c>
      <c r="K4520">
        <v>33021</v>
      </c>
      <c r="L4520" t="s">
        <v>44</v>
      </c>
      <c r="M4520" t="s">
        <v>5280</v>
      </c>
      <c r="N4520" t="s">
        <v>128</v>
      </c>
      <c r="O4520" t="s">
        <v>4436</v>
      </c>
      <c r="P4520" s="4">
        <v>15.57</v>
      </c>
      <c r="Q4520" s="4">
        <v>18</v>
      </c>
      <c r="R4520" s="4">
        <f t="shared" si="282"/>
        <v>-2.4299999999999997</v>
      </c>
      <c r="S4520" s="4">
        <f t="shared" si="283"/>
        <v>-0.36449999999999994</v>
      </c>
    </row>
    <row r="4521" spans="1:19" ht="15.6" x14ac:dyDescent="0.3">
      <c r="A4521" t="s">
        <v>2979</v>
      </c>
      <c r="B4521" s="1">
        <v>43064</v>
      </c>
      <c r="C4521" s="1">
        <v>43068</v>
      </c>
      <c r="D4521">
        <f t="shared" si="280"/>
        <v>2017</v>
      </c>
      <c r="E4521" t="str">
        <f t="shared" si="281"/>
        <v>Nov</v>
      </c>
      <c r="F4521" t="s">
        <v>37</v>
      </c>
      <c r="G4521" t="s">
        <v>1126</v>
      </c>
      <c r="H4521" s="2" t="s">
        <v>22</v>
      </c>
      <c r="I4521" t="s">
        <v>648</v>
      </c>
      <c r="J4521" t="s">
        <v>89</v>
      </c>
      <c r="K4521">
        <v>49201</v>
      </c>
      <c r="L4521" t="s">
        <v>25</v>
      </c>
      <c r="M4521" t="s">
        <v>5280</v>
      </c>
      <c r="N4521" t="s">
        <v>110</v>
      </c>
      <c r="O4521" t="s">
        <v>4436</v>
      </c>
      <c r="P4521" s="4">
        <v>17.3</v>
      </c>
      <c r="Q4521" s="4">
        <v>18</v>
      </c>
      <c r="R4521" s="4">
        <f t="shared" si="282"/>
        <v>-0.69999999999999929</v>
      </c>
      <c r="S4521" s="4">
        <f t="shared" si="283"/>
        <v>-0.10499999999999989</v>
      </c>
    </row>
    <row r="4522" spans="1:19" ht="15.6" x14ac:dyDescent="0.3">
      <c r="A4522" t="s">
        <v>5283</v>
      </c>
      <c r="B4522" s="1">
        <v>43457</v>
      </c>
      <c r="C4522" s="1">
        <v>43459</v>
      </c>
      <c r="D4522">
        <f t="shared" si="280"/>
        <v>2018</v>
      </c>
      <c r="E4522" t="str">
        <f t="shared" si="281"/>
        <v>Dec</v>
      </c>
      <c r="F4522" t="s">
        <v>67</v>
      </c>
      <c r="G4522" t="s">
        <v>1291</v>
      </c>
      <c r="H4522" s="2" t="s">
        <v>22</v>
      </c>
      <c r="I4522" t="s">
        <v>1106</v>
      </c>
      <c r="J4522" t="s">
        <v>24</v>
      </c>
      <c r="K4522">
        <v>61107</v>
      </c>
      <c r="L4522" t="s">
        <v>25</v>
      </c>
      <c r="M4522" t="s">
        <v>5280</v>
      </c>
      <c r="N4522" t="s">
        <v>128</v>
      </c>
      <c r="O4522" t="s">
        <v>4436</v>
      </c>
      <c r="P4522" s="4">
        <v>13.84</v>
      </c>
      <c r="Q4522" s="4">
        <v>13.84</v>
      </c>
      <c r="R4522" s="4">
        <f t="shared" si="282"/>
        <v>0</v>
      </c>
      <c r="S4522" s="4">
        <f t="shared" si="283"/>
        <v>0</v>
      </c>
    </row>
    <row r="4523" spans="1:19" ht="15.6" x14ac:dyDescent="0.3">
      <c r="A4523" t="s">
        <v>2458</v>
      </c>
      <c r="B4523" s="1">
        <v>43295</v>
      </c>
      <c r="C4523" s="1">
        <v>43299</v>
      </c>
      <c r="D4523">
        <f t="shared" si="280"/>
        <v>2018</v>
      </c>
      <c r="E4523" t="str">
        <f t="shared" si="281"/>
        <v>Jul</v>
      </c>
      <c r="F4523" t="s">
        <v>37</v>
      </c>
      <c r="G4523" t="s">
        <v>812</v>
      </c>
      <c r="H4523" s="2" t="s">
        <v>22</v>
      </c>
      <c r="I4523" t="s">
        <v>1108</v>
      </c>
      <c r="J4523" t="s">
        <v>33</v>
      </c>
      <c r="K4523">
        <v>92683</v>
      </c>
      <c r="L4523" t="s">
        <v>34</v>
      </c>
      <c r="M4523" t="s">
        <v>5284</v>
      </c>
      <c r="N4523" t="s">
        <v>128</v>
      </c>
      <c r="O4523" t="s">
        <v>4436</v>
      </c>
      <c r="P4523" s="4">
        <v>4.4480000000000004</v>
      </c>
      <c r="Q4523" s="4">
        <v>5</v>
      </c>
      <c r="R4523" s="4">
        <f t="shared" si="282"/>
        <v>-0.5519999999999996</v>
      </c>
      <c r="S4523" s="4">
        <f t="shared" si="283"/>
        <v>-8.2799999999999943E-2</v>
      </c>
    </row>
    <row r="4524" spans="1:19" ht="15.6" x14ac:dyDescent="0.3">
      <c r="A4524" t="s">
        <v>5285</v>
      </c>
      <c r="B4524" s="1">
        <v>43343</v>
      </c>
      <c r="C4524" s="1">
        <v>43347</v>
      </c>
      <c r="D4524">
        <f t="shared" si="280"/>
        <v>2018</v>
      </c>
      <c r="E4524" t="str">
        <f t="shared" si="281"/>
        <v>Aug</v>
      </c>
      <c r="F4524" t="s">
        <v>37</v>
      </c>
      <c r="G4524" t="s">
        <v>690</v>
      </c>
      <c r="H4524" s="2" t="s">
        <v>22</v>
      </c>
      <c r="I4524" t="s">
        <v>32</v>
      </c>
      <c r="J4524" t="s">
        <v>33</v>
      </c>
      <c r="K4524">
        <v>94110</v>
      </c>
      <c r="L4524" t="s">
        <v>34</v>
      </c>
      <c r="M4524" t="s">
        <v>5284</v>
      </c>
      <c r="N4524" t="s">
        <v>128</v>
      </c>
      <c r="O4524" t="s">
        <v>4436</v>
      </c>
      <c r="P4524" s="4">
        <v>6.6719999999999997</v>
      </c>
      <c r="Q4524" s="4">
        <v>100</v>
      </c>
      <c r="R4524" s="4">
        <f t="shared" si="282"/>
        <v>-93.328000000000003</v>
      </c>
      <c r="S4524" s="4">
        <f t="shared" si="283"/>
        <v>-13.9992</v>
      </c>
    </row>
    <row r="4525" spans="1:19" ht="15.6" x14ac:dyDescent="0.3">
      <c r="A4525" t="s">
        <v>3024</v>
      </c>
      <c r="B4525" s="1">
        <v>43347</v>
      </c>
      <c r="C4525" s="1">
        <v>43349</v>
      </c>
      <c r="D4525">
        <f t="shared" si="280"/>
        <v>2018</v>
      </c>
      <c r="E4525" t="str">
        <f t="shared" si="281"/>
        <v>Sep</v>
      </c>
      <c r="F4525" t="s">
        <v>67</v>
      </c>
      <c r="G4525" t="s">
        <v>985</v>
      </c>
      <c r="H4525" s="2" t="s">
        <v>22</v>
      </c>
      <c r="I4525" t="s">
        <v>32</v>
      </c>
      <c r="J4525" t="s">
        <v>33</v>
      </c>
      <c r="K4525">
        <v>94122</v>
      </c>
      <c r="L4525" t="s">
        <v>34</v>
      </c>
      <c r="M4525" t="s">
        <v>5284</v>
      </c>
      <c r="N4525" t="s">
        <v>128</v>
      </c>
      <c r="O4525" t="s">
        <v>4436</v>
      </c>
      <c r="P4525" s="4">
        <v>13.343999999999999</v>
      </c>
      <c r="Q4525" s="4">
        <v>13.343999999999999</v>
      </c>
      <c r="R4525" s="4">
        <f t="shared" si="282"/>
        <v>0</v>
      </c>
      <c r="S4525" s="4">
        <f t="shared" si="283"/>
        <v>0</v>
      </c>
    </row>
    <row r="4526" spans="1:19" ht="15.6" x14ac:dyDescent="0.3">
      <c r="A4526" t="s">
        <v>5286</v>
      </c>
      <c r="B4526" s="1">
        <v>43000</v>
      </c>
      <c r="C4526" s="1">
        <v>43004</v>
      </c>
      <c r="D4526">
        <f t="shared" si="280"/>
        <v>2017</v>
      </c>
      <c r="E4526" t="str">
        <f t="shared" si="281"/>
        <v>Sep</v>
      </c>
      <c r="F4526" t="s">
        <v>37</v>
      </c>
      <c r="G4526" t="s">
        <v>4740</v>
      </c>
      <c r="H4526" s="2" t="s">
        <v>22</v>
      </c>
      <c r="I4526" t="s">
        <v>351</v>
      </c>
      <c r="J4526" t="s">
        <v>79</v>
      </c>
      <c r="K4526">
        <v>33024</v>
      </c>
      <c r="L4526" t="s">
        <v>44</v>
      </c>
      <c r="M4526" t="s">
        <v>5284</v>
      </c>
      <c r="N4526" t="s">
        <v>128</v>
      </c>
      <c r="O4526" t="s">
        <v>4436</v>
      </c>
      <c r="P4526" s="4">
        <v>7.5060000000000002</v>
      </c>
      <c r="Q4526" s="4">
        <v>18</v>
      </c>
      <c r="R4526" s="4">
        <f t="shared" si="282"/>
        <v>-10.494</v>
      </c>
      <c r="S4526" s="4">
        <f t="shared" si="283"/>
        <v>-1.5740999999999998</v>
      </c>
    </row>
    <row r="4527" spans="1:19" ht="15.6" x14ac:dyDescent="0.3">
      <c r="A4527" t="s">
        <v>5287</v>
      </c>
      <c r="B4527" s="1">
        <v>42260</v>
      </c>
      <c r="C4527" s="1">
        <v>42265</v>
      </c>
      <c r="D4527">
        <f t="shared" si="280"/>
        <v>2015</v>
      </c>
      <c r="E4527" t="str">
        <f t="shared" si="281"/>
        <v>Sep</v>
      </c>
      <c r="F4527" t="s">
        <v>67</v>
      </c>
      <c r="G4527" t="s">
        <v>91</v>
      </c>
      <c r="H4527" s="2" t="s">
        <v>22</v>
      </c>
      <c r="I4527" t="s">
        <v>182</v>
      </c>
      <c r="J4527" t="s">
        <v>233</v>
      </c>
      <c r="K4527">
        <v>43229</v>
      </c>
      <c r="L4527" t="s">
        <v>54</v>
      </c>
      <c r="M4527" t="s">
        <v>5284</v>
      </c>
      <c r="N4527" t="s">
        <v>128</v>
      </c>
      <c r="O4527" t="s">
        <v>4436</v>
      </c>
      <c r="P4527" s="4">
        <v>2.5019999999999998</v>
      </c>
      <c r="Q4527" s="4">
        <v>5</v>
      </c>
      <c r="R4527" s="4">
        <f t="shared" si="282"/>
        <v>-2.4980000000000002</v>
      </c>
      <c r="S4527" s="4">
        <f t="shared" si="283"/>
        <v>-0.37470000000000003</v>
      </c>
    </row>
    <row r="4528" spans="1:19" ht="15.6" x14ac:dyDescent="0.3">
      <c r="A4528" t="s">
        <v>1454</v>
      </c>
      <c r="B4528" s="1">
        <v>42562</v>
      </c>
      <c r="C4528" s="1">
        <v>42564</v>
      </c>
      <c r="D4528">
        <f t="shared" si="280"/>
        <v>2016</v>
      </c>
      <c r="E4528" t="str">
        <f t="shared" si="281"/>
        <v>Jul</v>
      </c>
      <c r="F4528" t="s">
        <v>20</v>
      </c>
      <c r="G4528" t="s">
        <v>1455</v>
      </c>
      <c r="H4528" s="2" t="s">
        <v>22</v>
      </c>
      <c r="I4528" t="s">
        <v>100</v>
      </c>
      <c r="J4528" t="s">
        <v>101</v>
      </c>
      <c r="K4528">
        <v>19134</v>
      </c>
      <c r="L4528" t="s">
        <v>54</v>
      </c>
      <c r="M4528" t="s">
        <v>5284</v>
      </c>
      <c r="N4528" t="s">
        <v>128</v>
      </c>
      <c r="O4528" t="s">
        <v>4436</v>
      </c>
      <c r="P4528" s="4">
        <v>2.5019999999999998</v>
      </c>
      <c r="Q4528" s="4">
        <v>5</v>
      </c>
      <c r="R4528" s="4">
        <f t="shared" si="282"/>
        <v>-2.4980000000000002</v>
      </c>
      <c r="S4528" s="4">
        <f t="shared" si="283"/>
        <v>-0.37470000000000003</v>
      </c>
    </row>
    <row r="4529" spans="1:19" ht="15.6" x14ac:dyDescent="0.3">
      <c r="A4529" t="s">
        <v>5288</v>
      </c>
      <c r="B4529" s="1">
        <v>42439</v>
      </c>
      <c r="C4529" s="1">
        <v>42439</v>
      </c>
      <c r="D4529">
        <f t="shared" si="280"/>
        <v>2016</v>
      </c>
      <c r="E4529" t="str">
        <f t="shared" si="281"/>
        <v>Mar</v>
      </c>
      <c r="F4529" t="s">
        <v>30</v>
      </c>
      <c r="G4529" t="s">
        <v>237</v>
      </c>
      <c r="H4529" s="2" t="s">
        <v>22</v>
      </c>
      <c r="I4529" t="s">
        <v>113</v>
      </c>
      <c r="J4529" t="s">
        <v>109</v>
      </c>
      <c r="K4529">
        <v>77041</v>
      </c>
      <c r="L4529" t="s">
        <v>25</v>
      </c>
      <c r="M4529" t="s">
        <v>5284</v>
      </c>
      <c r="N4529" t="s">
        <v>128</v>
      </c>
      <c r="O4529" t="s">
        <v>4436</v>
      </c>
      <c r="P4529" s="3">
        <v>1.1120000000000001</v>
      </c>
      <c r="Q4529" s="3">
        <v>0.8</v>
      </c>
      <c r="R4529" s="4">
        <f t="shared" si="282"/>
        <v>0.31200000000000006</v>
      </c>
      <c r="S4529" s="4">
        <f t="shared" si="283"/>
        <v>4.6800000000000008E-2</v>
      </c>
    </row>
    <row r="4530" spans="1:19" ht="15.6" x14ac:dyDescent="0.3">
      <c r="A4530" t="s">
        <v>5289</v>
      </c>
      <c r="B4530" s="1">
        <v>43161</v>
      </c>
      <c r="C4530" s="1">
        <v>43161</v>
      </c>
      <c r="D4530">
        <f t="shared" si="280"/>
        <v>2018</v>
      </c>
      <c r="E4530" t="str">
        <f t="shared" si="281"/>
        <v>Mar</v>
      </c>
      <c r="F4530" t="s">
        <v>30</v>
      </c>
      <c r="G4530" t="s">
        <v>2655</v>
      </c>
      <c r="H4530" s="2" t="s">
        <v>22</v>
      </c>
      <c r="I4530" t="s">
        <v>551</v>
      </c>
      <c r="J4530" t="s">
        <v>109</v>
      </c>
      <c r="K4530">
        <v>76706</v>
      </c>
      <c r="L4530" t="s">
        <v>25</v>
      </c>
      <c r="M4530" t="s">
        <v>5284</v>
      </c>
      <c r="N4530" t="s">
        <v>128</v>
      </c>
      <c r="O4530" t="s">
        <v>4436</v>
      </c>
      <c r="P4530" s="3">
        <v>0.55600000000000005</v>
      </c>
      <c r="Q4530" s="3">
        <v>0.8</v>
      </c>
      <c r="R4530" s="4">
        <f t="shared" si="282"/>
        <v>-0.24399999999999999</v>
      </c>
      <c r="S4530" s="4">
        <f t="shared" si="283"/>
        <v>-3.6600000000000001E-2</v>
      </c>
    </row>
    <row r="4531" spans="1:19" x14ac:dyDescent="0.3">
      <c r="A4531" t="s">
        <v>5290</v>
      </c>
      <c r="B4531" s="1">
        <v>42633</v>
      </c>
      <c r="C4531" s="1">
        <v>42639</v>
      </c>
      <c r="D4531">
        <f t="shared" si="280"/>
        <v>2016</v>
      </c>
      <c r="E4531" t="str">
        <f t="shared" si="281"/>
        <v>Sep</v>
      </c>
      <c r="F4531" t="s">
        <v>37</v>
      </c>
      <c r="G4531" t="s">
        <v>430</v>
      </c>
      <c r="H4531" t="s">
        <v>51</v>
      </c>
      <c r="I4531" t="s">
        <v>324</v>
      </c>
      <c r="J4531" t="s">
        <v>325</v>
      </c>
      <c r="K4531">
        <v>89115</v>
      </c>
      <c r="L4531" t="s">
        <v>34</v>
      </c>
      <c r="M4531" t="s">
        <v>5291</v>
      </c>
      <c r="N4531" t="s">
        <v>128</v>
      </c>
      <c r="O4531" t="s">
        <v>4436</v>
      </c>
      <c r="P4531" s="4">
        <v>45.584000000000003</v>
      </c>
      <c r="Q4531" s="4">
        <v>45.584000000000003</v>
      </c>
      <c r="R4531" s="4">
        <f t="shared" si="282"/>
        <v>0</v>
      </c>
      <c r="S4531" s="4">
        <f t="shared" si="283"/>
        <v>0</v>
      </c>
    </row>
    <row r="4532" spans="1:19" ht="15.6" x14ac:dyDescent="0.3">
      <c r="A4532" t="s">
        <v>1536</v>
      </c>
      <c r="B4532" s="1">
        <v>42849</v>
      </c>
      <c r="C4532" s="1">
        <v>42853</v>
      </c>
      <c r="D4532">
        <f t="shared" si="280"/>
        <v>2017</v>
      </c>
      <c r="E4532" t="str">
        <f t="shared" si="281"/>
        <v>Apr</v>
      </c>
      <c r="F4532" t="s">
        <v>37</v>
      </c>
      <c r="G4532" t="s">
        <v>1537</v>
      </c>
      <c r="H4532" s="2" t="s">
        <v>22</v>
      </c>
      <c r="I4532" t="s">
        <v>338</v>
      </c>
      <c r="J4532" t="s">
        <v>75</v>
      </c>
      <c r="K4532">
        <v>80906</v>
      </c>
      <c r="L4532" t="s">
        <v>34</v>
      </c>
      <c r="M4532" t="s">
        <v>5291</v>
      </c>
      <c r="N4532" t="s">
        <v>128</v>
      </c>
      <c r="O4532" t="s">
        <v>4436</v>
      </c>
      <c r="P4532" s="4">
        <v>3.1080000000000001</v>
      </c>
      <c r="Q4532" s="4">
        <v>5</v>
      </c>
      <c r="R4532" s="4">
        <f t="shared" si="282"/>
        <v>-1.8919999999999999</v>
      </c>
      <c r="S4532" s="4">
        <f t="shared" si="283"/>
        <v>-0.2838</v>
      </c>
    </row>
    <row r="4533" spans="1:19" ht="15.6" x14ac:dyDescent="0.3">
      <c r="A4533" t="s">
        <v>3295</v>
      </c>
      <c r="B4533" s="1">
        <v>43240</v>
      </c>
      <c r="C4533" s="1">
        <v>43246</v>
      </c>
      <c r="D4533">
        <f t="shared" si="280"/>
        <v>2018</v>
      </c>
      <c r="E4533" t="str">
        <f t="shared" si="281"/>
        <v>May</v>
      </c>
      <c r="F4533" t="s">
        <v>37</v>
      </c>
      <c r="G4533" t="s">
        <v>1257</v>
      </c>
      <c r="H4533" s="2" t="s">
        <v>22</v>
      </c>
      <c r="I4533" t="s">
        <v>324</v>
      </c>
      <c r="J4533" t="s">
        <v>325</v>
      </c>
      <c r="K4533">
        <v>89115</v>
      </c>
      <c r="L4533" t="s">
        <v>34</v>
      </c>
      <c r="M4533" t="s">
        <v>5291</v>
      </c>
      <c r="N4533" t="s">
        <v>128</v>
      </c>
      <c r="O4533" t="s">
        <v>4436</v>
      </c>
      <c r="P4533" s="4">
        <v>8.2880000000000003</v>
      </c>
      <c r="Q4533" s="4">
        <v>18</v>
      </c>
      <c r="R4533" s="4">
        <f t="shared" si="282"/>
        <v>-9.7119999999999997</v>
      </c>
      <c r="S4533" s="4">
        <f t="shared" si="283"/>
        <v>-1.4567999999999999</v>
      </c>
    </row>
    <row r="4534" spans="1:19" x14ac:dyDescent="0.3">
      <c r="A4534" t="s">
        <v>5292</v>
      </c>
      <c r="B4534" s="1">
        <v>43259</v>
      </c>
      <c r="C4534" s="1">
        <v>43265</v>
      </c>
      <c r="D4534">
        <f t="shared" si="280"/>
        <v>2018</v>
      </c>
      <c r="E4534" t="str">
        <f t="shared" si="281"/>
        <v>Jun</v>
      </c>
      <c r="F4534" t="s">
        <v>37</v>
      </c>
      <c r="G4534" t="s">
        <v>2643</v>
      </c>
      <c r="H4534" t="s">
        <v>105</v>
      </c>
      <c r="I4534" t="s">
        <v>2223</v>
      </c>
      <c r="J4534" t="s">
        <v>310</v>
      </c>
      <c r="K4534">
        <v>6360</v>
      </c>
      <c r="L4534" t="s">
        <v>54</v>
      </c>
      <c r="M4534" t="s">
        <v>5291</v>
      </c>
      <c r="N4534" t="s">
        <v>128</v>
      </c>
      <c r="O4534" t="s">
        <v>4436</v>
      </c>
      <c r="P4534" s="4">
        <v>10.36</v>
      </c>
      <c r="Q4534" s="4">
        <v>10.36</v>
      </c>
      <c r="R4534" s="4">
        <f t="shared" si="282"/>
        <v>0</v>
      </c>
      <c r="S4534" s="4">
        <f t="shared" si="283"/>
        <v>0</v>
      </c>
    </row>
    <row r="4535" spans="1:19" ht="15.6" x14ac:dyDescent="0.3">
      <c r="A4535" t="s">
        <v>5293</v>
      </c>
      <c r="B4535" s="1">
        <v>42259</v>
      </c>
      <c r="C4535" s="1">
        <v>42263</v>
      </c>
      <c r="D4535">
        <f t="shared" si="280"/>
        <v>2015</v>
      </c>
      <c r="E4535" t="str">
        <f t="shared" si="281"/>
        <v>Sep</v>
      </c>
      <c r="F4535" t="s">
        <v>67</v>
      </c>
      <c r="G4535" t="s">
        <v>1753</v>
      </c>
      <c r="H4535" s="2" t="s">
        <v>22</v>
      </c>
      <c r="I4535" t="s">
        <v>113</v>
      </c>
      <c r="J4535" t="s">
        <v>109</v>
      </c>
      <c r="K4535">
        <v>77070</v>
      </c>
      <c r="L4535" t="s">
        <v>25</v>
      </c>
      <c r="M4535" t="s">
        <v>5291</v>
      </c>
      <c r="N4535" t="s">
        <v>128</v>
      </c>
      <c r="O4535" t="s">
        <v>4436</v>
      </c>
      <c r="P4535" s="4">
        <v>5.18</v>
      </c>
      <c r="Q4535" s="4">
        <v>5</v>
      </c>
      <c r="R4535" s="4">
        <f t="shared" si="282"/>
        <v>0.17999999999999972</v>
      </c>
      <c r="S4535" s="4">
        <f t="shared" si="283"/>
        <v>2.6999999999999958E-2</v>
      </c>
    </row>
    <row r="4536" spans="1:19" x14ac:dyDescent="0.3">
      <c r="A4536" t="s">
        <v>5294</v>
      </c>
      <c r="B4536" s="1">
        <v>42627</v>
      </c>
      <c r="C4536" s="1">
        <v>42631</v>
      </c>
      <c r="D4536">
        <f t="shared" si="280"/>
        <v>2016</v>
      </c>
      <c r="E4536" t="str">
        <f t="shared" si="281"/>
        <v>Sep</v>
      </c>
      <c r="F4536" t="s">
        <v>67</v>
      </c>
      <c r="G4536" t="s">
        <v>1042</v>
      </c>
      <c r="H4536" t="s">
        <v>51</v>
      </c>
      <c r="I4536" t="s">
        <v>1285</v>
      </c>
      <c r="J4536" t="s">
        <v>878</v>
      </c>
      <c r="K4536">
        <v>50315</v>
      </c>
      <c r="L4536" t="s">
        <v>25</v>
      </c>
      <c r="M4536" t="s">
        <v>5291</v>
      </c>
      <c r="N4536" t="s">
        <v>128</v>
      </c>
      <c r="O4536" t="s">
        <v>4436</v>
      </c>
      <c r="P4536" s="4">
        <v>25.9</v>
      </c>
      <c r="Q4536" s="4">
        <v>25.9</v>
      </c>
      <c r="R4536" s="4">
        <f t="shared" si="282"/>
        <v>0</v>
      </c>
      <c r="S4536" s="4">
        <f t="shared" si="283"/>
        <v>0</v>
      </c>
    </row>
    <row r="4537" spans="1:19" ht="15.6" x14ac:dyDescent="0.3">
      <c r="A4537" t="s">
        <v>4235</v>
      </c>
      <c r="B4537" s="1">
        <v>43061</v>
      </c>
      <c r="C4537" s="1">
        <v>43066</v>
      </c>
      <c r="D4537">
        <f t="shared" si="280"/>
        <v>2017</v>
      </c>
      <c r="E4537" t="str">
        <f t="shared" si="281"/>
        <v>Nov</v>
      </c>
      <c r="F4537" t="s">
        <v>37</v>
      </c>
      <c r="G4537" t="s">
        <v>2404</v>
      </c>
      <c r="H4537" s="2" t="s">
        <v>22</v>
      </c>
      <c r="I4537" t="s">
        <v>113</v>
      </c>
      <c r="J4537" t="s">
        <v>109</v>
      </c>
      <c r="K4537">
        <v>77095</v>
      </c>
      <c r="L4537" t="s">
        <v>25</v>
      </c>
      <c r="M4537" t="s">
        <v>5291</v>
      </c>
      <c r="N4537" t="s">
        <v>110</v>
      </c>
      <c r="O4537" t="s">
        <v>4436</v>
      </c>
      <c r="P4537" s="4">
        <v>6.2160000000000002</v>
      </c>
      <c r="Q4537" s="4">
        <v>5</v>
      </c>
      <c r="R4537" s="4">
        <f t="shared" si="282"/>
        <v>1.2160000000000002</v>
      </c>
      <c r="S4537" s="4">
        <f t="shared" si="283"/>
        <v>0.18240000000000003</v>
      </c>
    </row>
    <row r="4538" spans="1:19" ht="15.6" x14ac:dyDescent="0.3">
      <c r="A4538" t="s">
        <v>4732</v>
      </c>
      <c r="B4538" s="1">
        <v>43408</v>
      </c>
      <c r="C4538" s="1">
        <v>43408</v>
      </c>
      <c r="D4538">
        <f t="shared" si="280"/>
        <v>2018</v>
      </c>
      <c r="E4538" t="str">
        <f t="shared" si="281"/>
        <v>Nov</v>
      </c>
      <c r="F4538" t="s">
        <v>30</v>
      </c>
      <c r="G4538" t="s">
        <v>4024</v>
      </c>
      <c r="H4538" s="2" t="s">
        <v>22</v>
      </c>
      <c r="I4538" t="s">
        <v>4733</v>
      </c>
      <c r="J4538" t="s">
        <v>109</v>
      </c>
      <c r="K4538">
        <v>77803</v>
      </c>
      <c r="L4538" t="s">
        <v>25</v>
      </c>
      <c r="M4538" t="s">
        <v>5291</v>
      </c>
      <c r="N4538" t="s">
        <v>128</v>
      </c>
      <c r="O4538" t="s">
        <v>4436</v>
      </c>
      <c r="P4538" s="4">
        <v>4.1440000000000001</v>
      </c>
      <c r="Q4538" s="4">
        <v>5</v>
      </c>
      <c r="R4538" s="4">
        <f t="shared" si="282"/>
        <v>-0.85599999999999987</v>
      </c>
      <c r="S4538" s="4">
        <f t="shared" si="283"/>
        <v>-0.12839999999999999</v>
      </c>
    </row>
    <row r="4539" spans="1:19" x14ac:dyDescent="0.3">
      <c r="A4539" t="s">
        <v>4406</v>
      </c>
      <c r="B4539" s="1">
        <v>43462</v>
      </c>
      <c r="C4539" s="1">
        <v>43467</v>
      </c>
      <c r="D4539">
        <f t="shared" si="280"/>
        <v>2018</v>
      </c>
      <c r="E4539" t="str">
        <f t="shared" si="281"/>
        <v>Dec</v>
      </c>
      <c r="F4539" t="s">
        <v>37</v>
      </c>
      <c r="G4539" t="s">
        <v>2715</v>
      </c>
      <c r="H4539" t="s">
        <v>22</v>
      </c>
      <c r="I4539" t="s">
        <v>3816</v>
      </c>
      <c r="J4539" t="s">
        <v>3817</v>
      </c>
      <c r="K4539">
        <v>58103</v>
      </c>
      <c r="L4539" t="s">
        <v>25</v>
      </c>
      <c r="M4539" t="s">
        <v>5291</v>
      </c>
      <c r="N4539" t="s">
        <v>128</v>
      </c>
      <c r="O4539" t="s">
        <v>4436</v>
      </c>
      <c r="P4539" s="4">
        <v>25.9</v>
      </c>
      <c r="Q4539" s="4">
        <v>25.9</v>
      </c>
      <c r="R4539" s="4">
        <f t="shared" si="282"/>
        <v>0</v>
      </c>
      <c r="S4539" s="4">
        <f t="shared" si="283"/>
        <v>0</v>
      </c>
    </row>
    <row r="4540" spans="1:19" x14ac:dyDescent="0.3">
      <c r="A4540" t="s">
        <v>5295</v>
      </c>
      <c r="B4540" s="1">
        <v>42930</v>
      </c>
      <c r="C4540" s="1">
        <v>42934</v>
      </c>
      <c r="D4540">
        <f t="shared" si="280"/>
        <v>2017</v>
      </c>
      <c r="E4540" t="str">
        <f t="shared" si="281"/>
        <v>Jul</v>
      </c>
      <c r="F4540" t="s">
        <v>37</v>
      </c>
      <c r="G4540" t="s">
        <v>334</v>
      </c>
      <c r="H4540" t="s">
        <v>51</v>
      </c>
      <c r="I4540" t="s">
        <v>61</v>
      </c>
      <c r="J4540" t="s">
        <v>62</v>
      </c>
      <c r="K4540">
        <v>10009</v>
      </c>
      <c r="L4540" t="s">
        <v>54</v>
      </c>
      <c r="M4540" t="s">
        <v>5296</v>
      </c>
      <c r="N4540" t="s">
        <v>128</v>
      </c>
      <c r="O4540" t="s">
        <v>4436</v>
      </c>
      <c r="P4540" s="4">
        <v>14.16</v>
      </c>
      <c r="Q4540" s="4">
        <v>14.16</v>
      </c>
      <c r="R4540" s="4">
        <f t="shared" si="282"/>
        <v>0</v>
      </c>
      <c r="S4540" s="4">
        <f t="shared" si="283"/>
        <v>0</v>
      </c>
    </row>
    <row r="4541" spans="1:19" x14ac:dyDescent="0.3">
      <c r="A4541" t="s">
        <v>3237</v>
      </c>
      <c r="B4541" s="1">
        <v>43296</v>
      </c>
      <c r="C4541" s="1">
        <v>43300</v>
      </c>
      <c r="D4541">
        <f t="shared" si="280"/>
        <v>2018</v>
      </c>
      <c r="E4541" t="str">
        <f t="shared" si="281"/>
        <v>Jul</v>
      </c>
      <c r="F4541" t="s">
        <v>37</v>
      </c>
      <c r="G4541" t="s">
        <v>951</v>
      </c>
      <c r="H4541" t="s">
        <v>105</v>
      </c>
      <c r="I4541" t="s">
        <v>52</v>
      </c>
      <c r="J4541" t="s">
        <v>53</v>
      </c>
      <c r="K4541">
        <v>19805</v>
      </c>
      <c r="L4541" t="s">
        <v>54</v>
      </c>
      <c r="M4541" t="s">
        <v>5296</v>
      </c>
      <c r="N4541" t="s">
        <v>128</v>
      </c>
      <c r="O4541" t="s">
        <v>4436</v>
      </c>
      <c r="P4541" s="4">
        <v>26.55</v>
      </c>
      <c r="Q4541" s="4">
        <v>26.55</v>
      </c>
      <c r="R4541" s="4">
        <f t="shared" si="282"/>
        <v>0</v>
      </c>
      <c r="S4541" s="4">
        <f t="shared" si="283"/>
        <v>0</v>
      </c>
    </row>
    <row r="4542" spans="1:19" ht="15.6" x14ac:dyDescent="0.3">
      <c r="A4542" t="s">
        <v>5297</v>
      </c>
      <c r="B4542" s="1">
        <v>43371</v>
      </c>
      <c r="C4542" s="1">
        <v>43378</v>
      </c>
      <c r="D4542">
        <f t="shared" si="280"/>
        <v>2018</v>
      </c>
      <c r="E4542" t="str">
        <f t="shared" si="281"/>
        <v>Sep</v>
      </c>
      <c r="F4542" t="s">
        <v>37</v>
      </c>
      <c r="G4542" t="s">
        <v>1019</v>
      </c>
      <c r="H4542" s="2" t="s">
        <v>22</v>
      </c>
      <c r="I4542" t="s">
        <v>100</v>
      </c>
      <c r="J4542" t="s">
        <v>101</v>
      </c>
      <c r="K4542">
        <v>19134</v>
      </c>
      <c r="L4542" t="s">
        <v>54</v>
      </c>
      <c r="M4542" t="s">
        <v>5296</v>
      </c>
      <c r="N4542" t="s">
        <v>128</v>
      </c>
      <c r="O4542" t="s">
        <v>4436</v>
      </c>
      <c r="P4542" s="4">
        <v>2.6549999999999998</v>
      </c>
      <c r="Q4542" s="4">
        <v>5</v>
      </c>
      <c r="R4542" s="4">
        <f t="shared" si="282"/>
        <v>-2.3450000000000002</v>
      </c>
      <c r="S4542" s="4">
        <f t="shared" si="283"/>
        <v>-0.35175000000000001</v>
      </c>
    </row>
    <row r="4543" spans="1:19" ht="15.6" x14ac:dyDescent="0.3">
      <c r="A4543" t="s">
        <v>5298</v>
      </c>
      <c r="B4543" s="1">
        <v>42008</v>
      </c>
      <c r="C4543" s="1">
        <v>42012</v>
      </c>
      <c r="D4543">
        <f t="shared" si="280"/>
        <v>2015</v>
      </c>
      <c r="E4543" t="str">
        <f t="shared" si="281"/>
        <v>Jan</v>
      </c>
      <c r="F4543" t="s">
        <v>37</v>
      </c>
      <c r="G4543" t="s">
        <v>1243</v>
      </c>
      <c r="H4543" s="2" t="s">
        <v>22</v>
      </c>
      <c r="I4543" t="s">
        <v>1249</v>
      </c>
      <c r="J4543" t="s">
        <v>24</v>
      </c>
      <c r="K4543">
        <v>60540</v>
      </c>
      <c r="L4543" t="s">
        <v>25</v>
      </c>
      <c r="M4543" t="s">
        <v>5296</v>
      </c>
      <c r="N4543" t="s">
        <v>128</v>
      </c>
      <c r="O4543" t="s">
        <v>4436</v>
      </c>
      <c r="P4543" s="4">
        <v>3.54</v>
      </c>
      <c r="Q4543" s="4">
        <v>5</v>
      </c>
      <c r="R4543" s="4">
        <f t="shared" si="282"/>
        <v>-1.46</v>
      </c>
      <c r="S4543" s="4">
        <f t="shared" si="283"/>
        <v>-0.219</v>
      </c>
    </row>
    <row r="4544" spans="1:19" ht="15.6" x14ac:dyDescent="0.3">
      <c r="A4544" t="s">
        <v>5299</v>
      </c>
      <c r="B4544" s="1">
        <v>42056</v>
      </c>
      <c r="C4544" s="1">
        <v>42060</v>
      </c>
      <c r="D4544">
        <f t="shared" si="280"/>
        <v>2015</v>
      </c>
      <c r="E4544" t="str">
        <f t="shared" si="281"/>
        <v>Feb</v>
      </c>
      <c r="F4544" t="s">
        <v>37</v>
      </c>
      <c r="G4544" t="s">
        <v>538</v>
      </c>
      <c r="H4544" s="2" t="s">
        <v>22</v>
      </c>
      <c r="I4544" t="s">
        <v>1637</v>
      </c>
      <c r="J4544" t="s">
        <v>24</v>
      </c>
      <c r="K4544">
        <v>60098</v>
      </c>
      <c r="L4544" t="s">
        <v>25</v>
      </c>
      <c r="M4544" t="s">
        <v>5296</v>
      </c>
      <c r="N4544" t="s">
        <v>128</v>
      </c>
      <c r="O4544" t="s">
        <v>4436</v>
      </c>
      <c r="P4544" s="4">
        <v>8.85</v>
      </c>
      <c r="Q4544" s="4">
        <v>18</v>
      </c>
      <c r="R4544" s="4">
        <f t="shared" si="282"/>
        <v>-9.15</v>
      </c>
      <c r="S4544" s="4">
        <f t="shared" si="283"/>
        <v>-1.3725000000000001</v>
      </c>
    </row>
    <row r="4545" spans="1:19" x14ac:dyDescent="0.3">
      <c r="A4545" t="s">
        <v>5300</v>
      </c>
      <c r="B4545" s="1">
        <v>43414</v>
      </c>
      <c r="C4545" s="1">
        <v>43418</v>
      </c>
      <c r="D4545">
        <f t="shared" si="280"/>
        <v>2018</v>
      </c>
      <c r="E4545" t="str">
        <f t="shared" si="281"/>
        <v>Nov</v>
      </c>
      <c r="F4545" t="s">
        <v>67</v>
      </c>
      <c r="G4545" t="s">
        <v>1326</v>
      </c>
      <c r="H4545" t="s">
        <v>22</v>
      </c>
      <c r="I4545" t="s">
        <v>1812</v>
      </c>
      <c r="J4545" t="s">
        <v>79</v>
      </c>
      <c r="K4545">
        <v>33021</v>
      </c>
      <c r="L4545" t="s">
        <v>44</v>
      </c>
      <c r="M4545" t="s">
        <v>5301</v>
      </c>
      <c r="N4545" t="s">
        <v>128</v>
      </c>
      <c r="O4545" t="s">
        <v>4436</v>
      </c>
      <c r="P4545" s="4">
        <v>11.52</v>
      </c>
      <c r="Q4545" s="4">
        <v>11.52</v>
      </c>
      <c r="R4545" s="4">
        <f t="shared" si="282"/>
        <v>0</v>
      </c>
      <c r="S4545" s="4">
        <f t="shared" si="283"/>
        <v>0</v>
      </c>
    </row>
    <row r="4546" spans="1:19" ht="15.6" x14ac:dyDescent="0.3">
      <c r="A4546" t="s">
        <v>5302</v>
      </c>
      <c r="B4546" s="1">
        <v>42975</v>
      </c>
      <c r="C4546" s="1">
        <v>42977</v>
      </c>
      <c r="D4546">
        <f t="shared" ref="D4546:D4609" si="284">YEAR(B4546)</f>
        <v>2017</v>
      </c>
      <c r="E4546" t="str">
        <f t="shared" ref="E4546:E4609" si="285">TEXT(B4546,"mmm")</f>
        <v>Aug</v>
      </c>
      <c r="F4546" t="s">
        <v>20</v>
      </c>
      <c r="G4546" t="s">
        <v>1422</v>
      </c>
      <c r="H4546" s="2" t="s">
        <v>22</v>
      </c>
      <c r="I4546" t="s">
        <v>2455</v>
      </c>
      <c r="J4546" t="s">
        <v>233</v>
      </c>
      <c r="K4546">
        <v>45231</v>
      </c>
      <c r="L4546" t="s">
        <v>54</v>
      </c>
      <c r="M4546" t="s">
        <v>5301</v>
      </c>
      <c r="N4546" t="s">
        <v>110</v>
      </c>
      <c r="O4546" t="s">
        <v>4436</v>
      </c>
      <c r="P4546" s="4">
        <v>18.431999999999999</v>
      </c>
      <c r="Q4546" s="4">
        <v>18</v>
      </c>
      <c r="R4546" s="4">
        <f t="shared" si="282"/>
        <v>0.43199999999999861</v>
      </c>
      <c r="S4546" s="4">
        <f t="shared" si="283"/>
        <v>6.4799999999999788E-2</v>
      </c>
    </row>
    <row r="4547" spans="1:19" ht="15.6" x14ac:dyDescent="0.3">
      <c r="A4547" t="s">
        <v>5303</v>
      </c>
      <c r="B4547" s="1">
        <v>42250</v>
      </c>
      <c r="C4547" s="1">
        <v>42251</v>
      </c>
      <c r="D4547">
        <f t="shared" si="284"/>
        <v>2015</v>
      </c>
      <c r="E4547" t="str">
        <f t="shared" si="285"/>
        <v>Sep</v>
      </c>
      <c r="F4547" t="s">
        <v>20</v>
      </c>
      <c r="G4547" t="s">
        <v>1796</v>
      </c>
      <c r="H4547" s="2" t="s">
        <v>22</v>
      </c>
      <c r="I4547" t="s">
        <v>113</v>
      </c>
      <c r="J4547" t="s">
        <v>109</v>
      </c>
      <c r="K4547">
        <v>77095</v>
      </c>
      <c r="L4547" t="s">
        <v>25</v>
      </c>
      <c r="M4547" t="s">
        <v>5301</v>
      </c>
      <c r="N4547" t="s">
        <v>128</v>
      </c>
      <c r="O4547" t="s">
        <v>4436</v>
      </c>
      <c r="P4547" s="4">
        <v>7.68</v>
      </c>
      <c r="Q4547" s="4">
        <v>18</v>
      </c>
      <c r="R4547" s="4">
        <f t="shared" ref="R4547:R4610" si="286">P4547-Q4547</f>
        <v>-10.32</v>
      </c>
      <c r="S4547" s="4">
        <f t="shared" ref="S4547:S4610" si="287">0.15*R4547</f>
        <v>-1.548</v>
      </c>
    </row>
    <row r="4548" spans="1:19" ht="15.6" x14ac:dyDescent="0.3">
      <c r="A4548" t="s">
        <v>5304</v>
      </c>
      <c r="B4548" s="1">
        <v>42283</v>
      </c>
      <c r="C4548" s="1">
        <v>42285</v>
      </c>
      <c r="D4548">
        <f t="shared" si="284"/>
        <v>2015</v>
      </c>
      <c r="E4548" t="str">
        <f t="shared" si="285"/>
        <v>Oct</v>
      </c>
      <c r="F4548" t="s">
        <v>67</v>
      </c>
      <c r="G4548" t="s">
        <v>625</v>
      </c>
      <c r="H4548" s="2" t="s">
        <v>22</v>
      </c>
      <c r="I4548" t="s">
        <v>1698</v>
      </c>
      <c r="J4548" t="s">
        <v>1699</v>
      </c>
      <c r="K4548">
        <v>68104</v>
      </c>
      <c r="L4548" t="s">
        <v>25</v>
      </c>
      <c r="M4548" t="s">
        <v>5301</v>
      </c>
      <c r="N4548" t="s">
        <v>128</v>
      </c>
      <c r="O4548" t="s">
        <v>4436</v>
      </c>
      <c r="P4548" s="4">
        <v>15.36</v>
      </c>
      <c r="Q4548" s="4">
        <v>18</v>
      </c>
      <c r="R4548" s="4">
        <f t="shared" si="286"/>
        <v>-2.6400000000000006</v>
      </c>
      <c r="S4548" s="4">
        <f t="shared" si="287"/>
        <v>-0.39600000000000007</v>
      </c>
    </row>
    <row r="4549" spans="1:19" ht="15.6" x14ac:dyDescent="0.3">
      <c r="A4549" t="s">
        <v>5305</v>
      </c>
      <c r="B4549" s="1">
        <v>42151</v>
      </c>
      <c r="C4549" s="1">
        <v>42154</v>
      </c>
      <c r="D4549">
        <f t="shared" si="284"/>
        <v>2015</v>
      </c>
      <c r="E4549" t="str">
        <f t="shared" si="285"/>
        <v>May</v>
      </c>
      <c r="F4549" t="s">
        <v>20</v>
      </c>
      <c r="G4549" t="s">
        <v>766</v>
      </c>
      <c r="H4549" s="2" t="s">
        <v>22</v>
      </c>
      <c r="I4549" t="s">
        <v>23</v>
      </c>
      <c r="J4549" t="s">
        <v>24</v>
      </c>
      <c r="K4549">
        <v>60653</v>
      </c>
      <c r="L4549" t="s">
        <v>25</v>
      </c>
      <c r="M4549" t="s">
        <v>5306</v>
      </c>
      <c r="N4549" t="s">
        <v>128</v>
      </c>
      <c r="O4549" t="s">
        <v>4436</v>
      </c>
      <c r="P4549" s="4">
        <v>17.46</v>
      </c>
      <c r="Q4549" s="4">
        <v>18</v>
      </c>
      <c r="R4549" s="4">
        <f t="shared" si="286"/>
        <v>-0.53999999999999915</v>
      </c>
      <c r="S4549" s="4">
        <f t="shared" si="287"/>
        <v>-8.0999999999999864E-2</v>
      </c>
    </row>
    <row r="4550" spans="1:19" ht="15.6" x14ac:dyDescent="0.3">
      <c r="A4550" t="s">
        <v>5307</v>
      </c>
      <c r="B4550" s="1">
        <v>42735</v>
      </c>
      <c r="C4550" s="1">
        <v>42737</v>
      </c>
      <c r="D4550">
        <f t="shared" si="284"/>
        <v>2016</v>
      </c>
      <c r="E4550" t="str">
        <f t="shared" si="285"/>
        <v>Dec</v>
      </c>
      <c r="F4550" t="s">
        <v>67</v>
      </c>
      <c r="G4550" t="s">
        <v>1313</v>
      </c>
      <c r="H4550" s="2" t="s">
        <v>22</v>
      </c>
      <c r="I4550" t="s">
        <v>97</v>
      </c>
      <c r="J4550" t="s">
        <v>89</v>
      </c>
      <c r="K4550">
        <v>48205</v>
      </c>
      <c r="L4550" t="s">
        <v>25</v>
      </c>
      <c r="M4550" t="s">
        <v>5306</v>
      </c>
      <c r="N4550" t="s">
        <v>128</v>
      </c>
      <c r="O4550" t="s">
        <v>4436</v>
      </c>
      <c r="P4550" s="4">
        <v>116.4</v>
      </c>
      <c r="Q4550" s="4">
        <v>116.4</v>
      </c>
      <c r="R4550" s="4">
        <f t="shared" si="286"/>
        <v>0</v>
      </c>
      <c r="S4550" s="4">
        <f t="shared" si="287"/>
        <v>0</v>
      </c>
    </row>
    <row r="4551" spans="1:19" ht="15.6" x14ac:dyDescent="0.3">
      <c r="A4551" t="s">
        <v>5308</v>
      </c>
      <c r="B4551" s="1">
        <v>42098</v>
      </c>
      <c r="C4551" s="1">
        <v>42099</v>
      </c>
      <c r="D4551">
        <f t="shared" si="284"/>
        <v>2015</v>
      </c>
      <c r="E4551" t="str">
        <f t="shared" si="285"/>
        <v>Apr</v>
      </c>
      <c r="F4551" t="s">
        <v>20</v>
      </c>
      <c r="G4551" t="s">
        <v>2811</v>
      </c>
      <c r="H4551" s="2" t="s">
        <v>22</v>
      </c>
      <c r="I4551" t="s">
        <v>47</v>
      </c>
      <c r="J4551" t="s">
        <v>33</v>
      </c>
      <c r="K4551">
        <v>90008</v>
      </c>
      <c r="L4551" t="s">
        <v>34</v>
      </c>
      <c r="M4551" t="s">
        <v>5309</v>
      </c>
      <c r="N4551" t="s">
        <v>128</v>
      </c>
      <c r="O4551" t="s">
        <v>4436</v>
      </c>
      <c r="P4551" s="4">
        <v>7.1840000000000002</v>
      </c>
      <c r="Q4551" s="4">
        <v>5</v>
      </c>
      <c r="R4551" s="4">
        <f t="shared" si="286"/>
        <v>2.1840000000000002</v>
      </c>
      <c r="S4551" s="4">
        <f t="shared" si="287"/>
        <v>0.3276</v>
      </c>
    </row>
    <row r="4552" spans="1:19" ht="15.6" x14ac:dyDescent="0.3">
      <c r="A4552" t="s">
        <v>123</v>
      </c>
      <c r="B4552" s="1">
        <v>42305</v>
      </c>
      <c r="C4552" s="1">
        <v>42308</v>
      </c>
      <c r="D4552">
        <f t="shared" si="284"/>
        <v>2015</v>
      </c>
      <c r="E4552" t="str">
        <f t="shared" si="285"/>
        <v>Oct</v>
      </c>
      <c r="F4552" t="s">
        <v>20</v>
      </c>
      <c r="G4552" t="s">
        <v>124</v>
      </c>
      <c r="H4552" s="2" t="s">
        <v>22</v>
      </c>
      <c r="I4552" t="s">
        <v>47</v>
      </c>
      <c r="J4552" t="s">
        <v>33</v>
      </c>
      <c r="K4552">
        <v>90049</v>
      </c>
      <c r="L4552" t="s">
        <v>34</v>
      </c>
      <c r="M4552" t="s">
        <v>5309</v>
      </c>
      <c r="N4552" t="s">
        <v>128</v>
      </c>
      <c r="O4552" t="s">
        <v>4436</v>
      </c>
      <c r="P4552" s="4">
        <v>7.1840000000000002</v>
      </c>
      <c r="Q4552" s="4">
        <v>5</v>
      </c>
      <c r="R4552" s="4">
        <f t="shared" si="286"/>
        <v>2.1840000000000002</v>
      </c>
      <c r="S4552" s="4">
        <f t="shared" si="287"/>
        <v>0.3276</v>
      </c>
    </row>
    <row r="4553" spans="1:19" x14ac:dyDescent="0.3">
      <c r="A4553" t="s">
        <v>4852</v>
      </c>
      <c r="B4553" s="1">
        <v>42614</v>
      </c>
      <c r="C4553" s="1">
        <v>42617</v>
      </c>
      <c r="D4553">
        <f t="shared" si="284"/>
        <v>2016</v>
      </c>
      <c r="E4553" t="str">
        <f t="shared" si="285"/>
        <v>Sep</v>
      </c>
      <c r="F4553" t="s">
        <v>67</v>
      </c>
      <c r="G4553" t="s">
        <v>3378</v>
      </c>
      <c r="H4553" t="s">
        <v>105</v>
      </c>
      <c r="I4553" t="s">
        <v>47</v>
      </c>
      <c r="J4553" t="s">
        <v>33</v>
      </c>
      <c r="K4553">
        <v>90045</v>
      </c>
      <c r="L4553" t="s">
        <v>34</v>
      </c>
      <c r="M4553" t="s">
        <v>5309</v>
      </c>
      <c r="N4553" t="s">
        <v>128</v>
      </c>
      <c r="O4553" t="s">
        <v>4436</v>
      </c>
      <c r="P4553" s="4">
        <v>14.368</v>
      </c>
      <c r="Q4553" s="4">
        <v>14.368</v>
      </c>
      <c r="R4553" s="4">
        <f t="shared" si="286"/>
        <v>0</v>
      </c>
      <c r="S4553" s="4">
        <f t="shared" si="287"/>
        <v>0</v>
      </c>
    </row>
    <row r="4554" spans="1:19" ht="15.6" x14ac:dyDescent="0.3">
      <c r="A4554" t="s">
        <v>5310</v>
      </c>
      <c r="B4554" s="1">
        <v>42666</v>
      </c>
      <c r="C4554" s="1">
        <v>42671</v>
      </c>
      <c r="D4554">
        <f t="shared" si="284"/>
        <v>2016</v>
      </c>
      <c r="E4554" t="str">
        <f t="shared" si="285"/>
        <v>Oct</v>
      </c>
      <c r="F4554" t="s">
        <v>37</v>
      </c>
      <c r="G4554" t="s">
        <v>2064</v>
      </c>
      <c r="H4554" s="2" t="s">
        <v>22</v>
      </c>
      <c r="I4554" t="s">
        <v>69</v>
      </c>
      <c r="J4554" t="s">
        <v>70</v>
      </c>
      <c r="K4554">
        <v>98105</v>
      </c>
      <c r="L4554" t="s">
        <v>34</v>
      </c>
      <c r="M4554" t="s">
        <v>5309</v>
      </c>
      <c r="N4554" t="s">
        <v>128</v>
      </c>
      <c r="O4554" t="s">
        <v>4436</v>
      </c>
      <c r="P4554" s="4">
        <v>3.5920000000000001</v>
      </c>
      <c r="Q4554" s="4">
        <v>5</v>
      </c>
      <c r="R4554" s="4">
        <f t="shared" si="286"/>
        <v>-1.4079999999999999</v>
      </c>
      <c r="S4554" s="4">
        <f t="shared" si="287"/>
        <v>-0.21119999999999997</v>
      </c>
    </row>
    <row r="4555" spans="1:19" ht="15.6" x14ac:dyDescent="0.3">
      <c r="A4555" t="s">
        <v>5311</v>
      </c>
      <c r="B4555" s="1">
        <v>43056</v>
      </c>
      <c r="C4555" s="1">
        <v>43061</v>
      </c>
      <c r="D4555">
        <f t="shared" si="284"/>
        <v>2017</v>
      </c>
      <c r="E4555" t="str">
        <f t="shared" si="285"/>
        <v>Nov</v>
      </c>
      <c r="F4555" t="s">
        <v>37</v>
      </c>
      <c r="G4555" t="s">
        <v>276</v>
      </c>
      <c r="H4555" s="2" t="s">
        <v>22</v>
      </c>
      <c r="I4555" t="s">
        <v>3760</v>
      </c>
      <c r="J4555" t="s">
        <v>1031</v>
      </c>
      <c r="K4555">
        <v>88220</v>
      </c>
      <c r="L4555" t="s">
        <v>34</v>
      </c>
      <c r="M4555" t="s">
        <v>5309</v>
      </c>
      <c r="N4555" t="s">
        <v>128</v>
      </c>
      <c r="O4555" t="s">
        <v>4436</v>
      </c>
      <c r="P4555" s="4">
        <v>10.776</v>
      </c>
      <c r="Q4555" s="4">
        <v>18</v>
      </c>
      <c r="R4555" s="4">
        <f t="shared" si="286"/>
        <v>-7.2240000000000002</v>
      </c>
      <c r="S4555" s="4">
        <f t="shared" si="287"/>
        <v>-1.0835999999999999</v>
      </c>
    </row>
    <row r="4556" spans="1:19" ht="15.6" x14ac:dyDescent="0.3">
      <c r="A4556" t="s">
        <v>1173</v>
      </c>
      <c r="B4556" s="1">
        <v>43353</v>
      </c>
      <c r="C4556" s="1">
        <v>43353</v>
      </c>
      <c r="D4556">
        <f t="shared" si="284"/>
        <v>2018</v>
      </c>
      <c r="E4556" t="str">
        <f t="shared" si="285"/>
        <v>Sep</v>
      </c>
      <c r="F4556" t="s">
        <v>30</v>
      </c>
      <c r="G4556" t="s">
        <v>1174</v>
      </c>
      <c r="H4556" s="2" t="s">
        <v>22</v>
      </c>
      <c r="I4556" t="s">
        <v>47</v>
      </c>
      <c r="J4556" t="s">
        <v>33</v>
      </c>
      <c r="K4556">
        <v>90004</v>
      </c>
      <c r="L4556" t="s">
        <v>34</v>
      </c>
      <c r="M4556" t="s">
        <v>5309</v>
      </c>
      <c r="N4556" t="s">
        <v>128</v>
      </c>
      <c r="O4556" t="s">
        <v>4436</v>
      </c>
      <c r="P4556" s="4">
        <v>7.1840000000000002</v>
      </c>
      <c r="Q4556" s="4">
        <v>5</v>
      </c>
      <c r="R4556" s="4">
        <f t="shared" si="286"/>
        <v>2.1840000000000002</v>
      </c>
      <c r="S4556" s="4">
        <f t="shared" si="287"/>
        <v>0.3276</v>
      </c>
    </row>
    <row r="4557" spans="1:19" ht="15.6" x14ac:dyDescent="0.3">
      <c r="A4557" t="s">
        <v>5312</v>
      </c>
      <c r="B4557" s="1">
        <v>42875</v>
      </c>
      <c r="C4557" s="1">
        <v>42879</v>
      </c>
      <c r="D4557">
        <f t="shared" si="284"/>
        <v>2017</v>
      </c>
      <c r="E4557" t="str">
        <f t="shared" si="285"/>
        <v>May</v>
      </c>
      <c r="F4557" t="s">
        <v>37</v>
      </c>
      <c r="G4557" t="s">
        <v>702</v>
      </c>
      <c r="H4557" s="2" t="s">
        <v>22</v>
      </c>
      <c r="I4557" t="s">
        <v>614</v>
      </c>
      <c r="J4557" t="s">
        <v>79</v>
      </c>
      <c r="K4557">
        <v>34952</v>
      </c>
      <c r="L4557" t="s">
        <v>44</v>
      </c>
      <c r="M4557" t="s">
        <v>5309</v>
      </c>
      <c r="N4557" t="s">
        <v>128</v>
      </c>
      <c r="O4557" t="s">
        <v>4436</v>
      </c>
      <c r="P4557" s="4">
        <v>2.694</v>
      </c>
      <c r="Q4557" s="4">
        <v>5</v>
      </c>
      <c r="R4557" s="4">
        <f t="shared" si="286"/>
        <v>-2.306</v>
      </c>
      <c r="S4557" s="4">
        <f t="shared" si="287"/>
        <v>-0.34589999999999999</v>
      </c>
    </row>
    <row r="4558" spans="1:19" ht="15.6" x14ac:dyDescent="0.3">
      <c r="A4558" t="s">
        <v>4270</v>
      </c>
      <c r="B4558" s="1">
        <v>43009</v>
      </c>
      <c r="C4558" s="1">
        <v>43014</v>
      </c>
      <c r="D4558">
        <f t="shared" si="284"/>
        <v>2017</v>
      </c>
      <c r="E4558" t="str">
        <f t="shared" si="285"/>
        <v>Oct</v>
      </c>
      <c r="F4558" t="s">
        <v>67</v>
      </c>
      <c r="G4558" t="s">
        <v>1289</v>
      </c>
      <c r="H4558" s="2" t="s">
        <v>22</v>
      </c>
      <c r="I4558" t="s">
        <v>198</v>
      </c>
      <c r="J4558" t="s">
        <v>79</v>
      </c>
      <c r="K4558">
        <v>33012</v>
      </c>
      <c r="L4558" t="s">
        <v>44</v>
      </c>
      <c r="M4558" t="s">
        <v>5309</v>
      </c>
      <c r="N4558" t="s">
        <v>110</v>
      </c>
      <c r="O4558" t="s">
        <v>4436</v>
      </c>
      <c r="P4558" s="4">
        <v>5.3879999999999999</v>
      </c>
      <c r="Q4558" s="4">
        <v>5</v>
      </c>
      <c r="R4558" s="4">
        <f t="shared" si="286"/>
        <v>0.3879999999999999</v>
      </c>
      <c r="S4558" s="4">
        <f t="shared" si="287"/>
        <v>5.8199999999999981E-2</v>
      </c>
    </row>
    <row r="4559" spans="1:19" ht="15.6" x14ac:dyDescent="0.3">
      <c r="A4559" t="s">
        <v>736</v>
      </c>
      <c r="B4559" s="1">
        <v>42826</v>
      </c>
      <c r="C4559" s="1">
        <v>42830</v>
      </c>
      <c r="D4559">
        <f t="shared" si="284"/>
        <v>2017</v>
      </c>
      <c r="E4559" t="str">
        <f t="shared" si="285"/>
        <v>Apr</v>
      </c>
      <c r="F4559" t="s">
        <v>37</v>
      </c>
      <c r="G4559" t="s">
        <v>737</v>
      </c>
      <c r="H4559" s="2" t="s">
        <v>22</v>
      </c>
      <c r="I4559" t="s">
        <v>61</v>
      </c>
      <c r="J4559" t="s">
        <v>62</v>
      </c>
      <c r="K4559">
        <v>10009</v>
      </c>
      <c r="L4559" t="s">
        <v>54</v>
      </c>
      <c r="M4559" t="s">
        <v>5309</v>
      </c>
      <c r="N4559" t="s">
        <v>110</v>
      </c>
      <c r="O4559" t="s">
        <v>4436</v>
      </c>
      <c r="P4559" s="4">
        <v>3.5920000000000001</v>
      </c>
      <c r="Q4559" s="4">
        <v>5</v>
      </c>
      <c r="R4559" s="4">
        <f t="shared" si="286"/>
        <v>-1.4079999999999999</v>
      </c>
      <c r="S4559" s="4">
        <f t="shared" si="287"/>
        <v>-0.21119999999999997</v>
      </c>
    </row>
    <row r="4560" spans="1:19" ht="15.6" x14ac:dyDescent="0.3">
      <c r="A4560" t="s">
        <v>5313</v>
      </c>
      <c r="B4560" s="1">
        <v>42287</v>
      </c>
      <c r="C4560" s="1">
        <v>42292</v>
      </c>
      <c r="D4560">
        <f t="shared" si="284"/>
        <v>2015</v>
      </c>
      <c r="E4560" t="str">
        <f t="shared" si="285"/>
        <v>Oct</v>
      </c>
      <c r="F4560" t="s">
        <v>37</v>
      </c>
      <c r="G4560" t="s">
        <v>220</v>
      </c>
      <c r="H4560" s="2" t="s">
        <v>22</v>
      </c>
      <c r="I4560" t="s">
        <v>108</v>
      </c>
      <c r="J4560" t="s">
        <v>109</v>
      </c>
      <c r="K4560">
        <v>77340</v>
      </c>
      <c r="L4560" t="s">
        <v>25</v>
      </c>
      <c r="M4560" t="s">
        <v>5309</v>
      </c>
      <c r="N4560" t="s">
        <v>128</v>
      </c>
      <c r="O4560" t="s">
        <v>4436</v>
      </c>
      <c r="P4560" s="3">
        <v>0.89800000000000002</v>
      </c>
      <c r="Q4560" s="3">
        <v>0.8</v>
      </c>
      <c r="R4560" s="4">
        <f t="shared" si="286"/>
        <v>9.7999999999999976E-2</v>
      </c>
      <c r="S4560" s="4">
        <f t="shared" si="287"/>
        <v>1.4699999999999996E-2</v>
      </c>
    </row>
    <row r="4561" spans="1:19" ht="15.6" x14ac:dyDescent="0.3">
      <c r="A4561" t="s">
        <v>5314</v>
      </c>
      <c r="B4561" s="1">
        <v>42667</v>
      </c>
      <c r="C4561" s="1">
        <v>42672</v>
      </c>
      <c r="D4561">
        <f t="shared" si="284"/>
        <v>2016</v>
      </c>
      <c r="E4561" t="str">
        <f t="shared" si="285"/>
        <v>Oct</v>
      </c>
      <c r="F4561" t="s">
        <v>37</v>
      </c>
      <c r="G4561" t="s">
        <v>133</v>
      </c>
      <c r="H4561" s="2" t="s">
        <v>22</v>
      </c>
      <c r="I4561" t="s">
        <v>855</v>
      </c>
      <c r="J4561" t="s">
        <v>109</v>
      </c>
      <c r="K4561">
        <v>78207</v>
      </c>
      <c r="L4561" t="s">
        <v>25</v>
      </c>
      <c r="M4561" t="s">
        <v>5309</v>
      </c>
      <c r="N4561" t="s">
        <v>128</v>
      </c>
      <c r="O4561" t="s">
        <v>4436</v>
      </c>
      <c r="P4561" s="4">
        <v>3.5920000000000001</v>
      </c>
      <c r="Q4561" s="4">
        <v>5</v>
      </c>
      <c r="R4561" s="4">
        <f t="shared" si="286"/>
        <v>-1.4079999999999999</v>
      </c>
      <c r="S4561" s="4">
        <f t="shared" si="287"/>
        <v>-0.21119999999999997</v>
      </c>
    </row>
    <row r="4562" spans="1:19" ht="15.6" x14ac:dyDescent="0.3">
      <c r="A4562" t="s">
        <v>2540</v>
      </c>
      <c r="B4562" s="1">
        <v>43021</v>
      </c>
      <c r="C4562" s="1">
        <v>43027</v>
      </c>
      <c r="D4562">
        <f t="shared" si="284"/>
        <v>2017</v>
      </c>
      <c r="E4562" t="str">
        <f t="shared" si="285"/>
        <v>Oct</v>
      </c>
      <c r="F4562" t="s">
        <v>37</v>
      </c>
      <c r="G4562" t="s">
        <v>683</v>
      </c>
      <c r="H4562" s="2" t="s">
        <v>22</v>
      </c>
      <c r="I4562" t="s">
        <v>2541</v>
      </c>
      <c r="J4562" t="s">
        <v>109</v>
      </c>
      <c r="K4562">
        <v>78041</v>
      </c>
      <c r="L4562" t="s">
        <v>25</v>
      </c>
      <c r="M4562" t="s">
        <v>5309</v>
      </c>
      <c r="N4562" t="s">
        <v>110</v>
      </c>
      <c r="O4562" t="s">
        <v>4436</v>
      </c>
      <c r="P4562" s="4">
        <v>6.2859999999999996</v>
      </c>
      <c r="Q4562" s="4">
        <v>5</v>
      </c>
      <c r="R4562" s="4">
        <f t="shared" si="286"/>
        <v>1.2859999999999996</v>
      </c>
      <c r="S4562" s="4">
        <f t="shared" si="287"/>
        <v>0.19289999999999993</v>
      </c>
    </row>
    <row r="4563" spans="1:19" ht="15.6" x14ac:dyDescent="0.3">
      <c r="A4563" t="s">
        <v>4892</v>
      </c>
      <c r="B4563" s="1">
        <v>43211</v>
      </c>
      <c r="C4563" s="1">
        <v>43217</v>
      </c>
      <c r="D4563">
        <f t="shared" si="284"/>
        <v>2018</v>
      </c>
      <c r="E4563" t="str">
        <f t="shared" si="285"/>
        <v>Apr</v>
      </c>
      <c r="F4563" t="s">
        <v>37</v>
      </c>
      <c r="G4563" t="s">
        <v>1025</v>
      </c>
      <c r="H4563" s="2" t="s">
        <v>22</v>
      </c>
      <c r="I4563" t="s">
        <v>113</v>
      </c>
      <c r="J4563" t="s">
        <v>109</v>
      </c>
      <c r="K4563">
        <v>77041</v>
      </c>
      <c r="L4563" t="s">
        <v>25</v>
      </c>
      <c r="M4563" t="s">
        <v>5309</v>
      </c>
      <c r="N4563" t="s">
        <v>128</v>
      </c>
      <c r="O4563" t="s">
        <v>4436</v>
      </c>
      <c r="P4563" s="4">
        <v>2.694</v>
      </c>
      <c r="Q4563" s="4">
        <v>5</v>
      </c>
      <c r="R4563" s="4">
        <f t="shared" si="286"/>
        <v>-2.306</v>
      </c>
      <c r="S4563" s="4">
        <f t="shared" si="287"/>
        <v>-0.34589999999999999</v>
      </c>
    </row>
    <row r="4564" spans="1:19" x14ac:dyDescent="0.3">
      <c r="A4564" t="s">
        <v>4948</v>
      </c>
      <c r="B4564" s="1">
        <v>43255</v>
      </c>
      <c r="C4564" s="1">
        <v>43255</v>
      </c>
      <c r="D4564">
        <f t="shared" si="284"/>
        <v>2018</v>
      </c>
      <c r="E4564" t="str">
        <f t="shared" si="285"/>
        <v>Jun</v>
      </c>
      <c r="F4564" t="s">
        <v>30</v>
      </c>
      <c r="G4564" t="s">
        <v>254</v>
      </c>
      <c r="H4564" t="s">
        <v>22</v>
      </c>
      <c r="I4564" t="s">
        <v>92</v>
      </c>
      <c r="J4564" t="s">
        <v>93</v>
      </c>
      <c r="K4564">
        <v>72401</v>
      </c>
      <c r="L4564" t="s">
        <v>44</v>
      </c>
      <c r="M4564" t="s">
        <v>5315</v>
      </c>
      <c r="N4564" t="s">
        <v>128</v>
      </c>
      <c r="O4564" t="s">
        <v>4436</v>
      </c>
      <c r="P4564" s="4">
        <v>9.5399999999999991</v>
      </c>
      <c r="Q4564" s="4">
        <v>100</v>
      </c>
      <c r="R4564" s="4">
        <f t="shared" si="286"/>
        <v>-90.460000000000008</v>
      </c>
      <c r="S4564" s="4">
        <f t="shared" si="287"/>
        <v>-13.569000000000001</v>
      </c>
    </row>
    <row r="4565" spans="1:19" ht="15.6" x14ac:dyDescent="0.3">
      <c r="A4565" t="s">
        <v>4857</v>
      </c>
      <c r="B4565" s="1">
        <v>42241</v>
      </c>
      <c r="C4565" s="1">
        <v>42246</v>
      </c>
      <c r="D4565">
        <f t="shared" si="284"/>
        <v>2015</v>
      </c>
      <c r="E4565" t="str">
        <f t="shared" si="285"/>
        <v>Aug</v>
      </c>
      <c r="F4565" t="s">
        <v>37</v>
      </c>
      <c r="G4565" t="s">
        <v>426</v>
      </c>
      <c r="H4565" s="2" t="s">
        <v>22</v>
      </c>
      <c r="I4565" t="s">
        <v>182</v>
      </c>
      <c r="J4565" t="s">
        <v>233</v>
      </c>
      <c r="K4565">
        <v>43229</v>
      </c>
      <c r="L4565" t="s">
        <v>54</v>
      </c>
      <c r="M4565" t="s">
        <v>5315</v>
      </c>
      <c r="N4565" t="s">
        <v>128</v>
      </c>
      <c r="O4565" t="s">
        <v>4436</v>
      </c>
      <c r="P4565" s="4">
        <v>2.8620000000000001</v>
      </c>
      <c r="Q4565" s="4">
        <v>5</v>
      </c>
      <c r="R4565" s="4">
        <f t="shared" si="286"/>
        <v>-2.1379999999999999</v>
      </c>
      <c r="S4565" s="4">
        <f t="shared" si="287"/>
        <v>-0.32069999999999999</v>
      </c>
    </row>
    <row r="4566" spans="1:19" ht="15.6" x14ac:dyDescent="0.3">
      <c r="A4566" t="s">
        <v>5316</v>
      </c>
      <c r="B4566" s="1">
        <v>43364</v>
      </c>
      <c r="C4566" s="1">
        <v>43368</v>
      </c>
      <c r="D4566">
        <f t="shared" si="284"/>
        <v>2018</v>
      </c>
      <c r="E4566" t="str">
        <f t="shared" si="285"/>
        <v>Sep</v>
      </c>
      <c r="F4566" t="s">
        <v>37</v>
      </c>
      <c r="G4566" t="s">
        <v>895</v>
      </c>
      <c r="H4566" s="2" t="s">
        <v>22</v>
      </c>
      <c r="I4566" t="s">
        <v>100</v>
      </c>
      <c r="J4566" t="s">
        <v>101</v>
      </c>
      <c r="K4566">
        <v>19143</v>
      </c>
      <c r="L4566" t="s">
        <v>54</v>
      </c>
      <c r="M4566" t="s">
        <v>5315</v>
      </c>
      <c r="N4566" t="s">
        <v>128</v>
      </c>
      <c r="O4566" t="s">
        <v>4436</v>
      </c>
      <c r="P4566" s="4">
        <v>1.9079999999999999</v>
      </c>
      <c r="Q4566" s="4">
        <v>5</v>
      </c>
      <c r="R4566" s="4">
        <f t="shared" si="286"/>
        <v>-3.0920000000000001</v>
      </c>
      <c r="S4566" s="4">
        <f t="shared" si="287"/>
        <v>-0.46379999999999999</v>
      </c>
    </row>
    <row r="4567" spans="1:19" ht="15.6" x14ac:dyDescent="0.3">
      <c r="A4567" t="s">
        <v>3244</v>
      </c>
      <c r="B4567" s="1">
        <v>42807</v>
      </c>
      <c r="C4567" s="1">
        <v>42812</v>
      </c>
      <c r="D4567">
        <f t="shared" si="284"/>
        <v>2017</v>
      </c>
      <c r="E4567" t="str">
        <f t="shared" si="285"/>
        <v>Mar</v>
      </c>
      <c r="F4567" t="s">
        <v>37</v>
      </c>
      <c r="G4567" t="s">
        <v>542</v>
      </c>
      <c r="H4567" s="2" t="s">
        <v>22</v>
      </c>
      <c r="I4567" t="s">
        <v>855</v>
      </c>
      <c r="J4567" t="s">
        <v>109</v>
      </c>
      <c r="K4567">
        <v>78207</v>
      </c>
      <c r="L4567" t="s">
        <v>25</v>
      </c>
      <c r="M4567" t="s">
        <v>5315</v>
      </c>
      <c r="N4567" t="s">
        <v>110</v>
      </c>
      <c r="O4567" t="s">
        <v>4436</v>
      </c>
      <c r="P4567" s="3">
        <v>1.272</v>
      </c>
      <c r="Q4567" s="3">
        <v>0.8</v>
      </c>
      <c r="R4567" s="4">
        <f t="shared" si="286"/>
        <v>0.47199999999999998</v>
      </c>
      <c r="S4567" s="4">
        <f t="shared" si="287"/>
        <v>7.0799999999999988E-2</v>
      </c>
    </row>
    <row r="4568" spans="1:19" ht="15.6" x14ac:dyDescent="0.3">
      <c r="A4568" t="s">
        <v>5317</v>
      </c>
      <c r="B4568" s="1">
        <v>42989</v>
      </c>
      <c r="C4568" s="1">
        <v>42994</v>
      </c>
      <c r="D4568">
        <f t="shared" si="284"/>
        <v>2017</v>
      </c>
      <c r="E4568" t="str">
        <f t="shared" si="285"/>
        <v>Sep</v>
      </c>
      <c r="F4568" t="s">
        <v>37</v>
      </c>
      <c r="G4568" t="s">
        <v>408</v>
      </c>
      <c r="H4568" s="2" t="s">
        <v>22</v>
      </c>
      <c r="I4568" t="s">
        <v>23</v>
      </c>
      <c r="J4568" t="s">
        <v>24</v>
      </c>
      <c r="K4568">
        <v>60653</v>
      </c>
      <c r="L4568" t="s">
        <v>25</v>
      </c>
      <c r="M4568" t="s">
        <v>5315</v>
      </c>
      <c r="N4568" t="s">
        <v>128</v>
      </c>
      <c r="O4568" t="s">
        <v>4436</v>
      </c>
      <c r="P4568" s="4">
        <v>1.9079999999999999</v>
      </c>
      <c r="Q4568" s="4">
        <v>80</v>
      </c>
      <c r="R4568" s="4">
        <f t="shared" si="286"/>
        <v>-78.091999999999999</v>
      </c>
      <c r="S4568" s="4">
        <f t="shared" si="287"/>
        <v>-11.713799999999999</v>
      </c>
    </row>
    <row r="4569" spans="1:19" ht="15.6" x14ac:dyDescent="0.3">
      <c r="A4569" t="s">
        <v>5318</v>
      </c>
      <c r="B4569" s="1">
        <v>43165</v>
      </c>
      <c r="C4569" s="1">
        <v>43169</v>
      </c>
      <c r="D4569">
        <f t="shared" si="284"/>
        <v>2018</v>
      </c>
      <c r="E4569" t="str">
        <f t="shared" si="285"/>
        <v>Mar</v>
      </c>
      <c r="F4569" t="s">
        <v>37</v>
      </c>
      <c r="G4569" t="s">
        <v>1768</v>
      </c>
      <c r="H4569" s="2" t="s">
        <v>22</v>
      </c>
      <c r="I4569" t="s">
        <v>32</v>
      </c>
      <c r="J4569" t="s">
        <v>33</v>
      </c>
      <c r="K4569">
        <v>94109</v>
      </c>
      <c r="L4569" t="s">
        <v>34</v>
      </c>
      <c r="M4569" t="s">
        <v>5319</v>
      </c>
      <c r="N4569" t="s">
        <v>128</v>
      </c>
      <c r="O4569" t="s">
        <v>4436</v>
      </c>
      <c r="P4569" s="4">
        <v>14.976000000000001</v>
      </c>
      <c r="Q4569" s="4">
        <v>100</v>
      </c>
      <c r="R4569" s="4">
        <f t="shared" si="286"/>
        <v>-85.024000000000001</v>
      </c>
      <c r="S4569" s="4">
        <f t="shared" si="287"/>
        <v>-12.7536</v>
      </c>
    </row>
    <row r="4570" spans="1:19" x14ac:dyDescent="0.3">
      <c r="A4570" t="s">
        <v>5320</v>
      </c>
      <c r="B4570" s="1">
        <v>43443</v>
      </c>
      <c r="C4570" s="1">
        <v>43449</v>
      </c>
      <c r="D4570">
        <f t="shared" si="284"/>
        <v>2018</v>
      </c>
      <c r="E4570" t="str">
        <f t="shared" si="285"/>
        <v>Dec</v>
      </c>
      <c r="F4570" t="s">
        <v>37</v>
      </c>
      <c r="G4570" t="s">
        <v>200</v>
      </c>
      <c r="H4570" t="s">
        <v>105</v>
      </c>
      <c r="I4570" t="s">
        <v>3450</v>
      </c>
      <c r="J4570" t="s">
        <v>653</v>
      </c>
      <c r="K4570">
        <v>46203</v>
      </c>
      <c r="L4570" t="s">
        <v>25</v>
      </c>
      <c r="M4570" t="s">
        <v>5319</v>
      </c>
      <c r="N4570" t="s">
        <v>128</v>
      </c>
      <c r="O4570" t="s">
        <v>4436</v>
      </c>
      <c r="P4570" s="4">
        <v>10.4</v>
      </c>
      <c r="Q4570" s="4">
        <v>10.4</v>
      </c>
      <c r="R4570" s="4">
        <f t="shared" si="286"/>
        <v>0</v>
      </c>
      <c r="S4570" s="4">
        <f t="shared" si="287"/>
        <v>0</v>
      </c>
    </row>
    <row r="4571" spans="1:19" ht="15.6" x14ac:dyDescent="0.3">
      <c r="A4571" t="s">
        <v>1805</v>
      </c>
      <c r="B4571" s="1">
        <v>43443</v>
      </c>
      <c r="C4571" s="1">
        <v>43445</v>
      </c>
      <c r="D4571">
        <f t="shared" si="284"/>
        <v>2018</v>
      </c>
      <c r="E4571" t="str">
        <f t="shared" si="285"/>
        <v>Dec</v>
      </c>
      <c r="F4571" t="s">
        <v>20</v>
      </c>
      <c r="G4571" t="s">
        <v>1806</v>
      </c>
      <c r="H4571" s="2" t="s">
        <v>22</v>
      </c>
      <c r="I4571" t="s">
        <v>113</v>
      </c>
      <c r="J4571" t="s">
        <v>109</v>
      </c>
      <c r="K4571">
        <v>77041</v>
      </c>
      <c r="L4571" t="s">
        <v>25</v>
      </c>
      <c r="M4571" t="s">
        <v>5319</v>
      </c>
      <c r="N4571" t="s">
        <v>128</v>
      </c>
      <c r="O4571" t="s">
        <v>4436</v>
      </c>
      <c r="P4571" s="3">
        <v>1.248</v>
      </c>
      <c r="Q4571" s="3">
        <v>0.8</v>
      </c>
      <c r="R4571" s="4">
        <f t="shared" si="286"/>
        <v>0.44799999999999995</v>
      </c>
      <c r="S4571" s="4">
        <f t="shared" si="287"/>
        <v>6.7199999999999996E-2</v>
      </c>
    </row>
    <row r="4572" spans="1:19" ht="15.6" x14ac:dyDescent="0.3">
      <c r="A4572" t="s">
        <v>5321</v>
      </c>
      <c r="B4572" s="1">
        <v>42528</v>
      </c>
      <c r="C4572" s="1">
        <v>42530</v>
      </c>
      <c r="D4572">
        <f t="shared" si="284"/>
        <v>2016</v>
      </c>
      <c r="E4572" t="str">
        <f t="shared" si="285"/>
        <v>Jun</v>
      </c>
      <c r="F4572" t="s">
        <v>67</v>
      </c>
      <c r="G4572" t="s">
        <v>1333</v>
      </c>
      <c r="H4572" s="2" t="s">
        <v>22</v>
      </c>
      <c r="I4572" t="s">
        <v>47</v>
      </c>
      <c r="J4572" t="s">
        <v>33</v>
      </c>
      <c r="K4572">
        <v>90036</v>
      </c>
      <c r="L4572" t="s">
        <v>34</v>
      </c>
      <c r="M4572" t="s">
        <v>5322</v>
      </c>
      <c r="N4572" t="s">
        <v>128</v>
      </c>
      <c r="O4572" t="s">
        <v>4436</v>
      </c>
      <c r="P4572" s="4">
        <v>7.52</v>
      </c>
      <c r="Q4572" s="4">
        <v>18</v>
      </c>
      <c r="R4572" s="4">
        <f t="shared" si="286"/>
        <v>-10.48</v>
      </c>
      <c r="S4572" s="4">
        <f t="shared" si="287"/>
        <v>-1.5720000000000001</v>
      </c>
    </row>
    <row r="4573" spans="1:19" ht="15.6" x14ac:dyDescent="0.3">
      <c r="A4573" t="s">
        <v>3565</v>
      </c>
      <c r="B4573" s="1">
        <v>43436</v>
      </c>
      <c r="C4573" s="1">
        <v>43437</v>
      </c>
      <c r="D4573">
        <f t="shared" si="284"/>
        <v>2018</v>
      </c>
      <c r="E4573" t="str">
        <f t="shared" si="285"/>
        <v>Dec</v>
      </c>
      <c r="F4573" t="s">
        <v>30</v>
      </c>
      <c r="G4573" t="s">
        <v>625</v>
      </c>
      <c r="H4573" s="2" t="s">
        <v>22</v>
      </c>
      <c r="I4573" t="s">
        <v>47</v>
      </c>
      <c r="J4573" t="s">
        <v>33</v>
      </c>
      <c r="K4573">
        <v>90032</v>
      </c>
      <c r="L4573" t="s">
        <v>34</v>
      </c>
      <c r="M4573" t="s">
        <v>5322</v>
      </c>
      <c r="N4573" t="s">
        <v>128</v>
      </c>
      <c r="O4573" t="s">
        <v>4436</v>
      </c>
      <c r="P4573" s="4">
        <v>9.0239999999999991</v>
      </c>
      <c r="Q4573" s="4">
        <v>100</v>
      </c>
      <c r="R4573" s="4">
        <f t="shared" si="286"/>
        <v>-90.975999999999999</v>
      </c>
      <c r="S4573" s="4">
        <f t="shared" si="287"/>
        <v>-13.6464</v>
      </c>
    </row>
    <row r="4574" spans="1:19" ht="15.6" x14ac:dyDescent="0.3">
      <c r="A4574" t="s">
        <v>5323</v>
      </c>
      <c r="B4574" s="1">
        <v>42017</v>
      </c>
      <c r="C4574" s="1">
        <v>42019</v>
      </c>
      <c r="D4574">
        <f t="shared" si="284"/>
        <v>2015</v>
      </c>
      <c r="E4574" t="str">
        <f t="shared" si="285"/>
        <v>Jan</v>
      </c>
      <c r="F4574" t="s">
        <v>67</v>
      </c>
      <c r="G4574" t="s">
        <v>2348</v>
      </c>
      <c r="H4574" s="2" t="s">
        <v>22</v>
      </c>
      <c r="I4574" t="s">
        <v>1761</v>
      </c>
      <c r="J4574" t="s">
        <v>43</v>
      </c>
      <c r="K4574">
        <v>71111</v>
      </c>
      <c r="L4574" t="s">
        <v>44</v>
      </c>
      <c r="M4574" t="s">
        <v>5322</v>
      </c>
      <c r="N4574" t="s">
        <v>128</v>
      </c>
      <c r="O4574" t="s">
        <v>4436</v>
      </c>
      <c r="P4574" s="4">
        <v>5.64</v>
      </c>
      <c r="Q4574" s="4">
        <v>5</v>
      </c>
      <c r="R4574" s="4">
        <f t="shared" si="286"/>
        <v>0.63999999999999968</v>
      </c>
      <c r="S4574" s="4">
        <f t="shared" si="287"/>
        <v>9.5999999999999946E-2</v>
      </c>
    </row>
    <row r="4575" spans="1:19" ht="15.6" x14ac:dyDescent="0.3">
      <c r="A4575" t="s">
        <v>5324</v>
      </c>
      <c r="B4575" s="1">
        <v>42595</v>
      </c>
      <c r="C4575" s="1">
        <v>42599</v>
      </c>
      <c r="D4575">
        <f t="shared" si="284"/>
        <v>2016</v>
      </c>
      <c r="E4575" t="str">
        <f t="shared" si="285"/>
        <v>Aug</v>
      </c>
      <c r="F4575" t="s">
        <v>37</v>
      </c>
      <c r="G4575" t="s">
        <v>1455</v>
      </c>
      <c r="H4575" s="2" t="s">
        <v>22</v>
      </c>
      <c r="I4575" t="s">
        <v>1565</v>
      </c>
      <c r="J4575" t="s">
        <v>183</v>
      </c>
      <c r="K4575">
        <v>30062</v>
      </c>
      <c r="L4575" t="s">
        <v>44</v>
      </c>
      <c r="M4575" t="s">
        <v>5322</v>
      </c>
      <c r="N4575" t="s">
        <v>128</v>
      </c>
      <c r="O4575" t="s">
        <v>4436</v>
      </c>
      <c r="P4575" s="4">
        <v>5.64</v>
      </c>
      <c r="Q4575" s="4">
        <v>5</v>
      </c>
      <c r="R4575" s="4">
        <f t="shared" si="286"/>
        <v>0.63999999999999968</v>
      </c>
      <c r="S4575" s="4">
        <f t="shared" si="287"/>
        <v>9.5999999999999946E-2</v>
      </c>
    </row>
    <row r="4576" spans="1:19" ht="15.6" x14ac:dyDescent="0.3">
      <c r="A4576" t="s">
        <v>5325</v>
      </c>
      <c r="B4576" s="1">
        <v>42718</v>
      </c>
      <c r="C4576" s="1">
        <v>42720</v>
      </c>
      <c r="D4576">
        <f t="shared" si="284"/>
        <v>2016</v>
      </c>
      <c r="E4576" t="str">
        <f t="shared" si="285"/>
        <v>Dec</v>
      </c>
      <c r="F4576" t="s">
        <v>67</v>
      </c>
      <c r="G4576" t="s">
        <v>1233</v>
      </c>
      <c r="H4576" s="2" t="s">
        <v>22</v>
      </c>
      <c r="I4576" t="s">
        <v>182</v>
      </c>
      <c r="J4576" t="s">
        <v>183</v>
      </c>
      <c r="K4576">
        <v>31907</v>
      </c>
      <c r="L4576" t="s">
        <v>44</v>
      </c>
      <c r="M4576" t="s">
        <v>5322</v>
      </c>
      <c r="N4576" t="s">
        <v>128</v>
      </c>
      <c r="O4576" t="s">
        <v>4436</v>
      </c>
      <c r="P4576" s="4">
        <v>3.76</v>
      </c>
      <c r="Q4576" s="4">
        <v>5</v>
      </c>
      <c r="R4576" s="4">
        <f t="shared" si="286"/>
        <v>-1.2400000000000002</v>
      </c>
      <c r="S4576" s="4">
        <f t="shared" si="287"/>
        <v>-0.18600000000000003</v>
      </c>
    </row>
    <row r="4577" spans="1:19" ht="15.6" x14ac:dyDescent="0.3">
      <c r="A4577" t="s">
        <v>5326</v>
      </c>
      <c r="B4577" s="1">
        <v>43001</v>
      </c>
      <c r="C4577" s="1">
        <v>43006</v>
      </c>
      <c r="D4577">
        <f t="shared" si="284"/>
        <v>2017</v>
      </c>
      <c r="E4577" t="str">
        <f t="shared" si="285"/>
        <v>Sep</v>
      </c>
      <c r="F4577" t="s">
        <v>67</v>
      </c>
      <c r="G4577" t="s">
        <v>2970</v>
      </c>
      <c r="H4577" s="2" t="s">
        <v>22</v>
      </c>
      <c r="I4577" t="s">
        <v>61</v>
      </c>
      <c r="J4577" t="s">
        <v>62</v>
      </c>
      <c r="K4577">
        <v>10009</v>
      </c>
      <c r="L4577" t="s">
        <v>54</v>
      </c>
      <c r="M4577" t="s">
        <v>5322</v>
      </c>
      <c r="N4577" t="s">
        <v>128</v>
      </c>
      <c r="O4577" t="s">
        <v>4436</v>
      </c>
      <c r="P4577" s="4">
        <v>10.528</v>
      </c>
      <c r="Q4577" s="4">
        <v>18</v>
      </c>
      <c r="R4577" s="4">
        <f t="shared" si="286"/>
        <v>-7.4719999999999995</v>
      </c>
      <c r="S4577" s="4">
        <f t="shared" si="287"/>
        <v>-1.1207999999999998</v>
      </c>
    </row>
    <row r="4578" spans="1:19" ht="15.6" x14ac:dyDescent="0.3">
      <c r="A4578" t="s">
        <v>1447</v>
      </c>
      <c r="B4578" s="1">
        <v>42308</v>
      </c>
      <c r="C4578" s="1">
        <v>42312</v>
      </c>
      <c r="D4578">
        <f t="shared" si="284"/>
        <v>2015</v>
      </c>
      <c r="E4578" t="str">
        <f t="shared" si="285"/>
        <v>Oct</v>
      </c>
      <c r="F4578" t="s">
        <v>37</v>
      </c>
      <c r="G4578" t="s">
        <v>906</v>
      </c>
      <c r="H4578" s="2" t="s">
        <v>22</v>
      </c>
      <c r="I4578" t="s">
        <v>47</v>
      </c>
      <c r="J4578" t="s">
        <v>33</v>
      </c>
      <c r="K4578">
        <v>90049</v>
      </c>
      <c r="L4578" t="s">
        <v>34</v>
      </c>
      <c r="M4578" t="s">
        <v>5327</v>
      </c>
      <c r="N4578" t="s">
        <v>128</v>
      </c>
      <c r="O4578" t="s">
        <v>4436</v>
      </c>
      <c r="P4578" s="4">
        <v>19.295999999999999</v>
      </c>
      <c r="Q4578" s="4">
        <v>18</v>
      </c>
      <c r="R4578" s="4">
        <f t="shared" si="286"/>
        <v>1.2959999999999994</v>
      </c>
      <c r="S4578" s="4">
        <f t="shared" si="287"/>
        <v>0.19439999999999991</v>
      </c>
    </row>
    <row r="4579" spans="1:19" ht="15.6" x14ac:dyDescent="0.3">
      <c r="A4579" t="s">
        <v>5328</v>
      </c>
      <c r="B4579" s="1">
        <v>42924</v>
      </c>
      <c r="C4579" s="1">
        <v>42930</v>
      </c>
      <c r="D4579">
        <f t="shared" si="284"/>
        <v>2017</v>
      </c>
      <c r="E4579" t="str">
        <f t="shared" si="285"/>
        <v>Jul</v>
      </c>
      <c r="F4579" t="s">
        <v>37</v>
      </c>
      <c r="G4579" t="s">
        <v>1319</v>
      </c>
      <c r="H4579" s="2" t="s">
        <v>22</v>
      </c>
      <c r="I4579" t="s">
        <v>69</v>
      </c>
      <c r="J4579" t="s">
        <v>70</v>
      </c>
      <c r="K4579">
        <v>98105</v>
      </c>
      <c r="L4579" t="s">
        <v>34</v>
      </c>
      <c r="M4579" t="s">
        <v>5327</v>
      </c>
      <c r="N4579" t="s">
        <v>110</v>
      </c>
      <c r="O4579" t="s">
        <v>4436</v>
      </c>
      <c r="P4579" s="4">
        <v>19.295999999999999</v>
      </c>
      <c r="Q4579" s="4">
        <v>18</v>
      </c>
      <c r="R4579" s="4">
        <f t="shared" si="286"/>
        <v>1.2959999999999994</v>
      </c>
      <c r="S4579" s="4">
        <f t="shared" si="287"/>
        <v>0.19439999999999991</v>
      </c>
    </row>
    <row r="4580" spans="1:19" ht="15.6" x14ac:dyDescent="0.3">
      <c r="A4580" t="s">
        <v>5329</v>
      </c>
      <c r="B4580" s="1">
        <v>43028</v>
      </c>
      <c r="C4580" s="1">
        <v>43030</v>
      </c>
      <c r="D4580">
        <f t="shared" si="284"/>
        <v>2017</v>
      </c>
      <c r="E4580" t="str">
        <f t="shared" si="285"/>
        <v>Oct</v>
      </c>
      <c r="F4580" t="s">
        <v>20</v>
      </c>
      <c r="G4580" t="s">
        <v>2064</v>
      </c>
      <c r="H4580" s="2" t="s">
        <v>22</v>
      </c>
      <c r="I4580" t="s">
        <v>47</v>
      </c>
      <c r="J4580" t="s">
        <v>33</v>
      </c>
      <c r="K4580">
        <v>90049</v>
      </c>
      <c r="L4580" t="s">
        <v>34</v>
      </c>
      <c r="M4580" t="s">
        <v>5327</v>
      </c>
      <c r="N4580" t="s">
        <v>110</v>
      </c>
      <c r="O4580" t="s">
        <v>4436</v>
      </c>
      <c r="P4580" s="4">
        <v>19.295999999999999</v>
      </c>
      <c r="Q4580" s="4">
        <v>100</v>
      </c>
      <c r="R4580" s="4">
        <f t="shared" si="286"/>
        <v>-80.704000000000008</v>
      </c>
      <c r="S4580" s="4">
        <f t="shared" si="287"/>
        <v>-12.105600000000001</v>
      </c>
    </row>
    <row r="4581" spans="1:19" ht="15.6" x14ac:dyDescent="0.3">
      <c r="A4581" t="s">
        <v>5330</v>
      </c>
      <c r="B4581" s="1">
        <v>43247</v>
      </c>
      <c r="C4581" s="1">
        <v>43254</v>
      </c>
      <c r="D4581">
        <f t="shared" si="284"/>
        <v>2018</v>
      </c>
      <c r="E4581" t="str">
        <f t="shared" si="285"/>
        <v>May</v>
      </c>
      <c r="F4581" t="s">
        <v>37</v>
      </c>
      <c r="G4581" t="s">
        <v>1051</v>
      </c>
      <c r="H4581" s="2" t="s">
        <v>22</v>
      </c>
      <c r="I4581" t="s">
        <v>1101</v>
      </c>
      <c r="J4581" t="s">
        <v>83</v>
      </c>
      <c r="K4581">
        <v>27405</v>
      </c>
      <c r="L4581" t="s">
        <v>44</v>
      </c>
      <c r="M4581" t="s">
        <v>5327</v>
      </c>
      <c r="N4581" t="s">
        <v>128</v>
      </c>
      <c r="O4581" t="s">
        <v>4436</v>
      </c>
      <c r="P4581" s="4">
        <v>12.06</v>
      </c>
      <c r="Q4581" s="4">
        <v>12.06</v>
      </c>
      <c r="R4581" s="4">
        <f t="shared" si="286"/>
        <v>0</v>
      </c>
      <c r="S4581" s="4">
        <f t="shared" si="287"/>
        <v>0</v>
      </c>
    </row>
    <row r="4582" spans="1:19" ht="15.6" x14ac:dyDescent="0.3">
      <c r="A4582" t="s">
        <v>5331</v>
      </c>
      <c r="B4582" s="1">
        <v>42626</v>
      </c>
      <c r="C4582" s="1">
        <v>42632</v>
      </c>
      <c r="D4582">
        <f t="shared" si="284"/>
        <v>2016</v>
      </c>
      <c r="E4582" t="str">
        <f t="shared" si="285"/>
        <v>Sep</v>
      </c>
      <c r="F4582" t="s">
        <v>37</v>
      </c>
      <c r="G4582" t="s">
        <v>384</v>
      </c>
      <c r="H4582" s="2" t="s">
        <v>22</v>
      </c>
      <c r="I4582" t="s">
        <v>100</v>
      </c>
      <c r="J4582" t="s">
        <v>101</v>
      </c>
      <c r="K4582">
        <v>19120</v>
      </c>
      <c r="L4582" t="s">
        <v>54</v>
      </c>
      <c r="M4582" t="s">
        <v>5327</v>
      </c>
      <c r="N4582" t="s">
        <v>128</v>
      </c>
      <c r="O4582" t="s">
        <v>4436</v>
      </c>
      <c r="P4582" s="4">
        <v>2.4119999999999999</v>
      </c>
      <c r="Q4582" s="4">
        <v>5</v>
      </c>
      <c r="R4582" s="4">
        <f t="shared" si="286"/>
        <v>-2.5880000000000001</v>
      </c>
      <c r="S4582" s="4">
        <f t="shared" si="287"/>
        <v>-0.38819999999999999</v>
      </c>
    </row>
    <row r="4583" spans="1:19" ht="15.6" x14ac:dyDescent="0.3">
      <c r="A4583" t="s">
        <v>3684</v>
      </c>
      <c r="B4583" s="1">
        <v>43452</v>
      </c>
      <c r="C4583" s="1">
        <v>43457</v>
      </c>
      <c r="D4583">
        <f t="shared" si="284"/>
        <v>2018</v>
      </c>
      <c r="E4583" t="str">
        <f t="shared" si="285"/>
        <v>Dec</v>
      </c>
      <c r="F4583" t="s">
        <v>37</v>
      </c>
      <c r="G4583" t="s">
        <v>719</v>
      </c>
      <c r="H4583" s="2" t="s">
        <v>22</v>
      </c>
      <c r="I4583" t="s">
        <v>182</v>
      </c>
      <c r="J4583" t="s">
        <v>233</v>
      </c>
      <c r="K4583">
        <v>43229</v>
      </c>
      <c r="L4583" t="s">
        <v>54</v>
      </c>
      <c r="M4583" t="s">
        <v>5327</v>
      </c>
      <c r="N4583" t="s">
        <v>128</v>
      </c>
      <c r="O4583" t="s">
        <v>4436</v>
      </c>
      <c r="P4583" s="4">
        <v>7.2359999999999998</v>
      </c>
      <c r="Q4583" s="4">
        <v>5</v>
      </c>
      <c r="R4583" s="4">
        <f t="shared" si="286"/>
        <v>2.2359999999999998</v>
      </c>
      <c r="S4583" s="4">
        <f t="shared" si="287"/>
        <v>0.33539999999999998</v>
      </c>
    </row>
    <row r="4584" spans="1:19" ht="15.6" x14ac:dyDescent="0.3">
      <c r="A4584" t="s">
        <v>4143</v>
      </c>
      <c r="B4584" s="1">
        <v>42099</v>
      </c>
      <c r="C4584" s="1">
        <v>42101</v>
      </c>
      <c r="D4584">
        <f t="shared" si="284"/>
        <v>2015</v>
      </c>
      <c r="E4584" t="str">
        <f t="shared" si="285"/>
        <v>Apr</v>
      </c>
      <c r="F4584" t="s">
        <v>67</v>
      </c>
      <c r="G4584" t="s">
        <v>1849</v>
      </c>
      <c r="H4584" s="2" t="s">
        <v>22</v>
      </c>
      <c r="I4584" t="s">
        <v>835</v>
      </c>
      <c r="J4584" t="s">
        <v>89</v>
      </c>
      <c r="K4584">
        <v>48127</v>
      </c>
      <c r="L4584" t="s">
        <v>25</v>
      </c>
      <c r="M4584" t="s">
        <v>5327</v>
      </c>
      <c r="N4584" t="s">
        <v>128</v>
      </c>
      <c r="O4584" t="s">
        <v>4436</v>
      </c>
      <c r="P4584" s="4">
        <v>40.200000000000003</v>
      </c>
      <c r="Q4584" s="4">
        <v>40.200000000000003</v>
      </c>
      <c r="R4584" s="4">
        <f t="shared" si="286"/>
        <v>0</v>
      </c>
      <c r="S4584" s="4">
        <f t="shared" si="287"/>
        <v>0</v>
      </c>
    </row>
    <row r="4585" spans="1:19" ht="15.6" x14ac:dyDescent="0.3">
      <c r="A4585" t="s">
        <v>4352</v>
      </c>
      <c r="B4585" s="1">
        <v>42466</v>
      </c>
      <c r="C4585" s="1">
        <v>42470</v>
      </c>
      <c r="D4585">
        <f t="shared" si="284"/>
        <v>2016</v>
      </c>
      <c r="E4585" t="str">
        <f t="shared" si="285"/>
        <v>Apr</v>
      </c>
      <c r="F4585" t="s">
        <v>37</v>
      </c>
      <c r="G4585" t="s">
        <v>814</v>
      </c>
      <c r="H4585" s="2" t="s">
        <v>22</v>
      </c>
      <c r="I4585" t="s">
        <v>113</v>
      </c>
      <c r="J4585" t="s">
        <v>109</v>
      </c>
      <c r="K4585">
        <v>77041</v>
      </c>
      <c r="L4585" t="s">
        <v>25</v>
      </c>
      <c r="M4585" t="s">
        <v>5327</v>
      </c>
      <c r="N4585" t="s">
        <v>128</v>
      </c>
      <c r="O4585" t="s">
        <v>4436</v>
      </c>
      <c r="P4585" s="4">
        <v>9.6479999999999997</v>
      </c>
      <c r="Q4585" s="4">
        <v>9.6479999999999997</v>
      </c>
      <c r="R4585" s="4">
        <f t="shared" si="286"/>
        <v>0</v>
      </c>
      <c r="S4585" s="4">
        <f t="shared" si="287"/>
        <v>0</v>
      </c>
    </row>
    <row r="4586" spans="1:19" ht="15.6" x14ac:dyDescent="0.3">
      <c r="A4586" t="s">
        <v>4385</v>
      </c>
      <c r="B4586" s="1">
        <v>43323</v>
      </c>
      <c r="C4586" s="1">
        <v>43325</v>
      </c>
      <c r="D4586">
        <f t="shared" si="284"/>
        <v>2018</v>
      </c>
      <c r="E4586" t="str">
        <f t="shared" si="285"/>
        <v>Aug</v>
      </c>
      <c r="F4586" t="s">
        <v>20</v>
      </c>
      <c r="G4586" t="s">
        <v>1019</v>
      </c>
      <c r="H4586" s="2" t="s">
        <v>22</v>
      </c>
      <c r="I4586" t="s">
        <v>4386</v>
      </c>
      <c r="J4586" t="s">
        <v>109</v>
      </c>
      <c r="K4586">
        <v>76021</v>
      </c>
      <c r="L4586" t="s">
        <v>25</v>
      </c>
      <c r="M4586" t="s">
        <v>5327</v>
      </c>
      <c r="N4586" t="s">
        <v>128</v>
      </c>
      <c r="O4586" t="s">
        <v>4436</v>
      </c>
      <c r="P4586" s="4">
        <v>12.864000000000001</v>
      </c>
      <c r="Q4586" s="4">
        <v>12.864000000000001</v>
      </c>
      <c r="R4586" s="4">
        <f t="shared" si="286"/>
        <v>0</v>
      </c>
      <c r="S4586" s="4">
        <f t="shared" si="287"/>
        <v>0</v>
      </c>
    </row>
    <row r="4587" spans="1:19" x14ac:dyDescent="0.3">
      <c r="A4587" t="s">
        <v>5332</v>
      </c>
      <c r="B4587" s="1">
        <v>42070</v>
      </c>
      <c r="C4587" s="1">
        <v>42074</v>
      </c>
      <c r="D4587">
        <f t="shared" si="284"/>
        <v>2015</v>
      </c>
      <c r="E4587" t="str">
        <f t="shared" si="285"/>
        <v>Mar</v>
      </c>
      <c r="F4587" t="s">
        <v>67</v>
      </c>
      <c r="G4587" t="s">
        <v>2308</v>
      </c>
      <c r="H4587" t="s">
        <v>22</v>
      </c>
      <c r="I4587" t="s">
        <v>1285</v>
      </c>
      <c r="J4587" t="s">
        <v>70</v>
      </c>
      <c r="K4587">
        <v>98198</v>
      </c>
      <c r="L4587" t="s">
        <v>34</v>
      </c>
      <c r="M4587" t="s">
        <v>5333</v>
      </c>
      <c r="N4587" t="s">
        <v>128</v>
      </c>
      <c r="O4587" t="s">
        <v>4436</v>
      </c>
      <c r="P4587" s="4">
        <v>107.648</v>
      </c>
      <c r="Q4587" s="4">
        <v>50</v>
      </c>
      <c r="R4587" s="4">
        <f t="shared" si="286"/>
        <v>57.647999999999996</v>
      </c>
      <c r="S4587" s="4">
        <f t="shared" si="287"/>
        <v>8.6471999999999998</v>
      </c>
    </row>
    <row r="4588" spans="1:19" x14ac:dyDescent="0.3">
      <c r="A4588" t="s">
        <v>5334</v>
      </c>
      <c r="B4588" s="1">
        <v>43161</v>
      </c>
      <c r="C4588" s="1">
        <v>43167</v>
      </c>
      <c r="D4588">
        <f t="shared" si="284"/>
        <v>2018</v>
      </c>
      <c r="E4588" t="str">
        <f t="shared" si="285"/>
        <v>Mar</v>
      </c>
      <c r="F4588" t="s">
        <v>37</v>
      </c>
      <c r="G4588" t="s">
        <v>2416</v>
      </c>
      <c r="H4588" t="s">
        <v>51</v>
      </c>
      <c r="I4588" t="s">
        <v>47</v>
      </c>
      <c r="J4588" t="s">
        <v>33</v>
      </c>
      <c r="K4588">
        <v>90008</v>
      </c>
      <c r="L4588" t="s">
        <v>34</v>
      </c>
      <c r="M4588" t="s">
        <v>5333</v>
      </c>
      <c r="N4588" t="s">
        <v>128</v>
      </c>
      <c r="O4588" t="s">
        <v>4436</v>
      </c>
      <c r="P4588" s="4">
        <v>107.648</v>
      </c>
      <c r="Q4588" s="4">
        <v>107.648</v>
      </c>
      <c r="R4588" s="4">
        <f t="shared" si="286"/>
        <v>0</v>
      </c>
      <c r="S4588" s="4">
        <f t="shared" si="287"/>
        <v>0</v>
      </c>
    </row>
    <row r="4589" spans="1:19" ht="15.6" x14ac:dyDescent="0.3">
      <c r="A4589" t="s">
        <v>5335</v>
      </c>
      <c r="B4589" s="1">
        <v>42687</v>
      </c>
      <c r="C4589" s="1">
        <v>42692</v>
      </c>
      <c r="D4589">
        <f t="shared" si="284"/>
        <v>2016</v>
      </c>
      <c r="E4589" t="str">
        <f t="shared" si="285"/>
        <v>Nov</v>
      </c>
      <c r="F4589" t="s">
        <v>37</v>
      </c>
      <c r="G4589" t="s">
        <v>761</v>
      </c>
      <c r="H4589" s="2" t="s">
        <v>22</v>
      </c>
      <c r="I4589" t="s">
        <v>136</v>
      </c>
      <c r="J4589" t="s">
        <v>79</v>
      </c>
      <c r="K4589">
        <v>33178</v>
      </c>
      <c r="L4589" t="s">
        <v>44</v>
      </c>
      <c r="M4589" t="s">
        <v>5333</v>
      </c>
      <c r="N4589" t="s">
        <v>128</v>
      </c>
      <c r="O4589" t="s">
        <v>4436</v>
      </c>
      <c r="P4589" s="4">
        <v>121.104</v>
      </c>
      <c r="Q4589" s="4">
        <v>121.104</v>
      </c>
      <c r="R4589" s="4">
        <f t="shared" si="286"/>
        <v>0</v>
      </c>
      <c r="S4589" s="4">
        <f t="shared" si="287"/>
        <v>0</v>
      </c>
    </row>
    <row r="4590" spans="1:19" ht="15.6" x14ac:dyDescent="0.3">
      <c r="A4590" t="s">
        <v>5336</v>
      </c>
      <c r="B4590" s="1">
        <v>42639</v>
      </c>
      <c r="C4590" s="1">
        <v>42642</v>
      </c>
      <c r="D4590">
        <f t="shared" si="284"/>
        <v>2016</v>
      </c>
      <c r="E4590" t="str">
        <f t="shared" si="285"/>
        <v>Sep</v>
      </c>
      <c r="F4590" t="s">
        <v>67</v>
      </c>
      <c r="G4590" t="s">
        <v>2906</v>
      </c>
      <c r="H4590" s="2" t="s">
        <v>22</v>
      </c>
      <c r="I4590" t="s">
        <v>100</v>
      </c>
      <c r="J4590" t="s">
        <v>101</v>
      </c>
      <c r="K4590">
        <v>19143</v>
      </c>
      <c r="L4590" t="s">
        <v>54</v>
      </c>
      <c r="M4590" t="s">
        <v>5333</v>
      </c>
      <c r="N4590" t="s">
        <v>128</v>
      </c>
      <c r="O4590" t="s">
        <v>4436</v>
      </c>
      <c r="P4590" s="4">
        <v>121.104</v>
      </c>
      <c r="Q4590" s="4">
        <v>121.104</v>
      </c>
      <c r="R4590" s="4">
        <f t="shared" si="286"/>
        <v>0</v>
      </c>
      <c r="S4590" s="4">
        <f t="shared" si="287"/>
        <v>0</v>
      </c>
    </row>
    <row r="4591" spans="1:19" x14ac:dyDescent="0.3">
      <c r="A4591" t="s">
        <v>5337</v>
      </c>
      <c r="B4591" s="1">
        <v>42833</v>
      </c>
      <c r="C4591" s="1">
        <v>42839</v>
      </c>
      <c r="D4591">
        <f t="shared" si="284"/>
        <v>2017</v>
      </c>
      <c r="E4591" t="str">
        <f t="shared" si="285"/>
        <v>Apr</v>
      </c>
      <c r="F4591" t="s">
        <v>37</v>
      </c>
      <c r="G4591" t="s">
        <v>846</v>
      </c>
      <c r="H4591" t="s">
        <v>51</v>
      </c>
      <c r="I4591" t="s">
        <v>232</v>
      </c>
      <c r="J4591" t="s">
        <v>233</v>
      </c>
      <c r="K4591">
        <v>45373</v>
      </c>
      <c r="L4591" t="s">
        <v>54</v>
      </c>
      <c r="M4591" t="s">
        <v>5333</v>
      </c>
      <c r="N4591" t="s">
        <v>128</v>
      </c>
      <c r="O4591" t="s">
        <v>4436</v>
      </c>
      <c r="P4591" s="4">
        <v>121.104</v>
      </c>
      <c r="Q4591" s="4">
        <v>121.104</v>
      </c>
      <c r="R4591" s="4">
        <f t="shared" si="286"/>
        <v>0</v>
      </c>
      <c r="S4591" s="4">
        <f t="shared" si="287"/>
        <v>0</v>
      </c>
    </row>
    <row r="4592" spans="1:19" ht="15.6" x14ac:dyDescent="0.3">
      <c r="A4592" t="s">
        <v>5338</v>
      </c>
      <c r="B4592" s="1">
        <v>42522</v>
      </c>
      <c r="C4592" s="1">
        <v>42526</v>
      </c>
      <c r="D4592">
        <f t="shared" si="284"/>
        <v>2016</v>
      </c>
      <c r="E4592" t="str">
        <f t="shared" si="285"/>
        <v>Jun</v>
      </c>
      <c r="F4592" t="s">
        <v>37</v>
      </c>
      <c r="G4592" t="s">
        <v>857</v>
      </c>
      <c r="H4592" s="2" t="s">
        <v>22</v>
      </c>
      <c r="I4592" t="s">
        <v>97</v>
      </c>
      <c r="J4592" t="s">
        <v>89</v>
      </c>
      <c r="K4592">
        <v>48227</v>
      </c>
      <c r="L4592" t="s">
        <v>25</v>
      </c>
      <c r="M4592" t="s">
        <v>5333</v>
      </c>
      <c r="N4592" t="s">
        <v>128</v>
      </c>
      <c r="O4592" t="s">
        <v>4436</v>
      </c>
      <c r="P4592" s="4">
        <v>403.68</v>
      </c>
      <c r="Q4592" s="4">
        <v>403.68</v>
      </c>
      <c r="R4592" s="4">
        <f t="shared" si="286"/>
        <v>0</v>
      </c>
      <c r="S4592" s="4">
        <f t="shared" si="287"/>
        <v>0</v>
      </c>
    </row>
    <row r="4593" spans="1:19" ht="15.6" x14ac:dyDescent="0.3">
      <c r="A4593" t="s">
        <v>4850</v>
      </c>
      <c r="B4593" s="1">
        <v>43302</v>
      </c>
      <c r="C4593" s="1">
        <v>43305</v>
      </c>
      <c r="D4593">
        <f t="shared" si="284"/>
        <v>2018</v>
      </c>
      <c r="E4593" t="str">
        <f t="shared" si="285"/>
        <v>Jul</v>
      </c>
      <c r="F4593" t="s">
        <v>67</v>
      </c>
      <c r="G4593" t="s">
        <v>758</v>
      </c>
      <c r="H4593" s="2" t="s">
        <v>22</v>
      </c>
      <c r="I4593" t="s">
        <v>293</v>
      </c>
      <c r="J4593" t="s">
        <v>24</v>
      </c>
      <c r="K4593">
        <v>60505</v>
      </c>
      <c r="L4593" t="s">
        <v>25</v>
      </c>
      <c r="M4593" t="s">
        <v>5333</v>
      </c>
      <c r="N4593" t="s">
        <v>128</v>
      </c>
      <c r="O4593" t="s">
        <v>4436</v>
      </c>
      <c r="P4593" s="4">
        <v>94.191999999999993</v>
      </c>
      <c r="Q4593" s="4">
        <v>94.191999999999993</v>
      </c>
      <c r="R4593" s="4">
        <f t="shared" si="286"/>
        <v>0</v>
      </c>
      <c r="S4593" s="4">
        <f t="shared" si="287"/>
        <v>0</v>
      </c>
    </row>
    <row r="4594" spans="1:19" ht="15.6" x14ac:dyDescent="0.3">
      <c r="A4594" t="s">
        <v>4524</v>
      </c>
      <c r="B4594" s="1">
        <v>43387</v>
      </c>
      <c r="C4594" s="1">
        <v>43391</v>
      </c>
      <c r="D4594">
        <f t="shared" si="284"/>
        <v>2018</v>
      </c>
      <c r="E4594" t="str">
        <f t="shared" si="285"/>
        <v>Oct</v>
      </c>
      <c r="F4594" t="s">
        <v>37</v>
      </c>
      <c r="G4594" t="s">
        <v>4525</v>
      </c>
      <c r="H4594" s="2" t="s">
        <v>22</v>
      </c>
      <c r="I4594" t="s">
        <v>23</v>
      </c>
      <c r="J4594" t="s">
        <v>24</v>
      </c>
      <c r="K4594">
        <v>60623</v>
      </c>
      <c r="L4594" t="s">
        <v>25</v>
      </c>
      <c r="M4594" t="s">
        <v>5333</v>
      </c>
      <c r="N4594" t="s">
        <v>128</v>
      </c>
      <c r="O4594" t="s">
        <v>4436</v>
      </c>
      <c r="P4594" s="4">
        <v>13.456</v>
      </c>
      <c r="Q4594" s="4">
        <v>13.456</v>
      </c>
      <c r="R4594" s="4">
        <f t="shared" si="286"/>
        <v>0</v>
      </c>
      <c r="S4594" s="4">
        <f t="shared" si="287"/>
        <v>0</v>
      </c>
    </row>
    <row r="4595" spans="1:19" ht="15.6" x14ac:dyDescent="0.3">
      <c r="A4595" t="s">
        <v>5339</v>
      </c>
      <c r="B4595" s="1">
        <v>42039</v>
      </c>
      <c r="C4595" s="1">
        <v>42043</v>
      </c>
      <c r="D4595">
        <f t="shared" si="284"/>
        <v>2015</v>
      </c>
      <c r="E4595" t="str">
        <f t="shared" si="285"/>
        <v>Feb</v>
      </c>
      <c r="F4595" t="s">
        <v>37</v>
      </c>
      <c r="G4595" t="s">
        <v>1526</v>
      </c>
      <c r="H4595" s="2" t="s">
        <v>22</v>
      </c>
      <c r="I4595" t="s">
        <v>39</v>
      </c>
      <c r="J4595" t="s">
        <v>33</v>
      </c>
      <c r="K4595">
        <v>92024</v>
      </c>
      <c r="L4595" t="s">
        <v>34</v>
      </c>
      <c r="M4595" t="s">
        <v>5340</v>
      </c>
      <c r="N4595" t="s">
        <v>128</v>
      </c>
      <c r="O4595" t="s">
        <v>4436</v>
      </c>
      <c r="P4595" s="4">
        <v>82.896000000000001</v>
      </c>
      <c r="Q4595" s="4">
        <v>50</v>
      </c>
      <c r="R4595" s="4">
        <f t="shared" si="286"/>
        <v>32.896000000000001</v>
      </c>
      <c r="S4595" s="4">
        <f t="shared" si="287"/>
        <v>4.9344000000000001</v>
      </c>
    </row>
    <row r="4596" spans="1:19" ht="15.6" x14ac:dyDescent="0.3">
      <c r="A4596" t="s">
        <v>5341</v>
      </c>
      <c r="B4596" s="1">
        <v>42715</v>
      </c>
      <c r="C4596" s="1">
        <v>42721</v>
      </c>
      <c r="D4596">
        <f t="shared" si="284"/>
        <v>2016</v>
      </c>
      <c r="E4596" t="str">
        <f t="shared" si="285"/>
        <v>Dec</v>
      </c>
      <c r="F4596" t="s">
        <v>37</v>
      </c>
      <c r="G4596" t="s">
        <v>3629</v>
      </c>
      <c r="H4596" s="2" t="s">
        <v>22</v>
      </c>
      <c r="I4596" t="s">
        <v>4454</v>
      </c>
      <c r="J4596" t="s">
        <v>33</v>
      </c>
      <c r="K4596">
        <v>92404</v>
      </c>
      <c r="L4596" t="s">
        <v>34</v>
      </c>
      <c r="M4596" t="s">
        <v>5340</v>
      </c>
      <c r="N4596" t="s">
        <v>128</v>
      </c>
      <c r="O4596" t="s">
        <v>4436</v>
      </c>
      <c r="P4596" s="4">
        <v>110.52800000000001</v>
      </c>
      <c r="Q4596" s="4">
        <v>110.52800000000001</v>
      </c>
      <c r="R4596" s="4">
        <f t="shared" si="286"/>
        <v>0</v>
      </c>
      <c r="S4596" s="4">
        <f t="shared" si="287"/>
        <v>0</v>
      </c>
    </row>
    <row r="4597" spans="1:19" ht="15.6" x14ac:dyDescent="0.3">
      <c r="A4597" t="s">
        <v>3358</v>
      </c>
      <c r="B4597" s="1">
        <v>43329</v>
      </c>
      <c r="C4597" s="1">
        <v>43336</v>
      </c>
      <c r="D4597">
        <f t="shared" si="284"/>
        <v>2018</v>
      </c>
      <c r="E4597" t="str">
        <f t="shared" si="285"/>
        <v>Aug</v>
      </c>
      <c r="F4597" t="s">
        <v>37</v>
      </c>
      <c r="G4597" t="s">
        <v>792</v>
      </c>
      <c r="H4597" s="2" t="s">
        <v>22</v>
      </c>
      <c r="I4597" t="s">
        <v>2226</v>
      </c>
      <c r="J4597" t="s">
        <v>33</v>
      </c>
      <c r="K4597">
        <v>94513</v>
      </c>
      <c r="L4597" t="s">
        <v>34</v>
      </c>
      <c r="M4597" t="s">
        <v>5340</v>
      </c>
      <c r="N4597" t="s">
        <v>128</v>
      </c>
      <c r="O4597" t="s">
        <v>4436</v>
      </c>
      <c r="P4597" s="4">
        <v>221.05600000000001</v>
      </c>
      <c r="Q4597" s="4">
        <v>221.05600000000001</v>
      </c>
      <c r="R4597" s="4">
        <f t="shared" si="286"/>
        <v>0</v>
      </c>
      <c r="S4597" s="4">
        <f t="shared" si="287"/>
        <v>0</v>
      </c>
    </row>
    <row r="4598" spans="1:19" ht="15.6" x14ac:dyDescent="0.3">
      <c r="A4598" t="s">
        <v>5342</v>
      </c>
      <c r="B4598" s="1">
        <v>43428</v>
      </c>
      <c r="C4598" s="1">
        <v>43433</v>
      </c>
      <c r="D4598">
        <f t="shared" si="284"/>
        <v>2018</v>
      </c>
      <c r="E4598" t="str">
        <f t="shared" si="285"/>
        <v>Nov</v>
      </c>
      <c r="F4598" t="s">
        <v>67</v>
      </c>
      <c r="G4598" t="s">
        <v>517</v>
      </c>
      <c r="H4598" s="2" t="s">
        <v>22</v>
      </c>
      <c r="I4598" t="s">
        <v>177</v>
      </c>
      <c r="J4598" t="s">
        <v>178</v>
      </c>
      <c r="K4598">
        <v>85204</v>
      </c>
      <c r="L4598" t="s">
        <v>34</v>
      </c>
      <c r="M4598" t="s">
        <v>5340</v>
      </c>
      <c r="N4598" t="s">
        <v>128</v>
      </c>
      <c r="O4598" t="s">
        <v>4436</v>
      </c>
      <c r="P4598" s="4">
        <v>20.724</v>
      </c>
      <c r="Q4598" s="4">
        <v>100</v>
      </c>
      <c r="R4598" s="4">
        <f t="shared" si="286"/>
        <v>-79.275999999999996</v>
      </c>
      <c r="S4598" s="4">
        <f t="shared" si="287"/>
        <v>-11.891399999999999</v>
      </c>
    </row>
    <row r="4599" spans="1:19" ht="15.6" x14ac:dyDescent="0.3">
      <c r="A4599" t="s">
        <v>948</v>
      </c>
      <c r="B4599" s="1">
        <v>42183</v>
      </c>
      <c r="C4599" s="1">
        <v>42187</v>
      </c>
      <c r="D4599">
        <f t="shared" si="284"/>
        <v>2015</v>
      </c>
      <c r="E4599" t="str">
        <f t="shared" si="285"/>
        <v>Jun</v>
      </c>
      <c r="F4599" t="s">
        <v>37</v>
      </c>
      <c r="G4599" t="s">
        <v>949</v>
      </c>
      <c r="H4599" s="2" t="s">
        <v>22</v>
      </c>
      <c r="I4599" t="s">
        <v>100</v>
      </c>
      <c r="J4599" t="s">
        <v>101</v>
      </c>
      <c r="K4599">
        <v>19140</v>
      </c>
      <c r="L4599" t="s">
        <v>54</v>
      </c>
      <c r="M4599" t="s">
        <v>5340</v>
      </c>
      <c r="N4599" t="s">
        <v>128</v>
      </c>
      <c r="O4599" t="s">
        <v>4436</v>
      </c>
      <c r="P4599" s="4">
        <v>31.085999999999999</v>
      </c>
      <c r="Q4599" s="4">
        <v>31.085999999999999</v>
      </c>
      <c r="R4599" s="4">
        <f t="shared" si="286"/>
        <v>0</v>
      </c>
      <c r="S4599" s="4">
        <f t="shared" si="287"/>
        <v>0</v>
      </c>
    </row>
    <row r="4600" spans="1:19" ht="15.6" x14ac:dyDescent="0.3">
      <c r="A4600" t="s">
        <v>5343</v>
      </c>
      <c r="B4600" s="1">
        <v>43100</v>
      </c>
      <c r="C4600" s="1">
        <v>43106</v>
      </c>
      <c r="D4600">
        <f t="shared" si="284"/>
        <v>2017</v>
      </c>
      <c r="E4600" t="str">
        <f t="shared" si="285"/>
        <v>Dec</v>
      </c>
      <c r="F4600" t="s">
        <v>37</v>
      </c>
      <c r="G4600" t="s">
        <v>1384</v>
      </c>
      <c r="H4600" s="2" t="s">
        <v>22</v>
      </c>
      <c r="I4600" t="s">
        <v>32</v>
      </c>
      <c r="J4600" t="s">
        <v>33</v>
      </c>
      <c r="K4600">
        <v>94109</v>
      </c>
      <c r="L4600" t="s">
        <v>34</v>
      </c>
      <c r="M4600" t="s">
        <v>5344</v>
      </c>
      <c r="N4600" t="s">
        <v>128</v>
      </c>
      <c r="O4600" t="s">
        <v>4436</v>
      </c>
      <c r="P4600" s="4">
        <v>38.375999999999998</v>
      </c>
      <c r="Q4600" s="4">
        <v>100</v>
      </c>
      <c r="R4600" s="4">
        <f t="shared" si="286"/>
        <v>-61.624000000000002</v>
      </c>
      <c r="S4600" s="4">
        <f t="shared" si="287"/>
        <v>-9.2436000000000007</v>
      </c>
    </row>
    <row r="4601" spans="1:19" x14ac:dyDescent="0.3">
      <c r="A4601" t="s">
        <v>412</v>
      </c>
      <c r="B4601" s="1">
        <v>43360</v>
      </c>
      <c r="C4601" s="1">
        <v>43364</v>
      </c>
      <c r="D4601">
        <f t="shared" si="284"/>
        <v>2018</v>
      </c>
      <c r="E4601" t="str">
        <f t="shared" si="285"/>
        <v>Sep</v>
      </c>
      <c r="F4601" t="s">
        <v>67</v>
      </c>
      <c r="G4601" t="s">
        <v>413</v>
      </c>
      <c r="H4601" t="s">
        <v>51</v>
      </c>
      <c r="I4601" t="s">
        <v>414</v>
      </c>
      <c r="J4601" t="s">
        <v>415</v>
      </c>
      <c r="K4601">
        <v>84604</v>
      </c>
      <c r="L4601" t="s">
        <v>34</v>
      </c>
      <c r="M4601" t="s">
        <v>5344</v>
      </c>
      <c r="N4601" t="s">
        <v>128</v>
      </c>
      <c r="O4601" t="s">
        <v>4436</v>
      </c>
      <c r="P4601" s="4">
        <v>25.584</v>
      </c>
      <c r="Q4601" s="4">
        <v>25.584</v>
      </c>
      <c r="R4601" s="4">
        <f t="shared" si="286"/>
        <v>0</v>
      </c>
      <c r="S4601" s="4">
        <f t="shared" si="287"/>
        <v>0</v>
      </c>
    </row>
    <row r="4602" spans="1:19" ht="15.6" x14ac:dyDescent="0.3">
      <c r="A4602" t="s">
        <v>5345</v>
      </c>
      <c r="B4602" s="1">
        <v>42705</v>
      </c>
      <c r="C4602" s="1">
        <v>42711</v>
      </c>
      <c r="D4602">
        <f t="shared" si="284"/>
        <v>2016</v>
      </c>
      <c r="E4602" t="str">
        <f t="shared" si="285"/>
        <v>Dec</v>
      </c>
      <c r="F4602" t="s">
        <v>37</v>
      </c>
      <c r="G4602" t="s">
        <v>228</v>
      </c>
      <c r="H4602" s="2" t="s">
        <v>22</v>
      </c>
      <c r="I4602" t="s">
        <v>1344</v>
      </c>
      <c r="J4602" t="s">
        <v>158</v>
      </c>
      <c r="K4602">
        <v>23320</v>
      </c>
      <c r="L4602" t="s">
        <v>44</v>
      </c>
      <c r="M4602" t="s">
        <v>5344</v>
      </c>
      <c r="N4602" t="s">
        <v>128</v>
      </c>
      <c r="O4602" t="s">
        <v>4436</v>
      </c>
      <c r="P4602" s="4">
        <v>63.96</v>
      </c>
      <c r="Q4602" s="4">
        <v>63.96</v>
      </c>
      <c r="R4602" s="4">
        <f t="shared" si="286"/>
        <v>0</v>
      </c>
      <c r="S4602" s="4">
        <f t="shared" si="287"/>
        <v>0</v>
      </c>
    </row>
    <row r="4603" spans="1:19" x14ac:dyDescent="0.3">
      <c r="A4603" t="s">
        <v>3502</v>
      </c>
      <c r="B4603" s="1">
        <v>43437</v>
      </c>
      <c r="C4603" s="1">
        <v>43444</v>
      </c>
      <c r="D4603">
        <f t="shared" si="284"/>
        <v>2018</v>
      </c>
      <c r="E4603" t="str">
        <f t="shared" si="285"/>
        <v>Dec</v>
      </c>
      <c r="F4603" t="s">
        <v>37</v>
      </c>
      <c r="G4603" t="s">
        <v>3503</v>
      </c>
      <c r="H4603" t="s">
        <v>105</v>
      </c>
      <c r="I4603" t="s">
        <v>281</v>
      </c>
      <c r="J4603" t="s">
        <v>83</v>
      </c>
      <c r="K4603">
        <v>28314</v>
      </c>
      <c r="L4603" t="s">
        <v>44</v>
      </c>
      <c r="M4603" t="s">
        <v>5344</v>
      </c>
      <c r="N4603" t="s">
        <v>128</v>
      </c>
      <c r="O4603" t="s">
        <v>4436</v>
      </c>
      <c r="P4603" s="4">
        <v>28.782</v>
      </c>
      <c r="Q4603" s="4">
        <v>28.782</v>
      </c>
      <c r="R4603" s="4">
        <f t="shared" si="286"/>
        <v>0</v>
      </c>
      <c r="S4603" s="4">
        <f t="shared" si="287"/>
        <v>0</v>
      </c>
    </row>
    <row r="4604" spans="1:19" x14ac:dyDescent="0.3">
      <c r="A4604" t="s">
        <v>3355</v>
      </c>
      <c r="B4604" s="1">
        <v>42154</v>
      </c>
      <c r="C4604" s="1">
        <v>42156</v>
      </c>
      <c r="D4604">
        <f t="shared" si="284"/>
        <v>2015</v>
      </c>
      <c r="E4604" t="str">
        <f t="shared" si="285"/>
        <v>May</v>
      </c>
      <c r="F4604" t="s">
        <v>20</v>
      </c>
      <c r="G4604" t="s">
        <v>1619</v>
      </c>
      <c r="H4604" t="s">
        <v>51</v>
      </c>
      <c r="I4604" t="s">
        <v>61</v>
      </c>
      <c r="J4604" t="s">
        <v>62</v>
      </c>
      <c r="K4604">
        <v>10024</v>
      </c>
      <c r="L4604" t="s">
        <v>54</v>
      </c>
      <c r="M4604" t="s">
        <v>5344</v>
      </c>
      <c r="N4604" t="s">
        <v>128</v>
      </c>
      <c r="O4604" t="s">
        <v>4436</v>
      </c>
      <c r="P4604" s="4">
        <v>25.584</v>
      </c>
      <c r="Q4604" s="4">
        <v>25.584</v>
      </c>
      <c r="R4604" s="4">
        <f t="shared" si="286"/>
        <v>0</v>
      </c>
      <c r="S4604" s="4">
        <f t="shared" si="287"/>
        <v>0</v>
      </c>
    </row>
    <row r="4605" spans="1:19" x14ac:dyDescent="0.3">
      <c r="A4605" t="s">
        <v>5346</v>
      </c>
      <c r="B4605" s="1">
        <v>43091</v>
      </c>
      <c r="C4605" s="1">
        <v>43095</v>
      </c>
      <c r="D4605">
        <f t="shared" si="284"/>
        <v>2017</v>
      </c>
      <c r="E4605" t="str">
        <f t="shared" si="285"/>
        <v>Dec</v>
      </c>
      <c r="F4605" t="s">
        <v>37</v>
      </c>
      <c r="G4605" t="s">
        <v>784</v>
      </c>
      <c r="H4605" t="s">
        <v>51</v>
      </c>
      <c r="I4605" t="s">
        <v>61</v>
      </c>
      <c r="J4605" t="s">
        <v>62</v>
      </c>
      <c r="K4605">
        <v>10035</v>
      </c>
      <c r="L4605" t="s">
        <v>54</v>
      </c>
      <c r="M4605" t="s">
        <v>5344</v>
      </c>
      <c r="N4605" t="s">
        <v>128</v>
      </c>
      <c r="O4605" t="s">
        <v>4436</v>
      </c>
      <c r="P4605" s="4">
        <v>25.584</v>
      </c>
      <c r="Q4605" s="4">
        <v>25.584</v>
      </c>
      <c r="R4605" s="4">
        <f t="shared" si="286"/>
        <v>0</v>
      </c>
      <c r="S4605" s="4">
        <f t="shared" si="287"/>
        <v>0</v>
      </c>
    </row>
    <row r="4606" spans="1:19" x14ac:dyDescent="0.3">
      <c r="A4606" t="s">
        <v>5347</v>
      </c>
      <c r="B4606" s="1">
        <v>43037</v>
      </c>
      <c r="C4606" s="1">
        <v>43040</v>
      </c>
      <c r="D4606">
        <f t="shared" si="284"/>
        <v>2017</v>
      </c>
      <c r="E4606" t="str">
        <f t="shared" si="285"/>
        <v>Oct</v>
      </c>
      <c r="F4606" t="s">
        <v>67</v>
      </c>
      <c r="G4606" t="s">
        <v>1264</v>
      </c>
      <c r="H4606" t="s">
        <v>51</v>
      </c>
      <c r="I4606" t="s">
        <v>47</v>
      </c>
      <c r="J4606" t="s">
        <v>33</v>
      </c>
      <c r="K4606">
        <v>90008</v>
      </c>
      <c r="L4606" t="s">
        <v>34</v>
      </c>
      <c r="M4606" t="s">
        <v>5348</v>
      </c>
      <c r="N4606" t="s">
        <v>128</v>
      </c>
      <c r="O4606" t="s">
        <v>4436</v>
      </c>
      <c r="P4606" s="4">
        <v>11.744</v>
      </c>
      <c r="Q4606" s="4">
        <v>11.744</v>
      </c>
      <c r="R4606" s="4">
        <f t="shared" si="286"/>
        <v>0</v>
      </c>
      <c r="S4606" s="4">
        <f t="shared" si="287"/>
        <v>0</v>
      </c>
    </row>
    <row r="4607" spans="1:19" x14ac:dyDescent="0.3">
      <c r="A4607" t="s">
        <v>3367</v>
      </c>
      <c r="B4607" s="1">
        <v>43175</v>
      </c>
      <c r="C4607" s="1">
        <v>43180</v>
      </c>
      <c r="D4607">
        <f t="shared" si="284"/>
        <v>2018</v>
      </c>
      <c r="E4607" t="str">
        <f t="shared" si="285"/>
        <v>Mar</v>
      </c>
      <c r="F4607" t="s">
        <v>37</v>
      </c>
      <c r="G4607" t="s">
        <v>2416</v>
      </c>
      <c r="H4607" t="s">
        <v>51</v>
      </c>
      <c r="I4607" t="s">
        <v>47</v>
      </c>
      <c r="J4607" t="s">
        <v>33</v>
      </c>
      <c r="K4607">
        <v>90032</v>
      </c>
      <c r="L4607" t="s">
        <v>34</v>
      </c>
      <c r="M4607" t="s">
        <v>5348</v>
      </c>
      <c r="N4607" t="s">
        <v>128</v>
      </c>
      <c r="O4607" t="s">
        <v>4436</v>
      </c>
      <c r="P4607" s="4">
        <v>70.463999999999999</v>
      </c>
      <c r="Q4607" s="4">
        <v>70.463999999999999</v>
      </c>
      <c r="R4607" s="4">
        <f t="shared" si="286"/>
        <v>0</v>
      </c>
      <c r="S4607" s="4">
        <f t="shared" si="287"/>
        <v>0</v>
      </c>
    </row>
    <row r="4608" spans="1:19" ht="15.6" x14ac:dyDescent="0.3">
      <c r="A4608" t="s">
        <v>5349</v>
      </c>
      <c r="B4608" s="1">
        <v>42430</v>
      </c>
      <c r="C4608" s="1">
        <v>42431</v>
      </c>
      <c r="D4608">
        <f t="shared" si="284"/>
        <v>2016</v>
      </c>
      <c r="E4608" t="str">
        <f t="shared" si="285"/>
        <v>Mar</v>
      </c>
      <c r="F4608" t="s">
        <v>67</v>
      </c>
      <c r="G4608" t="s">
        <v>2000</v>
      </c>
      <c r="H4608" s="2" t="s">
        <v>22</v>
      </c>
      <c r="I4608" t="s">
        <v>2432</v>
      </c>
      <c r="J4608" t="s">
        <v>183</v>
      </c>
      <c r="K4608">
        <v>31204</v>
      </c>
      <c r="L4608" t="s">
        <v>44</v>
      </c>
      <c r="M4608" t="s">
        <v>5348</v>
      </c>
      <c r="N4608" t="s">
        <v>128</v>
      </c>
      <c r="O4608" t="s">
        <v>4436</v>
      </c>
      <c r="P4608" s="4">
        <v>58.72</v>
      </c>
      <c r="Q4608" s="4">
        <v>58.72</v>
      </c>
      <c r="R4608" s="4">
        <f t="shared" si="286"/>
        <v>0</v>
      </c>
      <c r="S4608" s="4">
        <f t="shared" si="287"/>
        <v>0</v>
      </c>
    </row>
    <row r="4609" spans="1:19" x14ac:dyDescent="0.3">
      <c r="A4609" t="s">
        <v>4029</v>
      </c>
      <c r="B4609" s="1">
        <v>42743</v>
      </c>
      <c r="C4609" s="1">
        <v>42748</v>
      </c>
      <c r="D4609">
        <f t="shared" si="284"/>
        <v>2017</v>
      </c>
      <c r="E4609" t="str">
        <f t="shared" si="285"/>
        <v>Jan</v>
      </c>
      <c r="F4609" t="s">
        <v>37</v>
      </c>
      <c r="G4609" t="s">
        <v>1248</v>
      </c>
      <c r="H4609" t="s">
        <v>51</v>
      </c>
      <c r="I4609" t="s">
        <v>1734</v>
      </c>
      <c r="J4609" t="s">
        <v>83</v>
      </c>
      <c r="K4609">
        <v>27604</v>
      </c>
      <c r="L4609" t="s">
        <v>44</v>
      </c>
      <c r="M4609" t="s">
        <v>5348</v>
      </c>
      <c r="N4609" t="s">
        <v>128</v>
      </c>
      <c r="O4609" t="s">
        <v>4436</v>
      </c>
      <c r="P4609" s="4">
        <v>30.827999999999999</v>
      </c>
      <c r="Q4609" s="4">
        <v>30.827999999999999</v>
      </c>
      <c r="R4609" s="4">
        <f t="shared" si="286"/>
        <v>0</v>
      </c>
      <c r="S4609" s="4">
        <f t="shared" si="287"/>
        <v>0</v>
      </c>
    </row>
    <row r="4610" spans="1:19" ht="15.6" x14ac:dyDescent="0.3">
      <c r="A4610" t="s">
        <v>5350</v>
      </c>
      <c r="B4610" s="1">
        <v>43036</v>
      </c>
      <c r="C4610" s="1">
        <v>43043</v>
      </c>
      <c r="D4610">
        <f t="shared" ref="D4610:D4673" si="288">YEAR(B4610)</f>
        <v>2017</v>
      </c>
      <c r="E4610" t="str">
        <f t="shared" ref="E4610:E4673" si="289">TEXT(B4610,"mmm")</f>
        <v>Oct</v>
      </c>
      <c r="F4610" t="s">
        <v>37</v>
      </c>
      <c r="G4610" t="s">
        <v>1656</v>
      </c>
      <c r="H4610" s="2" t="s">
        <v>22</v>
      </c>
      <c r="I4610" t="s">
        <v>617</v>
      </c>
      <c r="J4610" t="s">
        <v>83</v>
      </c>
      <c r="K4610">
        <v>27834</v>
      </c>
      <c r="L4610" t="s">
        <v>44</v>
      </c>
      <c r="M4610" t="s">
        <v>5348</v>
      </c>
      <c r="N4610" t="s">
        <v>110</v>
      </c>
      <c r="O4610" t="s">
        <v>4436</v>
      </c>
      <c r="P4610" s="4">
        <v>17.616</v>
      </c>
      <c r="Q4610" s="4">
        <v>18</v>
      </c>
      <c r="R4610" s="4">
        <f t="shared" si="286"/>
        <v>-0.38400000000000034</v>
      </c>
      <c r="S4610" s="4">
        <f t="shared" si="287"/>
        <v>-5.7600000000000047E-2</v>
      </c>
    </row>
    <row r="4611" spans="1:19" x14ac:dyDescent="0.3">
      <c r="A4611" t="s">
        <v>3273</v>
      </c>
      <c r="B4611" s="1">
        <v>43443</v>
      </c>
      <c r="C4611" s="1">
        <v>43446</v>
      </c>
      <c r="D4611">
        <f t="shared" si="288"/>
        <v>2018</v>
      </c>
      <c r="E4611" t="str">
        <f t="shared" si="289"/>
        <v>Dec</v>
      </c>
      <c r="F4611" t="s">
        <v>67</v>
      </c>
      <c r="G4611" t="s">
        <v>1240</v>
      </c>
      <c r="H4611" t="s">
        <v>105</v>
      </c>
      <c r="I4611" t="s">
        <v>645</v>
      </c>
      <c r="J4611" t="s">
        <v>205</v>
      </c>
      <c r="K4611">
        <v>40475</v>
      </c>
      <c r="L4611" t="s">
        <v>44</v>
      </c>
      <c r="M4611" t="s">
        <v>5348</v>
      </c>
      <c r="N4611" t="s">
        <v>128</v>
      </c>
      <c r="O4611" t="s">
        <v>4436</v>
      </c>
      <c r="P4611" s="4">
        <v>29.36</v>
      </c>
      <c r="Q4611" s="4">
        <v>29.36</v>
      </c>
      <c r="R4611" s="4">
        <f t="shared" ref="R4611:R4674" si="290">P4611-Q4611</f>
        <v>0</v>
      </c>
      <c r="S4611" s="4">
        <f t="shared" ref="S4611:S4674" si="291">0.15*R4611</f>
        <v>0</v>
      </c>
    </row>
    <row r="4612" spans="1:19" ht="15.6" x14ac:dyDescent="0.3">
      <c r="A4612" t="s">
        <v>1421</v>
      </c>
      <c r="B4612" s="1">
        <v>43050</v>
      </c>
      <c r="C4612" s="1">
        <v>43055</v>
      </c>
      <c r="D4612">
        <f t="shared" si="288"/>
        <v>2017</v>
      </c>
      <c r="E4612" t="str">
        <f t="shared" si="289"/>
        <v>Nov</v>
      </c>
      <c r="F4612" t="s">
        <v>37</v>
      </c>
      <c r="G4612" t="s">
        <v>1422</v>
      </c>
      <c r="H4612" s="2" t="s">
        <v>22</v>
      </c>
      <c r="I4612" t="s">
        <v>61</v>
      </c>
      <c r="J4612" t="s">
        <v>62</v>
      </c>
      <c r="K4612">
        <v>10011</v>
      </c>
      <c r="L4612" t="s">
        <v>54</v>
      </c>
      <c r="M4612" t="s">
        <v>5348</v>
      </c>
      <c r="N4612" t="s">
        <v>128</v>
      </c>
      <c r="O4612" t="s">
        <v>4436</v>
      </c>
      <c r="P4612" s="4">
        <v>35.231999999999999</v>
      </c>
      <c r="Q4612" s="4">
        <v>35.231999999999999</v>
      </c>
      <c r="R4612" s="4">
        <f t="shared" si="290"/>
        <v>0</v>
      </c>
      <c r="S4612" s="4">
        <f t="shared" si="291"/>
        <v>0</v>
      </c>
    </row>
    <row r="4613" spans="1:19" x14ac:dyDescent="0.3">
      <c r="A4613" t="s">
        <v>1692</v>
      </c>
      <c r="B4613" s="1">
        <v>43070</v>
      </c>
      <c r="C4613" s="1">
        <v>43074</v>
      </c>
      <c r="D4613">
        <f t="shared" si="288"/>
        <v>2017</v>
      </c>
      <c r="E4613" t="str">
        <f t="shared" si="289"/>
        <v>Dec</v>
      </c>
      <c r="F4613" t="s">
        <v>67</v>
      </c>
      <c r="G4613" t="s">
        <v>1693</v>
      </c>
      <c r="H4613" t="s">
        <v>51</v>
      </c>
      <c r="I4613" t="s">
        <v>666</v>
      </c>
      <c r="J4613" t="s">
        <v>310</v>
      </c>
      <c r="K4613">
        <v>6824</v>
      </c>
      <c r="L4613" t="s">
        <v>54</v>
      </c>
      <c r="M4613" t="s">
        <v>5348</v>
      </c>
      <c r="N4613" t="s">
        <v>128</v>
      </c>
      <c r="O4613" t="s">
        <v>4436</v>
      </c>
      <c r="P4613" s="4">
        <v>88.08</v>
      </c>
      <c r="Q4613" s="4">
        <v>88.08</v>
      </c>
      <c r="R4613" s="4">
        <f t="shared" si="290"/>
        <v>0</v>
      </c>
      <c r="S4613" s="4">
        <f t="shared" si="291"/>
        <v>0</v>
      </c>
    </row>
    <row r="4614" spans="1:19" ht="15.6" x14ac:dyDescent="0.3">
      <c r="A4614" t="s">
        <v>5351</v>
      </c>
      <c r="B4614" s="1">
        <v>43071</v>
      </c>
      <c r="C4614" s="1">
        <v>43076</v>
      </c>
      <c r="D4614">
        <f t="shared" si="288"/>
        <v>2017</v>
      </c>
      <c r="E4614" t="str">
        <f t="shared" si="289"/>
        <v>Dec</v>
      </c>
      <c r="F4614" t="s">
        <v>37</v>
      </c>
      <c r="G4614" t="s">
        <v>2613</v>
      </c>
      <c r="H4614" s="2" t="s">
        <v>22</v>
      </c>
      <c r="I4614" t="s">
        <v>61</v>
      </c>
      <c r="J4614" t="s">
        <v>62</v>
      </c>
      <c r="K4614">
        <v>10024</v>
      </c>
      <c r="L4614" t="s">
        <v>54</v>
      </c>
      <c r="M4614" t="s">
        <v>5348</v>
      </c>
      <c r="N4614" t="s">
        <v>128</v>
      </c>
      <c r="O4614" t="s">
        <v>4436</v>
      </c>
      <c r="P4614" s="4">
        <v>35.231999999999999</v>
      </c>
      <c r="Q4614" s="4">
        <v>35.231999999999999</v>
      </c>
      <c r="R4614" s="4">
        <f t="shared" si="290"/>
        <v>0</v>
      </c>
      <c r="S4614" s="4">
        <f t="shared" si="291"/>
        <v>0</v>
      </c>
    </row>
    <row r="4615" spans="1:19" ht="15.6" x14ac:dyDescent="0.3">
      <c r="A4615" t="s">
        <v>5352</v>
      </c>
      <c r="B4615" s="1">
        <v>42981</v>
      </c>
      <c r="C4615" s="1">
        <v>42987</v>
      </c>
      <c r="D4615">
        <f t="shared" si="288"/>
        <v>2017</v>
      </c>
      <c r="E4615" t="str">
        <f t="shared" si="289"/>
        <v>Sep</v>
      </c>
      <c r="F4615" t="s">
        <v>37</v>
      </c>
      <c r="G4615" t="s">
        <v>971</v>
      </c>
      <c r="H4615" s="2" t="s">
        <v>22</v>
      </c>
      <c r="I4615" t="s">
        <v>23</v>
      </c>
      <c r="J4615" t="s">
        <v>24</v>
      </c>
      <c r="K4615">
        <v>60610</v>
      </c>
      <c r="L4615" t="s">
        <v>25</v>
      </c>
      <c r="M4615" t="s">
        <v>5348</v>
      </c>
      <c r="N4615" t="s">
        <v>128</v>
      </c>
      <c r="O4615" t="s">
        <v>4436</v>
      </c>
      <c r="P4615" s="4">
        <v>8.8079999999999998</v>
      </c>
      <c r="Q4615" s="4">
        <v>18</v>
      </c>
      <c r="R4615" s="4">
        <f t="shared" si="290"/>
        <v>-9.1920000000000002</v>
      </c>
      <c r="S4615" s="4">
        <f t="shared" si="291"/>
        <v>-1.3788</v>
      </c>
    </row>
    <row r="4616" spans="1:19" ht="15.6" x14ac:dyDescent="0.3">
      <c r="A4616" t="s">
        <v>5353</v>
      </c>
      <c r="B4616" s="1">
        <v>42254</v>
      </c>
      <c r="C4616" s="1">
        <v>42259</v>
      </c>
      <c r="D4616">
        <f t="shared" si="288"/>
        <v>2015</v>
      </c>
      <c r="E4616" t="str">
        <f t="shared" si="289"/>
        <v>Sep</v>
      </c>
      <c r="F4616" t="s">
        <v>67</v>
      </c>
      <c r="G4616" t="s">
        <v>763</v>
      </c>
      <c r="H4616" s="2" t="s">
        <v>22</v>
      </c>
      <c r="I4616" t="s">
        <v>3711</v>
      </c>
      <c r="J4616" t="s">
        <v>33</v>
      </c>
      <c r="K4616">
        <v>95051</v>
      </c>
      <c r="L4616" t="s">
        <v>34</v>
      </c>
      <c r="M4616" t="s">
        <v>5354</v>
      </c>
      <c r="N4616" t="s">
        <v>128</v>
      </c>
      <c r="O4616" t="s">
        <v>4436</v>
      </c>
      <c r="P4616" s="4">
        <v>83.92</v>
      </c>
      <c r="Q4616" s="4">
        <v>83.92</v>
      </c>
      <c r="R4616" s="4">
        <f t="shared" si="290"/>
        <v>0</v>
      </c>
      <c r="S4616" s="4">
        <f t="shared" si="291"/>
        <v>0</v>
      </c>
    </row>
    <row r="4617" spans="1:19" x14ac:dyDescent="0.3">
      <c r="A4617" t="s">
        <v>5355</v>
      </c>
      <c r="B4617" s="1">
        <v>43035</v>
      </c>
      <c r="C4617" s="1">
        <v>43039</v>
      </c>
      <c r="D4617">
        <f t="shared" si="288"/>
        <v>2017</v>
      </c>
      <c r="E4617" t="str">
        <f t="shared" si="289"/>
        <v>Oct</v>
      </c>
      <c r="F4617" t="s">
        <v>37</v>
      </c>
      <c r="G4617" t="s">
        <v>4175</v>
      </c>
      <c r="H4617" t="s">
        <v>51</v>
      </c>
      <c r="I4617" t="s">
        <v>32</v>
      </c>
      <c r="J4617" t="s">
        <v>33</v>
      </c>
      <c r="K4617">
        <v>94122</v>
      </c>
      <c r="L4617" t="s">
        <v>34</v>
      </c>
      <c r="M4617" t="s">
        <v>5354</v>
      </c>
      <c r="N4617" t="s">
        <v>128</v>
      </c>
      <c r="O4617" t="s">
        <v>4436</v>
      </c>
      <c r="P4617" s="4">
        <v>67.135999999999996</v>
      </c>
      <c r="Q4617" s="4">
        <v>67.135999999999996</v>
      </c>
      <c r="R4617" s="4">
        <f t="shared" si="290"/>
        <v>0</v>
      </c>
      <c r="S4617" s="4">
        <f t="shared" si="291"/>
        <v>0</v>
      </c>
    </row>
    <row r="4618" spans="1:19" ht="15.6" x14ac:dyDescent="0.3">
      <c r="A4618" t="s">
        <v>5356</v>
      </c>
      <c r="B4618" s="1">
        <v>43324</v>
      </c>
      <c r="C4618" s="1">
        <v>43331</v>
      </c>
      <c r="D4618">
        <f t="shared" si="288"/>
        <v>2018</v>
      </c>
      <c r="E4618" t="str">
        <f t="shared" si="289"/>
        <v>Aug</v>
      </c>
      <c r="F4618" t="s">
        <v>37</v>
      </c>
      <c r="G4618" t="s">
        <v>375</v>
      </c>
      <c r="H4618" s="2" t="s">
        <v>22</v>
      </c>
      <c r="I4618" t="s">
        <v>69</v>
      </c>
      <c r="J4618" t="s">
        <v>70</v>
      </c>
      <c r="K4618">
        <v>98103</v>
      </c>
      <c r="L4618" t="s">
        <v>34</v>
      </c>
      <c r="M4618" t="s">
        <v>5354</v>
      </c>
      <c r="N4618" t="s">
        <v>128</v>
      </c>
      <c r="O4618" t="s">
        <v>4436</v>
      </c>
      <c r="P4618" s="4">
        <v>100.70399999999999</v>
      </c>
      <c r="Q4618" s="4">
        <v>100.70399999999999</v>
      </c>
      <c r="R4618" s="4">
        <f t="shared" si="290"/>
        <v>0</v>
      </c>
      <c r="S4618" s="4">
        <f t="shared" si="291"/>
        <v>0</v>
      </c>
    </row>
    <row r="4619" spans="1:19" ht="15.6" x14ac:dyDescent="0.3">
      <c r="A4619" t="s">
        <v>5357</v>
      </c>
      <c r="B4619" s="1">
        <v>42878</v>
      </c>
      <c r="C4619" s="1">
        <v>42882</v>
      </c>
      <c r="D4619">
        <f t="shared" si="288"/>
        <v>2017</v>
      </c>
      <c r="E4619" t="str">
        <f t="shared" si="289"/>
        <v>May</v>
      </c>
      <c r="F4619" t="s">
        <v>37</v>
      </c>
      <c r="G4619" t="s">
        <v>870</v>
      </c>
      <c r="H4619" s="2" t="s">
        <v>22</v>
      </c>
      <c r="I4619" t="s">
        <v>100</v>
      </c>
      <c r="J4619" t="s">
        <v>101</v>
      </c>
      <c r="K4619">
        <v>19120</v>
      </c>
      <c r="L4619" t="s">
        <v>54</v>
      </c>
      <c r="M4619" t="s">
        <v>5354</v>
      </c>
      <c r="N4619" t="s">
        <v>110</v>
      </c>
      <c r="O4619" t="s">
        <v>4436</v>
      </c>
      <c r="P4619" s="4">
        <v>6.2939999999999996</v>
      </c>
      <c r="Q4619" s="4">
        <v>5</v>
      </c>
      <c r="R4619" s="4">
        <f t="shared" si="290"/>
        <v>1.2939999999999996</v>
      </c>
      <c r="S4619" s="4">
        <f t="shared" si="291"/>
        <v>0.19409999999999994</v>
      </c>
    </row>
    <row r="4620" spans="1:19" x14ac:dyDescent="0.3">
      <c r="A4620" t="s">
        <v>5358</v>
      </c>
      <c r="B4620" s="1">
        <v>42988</v>
      </c>
      <c r="C4620" s="1">
        <v>42990</v>
      </c>
      <c r="D4620">
        <f t="shared" si="288"/>
        <v>2017</v>
      </c>
      <c r="E4620" t="str">
        <f t="shared" si="289"/>
        <v>Sep</v>
      </c>
      <c r="F4620" t="s">
        <v>67</v>
      </c>
      <c r="G4620" t="s">
        <v>3297</v>
      </c>
      <c r="H4620" t="s">
        <v>51</v>
      </c>
      <c r="I4620" t="s">
        <v>47</v>
      </c>
      <c r="J4620" t="s">
        <v>33</v>
      </c>
      <c r="K4620">
        <v>90049</v>
      </c>
      <c r="L4620" t="s">
        <v>34</v>
      </c>
      <c r="M4620" t="s">
        <v>5359</v>
      </c>
      <c r="N4620" t="s">
        <v>128</v>
      </c>
      <c r="O4620" t="s">
        <v>4436</v>
      </c>
      <c r="P4620" s="4">
        <v>276.78399999999999</v>
      </c>
      <c r="Q4620" s="4">
        <v>276.78399999999999</v>
      </c>
      <c r="R4620" s="4">
        <f t="shared" si="290"/>
        <v>0</v>
      </c>
      <c r="S4620" s="4">
        <f t="shared" si="291"/>
        <v>0</v>
      </c>
    </row>
    <row r="4621" spans="1:19" ht="15.6" x14ac:dyDescent="0.3">
      <c r="A4621" t="s">
        <v>3426</v>
      </c>
      <c r="B4621" s="1">
        <v>43124</v>
      </c>
      <c r="C4621" s="1">
        <v>43129</v>
      </c>
      <c r="D4621">
        <f t="shared" si="288"/>
        <v>2018</v>
      </c>
      <c r="E4621" t="str">
        <f t="shared" si="289"/>
        <v>Jan</v>
      </c>
      <c r="F4621" t="s">
        <v>37</v>
      </c>
      <c r="G4621" t="s">
        <v>228</v>
      </c>
      <c r="H4621" s="2" t="s">
        <v>22</v>
      </c>
      <c r="I4621" t="s">
        <v>131</v>
      </c>
      <c r="J4621" t="s">
        <v>33</v>
      </c>
      <c r="K4621">
        <v>95123</v>
      </c>
      <c r="L4621" t="s">
        <v>34</v>
      </c>
      <c r="M4621" t="s">
        <v>5359</v>
      </c>
      <c r="N4621" t="s">
        <v>128</v>
      </c>
      <c r="O4621" t="s">
        <v>4436</v>
      </c>
      <c r="P4621" s="4">
        <v>276.78399999999999</v>
      </c>
      <c r="Q4621" s="4">
        <v>276.78399999999999</v>
      </c>
      <c r="R4621" s="4">
        <f t="shared" si="290"/>
        <v>0</v>
      </c>
      <c r="S4621" s="4">
        <f t="shared" si="291"/>
        <v>0</v>
      </c>
    </row>
    <row r="4622" spans="1:19" ht="15.6" x14ac:dyDescent="0.3">
      <c r="A4622" t="s">
        <v>5360</v>
      </c>
      <c r="B4622" s="1">
        <v>43365</v>
      </c>
      <c r="C4622" s="1">
        <v>43366</v>
      </c>
      <c r="D4622">
        <f t="shared" si="288"/>
        <v>2018</v>
      </c>
      <c r="E4622" t="str">
        <f t="shared" si="289"/>
        <v>Sep</v>
      </c>
      <c r="F4622" t="s">
        <v>20</v>
      </c>
      <c r="G4622" t="s">
        <v>130</v>
      </c>
      <c r="H4622" s="2" t="s">
        <v>22</v>
      </c>
      <c r="I4622" t="s">
        <v>281</v>
      </c>
      <c r="J4622" t="s">
        <v>93</v>
      </c>
      <c r="K4622">
        <v>72701</v>
      </c>
      <c r="L4622" t="s">
        <v>44</v>
      </c>
      <c r="M4622" t="s">
        <v>5359</v>
      </c>
      <c r="N4622" t="s">
        <v>128</v>
      </c>
      <c r="O4622" t="s">
        <v>4436</v>
      </c>
      <c r="P4622" s="4">
        <v>691.96</v>
      </c>
      <c r="Q4622" s="4">
        <v>100</v>
      </c>
      <c r="R4622" s="4">
        <f t="shared" si="290"/>
        <v>591.96</v>
      </c>
      <c r="S4622" s="4">
        <f t="shared" si="291"/>
        <v>88.793999999999997</v>
      </c>
    </row>
    <row r="4623" spans="1:19" x14ac:dyDescent="0.3">
      <c r="A4623" t="s">
        <v>1541</v>
      </c>
      <c r="B4623" s="1">
        <v>42807</v>
      </c>
      <c r="C4623" s="1">
        <v>42809</v>
      </c>
      <c r="D4623">
        <f t="shared" si="288"/>
        <v>2017</v>
      </c>
      <c r="E4623" t="str">
        <f t="shared" si="289"/>
        <v>Mar</v>
      </c>
      <c r="F4623" t="s">
        <v>67</v>
      </c>
      <c r="G4623" t="s">
        <v>1542</v>
      </c>
      <c r="H4623" t="s">
        <v>51</v>
      </c>
      <c r="I4623" t="s">
        <v>100</v>
      </c>
      <c r="J4623" t="s">
        <v>101</v>
      </c>
      <c r="K4623">
        <v>19134</v>
      </c>
      <c r="L4623" t="s">
        <v>54</v>
      </c>
      <c r="M4623" t="s">
        <v>5359</v>
      </c>
      <c r="N4623" t="s">
        <v>128</v>
      </c>
      <c r="O4623" t="s">
        <v>4436</v>
      </c>
      <c r="P4623" s="4">
        <v>51.896999999999998</v>
      </c>
      <c r="Q4623" s="4">
        <v>51.896999999999998</v>
      </c>
      <c r="R4623" s="4">
        <f t="shared" si="290"/>
        <v>0</v>
      </c>
      <c r="S4623" s="4">
        <f t="shared" si="291"/>
        <v>0</v>
      </c>
    </row>
    <row r="4624" spans="1:19" x14ac:dyDescent="0.3">
      <c r="A4624" t="s">
        <v>4589</v>
      </c>
      <c r="B4624" s="1">
        <v>42966</v>
      </c>
      <c r="C4624" s="1">
        <v>42967</v>
      </c>
      <c r="D4624">
        <f t="shared" si="288"/>
        <v>2017</v>
      </c>
      <c r="E4624" t="str">
        <f t="shared" si="289"/>
        <v>Aug</v>
      </c>
      <c r="F4624" t="s">
        <v>20</v>
      </c>
      <c r="G4624" t="s">
        <v>1025</v>
      </c>
      <c r="H4624" t="s">
        <v>51</v>
      </c>
      <c r="I4624" t="s">
        <v>61</v>
      </c>
      <c r="J4624" t="s">
        <v>62</v>
      </c>
      <c r="K4624">
        <v>10009</v>
      </c>
      <c r="L4624" t="s">
        <v>54</v>
      </c>
      <c r="M4624" t="s">
        <v>5359</v>
      </c>
      <c r="N4624" t="s">
        <v>128</v>
      </c>
      <c r="O4624" t="s">
        <v>4436</v>
      </c>
      <c r="P4624" s="4">
        <v>276.78399999999999</v>
      </c>
      <c r="Q4624" s="4">
        <v>276.78399999999999</v>
      </c>
      <c r="R4624" s="4">
        <f t="shared" si="290"/>
        <v>0</v>
      </c>
      <c r="S4624" s="4">
        <f t="shared" si="291"/>
        <v>0</v>
      </c>
    </row>
    <row r="4625" spans="1:19" x14ac:dyDescent="0.3">
      <c r="A4625" t="s">
        <v>5361</v>
      </c>
      <c r="B4625" s="1">
        <v>43046</v>
      </c>
      <c r="C4625" s="1">
        <v>43048</v>
      </c>
      <c r="D4625">
        <f t="shared" si="288"/>
        <v>2017</v>
      </c>
      <c r="E4625" t="str">
        <f t="shared" si="289"/>
        <v>Nov</v>
      </c>
      <c r="F4625" t="s">
        <v>20</v>
      </c>
      <c r="G4625" t="s">
        <v>1064</v>
      </c>
      <c r="H4625" t="s">
        <v>51</v>
      </c>
      <c r="I4625" t="s">
        <v>1298</v>
      </c>
      <c r="J4625" t="s">
        <v>62</v>
      </c>
      <c r="K4625">
        <v>14609</v>
      </c>
      <c r="L4625" t="s">
        <v>54</v>
      </c>
      <c r="M4625" t="s">
        <v>5359</v>
      </c>
      <c r="N4625" t="s">
        <v>128</v>
      </c>
      <c r="O4625" t="s">
        <v>4436</v>
      </c>
      <c r="P4625" s="4">
        <v>276.78399999999999</v>
      </c>
      <c r="Q4625" s="4">
        <v>276.78399999999999</v>
      </c>
      <c r="R4625" s="4">
        <f t="shared" si="290"/>
        <v>0</v>
      </c>
      <c r="S4625" s="4">
        <f t="shared" si="291"/>
        <v>0</v>
      </c>
    </row>
    <row r="4626" spans="1:19" x14ac:dyDescent="0.3">
      <c r="A4626" t="s">
        <v>5351</v>
      </c>
      <c r="B4626" s="1">
        <v>43071</v>
      </c>
      <c r="C4626" s="1">
        <v>43076</v>
      </c>
      <c r="D4626">
        <f t="shared" si="288"/>
        <v>2017</v>
      </c>
      <c r="E4626" t="str">
        <f t="shared" si="289"/>
        <v>Dec</v>
      </c>
      <c r="F4626" t="s">
        <v>37</v>
      </c>
      <c r="G4626" t="s">
        <v>2613</v>
      </c>
      <c r="H4626" t="s">
        <v>51</v>
      </c>
      <c r="I4626" t="s">
        <v>61</v>
      </c>
      <c r="J4626" t="s">
        <v>62</v>
      </c>
      <c r="K4626">
        <v>10024</v>
      </c>
      <c r="L4626" t="s">
        <v>54</v>
      </c>
      <c r="M4626" t="s">
        <v>5359</v>
      </c>
      <c r="N4626" t="s">
        <v>128</v>
      </c>
      <c r="O4626" t="s">
        <v>4436</v>
      </c>
      <c r="P4626" s="4">
        <v>415.17599999999999</v>
      </c>
      <c r="Q4626" s="4">
        <v>415.17599999999999</v>
      </c>
      <c r="R4626" s="4">
        <f t="shared" si="290"/>
        <v>0</v>
      </c>
      <c r="S4626" s="4">
        <f t="shared" si="291"/>
        <v>0</v>
      </c>
    </row>
    <row r="4627" spans="1:19" x14ac:dyDescent="0.3">
      <c r="A4627" t="s">
        <v>4822</v>
      </c>
      <c r="B4627" s="1">
        <v>43075</v>
      </c>
      <c r="C4627" s="1">
        <v>43081</v>
      </c>
      <c r="D4627">
        <f t="shared" si="288"/>
        <v>2017</v>
      </c>
      <c r="E4627" t="str">
        <f t="shared" si="289"/>
        <v>Dec</v>
      </c>
      <c r="F4627" t="s">
        <v>37</v>
      </c>
      <c r="G4627" t="s">
        <v>1366</v>
      </c>
      <c r="H4627" t="s">
        <v>22</v>
      </c>
      <c r="I4627" t="s">
        <v>1146</v>
      </c>
      <c r="J4627" t="s">
        <v>62</v>
      </c>
      <c r="K4627">
        <v>11550</v>
      </c>
      <c r="L4627" t="s">
        <v>54</v>
      </c>
      <c r="M4627" t="s">
        <v>5359</v>
      </c>
      <c r="N4627" t="s">
        <v>110</v>
      </c>
      <c r="O4627" t="s">
        <v>4436</v>
      </c>
      <c r="P4627" s="4">
        <v>968.74400000000003</v>
      </c>
      <c r="Q4627" s="4">
        <v>968.74400000000003</v>
      </c>
      <c r="R4627" s="4">
        <f t="shared" si="290"/>
        <v>0</v>
      </c>
      <c r="S4627" s="4">
        <f t="shared" si="291"/>
        <v>0</v>
      </c>
    </row>
    <row r="4628" spans="1:19" ht="15.6" x14ac:dyDescent="0.3">
      <c r="A4628" t="s">
        <v>4345</v>
      </c>
      <c r="B4628" s="1">
        <v>42546</v>
      </c>
      <c r="C4628" s="1">
        <v>42552</v>
      </c>
      <c r="D4628">
        <f t="shared" si="288"/>
        <v>2016</v>
      </c>
      <c r="E4628" t="str">
        <f t="shared" si="289"/>
        <v>Jun</v>
      </c>
      <c r="F4628" t="s">
        <v>37</v>
      </c>
      <c r="G4628" t="s">
        <v>1055</v>
      </c>
      <c r="H4628" s="2" t="s">
        <v>22</v>
      </c>
      <c r="I4628" t="s">
        <v>47</v>
      </c>
      <c r="J4628" t="s">
        <v>33</v>
      </c>
      <c r="K4628">
        <v>90045</v>
      </c>
      <c r="L4628" t="s">
        <v>34</v>
      </c>
      <c r="M4628" t="s">
        <v>5362</v>
      </c>
      <c r="N4628" t="s">
        <v>128</v>
      </c>
      <c r="O4628" t="s">
        <v>4436</v>
      </c>
      <c r="P4628" s="4">
        <v>88.751999999999995</v>
      </c>
      <c r="Q4628" s="4">
        <v>100</v>
      </c>
      <c r="R4628" s="4">
        <f t="shared" si="290"/>
        <v>-11.248000000000005</v>
      </c>
      <c r="S4628" s="4">
        <f t="shared" si="291"/>
        <v>-1.6872000000000007</v>
      </c>
    </row>
    <row r="4629" spans="1:19" ht="15.6" x14ac:dyDescent="0.3">
      <c r="A4629" t="s">
        <v>3201</v>
      </c>
      <c r="B4629" s="1">
        <v>43229</v>
      </c>
      <c r="C4629" s="1">
        <v>43231</v>
      </c>
      <c r="D4629">
        <f t="shared" si="288"/>
        <v>2018</v>
      </c>
      <c r="E4629" t="str">
        <f t="shared" si="289"/>
        <v>May</v>
      </c>
      <c r="F4629" t="s">
        <v>20</v>
      </c>
      <c r="G4629" t="s">
        <v>1274</v>
      </c>
      <c r="H4629" s="2" t="s">
        <v>22</v>
      </c>
      <c r="I4629" t="s">
        <v>69</v>
      </c>
      <c r="J4629" t="s">
        <v>70</v>
      </c>
      <c r="K4629">
        <v>98105</v>
      </c>
      <c r="L4629" t="s">
        <v>34</v>
      </c>
      <c r="M4629" t="s">
        <v>5362</v>
      </c>
      <c r="N4629" t="s">
        <v>128</v>
      </c>
      <c r="O4629" t="s">
        <v>4436</v>
      </c>
      <c r="P4629" s="4">
        <v>147.91999999999999</v>
      </c>
      <c r="Q4629" s="4">
        <v>147.91999999999999</v>
      </c>
      <c r="R4629" s="4">
        <f t="shared" si="290"/>
        <v>0</v>
      </c>
      <c r="S4629" s="4">
        <f t="shared" si="291"/>
        <v>0</v>
      </c>
    </row>
    <row r="4630" spans="1:19" ht="15.6" x14ac:dyDescent="0.3">
      <c r="A4630" t="s">
        <v>4900</v>
      </c>
      <c r="B4630" s="1">
        <v>43403</v>
      </c>
      <c r="C4630" s="1">
        <v>43410</v>
      </c>
      <c r="D4630">
        <f t="shared" si="288"/>
        <v>2018</v>
      </c>
      <c r="E4630" t="str">
        <f t="shared" si="289"/>
        <v>Oct</v>
      </c>
      <c r="F4630" t="s">
        <v>37</v>
      </c>
      <c r="G4630" t="s">
        <v>292</v>
      </c>
      <c r="H4630" s="2" t="s">
        <v>22</v>
      </c>
      <c r="I4630" t="s">
        <v>69</v>
      </c>
      <c r="J4630" t="s">
        <v>70</v>
      </c>
      <c r="K4630">
        <v>98115</v>
      </c>
      <c r="L4630" t="s">
        <v>34</v>
      </c>
      <c r="M4630" t="s">
        <v>5362</v>
      </c>
      <c r="N4630" t="s">
        <v>128</v>
      </c>
      <c r="O4630" t="s">
        <v>4436</v>
      </c>
      <c r="P4630" s="4">
        <v>88.751999999999995</v>
      </c>
      <c r="Q4630" s="4">
        <v>88.751999999999995</v>
      </c>
      <c r="R4630" s="4">
        <f t="shared" si="290"/>
        <v>0</v>
      </c>
      <c r="S4630" s="4">
        <f t="shared" si="291"/>
        <v>0</v>
      </c>
    </row>
    <row r="4631" spans="1:19" ht="15.6" x14ac:dyDescent="0.3">
      <c r="A4631" t="s">
        <v>3504</v>
      </c>
      <c r="B4631" s="1">
        <v>42476</v>
      </c>
      <c r="C4631" s="1">
        <v>42481</v>
      </c>
      <c r="D4631">
        <f t="shared" si="288"/>
        <v>2016</v>
      </c>
      <c r="E4631" t="str">
        <f t="shared" si="289"/>
        <v>Apr</v>
      </c>
      <c r="F4631" t="s">
        <v>37</v>
      </c>
      <c r="G4631" t="s">
        <v>146</v>
      </c>
      <c r="H4631" s="2" t="s">
        <v>22</v>
      </c>
      <c r="I4631" t="s">
        <v>2346</v>
      </c>
      <c r="J4631" t="s">
        <v>233</v>
      </c>
      <c r="K4631">
        <v>43615</v>
      </c>
      <c r="L4631" t="s">
        <v>54</v>
      </c>
      <c r="M4631" t="s">
        <v>5362</v>
      </c>
      <c r="N4631" t="s">
        <v>128</v>
      </c>
      <c r="O4631" t="s">
        <v>4436</v>
      </c>
      <c r="P4631" s="4">
        <v>55.47</v>
      </c>
      <c r="Q4631" s="4">
        <v>55.47</v>
      </c>
      <c r="R4631" s="4">
        <f t="shared" si="290"/>
        <v>0</v>
      </c>
      <c r="S4631" s="4">
        <f t="shared" si="291"/>
        <v>0</v>
      </c>
    </row>
    <row r="4632" spans="1:19" x14ac:dyDescent="0.3">
      <c r="A4632" t="s">
        <v>5363</v>
      </c>
      <c r="B4632" s="1">
        <v>42828</v>
      </c>
      <c r="C4632" s="1">
        <v>42832</v>
      </c>
      <c r="D4632">
        <f t="shared" si="288"/>
        <v>2017</v>
      </c>
      <c r="E4632" t="str">
        <f t="shared" si="289"/>
        <v>Apr</v>
      </c>
      <c r="F4632" t="s">
        <v>37</v>
      </c>
      <c r="G4632" t="s">
        <v>971</v>
      </c>
      <c r="H4632" t="s">
        <v>51</v>
      </c>
      <c r="I4632" t="s">
        <v>100</v>
      </c>
      <c r="J4632" t="s">
        <v>101</v>
      </c>
      <c r="K4632">
        <v>19140</v>
      </c>
      <c r="L4632" t="s">
        <v>54</v>
      </c>
      <c r="M4632" t="s">
        <v>5362</v>
      </c>
      <c r="N4632" t="s">
        <v>128</v>
      </c>
      <c r="O4632" t="s">
        <v>4436</v>
      </c>
      <c r="P4632" s="4">
        <v>99.846000000000004</v>
      </c>
      <c r="Q4632" s="4">
        <v>99.846000000000004</v>
      </c>
      <c r="R4632" s="4">
        <f t="shared" si="290"/>
        <v>0</v>
      </c>
      <c r="S4632" s="4">
        <f t="shared" si="291"/>
        <v>0</v>
      </c>
    </row>
    <row r="4633" spans="1:19" ht="15.6" x14ac:dyDescent="0.3">
      <c r="A4633" t="s">
        <v>5364</v>
      </c>
      <c r="B4633" s="1">
        <v>43399</v>
      </c>
      <c r="C4633" s="1">
        <v>43404</v>
      </c>
      <c r="D4633">
        <f t="shared" si="288"/>
        <v>2018</v>
      </c>
      <c r="E4633" t="str">
        <f t="shared" si="289"/>
        <v>Oct</v>
      </c>
      <c r="F4633" t="s">
        <v>37</v>
      </c>
      <c r="G4633" t="s">
        <v>2613</v>
      </c>
      <c r="H4633" s="2" t="s">
        <v>22</v>
      </c>
      <c r="I4633" t="s">
        <v>100</v>
      </c>
      <c r="J4633" t="s">
        <v>101</v>
      </c>
      <c r="K4633">
        <v>19134</v>
      </c>
      <c r="L4633" t="s">
        <v>54</v>
      </c>
      <c r="M4633" t="s">
        <v>5362</v>
      </c>
      <c r="N4633" t="s">
        <v>128</v>
      </c>
      <c r="O4633" t="s">
        <v>4436</v>
      </c>
      <c r="P4633" s="4">
        <v>33.281999999999996</v>
      </c>
      <c r="Q4633" s="4">
        <v>33.281999999999996</v>
      </c>
      <c r="R4633" s="4">
        <f t="shared" si="290"/>
        <v>0</v>
      </c>
      <c r="S4633" s="4">
        <f t="shared" si="291"/>
        <v>0</v>
      </c>
    </row>
    <row r="4634" spans="1:19" ht="15.6" x14ac:dyDescent="0.3">
      <c r="A4634" t="s">
        <v>5365</v>
      </c>
      <c r="B4634" s="1">
        <v>42570</v>
      </c>
      <c r="C4634" s="1">
        <v>42571</v>
      </c>
      <c r="D4634">
        <f t="shared" si="288"/>
        <v>2016</v>
      </c>
      <c r="E4634" t="str">
        <f t="shared" si="289"/>
        <v>Jul</v>
      </c>
      <c r="F4634" t="s">
        <v>20</v>
      </c>
      <c r="G4634" t="s">
        <v>4479</v>
      </c>
      <c r="H4634" s="2" t="s">
        <v>22</v>
      </c>
      <c r="I4634" t="s">
        <v>578</v>
      </c>
      <c r="J4634" t="s">
        <v>178</v>
      </c>
      <c r="K4634">
        <v>85023</v>
      </c>
      <c r="L4634" t="s">
        <v>34</v>
      </c>
      <c r="M4634" t="s">
        <v>5366</v>
      </c>
      <c r="N4634" t="s">
        <v>128</v>
      </c>
      <c r="O4634" t="s">
        <v>4436</v>
      </c>
      <c r="P4634" s="4">
        <v>2.0249999999999999</v>
      </c>
      <c r="Q4634" s="4">
        <v>100</v>
      </c>
      <c r="R4634" s="4">
        <f t="shared" si="290"/>
        <v>-97.974999999999994</v>
      </c>
      <c r="S4634" s="4">
        <f t="shared" si="291"/>
        <v>-14.696249999999999</v>
      </c>
    </row>
    <row r="4635" spans="1:19" ht="15.6" x14ac:dyDescent="0.3">
      <c r="A4635" t="s">
        <v>4587</v>
      </c>
      <c r="B4635" s="1">
        <v>43065</v>
      </c>
      <c r="C4635" s="1">
        <v>43068</v>
      </c>
      <c r="D4635">
        <f t="shared" si="288"/>
        <v>2017</v>
      </c>
      <c r="E4635" t="str">
        <f t="shared" si="289"/>
        <v>Nov</v>
      </c>
      <c r="F4635" t="s">
        <v>20</v>
      </c>
      <c r="G4635" t="s">
        <v>1669</v>
      </c>
      <c r="H4635" s="2" t="s">
        <v>22</v>
      </c>
      <c r="I4635" t="s">
        <v>1631</v>
      </c>
      <c r="J4635" t="s">
        <v>754</v>
      </c>
      <c r="K4635">
        <v>36608</v>
      </c>
      <c r="L4635" t="s">
        <v>44</v>
      </c>
      <c r="M4635" t="s">
        <v>5366</v>
      </c>
      <c r="N4635" t="s">
        <v>128</v>
      </c>
      <c r="O4635" t="s">
        <v>4436</v>
      </c>
      <c r="P4635" s="4">
        <v>33.75</v>
      </c>
      <c r="Q4635" s="4">
        <v>100</v>
      </c>
      <c r="R4635" s="4">
        <f t="shared" si="290"/>
        <v>-66.25</v>
      </c>
      <c r="S4635" s="4">
        <f t="shared" si="291"/>
        <v>-9.9375</v>
      </c>
    </row>
    <row r="4636" spans="1:19" x14ac:dyDescent="0.3">
      <c r="A4636" t="s">
        <v>5367</v>
      </c>
      <c r="B4636" s="1">
        <v>42988</v>
      </c>
      <c r="C4636" s="1">
        <v>42992</v>
      </c>
      <c r="D4636">
        <f t="shared" si="288"/>
        <v>2017</v>
      </c>
      <c r="E4636" t="str">
        <f t="shared" si="289"/>
        <v>Sep</v>
      </c>
      <c r="F4636" t="s">
        <v>37</v>
      </c>
      <c r="G4636" t="s">
        <v>218</v>
      </c>
      <c r="H4636" t="s">
        <v>51</v>
      </c>
      <c r="I4636" t="s">
        <v>2737</v>
      </c>
      <c r="J4636" t="s">
        <v>70</v>
      </c>
      <c r="K4636">
        <v>98026</v>
      </c>
      <c r="L4636" t="s">
        <v>34</v>
      </c>
      <c r="M4636" t="s">
        <v>5368</v>
      </c>
      <c r="N4636" t="s">
        <v>128</v>
      </c>
      <c r="O4636" t="s">
        <v>4436</v>
      </c>
      <c r="P4636" s="4">
        <v>14.256</v>
      </c>
      <c r="Q4636" s="4">
        <v>14.256</v>
      </c>
      <c r="R4636" s="4">
        <f t="shared" si="290"/>
        <v>0</v>
      </c>
      <c r="S4636" s="4">
        <f t="shared" si="291"/>
        <v>0</v>
      </c>
    </row>
    <row r="4637" spans="1:19" ht="15.6" x14ac:dyDescent="0.3">
      <c r="A4637" t="s">
        <v>5369</v>
      </c>
      <c r="B4637" s="1">
        <v>42129</v>
      </c>
      <c r="C4637" s="1">
        <v>42131</v>
      </c>
      <c r="D4637">
        <f t="shared" si="288"/>
        <v>2015</v>
      </c>
      <c r="E4637" t="str">
        <f t="shared" si="289"/>
        <v>May</v>
      </c>
      <c r="F4637" t="s">
        <v>20</v>
      </c>
      <c r="G4637" t="s">
        <v>5132</v>
      </c>
      <c r="H4637" s="2" t="s">
        <v>22</v>
      </c>
      <c r="I4637" t="s">
        <v>422</v>
      </c>
      <c r="J4637" t="s">
        <v>158</v>
      </c>
      <c r="K4637">
        <v>22204</v>
      </c>
      <c r="L4637" t="s">
        <v>44</v>
      </c>
      <c r="M4637" t="s">
        <v>5368</v>
      </c>
      <c r="N4637" t="s">
        <v>128</v>
      </c>
      <c r="O4637" t="s">
        <v>4436</v>
      </c>
      <c r="P4637" s="4">
        <v>11.88</v>
      </c>
      <c r="Q4637" s="4">
        <v>11.88</v>
      </c>
      <c r="R4637" s="4">
        <f t="shared" si="290"/>
        <v>0</v>
      </c>
      <c r="S4637" s="4">
        <f t="shared" si="291"/>
        <v>0</v>
      </c>
    </row>
    <row r="4638" spans="1:19" ht="15.6" x14ac:dyDescent="0.3">
      <c r="A4638" t="s">
        <v>5370</v>
      </c>
      <c r="B4638" s="1">
        <v>43408</v>
      </c>
      <c r="C4638" s="1">
        <v>43412</v>
      </c>
      <c r="D4638">
        <f t="shared" si="288"/>
        <v>2018</v>
      </c>
      <c r="E4638" t="str">
        <f t="shared" si="289"/>
        <v>Nov</v>
      </c>
      <c r="F4638" t="s">
        <v>37</v>
      </c>
      <c r="G4638" t="s">
        <v>550</v>
      </c>
      <c r="H4638" s="2" t="s">
        <v>22</v>
      </c>
      <c r="I4638" t="s">
        <v>733</v>
      </c>
      <c r="J4638" t="s">
        <v>250</v>
      </c>
      <c r="K4638">
        <v>37421</v>
      </c>
      <c r="L4638" t="s">
        <v>44</v>
      </c>
      <c r="M4638" t="s">
        <v>5368</v>
      </c>
      <c r="N4638" t="s">
        <v>128</v>
      </c>
      <c r="O4638" t="s">
        <v>4436</v>
      </c>
      <c r="P4638" s="4">
        <v>3.5640000000000001</v>
      </c>
      <c r="Q4638" s="4">
        <v>5</v>
      </c>
      <c r="R4638" s="4">
        <f t="shared" si="290"/>
        <v>-1.4359999999999999</v>
      </c>
      <c r="S4638" s="4">
        <f t="shared" si="291"/>
        <v>-0.21539999999999998</v>
      </c>
    </row>
    <row r="4639" spans="1:19" x14ac:dyDescent="0.3">
      <c r="A4639" t="s">
        <v>5371</v>
      </c>
      <c r="B4639" s="1">
        <v>43202</v>
      </c>
      <c r="C4639" s="1">
        <v>43205</v>
      </c>
      <c r="D4639">
        <f t="shared" si="288"/>
        <v>2018</v>
      </c>
      <c r="E4639" t="str">
        <f t="shared" si="289"/>
        <v>Apr</v>
      </c>
      <c r="F4639" t="s">
        <v>67</v>
      </c>
      <c r="G4639" t="s">
        <v>874</v>
      </c>
      <c r="H4639" t="s">
        <v>105</v>
      </c>
      <c r="I4639" t="s">
        <v>57</v>
      </c>
      <c r="J4639" t="s">
        <v>58</v>
      </c>
      <c r="K4639">
        <v>2908</v>
      </c>
      <c r="L4639" t="s">
        <v>54</v>
      </c>
      <c r="M4639" t="s">
        <v>5368</v>
      </c>
      <c r="N4639" t="s">
        <v>128</v>
      </c>
      <c r="O4639" t="s">
        <v>4436</v>
      </c>
      <c r="P4639" s="4">
        <v>29.7</v>
      </c>
      <c r="Q4639" s="4">
        <v>29.7</v>
      </c>
      <c r="R4639" s="4">
        <f t="shared" si="290"/>
        <v>0</v>
      </c>
      <c r="S4639" s="4">
        <f t="shared" si="291"/>
        <v>0</v>
      </c>
    </row>
    <row r="4640" spans="1:19" ht="15.6" x14ac:dyDescent="0.3">
      <c r="A4640" t="s">
        <v>5372</v>
      </c>
      <c r="B4640" s="1">
        <v>43438</v>
      </c>
      <c r="C4640" s="1">
        <v>43442</v>
      </c>
      <c r="D4640">
        <f t="shared" si="288"/>
        <v>2018</v>
      </c>
      <c r="E4640" t="str">
        <f t="shared" si="289"/>
        <v>Dec</v>
      </c>
      <c r="F4640" t="s">
        <v>37</v>
      </c>
      <c r="G4640" t="s">
        <v>3210</v>
      </c>
      <c r="H4640" s="2" t="s">
        <v>22</v>
      </c>
      <c r="I4640" t="s">
        <v>100</v>
      </c>
      <c r="J4640" t="s">
        <v>101</v>
      </c>
      <c r="K4640">
        <v>19134</v>
      </c>
      <c r="L4640" t="s">
        <v>54</v>
      </c>
      <c r="M4640" t="s">
        <v>5368</v>
      </c>
      <c r="N4640" t="s">
        <v>128</v>
      </c>
      <c r="O4640" t="s">
        <v>4436</v>
      </c>
      <c r="P4640" s="4">
        <v>5.3460000000000001</v>
      </c>
      <c r="Q4640" s="4">
        <v>5</v>
      </c>
      <c r="R4640" s="4">
        <f t="shared" si="290"/>
        <v>0.34600000000000009</v>
      </c>
      <c r="S4640" s="4">
        <f t="shared" si="291"/>
        <v>5.1900000000000009E-2</v>
      </c>
    </row>
    <row r="4641" spans="1:19" x14ac:dyDescent="0.3">
      <c r="A4641" t="s">
        <v>2315</v>
      </c>
      <c r="B4641" s="1">
        <v>42024</v>
      </c>
      <c r="C4641" s="1">
        <v>42030</v>
      </c>
      <c r="D4641">
        <f t="shared" si="288"/>
        <v>2015</v>
      </c>
      <c r="E4641" t="str">
        <f t="shared" si="289"/>
        <v>Jan</v>
      </c>
      <c r="F4641" t="s">
        <v>37</v>
      </c>
      <c r="G4641" t="s">
        <v>1811</v>
      </c>
      <c r="H4641" t="s">
        <v>105</v>
      </c>
      <c r="I4641" t="s">
        <v>2316</v>
      </c>
      <c r="J4641" t="s">
        <v>89</v>
      </c>
      <c r="K4641">
        <v>48185</v>
      </c>
      <c r="L4641" t="s">
        <v>25</v>
      </c>
      <c r="M4641" t="s">
        <v>5368</v>
      </c>
      <c r="N4641" t="s">
        <v>128</v>
      </c>
      <c r="O4641" t="s">
        <v>4436</v>
      </c>
      <c r="P4641" s="4">
        <v>29.7</v>
      </c>
      <c r="Q4641" s="4">
        <v>29.7</v>
      </c>
      <c r="R4641" s="4">
        <f t="shared" si="290"/>
        <v>0</v>
      </c>
      <c r="S4641" s="4">
        <f t="shared" si="291"/>
        <v>0</v>
      </c>
    </row>
    <row r="4642" spans="1:19" ht="15.6" x14ac:dyDescent="0.3">
      <c r="A4642" t="s">
        <v>2411</v>
      </c>
      <c r="B4642" s="1">
        <v>42521</v>
      </c>
      <c r="C4642" s="1">
        <v>42526</v>
      </c>
      <c r="D4642">
        <f t="shared" si="288"/>
        <v>2016</v>
      </c>
      <c r="E4642" t="str">
        <f t="shared" si="289"/>
        <v>May</v>
      </c>
      <c r="F4642" t="s">
        <v>67</v>
      </c>
      <c r="G4642" t="s">
        <v>1862</v>
      </c>
      <c r="H4642" s="2" t="s">
        <v>22</v>
      </c>
      <c r="I4642" t="s">
        <v>23</v>
      </c>
      <c r="J4642" t="s">
        <v>24</v>
      </c>
      <c r="K4642">
        <v>60653</v>
      </c>
      <c r="L4642" t="s">
        <v>25</v>
      </c>
      <c r="M4642" t="s">
        <v>5368</v>
      </c>
      <c r="N4642" t="s">
        <v>128</v>
      </c>
      <c r="O4642" t="s">
        <v>4436</v>
      </c>
      <c r="P4642" s="4">
        <v>3.5640000000000001</v>
      </c>
      <c r="Q4642" s="4">
        <v>5</v>
      </c>
      <c r="R4642" s="4">
        <f t="shared" si="290"/>
        <v>-1.4359999999999999</v>
      </c>
      <c r="S4642" s="4">
        <f t="shared" si="291"/>
        <v>-0.21539999999999998</v>
      </c>
    </row>
    <row r="4643" spans="1:19" x14ac:dyDescent="0.3">
      <c r="A4643" t="s">
        <v>2941</v>
      </c>
      <c r="B4643" s="1">
        <v>42738</v>
      </c>
      <c r="C4643" s="1">
        <v>42743</v>
      </c>
      <c r="D4643">
        <f t="shared" si="288"/>
        <v>2017</v>
      </c>
      <c r="E4643" t="str">
        <f t="shared" si="289"/>
        <v>Jan</v>
      </c>
      <c r="F4643" t="s">
        <v>37</v>
      </c>
      <c r="G4643" t="s">
        <v>1093</v>
      </c>
      <c r="H4643" t="s">
        <v>51</v>
      </c>
      <c r="I4643" t="s">
        <v>2942</v>
      </c>
      <c r="J4643" t="s">
        <v>503</v>
      </c>
      <c r="K4643">
        <v>74012</v>
      </c>
      <c r="L4643" t="s">
        <v>25</v>
      </c>
      <c r="M4643" t="s">
        <v>5368</v>
      </c>
      <c r="N4643" t="s">
        <v>128</v>
      </c>
      <c r="O4643" t="s">
        <v>4436</v>
      </c>
      <c r="P4643" s="4">
        <v>11.88</v>
      </c>
      <c r="Q4643" s="4">
        <v>11.88</v>
      </c>
      <c r="R4643" s="4">
        <f t="shared" si="290"/>
        <v>0</v>
      </c>
      <c r="S4643" s="4">
        <f t="shared" si="291"/>
        <v>0</v>
      </c>
    </row>
    <row r="4644" spans="1:19" ht="15.6" x14ac:dyDescent="0.3">
      <c r="A4644" t="s">
        <v>3882</v>
      </c>
      <c r="B4644" s="1">
        <v>42939</v>
      </c>
      <c r="C4644" s="1">
        <v>42944</v>
      </c>
      <c r="D4644">
        <f t="shared" si="288"/>
        <v>2017</v>
      </c>
      <c r="E4644" t="str">
        <f t="shared" si="289"/>
        <v>Jul</v>
      </c>
      <c r="F4644" t="s">
        <v>37</v>
      </c>
      <c r="G4644" t="s">
        <v>1442</v>
      </c>
      <c r="H4644" s="2" t="s">
        <v>22</v>
      </c>
      <c r="I4644" t="s">
        <v>681</v>
      </c>
      <c r="J4644" t="s">
        <v>109</v>
      </c>
      <c r="K4644">
        <v>78501</v>
      </c>
      <c r="L4644" t="s">
        <v>25</v>
      </c>
      <c r="M4644" t="s">
        <v>5368</v>
      </c>
      <c r="N4644" t="s">
        <v>110</v>
      </c>
      <c r="O4644" t="s">
        <v>4436</v>
      </c>
      <c r="P4644" s="4">
        <v>4.7519999999999998</v>
      </c>
      <c r="Q4644" s="4">
        <v>5</v>
      </c>
      <c r="R4644" s="4">
        <f t="shared" si="290"/>
        <v>-0.24800000000000022</v>
      </c>
      <c r="S4644" s="4">
        <f t="shared" si="291"/>
        <v>-3.7200000000000032E-2</v>
      </c>
    </row>
    <row r="4645" spans="1:19" ht="15.6" x14ac:dyDescent="0.3">
      <c r="A4645" t="s">
        <v>111</v>
      </c>
      <c r="B4645" s="1">
        <v>43044</v>
      </c>
      <c r="C4645" s="1">
        <v>43048</v>
      </c>
      <c r="D4645">
        <f t="shared" si="288"/>
        <v>2017</v>
      </c>
      <c r="E4645" t="str">
        <f t="shared" si="289"/>
        <v>Nov</v>
      </c>
      <c r="F4645" t="s">
        <v>37</v>
      </c>
      <c r="G4645" t="s">
        <v>112</v>
      </c>
      <c r="H4645" s="2" t="s">
        <v>22</v>
      </c>
      <c r="I4645" t="s">
        <v>113</v>
      </c>
      <c r="J4645" t="s">
        <v>109</v>
      </c>
      <c r="K4645">
        <v>77036</v>
      </c>
      <c r="L4645" t="s">
        <v>25</v>
      </c>
      <c r="M4645" t="s">
        <v>5368</v>
      </c>
      <c r="N4645" t="s">
        <v>110</v>
      </c>
      <c r="O4645" t="s">
        <v>4436</v>
      </c>
      <c r="P4645" s="4">
        <v>3.5640000000000001</v>
      </c>
      <c r="Q4645" s="4">
        <v>5</v>
      </c>
      <c r="R4645" s="4">
        <f t="shared" si="290"/>
        <v>-1.4359999999999999</v>
      </c>
      <c r="S4645" s="4">
        <f t="shared" si="291"/>
        <v>-0.21539999999999998</v>
      </c>
    </row>
    <row r="4646" spans="1:19" ht="15.6" x14ac:dyDescent="0.3">
      <c r="A4646" t="s">
        <v>900</v>
      </c>
      <c r="B4646" s="1">
        <v>43248</v>
      </c>
      <c r="C4646" s="1">
        <v>43253</v>
      </c>
      <c r="D4646">
        <f t="shared" si="288"/>
        <v>2018</v>
      </c>
      <c r="E4646" t="str">
        <f t="shared" si="289"/>
        <v>May</v>
      </c>
      <c r="F4646" t="s">
        <v>67</v>
      </c>
      <c r="G4646" t="s">
        <v>901</v>
      </c>
      <c r="H4646" s="2" t="s">
        <v>22</v>
      </c>
      <c r="I4646" t="s">
        <v>23</v>
      </c>
      <c r="J4646" t="s">
        <v>24</v>
      </c>
      <c r="K4646">
        <v>60653</v>
      </c>
      <c r="L4646" t="s">
        <v>25</v>
      </c>
      <c r="M4646" t="s">
        <v>5368</v>
      </c>
      <c r="N4646" t="s">
        <v>128</v>
      </c>
      <c r="O4646" t="s">
        <v>4436</v>
      </c>
      <c r="P4646" s="4">
        <v>3.5640000000000001</v>
      </c>
      <c r="Q4646" s="4">
        <v>5</v>
      </c>
      <c r="R4646" s="4">
        <f t="shared" si="290"/>
        <v>-1.4359999999999999</v>
      </c>
      <c r="S4646" s="4">
        <f t="shared" si="291"/>
        <v>-0.21539999999999998</v>
      </c>
    </row>
    <row r="4647" spans="1:19" ht="15.6" x14ac:dyDescent="0.3">
      <c r="A4647" t="s">
        <v>3808</v>
      </c>
      <c r="B4647" s="1">
        <v>43396</v>
      </c>
      <c r="C4647" s="1">
        <v>43401</v>
      </c>
      <c r="D4647">
        <f t="shared" si="288"/>
        <v>2018</v>
      </c>
      <c r="E4647" t="str">
        <f t="shared" si="289"/>
        <v>Oct</v>
      </c>
      <c r="F4647" t="s">
        <v>67</v>
      </c>
      <c r="G4647" t="s">
        <v>2960</v>
      </c>
      <c r="H4647" s="2" t="s">
        <v>22</v>
      </c>
      <c r="I4647" t="s">
        <v>855</v>
      </c>
      <c r="J4647" t="s">
        <v>109</v>
      </c>
      <c r="K4647">
        <v>78207</v>
      </c>
      <c r="L4647" t="s">
        <v>25</v>
      </c>
      <c r="M4647" t="s">
        <v>5368</v>
      </c>
      <c r="N4647" t="s">
        <v>128</v>
      </c>
      <c r="O4647" t="s">
        <v>4436</v>
      </c>
      <c r="P4647" s="4">
        <v>3.5640000000000001</v>
      </c>
      <c r="Q4647" s="4">
        <v>5</v>
      </c>
      <c r="R4647" s="4">
        <f t="shared" si="290"/>
        <v>-1.4359999999999999</v>
      </c>
      <c r="S4647" s="4">
        <f t="shared" si="291"/>
        <v>-0.21539999999999998</v>
      </c>
    </row>
    <row r="4648" spans="1:19" ht="15.6" x14ac:dyDescent="0.3">
      <c r="A4648" t="s">
        <v>3563</v>
      </c>
      <c r="B4648" s="1">
        <v>42094</v>
      </c>
      <c r="C4648" s="1">
        <v>42099</v>
      </c>
      <c r="D4648">
        <f t="shared" si="288"/>
        <v>2015</v>
      </c>
      <c r="E4648" t="str">
        <f t="shared" si="289"/>
        <v>Mar</v>
      </c>
      <c r="F4648" t="s">
        <v>37</v>
      </c>
      <c r="G4648" t="s">
        <v>2354</v>
      </c>
      <c r="H4648" s="2" t="s">
        <v>22</v>
      </c>
      <c r="I4648" t="s">
        <v>32</v>
      </c>
      <c r="J4648" t="s">
        <v>33</v>
      </c>
      <c r="K4648">
        <v>94122</v>
      </c>
      <c r="L4648" t="s">
        <v>34</v>
      </c>
      <c r="M4648" t="s">
        <v>5373</v>
      </c>
      <c r="N4648" t="s">
        <v>128</v>
      </c>
      <c r="O4648" t="s">
        <v>4436</v>
      </c>
      <c r="P4648" s="4">
        <v>673.56799999999998</v>
      </c>
      <c r="Q4648" s="4">
        <v>100</v>
      </c>
      <c r="R4648" s="4">
        <f t="shared" si="290"/>
        <v>573.56799999999998</v>
      </c>
      <c r="S4648" s="4">
        <f t="shared" si="291"/>
        <v>86.035199999999989</v>
      </c>
    </row>
    <row r="4649" spans="1:19" x14ac:dyDescent="0.3">
      <c r="A4649" t="s">
        <v>1369</v>
      </c>
      <c r="B4649" s="1">
        <v>43358</v>
      </c>
      <c r="C4649" s="1">
        <v>43364</v>
      </c>
      <c r="D4649">
        <f t="shared" si="288"/>
        <v>2018</v>
      </c>
      <c r="E4649" t="str">
        <f t="shared" si="289"/>
        <v>Sep</v>
      </c>
      <c r="F4649" t="s">
        <v>37</v>
      </c>
      <c r="G4649" t="s">
        <v>962</v>
      </c>
      <c r="H4649" t="s">
        <v>105</v>
      </c>
      <c r="I4649" t="s">
        <v>47</v>
      </c>
      <c r="J4649" t="s">
        <v>33</v>
      </c>
      <c r="K4649">
        <v>90049</v>
      </c>
      <c r="L4649" t="s">
        <v>34</v>
      </c>
      <c r="M4649" t="s">
        <v>5373</v>
      </c>
      <c r="N4649" t="s">
        <v>128</v>
      </c>
      <c r="O4649" t="s">
        <v>4436</v>
      </c>
      <c r="P4649" s="4">
        <v>2357.4879999999998</v>
      </c>
      <c r="Q4649" s="4">
        <f>P4649-500</f>
        <v>1857.4879999999998</v>
      </c>
      <c r="R4649" s="4">
        <f t="shared" si="290"/>
        <v>500</v>
      </c>
      <c r="S4649" s="4">
        <f t="shared" si="291"/>
        <v>75</v>
      </c>
    </row>
    <row r="4650" spans="1:19" x14ac:dyDescent="0.3">
      <c r="A4650" t="s">
        <v>3028</v>
      </c>
      <c r="B4650" s="1">
        <v>42245</v>
      </c>
      <c r="C4650" s="1">
        <v>42249</v>
      </c>
      <c r="D4650">
        <f t="shared" si="288"/>
        <v>2015</v>
      </c>
      <c r="E4650" t="str">
        <f t="shared" si="289"/>
        <v>Aug</v>
      </c>
      <c r="F4650" t="s">
        <v>67</v>
      </c>
      <c r="G4650" t="s">
        <v>2671</v>
      </c>
      <c r="H4650" t="s">
        <v>105</v>
      </c>
      <c r="I4650" t="s">
        <v>136</v>
      </c>
      <c r="J4650" t="s">
        <v>79</v>
      </c>
      <c r="K4650">
        <v>33178</v>
      </c>
      <c r="L4650" t="s">
        <v>44</v>
      </c>
      <c r="M4650" t="s">
        <v>5373</v>
      </c>
      <c r="N4650" t="s">
        <v>128</v>
      </c>
      <c r="O4650" t="s">
        <v>4436</v>
      </c>
      <c r="P4650" s="4">
        <v>505.17599999999999</v>
      </c>
      <c r="Q4650" s="4">
        <v>505.17599999999999</v>
      </c>
      <c r="R4650" s="4">
        <f t="shared" si="290"/>
        <v>0</v>
      </c>
      <c r="S4650" s="4">
        <f t="shared" si="291"/>
        <v>0</v>
      </c>
    </row>
    <row r="4651" spans="1:19" ht="15.6" x14ac:dyDescent="0.3">
      <c r="A4651" t="s">
        <v>5374</v>
      </c>
      <c r="B4651" s="1">
        <v>42992</v>
      </c>
      <c r="C4651" s="1">
        <v>42996</v>
      </c>
      <c r="D4651">
        <f t="shared" si="288"/>
        <v>2017</v>
      </c>
      <c r="E4651" t="str">
        <f t="shared" si="289"/>
        <v>Sep</v>
      </c>
      <c r="F4651" t="s">
        <v>37</v>
      </c>
      <c r="G4651" t="s">
        <v>1000</v>
      </c>
      <c r="H4651" s="2" t="s">
        <v>22</v>
      </c>
      <c r="I4651" t="s">
        <v>406</v>
      </c>
      <c r="J4651" t="s">
        <v>62</v>
      </c>
      <c r="K4651">
        <v>11561</v>
      </c>
      <c r="L4651" t="s">
        <v>54</v>
      </c>
      <c r="M4651" t="s">
        <v>5373</v>
      </c>
      <c r="N4651" t="s">
        <v>128</v>
      </c>
      <c r="O4651" t="s">
        <v>4436</v>
      </c>
      <c r="P4651" s="4">
        <v>673.56799999999998</v>
      </c>
      <c r="Q4651" s="4">
        <v>673.56799999999998</v>
      </c>
      <c r="R4651" s="4">
        <f t="shared" si="290"/>
        <v>0</v>
      </c>
      <c r="S4651" s="4">
        <f t="shared" si="291"/>
        <v>0</v>
      </c>
    </row>
    <row r="4652" spans="1:19" x14ac:dyDescent="0.3">
      <c r="A4652" t="s">
        <v>2326</v>
      </c>
      <c r="B4652" s="1">
        <v>43180</v>
      </c>
      <c r="C4652" s="1">
        <v>43184</v>
      </c>
      <c r="D4652">
        <f t="shared" si="288"/>
        <v>2018</v>
      </c>
      <c r="E4652" t="str">
        <f t="shared" si="289"/>
        <v>Mar</v>
      </c>
      <c r="F4652" t="s">
        <v>37</v>
      </c>
      <c r="G4652" t="s">
        <v>897</v>
      </c>
      <c r="H4652" t="s">
        <v>22</v>
      </c>
      <c r="I4652" t="s">
        <v>69</v>
      </c>
      <c r="J4652" t="s">
        <v>70</v>
      </c>
      <c r="K4652">
        <v>98105</v>
      </c>
      <c r="L4652" t="s">
        <v>34</v>
      </c>
      <c r="M4652" t="s">
        <v>5375</v>
      </c>
      <c r="N4652" t="s">
        <v>128</v>
      </c>
      <c r="O4652" t="s">
        <v>4436</v>
      </c>
      <c r="P4652" s="4">
        <v>30.576000000000001</v>
      </c>
      <c r="Q4652" s="4">
        <v>30.576000000000001</v>
      </c>
      <c r="R4652" s="4">
        <f t="shared" si="290"/>
        <v>0</v>
      </c>
      <c r="S4652" s="4">
        <f t="shared" si="291"/>
        <v>0</v>
      </c>
    </row>
    <row r="4653" spans="1:19" ht="15.6" x14ac:dyDescent="0.3">
      <c r="A4653" t="s">
        <v>5010</v>
      </c>
      <c r="B4653" s="1">
        <v>42085</v>
      </c>
      <c r="C4653" s="1">
        <v>42089</v>
      </c>
      <c r="D4653">
        <f t="shared" si="288"/>
        <v>2015</v>
      </c>
      <c r="E4653" t="str">
        <f t="shared" si="289"/>
        <v>Mar</v>
      </c>
      <c r="F4653" t="s">
        <v>37</v>
      </c>
      <c r="G4653" t="s">
        <v>3375</v>
      </c>
      <c r="H4653" s="2" t="s">
        <v>22</v>
      </c>
      <c r="I4653" t="s">
        <v>1101</v>
      </c>
      <c r="J4653" t="s">
        <v>83</v>
      </c>
      <c r="K4653">
        <v>27405</v>
      </c>
      <c r="L4653" t="s">
        <v>44</v>
      </c>
      <c r="M4653" t="s">
        <v>5375</v>
      </c>
      <c r="N4653" t="s">
        <v>128</v>
      </c>
      <c r="O4653" t="s">
        <v>4436</v>
      </c>
      <c r="P4653" s="4">
        <v>7.6440000000000001</v>
      </c>
      <c r="Q4653" s="4">
        <v>18</v>
      </c>
      <c r="R4653" s="4">
        <f t="shared" si="290"/>
        <v>-10.356</v>
      </c>
      <c r="S4653" s="4">
        <f t="shared" si="291"/>
        <v>-1.5533999999999999</v>
      </c>
    </row>
    <row r="4654" spans="1:19" x14ac:dyDescent="0.3">
      <c r="A4654" t="s">
        <v>5376</v>
      </c>
      <c r="B4654" s="1">
        <v>42983</v>
      </c>
      <c r="C4654" s="1">
        <v>42987</v>
      </c>
      <c r="D4654">
        <f t="shared" si="288"/>
        <v>2017</v>
      </c>
      <c r="E4654" t="str">
        <f t="shared" si="289"/>
        <v>Sep</v>
      </c>
      <c r="F4654" t="s">
        <v>37</v>
      </c>
      <c r="G4654" t="s">
        <v>1866</v>
      </c>
      <c r="H4654" t="s">
        <v>51</v>
      </c>
      <c r="I4654" t="s">
        <v>100</v>
      </c>
      <c r="J4654" t="s">
        <v>101</v>
      </c>
      <c r="K4654">
        <v>19120</v>
      </c>
      <c r="L4654" t="s">
        <v>54</v>
      </c>
      <c r="M4654" t="s">
        <v>5375</v>
      </c>
      <c r="N4654" t="s">
        <v>128</v>
      </c>
      <c r="O4654" t="s">
        <v>4436</v>
      </c>
      <c r="P4654" s="4">
        <v>9.5549999999999997</v>
      </c>
      <c r="Q4654" s="4">
        <v>9.5549999999999997</v>
      </c>
      <c r="R4654" s="4">
        <f t="shared" si="290"/>
        <v>0</v>
      </c>
      <c r="S4654" s="4">
        <f t="shared" si="291"/>
        <v>0</v>
      </c>
    </row>
    <row r="4655" spans="1:19" ht="15.6" x14ac:dyDescent="0.3">
      <c r="A4655" t="s">
        <v>1293</v>
      </c>
      <c r="B4655" s="1">
        <v>42478</v>
      </c>
      <c r="C4655" s="1">
        <v>42482</v>
      </c>
      <c r="D4655">
        <f t="shared" si="288"/>
        <v>2016</v>
      </c>
      <c r="E4655" t="str">
        <f t="shared" si="289"/>
        <v>Apr</v>
      </c>
      <c r="F4655" t="s">
        <v>37</v>
      </c>
      <c r="G4655" t="s">
        <v>1294</v>
      </c>
      <c r="H4655" s="2" t="s">
        <v>22</v>
      </c>
      <c r="I4655" t="s">
        <v>1295</v>
      </c>
      <c r="J4655" t="s">
        <v>653</v>
      </c>
      <c r="K4655">
        <v>47150</v>
      </c>
      <c r="L4655" t="s">
        <v>25</v>
      </c>
      <c r="M4655" t="s">
        <v>5375</v>
      </c>
      <c r="N4655" t="s">
        <v>128</v>
      </c>
      <c r="O4655" t="s">
        <v>4436</v>
      </c>
      <c r="P4655" s="4">
        <v>38.22</v>
      </c>
      <c r="Q4655" s="4">
        <v>38.22</v>
      </c>
      <c r="R4655" s="4">
        <f t="shared" si="290"/>
        <v>0</v>
      </c>
      <c r="S4655" s="4">
        <f t="shared" si="291"/>
        <v>0</v>
      </c>
    </row>
    <row r="4656" spans="1:19" x14ac:dyDescent="0.3">
      <c r="A4656" t="s">
        <v>3155</v>
      </c>
      <c r="B4656" s="1">
        <v>42968</v>
      </c>
      <c r="C4656" s="1">
        <v>42975</v>
      </c>
      <c r="D4656">
        <f t="shared" si="288"/>
        <v>2017</v>
      </c>
      <c r="E4656" t="str">
        <f t="shared" si="289"/>
        <v>Aug</v>
      </c>
      <c r="F4656" t="s">
        <v>37</v>
      </c>
      <c r="G4656" t="s">
        <v>3156</v>
      </c>
      <c r="H4656" t="s">
        <v>51</v>
      </c>
      <c r="I4656" t="s">
        <v>47</v>
      </c>
      <c r="J4656" t="s">
        <v>33</v>
      </c>
      <c r="K4656">
        <v>90004</v>
      </c>
      <c r="L4656" t="s">
        <v>34</v>
      </c>
      <c r="M4656" t="s">
        <v>5377</v>
      </c>
      <c r="N4656" t="s">
        <v>128</v>
      </c>
      <c r="O4656" t="s">
        <v>4436</v>
      </c>
      <c r="P4656" s="4">
        <v>12.672000000000001</v>
      </c>
      <c r="Q4656" s="4">
        <v>12.672000000000001</v>
      </c>
      <c r="R4656" s="4">
        <f t="shared" si="290"/>
        <v>0</v>
      </c>
      <c r="S4656" s="4">
        <f t="shared" si="291"/>
        <v>0</v>
      </c>
    </row>
    <row r="4657" spans="1:19" ht="15.6" x14ac:dyDescent="0.3">
      <c r="A4657" t="s">
        <v>5378</v>
      </c>
      <c r="B4657" s="1">
        <v>43235</v>
      </c>
      <c r="C4657" s="1">
        <v>43238</v>
      </c>
      <c r="D4657">
        <f t="shared" si="288"/>
        <v>2018</v>
      </c>
      <c r="E4657" t="str">
        <f t="shared" si="289"/>
        <v>May</v>
      </c>
      <c r="F4657" t="s">
        <v>67</v>
      </c>
      <c r="G4657" t="s">
        <v>1643</v>
      </c>
      <c r="H4657" s="2" t="s">
        <v>22</v>
      </c>
      <c r="I4657" t="s">
        <v>578</v>
      </c>
      <c r="J4657" t="s">
        <v>178</v>
      </c>
      <c r="K4657">
        <v>85023</v>
      </c>
      <c r="L4657" t="s">
        <v>34</v>
      </c>
      <c r="M4657" t="s">
        <v>5377</v>
      </c>
      <c r="N4657" t="s">
        <v>128</v>
      </c>
      <c r="O4657" t="s">
        <v>4436</v>
      </c>
      <c r="P4657" s="4">
        <v>4.7519999999999998</v>
      </c>
      <c r="Q4657" s="4">
        <v>100</v>
      </c>
      <c r="R4657" s="4">
        <f t="shared" si="290"/>
        <v>-95.248000000000005</v>
      </c>
      <c r="S4657" s="4">
        <f t="shared" si="291"/>
        <v>-14.2872</v>
      </c>
    </row>
    <row r="4658" spans="1:19" x14ac:dyDescent="0.3">
      <c r="A4658" t="s">
        <v>5134</v>
      </c>
      <c r="B4658" s="1">
        <v>42956</v>
      </c>
      <c r="C4658" s="1">
        <v>42961</v>
      </c>
      <c r="D4658">
        <f t="shared" si="288"/>
        <v>2017</v>
      </c>
      <c r="E4658" t="str">
        <f t="shared" si="289"/>
        <v>Aug</v>
      </c>
      <c r="F4658" t="s">
        <v>37</v>
      </c>
      <c r="G4658" t="s">
        <v>692</v>
      </c>
      <c r="H4658" t="s">
        <v>51</v>
      </c>
      <c r="I4658" t="s">
        <v>1747</v>
      </c>
      <c r="J4658" t="s">
        <v>250</v>
      </c>
      <c r="K4658">
        <v>37075</v>
      </c>
      <c r="L4658" t="s">
        <v>44</v>
      </c>
      <c r="M4658" t="s">
        <v>5377</v>
      </c>
      <c r="N4658" t="s">
        <v>128</v>
      </c>
      <c r="O4658" t="s">
        <v>4436</v>
      </c>
      <c r="P4658" s="4">
        <v>11.88</v>
      </c>
      <c r="Q4658" s="4">
        <v>11.88</v>
      </c>
      <c r="R4658" s="4">
        <f t="shared" si="290"/>
        <v>0</v>
      </c>
      <c r="S4658" s="4">
        <f t="shared" si="291"/>
        <v>0</v>
      </c>
    </row>
    <row r="4659" spans="1:19" ht="15.6" x14ac:dyDescent="0.3">
      <c r="A4659" t="s">
        <v>5379</v>
      </c>
      <c r="B4659" s="1">
        <v>43428</v>
      </c>
      <c r="C4659" s="1">
        <v>43430</v>
      </c>
      <c r="D4659">
        <f t="shared" si="288"/>
        <v>2018</v>
      </c>
      <c r="E4659" t="str">
        <f t="shared" si="289"/>
        <v>Nov</v>
      </c>
      <c r="F4659" t="s">
        <v>67</v>
      </c>
      <c r="G4659" t="s">
        <v>2073</v>
      </c>
      <c r="H4659" s="2" t="s">
        <v>22</v>
      </c>
      <c r="I4659" t="s">
        <v>3379</v>
      </c>
      <c r="J4659" t="s">
        <v>83</v>
      </c>
      <c r="K4659">
        <v>28806</v>
      </c>
      <c r="L4659" t="s">
        <v>44</v>
      </c>
      <c r="M4659" t="s">
        <v>5377</v>
      </c>
      <c r="N4659" t="s">
        <v>128</v>
      </c>
      <c r="O4659" t="s">
        <v>4436</v>
      </c>
      <c r="P4659" s="4">
        <v>19.007999999999999</v>
      </c>
      <c r="Q4659" s="4">
        <v>18</v>
      </c>
      <c r="R4659" s="4">
        <f t="shared" si="290"/>
        <v>1.0079999999999991</v>
      </c>
      <c r="S4659" s="4">
        <f t="shared" si="291"/>
        <v>0.15119999999999986</v>
      </c>
    </row>
    <row r="4660" spans="1:19" ht="15.6" x14ac:dyDescent="0.3">
      <c r="A4660" t="s">
        <v>801</v>
      </c>
      <c r="B4660" s="1">
        <v>42815</v>
      </c>
      <c r="C4660" s="1">
        <v>42822</v>
      </c>
      <c r="D4660">
        <f t="shared" si="288"/>
        <v>2017</v>
      </c>
      <c r="E4660" t="str">
        <f t="shared" si="289"/>
        <v>Mar</v>
      </c>
      <c r="F4660" t="s">
        <v>37</v>
      </c>
      <c r="G4660" t="s">
        <v>802</v>
      </c>
      <c r="H4660" s="2" t="s">
        <v>22</v>
      </c>
      <c r="I4660" t="s">
        <v>23</v>
      </c>
      <c r="J4660" t="s">
        <v>24</v>
      </c>
      <c r="K4660">
        <v>60623</v>
      </c>
      <c r="L4660" t="s">
        <v>25</v>
      </c>
      <c r="M4660" t="s">
        <v>5377</v>
      </c>
      <c r="N4660" t="s">
        <v>128</v>
      </c>
      <c r="O4660" t="s">
        <v>4436</v>
      </c>
      <c r="P4660" s="4">
        <v>3.1680000000000001</v>
      </c>
      <c r="Q4660" s="4">
        <v>5</v>
      </c>
      <c r="R4660" s="4">
        <f t="shared" si="290"/>
        <v>-1.8319999999999999</v>
      </c>
      <c r="S4660" s="4">
        <f t="shared" si="291"/>
        <v>-0.27479999999999999</v>
      </c>
    </row>
    <row r="4661" spans="1:19" ht="15.6" x14ac:dyDescent="0.3">
      <c r="A4661" t="s">
        <v>5380</v>
      </c>
      <c r="B4661" s="1">
        <v>43281</v>
      </c>
      <c r="C4661" s="1">
        <v>43286</v>
      </c>
      <c r="D4661">
        <f t="shared" si="288"/>
        <v>2018</v>
      </c>
      <c r="E4661" t="str">
        <f t="shared" si="289"/>
        <v>Jun</v>
      </c>
      <c r="F4661" t="s">
        <v>37</v>
      </c>
      <c r="G4661" t="s">
        <v>5193</v>
      </c>
      <c r="H4661" s="2" t="s">
        <v>22</v>
      </c>
      <c r="I4661" t="s">
        <v>324</v>
      </c>
      <c r="J4661" t="s">
        <v>325</v>
      </c>
      <c r="K4661">
        <v>89115</v>
      </c>
      <c r="L4661" t="s">
        <v>34</v>
      </c>
      <c r="M4661" t="s">
        <v>5381</v>
      </c>
      <c r="N4661" t="s">
        <v>128</v>
      </c>
      <c r="O4661" t="s">
        <v>4436</v>
      </c>
      <c r="P4661" s="4">
        <v>75.792000000000002</v>
      </c>
      <c r="Q4661" s="4">
        <v>75.792000000000002</v>
      </c>
      <c r="R4661" s="4">
        <f t="shared" si="290"/>
        <v>0</v>
      </c>
      <c r="S4661" s="4">
        <f t="shared" si="291"/>
        <v>0</v>
      </c>
    </row>
    <row r="4662" spans="1:19" x14ac:dyDescent="0.3">
      <c r="A4662" t="s">
        <v>1941</v>
      </c>
      <c r="B4662" s="1">
        <v>42729</v>
      </c>
      <c r="C4662" s="1">
        <v>42731</v>
      </c>
      <c r="D4662">
        <f t="shared" si="288"/>
        <v>2016</v>
      </c>
      <c r="E4662" t="str">
        <f t="shared" si="289"/>
        <v>Dec</v>
      </c>
      <c r="F4662" t="s">
        <v>67</v>
      </c>
      <c r="G4662" t="s">
        <v>91</v>
      </c>
      <c r="H4662" t="s">
        <v>105</v>
      </c>
      <c r="I4662" t="s">
        <v>182</v>
      </c>
      <c r="J4662" t="s">
        <v>183</v>
      </c>
      <c r="K4662">
        <v>31907</v>
      </c>
      <c r="L4662" t="s">
        <v>44</v>
      </c>
      <c r="M4662" t="s">
        <v>5381</v>
      </c>
      <c r="N4662" t="s">
        <v>128</v>
      </c>
      <c r="O4662" t="s">
        <v>4436</v>
      </c>
      <c r="P4662" s="4">
        <v>157.9</v>
      </c>
      <c r="Q4662" s="4">
        <v>157.9</v>
      </c>
      <c r="R4662" s="4">
        <f t="shared" si="290"/>
        <v>0</v>
      </c>
      <c r="S4662" s="4">
        <f t="shared" si="291"/>
        <v>0</v>
      </c>
    </row>
    <row r="4663" spans="1:19" ht="15.6" x14ac:dyDescent="0.3">
      <c r="A4663" t="s">
        <v>4640</v>
      </c>
      <c r="B4663" s="1">
        <v>42735</v>
      </c>
      <c r="C4663" s="1">
        <v>42738</v>
      </c>
      <c r="D4663">
        <f t="shared" si="288"/>
        <v>2016</v>
      </c>
      <c r="E4663" t="str">
        <f t="shared" si="289"/>
        <v>Dec</v>
      </c>
      <c r="F4663" t="s">
        <v>67</v>
      </c>
      <c r="G4663" t="s">
        <v>4193</v>
      </c>
      <c r="H4663" s="2" t="s">
        <v>22</v>
      </c>
      <c r="I4663" t="s">
        <v>204</v>
      </c>
      <c r="J4663" t="s">
        <v>205</v>
      </c>
      <c r="K4663">
        <v>42420</v>
      </c>
      <c r="L4663" t="s">
        <v>44</v>
      </c>
      <c r="M4663" t="s">
        <v>5381</v>
      </c>
      <c r="N4663" t="s">
        <v>128</v>
      </c>
      <c r="O4663" t="s">
        <v>4436</v>
      </c>
      <c r="P4663" s="4">
        <v>94.74</v>
      </c>
      <c r="Q4663" s="4">
        <v>94.74</v>
      </c>
      <c r="R4663" s="4">
        <f t="shared" si="290"/>
        <v>0</v>
      </c>
      <c r="S4663" s="4">
        <f t="shared" si="291"/>
        <v>0</v>
      </c>
    </row>
    <row r="4664" spans="1:19" ht="15.6" x14ac:dyDescent="0.3">
      <c r="A4664" t="s">
        <v>2992</v>
      </c>
      <c r="B4664" s="1">
        <v>42562</v>
      </c>
      <c r="C4664" s="1">
        <v>42563</v>
      </c>
      <c r="D4664">
        <f t="shared" si="288"/>
        <v>2016</v>
      </c>
      <c r="E4664" t="str">
        <f t="shared" si="289"/>
        <v>Jul</v>
      </c>
      <c r="F4664" t="s">
        <v>20</v>
      </c>
      <c r="G4664" t="s">
        <v>124</v>
      </c>
      <c r="H4664" s="2" t="s">
        <v>22</v>
      </c>
      <c r="I4664" t="s">
        <v>52</v>
      </c>
      <c r="J4664" t="s">
        <v>53</v>
      </c>
      <c r="K4664">
        <v>19805</v>
      </c>
      <c r="L4664" t="s">
        <v>54</v>
      </c>
      <c r="M4664" t="s">
        <v>5381</v>
      </c>
      <c r="N4664" t="s">
        <v>128</v>
      </c>
      <c r="O4664" t="s">
        <v>4436</v>
      </c>
      <c r="P4664" s="4">
        <v>221.06</v>
      </c>
      <c r="Q4664" s="4">
        <v>221.06</v>
      </c>
      <c r="R4664" s="4">
        <f t="shared" si="290"/>
        <v>0</v>
      </c>
      <c r="S4664" s="4">
        <f t="shared" si="291"/>
        <v>0</v>
      </c>
    </row>
    <row r="4665" spans="1:19" ht="15.6" x14ac:dyDescent="0.3">
      <c r="A4665" t="s">
        <v>5382</v>
      </c>
      <c r="B4665" s="1">
        <v>43199</v>
      </c>
      <c r="C4665" s="1">
        <v>43204</v>
      </c>
      <c r="D4665">
        <f t="shared" si="288"/>
        <v>2018</v>
      </c>
      <c r="E4665" t="str">
        <f t="shared" si="289"/>
        <v>Apr</v>
      </c>
      <c r="F4665" t="s">
        <v>37</v>
      </c>
      <c r="G4665" t="s">
        <v>2138</v>
      </c>
      <c r="H4665" s="2" t="s">
        <v>22</v>
      </c>
      <c r="I4665" t="s">
        <v>1277</v>
      </c>
      <c r="J4665" t="s">
        <v>101</v>
      </c>
      <c r="K4665">
        <v>17403</v>
      </c>
      <c r="L4665" t="s">
        <v>54</v>
      </c>
      <c r="M4665" t="s">
        <v>5381</v>
      </c>
      <c r="N4665" t="s">
        <v>128</v>
      </c>
      <c r="O4665" t="s">
        <v>4436</v>
      </c>
      <c r="P4665" s="4">
        <v>37.896000000000001</v>
      </c>
      <c r="Q4665" s="4">
        <v>37.896000000000001</v>
      </c>
      <c r="R4665" s="4">
        <f t="shared" si="290"/>
        <v>0</v>
      </c>
      <c r="S4665" s="4">
        <f t="shared" si="291"/>
        <v>0</v>
      </c>
    </row>
    <row r="4666" spans="1:19" ht="15.6" x14ac:dyDescent="0.3">
      <c r="A4666" t="s">
        <v>5383</v>
      </c>
      <c r="B4666" s="1">
        <v>43378</v>
      </c>
      <c r="C4666" s="1">
        <v>43381</v>
      </c>
      <c r="D4666">
        <f t="shared" si="288"/>
        <v>2018</v>
      </c>
      <c r="E4666" t="str">
        <f t="shared" si="289"/>
        <v>Oct</v>
      </c>
      <c r="F4666" t="s">
        <v>67</v>
      </c>
      <c r="G4666" t="s">
        <v>1243</v>
      </c>
      <c r="H4666" s="2" t="s">
        <v>22</v>
      </c>
      <c r="I4666" t="s">
        <v>61</v>
      </c>
      <c r="J4666" t="s">
        <v>62</v>
      </c>
      <c r="K4666">
        <v>10011</v>
      </c>
      <c r="L4666" t="s">
        <v>54</v>
      </c>
      <c r="M4666" t="s">
        <v>5381</v>
      </c>
      <c r="N4666" t="s">
        <v>128</v>
      </c>
      <c r="O4666" t="s">
        <v>4436</v>
      </c>
      <c r="P4666" s="4">
        <v>75.792000000000002</v>
      </c>
      <c r="Q4666" s="4">
        <v>75.792000000000002</v>
      </c>
      <c r="R4666" s="4">
        <f t="shared" si="290"/>
        <v>0</v>
      </c>
      <c r="S4666" s="4">
        <f t="shared" si="291"/>
        <v>0</v>
      </c>
    </row>
    <row r="4667" spans="1:19" ht="15.6" x14ac:dyDescent="0.3">
      <c r="A4667" t="s">
        <v>2579</v>
      </c>
      <c r="B4667" s="1">
        <v>43286</v>
      </c>
      <c r="C4667" s="1">
        <v>43291</v>
      </c>
      <c r="D4667">
        <f t="shared" si="288"/>
        <v>2018</v>
      </c>
      <c r="E4667" t="str">
        <f t="shared" si="289"/>
        <v>Jul</v>
      </c>
      <c r="F4667" t="s">
        <v>37</v>
      </c>
      <c r="G4667" t="s">
        <v>1118</v>
      </c>
      <c r="H4667" s="2" t="s">
        <v>22</v>
      </c>
      <c r="I4667" t="s">
        <v>116</v>
      </c>
      <c r="J4667" t="s">
        <v>109</v>
      </c>
      <c r="K4667">
        <v>75220</v>
      </c>
      <c r="L4667" t="s">
        <v>25</v>
      </c>
      <c r="M4667" t="s">
        <v>5381</v>
      </c>
      <c r="N4667" t="s">
        <v>128</v>
      </c>
      <c r="O4667" t="s">
        <v>4436</v>
      </c>
      <c r="P4667" s="4">
        <v>6.3159999999999998</v>
      </c>
      <c r="Q4667" s="4">
        <v>5</v>
      </c>
      <c r="R4667" s="4">
        <f t="shared" si="290"/>
        <v>1.3159999999999998</v>
      </c>
      <c r="S4667" s="4">
        <f t="shared" si="291"/>
        <v>0.19739999999999996</v>
      </c>
    </row>
    <row r="4668" spans="1:19" ht="15.6" x14ac:dyDescent="0.3">
      <c r="A4668" t="s">
        <v>5384</v>
      </c>
      <c r="B4668" s="1">
        <v>42217</v>
      </c>
      <c r="C4668" s="1">
        <v>42219</v>
      </c>
      <c r="D4668">
        <f t="shared" si="288"/>
        <v>2015</v>
      </c>
      <c r="E4668" t="str">
        <f t="shared" si="289"/>
        <v>Aug</v>
      </c>
      <c r="F4668" t="s">
        <v>20</v>
      </c>
      <c r="G4668" t="s">
        <v>330</v>
      </c>
      <c r="H4668" s="2" t="s">
        <v>22</v>
      </c>
      <c r="I4668" t="s">
        <v>32</v>
      </c>
      <c r="J4668" t="s">
        <v>33</v>
      </c>
      <c r="K4668">
        <v>94122</v>
      </c>
      <c r="L4668" t="s">
        <v>34</v>
      </c>
      <c r="M4668" t="s">
        <v>5385</v>
      </c>
      <c r="N4668" t="s">
        <v>128</v>
      </c>
      <c r="O4668" t="s">
        <v>4436</v>
      </c>
      <c r="P4668" s="4">
        <v>19.751999999999999</v>
      </c>
      <c r="Q4668" s="4">
        <v>18</v>
      </c>
      <c r="R4668" s="4">
        <f t="shared" si="290"/>
        <v>1.7519999999999989</v>
      </c>
      <c r="S4668" s="4">
        <f t="shared" si="291"/>
        <v>0.26279999999999981</v>
      </c>
    </row>
    <row r="4669" spans="1:19" ht="15.6" x14ac:dyDescent="0.3">
      <c r="A4669" t="s">
        <v>5386</v>
      </c>
      <c r="B4669" s="1">
        <v>43123</v>
      </c>
      <c r="C4669" s="1">
        <v>43127</v>
      </c>
      <c r="D4669">
        <f t="shared" si="288"/>
        <v>2018</v>
      </c>
      <c r="E4669" t="str">
        <f t="shared" si="289"/>
        <v>Jan</v>
      </c>
      <c r="F4669" t="s">
        <v>37</v>
      </c>
      <c r="G4669" t="s">
        <v>1544</v>
      </c>
      <c r="H4669" s="2" t="s">
        <v>22</v>
      </c>
      <c r="I4669" t="s">
        <v>955</v>
      </c>
      <c r="J4669" t="s">
        <v>178</v>
      </c>
      <c r="K4669">
        <v>85705</v>
      </c>
      <c r="L4669" t="s">
        <v>34</v>
      </c>
      <c r="M4669" t="s">
        <v>5385</v>
      </c>
      <c r="N4669" t="s">
        <v>128</v>
      </c>
      <c r="O4669" t="s">
        <v>4436</v>
      </c>
      <c r="P4669" s="4">
        <v>4.9379999999999997</v>
      </c>
      <c r="Q4669" s="4">
        <v>100</v>
      </c>
      <c r="R4669" s="4">
        <f t="shared" si="290"/>
        <v>-95.061999999999998</v>
      </c>
      <c r="S4669" s="4">
        <f t="shared" si="291"/>
        <v>-14.2593</v>
      </c>
    </row>
    <row r="4670" spans="1:19" ht="15.6" x14ac:dyDescent="0.3">
      <c r="A4670" t="s">
        <v>4689</v>
      </c>
      <c r="B4670" s="1">
        <v>42638</v>
      </c>
      <c r="C4670" s="1">
        <v>42645</v>
      </c>
      <c r="D4670">
        <f t="shared" si="288"/>
        <v>2016</v>
      </c>
      <c r="E4670" t="str">
        <f t="shared" si="289"/>
        <v>Sep</v>
      </c>
      <c r="F4670" t="s">
        <v>37</v>
      </c>
      <c r="G4670" t="s">
        <v>46</v>
      </c>
      <c r="H4670" s="2" t="s">
        <v>22</v>
      </c>
      <c r="I4670" t="s">
        <v>364</v>
      </c>
      <c r="J4670" t="s">
        <v>250</v>
      </c>
      <c r="K4670">
        <v>37130</v>
      </c>
      <c r="L4670" t="s">
        <v>44</v>
      </c>
      <c r="M4670" t="s">
        <v>5385</v>
      </c>
      <c r="N4670" t="s">
        <v>128</v>
      </c>
      <c r="O4670" t="s">
        <v>4436</v>
      </c>
      <c r="P4670" s="4">
        <v>2.4689999999999999</v>
      </c>
      <c r="Q4670" s="4">
        <v>5</v>
      </c>
      <c r="R4670" s="4">
        <f t="shared" si="290"/>
        <v>-2.5310000000000001</v>
      </c>
      <c r="S4670" s="4">
        <f t="shared" si="291"/>
        <v>-0.37964999999999999</v>
      </c>
    </row>
    <row r="4671" spans="1:19" x14ac:dyDescent="0.3">
      <c r="A4671" t="s">
        <v>3955</v>
      </c>
      <c r="B4671" s="1">
        <v>42374</v>
      </c>
      <c r="C4671" s="1">
        <v>42379</v>
      </c>
      <c r="D4671">
        <f t="shared" si="288"/>
        <v>2016</v>
      </c>
      <c r="E4671" t="str">
        <f t="shared" si="289"/>
        <v>Jan</v>
      </c>
      <c r="F4671" t="s">
        <v>37</v>
      </c>
      <c r="G4671" t="s">
        <v>1636</v>
      </c>
      <c r="H4671" t="s">
        <v>105</v>
      </c>
      <c r="I4671" t="s">
        <v>61</v>
      </c>
      <c r="J4671" t="s">
        <v>62</v>
      </c>
      <c r="K4671">
        <v>10009</v>
      </c>
      <c r="L4671" t="s">
        <v>54</v>
      </c>
      <c r="M4671" t="s">
        <v>5385</v>
      </c>
      <c r="N4671" t="s">
        <v>128</v>
      </c>
      <c r="O4671" t="s">
        <v>4436</v>
      </c>
      <c r="P4671" s="4">
        <v>13.167999999999999</v>
      </c>
      <c r="Q4671" s="4">
        <v>13.167999999999999</v>
      </c>
      <c r="R4671" s="4">
        <f t="shared" si="290"/>
        <v>0</v>
      </c>
      <c r="S4671" s="4">
        <f t="shared" si="291"/>
        <v>0</v>
      </c>
    </row>
    <row r="4672" spans="1:19" x14ac:dyDescent="0.3">
      <c r="A4672" t="s">
        <v>5387</v>
      </c>
      <c r="B4672" s="1">
        <v>42757</v>
      </c>
      <c r="C4672" s="1">
        <v>42764</v>
      </c>
      <c r="D4672">
        <f t="shared" si="288"/>
        <v>2017</v>
      </c>
      <c r="E4672" t="str">
        <f t="shared" si="289"/>
        <v>Jan</v>
      </c>
      <c r="F4672" t="s">
        <v>37</v>
      </c>
      <c r="G4672" t="s">
        <v>1903</v>
      </c>
      <c r="H4672" t="s">
        <v>51</v>
      </c>
      <c r="I4672" t="s">
        <v>61</v>
      </c>
      <c r="J4672" t="s">
        <v>62</v>
      </c>
      <c r="K4672">
        <v>10009</v>
      </c>
      <c r="L4672" t="s">
        <v>54</v>
      </c>
      <c r="M4672" t="s">
        <v>5385</v>
      </c>
      <c r="N4672" t="s">
        <v>128</v>
      </c>
      <c r="O4672" t="s">
        <v>4436</v>
      </c>
      <c r="P4672" s="4">
        <v>26.335999999999999</v>
      </c>
      <c r="Q4672" s="4">
        <v>26.335999999999999</v>
      </c>
      <c r="R4672" s="4">
        <f t="shared" si="290"/>
        <v>0</v>
      </c>
      <c r="S4672" s="4">
        <f t="shared" si="291"/>
        <v>0</v>
      </c>
    </row>
    <row r="4673" spans="1:19" ht="15.6" x14ac:dyDescent="0.3">
      <c r="A4673" t="s">
        <v>270</v>
      </c>
      <c r="B4673" s="1">
        <v>42674</v>
      </c>
      <c r="C4673" s="1">
        <v>42674</v>
      </c>
      <c r="D4673">
        <f t="shared" si="288"/>
        <v>2016</v>
      </c>
      <c r="E4673" t="str">
        <f t="shared" si="289"/>
        <v>Oct</v>
      </c>
      <c r="F4673" t="s">
        <v>30</v>
      </c>
      <c r="G4673" t="s">
        <v>271</v>
      </c>
      <c r="H4673" s="2" t="s">
        <v>22</v>
      </c>
      <c r="I4673" t="s">
        <v>272</v>
      </c>
      <c r="J4673" t="s">
        <v>33</v>
      </c>
      <c r="K4673">
        <v>92374</v>
      </c>
      <c r="L4673" t="s">
        <v>34</v>
      </c>
      <c r="M4673" t="s">
        <v>5388</v>
      </c>
      <c r="N4673" t="s">
        <v>128</v>
      </c>
      <c r="O4673" t="s">
        <v>4436</v>
      </c>
      <c r="P4673" s="4">
        <v>398.35199999999998</v>
      </c>
      <c r="Q4673" s="4">
        <v>398.35199999999998</v>
      </c>
      <c r="R4673" s="4">
        <f t="shared" si="290"/>
        <v>0</v>
      </c>
      <c r="S4673" s="4">
        <f t="shared" si="291"/>
        <v>0</v>
      </c>
    </row>
    <row r="4674" spans="1:19" x14ac:dyDescent="0.3">
      <c r="A4674" t="s">
        <v>5389</v>
      </c>
      <c r="B4674" s="1">
        <v>42137</v>
      </c>
      <c r="C4674" s="1">
        <v>42139</v>
      </c>
      <c r="D4674">
        <f t="shared" ref="D4674:D4737" si="292">YEAR(B4674)</f>
        <v>2015</v>
      </c>
      <c r="E4674" t="str">
        <f t="shared" ref="E4674:E4737" si="293">TEXT(B4674,"mmm")</f>
        <v>May</v>
      </c>
      <c r="F4674" t="s">
        <v>20</v>
      </c>
      <c r="G4674" t="s">
        <v>254</v>
      </c>
      <c r="H4674" t="s">
        <v>22</v>
      </c>
      <c r="I4674" t="s">
        <v>198</v>
      </c>
      <c r="J4674" t="s">
        <v>79</v>
      </c>
      <c r="K4674">
        <v>33012</v>
      </c>
      <c r="L4674" t="s">
        <v>44</v>
      </c>
      <c r="M4674" t="s">
        <v>5388</v>
      </c>
      <c r="N4674" t="s">
        <v>128</v>
      </c>
      <c r="O4674" t="s">
        <v>4436</v>
      </c>
      <c r="P4674" s="4">
        <v>398.35199999999998</v>
      </c>
      <c r="Q4674" s="4">
        <v>398.35199999999998</v>
      </c>
      <c r="R4674" s="4">
        <f t="shared" si="290"/>
        <v>0</v>
      </c>
      <c r="S4674" s="4">
        <f t="shared" si="291"/>
        <v>0</v>
      </c>
    </row>
    <row r="4675" spans="1:19" x14ac:dyDescent="0.3">
      <c r="A4675" t="s">
        <v>1967</v>
      </c>
      <c r="B4675" s="1">
        <v>42544</v>
      </c>
      <c r="C4675" s="1">
        <v>42550</v>
      </c>
      <c r="D4675">
        <f t="shared" si="292"/>
        <v>2016</v>
      </c>
      <c r="E4675" t="str">
        <f t="shared" si="293"/>
        <v>Jun</v>
      </c>
      <c r="F4675" t="s">
        <v>37</v>
      </c>
      <c r="G4675" t="s">
        <v>1564</v>
      </c>
      <c r="H4675" t="s">
        <v>105</v>
      </c>
      <c r="I4675" t="s">
        <v>1968</v>
      </c>
      <c r="J4675" t="s">
        <v>183</v>
      </c>
      <c r="K4675">
        <v>30344</v>
      </c>
      <c r="L4675" t="s">
        <v>44</v>
      </c>
      <c r="M4675" t="s">
        <v>5388</v>
      </c>
      <c r="N4675" t="s">
        <v>128</v>
      </c>
      <c r="O4675" t="s">
        <v>4436</v>
      </c>
      <c r="P4675" s="4">
        <v>165.98</v>
      </c>
      <c r="Q4675" s="4">
        <v>165.98</v>
      </c>
      <c r="R4675" s="4">
        <f t="shared" ref="R4675:R4738" si="294">P4675-Q4675</f>
        <v>0</v>
      </c>
      <c r="S4675" s="4">
        <f t="shared" ref="S4675:S4738" si="295">0.15*R4675</f>
        <v>0</v>
      </c>
    </row>
    <row r="4676" spans="1:19" ht="15.6" x14ac:dyDescent="0.3">
      <c r="A4676" t="s">
        <v>5390</v>
      </c>
      <c r="B4676" s="1">
        <v>42603</v>
      </c>
      <c r="C4676" s="1">
        <v>42607</v>
      </c>
      <c r="D4676">
        <f t="shared" si="292"/>
        <v>2016</v>
      </c>
      <c r="E4676" t="str">
        <f t="shared" si="293"/>
        <v>Aug</v>
      </c>
      <c r="F4676" t="s">
        <v>37</v>
      </c>
      <c r="G4676" t="s">
        <v>1825</v>
      </c>
      <c r="H4676" s="2" t="s">
        <v>22</v>
      </c>
      <c r="I4676" t="s">
        <v>2356</v>
      </c>
      <c r="J4676" t="s">
        <v>101</v>
      </c>
      <c r="K4676">
        <v>18103</v>
      </c>
      <c r="L4676" t="s">
        <v>54</v>
      </c>
      <c r="M4676" t="s">
        <v>5388</v>
      </c>
      <c r="N4676" t="s">
        <v>128</v>
      </c>
      <c r="O4676" t="s">
        <v>4436</v>
      </c>
      <c r="P4676" s="4">
        <v>99.587999999999994</v>
      </c>
      <c r="Q4676" s="4">
        <v>99.587999999999994</v>
      </c>
      <c r="R4676" s="4">
        <f t="shared" si="294"/>
        <v>0</v>
      </c>
      <c r="S4676" s="4">
        <f t="shared" si="295"/>
        <v>0</v>
      </c>
    </row>
    <row r="4677" spans="1:19" x14ac:dyDescent="0.3">
      <c r="A4677" t="s">
        <v>5391</v>
      </c>
      <c r="B4677" s="1">
        <v>42781</v>
      </c>
      <c r="C4677" s="1">
        <v>42788</v>
      </c>
      <c r="D4677">
        <f t="shared" si="292"/>
        <v>2017</v>
      </c>
      <c r="E4677" t="str">
        <f t="shared" si="293"/>
        <v>Feb</v>
      </c>
      <c r="F4677" t="s">
        <v>37</v>
      </c>
      <c r="G4677" t="s">
        <v>1259</v>
      </c>
      <c r="H4677" t="s">
        <v>51</v>
      </c>
      <c r="I4677" t="s">
        <v>61</v>
      </c>
      <c r="J4677" t="s">
        <v>62</v>
      </c>
      <c r="K4677">
        <v>10009</v>
      </c>
      <c r="L4677" t="s">
        <v>54</v>
      </c>
      <c r="M4677" t="s">
        <v>5388</v>
      </c>
      <c r="N4677" t="s">
        <v>128</v>
      </c>
      <c r="O4677" t="s">
        <v>4436</v>
      </c>
      <c r="P4677" s="4">
        <v>398.35199999999998</v>
      </c>
      <c r="Q4677" s="4">
        <v>398.35199999999998</v>
      </c>
      <c r="R4677" s="4">
        <f t="shared" si="294"/>
        <v>0</v>
      </c>
      <c r="S4677" s="4">
        <f t="shared" si="295"/>
        <v>0</v>
      </c>
    </row>
    <row r="4678" spans="1:19" ht="15.6" x14ac:dyDescent="0.3">
      <c r="A4678" t="s">
        <v>1933</v>
      </c>
      <c r="B4678" s="1">
        <v>43245</v>
      </c>
      <c r="C4678" s="1">
        <v>43245</v>
      </c>
      <c r="D4678">
        <f t="shared" si="292"/>
        <v>2018</v>
      </c>
      <c r="E4678" t="str">
        <f t="shared" si="293"/>
        <v>May</v>
      </c>
      <c r="F4678" t="s">
        <v>30</v>
      </c>
      <c r="G4678" t="s">
        <v>1499</v>
      </c>
      <c r="H4678" s="2" t="s">
        <v>22</v>
      </c>
      <c r="I4678" t="s">
        <v>61</v>
      </c>
      <c r="J4678" t="s">
        <v>62</v>
      </c>
      <c r="K4678">
        <v>10009</v>
      </c>
      <c r="L4678" t="s">
        <v>54</v>
      </c>
      <c r="M4678" t="s">
        <v>5388</v>
      </c>
      <c r="N4678" t="s">
        <v>128</v>
      </c>
      <c r="O4678" t="s">
        <v>4436</v>
      </c>
      <c r="P4678" s="4">
        <v>663.92</v>
      </c>
      <c r="Q4678" s="4">
        <v>663.92</v>
      </c>
      <c r="R4678" s="4">
        <f t="shared" si="294"/>
        <v>0</v>
      </c>
      <c r="S4678" s="4">
        <f t="shared" si="295"/>
        <v>0</v>
      </c>
    </row>
    <row r="4679" spans="1:19" x14ac:dyDescent="0.3">
      <c r="A4679" t="s">
        <v>2550</v>
      </c>
      <c r="B4679" s="1">
        <v>42259</v>
      </c>
      <c r="C4679" s="1">
        <v>42266</v>
      </c>
      <c r="D4679">
        <f t="shared" si="292"/>
        <v>2015</v>
      </c>
      <c r="E4679" t="str">
        <f t="shared" si="293"/>
        <v>Sep</v>
      </c>
      <c r="F4679" t="s">
        <v>37</v>
      </c>
      <c r="G4679" t="s">
        <v>1817</v>
      </c>
      <c r="H4679" t="s">
        <v>22</v>
      </c>
      <c r="I4679" t="s">
        <v>2551</v>
      </c>
      <c r="J4679" t="s">
        <v>1912</v>
      </c>
      <c r="K4679">
        <v>66062</v>
      </c>
      <c r="L4679" t="s">
        <v>25</v>
      </c>
      <c r="M4679" t="s">
        <v>5388</v>
      </c>
      <c r="N4679" t="s">
        <v>128</v>
      </c>
      <c r="O4679" t="s">
        <v>4436</v>
      </c>
      <c r="P4679" s="4">
        <v>331.96</v>
      </c>
      <c r="Q4679" s="4">
        <v>331.96</v>
      </c>
      <c r="R4679" s="4">
        <f t="shared" si="294"/>
        <v>0</v>
      </c>
      <c r="S4679" s="4">
        <f t="shared" si="295"/>
        <v>0</v>
      </c>
    </row>
    <row r="4680" spans="1:19" x14ac:dyDescent="0.3">
      <c r="A4680" t="s">
        <v>5392</v>
      </c>
      <c r="B4680" s="1">
        <v>43431</v>
      </c>
      <c r="C4680" s="1">
        <v>43436</v>
      </c>
      <c r="D4680">
        <f t="shared" si="292"/>
        <v>2018</v>
      </c>
      <c r="E4680" t="str">
        <f t="shared" si="293"/>
        <v>Nov</v>
      </c>
      <c r="F4680" t="s">
        <v>37</v>
      </c>
      <c r="G4680" t="s">
        <v>241</v>
      </c>
      <c r="H4680" t="s">
        <v>51</v>
      </c>
      <c r="I4680" t="s">
        <v>182</v>
      </c>
      <c r="J4680" t="s">
        <v>653</v>
      </c>
      <c r="K4680">
        <v>47201</v>
      </c>
      <c r="L4680" t="s">
        <v>25</v>
      </c>
      <c r="M4680" t="s">
        <v>5388</v>
      </c>
      <c r="N4680" t="s">
        <v>128</v>
      </c>
      <c r="O4680" t="s">
        <v>4436</v>
      </c>
      <c r="P4680" s="4">
        <v>497.94</v>
      </c>
      <c r="Q4680" s="4">
        <v>497.94</v>
      </c>
      <c r="R4680" s="4">
        <f t="shared" si="294"/>
        <v>0</v>
      </c>
      <c r="S4680" s="4">
        <f t="shared" si="295"/>
        <v>0</v>
      </c>
    </row>
    <row r="4681" spans="1:19" ht="15.6" x14ac:dyDescent="0.3">
      <c r="A4681" t="s">
        <v>5393</v>
      </c>
      <c r="B4681" s="1">
        <v>42694</v>
      </c>
      <c r="C4681" s="1">
        <v>42698</v>
      </c>
      <c r="D4681">
        <f t="shared" si="292"/>
        <v>2016</v>
      </c>
      <c r="E4681" t="str">
        <f t="shared" si="293"/>
        <v>Nov</v>
      </c>
      <c r="F4681" t="s">
        <v>37</v>
      </c>
      <c r="G4681" t="s">
        <v>2509</v>
      </c>
      <c r="H4681" s="2" t="s">
        <v>22</v>
      </c>
      <c r="I4681" t="s">
        <v>32</v>
      </c>
      <c r="J4681" t="s">
        <v>33</v>
      </c>
      <c r="K4681">
        <v>94122</v>
      </c>
      <c r="L4681" t="s">
        <v>34</v>
      </c>
      <c r="M4681" t="s">
        <v>5394</v>
      </c>
      <c r="N4681" t="s">
        <v>128</v>
      </c>
      <c r="O4681" t="s">
        <v>4436</v>
      </c>
      <c r="P4681" s="4">
        <v>24.192</v>
      </c>
      <c r="Q4681" s="4">
        <v>24.192</v>
      </c>
      <c r="R4681" s="4">
        <f t="shared" si="294"/>
        <v>0</v>
      </c>
      <c r="S4681" s="4">
        <f t="shared" si="295"/>
        <v>0</v>
      </c>
    </row>
    <row r="4682" spans="1:19" ht="15.6" x14ac:dyDescent="0.3">
      <c r="A4682" t="s">
        <v>1256</v>
      </c>
      <c r="B4682" s="1">
        <v>43358</v>
      </c>
      <c r="C4682" s="1">
        <v>43362</v>
      </c>
      <c r="D4682">
        <f t="shared" si="292"/>
        <v>2018</v>
      </c>
      <c r="E4682" t="str">
        <f t="shared" si="293"/>
        <v>Sep</v>
      </c>
      <c r="F4682" t="s">
        <v>37</v>
      </c>
      <c r="G4682" t="s">
        <v>1257</v>
      </c>
      <c r="H4682" s="2" t="s">
        <v>22</v>
      </c>
      <c r="I4682" t="s">
        <v>32</v>
      </c>
      <c r="J4682" t="s">
        <v>33</v>
      </c>
      <c r="K4682">
        <v>94122</v>
      </c>
      <c r="L4682" t="s">
        <v>34</v>
      </c>
      <c r="M4682" t="s">
        <v>5394</v>
      </c>
      <c r="N4682" t="s">
        <v>128</v>
      </c>
      <c r="O4682" t="s">
        <v>4436</v>
      </c>
      <c r="P4682" s="4">
        <v>2.6880000000000002</v>
      </c>
      <c r="Q4682" s="4">
        <v>5</v>
      </c>
      <c r="R4682" s="4">
        <f t="shared" si="294"/>
        <v>-2.3119999999999998</v>
      </c>
      <c r="S4682" s="4">
        <f t="shared" si="295"/>
        <v>-0.34679999999999994</v>
      </c>
    </row>
    <row r="4683" spans="1:19" ht="15.6" x14ac:dyDescent="0.3">
      <c r="A4683" t="s">
        <v>3854</v>
      </c>
      <c r="B4683" s="1">
        <v>42185</v>
      </c>
      <c r="C4683" s="1">
        <v>42191</v>
      </c>
      <c r="D4683">
        <f t="shared" si="292"/>
        <v>2015</v>
      </c>
      <c r="E4683" t="str">
        <f t="shared" si="293"/>
        <v>Jun</v>
      </c>
      <c r="F4683" t="s">
        <v>37</v>
      </c>
      <c r="G4683" t="s">
        <v>3492</v>
      </c>
      <c r="H4683" s="2" t="s">
        <v>22</v>
      </c>
      <c r="I4683" t="s">
        <v>61</v>
      </c>
      <c r="J4683" t="s">
        <v>62</v>
      </c>
      <c r="K4683">
        <v>10011</v>
      </c>
      <c r="L4683" t="s">
        <v>54</v>
      </c>
      <c r="M4683" t="s">
        <v>5394</v>
      </c>
      <c r="N4683" t="s">
        <v>128</v>
      </c>
      <c r="O4683" t="s">
        <v>4436</v>
      </c>
      <c r="P4683" s="4">
        <v>2.6880000000000002</v>
      </c>
      <c r="Q4683" s="4">
        <v>5</v>
      </c>
      <c r="R4683" s="4">
        <f t="shared" si="294"/>
        <v>-2.3119999999999998</v>
      </c>
      <c r="S4683" s="4">
        <f t="shared" si="295"/>
        <v>-0.34679999999999994</v>
      </c>
    </row>
    <row r="4684" spans="1:19" ht="15.6" x14ac:dyDescent="0.3">
      <c r="A4684" t="s">
        <v>5395</v>
      </c>
      <c r="B4684" s="1">
        <v>42707</v>
      </c>
      <c r="C4684" s="1">
        <v>42712</v>
      </c>
      <c r="D4684">
        <f t="shared" si="292"/>
        <v>2016</v>
      </c>
      <c r="E4684" t="str">
        <f t="shared" si="293"/>
        <v>Dec</v>
      </c>
      <c r="F4684" t="s">
        <v>37</v>
      </c>
      <c r="G4684" t="s">
        <v>306</v>
      </c>
      <c r="H4684" s="2" t="s">
        <v>22</v>
      </c>
      <c r="I4684" t="s">
        <v>61</v>
      </c>
      <c r="J4684" t="s">
        <v>62</v>
      </c>
      <c r="K4684">
        <v>10009</v>
      </c>
      <c r="L4684" t="s">
        <v>54</v>
      </c>
      <c r="M4684" t="s">
        <v>5394</v>
      </c>
      <c r="N4684" t="s">
        <v>128</v>
      </c>
      <c r="O4684" t="s">
        <v>4436</v>
      </c>
      <c r="P4684" s="4">
        <v>10.752000000000001</v>
      </c>
      <c r="Q4684" s="4">
        <v>18</v>
      </c>
      <c r="R4684" s="4">
        <f t="shared" si="294"/>
        <v>-7.2479999999999993</v>
      </c>
      <c r="S4684" s="4">
        <f t="shared" si="295"/>
        <v>-1.0871999999999999</v>
      </c>
    </row>
    <row r="4685" spans="1:19" x14ac:dyDescent="0.3">
      <c r="A4685" t="s">
        <v>3828</v>
      </c>
      <c r="B4685" s="1">
        <v>43103</v>
      </c>
      <c r="C4685" s="1">
        <v>43107</v>
      </c>
      <c r="D4685">
        <f t="shared" si="292"/>
        <v>2018</v>
      </c>
      <c r="E4685" t="str">
        <f t="shared" si="293"/>
        <v>Jan</v>
      </c>
      <c r="F4685" t="s">
        <v>37</v>
      </c>
      <c r="G4685" t="s">
        <v>2884</v>
      </c>
      <c r="H4685" t="s">
        <v>105</v>
      </c>
      <c r="I4685" t="s">
        <v>32</v>
      </c>
      <c r="J4685" t="s">
        <v>33</v>
      </c>
      <c r="K4685">
        <v>94110</v>
      </c>
      <c r="L4685" t="s">
        <v>34</v>
      </c>
      <c r="M4685" t="s">
        <v>5396</v>
      </c>
      <c r="N4685" t="s">
        <v>128</v>
      </c>
      <c r="O4685" t="s">
        <v>4436</v>
      </c>
      <c r="P4685" s="4">
        <v>2022.2719999999999</v>
      </c>
      <c r="Q4685" s="4">
        <v>2022.2719999999999</v>
      </c>
      <c r="R4685" s="4">
        <f t="shared" si="294"/>
        <v>0</v>
      </c>
      <c r="S4685" s="4">
        <f t="shared" si="295"/>
        <v>0</v>
      </c>
    </row>
    <row r="4686" spans="1:19" x14ac:dyDescent="0.3">
      <c r="A4686" t="s">
        <v>5397</v>
      </c>
      <c r="B4686" s="1">
        <v>42840</v>
      </c>
      <c r="C4686" s="1">
        <v>42846</v>
      </c>
      <c r="D4686">
        <f t="shared" si="292"/>
        <v>2017</v>
      </c>
      <c r="E4686" t="str">
        <f t="shared" si="293"/>
        <v>Apr</v>
      </c>
      <c r="F4686" t="s">
        <v>37</v>
      </c>
      <c r="G4686" t="s">
        <v>1889</v>
      </c>
      <c r="H4686" t="s">
        <v>51</v>
      </c>
      <c r="I4686" t="s">
        <v>5398</v>
      </c>
      <c r="J4686" t="s">
        <v>83</v>
      </c>
      <c r="K4686">
        <v>28052</v>
      </c>
      <c r="L4686" t="s">
        <v>44</v>
      </c>
      <c r="M4686" t="s">
        <v>5396</v>
      </c>
      <c r="N4686" t="s">
        <v>128</v>
      </c>
      <c r="O4686" t="s">
        <v>4436</v>
      </c>
      <c r="P4686" s="4">
        <v>189.58799999999999</v>
      </c>
      <c r="Q4686" s="4">
        <f>P4686-17</f>
        <v>172.58799999999999</v>
      </c>
      <c r="R4686" s="4">
        <f t="shared" si="294"/>
        <v>17</v>
      </c>
      <c r="S4686" s="4">
        <f t="shared" si="295"/>
        <v>2.5499999999999998</v>
      </c>
    </row>
    <row r="4687" spans="1:19" x14ac:dyDescent="0.3">
      <c r="A4687" t="s">
        <v>141</v>
      </c>
      <c r="B4687" s="1">
        <v>43025</v>
      </c>
      <c r="C4687" s="1">
        <v>43028</v>
      </c>
      <c r="D4687">
        <f t="shared" si="292"/>
        <v>2017</v>
      </c>
      <c r="E4687" t="str">
        <f t="shared" si="293"/>
        <v>Oct</v>
      </c>
      <c r="F4687" t="s">
        <v>20</v>
      </c>
      <c r="G4687" t="s">
        <v>142</v>
      </c>
      <c r="H4687" t="s">
        <v>51</v>
      </c>
      <c r="I4687" t="s">
        <v>143</v>
      </c>
      <c r="J4687" t="s">
        <v>144</v>
      </c>
      <c r="K4687">
        <v>8861</v>
      </c>
      <c r="L4687" t="s">
        <v>54</v>
      </c>
      <c r="M4687" t="s">
        <v>5396</v>
      </c>
      <c r="N4687" t="s">
        <v>128</v>
      </c>
      <c r="O4687" t="s">
        <v>4436</v>
      </c>
      <c r="P4687" s="4">
        <v>315.98</v>
      </c>
      <c r="Q4687" s="4">
        <v>315.98</v>
      </c>
      <c r="R4687" s="4">
        <f t="shared" si="294"/>
        <v>0</v>
      </c>
      <c r="S4687" s="4">
        <f t="shared" si="295"/>
        <v>0</v>
      </c>
    </row>
    <row r="4688" spans="1:19" x14ac:dyDescent="0.3">
      <c r="A4688" t="s">
        <v>5399</v>
      </c>
      <c r="B4688" s="1">
        <v>43002</v>
      </c>
      <c r="C4688" s="1">
        <v>43004</v>
      </c>
      <c r="D4688">
        <f t="shared" si="292"/>
        <v>2017</v>
      </c>
      <c r="E4688" t="str">
        <f t="shared" si="293"/>
        <v>Sep</v>
      </c>
      <c r="F4688" t="s">
        <v>20</v>
      </c>
      <c r="G4688" t="s">
        <v>308</v>
      </c>
      <c r="H4688" t="s">
        <v>51</v>
      </c>
      <c r="I4688" t="s">
        <v>1106</v>
      </c>
      <c r="J4688" t="s">
        <v>24</v>
      </c>
      <c r="K4688">
        <v>61107</v>
      </c>
      <c r="L4688" t="s">
        <v>25</v>
      </c>
      <c r="M4688" t="s">
        <v>5396</v>
      </c>
      <c r="N4688" t="s">
        <v>128</v>
      </c>
      <c r="O4688" t="s">
        <v>4436</v>
      </c>
      <c r="P4688" s="4">
        <v>442.37200000000001</v>
      </c>
      <c r="Q4688" s="4">
        <v>442.37200000000001</v>
      </c>
      <c r="R4688" s="4">
        <f t="shared" si="294"/>
        <v>0</v>
      </c>
      <c r="S4688" s="4">
        <f t="shared" si="295"/>
        <v>0</v>
      </c>
    </row>
    <row r="4689" spans="1:19" ht="15.6" x14ac:dyDescent="0.3">
      <c r="A4689" t="s">
        <v>1880</v>
      </c>
      <c r="B4689" s="1">
        <v>43140</v>
      </c>
      <c r="C4689" s="1">
        <v>43145</v>
      </c>
      <c r="D4689">
        <f t="shared" si="292"/>
        <v>2018</v>
      </c>
      <c r="E4689" t="str">
        <f t="shared" si="293"/>
        <v>Feb</v>
      </c>
      <c r="F4689" t="s">
        <v>37</v>
      </c>
      <c r="G4689" t="s">
        <v>398</v>
      </c>
      <c r="H4689" s="2" t="s">
        <v>22</v>
      </c>
      <c r="I4689" t="s">
        <v>113</v>
      </c>
      <c r="J4689" t="s">
        <v>109</v>
      </c>
      <c r="K4689">
        <v>77070</v>
      </c>
      <c r="L4689" t="s">
        <v>25</v>
      </c>
      <c r="M4689" t="s">
        <v>5396</v>
      </c>
      <c r="N4689" t="s">
        <v>128</v>
      </c>
      <c r="O4689" t="s">
        <v>4436</v>
      </c>
      <c r="P4689" s="4">
        <v>252.78399999999999</v>
      </c>
      <c r="Q4689" s="4">
        <v>252.78399999999999</v>
      </c>
      <c r="R4689" s="4">
        <f t="shared" si="294"/>
        <v>0</v>
      </c>
      <c r="S4689" s="4">
        <f t="shared" si="295"/>
        <v>0</v>
      </c>
    </row>
    <row r="4690" spans="1:19" ht="15.6" x14ac:dyDescent="0.3">
      <c r="A4690" t="s">
        <v>5043</v>
      </c>
      <c r="B4690" s="1">
        <v>42038</v>
      </c>
      <c r="C4690" s="1">
        <v>42041</v>
      </c>
      <c r="D4690">
        <f t="shared" si="292"/>
        <v>2015</v>
      </c>
      <c r="E4690" t="str">
        <f t="shared" si="293"/>
        <v>Feb</v>
      </c>
      <c r="F4690" t="s">
        <v>67</v>
      </c>
      <c r="G4690" t="s">
        <v>150</v>
      </c>
      <c r="H4690" s="2" t="s">
        <v>22</v>
      </c>
      <c r="I4690" t="s">
        <v>69</v>
      </c>
      <c r="J4690" t="s">
        <v>70</v>
      </c>
      <c r="K4690">
        <v>98105</v>
      </c>
      <c r="L4690" t="s">
        <v>34</v>
      </c>
      <c r="M4690" t="s">
        <v>5400</v>
      </c>
      <c r="N4690" t="s">
        <v>128</v>
      </c>
      <c r="O4690" t="s">
        <v>4436</v>
      </c>
      <c r="P4690" s="4">
        <v>83.84</v>
      </c>
      <c r="Q4690" s="4">
        <v>50</v>
      </c>
      <c r="R4690" s="4">
        <f t="shared" si="294"/>
        <v>33.840000000000003</v>
      </c>
      <c r="S4690" s="4">
        <f t="shared" si="295"/>
        <v>5.0760000000000005</v>
      </c>
    </row>
    <row r="4691" spans="1:19" ht="15.6" x14ac:dyDescent="0.3">
      <c r="A4691" t="s">
        <v>1026</v>
      </c>
      <c r="B4691" s="1">
        <v>42364</v>
      </c>
      <c r="C4691" s="1">
        <v>42366</v>
      </c>
      <c r="D4691">
        <f t="shared" si="292"/>
        <v>2015</v>
      </c>
      <c r="E4691" t="str">
        <f t="shared" si="293"/>
        <v>Dec</v>
      </c>
      <c r="F4691" t="s">
        <v>20</v>
      </c>
      <c r="G4691" t="s">
        <v>758</v>
      </c>
      <c r="H4691" s="2" t="s">
        <v>22</v>
      </c>
      <c r="I4691" t="s">
        <v>338</v>
      </c>
      <c r="J4691" t="s">
        <v>75</v>
      </c>
      <c r="K4691">
        <v>80906</v>
      </c>
      <c r="L4691" t="s">
        <v>34</v>
      </c>
      <c r="M4691" t="s">
        <v>5400</v>
      </c>
      <c r="N4691" t="s">
        <v>128</v>
      </c>
      <c r="O4691" t="s">
        <v>4436</v>
      </c>
      <c r="P4691" s="4">
        <v>78.599999999999994</v>
      </c>
      <c r="Q4691" s="4">
        <v>78.599999999999994</v>
      </c>
      <c r="R4691" s="4">
        <f t="shared" si="294"/>
        <v>0</v>
      </c>
      <c r="S4691" s="4">
        <f t="shared" si="295"/>
        <v>0</v>
      </c>
    </row>
    <row r="4692" spans="1:19" x14ac:dyDescent="0.3">
      <c r="A4692" t="s">
        <v>5401</v>
      </c>
      <c r="B4692" s="1">
        <v>42848</v>
      </c>
      <c r="C4692" s="1">
        <v>42852</v>
      </c>
      <c r="D4692">
        <f t="shared" si="292"/>
        <v>2017</v>
      </c>
      <c r="E4692" t="str">
        <f t="shared" si="293"/>
        <v>Apr</v>
      </c>
      <c r="F4692" t="s">
        <v>37</v>
      </c>
      <c r="G4692" t="s">
        <v>3101</v>
      </c>
      <c r="H4692" t="s">
        <v>51</v>
      </c>
      <c r="I4692" t="s">
        <v>573</v>
      </c>
      <c r="J4692" t="s">
        <v>33</v>
      </c>
      <c r="K4692">
        <v>92345</v>
      </c>
      <c r="L4692" t="s">
        <v>34</v>
      </c>
      <c r="M4692" t="s">
        <v>5400</v>
      </c>
      <c r="N4692" t="s">
        <v>128</v>
      </c>
      <c r="O4692" t="s">
        <v>4436</v>
      </c>
      <c r="P4692" s="4">
        <v>251.52</v>
      </c>
      <c r="Q4692" s="4">
        <v>251.52</v>
      </c>
      <c r="R4692" s="4">
        <f t="shared" si="294"/>
        <v>0</v>
      </c>
      <c r="S4692" s="4">
        <f t="shared" si="295"/>
        <v>0</v>
      </c>
    </row>
    <row r="4693" spans="1:19" x14ac:dyDescent="0.3">
      <c r="A4693" t="s">
        <v>1408</v>
      </c>
      <c r="B4693" s="1">
        <v>43080</v>
      </c>
      <c r="C4693" s="1">
        <v>43080</v>
      </c>
      <c r="D4693">
        <f t="shared" si="292"/>
        <v>2017</v>
      </c>
      <c r="E4693" t="str">
        <f t="shared" si="293"/>
        <v>Dec</v>
      </c>
      <c r="F4693" t="s">
        <v>30</v>
      </c>
      <c r="G4693" t="s">
        <v>1409</v>
      </c>
      <c r="H4693" t="s">
        <v>51</v>
      </c>
      <c r="I4693" t="s">
        <v>1410</v>
      </c>
      <c r="J4693" t="s">
        <v>33</v>
      </c>
      <c r="K4693">
        <v>92804</v>
      </c>
      <c r="L4693" t="s">
        <v>34</v>
      </c>
      <c r="M4693" t="s">
        <v>5400</v>
      </c>
      <c r="N4693" t="s">
        <v>128</v>
      </c>
      <c r="O4693" t="s">
        <v>4436</v>
      </c>
      <c r="P4693" s="4">
        <v>209.6</v>
      </c>
      <c r="Q4693" s="4">
        <f>P4693-17</f>
        <v>192.6</v>
      </c>
      <c r="R4693" s="4">
        <f t="shared" si="294"/>
        <v>17</v>
      </c>
      <c r="S4693" s="4">
        <f t="shared" si="295"/>
        <v>2.5499999999999998</v>
      </c>
    </row>
    <row r="4694" spans="1:19" ht="15.6" x14ac:dyDescent="0.3">
      <c r="A4694" t="s">
        <v>1338</v>
      </c>
      <c r="B4694" s="1">
        <v>42532</v>
      </c>
      <c r="C4694" s="1">
        <v>42533</v>
      </c>
      <c r="D4694">
        <f t="shared" si="292"/>
        <v>2016</v>
      </c>
      <c r="E4694" t="str">
        <f t="shared" si="293"/>
        <v>Jun</v>
      </c>
      <c r="F4694" t="s">
        <v>20</v>
      </c>
      <c r="G4694" t="s">
        <v>1339</v>
      </c>
      <c r="H4694" s="2" t="s">
        <v>22</v>
      </c>
      <c r="I4694" t="s">
        <v>1340</v>
      </c>
      <c r="J4694" t="s">
        <v>79</v>
      </c>
      <c r="K4694">
        <v>33801</v>
      </c>
      <c r="L4694" t="s">
        <v>44</v>
      </c>
      <c r="M4694" t="s">
        <v>5400</v>
      </c>
      <c r="N4694" t="s">
        <v>128</v>
      </c>
      <c r="O4694" t="s">
        <v>4436</v>
      </c>
      <c r="P4694" s="4">
        <v>78.599999999999994</v>
      </c>
      <c r="Q4694" s="4">
        <v>78.599999999999994</v>
      </c>
      <c r="R4694" s="4">
        <f t="shared" si="294"/>
        <v>0</v>
      </c>
      <c r="S4694" s="4">
        <f t="shared" si="295"/>
        <v>0</v>
      </c>
    </row>
    <row r="4695" spans="1:19" ht="15.6" x14ac:dyDescent="0.3">
      <c r="A4695" t="s">
        <v>134</v>
      </c>
      <c r="B4695" s="1">
        <v>42694</v>
      </c>
      <c r="C4695" s="1">
        <v>42701</v>
      </c>
      <c r="D4695">
        <f t="shared" si="292"/>
        <v>2016</v>
      </c>
      <c r="E4695" t="str">
        <f t="shared" si="293"/>
        <v>Nov</v>
      </c>
      <c r="F4695" t="s">
        <v>37</v>
      </c>
      <c r="G4695" t="s">
        <v>135</v>
      </c>
      <c r="H4695" s="2" t="s">
        <v>22</v>
      </c>
      <c r="I4695" t="s">
        <v>136</v>
      </c>
      <c r="J4695" t="s">
        <v>79</v>
      </c>
      <c r="K4695">
        <v>33180</v>
      </c>
      <c r="L4695" t="s">
        <v>44</v>
      </c>
      <c r="M4695" t="s">
        <v>5400</v>
      </c>
      <c r="N4695" t="s">
        <v>128</v>
      </c>
      <c r="O4695" t="s">
        <v>4436</v>
      </c>
      <c r="P4695" s="4">
        <v>62.88</v>
      </c>
      <c r="Q4695" s="4">
        <v>62.88</v>
      </c>
      <c r="R4695" s="4">
        <f t="shared" si="294"/>
        <v>0</v>
      </c>
      <c r="S4695" s="4">
        <f t="shared" si="295"/>
        <v>0</v>
      </c>
    </row>
    <row r="4696" spans="1:19" ht="15.6" x14ac:dyDescent="0.3">
      <c r="A4696" t="s">
        <v>5151</v>
      </c>
      <c r="B4696" s="1">
        <v>42066</v>
      </c>
      <c r="C4696" s="1">
        <v>42071</v>
      </c>
      <c r="D4696">
        <f t="shared" si="292"/>
        <v>2015</v>
      </c>
      <c r="E4696" t="str">
        <f t="shared" si="293"/>
        <v>Mar</v>
      </c>
      <c r="F4696" t="s">
        <v>37</v>
      </c>
      <c r="G4696" t="s">
        <v>444</v>
      </c>
      <c r="H4696" s="2" t="s">
        <v>22</v>
      </c>
      <c r="I4696" t="s">
        <v>61</v>
      </c>
      <c r="J4696" t="s">
        <v>62</v>
      </c>
      <c r="K4696">
        <v>10035</v>
      </c>
      <c r="L4696" t="s">
        <v>54</v>
      </c>
      <c r="M4696" t="s">
        <v>5400</v>
      </c>
      <c r="N4696" t="s">
        <v>128</v>
      </c>
      <c r="O4696" t="s">
        <v>4436</v>
      </c>
      <c r="P4696" s="4">
        <v>125.76</v>
      </c>
      <c r="Q4696" s="4">
        <v>125.76</v>
      </c>
      <c r="R4696" s="4">
        <f t="shared" si="294"/>
        <v>0</v>
      </c>
      <c r="S4696" s="4">
        <f t="shared" si="295"/>
        <v>0</v>
      </c>
    </row>
    <row r="4697" spans="1:19" ht="15.6" x14ac:dyDescent="0.3">
      <c r="A4697" t="s">
        <v>2283</v>
      </c>
      <c r="B4697" s="1">
        <v>42624</v>
      </c>
      <c r="C4697" s="1">
        <v>42631</v>
      </c>
      <c r="D4697">
        <f t="shared" si="292"/>
        <v>2016</v>
      </c>
      <c r="E4697" t="str">
        <f t="shared" si="293"/>
        <v>Sep</v>
      </c>
      <c r="F4697" t="s">
        <v>37</v>
      </c>
      <c r="G4697" t="s">
        <v>2284</v>
      </c>
      <c r="H4697" s="2" t="s">
        <v>22</v>
      </c>
      <c r="I4697" t="s">
        <v>1385</v>
      </c>
      <c r="J4697" t="s">
        <v>144</v>
      </c>
      <c r="K4697">
        <v>7501</v>
      </c>
      <c r="L4697" t="s">
        <v>54</v>
      </c>
      <c r="M4697" t="s">
        <v>5400</v>
      </c>
      <c r="N4697" t="s">
        <v>128</v>
      </c>
      <c r="O4697" t="s">
        <v>4436</v>
      </c>
      <c r="P4697" s="4">
        <v>209.6</v>
      </c>
      <c r="Q4697" s="4">
        <f>P4697-17</f>
        <v>192.6</v>
      </c>
      <c r="R4697" s="4">
        <f t="shared" si="294"/>
        <v>17</v>
      </c>
      <c r="S4697" s="4">
        <f t="shared" si="295"/>
        <v>2.5499999999999998</v>
      </c>
    </row>
    <row r="4698" spans="1:19" x14ac:dyDescent="0.3">
      <c r="A4698" t="s">
        <v>5402</v>
      </c>
      <c r="B4698" s="1">
        <v>42225</v>
      </c>
      <c r="C4698" s="1">
        <v>42229</v>
      </c>
      <c r="D4698">
        <f t="shared" si="292"/>
        <v>2015</v>
      </c>
      <c r="E4698" t="str">
        <f t="shared" si="293"/>
        <v>Aug</v>
      </c>
      <c r="F4698" t="s">
        <v>37</v>
      </c>
      <c r="G4698" t="s">
        <v>2918</v>
      </c>
      <c r="H4698" t="s">
        <v>105</v>
      </c>
      <c r="I4698" t="s">
        <v>69</v>
      </c>
      <c r="J4698" t="s">
        <v>70</v>
      </c>
      <c r="K4698">
        <v>98103</v>
      </c>
      <c r="L4698" t="s">
        <v>34</v>
      </c>
      <c r="M4698" t="s">
        <v>5403</v>
      </c>
      <c r="N4698" t="s">
        <v>128</v>
      </c>
      <c r="O4698" t="s">
        <v>4436</v>
      </c>
      <c r="P4698" s="4">
        <v>2060.7440000000001</v>
      </c>
      <c r="Q4698" s="4">
        <v>2060.7440000000001</v>
      </c>
      <c r="R4698" s="4">
        <f t="shared" si="294"/>
        <v>0</v>
      </c>
      <c r="S4698" s="4">
        <f t="shared" si="295"/>
        <v>0</v>
      </c>
    </row>
    <row r="4699" spans="1:19" ht="15.6" x14ac:dyDescent="0.3">
      <c r="A4699" t="s">
        <v>5404</v>
      </c>
      <c r="B4699" s="1">
        <v>42368</v>
      </c>
      <c r="C4699" s="1">
        <v>42373</v>
      </c>
      <c r="D4699">
        <f t="shared" si="292"/>
        <v>2015</v>
      </c>
      <c r="E4699" t="str">
        <f t="shared" si="293"/>
        <v>Dec</v>
      </c>
      <c r="F4699" t="s">
        <v>37</v>
      </c>
      <c r="G4699" t="s">
        <v>1970</v>
      </c>
      <c r="H4699" s="2" t="s">
        <v>22</v>
      </c>
      <c r="I4699" t="s">
        <v>578</v>
      </c>
      <c r="J4699" t="s">
        <v>178</v>
      </c>
      <c r="K4699">
        <v>85023</v>
      </c>
      <c r="L4699" t="s">
        <v>34</v>
      </c>
      <c r="M4699" t="s">
        <v>5403</v>
      </c>
      <c r="N4699" t="s">
        <v>128</v>
      </c>
      <c r="O4699" t="s">
        <v>4436</v>
      </c>
      <c r="P4699" s="4">
        <v>551.98500000000001</v>
      </c>
      <c r="Q4699" s="4">
        <v>100</v>
      </c>
      <c r="R4699" s="4">
        <f t="shared" si="294"/>
        <v>451.98500000000001</v>
      </c>
      <c r="S4699" s="4">
        <f t="shared" si="295"/>
        <v>67.797749999999994</v>
      </c>
    </row>
    <row r="4700" spans="1:19" x14ac:dyDescent="0.3">
      <c r="A4700" t="s">
        <v>1303</v>
      </c>
      <c r="B4700" s="1">
        <v>43354</v>
      </c>
      <c r="C4700" s="1">
        <v>43354</v>
      </c>
      <c r="D4700">
        <f t="shared" si="292"/>
        <v>2018</v>
      </c>
      <c r="E4700" t="str">
        <f t="shared" si="293"/>
        <v>Sep</v>
      </c>
      <c r="F4700" t="s">
        <v>30</v>
      </c>
      <c r="G4700" t="s">
        <v>1304</v>
      </c>
      <c r="H4700" t="s">
        <v>105</v>
      </c>
      <c r="I4700" t="s">
        <v>69</v>
      </c>
      <c r="J4700" t="s">
        <v>70</v>
      </c>
      <c r="K4700">
        <v>98105</v>
      </c>
      <c r="L4700" t="s">
        <v>34</v>
      </c>
      <c r="M4700" t="s">
        <v>5403</v>
      </c>
      <c r="N4700" t="s">
        <v>128</v>
      </c>
      <c r="O4700" t="s">
        <v>4436</v>
      </c>
      <c r="P4700" s="4">
        <v>1471.96</v>
      </c>
      <c r="Q4700" s="4">
        <v>1471.96</v>
      </c>
      <c r="R4700" s="4">
        <f t="shared" si="294"/>
        <v>0</v>
      </c>
      <c r="S4700" s="4">
        <f t="shared" si="295"/>
        <v>0</v>
      </c>
    </row>
    <row r="4701" spans="1:19" ht="15.6" x14ac:dyDescent="0.3">
      <c r="A4701" t="s">
        <v>5405</v>
      </c>
      <c r="B4701" s="1">
        <v>42829</v>
      </c>
      <c r="C4701" s="1">
        <v>42834</v>
      </c>
      <c r="D4701">
        <f t="shared" si="292"/>
        <v>2017</v>
      </c>
      <c r="E4701" t="str">
        <f t="shared" si="293"/>
        <v>Apr</v>
      </c>
      <c r="F4701" t="s">
        <v>37</v>
      </c>
      <c r="G4701" t="s">
        <v>4521</v>
      </c>
      <c r="H4701" s="2" t="s">
        <v>22</v>
      </c>
      <c r="I4701" t="s">
        <v>61</v>
      </c>
      <c r="J4701" t="s">
        <v>62</v>
      </c>
      <c r="K4701">
        <v>10035</v>
      </c>
      <c r="L4701" t="s">
        <v>54</v>
      </c>
      <c r="M4701" t="s">
        <v>5403</v>
      </c>
      <c r="N4701" t="s">
        <v>128</v>
      </c>
      <c r="O4701" t="s">
        <v>4436</v>
      </c>
      <c r="P4701" s="4">
        <v>588.78399999999999</v>
      </c>
      <c r="Q4701" s="4">
        <v>588.78399999999999</v>
      </c>
      <c r="R4701" s="4">
        <f t="shared" si="294"/>
        <v>0</v>
      </c>
      <c r="S4701" s="4">
        <f t="shared" si="295"/>
        <v>0</v>
      </c>
    </row>
    <row r="4702" spans="1:19" x14ac:dyDescent="0.3">
      <c r="A4702" t="s">
        <v>5406</v>
      </c>
      <c r="B4702" s="1">
        <v>42358</v>
      </c>
      <c r="C4702" s="1">
        <v>42361</v>
      </c>
      <c r="D4702">
        <f t="shared" si="292"/>
        <v>2015</v>
      </c>
      <c r="E4702" t="str">
        <f t="shared" si="293"/>
        <v>Dec</v>
      </c>
      <c r="F4702" t="s">
        <v>20</v>
      </c>
      <c r="G4702" t="s">
        <v>1764</v>
      </c>
      <c r="H4702" t="s">
        <v>105</v>
      </c>
      <c r="I4702" t="s">
        <v>3450</v>
      </c>
      <c r="J4702" t="s">
        <v>653</v>
      </c>
      <c r="K4702">
        <v>46203</v>
      </c>
      <c r="L4702" t="s">
        <v>25</v>
      </c>
      <c r="M4702" t="s">
        <v>5403</v>
      </c>
      <c r="N4702" t="s">
        <v>128</v>
      </c>
      <c r="O4702" t="s">
        <v>4436</v>
      </c>
      <c r="P4702" s="4">
        <v>1103.97</v>
      </c>
      <c r="Q4702" s="4">
        <v>80</v>
      </c>
      <c r="R4702" s="4">
        <f t="shared" si="294"/>
        <v>1023.97</v>
      </c>
      <c r="S4702" s="4">
        <f t="shared" si="295"/>
        <v>153.59549999999999</v>
      </c>
    </row>
    <row r="4703" spans="1:19" ht="15.6" x14ac:dyDescent="0.3">
      <c r="A4703" t="s">
        <v>4036</v>
      </c>
      <c r="B4703" s="1">
        <v>43010</v>
      </c>
      <c r="C4703" s="1">
        <v>43017</v>
      </c>
      <c r="D4703">
        <f t="shared" si="292"/>
        <v>2017</v>
      </c>
      <c r="E4703" t="str">
        <f t="shared" si="293"/>
        <v>Oct</v>
      </c>
      <c r="F4703" t="s">
        <v>37</v>
      </c>
      <c r="G4703" t="s">
        <v>4037</v>
      </c>
      <c r="H4703" s="2" t="s">
        <v>22</v>
      </c>
      <c r="I4703" t="s">
        <v>42</v>
      </c>
      <c r="J4703" t="s">
        <v>653</v>
      </c>
      <c r="K4703">
        <v>47905</v>
      </c>
      <c r="L4703" t="s">
        <v>25</v>
      </c>
      <c r="M4703" t="s">
        <v>5403</v>
      </c>
      <c r="N4703" t="s">
        <v>110</v>
      </c>
      <c r="O4703" t="s">
        <v>4436</v>
      </c>
      <c r="P4703" s="4">
        <v>735.98</v>
      </c>
      <c r="Q4703" s="4">
        <v>735.98</v>
      </c>
      <c r="R4703" s="4">
        <f t="shared" si="294"/>
        <v>0</v>
      </c>
      <c r="S4703" s="4">
        <f t="shared" si="295"/>
        <v>0</v>
      </c>
    </row>
    <row r="4704" spans="1:19" ht="15.6" x14ac:dyDescent="0.3">
      <c r="A4704" t="s">
        <v>5407</v>
      </c>
      <c r="B4704" s="1">
        <v>43301</v>
      </c>
      <c r="C4704" s="1">
        <v>43305</v>
      </c>
      <c r="D4704">
        <f t="shared" si="292"/>
        <v>2018</v>
      </c>
      <c r="E4704" t="str">
        <f t="shared" si="293"/>
        <v>Jul</v>
      </c>
      <c r="F4704" t="s">
        <v>37</v>
      </c>
      <c r="G4704" t="s">
        <v>1656</v>
      </c>
      <c r="H4704" s="2" t="s">
        <v>22</v>
      </c>
      <c r="I4704" t="s">
        <v>5408</v>
      </c>
      <c r="J4704" t="s">
        <v>807</v>
      </c>
      <c r="K4704">
        <v>55369</v>
      </c>
      <c r="L4704" t="s">
        <v>25</v>
      </c>
      <c r="M4704" t="s">
        <v>5403</v>
      </c>
      <c r="N4704" t="s">
        <v>128</v>
      </c>
      <c r="O4704" t="s">
        <v>4436</v>
      </c>
      <c r="P4704" s="4">
        <v>735.98</v>
      </c>
      <c r="Q4704" s="4">
        <v>735.98</v>
      </c>
      <c r="R4704" s="4">
        <f t="shared" si="294"/>
        <v>0</v>
      </c>
      <c r="S4704" s="4">
        <f t="shared" si="295"/>
        <v>0</v>
      </c>
    </row>
    <row r="4705" spans="1:19" x14ac:dyDescent="0.3">
      <c r="A4705" t="s">
        <v>3973</v>
      </c>
      <c r="B4705" s="1">
        <v>42358</v>
      </c>
      <c r="C4705" s="1">
        <v>42361</v>
      </c>
      <c r="D4705">
        <f t="shared" si="292"/>
        <v>2015</v>
      </c>
      <c r="E4705" t="str">
        <f t="shared" si="293"/>
        <v>Dec</v>
      </c>
      <c r="F4705" t="s">
        <v>67</v>
      </c>
      <c r="G4705" t="s">
        <v>2262</v>
      </c>
      <c r="H4705" t="s">
        <v>105</v>
      </c>
      <c r="I4705" t="s">
        <v>47</v>
      </c>
      <c r="J4705" t="s">
        <v>33</v>
      </c>
      <c r="K4705">
        <v>90008</v>
      </c>
      <c r="L4705" t="s">
        <v>34</v>
      </c>
      <c r="M4705" t="s">
        <v>5409</v>
      </c>
      <c r="N4705" t="s">
        <v>128</v>
      </c>
      <c r="O4705" t="s">
        <v>4436</v>
      </c>
      <c r="P4705" s="4">
        <v>487.98399999999998</v>
      </c>
      <c r="Q4705" s="4">
        <v>487.98399999999998</v>
      </c>
      <c r="R4705" s="4">
        <f t="shared" si="294"/>
        <v>0</v>
      </c>
      <c r="S4705" s="4">
        <f t="shared" si="295"/>
        <v>0</v>
      </c>
    </row>
    <row r="4706" spans="1:19" ht="15.6" x14ac:dyDescent="0.3">
      <c r="A4706" t="s">
        <v>5410</v>
      </c>
      <c r="B4706" s="1">
        <v>42735</v>
      </c>
      <c r="C4706" s="1">
        <v>42739</v>
      </c>
      <c r="D4706">
        <f t="shared" si="292"/>
        <v>2016</v>
      </c>
      <c r="E4706" t="str">
        <f t="shared" si="293"/>
        <v>Dec</v>
      </c>
      <c r="F4706" t="s">
        <v>37</v>
      </c>
      <c r="G4706" t="s">
        <v>2649</v>
      </c>
      <c r="H4706" s="2" t="s">
        <v>22</v>
      </c>
      <c r="I4706" t="s">
        <v>5411</v>
      </c>
      <c r="J4706" t="s">
        <v>1962</v>
      </c>
      <c r="K4706">
        <v>59801</v>
      </c>
      <c r="L4706" t="s">
        <v>34</v>
      </c>
      <c r="M4706" t="s">
        <v>5409</v>
      </c>
      <c r="N4706" t="s">
        <v>128</v>
      </c>
      <c r="O4706" t="s">
        <v>4436</v>
      </c>
      <c r="P4706" s="4">
        <v>487.98399999999998</v>
      </c>
      <c r="Q4706" s="4">
        <v>487.98399999999998</v>
      </c>
      <c r="R4706" s="4">
        <f t="shared" si="294"/>
        <v>0</v>
      </c>
      <c r="S4706" s="4">
        <f t="shared" si="295"/>
        <v>0</v>
      </c>
    </row>
    <row r="4707" spans="1:19" x14ac:dyDescent="0.3">
      <c r="A4707" t="s">
        <v>5412</v>
      </c>
      <c r="B4707" s="1">
        <v>43063</v>
      </c>
      <c r="C4707" s="1">
        <v>43066</v>
      </c>
      <c r="D4707">
        <f t="shared" si="292"/>
        <v>2017</v>
      </c>
      <c r="E4707" t="str">
        <f t="shared" si="293"/>
        <v>Nov</v>
      </c>
      <c r="F4707" t="s">
        <v>20</v>
      </c>
      <c r="G4707" t="s">
        <v>4740</v>
      </c>
      <c r="H4707" t="s">
        <v>105</v>
      </c>
      <c r="I4707" t="s">
        <v>69</v>
      </c>
      <c r="J4707" t="s">
        <v>70</v>
      </c>
      <c r="K4707">
        <v>98105</v>
      </c>
      <c r="L4707" t="s">
        <v>34</v>
      </c>
      <c r="M4707" t="s">
        <v>5409</v>
      </c>
      <c r="N4707" t="s">
        <v>110</v>
      </c>
      <c r="O4707" t="s">
        <v>4436</v>
      </c>
      <c r="P4707" s="4">
        <v>1219.96</v>
      </c>
      <c r="Q4707" s="4">
        <v>1219.96</v>
      </c>
      <c r="R4707" s="4">
        <f t="shared" si="294"/>
        <v>0</v>
      </c>
      <c r="S4707" s="4">
        <f t="shared" si="295"/>
        <v>0</v>
      </c>
    </row>
    <row r="4708" spans="1:19" x14ac:dyDescent="0.3">
      <c r="A4708" t="s">
        <v>5413</v>
      </c>
      <c r="B4708" s="1">
        <v>43347</v>
      </c>
      <c r="C4708" s="1">
        <v>43351</v>
      </c>
      <c r="D4708">
        <f t="shared" si="292"/>
        <v>2018</v>
      </c>
      <c r="E4708" t="str">
        <f t="shared" si="293"/>
        <v>Sep</v>
      </c>
      <c r="F4708" t="s">
        <v>37</v>
      </c>
      <c r="G4708" t="s">
        <v>523</v>
      </c>
      <c r="H4708" t="s">
        <v>105</v>
      </c>
      <c r="I4708" t="s">
        <v>47</v>
      </c>
      <c r="J4708" t="s">
        <v>33</v>
      </c>
      <c r="K4708">
        <v>90004</v>
      </c>
      <c r="L4708" t="s">
        <v>34</v>
      </c>
      <c r="M4708" t="s">
        <v>5409</v>
      </c>
      <c r="N4708" t="s">
        <v>128</v>
      </c>
      <c r="O4708" t="s">
        <v>4436</v>
      </c>
      <c r="P4708" s="4">
        <v>487.98399999999998</v>
      </c>
      <c r="Q4708" s="4">
        <v>487.98399999999998</v>
      </c>
      <c r="R4708" s="4">
        <f t="shared" si="294"/>
        <v>0</v>
      </c>
      <c r="S4708" s="4">
        <f t="shared" si="295"/>
        <v>0</v>
      </c>
    </row>
    <row r="4709" spans="1:19" ht="15.6" x14ac:dyDescent="0.3">
      <c r="A4709" t="s">
        <v>4915</v>
      </c>
      <c r="B4709" s="1">
        <v>43464</v>
      </c>
      <c r="C4709" s="1">
        <v>43468</v>
      </c>
      <c r="D4709">
        <f t="shared" si="292"/>
        <v>2018</v>
      </c>
      <c r="E4709" t="str">
        <f t="shared" si="293"/>
        <v>Dec</v>
      </c>
      <c r="F4709" t="s">
        <v>37</v>
      </c>
      <c r="G4709" t="s">
        <v>4916</v>
      </c>
      <c r="H4709" s="2" t="s">
        <v>22</v>
      </c>
      <c r="I4709" t="s">
        <v>666</v>
      </c>
      <c r="J4709" t="s">
        <v>33</v>
      </c>
      <c r="K4709">
        <v>94533</v>
      </c>
      <c r="L4709" t="s">
        <v>34</v>
      </c>
      <c r="M4709" t="s">
        <v>5409</v>
      </c>
      <c r="N4709" t="s">
        <v>128</v>
      </c>
      <c r="O4709" t="s">
        <v>4436</v>
      </c>
      <c r="P4709" s="4">
        <v>20.72</v>
      </c>
      <c r="Q4709" s="4">
        <v>18</v>
      </c>
      <c r="R4709" s="4">
        <f t="shared" si="294"/>
        <v>2.7199999999999989</v>
      </c>
      <c r="S4709" s="4">
        <f t="shared" si="295"/>
        <v>0.40799999999999981</v>
      </c>
    </row>
    <row r="4710" spans="1:19" ht="15.6" x14ac:dyDescent="0.3">
      <c r="A4710" t="s">
        <v>1512</v>
      </c>
      <c r="B4710" s="1">
        <v>42010</v>
      </c>
      <c r="C4710" s="1">
        <v>42014</v>
      </c>
      <c r="D4710">
        <f t="shared" si="292"/>
        <v>2015</v>
      </c>
      <c r="E4710" t="str">
        <f t="shared" si="293"/>
        <v>Jan</v>
      </c>
      <c r="F4710" t="s">
        <v>37</v>
      </c>
      <c r="G4710" t="s">
        <v>997</v>
      </c>
      <c r="H4710" s="2" t="s">
        <v>22</v>
      </c>
      <c r="I4710" t="s">
        <v>204</v>
      </c>
      <c r="J4710" t="s">
        <v>205</v>
      </c>
      <c r="K4710">
        <v>42420</v>
      </c>
      <c r="L4710" t="s">
        <v>44</v>
      </c>
      <c r="M4710" t="s">
        <v>5409</v>
      </c>
      <c r="N4710" t="s">
        <v>128</v>
      </c>
      <c r="O4710" t="s">
        <v>4436</v>
      </c>
      <c r="P4710" s="4">
        <v>609.98</v>
      </c>
      <c r="Q4710" s="4">
        <v>609.98</v>
      </c>
      <c r="R4710" s="4">
        <f t="shared" si="294"/>
        <v>0</v>
      </c>
      <c r="S4710" s="4">
        <f t="shared" si="295"/>
        <v>0</v>
      </c>
    </row>
    <row r="4711" spans="1:19" x14ac:dyDescent="0.3">
      <c r="A4711" t="s">
        <v>1199</v>
      </c>
      <c r="B4711" s="1">
        <v>42803</v>
      </c>
      <c r="C4711" s="1">
        <v>42806</v>
      </c>
      <c r="D4711">
        <f t="shared" si="292"/>
        <v>2017</v>
      </c>
      <c r="E4711" t="str">
        <f t="shared" si="293"/>
        <v>Mar</v>
      </c>
      <c r="F4711" t="s">
        <v>20</v>
      </c>
      <c r="G4711" t="s">
        <v>854</v>
      </c>
      <c r="H4711" t="s">
        <v>51</v>
      </c>
      <c r="I4711" t="s">
        <v>1200</v>
      </c>
      <c r="J4711" t="s">
        <v>314</v>
      </c>
      <c r="K4711">
        <v>1810</v>
      </c>
      <c r="L4711" t="s">
        <v>54</v>
      </c>
      <c r="M4711" t="s">
        <v>5409</v>
      </c>
      <c r="N4711" t="s">
        <v>128</v>
      </c>
      <c r="O4711" t="s">
        <v>4436</v>
      </c>
      <c r="P4711" s="4">
        <v>51.8</v>
      </c>
      <c r="Q4711" s="4">
        <v>51.8</v>
      </c>
      <c r="R4711" s="4">
        <f t="shared" si="294"/>
        <v>0</v>
      </c>
      <c r="S4711" s="4">
        <f t="shared" si="295"/>
        <v>0</v>
      </c>
    </row>
    <row r="4712" spans="1:19" ht="15.6" x14ac:dyDescent="0.3">
      <c r="A4712" t="s">
        <v>5414</v>
      </c>
      <c r="B4712" s="1">
        <v>43109</v>
      </c>
      <c r="C4712" s="1">
        <v>43113</v>
      </c>
      <c r="D4712">
        <f t="shared" si="292"/>
        <v>2018</v>
      </c>
      <c r="E4712" t="str">
        <f t="shared" si="293"/>
        <v>Jan</v>
      </c>
      <c r="F4712" t="s">
        <v>37</v>
      </c>
      <c r="G4712" t="s">
        <v>719</v>
      </c>
      <c r="H4712" s="2" t="s">
        <v>22</v>
      </c>
      <c r="I4712" t="s">
        <v>100</v>
      </c>
      <c r="J4712" t="s">
        <v>101</v>
      </c>
      <c r="K4712">
        <v>19140</v>
      </c>
      <c r="L4712" t="s">
        <v>54</v>
      </c>
      <c r="M4712" t="s">
        <v>5409</v>
      </c>
      <c r="N4712" t="s">
        <v>128</v>
      </c>
      <c r="O4712" t="s">
        <v>4436</v>
      </c>
      <c r="P4712" s="4">
        <v>274.49099999999999</v>
      </c>
      <c r="Q4712" s="4">
        <v>274.49099999999999</v>
      </c>
      <c r="R4712" s="4">
        <f t="shared" si="294"/>
        <v>0</v>
      </c>
      <c r="S4712" s="4">
        <f t="shared" si="295"/>
        <v>0</v>
      </c>
    </row>
    <row r="4713" spans="1:19" ht="15.6" x14ac:dyDescent="0.3">
      <c r="A4713" t="s">
        <v>4713</v>
      </c>
      <c r="B4713" s="1">
        <v>42254</v>
      </c>
      <c r="C4713" s="1">
        <v>42261</v>
      </c>
      <c r="D4713">
        <f t="shared" si="292"/>
        <v>2015</v>
      </c>
      <c r="E4713" t="str">
        <f t="shared" si="293"/>
        <v>Sep</v>
      </c>
      <c r="F4713" t="s">
        <v>37</v>
      </c>
      <c r="G4713" t="s">
        <v>2369</v>
      </c>
      <c r="H4713" s="2" t="s">
        <v>22</v>
      </c>
      <c r="I4713" t="s">
        <v>4714</v>
      </c>
      <c r="J4713" t="s">
        <v>24</v>
      </c>
      <c r="K4713">
        <v>60543</v>
      </c>
      <c r="L4713" t="s">
        <v>25</v>
      </c>
      <c r="M4713" t="s">
        <v>5409</v>
      </c>
      <c r="N4713" t="s">
        <v>128</v>
      </c>
      <c r="O4713" t="s">
        <v>4436</v>
      </c>
      <c r="P4713" s="4">
        <v>304.99</v>
      </c>
      <c r="Q4713" s="4">
        <v>304.99</v>
      </c>
      <c r="R4713" s="4">
        <f t="shared" si="294"/>
        <v>0</v>
      </c>
      <c r="S4713" s="4">
        <f t="shared" si="295"/>
        <v>0</v>
      </c>
    </row>
    <row r="4714" spans="1:19" ht="15.6" x14ac:dyDescent="0.3">
      <c r="A4714" t="s">
        <v>5415</v>
      </c>
      <c r="B4714" s="1">
        <v>42592</v>
      </c>
      <c r="C4714" s="1">
        <v>42596</v>
      </c>
      <c r="D4714">
        <f t="shared" si="292"/>
        <v>2016</v>
      </c>
      <c r="E4714" t="str">
        <f t="shared" si="293"/>
        <v>Aug</v>
      </c>
      <c r="F4714" t="s">
        <v>37</v>
      </c>
      <c r="G4714" t="s">
        <v>874</v>
      </c>
      <c r="H4714" s="2" t="s">
        <v>22</v>
      </c>
      <c r="I4714" t="s">
        <v>97</v>
      </c>
      <c r="J4714" t="s">
        <v>89</v>
      </c>
      <c r="K4714">
        <v>48227</v>
      </c>
      <c r="L4714" t="s">
        <v>25</v>
      </c>
      <c r="M4714" t="s">
        <v>5409</v>
      </c>
      <c r="N4714" t="s">
        <v>128</v>
      </c>
      <c r="O4714" t="s">
        <v>4436</v>
      </c>
      <c r="P4714" s="4">
        <v>64.75</v>
      </c>
      <c r="Q4714" s="4">
        <v>64.75</v>
      </c>
      <c r="R4714" s="4">
        <f t="shared" si="294"/>
        <v>0</v>
      </c>
      <c r="S4714" s="4">
        <f t="shared" si="295"/>
        <v>0</v>
      </c>
    </row>
    <row r="4715" spans="1:19" ht="15.6" x14ac:dyDescent="0.3">
      <c r="A4715" t="s">
        <v>4169</v>
      </c>
      <c r="B4715" s="1">
        <v>43136</v>
      </c>
      <c r="C4715" s="1">
        <v>43139</v>
      </c>
      <c r="D4715">
        <f t="shared" si="292"/>
        <v>2018</v>
      </c>
      <c r="E4715" t="str">
        <f t="shared" si="293"/>
        <v>Feb</v>
      </c>
      <c r="F4715" t="s">
        <v>67</v>
      </c>
      <c r="G4715" t="s">
        <v>591</v>
      </c>
      <c r="H4715" s="2" t="s">
        <v>22</v>
      </c>
      <c r="I4715" t="s">
        <v>551</v>
      </c>
      <c r="J4715" t="s">
        <v>109</v>
      </c>
      <c r="K4715">
        <v>76706</v>
      </c>
      <c r="L4715" t="s">
        <v>25</v>
      </c>
      <c r="M4715" t="s">
        <v>5409</v>
      </c>
      <c r="N4715" t="s">
        <v>128</v>
      </c>
      <c r="O4715" t="s">
        <v>4436</v>
      </c>
      <c r="P4715" s="4">
        <v>243.99199999999999</v>
      </c>
      <c r="Q4715" s="4">
        <v>243.99199999999999</v>
      </c>
      <c r="R4715" s="4">
        <f t="shared" si="294"/>
        <v>0</v>
      </c>
      <c r="S4715" s="4">
        <f t="shared" si="295"/>
        <v>0</v>
      </c>
    </row>
    <row r="4716" spans="1:19" x14ac:dyDescent="0.3">
      <c r="A4716" t="s">
        <v>2569</v>
      </c>
      <c r="B4716" s="1">
        <v>43177</v>
      </c>
      <c r="C4716" s="1">
        <v>43182</v>
      </c>
      <c r="D4716">
        <f t="shared" si="292"/>
        <v>2018</v>
      </c>
      <c r="E4716" t="str">
        <f t="shared" si="293"/>
        <v>Mar</v>
      </c>
      <c r="F4716" t="s">
        <v>37</v>
      </c>
      <c r="G4716" t="s">
        <v>2570</v>
      </c>
      <c r="H4716" t="s">
        <v>105</v>
      </c>
      <c r="I4716" t="s">
        <v>2571</v>
      </c>
      <c r="J4716" t="s">
        <v>109</v>
      </c>
      <c r="K4716">
        <v>75701</v>
      </c>
      <c r="L4716" t="s">
        <v>25</v>
      </c>
      <c r="M4716" t="s">
        <v>5409</v>
      </c>
      <c r="N4716" t="s">
        <v>128</v>
      </c>
      <c r="O4716" t="s">
        <v>4436</v>
      </c>
      <c r="P4716" s="4">
        <v>182.994</v>
      </c>
      <c r="Q4716" s="4">
        <v>182.994</v>
      </c>
      <c r="R4716" s="4">
        <f t="shared" si="294"/>
        <v>0</v>
      </c>
      <c r="S4716" s="4">
        <f t="shared" si="295"/>
        <v>0</v>
      </c>
    </row>
    <row r="4717" spans="1:19" ht="15.6" x14ac:dyDescent="0.3">
      <c r="A4717" t="s">
        <v>5416</v>
      </c>
      <c r="B4717" s="1">
        <v>43233</v>
      </c>
      <c r="C4717" s="1">
        <v>43237</v>
      </c>
      <c r="D4717">
        <f t="shared" si="292"/>
        <v>2018</v>
      </c>
      <c r="E4717" t="str">
        <f t="shared" si="293"/>
        <v>May</v>
      </c>
      <c r="F4717" t="s">
        <v>37</v>
      </c>
      <c r="G4717" t="s">
        <v>160</v>
      </c>
      <c r="H4717" s="2" t="s">
        <v>22</v>
      </c>
      <c r="I4717" t="s">
        <v>182</v>
      </c>
      <c r="J4717" t="s">
        <v>653</v>
      </c>
      <c r="K4717">
        <v>47201</v>
      </c>
      <c r="L4717" t="s">
        <v>25</v>
      </c>
      <c r="M4717" t="s">
        <v>5409</v>
      </c>
      <c r="N4717" t="s">
        <v>128</v>
      </c>
      <c r="O4717" t="s">
        <v>4436</v>
      </c>
      <c r="P4717" s="4">
        <v>914.97</v>
      </c>
      <c r="Q4717" s="4">
        <v>914.97</v>
      </c>
      <c r="R4717" s="4">
        <f t="shared" si="294"/>
        <v>0</v>
      </c>
      <c r="S4717" s="4">
        <f t="shared" si="295"/>
        <v>0</v>
      </c>
    </row>
    <row r="4718" spans="1:19" x14ac:dyDescent="0.3">
      <c r="A4718" t="s">
        <v>5417</v>
      </c>
      <c r="B4718" s="1">
        <v>43275</v>
      </c>
      <c r="C4718" s="1">
        <v>43281</v>
      </c>
      <c r="D4718">
        <f t="shared" si="292"/>
        <v>2018</v>
      </c>
      <c r="E4718" t="str">
        <f t="shared" si="293"/>
        <v>Jun</v>
      </c>
      <c r="F4718" t="s">
        <v>37</v>
      </c>
      <c r="G4718" t="s">
        <v>4485</v>
      </c>
      <c r="H4718" t="s">
        <v>51</v>
      </c>
      <c r="I4718" t="s">
        <v>720</v>
      </c>
      <c r="J4718" t="s">
        <v>24</v>
      </c>
      <c r="K4718">
        <v>62521</v>
      </c>
      <c r="L4718" t="s">
        <v>25</v>
      </c>
      <c r="M4718" t="s">
        <v>5409</v>
      </c>
      <c r="N4718" t="s">
        <v>128</v>
      </c>
      <c r="O4718" t="s">
        <v>4436</v>
      </c>
      <c r="P4718" s="4">
        <v>182.994</v>
      </c>
      <c r="Q4718" s="4">
        <v>182.994</v>
      </c>
      <c r="R4718" s="4">
        <f t="shared" si="294"/>
        <v>0</v>
      </c>
      <c r="S4718" s="4">
        <f t="shared" si="295"/>
        <v>0</v>
      </c>
    </row>
    <row r="4719" spans="1:19" x14ac:dyDescent="0.3">
      <c r="A4719" t="s">
        <v>5418</v>
      </c>
      <c r="B4719" s="1">
        <v>42493</v>
      </c>
      <c r="C4719" s="1">
        <v>42496</v>
      </c>
      <c r="D4719">
        <f t="shared" si="292"/>
        <v>2016</v>
      </c>
      <c r="E4719" t="str">
        <f t="shared" si="293"/>
        <v>May</v>
      </c>
      <c r="F4719" t="s">
        <v>20</v>
      </c>
      <c r="G4719" t="s">
        <v>1509</v>
      </c>
      <c r="H4719" t="s">
        <v>105</v>
      </c>
      <c r="I4719" t="s">
        <v>131</v>
      </c>
      <c r="J4719" t="s">
        <v>33</v>
      </c>
      <c r="K4719">
        <v>95123</v>
      </c>
      <c r="L4719" t="s">
        <v>34</v>
      </c>
      <c r="M4719" t="s">
        <v>5419</v>
      </c>
      <c r="N4719" t="s">
        <v>128</v>
      </c>
      <c r="O4719" t="s">
        <v>4436</v>
      </c>
      <c r="P4719" s="4">
        <v>13.848000000000001</v>
      </c>
      <c r="Q4719" s="4">
        <v>13.848000000000001</v>
      </c>
      <c r="R4719" s="4">
        <f t="shared" si="294"/>
        <v>0</v>
      </c>
      <c r="S4719" s="4">
        <f t="shared" si="295"/>
        <v>0</v>
      </c>
    </row>
    <row r="4720" spans="1:19" x14ac:dyDescent="0.3">
      <c r="A4720" t="s">
        <v>5420</v>
      </c>
      <c r="B4720" s="1">
        <v>42987</v>
      </c>
      <c r="C4720" s="1">
        <v>42991</v>
      </c>
      <c r="D4720">
        <f t="shared" si="292"/>
        <v>2017</v>
      </c>
      <c r="E4720" t="str">
        <f t="shared" si="293"/>
        <v>Sep</v>
      </c>
      <c r="F4720" t="s">
        <v>67</v>
      </c>
      <c r="G4720" t="s">
        <v>1841</v>
      </c>
      <c r="H4720" t="s">
        <v>51</v>
      </c>
      <c r="I4720" t="s">
        <v>2538</v>
      </c>
      <c r="J4720" t="s">
        <v>33</v>
      </c>
      <c r="K4720">
        <v>95207</v>
      </c>
      <c r="L4720" t="s">
        <v>34</v>
      </c>
      <c r="M4720" t="s">
        <v>5419</v>
      </c>
      <c r="N4720" t="s">
        <v>128</v>
      </c>
      <c r="O4720" t="s">
        <v>4436</v>
      </c>
      <c r="P4720" s="4">
        <v>55.36</v>
      </c>
      <c r="Q4720" s="4">
        <v>55.36</v>
      </c>
      <c r="R4720" s="4">
        <f t="shared" si="294"/>
        <v>0</v>
      </c>
      <c r="S4720" s="4">
        <f t="shared" si="295"/>
        <v>0</v>
      </c>
    </row>
    <row r="4721" spans="1:19" ht="15.6" x14ac:dyDescent="0.3">
      <c r="A4721" t="s">
        <v>5421</v>
      </c>
      <c r="B4721" s="1">
        <v>43205</v>
      </c>
      <c r="C4721" s="1">
        <v>43207</v>
      </c>
      <c r="D4721">
        <f t="shared" si="292"/>
        <v>2018</v>
      </c>
      <c r="E4721" t="str">
        <f t="shared" si="293"/>
        <v>Apr</v>
      </c>
      <c r="F4721" t="s">
        <v>20</v>
      </c>
      <c r="G4721" t="s">
        <v>521</v>
      </c>
      <c r="H4721" s="2" t="s">
        <v>22</v>
      </c>
      <c r="I4721" t="s">
        <v>136</v>
      </c>
      <c r="J4721" t="s">
        <v>79</v>
      </c>
      <c r="K4721">
        <v>33180</v>
      </c>
      <c r="L4721" t="s">
        <v>44</v>
      </c>
      <c r="M4721" t="s">
        <v>5419</v>
      </c>
      <c r="N4721" t="s">
        <v>128</v>
      </c>
      <c r="O4721" t="s">
        <v>4436</v>
      </c>
      <c r="P4721" s="4">
        <v>15.57</v>
      </c>
      <c r="Q4721" s="4">
        <v>18</v>
      </c>
      <c r="R4721" s="4">
        <f t="shared" si="294"/>
        <v>-2.4299999999999997</v>
      </c>
      <c r="S4721" s="4">
        <f t="shared" si="295"/>
        <v>-0.36449999999999994</v>
      </c>
    </row>
    <row r="4722" spans="1:19" ht="15.6" x14ac:dyDescent="0.3">
      <c r="A4722" t="s">
        <v>5422</v>
      </c>
      <c r="B4722" s="1">
        <v>42270</v>
      </c>
      <c r="C4722" s="1">
        <v>42277</v>
      </c>
      <c r="D4722">
        <f t="shared" si="292"/>
        <v>2015</v>
      </c>
      <c r="E4722" t="str">
        <f t="shared" si="293"/>
        <v>Sep</v>
      </c>
      <c r="F4722" t="s">
        <v>37</v>
      </c>
      <c r="G4722" t="s">
        <v>1673</v>
      </c>
      <c r="H4722" s="2" t="s">
        <v>22</v>
      </c>
      <c r="I4722" t="s">
        <v>61</v>
      </c>
      <c r="J4722" t="s">
        <v>62</v>
      </c>
      <c r="K4722">
        <v>10011</v>
      </c>
      <c r="L4722" t="s">
        <v>54</v>
      </c>
      <c r="M4722" t="s">
        <v>5419</v>
      </c>
      <c r="N4722" t="s">
        <v>128</v>
      </c>
      <c r="O4722" t="s">
        <v>4436</v>
      </c>
      <c r="P4722" s="4">
        <v>18.463999999999999</v>
      </c>
      <c r="Q4722" s="4">
        <v>18</v>
      </c>
      <c r="R4722" s="4">
        <f t="shared" si="294"/>
        <v>0.46399999999999864</v>
      </c>
      <c r="S4722" s="4">
        <f t="shared" si="295"/>
        <v>6.9599999999999787E-2</v>
      </c>
    </row>
    <row r="4723" spans="1:19" ht="15.6" x14ac:dyDescent="0.3">
      <c r="A4723" t="s">
        <v>5423</v>
      </c>
      <c r="B4723" s="1">
        <v>42996</v>
      </c>
      <c r="C4723" s="1">
        <v>43001</v>
      </c>
      <c r="D4723">
        <f t="shared" si="292"/>
        <v>2017</v>
      </c>
      <c r="E4723" t="str">
        <f t="shared" si="293"/>
        <v>Sep</v>
      </c>
      <c r="F4723" t="s">
        <v>37</v>
      </c>
      <c r="G4723" t="s">
        <v>1854</v>
      </c>
      <c r="H4723" s="2" t="s">
        <v>22</v>
      </c>
      <c r="I4723" t="s">
        <v>61</v>
      </c>
      <c r="J4723" t="s">
        <v>62</v>
      </c>
      <c r="K4723">
        <v>10009</v>
      </c>
      <c r="L4723" t="s">
        <v>54</v>
      </c>
      <c r="M4723" t="s">
        <v>5419</v>
      </c>
      <c r="N4723" t="s">
        <v>110</v>
      </c>
      <c r="O4723" t="s">
        <v>4436</v>
      </c>
      <c r="P4723" s="4">
        <v>4.6159999999999997</v>
      </c>
      <c r="Q4723" s="4">
        <v>5</v>
      </c>
      <c r="R4723" s="4">
        <f t="shared" si="294"/>
        <v>-0.38400000000000034</v>
      </c>
      <c r="S4723" s="4">
        <f t="shared" si="295"/>
        <v>-5.7600000000000047E-2</v>
      </c>
    </row>
    <row r="4724" spans="1:19" ht="15.6" x14ac:dyDescent="0.3">
      <c r="A4724" t="s">
        <v>2545</v>
      </c>
      <c r="B4724" s="1">
        <v>43175</v>
      </c>
      <c r="C4724" s="1">
        <v>43175</v>
      </c>
      <c r="D4724">
        <f t="shared" si="292"/>
        <v>2018</v>
      </c>
      <c r="E4724" t="str">
        <f t="shared" si="293"/>
        <v>Mar</v>
      </c>
      <c r="F4724" t="s">
        <v>30</v>
      </c>
      <c r="G4724" t="s">
        <v>741</v>
      </c>
      <c r="H4724" s="2" t="s">
        <v>22</v>
      </c>
      <c r="I4724" t="s">
        <v>182</v>
      </c>
      <c r="J4724" t="s">
        <v>233</v>
      </c>
      <c r="K4724">
        <v>43229</v>
      </c>
      <c r="L4724" t="s">
        <v>54</v>
      </c>
      <c r="M4724" t="s">
        <v>5419</v>
      </c>
      <c r="N4724" t="s">
        <v>128</v>
      </c>
      <c r="O4724" t="s">
        <v>4436</v>
      </c>
      <c r="P4724" s="4">
        <v>5.1929999999999996</v>
      </c>
      <c r="Q4724" s="4">
        <v>5</v>
      </c>
      <c r="R4724" s="4">
        <f t="shared" si="294"/>
        <v>0.19299999999999962</v>
      </c>
      <c r="S4724" s="4">
        <f t="shared" si="295"/>
        <v>2.8949999999999941E-2</v>
      </c>
    </row>
    <row r="4725" spans="1:19" ht="15.6" x14ac:dyDescent="0.3">
      <c r="A4725" t="s">
        <v>893</v>
      </c>
      <c r="B4725" s="1">
        <v>42046</v>
      </c>
      <c r="C4725" s="1">
        <v>42050</v>
      </c>
      <c r="D4725">
        <f t="shared" si="292"/>
        <v>2015</v>
      </c>
      <c r="E4725" t="str">
        <f t="shared" si="293"/>
        <v>Feb</v>
      </c>
      <c r="F4725" t="s">
        <v>67</v>
      </c>
      <c r="G4725" t="s">
        <v>118</v>
      </c>
      <c r="H4725" s="2" t="s">
        <v>22</v>
      </c>
      <c r="I4725" t="s">
        <v>139</v>
      </c>
      <c r="J4725" t="s">
        <v>192</v>
      </c>
      <c r="K4725">
        <v>65203</v>
      </c>
      <c r="L4725" t="s">
        <v>25</v>
      </c>
      <c r="M4725" t="s">
        <v>5419</v>
      </c>
      <c r="N4725" t="s">
        <v>128</v>
      </c>
      <c r="O4725" t="s">
        <v>4436</v>
      </c>
      <c r="P4725" s="4">
        <v>51.9</v>
      </c>
      <c r="Q4725" s="4">
        <v>51.9</v>
      </c>
      <c r="R4725" s="4">
        <f t="shared" si="294"/>
        <v>0</v>
      </c>
      <c r="S4725" s="4">
        <f t="shared" si="295"/>
        <v>0</v>
      </c>
    </row>
    <row r="4726" spans="1:19" ht="15.6" x14ac:dyDescent="0.3">
      <c r="A4726" t="s">
        <v>925</v>
      </c>
      <c r="B4726" s="1">
        <v>42997</v>
      </c>
      <c r="C4726" s="1">
        <v>42997</v>
      </c>
      <c r="D4726">
        <f t="shared" si="292"/>
        <v>2017</v>
      </c>
      <c r="E4726" t="str">
        <f t="shared" si="293"/>
        <v>Sep</v>
      </c>
      <c r="F4726" t="s">
        <v>30</v>
      </c>
      <c r="G4726" t="s">
        <v>846</v>
      </c>
      <c r="H4726" s="2" t="s">
        <v>22</v>
      </c>
      <c r="I4726" t="s">
        <v>293</v>
      </c>
      <c r="J4726" t="s">
        <v>24</v>
      </c>
      <c r="K4726">
        <v>60505</v>
      </c>
      <c r="L4726" t="s">
        <v>25</v>
      </c>
      <c r="M4726" t="s">
        <v>5419</v>
      </c>
      <c r="N4726" t="s">
        <v>128</v>
      </c>
      <c r="O4726" t="s">
        <v>4436</v>
      </c>
      <c r="P4726" s="4">
        <v>2.3079999999999998</v>
      </c>
      <c r="Q4726" s="4">
        <v>5</v>
      </c>
      <c r="R4726" s="4">
        <f t="shared" si="294"/>
        <v>-2.6920000000000002</v>
      </c>
      <c r="S4726" s="4">
        <f t="shared" si="295"/>
        <v>-0.40379999999999999</v>
      </c>
    </row>
    <row r="4727" spans="1:19" x14ac:dyDescent="0.3">
      <c r="A4727" t="s">
        <v>5424</v>
      </c>
      <c r="B4727" s="1">
        <v>43014</v>
      </c>
      <c r="C4727" s="1">
        <v>43014</v>
      </c>
      <c r="D4727">
        <f t="shared" si="292"/>
        <v>2017</v>
      </c>
      <c r="E4727" t="str">
        <f t="shared" si="293"/>
        <v>Oct</v>
      </c>
      <c r="F4727" t="s">
        <v>30</v>
      </c>
      <c r="G4727" t="s">
        <v>2687</v>
      </c>
      <c r="H4727" t="s">
        <v>51</v>
      </c>
      <c r="I4727" t="s">
        <v>1083</v>
      </c>
      <c r="J4727" t="s">
        <v>503</v>
      </c>
      <c r="K4727">
        <v>74133</v>
      </c>
      <c r="L4727" t="s">
        <v>25</v>
      </c>
      <c r="M4727" t="s">
        <v>5419</v>
      </c>
      <c r="N4727" t="s">
        <v>128</v>
      </c>
      <c r="O4727" t="s">
        <v>4436</v>
      </c>
      <c r="P4727" s="4">
        <v>28.85</v>
      </c>
      <c r="Q4727" s="4">
        <v>28.85</v>
      </c>
      <c r="R4727" s="4">
        <f t="shared" si="294"/>
        <v>0</v>
      </c>
      <c r="S4727" s="4">
        <f t="shared" si="295"/>
        <v>0</v>
      </c>
    </row>
    <row r="4728" spans="1:19" ht="15.6" x14ac:dyDescent="0.3">
      <c r="A4728" t="s">
        <v>5425</v>
      </c>
      <c r="B4728" s="1">
        <v>43099</v>
      </c>
      <c r="C4728" s="1">
        <v>43101</v>
      </c>
      <c r="D4728">
        <f t="shared" si="292"/>
        <v>2017</v>
      </c>
      <c r="E4728" t="str">
        <f t="shared" si="293"/>
        <v>Dec</v>
      </c>
      <c r="F4728" t="s">
        <v>20</v>
      </c>
      <c r="G4728" t="s">
        <v>228</v>
      </c>
      <c r="H4728" s="2" t="s">
        <v>22</v>
      </c>
      <c r="I4728" t="s">
        <v>5426</v>
      </c>
      <c r="J4728" t="s">
        <v>109</v>
      </c>
      <c r="K4728">
        <v>77536</v>
      </c>
      <c r="L4728" t="s">
        <v>25</v>
      </c>
      <c r="M4728" t="s">
        <v>5419</v>
      </c>
      <c r="N4728" t="s">
        <v>110</v>
      </c>
      <c r="O4728" t="s">
        <v>4436</v>
      </c>
      <c r="P4728" s="4">
        <v>6.9240000000000004</v>
      </c>
      <c r="Q4728" s="4">
        <v>5</v>
      </c>
      <c r="R4728" s="4">
        <f t="shared" si="294"/>
        <v>1.9240000000000004</v>
      </c>
      <c r="S4728" s="4">
        <f t="shared" si="295"/>
        <v>0.28860000000000002</v>
      </c>
    </row>
    <row r="4729" spans="1:19" ht="15.6" x14ac:dyDescent="0.3">
      <c r="A4729" t="s">
        <v>3316</v>
      </c>
      <c r="B4729" s="1">
        <v>43280</v>
      </c>
      <c r="C4729" s="1">
        <v>43285</v>
      </c>
      <c r="D4729">
        <f t="shared" si="292"/>
        <v>2018</v>
      </c>
      <c r="E4729" t="str">
        <f t="shared" si="293"/>
        <v>Jun</v>
      </c>
      <c r="F4729" t="s">
        <v>37</v>
      </c>
      <c r="G4729" t="s">
        <v>2354</v>
      </c>
      <c r="H4729" s="2" t="s">
        <v>22</v>
      </c>
      <c r="I4729" t="s">
        <v>1116</v>
      </c>
      <c r="J4729" t="s">
        <v>807</v>
      </c>
      <c r="K4729">
        <v>55407</v>
      </c>
      <c r="L4729" t="s">
        <v>25</v>
      </c>
      <c r="M4729" t="s">
        <v>5419</v>
      </c>
      <c r="N4729" t="s">
        <v>128</v>
      </c>
      <c r="O4729" t="s">
        <v>4436</v>
      </c>
      <c r="P4729" s="4">
        <v>11.54</v>
      </c>
      <c r="Q4729" s="4">
        <v>11.54</v>
      </c>
      <c r="R4729" s="4">
        <f t="shared" si="294"/>
        <v>0</v>
      </c>
      <c r="S4729" s="4">
        <f t="shared" si="295"/>
        <v>0</v>
      </c>
    </row>
    <row r="4730" spans="1:19" ht="15.6" x14ac:dyDescent="0.3">
      <c r="A4730" t="s">
        <v>5427</v>
      </c>
      <c r="B4730" s="1">
        <v>42332</v>
      </c>
      <c r="C4730" s="1">
        <v>42338</v>
      </c>
      <c r="D4730">
        <f t="shared" si="292"/>
        <v>2015</v>
      </c>
      <c r="E4730" t="str">
        <f t="shared" si="293"/>
        <v>Nov</v>
      </c>
      <c r="F4730" t="s">
        <v>37</v>
      </c>
      <c r="G4730" t="s">
        <v>934</v>
      </c>
      <c r="H4730" s="2" t="s">
        <v>22</v>
      </c>
      <c r="I4730" t="s">
        <v>69</v>
      </c>
      <c r="J4730" t="s">
        <v>70</v>
      </c>
      <c r="K4730">
        <v>98103</v>
      </c>
      <c r="L4730" t="s">
        <v>34</v>
      </c>
      <c r="M4730" t="s">
        <v>5428</v>
      </c>
      <c r="N4730" t="s">
        <v>128</v>
      </c>
      <c r="O4730" t="s">
        <v>4436</v>
      </c>
      <c r="P4730" s="4">
        <v>12.096</v>
      </c>
      <c r="Q4730" s="4">
        <v>12.096</v>
      </c>
      <c r="R4730" s="4">
        <f t="shared" si="294"/>
        <v>0</v>
      </c>
      <c r="S4730" s="4">
        <f t="shared" si="295"/>
        <v>0</v>
      </c>
    </row>
    <row r="4731" spans="1:19" ht="15.6" x14ac:dyDescent="0.3">
      <c r="A4731" t="s">
        <v>2903</v>
      </c>
      <c r="B4731" s="1">
        <v>42539</v>
      </c>
      <c r="C4731" s="1">
        <v>42544</v>
      </c>
      <c r="D4731">
        <f t="shared" si="292"/>
        <v>2016</v>
      </c>
      <c r="E4731" t="str">
        <f t="shared" si="293"/>
        <v>Jun</v>
      </c>
      <c r="F4731" t="s">
        <v>37</v>
      </c>
      <c r="G4731" t="s">
        <v>2284</v>
      </c>
      <c r="H4731" s="2" t="s">
        <v>22</v>
      </c>
      <c r="I4731" t="s">
        <v>65</v>
      </c>
      <c r="J4731" t="s">
        <v>178</v>
      </c>
      <c r="K4731">
        <v>85345</v>
      </c>
      <c r="L4731" t="s">
        <v>34</v>
      </c>
      <c r="M4731" t="s">
        <v>5428</v>
      </c>
      <c r="N4731" t="s">
        <v>128</v>
      </c>
      <c r="O4731" t="s">
        <v>4436</v>
      </c>
      <c r="P4731" s="4">
        <v>4.5359999999999996</v>
      </c>
      <c r="Q4731" s="4">
        <v>100</v>
      </c>
      <c r="R4731" s="4">
        <f t="shared" si="294"/>
        <v>-95.463999999999999</v>
      </c>
      <c r="S4731" s="4">
        <f t="shared" si="295"/>
        <v>-14.319599999999999</v>
      </c>
    </row>
    <row r="4732" spans="1:19" ht="15.6" x14ac:dyDescent="0.3">
      <c r="A4732" t="s">
        <v>1978</v>
      </c>
      <c r="B4732" s="1">
        <v>43049</v>
      </c>
      <c r="C4732" s="1">
        <v>43052</v>
      </c>
      <c r="D4732">
        <f t="shared" si="292"/>
        <v>2017</v>
      </c>
      <c r="E4732" t="str">
        <f t="shared" si="293"/>
        <v>Nov</v>
      </c>
      <c r="F4732" t="s">
        <v>67</v>
      </c>
      <c r="G4732" t="s">
        <v>1262</v>
      </c>
      <c r="H4732" s="2" t="s">
        <v>22</v>
      </c>
      <c r="I4732" t="s">
        <v>47</v>
      </c>
      <c r="J4732" t="s">
        <v>33</v>
      </c>
      <c r="K4732">
        <v>90036</v>
      </c>
      <c r="L4732" t="s">
        <v>34</v>
      </c>
      <c r="M4732" t="s">
        <v>5428</v>
      </c>
      <c r="N4732" t="s">
        <v>110</v>
      </c>
      <c r="O4732" t="s">
        <v>4436</v>
      </c>
      <c r="P4732" s="4">
        <v>5.1840000000000002</v>
      </c>
      <c r="Q4732" s="4">
        <v>100</v>
      </c>
      <c r="R4732" s="4">
        <f t="shared" si="294"/>
        <v>-94.816000000000003</v>
      </c>
      <c r="S4732" s="4">
        <f t="shared" si="295"/>
        <v>-14.2224</v>
      </c>
    </row>
    <row r="4733" spans="1:19" ht="15.6" x14ac:dyDescent="0.3">
      <c r="A4733" t="s">
        <v>2069</v>
      </c>
      <c r="B4733" s="1">
        <v>42326</v>
      </c>
      <c r="C4733" s="1">
        <v>42330</v>
      </c>
      <c r="D4733">
        <f t="shared" si="292"/>
        <v>2015</v>
      </c>
      <c r="E4733" t="str">
        <f t="shared" si="293"/>
        <v>Nov</v>
      </c>
      <c r="F4733" t="s">
        <v>37</v>
      </c>
      <c r="G4733" t="s">
        <v>971</v>
      </c>
      <c r="H4733" s="2" t="s">
        <v>22</v>
      </c>
      <c r="I4733" t="s">
        <v>100</v>
      </c>
      <c r="J4733" t="s">
        <v>101</v>
      </c>
      <c r="K4733">
        <v>19140</v>
      </c>
      <c r="L4733" t="s">
        <v>54</v>
      </c>
      <c r="M4733" t="s">
        <v>5428</v>
      </c>
      <c r="N4733" t="s">
        <v>128</v>
      </c>
      <c r="O4733" t="s">
        <v>4436</v>
      </c>
      <c r="P4733" s="4">
        <v>1.944</v>
      </c>
      <c r="Q4733" s="4">
        <v>5</v>
      </c>
      <c r="R4733" s="4">
        <f t="shared" si="294"/>
        <v>-3.056</v>
      </c>
      <c r="S4733" s="4">
        <f t="shared" si="295"/>
        <v>-0.45839999999999997</v>
      </c>
    </row>
    <row r="4734" spans="1:19" ht="15.6" x14ac:dyDescent="0.3">
      <c r="A4734" t="s">
        <v>2130</v>
      </c>
      <c r="B4734" s="1">
        <v>43073</v>
      </c>
      <c r="C4734" s="1">
        <v>43074</v>
      </c>
      <c r="D4734">
        <f t="shared" si="292"/>
        <v>2017</v>
      </c>
      <c r="E4734" t="str">
        <f t="shared" si="293"/>
        <v>Dec</v>
      </c>
      <c r="F4734" t="s">
        <v>20</v>
      </c>
      <c r="G4734" t="s">
        <v>1284</v>
      </c>
      <c r="H4734" s="2" t="s">
        <v>22</v>
      </c>
      <c r="I4734" t="s">
        <v>61</v>
      </c>
      <c r="J4734" t="s">
        <v>62</v>
      </c>
      <c r="K4734">
        <v>10024</v>
      </c>
      <c r="L4734" t="s">
        <v>54</v>
      </c>
      <c r="M4734" t="s">
        <v>5428</v>
      </c>
      <c r="N4734" t="s">
        <v>128</v>
      </c>
      <c r="O4734" t="s">
        <v>4436</v>
      </c>
      <c r="P4734" s="4">
        <v>1.728</v>
      </c>
      <c r="Q4734" s="4">
        <v>5</v>
      </c>
      <c r="R4734" s="4">
        <f t="shared" si="294"/>
        <v>-3.2720000000000002</v>
      </c>
      <c r="S4734" s="4">
        <f t="shared" si="295"/>
        <v>-0.49080000000000001</v>
      </c>
    </row>
    <row r="4735" spans="1:19" ht="15.6" x14ac:dyDescent="0.3">
      <c r="A4735" t="s">
        <v>2630</v>
      </c>
      <c r="B4735" s="1">
        <v>42800</v>
      </c>
      <c r="C4735" s="1">
        <v>42806</v>
      </c>
      <c r="D4735">
        <f t="shared" si="292"/>
        <v>2017</v>
      </c>
      <c r="E4735" t="str">
        <f t="shared" si="293"/>
        <v>Mar</v>
      </c>
      <c r="F4735" t="s">
        <v>37</v>
      </c>
      <c r="G4735" t="s">
        <v>2631</v>
      </c>
      <c r="H4735" s="2" t="s">
        <v>22</v>
      </c>
      <c r="I4735" t="s">
        <v>23</v>
      </c>
      <c r="J4735" t="s">
        <v>24</v>
      </c>
      <c r="K4735">
        <v>60623</v>
      </c>
      <c r="L4735" t="s">
        <v>25</v>
      </c>
      <c r="M4735" t="s">
        <v>5428</v>
      </c>
      <c r="N4735" t="s">
        <v>128</v>
      </c>
      <c r="O4735" t="s">
        <v>4436</v>
      </c>
      <c r="P4735" s="4">
        <v>1.728</v>
      </c>
      <c r="Q4735" s="4">
        <v>5</v>
      </c>
      <c r="R4735" s="4">
        <f t="shared" si="294"/>
        <v>-3.2720000000000002</v>
      </c>
      <c r="S4735" s="4">
        <f t="shared" si="295"/>
        <v>-0.49080000000000001</v>
      </c>
    </row>
    <row r="4736" spans="1:19" ht="15.6" x14ac:dyDescent="0.3">
      <c r="A4736" t="s">
        <v>5429</v>
      </c>
      <c r="B4736" s="1">
        <v>43450</v>
      </c>
      <c r="C4736" s="1">
        <v>43454</v>
      </c>
      <c r="D4736">
        <f t="shared" si="292"/>
        <v>2018</v>
      </c>
      <c r="E4736" t="str">
        <f t="shared" si="293"/>
        <v>Dec</v>
      </c>
      <c r="F4736" t="s">
        <v>37</v>
      </c>
      <c r="G4736" t="s">
        <v>3654</v>
      </c>
      <c r="H4736" s="2" t="s">
        <v>22</v>
      </c>
      <c r="I4736" t="s">
        <v>1083</v>
      </c>
      <c r="J4736" t="s">
        <v>503</v>
      </c>
      <c r="K4736">
        <v>74133</v>
      </c>
      <c r="L4736" t="s">
        <v>25</v>
      </c>
      <c r="M4736" t="s">
        <v>5428</v>
      </c>
      <c r="N4736" t="s">
        <v>128</v>
      </c>
      <c r="O4736" t="s">
        <v>4436</v>
      </c>
      <c r="P4736" s="4">
        <v>10.8</v>
      </c>
      <c r="Q4736" s="4">
        <v>18</v>
      </c>
      <c r="R4736" s="4">
        <f t="shared" si="294"/>
        <v>-7.1999999999999993</v>
      </c>
      <c r="S4736" s="4">
        <f t="shared" si="295"/>
        <v>-1.0799999999999998</v>
      </c>
    </row>
    <row r="4737" spans="1:19" ht="15.6" x14ac:dyDescent="0.3">
      <c r="A4737" t="s">
        <v>5430</v>
      </c>
      <c r="B4737" s="1">
        <v>42248</v>
      </c>
      <c r="C4737" s="1">
        <v>42252</v>
      </c>
      <c r="D4737">
        <f t="shared" si="292"/>
        <v>2015</v>
      </c>
      <c r="E4737" t="str">
        <f t="shared" si="293"/>
        <v>Sep</v>
      </c>
      <c r="F4737" t="s">
        <v>37</v>
      </c>
      <c r="G4737" t="s">
        <v>91</v>
      </c>
      <c r="H4737" s="2" t="s">
        <v>22</v>
      </c>
      <c r="I4737" t="s">
        <v>61</v>
      </c>
      <c r="J4737" t="s">
        <v>62</v>
      </c>
      <c r="K4737">
        <v>10009</v>
      </c>
      <c r="L4737" t="s">
        <v>54</v>
      </c>
      <c r="M4737" t="s">
        <v>5431</v>
      </c>
      <c r="N4737" t="s">
        <v>128</v>
      </c>
      <c r="O4737" t="s">
        <v>4436</v>
      </c>
      <c r="P4737" s="4">
        <v>23.744</v>
      </c>
      <c r="Q4737" s="4">
        <v>23.744</v>
      </c>
      <c r="R4737" s="4">
        <f t="shared" si="294"/>
        <v>0</v>
      </c>
      <c r="S4737" s="4">
        <f t="shared" si="295"/>
        <v>0</v>
      </c>
    </row>
    <row r="4738" spans="1:19" ht="15.6" x14ac:dyDescent="0.3">
      <c r="A4738" t="s">
        <v>5432</v>
      </c>
      <c r="B4738" s="1">
        <v>42835</v>
      </c>
      <c r="C4738" s="1">
        <v>42837</v>
      </c>
      <c r="D4738">
        <f t="shared" ref="D4738:D4801" si="296">YEAR(B4738)</f>
        <v>2017</v>
      </c>
      <c r="E4738" t="str">
        <f t="shared" ref="E4738:E4801" si="297">TEXT(B4738,"mmm")</f>
        <v>Apr</v>
      </c>
      <c r="F4738" t="s">
        <v>20</v>
      </c>
      <c r="G4738" t="s">
        <v>241</v>
      </c>
      <c r="H4738" s="2" t="s">
        <v>22</v>
      </c>
      <c r="I4738" t="s">
        <v>191</v>
      </c>
      <c r="J4738" t="s">
        <v>233</v>
      </c>
      <c r="K4738">
        <v>45503</v>
      </c>
      <c r="L4738" t="s">
        <v>54</v>
      </c>
      <c r="M4738" t="s">
        <v>5431</v>
      </c>
      <c r="N4738" t="s">
        <v>128</v>
      </c>
      <c r="O4738" t="s">
        <v>4436</v>
      </c>
      <c r="P4738" s="4">
        <v>8.9039999999999999</v>
      </c>
      <c r="Q4738" s="4">
        <v>18</v>
      </c>
      <c r="R4738" s="4">
        <f t="shared" si="294"/>
        <v>-9.0960000000000001</v>
      </c>
      <c r="S4738" s="4">
        <f t="shared" si="295"/>
        <v>-1.3644000000000001</v>
      </c>
    </row>
    <row r="4739" spans="1:19" ht="15.6" x14ac:dyDescent="0.3">
      <c r="A4739" t="s">
        <v>1881</v>
      </c>
      <c r="B4739" s="1">
        <v>42875</v>
      </c>
      <c r="C4739" s="1">
        <v>42880</v>
      </c>
      <c r="D4739">
        <f t="shared" si="296"/>
        <v>2017</v>
      </c>
      <c r="E4739" t="str">
        <f t="shared" si="297"/>
        <v>May</v>
      </c>
      <c r="F4739" t="s">
        <v>37</v>
      </c>
      <c r="G4739" t="s">
        <v>748</v>
      </c>
      <c r="H4739" s="2" t="s">
        <v>22</v>
      </c>
      <c r="I4739" t="s">
        <v>1882</v>
      </c>
      <c r="J4739" t="s">
        <v>33</v>
      </c>
      <c r="K4739">
        <v>94591</v>
      </c>
      <c r="L4739" t="s">
        <v>34</v>
      </c>
      <c r="M4739" t="s">
        <v>5433</v>
      </c>
      <c r="N4739" t="s">
        <v>128</v>
      </c>
      <c r="O4739" t="s">
        <v>4436</v>
      </c>
      <c r="P4739" s="4">
        <v>15.423999999999999</v>
      </c>
      <c r="Q4739" s="4">
        <v>18</v>
      </c>
      <c r="R4739" s="4">
        <f t="shared" ref="R4739:R4802" si="298">P4739-Q4739</f>
        <v>-2.5760000000000005</v>
      </c>
      <c r="S4739" s="4">
        <f t="shared" ref="S4739:S4802" si="299">0.15*R4739</f>
        <v>-0.38640000000000008</v>
      </c>
    </row>
    <row r="4740" spans="1:19" x14ac:dyDescent="0.3">
      <c r="A4740" t="s">
        <v>5434</v>
      </c>
      <c r="B4740" s="1">
        <v>42897</v>
      </c>
      <c r="C4740" s="1">
        <v>42901</v>
      </c>
      <c r="D4740">
        <f t="shared" si="296"/>
        <v>2017</v>
      </c>
      <c r="E4740" t="str">
        <f t="shared" si="297"/>
        <v>Jun</v>
      </c>
      <c r="F4740" t="s">
        <v>37</v>
      </c>
      <c r="G4740" t="s">
        <v>2154</v>
      </c>
      <c r="H4740" t="s">
        <v>51</v>
      </c>
      <c r="I4740" t="s">
        <v>69</v>
      </c>
      <c r="J4740" t="s">
        <v>70</v>
      </c>
      <c r="K4740">
        <v>98103</v>
      </c>
      <c r="L4740" t="s">
        <v>34</v>
      </c>
      <c r="M4740" t="s">
        <v>5433</v>
      </c>
      <c r="N4740" t="s">
        <v>128</v>
      </c>
      <c r="O4740" t="s">
        <v>4436</v>
      </c>
      <c r="P4740" s="4">
        <v>53.984000000000002</v>
      </c>
      <c r="Q4740" s="4">
        <v>53.984000000000002</v>
      </c>
      <c r="R4740" s="4">
        <f t="shared" si="298"/>
        <v>0</v>
      </c>
      <c r="S4740" s="4">
        <f t="shared" si="299"/>
        <v>0</v>
      </c>
    </row>
    <row r="4741" spans="1:19" ht="15.6" x14ac:dyDescent="0.3">
      <c r="A4741" t="s">
        <v>1733</v>
      </c>
      <c r="B4741" s="1">
        <v>42553</v>
      </c>
      <c r="C4741" s="1">
        <v>42555</v>
      </c>
      <c r="D4741">
        <f t="shared" si="296"/>
        <v>2016</v>
      </c>
      <c r="E4741" t="str">
        <f t="shared" si="297"/>
        <v>Jul</v>
      </c>
      <c r="F4741" t="s">
        <v>20</v>
      </c>
      <c r="G4741" t="s">
        <v>596</v>
      </c>
      <c r="H4741" s="2" t="s">
        <v>22</v>
      </c>
      <c r="I4741" t="s">
        <v>1734</v>
      </c>
      <c r="J4741" t="s">
        <v>83</v>
      </c>
      <c r="K4741">
        <v>27604</v>
      </c>
      <c r="L4741" t="s">
        <v>44</v>
      </c>
      <c r="M4741" t="s">
        <v>5433</v>
      </c>
      <c r="N4741" t="s">
        <v>128</v>
      </c>
      <c r="O4741" t="s">
        <v>4436</v>
      </c>
      <c r="P4741" s="4">
        <v>2.8919999999999999</v>
      </c>
      <c r="Q4741" s="4">
        <v>5</v>
      </c>
      <c r="R4741" s="4">
        <f t="shared" si="298"/>
        <v>-2.1080000000000001</v>
      </c>
      <c r="S4741" s="4">
        <f t="shared" si="299"/>
        <v>-0.31619999999999998</v>
      </c>
    </row>
    <row r="4742" spans="1:19" ht="15.6" x14ac:dyDescent="0.3">
      <c r="A4742" t="s">
        <v>2653</v>
      </c>
      <c r="B4742" s="1">
        <v>42556</v>
      </c>
      <c r="C4742" s="1">
        <v>42561</v>
      </c>
      <c r="D4742">
        <f t="shared" si="296"/>
        <v>2016</v>
      </c>
      <c r="E4742" t="str">
        <f t="shared" si="297"/>
        <v>Jul</v>
      </c>
      <c r="F4742" t="s">
        <v>67</v>
      </c>
      <c r="G4742" t="s">
        <v>1898</v>
      </c>
      <c r="H4742" s="2" t="s">
        <v>22</v>
      </c>
      <c r="I4742" t="s">
        <v>281</v>
      </c>
      <c r="J4742" t="s">
        <v>83</v>
      </c>
      <c r="K4742">
        <v>28314</v>
      </c>
      <c r="L4742" t="s">
        <v>44</v>
      </c>
      <c r="M4742" t="s">
        <v>5433</v>
      </c>
      <c r="N4742" t="s">
        <v>128</v>
      </c>
      <c r="O4742" t="s">
        <v>4436</v>
      </c>
      <c r="P4742" s="4">
        <v>7.23</v>
      </c>
      <c r="Q4742" s="4">
        <v>5</v>
      </c>
      <c r="R4742" s="4">
        <f t="shared" si="298"/>
        <v>2.2300000000000004</v>
      </c>
      <c r="S4742" s="4">
        <f t="shared" si="299"/>
        <v>0.33450000000000008</v>
      </c>
    </row>
    <row r="4743" spans="1:19" ht="15.6" x14ac:dyDescent="0.3">
      <c r="A4743" t="s">
        <v>134</v>
      </c>
      <c r="B4743" s="1">
        <v>42694</v>
      </c>
      <c r="C4743" s="1">
        <v>42701</v>
      </c>
      <c r="D4743">
        <f t="shared" si="296"/>
        <v>2016</v>
      </c>
      <c r="E4743" t="str">
        <f t="shared" si="297"/>
        <v>Nov</v>
      </c>
      <c r="F4743" t="s">
        <v>37</v>
      </c>
      <c r="G4743" t="s">
        <v>135</v>
      </c>
      <c r="H4743" s="2" t="s">
        <v>22</v>
      </c>
      <c r="I4743" t="s">
        <v>136</v>
      </c>
      <c r="J4743" t="s">
        <v>79</v>
      </c>
      <c r="K4743">
        <v>33180</v>
      </c>
      <c r="L4743" t="s">
        <v>44</v>
      </c>
      <c r="M4743" t="s">
        <v>5433</v>
      </c>
      <c r="N4743" t="s">
        <v>128</v>
      </c>
      <c r="O4743" t="s">
        <v>4436</v>
      </c>
      <c r="P4743" s="4">
        <v>7.23</v>
      </c>
      <c r="Q4743" s="4">
        <v>5</v>
      </c>
      <c r="R4743" s="4">
        <f t="shared" si="298"/>
        <v>2.2300000000000004</v>
      </c>
      <c r="S4743" s="4">
        <f t="shared" si="299"/>
        <v>0.33450000000000008</v>
      </c>
    </row>
    <row r="4744" spans="1:19" x14ac:dyDescent="0.3">
      <c r="A4744" t="s">
        <v>4204</v>
      </c>
      <c r="B4744" s="1">
        <v>42932</v>
      </c>
      <c r="C4744" s="1">
        <v>42936</v>
      </c>
      <c r="D4744">
        <f t="shared" si="296"/>
        <v>2017</v>
      </c>
      <c r="E4744" t="str">
        <f t="shared" si="297"/>
        <v>Jul</v>
      </c>
      <c r="F4744" t="s">
        <v>67</v>
      </c>
      <c r="G4744" t="s">
        <v>1136</v>
      </c>
      <c r="H4744" t="s">
        <v>51</v>
      </c>
      <c r="I4744" t="s">
        <v>139</v>
      </c>
      <c r="J4744" t="s">
        <v>698</v>
      </c>
      <c r="K4744">
        <v>29203</v>
      </c>
      <c r="L4744" t="s">
        <v>44</v>
      </c>
      <c r="M4744" t="s">
        <v>5433</v>
      </c>
      <c r="N4744" t="s">
        <v>128</v>
      </c>
      <c r="O4744" t="s">
        <v>4436</v>
      </c>
      <c r="P4744" s="4">
        <v>24.1</v>
      </c>
      <c r="Q4744" s="4">
        <v>24.1</v>
      </c>
      <c r="R4744" s="4">
        <f t="shared" si="298"/>
        <v>0</v>
      </c>
      <c r="S4744" s="4">
        <f t="shared" si="299"/>
        <v>0</v>
      </c>
    </row>
    <row r="4745" spans="1:19" ht="15.6" x14ac:dyDescent="0.3">
      <c r="A4745" t="s">
        <v>5435</v>
      </c>
      <c r="B4745" s="1">
        <v>43106</v>
      </c>
      <c r="C4745" s="1">
        <v>43113</v>
      </c>
      <c r="D4745">
        <f t="shared" si="296"/>
        <v>2018</v>
      </c>
      <c r="E4745" t="str">
        <f t="shared" si="297"/>
        <v>Jan</v>
      </c>
      <c r="F4745" t="s">
        <v>37</v>
      </c>
      <c r="G4745" t="s">
        <v>64</v>
      </c>
      <c r="H4745" s="2" t="s">
        <v>22</v>
      </c>
      <c r="I4745" t="s">
        <v>1194</v>
      </c>
      <c r="J4745" t="s">
        <v>754</v>
      </c>
      <c r="K4745">
        <v>35401</v>
      </c>
      <c r="L4745" t="s">
        <v>44</v>
      </c>
      <c r="M4745" t="s">
        <v>5433</v>
      </c>
      <c r="N4745" t="s">
        <v>128</v>
      </c>
      <c r="O4745" t="s">
        <v>4436</v>
      </c>
      <c r="P4745" s="4">
        <v>33.74</v>
      </c>
      <c r="Q4745" s="4">
        <v>100</v>
      </c>
      <c r="R4745" s="4">
        <f t="shared" si="298"/>
        <v>-66.259999999999991</v>
      </c>
      <c r="S4745" s="4">
        <f t="shared" si="299"/>
        <v>-9.9389999999999983</v>
      </c>
    </row>
    <row r="4746" spans="1:19" x14ac:dyDescent="0.3">
      <c r="A4746" t="s">
        <v>1902</v>
      </c>
      <c r="B4746" s="1">
        <v>42881</v>
      </c>
      <c r="C4746" s="1">
        <v>42887</v>
      </c>
      <c r="D4746">
        <f t="shared" si="296"/>
        <v>2017</v>
      </c>
      <c r="E4746" t="str">
        <f t="shared" si="297"/>
        <v>May</v>
      </c>
      <c r="F4746" t="s">
        <v>37</v>
      </c>
      <c r="G4746" t="s">
        <v>1903</v>
      </c>
      <c r="H4746" t="s">
        <v>51</v>
      </c>
      <c r="I4746" t="s">
        <v>70</v>
      </c>
      <c r="J4746" t="s">
        <v>700</v>
      </c>
      <c r="K4746">
        <v>20016</v>
      </c>
      <c r="L4746" t="s">
        <v>54</v>
      </c>
      <c r="M4746" t="s">
        <v>5433</v>
      </c>
      <c r="N4746" t="s">
        <v>128</v>
      </c>
      <c r="O4746" t="s">
        <v>4436</v>
      </c>
      <c r="P4746" s="4">
        <v>9.64</v>
      </c>
      <c r="Q4746" s="4">
        <v>9.64</v>
      </c>
      <c r="R4746" s="4">
        <f t="shared" si="298"/>
        <v>0</v>
      </c>
      <c r="S4746" s="4">
        <f t="shared" si="299"/>
        <v>0</v>
      </c>
    </row>
    <row r="4747" spans="1:19" x14ac:dyDescent="0.3">
      <c r="A4747" t="s">
        <v>5436</v>
      </c>
      <c r="B4747" s="1">
        <v>43413</v>
      </c>
      <c r="C4747" s="1">
        <v>43416</v>
      </c>
      <c r="D4747">
        <f t="shared" si="296"/>
        <v>2018</v>
      </c>
      <c r="E4747" t="str">
        <f t="shared" si="297"/>
        <v>Nov</v>
      </c>
      <c r="F4747" t="s">
        <v>67</v>
      </c>
      <c r="G4747" t="s">
        <v>160</v>
      </c>
      <c r="H4747" t="s">
        <v>51</v>
      </c>
      <c r="I4747" t="s">
        <v>139</v>
      </c>
      <c r="J4747" t="s">
        <v>140</v>
      </c>
      <c r="K4747">
        <v>21044</v>
      </c>
      <c r="L4747" t="s">
        <v>54</v>
      </c>
      <c r="M4747" t="s">
        <v>5433</v>
      </c>
      <c r="N4747" t="s">
        <v>128</v>
      </c>
      <c r="O4747" t="s">
        <v>4436</v>
      </c>
      <c r="P4747" s="4">
        <v>9.64</v>
      </c>
      <c r="Q4747" s="4">
        <v>9.64</v>
      </c>
      <c r="R4747" s="4">
        <f t="shared" si="298"/>
        <v>0</v>
      </c>
      <c r="S4747" s="4">
        <f t="shared" si="299"/>
        <v>0</v>
      </c>
    </row>
    <row r="4748" spans="1:19" x14ac:dyDescent="0.3">
      <c r="A4748" t="s">
        <v>893</v>
      </c>
      <c r="B4748" s="1">
        <v>42046</v>
      </c>
      <c r="C4748" s="1">
        <v>42050</v>
      </c>
      <c r="D4748">
        <f t="shared" si="296"/>
        <v>2015</v>
      </c>
      <c r="E4748" t="str">
        <f t="shared" si="297"/>
        <v>Feb</v>
      </c>
      <c r="F4748" t="s">
        <v>67</v>
      </c>
      <c r="G4748" t="s">
        <v>118</v>
      </c>
      <c r="H4748" t="s">
        <v>105</v>
      </c>
      <c r="I4748" t="s">
        <v>139</v>
      </c>
      <c r="J4748" t="s">
        <v>192</v>
      </c>
      <c r="K4748">
        <v>65203</v>
      </c>
      <c r="L4748" t="s">
        <v>25</v>
      </c>
      <c r="M4748" t="s">
        <v>5433</v>
      </c>
      <c r="N4748" t="s">
        <v>128</v>
      </c>
      <c r="O4748" t="s">
        <v>4436</v>
      </c>
      <c r="P4748" s="4">
        <v>9.64</v>
      </c>
      <c r="Q4748" s="4">
        <v>9.64</v>
      </c>
      <c r="R4748" s="4">
        <f t="shared" si="298"/>
        <v>0</v>
      </c>
      <c r="S4748" s="4">
        <f t="shared" si="299"/>
        <v>0</v>
      </c>
    </row>
    <row r="4749" spans="1:19" ht="15.6" x14ac:dyDescent="0.3">
      <c r="A4749" t="s">
        <v>458</v>
      </c>
      <c r="B4749" s="1">
        <v>42326</v>
      </c>
      <c r="C4749" s="1">
        <v>42329</v>
      </c>
      <c r="D4749">
        <f t="shared" si="296"/>
        <v>2015</v>
      </c>
      <c r="E4749" t="str">
        <f t="shared" si="297"/>
        <v>Nov</v>
      </c>
      <c r="F4749" t="s">
        <v>20</v>
      </c>
      <c r="G4749" t="s">
        <v>459</v>
      </c>
      <c r="H4749" s="2" t="s">
        <v>22</v>
      </c>
      <c r="I4749" t="s">
        <v>460</v>
      </c>
      <c r="J4749" t="s">
        <v>24</v>
      </c>
      <c r="K4749">
        <v>60016</v>
      </c>
      <c r="L4749" t="s">
        <v>25</v>
      </c>
      <c r="M4749" t="s">
        <v>5433</v>
      </c>
      <c r="N4749" t="s">
        <v>128</v>
      </c>
      <c r="O4749" t="s">
        <v>4436</v>
      </c>
      <c r="P4749" s="4">
        <v>2.8919999999999999</v>
      </c>
      <c r="Q4749" s="4">
        <v>5</v>
      </c>
      <c r="R4749" s="4">
        <f t="shared" si="298"/>
        <v>-2.1080000000000001</v>
      </c>
      <c r="S4749" s="4">
        <f t="shared" si="299"/>
        <v>-0.31619999999999998</v>
      </c>
    </row>
    <row r="4750" spans="1:19" x14ac:dyDescent="0.3">
      <c r="A4750" t="s">
        <v>3519</v>
      </c>
      <c r="B4750" s="1">
        <v>42979</v>
      </c>
      <c r="C4750" s="1">
        <v>42983</v>
      </c>
      <c r="D4750">
        <f t="shared" si="296"/>
        <v>2017</v>
      </c>
      <c r="E4750" t="str">
        <f t="shared" si="297"/>
        <v>Sep</v>
      </c>
      <c r="F4750" t="s">
        <v>37</v>
      </c>
      <c r="G4750" t="s">
        <v>1643</v>
      </c>
      <c r="H4750" t="s">
        <v>51</v>
      </c>
      <c r="I4750" t="s">
        <v>97</v>
      </c>
      <c r="J4750" t="s">
        <v>89</v>
      </c>
      <c r="K4750">
        <v>48227</v>
      </c>
      <c r="L4750" t="s">
        <v>25</v>
      </c>
      <c r="M4750" t="s">
        <v>5433</v>
      </c>
      <c r="N4750" t="s">
        <v>128</v>
      </c>
      <c r="O4750" t="s">
        <v>4436</v>
      </c>
      <c r="P4750" s="4">
        <v>24.1</v>
      </c>
      <c r="Q4750" s="4">
        <v>24.1</v>
      </c>
      <c r="R4750" s="4">
        <f t="shared" si="298"/>
        <v>0</v>
      </c>
      <c r="S4750" s="4">
        <f t="shared" si="299"/>
        <v>0</v>
      </c>
    </row>
    <row r="4751" spans="1:19" ht="15.6" x14ac:dyDescent="0.3">
      <c r="A4751" t="s">
        <v>5437</v>
      </c>
      <c r="B4751" s="1">
        <v>43410</v>
      </c>
      <c r="C4751" s="1">
        <v>43416</v>
      </c>
      <c r="D4751">
        <f t="shared" si="296"/>
        <v>2018</v>
      </c>
      <c r="E4751" t="str">
        <f t="shared" si="297"/>
        <v>Nov</v>
      </c>
      <c r="F4751" t="s">
        <v>37</v>
      </c>
      <c r="G4751" t="s">
        <v>1072</v>
      </c>
      <c r="H4751" s="2" t="s">
        <v>22</v>
      </c>
      <c r="I4751" t="s">
        <v>463</v>
      </c>
      <c r="J4751" t="s">
        <v>242</v>
      </c>
      <c r="K4751">
        <v>97206</v>
      </c>
      <c r="L4751" t="s">
        <v>34</v>
      </c>
      <c r="M4751" t="s">
        <v>5438</v>
      </c>
      <c r="N4751" t="s">
        <v>128</v>
      </c>
      <c r="O4751" t="s">
        <v>4436</v>
      </c>
      <c r="P4751" s="4">
        <v>5.6820000000000004</v>
      </c>
      <c r="Q4751" s="4">
        <v>5</v>
      </c>
      <c r="R4751" s="4">
        <f t="shared" si="298"/>
        <v>0.68200000000000038</v>
      </c>
      <c r="S4751" s="4">
        <f t="shared" si="299"/>
        <v>0.10230000000000006</v>
      </c>
    </row>
    <row r="4752" spans="1:19" ht="15.6" x14ac:dyDescent="0.3">
      <c r="A4752" t="s">
        <v>1241</v>
      </c>
      <c r="B4752" s="1">
        <v>42290</v>
      </c>
      <c r="C4752" s="1">
        <v>42295</v>
      </c>
      <c r="D4752">
        <f t="shared" si="296"/>
        <v>2015</v>
      </c>
      <c r="E4752" t="str">
        <f t="shared" si="297"/>
        <v>Oct</v>
      </c>
      <c r="F4752" t="s">
        <v>67</v>
      </c>
      <c r="G4752" t="s">
        <v>46</v>
      </c>
      <c r="H4752" s="2" t="s">
        <v>22</v>
      </c>
      <c r="I4752" t="s">
        <v>419</v>
      </c>
      <c r="J4752" t="s">
        <v>144</v>
      </c>
      <c r="K4752">
        <v>8701</v>
      </c>
      <c r="L4752" t="s">
        <v>54</v>
      </c>
      <c r="M4752" t="s">
        <v>5438</v>
      </c>
      <c r="N4752" t="s">
        <v>128</v>
      </c>
      <c r="O4752" t="s">
        <v>4436</v>
      </c>
      <c r="P4752" s="4">
        <v>18.940000000000001</v>
      </c>
      <c r="Q4752" s="4">
        <v>18</v>
      </c>
      <c r="R4752" s="4">
        <f t="shared" si="298"/>
        <v>0.94000000000000128</v>
      </c>
      <c r="S4752" s="4">
        <f t="shared" si="299"/>
        <v>0.14100000000000018</v>
      </c>
    </row>
    <row r="4753" spans="1:19" ht="15.6" x14ac:dyDescent="0.3">
      <c r="A4753" t="s">
        <v>5439</v>
      </c>
      <c r="B4753" s="1">
        <v>42717</v>
      </c>
      <c r="C4753" s="1">
        <v>42724</v>
      </c>
      <c r="D4753">
        <f t="shared" si="296"/>
        <v>2016</v>
      </c>
      <c r="E4753" t="str">
        <f t="shared" si="297"/>
        <v>Dec</v>
      </c>
      <c r="F4753" t="s">
        <v>37</v>
      </c>
      <c r="G4753" t="s">
        <v>2025</v>
      </c>
      <c r="H4753" s="2" t="s">
        <v>22</v>
      </c>
      <c r="I4753" t="s">
        <v>606</v>
      </c>
      <c r="J4753" t="s">
        <v>314</v>
      </c>
      <c r="K4753">
        <v>2151</v>
      </c>
      <c r="L4753" t="s">
        <v>54</v>
      </c>
      <c r="M4753" t="s">
        <v>5438</v>
      </c>
      <c r="N4753" t="s">
        <v>128</v>
      </c>
      <c r="O4753" t="s">
        <v>4436</v>
      </c>
      <c r="P4753" s="4">
        <v>37.880000000000003</v>
      </c>
      <c r="Q4753" s="4">
        <v>37.880000000000003</v>
      </c>
      <c r="R4753" s="4">
        <f t="shared" si="298"/>
        <v>0</v>
      </c>
      <c r="S4753" s="4">
        <f t="shared" si="299"/>
        <v>0</v>
      </c>
    </row>
    <row r="4754" spans="1:19" ht="15.6" x14ac:dyDescent="0.3">
      <c r="A4754" t="s">
        <v>5440</v>
      </c>
      <c r="B4754" s="1">
        <v>42689</v>
      </c>
      <c r="C4754" s="1">
        <v>42691</v>
      </c>
      <c r="D4754">
        <f t="shared" si="296"/>
        <v>2016</v>
      </c>
      <c r="E4754" t="str">
        <f t="shared" si="297"/>
        <v>Nov</v>
      </c>
      <c r="F4754" t="s">
        <v>67</v>
      </c>
      <c r="G4754" t="s">
        <v>1396</v>
      </c>
      <c r="H4754" s="2" t="s">
        <v>22</v>
      </c>
      <c r="I4754" t="s">
        <v>23</v>
      </c>
      <c r="J4754" t="s">
        <v>24</v>
      </c>
      <c r="K4754">
        <v>60653</v>
      </c>
      <c r="L4754" t="s">
        <v>25</v>
      </c>
      <c r="M4754" t="s">
        <v>5438</v>
      </c>
      <c r="N4754" t="s">
        <v>128</v>
      </c>
      <c r="O4754" t="s">
        <v>4436</v>
      </c>
      <c r="P4754" s="4">
        <v>11.364000000000001</v>
      </c>
      <c r="Q4754" s="4">
        <v>18</v>
      </c>
      <c r="R4754" s="4">
        <f t="shared" si="298"/>
        <v>-6.6359999999999992</v>
      </c>
      <c r="S4754" s="4">
        <f t="shared" si="299"/>
        <v>-0.99539999999999984</v>
      </c>
    </row>
    <row r="4755" spans="1:19" x14ac:dyDescent="0.3">
      <c r="A4755" t="s">
        <v>5441</v>
      </c>
      <c r="B4755" s="1">
        <v>42793</v>
      </c>
      <c r="C4755" s="1">
        <v>42795</v>
      </c>
      <c r="D4755">
        <f t="shared" si="296"/>
        <v>2017</v>
      </c>
      <c r="E4755" t="str">
        <f t="shared" si="297"/>
        <v>Feb</v>
      </c>
      <c r="F4755" t="s">
        <v>67</v>
      </c>
      <c r="G4755" t="s">
        <v>1701</v>
      </c>
      <c r="H4755" t="s">
        <v>51</v>
      </c>
      <c r="I4755" t="s">
        <v>1532</v>
      </c>
      <c r="J4755" t="s">
        <v>148</v>
      </c>
      <c r="K4755">
        <v>54601</v>
      </c>
      <c r="L4755" t="s">
        <v>25</v>
      </c>
      <c r="M4755" t="s">
        <v>5438</v>
      </c>
      <c r="N4755" t="s">
        <v>128</v>
      </c>
      <c r="O4755" t="s">
        <v>4436</v>
      </c>
      <c r="P4755" s="4">
        <v>56.82</v>
      </c>
      <c r="Q4755" s="4">
        <v>56.82</v>
      </c>
      <c r="R4755" s="4">
        <f t="shared" si="298"/>
        <v>0</v>
      </c>
      <c r="S4755" s="4">
        <f t="shared" si="299"/>
        <v>0</v>
      </c>
    </row>
    <row r="4756" spans="1:19" ht="15.6" x14ac:dyDescent="0.3">
      <c r="A4756" t="s">
        <v>5442</v>
      </c>
      <c r="B4756" s="1">
        <v>43201</v>
      </c>
      <c r="C4756" s="1">
        <v>43208</v>
      </c>
      <c r="D4756">
        <f t="shared" si="296"/>
        <v>2018</v>
      </c>
      <c r="E4756" t="str">
        <f t="shared" si="297"/>
        <v>Apr</v>
      </c>
      <c r="F4756" t="s">
        <v>37</v>
      </c>
      <c r="G4756" t="s">
        <v>197</v>
      </c>
      <c r="H4756" s="2" t="s">
        <v>22</v>
      </c>
      <c r="I4756" t="s">
        <v>2342</v>
      </c>
      <c r="J4756" t="s">
        <v>109</v>
      </c>
      <c r="K4756">
        <v>79424</v>
      </c>
      <c r="L4756" t="s">
        <v>25</v>
      </c>
      <c r="M4756" t="s">
        <v>5438</v>
      </c>
      <c r="N4756" t="s">
        <v>128</v>
      </c>
      <c r="O4756" t="s">
        <v>4436</v>
      </c>
      <c r="P4756" s="4">
        <v>11.364000000000001</v>
      </c>
      <c r="Q4756" s="4">
        <v>18</v>
      </c>
      <c r="R4756" s="4">
        <f t="shared" si="298"/>
        <v>-6.6359999999999992</v>
      </c>
      <c r="S4756" s="4">
        <f t="shared" si="299"/>
        <v>-0.99539999999999984</v>
      </c>
    </row>
    <row r="4757" spans="1:19" x14ac:dyDescent="0.3">
      <c r="A4757" t="s">
        <v>5443</v>
      </c>
      <c r="B4757" s="1">
        <v>42765</v>
      </c>
      <c r="C4757" s="1">
        <v>42766</v>
      </c>
      <c r="D4757">
        <f t="shared" si="296"/>
        <v>2017</v>
      </c>
      <c r="E4757" t="str">
        <f t="shared" si="297"/>
        <v>Jan</v>
      </c>
      <c r="F4757" t="s">
        <v>20</v>
      </c>
      <c r="G4757" t="s">
        <v>1214</v>
      </c>
      <c r="H4757" t="s">
        <v>51</v>
      </c>
      <c r="I4757" t="s">
        <v>32</v>
      </c>
      <c r="J4757" t="s">
        <v>33</v>
      </c>
      <c r="K4757">
        <v>94122</v>
      </c>
      <c r="L4757" t="s">
        <v>34</v>
      </c>
      <c r="M4757" t="s">
        <v>5444</v>
      </c>
      <c r="N4757" t="s">
        <v>128</v>
      </c>
      <c r="O4757" t="s">
        <v>4436</v>
      </c>
      <c r="P4757" s="4">
        <v>50.783999999999999</v>
      </c>
      <c r="Q4757" s="4">
        <v>50.783999999999999</v>
      </c>
      <c r="R4757" s="4">
        <f t="shared" si="298"/>
        <v>0</v>
      </c>
      <c r="S4757" s="4">
        <f t="shared" si="299"/>
        <v>0</v>
      </c>
    </row>
    <row r="4758" spans="1:19" x14ac:dyDescent="0.3">
      <c r="A4758" t="s">
        <v>2142</v>
      </c>
      <c r="B4758" s="1">
        <v>43021</v>
      </c>
      <c r="C4758" s="1">
        <v>43027</v>
      </c>
      <c r="D4758">
        <f t="shared" si="296"/>
        <v>2017</v>
      </c>
      <c r="E4758" t="str">
        <f t="shared" si="297"/>
        <v>Oct</v>
      </c>
      <c r="F4758" t="s">
        <v>37</v>
      </c>
      <c r="G4758" t="s">
        <v>784</v>
      </c>
      <c r="H4758" t="s">
        <v>51</v>
      </c>
      <c r="I4758" t="s">
        <v>2029</v>
      </c>
      <c r="J4758" t="s">
        <v>33</v>
      </c>
      <c r="K4758">
        <v>95661</v>
      </c>
      <c r="L4758" t="s">
        <v>34</v>
      </c>
      <c r="M4758" t="s">
        <v>5444</v>
      </c>
      <c r="N4758" t="s">
        <v>128</v>
      </c>
      <c r="O4758" t="s">
        <v>4436</v>
      </c>
      <c r="P4758" s="4">
        <v>76.176000000000002</v>
      </c>
      <c r="Q4758" s="4">
        <v>76.176000000000002</v>
      </c>
      <c r="R4758" s="4">
        <f t="shared" si="298"/>
        <v>0</v>
      </c>
      <c r="S4758" s="4">
        <f t="shared" si="299"/>
        <v>0</v>
      </c>
    </row>
    <row r="4759" spans="1:19" ht="15.6" x14ac:dyDescent="0.3">
      <c r="A4759" t="s">
        <v>4477</v>
      </c>
      <c r="B4759" s="1">
        <v>43098</v>
      </c>
      <c r="C4759" s="1">
        <v>43103</v>
      </c>
      <c r="D4759">
        <f t="shared" si="296"/>
        <v>2017</v>
      </c>
      <c r="E4759" t="str">
        <f t="shared" si="297"/>
        <v>Dec</v>
      </c>
      <c r="F4759" t="s">
        <v>37</v>
      </c>
      <c r="G4759" t="s">
        <v>613</v>
      </c>
      <c r="H4759" s="2" t="s">
        <v>22</v>
      </c>
      <c r="I4759" t="s">
        <v>1190</v>
      </c>
      <c r="J4759" t="s">
        <v>250</v>
      </c>
      <c r="K4759">
        <v>37620</v>
      </c>
      <c r="L4759" t="s">
        <v>44</v>
      </c>
      <c r="M4759" t="s">
        <v>5444</v>
      </c>
      <c r="N4759" t="s">
        <v>128</v>
      </c>
      <c r="O4759" t="s">
        <v>4436</v>
      </c>
      <c r="P4759" s="4">
        <v>38.088000000000001</v>
      </c>
      <c r="Q4759" s="4">
        <v>38.088000000000001</v>
      </c>
      <c r="R4759" s="4">
        <f t="shared" si="298"/>
        <v>0</v>
      </c>
      <c r="S4759" s="4">
        <f t="shared" si="299"/>
        <v>0</v>
      </c>
    </row>
    <row r="4760" spans="1:19" x14ac:dyDescent="0.3">
      <c r="A4760" t="s">
        <v>4621</v>
      </c>
      <c r="B4760" s="1">
        <v>42620</v>
      </c>
      <c r="C4760" s="1">
        <v>42627</v>
      </c>
      <c r="D4760">
        <f t="shared" si="296"/>
        <v>2016</v>
      </c>
      <c r="E4760" t="str">
        <f t="shared" si="297"/>
        <v>Sep</v>
      </c>
      <c r="F4760" t="s">
        <v>37</v>
      </c>
      <c r="G4760" t="s">
        <v>763</v>
      </c>
      <c r="H4760" t="s">
        <v>51</v>
      </c>
      <c r="I4760" t="s">
        <v>100</v>
      </c>
      <c r="J4760" t="s">
        <v>101</v>
      </c>
      <c r="K4760">
        <v>19134</v>
      </c>
      <c r="L4760" t="s">
        <v>54</v>
      </c>
      <c r="M4760" t="s">
        <v>5444</v>
      </c>
      <c r="N4760" t="s">
        <v>128</v>
      </c>
      <c r="O4760" t="s">
        <v>4436</v>
      </c>
      <c r="P4760" s="4">
        <v>9.5220000000000002</v>
      </c>
      <c r="Q4760" s="4">
        <v>9.5220000000000002</v>
      </c>
      <c r="R4760" s="4">
        <f t="shared" si="298"/>
        <v>0</v>
      </c>
      <c r="S4760" s="4">
        <f t="shared" si="299"/>
        <v>0</v>
      </c>
    </row>
    <row r="4761" spans="1:19" ht="15.6" x14ac:dyDescent="0.3">
      <c r="A4761" t="s">
        <v>1276</v>
      </c>
      <c r="B4761" s="1">
        <v>42911</v>
      </c>
      <c r="C4761" s="1">
        <v>42915</v>
      </c>
      <c r="D4761">
        <f t="shared" si="296"/>
        <v>2017</v>
      </c>
      <c r="E4761" t="str">
        <f t="shared" si="297"/>
        <v>Jun</v>
      </c>
      <c r="F4761" t="s">
        <v>37</v>
      </c>
      <c r="G4761" t="s">
        <v>146</v>
      </c>
      <c r="H4761" s="2" t="s">
        <v>22</v>
      </c>
      <c r="I4761" t="s">
        <v>1277</v>
      </c>
      <c r="J4761" t="s">
        <v>101</v>
      </c>
      <c r="K4761">
        <v>17403</v>
      </c>
      <c r="L4761" t="s">
        <v>54</v>
      </c>
      <c r="M4761" t="s">
        <v>5444</v>
      </c>
      <c r="N4761" t="s">
        <v>128</v>
      </c>
      <c r="O4761" t="s">
        <v>4436</v>
      </c>
      <c r="P4761" s="4">
        <v>38.088000000000001</v>
      </c>
      <c r="Q4761" s="4">
        <v>38.088000000000001</v>
      </c>
      <c r="R4761" s="4">
        <f t="shared" si="298"/>
        <v>0</v>
      </c>
      <c r="S4761" s="4">
        <f t="shared" si="299"/>
        <v>0</v>
      </c>
    </row>
    <row r="4762" spans="1:19" x14ac:dyDescent="0.3">
      <c r="A4762" t="s">
        <v>5445</v>
      </c>
      <c r="B4762" s="1">
        <v>42105</v>
      </c>
      <c r="C4762" s="1">
        <v>42110</v>
      </c>
      <c r="D4762">
        <f t="shared" si="296"/>
        <v>2015</v>
      </c>
      <c r="E4762" t="str">
        <f t="shared" si="297"/>
        <v>Apr</v>
      </c>
      <c r="F4762" t="s">
        <v>37</v>
      </c>
      <c r="G4762" t="s">
        <v>2154</v>
      </c>
      <c r="H4762" t="s">
        <v>105</v>
      </c>
      <c r="I4762" t="s">
        <v>5041</v>
      </c>
      <c r="J4762" t="s">
        <v>980</v>
      </c>
      <c r="K4762">
        <v>83501</v>
      </c>
      <c r="L4762" t="s">
        <v>34</v>
      </c>
      <c r="M4762" t="s">
        <v>5446</v>
      </c>
      <c r="N4762" t="s">
        <v>128</v>
      </c>
      <c r="O4762" t="s">
        <v>4436</v>
      </c>
      <c r="P4762" s="4">
        <v>9.5839999999999996</v>
      </c>
      <c r="Q4762" s="4">
        <v>9.5839999999999996</v>
      </c>
      <c r="R4762" s="4">
        <f t="shared" si="298"/>
        <v>0</v>
      </c>
      <c r="S4762" s="4">
        <f t="shared" si="299"/>
        <v>0</v>
      </c>
    </row>
    <row r="4763" spans="1:19" ht="15.6" x14ac:dyDescent="0.3">
      <c r="A4763" t="s">
        <v>5447</v>
      </c>
      <c r="B4763" s="1">
        <v>42645</v>
      </c>
      <c r="C4763" s="1">
        <v>42651</v>
      </c>
      <c r="D4763">
        <f t="shared" si="296"/>
        <v>2016</v>
      </c>
      <c r="E4763" t="str">
        <f t="shared" si="297"/>
        <v>Oct</v>
      </c>
      <c r="F4763" t="s">
        <v>37</v>
      </c>
      <c r="G4763" t="s">
        <v>1420</v>
      </c>
      <c r="H4763" s="2" t="s">
        <v>22</v>
      </c>
      <c r="I4763" t="s">
        <v>39</v>
      </c>
      <c r="J4763" t="s">
        <v>33</v>
      </c>
      <c r="K4763">
        <v>92105</v>
      </c>
      <c r="L4763" t="s">
        <v>34</v>
      </c>
      <c r="M4763" t="s">
        <v>5446</v>
      </c>
      <c r="N4763" t="s">
        <v>128</v>
      </c>
      <c r="O4763" t="s">
        <v>4436</v>
      </c>
      <c r="P4763" s="4">
        <v>57.503999999999998</v>
      </c>
      <c r="Q4763" s="4">
        <v>57.503999999999998</v>
      </c>
      <c r="R4763" s="4">
        <f t="shared" si="298"/>
        <v>0</v>
      </c>
      <c r="S4763" s="4">
        <f t="shared" si="299"/>
        <v>0</v>
      </c>
    </row>
    <row r="4764" spans="1:19" x14ac:dyDescent="0.3">
      <c r="A4764" t="s">
        <v>5448</v>
      </c>
      <c r="B4764" s="1">
        <v>42874</v>
      </c>
      <c r="C4764" s="1">
        <v>42879</v>
      </c>
      <c r="D4764">
        <f t="shared" si="296"/>
        <v>2017</v>
      </c>
      <c r="E4764" t="str">
        <f t="shared" si="297"/>
        <v>May</v>
      </c>
      <c r="F4764" t="s">
        <v>37</v>
      </c>
      <c r="G4764" t="s">
        <v>1251</v>
      </c>
      <c r="H4764" t="s">
        <v>51</v>
      </c>
      <c r="I4764" t="s">
        <v>32</v>
      </c>
      <c r="J4764" t="s">
        <v>33</v>
      </c>
      <c r="K4764">
        <v>94109</v>
      </c>
      <c r="L4764" t="s">
        <v>34</v>
      </c>
      <c r="M4764" t="s">
        <v>5446</v>
      </c>
      <c r="N4764" t="s">
        <v>128</v>
      </c>
      <c r="O4764" t="s">
        <v>4436</v>
      </c>
      <c r="P4764" s="4">
        <v>9.5839999999999996</v>
      </c>
      <c r="Q4764" s="4">
        <v>9.5839999999999996</v>
      </c>
      <c r="R4764" s="4">
        <f t="shared" si="298"/>
        <v>0</v>
      </c>
      <c r="S4764" s="4">
        <f t="shared" si="299"/>
        <v>0</v>
      </c>
    </row>
    <row r="4765" spans="1:19" x14ac:dyDescent="0.3">
      <c r="A4765" t="s">
        <v>4393</v>
      </c>
      <c r="B4765" s="1">
        <v>43038</v>
      </c>
      <c r="C4765" s="1">
        <v>43042</v>
      </c>
      <c r="D4765">
        <f t="shared" si="296"/>
        <v>2017</v>
      </c>
      <c r="E4765" t="str">
        <f t="shared" si="297"/>
        <v>Oct</v>
      </c>
      <c r="F4765" t="s">
        <v>37</v>
      </c>
      <c r="G4765" t="s">
        <v>605</v>
      </c>
      <c r="H4765" t="s">
        <v>51</v>
      </c>
      <c r="I4765" t="s">
        <v>61</v>
      </c>
      <c r="J4765" t="s">
        <v>62</v>
      </c>
      <c r="K4765">
        <v>10011</v>
      </c>
      <c r="L4765" t="s">
        <v>54</v>
      </c>
      <c r="M4765" t="s">
        <v>5446</v>
      </c>
      <c r="N4765" t="s">
        <v>128</v>
      </c>
      <c r="O4765" t="s">
        <v>4436</v>
      </c>
      <c r="P4765" s="4">
        <v>28.751999999999999</v>
      </c>
      <c r="Q4765" s="4">
        <v>28.751999999999999</v>
      </c>
      <c r="R4765" s="4">
        <f t="shared" si="298"/>
        <v>0</v>
      </c>
      <c r="S4765" s="4">
        <f t="shared" si="299"/>
        <v>0</v>
      </c>
    </row>
    <row r="4766" spans="1:19" ht="15.6" x14ac:dyDescent="0.3">
      <c r="A4766" t="s">
        <v>5449</v>
      </c>
      <c r="B4766" s="1">
        <v>43330</v>
      </c>
      <c r="C4766" s="1">
        <v>43337</v>
      </c>
      <c r="D4766">
        <f t="shared" si="296"/>
        <v>2018</v>
      </c>
      <c r="E4766" t="str">
        <f t="shared" si="297"/>
        <v>Aug</v>
      </c>
      <c r="F4766" t="s">
        <v>37</v>
      </c>
      <c r="G4766" t="s">
        <v>1442</v>
      </c>
      <c r="H4766" s="2" t="s">
        <v>22</v>
      </c>
      <c r="I4766" t="s">
        <v>419</v>
      </c>
      <c r="J4766" t="s">
        <v>233</v>
      </c>
      <c r="K4766">
        <v>44107</v>
      </c>
      <c r="L4766" t="s">
        <v>54</v>
      </c>
      <c r="M4766" t="s">
        <v>5446</v>
      </c>
      <c r="N4766" t="s">
        <v>128</v>
      </c>
      <c r="O4766" t="s">
        <v>4436</v>
      </c>
      <c r="P4766" s="4">
        <v>10.782</v>
      </c>
      <c r="Q4766" s="4">
        <v>18</v>
      </c>
      <c r="R4766" s="4">
        <f t="shared" si="298"/>
        <v>-7.218</v>
      </c>
      <c r="S4766" s="4">
        <f t="shared" si="299"/>
        <v>-1.0827</v>
      </c>
    </row>
    <row r="4767" spans="1:19" ht="15.6" x14ac:dyDescent="0.3">
      <c r="A4767" t="s">
        <v>5313</v>
      </c>
      <c r="B4767" s="1">
        <v>42287</v>
      </c>
      <c r="C4767" s="1">
        <v>42292</v>
      </c>
      <c r="D4767">
        <f t="shared" si="296"/>
        <v>2015</v>
      </c>
      <c r="E4767" t="str">
        <f t="shared" si="297"/>
        <v>Oct</v>
      </c>
      <c r="F4767" t="s">
        <v>37</v>
      </c>
      <c r="G4767" t="s">
        <v>220</v>
      </c>
      <c r="H4767" s="2" t="s">
        <v>22</v>
      </c>
      <c r="I4767" t="s">
        <v>108</v>
      </c>
      <c r="J4767" t="s">
        <v>109</v>
      </c>
      <c r="K4767">
        <v>77340</v>
      </c>
      <c r="L4767" t="s">
        <v>25</v>
      </c>
      <c r="M4767" t="s">
        <v>5446</v>
      </c>
      <c r="N4767" t="s">
        <v>128</v>
      </c>
      <c r="O4767" t="s">
        <v>4436</v>
      </c>
      <c r="P4767" s="4">
        <v>11.98</v>
      </c>
      <c r="Q4767" s="4">
        <v>11.98</v>
      </c>
      <c r="R4767" s="4">
        <f t="shared" si="298"/>
        <v>0</v>
      </c>
      <c r="S4767" s="4">
        <f t="shared" si="299"/>
        <v>0</v>
      </c>
    </row>
    <row r="4768" spans="1:19" x14ac:dyDescent="0.3">
      <c r="A4768" t="s">
        <v>967</v>
      </c>
      <c r="B4768" s="1">
        <v>42837</v>
      </c>
      <c r="C4768" s="1">
        <v>42841</v>
      </c>
      <c r="D4768">
        <f t="shared" si="296"/>
        <v>2017</v>
      </c>
      <c r="E4768" t="str">
        <f t="shared" si="297"/>
        <v>Apr</v>
      </c>
      <c r="F4768" t="s">
        <v>37</v>
      </c>
      <c r="G4768" t="s">
        <v>719</v>
      </c>
      <c r="H4768" t="s">
        <v>51</v>
      </c>
      <c r="I4768" t="s">
        <v>47</v>
      </c>
      <c r="J4768" t="s">
        <v>33</v>
      </c>
      <c r="K4768">
        <v>90036</v>
      </c>
      <c r="L4768" t="s">
        <v>34</v>
      </c>
      <c r="M4768" t="s">
        <v>5450</v>
      </c>
      <c r="N4768" t="s">
        <v>128</v>
      </c>
      <c r="O4768" t="s">
        <v>4436</v>
      </c>
      <c r="P4768" s="4">
        <v>13.208</v>
      </c>
      <c r="Q4768" s="4">
        <v>13.208</v>
      </c>
      <c r="R4768" s="4">
        <f t="shared" si="298"/>
        <v>0</v>
      </c>
      <c r="S4768" s="4">
        <f t="shared" si="299"/>
        <v>0</v>
      </c>
    </row>
    <row r="4769" spans="1:19" ht="15.6" x14ac:dyDescent="0.3">
      <c r="A4769" t="s">
        <v>5367</v>
      </c>
      <c r="B4769" s="1">
        <v>42988</v>
      </c>
      <c r="C4769" s="1">
        <v>42992</v>
      </c>
      <c r="D4769">
        <f t="shared" si="296"/>
        <v>2017</v>
      </c>
      <c r="E4769" t="str">
        <f t="shared" si="297"/>
        <v>Sep</v>
      </c>
      <c r="F4769" t="s">
        <v>37</v>
      </c>
      <c r="G4769" t="s">
        <v>218</v>
      </c>
      <c r="H4769" s="2" t="s">
        <v>22</v>
      </c>
      <c r="I4769" t="s">
        <v>2737</v>
      </c>
      <c r="J4769" t="s">
        <v>70</v>
      </c>
      <c r="K4769">
        <v>98026</v>
      </c>
      <c r="L4769" t="s">
        <v>34</v>
      </c>
      <c r="M4769" t="s">
        <v>5450</v>
      </c>
      <c r="N4769" t="s">
        <v>128</v>
      </c>
      <c r="O4769" t="s">
        <v>4436</v>
      </c>
      <c r="P4769" s="4">
        <v>39.624000000000002</v>
      </c>
      <c r="Q4769" s="4">
        <v>39.624000000000002</v>
      </c>
      <c r="R4769" s="4">
        <f t="shared" si="298"/>
        <v>0</v>
      </c>
      <c r="S4769" s="4">
        <f t="shared" si="299"/>
        <v>0</v>
      </c>
    </row>
    <row r="4770" spans="1:19" ht="15.6" x14ac:dyDescent="0.3">
      <c r="A4770" t="s">
        <v>5451</v>
      </c>
      <c r="B4770" s="1">
        <v>43392</v>
      </c>
      <c r="C4770" s="1">
        <v>43396</v>
      </c>
      <c r="D4770">
        <f t="shared" si="296"/>
        <v>2018</v>
      </c>
      <c r="E4770" t="str">
        <f t="shared" si="297"/>
        <v>Oct</v>
      </c>
      <c r="F4770" t="s">
        <v>37</v>
      </c>
      <c r="G4770" t="s">
        <v>452</v>
      </c>
      <c r="H4770" s="2" t="s">
        <v>22</v>
      </c>
      <c r="I4770" t="s">
        <v>32</v>
      </c>
      <c r="J4770" t="s">
        <v>33</v>
      </c>
      <c r="K4770">
        <v>94122</v>
      </c>
      <c r="L4770" t="s">
        <v>34</v>
      </c>
      <c r="M4770" t="s">
        <v>5450</v>
      </c>
      <c r="N4770" t="s">
        <v>128</v>
      </c>
      <c r="O4770" t="s">
        <v>4436</v>
      </c>
      <c r="P4770" s="4">
        <v>39.624000000000002</v>
      </c>
      <c r="Q4770" s="4">
        <v>39.624000000000002</v>
      </c>
      <c r="R4770" s="4">
        <f t="shared" si="298"/>
        <v>0</v>
      </c>
      <c r="S4770" s="4">
        <f t="shared" si="299"/>
        <v>0</v>
      </c>
    </row>
    <row r="4771" spans="1:19" x14ac:dyDescent="0.3">
      <c r="A4771" t="s">
        <v>2549</v>
      </c>
      <c r="B4771" s="1">
        <v>42539</v>
      </c>
      <c r="C4771" s="1">
        <v>42545</v>
      </c>
      <c r="D4771">
        <f t="shared" si="296"/>
        <v>2016</v>
      </c>
      <c r="E4771" t="str">
        <f t="shared" si="297"/>
        <v>Jun</v>
      </c>
      <c r="F4771" t="s">
        <v>37</v>
      </c>
      <c r="G4771" t="s">
        <v>246</v>
      </c>
      <c r="H4771" t="s">
        <v>51</v>
      </c>
      <c r="I4771" t="s">
        <v>422</v>
      </c>
      <c r="J4771" t="s">
        <v>158</v>
      </c>
      <c r="K4771">
        <v>22204</v>
      </c>
      <c r="L4771" t="s">
        <v>44</v>
      </c>
      <c r="M4771" t="s">
        <v>5450</v>
      </c>
      <c r="N4771" t="s">
        <v>128</v>
      </c>
      <c r="O4771" t="s">
        <v>4436</v>
      </c>
      <c r="P4771" s="4">
        <v>33.020000000000003</v>
      </c>
      <c r="Q4771" s="4">
        <v>33.020000000000003</v>
      </c>
      <c r="R4771" s="4">
        <f t="shared" si="298"/>
        <v>0</v>
      </c>
      <c r="S4771" s="4">
        <f t="shared" si="299"/>
        <v>0</v>
      </c>
    </row>
    <row r="4772" spans="1:19" x14ac:dyDescent="0.3">
      <c r="A4772" t="s">
        <v>3361</v>
      </c>
      <c r="B4772" s="1">
        <v>42906</v>
      </c>
      <c r="C4772" s="1">
        <v>42910</v>
      </c>
      <c r="D4772">
        <f t="shared" si="296"/>
        <v>2017</v>
      </c>
      <c r="E4772" t="str">
        <f t="shared" si="297"/>
        <v>Jun</v>
      </c>
      <c r="F4772" t="s">
        <v>37</v>
      </c>
      <c r="G4772" t="s">
        <v>3362</v>
      </c>
      <c r="H4772" t="s">
        <v>51</v>
      </c>
      <c r="I4772" t="s">
        <v>100</v>
      </c>
      <c r="J4772" t="s">
        <v>101</v>
      </c>
      <c r="K4772">
        <v>19120</v>
      </c>
      <c r="L4772" t="s">
        <v>54</v>
      </c>
      <c r="M4772" t="s">
        <v>5450</v>
      </c>
      <c r="N4772" t="s">
        <v>128</v>
      </c>
      <c r="O4772" t="s">
        <v>4436</v>
      </c>
      <c r="P4772" s="4">
        <v>29.718</v>
      </c>
      <c r="Q4772" s="4">
        <v>29.718</v>
      </c>
      <c r="R4772" s="4">
        <f t="shared" si="298"/>
        <v>0</v>
      </c>
      <c r="S4772" s="4">
        <f t="shared" si="299"/>
        <v>0</v>
      </c>
    </row>
    <row r="4773" spans="1:19" x14ac:dyDescent="0.3">
      <c r="A4773" t="s">
        <v>1600</v>
      </c>
      <c r="B4773" s="1">
        <v>42997</v>
      </c>
      <c r="C4773" s="1">
        <v>42999</v>
      </c>
      <c r="D4773">
        <f t="shared" si="296"/>
        <v>2017</v>
      </c>
      <c r="E4773" t="str">
        <f t="shared" si="297"/>
        <v>Sep</v>
      </c>
      <c r="F4773" t="s">
        <v>20</v>
      </c>
      <c r="G4773" t="s">
        <v>1601</v>
      </c>
      <c r="H4773" t="s">
        <v>51</v>
      </c>
      <c r="I4773" t="s">
        <v>57</v>
      </c>
      <c r="J4773" t="s">
        <v>58</v>
      </c>
      <c r="K4773">
        <v>2908</v>
      </c>
      <c r="L4773" t="s">
        <v>54</v>
      </c>
      <c r="M4773" t="s">
        <v>5450</v>
      </c>
      <c r="N4773" t="s">
        <v>128</v>
      </c>
      <c r="O4773" t="s">
        <v>4436</v>
      </c>
      <c r="P4773" s="4">
        <v>49.53</v>
      </c>
      <c r="Q4773" s="4">
        <v>49.53</v>
      </c>
      <c r="R4773" s="4">
        <f t="shared" si="298"/>
        <v>0</v>
      </c>
      <c r="S4773" s="4">
        <f t="shared" si="299"/>
        <v>0</v>
      </c>
    </row>
    <row r="4774" spans="1:19" x14ac:dyDescent="0.3">
      <c r="A4774" t="s">
        <v>4823</v>
      </c>
      <c r="B4774" s="1">
        <v>42645</v>
      </c>
      <c r="C4774" s="1">
        <v>42646</v>
      </c>
      <c r="D4774">
        <f t="shared" si="296"/>
        <v>2016</v>
      </c>
      <c r="E4774" t="str">
        <f t="shared" si="297"/>
        <v>Oct</v>
      </c>
      <c r="F4774" t="s">
        <v>20</v>
      </c>
      <c r="G4774" t="s">
        <v>1854</v>
      </c>
      <c r="H4774" t="s">
        <v>51</v>
      </c>
      <c r="I4774" t="s">
        <v>47</v>
      </c>
      <c r="J4774" t="s">
        <v>33</v>
      </c>
      <c r="K4774">
        <v>90008</v>
      </c>
      <c r="L4774" t="s">
        <v>34</v>
      </c>
      <c r="M4774" t="s">
        <v>5452</v>
      </c>
      <c r="N4774" t="s">
        <v>128</v>
      </c>
      <c r="O4774" t="s">
        <v>4436</v>
      </c>
      <c r="P4774" s="4">
        <v>53.567999999999998</v>
      </c>
      <c r="Q4774" s="4">
        <v>53.567999999999998</v>
      </c>
      <c r="R4774" s="4">
        <f t="shared" si="298"/>
        <v>0</v>
      </c>
      <c r="S4774" s="4">
        <f t="shared" si="299"/>
        <v>0</v>
      </c>
    </row>
    <row r="4775" spans="1:19" ht="15.6" x14ac:dyDescent="0.3">
      <c r="A4775" t="s">
        <v>5453</v>
      </c>
      <c r="B4775" s="1">
        <v>43003</v>
      </c>
      <c r="C4775" s="1">
        <v>43007</v>
      </c>
      <c r="D4775">
        <f t="shared" si="296"/>
        <v>2017</v>
      </c>
      <c r="E4775" t="str">
        <f t="shared" si="297"/>
        <v>Sep</v>
      </c>
      <c r="F4775" t="s">
        <v>37</v>
      </c>
      <c r="G4775" t="s">
        <v>439</v>
      </c>
      <c r="H4775" s="2" t="s">
        <v>22</v>
      </c>
      <c r="I4775" t="s">
        <v>1972</v>
      </c>
      <c r="J4775" t="s">
        <v>242</v>
      </c>
      <c r="K4775">
        <v>97224</v>
      </c>
      <c r="L4775" t="s">
        <v>34</v>
      </c>
      <c r="M4775" t="s">
        <v>5452</v>
      </c>
      <c r="N4775" t="s">
        <v>110</v>
      </c>
      <c r="O4775" t="s">
        <v>4436</v>
      </c>
      <c r="P4775" s="4">
        <v>5.0220000000000002</v>
      </c>
      <c r="Q4775" s="4">
        <v>5</v>
      </c>
      <c r="R4775" s="4">
        <f t="shared" si="298"/>
        <v>2.2000000000000242E-2</v>
      </c>
      <c r="S4775" s="4">
        <f t="shared" si="299"/>
        <v>3.300000000000036E-3</v>
      </c>
    </row>
    <row r="4776" spans="1:19" ht="15.6" x14ac:dyDescent="0.3">
      <c r="A4776" t="s">
        <v>5266</v>
      </c>
      <c r="B4776" s="1">
        <v>42127</v>
      </c>
      <c r="C4776" s="1">
        <v>42134</v>
      </c>
      <c r="D4776">
        <f t="shared" si="296"/>
        <v>2015</v>
      </c>
      <c r="E4776" t="str">
        <f t="shared" si="297"/>
        <v>May</v>
      </c>
      <c r="F4776" t="s">
        <v>37</v>
      </c>
      <c r="G4776" t="s">
        <v>1390</v>
      </c>
      <c r="H4776" s="2" t="s">
        <v>22</v>
      </c>
      <c r="I4776" t="s">
        <v>2729</v>
      </c>
      <c r="J4776" t="s">
        <v>62</v>
      </c>
      <c r="K4776">
        <v>10701</v>
      </c>
      <c r="L4776" t="s">
        <v>54</v>
      </c>
      <c r="M4776" t="s">
        <v>5452</v>
      </c>
      <c r="N4776" t="s">
        <v>128</v>
      </c>
      <c r="O4776" t="s">
        <v>4436</v>
      </c>
      <c r="P4776" s="4">
        <v>40.176000000000002</v>
      </c>
      <c r="Q4776" s="4">
        <v>40.176000000000002</v>
      </c>
      <c r="R4776" s="4">
        <f t="shared" si="298"/>
        <v>0</v>
      </c>
      <c r="S4776" s="4">
        <f t="shared" si="299"/>
        <v>0</v>
      </c>
    </row>
    <row r="4777" spans="1:19" ht="15.6" x14ac:dyDescent="0.3">
      <c r="A4777" t="s">
        <v>5454</v>
      </c>
      <c r="B4777" s="1">
        <v>43365</v>
      </c>
      <c r="C4777" s="1">
        <v>43368</v>
      </c>
      <c r="D4777">
        <f t="shared" si="296"/>
        <v>2018</v>
      </c>
      <c r="E4777" t="str">
        <f t="shared" si="297"/>
        <v>Sep</v>
      </c>
      <c r="F4777" t="s">
        <v>67</v>
      </c>
      <c r="G4777" t="s">
        <v>1703</v>
      </c>
      <c r="H4777" s="2" t="s">
        <v>22</v>
      </c>
      <c r="I4777" t="s">
        <v>61</v>
      </c>
      <c r="J4777" t="s">
        <v>62</v>
      </c>
      <c r="K4777">
        <v>10009</v>
      </c>
      <c r="L4777" t="s">
        <v>54</v>
      </c>
      <c r="M4777" t="s">
        <v>5452</v>
      </c>
      <c r="N4777" t="s">
        <v>128</v>
      </c>
      <c r="O4777" t="s">
        <v>4436</v>
      </c>
      <c r="P4777" s="4">
        <v>40.176000000000002</v>
      </c>
      <c r="Q4777" s="4">
        <v>40.176000000000002</v>
      </c>
      <c r="R4777" s="4">
        <f t="shared" si="298"/>
        <v>0</v>
      </c>
      <c r="S4777" s="4">
        <f t="shared" si="299"/>
        <v>0</v>
      </c>
    </row>
    <row r="4778" spans="1:19" x14ac:dyDescent="0.3">
      <c r="A4778" t="s">
        <v>5455</v>
      </c>
      <c r="B4778" s="1">
        <v>42998</v>
      </c>
      <c r="C4778" s="1">
        <v>43002</v>
      </c>
      <c r="D4778">
        <f t="shared" si="296"/>
        <v>2017</v>
      </c>
      <c r="E4778" t="str">
        <f t="shared" si="297"/>
        <v>Sep</v>
      </c>
      <c r="F4778" t="s">
        <v>37</v>
      </c>
      <c r="G4778" t="s">
        <v>60</v>
      </c>
      <c r="H4778" t="s">
        <v>51</v>
      </c>
      <c r="I4778" t="s">
        <v>4461</v>
      </c>
      <c r="J4778" t="s">
        <v>89</v>
      </c>
      <c r="K4778">
        <v>49505</v>
      </c>
      <c r="L4778" t="s">
        <v>25</v>
      </c>
      <c r="M4778" t="s">
        <v>5452</v>
      </c>
      <c r="N4778" t="s">
        <v>128</v>
      </c>
      <c r="O4778" t="s">
        <v>4436</v>
      </c>
      <c r="P4778" s="4">
        <v>83.7</v>
      </c>
      <c r="Q4778" s="4">
        <v>83.7</v>
      </c>
      <c r="R4778" s="4">
        <f t="shared" si="298"/>
        <v>0</v>
      </c>
      <c r="S4778" s="4">
        <f t="shared" si="299"/>
        <v>0</v>
      </c>
    </row>
    <row r="4779" spans="1:19" ht="15.6" x14ac:dyDescent="0.3">
      <c r="A4779" t="s">
        <v>1593</v>
      </c>
      <c r="B4779" s="1">
        <v>43310</v>
      </c>
      <c r="C4779" s="1">
        <v>43315</v>
      </c>
      <c r="D4779">
        <f t="shared" si="296"/>
        <v>2018</v>
      </c>
      <c r="E4779" t="str">
        <f t="shared" si="297"/>
        <v>Jul</v>
      </c>
      <c r="F4779" t="s">
        <v>37</v>
      </c>
      <c r="G4779" t="s">
        <v>1594</v>
      </c>
      <c r="H4779" s="2" t="s">
        <v>22</v>
      </c>
      <c r="I4779" t="s">
        <v>502</v>
      </c>
      <c r="J4779" t="s">
        <v>503</v>
      </c>
      <c r="K4779">
        <v>73120</v>
      </c>
      <c r="L4779" t="s">
        <v>25</v>
      </c>
      <c r="M4779" t="s">
        <v>5452</v>
      </c>
      <c r="N4779" t="s">
        <v>128</v>
      </c>
      <c r="O4779" t="s">
        <v>4436</v>
      </c>
      <c r="P4779" s="4">
        <v>33.479999999999997</v>
      </c>
      <c r="Q4779" s="4">
        <v>33.479999999999997</v>
      </c>
      <c r="R4779" s="4">
        <f t="shared" si="298"/>
        <v>0</v>
      </c>
      <c r="S4779" s="4">
        <f t="shared" si="299"/>
        <v>0</v>
      </c>
    </row>
    <row r="4780" spans="1:19" ht="15.6" x14ac:dyDescent="0.3">
      <c r="A4780" t="s">
        <v>5456</v>
      </c>
      <c r="B4780" s="1">
        <v>43353</v>
      </c>
      <c r="C4780" s="1">
        <v>43357</v>
      </c>
      <c r="D4780">
        <f t="shared" si="296"/>
        <v>2018</v>
      </c>
      <c r="E4780" t="str">
        <f t="shared" si="297"/>
        <v>Sep</v>
      </c>
      <c r="F4780" t="s">
        <v>37</v>
      </c>
      <c r="G4780" t="s">
        <v>2369</v>
      </c>
      <c r="H4780" s="2" t="s">
        <v>22</v>
      </c>
      <c r="I4780" t="s">
        <v>600</v>
      </c>
      <c r="J4780" t="s">
        <v>183</v>
      </c>
      <c r="K4780">
        <v>30318</v>
      </c>
      <c r="L4780" t="s">
        <v>44</v>
      </c>
      <c r="M4780" t="s">
        <v>5457</v>
      </c>
      <c r="N4780" t="s">
        <v>128</v>
      </c>
      <c r="O4780" t="s">
        <v>4436</v>
      </c>
      <c r="P4780" s="4">
        <v>2.78</v>
      </c>
      <c r="Q4780" s="4">
        <v>5</v>
      </c>
      <c r="R4780" s="4">
        <f t="shared" si="298"/>
        <v>-2.2200000000000002</v>
      </c>
      <c r="S4780" s="4">
        <f t="shared" si="299"/>
        <v>-0.33300000000000002</v>
      </c>
    </row>
    <row r="4781" spans="1:19" ht="15.6" x14ac:dyDescent="0.3">
      <c r="A4781" t="s">
        <v>5458</v>
      </c>
      <c r="B4781" s="1">
        <v>42117</v>
      </c>
      <c r="C4781" s="1">
        <v>42118</v>
      </c>
      <c r="D4781">
        <f t="shared" si="296"/>
        <v>2015</v>
      </c>
      <c r="E4781" t="str">
        <f t="shared" si="297"/>
        <v>Apr</v>
      </c>
      <c r="F4781" t="s">
        <v>20</v>
      </c>
      <c r="G4781" t="s">
        <v>146</v>
      </c>
      <c r="H4781" s="2" t="s">
        <v>22</v>
      </c>
      <c r="I4781" t="s">
        <v>100</v>
      </c>
      <c r="J4781" t="s">
        <v>101</v>
      </c>
      <c r="K4781">
        <v>19134</v>
      </c>
      <c r="L4781" t="s">
        <v>54</v>
      </c>
      <c r="M4781" t="s">
        <v>5457</v>
      </c>
      <c r="N4781" t="s">
        <v>128</v>
      </c>
      <c r="O4781" t="s">
        <v>4436</v>
      </c>
      <c r="P4781" s="4">
        <v>2.5019999999999998</v>
      </c>
      <c r="Q4781" s="4">
        <v>5</v>
      </c>
      <c r="R4781" s="4">
        <f t="shared" si="298"/>
        <v>-2.4980000000000002</v>
      </c>
      <c r="S4781" s="4">
        <f t="shared" si="299"/>
        <v>-0.37470000000000003</v>
      </c>
    </row>
    <row r="4782" spans="1:19" ht="15.6" x14ac:dyDescent="0.3">
      <c r="A4782" t="s">
        <v>5459</v>
      </c>
      <c r="B4782" s="1">
        <v>42270</v>
      </c>
      <c r="C4782" s="1">
        <v>42274</v>
      </c>
      <c r="D4782">
        <f t="shared" si="296"/>
        <v>2015</v>
      </c>
      <c r="E4782" t="str">
        <f t="shared" si="297"/>
        <v>Sep</v>
      </c>
      <c r="F4782" t="s">
        <v>37</v>
      </c>
      <c r="G4782" t="s">
        <v>1253</v>
      </c>
      <c r="H4782" s="2" t="s">
        <v>22</v>
      </c>
      <c r="I4782" t="s">
        <v>466</v>
      </c>
      <c r="J4782" t="s">
        <v>53</v>
      </c>
      <c r="K4782">
        <v>19711</v>
      </c>
      <c r="L4782" t="s">
        <v>54</v>
      </c>
      <c r="M4782" t="s">
        <v>5457</v>
      </c>
      <c r="N4782" t="s">
        <v>128</v>
      </c>
      <c r="O4782" t="s">
        <v>4436</v>
      </c>
      <c r="P4782" s="4">
        <v>11.12</v>
      </c>
      <c r="Q4782" s="4">
        <v>18</v>
      </c>
      <c r="R4782" s="4">
        <f t="shared" si="298"/>
        <v>-6.8800000000000008</v>
      </c>
      <c r="S4782" s="4">
        <f t="shared" si="299"/>
        <v>-1.032</v>
      </c>
    </row>
    <row r="4783" spans="1:19" x14ac:dyDescent="0.3">
      <c r="A4783" t="s">
        <v>2869</v>
      </c>
      <c r="B4783" s="1">
        <v>42807</v>
      </c>
      <c r="C4783" s="1">
        <v>42812</v>
      </c>
      <c r="D4783">
        <f t="shared" si="296"/>
        <v>2017</v>
      </c>
      <c r="E4783" t="str">
        <f t="shared" si="297"/>
        <v>Mar</v>
      </c>
      <c r="F4783" t="s">
        <v>37</v>
      </c>
      <c r="G4783" t="s">
        <v>1335</v>
      </c>
      <c r="H4783" t="s">
        <v>51</v>
      </c>
      <c r="I4783" t="s">
        <v>157</v>
      </c>
      <c r="J4783" t="s">
        <v>158</v>
      </c>
      <c r="K4783">
        <v>22980</v>
      </c>
      <c r="L4783" t="s">
        <v>44</v>
      </c>
      <c r="M4783" t="s">
        <v>5460</v>
      </c>
      <c r="N4783" t="s">
        <v>128</v>
      </c>
      <c r="O4783" t="s">
        <v>4436</v>
      </c>
      <c r="P4783" s="4">
        <v>46</v>
      </c>
      <c r="Q4783" s="4">
        <v>80</v>
      </c>
      <c r="R4783" s="4">
        <f t="shared" si="298"/>
        <v>-34</v>
      </c>
      <c r="S4783" s="4">
        <f t="shared" si="299"/>
        <v>-5.0999999999999996</v>
      </c>
    </row>
    <row r="4784" spans="1:19" ht="15.6" x14ac:dyDescent="0.3">
      <c r="A4784" t="s">
        <v>5461</v>
      </c>
      <c r="B4784" s="1">
        <v>43225</v>
      </c>
      <c r="C4784" s="1">
        <v>43230</v>
      </c>
      <c r="D4784">
        <f t="shared" si="296"/>
        <v>2018</v>
      </c>
      <c r="E4784" t="str">
        <f t="shared" si="297"/>
        <v>May</v>
      </c>
      <c r="F4784" t="s">
        <v>37</v>
      </c>
      <c r="G4784" t="s">
        <v>1413</v>
      </c>
      <c r="H4784" s="2" t="s">
        <v>22</v>
      </c>
      <c r="I4784" t="s">
        <v>182</v>
      </c>
      <c r="J4784" t="s">
        <v>183</v>
      </c>
      <c r="K4784">
        <v>31907</v>
      </c>
      <c r="L4784" t="s">
        <v>44</v>
      </c>
      <c r="M4784" t="s">
        <v>5460</v>
      </c>
      <c r="N4784" t="s">
        <v>128</v>
      </c>
      <c r="O4784" t="s">
        <v>4436</v>
      </c>
      <c r="P4784" s="4">
        <v>34.5</v>
      </c>
      <c r="Q4784" s="4">
        <v>34.5</v>
      </c>
      <c r="R4784" s="4">
        <f t="shared" si="298"/>
        <v>0</v>
      </c>
      <c r="S4784" s="4">
        <f t="shared" si="299"/>
        <v>0</v>
      </c>
    </row>
    <row r="4785" spans="1:19" ht="15.6" x14ac:dyDescent="0.3">
      <c r="A4785" t="s">
        <v>4094</v>
      </c>
      <c r="B4785" s="1">
        <v>42270</v>
      </c>
      <c r="C4785" s="1">
        <v>42272</v>
      </c>
      <c r="D4785">
        <f t="shared" si="296"/>
        <v>2015</v>
      </c>
      <c r="E4785" t="str">
        <f t="shared" si="297"/>
        <v>Sep</v>
      </c>
      <c r="F4785" t="s">
        <v>20</v>
      </c>
      <c r="G4785" t="s">
        <v>814</v>
      </c>
      <c r="H4785" s="2" t="s">
        <v>22</v>
      </c>
      <c r="I4785" t="s">
        <v>1711</v>
      </c>
      <c r="J4785" t="s">
        <v>53</v>
      </c>
      <c r="K4785">
        <v>19901</v>
      </c>
      <c r="L4785" t="s">
        <v>54</v>
      </c>
      <c r="M4785" t="s">
        <v>5460</v>
      </c>
      <c r="N4785" t="s">
        <v>128</v>
      </c>
      <c r="O4785" t="s">
        <v>4436</v>
      </c>
      <c r="P4785" s="4">
        <v>34.5</v>
      </c>
      <c r="Q4785" s="4">
        <v>34.5</v>
      </c>
      <c r="R4785" s="4">
        <f t="shared" si="298"/>
        <v>0</v>
      </c>
      <c r="S4785" s="4">
        <f t="shared" si="299"/>
        <v>0</v>
      </c>
    </row>
    <row r="4786" spans="1:19" ht="15.6" x14ac:dyDescent="0.3">
      <c r="A4786" t="s">
        <v>2278</v>
      </c>
      <c r="B4786" s="1">
        <v>42344</v>
      </c>
      <c r="C4786" s="1">
        <v>42348</v>
      </c>
      <c r="D4786">
        <f t="shared" si="296"/>
        <v>2015</v>
      </c>
      <c r="E4786" t="str">
        <f t="shared" si="297"/>
        <v>Dec</v>
      </c>
      <c r="F4786" t="s">
        <v>37</v>
      </c>
      <c r="G4786" t="s">
        <v>2172</v>
      </c>
      <c r="H4786" s="2" t="s">
        <v>22</v>
      </c>
      <c r="I4786" t="s">
        <v>23</v>
      </c>
      <c r="J4786" t="s">
        <v>24</v>
      </c>
      <c r="K4786">
        <v>60610</v>
      </c>
      <c r="L4786" t="s">
        <v>25</v>
      </c>
      <c r="M4786" t="s">
        <v>5460</v>
      </c>
      <c r="N4786" t="s">
        <v>128</v>
      </c>
      <c r="O4786" t="s">
        <v>4436</v>
      </c>
      <c r="P4786" s="4">
        <v>4.5999999999999996</v>
      </c>
      <c r="Q4786" s="4">
        <v>5</v>
      </c>
      <c r="R4786" s="4">
        <f t="shared" si="298"/>
        <v>-0.40000000000000036</v>
      </c>
      <c r="S4786" s="4">
        <f t="shared" si="299"/>
        <v>-6.0000000000000053E-2</v>
      </c>
    </row>
    <row r="4787" spans="1:19" ht="15.6" x14ac:dyDescent="0.3">
      <c r="A4787" t="s">
        <v>4352</v>
      </c>
      <c r="B4787" s="1">
        <v>42466</v>
      </c>
      <c r="C4787" s="1">
        <v>42470</v>
      </c>
      <c r="D4787">
        <f t="shared" si="296"/>
        <v>2016</v>
      </c>
      <c r="E4787" t="str">
        <f t="shared" si="297"/>
        <v>Apr</v>
      </c>
      <c r="F4787" t="s">
        <v>37</v>
      </c>
      <c r="G4787" t="s">
        <v>814</v>
      </c>
      <c r="H4787" s="2" t="s">
        <v>22</v>
      </c>
      <c r="I4787" t="s">
        <v>113</v>
      </c>
      <c r="J4787" t="s">
        <v>109</v>
      </c>
      <c r="K4787">
        <v>77041</v>
      </c>
      <c r="L4787" t="s">
        <v>25</v>
      </c>
      <c r="M4787" t="s">
        <v>5460</v>
      </c>
      <c r="N4787" t="s">
        <v>128</v>
      </c>
      <c r="O4787" t="s">
        <v>4436</v>
      </c>
      <c r="P4787" s="4">
        <v>6.9</v>
      </c>
      <c r="Q4787" s="4">
        <v>5</v>
      </c>
      <c r="R4787" s="4">
        <f t="shared" si="298"/>
        <v>1.9000000000000004</v>
      </c>
      <c r="S4787" s="4">
        <f t="shared" si="299"/>
        <v>0.28500000000000003</v>
      </c>
    </row>
    <row r="4788" spans="1:19" ht="15.6" x14ac:dyDescent="0.3">
      <c r="A4788" t="s">
        <v>5462</v>
      </c>
      <c r="B4788" s="1">
        <v>42715</v>
      </c>
      <c r="C4788" s="1">
        <v>42718</v>
      </c>
      <c r="D4788">
        <f t="shared" si="296"/>
        <v>2016</v>
      </c>
      <c r="E4788" t="str">
        <f t="shared" si="297"/>
        <v>Dec</v>
      </c>
      <c r="F4788" t="s">
        <v>20</v>
      </c>
      <c r="G4788" t="s">
        <v>949</v>
      </c>
      <c r="H4788" s="2" t="s">
        <v>22</v>
      </c>
      <c r="I4788" t="s">
        <v>97</v>
      </c>
      <c r="J4788" t="s">
        <v>89</v>
      </c>
      <c r="K4788">
        <v>48205</v>
      </c>
      <c r="L4788" t="s">
        <v>25</v>
      </c>
      <c r="M4788" t="s">
        <v>5460</v>
      </c>
      <c r="N4788" t="s">
        <v>128</v>
      </c>
      <c r="O4788" t="s">
        <v>4436</v>
      </c>
      <c r="P4788" s="4">
        <v>23</v>
      </c>
      <c r="Q4788" s="4">
        <v>18</v>
      </c>
      <c r="R4788" s="4">
        <f t="shared" si="298"/>
        <v>5</v>
      </c>
      <c r="S4788" s="4">
        <f t="shared" si="299"/>
        <v>0.75</v>
      </c>
    </row>
    <row r="4789" spans="1:19" ht="15.6" x14ac:dyDescent="0.3">
      <c r="A4789" t="s">
        <v>5463</v>
      </c>
      <c r="B4789" s="1">
        <v>43444</v>
      </c>
      <c r="C4789" s="1">
        <v>43444</v>
      </c>
      <c r="D4789">
        <f t="shared" si="296"/>
        <v>2018</v>
      </c>
      <c r="E4789" t="str">
        <f t="shared" si="297"/>
        <v>Dec</v>
      </c>
      <c r="F4789" t="s">
        <v>30</v>
      </c>
      <c r="G4789" t="s">
        <v>885</v>
      </c>
      <c r="H4789" s="2" t="s">
        <v>22</v>
      </c>
      <c r="I4789" t="s">
        <v>1698</v>
      </c>
      <c r="J4789" t="s">
        <v>1699</v>
      </c>
      <c r="K4789">
        <v>68104</v>
      </c>
      <c r="L4789" t="s">
        <v>25</v>
      </c>
      <c r="M4789" t="s">
        <v>5460</v>
      </c>
      <c r="N4789" t="s">
        <v>128</v>
      </c>
      <c r="O4789" t="s">
        <v>4436</v>
      </c>
      <c r="P4789" s="4">
        <v>34.5</v>
      </c>
      <c r="Q4789" s="4">
        <v>34.5</v>
      </c>
      <c r="R4789" s="4">
        <f t="shared" si="298"/>
        <v>0</v>
      </c>
      <c r="S4789" s="4">
        <f t="shared" si="299"/>
        <v>0</v>
      </c>
    </row>
    <row r="4790" spans="1:19" ht="15.6" x14ac:dyDescent="0.3">
      <c r="A4790" t="s">
        <v>5464</v>
      </c>
      <c r="B4790" s="1">
        <v>42846</v>
      </c>
      <c r="C4790" s="1">
        <v>42849</v>
      </c>
      <c r="D4790">
        <f t="shared" si="296"/>
        <v>2017</v>
      </c>
      <c r="E4790" t="str">
        <f t="shared" si="297"/>
        <v>Apr</v>
      </c>
      <c r="F4790" t="s">
        <v>20</v>
      </c>
      <c r="G4790" t="s">
        <v>138</v>
      </c>
      <c r="H4790" s="2" t="s">
        <v>22</v>
      </c>
      <c r="I4790" t="s">
        <v>69</v>
      </c>
      <c r="J4790" t="s">
        <v>70</v>
      </c>
      <c r="K4790">
        <v>98115</v>
      </c>
      <c r="L4790" t="s">
        <v>34</v>
      </c>
      <c r="M4790" t="s">
        <v>5465</v>
      </c>
      <c r="N4790" t="s">
        <v>128</v>
      </c>
      <c r="O4790" t="s">
        <v>4436</v>
      </c>
      <c r="P4790" s="4">
        <v>8.32</v>
      </c>
      <c r="Q4790" s="4">
        <v>18</v>
      </c>
      <c r="R4790" s="4">
        <f t="shared" si="298"/>
        <v>-9.68</v>
      </c>
      <c r="S4790" s="4">
        <f t="shared" si="299"/>
        <v>-1.452</v>
      </c>
    </row>
    <row r="4791" spans="1:19" ht="15.6" x14ac:dyDescent="0.3">
      <c r="A4791" t="s">
        <v>1117</v>
      </c>
      <c r="B4791" s="1">
        <v>42934</v>
      </c>
      <c r="C4791" s="1">
        <v>42940</v>
      </c>
      <c r="D4791">
        <f t="shared" si="296"/>
        <v>2017</v>
      </c>
      <c r="E4791" t="str">
        <f t="shared" si="297"/>
        <v>Jul</v>
      </c>
      <c r="F4791" t="s">
        <v>37</v>
      </c>
      <c r="G4791" t="s">
        <v>1118</v>
      </c>
      <c r="H4791" s="2" t="s">
        <v>22</v>
      </c>
      <c r="I4791" t="s">
        <v>165</v>
      </c>
      <c r="J4791" t="s">
        <v>75</v>
      </c>
      <c r="K4791">
        <v>80219</v>
      </c>
      <c r="L4791" t="s">
        <v>34</v>
      </c>
      <c r="M4791" t="s">
        <v>5465</v>
      </c>
      <c r="N4791" t="s">
        <v>128</v>
      </c>
      <c r="O4791" t="s">
        <v>4436</v>
      </c>
      <c r="P4791" s="4">
        <v>1.8720000000000001</v>
      </c>
      <c r="Q4791" s="4">
        <v>5</v>
      </c>
      <c r="R4791" s="4">
        <f t="shared" si="298"/>
        <v>-3.1280000000000001</v>
      </c>
      <c r="S4791" s="4">
        <f t="shared" si="299"/>
        <v>-0.46920000000000001</v>
      </c>
    </row>
    <row r="4792" spans="1:19" ht="15.6" x14ac:dyDescent="0.3">
      <c r="A4792" t="s">
        <v>5244</v>
      </c>
      <c r="B4792" s="1">
        <v>43051</v>
      </c>
      <c r="C4792" s="1">
        <v>43058</v>
      </c>
      <c r="D4792">
        <f t="shared" si="296"/>
        <v>2017</v>
      </c>
      <c r="E4792" t="str">
        <f t="shared" si="297"/>
        <v>Nov</v>
      </c>
      <c r="F4792" t="s">
        <v>37</v>
      </c>
      <c r="G4792" t="s">
        <v>1046</v>
      </c>
      <c r="H4792" s="2" t="s">
        <v>22</v>
      </c>
      <c r="I4792" t="s">
        <v>177</v>
      </c>
      <c r="J4792" t="s">
        <v>178</v>
      </c>
      <c r="K4792">
        <v>85204</v>
      </c>
      <c r="L4792" t="s">
        <v>34</v>
      </c>
      <c r="M4792" t="s">
        <v>5465</v>
      </c>
      <c r="N4792" t="s">
        <v>110</v>
      </c>
      <c r="O4792" t="s">
        <v>4436</v>
      </c>
      <c r="P4792" s="4">
        <v>4.3680000000000003</v>
      </c>
      <c r="Q4792" s="4">
        <v>100</v>
      </c>
      <c r="R4792" s="4">
        <f t="shared" si="298"/>
        <v>-95.632000000000005</v>
      </c>
      <c r="S4792" s="4">
        <f t="shared" si="299"/>
        <v>-14.344800000000001</v>
      </c>
    </row>
    <row r="4793" spans="1:19" ht="15.6" x14ac:dyDescent="0.3">
      <c r="A4793" t="s">
        <v>5466</v>
      </c>
      <c r="B4793" s="1">
        <v>43055</v>
      </c>
      <c r="C4793" s="1">
        <v>43056</v>
      </c>
      <c r="D4793">
        <f t="shared" si="296"/>
        <v>2017</v>
      </c>
      <c r="E4793" t="str">
        <f t="shared" si="297"/>
        <v>Nov</v>
      </c>
      <c r="F4793" t="s">
        <v>20</v>
      </c>
      <c r="G4793" t="s">
        <v>5467</v>
      </c>
      <c r="H4793" s="2" t="s">
        <v>22</v>
      </c>
      <c r="I4793" t="s">
        <v>2029</v>
      </c>
      <c r="J4793" t="s">
        <v>33</v>
      </c>
      <c r="K4793">
        <v>95661</v>
      </c>
      <c r="L4793" t="s">
        <v>34</v>
      </c>
      <c r="M4793" t="s">
        <v>5465</v>
      </c>
      <c r="N4793" t="s">
        <v>128</v>
      </c>
      <c r="O4793" t="s">
        <v>4436</v>
      </c>
      <c r="P4793" s="4">
        <v>8.32</v>
      </c>
      <c r="Q4793" s="4">
        <v>18</v>
      </c>
      <c r="R4793" s="4">
        <f t="shared" si="298"/>
        <v>-9.68</v>
      </c>
      <c r="S4793" s="4">
        <f t="shared" si="299"/>
        <v>-1.452</v>
      </c>
    </row>
    <row r="4794" spans="1:19" ht="15.6" x14ac:dyDescent="0.3">
      <c r="A4794" t="s">
        <v>5468</v>
      </c>
      <c r="B4794" s="1">
        <v>43095</v>
      </c>
      <c r="C4794" s="1">
        <v>43099</v>
      </c>
      <c r="D4794">
        <f t="shared" si="296"/>
        <v>2017</v>
      </c>
      <c r="E4794" t="str">
        <f t="shared" si="297"/>
        <v>Dec</v>
      </c>
      <c r="F4794" t="s">
        <v>37</v>
      </c>
      <c r="G4794" t="s">
        <v>343</v>
      </c>
      <c r="H4794" s="2" t="s">
        <v>22</v>
      </c>
      <c r="I4794" t="s">
        <v>61</v>
      </c>
      <c r="J4794" t="s">
        <v>62</v>
      </c>
      <c r="K4794">
        <v>10024</v>
      </c>
      <c r="L4794" t="s">
        <v>54</v>
      </c>
      <c r="M4794" t="s">
        <v>5465</v>
      </c>
      <c r="N4794" t="s">
        <v>110</v>
      </c>
      <c r="O4794" t="s">
        <v>4436</v>
      </c>
      <c r="P4794" s="4">
        <v>4.992</v>
      </c>
      <c r="Q4794" s="4">
        <v>5</v>
      </c>
      <c r="R4794" s="4">
        <f t="shared" si="298"/>
        <v>-8.0000000000000071E-3</v>
      </c>
      <c r="S4794" s="4">
        <f t="shared" si="299"/>
        <v>-1.200000000000001E-3</v>
      </c>
    </row>
    <row r="4795" spans="1:19" ht="15.6" x14ac:dyDescent="0.3">
      <c r="A4795" t="s">
        <v>5469</v>
      </c>
      <c r="B4795" s="1">
        <v>42639</v>
      </c>
      <c r="C4795" s="1">
        <v>42641</v>
      </c>
      <c r="D4795">
        <f t="shared" si="296"/>
        <v>2016</v>
      </c>
      <c r="E4795" t="str">
        <f t="shared" si="297"/>
        <v>Sep</v>
      </c>
      <c r="F4795" t="s">
        <v>67</v>
      </c>
      <c r="G4795" t="s">
        <v>1214</v>
      </c>
      <c r="H4795" s="2" t="s">
        <v>22</v>
      </c>
      <c r="I4795" t="s">
        <v>113</v>
      </c>
      <c r="J4795" t="s">
        <v>109</v>
      </c>
      <c r="K4795">
        <v>77070</v>
      </c>
      <c r="L4795" t="s">
        <v>25</v>
      </c>
      <c r="M4795" t="s">
        <v>5465</v>
      </c>
      <c r="N4795" t="s">
        <v>128</v>
      </c>
      <c r="O4795" t="s">
        <v>4436</v>
      </c>
      <c r="P4795" s="4">
        <v>2.08</v>
      </c>
      <c r="Q4795" s="4">
        <v>5</v>
      </c>
      <c r="R4795" s="4">
        <f t="shared" si="298"/>
        <v>-2.92</v>
      </c>
      <c r="S4795" s="4">
        <f t="shared" si="299"/>
        <v>-0.438</v>
      </c>
    </row>
    <row r="4796" spans="1:19" ht="15.6" x14ac:dyDescent="0.3">
      <c r="A4796" t="s">
        <v>5470</v>
      </c>
      <c r="B4796" s="1">
        <v>42589</v>
      </c>
      <c r="C4796" s="1">
        <v>42593</v>
      </c>
      <c r="D4796">
        <f t="shared" si="296"/>
        <v>2016</v>
      </c>
      <c r="E4796" t="str">
        <f t="shared" si="297"/>
        <v>Aug</v>
      </c>
      <c r="F4796" t="s">
        <v>37</v>
      </c>
      <c r="G4796" t="s">
        <v>1321</v>
      </c>
      <c r="H4796" s="2" t="s">
        <v>22</v>
      </c>
      <c r="I4796" t="s">
        <v>2923</v>
      </c>
      <c r="J4796" t="s">
        <v>980</v>
      </c>
      <c r="K4796">
        <v>83704</v>
      </c>
      <c r="L4796" t="s">
        <v>34</v>
      </c>
      <c r="M4796" t="s">
        <v>5471</v>
      </c>
      <c r="N4796" t="s">
        <v>128</v>
      </c>
      <c r="O4796" t="s">
        <v>4436</v>
      </c>
      <c r="P4796" s="4">
        <v>3.3039999999999998</v>
      </c>
      <c r="Q4796" s="4">
        <v>5</v>
      </c>
      <c r="R4796" s="4">
        <f t="shared" si="298"/>
        <v>-1.6960000000000002</v>
      </c>
      <c r="S4796" s="4">
        <f t="shared" si="299"/>
        <v>-0.25440000000000002</v>
      </c>
    </row>
    <row r="4797" spans="1:19" ht="15.6" x14ac:dyDescent="0.3">
      <c r="A4797" t="s">
        <v>813</v>
      </c>
      <c r="B4797" s="1">
        <v>42590</v>
      </c>
      <c r="C4797" s="1">
        <v>42590</v>
      </c>
      <c r="D4797">
        <f t="shared" si="296"/>
        <v>2016</v>
      </c>
      <c r="E4797" t="str">
        <f t="shared" si="297"/>
        <v>Aug</v>
      </c>
      <c r="F4797" t="s">
        <v>30</v>
      </c>
      <c r="G4797" t="s">
        <v>814</v>
      </c>
      <c r="H4797" s="2" t="s">
        <v>22</v>
      </c>
      <c r="I4797" t="s">
        <v>32</v>
      </c>
      <c r="J4797" t="s">
        <v>33</v>
      </c>
      <c r="K4797">
        <v>94109</v>
      </c>
      <c r="L4797" t="s">
        <v>34</v>
      </c>
      <c r="M4797" t="s">
        <v>5471</v>
      </c>
      <c r="N4797" t="s">
        <v>128</v>
      </c>
      <c r="O4797" t="s">
        <v>4436</v>
      </c>
      <c r="P4797" s="4">
        <v>6.6079999999999997</v>
      </c>
      <c r="Q4797" s="4">
        <v>5</v>
      </c>
      <c r="R4797" s="4">
        <f t="shared" si="298"/>
        <v>1.6079999999999997</v>
      </c>
      <c r="S4797" s="4">
        <f t="shared" si="299"/>
        <v>0.24119999999999994</v>
      </c>
    </row>
    <row r="4798" spans="1:19" x14ac:dyDescent="0.3">
      <c r="A4798" t="s">
        <v>1365</v>
      </c>
      <c r="B4798" s="1">
        <v>43001</v>
      </c>
      <c r="C4798" s="1">
        <v>43005</v>
      </c>
      <c r="D4798">
        <f t="shared" si="296"/>
        <v>2017</v>
      </c>
      <c r="E4798" t="str">
        <f t="shared" si="297"/>
        <v>Sep</v>
      </c>
      <c r="F4798" t="s">
        <v>37</v>
      </c>
      <c r="G4798" t="s">
        <v>1366</v>
      </c>
      <c r="H4798" t="s">
        <v>51</v>
      </c>
      <c r="I4798" t="s">
        <v>69</v>
      </c>
      <c r="J4798" t="s">
        <v>70</v>
      </c>
      <c r="K4798">
        <v>98115</v>
      </c>
      <c r="L4798" t="s">
        <v>34</v>
      </c>
      <c r="M4798" t="s">
        <v>5471</v>
      </c>
      <c r="N4798" t="s">
        <v>128</v>
      </c>
      <c r="O4798" t="s">
        <v>4436</v>
      </c>
      <c r="P4798" s="4">
        <v>13.215999999999999</v>
      </c>
      <c r="Q4798" s="4">
        <v>13.215999999999999</v>
      </c>
      <c r="R4798" s="4">
        <f t="shared" si="298"/>
        <v>0</v>
      </c>
      <c r="S4798" s="4">
        <f t="shared" si="299"/>
        <v>0</v>
      </c>
    </row>
    <row r="4799" spans="1:19" x14ac:dyDescent="0.3">
      <c r="A4799" t="s">
        <v>5472</v>
      </c>
      <c r="B4799" s="1">
        <v>43049</v>
      </c>
      <c r="C4799" s="1">
        <v>43051</v>
      </c>
      <c r="D4799">
        <f t="shared" si="296"/>
        <v>2017</v>
      </c>
      <c r="E4799" t="str">
        <f t="shared" si="297"/>
        <v>Nov</v>
      </c>
      <c r="F4799" t="s">
        <v>20</v>
      </c>
      <c r="G4799" t="s">
        <v>673</v>
      </c>
      <c r="H4799" t="s">
        <v>51</v>
      </c>
      <c r="I4799" t="s">
        <v>32</v>
      </c>
      <c r="J4799" t="s">
        <v>33</v>
      </c>
      <c r="K4799">
        <v>94122</v>
      </c>
      <c r="L4799" t="s">
        <v>34</v>
      </c>
      <c r="M4799" t="s">
        <v>5471</v>
      </c>
      <c r="N4799" t="s">
        <v>128</v>
      </c>
      <c r="O4799" t="s">
        <v>4436</v>
      </c>
      <c r="P4799" s="4">
        <v>13.215999999999999</v>
      </c>
      <c r="Q4799" s="4">
        <v>13.215999999999999</v>
      </c>
      <c r="R4799" s="4">
        <f t="shared" si="298"/>
        <v>0</v>
      </c>
      <c r="S4799" s="4">
        <f t="shared" si="299"/>
        <v>0</v>
      </c>
    </row>
    <row r="4800" spans="1:19" ht="15.6" x14ac:dyDescent="0.3">
      <c r="A4800" t="s">
        <v>5473</v>
      </c>
      <c r="B4800" s="1">
        <v>43178</v>
      </c>
      <c r="C4800" s="1">
        <v>43181</v>
      </c>
      <c r="D4800">
        <f t="shared" si="296"/>
        <v>2018</v>
      </c>
      <c r="E4800" t="str">
        <f t="shared" si="297"/>
        <v>Mar</v>
      </c>
      <c r="F4800" t="s">
        <v>20</v>
      </c>
      <c r="G4800" t="s">
        <v>709</v>
      </c>
      <c r="H4800" s="2" t="s">
        <v>22</v>
      </c>
      <c r="I4800" t="s">
        <v>32</v>
      </c>
      <c r="J4800" t="s">
        <v>33</v>
      </c>
      <c r="K4800">
        <v>94110</v>
      </c>
      <c r="L4800" t="s">
        <v>34</v>
      </c>
      <c r="M4800" t="s">
        <v>5471</v>
      </c>
      <c r="N4800" t="s">
        <v>128</v>
      </c>
      <c r="O4800" t="s">
        <v>4436</v>
      </c>
      <c r="P4800" s="4">
        <v>19.824000000000002</v>
      </c>
      <c r="Q4800" s="4">
        <v>18</v>
      </c>
      <c r="R4800" s="4">
        <f t="shared" si="298"/>
        <v>1.8240000000000016</v>
      </c>
      <c r="S4800" s="4">
        <f t="shared" si="299"/>
        <v>0.27360000000000023</v>
      </c>
    </row>
    <row r="4801" spans="1:19" ht="15.6" x14ac:dyDescent="0.3">
      <c r="A4801" t="s">
        <v>5474</v>
      </c>
      <c r="B4801" s="1">
        <v>42351</v>
      </c>
      <c r="C4801" s="1">
        <v>42353</v>
      </c>
      <c r="D4801">
        <f t="shared" si="296"/>
        <v>2015</v>
      </c>
      <c r="E4801" t="str">
        <f t="shared" si="297"/>
        <v>Dec</v>
      </c>
      <c r="F4801" t="s">
        <v>67</v>
      </c>
      <c r="G4801" t="s">
        <v>1033</v>
      </c>
      <c r="H4801" s="2" t="s">
        <v>22</v>
      </c>
      <c r="I4801" t="s">
        <v>204</v>
      </c>
      <c r="J4801" t="s">
        <v>205</v>
      </c>
      <c r="K4801">
        <v>42420</v>
      </c>
      <c r="L4801" t="s">
        <v>44</v>
      </c>
      <c r="M4801" t="s">
        <v>5471</v>
      </c>
      <c r="N4801" t="s">
        <v>128</v>
      </c>
      <c r="O4801" t="s">
        <v>4436</v>
      </c>
      <c r="P4801" s="4">
        <v>12.39</v>
      </c>
      <c r="Q4801" s="4">
        <v>12.39</v>
      </c>
      <c r="R4801" s="4">
        <f t="shared" si="298"/>
        <v>0</v>
      </c>
      <c r="S4801" s="4">
        <f t="shared" si="299"/>
        <v>0</v>
      </c>
    </row>
    <row r="4802" spans="1:19" ht="15.6" x14ac:dyDescent="0.3">
      <c r="A4802" t="s">
        <v>5475</v>
      </c>
      <c r="B4802" s="1">
        <v>43053</v>
      </c>
      <c r="C4802" s="1">
        <v>43055</v>
      </c>
      <c r="D4802">
        <f t="shared" ref="D4802:D4865" si="300">YEAR(B4802)</f>
        <v>2017</v>
      </c>
      <c r="E4802" t="str">
        <f t="shared" ref="E4802:E4865" si="301">TEXT(B4802,"mmm")</f>
        <v>Nov</v>
      </c>
      <c r="F4802" t="s">
        <v>67</v>
      </c>
      <c r="G4802" t="s">
        <v>2527</v>
      </c>
      <c r="H4802" s="2" t="s">
        <v>22</v>
      </c>
      <c r="I4802" t="s">
        <v>600</v>
      </c>
      <c r="J4802" t="s">
        <v>183</v>
      </c>
      <c r="K4802">
        <v>30318</v>
      </c>
      <c r="L4802" t="s">
        <v>44</v>
      </c>
      <c r="M4802" t="s">
        <v>5471</v>
      </c>
      <c r="N4802" t="s">
        <v>128</v>
      </c>
      <c r="O4802" t="s">
        <v>4436</v>
      </c>
      <c r="P4802" s="4">
        <v>8.26</v>
      </c>
      <c r="Q4802" s="4">
        <v>18</v>
      </c>
      <c r="R4802" s="4">
        <f t="shared" si="298"/>
        <v>-9.74</v>
      </c>
      <c r="S4802" s="4">
        <f t="shared" si="299"/>
        <v>-1.4610000000000001</v>
      </c>
    </row>
    <row r="4803" spans="1:19" x14ac:dyDescent="0.3">
      <c r="A4803" t="s">
        <v>5476</v>
      </c>
      <c r="B4803" s="1">
        <v>42116</v>
      </c>
      <c r="C4803" s="1">
        <v>42118</v>
      </c>
      <c r="D4803">
        <f t="shared" si="300"/>
        <v>2015</v>
      </c>
      <c r="E4803" t="str">
        <f t="shared" si="301"/>
        <v>Apr</v>
      </c>
      <c r="F4803" t="s">
        <v>67</v>
      </c>
      <c r="G4803" t="s">
        <v>1153</v>
      </c>
      <c r="H4803" t="s">
        <v>51</v>
      </c>
      <c r="I4803" t="s">
        <v>232</v>
      </c>
      <c r="J4803" t="s">
        <v>62</v>
      </c>
      <c r="K4803">
        <v>12180</v>
      </c>
      <c r="L4803" t="s">
        <v>54</v>
      </c>
      <c r="M4803" t="s">
        <v>5471</v>
      </c>
      <c r="N4803" t="s">
        <v>128</v>
      </c>
      <c r="O4803" t="s">
        <v>4436</v>
      </c>
      <c r="P4803" s="4">
        <v>9.9120000000000008</v>
      </c>
      <c r="Q4803" s="4">
        <v>80</v>
      </c>
      <c r="R4803" s="4">
        <f t="shared" ref="R4803:R4866" si="302">P4803-Q4803</f>
        <v>-70.087999999999994</v>
      </c>
      <c r="S4803" s="4">
        <f t="shared" ref="S4803:S4866" si="303">0.15*R4803</f>
        <v>-10.513199999999999</v>
      </c>
    </row>
    <row r="4804" spans="1:19" ht="15.6" x14ac:dyDescent="0.3">
      <c r="A4804" t="s">
        <v>5040</v>
      </c>
      <c r="B4804" s="1">
        <v>42534</v>
      </c>
      <c r="C4804" s="1">
        <v>42540</v>
      </c>
      <c r="D4804">
        <f t="shared" si="300"/>
        <v>2016</v>
      </c>
      <c r="E4804" t="str">
        <f t="shared" si="301"/>
        <v>Jun</v>
      </c>
      <c r="F4804" t="s">
        <v>37</v>
      </c>
      <c r="G4804" t="s">
        <v>2937</v>
      </c>
      <c r="H4804" s="2" t="s">
        <v>22</v>
      </c>
      <c r="I4804" t="s">
        <v>5041</v>
      </c>
      <c r="J4804" t="s">
        <v>2888</v>
      </c>
      <c r="K4804">
        <v>4240</v>
      </c>
      <c r="L4804" t="s">
        <v>54</v>
      </c>
      <c r="M4804" t="s">
        <v>5471</v>
      </c>
      <c r="N4804" t="s">
        <v>128</v>
      </c>
      <c r="O4804" t="s">
        <v>4436</v>
      </c>
      <c r="P4804" s="4">
        <v>8.26</v>
      </c>
      <c r="Q4804" s="4">
        <v>18</v>
      </c>
      <c r="R4804" s="4">
        <f t="shared" si="302"/>
        <v>-9.74</v>
      </c>
      <c r="S4804" s="4">
        <f t="shared" si="303"/>
        <v>-1.4610000000000001</v>
      </c>
    </row>
    <row r="4805" spans="1:19" ht="15.6" x14ac:dyDescent="0.3">
      <c r="A4805" t="s">
        <v>5477</v>
      </c>
      <c r="B4805" s="1">
        <v>43155</v>
      </c>
      <c r="C4805" s="1">
        <v>43159</v>
      </c>
      <c r="D4805">
        <f t="shared" si="300"/>
        <v>2018</v>
      </c>
      <c r="E4805" t="str">
        <f t="shared" si="301"/>
        <v>Feb</v>
      </c>
      <c r="F4805" t="s">
        <v>37</v>
      </c>
      <c r="G4805" t="s">
        <v>1914</v>
      </c>
      <c r="H4805" s="2" t="s">
        <v>22</v>
      </c>
      <c r="I4805" t="s">
        <v>100</v>
      </c>
      <c r="J4805" t="s">
        <v>101</v>
      </c>
      <c r="K4805">
        <v>19134</v>
      </c>
      <c r="L4805" t="s">
        <v>54</v>
      </c>
      <c r="M4805" t="s">
        <v>5471</v>
      </c>
      <c r="N4805" t="s">
        <v>128</v>
      </c>
      <c r="O4805" t="s">
        <v>4436</v>
      </c>
      <c r="P4805" s="4">
        <v>4.9560000000000004</v>
      </c>
      <c r="Q4805" s="4">
        <v>5</v>
      </c>
      <c r="R4805" s="4">
        <f t="shared" si="302"/>
        <v>-4.3999999999999595E-2</v>
      </c>
      <c r="S4805" s="4">
        <f t="shared" si="303"/>
        <v>-6.5999999999999392E-3</v>
      </c>
    </row>
    <row r="4806" spans="1:19" x14ac:dyDescent="0.3">
      <c r="A4806" t="s">
        <v>1351</v>
      </c>
      <c r="B4806" s="1">
        <v>43345</v>
      </c>
      <c r="C4806" s="1">
        <v>43349</v>
      </c>
      <c r="D4806">
        <f t="shared" si="300"/>
        <v>2018</v>
      </c>
      <c r="E4806" t="str">
        <f t="shared" si="301"/>
        <v>Sep</v>
      </c>
      <c r="F4806" t="s">
        <v>37</v>
      </c>
      <c r="G4806" t="s">
        <v>1352</v>
      </c>
      <c r="H4806" t="s">
        <v>51</v>
      </c>
      <c r="I4806" t="s">
        <v>61</v>
      </c>
      <c r="J4806" t="s">
        <v>62</v>
      </c>
      <c r="K4806">
        <v>10009</v>
      </c>
      <c r="L4806" t="s">
        <v>54</v>
      </c>
      <c r="M4806" t="s">
        <v>5471</v>
      </c>
      <c r="N4806" t="s">
        <v>128</v>
      </c>
      <c r="O4806" t="s">
        <v>4436</v>
      </c>
      <c r="P4806" s="4">
        <v>26.431999999999999</v>
      </c>
      <c r="Q4806" s="4">
        <v>26.431999999999999</v>
      </c>
      <c r="R4806" s="4">
        <f t="shared" si="302"/>
        <v>0</v>
      </c>
      <c r="S4806" s="4">
        <f t="shared" si="303"/>
        <v>0</v>
      </c>
    </row>
    <row r="4807" spans="1:19" ht="15.6" x14ac:dyDescent="0.3">
      <c r="A4807" t="s">
        <v>3404</v>
      </c>
      <c r="B4807" s="1">
        <v>42315</v>
      </c>
      <c r="C4807" s="1">
        <v>42320</v>
      </c>
      <c r="D4807">
        <f t="shared" si="300"/>
        <v>2015</v>
      </c>
      <c r="E4807" t="str">
        <f t="shared" si="301"/>
        <v>Nov</v>
      </c>
      <c r="F4807" t="s">
        <v>37</v>
      </c>
      <c r="G4807" t="s">
        <v>276</v>
      </c>
      <c r="H4807" s="2" t="s">
        <v>22</v>
      </c>
      <c r="I4807" t="s">
        <v>3405</v>
      </c>
      <c r="J4807" t="s">
        <v>148</v>
      </c>
      <c r="K4807">
        <v>54401</v>
      </c>
      <c r="L4807" t="s">
        <v>25</v>
      </c>
      <c r="M4807" t="s">
        <v>5471</v>
      </c>
      <c r="N4807" t="s">
        <v>128</v>
      </c>
      <c r="O4807" t="s">
        <v>4436</v>
      </c>
      <c r="P4807" s="4">
        <v>12.39</v>
      </c>
      <c r="Q4807" s="4">
        <v>12.39</v>
      </c>
      <c r="R4807" s="4">
        <f t="shared" si="302"/>
        <v>0</v>
      </c>
      <c r="S4807" s="4">
        <f t="shared" si="303"/>
        <v>0</v>
      </c>
    </row>
    <row r="4808" spans="1:19" ht="15.6" x14ac:dyDescent="0.3">
      <c r="A4808" t="s">
        <v>5478</v>
      </c>
      <c r="B4808" s="1">
        <v>42980</v>
      </c>
      <c r="C4808" s="1">
        <v>42980</v>
      </c>
      <c r="D4808">
        <f t="shared" si="300"/>
        <v>2017</v>
      </c>
      <c r="E4808" t="str">
        <f t="shared" si="301"/>
        <v>Sep</v>
      </c>
      <c r="F4808" t="s">
        <v>30</v>
      </c>
      <c r="G4808" t="s">
        <v>4390</v>
      </c>
      <c r="H4808" s="2" t="s">
        <v>22</v>
      </c>
      <c r="I4808" t="s">
        <v>400</v>
      </c>
      <c r="J4808" t="s">
        <v>148</v>
      </c>
      <c r="K4808">
        <v>53711</v>
      </c>
      <c r="L4808" t="s">
        <v>25</v>
      </c>
      <c r="M4808" t="s">
        <v>5471</v>
      </c>
      <c r="N4808" t="s">
        <v>128</v>
      </c>
      <c r="O4808" t="s">
        <v>4436</v>
      </c>
      <c r="P4808" s="4">
        <v>8.26</v>
      </c>
      <c r="Q4808" s="4">
        <v>18</v>
      </c>
      <c r="R4808" s="4">
        <f t="shared" si="302"/>
        <v>-9.74</v>
      </c>
      <c r="S4808" s="4">
        <f t="shared" si="303"/>
        <v>-1.4610000000000001</v>
      </c>
    </row>
    <row r="4809" spans="1:19" ht="15.6" x14ac:dyDescent="0.3">
      <c r="A4809" t="s">
        <v>2698</v>
      </c>
      <c r="B4809" s="1">
        <v>42172</v>
      </c>
      <c r="C4809" s="1">
        <v>42176</v>
      </c>
      <c r="D4809">
        <f t="shared" si="300"/>
        <v>2015</v>
      </c>
      <c r="E4809" t="str">
        <f t="shared" si="301"/>
        <v>Jun</v>
      </c>
      <c r="F4809" t="s">
        <v>37</v>
      </c>
      <c r="G4809" t="s">
        <v>2302</v>
      </c>
      <c r="H4809" s="2" t="s">
        <v>22</v>
      </c>
      <c r="I4809" t="s">
        <v>69</v>
      </c>
      <c r="J4809" t="s">
        <v>70</v>
      </c>
      <c r="K4809">
        <v>98105</v>
      </c>
      <c r="L4809" t="s">
        <v>34</v>
      </c>
      <c r="M4809" t="s">
        <v>5479</v>
      </c>
      <c r="N4809" t="s">
        <v>128</v>
      </c>
      <c r="O4809" t="s">
        <v>4436</v>
      </c>
      <c r="P4809" s="4">
        <v>3266.3760000000002</v>
      </c>
      <c r="Q4809" s="4">
        <f>P4809-1000</f>
        <v>2266.3760000000002</v>
      </c>
      <c r="R4809" s="4">
        <f t="shared" si="302"/>
        <v>1000</v>
      </c>
      <c r="S4809" s="4">
        <f t="shared" si="303"/>
        <v>150</v>
      </c>
    </row>
    <row r="4810" spans="1:19" x14ac:dyDescent="0.3">
      <c r="A4810" t="s">
        <v>5480</v>
      </c>
      <c r="B4810" s="1">
        <v>43392</v>
      </c>
      <c r="C4810" s="1">
        <v>43399</v>
      </c>
      <c r="D4810">
        <f t="shared" si="300"/>
        <v>2018</v>
      </c>
      <c r="E4810" t="str">
        <f t="shared" si="301"/>
        <v>Oct</v>
      </c>
      <c r="F4810" t="s">
        <v>37</v>
      </c>
      <c r="G4810" t="s">
        <v>822</v>
      </c>
      <c r="H4810" t="s">
        <v>22</v>
      </c>
      <c r="I4810" t="s">
        <v>636</v>
      </c>
      <c r="J4810" t="s">
        <v>83</v>
      </c>
      <c r="K4810">
        <v>27217</v>
      </c>
      <c r="L4810" t="s">
        <v>44</v>
      </c>
      <c r="M4810" t="s">
        <v>5479</v>
      </c>
      <c r="N4810" t="s">
        <v>128</v>
      </c>
      <c r="O4810" t="s">
        <v>4436</v>
      </c>
      <c r="P4810" s="4">
        <v>1633.1880000000001</v>
      </c>
      <c r="Q4810" s="4">
        <v>1633.1880000000001</v>
      </c>
      <c r="R4810" s="4">
        <f t="shared" si="302"/>
        <v>0</v>
      </c>
      <c r="S4810" s="4">
        <f t="shared" si="303"/>
        <v>0</v>
      </c>
    </row>
    <row r="4811" spans="1:19" ht="15.6" x14ac:dyDescent="0.3">
      <c r="A4811" t="s">
        <v>4928</v>
      </c>
      <c r="B4811" s="1">
        <v>42979</v>
      </c>
      <c r="C4811" s="1">
        <v>42981</v>
      </c>
      <c r="D4811">
        <f t="shared" si="300"/>
        <v>2017</v>
      </c>
      <c r="E4811" t="str">
        <f t="shared" si="301"/>
        <v>Sep</v>
      </c>
      <c r="F4811" t="s">
        <v>20</v>
      </c>
      <c r="G4811" t="s">
        <v>1335</v>
      </c>
      <c r="H4811" s="2" t="s">
        <v>22</v>
      </c>
      <c r="I4811" t="s">
        <v>61</v>
      </c>
      <c r="J4811" t="s">
        <v>62</v>
      </c>
      <c r="K4811">
        <v>10009</v>
      </c>
      <c r="L4811" t="s">
        <v>54</v>
      </c>
      <c r="M4811" t="s">
        <v>5479</v>
      </c>
      <c r="N4811" t="s">
        <v>110</v>
      </c>
      <c r="O4811" t="s">
        <v>4436</v>
      </c>
      <c r="P4811" s="4">
        <v>4355.1679999999997</v>
      </c>
      <c r="Q4811" s="4">
        <v>80</v>
      </c>
      <c r="R4811" s="4">
        <f t="shared" si="302"/>
        <v>4275.1679999999997</v>
      </c>
      <c r="S4811" s="4">
        <f t="shared" si="303"/>
        <v>641.27519999999993</v>
      </c>
    </row>
    <row r="4812" spans="1:19" x14ac:dyDescent="0.3">
      <c r="A4812" t="s">
        <v>2837</v>
      </c>
      <c r="B4812" s="1">
        <v>42211</v>
      </c>
      <c r="C4812" s="1">
        <v>42215</v>
      </c>
      <c r="D4812">
        <f t="shared" si="300"/>
        <v>2015</v>
      </c>
      <c r="E4812" t="str">
        <f t="shared" si="301"/>
        <v>Jul</v>
      </c>
      <c r="F4812" t="s">
        <v>37</v>
      </c>
      <c r="G4812" t="s">
        <v>892</v>
      </c>
      <c r="H4812" t="s">
        <v>105</v>
      </c>
      <c r="I4812" t="s">
        <v>855</v>
      </c>
      <c r="J4812" t="s">
        <v>109</v>
      </c>
      <c r="K4812">
        <v>78207</v>
      </c>
      <c r="L4812" t="s">
        <v>25</v>
      </c>
      <c r="M4812" t="s">
        <v>5479</v>
      </c>
      <c r="N4812" t="s">
        <v>128</v>
      </c>
      <c r="O4812" t="s">
        <v>4436</v>
      </c>
      <c r="P4812" s="4">
        <v>2177.5839999999998</v>
      </c>
      <c r="Q4812" s="4">
        <f>P4812-500</f>
        <v>1677.5839999999998</v>
      </c>
      <c r="R4812" s="4">
        <f t="shared" si="302"/>
        <v>500</v>
      </c>
      <c r="S4812" s="4">
        <f t="shared" si="303"/>
        <v>75</v>
      </c>
    </row>
    <row r="4813" spans="1:19" x14ac:dyDescent="0.3">
      <c r="A4813" t="s">
        <v>1582</v>
      </c>
      <c r="B4813" s="1">
        <v>42833</v>
      </c>
      <c r="C4813" s="1">
        <v>42837</v>
      </c>
      <c r="D4813">
        <f t="shared" si="300"/>
        <v>2017</v>
      </c>
      <c r="E4813" t="str">
        <f t="shared" si="301"/>
        <v>Apr</v>
      </c>
      <c r="F4813" t="s">
        <v>37</v>
      </c>
      <c r="G4813" t="s">
        <v>652</v>
      </c>
      <c r="H4813" t="s">
        <v>105</v>
      </c>
      <c r="I4813" t="s">
        <v>113</v>
      </c>
      <c r="J4813" t="s">
        <v>109</v>
      </c>
      <c r="K4813">
        <v>77041</v>
      </c>
      <c r="L4813" t="s">
        <v>25</v>
      </c>
      <c r="M4813" t="s">
        <v>5479</v>
      </c>
      <c r="N4813" t="s">
        <v>110</v>
      </c>
      <c r="O4813" t="s">
        <v>4436</v>
      </c>
      <c r="P4813" s="4">
        <v>1088.7919999999999</v>
      </c>
      <c r="Q4813" s="4">
        <v>1088.7919999999999</v>
      </c>
      <c r="R4813" s="4">
        <f t="shared" si="302"/>
        <v>0</v>
      </c>
      <c r="S4813" s="4">
        <f t="shared" si="303"/>
        <v>0</v>
      </c>
    </row>
    <row r="4814" spans="1:19" ht="15.6" x14ac:dyDescent="0.3">
      <c r="A4814" t="s">
        <v>1591</v>
      </c>
      <c r="B4814" s="1">
        <v>43116</v>
      </c>
      <c r="C4814" s="1">
        <v>43118</v>
      </c>
      <c r="D4814">
        <f t="shared" si="300"/>
        <v>2018</v>
      </c>
      <c r="E4814" t="str">
        <f t="shared" si="301"/>
        <v>Jan</v>
      </c>
      <c r="F4814" t="s">
        <v>67</v>
      </c>
      <c r="G4814" t="s">
        <v>1592</v>
      </c>
      <c r="H4814" s="2" t="s">
        <v>22</v>
      </c>
      <c r="I4814" t="s">
        <v>648</v>
      </c>
      <c r="J4814" t="s">
        <v>89</v>
      </c>
      <c r="K4814">
        <v>49201</v>
      </c>
      <c r="L4814" t="s">
        <v>25</v>
      </c>
      <c r="M4814" t="s">
        <v>5479</v>
      </c>
      <c r="N4814" t="s">
        <v>128</v>
      </c>
      <c r="O4814" t="s">
        <v>4436</v>
      </c>
      <c r="P4814" s="4">
        <v>5443.96</v>
      </c>
      <c r="Q4814" s="4">
        <f>P4814-1000</f>
        <v>4443.96</v>
      </c>
      <c r="R4814" s="4">
        <f t="shared" si="302"/>
        <v>1000</v>
      </c>
      <c r="S4814" s="4">
        <f t="shared" si="303"/>
        <v>150</v>
      </c>
    </row>
    <row r="4815" spans="1:19" ht="15.6" x14ac:dyDescent="0.3">
      <c r="A4815" t="s">
        <v>1930</v>
      </c>
      <c r="B4815" s="1">
        <v>42540</v>
      </c>
      <c r="C4815" s="1">
        <v>42544</v>
      </c>
      <c r="D4815">
        <f t="shared" si="300"/>
        <v>2016</v>
      </c>
      <c r="E4815" t="str">
        <f t="shared" si="301"/>
        <v>Jun</v>
      </c>
      <c r="F4815" t="s">
        <v>37</v>
      </c>
      <c r="G4815" t="s">
        <v>1264</v>
      </c>
      <c r="H4815" s="2" t="s">
        <v>22</v>
      </c>
      <c r="I4815" t="s">
        <v>47</v>
      </c>
      <c r="J4815" t="s">
        <v>33</v>
      </c>
      <c r="K4815">
        <v>90032</v>
      </c>
      <c r="L4815" t="s">
        <v>34</v>
      </c>
      <c r="M4815" t="s">
        <v>5481</v>
      </c>
      <c r="N4815" t="s">
        <v>128</v>
      </c>
      <c r="O4815" t="s">
        <v>5482</v>
      </c>
      <c r="P4815" s="4">
        <v>186.69</v>
      </c>
      <c r="Q4815" s="4">
        <v>186.69</v>
      </c>
      <c r="R4815" s="4">
        <f t="shared" si="302"/>
        <v>0</v>
      </c>
      <c r="S4815" s="4">
        <f t="shared" si="303"/>
        <v>0</v>
      </c>
    </row>
    <row r="4816" spans="1:19" ht="15.6" x14ac:dyDescent="0.3">
      <c r="A4816" t="s">
        <v>5483</v>
      </c>
      <c r="B4816" s="1">
        <v>42639</v>
      </c>
      <c r="C4816" s="1">
        <v>42644</v>
      </c>
      <c r="D4816">
        <f t="shared" si="300"/>
        <v>2016</v>
      </c>
      <c r="E4816" t="str">
        <f t="shared" si="301"/>
        <v>Sep</v>
      </c>
      <c r="F4816" t="s">
        <v>37</v>
      </c>
      <c r="G4816" t="s">
        <v>4370</v>
      </c>
      <c r="H4816" s="2" t="s">
        <v>22</v>
      </c>
      <c r="I4816" t="s">
        <v>39</v>
      </c>
      <c r="J4816" t="s">
        <v>33</v>
      </c>
      <c r="K4816">
        <v>92037</v>
      </c>
      <c r="L4816" t="s">
        <v>34</v>
      </c>
      <c r="M4816" t="s">
        <v>5481</v>
      </c>
      <c r="N4816" t="s">
        <v>128</v>
      </c>
      <c r="O4816" t="s">
        <v>5482</v>
      </c>
      <c r="P4816" s="4">
        <v>124.46</v>
      </c>
      <c r="Q4816" s="4">
        <v>100</v>
      </c>
      <c r="R4816" s="4">
        <f t="shared" si="302"/>
        <v>24.459999999999994</v>
      </c>
      <c r="S4816" s="4">
        <f t="shared" si="303"/>
        <v>3.6689999999999987</v>
      </c>
    </row>
    <row r="4817" spans="1:19" ht="15.6" x14ac:dyDescent="0.3">
      <c r="A4817" t="s">
        <v>5484</v>
      </c>
      <c r="B4817" s="1">
        <v>42407</v>
      </c>
      <c r="C4817" s="1">
        <v>42411</v>
      </c>
      <c r="D4817">
        <f t="shared" si="300"/>
        <v>2016</v>
      </c>
      <c r="E4817" t="str">
        <f t="shared" si="301"/>
        <v>Feb</v>
      </c>
      <c r="F4817" t="s">
        <v>37</v>
      </c>
      <c r="G4817" t="s">
        <v>661</v>
      </c>
      <c r="H4817" s="2" t="s">
        <v>22</v>
      </c>
      <c r="I4817" t="s">
        <v>191</v>
      </c>
      <c r="J4817" t="s">
        <v>158</v>
      </c>
      <c r="K4817">
        <v>22153</v>
      </c>
      <c r="L4817" t="s">
        <v>44</v>
      </c>
      <c r="M4817" t="s">
        <v>5481</v>
      </c>
      <c r="N4817" t="s">
        <v>128</v>
      </c>
      <c r="O4817" t="s">
        <v>5482</v>
      </c>
      <c r="P4817" s="4">
        <v>311.14999999999998</v>
      </c>
      <c r="Q4817" s="4">
        <v>311.14999999999998</v>
      </c>
      <c r="R4817" s="4">
        <f t="shared" si="302"/>
        <v>0</v>
      </c>
      <c r="S4817" s="4">
        <f t="shared" si="303"/>
        <v>0</v>
      </c>
    </row>
    <row r="4818" spans="1:19" ht="15.6" x14ac:dyDescent="0.3">
      <c r="A4818" t="s">
        <v>5485</v>
      </c>
      <c r="B4818" s="1">
        <v>42513</v>
      </c>
      <c r="C4818" s="1">
        <v>42518</v>
      </c>
      <c r="D4818">
        <f t="shared" si="300"/>
        <v>2016</v>
      </c>
      <c r="E4818" t="str">
        <f t="shared" si="301"/>
        <v>May</v>
      </c>
      <c r="F4818" t="s">
        <v>37</v>
      </c>
      <c r="G4818" t="s">
        <v>804</v>
      </c>
      <c r="H4818" s="2" t="s">
        <v>22</v>
      </c>
      <c r="I4818" t="s">
        <v>139</v>
      </c>
      <c r="J4818" t="s">
        <v>698</v>
      </c>
      <c r="K4818">
        <v>29203</v>
      </c>
      <c r="L4818" t="s">
        <v>44</v>
      </c>
      <c r="M4818" t="s">
        <v>5481</v>
      </c>
      <c r="N4818" t="s">
        <v>128</v>
      </c>
      <c r="O4818" t="s">
        <v>5482</v>
      </c>
      <c r="P4818" s="4">
        <v>186.69</v>
      </c>
      <c r="Q4818" s="4">
        <v>186.69</v>
      </c>
      <c r="R4818" s="4">
        <f t="shared" si="302"/>
        <v>0</v>
      </c>
      <c r="S4818" s="4">
        <f t="shared" si="303"/>
        <v>0</v>
      </c>
    </row>
    <row r="4819" spans="1:19" x14ac:dyDescent="0.3">
      <c r="A4819" t="s">
        <v>5486</v>
      </c>
      <c r="B4819" s="1">
        <v>42343</v>
      </c>
      <c r="C4819" s="1">
        <v>42345</v>
      </c>
      <c r="D4819">
        <f t="shared" si="300"/>
        <v>2015</v>
      </c>
      <c r="E4819" t="str">
        <f t="shared" si="301"/>
        <v>Dec</v>
      </c>
      <c r="F4819" t="s">
        <v>20</v>
      </c>
      <c r="G4819" t="s">
        <v>1776</v>
      </c>
      <c r="H4819" t="s">
        <v>51</v>
      </c>
      <c r="I4819" t="s">
        <v>100</v>
      </c>
      <c r="J4819" t="s">
        <v>101</v>
      </c>
      <c r="K4819">
        <v>19134</v>
      </c>
      <c r="L4819" t="s">
        <v>54</v>
      </c>
      <c r="M4819" t="s">
        <v>5481</v>
      </c>
      <c r="N4819" t="s">
        <v>128</v>
      </c>
      <c r="O4819" t="s">
        <v>5482</v>
      </c>
      <c r="P4819" s="4">
        <v>348.488</v>
      </c>
      <c r="Q4819" s="4">
        <f>P4819-75</f>
        <v>273.488</v>
      </c>
      <c r="R4819" s="4">
        <f t="shared" si="302"/>
        <v>75</v>
      </c>
      <c r="S4819" s="4">
        <f t="shared" si="303"/>
        <v>11.25</v>
      </c>
    </row>
    <row r="4820" spans="1:19" ht="15.6" x14ac:dyDescent="0.3">
      <c r="A4820" t="s">
        <v>1180</v>
      </c>
      <c r="B4820" s="1">
        <v>42112</v>
      </c>
      <c r="C4820" s="1">
        <v>42116</v>
      </c>
      <c r="D4820">
        <f t="shared" si="300"/>
        <v>2015</v>
      </c>
      <c r="E4820" t="str">
        <f t="shared" si="301"/>
        <v>Apr</v>
      </c>
      <c r="F4820" t="s">
        <v>37</v>
      </c>
      <c r="G4820" t="s">
        <v>1181</v>
      </c>
      <c r="H4820" s="2" t="s">
        <v>22</v>
      </c>
      <c r="I4820" t="s">
        <v>113</v>
      </c>
      <c r="J4820" t="s">
        <v>109</v>
      </c>
      <c r="K4820">
        <v>77095</v>
      </c>
      <c r="L4820" t="s">
        <v>25</v>
      </c>
      <c r="M4820" t="s">
        <v>5481</v>
      </c>
      <c r="N4820" t="s">
        <v>128</v>
      </c>
      <c r="O4820" t="s">
        <v>5482</v>
      </c>
      <c r="P4820" s="4">
        <v>149.352</v>
      </c>
      <c r="Q4820" s="4">
        <v>149.352</v>
      </c>
      <c r="R4820" s="4">
        <f t="shared" si="302"/>
        <v>0</v>
      </c>
      <c r="S4820" s="4">
        <f t="shared" si="303"/>
        <v>0</v>
      </c>
    </row>
    <row r="4821" spans="1:19" x14ac:dyDescent="0.3">
      <c r="A4821" t="s">
        <v>5487</v>
      </c>
      <c r="B4821" s="1">
        <v>42799</v>
      </c>
      <c r="C4821" s="1">
        <v>42805</v>
      </c>
      <c r="D4821">
        <f t="shared" si="300"/>
        <v>2017</v>
      </c>
      <c r="E4821" t="str">
        <f t="shared" si="301"/>
        <v>Mar</v>
      </c>
      <c r="F4821" t="s">
        <v>37</v>
      </c>
      <c r="G4821" t="s">
        <v>2925</v>
      </c>
      <c r="H4821" t="s">
        <v>51</v>
      </c>
      <c r="I4821" t="s">
        <v>116</v>
      </c>
      <c r="J4821" t="s">
        <v>109</v>
      </c>
      <c r="K4821">
        <v>75220</v>
      </c>
      <c r="L4821" t="s">
        <v>25</v>
      </c>
      <c r="M4821" t="s">
        <v>5481</v>
      </c>
      <c r="N4821" t="s">
        <v>128</v>
      </c>
      <c r="O4821" t="s">
        <v>5482</v>
      </c>
      <c r="P4821" s="4">
        <v>149.352</v>
      </c>
      <c r="Q4821" s="4">
        <v>149.352</v>
      </c>
      <c r="R4821" s="4">
        <f t="shared" si="302"/>
        <v>0</v>
      </c>
      <c r="S4821" s="4">
        <f t="shared" si="303"/>
        <v>0</v>
      </c>
    </row>
    <row r="4822" spans="1:19" ht="15.6" x14ac:dyDescent="0.3">
      <c r="A4822" t="s">
        <v>5488</v>
      </c>
      <c r="B4822" s="1">
        <v>42638</v>
      </c>
      <c r="C4822" s="1">
        <v>42644</v>
      </c>
      <c r="D4822">
        <f t="shared" si="300"/>
        <v>2016</v>
      </c>
      <c r="E4822" t="str">
        <f t="shared" si="301"/>
        <v>Sep</v>
      </c>
      <c r="F4822" t="s">
        <v>37</v>
      </c>
      <c r="G4822" t="s">
        <v>430</v>
      </c>
      <c r="H4822" s="2" t="s">
        <v>22</v>
      </c>
      <c r="I4822" t="s">
        <v>47</v>
      </c>
      <c r="J4822" t="s">
        <v>33</v>
      </c>
      <c r="K4822">
        <v>90004</v>
      </c>
      <c r="L4822" t="s">
        <v>34</v>
      </c>
      <c r="M4822" t="s">
        <v>5489</v>
      </c>
      <c r="N4822" t="s">
        <v>128</v>
      </c>
      <c r="O4822" t="s">
        <v>5482</v>
      </c>
      <c r="P4822" s="4">
        <v>17.48</v>
      </c>
      <c r="Q4822" s="4">
        <v>100</v>
      </c>
      <c r="R4822" s="4">
        <f t="shared" si="302"/>
        <v>-82.52</v>
      </c>
      <c r="S4822" s="4">
        <f t="shared" si="303"/>
        <v>-12.377999999999998</v>
      </c>
    </row>
    <row r="4823" spans="1:19" x14ac:dyDescent="0.3">
      <c r="A4823" t="s">
        <v>2897</v>
      </c>
      <c r="B4823" s="1">
        <v>43448</v>
      </c>
      <c r="C4823" s="1">
        <v>43452</v>
      </c>
      <c r="D4823">
        <f t="shared" si="300"/>
        <v>2018</v>
      </c>
      <c r="E4823" t="str">
        <f t="shared" si="301"/>
        <v>Dec</v>
      </c>
      <c r="F4823" t="s">
        <v>37</v>
      </c>
      <c r="G4823" t="s">
        <v>392</v>
      </c>
      <c r="H4823" t="s">
        <v>22</v>
      </c>
      <c r="I4823" t="s">
        <v>39</v>
      </c>
      <c r="J4823" t="s">
        <v>33</v>
      </c>
      <c r="K4823">
        <v>92024</v>
      </c>
      <c r="L4823" t="s">
        <v>34</v>
      </c>
      <c r="M4823" t="s">
        <v>5489</v>
      </c>
      <c r="N4823" t="s">
        <v>128</v>
      </c>
      <c r="O4823" t="s">
        <v>5482</v>
      </c>
      <c r="P4823" s="4">
        <v>43.7</v>
      </c>
      <c r="Q4823" s="4">
        <v>43.7</v>
      </c>
      <c r="R4823" s="4">
        <f t="shared" si="302"/>
        <v>0</v>
      </c>
      <c r="S4823" s="4">
        <f t="shared" si="303"/>
        <v>0</v>
      </c>
    </row>
    <row r="4824" spans="1:19" ht="15.6" x14ac:dyDescent="0.3">
      <c r="A4824" t="s">
        <v>5490</v>
      </c>
      <c r="B4824" s="1">
        <v>42704</v>
      </c>
      <c r="C4824" s="1">
        <v>42706</v>
      </c>
      <c r="D4824">
        <f t="shared" si="300"/>
        <v>2016</v>
      </c>
      <c r="E4824" t="str">
        <f t="shared" si="301"/>
        <v>Nov</v>
      </c>
      <c r="F4824" t="s">
        <v>67</v>
      </c>
      <c r="G4824" t="s">
        <v>897</v>
      </c>
      <c r="H4824" s="2" t="s">
        <v>22</v>
      </c>
      <c r="I4824" t="s">
        <v>204</v>
      </c>
      <c r="J4824" t="s">
        <v>205</v>
      </c>
      <c r="K4824">
        <v>42420</v>
      </c>
      <c r="L4824" t="s">
        <v>44</v>
      </c>
      <c r="M4824" t="s">
        <v>5489</v>
      </c>
      <c r="N4824" t="s">
        <v>128</v>
      </c>
      <c r="O4824" t="s">
        <v>5482</v>
      </c>
      <c r="P4824" s="4">
        <v>17.48</v>
      </c>
      <c r="Q4824" s="4">
        <v>18</v>
      </c>
      <c r="R4824" s="4">
        <f t="shared" si="302"/>
        <v>-0.51999999999999957</v>
      </c>
      <c r="S4824" s="4">
        <f t="shared" si="303"/>
        <v>-7.7999999999999931E-2</v>
      </c>
    </row>
    <row r="4825" spans="1:19" ht="15.6" x14ac:dyDescent="0.3">
      <c r="A4825" t="s">
        <v>1779</v>
      </c>
      <c r="B4825" s="1">
        <v>42722</v>
      </c>
      <c r="C4825" s="1">
        <v>42729</v>
      </c>
      <c r="D4825">
        <f t="shared" si="300"/>
        <v>2016</v>
      </c>
      <c r="E4825" t="str">
        <f t="shared" si="301"/>
        <v>Dec</v>
      </c>
      <c r="F4825" t="s">
        <v>37</v>
      </c>
      <c r="G4825" t="s">
        <v>1780</v>
      </c>
      <c r="H4825" s="2" t="s">
        <v>22</v>
      </c>
      <c r="I4825" t="s">
        <v>756</v>
      </c>
      <c r="J4825" t="s">
        <v>250</v>
      </c>
      <c r="K4825">
        <v>38109</v>
      </c>
      <c r="L4825" t="s">
        <v>44</v>
      </c>
      <c r="M4825" t="s">
        <v>5489</v>
      </c>
      <c r="N4825" t="s">
        <v>128</v>
      </c>
      <c r="O4825" t="s">
        <v>5482</v>
      </c>
      <c r="P4825" s="4">
        <v>55.936</v>
      </c>
      <c r="Q4825" s="4">
        <v>55.936</v>
      </c>
      <c r="R4825" s="4">
        <f t="shared" si="302"/>
        <v>0</v>
      </c>
      <c r="S4825" s="4">
        <f t="shared" si="303"/>
        <v>0</v>
      </c>
    </row>
    <row r="4826" spans="1:19" ht="15.6" x14ac:dyDescent="0.3">
      <c r="A4826" t="s">
        <v>3955</v>
      </c>
      <c r="B4826" s="1">
        <v>42374</v>
      </c>
      <c r="C4826" s="1">
        <v>42379</v>
      </c>
      <c r="D4826">
        <f t="shared" si="300"/>
        <v>2016</v>
      </c>
      <c r="E4826" t="str">
        <f t="shared" si="301"/>
        <v>Jan</v>
      </c>
      <c r="F4826" t="s">
        <v>37</v>
      </c>
      <c r="G4826" t="s">
        <v>1636</v>
      </c>
      <c r="H4826" s="2" t="s">
        <v>22</v>
      </c>
      <c r="I4826" t="s">
        <v>61</v>
      </c>
      <c r="J4826" t="s">
        <v>62</v>
      </c>
      <c r="K4826">
        <v>10009</v>
      </c>
      <c r="L4826" t="s">
        <v>54</v>
      </c>
      <c r="M4826" t="s">
        <v>5489</v>
      </c>
      <c r="N4826" t="s">
        <v>128</v>
      </c>
      <c r="O4826" t="s">
        <v>5482</v>
      </c>
      <c r="P4826" s="4">
        <v>17.48</v>
      </c>
      <c r="Q4826" s="4">
        <v>18</v>
      </c>
      <c r="R4826" s="4">
        <f t="shared" si="302"/>
        <v>-0.51999999999999957</v>
      </c>
      <c r="S4826" s="4">
        <f t="shared" si="303"/>
        <v>-7.7999999999999931E-2</v>
      </c>
    </row>
    <row r="4827" spans="1:19" ht="15.6" x14ac:dyDescent="0.3">
      <c r="A4827" t="s">
        <v>5023</v>
      </c>
      <c r="B4827" s="1">
        <v>42161</v>
      </c>
      <c r="C4827" s="1">
        <v>42167</v>
      </c>
      <c r="D4827">
        <f t="shared" si="300"/>
        <v>2015</v>
      </c>
      <c r="E4827" t="str">
        <f t="shared" si="301"/>
        <v>Jun</v>
      </c>
      <c r="F4827" t="s">
        <v>37</v>
      </c>
      <c r="G4827" t="s">
        <v>790</v>
      </c>
      <c r="H4827" s="2" t="s">
        <v>22</v>
      </c>
      <c r="I4827" t="s">
        <v>23</v>
      </c>
      <c r="J4827" t="s">
        <v>24</v>
      </c>
      <c r="K4827">
        <v>60623</v>
      </c>
      <c r="L4827" t="s">
        <v>25</v>
      </c>
      <c r="M4827" t="s">
        <v>5489</v>
      </c>
      <c r="N4827" t="s">
        <v>128</v>
      </c>
      <c r="O4827" t="s">
        <v>5482</v>
      </c>
      <c r="P4827" s="4">
        <v>13.984</v>
      </c>
      <c r="Q4827" s="4">
        <v>13.984</v>
      </c>
      <c r="R4827" s="4">
        <f t="shared" si="302"/>
        <v>0</v>
      </c>
      <c r="S4827" s="4">
        <f t="shared" si="303"/>
        <v>0</v>
      </c>
    </row>
    <row r="4828" spans="1:19" ht="15.6" x14ac:dyDescent="0.3">
      <c r="A4828" t="s">
        <v>5491</v>
      </c>
      <c r="B4828" s="1">
        <v>43352</v>
      </c>
      <c r="C4828" s="1">
        <v>43358</v>
      </c>
      <c r="D4828">
        <f t="shared" si="300"/>
        <v>2018</v>
      </c>
      <c r="E4828" t="str">
        <f t="shared" si="301"/>
        <v>Sep</v>
      </c>
      <c r="F4828" t="s">
        <v>37</v>
      </c>
      <c r="G4828" t="s">
        <v>261</v>
      </c>
      <c r="H4828" s="2" t="s">
        <v>22</v>
      </c>
      <c r="I4828" t="s">
        <v>2029</v>
      </c>
      <c r="J4828" t="s">
        <v>89</v>
      </c>
      <c r="K4828">
        <v>48066</v>
      </c>
      <c r="L4828" t="s">
        <v>25</v>
      </c>
      <c r="M4828" t="s">
        <v>5489</v>
      </c>
      <c r="N4828" t="s">
        <v>128</v>
      </c>
      <c r="O4828" t="s">
        <v>5482</v>
      </c>
      <c r="P4828" s="4">
        <v>17.48</v>
      </c>
      <c r="Q4828" s="4">
        <v>18</v>
      </c>
      <c r="R4828" s="4">
        <f t="shared" si="302"/>
        <v>-0.51999999999999957</v>
      </c>
      <c r="S4828" s="4">
        <f t="shared" si="303"/>
        <v>-7.7999999999999931E-2</v>
      </c>
    </row>
    <row r="4829" spans="1:19" x14ac:dyDescent="0.3">
      <c r="A4829" t="s">
        <v>5492</v>
      </c>
      <c r="B4829" s="1">
        <v>43372</v>
      </c>
      <c r="C4829" s="1">
        <v>43378</v>
      </c>
      <c r="D4829">
        <f t="shared" si="300"/>
        <v>2018</v>
      </c>
      <c r="E4829" t="str">
        <f t="shared" si="301"/>
        <v>Sep</v>
      </c>
      <c r="F4829" t="s">
        <v>37</v>
      </c>
      <c r="G4829" t="s">
        <v>1144</v>
      </c>
      <c r="H4829" t="s">
        <v>22</v>
      </c>
      <c r="I4829" t="s">
        <v>684</v>
      </c>
      <c r="J4829" t="s">
        <v>109</v>
      </c>
      <c r="K4829">
        <v>77506</v>
      </c>
      <c r="L4829" t="s">
        <v>25</v>
      </c>
      <c r="M4829" t="s">
        <v>5489</v>
      </c>
      <c r="N4829" t="s">
        <v>128</v>
      </c>
      <c r="O4829" t="s">
        <v>5482</v>
      </c>
      <c r="P4829" s="4">
        <v>27.968</v>
      </c>
      <c r="Q4829" s="4">
        <v>27.968</v>
      </c>
      <c r="R4829" s="4">
        <f t="shared" si="302"/>
        <v>0</v>
      </c>
      <c r="S4829" s="4">
        <f t="shared" si="303"/>
        <v>0</v>
      </c>
    </row>
    <row r="4830" spans="1:19" ht="15.6" x14ac:dyDescent="0.3">
      <c r="A4830" t="s">
        <v>3944</v>
      </c>
      <c r="B4830" s="1">
        <v>43163</v>
      </c>
      <c r="C4830" s="1">
        <v>43168</v>
      </c>
      <c r="D4830">
        <f t="shared" si="300"/>
        <v>2018</v>
      </c>
      <c r="E4830" t="str">
        <f t="shared" si="301"/>
        <v>Mar</v>
      </c>
      <c r="F4830" t="s">
        <v>37</v>
      </c>
      <c r="G4830" t="s">
        <v>363</v>
      </c>
      <c r="H4830" s="2" t="s">
        <v>22</v>
      </c>
      <c r="I4830" t="s">
        <v>47</v>
      </c>
      <c r="J4830" t="s">
        <v>33</v>
      </c>
      <c r="K4830">
        <v>90045</v>
      </c>
      <c r="L4830" t="s">
        <v>34</v>
      </c>
      <c r="M4830" t="s">
        <v>5493</v>
      </c>
      <c r="N4830" t="s">
        <v>128</v>
      </c>
      <c r="O4830" t="s">
        <v>5482</v>
      </c>
      <c r="P4830" s="4">
        <v>15.25</v>
      </c>
      <c r="Q4830" s="4">
        <v>18</v>
      </c>
      <c r="R4830" s="4">
        <f t="shared" si="302"/>
        <v>-2.75</v>
      </c>
      <c r="S4830" s="4">
        <f t="shared" si="303"/>
        <v>-0.41249999999999998</v>
      </c>
    </row>
    <row r="4831" spans="1:19" ht="15.6" x14ac:dyDescent="0.3">
      <c r="A4831" t="s">
        <v>1632</v>
      </c>
      <c r="B4831" s="1">
        <v>42567</v>
      </c>
      <c r="C4831" s="1">
        <v>42571</v>
      </c>
      <c r="D4831">
        <f t="shared" si="300"/>
        <v>2016</v>
      </c>
      <c r="E4831" t="str">
        <f t="shared" si="301"/>
        <v>Jul</v>
      </c>
      <c r="F4831" t="s">
        <v>37</v>
      </c>
      <c r="G4831" t="s">
        <v>474</v>
      </c>
      <c r="H4831" s="2" t="s">
        <v>22</v>
      </c>
      <c r="I4831" t="s">
        <v>394</v>
      </c>
      <c r="J4831" t="s">
        <v>140</v>
      </c>
      <c r="K4831">
        <v>21215</v>
      </c>
      <c r="L4831" t="s">
        <v>54</v>
      </c>
      <c r="M4831" t="s">
        <v>5493</v>
      </c>
      <c r="N4831" t="s">
        <v>128</v>
      </c>
      <c r="O4831" t="s">
        <v>5482</v>
      </c>
      <c r="P4831" s="4">
        <v>137.25</v>
      </c>
      <c r="Q4831" s="4">
        <v>137.25</v>
      </c>
      <c r="R4831" s="4">
        <f t="shared" si="302"/>
        <v>0</v>
      </c>
      <c r="S4831" s="4">
        <f t="shared" si="303"/>
        <v>0</v>
      </c>
    </row>
    <row r="4832" spans="1:19" ht="15.6" x14ac:dyDescent="0.3">
      <c r="A4832" t="s">
        <v>5494</v>
      </c>
      <c r="B4832" s="1">
        <v>42681</v>
      </c>
      <c r="C4832" s="1">
        <v>42685</v>
      </c>
      <c r="D4832">
        <f t="shared" si="300"/>
        <v>2016</v>
      </c>
      <c r="E4832" t="str">
        <f t="shared" si="301"/>
        <v>Nov</v>
      </c>
      <c r="F4832" t="s">
        <v>37</v>
      </c>
      <c r="G4832" t="s">
        <v>782</v>
      </c>
      <c r="H4832" s="2" t="s">
        <v>22</v>
      </c>
      <c r="I4832" t="s">
        <v>100</v>
      </c>
      <c r="J4832" t="s">
        <v>101</v>
      </c>
      <c r="K4832">
        <v>19140</v>
      </c>
      <c r="L4832" t="s">
        <v>54</v>
      </c>
      <c r="M4832" t="s">
        <v>5493</v>
      </c>
      <c r="N4832" t="s">
        <v>128</v>
      </c>
      <c r="O4832" t="s">
        <v>5482</v>
      </c>
      <c r="P4832" s="4">
        <v>24.4</v>
      </c>
      <c r="Q4832" s="4">
        <v>24.4</v>
      </c>
      <c r="R4832" s="4">
        <f t="shared" si="302"/>
        <v>0</v>
      </c>
      <c r="S4832" s="4">
        <f t="shared" si="303"/>
        <v>0</v>
      </c>
    </row>
    <row r="4833" spans="1:19" ht="15.6" x14ac:dyDescent="0.3">
      <c r="A4833" t="s">
        <v>5495</v>
      </c>
      <c r="B4833" s="1">
        <v>42571</v>
      </c>
      <c r="C4833" s="1">
        <v>42576</v>
      </c>
      <c r="D4833">
        <f t="shared" si="300"/>
        <v>2016</v>
      </c>
      <c r="E4833" t="str">
        <f t="shared" si="301"/>
        <v>Jul</v>
      </c>
      <c r="F4833" t="s">
        <v>67</v>
      </c>
      <c r="G4833" t="s">
        <v>2982</v>
      </c>
      <c r="H4833" s="2" t="s">
        <v>22</v>
      </c>
      <c r="I4833" t="s">
        <v>5496</v>
      </c>
      <c r="J4833" t="s">
        <v>653</v>
      </c>
      <c r="K4833">
        <v>46614</v>
      </c>
      <c r="L4833" t="s">
        <v>25</v>
      </c>
      <c r="M4833" t="s">
        <v>5493</v>
      </c>
      <c r="N4833" t="s">
        <v>128</v>
      </c>
      <c r="O4833" t="s">
        <v>5482</v>
      </c>
      <c r="P4833" s="4">
        <v>106.75</v>
      </c>
      <c r="Q4833" s="4">
        <v>106.75</v>
      </c>
      <c r="R4833" s="4">
        <f t="shared" si="302"/>
        <v>0</v>
      </c>
      <c r="S4833" s="4">
        <f t="shared" si="303"/>
        <v>0</v>
      </c>
    </row>
    <row r="4834" spans="1:19" ht="15.6" x14ac:dyDescent="0.3">
      <c r="A4834" t="s">
        <v>3254</v>
      </c>
      <c r="B4834" s="1">
        <v>42797</v>
      </c>
      <c r="C4834" s="1">
        <v>42802</v>
      </c>
      <c r="D4834">
        <f t="shared" si="300"/>
        <v>2017</v>
      </c>
      <c r="E4834" t="str">
        <f t="shared" si="301"/>
        <v>Mar</v>
      </c>
      <c r="F4834" t="s">
        <v>37</v>
      </c>
      <c r="G4834" t="s">
        <v>1319</v>
      </c>
      <c r="H4834" s="2" t="s">
        <v>22</v>
      </c>
      <c r="I4834" t="s">
        <v>855</v>
      </c>
      <c r="J4834" t="s">
        <v>109</v>
      </c>
      <c r="K4834">
        <v>78207</v>
      </c>
      <c r="L4834" t="s">
        <v>25</v>
      </c>
      <c r="M4834" t="s">
        <v>5493</v>
      </c>
      <c r="N4834" t="s">
        <v>128</v>
      </c>
      <c r="O4834" t="s">
        <v>5482</v>
      </c>
      <c r="P4834" s="4">
        <v>36.6</v>
      </c>
      <c r="Q4834" s="4">
        <v>36.6</v>
      </c>
      <c r="R4834" s="4">
        <f t="shared" si="302"/>
        <v>0</v>
      </c>
      <c r="S4834" s="4">
        <f t="shared" si="303"/>
        <v>0</v>
      </c>
    </row>
    <row r="4835" spans="1:19" ht="15.6" x14ac:dyDescent="0.3">
      <c r="A4835" t="s">
        <v>2580</v>
      </c>
      <c r="B4835" s="1">
        <v>42213</v>
      </c>
      <c r="C4835" s="1">
        <v>42213</v>
      </c>
      <c r="D4835">
        <f t="shared" si="300"/>
        <v>2015</v>
      </c>
      <c r="E4835" t="str">
        <f t="shared" si="301"/>
        <v>Jul</v>
      </c>
      <c r="F4835" t="s">
        <v>30</v>
      </c>
      <c r="G4835" t="s">
        <v>1442</v>
      </c>
      <c r="H4835" s="2" t="s">
        <v>22</v>
      </c>
      <c r="I4835" t="s">
        <v>2581</v>
      </c>
      <c r="J4835" t="s">
        <v>79</v>
      </c>
      <c r="K4835">
        <v>32712</v>
      </c>
      <c r="L4835" t="s">
        <v>44</v>
      </c>
      <c r="M4835" t="s">
        <v>5497</v>
      </c>
      <c r="N4835" t="s">
        <v>128</v>
      </c>
      <c r="O4835" t="s">
        <v>5482</v>
      </c>
      <c r="P4835" s="4">
        <v>48.944000000000003</v>
      </c>
      <c r="Q4835" s="4">
        <v>48.944000000000003</v>
      </c>
      <c r="R4835" s="4">
        <f t="shared" si="302"/>
        <v>0</v>
      </c>
      <c r="S4835" s="4">
        <f t="shared" si="303"/>
        <v>0</v>
      </c>
    </row>
    <row r="4836" spans="1:19" x14ac:dyDescent="0.3">
      <c r="A4836" t="s">
        <v>3103</v>
      </c>
      <c r="B4836" s="1">
        <v>42683</v>
      </c>
      <c r="C4836" s="1">
        <v>42687</v>
      </c>
      <c r="D4836">
        <f t="shared" si="300"/>
        <v>2016</v>
      </c>
      <c r="E4836" t="str">
        <f t="shared" si="301"/>
        <v>Nov</v>
      </c>
      <c r="F4836" t="s">
        <v>37</v>
      </c>
      <c r="G4836" t="s">
        <v>408</v>
      </c>
      <c r="H4836" t="s">
        <v>51</v>
      </c>
      <c r="I4836" t="s">
        <v>191</v>
      </c>
      <c r="J4836" t="s">
        <v>192</v>
      </c>
      <c r="K4836">
        <v>65807</v>
      </c>
      <c r="L4836" t="s">
        <v>25</v>
      </c>
      <c r="M4836" t="s">
        <v>5497</v>
      </c>
      <c r="N4836" t="s">
        <v>128</v>
      </c>
      <c r="O4836" t="s">
        <v>5482</v>
      </c>
      <c r="P4836" s="4">
        <v>26.22</v>
      </c>
      <c r="Q4836" s="4">
        <v>80</v>
      </c>
      <c r="R4836" s="4">
        <f t="shared" si="302"/>
        <v>-53.78</v>
      </c>
      <c r="S4836" s="4">
        <f t="shared" si="303"/>
        <v>-8.0670000000000002</v>
      </c>
    </row>
    <row r="4837" spans="1:19" ht="15.6" x14ac:dyDescent="0.3">
      <c r="A4837" t="s">
        <v>4798</v>
      </c>
      <c r="B4837" s="1">
        <v>43075</v>
      </c>
      <c r="C4837" s="1">
        <v>43081</v>
      </c>
      <c r="D4837">
        <f t="shared" si="300"/>
        <v>2017</v>
      </c>
      <c r="E4837" t="str">
        <f t="shared" si="301"/>
        <v>Dec</v>
      </c>
      <c r="F4837" t="s">
        <v>37</v>
      </c>
      <c r="G4837" t="s">
        <v>285</v>
      </c>
      <c r="H4837" s="2" t="s">
        <v>22</v>
      </c>
      <c r="I4837" t="s">
        <v>69</v>
      </c>
      <c r="J4837" t="s">
        <v>70</v>
      </c>
      <c r="K4837">
        <v>98105</v>
      </c>
      <c r="L4837" t="s">
        <v>34</v>
      </c>
      <c r="M4837" t="s">
        <v>5498</v>
      </c>
      <c r="N4837" t="s">
        <v>128</v>
      </c>
      <c r="O4837" t="s">
        <v>5482</v>
      </c>
      <c r="P4837" s="4">
        <v>35.89</v>
      </c>
      <c r="Q4837" s="4">
        <v>35.89</v>
      </c>
      <c r="R4837" s="4">
        <f t="shared" si="302"/>
        <v>0</v>
      </c>
      <c r="S4837" s="4">
        <f t="shared" si="303"/>
        <v>0</v>
      </c>
    </row>
    <row r="4838" spans="1:19" ht="15.6" x14ac:dyDescent="0.3">
      <c r="A4838" t="s">
        <v>5499</v>
      </c>
      <c r="B4838" s="1">
        <v>42616</v>
      </c>
      <c r="C4838" s="1">
        <v>42621</v>
      </c>
      <c r="D4838">
        <f t="shared" si="300"/>
        <v>2016</v>
      </c>
      <c r="E4838" t="str">
        <f t="shared" si="301"/>
        <v>Sep</v>
      </c>
      <c r="F4838" t="s">
        <v>37</v>
      </c>
      <c r="G4838" t="s">
        <v>880</v>
      </c>
      <c r="H4838" s="2" t="s">
        <v>22</v>
      </c>
      <c r="I4838" t="s">
        <v>1886</v>
      </c>
      <c r="J4838" t="s">
        <v>83</v>
      </c>
      <c r="K4838">
        <v>27707</v>
      </c>
      <c r="L4838" t="s">
        <v>44</v>
      </c>
      <c r="M4838" t="s">
        <v>5498</v>
      </c>
      <c r="N4838" t="s">
        <v>128</v>
      </c>
      <c r="O4838" t="s">
        <v>5482</v>
      </c>
      <c r="P4838" s="4">
        <v>200.98400000000001</v>
      </c>
      <c r="Q4838" s="4">
        <v>200.98400000000001</v>
      </c>
      <c r="R4838" s="4">
        <f t="shared" si="302"/>
        <v>0</v>
      </c>
      <c r="S4838" s="4">
        <f t="shared" si="303"/>
        <v>0</v>
      </c>
    </row>
    <row r="4839" spans="1:19" ht="15.6" x14ac:dyDescent="0.3">
      <c r="A4839" t="s">
        <v>3866</v>
      </c>
      <c r="B4839" s="1">
        <v>42504</v>
      </c>
      <c r="C4839" s="1">
        <v>42507</v>
      </c>
      <c r="D4839">
        <f t="shared" si="300"/>
        <v>2016</v>
      </c>
      <c r="E4839" t="str">
        <f t="shared" si="301"/>
        <v>May</v>
      </c>
      <c r="F4839" t="s">
        <v>20</v>
      </c>
      <c r="G4839" t="s">
        <v>3265</v>
      </c>
      <c r="H4839" s="2" t="s">
        <v>22</v>
      </c>
      <c r="I4839" t="s">
        <v>735</v>
      </c>
      <c r="J4839" t="s">
        <v>101</v>
      </c>
      <c r="K4839">
        <v>19013</v>
      </c>
      <c r="L4839" t="s">
        <v>54</v>
      </c>
      <c r="M4839" t="s">
        <v>5498</v>
      </c>
      <c r="N4839" t="s">
        <v>128</v>
      </c>
      <c r="O4839" t="s">
        <v>5482</v>
      </c>
      <c r="P4839" s="4">
        <v>200.98400000000001</v>
      </c>
      <c r="Q4839" s="4">
        <v>200.98400000000001</v>
      </c>
      <c r="R4839" s="4">
        <f t="shared" si="302"/>
        <v>0</v>
      </c>
      <c r="S4839" s="4">
        <f t="shared" si="303"/>
        <v>0</v>
      </c>
    </row>
    <row r="4840" spans="1:19" x14ac:dyDescent="0.3">
      <c r="A4840" t="s">
        <v>5500</v>
      </c>
      <c r="B4840" s="1">
        <v>43361</v>
      </c>
      <c r="C4840" s="1">
        <v>43364</v>
      </c>
      <c r="D4840">
        <f t="shared" si="300"/>
        <v>2018</v>
      </c>
      <c r="E4840" t="str">
        <f t="shared" si="301"/>
        <v>Sep</v>
      </c>
      <c r="F4840" t="s">
        <v>20</v>
      </c>
      <c r="G4840" t="s">
        <v>4175</v>
      </c>
      <c r="H4840" t="s">
        <v>22</v>
      </c>
      <c r="I4840" t="s">
        <v>116</v>
      </c>
      <c r="J4840" t="s">
        <v>109</v>
      </c>
      <c r="K4840">
        <v>75220</v>
      </c>
      <c r="L4840" t="s">
        <v>25</v>
      </c>
      <c r="M4840" t="s">
        <v>5498</v>
      </c>
      <c r="N4840" t="s">
        <v>128</v>
      </c>
      <c r="O4840" t="s">
        <v>5482</v>
      </c>
      <c r="P4840" s="4">
        <v>114.848</v>
      </c>
      <c r="Q4840" s="4">
        <v>114.848</v>
      </c>
      <c r="R4840" s="4">
        <f t="shared" si="302"/>
        <v>0</v>
      </c>
      <c r="S4840" s="4">
        <f t="shared" si="303"/>
        <v>0</v>
      </c>
    </row>
    <row r="4841" spans="1:19" x14ac:dyDescent="0.3">
      <c r="A4841" t="s">
        <v>2651</v>
      </c>
      <c r="B4841" s="1">
        <v>43369</v>
      </c>
      <c r="C4841" s="1">
        <v>43369</v>
      </c>
      <c r="D4841">
        <f t="shared" si="300"/>
        <v>2018</v>
      </c>
      <c r="E4841" t="str">
        <f t="shared" si="301"/>
        <v>Sep</v>
      </c>
      <c r="F4841" t="s">
        <v>30</v>
      </c>
      <c r="G4841" t="s">
        <v>2652</v>
      </c>
      <c r="H4841" t="s">
        <v>51</v>
      </c>
      <c r="I4841" t="s">
        <v>32</v>
      </c>
      <c r="J4841" t="s">
        <v>33</v>
      </c>
      <c r="K4841">
        <v>94109</v>
      </c>
      <c r="L4841" t="s">
        <v>34</v>
      </c>
      <c r="M4841" t="s">
        <v>5501</v>
      </c>
      <c r="N4841" t="s">
        <v>128</v>
      </c>
      <c r="O4841" t="s">
        <v>5482</v>
      </c>
      <c r="P4841" s="4">
        <v>71.88</v>
      </c>
      <c r="Q4841" s="4">
        <v>71.88</v>
      </c>
      <c r="R4841" s="4">
        <f t="shared" si="302"/>
        <v>0</v>
      </c>
      <c r="S4841" s="4">
        <f t="shared" si="303"/>
        <v>0</v>
      </c>
    </row>
    <row r="4842" spans="1:19" ht="15.6" x14ac:dyDescent="0.3">
      <c r="A4842" t="s">
        <v>989</v>
      </c>
      <c r="B4842" s="1">
        <v>42537</v>
      </c>
      <c r="C4842" s="1">
        <v>42541</v>
      </c>
      <c r="D4842">
        <f t="shared" si="300"/>
        <v>2016</v>
      </c>
      <c r="E4842" t="str">
        <f t="shared" si="301"/>
        <v>Jun</v>
      </c>
      <c r="F4842" t="s">
        <v>37</v>
      </c>
      <c r="G4842" t="s">
        <v>990</v>
      </c>
      <c r="H4842" s="2" t="s">
        <v>22</v>
      </c>
      <c r="I4842" t="s">
        <v>991</v>
      </c>
      <c r="J4842" t="s">
        <v>109</v>
      </c>
      <c r="K4842">
        <v>75051</v>
      </c>
      <c r="L4842" t="s">
        <v>25</v>
      </c>
      <c r="M4842" t="s">
        <v>5501</v>
      </c>
      <c r="N4842" t="s">
        <v>128</v>
      </c>
      <c r="O4842" t="s">
        <v>5482</v>
      </c>
      <c r="P4842" s="4">
        <v>28.751999999999999</v>
      </c>
      <c r="Q4842" s="4">
        <v>28.751999999999999</v>
      </c>
      <c r="R4842" s="4">
        <f t="shared" si="302"/>
        <v>0</v>
      </c>
      <c r="S4842" s="4">
        <f t="shared" si="303"/>
        <v>0</v>
      </c>
    </row>
    <row r="4843" spans="1:19" ht="15.6" x14ac:dyDescent="0.3">
      <c r="A4843" t="s">
        <v>5502</v>
      </c>
      <c r="B4843" s="1">
        <v>42350</v>
      </c>
      <c r="C4843" s="1">
        <v>42355</v>
      </c>
      <c r="D4843">
        <f t="shared" si="300"/>
        <v>2015</v>
      </c>
      <c r="E4843" t="str">
        <f t="shared" si="301"/>
        <v>Dec</v>
      </c>
      <c r="F4843" t="s">
        <v>37</v>
      </c>
      <c r="G4843" t="s">
        <v>1667</v>
      </c>
      <c r="H4843" s="2" t="s">
        <v>22</v>
      </c>
      <c r="I4843" t="s">
        <v>136</v>
      </c>
      <c r="J4843" t="s">
        <v>79</v>
      </c>
      <c r="K4843">
        <v>33178</v>
      </c>
      <c r="L4843" t="s">
        <v>44</v>
      </c>
      <c r="M4843" t="s">
        <v>5503</v>
      </c>
      <c r="N4843" t="s">
        <v>128</v>
      </c>
      <c r="O4843" t="s">
        <v>5482</v>
      </c>
      <c r="P4843" s="4">
        <v>23.472000000000001</v>
      </c>
      <c r="Q4843" s="4">
        <v>18</v>
      </c>
      <c r="R4843" s="4">
        <f t="shared" si="302"/>
        <v>5.4720000000000013</v>
      </c>
      <c r="S4843" s="4">
        <f t="shared" si="303"/>
        <v>0.8208000000000002</v>
      </c>
    </row>
    <row r="4844" spans="1:19" ht="15.6" x14ac:dyDescent="0.3">
      <c r="A4844" t="s">
        <v>4775</v>
      </c>
      <c r="B4844" s="1">
        <v>42983</v>
      </c>
      <c r="C4844" s="1">
        <v>42985</v>
      </c>
      <c r="D4844">
        <f t="shared" si="300"/>
        <v>2017</v>
      </c>
      <c r="E4844" t="str">
        <f t="shared" si="301"/>
        <v>Sep</v>
      </c>
      <c r="F4844" t="s">
        <v>67</v>
      </c>
      <c r="G4844" t="s">
        <v>2960</v>
      </c>
      <c r="H4844" s="2" t="s">
        <v>22</v>
      </c>
      <c r="I4844" t="s">
        <v>3469</v>
      </c>
      <c r="J4844" t="s">
        <v>250</v>
      </c>
      <c r="K4844">
        <v>37604</v>
      </c>
      <c r="L4844" t="s">
        <v>44</v>
      </c>
      <c r="M4844" t="s">
        <v>5503</v>
      </c>
      <c r="N4844" t="s">
        <v>110</v>
      </c>
      <c r="O4844" t="s">
        <v>5482</v>
      </c>
      <c r="P4844" s="4">
        <v>23.472000000000001</v>
      </c>
      <c r="Q4844" s="4">
        <v>18</v>
      </c>
      <c r="R4844" s="4">
        <f t="shared" si="302"/>
        <v>5.4720000000000013</v>
      </c>
      <c r="S4844" s="4">
        <f t="shared" si="303"/>
        <v>0.8208000000000002</v>
      </c>
    </row>
    <row r="4845" spans="1:19" x14ac:dyDescent="0.3">
      <c r="A4845" t="s">
        <v>2959</v>
      </c>
      <c r="B4845" s="1">
        <v>42261</v>
      </c>
      <c r="C4845" s="1">
        <v>42261</v>
      </c>
      <c r="D4845">
        <f t="shared" si="300"/>
        <v>2015</v>
      </c>
      <c r="E4845" t="str">
        <f t="shared" si="301"/>
        <v>Sep</v>
      </c>
      <c r="F4845" t="s">
        <v>30</v>
      </c>
      <c r="G4845" t="s">
        <v>2960</v>
      </c>
      <c r="H4845" t="s">
        <v>105</v>
      </c>
      <c r="I4845" t="s">
        <v>61</v>
      </c>
      <c r="J4845" t="s">
        <v>62</v>
      </c>
      <c r="K4845">
        <v>10009</v>
      </c>
      <c r="L4845" t="s">
        <v>54</v>
      </c>
      <c r="M4845" t="s">
        <v>5503</v>
      </c>
      <c r="N4845" t="s">
        <v>128</v>
      </c>
      <c r="O4845" t="s">
        <v>5482</v>
      </c>
      <c r="P4845" s="4">
        <v>68.459999999999994</v>
      </c>
      <c r="Q4845" s="4">
        <v>68.459999999999994</v>
      </c>
      <c r="R4845" s="4">
        <f t="shared" si="302"/>
        <v>0</v>
      </c>
      <c r="S4845" s="4">
        <f t="shared" si="303"/>
        <v>0</v>
      </c>
    </row>
    <row r="4846" spans="1:19" x14ac:dyDescent="0.3">
      <c r="A4846" t="s">
        <v>5504</v>
      </c>
      <c r="B4846" s="1">
        <v>42806</v>
      </c>
      <c r="C4846" s="1">
        <v>42810</v>
      </c>
      <c r="D4846">
        <f t="shared" si="300"/>
        <v>2017</v>
      </c>
      <c r="E4846" t="str">
        <f t="shared" si="301"/>
        <v>Mar</v>
      </c>
      <c r="F4846" t="s">
        <v>67</v>
      </c>
      <c r="G4846" t="s">
        <v>1455</v>
      </c>
      <c r="H4846" t="s">
        <v>51</v>
      </c>
      <c r="I4846" t="s">
        <v>61</v>
      </c>
      <c r="J4846" t="s">
        <v>62</v>
      </c>
      <c r="K4846">
        <v>10024</v>
      </c>
      <c r="L4846" t="s">
        <v>54</v>
      </c>
      <c r="M4846" t="s">
        <v>5503</v>
      </c>
      <c r="N4846" t="s">
        <v>128</v>
      </c>
      <c r="O4846" t="s">
        <v>5482</v>
      </c>
      <c r="P4846" s="4">
        <v>29.34</v>
      </c>
      <c r="Q4846" s="4">
        <v>29.34</v>
      </c>
      <c r="R4846" s="4">
        <f t="shared" si="302"/>
        <v>0</v>
      </c>
      <c r="S4846" s="4">
        <f t="shared" si="303"/>
        <v>0</v>
      </c>
    </row>
    <row r="4847" spans="1:19" ht="15.6" x14ac:dyDescent="0.3">
      <c r="A4847" t="s">
        <v>5505</v>
      </c>
      <c r="B4847" s="1">
        <v>43011</v>
      </c>
      <c r="C4847" s="1">
        <v>43014</v>
      </c>
      <c r="D4847">
        <f t="shared" si="300"/>
        <v>2017</v>
      </c>
      <c r="E4847" t="str">
        <f t="shared" si="301"/>
        <v>Oct</v>
      </c>
      <c r="F4847" t="s">
        <v>67</v>
      </c>
      <c r="G4847" t="s">
        <v>1123</v>
      </c>
      <c r="H4847" s="2" t="s">
        <v>22</v>
      </c>
      <c r="I4847" t="s">
        <v>113</v>
      </c>
      <c r="J4847" t="s">
        <v>109</v>
      </c>
      <c r="K4847">
        <v>77095</v>
      </c>
      <c r="L4847" t="s">
        <v>25</v>
      </c>
      <c r="M4847" t="s">
        <v>5503</v>
      </c>
      <c r="N4847" t="s">
        <v>128</v>
      </c>
      <c r="O4847" t="s">
        <v>5482</v>
      </c>
      <c r="P4847" s="4">
        <v>15.648</v>
      </c>
      <c r="Q4847" s="4">
        <v>18</v>
      </c>
      <c r="R4847" s="4">
        <f t="shared" si="302"/>
        <v>-2.3520000000000003</v>
      </c>
      <c r="S4847" s="4">
        <f t="shared" si="303"/>
        <v>-0.35280000000000006</v>
      </c>
    </row>
    <row r="4848" spans="1:19" ht="15.6" x14ac:dyDescent="0.3">
      <c r="A4848" t="s">
        <v>4941</v>
      </c>
      <c r="B4848" s="1">
        <v>42750</v>
      </c>
      <c r="C4848" s="1">
        <v>42756</v>
      </c>
      <c r="D4848">
        <f t="shared" si="300"/>
        <v>2017</v>
      </c>
      <c r="E4848" t="str">
        <f t="shared" si="301"/>
        <v>Jan</v>
      </c>
      <c r="F4848" t="s">
        <v>37</v>
      </c>
      <c r="G4848" t="s">
        <v>1409</v>
      </c>
      <c r="H4848" s="2" t="s">
        <v>22</v>
      </c>
      <c r="I4848" t="s">
        <v>61</v>
      </c>
      <c r="J4848" t="s">
        <v>62</v>
      </c>
      <c r="K4848">
        <v>10011</v>
      </c>
      <c r="L4848" t="s">
        <v>54</v>
      </c>
      <c r="M4848" t="s">
        <v>5506</v>
      </c>
      <c r="N4848" t="s">
        <v>128</v>
      </c>
      <c r="O4848" t="s">
        <v>5482</v>
      </c>
      <c r="P4848" s="4">
        <v>16.52</v>
      </c>
      <c r="Q4848" s="4">
        <v>18</v>
      </c>
      <c r="R4848" s="4">
        <f t="shared" si="302"/>
        <v>-1.4800000000000004</v>
      </c>
      <c r="S4848" s="4">
        <f t="shared" si="303"/>
        <v>-0.22200000000000006</v>
      </c>
    </row>
    <row r="4849" spans="1:19" ht="15.6" x14ac:dyDescent="0.3">
      <c r="A4849" t="s">
        <v>295</v>
      </c>
      <c r="B4849" s="1">
        <v>42833</v>
      </c>
      <c r="C4849" s="1">
        <v>42838</v>
      </c>
      <c r="D4849">
        <f t="shared" si="300"/>
        <v>2017</v>
      </c>
      <c r="E4849" t="str">
        <f t="shared" si="301"/>
        <v>Apr</v>
      </c>
      <c r="F4849" t="s">
        <v>37</v>
      </c>
      <c r="G4849" t="s">
        <v>296</v>
      </c>
      <c r="H4849" s="2" t="s">
        <v>22</v>
      </c>
      <c r="I4849" t="s">
        <v>61</v>
      </c>
      <c r="J4849" t="s">
        <v>62</v>
      </c>
      <c r="K4849">
        <v>10035</v>
      </c>
      <c r="L4849" t="s">
        <v>54</v>
      </c>
      <c r="M4849" t="s">
        <v>5506</v>
      </c>
      <c r="N4849" t="s">
        <v>128</v>
      </c>
      <c r="O4849" t="s">
        <v>5482</v>
      </c>
      <c r="P4849" s="4">
        <v>8.26</v>
      </c>
      <c r="Q4849" s="4">
        <v>18</v>
      </c>
      <c r="R4849" s="4">
        <f t="shared" si="302"/>
        <v>-9.74</v>
      </c>
      <c r="S4849" s="4">
        <f t="shared" si="303"/>
        <v>-1.4610000000000001</v>
      </c>
    </row>
    <row r="4850" spans="1:19" ht="15.6" x14ac:dyDescent="0.3">
      <c r="A4850" t="s">
        <v>5507</v>
      </c>
      <c r="B4850" s="1">
        <v>42677</v>
      </c>
      <c r="C4850" s="1">
        <v>42684</v>
      </c>
      <c r="D4850">
        <f t="shared" si="300"/>
        <v>2016</v>
      </c>
      <c r="E4850" t="str">
        <f t="shared" si="301"/>
        <v>Nov</v>
      </c>
      <c r="F4850" t="s">
        <v>37</v>
      </c>
      <c r="G4850" t="s">
        <v>2348</v>
      </c>
      <c r="H4850" s="2" t="s">
        <v>22</v>
      </c>
      <c r="I4850" t="s">
        <v>5508</v>
      </c>
      <c r="J4850" t="s">
        <v>109</v>
      </c>
      <c r="K4850">
        <v>76117</v>
      </c>
      <c r="L4850" t="s">
        <v>25</v>
      </c>
      <c r="M4850" t="s">
        <v>5506</v>
      </c>
      <c r="N4850" t="s">
        <v>128</v>
      </c>
      <c r="O4850" t="s">
        <v>5482</v>
      </c>
      <c r="P4850" s="4">
        <v>6.6079999999999997</v>
      </c>
      <c r="Q4850" s="4">
        <v>5</v>
      </c>
      <c r="R4850" s="4">
        <f t="shared" si="302"/>
        <v>1.6079999999999997</v>
      </c>
      <c r="S4850" s="4">
        <f t="shared" si="303"/>
        <v>0.24119999999999994</v>
      </c>
    </row>
    <row r="4851" spans="1:19" x14ac:dyDescent="0.3">
      <c r="A4851" t="s">
        <v>5509</v>
      </c>
      <c r="B4851" s="1">
        <v>43404</v>
      </c>
      <c r="C4851" s="1">
        <v>43409</v>
      </c>
      <c r="D4851">
        <f t="shared" si="300"/>
        <v>2018</v>
      </c>
      <c r="E4851" t="str">
        <f t="shared" si="301"/>
        <v>Oct</v>
      </c>
      <c r="F4851" t="s">
        <v>37</v>
      </c>
      <c r="G4851" t="s">
        <v>2795</v>
      </c>
      <c r="H4851" t="s">
        <v>51</v>
      </c>
      <c r="I4851" t="s">
        <v>23</v>
      </c>
      <c r="J4851" t="s">
        <v>24</v>
      </c>
      <c r="K4851">
        <v>60610</v>
      </c>
      <c r="L4851" t="s">
        <v>25</v>
      </c>
      <c r="M4851" t="s">
        <v>5506</v>
      </c>
      <c r="N4851" t="s">
        <v>128</v>
      </c>
      <c r="O4851" t="s">
        <v>5482</v>
      </c>
      <c r="P4851" s="4">
        <v>9.9120000000000008</v>
      </c>
      <c r="Q4851" s="4">
        <v>9.9120000000000008</v>
      </c>
      <c r="R4851" s="4">
        <f t="shared" si="302"/>
        <v>0</v>
      </c>
      <c r="S4851" s="4">
        <f t="shared" si="303"/>
        <v>0</v>
      </c>
    </row>
    <row r="4852" spans="1:19" x14ac:dyDescent="0.3">
      <c r="A4852" t="s">
        <v>5510</v>
      </c>
      <c r="B4852" s="1">
        <v>42867</v>
      </c>
      <c r="C4852" s="1">
        <v>42872</v>
      </c>
      <c r="D4852">
        <f t="shared" si="300"/>
        <v>2017</v>
      </c>
      <c r="E4852" t="str">
        <f t="shared" si="301"/>
        <v>May</v>
      </c>
      <c r="F4852" t="s">
        <v>37</v>
      </c>
      <c r="G4852" t="s">
        <v>4963</v>
      </c>
      <c r="H4852" t="s">
        <v>51</v>
      </c>
      <c r="I4852" t="s">
        <v>69</v>
      </c>
      <c r="J4852" t="s">
        <v>70</v>
      </c>
      <c r="K4852">
        <v>98105</v>
      </c>
      <c r="L4852" t="s">
        <v>34</v>
      </c>
      <c r="M4852" t="s">
        <v>5511</v>
      </c>
      <c r="N4852" t="s">
        <v>128</v>
      </c>
      <c r="O4852" t="s">
        <v>5482</v>
      </c>
      <c r="P4852" s="4">
        <v>54.9</v>
      </c>
      <c r="Q4852" s="4">
        <v>54.9</v>
      </c>
      <c r="R4852" s="4">
        <f t="shared" si="302"/>
        <v>0</v>
      </c>
      <c r="S4852" s="4">
        <f t="shared" si="303"/>
        <v>0</v>
      </c>
    </row>
    <row r="4853" spans="1:19" x14ac:dyDescent="0.3">
      <c r="A4853" t="s">
        <v>5512</v>
      </c>
      <c r="B4853" s="1">
        <v>43253</v>
      </c>
      <c r="C4853" s="1">
        <v>43256</v>
      </c>
      <c r="D4853">
        <f t="shared" si="300"/>
        <v>2018</v>
      </c>
      <c r="E4853" t="str">
        <f t="shared" si="301"/>
        <v>Jun</v>
      </c>
      <c r="F4853" t="s">
        <v>67</v>
      </c>
      <c r="G4853" t="s">
        <v>2939</v>
      </c>
      <c r="H4853" t="s">
        <v>105</v>
      </c>
      <c r="I4853" t="s">
        <v>177</v>
      </c>
      <c r="J4853" t="s">
        <v>178</v>
      </c>
      <c r="K4853">
        <v>85204</v>
      </c>
      <c r="L4853" t="s">
        <v>34</v>
      </c>
      <c r="M4853" t="s">
        <v>5511</v>
      </c>
      <c r="N4853" t="s">
        <v>128</v>
      </c>
      <c r="O4853" t="s">
        <v>5482</v>
      </c>
      <c r="P4853" s="4">
        <v>43.92</v>
      </c>
      <c r="Q4853" s="4">
        <v>43.92</v>
      </c>
      <c r="R4853" s="4">
        <f t="shared" si="302"/>
        <v>0</v>
      </c>
      <c r="S4853" s="4">
        <f t="shared" si="303"/>
        <v>0</v>
      </c>
    </row>
    <row r="4854" spans="1:19" ht="15.6" x14ac:dyDescent="0.3">
      <c r="A4854" t="s">
        <v>5513</v>
      </c>
      <c r="B4854" s="1">
        <v>43316</v>
      </c>
      <c r="C4854" s="1">
        <v>43319</v>
      </c>
      <c r="D4854">
        <f t="shared" si="300"/>
        <v>2018</v>
      </c>
      <c r="E4854" t="str">
        <f t="shared" si="301"/>
        <v>Aug</v>
      </c>
      <c r="F4854" t="s">
        <v>20</v>
      </c>
      <c r="G4854" t="s">
        <v>107</v>
      </c>
      <c r="H4854" s="2" t="s">
        <v>22</v>
      </c>
      <c r="I4854" t="s">
        <v>5033</v>
      </c>
      <c r="J4854" t="s">
        <v>75</v>
      </c>
      <c r="K4854">
        <v>80538</v>
      </c>
      <c r="L4854" t="s">
        <v>34</v>
      </c>
      <c r="M4854" t="s">
        <v>5511</v>
      </c>
      <c r="N4854" t="s">
        <v>128</v>
      </c>
      <c r="O4854" t="s">
        <v>5482</v>
      </c>
      <c r="P4854" s="4">
        <v>8.7840000000000007</v>
      </c>
      <c r="Q4854" s="4">
        <v>18</v>
      </c>
      <c r="R4854" s="4">
        <f t="shared" si="302"/>
        <v>-9.2159999999999993</v>
      </c>
      <c r="S4854" s="4">
        <f t="shared" si="303"/>
        <v>-1.3823999999999999</v>
      </c>
    </row>
    <row r="4855" spans="1:19" ht="15.6" x14ac:dyDescent="0.3">
      <c r="A4855" t="s">
        <v>5514</v>
      </c>
      <c r="B4855" s="1">
        <v>43359</v>
      </c>
      <c r="C4855" s="1">
        <v>43363</v>
      </c>
      <c r="D4855">
        <f t="shared" si="300"/>
        <v>2018</v>
      </c>
      <c r="E4855" t="str">
        <f t="shared" si="301"/>
        <v>Sep</v>
      </c>
      <c r="F4855" t="s">
        <v>37</v>
      </c>
      <c r="G4855" t="s">
        <v>1017</v>
      </c>
      <c r="H4855" s="2" t="s">
        <v>22</v>
      </c>
      <c r="I4855" t="s">
        <v>1207</v>
      </c>
      <c r="J4855" t="s">
        <v>109</v>
      </c>
      <c r="K4855">
        <v>78745</v>
      </c>
      <c r="L4855" t="s">
        <v>25</v>
      </c>
      <c r="M4855" t="s">
        <v>5511</v>
      </c>
      <c r="N4855" t="s">
        <v>128</v>
      </c>
      <c r="O4855" t="s">
        <v>5482</v>
      </c>
      <c r="P4855" s="4">
        <v>17.568000000000001</v>
      </c>
      <c r="Q4855" s="4">
        <v>18</v>
      </c>
      <c r="R4855" s="4">
        <f t="shared" si="302"/>
        <v>-0.43199999999999861</v>
      </c>
      <c r="S4855" s="4">
        <f t="shared" si="303"/>
        <v>-6.4799999999999788E-2</v>
      </c>
    </row>
    <row r="4856" spans="1:19" ht="15.6" x14ac:dyDescent="0.3">
      <c r="A4856" t="s">
        <v>1218</v>
      </c>
      <c r="B4856" s="1">
        <v>42287</v>
      </c>
      <c r="C4856" s="1">
        <v>42287</v>
      </c>
      <c r="D4856">
        <f t="shared" si="300"/>
        <v>2015</v>
      </c>
      <c r="E4856" t="str">
        <f t="shared" si="301"/>
        <v>Oct</v>
      </c>
      <c r="F4856" t="s">
        <v>30</v>
      </c>
      <c r="G4856" t="s">
        <v>1219</v>
      </c>
      <c r="H4856" s="2" t="s">
        <v>22</v>
      </c>
      <c r="I4856" t="s">
        <v>1220</v>
      </c>
      <c r="J4856" t="s">
        <v>33</v>
      </c>
      <c r="K4856">
        <v>95336</v>
      </c>
      <c r="L4856" t="s">
        <v>34</v>
      </c>
      <c r="M4856" t="s">
        <v>5515</v>
      </c>
      <c r="N4856" t="s">
        <v>128</v>
      </c>
      <c r="O4856" t="s">
        <v>5482</v>
      </c>
      <c r="P4856" s="4">
        <v>15.28</v>
      </c>
      <c r="Q4856" s="4">
        <v>18</v>
      </c>
      <c r="R4856" s="4">
        <f t="shared" si="302"/>
        <v>-2.7200000000000006</v>
      </c>
      <c r="S4856" s="4">
        <f t="shared" si="303"/>
        <v>-0.40800000000000008</v>
      </c>
    </row>
    <row r="4857" spans="1:19" ht="15.6" x14ac:dyDescent="0.3">
      <c r="A4857" t="s">
        <v>5516</v>
      </c>
      <c r="B4857" s="1">
        <v>42288</v>
      </c>
      <c r="C4857" s="1">
        <v>42292</v>
      </c>
      <c r="D4857">
        <f t="shared" si="300"/>
        <v>2015</v>
      </c>
      <c r="E4857" t="str">
        <f t="shared" si="301"/>
        <v>Oct</v>
      </c>
      <c r="F4857" t="s">
        <v>37</v>
      </c>
      <c r="G4857" t="s">
        <v>2159</v>
      </c>
      <c r="H4857" s="2" t="s">
        <v>22</v>
      </c>
      <c r="I4857" t="s">
        <v>122</v>
      </c>
      <c r="J4857" t="s">
        <v>33</v>
      </c>
      <c r="K4857">
        <v>90278</v>
      </c>
      <c r="L4857" t="s">
        <v>34</v>
      </c>
      <c r="M4857" t="s">
        <v>5515</v>
      </c>
      <c r="N4857" t="s">
        <v>128</v>
      </c>
      <c r="O4857" t="s">
        <v>5482</v>
      </c>
      <c r="P4857" s="4">
        <v>7.64</v>
      </c>
      <c r="Q4857" s="4">
        <v>100</v>
      </c>
      <c r="R4857" s="4">
        <f t="shared" si="302"/>
        <v>-92.36</v>
      </c>
      <c r="S4857" s="4">
        <f t="shared" si="303"/>
        <v>-13.853999999999999</v>
      </c>
    </row>
    <row r="4858" spans="1:19" ht="15.6" x14ac:dyDescent="0.3">
      <c r="A4858" t="s">
        <v>1863</v>
      </c>
      <c r="B4858" s="1">
        <v>43070</v>
      </c>
      <c r="C4858" s="1">
        <v>43070</v>
      </c>
      <c r="D4858">
        <f t="shared" si="300"/>
        <v>2017</v>
      </c>
      <c r="E4858" t="str">
        <f t="shared" si="301"/>
        <v>Dec</v>
      </c>
      <c r="F4858" t="s">
        <v>30</v>
      </c>
      <c r="G4858" t="s">
        <v>1274</v>
      </c>
      <c r="H4858" s="2" t="s">
        <v>22</v>
      </c>
      <c r="I4858" t="s">
        <v>1864</v>
      </c>
      <c r="J4858" t="s">
        <v>33</v>
      </c>
      <c r="K4858">
        <v>93030</v>
      </c>
      <c r="L4858" t="s">
        <v>34</v>
      </c>
      <c r="M4858" t="s">
        <v>5515</v>
      </c>
      <c r="N4858" t="s">
        <v>110</v>
      </c>
      <c r="O4858" t="s">
        <v>5482</v>
      </c>
      <c r="P4858" s="4">
        <v>22.92</v>
      </c>
      <c r="Q4858" s="4">
        <v>18</v>
      </c>
      <c r="R4858" s="4">
        <f t="shared" si="302"/>
        <v>4.9200000000000017</v>
      </c>
      <c r="S4858" s="4">
        <f t="shared" si="303"/>
        <v>0.73800000000000021</v>
      </c>
    </row>
    <row r="4859" spans="1:19" x14ac:dyDescent="0.3">
      <c r="A4859" t="s">
        <v>1789</v>
      </c>
      <c r="B4859" s="1">
        <v>43220</v>
      </c>
      <c r="C4859" s="1">
        <v>43225</v>
      </c>
      <c r="D4859">
        <f t="shared" si="300"/>
        <v>2018</v>
      </c>
      <c r="E4859" t="str">
        <f t="shared" si="301"/>
        <v>Apr</v>
      </c>
      <c r="F4859" t="s">
        <v>37</v>
      </c>
      <c r="G4859" t="s">
        <v>916</v>
      </c>
      <c r="H4859" t="s">
        <v>51</v>
      </c>
      <c r="I4859" t="s">
        <v>32</v>
      </c>
      <c r="J4859" t="s">
        <v>33</v>
      </c>
      <c r="K4859">
        <v>94110</v>
      </c>
      <c r="L4859" t="s">
        <v>34</v>
      </c>
      <c r="M4859" t="s">
        <v>5515</v>
      </c>
      <c r="N4859" t="s">
        <v>128</v>
      </c>
      <c r="O4859" t="s">
        <v>5482</v>
      </c>
      <c r="P4859" s="4">
        <v>30.56</v>
      </c>
      <c r="Q4859" s="4">
        <v>30.56</v>
      </c>
      <c r="R4859" s="4">
        <f t="shared" si="302"/>
        <v>0</v>
      </c>
      <c r="S4859" s="4">
        <f t="shared" si="303"/>
        <v>0</v>
      </c>
    </row>
    <row r="4860" spans="1:19" ht="15.6" x14ac:dyDescent="0.3">
      <c r="A4860" t="s">
        <v>2050</v>
      </c>
      <c r="B4860" s="1">
        <v>43410</v>
      </c>
      <c r="C4860" s="1">
        <v>43415</v>
      </c>
      <c r="D4860">
        <f t="shared" si="300"/>
        <v>2018</v>
      </c>
      <c r="E4860" t="str">
        <f t="shared" si="301"/>
        <v>Nov</v>
      </c>
      <c r="F4860" t="s">
        <v>37</v>
      </c>
      <c r="G4860" t="s">
        <v>652</v>
      </c>
      <c r="H4860" s="2" t="s">
        <v>22</v>
      </c>
      <c r="I4860" t="s">
        <v>47</v>
      </c>
      <c r="J4860" t="s">
        <v>33</v>
      </c>
      <c r="K4860">
        <v>90045</v>
      </c>
      <c r="L4860" t="s">
        <v>34</v>
      </c>
      <c r="M4860" t="s">
        <v>5515</v>
      </c>
      <c r="N4860" t="s">
        <v>128</v>
      </c>
      <c r="O4860" t="s">
        <v>5482</v>
      </c>
      <c r="P4860" s="4">
        <v>15.28</v>
      </c>
      <c r="Q4860" s="4">
        <v>18</v>
      </c>
      <c r="R4860" s="4">
        <f t="shared" si="302"/>
        <v>-2.7200000000000006</v>
      </c>
      <c r="S4860" s="4">
        <f t="shared" si="303"/>
        <v>-0.40800000000000008</v>
      </c>
    </row>
    <row r="4861" spans="1:19" ht="15.6" x14ac:dyDescent="0.3">
      <c r="A4861" t="s">
        <v>4865</v>
      </c>
      <c r="B4861" s="1">
        <v>43114</v>
      </c>
      <c r="C4861" s="1">
        <v>43118</v>
      </c>
      <c r="D4861">
        <f t="shared" si="300"/>
        <v>2018</v>
      </c>
      <c r="E4861" t="str">
        <f t="shared" si="301"/>
        <v>Jan</v>
      </c>
      <c r="F4861" t="s">
        <v>37</v>
      </c>
      <c r="G4861" t="s">
        <v>1356</v>
      </c>
      <c r="H4861" s="2" t="s">
        <v>22</v>
      </c>
      <c r="I4861" t="s">
        <v>3469</v>
      </c>
      <c r="J4861" t="s">
        <v>250</v>
      </c>
      <c r="K4861">
        <v>37604</v>
      </c>
      <c r="L4861" t="s">
        <v>44</v>
      </c>
      <c r="M4861" t="s">
        <v>5515</v>
      </c>
      <c r="N4861" t="s">
        <v>128</v>
      </c>
      <c r="O4861" t="s">
        <v>5482</v>
      </c>
      <c r="P4861" s="4">
        <v>18.335999999999999</v>
      </c>
      <c r="Q4861" s="4">
        <v>18</v>
      </c>
      <c r="R4861" s="4">
        <f t="shared" si="302"/>
        <v>0.33599999999999852</v>
      </c>
      <c r="S4861" s="4">
        <f t="shared" si="303"/>
        <v>5.0399999999999778E-2</v>
      </c>
    </row>
    <row r="4862" spans="1:19" ht="15.6" x14ac:dyDescent="0.3">
      <c r="A4862" t="s">
        <v>5517</v>
      </c>
      <c r="B4862" s="1">
        <v>43346</v>
      </c>
      <c r="C4862" s="1">
        <v>43350</v>
      </c>
      <c r="D4862">
        <f t="shared" si="300"/>
        <v>2018</v>
      </c>
      <c r="E4862" t="str">
        <f t="shared" si="301"/>
        <v>Sep</v>
      </c>
      <c r="F4862" t="s">
        <v>37</v>
      </c>
      <c r="G4862" t="s">
        <v>213</v>
      </c>
      <c r="H4862" s="2" t="s">
        <v>22</v>
      </c>
      <c r="I4862" t="s">
        <v>2119</v>
      </c>
      <c r="J4862" t="s">
        <v>79</v>
      </c>
      <c r="K4862">
        <v>32137</v>
      </c>
      <c r="L4862" t="s">
        <v>44</v>
      </c>
      <c r="M4862" t="s">
        <v>5515</v>
      </c>
      <c r="N4862" t="s">
        <v>128</v>
      </c>
      <c r="O4862" t="s">
        <v>5482</v>
      </c>
      <c r="P4862" s="4">
        <v>24.448</v>
      </c>
      <c r="Q4862" s="4">
        <v>24.448</v>
      </c>
      <c r="R4862" s="4">
        <f t="shared" si="302"/>
        <v>0</v>
      </c>
      <c r="S4862" s="4">
        <f t="shared" si="303"/>
        <v>0</v>
      </c>
    </row>
    <row r="4863" spans="1:19" ht="15.6" x14ac:dyDescent="0.3">
      <c r="A4863" t="s">
        <v>2161</v>
      </c>
      <c r="B4863" s="1">
        <v>43416</v>
      </c>
      <c r="C4863" s="1">
        <v>43422</v>
      </c>
      <c r="D4863">
        <f t="shared" si="300"/>
        <v>2018</v>
      </c>
      <c r="E4863" t="str">
        <f t="shared" si="301"/>
        <v>Nov</v>
      </c>
      <c r="F4863" t="s">
        <v>37</v>
      </c>
      <c r="G4863" t="s">
        <v>885</v>
      </c>
      <c r="H4863" s="2" t="s">
        <v>22</v>
      </c>
      <c r="I4863" t="s">
        <v>116</v>
      </c>
      <c r="J4863" t="s">
        <v>109</v>
      </c>
      <c r="K4863">
        <v>75081</v>
      </c>
      <c r="L4863" t="s">
        <v>25</v>
      </c>
      <c r="M4863" t="s">
        <v>5515</v>
      </c>
      <c r="N4863" t="s">
        <v>128</v>
      </c>
      <c r="O4863" t="s">
        <v>5482</v>
      </c>
      <c r="P4863" s="4">
        <v>12.224</v>
      </c>
      <c r="Q4863" s="4">
        <v>12.224</v>
      </c>
      <c r="R4863" s="4">
        <f t="shared" si="302"/>
        <v>0</v>
      </c>
      <c r="S4863" s="4">
        <f t="shared" si="303"/>
        <v>0</v>
      </c>
    </row>
    <row r="4864" spans="1:19" ht="15.6" x14ac:dyDescent="0.3">
      <c r="A4864" t="s">
        <v>5518</v>
      </c>
      <c r="B4864" s="1">
        <v>42979</v>
      </c>
      <c r="C4864" s="1">
        <v>42982</v>
      </c>
      <c r="D4864">
        <f t="shared" si="300"/>
        <v>2017</v>
      </c>
      <c r="E4864" t="str">
        <f t="shared" si="301"/>
        <v>Sep</v>
      </c>
      <c r="F4864" t="s">
        <v>20</v>
      </c>
      <c r="G4864" t="s">
        <v>298</v>
      </c>
      <c r="H4864" s="2" t="s">
        <v>22</v>
      </c>
      <c r="I4864" t="s">
        <v>32</v>
      </c>
      <c r="J4864" t="s">
        <v>33</v>
      </c>
      <c r="K4864">
        <v>94110</v>
      </c>
      <c r="L4864" t="s">
        <v>34</v>
      </c>
      <c r="M4864" t="s">
        <v>5519</v>
      </c>
      <c r="N4864" t="s">
        <v>110</v>
      </c>
      <c r="O4864" t="s">
        <v>5482</v>
      </c>
      <c r="P4864" s="4">
        <v>21.88</v>
      </c>
      <c r="Q4864" s="4">
        <v>18</v>
      </c>
      <c r="R4864" s="4">
        <f t="shared" si="302"/>
        <v>3.879999999999999</v>
      </c>
      <c r="S4864" s="4">
        <f t="shared" si="303"/>
        <v>0.58199999999999985</v>
      </c>
    </row>
    <row r="4865" spans="1:19" ht="15.6" x14ac:dyDescent="0.3">
      <c r="A4865" t="s">
        <v>2374</v>
      </c>
      <c r="B4865" s="1">
        <v>43406</v>
      </c>
      <c r="C4865" s="1">
        <v>43408</v>
      </c>
      <c r="D4865">
        <f t="shared" si="300"/>
        <v>2018</v>
      </c>
      <c r="E4865" t="str">
        <f t="shared" si="301"/>
        <v>Nov</v>
      </c>
      <c r="F4865" t="s">
        <v>67</v>
      </c>
      <c r="G4865" t="s">
        <v>1223</v>
      </c>
      <c r="H4865" s="2" t="s">
        <v>22</v>
      </c>
      <c r="I4865" t="s">
        <v>2375</v>
      </c>
      <c r="J4865" t="s">
        <v>33</v>
      </c>
      <c r="K4865">
        <v>94526</v>
      </c>
      <c r="L4865" t="s">
        <v>34</v>
      </c>
      <c r="M4865" t="s">
        <v>5519</v>
      </c>
      <c r="N4865" t="s">
        <v>128</v>
      </c>
      <c r="O4865" t="s">
        <v>5482</v>
      </c>
      <c r="P4865" s="4">
        <v>76.58</v>
      </c>
      <c r="Q4865" s="4">
        <v>76.58</v>
      </c>
      <c r="R4865" s="4">
        <f t="shared" si="302"/>
        <v>0</v>
      </c>
      <c r="S4865" s="4">
        <f t="shared" si="303"/>
        <v>0</v>
      </c>
    </row>
    <row r="4866" spans="1:19" ht="15.6" x14ac:dyDescent="0.3">
      <c r="A4866" t="s">
        <v>3053</v>
      </c>
      <c r="B4866" s="1">
        <v>42576</v>
      </c>
      <c r="C4866" s="1">
        <v>42580</v>
      </c>
      <c r="D4866">
        <f t="shared" ref="D4866:D4929" si="304">YEAR(B4866)</f>
        <v>2016</v>
      </c>
      <c r="E4866" t="str">
        <f t="shared" ref="E4866:E4929" si="305">TEXT(B4866,"mmm")</f>
        <v>Jul</v>
      </c>
      <c r="F4866" t="s">
        <v>37</v>
      </c>
      <c r="G4866" t="s">
        <v>1413</v>
      </c>
      <c r="H4866" s="2" t="s">
        <v>22</v>
      </c>
      <c r="I4866" t="s">
        <v>1417</v>
      </c>
      <c r="J4866" t="s">
        <v>754</v>
      </c>
      <c r="K4866">
        <v>36116</v>
      </c>
      <c r="L4866" t="s">
        <v>44</v>
      </c>
      <c r="M4866" t="s">
        <v>5519</v>
      </c>
      <c r="N4866" t="s">
        <v>128</v>
      </c>
      <c r="O4866" t="s">
        <v>5482</v>
      </c>
      <c r="P4866" s="4">
        <v>98.46</v>
      </c>
      <c r="Q4866" s="4">
        <v>100</v>
      </c>
      <c r="R4866" s="4">
        <f t="shared" si="302"/>
        <v>-1.5400000000000063</v>
      </c>
      <c r="S4866" s="4">
        <f t="shared" si="303"/>
        <v>-0.23100000000000093</v>
      </c>
    </row>
    <row r="4867" spans="1:19" ht="15.6" x14ac:dyDescent="0.3">
      <c r="A4867" t="s">
        <v>1389</v>
      </c>
      <c r="B4867" s="1">
        <v>43022</v>
      </c>
      <c r="C4867" s="1">
        <v>43028</v>
      </c>
      <c r="D4867">
        <f t="shared" si="304"/>
        <v>2017</v>
      </c>
      <c r="E4867" t="str">
        <f t="shared" si="305"/>
        <v>Oct</v>
      </c>
      <c r="F4867" t="s">
        <v>37</v>
      </c>
      <c r="G4867" t="s">
        <v>1390</v>
      </c>
      <c r="H4867" s="2" t="s">
        <v>22</v>
      </c>
      <c r="I4867" t="s">
        <v>78</v>
      </c>
      <c r="J4867" t="s">
        <v>83</v>
      </c>
      <c r="K4867">
        <v>28540</v>
      </c>
      <c r="L4867" t="s">
        <v>44</v>
      </c>
      <c r="M4867" t="s">
        <v>5519</v>
      </c>
      <c r="N4867" t="s">
        <v>128</v>
      </c>
      <c r="O4867" t="s">
        <v>5482</v>
      </c>
      <c r="P4867" s="4">
        <v>35.008000000000003</v>
      </c>
      <c r="Q4867" s="4">
        <v>35.008000000000003</v>
      </c>
      <c r="R4867" s="4">
        <f t="shared" ref="R4867:R4930" si="306">P4867-Q4867</f>
        <v>0</v>
      </c>
      <c r="S4867" s="4">
        <f t="shared" ref="S4867:S4930" si="307">0.15*R4867</f>
        <v>0</v>
      </c>
    </row>
    <row r="4868" spans="1:19" ht="15.6" x14ac:dyDescent="0.3">
      <c r="A4868" t="s">
        <v>5520</v>
      </c>
      <c r="B4868" s="1">
        <v>42295</v>
      </c>
      <c r="C4868" s="1">
        <v>42299</v>
      </c>
      <c r="D4868">
        <f t="shared" si="304"/>
        <v>2015</v>
      </c>
      <c r="E4868" t="str">
        <f t="shared" si="305"/>
        <v>Oct</v>
      </c>
      <c r="F4868" t="s">
        <v>37</v>
      </c>
      <c r="G4868" t="s">
        <v>605</v>
      </c>
      <c r="H4868" s="2" t="s">
        <v>22</v>
      </c>
      <c r="I4868" t="s">
        <v>100</v>
      </c>
      <c r="J4868" t="s">
        <v>101</v>
      </c>
      <c r="K4868">
        <v>19134</v>
      </c>
      <c r="L4868" t="s">
        <v>54</v>
      </c>
      <c r="M4868" t="s">
        <v>5519</v>
      </c>
      <c r="N4868" t="s">
        <v>128</v>
      </c>
      <c r="O4868" t="s">
        <v>5482</v>
      </c>
      <c r="P4868" s="4">
        <v>52.512</v>
      </c>
      <c r="Q4868" s="4">
        <v>52.512</v>
      </c>
      <c r="R4868" s="4">
        <f t="shared" si="306"/>
        <v>0</v>
      </c>
      <c r="S4868" s="4">
        <f t="shared" si="307"/>
        <v>0</v>
      </c>
    </row>
    <row r="4869" spans="1:19" x14ac:dyDescent="0.3">
      <c r="A4869" t="s">
        <v>5521</v>
      </c>
      <c r="B4869" s="1">
        <v>42616</v>
      </c>
      <c r="C4869" s="1">
        <v>42620</v>
      </c>
      <c r="D4869">
        <f t="shared" si="304"/>
        <v>2016</v>
      </c>
      <c r="E4869" t="str">
        <f t="shared" si="305"/>
        <v>Sep</v>
      </c>
      <c r="F4869" t="s">
        <v>37</v>
      </c>
      <c r="G4869" t="s">
        <v>2129</v>
      </c>
      <c r="H4869" t="s">
        <v>51</v>
      </c>
      <c r="I4869" t="s">
        <v>100</v>
      </c>
      <c r="J4869" t="s">
        <v>101</v>
      </c>
      <c r="K4869">
        <v>19134</v>
      </c>
      <c r="L4869" t="s">
        <v>54</v>
      </c>
      <c r="M4869" t="s">
        <v>5519</v>
      </c>
      <c r="N4869" t="s">
        <v>128</v>
      </c>
      <c r="O4869" t="s">
        <v>5482</v>
      </c>
      <c r="P4869" s="4">
        <v>52.512</v>
      </c>
      <c r="Q4869" s="4">
        <v>52.512</v>
      </c>
      <c r="R4869" s="4">
        <f t="shared" si="306"/>
        <v>0</v>
      </c>
      <c r="S4869" s="4">
        <f t="shared" si="307"/>
        <v>0</v>
      </c>
    </row>
    <row r="4870" spans="1:19" ht="15.6" x14ac:dyDescent="0.3">
      <c r="A4870" t="s">
        <v>3641</v>
      </c>
      <c r="B4870" s="1">
        <v>43423</v>
      </c>
      <c r="C4870" s="1">
        <v>43427</v>
      </c>
      <c r="D4870">
        <f t="shared" si="304"/>
        <v>2018</v>
      </c>
      <c r="E4870" t="str">
        <f t="shared" si="305"/>
        <v>Nov</v>
      </c>
      <c r="F4870" t="s">
        <v>37</v>
      </c>
      <c r="G4870" t="s">
        <v>505</v>
      </c>
      <c r="H4870" s="2" t="s">
        <v>22</v>
      </c>
      <c r="I4870" t="s">
        <v>61</v>
      </c>
      <c r="J4870" t="s">
        <v>62</v>
      </c>
      <c r="K4870">
        <v>10011</v>
      </c>
      <c r="L4870" t="s">
        <v>54</v>
      </c>
      <c r="M4870" t="s">
        <v>5522</v>
      </c>
      <c r="N4870" t="s">
        <v>128</v>
      </c>
      <c r="O4870" t="s">
        <v>5482</v>
      </c>
      <c r="P4870" s="4">
        <v>16.739999999999998</v>
      </c>
      <c r="Q4870" s="4">
        <v>18</v>
      </c>
      <c r="R4870" s="4">
        <f t="shared" si="306"/>
        <v>-1.2600000000000016</v>
      </c>
      <c r="S4870" s="4">
        <f t="shared" si="307"/>
        <v>-0.18900000000000022</v>
      </c>
    </row>
    <row r="4871" spans="1:19" ht="15.6" x14ac:dyDescent="0.3">
      <c r="A4871" t="s">
        <v>5035</v>
      </c>
      <c r="B4871" s="1">
        <v>42658</v>
      </c>
      <c r="C4871" s="1">
        <v>42665</v>
      </c>
      <c r="D4871">
        <f t="shared" si="304"/>
        <v>2016</v>
      </c>
      <c r="E4871" t="str">
        <f t="shared" si="305"/>
        <v>Oct</v>
      </c>
      <c r="F4871" t="s">
        <v>37</v>
      </c>
      <c r="G4871" t="s">
        <v>885</v>
      </c>
      <c r="H4871" s="2" t="s">
        <v>22</v>
      </c>
      <c r="I4871" t="s">
        <v>116</v>
      </c>
      <c r="J4871" t="s">
        <v>109</v>
      </c>
      <c r="K4871">
        <v>75217</v>
      </c>
      <c r="L4871" t="s">
        <v>25</v>
      </c>
      <c r="M4871" t="s">
        <v>5522</v>
      </c>
      <c r="N4871" t="s">
        <v>128</v>
      </c>
      <c r="O4871" t="s">
        <v>5482</v>
      </c>
      <c r="P4871" s="4">
        <v>4.4640000000000004</v>
      </c>
      <c r="Q4871" s="4">
        <v>5</v>
      </c>
      <c r="R4871" s="4">
        <f t="shared" si="306"/>
        <v>-0.53599999999999959</v>
      </c>
      <c r="S4871" s="4">
        <f t="shared" si="307"/>
        <v>-8.039999999999993E-2</v>
      </c>
    </row>
    <row r="4872" spans="1:19" ht="15.6" x14ac:dyDescent="0.3">
      <c r="A4872" t="s">
        <v>1127</v>
      </c>
      <c r="B4872" s="1">
        <v>43004</v>
      </c>
      <c r="C4872" s="1">
        <v>43009</v>
      </c>
      <c r="D4872">
        <f t="shared" si="304"/>
        <v>2017</v>
      </c>
      <c r="E4872" t="str">
        <f t="shared" si="305"/>
        <v>Sep</v>
      </c>
      <c r="F4872" t="s">
        <v>37</v>
      </c>
      <c r="G4872" t="s">
        <v>647</v>
      </c>
      <c r="H4872" s="2" t="s">
        <v>22</v>
      </c>
      <c r="I4872" t="s">
        <v>720</v>
      </c>
      <c r="J4872" t="s">
        <v>24</v>
      </c>
      <c r="K4872">
        <v>62521</v>
      </c>
      <c r="L4872" t="s">
        <v>25</v>
      </c>
      <c r="M4872" t="s">
        <v>5522</v>
      </c>
      <c r="N4872" t="s">
        <v>128</v>
      </c>
      <c r="O4872" t="s">
        <v>5482</v>
      </c>
      <c r="P4872" s="4">
        <v>8.9280000000000008</v>
      </c>
      <c r="Q4872" s="4">
        <v>18</v>
      </c>
      <c r="R4872" s="4">
        <f t="shared" si="306"/>
        <v>-9.0719999999999992</v>
      </c>
      <c r="S4872" s="4">
        <f t="shared" si="307"/>
        <v>-1.3607999999999998</v>
      </c>
    </row>
    <row r="4873" spans="1:19" ht="15.6" x14ac:dyDescent="0.3">
      <c r="A4873" t="s">
        <v>4604</v>
      </c>
      <c r="B4873" s="1">
        <v>43365</v>
      </c>
      <c r="C4873" s="1">
        <v>43370</v>
      </c>
      <c r="D4873">
        <f t="shared" si="304"/>
        <v>2018</v>
      </c>
      <c r="E4873" t="str">
        <f t="shared" si="305"/>
        <v>Sep</v>
      </c>
      <c r="F4873" t="s">
        <v>37</v>
      </c>
      <c r="G4873" t="s">
        <v>572</v>
      </c>
      <c r="H4873" s="2" t="s">
        <v>22</v>
      </c>
      <c r="I4873" t="s">
        <v>4605</v>
      </c>
      <c r="J4873" t="s">
        <v>109</v>
      </c>
      <c r="K4873">
        <v>77581</v>
      </c>
      <c r="L4873" t="s">
        <v>25</v>
      </c>
      <c r="M4873" t="s">
        <v>5522</v>
      </c>
      <c r="N4873" t="s">
        <v>128</v>
      </c>
      <c r="O4873" t="s">
        <v>5482</v>
      </c>
      <c r="P4873" s="4">
        <v>13.391999999999999</v>
      </c>
      <c r="Q4873" s="4">
        <v>13.391999999999999</v>
      </c>
      <c r="R4873" s="4">
        <f t="shared" si="306"/>
        <v>0</v>
      </c>
      <c r="S4873" s="4">
        <f t="shared" si="307"/>
        <v>0</v>
      </c>
    </row>
    <row r="4874" spans="1:19" ht="15.6" x14ac:dyDescent="0.3">
      <c r="A4874" t="s">
        <v>5523</v>
      </c>
      <c r="B4874" s="1">
        <v>42134</v>
      </c>
      <c r="C4874" s="1">
        <v>42139</v>
      </c>
      <c r="D4874">
        <f t="shared" si="304"/>
        <v>2015</v>
      </c>
      <c r="E4874" t="str">
        <f t="shared" si="305"/>
        <v>May</v>
      </c>
      <c r="F4874" t="s">
        <v>37</v>
      </c>
      <c r="G4874" t="s">
        <v>1262</v>
      </c>
      <c r="H4874" s="2" t="s">
        <v>22</v>
      </c>
      <c r="I4874" t="s">
        <v>2452</v>
      </c>
      <c r="J4874" t="s">
        <v>70</v>
      </c>
      <c r="K4874">
        <v>98031</v>
      </c>
      <c r="L4874" t="s">
        <v>34</v>
      </c>
      <c r="M4874" t="s">
        <v>5524</v>
      </c>
      <c r="N4874" t="s">
        <v>128</v>
      </c>
      <c r="O4874" t="s">
        <v>5482</v>
      </c>
      <c r="P4874" s="4">
        <v>158.13</v>
      </c>
      <c r="Q4874" s="4">
        <v>158.13</v>
      </c>
      <c r="R4874" s="4">
        <f t="shared" si="306"/>
        <v>0</v>
      </c>
      <c r="S4874" s="4">
        <f t="shared" si="307"/>
        <v>0</v>
      </c>
    </row>
    <row r="4875" spans="1:19" ht="15.6" x14ac:dyDescent="0.3">
      <c r="A4875" t="s">
        <v>5525</v>
      </c>
      <c r="B4875" s="1">
        <v>42672</v>
      </c>
      <c r="C4875" s="1">
        <v>42676</v>
      </c>
      <c r="D4875">
        <f t="shared" si="304"/>
        <v>2016</v>
      </c>
      <c r="E4875" t="str">
        <f t="shared" si="305"/>
        <v>Oct</v>
      </c>
      <c r="F4875" t="s">
        <v>37</v>
      </c>
      <c r="G4875" t="s">
        <v>1776</v>
      </c>
      <c r="H4875" s="2" t="s">
        <v>22</v>
      </c>
      <c r="I4875" t="s">
        <v>32</v>
      </c>
      <c r="J4875" t="s">
        <v>33</v>
      </c>
      <c r="K4875">
        <v>94109</v>
      </c>
      <c r="L4875" t="s">
        <v>34</v>
      </c>
      <c r="M4875" t="s">
        <v>5524</v>
      </c>
      <c r="N4875" t="s">
        <v>128</v>
      </c>
      <c r="O4875" t="s">
        <v>5482</v>
      </c>
      <c r="P4875" s="4">
        <v>210.84</v>
      </c>
      <c r="Q4875" s="4">
        <v>210.84</v>
      </c>
      <c r="R4875" s="4">
        <f t="shared" si="306"/>
        <v>0</v>
      </c>
      <c r="S4875" s="4">
        <f t="shared" si="307"/>
        <v>0</v>
      </c>
    </row>
    <row r="4876" spans="1:19" x14ac:dyDescent="0.3">
      <c r="A4876" t="s">
        <v>1652</v>
      </c>
      <c r="B4876" s="1">
        <v>43044</v>
      </c>
      <c r="C4876" s="1">
        <v>43046</v>
      </c>
      <c r="D4876">
        <f t="shared" si="304"/>
        <v>2017</v>
      </c>
      <c r="E4876" t="str">
        <f t="shared" si="305"/>
        <v>Nov</v>
      </c>
      <c r="F4876" t="s">
        <v>67</v>
      </c>
      <c r="G4876" t="s">
        <v>1264</v>
      </c>
      <c r="H4876" t="s">
        <v>51</v>
      </c>
      <c r="I4876" t="s">
        <v>131</v>
      </c>
      <c r="J4876" t="s">
        <v>33</v>
      </c>
      <c r="K4876">
        <v>95123</v>
      </c>
      <c r="L4876" t="s">
        <v>34</v>
      </c>
      <c r="M4876" t="s">
        <v>5524</v>
      </c>
      <c r="N4876" t="s">
        <v>128</v>
      </c>
      <c r="O4876" t="s">
        <v>5482</v>
      </c>
      <c r="P4876" s="4">
        <v>158.13</v>
      </c>
      <c r="Q4876" s="4">
        <v>158.13</v>
      </c>
      <c r="R4876" s="4">
        <f t="shared" si="306"/>
        <v>0</v>
      </c>
      <c r="S4876" s="4">
        <f t="shared" si="307"/>
        <v>0</v>
      </c>
    </row>
    <row r="4877" spans="1:19" ht="15.6" x14ac:dyDescent="0.3">
      <c r="A4877" t="s">
        <v>5526</v>
      </c>
      <c r="B4877" s="1">
        <v>42731</v>
      </c>
      <c r="C4877" s="1">
        <v>42735</v>
      </c>
      <c r="D4877">
        <f t="shared" si="304"/>
        <v>2016</v>
      </c>
      <c r="E4877" t="str">
        <f t="shared" si="305"/>
        <v>Dec</v>
      </c>
      <c r="F4877" t="s">
        <v>37</v>
      </c>
      <c r="G4877" t="s">
        <v>1569</v>
      </c>
      <c r="H4877" s="2" t="s">
        <v>22</v>
      </c>
      <c r="I4877" t="s">
        <v>281</v>
      </c>
      <c r="J4877" t="s">
        <v>93</v>
      </c>
      <c r="K4877">
        <v>72701</v>
      </c>
      <c r="L4877" t="s">
        <v>44</v>
      </c>
      <c r="M4877" t="s">
        <v>5524</v>
      </c>
      <c r="N4877" t="s">
        <v>128</v>
      </c>
      <c r="O4877" t="s">
        <v>5482</v>
      </c>
      <c r="P4877" s="4">
        <v>105.42</v>
      </c>
      <c r="Q4877" s="4">
        <v>100</v>
      </c>
      <c r="R4877" s="4">
        <f t="shared" si="306"/>
        <v>5.4200000000000017</v>
      </c>
      <c r="S4877" s="4">
        <f t="shared" si="307"/>
        <v>0.81300000000000028</v>
      </c>
    </row>
    <row r="4878" spans="1:19" x14ac:dyDescent="0.3">
      <c r="A4878" t="s">
        <v>5527</v>
      </c>
      <c r="B4878" s="1">
        <v>42264</v>
      </c>
      <c r="C4878" s="1">
        <v>42268</v>
      </c>
      <c r="D4878">
        <f t="shared" si="304"/>
        <v>2015</v>
      </c>
      <c r="E4878" t="str">
        <f t="shared" si="305"/>
        <v>Sep</v>
      </c>
      <c r="F4878" t="s">
        <v>37</v>
      </c>
      <c r="G4878" t="s">
        <v>142</v>
      </c>
      <c r="H4878" t="s">
        <v>105</v>
      </c>
      <c r="I4878" t="s">
        <v>2318</v>
      </c>
      <c r="J4878" t="s">
        <v>33</v>
      </c>
      <c r="K4878">
        <v>91911</v>
      </c>
      <c r="L4878" t="s">
        <v>34</v>
      </c>
      <c r="M4878" t="s">
        <v>5528</v>
      </c>
      <c r="N4878" t="s">
        <v>128</v>
      </c>
      <c r="O4878" t="s">
        <v>5482</v>
      </c>
      <c r="P4878" s="4">
        <v>182.94</v>
      </c>
      <c r="Q4878" s="4">
        <v>182.94</v>
      </c>
      <c r="R4878" s="4">
        <f t="shared" si="306"/>
        <v>0</v>
      </c>
      <c r="S4878" s="4">
        <f t="shared" si="307"/>
        <v>0</v>
      </c>
    </row>
    <row r="4879" spans="1:19" x14ac:dyDescent="0.3">
      <c r="A4879" t="s">
        <v>862</v>
      </c>
      <c r="B4879" s="1">
        <v>43002</v>
      </c>
      <c r="C4879" s="1">
        <v>43006</v>
      </c>
      <c r="D4879">
        <f t="shared" si="304"/>
        <v>2017</v>
      </c>
      <c r="E4879" t="str">
        <f t="shared" si="305"/>
        <v>Sep</v>
      </c>
      <c r="F4879" t="s">
        <v>37</v>
      </c>
      <c r="G4879" t="s">
        <v>605</v>
      </c>
      <c r="H4879" t="s">
        <v>51</v>
      </c>
      <c r="I4879" t="s">
        <v>47</v>
      </c>
      <c r="J4879" t="s">
        <v>33</v>
      </c>
      <c r="K4879">
        <v>90049</v>
      </c>
      <c r="L4879" t="s">
        <v>34</v>
      </c>
      <c r="M4879" t="s">
        <v>5528</v>
      </c>
      <c r="N4879" t="s">
        <v>128</v>
      </c>
      <c r="O4879" t="s">
        <v>5482</v>
      </c>
      <c r="P4879" s="4">
        <v>304.89999999999998</v>
      </c>
      <c r="Q4879" s="4">
        <v>304.89999999999998</v>
      </c>
      <c r="R4879" s="4">
        <f t="shared" si="306"/>
        <v>0</v>
      </c>
      <c r="S4879" s="4">
        <f t="shared" si="307"/>
        <v>0</v>
      </c>
    </row>
    <row r="4880" spans="1:19" ht="15.6" x14ac:dyDescent="0.3">
      <c r="A4880" t="s">
        <v>696</v>
      </c>
      <c r="B4880" s="1">
        <v>42634</v>
      </c>
      <c r="C4880" s="1">
        <v>42639</v>
      </c>
      <c r="D4880">
        <f t="shared" si="304"/>
        <v>2016</v>
      </c>
      <c r="E4880" t="str">
        <f t="shared" si="305"/>
        <v>Sep</v>
      </c>
      <c r="F4880" t="s">
        <v>37</v>
      </c>
      <c r="G4880" t="s">
        <v>697</v>
      </c>
      <c r="H4880" s="2" t="s">
        <v>22</v>
      </c>
      <c r="I4880" t="s">
        <v>139</v>
      </c>
      <c r="J4880" t="s">
        <v>698</v>
      </c>
      <c r="K4880">
        <v>29203</v>
      </c>
      <c r="L4880" t="s">
        <v>44</v>
      </c>
      <c r="M4880" t="s">
        <v>5528</v>
      </c>
      <c r="N4880" t="s">
        <v>128</v>
      </c>
      <c r="O4880" t="s">
        <v>5482</v>
      </c>
      <c r="P4880" s="4">
        <v>121.96</v>
      </c>
      <c r="Q4880" s="4">
        <v>121.96</v>
      </c>
      <c r="R4880" s="4">
        <f t="shared" si="306"/>
        <v>0</v>
      </c>
      <c r="S4880" s="4">
        <f t="shared" si="307"/>
        <v>0</v>
      </c>
    </row>
    <row r="4881" spans="1:19" x14ac:dyDescent="0.3">
      <c r="A4881" t="s">
        <v>5529</v>
      </c>
      <c r="B4881" s="1">
        <v>43457</v>
      </c>
      <c r="C4881" s="1">
        <v>43462</v>
      </c>
      <c r="D4881">
        <f t="shared" si="304"/>
        <v>2018</v>
      </c>
      <c r="E4881" t="str">
        <f t="shared" si="305"/>
        <v>Dec</v>
      </c>
      <c r="F4881" t="s">
        <v>67</v>
      </c>
      <c r="G4881" t="s">
        <v>1794</v>
      </c>
      <c r="H4881" t="s">
        <v>51</v>
      </c>
      <c r="I4881" t="s">
        <v>2218</v>
      </c>
      <c r="J4881" t="s">
        <v>93</v>
      </c>
      <c r="K4881">
        <v>72209</v>
      </c>
      <c r="L4881" t="s">
        <v>44</v>
      </c>
      <c r="M4881" t="s">
        <v>5528</v>
      </c>
      <c r="N4881" t="s">
        <v>128</v>
      </c>
      <c r="O4881" t="s">
        <v>5482</v>
      </c>
      <c r="P4881" s="4">
        <v>182.94</v>
      </c>
      <c r="Q4881" s="4">
        <v>182.94</v>
      </c>
      <c r="R4881" s="4">
        <f t="shared" si="306"/>
        <v>0</v>
      </c>
      <c r="S4881" s="4">
        <f t="shared" si="307"/>
        <v>0</v>
      </c>
    </row>
    <row r="4882" spans="1:19" x14ac:dyDescent="0.3">
      <c r="A4882" t="s">
        <v>4830</v>
      </c>
      <c r="B4882" s="1">
        <v>42802</v>
      </c>
      <c r="C4882" s="1">
        <v>42806</v>
      </c>
      <c r="D4882">
        <f t="shared" si="304"/>
        <v>2017</v>
      </c>
      <c r="E4882" t="str">
        <f t="shared" si="305"/>
        <v>Mar</v>
      </c>
      <c r="F4882" t="s">
        <v>37</v>
      </c>
      <c r="G4882" t="s">
        <v>1316</v>
      </c>
      <c r="H4882" t="s">
        <v>51</v>
      </c>
      <c r="I4882" t="s">
        <v>116</v>
      </c>
      <c r="J4882" t="s">
        <v>109</v>
      </c>
      <c r="K4882">
        <v>75217</v>
      </c>
      <c r="L4882" t="s">
        <v>25</v>
      </c>
      <c r="M4882" t="s">
        <v>5528</v>
      </c>
      <c r="N4882" t="s">
        <v>128</v>
      </c>
      <c r="O4882" t="s">
        <v>5482</v>
      </c>
      <c r="P4882" s="4">
        <v>146.352</v>
      </c>
      <c r="Q4882" s="4">
        <v>146.352</v>
      </c>
      <c r="R4882" s="4">
        <f t="shared" si="306"/>
        <v>0</v>
      </c>
      <c r="S4882" s="4">
        <f t="shared" si="307"/>
        <v>0</v>
      </c>
    </row>
    <row r="4883" spans="1:19" x14ac:dyDescent="0.3">
      <c r="A4883" t="s">
        <v>5530</v>
      </c>
      <c r="B4883" s="1">
        <v>42674</v>
      </c>
      <c r="C4883" s="1">
        <v>42680</v>
      </c>
      <c r="D4883">
        <f t="shared" si="304"/>
        <v>2016</v>
      </c>
      <c r="E4883" t="str">
        <f t="shared" si="305"/>
        <v>Oct</v>
      </c>
      <c r="F4883" t="s">
        <v>37</v>
      </c>
      <c r="G4883" t="s">
        <v>2811</v>
      </c>
      <c r="H4883" t="s">
        <v>105</v>
      </c>
      <c r="I4883" t="s">
        <v>272</v>
      </c>
      <c r="J4883" t="s">
        <v>33</v>
      </c>
      <c r="K4883">
        <v>92374</v>
      </c>
      <c r="L4883" t="s">
        <v>34</v>
      </c>
      <c r="M4883" t="s">
        <v>5531</v>
      </c>
      <c r="N4883" t="s">
        <v>128</v>
      </c>
      <c r="O4883" t="s">
        <v>5482</v>
      </c>
      <c r="P4883" s="4">
        <v>14.28</v>
      </c>
      <c r="Q4883" s="4">
        <v>14.28</v>
      </c>
      <c r="R4883" s="4">
        <f t="shared" si="306"/>
        <v>0</v>
      </c>
      <c r="S4883" s="4">
        <f t="shared" si="307"/>
        <v>0</v>
      </c>
    </row>
    <row r="4884" spans="1:19" ht="15.6" x14ac:dyDescent="0.3">
      <c r="A4884" t="s">
        <v>5532</v>
      </c>
      <c r="B4884" s="1">
        <v>42838</v>
      </c>
      <c r="C4884" s="1">
        <v>42840</v>
      </c>
      <c r="D4884">
        <f t="shared" si="304"/>
        <v>2017</v>
      </c>
      <c r="E4884" t="str">
        <f t="shared" si="305"/>
        <v>Apr</v>
      </c>
      <c r="F4884" t="s">
        <v>20</v>
      </c>
      <c r="G4884" t="s">
        <v>741</v>
      </c>
      <c r="H4884" s="2" t="s">
        <v>22</v>
      </c>
      <c r="I4884" t="s">
        <v>32</v>
      </c>
      <c r="J4884" t="s">
        <v>33</v>
      </c>
      <c r="K4884">
        <v>94109</v>
      </c>
      <c r="L4884" t="s">
        <v>34</v>
      </c>
      <c r="M4884" t="s">
        <v>5531</v>
      </c>
      <c r="N4884" t="s">
        <v>110</v>
      </c>
      <c r="O4884" t="s">
        <v>5482</v>
      </c>
      <c r="P4884" s="4">
        <v>6.12</v>
      </c>
      <c r="Q4884" s="4">
        <v>5</v>
      </c>
      <c r="R4884" s="4">
        <f t="shared" si="306"/>
        <v>1.1200000000000001</v>
      </c>
      <c r="S4884" s="4">
        <f t="shared" si="307"/>
        <v>0.16800000000000001</v>
      </c>
    </row>
    <row r="4885" spans="1:19" ht="15.6" x14ac:dyDescent="0.3">
      <c r="A4885" t="s">
        <v>5533</v>
      </c>
      <c r="B4885" s="1">
        <v>43001</v>
      </c>
      <c r="C4885" s="1">
        <v>43004</v>
      </c>
      <c r="D4885">
        <f t="shared" si="304"/>
        <v>2017</v>
      </c>
      <c r="E4885" t="str">
        <f t="shared" si="305"/>
        <v>Sep</v>
      </c>
      <c r="F4885" t="s">
        <v>20</v>
      </c>
      <c r="G4885" t="s">
        <v>675</v>
      </c>
      <c r="H4885" s="2" t="s">
        <v>22</v>
      </c>
      <c r="I4885" t="s">
        <v>39</v>
      </c>
      <c r="J4885" t="s">
        <v>33</v>
      </c>
      <c r="K4885">
        <v>92037</v>
      </c>
      <c r="L4885" t="s">
        <v>34</v>
      </c>
      <c r="M4885" t="s">
        <v>5531</v>
      </c>
      <c r="N4885" t="s">
        <v>110</v>
      </c>
      <c r="O4885" t="s">
        <v>5482</v>
      </c>
      <c r="P4885" s="4">
        <v>4.08</v>
      </c>
      <c r="Q4885" s="4">
        <v>5</v>
      </c>
      <c r="R4885" s="4">
        <f t="shared" si="306"/>
        <v>-0.91999999999999993</v>
      </c>
      <c r="S4885" s="4">
        <f t="shared" si="307"/>
        <v>-0.13799999999999998</v>
      </c>
    </row>
    <row r="4886" spans="1:19" x14ac:dyDescent="0.3">
      <c r="A4886" t="s">
        <v>4204</v>
      </c>
      <c r="B4886" s="1">
        <v>42932</v>
      </c>
      <c r="C4886" s="1">
        <v>42936</v>
      </c>
      <c r="D4886">
        <f t="shared" si="304"/>
        <v>2017</v>
      </c>
      <c r="E4886" t="str">
        <f t="shared" si="305"/>
        <v>Jul</v>
      </c>
      <c r="F4886" t="s">
        <v>67</v>
      </c>
      <c r="G4886" t="s">
        <v>1136</v>
      </c>
      <c r="H4886" t="s">
        <v>51</v>
      </c>
      <c r="I4886" t="s">
        <v>139</v>
      </c>
      <c r="J4886" t="s">
        <v>698</v>
      </c>
      <c r="K4886">
        <v>29203</v>
      </c>
      <c r="L4886" t="s">
        <v>44</v>
      </c>
      <c r="M4886" t="s">
        <v>5531</v>
      </c>
      <c r="N4886" t="s">
        <v>128</v>
      </c>
      <c r="O4886" t="s">
        <v>5482</v>
      </c>
      <c r="P4886" s="4">
        <v>10.199999999999999</v>
      </c>
      <c r="Q4886" s="4">
        <v>10.199999999999999</v>
      </c>
      <c r="R4886" s="4">
        <f t="shared" si="306"/>
        <v>0</v>
      </c>
      <c r="S4886" s="4">
        <f t="shared" si="307"/>
        <v>0</v>
      </c>
    </row>
    <row r="4887" spans="1:19" ht="15.6" x14ac:dyDescent="0.3">
      <c r="A4887" t="s">
        <v>632</v>
      </c>
      <c r="B4887" s="1">
        <v>42630</v>
      </c>
      <c r="C4887" s="1">
        <v>42634</v>
      </c>
      <c r="D4887">
        <f t="shared" si="304"/>
        <v>2016</v>
      </c>
      <c r="E4887" t="str">
        <f t="shared" si="305"/>
        <v>Sep</v>
      </c>
      <c r="F4887" t="s">
        <v>37</v>
      </c>
      <c r="G4887" t="s">
        <v>633</v>
      </c>
      <c r="H4887" s="2" t="s">
        <v>22</v>
      </c>
      <c r="I4887" t="s">
        <v>100</v>
      </c>
      <c r="J4887" t="s">
        <v>101</v>
      </c>
      <c r="K4887">
        <v>19140</v>
      </c>
      <c r="L4887" t="s">
        <v>54</v>
      </c>
      <c r="M4887" t="s">
        <v>5531</v>
      </c>
      <c r="N4887" t="s">
        <v>128</v>
      </c>
      <c r="O4887" t="s">
        <v>5482</v>
      </c>
      <c r="P4887" s="4">
        <v>3.2639999999999998</v>
      </c>
      <c r="Q4887" s="4">
        <v>5</v>
      </c>
      <c r="R4887" s="4">
        <f t="shared" si="306"/>
        <v>-1.7360000000000002</v>
      </c>
      <c r="S4887" s="4">
        <f t="shared" si="307"/>
        <v>-0.26040000000000002</v>
      </c>
    </row>
    <row r="4888" spans="1:19" x14ac:dyDescent="0.3">
      <c r="A4888" t="s">
        <v>5534</v>
      </c>
      <c r="B4888" s="1">
        <v>42683</v>
      </c>
      <c r="C4888" s="1">
        <v>42688</v>
      </c>
      <c r="D4888">
        <f t="shared" si="304"/>
        <v>2016</v>
      </c>
      <c r="E4888" t="str">
        <f t="shared" si="305"/>
        <v>Nov</v>
      </c>
      <c r="F4888" t="s">
        <v>67</v>
      </c>
      <c r="G4888" t="s">
        <v>3297</v>
      </c>
      <c r="H4888" t="s">
        <v>105</v>
      </c>
      <c r="I4888" t="s">
        <v>1179</v>
      </c>
      <c r="J4888" t="s">
        <v>62</v>
      </c>
      <c r="K4888">
        <v>11572</v>
      </c>
      <c r="L4888" t="s">
        <v>54</v>
      </c>
      <c r="M4888" t="s">
        <v>5531</v>
      </c>
      <c r="N4888" t="s">
        <v>128</v>
      </c>
      <c r="O4888" t="s">
        <v>5482</v>
      </c>
      <c r="P4888" s="4">
        <v>12.24</v>
      </c>
      <c r="Q4888" s="4">
        <v>12.24</v>
      </c>
      <c r="R4888" s="4">
        <f t="shared" si="306"/>
        <v>0</v>
      </c>
      <c r="S4888" s="4">
        <f t="shared" si="307"/>
        <v>0</v>
      </c>
    </row>
    <row r="4889" spans="1:19" ht="15.6" x14ac:dyDescent="0.3">
      <c r="A4889" t="s">
        <v>3343</v>
      </c>
      <c r="B4889" s="1">
        <v>43119</v>
      </c>
      <c r="C4889" s="1">
        <v>43123</v>
      </c>
      <c r="D4889">
        <f t="shared" si="304"/>
        <v>2018</v>
      </c>
      <c r="E4889" t="str">
        <f t="shared" si="305"/>
        <v>Jan</v>
      </c>
      <c r="F4889" t="s">
        <v>37</v>
      </c>
      <c r="G4889" t="s">
        <v>181</v>
      </c>
      <c r="H4889" s="2" t="s">
        <v>22</v>
      </c>
      <c r="I4889" t="s">
        <v>636</v>
      </c>
      <c r="J4889" t="s">
        <v>637</v>
      </c>
      <c r="L4889" t="s">
        <v>54</v>
      </c>
      <c r="M4889" t="s">
        <v>5531</v>
      </c>
      <c r="N4889" t="s">
        <v>128</v>
      </c>
      <c r="O4889" t="s">
        <v>5482</v>
      </c>
      <c r="P4889" s="4">
        <v>2.04</v>
      </c>
      <c r="Q4889" s="4">
        <v>5</v>
      </c>
      <c r="R4889" s="4">
        <f t="shared" si="306"/>
        <v>-2.96</v>
      </c>
      <c r="S4889" s="4">
        <f t="shared" si="307"/>
        <v>-0.44400000000000001</v>
      </c>
    </row>
    <row r="4890" spans="1:19" ht="15.6" x14ac:dyDescent="0.3">
      <c r="A4890" t="s">
        <v>5535</v>
      </c>
      <c r="B4890" s="1">
        <v>43350</v>
      </c>
      <c r="C4890" s="1">
        <v>43354</v>
      </c>
      <c r="D4890">
        <f t="shared" si="304"/>
        <v>2018</v>
      </c>
      <c r="E4890" t="str">
        <f t="shared" si="305"/>
        <v>Sep</v>
      </c>
      <c r="F4890" t="s">
        <v>37</v>
      </c>
      <c r="G4890" t="s">
        <v>591</v>
      </c>
      <c r="H4890" s="2" t="s">
        <v>22</v>
      </c>
      <c r="I4890" t="s">
        <v>100</v>
      </c>
      <c r="J4890" t="s">
        <v>101</v>
      </c>
      <c r="K4890">
        <v>19134</v>
      </c>
      <c r="L4890" t="s">
        <v>54</v>
      </c>
      <c r="M4890" t="s">
        <v>5531</v>
      </c>
      <c r="N4890" t="s">
        <v>128</v>
      </c>
      <c r="O4890" t="s">
        <v>5482</v>
      </c>
      <c r="P4890" s="4">
        <v>4.8959999999999999</v>
      </c>
      <c r="Q4890" s="4">
        <v>5</v>
      </c>
      <c r="R4890" s="4">
        <f t="shared" si="306"/>
        <v>-0.10400000000000009</v>
      </c>
      <c r="S4890" s="4">
        <f t="shared" si="307"/>
        <v>-1.5600000000000013E-2</v>
      </c>
    </row>
    <row r="4891" spans="1:19" ht="15.6" x14ac:dyDescent="0.3">
      <c r="A4891" t="s">
        <v>3184</v>
      </c>
      <c r="B4891" s="1">
        <v>42091</v>
      </c>
      <c r="C4891" s="1">
        <v>42096</v>
      </c>
      <c r="D4891">
        <f t="shared" si="304"/>
        <v>2015</v>
      </c>
      <c r="E4891" t="str">
        <f t="shared" si="305"/>
        <v>Mar</v>
      </c>
      <c r="F4891" t="s">
        <v>37</v>
      </c>
      <c r="G4891" t="s">
        <v>2853</v>
      </c>
      <c r="H4891" s="2" t="s">
        <v>22</v>
      </c>
      <c r="I4891" t="s">
        <v>1285</v>
      </c>
      <c r="J4891" t="s">
        <v>878</v>
      </c>
      <c r="K4891">
        <v>50315</v>
      </c>
      <c r="L4891" t="s">
        <v>25</v>
      </c>
      <c r="M4891" t="s">
        <v>5531</v>
      </c>
      <c r="N4891" t="s">
        <v>128</v>
      </c>
      <c r="O4891" t="s">
        <v>5482</v>
      </c>
      <c r="P4891" s="4">
        <v>6.12</v>
      </c>
      <c r="Q4891" s="4">
        <v>5</v>
      </c>
      <c r="R4891" s="4">
        <f t="shared" si="306"/>
        <v>1.1200000000000001</v>
      </c>
      <c r="S4891" s="4">
        <f t="shared" si="307"/>
        <v>0.16800000000000001</v>
      </c>
    </row>
    <row r="4892" spans="1:19" ht="15.6" x14ac:dyDescent="0.3">
      <c r="A4892" t="s">
        <v>409</v>
      </c>
      <c r="B4892" s="1">
        <v>42272</v>
      </c>
      <c r="C4892" s="1">
        <v>42277</v>
      </c>
      <c r="D4892">
        <f t="shared" si="304"/>
        <v>2015</v>
      </c>
      <c r="E4892" t="str">
        <f t="shared" si="305"/>
        <v>Sep</v>
      </c>
      <c r="F4892" t="s">
        <v>37</v>
      </c>
      <c r="G4892" t="s">
        <v>133</v>
      </c>
      <c r="H4892" s="2" t="s">
        <v>22</v>
      </c>
      <c r="I4892" t="s">
        <v>113</v>
      </c>
      <c r="J4892" t="s">
        <v>109</v>
      </c>
      <c r="K4892">
        <v>77041</v>
      </c>
      <c r="L4892" t="s">
        <v>25</v>
      </c>
      <c r="M4892" t="s">
        <v>5531</v>
      </c>
      <c r="N4892" t="s">
        <v>128</v>
      </c>
      <c r="O4892" t="s">
        <v>5482</v>
      </c>
      <c r="P4892" s="4">
        <v>3.2639999999999998</v>
      </c>
      <c r="Q4892" s="4">
        <v>5</v>
      </c>
      <c r="R4892" s="4">
        <f t="shared" si="306"/>
        <v>-1.7360000000000002</v>
      </c>
      <c r="S4892" s="4">
        <f t="shared" si="307"/>
        <v>-0.26040000000000002</v>
      </c>
    </row>
    <row r="4893" spans="1:19" ht="15.6" x14ac:dyDescent="0.3">
      <c r="A4893" t="s">
        <v>5536</v>
      </c>
      <c r="B4893" s="1">
        <v>42329</v>
      </c>
      <c r="C4893" s="1">
        <v>42335</v>
      </c>
      <c r="D4893">
        <f t="shared" si="304"/>
        <v>2015</v>
      </c>
      <c r="E4893" t="str">
        <f t="shared" si="305"/>
        <v>Nov</v>
      </c>
      <c r="F4893" t="s">
        <v>37</v>
      </c>
      <c r="G4893" t="s">
        <v>3293</v>
      </c>
      <c r="H4893" s="2" t="s">
        <v>22</v>
      </c>
      <c r="I4893" t="s">
        <v>116</v>
      </c>
      <c r="J4893" t="s">
        <v>109</v>
      </c>
      <c r="K4893">
        <v>75220</v>
      </c>
      <c r="L4893" t="s">
        <v>25</v>
      </c>
      <c r="M4893" t="s">
        <v>5531</v>
      </c>
      <c r="N4893" t="s">
        <v>128</v>
      </c>
      <c r="O4893" t="s">
        <v>5482</v>
      </c>
      <c r="P4893" s="4">
        <v>1.6319999999999999</v>
      </c>
      <c r="Q4893" s="4">
        <v>5</v>
      </c>
      <c r="R4893" s="4">
        <f t="shared" si="306"/>
        <v>-3.3680000000000003</v>
      </c>
      <c r="S4893" s="4">
        <f t="shared" si="307"/>
        <v>-0.50519999999999998</v>
      </c>
    </row>
    <row r="4894" spans="1:19" ht="15.6" x14ac:dyDescent="0.3">
      <c r="A4894" t="s">
        <v>5323</v>
      </c>
      <c r="B4894" s="1">
        <v>42017</v>
      </c>
      <c r="C4894" s="1">
        <v>42019</v>
      </c>
      <c r="D4894">
        <f t="shared" si="304"/>
        <v>2015</v>
      </c>
      <c r="E4894" t="str">
        <f t="shared" si="305"/>
        <v>Jan</v>
      </c>
      <c r="F4894" t="s">
        <v>67</v>
      </c>
      <c r="G4894" t="s">
        <v>2348</v>
      </c>
      <c r="H4894" s="2" t="s">
        <v>22</v>
      </c>
      <c r="I4894" t="s">
        <v>1761</v>
      </c>
      <c r="J4894" t="s">
        <v>43</v>
      </c>
      <c r="K4894">
        <v>71111</v>
      </c>
      <c r="L4894" t="s">
        <v>44</v>
      </c>
      <c r="M4894" t="s">
        <v>5537</v>
      </c>
      <c r="N4894" t="s">
        <v>128</v>
      </c>
      <c r="O4894" t="s">
        <v>5482</v>
      </c>
      <c r="P4894" s="4">
        <v>50.94</v>
      </c>
      <c r="Q4894" s="4">
        <v>50.94</v>
      </c>
      <c r="R4894" s="4">
        <f t="shared" si="306"/>
        <v>0</v>
      </c>
      <c r="S4894" s="4">
        <f t="shared" si="307"/>
        <v>0</v>
      </c>
    </row>
    <row r="4895" spans="1:19" ht="15.6" x14ac:dyDescent="0.3">
      <c r="A4895" t="s">
        <v>3595</v>
      </c>
      <c r="B4895" s="1">
        <v>42688</v>
      </c>
      <c r="C4895" s="1">
        <v>42691</v>
      </c>
      <c r="D4895">
        <f t="shared" si="304"/>
        <v>2016</v>
      </c>
      <c r="E4895" t="str">
        <f t="shared" si="305"/>
        <v>Nov</v>
      </c>
      <c r="F4895" t="s">
        <v>20</v>
      </c>
      <c r="G4895" t="s">
        <v>3596</v>
      </c>
      <c r="H4895" s="2" t="s">
        <v>22</v>
      </c>
      <c r="I4895" t="s">
        <v>191</v>
      </c>
      <c r="J4895" t="s">
        <v>158</v>
      </c>
      <c r="K4895">
        <v>22153</v>
      </c>
      <c r="L4895" t="s">
        <v>44</v>
      </c>
      <c r="M4895" t="s">
        <v>5537</v>
      </c>
      <c r="N4895" t="s">
        <v>128</v>
      </c>
      <c r="O4895" t="s">
        <v>5482</v>
      </c>
      <c r="P4895" s="4">
        <v>33.96</v>
      </c>
      <c r="Q4895" s="4">
        <v>33.96</v>
      </c>
      <c r="R4895" s="4">
        <f t="shared" si="306"/>
        <v>0</v>
      </c>
      <c r="S4895" s="4">
        <f t="shared" si="307"/>
        <v>0</v>
      </c>
    </row>
    <row r="4896" spans="1:19" x14ac:dyDescent="0.3">
      <c r="A4896" t="s">
        <v>5538</v>
      </c>
      <c r="B4896" s="1">
        <v>43063</v>
      </c>
      <c r="C4896" s="1">
        <v>43065</v>
      </c>
      <c r="D4896">
        <f t="shared" si="304"/>
        <v>2017</v>
      </c>
      <c r="E4896" t="str">
        <f t="shared" si="305"/>
        <v>Nov</v>
      </c>
      <c r="F4896" t="s">
        <v>20</v>
      </c>
      <c r="G4896" t="s">
        <v>3038</v>
      </c>
      <c r="H4896" t="s">
        <v>22</v>
      </c>
      <c r="I4896" t="s">
        <v>545</v>
      </c>
      <c r="J4896" t="s">
        <v>233</v>
      </c>
      <c r="K4896">
        <v>44105</v>
      </c>
      <c r="L4896" t="s">
        <v>54</v>
      </c>
      <c r="M4896" t="s">
        <v>5537</v>
      </c>
      <c r="N4896" t="s">
        <v>128</v>
      </c>
      <c r="O4896" t="s">
        <v>5482</v>
      </c>
      <c r="P4896" s="4">
        <v>40.752000000000002</v>
      </c>
      <c r="Q4896" s="4">
        <v>40.752000000000002</v>
      </c>
      <c r="R4896" s="4">
        <f t="shared" si="306"/>
        <v>0</v>
      </c>
      <c r="S4896" s="4">
        <f t="shared" si="307"/>
        <v>0</v>
      </c>
    </row>
    <row r="4897" spans="1:19" ht="15.6" x14ac:dyDescent="0.3">
      <c r="A4897" t="s">
        <v>5539</v>
      </c>
      <c r="B4897" s="1">
        <v>43194</v>
      </c>
      <c r="C4897" s="1">
        <v>43200</v>
      </c>
      <c r="D4897">
        <f t="shared" si="304"/>
        <v>2018</v>
      </c>
      <c r="E4897" t="str">
        <f t="shared" si="305"/>
        <v>Apr</v>
      </c>
      <c r="F4897" t="s">
        <v>37</v>
      </c>
      <c r="G4897" t="s">
        <v>2937</v>
      </c>
      <c r="H4897" s="2" t="s">
        <v>22</v>
      </c>
      <c r="I4897" t="s">
        <v>61</v>
      </c>
      <c r="J4897" t="s">
        <v>62</v>
      </c>
      <c r="K4897">
        <v>10011</v>
      </c>
      <c r="L4897" t="s">
        <v>54</v>
      </c>
      <c r="M4897" t="s">
        <v>5537</v>
      </c>
      <c r="N4897" t="s">
        <v>128</v>
      </c>
      <c r="O4897" t="s">
        <v>5482</v>
      </c>
      <c r="P4897" s="4">
        <v>16.98</v>
      </c>
      <c r="Q4897" s="4">
        <v>18</v>
      </c>
      <c r="R4897" s="4">
        <f t="shared" si="306"/>
        <v>-1.0199999999999996</v>
      </c>
      <c r="S4897" s="4">
        <f t="shared" si="307"/>
        <v>-0.15299999999999994</v>
      </c>
    </row>
    <row r="4898" spans="1:19" ht="15.6" x14ac:dyDescent="0.3">
      <c r="A4898" t="s">
        <v>4174</v>
      </c>
      <c r="B4898" s="1">
        <v>42431</v>
      </c>
      <c r="C4898" s="1">
        <v>42436</v>
      </c>
      <c r="D4898">
        <f t="shared" si="304"/>
        <v>2016</v>
      </c>
      <c r="E4898" t="str">
        <f t="shared" si="305"/>
        <v>Mar</v>
      </c>
      <c r="F4898" t="s">
        <v>37</v>
      </c>
      <c r="G4898" t="s">
        <v>4175</v>
      </c>
      <c r="H4898" s="2" t="s">
        <v>22</v>
      </c>
      <c r="I4898" t="s">
        <v>645</v>
      </c>
      <c r="J4898" t="s">
        <v>653</v>
      </c>
      <c r="K4898">
        <v>47374</v>
      </c>
      <c r="L4898" t="s">
        <v>25</v>
      </c>
      <c r="M4898" t="s">
        <v>5537</v>
      </c>
      <c r="N4898" t="s">
        <v>128</v>
      </c>
      <c r="O4898" t="s">
        <v>5482</v>
      </c>
      <c r="P4898" s="4">
        <v>101.88</v>
      </c>
      <c r="Q4898" s="4">
        <v>101.88</v>
      </c>
      <c r="R4898" s="4">
        <f t="shared" si="306"/>
        <v>0</v>
      </c>
      <c r="S4898" s="4">
        <f t="shared" si="307"/>
        <v>0</v>
      </c>
    </row>
    <row r="4899" spans="1:19" ht="15.6" x14ac:dyDescent="0.3">
      <c r="A4899" t="s">
        <v>5540</v>
      </c>
      <c r="B4899" s="1">
        <v>42865</v>
      </c>
      <c r="C4899" s="1">
        <v>42870</v>
      </c>
      <c r="D4899">
        <f t="shared" si="304"/>
        <v>2017</v>
      </c>
      <c r="E4899" t="str">
        <f t="shared" si="305"/>
        <v>May</v>
      </c>
      <c r="F4899" t="s">
        <v>37</v>
      </c>
      <c r="G4899" t="s">
        <v>2135</v>
      </c>
      <c r="H4899" s="2" t="s">
        <v>22</v>
      </c>
      <c r="I4899" t="s">
        <v>23</v>
      </c>
      <c r="J4899" t="s">
        <v>24</v>
      </c>
      <c r="K4899">
        <v>60610</v>
      </c>
      <c r="L4899" t="s">
        <v>25</v>
      </c>
      <c r="M4899" t="s">
        <v>5541</v>
      </c>
      <c r="N4899" t="s">
        <v>110</v>
      </c>
      <c r="O4899" t="s">
        <v>5482</v>
      </c>
      <c r="P4899" s="4">
        <v>7.0720000000000001</v>
      </c>
      <c r="Q4899" s="4">
        <v>5</v>
      </c>
      <c r="R4899" s="4">
        <f t="shared" si="306"/>
        <v>2.0720000000000001</v>
      </c>
      <c r="S4899" s="4">
        <f t="shared" si="307"/>
        <v>0.31080000000000002</v>
      </c>
    </row>
    <row r="4900" spans="1:19" ht="15.6" x14ac:dyDescent="0.3">
      <c r="A4900" t="s">
        <v>3951</v>
      </c>
      <c r="B4900" s="1">
        <v>42268</v>
      </c>
      <c r="C4900" s="1">
        <v>42272</v>
      </c>
      <c r="D4900">
        <f t="shared" si="304"/>
        <v>2015</v>
      </c>
      <c r="E4900" t="str">
        <f t="shared" si="305"/>
        <v>Sep</v>
      </c>
      <c r="F4900" t="s">
        <v>37</v>
      </c>
      <c r="G4900" t="s">
        <v>200</v>
      </c>
      <c r="H4900" s="2" t="s">
        <v>22</v>
      </c>
      <c r="I4900" t="s">
        <v>32</v>
      </c>
      <c r="J4900" t="s">
        <v>33</v>
      </c>
      <c r="K4900">
        <v>94109</v>
      </c>
      <c r="L4900" t="s">
        <v>34</v>
      </c>
      <c r="M4900" t="s">
        <v>5542</v>
      </c>
      <c r="N4900" t="s">
        <v>128</v>
      </c>
      <c r="O4900" t="s">
        <v>5482</v>
      </c>
      <c r="P4900" s="4">
        <v>15.56</v>
      </c>
      <c r="Q4900" s="4">
        <v>92.52</v>
      </c>
      <c r="R4900" s="4">
        <f t="shared" si="306"/>
        <v>-76.959999999999994</v>
      </c>
      <c r="S4900" s="4">
        <f t="shared" si="307"/>
        <v>-11.543999999999999</v>
      </c>
    </row>
    <row r="4901" spans="1:19" ht="15.6" x14ac:dyDescent="0.3">
      <c r="A4901" t="s">
        <v>1122</v>
      </c>
      <c r="B4901" s="1">
        <v>42024</v>
      </c>
      <c r="C4901" s="1">
        <v>42030</v>
      </c>
      <c r="D4901">
        <f t="shared" si="304"/>
        <v>2015</v>
      </c>
      <c r="E4901" t="str">
        <f t="shared" si="305"/>
        <v>Jan</v>
      </c>
      <c r="F4901" t="s">
        <v>37</v>
      </c>
      <c r="G4901" t="s">
        <v>1123</v>
      </c>
      <c r="H4901" s="2" t="s">
        <v>22</v>
      </c>
      <c r="I4901" t="s">
        <v>92</v>
      </c>
      <c r="J4901" t="s">
        <v>93</v>
      </c>
      <c r="K4901">
        <v>72401</v>
      </c>
      <c r="L4901" t="s">
        <v>44</v>
      </c>
      <c r="M4901" t="s">
        <v>5542</v>
      </c>
      <c r="N4901" t="s">
        <v>128</v>
      </c>
      <c r="O4901" t="s">
        <v>5482</v>
      </c>
      <c r="P4901" s="4">
        <v>23.34</v>
      </c>
      <c r="Q4901" s="4">
        <v>100</v>
      </c>
      <c r="R4901" s="4">
        <f t="shared" si="306"/>
        <v>-76.66</v>
      </c>
      <c r="S4901" s="4">
        <f t="shared" si="307"/>
        <v>-11.498999999999999</v>
      </c>
    </row>
    <row r="4902" spans="1:19" ht="15.6" x14ac:dyDescent="0.3">
      <c r="A4902" t="s">
        <v>5543</v>
      </c>
      <c r="B4902" s="1">
        <v>42629</v>
      </c>
      <c r="C4902" s="1">
        <v>42634</v>
      </c>
      <c r="D4902">
        <f t="shared" si="304"/>
        <v>2016</v>
      </c>
      <c r="E4902" t="str">
        <f t="shared" si="305"/>
        <v>Sep</v>
      </c>
      <c r="F4902" t="s">
        <v>37</v>
      </c>
      <c r="G4902" t="s">
        <v>278</v>
      </c>
      <c r="H4902" s="2" t="s">
        <v>22</v>
      </c>
      <c r="I4902" t="s">
        <v>3236</v>
      </c>
      <c r="J4902" t="s">
        <v>158</v>
      </c>
      <c r="K4902">
        <v>23602</v>
      </c>
      <c r="L4902" t="s">
        <v>44</v>
      </c>
      <c r="M4902" t="s">
        <v>5542</v>
      </c>
      <c r="N4902" t="s">
        <v>128</v>
      </c>
      <c r="O4902" t="s">
        <v>5482</v>
      </c>
      <c r="P4902" s="4">
        <v>31.12</v>
      </c>
      <c r="Q4902" s="4">
        <v>31.12</v>
      </c>
      <c r="R4902" s="4">
        <f t="shared" si="306"/>
        <v>0</v>
      </c>
      <c r="S4902" s="4">
        <f t="shared" si="307"/>
        <v>0</v>
      </c>
    </row>
    <row r="4903" spans="1:19" ht="15.6" x14ac:dyDescent="0.3">
      <c r="A4903" t="s">
        <v>1874</v>
      </c>
      <c r="B4903" s="1">
        <v>42176</v>
      </c>
      <c r="C4903" s="1">
        <v>42180</v>
      </c>
      <c r="D4903">
        <f t="shared" si="304"/>
        <v>2015</v>
      </c>
      <c r="E4903" t="str">
        <f t="shared" si="305"/>
        <v>Jun</v>
      </c>
      <c r="F4903" t="s">
        <v>37</v>
      </c>
      <c r="G4903" t="s">
        <v>323</v>
      </c>
      <c r="H4903" s="2" t="s">
        <v>22</v>
      </c>
      <c r="I4903" t="s">
        <v>100</v>
      </c>
      <c r="J4903" t="s">
        <v>101</v>
      </c>
      <c r="K4903">
        <v>19120</v>
      </c>
      <c r="L4903" t="s">
        <v>54</v>
      </c>
      <c r="M4903" t="s">
        <v>5542</v>
      </c>
      <c r="N4903" t="s">
        <v>128</v>
      </c>
      <c r="O4903" t="s">
        <v>5482</v>
      </c>
      <c r="P4903" s="4">
        <v>24.896000000000001</v>
      </c>
      <c r="Q4903" s="4">
        <v>24.896000000000001</v>
      </c>
      <c r="R4903" s="4">
        <f t="shared" si="306"/>
        <v>0</v>
      </c>
      <c r="S4903" s="4">
        <f t="shared" si="307"/>
        <v>0</v>
      </c>
    </row>
    <row r="4904" spans="1:19" ht="15.6" x14ac:dyDescent="0.3">
      <c r="A4904" t="s">
        <v>5544</v>
      </c>
      <c r="B4904" s="1">
        <v>42686</v>
      </c>
      <c r="C4904" s="1">
        <v>42692</v>
      </c>
      <c r="D4904">
        <f t="shared" si="304"/>
        <v>2016</v>
      </c>
      <c r="E4904" t="str">
        <f t="shared" si="305"/>
        <v>Nov</v>
      </c>
      <c r="F4904" t="s">
        <v>37</v>
      </c>
      <c r="G4904" t="s">
        <v>826</v>
      </c>
      <c r="H4904" s="2" t="s">
        <v>22</v>
      </c>
      <c r="I4904" t="s">
        <v>61</v>
      </c>
      <c r="J4904" t="s">
        <v>62</v>
      </c>
      <c r="K4904">
        <v>10035</v>
      </c>
      <c r="L4904" t="s">
        <v>54</v>
      </c>
      <c r="M4904" t="s">
        <v>5542</v>
      </c>
      <c r="N4904" t="s">
        <v>128</v>
      </c>
      <c r="O4904" t="s">
        <v>5482</v>
      </c>
      <c r="P4904" s="4">
        <v>15.56</v>
      </c>
      <c r="Q4904" s="4">
        <v>18</v>
      </c>
      <c r="R4904" s="4">
        <f t="shared" si="306"/>
        <v>-2.4399999999999995</v>
      </c>
      <c r="S4904" s="4">
        <f t="shared" si="307"/>
        <v>-0.36599999999999994</v>
      </c>
    </row>
    <row r="4905" spans="1:19" ht="15.6" x14ac:dyDescent="0.3">
      <c r="A4905" t="s">
        <v>1748</v>
      </c>
      <c r="B4905" s="1">
        <v>42702</v>
      </c>
      <c r="C4905" s="1">
        <v>42707</v>
      </c>
      <c r="D4905">
        <f t="shared" si="304"/>
        <v>2016</v>
      </c>
      <c r="E4905" t="str">
        <f t="shared" si="305"/>
        <v>Nov</v>
      </c>
      <c r="F4905" t="s">
        <v>37</v>
      </c>
      <c r="G4905" t="s">
        <v>1669</v>
      </c>
      <c r="H4905" s="2" t="s">
        <v>22</v>
      </c>
      <c r="I4905" t="s">
        <v>61</v>
      </c>
      <c r="J4905" t="s">
        <v>62</v>
      </c>
      <c r="K4905">
        <v>10035</v>
      </c>
      <c r="L4905" t="s">
        <v>54</v>
      </c>
      <c r="M4905" t="s">
        <v>5542</v>
      </c>
      <c r="N4905" t="s">
        <v>128</v>
      </c>
      <c r="O4905" t="s">
        <v>5482</v>
      </c>
      <c r="P4905" s="4">
        <v>62.24</v>
      </c>
      <c r="Q4905" s="4">
        <v>62.24</v>
      </c>
      <c r="R4905" s="4">
        <f t="shared" si="306"/>
        <v>0</v>
      </c>
      <c r="S4905" s="4">
        <f t="shared" si="307"/>
        <v>0</v>
      </c>
    </row>
    <row r="4906" spans="1:19" ht="15.6" x14ac:dyDescent="0.3">
      <c r="A4906" t="s">
        <v>5545</v>
      </c>
      <c r="B4906" s="1">
        <v>43372</v>
      </c>
      <c r="C4906" s="1">
        <v>43378</v>
      </c>
      <c r="D4906">
        <f t="shared" si="304"/>
        <v>2018</v>
      </c>
      <c r="E4906" t="str">
        <f t="shared" si="305"/>
        <v>Sep</v>
      </c>
      <c r="F4906" t="s">
        <v>37</v>
      </c>
      <c r="G4906" t="s">
        <v>1643</v>
      </c>
      <c r="H4906" s="2" t="s">
        <v>22</v>
      </c>
      <c r="I4906" t="s">
        <v>3370</v>
      </c>
      <c r="J4906" t="s">
        <v>62</v>
      </c>
      <c r="K4906">
        <v>10550</v>
      </c>
      <c r="L4906" t="s">
        <v>54</v>
      </c>
      <c r="M4906" t="s">
        <v>5542</v>
      </c>
      <c r="N4906" t="s">
        <v>128</v>
      </c>
      <c r="O4906" t="s">
        <v>5482</v>
      </c>
      <c r="P4906" s="4">
        <v>23.34</v>
      </c>
      <c r="Q4906" s="4">
        <v>18</v>
      </c>
      <c r="R4906" s="4">
        <f t="shared" si="306"/>
        <v>5.34</v>
      </c>
      <c r="S4906" s="4">
        <f t="shared" si="307"/>
        <v>0.80099999999999993</v>
      </c>
    </row>
    <row r="4907" spans="1:19" x14ac:dyDescent="0.3">
      <c r="A4907" t="s">
        <v>3028</v>
      </c>
      <c r="B4907" s="1">
        <v>42245</v>
      </c>
      <c r="C4907" s="1">
        <v>42249</v>
      </c>
      <c r="D4907">
        <f t="shared" si="304"/>
        <v>2015</v>
      </c>
      <c r="E4907" t="str">
        <f t="shared" si="305"/>
        <v>Aug</v>
      </c>
      <c r="F4907" t="s">
        <v>67</v>
      </c>
      <c r="G4907" t="s">
        <v>2671</v>
      </c>
      <c r="H4907" t="s">
        <v>105</v>
      </c>
      <c r="I4907" t="s">
        <v>136</v>
      </c>
      <c r="J4907" t="s">
        <v>79</v>
      </c>
      <c r="K4907">
        <v>33178</v>
      </c>
      <c r="L4907" t="s">
        <v>44</v>
      </c>
      <c r="M4907" t="s">
        <v>5546</v>
      </c>
      <c r="N4907" t="s">
        <v>128</v>
      </c>
      <c r="O4907" t="s">
        <v>5482</v>
      </c>
      <c r="P4907" s="4">
        <v>29.808</v>
      </c>
      <c r="Q4907" s="4">
        <v>29.808</v>
      </c>
      <c r="R4907" s="4">
        <f t="shared" si="306"/>
        <v>0</v>
      </c>
      <c r="S4907" s="4">
        <f t="shared" si="307"/>
        <v>0</v>
      </c>
    </row>
    <row r="4908" spans="1:19" x14ac:dyDescent="0.3">
      <c r="A4908" t="s">
        <v>5547</v>
      </c>
      <c r="B4908" s="1">
        <v>43055</v>
      </c>
      <c r="C4908" s="1">
        <v>43059</v>
      </c>
      <c r="D4908">
        <f t="shared" si="304"/>
        <v>2017</v>
      </c>
      <c r="E4908" t="str">
        <f t="shared" si="305"/>
        <v>Nov</v>
      </c>
      <c r="F4908" t="s">
        <v>37</v>
      </c>
      <c r="G4908" t="s">
        <v>1849</v>
      </c>
      <c r="H4908" t="s">
        <v>51</v>
      </c>
      <c r="I4908" t="s">
        <v>3760</v>
      </c>
      <c r="J4908" t="s">
        <v>1031</v>
      </c>
      <c r="K4908">
        <v>88220</v>
      </c>
      <c r="L4908" t="s">
        <v>34</v>
      </c>
      <c r="M4908" t="s">
        <v>5548</v>
      </c>
      <c r="N4908" t="s">
        <v>128</v>
      </c>
      <c r="O4908" t="s">
        <v>5482</v>
      </c>
      <c r="P4908" s="4">
        <v>28.4</v>
      </c>
      <c r="Q4908" s="4">
        <v>28.4</v>
      </c>
      <c r="R4908" s="4">
        <f t="shared" si="306"/>
        <v>0</v>
      </c>
      <c r="S4908" s="4">
        <f t="shared" si="307"/>
        <v>0</v>
      </c>
    </row>
    <row r="4909" spans="1:19" ht="15.6" x14ac:dyDescent="0.3">
      <c r="A4909" t="s">
        <v>1957</v>
      </c>
      <c r="B4909" s="1">
        <v>43093</v>
      </c>
      <c r="C4909" s="1">
        <v>43099</v>
      </c>
      <c r="D4909">
        <f t="shared" si="304"/>
        <v>2017</v>
      </c>
      <c r="E4909" t="str">
        <f t="shared" si="305"/>
        <v>Dec</v>
      </c>
      <c r="F4909" t="s">
        <v>37</v>
      </c>
      <c r="G4909" t="s">
        <v>1059</v>
      </c>
      <c r="H4909" s="2" t="s">
        <v>22</v>
      </c>
      <c r="I4909" t="s">
        <v>131</v>
      </c>
      <c r="J4909" t="s">
        <v>33</v>
      </c>
      <c r="K4909">
        <v>95123</v>
      </c>
      <c r="L4909" t="s">
        <v>34</v>
      </c>
      <c r="M4909" t="s">
        <v>5548</v>
      </c>
      <c r="N4909" t="s">
        <v>128</v>
      </c>
      <c r="O4909" t="s">
        <v>5482</v>
      </c>
      <c r="P4909" s="4">
        <v>39.76</v>
      </c>
      <c r="Q4909" s="4">
        <v>39.76</v>
      </c>
      <c r="R4909" s="4">
        <f t="shared" si="306"/>
        <v>0</v>
      </c>
      <c r="S4909" s="4">
        <f t="shared" si="307"/>
        <v>0</v>
      </c>
    </row>
    <row r="4910" spans="1:19" ht="15.6" x14ac:dyDescent="0.3">
      <c r="A4910" t="s">
        <v>5323</v>
      </c>
      <c r="B4910" s="1">
        <v>42017</v>
      </c>
      <c r="C4910" s="1">
        <v>42019</v>
      </c>
      <c r="D4910">
        <f t="shared" si="304"/>
        <v>2015</v>
      </c>
      <c r="E4910" t="str">
        <f t="shared" si="305"/>
        <v>Jan</v>
      </c>
      <c r="F4910" t="s">
        <v>67</v>
      </c>
      <c r="G4910" t="s">
        <v>2348</v>
      </c>
      <c r="H4910" s="2" t="s">
        <v>22</v>
      </c>
      <c r="I4910" t="s">
        <v>1761</v>
      </c>
      <c r="J4910" t="s">
        <v>43</v>
      </c>
      <c r="K4910">
        <v>71111</v>
      </c>
      <c r="L4910" t="s">
        <v>44</v>
      </c>
      <c r="M4910" t="s">
        <v>5548</v>
      </c>
      <c r="N4910" t="s">
        <v>128</v>
      </c>
      <c r="O4910" t="s">
        <v>5482</v>
      </c>
      <c r="P4910" s="4">
        <v>11.36</v>
      </c>
      <c r="Q4910" s="4">
        <v>18</v>
      </c>
      <c r="R4910" s="4">
        <f t="shared" si="306"/>
        <v>-6.6400000000000006</v>
      </c>
      <c r="S4910" s="4">
        <f t="shared" si="307"/>
        <v>-0.996</v>
      </c>
    </row>
    <row r="4911" spans="1:19" ht="15.6" x14ac:dyDescent="0.3">
      <c r="A4911" t="s">
        <v>3561</v>
      </c>
      <c r="B4911" s="1">
        <v>42330</v>
      </c>
      <c r="C4911" s="1">
        <v>42335</v>
      </c>
      <c r="D4911">
        <f t="shared" si="304"/>
        <v>2015</v>
      </c>
      <c r="E4911" t="str">
        <f t="shared" si="305"/>
        <v>Nov</v>
      </c>
      <c r="F4911" t="s">
        <v>37</v>
      </c>
      <c r="G4911" t="s">
        <v>2652</v>
      </c>
      <c r="H4911" s="2" t="s">
        <v>22</v>
      </c>
      <c r="I4911" t="s">
        <v>182</v>
      </c>
      <c r="J4911" t="s">
        <v>183</v>
      </c>
      <c r="K4911">
        <v>31907</v>
      </c>
      <c r="L4911" t="s">
        <v>44</v>
      </c>
      <c r="M4911" t="s">
        <v>5548</v>
      </c>
      <c r="N4911" t="s">
        <v>128</v>
      </c>
      <c r="O4911" t="s">
        <v>5482</v>
      </c>
      <c r="P4911" s="4">
        <v>11.36</v>
      </c>
      <c r="Q4911" s="4">
        <v>18</v>
      </c>
      <c r="R4911" s="4">
        <f t="shared" si="306"/>
        <v>-6.6400000000000006</v>
      </c>
      <c r="S4911" s="4">
        <f t="shared" si="307"/>
        <v>-0.996</v>
      </c>
    </row>
    <row r="4912" spans="1:19" ht="15.6" x14ac:dyDescent="0.3">
      <c r="A4912" t="s">
        <v>5549</v>
      </c>
      <c r="B4912" s="1">
        <v>42065</v>
      </c>
      <c r="C4912" s="1">
        <v>42071</v>
      </c>
      <c r="D4912">
        <f t="shared" si="304"/>
        <v>2015</v>
      </c>
      <c r="E4912" t="str">
        <f t="shared" si="305"/>
        <v>Mar</v>
      </c>
      <c r="F4912" t="s">
        <v>37</v>
      </c>
      <c r="G4912" t="s">
        <v>2933</v>
      </c>
      <c r="H4912" s="2" t="s">
        <v>22</v>
      </c>
      <c r="I4912" t="s">
        <v>61</v>
      </c>
      <c r="J4912" t="s">
        <v>62</v>
      </c>
      <c r="K4912">
        <v>10009</v>
      </c>
      <c r="L4912" t="s">
        <v>54</v>
      </c>
      <c r="M4912" t="s">
        <v>5548</v>
      </c>
      <c r="N4912" t="s">
        <v>128</v>
      </c>
      <c r="O4912" t="s">
        <v>5482</v>
      </c>
      <c r="P4912" s="4">
        <v>11.36</v>
      </c>
      <c r="Q4912" s="4">
        <v>18</v>
      </c>
      <c r="R4912" s="4">
        <f t="shared" si="306"/>
        <v>-6.6400000000000006</v>
      </c>
      <c r="S4912" s="4">
        <f t="shared" si="307"/>
        <v>-0.996</v>
      </c>
    </row>
    <row r="4913" spans="1:19" x14ac:dyDescent="0.3">
      <c r="A4913" t="s">
        <v>5550</v>
      </c>
      <c r="B4913" s="1">
        <v>43191</v>
      </c>
      <c r="C4913" s="1">
        <v>43194</v>
      </c>
      <c r="D4913">
        <f t="shared" si="304"/>
        <v>2018</v>
      </c>
      <c r="E4913" t="str">
        <f t="shared" si="305"/>
        <v>Apr</v>
      </c>
      <c r="F4913" t="s">
        <v>67</v>
      </c>
      <c r="G4913" t="s">
        <v>408</v>
      </c>
      <c r="H4913" t="s">
        <v>105</v>
      </c>
      <c r="I4913" t="s">
        <v>191</v>
      </c>
      <c r="J4913" t="s">
        <v>192</v>
      </c>
      <c r="K4913">
        <v>65807</v>
      </c>
      <c r="L4913" t="s">
        <v>25</v>
      </c>
      <c r="M4913" t="s">
        <v>5548</v>
      </c>
      <c r="N4913" t="s">
        <v>128</v>
      </c>
      <c r="O4913" t="s">
        <v>5482</v>
      </c>
      <c r="P4913" s="4">
        <v>28.4</v>
      </c>
      <c r="Q4913" s="4">
        <v>80</v>
      </c>
      <c r="R4913" s="4">
        <f t="shared" si="306"/>
        <v>-51.6</v>
      </c>
      <c r="S4913" s="4">
        <f t="shared" si="307"/>
        <v>-7.74</v>
      </c>
    </row>
    <row r="4914" spans="1:19" x14ac:dyDescent="0.3">
      <c r="A4914" t="s">
        <v>5551</v>
      </c>
      <c r="B4914" s="1">
        <v>42577</v>
      </c>
      <c r="C4914" s="1">
        <v>42584</v>
      </c>
      <c r="D4914">
        <f t="shared" si="304"/>
        <v>2016</v>
      </c>
      <c r="E4914" t="str">
        <f t="shared" si="305"/>
        <v>Jul</v>
      </c>
      <c r="F4914" t="s">
        <v>37</v>
      </c>
      <c r="G4914" t="s">
        <v>683</v>
      </c>
      <c r="H4914" t="s">
        <v>105</v>
      </c>
      <c r="I4914" t="s">
        <v>32</v>
      </c>
      <c r="J4914" t="s">
        <v>33</v>
      </c>
      <c r="K4914">
        <v>94110</v>
      </c>
      <c r="L4914" t="s">
        <v>34</v>
      </c>
      <c r="M4914" t="s">
        <v>5552</v>
      </c>
      <c r="N4914" t="s">
        <v>128</v>
      </c>
      <c r="O4914" t="s">
        <v>5482</v>
      </c>
      <c r="P4914" s="4">
        <v>167.86</v>
      </c>
      <c r="Q4914" s="4">
        <v>167.86</v>
      </c>
      <c r="R4914" s="4">
        <f t="shared" si="306"/>
        <v>0</v>
      </c>
      <c r="S4914" s="4">
        <f t="shared" si="307"/>
        <v>0</v>
      </c>
    </row>
    <row r="4915" spans="1:19" x14ac:dyDescent="0.3">
      <c r="A4915" t="s">
        <v>5553</v>
      </c>
      <c r="B4915" s="1">
        <v>43040</v>
      </c>
      <c r="C4915" s="1">
        <v>43044</v>
      </c>
      <c r="D4915">
        <f t="shared" si="304"/>
        <v>2017</v>
      </c>
      <c r="E4915" t="str">
        <f t="shared" si="305"/>
        <v>Nov</v>
      </c>
      <c r="F4915" t="s">
        <v>37</v>
      </c>
      <c r="G4915" t="s">
        <v>56</v>
      </c>
      <c r="H4915" t="s">
        <v>51</v>
      </c>
      <c r="I4915" t="s">
        <v>431</v>
      </c>
      <c r="J4915" t="s">
        <v>158</v>
      </c>
      <c r="K4915">
        <v>24153</v>
      </c>
      <c r="L4915" t="s">
        <v>44</v>
      </c>
      <c r="M4915" t="s">
        <v>5552</v>
      </c>
      <c r="N4915" t="s">
        <v>128</v>
      </c>
      <c r="O4915" t="s">
        <v>5482</v>
      </c>
      <c r="P4915" s="4">
        <v>251.79</v>
      </c>
      <c r="Q4915" s="4">
        <v>251.79</v>
      </c>
      <c r="R4915" s="4">
        <f t="shared" si="306"/>
        <v>0</v>
      </c>
      <c r="S4915" s="4">
        <f t="shared" si="307"/>
        <v>0</v>
      </c>
    </row>
    <row r="4916" spans="1:19" x14ac:dyDescent="0.3">
      <c r="A4916" t="s">
        <v>5554</v>
      </c>
      <c r="B4916" s="1">
        <v>42288</v>
      </c>
      <c r="C4916" s="1">
        <v>42292</v>
      </c>
      <c r="D4916">
        <f t="shared" si="304"/>
        <v>2015</v>
      </c>
      <c r="E4916" t="str">
        <f t="shared" si="305"/>
        <v>Oct</v>
      </c>
      <c r="F4916" t="s">
        <v>37</v>
      </c>
      <c r="G4916" t="s">
        <v>1009</v>
      </c>
      <c r="H4916" t="s">
        <v>105</v>
      </c>
      <c r="I4916" t="s">
        <v>100</v>
      </c>
      <c r="J4916" t="s">
        <v>101</v>
      </c>
      <c r="K4916">
        <v>19120</v>
      </c>
      <c r="L4916" t="s">
        <v>54</v>
      </c>
      <c r="M4916" t="s">
        <v>5552</v>
      </c>
      <c r="N4916" t="s">
        <v>128</v>
      </c>
      <c r="O4916" t="s">
        <v>5482</v>
      </c>
      <c r="P4916" s="4">
        <v>201.43199999999999</v>
      </c>
      <c r="Q4916" s="4">
        <v>201.43199999999999</v>
      </c>
      <c r="R4916" s="4">
        <f t="shared" si="306"/>
        <v>0</v>
      </c>
      <c r="S4916" s="4">
        <f t="shared" si="307"/>
        <v>0</v>
      </c>
    </row>
    <row r="4917" spans="1:19" x14ac:dyDescent="0.3">
      <c r="A4917" t="s">
        <v>3512</v>
      </c>
      <c r="B4917" s="1">
        <v>42969</v>
      </c>
      <c r="C4917" s="1">
        <v>42975</v>
      </c>
      <c r="D4917">
        <f t="shared" si="304"/>
        <v>2017</v>
      </c>
      <c r="E4917" t="str">
        <f t="shared" si="305"/>
        <v>Aug</v>
      </c>
      <c r="F4917" t="s">
        <v>37</v>
      </c>
      <c r="G4917" t="s">
        <v>1575</v>
      </c>
      <c r="H4917" t="s">
        <v>51</v>
      </c>
      <c r="I4917" t="s">
        <v>182</v>
      </c>
      <c r="J4917" t="s">
        <v>233</v>
      </c>
      <c r="K4917">
        <v>43229</v>
      </c>
      <c r="L4917" t="s">
        <v>54</v>
      </c>
      <c r="M4917" t="s">
        <v>5552</v>
      </c>
      <c r="N4917" t="s">
        <v>128</v>
      </c>
      <c r="O4917" t="s">
        <v>5482</v>
      </c>
      <c r="P4917" s="4">
        <v>134.28800000000001</v>
      </c>
      <c r="Q4917" s="4">
        <v>134.28800000000001</v>
      </c>
      <c r="R4917" s="4">
        <f t="shared" si="306"/>
        <v>0</v>
      </c>
      <c r="S4917" s="4">
        <f t="shared" si="307"/>
        <v>0</v>
      </c>
    </row>
    <row r="4918" spans="1:19" x14ac:dyDescent="0.3">
      <c r="A4918" t="s">
        <v>1102</v>
      </c>
      <c r="B4918" s="1">
        <v>42093</v>
      </c>
      <c r="C4918" s="1">
        <v>42095</v>
      </c>
      <c r="D4918">
        <f t="shared" si="304"/>
        <v>2015</v>
      </c>
      <c r="E4918" t="str">
        <f t="shared" si="305"/>
        <v>Mar</v>
      </c>
      <c r="F4918" t="s">
        <v>20</v>
      </c>
      <c r="G4918" t="s">
        <v>306</v>
      </c>
      <c r="H4918" t="s">
        <v>22</v>
      </c>
      <c r="I4918" t="s">
        <v>262</v>
      </c>
      <c r="J4918" t="s">
        <v>109</v>
      </c>
      <c r="K4918">
        <v>78521</v>
      </c>
      <c r="L4918" t="s">
        <v>25</v>
      </c>
      <c r="M4918" t="s">
        <v>5552</v>
      </c>
      <c r="N4918" t="s">
        <v>128</v>
      </c>
      <c r="O4918" t="s">
        <v>5482</v>
      </c>
      <c r="P4918" s="4">
        <v>335.72</v>
      </c>
      <c r="Q4918" s="4">
        <v>335.72</v>
      </c>
      <c r="R4918" s="4">
        <f t="shared" si="306"/>
        <v>0</v>
      </c>
      <c r="S4918" s="4">
        <f t="shared" si="307"/>
        <v>0</v>
      </c>
    </row>
    <row r="4919" spans="1:19" ht="15.6" x14ac:dyDescent="0.3">
      <c r="A4919" t="s">
        <v>5555</v>
      </c>
      <c r="B4919" s="1">
        <v>43121</v>
      </c>
      <c r="C4919" s="1">
        <v>43125</v>
      </c>
      <c r="D4919">
        <f t="shared" si="304"/>
        <v>2018</v>
      </c>
      <c r="E4919" t="str">
        <f t="shared" si="305"/>
        <v>Jan</v>
      </c>
      <c r="F4919" t="s">
        <v>37</v>
      </c>
      <c r="G4919" t="s">
        <v>4980</v>
      </c>
      <c r="H4919" s="2" t="s">
        <v>22</v>
      </c>
      <c r="I4919" t="s">
        <v>293</v>
      </c>
      <c r="J4919" t="s">
        <v>24</v>
      </c>
      <c r="K4919">
        <v>60505</v>
      </c>
      <c r="L4919" t="s">
        <v>25</v>
      </c>
      <c r="M4919" t="s">
        <v>5552</v>
      </c>
      <c r="N4919" t="s">
        <v>128</v>
      </c>
      <c r="O4919" t="s">
        <v>5482</v>
      </c>
      <c r="P4919" s="4">
        <v>268.57600000000002</v>
      </c>
      <c r="Q4919" s="4">
        <v>268.57600000000002</v>
      </c>
      <c r="R4919" s="4">
        <f t="shared" si="306"/>
        <v>0</v>
      </c>
      <c r="S4919" s="4">
        <f t="shared" si="307"/>
        <v>0</v>
      </c>
    </row>
    <row r="4920" spans="1:19" ht="15.6" x14ac:dyDescent="0.3">
      <c r="A4920" t="s">
        <v>1112</v>
      </c>
      <c r="B4920" s="1">
        <v>43354</v>
      </c>
      <c r="C4920" s="1">
        <v>43355</v>
      </c>
      <c r="D4920">
        <f t="shared" si="304"/>
        <v>2018</v>
      </c>
      <c r="E4920" t="str">
        <f t="shared" si="305"/>
        <v>Sep</v>
      </c>
      <c r="F4920" t="s">
        <v>30</v>
      </c>
      <c r="G4920" t="s">
        <v>728</v>
      </c>
      <c r="H4920" s="2" t="s">
        <v>22</v>
      </c>
      <c r="I4920" t="s">
        <v>406</v>
      </c>
      <c r="J4920" t="s">
        <v>33</v>
      </c>
      <c r="K4920">
        <v>90805</v>
      </c>
      <c r="L4920" t="s">
        <v>34</v>
      </c>
      <c r="M4920" t="s">
        <v>5556</v>
      </c>
      <c r="N4920" t="s">
        <v>128</v>
      </c>
      <c r="O4920" t="s">
        <v>5482</v>
      </c>
      <c r="P4920" s="4">
        <v>22.18</v>
      </c>
      <c r="Q4920" s="4">
        <v>18</v>
      </c>
      <c r="R4920" s="4">
        <f t="shared" si="306"/>
        <v>4.18</v>
      </c>
      <c r="S4920" s="4">
        <f t="shared" si="307"/>
        <v>0.62699999999999989</v>
      </c>
    </row>
    <row r="4921" spans="1:19" ht="15.6" x14ac:dyDescent="0.3">
      <c r="A4921" t="s">
        <v>5557</v>
      </c>
      <c r="B4921" s="1">
        <v>42989</v>
      </c>
      <c r="C4921" s="1">
        <v>42994</v>
      </c>
      <c r="D4921">
        <f t="shared" si="304"/>
        <v>2017</v>
      </c>
      <c r="E4921" t="str">
        <f t="shared" si="305"/>
        <v>Sep</v>
      </c>
      <c r="F4921" t="s">
        <v>37</v>
      </c>
      <c r="G4921" t="s">
        <v>1009</v>
      </c>
      <c r="H4921" s="2" t="s">
        <v>22</v>
      </c>
      <c r="I4921" t="s">
        <v>3236</v>
      </c>
      <c r="J4921" t="s">
        <v>158</v>
      </c>
      <c r="K4921">
        <v>23602</v>
      </c>
      <c r="L4921" t="s">
        <v>44</v>
      </c>
      <c r="M4921" t="s">
        <v>5556</v>
      </c>
      <c r="N4921" t="s">
        <v>128</v>
      </c>
      <c r="O4921" t="s">
        <v>5482</v>
      </c>
      <c r="P4921" s="4">
        <v>11.09</v>
      </c>
      <c r="Q4921" s="4">
        <v>18</v>
      </c>
      <c r="R4921" s="4">
        <f t="shared" si="306"/>
        <v>-6.91</v>
      </c>
      <c r="S4921" s="4">
        <f t="shared" si="307"/>
        <v>-1.0365</v>
      </c>
    </row>
    <row r="4922" spans="1:19" x14ac:dyDescent="0.3">
      <c r="A4922" t="s">
        <v>3331</v>
      </c>
      <c r="B4922" s="1">
        <v>43023</v>
      </c>
      <c r="C4922" s="1">
        <v>43028</v>
      </c>
      <c r="D4922">
        <f t="shared" si="304"/>
        <v>2017</v>
      </c>
      <c r="E4922" t="str">
        <f t="shared" si="305"/>
        <v>Oct</v>
      </c>
      <c r="F4922" t="s">
        <v>37</v>
      </c>
      <c r="G4922" t="s">
        <v>635</v>
      </c>
      <c r="H4922" t="s">
        <v>51</v>
      </c>
      <c r="I4922" t="s">
        <v>191</v>
      </c>
      <c r="J4922" t="s">
        <v>158</v>
      </c>
      <c r="K4922">
        <v>22153</v>
      </c>
      <c r="L4922" t="s">
        <v>44</v>
      </c>
      <c r="M4922" t="s">
        <v>5556</v>
      </c>
      <c r="N4922" t="s">
        <v>128</v>
      </c>
      <c r="O4922" t="s">
        <v>5482</v>
      </c>
      <c r="P4922" s="4">
        <v>66.540000000000006</v>
      </c>
      <c r="Q4922" s="4">
        <v>66.540000000000006</v>
      </c>
      <c r="R4922" s="4">
        <f t="shared" si="306"/>
        <v>0</v>
      </c>
      <c r="S4922" s="4">
        <f t="shared" si="307"/>
        <v>0</v>
      </c>
    </row>
    <row r="4923" spans="1:19" ht="15.6" x14ac:dyDescent="0.3">
      <c r="A4923" t="s">
        <v>5337</v>
      </c>
      <c r="B4923" s="1">
        <v>42833</v>
      </c>
      <c r="C4923" s="1">
        <v>42839</v>
      </c>
      <c r="D4923">
        <f t="shared" si="304"/>
        <v>2017</v>
      </c>
      <c r="E4923" t="str">
        <f t="shared" si="305"/>
        <v>Apr</v>
      </c>
      <c r="F4923" t="s">
        <v>37</v>
      </c>
      <c r="G4923" t="s">
        <v>846</v>
      </c>
      <c r="H4923" s="2" t="s">
        <v>22</v>
      </c>
      <c r="I4923" t="s">
        <v>232</v>
      </c>
      <c r="J4923" t="s">
        <v>233</v>
      </c>
      <c r="K4923">
        <v>45373</v>
      </c>
      <c r="L4923" t="s">
        <v>54</v>
      </c>
      <c r="M4923" t="s">
        <v>5556</v>
      </c>
      <c r="N4923" t="s">
        <v>128</v>
      </c>
      <c r="O4923" t="s">
        <v>5482</v>
      </c>
      <c r="P4923" s="4">
        <v>8.8719999999999999</v>
      </c>
      <c r="Q4923" s="4">
        <v>18</v>
      </c>
      <c r="R4923" s="4">
        <f t="shared" si="306"/>
        <v>-9.1280000000000001</v>
      </c>
      <c r="S4923" s="4">
        <f t="shared" si="307"/>
        <v>-1.3692</v>
      </c>
    </row>
    <row r="4924" spans="1:19" x14ac:dyDescent="0.3">
      <c r="A4924" t="s">
        <v>5558</v>
      </c>
      <c r="B4924" s="1">
        <v>42979</v>
      </c>
      <c r="C4924" s="1">
        <v>42981</v>
      </c>
      <c r="D4924">
        <f t="shared" si="304"/>
        <v>2017</v>
      </c>
      <c r="E4924" t="str">
        <f t="shared" si="305"/>
        <v>Sep</v>
      </c>
      <c r="F4924" t="s">
        <v>67</v>
      </c>
      <c r="G4924" t="s">
        <v>1274</v>
      </c>
      <c r="H4924" t="s">
        <v>51</v>
      </c>
      <c r="I4924" t="s">
        <v>4283</v>
      </c>
      <c r="J4924" t="s">
        <v>33</v>
      </c>
      <c r="K4924">
        <v>92646</v>
      </c>
      <c r="L4924" t="s">
        <v>34</v>
      </c>
      <c r="M4924" t="s">
        <v>5559</v>
      </c>
      <c r="N4924" t="s">
        <v>128</v>
      </c>
      <c r="O4924" t="s">
        <v>5482</v>
      </c>
      <c r="P4924" s="4">
        <v>12.78</v>
      </c>
      <c r="Q4924" s="4">
        <v>12.78</v>
      </c>
      <c r="R4924" s="4">
        <f t="shared" si="306"/>
        <v>0</v>
      </c>
      <c r="S4924" s="4">
        <f t="shared" si="307"/>
        <v>0</v>
      </c>
    </row>
    <row r="4925" spans="1:19" x14ac:dyDescent="0.3">
      <c r="A4925" t="s">
        <v>3187</v>
      </c>
      <c r="B4925" s="1">
        <v>42837</v>
      </c>
      <c r="C4925" s="1">
        <v>42841</v>
      </c>
      <c r="D4925">
        <f t="shared" si="304"/>
        <v>2017</v>
      </c>
      <c r="E4925" t="str">
        <f t="shared" si="305"/>
        <v>Apr</v>
      </c>
      <c r="F4925" t="s">
        <v>37</v>
      </c>
      <c r="G4925" t="s">
        <v>378</v>
      </c>
      <c r="H4925" t="s">
        <v>51</v>
      </c>
      <c r="I4925" t="s">
        <v>191</v>
      </c>
      <c r="J4925" t="s">
        <v>158</v>
      </c>
      <c r="K4925">
        <v>22153</v>
      </c>
      <c r="L4925" t="s">
        <v>44</v>
      </c>
      <c r="M4925" t="s">
        <v>5559</v>
      </c>
      <c r="N4925" t="s">
        <v>128</v>
      </c>
      <c r="O4925" t="s">
        <v>5482</v>
      </c>
      <c r="P4925" s="4">
        <v>63.9</v>
      </c>
      <c r="Q4925" s="4">
        <v>63.9</v>
      </c>
      <c r="R4925" s="4">
        <f t="shared" si="306"/>
        <v>0</v>
      </c>
      <c r="S4925" s="4">
        <f t="shared" si="307"/>
        <v>0</v>
      </c>
    </row>
    <row r="4926" spans="1:19" x14ac:dyDescent="0.3">
      <c r="A4926" t="s">
        <v>5560</v>
      </c>
      <c r="B4926" s="1">
        <v>42347</v>
      </c>
      <c r="C4926" s="1">
        <v>42353</v>
      </c>
      <c r="D4926">
        <f t="shared" si="304"/>
        <v>2015</v>
      </c>
      <c r="E4926" t="str">
        <f t="shared" si="305"/>
        <v>Dec</v>
      </c>
      <c r="F4926" t="s">
        <v>37</v>
      </c>
      <c r="G4926" t="s">
        <v>737</v>
      </c>
      <c r="H4926" t="s">
        <v>105</v>
      </c>
      <c r="I4926" t="s">
        <v>100</v>
      </c>
      <c r="J4926" t="s">
        <v>101</v>
      </c>
      <c r="K4926">
        <v>19134</v>
      </c>
      <c r="L4926" t="s">
        <v>54</v>
      </c>
      <c r="M4926" t="s">
        <v>5559</v>
      </c>
      <c r="N4926" t="s">
        <v>128</v>
      </c>
      <c r="O4926" t="s">
        <v>5482</v>
      </c>
      <c r="P4926" s="4">
        <v>30.672000000000001</v>
      </c>
      <c r="Q4926" s="4">
        <v>30.672000000000001</v>
      </c>
      <c r="R4926" s="4">
        <f t="shared" si="306"/>
        <v>0</v>
      </c>
      <c r="S4926" s="4">
        <f t="shared" si="307"/>
        <v>0</v>
      </c>
    </row>
    <row r="4927" spans="1:19" x14ac:dyDescent="0.3">
      <c r="A4927" t="s">
        <v>5561</v>
      </c>
      <c r="B4927" s="1">
        <v>42645</v>
      </c>
      <c r="C4927" s="1">
        <v>42651</v>
      </c>
      <c r="D4927">
        <f t="shared" si="304"/>
        <v>2016</v>
      </c>
      <c r="E4927" t="str">
        <f t="shared" si="305"/>
        <v>Oct</v>
      </c>
      <c r="F4927" t="s">
        <v>37</v>
      </c>
      <c r="G4927" t="s">
        <v>2818</v>
      </c>
      <c r="H4927" t="s">
        <v>51</v>
      </c>
      <c r="I4927" t="s">
        <v>419</v>
      </c>
      <c r="J4927" t="s">
        <v>144</v>
      </c>
      <c r="K4927">
        <v>8701</v>
      </c>
      <c r="L4927" t="s">
        <v>54</v>
      </c>
      <c r="M4927" t="s">
        <v>5559</v>
      </c>
      <c r="N4927" t="s">
        <v>128</v>
      </c>
      <c r="O4927" t="s">
        <v>5482</v>
      </c>
      <c r="P4927" s="4">
        <v>51.12</v>
      </c>
      <c r="Q4927" s="4">
        <v>51.12</v>
      </c>
      <c r="R4927" s="4">
        <f t="shared" si="306"/>
        <v>0</v>
      </c>
      <c r="S4927" s="4">
        <f t="shared" si="307"/>
        <v>0</v>
      </c>
    </row>
    <row r="4928" spans="1:19" x14ac:dyDescent="0.3">
      <c r="A4928" t="s">
        <v>2295</v>
      </c>
      <c r="B4928" s="1">
        <v>42898</v>
      </c>
      <c r="C4928" s="1">
        <v>42901</v>
      </c>
      <c r="D4928">
        <f t="shared" si="304"/>
        <v>2017</v>
      </c>
      <c r="E4928" t="str">
        <f t="shared" si="305"/>
        <v>Jun</v>
      </c>
      <c r="F4928" t="s">
        <v>20</v>
      </c>
      <c r="G4928" t="s">
        <v>1214</v>
      </c>
      <c r="H4928" t="s">
        <v>51</v>
      </c>
      <c r="I4928" t="s">
        <v>52</v>
      </c>
      <c r="J4928" t="s">
        <v>53</v>
      </c>
      <c r="K4928">
        <v>19805</v>
      </c>
      <c r="L4928" t="s">
        <v>54</v>
      </c>
      <c r="M4928" t="s">
        <v>5559</v>
      </c>
      <c r="N4928" t="s">
        <v>128</v>
      </c>
      <c r="O4928" t="s">
        <v>5482</v>
      </c>
      <c r="P4928" s="4">
        <v>115.02</v>
      </c>
      <c r="Q4928" s="4">
        <v>115.02</v>
      </c>
      <c r="R4928" s="4">
        <f t="shared" si="306"/>
        <v>0</v>
      </c>
      <c r="S4928" s="4">
        <f t="shared" si="307"/>
        <v>0</v>
      </c>
    </row>
    <row r="4929" spans="1:19" ht="15.6" x14ac:dyDescent="0.3">
      <c r="A4929" t="s">
        <v>5562</v>
      </c>
      <c r="B4929" s="1">
        <v>43395</v>
      </c>
      <c r="C4929" s="1">
        <v>43397</v>
      </c>
      <c r="D4929">
        <f t="shared" si="304"/>
        <v>2018</v>
      </c>
      <c r="E4929" t="str">
        <f t="shared" si="305"/>
        <v>Oct</v>
      </c>
      <c r="F4929" t="s">
        <v>20</v>
      </c>
      <c r="G4929" t="s">
        <v>1817</v>
      </c>
      <c r="H4929" s="2" t="s">
        <v>22</v>
      </c>
      <c r="I4929" t="s">
        <v>61</v>
      </c>
      <c r="J4929" t="s">
        <v>62</v>
      </c>
      <c r="K4929">
        <v>10024</v>
      </c>
      <c r="L4929" t="s">
        <v>54</v>
      </c>
      <c r="M4929" t="s">
        <v>5559</v>
      </c>
      <c r="N4929" t="s">
        <v>128</v>
      </c>
      <c r="O4929" t="s">
        <v>5482</v>
      </c>
      <c r="P4929" s="4">
        <v>63.9</v>
      </c>
      <c r="Q4929" s="4">
        <v>63.9</v>
      </c>
      <c r="R4929" s="4">
        <f t="shared" si="306"/>
        <v>0</v>
      </c>
      <c r="S4929" s="4">
        <f t="shared" si="307"/>
        <v>0</v>
      </c>
    </row>
    <row r="4930" spans="1:19" ht="15.6" x14ac:dyDescent="0.3">
      <c r="A4930" t="s">
        <v>2276</v>
      </c>
      <c r="B4930" s="1">
        <v>42224</v>
      </c>
      <c r="C4930" s="1">
        <v>42228</v>
      </c>
      <c r="D4930">
        <f t="shared" ref="D4930:D4993" si="308">YEAR(B4930)</f>
        <v>2015</v>
      </c>
      <c r="E4930" t="str">
        <f t="shared" ref="E4930:E4993" si="309">TEXT(B4930,"mmm")</f>
        <v>Aug</v>
      </c>
      <c r="F4930" t="s">
        <v>37</v>
      </c>
      <c r="G4930" t="s">
        <v>373</v>
      </c>
      <c r="H4930" s="2" t="s">
        <v>22</v>
      </c>
      <c r="I4930" t="s">
        <v>2277</v>
      </c>
      <c r="J4930" t="s">
        <v>89</v>
      </c>
      <c r="K4930">
        <v>48183</v>
      </c>
      <c r="L4930" t="s">
        <v>25</v>
      </c>
      <c r="M4930" t="s">
        <v>5559</v>
      </c>
      <c r="N4930" t="s">
        <v>128</v>
      </c>
      <c r="O4930" t="s">
        <v>5482</v>
      </c>
      <c r="P4930" s="4">
        <v>38.340000000000003</v>
      </c>
      <c r="Q4930" s="4">
        <v>38.340000000000003</v>
      </c>
      <c r="R4930" s="4">
        <f t="shared" si="306"/>
        <v>0</v>
      </c>
      <c r="S4930" s="4">
        <f t="shared" si="307"/>
        <v>0</v>
      </c>
    </row>
    <row r="4931" spans="1:19" x14ac:dyDescent="0.3">
      <c r="A4931" t="s">
        <v>236</v>
      </c>
      <c r="B4931" s="1">
        <v>42023</v>
      </c>
      <c r="C4931" s="1">
        <v>42024</v>
      </c>
      <c r="D4931">
        <f t="shared" si="308"/>
        <v>2015</v>
      </c>
      <c r="E4931" t="str">
        <f t="shared" si="309"/>
        <v>Jan</v>
      </c>
      <c r="F4931" t="s">
        <v>20</v>
      </c>
      <c r="G4931" t="s">
        <v>237</v>
      </c>
      <c r="H4931" t="s">
        <v>105</v>
      </c>
      <c r="I4931" t="s">
        <v>238</v>
      </c>
      <c r="J4931" t="s">
        <v>178</v>
      </c>
      <c r="K4931">
        <v>85254</v>
      </c>
      <c r="L4931" t="s">
        <v>34</v>
      </c>
      <c r="M4931" t="s">
        <v>5563</v>
      </c>
      <c r="N4931" t="s">
        <v>128</v>
      </c>
      <c r="O4931" t="s">
        <v>5482</v>
      </c>
      <c r="P4931" s="4">
        <v>108.72</v>
      </c>
      <c r="Q4931" s="4">
        <v>50</v>
      </c>
      <c r="R4931" s="4">
        <f t="shared" ref="R4931:R4994" si="310">P4931-Q4931</f>
        <v>58.72</v>
      </c>
      <c r="S4931" s="4">
        <f t="shared" ref="S4931:S4994" si="311">0.15*R4931</f>
        <v>8.8079999999999998</v>
      </c>
    </row>
    <row r="4932" spans="1:19" x14ac:dyDescent="0.3">
      <c r="A4932" t="s">
        <v>1038</v>
      </c>
      <c r="B4932" s="1">
        <v>42970</v>
      </c>
      <c r="C4932" s="1">
        <v>42977</v>
      </c>
      <c r="D4932">
        <f t="shared" si="308"/>
        <v>2017</v>
      </c>
      <c r="E4932" t="str">
        <f t="shared" si="309"/>
        <v>Aug</v>
      </c>
      <c r="F4932" t="s">
        <v>37</v>
      </c>
      <c r="G4932" t="s">
        <v>1039</v>
      </c>
      <c r="H4932" t="s">
        <v>51</v>
      </c>
      <c r="I4932" t="s">
        <v>69</v>
      </c>
      <c r="J4932" t="s">
        <v>70</v>
      </c>
      <c r="K4932">
        <v>98105</v>
      </c>
      <c r="L4932" t="s">
        <v>34</v>
      </c>
      <c r="M4932" t="s">
        <v>5563</v>
      </c>
      <c r="N4932" t="s">
        <v>128</v>
      </c>
      <c r="O4932" t="s">
        <v>5482</v>
      </c>
      <c r="P4932" s="4">
        <v>135.9</v>
      </c>
      <c r="Q4932" s="4">
        <v>135.9</v>
      </c>
      <c r="R4932" s="4">
        <f t="shared" si="310"/>
        <v>0</v>
      </c>
      <c r="S4932" s="4">
        <f t="shared" si="311"/>
        <v>0</v>
      </c>
    </row>
    <row r="4933" spans="1:19" ht="15.6" x14ac:dyDescent="0.3">
      <c r="A4933" t="s">
        <v>5564</v>
      </c>
      <c r="B4933" s="1">
        <v>43114</v>
      </c>
      <c r="C4933" s="1">
        <v>43115</v>
      </c>
      <c r="D4933">
        <f t="shared" si="308"/>
        <v>2018</v>
      </c>
      <c r="E4933" t="str">
        <f t="shared" si="309"/>
        <v>Jan</v>
      </c>
      <c r="F4933" t="s">
        <v>20</v>
      </c>
      <c r="G4933" t="s">
        <v>480</v>
      </c>
      <c r="H4933" s="2" t="s">
        <v>22</v>
      </c>
      <c r="I4933" t="s">
        <v>78</v>
      </c>
      <c r="J4933" t="s">
        <v>83</v>
      </c>
      <c r="K4933">
        <v>28540</v>
      </c>
      <c r="L4933" t="s">
        <v>44</v>
      </c>
      <c r="M4933" t="s">
        <v>5563</v>
      </c>
      <c r="N4933" t="s">
        <v>128</v>
      </c>
      <c r="O4933" t="s">
        <v>5482</v>
      </c>
      <c r="P4933" s="4">
        <v>21.744</v>
      </c>
      <c r="Q4933" s="4">
        <v>18</v>
      </c>
      <c r="R4933" s="4">
        <f t="shared" si="310"/>
        <v>3.7439999999999998</v>
      </c>
      <c r="S4933" s="4">
        <f t="shared" si="311"/>
        <v>0.56159999999999999</v>
      </c>
    </row>
    <row r="4934" spans="1:19" ht="15.6" x14ac:dyDescent="0.3">
      <c r="A4934" t="s">
        <v>929</v>
      </c>
      <c r="B4934" s="1">
        <v>43229</v>
      </c>
      <c r="C4934" s="1">
        <v>43230</v>
      </c>
      <c r="D4934">
        <f t="shared" si="308"/>
        <v>2018</v>
      </c>
      <c r="E4934" t="str">
        <f t="shared" si="309"/>
        <v>May</v>
      </c>
      <c r="F4934" t="s">
        <v>20</v>
      </c>
      <c r="G4934" t="s">
        <v>930</v>
      </c>
      <c r="H4934" s="2" t="s">
        <v>22</v>
      </c>
      <c r="I4934" t="s">
        <v>78</v>
      </c>
      <c r="J4934" t="s">
        <v>83</v>
      </c>
      <c r="K4934">
        <v>28540</v>
      </c>
      <c r="L4934" t="s">
        <v>44</v>
      </c>
      <c r="M4934" t="s">
        <v>5563</v>
      </c>
      <c r="N4934" t="s">
        <v>128</v>
      </c>
      <c r="O4934" t="s">
        <v>5482</v>
      </c>
      <c r="P4934" s="4">
        <v>65.231999999999999</v>
      </c>
      <c r="Q4934" s="4">
        <v>65.231999999999999</v>
      </c>
      <c r="R4934" s="4">
        <f t="shared" si="310"/>
        <v>0</v>
      </c>
      <c r="S4934" s="4">
        <f t="shared" si="311"/>
        <v>0</v>
      </c>
    </row>
    <row r="4935" spans="1:19" ht="15.6" x14ac:dyDescent="0.3">
      <c r="A4935" t="s">
        <v>5565</v>
      </c>
      <c r="B4935" s="1">
        <v>42241</v>
      </c>
      <c r="C4935" s="1">
        <v>42243</v>
      </c>
      <c r="D4935">
        <f t="shared" si="308"/>
        <v>2015</v>
      </c>
      <c r="E4935" t="str">
        <f t="shared" si="309"/>
        <v>Aug</v>
      </c>
      <c r="F4935" t="s">
        <v>67</v>
      </c>
      <c r="G4935" t="s">
        <v>2477</v>
      </c>
      <c r="H4935" s="2" t="s">
        <v>22</v>
      </c>
      <c r="I4935" t="s">
        <v>182</v>
      </c>
      <c r="J4935" t="s">
        <v>233</v>
      </c>
      <c r="K4935">
        <v>43229</v>
      </c>
      <c r="L4935" t="s">
        <v>54</v>
      </c>
      <c r="M4935" t="s">
        <v>5563</v>
      </c>
      <c r="N4935" t="s">
        <v>128</v>
      </c>
      <c r="O4935" t="s">
        <v>5482</v>
      </c>
      <c r="P4935" s="4">
        <v>130.464</v>
      </c>
      <c r="Q4935" s="4">
        <v>130.464</v>
      </c>
      <c r="R4935" s="4">
        <f t="shared" si="310"/>
        <v>0</v>
      </c>
      <c r="S4935" s="4">
        <f t="shared" si="311"/>
        <v>0</v>
      </c>
    </row>
    <row r="4936" spans="1:19" x14ac:dyDescent="0.3">
      <c r="A4936" t="s">
        <v>4400</v>
      </c>
      <c r="B4936" s="1">
        <v>42625</v>
      </c>
      <c r="C4936" s="1">
        <v>42631</v>
      </c>
      <c r="D4936">
        <f t="shared" si="308"/>
        <v>2016</v>
      </c>
      <c r="E4936" t="str">
        <f t="shared" si="309"/>
        <v>Sep</v>
      </c>
      <c r="F4936" t="s">
        <v>37</v>
      </c>
      <c r="G4936" t="s">
        <v>538</v>
      </c>
      <c r="H4936" t="s">
        <v>51</v>
      </c>
      <c r="I4936" t="s">
        <v>1021</v>
      </c>
      <c r="J4936" t="s">
        <v>62</v>
      </c>
      <c r="K4936">
        <v>13021</v>
      </c>
      <c r="L4936" t="s">
        <v>54</v>
      </c>
      <c r="M4936" t="s">
        <v>5563</v>
      </c>
      <c r="N4936" t="s">
        <v>128</v>
      </c>
      <c r="O4936" t="s">
        <v>5482</v>
      </c>
      <c r="P4936" s="4">
        <v>27.18</v>
      </c>
      <c r="Q4936" s="4">
        <v>27.18</v>
      </c>
      <c r="R4936" s="4">
        <f t="shared" si="310"/>
        <v>0</v>
      </c>
      <c r="S4936" s="4">
        <f t="shared" si="311"/>
        <v>0</v>
      </c>
    </row>
    <row r="4937" spans="1:19" x14ac:dyDescent="0.3">
      <c r="A4937" t="s">
        <v>5566</v>
      </c>
      <c r="B4937" s="1">
        <v>42950</v>
      </c>
      <c r="C4937" s="1">
        <v>42952</v>
      </c>
      <c r="D4937">
        <f t="shared" si="308"/>
        <v>2017</v>
      </c>
      <c r="E4937" t="str">
        <f t="shared" si="309"/>
        <v>Aug</v>
      </c>
      <c r="F4937" t="s">
        <v>67</v>
      </c>
      <c r="G4937" t="s">
        <v>3124</v>
      </c>
      <c r="H4937" t="s">
        <v>51</v>
      </c>
      <c r="I4937" t="s">
        <v>1083</v>
      </c>
      <c r="J4937" t="s">
        <v>503</v>
      </c>
      <c r="K4937">
        <v>74133</v>
      </c>
      <c r="L4937" t="s">
        <v>25</v>
      </c>
      <c r="M4937" t="s">
        <v>5563</v>
      </c>
      <c r="N4937" t="s">
        <v>128</v>
      </c>
      <c r="O4937" t="s">
        <v>5482</v>
      </c>
      <c r="P4937" s="4">
        <v>81.540000000000006</v>
      </c>
      <c r="Q4937" s="4">
        <v>81.540000000000006</v>
      </c>
      <c r="R4937" s="4">
        <f t="shared" si="310"/>
        <v>0</v>
      </c>
      <c r="S4937" s="4">
        <f t="shared" si="311"/>
        <v>0</v>
      </c>
    </row>
    <row r="4938" spans="1:19" x14ac:dyDescent="0.3">
      <c r="A4938" t="s">
        <v>5567</v>
      </c>
      <c r="B4938" s="1">
        <v>43098</v>
      </c>
      <c r="C4938" s="1">
        <v>43100</v>
      </c>
      <c r="D4938">
        <f t="shared" si="308"/>
        <v>2017</v>
      </c>
      <c r="E4938" t="str">
        <f t="shared" si="309"/>
        <v>Dec</v>
      </c>
      <c r="F4938" t="s">
        <v>67</v>
      </c>
      <c r="G4938" t="s">
        <v>583</v>
      </c>
      <c r="H4938" t="s">
        <v>51</v>
      </c>
      <c r="I4938" t="s">
        <v>191</v>
      </c>
      <c r="J4938" t="s">
        <v>242</v>
      </c>
      <c r="K4938">
        <v>97477</v>
      </c>
      <c r="L4938" t="s">
        <v>34</v>
      </c>
      <c r="M4938" t="s">
        <v>5568</v>
      </c>
      <c r="N4938" t="s">
        <v>128</v>
      </c>
      <c r="O4938" t="s">
        <v>5482</v>
      </c>
      <c r="P4938" s="4">
        <v>27.792000000000002</v>
      </c>
      <c r="Q4938" s="4">
        <v>27.792000000000002</v>
      </c>
      <c r="R4938" s="4">
        <f t="shared" si="310"/>
        <v>0</v>
      </c>
      <c r="S4938" s="4">
        <f t="shared" si="311"/>
        <v>0</v>
      </c>
    </row>
    <row r="4939" spans="1:19" ht="15.6" x14ac:dyDescent="0.3">
      <c r="A4939" t="s">
        <v>342</v>
      </c>
      <c r="B4939" s="1">
        <v>43298</v>
      </c>
      <c r="C4939" s="1">
        <v>43300</v>
      </c>
      <c r="D4939">
        <f t="shared" si="308"/>
        <v>2018</v>
      </c>
      <c r="E4939" t="str">
        <f t="shared" si="309"/>
        <v>Jul</v>
      </c>
      <c r="F4939" t="s">
        <v>67</v>
      </c>
      <c r="G4939" t="s">
        <v>343</v>
      </c>
      <c r="H4939" s="2" t="s">
        <v>22</v>
      </c>
      <c r="I4939" t="s">
        <v>344</v>
      </c>
      <c r="J4939" t="s">
        <v>33</v>
      </c>
      <c r="K4939">
        <v>92307</v>
      </c>
      <c r="L4939" t="s">
        <v>34</v>
      </c>
      <c r="M4939" t="s">
        <v>5568</v>
      </c>
      <c r="N4939" t="s">
        <v>128</v>
      </c>
      <c r="O4939" t="s">
        <v>5482</v>
      </c>
      <c r="P4939" s="4">
        <v>57.9</v>
      </c>
      <c r="Q4939" s="4">
        <v>100</v>
      </c>
      <c r="R4939" s="4">
        <f t="shared" si="310"/>
        <v>-42.1</v>
      </c>
      <c r="S4939" s="4">
        <f t="shared" si="311"/>
        <v>-6.3150000000000004</v>
      </c>
    </row>
    <row r="4940" spans="1:19" ht="15.6" x14ac:dyDescent="0.3">
      <c r="A4940" t="s">
        <v>5201</v>
      </c>
      <c r="B4940" s="1">
        <v>42328</v>
      </c>
      <c r="C4940" s="1">
        <v>42333</v>
      </c>
      <c r="D4940">
        <f t="shared" si="308"/>
        <v>2015</v>
      </c>
      <c r="E4940" t="str">
        <f t="shared" si="309"/>
        <v>Nov</v>
      </c>
      <c r="F4940" t="s">
        <v>37</v>
      </c>
      <c r="G4940" t="s">
        <v>828</v>
      </c>
      <c r="H4940" s="2" t="s">
        <v>22</v>
      </c>
      <c r="I4940" t="s">
        <v>61</v>
      </c>
      <c r="J4940" t="s">
        <v>62</v>
      </c>
      <c r="K4940">
        <v>10024</v>
      </c>
      <c r="L4940" t="s">
        <v>54</v>
      </c>
      <c r="M4940" t="s">
        <v>5568</v>
      </c>
      <c r="N4940" t="s">
        <v>128</v>
      </c>
      <c r="O4940" t="s">
        <v>5482</v>
      </c>
      <c r="P4940" s="4">
        <v>34.74</v>
      </c>
      <c r="Q4940" s="4">
        <v>34.74</v>
      </c>
      <c r="R4940" s="4">
        <f t="shared" si="310"/>
        <v>0</v>
      </c>
      <c r="S4940" s="4">
        <f t="shared" si="311"/>
        <v>0</v>
      </c>
    </row>
    <row r="4941" spans="1:19" ht="15.6" x14ac:dyDescent="0.3">
      <c r="A4941" t="s">
        <v>722</v>
      </c>
      <c r="B4941" s="1">
        <v>43422</v>
      </c>
      <c r="C4941" s="1">
        <v>43427</v>
      </c>
      <c r="D4941">
        <f t="shared" si="308"/>
        <v>2018</v>
      </c>
      <c r="E4941" t="str">
        <f t="shared" si="309"/>
        <v>Nov</v>
      </c>
      <c r="F4941" t="s">
        <v>37</v>
      </c>
      <c r="G4941" t="s">
        <v>723</v>
      </c>
      <c r="H4941" s="2" t="s">
        <v>22</v>
      </c>
      <c r="I4941" t="s">
        <v>23</v>
      </c>
      <c r="J4941" t="s">
        <v>24</v>
      </c>
      <c r="K4941">
        <v>60623</v>
      </c>
      <c r="L4941" t="s">
        <v>25</v>
      </c>
      <c r="M4941" t="s">
        <v>5568</v>
      </c>
      <c r="N4941" t="s">
        <v>128</v>
      </c>
      <c r="O4941" t="s">
        <v>5482</v>
      </c>
      <c r="P4941" s="4">
        <v>55.584000000000003</v>
      </c>
      <c r="Q4941" s="4">
        <v>55.584000000000003</v>
      </c>
      <c r="R4941" s="4">
        <f t="shared" si="310"/>
        <v>0</v>
      </c>
      <c r="S4941" s="4">
        <f t="shared" si="311"/>
        <v>0</v>
      </c>
    </row>
    <row r="4942" spans="1:19" ht="15.6" x14ac:dyDescent="0.3">
      <c r="A4942" t="s">
        <v>1016</v>
      </c>
      <c r="B4942" s="1">
        <v>42666</v>
      </c>
      <c r="C4942" s="1">
        <v>42670</v>
      </c>
      <c r="D4942">
        <f t="shared" si="308"/>
        <v>2016</v>
      </c>
      <c r="E4942" t="str">
        <f t="shared" si="309"/>
        <v>Oct</v>
      </c>
      <c r="F4942" t="s">
        <v>67</v>
      </c>
      <c r="G4942" t="s">
        <v>1017</v>
      </c>
      <c r="H4942" s="2" t="s">
        <v>22</v>
      </c>
      <c r="I4942" t="s">
        <v>39</v>
      </c>
      <c r="J4942" t="s">
        <v>33</v>
      </c>
      <c r="K4942">
        <v>92105</v>
      </c>
      <c r="L4942" t="s">
        <v>34</v>
      </c>
      <c r="M4942" t="s">
        <v>5569</v>
      </c>
      <c r="N4942" t="s">
        <v>128</v>
      </c>
      <c r="O4942" t="s">
        <v>5482</v>
      </c>
      <c r="P4942" s="4">
        <v>11.8</v>
      </c>
      <c r="Q4942" s="4">
        <v>11.8</v>
      </c>
      <c r="R4942" s="4">
        <f t="shared" si="310"/>
        <v>0</v>
      </c>
      <c r="S4942" s="4">
        <f t="shared" si="311"/>
        <v>0</v>
      </c>
    </row>
    <row r="4943" spans="1:19" ht="15.6" x14ac:dyDescent="0.3">
      <c r="A4943" t="s">
        <v>5070</v>
      </c>
      <c r="B4943" s="1">
        <v>42674</v>
      </c>
      <c r="C4943" s="1">
        <v>42678</v>
      </c>
      <c r="D4943">
        <f t="shared" si="308"/>
        <v>2016</v>
      </c>
      <c r="E4943" t="str">
        <f t="shared" si="309"/>
        <v>Oct</v>
      </c>
      <c r="F4943" t="s">
        <v>67</v>
      </c>
      <c r="G4943" t="s">
        <v>661</v>
      </c>
      <c r="H4943" s="2" t="s">
        <v>22</v>
      </c>
      <c r="I4943" t="s">
        <v>154</v>
      </c>
      <c r="J4943" t="s">
        <v>33</v>
      </c>
      <c r="K4943">
        <v>93905</v>
      </c>
      <c r="L4943" t="s">
        <v>34</v>
      </c>
      <c r="M4943" t="s">
        <v>5569</v>
      </c>
      <c r="N4943" t="s">
        <v>128</v>
      </c>
      <c r="O4943" t="s">
        <v>5482</v>
      </c>
      <c r="P4943" s="4">
        <v>14.75</v>
      </c>
      <c r="Q4943" s="4">
        <v>18</v>
      </c>
      <c r="R4943" s="4">
        <f t="shared" si="310"/>
        <v>-3.25</v>
      </c>
      <c r="S4943" s="4">
        <f t="shared" si="311"/>
        <v>-0.48749999999999999</v>
      </c>
    </row>
    <row r="4944" spans="1:19" ht="15.6" x14ac:dyDescent="0.3">
      <c r="A4944" t="s">
        <v>4887</v>
      </c>
      <c r="B4944" s="1">
        <v>42680</v>
      </c>
      <c r="C4944" s="1">
        <v>42683</v>
      </c>
      <c r="D4944">
        <f t="shared" si="308"/>
        <v>2016</v>
      </c>
      <c r="E4944" t="str">
        <f t="shared" si="309"/>
        <v>Nov</v>
      </c>
      <c r="F4944" t="s">
        <v>20</v>
      </c>
      <c r="G4944" t="s">
        <v>3251</v>
      </c>
      <c r="H4944" s="2" t="s">
        <v>22</v>
      </c>
      <c r="I4944" t="s">
        <v>238</v>
      </c>
      <c r="J4944" t="s">
        <v>178</v>
      </c>
      <c r="K4944">
        <v>85254</v>
      </c>
      <c r="L4944" t="s">
        <v>34</v>
      </c>
      <c r="M4944" t="s">
        <v>5569</v>
      </c>
      <c r="N4944" t="s">
        <v>128</v>
      </c>
      <c r="O4944" t="s">
        <v>5482</v>
      </c>
      <c r="P4944" s="4">
        <v>7.08</v>
      </c>
      <c r="Q4944" s="4">
        <v>100</v>
      </c>
      <c r="R4944" s="4">
        <f t="shared" si="310"/>
        <v>-92.92</v>
      </c>
      <c r="S4944" s="4">
        <f t="shared" si="311"/>
        <v>-13.938000000000001</v>
      </c>
    </row>
    <row r="4945" spans="1:19" ht="15.6" x14ac:dyDescent="0.3">
      <c r="A4945" t="s">
        <v>574</v>
      </c>
      <c r="B4945" s="1">
        <v>43225</v>
      </c>
      <c r="C4945" s="1">
        <v>43226</v>
      </c>
      <c r="D4945">
        <f t="shared" si="308"/>
        <v>2018</v>
      </c>
      <c r="E4945" t="str">
        <f t="shared" si="309"/>
        <v>May</v>
      </c>
      <c r="F4945" t="s">
        <v>20</v>
      </c>
      <c r="G4945" t="s">
        <v>575</v>
      </c>
      <c r="H4945" s="2" t="s">
        <v>22</v>
      </c>
      <c r="I4945" t="s">
        <v>576</v>
      </c>
      <c r="J4945" t="s">
        <v>75</v>
      </c>
      <c r="K4945">
        <v>80027</v>
      </c>
      <c r="L4945" t="s">
        <v>34</v>
      </c>
      <c r="M4945" t="s">
        <v>5569</v>
      </c>
      <c r="N4945" t="s">
        <v>128</v>
      </c>
      <c r="O4945" t="s">
        <v>5482</v>
      </c>
      <c r="P4945" s="4">
        <v>21.24</v>
      </c>
      <c r="Q4945" s="4">
        <v>18</v>
      </c>
      <c r="R4945" s="4">
        <f t="shared" si="310"/>
        <v>3.2399999999999984</v>
      </c>
      <c r="S4945" s="4">
        <f t="shared" si="311"/>
        <v>0.48599999999999977</v>
      </c>
    </row>
    <row r="4946" spans="1:19" x14ac:dyDescent="0.3">
      <c r="A4946" t="s">
        <v>5570</v>
      </c>
      <c r="B4946" s="1">
        <v>42885</v>
      </c>
      <c r="C4946" s="1">
        <v>42889</v>
      </c>
      <c r="D4946">
        <f t="shared" si="308"/>
        <v>2017</v>
      </c>
      <c r="E4946" t="str">
        <f t="shared" si="309"/>
        <v>May</v>
      </c>
      <c r="F4946" t="s">
        <v>37</v>
      </c>
      <c r="G4946" t="s">
        <v>1422</v>
      </c>
      <c r="H4946" t="s">
        <v>51</v>
      </c>
      <c r="I4946" t="s">
        <v>422</v>
      </c>
      <c r="J4946" t="s">
        <v>158</v>
      </c>
      <c r="K4946">
        <v>22204</v>
      </c>
      <c r="L4946" t="s">
        <v>44</v>
      </c>
      <c r="M4946" t="s">
        <v>5569</v>
      </c>
      <c r="N4946" t="s">
        <v>128</v>
      </c>
      <c r="O4946" t="s">
        <v>5482</v>
      </c>
      <c r="P4946" s="4">
        <v>26.55</v>
      </c>
      <c r="Q4946" s="4">
        <v>26.55</v>
      </c>
      <c r="R4946" s="4">
        <f t="shared" si="310"/>
        <v>0</v>
      </c>
      <c r="S4946" s="4">
        <f t="shared" si="311"/>
        <v>0</v>
      </c>
    </row>
    <row r="4947" spans="1:19" ht="15.6" x14ac:dyDescent="0.3">
      <c r="A4947" t="s">
        <v>5565</v>
      </c>
      <c r="B4947" s="1">
        <v>42241</v>
      </c>
      <c r="C4947" s="1">
        <v>42243</v>
      </c>
      <c r="D4947">
        <f t="shared" si="308"/>
        <v>2015</v>
      </c>
      <c r="E4947" t="str">
        <f t="shared" si="309"/>
        <v>Aug</v>
      </c>
      <c r="F4947" t="s">
        <v>67</v>
      </c>
      <c r="G4947" t="s">
        <v>2477</v>
      </c>
      <c r="H4947" s="2" t="s">
        <v>22</v>
      </c>
      <c r="I4947" t="s">
        <v>182</v>
      </c>
      <c r="J4947" t="s">
        <v>233</v>
      </c>
      <c r="K4947">
        <v>43229</v>
      </c>
      <c r="L4947" t="s">
        <v>54</v>
      </c>
      <c r="M4947" t="s">
        <v>5569</v>
      </c>
      <c r="N4947" t="s">
        <v>128</v>
      </c>
      <c r="O4947" t="s">
        <v>5482</v>
      </c>
      <c r="P4947" s="4">
        <v>4.72</v>
      </c>
      <c r="Q4947" s="4">
        <v>5</v>
      </c>
      <c r="R4947" s="4">
        <f t="shared" si="310"/>
        <v>-0.28000000000000025</v>
      </c>
      <c r="S4947" s="4">
        <f t="shared" si="311"/>
        <v>-4.2000000000000037E-2</v>
      </c>
    </row>
    <row r="4948" spans="1:19" ht="15.6" x14ac:dyDescent="0.3">
      <c r="A4948" t="s">
        <v>5571</v>
      </c>
      <c r="B4948" s="1">
        <v>42325</v>
      </c>
      <c r="C4948" s="1">
        <v>42329</v>
      </c>
      <c r="D4948">
        <f t="shared" si="308"/>
        <v>2015</v>
      </c>
      <c r="E4948" t="str">
        <f t="shared" si="309"/>
        <v>Nov</v>
      </c>
      <c r="F4948" t="s">
        <v>37</v>
      </c>
      <c r="G4948" t="s">
        <v>591</v>
      </c>
      <c r="H4948" s="2" t="s">
        <v>22</v>
      </c>
      <c r="I4948" t="s">
        <v>5572</v>
      </c>
      <c r="J4948" t="s">
        <v>109</v>
      </c>
      <c r="K4948">
        <v>75104</v>
      </c>
      <c r="L4948" t="s">
        <v>25</v>
      </c>
      <c r="M4948" t="s">
        <v>5569</v>
      </c>
      <c r="N4948" t="s">
        <v>128</v>
      </c>
      <c r="O4948" t="s">
        <v>5482</v>
      </c>
      <c r="P4948" s="4">
        <v>7.08</v>
      </c>
      <c r="Q4948" s="4">
        <v>5</v>
      </c>
      <c r="R4948" s="4">
        <f t="shared" si="310"/>
        <v>2.08</v>
      </c>
      <c r="S4948" s="4">
        <f t="shared" si="311"/>
        <v>0.312</v>
      </c>
    </row>
    <row r="4949" spans="1:19" ht="15.6" x14ac:dyDescent="0.3">
      <c r="A4949" t="s">
        <v>5573</v>
      </c>
      <c r="B4949" s="1">
        <v>42331</v>
      </c>
      <c r="C4949" s="1">
        <v>42336</v>
      </c>
      <c r="D4949">
        <f t="shared" si="308"/>
        <v>2015</v>
      </c>
      <c r="E4949" t="str">
        <f t="shared" si="309"/>
        <v>Nov</v>
      </c>
      <c r="F4949" t="s">
        <v>37</v>
      </c>
      <c r="G4949" t="s">
        <v>1929</v>
      </c>
      <c r="H4949" s="2" t="s">
        <v>22</v>
      </c>
      <c r="I4949" t="s">
        <v>238</v>
      </c>
      <c r="J4949" t="s">
        <v>178</v>
      </c>
      <c r="K4949">
        <v>85254</v>
      </c>
      <c r="L4949" t="s">
        <v>34</v>
      </c>
      <c r="M4949" t="s">
        <v>5574</v>
      </c>
      <c r="N4949" t="s">
        <v>128</v>
      </c>
      <c r="O4949" t="s">
        <v>5482</v>
      </c>
      <c r="P4949" s="4">
        <v>23.472000000000001</v>
      </c>
      <c r="Q4949" s="4">
        <v>100</v>
      </c>
      <c r="R4949" s="4">
        <f t="shared" si="310"/>
        <v>-76.527999999999992</v>
      </c>
      <c r="S4949" s="4">
        <f t="shared" si="311"/>
        <v>-11.479199999999999</v>
      </c>
    </row>
    <row r="4950" spans="1:19" x14ac:dyDescent="0.3">
      <c r="A4950" t="s">
        <v>5575</v>
      </c>
      <c r="B4950" s="1">
        <v>43112</v>
      </c>
      <c r="C4950" s="1">
        <v>43116</v>
      </c>
      <c r="D4950">
        <f t="shared" si="308"/>
        <v>2018</v>
      </c>
      <c r="E4950" t="str">
        <f t="shared" si="309"/>
        <v>Jan</v>
      </c>
      <c r="F4950" t="s">
        <v>37</v>
      </c>
      <c r="G4950" t="s">
        <v>1118</v>
      </c>
      <c r="H4950" t="s">
        <v>51</v>
      </c>
      <c r="I4950" t="s">
        <v>32</v>
      </c>
      <c r="J4950" t="s">
        <v>33</v>
      </c>
      <c r="K4950">
        <v>94110</v>
      </c>
      <c r="L4950" t="s">
        <v>34</v>
      </c>
      <c r="M4950" t="s">
        <v>5574</v>
      </c>
      <c r="N4950" t="s">
        <v>128</v>
      </c>
      <c r="O4950" t="s">
        <v>5482</v>
      </c>
      <c r="P4950" s="4">
        <v>9.7799999999999994</v>
      </c>
      <c r="Q4950" s="4">
        <v>9.7799999999999994</v>
      </c>
      <c r="R4950" s="4">
        <f t="shared" si="310"/>
        <v>0</v>
      </c>
      <c r="S4950" s="4">
        <f t="shared" si="311"/>
        <v>0</v>
      </c>
    </row>
    <row r="4951" spans="1:19" ht="15.6" x14ac:dyDescent="0.3">
      <c r="A4951" t="s">
        <v>5576</v>
      </c>
      <c r="B4951" s="1">
        <v>43456</v>
      </c>
      <c r="C4951" s="1">
        <v>43458</v>
      </c>
      <c r="D4951">
        <f t="shared" si="308"/>
        <v>2018</v>
      </c>
      <c r="E4951" t="str">
        <f t="shared" si="309"/>
        <v>Dec</v>
      </c>
      <c r="F4951" t="s">
        <v>67</v>
      </c>
      <c r="G4951" t="s">
        <v>168</v>
      </c>
      <c r="H4951" s="2" t="s">
        <v>22</v>
      </c>
      <c r="I4951" t="s">
        <v>5577</v>
      </c>
      <c r="J4951" t="s">
        <v>79</v>
      </c>
      <c r="K4951">
        <v>32127</v>
      </c>
      <c r="L4951" t="s">
        <v>44</v>
      </c>
      <c r="M4951" t="s">
        <v>5574</v>
      </c>
      <c r="N4951" t="s">
        <v>128</v>
      </c>
      <c r="O4951" t="s">
        <v>5482</v>
      </c>
      <c r="P4951" s="4">
        <v>7.8239999999999998</v>
      </c>
      <c r="Q4951" s="4">
        <v>18</v>
      </c>
      <c r="R4951" s="4">
        <f t="shared" si="310"/>
        <v>-10.176</v>
      </c>
      <c r="S4951" s="4">
        <f t="shared" si="311"/>
        <v>-1.5264</v>
      </c>
    </row>
    <row r="4952" spans="1:19" ht="15.6" x14ac:dyDescent="0.3">
      <c r="A4952" t="s">
        <v>891</v>
      </c>
      <c r="B4952" s="1">
        <v>42434</v>
      </c>
      <c r="C4952" s="1">
        <v>42434</v>
      </c>
      <c r="D4952">
        <f t="shared" si="308"/>
        <v>2016</v>
      </c>
      <c r="E4952" t="str">
        <f t="shared" si="309"/>
        <v>Mar</v>
      </c>
      <c r="F4952" t="s">
        <v>30</v>
      </c>
      <c r="G4952" t="s">
        <v>892</v>
      </c>
      <c r="H4952" s="2" t="s">
        <v>22</v>
      </c>
      <c r="I4952" t="s">
        <v>61</v>
      </c>
      <c r="J4952" t="s">
        <v>62</v>
      </c>
      <c r="K4952">
        <v>10011</v>
      </c>
      <c r="L4952" t="s">
        <v>54</v>
      </c>
      <c r="M4952" t="s">
        <v>5574</v>
      </c>
      <c r="N4952" t="s">
        <v>128</v>
      </c>
      <c r="O4952" t="s">
        <v>5482</v>
      </c>
      <c r="P4952" s="4">
        <v>29.34</v>
      </c>
      <c r="Q4952" s="4">
        <v>29.34</v>
      </c>
      <c r="R4952" s="4">
        <f t="shared" si="310"/>
        <v>0</v>
      </c>
      <c r="S4952" s="4">
        <f t="shared" si="311"/>
        <v>0</v>
      </c>
    </row>
    <row r="4953" spans="1:19" ht="15.6" x14ac:dyDescent="0.3">
      <c r="A4953" t="s">
        <v>1444</v>
      </c>
      <c r="B4953" s="1">
        <v>42626</v>
      </c>
      <c r="C4953" s="1">
        <v>42630</v>
      </c>
      <c r="D4953">
        <f t="shared" si="308"/>
        <v>2016</v>
      </c>
      <c r="E4953" t="str">
        <f t="shared" si="309"/>
        <v>Sep</v>
      </c>
      <c r="F4953" t="s">
        <v>67</v>
      </c>
      <c r="G4953" t="s">
        <v>38</v>
      </c>
      <c r="H4953" s="2" t="s">
        <v>22</v>
      </c>
      <c r="I4953" t="s">
        <v>23</v>
      </c>
      <c r="J4953" t="s">
        <v>24</v>
      </c>
      <c r="K4953">
        <v>60623</v>
      </c>
      <c r="L4953" t="s">
        <v>25</v>
      </c>
      <c r="M4953" t="s">
        <v>5574</v>
      </c>
      <c r="N4953" t="s">
        <v>128</v>
      </c>
      <c r="O4953" t="s">
        <v>5482</v>
      </c>
      <c r="P4953" s="4">
        <v>7.8239999999999998</v>
      </c>
      <c r="Q4953" s="4">
        <v>18</v>
      </c>
      <c r="R4953" s="4">
        <f t="shared" si="310"/>
        <v>-10.176</v>
      </c>
      <c r="S4953" s="4">
        <f t="shared" si="311"/>
        <v>-1.5264</v>
      </c>
    </row>
    <row r="4954" spans="1:19" ht="15.6" x14ac:dyDescent="0.3">
      <c r="A4954" t="s">
        <v>5490</v>
      </c>
      <c r="B4954" s="1">
        <v>42704</v>
      </c>
      <c r="C4954" s="1">
        <v>42706</v>
      </c>
      <c r="D4954">
        <f t="shared" si="308"/>
        <v>2016</v>
      </c>
      <c r="E4954" t="str">
        <f t="shared" si="309"/>
        <v>Nov</v>
      </c>
      <c r="F4954" t="s">
        <v>67</v>
      </c>
      <c r="G4954" t="s">
        <v>897</v>
      </c>
      <c r="H4954" s="2" t="s">
        <v>22</v>
      </c>
      <c r="I4954" t="s">
        <v>204</v>
      </c>
      <c r="J4954" t="s">
        <v>205</v>
      </c>
      <c r="K4954">
        <v>42420</v>
      </c>
      <c r="L4954" t="s">
        <v>44</v>
      </c>
      <c r="M4954" t="s">
        <v>5578</v>
      </c>
      <c r="N4954" t="s">
        <v>128</v>
      </c>
      <c r="O4954" t="s">
        <v>5482</v>
      </c>
      <c r="P4954" s="4">
        <v>71.88</v>
      </c>
      <c r="Q4954" s="4">
        <v>71.88</v>
      </c>
      <c r="R4954" s="4">
        <f t="shared" si="310"/>
        <v>0</v>
      </c>
      <c r="S4954" s="4">
        <f t="shared" si="311"/>
        <v>0</v>
      </c>
    </row>
    <row r="4955" spans="1:19" ht="15.6" x14ac:dyDescent="0.3">
      <c r="A4955" t="s">
        <v>2991</v>
      </c>
      <c r="B4955" s="1">
        <v>43399</v>
      </c>
      <c r="C4955" s="1">
        <v>43405</v>
      </c>
      <c r="D4955">
        <f t="shared" si="308"/>
        <v>2018</v>
      </c>
      <c r="E4955" t="str">
        <f t="shared" si="309"/>
        <v>Oct</v>
      </c>
      <c r="F4955" t="s">
        <v>37</v>
      </c>
      <c r="G4955" t="s">
        <v>560</v>
      </c>
      <c r="H4955" s="2" t="s">
        <v>22</v>
      </c>
      <c r="I4955" t="s">
        <v>2264</v>
      </c>
      <c r="J4955" t="s">
        <v>158</v>
      </c>
      <c r="K4955">
        <v>23464</v>
      </c>
      <c r="L4955" t="s">
        <v>44</v>
      </c>
      <c r="M4955" t="s">
        <v>5578</v>
      </c>
      <c r="N4955" t="s">
        <v>128</v>
      </c>
      <c r="O4955" t="s">
        <v>5482</v>
      </c>
      <c r="P4955" s="4">
        <v>251.58</v>
      </c>
      <c r="Q4955" s="4">
        <v>251.58</v>
      </c>
      <c r="R4955" s="4">
        <f t="shared" si="310"/>
        <v>0</v>
      </c>
      <c r="S4955" s="4">
        <f t="shared" si="311"/>
        <v>0</v>
      </c>
    </row>
    <row r="4956" spans="1:19" x14ac:dyDescent="0.3">
      <c r="A4956" t="s">
        <v>3506</v>
      </c>
      <c r="B4956" s="1">
        <v>43051</v>
      </c>
      <c r="C4956" s="1">
        <v>43054</v>
      </c>
      <c r="D4956">
        <f t="shared" si="308"/>
        <v>2017</v>
      </c>
      <c r="E4956" t="str">
        <f t="shared" si="309"/>
        <v>Nov</v>
      </c>
      <c r="F4956" t="s">
        <v>67</v>
      </c>
      <c r="G4956" t="s">
        <v>1174</v>
      </c>
      <c r="H4956" t="s">
        <v>51</v>
      </c>
      <c r="I4956" t="s">
        <v>1823</v>
      </c>
      <c r="J4956" t="s">
        <v>653</v>
      </c>
      <c r="K4956">
        <v>46350</v>
      </c>
      <c r="L4956" t="s">
        <v>25</v>
      </c>
      <c r="M4956" t="s">
        <v>5578</v>
      </c>
      <c r="N4956" t="s">
        <v>128</v>
      </c>
      <c r="O4956" t="s">
        <v>5482</v>
      </c>
      <c r="P4956" s="4">
        <v>287.52</v>
      </c>
      <c r="Q4956" s="4">
        <v>287.52</v>
      </c>
      <c r="R4956" s="4">
        <f t="shared" si="310"/>
        <v>0</v>
      </c>
      <c r="S4956" s="4">
        <f t="shared" si="311"/>
        <v>0</v>
      </c>
    </row>
    <row r="4957" spans="1:19" ht="15.6" x14ac:dyDescent="0.3">
      <c r="A4957" t="s">
        <v>2672</v>
      </c>
      <c r="B4957" s="1">
        <v>43392</v>
      </c>
      <c r="C4957" s="1">
        <v>43397</v>
      </c>
      <c r="D4957">
        <f t="shared" si="308"/>
        <v>2018</v>
      </c>
      <c r="E4957" t="str">
        <f t="shared" si="309"/>
        <v>Oct</v>
      </c>
      <c r="F4957" t="s">
        <v>67</v>
      </c>
      <c r="G4957" t="s">
        <v>2673</v>
      </c>
      <c r="H4957" s="2" t="s">
        <v>22</v>
      </c>
      <c r="I4957" t="s">
        <v>32</v>
      </c>
      <c r="J4957" t="s">
        <v>33</v>
      </c>
      <c r="K4957">
        <v>94110</v>
      </c>
      <c r="L4957" t="s">
        <v>34</v>
      </c>
      <c r="M4957" t="s">
        <v>5579</v>
      </c>
      <c r="N4957" t="s">
        <v>128</v>
      </c>
      <c r="O4957" t="s">
        <v>5482</v>
      </c>
      <c r="P4957" s="4">
        <v>8.9600000000000009</v>
      </c>
      <c r="Q4957" s="4">
        <v>18</v>
      </c>
      <c r="R4957" s="4">
        <f t="shared" si="310"/>
        <v>-9.0399999999999991</v>
      </c>
      <c r="S4957" s="4">
        <f t="shared" si="311"/>
        <v>-1.3559999999999999</v>
      </c>
    </row>
    <row r="4958" spans="1:19" ht="15.6" x14ac:dyDescent="0.3">
      <c r="A4958" t="s">
        <v>5580</v>
      </c>
      <c r="B4958" s="1">
        <v>42833</v>
      </c>
      <c r="C4958" s="1">
        <v>42839</v>
      </c>
      <c r="D4958">
        <f t="shared" si="308"/>
        <v>2017</v>
      </c>
      <c r="E4958" t="str">
        <f t="shared" si="309"/>
        <v>Apr</v>
      </c>
      <c r="F4958" t="s">
        <v>37</v>
      </c>
      <c r="G4958" t="s">
        <v>1259</v>
      </c>
      <c r="H4958" s="2" t="s">
        <v>22</v>
      </c>
      <c r="I4958" t="s">
        <v>515</v>
      </c>
      <c r="J4958" t="s">
        <v>183</v>
      </c>
      <c r="K4958">
        <v>30080</v>
      </c>
      <c r="L4958" t="s">
        <v>44</v>
      </c>
      <c r="M4958" t="s">
        <v>5579</v>
      </c>
      <c r="N4958" t="s">
        <v>110</v>
      </c>
      <c r="O4958" t="s">
        <v>5482</v>
      </c>
      <c r="P4958" s="4">
        <v>17.920000000000002</v>
      </c>
      <c r="Q4958" s="4">
        <v>18</v>
      </c>
      <c r="R4958" s="4">
        <f t="shared" si="310"/>
        <v>-7.9999999999998295E-2</v>
      </c>
      <c r="S4958" s="4">
        <f t="shared" si="311"/>
        <v>-1.1999999999999744E-2</v>
      </c>
    </row>
    <row r="4959" spans="1:19" x14ac:dyDescent="0.3">
      <c r="A4959" t="s">
        <v>3171</v>
      </c>
      <c r="B4959" s="1">
        <v>42877</v>
      </c>
      <c r="C4959" s="1">
        <v>42882</v>
      </c>
      <c r="D4959">
        <f t="shared" si="308"/>
        <v>2017</v>
      </c>
      <c r="E4959" t="str">
        <f t="shared" si="309"/>
        <v>May</v>
      </c>
      <c r="F4959" t="s">
        <v>37</v>
      </c>
      <c r="G4959" t="s">
        <v>1048</v>
      </c>
      <c r="H4959" t="s">
        <v>51</v>
      </c>
      <c r="I4959" t="s">
        <v>3172</v>
      </c>
      <c r="J4959" t="s">
        <v>144</v>
      </c>
      <c r="K4959">
        <v>7055</v>
      </c>
      <c r="L4959" t="s">
        <v>54</v>
      </c>
      <c r="M4959" t="s">
        <v>5579</v>
      </c>
      <c r="N4959" t="s">
        <v>128</v>
      </c>
      <c r="O4959" t="s">
        <v>5482</v>
      </c>
      <c r="P4959" s="4">
        <v>26.88</v>
      </c>
      <c r="Q4959" s="4">
        <v>26.88</v>
      </c>
      <c r="R4959" s="4">
        <f t="shared" si="310"/>
        <v>0</v>
      </c>
      <c r="S4959" s="4">
        <f t="shared" si="311"/>
        <v>0</v>
      </c>
    </row>
    <row r="4960" spans="1:19" ht="15.6" x14ac:dyDescent="0.3">
      <c r="A4960" t="s">
        <v>5581</v>
      </c>
      <c r="B4960" s="1">
        <v>43220</v>
      </c>
      <c r="C4960" s="1">
        <v>43225</v>
      </c>
      <c r="D4960">
        <f t="shared" si="308"/>
        <v>2018</v>
      </c>
      <c r="E4960" t="str">
        <f t="shared" si="309"/>
        <v>Apr</v>
      </c>
      <c r="F4960" t="s">
        <v>67</v>
      </c>
      <c r="G4960" t="s">
        <v>547</v>
      </c>
      <c r="H4960" s="2" t="s">
        <v>22</v>
      </c>
      <c r="I4960" t="s">
        <v>61</v>
      </c>
      <c r="J4960" t="s">
        <v>62</v>
      </c>
      <c r="K4960">
        <v>10024</v>
      </c>
      <c r="L4960" t="s">
        <v>54</v>
      </c>
      <c r="M4960" t="s">
        <v>5582</v>
      </c>
      <c r="N4960" t="s">
        <v>128</v>
      </c>
      <c r="O4960" t="s">
        <v>5482</v>
      </c>
      <c r="P4960" s="4">
        <v>62.96</v>
      </c>
      <c r="Q4960" s="4">
        <v>62.96</v>
      </c>
      <c r="R4960" s="4">
        <f t="shared" si="310"/>
        <v>0</v>
      </c>
      <c r="S4960" s="4">
        <f t="shared" si="311"/>
        <v>0</v>
      </c>
    </row>
    <row r="4961" spans="1:19" ht="15.6" x14ac:dyDescent="0.3">
      <c r="A4961" t="s">
        <v>317</v>
      </c>
      <c r="B4961" s="1">
        <v>42731</v>
      </c>
      <c r="C4961" s="1">
        <v>42735</v>
      </c>
      <c r="D4961">
        <f t="shared" si="308"/>
        <v>2016</v>
      </c>
      <c r="E4961" t="str">
        <f t="shared" si="309"/>
        <v>Dec</v>
      </c>
      <c r="F4961" t="s">
        <v>37</v>
      </c>
      <c r="G4961" t="s">
        <v>318</v>
      </c>
      <c r="H4961" s="2" t="s">
        <v>22</v>
      </c>
      <c r="I4961" t="s">
        <v>113</v>
      </c>
      <c r="J4961" t="s">
        <v>109</v>
      </c>
      <c r="K4961">
        <v>77041</v>
      </c>
      <c r="L4961" t="s">
        <v>25</v>
      </c>
      <c r="M4961" t="s">
        <v>5582</v>
      </c>
      <c r="N4961" t="s">
        <v>128</v>
      </c>
      <c r="O4961" t="s">
        <v>5482</v>
      </c>
      <c r="P4961" s="4">
        <v>113.328</v>
      </c>
      <c r="Q4961" s="4">
        <v>113.328</v>
      </c>
      <c r="R4961" s="4">
        <f t="shared" si="310"/>
        <v>0</v>
      </c>
      <c r="S4961" s="4">
        <f t="shared" si="311"/>
        <v>0</v>
      </c>
    </row>
    <row r="4962" spans="1:19" x14ac:dyDescent="0.3">
      <c r="A4962" t="s">
        <v>5583</v>
      </c>
      <c r="B4962" s="1">
        <v>42937</v>
      </c>
      <c r="C4962" s="1">
        <v>42942</v>
      </c>
      <c r="D4962">
        <f t="shared" si="308"/>
        <v>2017</v>
      </c>
      <c r="E4962" t="str">
        <f t="shared" si="309"/>
        <v>Jul</v>
      </c>
      <c r="F4962" t="s">
        <v>37</v>
      </c>
      <c r="G4962" t="s">
        <v>661</v>
      </c>
      <c r="H4962" t="s">
        <v>51</v>
      </c>
      <c r="I4962" t="s">
        <v>2029</v>
      </c>
      <c r="J4962" t="s">
        <v>33</v>
      </c>
      <c r="K4962">
        <v>95661</v>
      </c>
      <c r="L4962" t="s">
        <v>34</v>
      </c>
      <c r="M4962" t="s">
        <v>5584</v>
      </c>
      <c r="N4962" t="s">
        <v>128</v>
      </c>
      <c r="O4962" t="s">
        <v>5482</v>
      </c>
      <c r="P4962" s="4">
        <v>419.9</v>
      </c>
      <c r="Q4962" s="4">
        <v>419.9</v>
      </c>
      <c r="R4962" s="4">
        <f t="shared" si="310"/>
        <v>0</v>
      </c>
      <c r="S4962" s="4">
        <f t="shared" si="311"/>
        <v>0</v>
      </c>
    </row>
    <row r="4963" spans="1:19" x14ac:dyDescent="0.3">
      <c r="A4963" t="s">
        <v>514</v>
      </c>
      <c r="B4963" s="1">
        <v>42771</v>
      </c>
      <c r="C4963" s="1">
        <v>42771</v>
      </c>
      <c r="D4963">
        <f t="shared" si="308"/>
        <v>2017</v>
      </c>
      <c r="E4963" t="str">
        <f t="shared" si="309"/>
        <v>Feb</v>
      </c>
      <c r="F4963" t="s">
        <v>30</v>
      </c>
      <c r="G4963" t="s">
        <v>354</v>
      </c>
      <c r="H4963" t="s">
        <v>51</v>
      </c>
      <c r="I4963" t="s">
        <v>515</v>
      </c>
      <c r="J4963" t="s">
        <v>183</v>
      </c>
      <c r="K4963">
        <v>30080</v>
      </c>
      <c r="L4963" t="s">
        <v>44</v>
      </c>
      <c r="M4963" t="s">
        <v>5584</v>
      </c>
      <c r="N4963" t="s">
        <v>128</v>
      </c>
      <c r="O4963" t="s">
        <v>5482</v>
      </c>
      <c r="P4963" s="4">
        <v>167.96</v>
      </c>
      <c r="Q4963" s="4">
        <v>167.96</v>
      </c>
      <c r="R4963" s="4">
        <f t="shared" si="310"/>
        <v>0</v>
      </c>
      <c r="S4963" s="4">
        <f t="shared" si="311"/>
        <v>0</v>
      </c>
    </row>
    <row r="4964" spans="1:19" ht="15.6" x14ac:dyDescent="0.3">
      <c r="A4964" t="s">
        <v>103</v>
      </c>
      <c r="B4964" s="1">
        <v>43428</v>
      </c>
      <c r="C4964" s="1">
        <v>43435</v>
      </c>
      <c r="D4964">
        <f t="shared" si="308"/>
        <v>2018</v>
      </c>
      <c r="E4964" t="str">
        <f t="shared" si="309"/>
        <v>Nov</v>
      </c>
      <c r="F4964" t="s">
        <v>37</v>
      </c>
      <c r="G4964" t="s">
        <v>104</v>
      </c>
      <c r="H4964" s="2" t="s">
        <v>22</v>
      </c>
      <c r="I4964" t="s">
        <v>61</v>
      </c>
      <c r="J4964" t="s">
        <v>62</v>
      </c>
      <c r="K4964">
        <v>10035</v>
      </c>
      <c r="L4964" t="s">
        <v>54</v>
      </c>
      <c r="M4964" t="s">
        <v>5584</v>
      </c>
      <c r="N4964" t="s">
        <v>128</v>
      </c>
      <c r="O4964" t="s">
        <v>5482</v>
      </c>
      <c r="P4964" s="4">
        <v>167.96</v>
      </c>
      <c r="Q4964" s="4">
        <v>167.96</v>
      </c>
      <c r="R4964" s="4">
        <f t="shared" si="310"/>
        <v>0</v>
      </c>
      <c r="S4964" s="4">
        <f t="shared" si="311"/>
        <v>0</v>
      </c>
    </row>
    <row r="4965" spans="1:19" ht="15.6" x14ac:dyDescent="0.3">
      <c r="A4965" t="s">
        <v>5585</v>
      </c>
      <c r="B4965" s="1">
        <v>42323</v>
      </c>
      <c r="C4965" s="1">
        <v>42330</v>
      </c>
      <c r="D4965">
        <f t="shared" si="308"/>
        <v>2015</v>
      </c>
      <c r="E4965" t="str">
        <f t="shared" si="309"/>
        <v>Nov</v>
      </c>
      <c r="F4965" t="s">
        <v>37</v>
      </c>
      <c r="G4965" t="s">
        <v>4321</v>
      </c>
      <c r="H4965" s="2" t="s">
        <v>22</v>
      </c>
      <c r="I4965" t="s">
        <v>113</v>
      </c>
      <c r="J4965" t="s">
        <v>109</v>
      </c>
      <c r="K4965">
        <v>77095</v>
      </c>
      <c r="L4965" t="s">
        <v>25</v>
      </c>
      <c r="M4965" t="s">
        <v>5584</v>
      </c>
      <c r="N4965" t="s">
        <v>128</v>
      </c>
      <c r="O4965" t="s">
        <v>5482</v>
      </c>
      <c r="P4965" s="4">
        <v>604.65599999999995</v>
      </c>
      <c r="Q4965" s="4">
        <v>604.65599999999995</v>
      </c>
      <c r="R4965" s="4">
        <f t="shared" si="310"/>
        <v>0</v>
      </c>
      <c r="S4965" s="4">
        <f t="shared" si="311"/>
        <v>0</v>
      </c>
    </row>
    <row r="4966" spans="1:19" ht="15.6" x14ac:dyDescent="0.3">
      <c r="A4966" t="s">
        <v>5586</v>
      </c>
      <c r="B4966" s="1">
        <v>42331</v>
      </c>
      <c r="C4966" s="1">
        <v>42336</v>
      </c>
      <c r="D4966">
        <f t="shared" si="308"/>
        <v>2015</v>
      </c>
      <c r="E4966" t="str">
        <f t="shared" si="309"/>
        <v>Nov</v>
      </c>
      <c r="F4966" t="s">
        <v>37</v>
      </c>
      <c r="G4966" t="s">
        <v>5587</v>
      </c>
      <c r="H4966" s="2" t="s">
        <v>22</v>
      </c>
      <c r="I4966" t="s">
        <v>100</v>
      </c>
      <c r="J4966" t="s">
        <v>101</v>
      </c>
      <c r="K4966">
        <v>19134</v>
      </c>
      <c r="L4966" t="s">
        <v>54</v>
      </c>
      <c r="M4966" t="s">
        <v>5588</v>
      </c>
      <c r="N4966" t="s">
        <v>128</v>
      </c>
      <c r="O4966" t="s">
        <v>5482</v>
      </c>
      <c r="P4966" s="4">
        <v>62.808</v>
      </c>
      <c r="Q4966" s="4">
        <v>62.808</v>
      </c>
      <c r="R4966" s="4">
        <f t="shared" si="310"/>
        <v>0</v>
      </c>
      <c r="S4966" s="4">
        <f t="shared" si="311"/>
        <v>0</v>
      </c>
    </row>
    <row r="4967" spans="1:19" x14ac:dyDescent="0.3">
      <c r="A4967" t="s">
        <v>3948</v>
      </c>
      <c r="B4967" s="1">
        <v>42750</v>
      </c>
      <c r="C4967" s="1">
        <v>42754</v>
      </c>
      <c r="D4967">
        <f t="shared" si="308"/>
        <v>2017</v>
      </c>
      <c r="E4967" t="str">
        <f t="shared" si="309"/>
        <v>Jan</v>
      </c>
      <c r="F4967" t="s">
        <v>37</v>
      </c>
      <c r="G4967" t="s">
        <v>2025</v>
      </c>
      <c r="H4967" t="s">
        <v>51</v>
      </c>
      <c r="I4967" t="s">
        <v>2197</v>
      </c>
      <c r="J4967" t="s">
        <v>144</v>
      </c>
      <c r="K4967">
        <v>7090</v>
      </c>
      <c r="L4967" t="s">
        <v>54</v>
      </c>
      <c r="M4967" t="s">
        <v>5588</v>
      </c>
      <c r="N4967" t="s">
        <v>128</v>
      </c>
      <c r="O4967" t="s">
        <v>5482</v>
      </c>
      <c r="P4967" s="4">
        <v>52.34</v>
      </c>
      <c r="Q4967" s="4">
        <v>52.34</v>
      </c>
      <c r="R4967" s="4">
        <f t="shared" si="310"/>
        <v>0</v>
      </c>
      <c r="S4967" s="4">
        <f t="shared" si="311"/>
        <v>0</v>
      </c>
    </row>
    <row r="4968" spans="1:19" x14ac:dyDescent="0.3">
      <c r="A4968" t="s">
        <v>5589</v>
      </c>
      <c r="B4968" s="1">
        <v>43435</v>
      </c>
      <c r="C4968" s="1">
        <v>43439</v>
      </c>
      <c r="D4968">
        <f t="shared" si="308"/>
        <v>2018</v>
      </c>
      <c r="E4968" t="str">
        <f t="shared" si="309"/>
        <v>Dec</v>
      </c>
      <c r="F4968" t="s">
        <v>37</v>
      </c>
      <c r="G4968" t="s">
        <v>254</v>
      </c>
      <c r="H4968" t="s">
        <v>22</v>
      </c>
      <c r="I4968" t="s">
        <v>100</v>
      </c>
      <c r="J4968" t="s">
        <v>101</v>
      </c>
      <c r="K4968">
        <v>19143</v>
      </c>
      <c r="L4968" t="s">
        <v>54</v>
      </c>
      <c r="M4968" t="s">
        <v>5588</v>
      </c>
      <c r="N4968" t="s">
        <v>128</v>
      </c>
      <c r="O4968" t="s">
        <v>5482</v>
      </c>
      <c r="P4968" s="4">
        <v>104.68</v>
      </c>
      <c r="Q4968" s="4">
        <v>104.68</v>
      </c>
      <c r="R4968" s="4">
        <f t="shared" si="310"/>
        <v>0</v>
      </c>
      <c r="S4968" s="4">
        <f t="shared" si="311"/>
        <v>0</v>
      </c>
    </row>
    <row r="4969" spans="1:19" ht="15.6" x14ac:dyDescent="0.3">
      <c r="A4969" t="s">
        <v>5590</v>
      </c>
      <c r="B4969" s="1">
        <v>42941</v>
      </c>
      <c r="C4969" s="1">
        <v>42945</v>
      </c>
      <c r="D4969">
        <f t="shared" si="308"/>
        <v>2017</v>
      </c>
      <c r="E4969" t="str">
        <f t="shared" si="309"/>
        <v>Jul</v>
      </c>
      <c r="F4969" t="s">
        <v>37</v>
      </c>
      <c r="G4969" t="s">
        <v>1950</v>
      </c>
      <c r="H4969" s="2" t="s">
        <v>22</v>
      </c>
      <c r="I4969" t="s">
        <v>113</v>
      </c>
      <c r="J4969" t="s">
        <v>109</v>
      </c>
      <c r="K4969">
        <v>77041</v>
      </c>
      <c r="L4969" t="s">
        <v>25</v>
      </c>
      <c r="M4969" t="s">
        <v>5588</v>
      </c>
      <c r="N4969" t="s">
        <v>110</v>
      </c>
      <c r="O4969" t="s">
        <v>5482</v>
      </c>
      <c r="P4969" s="4">
        <v>20.936</v>
      </c>
      <c r="Q4969" s="4">
        <v>18</v>
      </c>
      <c r="R4969" s="4">
        <f t="shared" si="310"/>
        <v>2.9359999999999999</v>
      </c>
      <c r="S4969" s="4">
        <f t="shared" si="311"/>
        <v>0.44039999999999996</v>
      </c>
    </row>
    <row r="4970" spans="1:19" x14ac:dyDescent="0.3">
      <c r="A4970" t="s">
        <v>4648</v>
      </c>
      <c r="B4970" s="1">
        <v>42984</v>
      </c>
      <c r="C4970" s="1">
        <v>42989</v>
      </c>
      <c r="D4970">
        <f t="shared" si="308"/>
        <v>2017</v>
      </c>
      <c r="E4970" t="str">
        <f t="shared" si="309"/>
        <v>Sep</v>
      </c>
      <c r="F4970" t="s">
        <v>37</v>
      </c>
      <c r="G4970" t="s">
        <v>2156</v>
      </c>
      <c r="H4970" t="s">
        <v>51</v>
      </c>
      <c r="I4970" t="s">
        <v>4649</v>
      </c>
      <c r="J4970" t="s">
        <v>83</v>
      </c>
      <c r="K4970">
        <v>27360</v>
      </c>
      <c r="L4970" t="s">
        <v>44</v>
      </c>
      <c r="M4970" t="s">
        <v>5591</v>
      </c>
      <c r="N4970" t="s">
        <v>128</v>
      </c>
      <c r="O4970" t="s">
        <v>5482</v>
      </c>
      <c r="P4970" s="4">
        <v>95.951999999999998</v>
      </c>
      <c r="Q4970" s="4">
        <v>95.951999999999998</v>
      </c>
      <c r="R4970" s="4">
        <f t="shared" si="310"/>
        <v>0</v>
      </c>
      <c r="S4970" s="4">
        <f t="shared" si="311"/>
        <v>0</v>
      </c>
    </row>
    <row r="4971" spans="1:19" x14ac:dyDescent="0.3">
      <c r="A4971" t="s">
        <v>3762</v>
      </c>
      <c r="B4971" s="1">
        <v>42674</v>
      </c>
      <c r="C4971" s="1">
        <v>42676</v>
      </c>
      <c r="D4971">
        <f t="shared" si="308"/>
        <v>2016</v>
      </c>
      <c r="E4971" t="str">
        <f t="shared" si="309"/>
        <v>Oct</v>
      </c>
      <c r="F4971" t="s">
        <v>67</v>
      </c>
      <c r="G4971" t="s">
        <v>226</v>
      </c>
      <c r="H4971" t="s">
        <v>51</v>
      </c>
      <c r="I4971" t="s">
        <v>286</v>
      </c>
      <c r="J4971" t="s">
        <v>62</v>
      </c>
      <c r="K4971">
        <v>14215</v>
      </c>
      <c r="L4971" t="s">
        <v>54</v>
      </c>
      <c r="M4971" t="s">
        <v>5591</v>
      </c>
      <c r="N4971" t="s">
        <v>128</v>
      </c>
      <c r="O4971" t="s">
        <v>5482</v>
      </c>
      <c r="P4971" s="4">
        <v>79.959999999999994</v>
      </c>
      <c r="Q4971" s="4">
        <v>79.959999999999994</v>
      </c>
      <c r="R4971" s="4">
        <f t="shared" si="310"/>
        <v>0</v>
      </c>
      <c r="S4971" s="4">
        <f t="shared" si="311"/>
        <v>0</v>
      </c>
    </row>
    <row r="4972" spans="1:19" x14ac:dyDescent="0.3">
      <c r="A4972" t="s">
        <v>2798</v>
      </c>
      <c r="B4972" s="1">
        <v>42811</v>
      </c>
      <c r="C4972" s="1">
        <v>42811</v>
      </c>
      <c r="D4972">
        <f t="shared" si="308"/>
        <v>2017</v>
      </c>
      <c r="E4972" t="str">
        <f t="shared" si="309"/>
        <v>Mar</v>
      </c>
      <c r="F4972" t="s">
        <v>30</v>
      </c>
      <c r="G4972" t="s">
        <v>1029</v>
      </c>
      <c r="H4972" t="s">
        <v>51</v>
      </c>
      <c r="I4972" t="s">
        <v>139</v>
      </c>
      <c r="J4972" t="s">
        <v>140</v>
      </c>
      <c r="K4972">
        <v>21044</v>
      </c>
      <c r="L4972" t="s">
        <v>54</v>
      </c>
      <c r="M4972" t="s">
        <v>5591</v>
      </c>
      <c r="N4972" t="s">
        <v>128</v>
      </c>
      <c r="O4972" t="s">
        <v>5482</v>
      </c>
      <c r="P4972" s="4">
        <v>199.9</v>
      </c>
      <c r="Q4972" s="4">
        <v>199.9</v>
      </c>
      <c r="R4972" s="4">
        <f t="shared" si="310"/>
        <v>0</v>
      </c>
      <c r="S4972" s="4">
        <f t="shared" si="311"/>
        <v>0</v>
      </c>
    </row>
    <row r="4973" spans="1:19" ht="15.6" x14ac:dyDescent="0.3">
      <c r="A4973" t="s">
        <v>5592</v>
      </c>
      <c r="B4973" s="1">
        <v>43432</v>
      </c>
      <c r="C4973" s="1">
        <v>43436</v>
      </c>
      <c r="D4973">
        <f t="shared" si="308"/>
        <v>2018</v>
      </c>
      <c r="E4973" t="str">
        <f t="shared" si="309"/>
        <v>Nov</v>
      </c>
      <c r="F4973" t="s">
        <v>37</v>
      </c>
      <c r="G4973" t="s">
        <v>707</v>
      </c>
      <c r="H4973" s="2" t="s">
        <v>22</v>
      </c>
      <c r="I4973" t="s">
        <v>61</v>
      </c>
      <c r="J4973" t="s">
        <v>62</v>
      </c>
      <c r="K4973">
        <v>10035</v>
      </c>
      <c r="L4973" t="s">
        <v>54</v>
      </c>
      <c r="M4973" t="s">
        <v>5591</v>
      </c>
      <c r="N4973" t="s">
        <v>128</v>
      </c>
      <c r="O4973" t="s">
        <v>5482</v>
      </c>
      <c r="P4973" s="4">
        <v>79.959999999999994</v>
      </c>
      <c r="Q4973" s="4">
        <v>79.959999999999994</v>
      </c>
      <c r="R4973" s="4">
        <f t="shared" si="310"/>
        <v>0</v>
      </c>
      <c r="S4973" s="4">
        <f t="shared" si="311"/>
        <v>0</v>
      </c>
    </row>
    <row r="4974" spans="1:19" ht="15.6" x14ac:dyDescent="0.3">
      <c r="A4974" t="s">
        <v>5593</v>
      </c>
      <c r="B4974" s="1">
        <v>42686</v>
      </c>
      <c r="C4974" s="1">
        <v>42692</v>
      </c>
      <c r="D4974">
        <f t="shared" si="308"/>
        <v>2016</v>
      </c>
      <c r="E4974" t="str">
        <f t="shared" si="309"/>
        <v>Nov</v>
      </c>
      <c r="F4974" t="s">
        <v>37</v>
      </c>
      <c r="G4974" t="s">
        <v>1794</v>
      </c>
      <c r="H4974" s="2" t="s">
        <v>22</v>
      </c>
      <c r="I4974" t="s">
        <v>113</v>
      </c>
      <c r="J4974" t="s">
        <v>109</v>
      </c>
      <c r="K4974">
        <v>77095</v>
      </c>
      <c r="L4974" t="s">
        <v>25</v>
      </c>
      <c r="M4974" t="s">
        <v>5591</v>
      </c>
      <c r="N4974" t="s">
        <v>128</v>
      </c>
      <c r="O4974" t="s">
        <v>5482</v>
      </c>
      <c r="P4974" s="4">
        <v>223.88800000000001</v>
      </c>
      <c r="Q4974" s="4">
        <v>223.88800000000001</v>
      </c>
      <c r="R4974" s="4">
        <f t="shared" si="310"/>
        <v>0</v>
      </c>
      <c r="S4974" s="4">
        <f t="shared" si="311"/>
        <v>0</v>
      </c>
    </row>
    <row r="4975" spans="1:19" ht="15.6" x14ac:dyDescent="0.3">
      <c r="A4975" t="s">
        <v>2270</v>
      </c>
      <c r="B4975" s="1">
        <v>42724</v>
      </c>
      <c r="C4975" s="1">
        <v>42728</v>
      </c>
      <c r="D4975">
        <f t="shared" si="308"/>
        <v>2016</v>
      </c>
      <c r="E4975" t="str">
        <f t="shared" si="309"/>
        <v>Dec</v>
      </c>
      <c r="F4975" t="s">
        <v>37</v>
      </c>
      <c r="G4975" t="s">
        <v>1029</v>
      </c>
      <c r="H4975" s="2" t="s">
        <v>22</v>
      </c>
      <c r="I4975" t="s">
        <v>2271</v>
      </c>
      <c r="J4975" t="s">
        <v>178</v>
      </c>
      <c r="K4975">
        <v>86442</v>
      </c>
      <c r="L4975" t="s">
        <v>34</v>
      </c>
      <c r="M4975" t="s">
        <v>5594</v>
      </c>
      <c r="N4975" t="s">
        <v>128</v>
      </c>
      <c r="O4975" t="s">
        <v>5482</v>
      </c>
      <c r="P4975" s="4">
        <v>7.92</v>
      </c>
      <c r="Q4975" s="4">
        <v>100</v>
      </c>
      <c r="R4975" s="4">
        <f t="shared" si="310"/>
        <v>-92.08</v>
      </c>
      <c r="S4975" s="4">
        <f t="shared" si="311"/>
        <v>-13.811999999999999</v>
      </c>
    </row>
    <row r="4976" spans="1:19" ht="15.6" x14ac:dyDescent="0.3">
      <c r="A4976" t="s">
        <v>4244</v>
      </c>
      <c r="B4976" s="1">
        <v>42637</v>
      </c>
      <c r="C4976" s="1">
        <v>42637</v>
      </c>
      <c r="D4976">
        <f t="shared" si="308"/>
        <v>2016</v>
      </c>
      <c r="E4976" t="str">
        <f t="shared" si="309"/>
        <v>Sep</v>
      </c>
      <c r="F4976" t="s">
        <v>30</v>
      </c>
      <c r="G4976" t="s">
        <v>1011</v>
      </c>
      <c r="H4976" s="2" t="s">
        <v>22</v>
      </c>
      <c r="I4976" t="s">
        <v>182</v>
      </c>
      <c r="J4976" t="s">
        <v>233</v>
      </c>
      <c r="K4976">
        <v>43229</v>
      </c>
      <c r="L4976" t="s">
        <v>54</v>
      </c>
      <c r="M4976" t="s">
        <v>5594</v>
      </c>
      <c r="N4976" t="s">
        <v>128</v>
      </c>
      <c r="O4976" t="s">
        <v>5482</v>
      </c>
      <c r="P4976" s="4">
        <v>15.84</v>
      </c>
      <c r="Q4976" s="4">
        <v>18</v>
      </c>
      <c r="R4976" s="4">
        <f t="shared" si="310"/>
        <v>-2.16</v>
      </c>
      <c r="S4976" s="4">
        <f t="shared" si="311"/>
        <v>-0.32400000000000001</v>
      </c>
    </row>
    <row r="4977" spans="1:19" ht="15.6" x14ac:dyDescent="0.3">
      <c r="A4977" t="s">
        <v>5595</v>
      </c>
      <c r="B4977" s="1">
        <v>43395</v>
      </c>
      <c r="C4977" s="1">
        <v>43401</v>
      </c>
      <c r="D4977">
        <f t="shared" si="308"/>
        <v>2018</v>
      </c>
      <c r="E4977" t="str">
        <f t="shared" si="309"/>
        <v>Oct</v>
      </c>
      <c r="F4977" t="s">
        <v>37</v>
      </c>
      <c r="G4977" t="s">
        <v>46</v>
      </c>
      <c r="H4977" s="2" t="s">
        <v>22</v>
      </c>
      <c r="I4977" t="s">
        <v>100</v>
      </c>
      <c r="J4977" t="s">
        <v>101</v>
      </c>
      <c r="K4977">
        <v>19134</v>
      </c>
      <c r="L4977" t="s">
        <v>54</v>
      </c>
      <c r="M4977" t="s">
        <v>5594</v>
      </c>
      <c r="N4977" t="s">
        <v>128</v>
      </c>
      <c r="O4977" t="s">
        <v>5482</v>
      </c>
      <c r="P4977" s="4">
        <v>31.68</v>
      </c>
      <c r="Q4977" s="4">
        <v>31.68</v>
      </c>
      <c r="R4977" s="4">
        <f t="shared" si="310"/>
        <v>0</v>
      </c>
      <c r="S4977" s="4">
        <f t="shared" si="311"/>
        <v>0</v>
      </c>
    </row>
    <row r="4978" spans="1:19" ht="15.6" x14ac:dyDescent="0.3">
      <c r="A4978" t="s">
        <v>5596</v>
      </c>
      <c r="B4978" s="1">
        <v>43400</v>
      </c>
      <c r="C4978" s="1">
        <v>43407</v>
      </c>
      <c r="D4978">
        <f t="shared" si="308"/>
        <v>2018</v>
      </c>
      <c r="E4978" t="str">
        <f t="shared" si="309"/>
        <v>Oct</v>
      </c>
      <c r="F4978" t="s">
        <v>37</v>
      </c>
      <c r="G4978" t="s">
        <v>572</v>
      </c>
      <c r="H4978" s="2" t="s">
        <v>22</v>
      </c>
      <c r="I4978" t="s">
        <v>116</v>
      </c>
      <c r="J4978" t="s">
        <v>109</v>
      </c>
      <c r="K4978">
        <v>75081</v>
      </c>
      <c r="L4978" t="s">
        <v>25</v>
      </c>
      <c r="M4978" t="s">
        <v>5594</v>
      </c>
      <c r="N4978" t="s">
        <v>128</v>
      </c>
      <c r="O4978" t="s">
        <v>5482</v>
      </c>
      <c r="P4978" s="4">
        <v>15.84</v>
      </c>
      <c r="Q4978" s="4">
        <v>18</v>
      </c>
      <c r="R4978" s="4">
        <f t="shared" si="310"/>
        <v>-2.16</v>
      </c>
      <c r="S4978" s="4">
        <f t="shared" si="311"/>
        <v>-0.32400000000000001</v>
      </c>
    </row>
    <row r="4979" spans="1:19" ht="15.6" x14ac:dyDescent="0.3">
      <c r="A4979" t="s">
        <v>1484</v>
      </c>
      <c r="B4979" s="1">
        <v>42257</v>
      </c>
      <c r="C4979" s="1">
        <v>42263</v>
      </c>
      <c r="D4979">
        <f t="shared" si="308"/>
        <v>2015</v>
      </c>
      <c r="E4979" t="str">
        <f t="shared" si="309"/>
        <v>Sep</v>
      </c>
      <c r="F4979" t="s">
        <v>37</v>
      </c>
      <c r="G4979" t="s">
        <v>1000</v>
      </c>
      <c r="H4979" s="2" t="s">
        <v>22</v>
      </c>
      <c r="I4979" t="s">
        <v>1450</v>
      </c>
      <c r="J4979" t="s">
        <v>242</v>
      </c>
      <c r="K4979">
        <v>97030</v>
      </c>
      <c r="L4979" t="s">
        <v>34</v>
      </c>
      <c r="M4979" t="s">
        <v>5597</v>
      </c>
      <c r="N4979" t="s">
        <v>128</v>
      </c>
      <c r="O4979" t="s">
        <v>5482</v>
      </c>
      <c r="P4979" s="4">
        <v>21.728000000000002</v>
      </c>
      <c r="Q4979" s="4">
        <v>18</v>
      </c>
      <c r="R4979" s="4">
        <f t="shared" si="310"/>
        <v>3.7280000000000015</v>
      </c>
      <c r="S4979" s="4">
        <f t="shared" si="311"/>
        <v>0.55920000000000025</v>
      </c>
    </row>
    <row r="4980" spans="1:19" ht="15.6" x14ac:dyDescent="0.3">
      <c r="A4980" t="s">
        <v>3936</v>
      </c>
      <c r="B4980" s="1">
        <v>42716</v>
      </c>
      <c r="C4980" s="1">
        <v>42720</v>
      </c>
      <c r="D4980">
        <f t="shared" si="308"/>
        <v>2016</v>
      </c>
      <c r="E4980" t="str">
        <f t="shared" si="309"/>
        <v>Dec</v>
      </c>
      <c r="F4980" t="s">
        <v>67</v>
      </c>
      <c r="G4980" t="s">
        <v>1811</v>
      </c>
      <c r="H4980" s="2" t="s">
        <v>22</v>
      </c>
      <c r="I4980" t="s">
        <v>907</v>
      </c>
      <c r="J4980" t="s">
        <v>33</v>
      </c>
      <c r="K4980">
        <v>95928</v>
      </c>
      <c r="L4980" t="s">
        <v>34</v>
      </c>
      <c r="M4980" t="s">
        <v>5597</v>
      </c>
      <c r="N4980" t="s">
        <v>128</v>
      </c>
      <c r="O4980" t="s">
        <v>5482</v>
      </c>
      <c r="P4980" s="4">
        <v>15.52</v>
      </c>
      <c r="Q4980" s="4">
        <v>18</v>
      </c>
      <c r="R4980" s="4">
        <f t="shared" si="310"/>
        <v>-2.4800000000000004</v>
      </c>
      <c r="S4980" s="4">
        <f t="shared" si="311"/>
        <v>-0.37200000000000005</v>
      </c>
    </row>
    <row r="4981" spans="1:19" ht="15.6" x14ac:dyDescent="0.3">
      <c r="A4981" t="s">
        <v>4123</v>
      </c>
      <c r="B4981" s="1">
        <v>43177</v>
      </c>
      <c r="C4981" s="1">
        <v>43181</v>
      </c>
      <c r="D4981">
        <f t="shared" si="308"/>
        <v>2018</v>
      </c>
      <c r="E4981" t="str">
        <f t="shared" si="309"/>
        <v>Mar</v>
      </c>
      <c r="F4981" t="s">
        <v>37</v>
      </c>
      <c r="G4981" t="s">
        <v>4124</v>
      </c>
      <c r="H4981" s="2" t="s">
        <v>22</v>
      </c>
      <c r="I4981" t="s">
        <v>47</v>
      </c>
      <c r="J4981" t="s">
        <v>33</v>
      </c>
      <c r="K4981">
        <v>90008</v>
      </c>
      <c r="L4981" t="s">
        <v>34</v>
      </c>
      <c r="M4981" t="s">
        <v>5597</v>
      </c>
      <c r="N4981" t="s">
        <v>128</v>
      </c>
      <c r="O4981" t="s">
        <v>5482</v>
      </c>
      <c r="P4981" s="4">
        <v>19.399999999999999</v>
      </c>
      <c r="Q4981" s="4">
        <v>100</v>
      </c>
      <c r="R4981" s="4">
        <f t="shared" si="310"/>
        <v>-80.599999999999994</v>
      </c>
      <c r="S4981" s="4">
        <f t="shared" si="311"/>
        <v>-12.089999999999998</v>
      </c>
    </row>
    <row r="4982" spans="1:19" ht="15.6" x14ac:dyDescent="0.3">
      <c r="A4982" t="s">
        <v>5598</v>
      </c>
      <c r="B4982" s="1">
        <v>42537</v>
      </c>
      <c r="C4982" s="1">
        <v>42541</v>
      </c>
      <c r="D4982">
        <f t="shared" si="308"/>
        <v>2016</v>
      </c>
      <c r="E4982" t="str">
        <f t="shared" si="309"/>
        <v>Jun</v>
      </c>
      <c r="F4982" t="s">
        <v>37</v>
      </c>
      <c r="G4982" t="s">
        <v>1667</v>
      </c>
      <c r="H4982" s="2" t="s">
        <v>22</v>
      </c>
      <c r="I4982" t="s">
        <v>100</v>
      </c>
      <c r="J4982" t="s">
        <v>101</v>
      </c>
      <c r="K4982">
        <v>19134</v>
      </c>
      <c r="L4982" t="s">
        <v>54</v>
      </c>
      <c r="M4982" t="s">
        <v>5597</v>
      </c>
      <c r="N4982" t="s">
        <v>128</v>
      </c>
      <c r="O4982" t="s">
        <v>5482</v>
      </c>
      <c r="P4982" s="4">
        <v>6.2080000000000002</v>
      </c>
      <c r="Q4982" s="4">
        <v>5</v>
      </c>
      <c r="R4982" s="4">
        <f t="shared" si="310"/>
        <v>1.2080000000000002</v>
      </c>
      <c r="S4982" s="4">
        <f t="shared" si="311"/>
        <v>0.18120000000000003</v>
      </c>
    </row>
    <row r="4983" spans="1:19" ht="15.6" x14ac:dyDescent="0.3">
      <c r="A4983" t="s">
        <v>1986</v>
      </c>
      <c r="B4983" s="1">
        <v>43213</v>
      </c>
      <c r="C4983" s="1">
        <v>43216</v>
      </c>
      <c r="D4983">
        <f t="shared" si="308"/>
        <v>2018</v>
      </c>
      <c r="E4983" t="str">
        <f t="shared" si="309"/>
        <v>Apr</v>
      </c>
      <c r="F4983" t="s">
        <v>20</v>
      </c>
      <c r="G4983" t="s">
        <v>328</v>
      </c>
      <c r="H4983" s="2" t="s">
        <v>22</v>
      </c>
      <c r="I4983" t="s">
        <v>1987</v>
      </c>
      <c r="J4983" t="s">
        <v>75</v>
      </c>
      <c r="K4983">
        <v>80634</v>
      </c>
      <c r="L4983" t="s">
        <v>34</v>
      </c>
      <c r="M4983" t="s">
        <v>5599</v>
      </c>
      <c r="N4983" t="s">
        <v>128</v>
      </c>
      <c r="O4983" t="s">
        <v>5482</v>
      </c>
      <c r="P4983" s="4">
        <v>18.687999999999999</v>
      </c>
      <c r="Q4983" s="4">
        <v>18</v>
      </c>
      <c r="R4983" s="4">
        <f t="shared" si="310"/>
        <v>0.68799999999999883</v>
      </c>
      <c r="S4983" s="4">
        <f t="shared" si="311"/>
        <v>0.10319999999999982</v>
      </c>
    </row>
    <row r="4984" spans="1:19" ht="15.6" x14ac:dyDescent="0.3">
      <c r="A4984" t="s">
        <v>3358</v>
      </c>
      <c r="B4984" s="1">
        <v>43329</v>
      </c>
      <c r="C4984" s="1">
        <v>43336</v>
      </c>
      <c r="D4984">
        <f t="shared" si="308"/>
        <v>2018</v>
      </c>
      <c r="E4984" t="str">
        <f t="shared" si="309"/>
        <v>Aug</v>
      </c>
      <c r="F4984" t="s">
        <v>37</v>
      </c>
      <c r="G4984" t="s">
        <v>792</v>
      </c>
      <c r="H4984" s="2" t="s">
        <v>22</v>
      </c>
      <c r="I4984" t="s">
        <v>2226</v>
      </c>
      <c r="J4984" t="s">
        <v>33</v>
      </c>
      <c r="K4984">
        <v>94513</v>
      </c>
      <c r="L4984" t="s">
        <v>34</v>
      </c>
      <c r="M4984" t="s">
        <v>5599</v>
      </c>
      <c r="N4984" t="s">
        <v>128</v>
      </c>
      <c r="O4984" t="s">
        <v>5482</v>
      </c>
      <c r="P4984" s="4">
        <v>23.36</v>
      </c>
      <c r="Q4984" s="4">
        <v>18</v>
      </c>
      <c r="R4984" s="4">
        <f t="shared" si="310"/>
        <v>5.3599999999999994</v>
      </c>
      <c r="S4984" s="4">
        <f t="shared" si="311"/>
        <v>0.80399999999999994</v>
      </c>
    </row>
    <row r="4985" spans="1:19" ht="15.6" x14ac:dyDescent="0.3">
      <c r="A4985" t="s">
        <v>5600</v>
      </c>
      <c r="B4985" s="1">
        <v>42766</v>
      </c>
      <c r="C4985" s="1">
        <v>42770</v>
      </c>
      <c r="D4985">
        <f t="shared" si="308"/>
        <v>2017</v>
      </c>
      <c r="E4985" t="str">
        <f t="shared" si="309"/>
        <v>Jan</v>
      </c>
      <c r="F4985" t="s">
        <v>67</v>
      </c>
      <c r="G4985" t="s">
        <v>3293</v>
      </c>
      <c r="H4985" s="2" t="s">
        <v>22</v>
      </c>
      <c r="I4985" t="s">
        <v>5601</v>
      </c>
      <c r="J4985" t="s">
        <v>144</v>
      </c>
      <c r="K4985">
        <v>8401</v>
      </c>
      <c r="L4985" t="s">
        <v>54</v>
      </c>
      <c r="M4985" t="s">
        <v>5599</v>
      </c>
      <c r="N4985" t="s">
        <v>110</v>
      </c>
      <c r="O4985" t="s">
        <v>5482</v>
      </c>
      <c r="P4985" s="4">
        <v>23.36</v>
      </c>
      <c r="Q4985" s="4">
        <v>18</v>
      </c>
      <c r="R4985" s="4">
        <f t="shared" si="310"/>
        <v>5.3599999999999994</v>
      </c>
      <c r="S4985" s="4">
        <f t="shared" si="311"/>
        <v>0.80399999999999994</v>
      </c>
    </row>
    <row r="4986" spans="1:19" x14ac:dyDescent="0.3">
      <c r="A4986" t="s">
        <v>5602</v>
      </c>
      <c r="B4986" s="1">
        <v>42791</v>
      </c>
      <c r="C4986" s="1">
        <v>42793</v>
      </c>
      <c r="D4986">
        <f t="shared" si="308"/>
        <v>2017</v>
      </c>
      <c r="E4986" t="str">
        <f t="shared" si="309"/>
        <v>Feb</v>
      </c>
      <c r="F4986" t="s">
        <v>67</v>
      </c>
      <c r="G4986" t="s">
        <v>41</v>
      </c>
      <c r="H4986" t="s">
        <v>51</v>
      </c>
      <c r="I4986" t="s">
        <v>466</v>
      </c>
      <c r="J4986" t="s">
        <v>233</v>
      </c>
      <c r="K4986">
        <v>43055</v>
      </c>
      <c r="L4986" t="s">
        <v>54</v>
      </c>
      <c r="M4986" t="s">
        <v>5599</v>
      </c>
      <c r="N4986" t="s">
        <v>128</v>
      </c>
      <c r="O4986" t="s">
        <v>5482</v>
      </c>
      <c r="P4986" s="4">
        <v>46.72</v>
      </c>
      <c r="Q4986" s="4">
        <v>46.72</v>
      </c>
      <c r="R4986" s="4">
        <f t="shared" si="310"/>
        <v>0</v>
      </c>
      <c r="S4986" s="4">
        <f t="shared" si="311"/>
        <v>0</v>
      </c>
    </row>
    <row r="4987" spans="1:19" ht="15.6" x14ac:dyDescent="0.3">
      <c r="A4987" t="s">
        <v>4032</v>
      </c>
      <c r="B4987" s="1">
        <v>42864</v>
      </c>
      <c r="C4987" s="1">
        <v>42870</v>
      </c>
      <c r="D4987">
        <f t="shared" si="308"/>
        <v>2017</v>
      </c>
      <c r="E4987" t="str">
        <f t="shared" si="309"/>
        <v>May</v>
      </c>
      <c r="F4987" t="s">
        <v>37</v>
      </c>
      <c r="G4987" t="s">
        <v>3580</v>
      </c>
      <c r="H4987" s="2" t="s">
        <v>22</v>
      </c>
      <c r="I4987" t="s">
        <v>100</v>
      </c>
      <c r="J4987" t="s">
        <v>101</v>
      </c>
      <c r="K4987">
        <v>19140</v>
      </c>
      <c r="L4987" t="s">
        <v>54</v>
      </c>
      <c r="M4987" t="s">
        <v>5599</v>
      </c>
      <c r="N4987" t="s">
        <v>128</v>
      </c>
      <c r="O4987" t="s">
        <v>5482</v>
      </c>
      <c r="P4987" s="4">
        <v>9.3439999999999994</v>
      </c>
      <c r="Q4987" s="4">
        <v>18</v>
      </c>
      <c r="R4987" s="4">
        <f t="shared" si="310"/>
        <v>-8.6560000000000006</v>
      </c>
      <c r="S4987" s="4">
        <f t="shared" si="311"/>
        <v>-1.2984</v>
      </c>
    </row>
    <row r="4988" spans="1:19" ht="15.6" x14ac:dyDescent="0.3">
      <c r="A4988" t="s">
        <v>1373</v>
      </c>
      <c r="B4988" s="1">
        <v>42145</v>
      </c>
      <c r="C4988" s="1">
        <v>42147</v>
      </c>
      <c r="D4988">
        <f t="shared" si="308"/>
        <v>2015</v>
      </c>
      <c r="E4988" t="str">
        <f t="shared" si="309"/>
        <v>May</v>
      </c>
      <c r="F4988" t="s">
        <v>67</v>
      </c>
      <c r="G4988" t="s">
        <v>932</v>
      </c>
      <c r="H4988" s="2" t="s">
        <v>22</v>
      </c>
      <c r="I4988" t="s">
        <v>113</v>
      </c>
      <c r="J4988" t="s">
        <v>109</v>
      </c>
      <c r="K4988">
        <v>77070</v>
      </c>
      <c r="L4988" t="s">
        <v>25</v>
      </c>
      <c r="M4988" t="s">
        <v>5599</v>
      </c>
      <c r="N4988" t="s">
        <v>128</v>
      </c>
      <c r="O4988" t="s">
        <v>5482</v>
      </c>
      <c r="P4988" s="4">
        <v>56.064</v>
      </c>
      <c r="Q4988" s="4">
        <v>56.064</v>
      </c>
      <c r="R4988" s="4">
        <f t="shared" si="310"/>
        <v>0</v>
      </c>
      <c r="S4988" s="4">
        <f t="shared" si="311"/>
        <v>0</v>
      </c>
    </row>
    <row r="4989" spans="1:19" x14ac:dyDescent="0.3">
      <c r="A4989" t="s">
        <v>2608</v>
      </c>
      <c r="B4989" s="1">
        <v>43322</v>
      </c>
      <c r="C4989" s="1">
        <v>43327</v>
      </c>
      <c r="D4989">
        <f t="shared" si="308"/>
        <v>2018</v>
      </c>
      <c r="E4989" t="str">
        <f t="shared" si="309"/>
        <v>Aug</v>
      </c>
      <c r="F4989" t="s">
        <v>37</v>
      </c>
      <c r="G4989" t="s">
        <v>330</v>
      </c>
      <c r="H4989" t="s">
        <v>105</v>
      </c>
      <c r="I4989" t="s">
        <v>182</v>
      </c>
      <c r="J4989" t="s">
        <v>653</v>
      </c>
      <c r="K4989">
        <v>47201</v>
      </c>
      <c r="L4989" t="s">
        <v>25</v>
      </c>
      <c r="M4989" t="s">
        <v>5599</v>
      </c>
      <c r="N4989" t="s">
        <v>128</v>
      </c>
      <c r="O4989" t="s">
        <v>5482</v>
      </c>
      <c r="P4989" s="4">
        <v>70.08</v>
      </c>
      <c r="Q4989" s="4">
        <v>70.08</v>
      </c>
      <c r="R4989" s="4">
        <f t="shared" si="310"/>
        <v>0</v>
      </c>
      <c r="S4989" s="4">
        <f t="shared" si="311"/>
        <v>0</v>
      </c>
    </row>
    <row r="4990" spans="1:19" ht="15.6" x14ac:dyDescent="0.3">
      <c r="A4990" t="s">
        <v>778</v>
      </c>
      <c r="B4990" s="1">
        <v>42331</v>
      </c>
      <c r="C4990" s="1">
        <v>42333</v>
      </c>
      <c r="D4990">
        <f t="shared" si="308"/>
        <v>2015</v>
      </c>
      <c r="E4990" t="str">
        <f t="shared" si="309"/>
        <v>Nov</v>
      </c>
      <c r="F4990" t="s">
        <v>20</v>
      </c>
      <c r="G4990" t="s">
        <v>668</v>
      </c>
      <c r="H4990" s="2" t="s">
        <v>22</v>
      </c>
      <c r="I4990" t="s">
        <v>47</v>
      </c>
      <c r="J4990" t="s">
        <v>33</v>
      </c>
      <c r="K4990">
        <v>90004</v>
      </c>
      <c r="L4990" t="s">
        <v>34</v>
      </c>
      <c r="M4990" t="s">
        <v>5603</v>
      </c>
      <c r="N4990" t="s">
        <v>128</v>
      </c>
      <c r="O4990" t="s">
        <v>5482</v>
      </c>
      <c r="P4990" s="4">
        <v>21.84</v>
      </c>
      <c r="Q4990" s="4">
        <v>18</v>
      </c>
      <c r="R4990" s="4">
        <f t="shared" si="310"/>
        <v>3.84</v>
      </c>
      <c r="S4990" s="4">
        <f t="shared" si="311"/>
        <v>0.57599999999999996</v>
      </c>
    </row>
    <row r="4991" spans="1:19" ht="15.6" x14ac:dyDescent="0.3">
      <c r="A4991" t="s">
        <v>4974</v>
      </c>
      <c r="B4991" s="1">
        <v>42290</v>
      </c>
      <c r="C4991" s="1">
        <v>42292</v>
      </c>
      <c r="D4991">
        <f t="shared" si="308"/>
        <v>2015</v>
      </c>
      <c r="E4991" t="str">
        <f t="shared" si="309"/>
        <v>Oct</v>
      </c>
      <c r="F4991" t="s">
        <v>20</v>
      </c>
      <c r="G4991" t="s">
        <v>920</v>
      </c>
      <c r="H4991" s="2" t="s">
        <v>22</v>
      </c>
      <c r="I4991" t="s">
        <v>645</v>
      </c>
      <c r="J4991" t="s">
        <v>158</v>
      </c>
      <c r="K4991">
        <v>23223</v>
      </c>
      <c r="L4991" t="s">
        <v>44</v>
      </c>
      <c r="M4991" t="s">
        <v>5603</v>
      </c>
      <c r="N4991" t="s">
        <v>128</v>
      </c>
      <c r="O4991" t="s">
        <v>5482</v>
      </c>
      <c r="P4991" s="4">
        <v>36.4</v>
      </c>
      <c r="Q4991" s="4">
        <v>36.4</v>
      </c>
      <c r="R4991" s="4">
        <f t="shared" si="310"/>
        <v>0</v>
      </c>
      <c r="S4991" s="4">
        <f t="shared" si="311"/>
        <v>0</v>
      </c>
    </row>
    <row r="4992" spans="1:19" ht="15.6" x14ac:dyDescent="0.3">
      <c r="A4992" t="s">
        <v>4877</v>
      </c>
      <c r="B4992" s="1">
        <v>43445</v>
      </c>
      <c r="C4992" s="1">
        <v>43448</v>
      </c>
      <c r="D4992">
        <f t="shared" si="308"/>
        <v>2018</v>
      </c>
      <c r="E4992" t="str">
        <f t="shared" si="309"/>
        <v>Dec</v>
      </c>
      <c r="F4992" t="s">
        <v>67</v>
      </c>
      <c r="G4992" t="s">
        <v>4878</v>
      </c>
      <c r="H4992" s="2" t="s">
        <v>22</v>
      </c>
      <c r="I4992" t="s">
        <v>636</v>
      </c>
      <c r="J4992" t="s">
        <v>878</v>
      </c>
      <c r="K4992">
        <v>52601</v>
      </c>
      <c r="L4992" t="s">
        <v>25</v>
      </c>
      <c r="M4992" t="s">
        <v>5603</v>
      </c>
      <c r="N4992" t="s">
        <v>128</v>
      </c>
      <c r="O4992" t="s">
        <v>5482</v>
      </c>
      <c r="P4992" s="4">
        <v>7.28</v>
      </c>
      <c r="Q4992" s="4">
        <v>5</v>
      </c>
      <c r="R4992" s="4">
        <f t="shared" si="310"/>
        <v>2.2800000000000002</v>
      </c>
      <c r="S4992" s="4">
        <f t="shared" si="311"/>
        <v>0.34200000000000003</v>
      </c>
    </row>
    <row r="4993" spans="1:19" ht="15.6" x14ac:dyDescent="0.3">
      <c r="A4993" t="s">
        <v>5604</v>
      </c>
      <c r="B4993" s="1">
        <v>42403</v>
      </c>
      <c r="C4993" s="1">
        <v>42407</v>
      </c>
      <c r="D4993">
        <f t="shared" si="308"/>
        <v>2016</v>
      </c>
      <c r="E4993" t="str">
        <f t="shared" si="309"/>
        <v>Feb</v>
      </c>
      <c r="F4993" t="s">
        <v>37</v>
      </c>
      <c r="G4993" t="s">
        <v>3220</v>
      </c>
      <c r="H4993" s="2" t="s">
        <v>22</v>
      </c>
      <c r="I4993" t="s">
        <v>182</v>
      </c>
      <c r="J4993" t="s">
        <v>183</v>
      </c>
      <c r="K4993">
        <v>31907</v>
      </c>
      <c r="L4993" t="s">
        <v>44</v>
      </c>
      <c r="M4993" t="s">
        <v>5605</v>
      </c>
      <c r="N4993" t="s">
        <v>128</v>
      </c>
      <c r="O4993" t="s">
        <v>5482</v>
      </c>
      <c r="P4993" s="4">
        <v>74.52</v>
      </c>
      <c r="Q4993" s="4">
        <v>74.52</v>
      </c>
      <c r="R4993" s="4">
        <f t="shared" si="310"/>
        <v>0</v>
      </c>
      <c r="S4993" s="4">
        <f t="shared" si="311"/>
        <v>0</v>
      </c>
    </row>
    <row r="4994" spans="1:19" x14ac:dyDescent="0.3">
      <c r="A4994" t="s">
        <v>4310</v>
      </c>
      <c r="B4994" s="1">
        <v>42171</v>
      </c>
      <c r="C4994" s="1">
        <v>42176</v>
      </c>
      <c r="D4994">
        <f t="shared" ref="D4994:D5057" si="312">YEAR(B4994)</f>
        <v>2015</v>
      </c>
      <c r="E4994" t="str">
        <f t="shared" ref="E4994:E5057" si="313">TEXT(B4994,"mmm")</f>
        <v>Jun</v>
      </c>
      <c r="F4994" t="s">
        <v>37</v>
      </c>
      <c r="G4994" t="s">
        <v>1442</v>
      </c>
      <c r="H4994" t="s">
        <v>105</v>
      </c>
      <c r="I4994" t="s">
        <v>1146</v>
      </c>
      <c r="J4994" t="s">
        <v>62</v>
      </c>
      <c r="K4994">
        <v>11550</v>
      </c>
      <c r="L4994" t="s">
        <v>54</v>
      </c>
      <c r="M4994" t="s">
        <v>5605</v>
      </c>
      <c r="N4994" t="s">
        <v>128</v>
      </c>
      <c r="O4994" t="s">
        <v>5482</v>
      </c>
      <c r="P4994" s="4">
        <v>41.4</v>
      </c>
      <c r="Q4994" s="4">
        <v>41.4</v>
      </c>
      <c r="R4994" s="4">
        <f t="shared" si="310"/>
        <v>0</v>
      </c>
      <c r="S4994" s="4">
        <f t="shared" si="311"/>
        <v>0</v>
      </c>
    </row>
    <row r="4995" spans="1:19" ht="15.6" x14ac:dyDescent="0.3">
      <c r="A4995" t="s">
        <v>4012</v>
      </c>
      <c r="B4995" s="1">
        <v>42697</v>
      </c>
      <c r="C4995" s="1">
        <v>42699</v>
      </c>
      <c r="D4995">
        <f t="shared" si="312"/>
        <v>2016</v>
      </c>
      <c r="E4995" t="str">
        <f t="shared" si="313"/>
        <v>Nov</v>
      </c>
      <c r="F4995" t="s">
        <v>67</v>
      </c>
      <c r="G4995" t="s">
        <v>274</v>
      </c>
      <c r="H4995" s="2" t="s">
        <v>22</v>
      </c>
      <c r="I4995" t="s">
        <v>52</v>
      </c>
      <c r="J4995" t="s">
        <v>53</v>
      </c>
      <c r="K4995">
        <v>19805</v>
      </c>
      <c r="L4995" t="s">
        <v>54</v>
      </c>
      <c r="M4995" t="s">
        <v>5605</v>
      </c>
      <c r="N4995" t="s">
        <v>128</v>
      </c>
      <c r="O4995" t="s">
        <v>5482</v>
      </c>
      <c r="P4995" s="4">
        <v>16.559999999999999</v>
      </c>
      <c r="Q4995" s="4">
        <v>18</v>
      </c>
      <c r="R4995" s="4">
        <f t="shared" ref="R4995:R5058" si="314">P4995-Q4995</f>
        <v>-1.4400000000000013</v>
      </c>
      <c r="S4995" s="4">
        <f t="shared" ref="S4995:S5058" si="315">0.15*R4995</f>
        <v>-0.21600000000000019</v>
      </c>
    </row>
    <row r="4996" spans="1:19" ht="15.6" x14ac:dyDescent="0.3">
      <c r="A4996" t="s">
        <v>3204</v>
      </c>
      <c r="B4996" s="1">
        <v>42731</v>
      </c>
      <c r="C4996" s="1">
        <v>42735</v>
      </c>
      <c r="D4996">
        <f t="shared" si="312"/>
        <v>2016</v>
      </c>
      <c r="E4996" t="str">
        <f t="shared" si="313"/>
        <v>Dec</v>
      </c>
      <c r="F4996" t="s">
        <v>37</v>
      </c>
      <c r="G4996" t="s">
        <v>2014</v>
      </c>
      <c r="H4996" s="2" t="s">
        <v>22</v>
      </c>
      <c r="I4996" t="s">
        <v>1647</v>
      </c>
      <c r="J4996" t="s">
        <v>233</v>
      </c>
      <c r="K4996">
        <v>43302</v>
      </c>
      <c r="L4996" t="s">
        <v>54</v>
      </c>
      <c r="M4996" t="s">
        <v>5605</v>
      </c>
      <c r="N4996" t="s">
        <v>128</v>
      </c>
      <c r="O4996" t="s">
        <v>5482</v>
      </c>
      <c r="P4996" s="4">
        <v>19.872</v>
      </c>
      <c r="Q4996" s="4">
        <v>18</v>
      </c>
      <c r="R4996" s="4">
        <f t="shared" si="314"/>
        <v>1.8719999999999999</v>
      </c>
      <c r="S4996" s="4">
        <f t="shared" si="315"/>
        <v>0.28079999999999999</v>
      </c>
    </row>
    <row r="4997" spans="1:19" ht="15.6" x14ac:dyDescent="0.3">
      <c r="A4997" t="s">
        <v>465</v>
      </c>
      <c r="B4997" s="1">
        <v>43161</v>
      </c>
      <c r="C4997" s="1">
        <v>43167</v>
      </c>
      <c r="D4997">
        <f t="shared" si="312"/>
        <v>2018</v>
      </c>
      <c r="E4997" t="str">
        <f t="shared" si="313"/>
        <v>Mar</v>
      </c>
      <c r="F4997" t="s">
        <v>37</v>
      </c>
      <c r="G4997" t="s">
        <v>173</v>
      </c>
      <c r="H4997" s="2" t="s">
        <v>22</v>
      </c>
      <c r="I4997" t="s">
        <v>466</v>
      </c>
      <c r="J4997" t="s">
        <v>53</v>
      </c>
      <c r="K4997">
        <v>19711</v>
      </c>
      <c r="L4997" t="s">
        <v>54</v>
      </c>
      <c r="M4997" t="s">
        <v>5605</v>
      </c>
      <c r="N4997" t="s">
        <v>128</v>
      </c>
      <c r="O4997" t="s">
        <v>5482</v>
      </c>
      <c r="P4997" s="4">
        <v>57.96</v>
      </c>
      <c r="Q4997" s="4">
        <v>57.96</v>
      </c>
      <c r="R4997" s="4">
        <f t="shared" si="314"/>
        <v>0</v>
      </c>
      <c r="S4997" s="4">
        <f t="shared" si="315"/>
        <v>0</v>
      </c>
    </row>
    <row r="4998" spans="1:19" ht="15.6" x14ac:dyDescent="0.3">
      <c r="A4998" t="s">
        <v>3656</v>
      </c>
      <c r="B4998" s="1">
        <v>42652</v>
      </c>
      <c r="C4998" s="1">
        <v>42655</v>
      </c>
      <c r="D4998">
        <f t="shared" si="312"/>
        <v>2016</v>
      </c>
      <c r="E4998" t="str">
        <f t="shared" si="313"/>
        <v>Oct</v>
      </c>
      <c r="F4998" t="s">
        <v>67</v>
      </c>
      <c r="G4998" t="s">
        <v>160</v>
      </c>
      <c r="H4998" s="2" t="s">
        <v>22</v>
      </c>
      <c r="I4998" t="s">
        <v>3657</v>
      </c>
      <c r="J4998" t="s">
        <v>89</v>
      </c>
      <c r="K4998">
        <v>48104</v>
      </c>
      <c r="L4998" t="s">
        <v>25</v>
      </c>
      <c r="M4998" t="s">
        <v>5605</v>
      </c>
      <c r="N4998" t="s">
        <v>128</v>
      </c>
      <c r="O4998" t="s">
        <v>5482</v>
      </c>
      <c r="P4998" s="4">
        <v>57.96</v>
      </c>
      <c r="Q4998" s="4">
        <v>57.96</v>
      </c>
      <c r="R4998" s="4">
        <f t="shared" si="314"/>
        <v>0</v>
      </c>
      <c r="S4998" s="4">
        <f t="shared" si="315"/>
        <v>0</v>
      </c>
    </row>
    <row r="4999" spans="1:19" ht="15.6" x14ac:dyDescent="0.3">
      <c r="A4999" t="s">
        <v>5606</v>
      </c>
      <c r="B4999" s="1">
        <v>42982</v>
      </c>
      <c r="C4999" s="1">
        <v>42986</v>
      </c>
      <c r="D4999">
        <f t="shared" si="312"/>
        <v>2017</v>
      </c>
      <c r="E4999" t="str">
        <f t="shared" si="313"/>
        <v>Sep</v>
      </c>
      <c r="F4999" t="s">
        <v>37</v>
      </c>
      <c r="G4999" t="s">
        <v>2028</v>
      </c>
      <c r="H4999" s="2" t="s">
        <v>22</v>
      </c>
      <c r="I4999" t="s">
        <v>191</v>
      </c>
      <c r="J4999" t="s">
        <v>192</v>
      </c>
      <c r="K4999">
        <v>65807</v>
      </c>
      <c r="L4999" t="s">
        <v>25</v>
      </c>
      <c r="M4999" t="s">
        <v>5605</v>
      </c>
      <c r="N4999" t="s">
        <v>110</v>
      </c>
      <c r="O4999" t="s">
        <v>5482</v>
      </c>
      <c r="P4999" s="4">
        <v>16.559999999999999</v>
      </c>
      <c r="Q4999" s="4">
        <v>18</v>
      </c>
      <c r="R4999" s="4">
        <f t="shared" si="314"/>
        <v>-1.4400000000000013</v>
      </c>
      <c r="S4999" s="4">
        <f t="shared" si="315"/>
        <v>-0.21600000000000019</v>
      </c>
    </row>
    <row r="5000" spans="1:19" ht="15.6" x14ac:dyDescent="0.3">
      <c r="A5000" t="s">
        <v>2287</v>
      </c>
      <c r="B5000" s="1">
        <v>42708</v>
      </c>
      <c r="C5000" s="1">
        <v>42713</v>
      </c>
      <c r="D5000">
        <f t="shared" si="312"/>
        <v>2016</v>
      </c>
      <c r="E5000" t="str">
        <f t="shared" si="313"/>
        <v>Dec</v>
      </c>
      <c r="F5000" t="s">
        <v>67</v>
      </c>
      <c r="G5000" t="s">
        <v>107</v>
      </c>
      <c r="H5000" s="2" t="s">
        <v>22</v>
      </c>
      <c r="I5000" t="s">
        <v>47</v>
      </c>
      <c r="J5000" t="s">
        <v>33</v>
      </c>
      <c r="K5000">
        <v>90049</v>
      </c>
      <c r="L5000" t="s">
        <v>34</v>
      </c>
      <c r="M5000" t="s">
        <v>5607</v>
      </c>
      <c r="N5000" t="s">
        <v>128</v>
      </c>
      <c r="O5000" t="s">
        <v>5482</v>
      </c>
      <c r="P5000" s="4">
        <v>271.44</v>
      </c>
      <c r="Q5000" s="4">
        <v>271.44</v>
      </c>
      <c r="R5000" s="4">
        <f t="shared" si="314"/>
        <v>0</v>
      </c>
      <c r="S5000" s="4">
        <f t="shared" si="315"/>
        <v>0</v>
      </c>
    </row>
    <row r="5001" spans="1:19" ht="15.6" x14ac:dyDescent="0.3">
      <c r="A5001" t="s">
        <v>5608</v>
      </c>
      <c r="B5001" s="1">
        <v>42734</v>
      </c>
      <c r="C5001" s="1">
        <v>42738</v>
      </c>
      <c r="D5001">
        <f t="shared" si="312"/>
        <v>2016</v>
      </c>
      <c r="E5001" t="str">
        <f t="shared" si="313"/>
        <v>Dec</v>
      </c>
      <c r="F5001" t="s">
        <v>37</v>
      </c>
      <c r="G5001" t="s">
        <v>1000</v>
      </c>
      <c r="H5001" s="2" t="s">
        <v>22</v>
      </c>
      <c r="I5001" t="s">
        <v>47</v>
      </c>
      <c r="J5001" t="s">
        <v>33</v>
      </c>
      <c r="K5001">
        <v>90049</v>
      </c>
      <c r="L5001" t="s">
        <v>34</v>
      </c>
      <c r="M5001" t="s">
        <v>5607</v>
      </c>
      <c r="N5001" t="s">
        <v>128</v>
      </c>
      <c r="O5001" t="s">
        <v>5482</v>
      </c>
      <c r="P5001" s="4">
        <v>271.44</v>
      </c>
      <c r="Q5001" s="4">
        <v>271.44</v>
      </c>
      <c r="R5001" s="4">
        <f t="shared" si="314"/>
        <v>0</v>
      </c>
      <c r="S5001" s="4">
        <f t="shared" si="315"/>
        <v>0</v>
      </c>
    </row>
    <row r="5002" spans="1:19" x14ac:dyDescent="0.3">
      <c r="A5002" t="s">
        <v>5609</v>
      </c>
      <c r="B5002" s="1">
        <v>43079</v>
      </c>
      <c r="C5002" s="1">
        <v>43082</v>
      </c>
      <c r="D5002">
        <f t="shared" si="312"/>
        <v>2017</v>
      </c>
      <c r="E5002" t="str">
        <f t="shared" si="313"/>
        <v>Dec</v>
      </c>
      <c r="F5002" t="s">
        <v>20</v>
      </c>
      <c r="G5002" t="s">
        <v>2016</v>
      </c>
      <c r="H5002" t="s">
        <v>51</v>
      </c>
      <c r="I5002" t="s">
        <v>61</v>
      </c>
      <c r="J5002" t="s">
        <v>62</v>
      </c>
      <c r="K5002">
        <v>10024</v>
      </c>
      <c r="L5002" t="s">
        <v>54</v>
      </c>
      <c r="M5002" t="s">
        <v>5607</v>
      </c>
      <c r="N5002" t="s">
        <v>128</v>
      </c>
      <c r="O5002" t="s">
        <v>5482</v>
      </c>
      <c r="P5002" s="4">
        <v>361.92</v>
      </c>
      <c r="Q5002" s="4">
        <v>361.92</v>
      </c>
      <c r="R5002" s="4">
        <f t="shared" si="314"/>
        <v>0</v>
      </c>
      <c r="S5002" s="4">
        <f t="shared" si="315"/>
        <v>0</v>
      </c>
    </row>
    <row r="5003" spans="1:19" ht="15.6" x14ac:dyDescent="0.3">
      <c r="A5003" t="s">
        <v>5610</v>
      </c>
      <c r="B5003" s="1">
        <v>42480</v>
      </c>
      <c r="C5003" s="1">
        <v>42484</v>
      </c>
      <c r="D5003">
        <f t="shared" si="312"/>
        <v>2016</v>
      </c>
      <c r="E5003" t="str">
        <f t="shared" si="313"/>
        <v>Apr</v>
      </c>
      <c r="F5003" t="s">
        <v>37</v>
      </c>
      <c r="G5003" t="s">
        <v>560</v>
      </c>
      <c r="H5003" s="2" t="s">
        <v>22</v>
      </c>
      <c r="I5003" t="s">
        <v>97</v>
      </c>
      <c r="J5003" t="s">
        <v>89</v>
      </c>
      <c r="K5003">
        <v>48234</v>
      </c>
      <c r="L5003" t="s">
        <v>25</v>
      </c>
      <c r="M5003" t="s">
        <v>5607</v>
      </c>
      <c r="N5003" t="s">
        <v>128</v>
      </c>
      <c r="O5003" t="s">
        <v>5482</v>
      </c>
      <c r="P5003" s="4">
        <v>180.96</v>
      </c>
      <c r="Q5003" s="4">
        <f>P5003-17</f>
        <v>163.96</v>
      </c>
      <c r="R5003" s="4">
        <f t="shared" si="314"/>
        <v>17</v>
      </c>
      <c r="S5003" s="4">
        <f t="shared" si="315"/>
        <v>2.5499999999999998</v>
      </c>
    </row>
    <row r="5004" spans="1:19" x14ac:dyDescent="0.3">
      <c r="A5004" t="s">
        <v>5416</v>
      </c>
      <c r="B5004" s="1">
        <v>43233</v>
      </c>
      <c r="C5004" s="1">
        <v>43237</v>
      </c>
      <c r="D5004">
        <f t="shared" si="312"/>
        <v>2018</v>
      </c>
      <c r="E5004" t="str">
        <f t="shared" si="313"/>
        <v>May</v>
      </c>
      <c r="F5004" t="s">
        <v>37</v>
      </c>
      <c r="G5004" t="s">
        <v>160</v>
      </c>
      <c r="H5004" t="s">
        <v>51</v>
      </c>
      <c r="I5004" t="s">
        <v>182</v>
      </c>
      <c r="J5004" t="s">
        <v>653</v>
      </c>
      <c r="K5004">
        <v>47201</v>
      </c>
      <c r="L5004" t="s">
        <v>25</v>
      </c>
      <c r="M5004" t="s">
        <v>5607</v>
      </c>
      <c r="N5004" t="s">
        <v>128</v>
      </c>
      <c r="O5004" t="s">
        <v>5482</v>
      </c>
      <c r="P5004" s="4">
        <v>180.96</v>
      </c>
      <c r="Q5004" s="4">
        <f>P5004-17</f>
        <v>163.96</v>
      </c>
      <c r="R5004" s="4">
        <f t="shared" si="314"/>
        <v>17</v>
      </c>
      <c r="S5004" s="4">
        <f t="shared" si="315"/>
        <v>2.5499999999999998</v>
      </c>
    </row>
    <row r="5005" spans="1:19" ht="15.6" x14ac:dyDescent="0.3">
      <c r="A5005" t="s">
        <v>5611</v>
      </c>
      <c r="B5005" s="1">
        <v>43225</v>
      </c>
      <c r="C5005" s="1">
        <v>43229</v>
      </c>
      <c r="D5005">
        <f t="shared" si="312"/>
        <v>2018</v>
      </c>
      <c r="E5005" t="str">
        <f t="shared" si="313"/>
        <v>May</v>
      </c>
      <c r="F5005" t="s">
        <v>37</v>
      </c>
      <c r="G5005" t="s">
        <v>1192</v>
      </c>
      <c r="H5005" s="2" t="s">
        <v>22</v>
      </c>
      <c r="I5005" t="s">
        <v>32</v>
      </c>
      <c r="J5005" t="s">
        <v>33</v>
      </c>
      <c r="K5005">
        <v>94122</v>
      </c>
      <c r="L5005" t="s">
        <v>34</v>
      </c>
      <c r="M5005" t="s">
        <v>5612</v>
      </c>
      <c r="N5005" t="s">
        <v>128</v>
      </c>
      <c r="O5005" t="s">
        <v>5482</v>
      </c>
      <c r="P5005" s="4">
        <v>23.16</v>
      </c>
      <c r="Q5005" s="4">
        <v>18</v>
      </c>
      <c r="R5005" s="4">
        <f t="shared" si="314"/>
        <v>5.16</v>
      </c>
      <c r="S5005" s="4">
        <f t="shared" si="315"/>
        <v>0.77400000000000002</v>
      </c>
    </row>
    <row r="5006" spans="1:19" ht="15.6" x14ac:dyDescent="0.3">
      <c r="A5006" t="s">
        <v>4497</v>
      </c>
      <c r="B5006" s="1">
        <v>43428</v>
      </c>
      <c r="C5006" s="1">
        <v>43435</v>
      </c>
      <c r="D5006">
        <f t="shared" si="312"/>
        <v>2018</v>
      </c>
      <c r="E5006" t="str">
        <f t="shared" si="313"/>
        <v>Nov</v>
      </c>
      <c r="F5006" t="s">
        <v>37</v>
      </c>
      <c r="G5006" t="s">
        <v>914</v>
      </c>
      <c r="H5006" s="2" t="s">
        <v>22</v>
      </c>
      <c r="I5006" t="s">
        <v>756</v>
      </c>
      <c r="J5006" t="s">
        <v>250</v>
      </c>
      <c r="K5006">
        <v>38109</v>
      </c>
      <c r="L5006" t="s">
        <v>44</v>
      </c>
      <c r="M5006" t="s">
        <v>5612</v>
      </c>
      <c r="N5006" t="s">
        <v>128</v>
      </c>
      <c r="O5006" t="s">
        <v>5482</v>
      </c>
      <c r="P5006" s="4">
        <v>64.847999999999999</v>
      </c>
      <c r="Q5006" s="4">
        <v>64.847999999999999</v>
      </c>
      <c r="R5006" s="4">
        <f t="shared" si="314"/>
        <v>0</v>
      </c>
      <c r="S5006" s="4">
        <f t="shared" si="315"/>
        <v>0</v>
      </c>
    </row>
    <row r="5007" spans="1:19" x14ac:dyDescent="0.3">
      <c r="A5007" t="s">
        <v>209</v>
      </c>
      <c r="B5007" s="1">
        <v>42920</v>
      </c>
      <c r="C5007" s="1">
        <v>42922</v>
      </c>
      <c r="D5007">
        <f t="shared" si="312"/>
        <v>2017</v>
      </c>
      <c r="E5007" t="str">
        <f t="shared" si="313"/>
        <v>Jul</v>
      </c>
      <c r="F5007" t="s">
        <v>20</v>
      </c>
      <c r="G5007" t="s">
        <v>210</v>
      </c>
      <c r="H5007" t="s">
        <v>51</v>
      </c>
      <c r="I5007" t="s">
        <v>32</v>
      </c>
      <c r="J5007" t="s">
        <v>33</v>
      </c>
      <c r="K5007">
        <v>94109</v>
      </c>
      <c r="L5007" t="s">
        <v>34</v>
      </c>
      <c r="M5007" t="s">
        <v>5613</v>
      </c>
      <c r="N5007" t="s">
        <v>128</v>
      </c>
      <c r="O5007" t="s">
        <v>5482</v>
      </c>
      <c r="P5007" s="4">
        <v>43.96</v>
      </c>
      <c r="Q5007" s="4">
        <v>43.96</v>
      </c>
      <c r="R5007" s="4">
        <f t="shared" si="314"/>
        <v>0</v>
      </c>
      <c r="S5007" s="4">
        <f t="shared" si="315"/>
        <v>0</v>
      </c>
    </row>
    <row r="5008" spans="1:19" x14ac:dyDescent="0.3">
      <c r="A5008" t="s">
        <v>1283</v>
      </c>
      <c r="B5008" s="1">
        <v>42980</v>
      </c>
      <c r="C5008" s="1">
        <v>42983</v>
      </c>
      <c r="D5008">
        <f t="shared" si="312"/>
        <v>2017</v>
      </c>
      <c r="E5008" t="str">
        <f t="shared" si="313"/>
        <v>Sep</v>
      </c>
      <c r="F5008" t="s">
        <v>67</v>
      </c>
      <c r="G5008" t="s">
        <v>1284</v>
      </c>
      <c r="H5008" t="s">
        <v>51</v>
      </c>
      <c r="I5008" t="s">
        <v>1285</v>
      </c>
      <c r="J5008" t="s">
        <v>70</v>
      </c>
      <c r="K5008">
        <v>98198</v>
      </c>
      <c r="L5008" t="s">
        <v>34</v>
      </c>
      <c r="M5008" t="s">
        <v>5613</v>
      </c>
      <c r="N5008" t="s">
        <v>128</v>
      </c>
      <c r="O5008" t="s">
        <v>5482</v>
      </c>
      <c r="P5008" s="4">
        <v>65.94</v>
      </c>
      <c r="Q5008" s="4">
        <v>65.94</v>
      </c>
      <c r="R5008" s="4">
        <f t="shared" si="314"/>
        <v>0</v>
      </c>
      <c r="S5008" s="4">
        <f t="shared" si="315"/>
        <v>0</v>
      </c>
    </row>
    <row r="5009" spans="1:19" ht="15.6" x14ac:dyDescent="0.3">
      <c r="A5009" t="s">
        <v>1694</v>
      </c>
      <c r="B5009" s="1">
        <v>42206</v>
      </c>
      <c r="C5009" s="1">
        <v>42210</v>
      </c>
      <c r="D5009">
        <f t="shared" si="312"/>
        <v>2015</v>
      </c>
      <c r="E5009" t="str">
        <f t="shared" si="313"/>
        <v>Jul</v>
      </c>
      <c r="F5009" t="s">
        <v>37</v>
      </c>
      <c r="G5009" t="s">
        <v>107</v>
      </c>
      <c r="H5009" s="2" t="s">
        <v>22</v>
      </c>
      <c r="I5009" t="s">
        <v>116</v>
      </c>
      <c r="J5009" t="s">
        <v>109</v>
      </c>
      <c r="K5009">
        <v>75217</v>
      </c>
      <c r="L5009" t="s">
        <v>25</v>
      </c>
      <c r="M5009" t="s">
        <v>5613</v>
      </c>
      <c r="N5009" t="s">
        <v>128</v>
      </c>
      <c r="O5009" t="s">
        <v>5482</v>
      </c>
      <c r="P5009" s="4">
        <v>87.92</v>
      </c>
      <c r="Q5009" s="4">
        <v>87.92</v>
      </c>
      <c r="R5009" s="4">
        <f t="shared" si="314"/>
        <v>0</v>
      </c>
      <c r="S5009" s="4">
        <f t="shared" si="315"/>
        <v>0</v>
      </c>
    </row>
    <row r="5010" spans="1:19" ht="15.6" x14ac:dyDescent="0.3">
      <c r="A5010" t="s">
        <v>5614</v>
      </c>
      <c r="B5010" s="1">
        <v>42725</v>
      </c>
      <c r="C5010" s="1">
        <v>42731</v>
      </c>
      <c r="D5010">
        <f t="shared" si="312"/>
        <v>2016</v>
      </c>
      <c r="E5010" t="str">
        <f t="shared" si="313"/>
        <v>Dec</v>
      </c>
      <c r="F5010" t="s">
        <v>37</v>
      </c>
      <c r="G5010" t="s">
        <v>126</v>
      </c>
      <c r="H5010" s="2" t="s">
        <v>22</v>
      </c>
      <c r="I5010" t="s">
        <v>2928</v>
      </c>
      <c r="J5010" t="s">
        <v>79</v>
      </c>
      <c r="K5010">
        <v>32114</v>
      </c>
      <c r="L5010" t="s">
        <v>44</v>
      </c>
      <c r="M5010" t="s">
        <v>5615</v>
      </c>
      <c r="N5010" t="s">
        <v>128</v>
      </c>
      <c r="O5010" t="s">
        <v>5482</v>
      </c>
      <c r="P5010" s="4">
        <v>27.312000000000001</v>
      </c>
      <c r="Q5010" s="4">
        <v>27.312000000000001</v>
      </c>
      <c r="R5010" s="4">
        <f t="shared" si="314"/>
        <v>0</v>
      </c>
      <c r="S5010" s="4">
        <f t="shared" si="315"/>
        <v>0</v>
      </c>
    </row>
    <row r="5011" spans="1:19" x14ac:dyDescent="0.3">
      <c r="A5011" t="s">
        <v>1771</v>
      </c>
      <c r="B5011" s="1">
        <v>43058</v>
      </c>
      <c r="C5011" s="1">
        <v>43063</v>
      </c>
      <c r="D5011">
        <f t="shared" si="312"/>
        <v>2017</v>
      </c>
      <c r="E5011" t="str">
        <f t="shared" si="313"/>
        <v>Nov</v>
      </c>
      <c r="F5011" t="s">
        <v>37</v>
      </c>
      <c r="G5011" t="s">
        <v>1772</v>
      </c>
      <c r="H5011" t="s">
        <v>105</v>
      </c>
      <c r="I5011" t="s">
        <v>113</v>
      </c>
      <c r="J5011" t="s">
        <v>109</v>
      </c>
      <c r="K5011">
        <v>77041</v>
      </c>
      <c r="L5011" t="s">
        <v>25</v>
      </c>
      <c r="M5011" t="s">
        <v>5615</v>
      </c>
      <c r="N5011" t="s">
        <v>128</v>
      </c>
      <c r="O5011" t="s">
        <v>5482</v>
      </c>
      <c r="P5011" s="4">
        <v>40.968000000000004</v>
      </c>
      <c r="Q5011" s="4">
        <v>40.968000000000004</v>
      </c>
      <c r="R5011" s="4">
        <f t="shared" si="314"/>
        <v>0</v>
      </c>
      <c r="S5011" s="4">
        <f t="shared" si="315"/>
        <v>0</v>
      </c>
    </row>
    <row r="5012" spans="1:19" ht="15.6" x14ac:dyDescent="0.3">
      <c r="A5012" t="s">
        <v>5616</v>
      </c>
      <c r="B5012" s="1">
        <v>42445</v>
      </c>
      <c r="C5012" s="1">
        <v>42448</v>
      </c>
      <c r="D5012">
        <f t="shared" si="312"/>
        <v>2016</v>
      </c>
      <c r="E5012" t="str">
        <f t="shared" si="313"/>
        <v>Mar</v>
      </c>
      <c r="F5012" t="s">
        <v>67</v>
      </c>
      <c r="G5012" t="s">
        <v>1046</v>
      </c>
      <c r="H5012" s="2" t="s">
        <v>22</v>
      </c>
      <c r="I5012" t="s">
        <v>1021</v>
      </c>
      <c r="J5012" t="s">
        <v>754</v>
      </c>
      <c r="K5012">
        <v>36830</v>
      </c>
      <c r="L5012" t="s">
        <v>44</v>
      </c>
      <c r="M5012" t="s">
        <v>5617</v>
      </c>
      <c r="N5012" t="s">
        <v>128</v>
      </c>
      <c r="O5012" t="s">
        <v>5482</v>
      </c>
      <c r="P5012" s="4">
        <v>7.38</v>
      </c>
      <c r="Q5012" s="4">
        <v>100</v>
      </c>
      <c r="R5012" s="4">
        <f t="shared" si="314"/>
        <v>-92.62</v>
      </c>
      <c r="S5012" s="4">
        <f t="shared" si="315"/>
        <v>-13.893000000000001</v>
      </c>
    </row>
    <row r="5013" spans="1:19" ht="15.6" x14ac:dyDescent="0.3">
      <c r="A5013" t="s">
        <v>1075</v>
      </c>
      <c r="B5013" s="1">
        <v>43325</v>
      </c>
      <c r="C5013" s="1">
        <v>43330</v>
      </c>
      <c r="D5013">
        <f t="shared" si="312"/>
        <v>2018</v>
      </c>
      <c r="E5013" t="str">
        <f t="shared" si="313"/>
        <v>Aug</v>
      </c>
      <c r="F5013" t="s">
        <v>37</v>
      </c>
      <c r="G5013" t="s">
        <v>544</v>
      </c>
      <c r="H5013" s="2" t="s">
        <v>22</v>
      </c>
      <c r="I5013" t="s">
        <v>756</v>
      </c>
      <c r="J5013" t="s">
        <v>250</v>
      </c>
      <c r="K5013">
        <v>38109</v>
      </c>
      <c r="L5013" t="s">
        <v>44</v>
      </c>
      <c r="M5013" t="s">
        <v>5617</v>
      </c>
      <c r="N5013" t="s">
        <v>128</v>
      </c>
      <c r="O5013" t="s">
        <v>5482</v>
      </c>
      <c r="P5013" s="4">
        <v>14.76</v>
      </c>
      <c r="Q5013" s="4">
        <v>18</v>
      </c>
      <c r="R5013" s="4">
        <f t="shared" si="314"/>
        <v>-3.24</v>
      </c>
      <c r="S5013" s="4">
        <f t="shared" si="315"/>
        <v>-0.48599999999999999</v>
      </c>
    </row>
    <row r="5014" spans="1:19" ht="15.6" x14ac:dyDescent="0.3">
      <c r="A5014" t="s">
        <v>5618</v>
      </c>
      <c r="B5014" s="1">
        <v>42261</v>
      </c>
      <c r="C5014" s="1">
        <v>42266</v>
      </c>
      <c r="D5014">
        <f t="shared" si="312"/>
        <v>2015</v>
      </c>
      <c r="E5014" t="str">
        <f t="shared" si="313"/>
        <v>Sep</v>
      </c>
      <c r="F5014" t="s">
        <v>37</v>
      </c>
      <c r="G5014" t="s">
        <v>3666</v>
      </c>
      <c r="H5014" s="2" t="s">
        <v>22</v>
      </c>
      <c r="I5014" t="s">
        <v>1298</v>
      </c>
      <c r="J5014" t="s">
        <v>62</v>
      </c>
      <c r="K5014">
        <v>14609</v>
      </c>
      <c r="L5014" t="s">
        <v>54</v>
      </c>
      <c r="M5014" t="s">
        <v>5617</v>
      </c>
      <c r="N5014" t="s">
        <v>128</v>
      </c>
      <c r="O5014" t="s">
        <v>5482</v>
      </c>
      <c r="P5014" s="4">
        <v>11.07</v>
      </c>
      <c r="Q5014" s="4">
        <v>18</v>
      </c>
      <c r="R5014" s="4">
        <f t="shared" si="314"/>
        <v>-6.93</v>
      </c>
      <c r="S5014" s="4">
        <f t="shared" si="315"/>
        <v>-1.0394999999999999</v>
      </c>
    </row>
    <row r="5015" spans="1:19" ht="15.6" x14ac:dyDescent="0.3">
      <c r="A5015" t="s">
        <v>5619</v>
      </c>
      <c r="B5015" s="1">
        <v>43180</v>
      </c>
      <c r="C5015" s="1">
        <v>43182</v>
      </c>
      <c r="D5015">
        <f t="shared" si="312"/>
        <v>2018</v>
      </c>
      <c r="E5015" t="str">
        <f t="shared" si="313"/>
        <v>Mar</v>
      </c>
      <c r="F5015" t="s">
        <v>67</v>
      </c>
      <c r="G5015" t="s">
        <v>1477</v>
      </c>
      <c r="H5015" s="2" t="s">
        <v>22</v>
      </c>
      <c r="I5015" t="s">
        <v>304</v>
      </c>
      <c r="J5015" t="s">
        <v>101</v>
      </c>
      <c r="K5015">
        <v>19601</v>
      </c>
      <c r="L5015" t="s">
        <v>54</v>
      </c>
      <c r="M5015" t="s">
        <v>5617</v>
      </c>
      <c r="N5015" t="s">
        <v>128</v>
      </c>
      <c r="O5015" t="s">
        <v>5482</v>
      </c>
      <c r="P5015" s="4">
        <v>8.8559999999999999</v>
      </c>
      <c r="Q5015" s="4">
        <v>18</v>
      </c>
      <c r="R5015" s="4">
        <f t="shared" si="314"/>
        <v>-9.1440000000000001</v>
      </c>
      <c r="S5015" s="4">
        <f t="shared" si="315"/>
        <v>-1.3715999999999999</v>
      </c>
    </row>
    <row r="5016" spans="1:19" ht="15.6" x14ac:dyDescent="0.3">
      <c r="A5016" t="s">
        <v>2167</v>
      </c>
      <c r="B5016" s="1">
        <v>43406</v>
      </c>
      <c r="C5016" s="1">
        <v>43410</v>
      </c>
      <c r="D5016">
        <f t="shared" si="312"/>
        <v>2018</v>
      </c>
      <c r="E5016" t="str">
        <f t="shared" si="313"/>
        <v>Nov</v>
      </c>
      <c r="F5016" t="s">
        <v>37</v>
      </c>
      <c r="G5016" t="s">
        <v>1253</v>
      </c>
      <c r="H5016" s="2" t="s">
        <v>22</v>
      </c>
      <c r="I5016" t="s">
        <v>100</v>
      </c>
      <c r="J5016" t="s">
        <v>101</v>
      </c>
      <c r="K5016">
        <v>19140</v>
      </c>
      <c r="L5016" t="s">
        <v>54</v>
      </c>
      <c r="M5016" t="s">
        <v>5617</v>
      </c>
      <c r="N5016" t="s">
        <v>128</v>
      </c>
      <c r="O5016" t="s">
        <v>5482</v>
      </c>
      <c r="P5016" s="4">
        <v>8.8559999999999999</v>
      </c>
      <c r="Q5016" s="4">
        <v>18</v>
      </c>
      <c r="R5016" s="4">
        <f t="shared" si="314"/>
        <v>-9.1440000000000001</v>
      </c>
      <c r="S5016" s="4">
        <f t="shared" si="315"/>
        <v>-1.3715999999999999</v>
      </c>
    </row>
    <row r="5017" spans="1:19" ht="15.6" x14ac:dyDescent="0.3">
      <c r="A5017" t="s">
        <v>5620</v>
      </c>
      <c r="B5017" s="1">
        <v>42485</v>
      </c>
      <c r="C5017" s="1">
        <v>42492</v>
      </c>
      <c r="D5017">
        <f t="shared" si="312"/>
        <v>2016</v>
      </c>
      <c r="E5017" t="str">
        <f t="shared" si="313"/>
        <v>Apr</v>
      </c>
      <c r="F5017" t="s">
        <v>37</v>
      </c>
      <c r="G5017" t="s">
        <v>1118</v>
      </c>
      <c r="H5017" s="2" t="s">
        <v>22</v>
      </c>
      <c r="I5017" t="s">
        <v>47</v>
      </c>
      <c r="J5017" t="s">
        <v>33</v>
      </c>
      <c r="K5017">
        <v>90004</v>
      </c>
      <c r="L5017" t="s">
        <v>34</v>
      </c>
      <c r="M5017" t="s">
        <v>5621</v>
      </c>
      <c r="N5017" t="s">
        <v>128</v>
      </c>
      <c r="O5017" t="s">
        <v>5482</v>
      </c>
      <c r="P5017" s="4">
        <v>21.34</v>
      </c>
      <c r="Q5017" s="4">
        <v>18</v>
      </c>
      <c r="R5017" s="4">
        <f t="shared" si="314"/>
        <v>3.34</v>
      </c>
      <c r="S5017" s="4">
        <f t="shared" si="315"/>
        <v>0.501</v>
      </c>
    </row>
    <row r="5018" spans="1:19" ht="15.6" x14ac:dyDescent="0.3">
      <c r="A5018" t="s">
        <v>2201</v>
      </c>
      <c r="B5018" s="1">
        <v>42671</v>
      </c>
      <c r="C5018" s="1">
        <v>42677</v>
      </c>
      <c r="D5018">
        <f t="shared" si="312"/>
        <v>2016</v>
      </c>
      <c r="E5018" t="str">
        <f t="shared" si="313"/>
        <v>Oct</v>
      </c>
      <c r="F5018" t="s">
        <v>37</v>
      </c>
      <c r="G5018" t="s">
        <v>2202</v>
      </c>
      <c r="H5018" s="2" t="s">
        <v>22</v>
      </c>
      <c r="I5018" t="s">
        <v>204</v>
      </c>
      <c r="J5018" t="s">
        <v>205</v>
      </c>
      <c r="K5018">
        <v>42420</v>
      </c>
      <c r="L5018" t="s">
        <v>44</v>
      </c>
      <c r="M5018" t="s">
        <v>5621</v>
      </c>
      <c r="N5018" t="s">
        <v>128</v>
      </c>
      <c r="O5018" t="s">
        <v>5482</v>
      </c>
      <c r="P5018" s="4">
        <v>10.67</v>
      </c>
      <c r="Q5018" s="4">
        <v>18</v>
      </c>
      <c r="R5018" s="4">
        <f t="shared" si="314"/>
        <v>-7.33</v>
      </c>
      <c r="S5018" s="4">
        <f t="shared" si="315"/>
        <v>-1.0994999999999999</v>
      </c>
    </row>
    <row r="5019" spans="1:19" x14ac:dyDescent="0.3">
      <c r="A5019" t="s">
        <v>3347</v>
      </c>
      <c r="B5019" s="1">
        <v>43164</v>
      </c>
      <c r="C5019" s="1">
        <v>43164</v>
      </c>
      <c r="D5019">
        <f t="shared" si="312"/>
        <v>2018</v>
      </c>
      <c r="E5019" t="str">
        <f t="shared" si="313"/>
        <v>Mar</v>
      </c>
      <c r="F5019" t="s">
        <v>30</v>
      </c>
      <c r="G5019" t="s">
        <v>508</v>
      </c>
      <c r="H5019" t="s">
        <v>51</v>
      </c>
      <c r="I5019" t="s">
        <v>2955</v>
      </c>
      <c r="J5019" t="s">
        <v>454</v>
      </c>
      <c r="K5019">
        <v>38671</v>
      </c>
      <c r="L5019" t="s">
        <v>44</v>
      </c>
      <c r="M5019" t="s">
        <v>5621</v>
      </c>
      <c r="N5019" t="s">
        <v>128</v>
      </c>
      <c r="O5019" t="s">
        <v>5482</v>
      </c>
      <c r="P5019" s="4">
        <v>42.68</v>
      </c>
      <c r="Q5019" s="4">
        <v>42.68</v>
      </c>
      <c r="R5019" s="4">
        <f t="shared" si="314"/>
        <v>0</v>
      </c>
      <c r="S5019" s="4">
        <f t="shared" si="315"/>
        <v>0</v>
      </c>
    </row>
    <row r="5020" spans="1:19" ht="15.6" x14ac:dyDescent="0.3">
      <c r="A5020" t="s">
        <v>5622</v>
      </c>
      <c r="B5020" s="1">
        <v>42336</v>
      </c>
      <c r="C5020" s="1">
        <v>42341</v>
      </c>
      <c r="D5020">
        <f t="shared" si="312"/>
        <v>2015</v>
      </c>
      <c r="E5020" t="str">
        <f t="shared" si="313"/>
        <v>Nov</v>
      </c>
      <c r="F5020" t="s">
        <v>37</v>
      </c>
      <c r="G5020" t="s">
        <v>4485</v>
      </c>
      <c r="H5020" s="2" t="s">
        <v>22</v>
      </c>
      <c r="I5020" t="s">
        <v>645</v>
      </c>
      <c r="J5020" t="s">
        <v>653</v>
      </c>
      <c r="K5020">
        <v>47374</v>
      </c>
      <c r="L5020" t="s">
        <v>25</v>
      </c>
      <c r="M5020" t="s">
        <v>5621</v>
      </c>
      <c r="N5020" t="s">
        <v>128</v>
      </c>
      <c r="O5020" t="s">
        <v>5482</v>
      </c>
      <c r="P5020" s="4">
        <v>64.02</v>
      </c>
      <c r="Q5020" s="4">
        <v>64.02</v>
      </c>
      <c r="R5020" s="4">
        <f t="shared" si="314"/>
        <v>0</v>
      </c>
      <c r="S5020" s="4">
        <f t="shared" si="315"/>
        <v>0</v>
      </c>
    </row>
    <row r="5021" spans="1:19" x14ac:dyDescent="0.3">
      <c r="A5021" t="s">
        <v>5623</v>
      </c>
      <c r="B5021" s="1">
        <v>43012</v>
      </c>
      <c r="C5021" s="1">
        <v>43012</v>
      </c>
      <c r="D5021">
        <f t="shared" si="312"/>
        <v>2017</v>
      </c>
      <c r="E5021" t="str">
        <f t="shared" si="313"/>
        <v>Oct</v>
      </c>
      <c r="F5021" t="s">
        <v>30</v>
      </c>
      <c r="G5021" t="s">
        <v>216</v>
      </c>
      <c r="H5021" t="s">
        <v>51</v>
      </c>
      <c r="I5021" t="s">
        <v>5624</v>
      </c>
      <c r="J5021" t="s">
        <v>109</v>
      </c>
      <c r="K5021">
        <v>75056</v>
      </c>
      <c r="L5021" t="s">
        <v>25</v>
      </c>
      <c r="M5021" t="s">
        <v>5621</v>
      </c>
      <c r="N5021" t="s">
        <v>128</v>
      </c>
      <c r="O5021" t="s">
        <v>5482</v>
      </c>
      <c r="P5021" s="4">
        <v>59.752000000000002</v>
      </c>
      <c r="Q5021" s="4">
        <v>59.752000000000002</v>
      </c>
      <c r="R5021" s="4">
        <f t="shared" si="314"/>
        <v>0</v>
      </c>
      <c r="S5021" s="4">
        <f t="shared" si="315"/>
        <v>0</v>
      </c>
    </row>
    <row r="5022" spans="1:19" ht="15.6" x14ac:dyDescent="0.3">
      <c r="A5022" t="s">
        <v>5625</v>
      </c>
      <c r="B5022" s="1">
        <v>42338</v>
      </c>
      <c r="C5022" s="1">
        <v>42342</v>
      </c>
      <c r="D5022">
        <f t="shared" si="312"/>
        <v>2015</v>
      </c>
      <c r="E5022" t="str">
        <f t="shared" si="313"/>
        <v>Nov</v>
      </c>
      <c r="F5022" t="s">
        <v>37</v>
      </c>
      <c r="G5022" t="s">
        <v>296</v>
      </c>
      <c r="H5022" s="2" t="s">
        <v>22</v>
      </c>
      <c r="I5022" t="s">
        <v>3370</v>
      </c>
      <c r="J5022" t="s">
        <v>62</v>
      </c>
      <c r="K5022">
        <v>10550</v>
      </c>
      <c r="L5022" t="s">
        <v>54</v>
      </c>
      <c r="M5022" t="s">
        <v>5626</v>
      </c>
      <c r="N5022" t="s">
        <v>128</v>
      </c>
      <c r="O5022" t="s">
        <v>5482</v>
      </c>
      <c r="P5022" s="4">
        <v>62.28</v>
      </c>
      <c r="Q5022" s="4">
        <v>62.28</v>
      </c>
      <c r="R5022" s="4">
        <f t="shared" si="314"/>
        <v>0</v>
      </c>
      <c r="S5022" s="4">
        <f t="shared" si="315"/>
        <v>0</v>
      </c>
    </row>
    <row r="5023" spans="1:19" ht="15.6" x14ac:dyDescent="0.3">
      <c r="A5023" t="s">
        <v>5627</v>
      </c>
      <c r="B5023" s="1">
        <v>42963</v>
      </c>
      <c r="C5023" s="1">
        <v>42967</v>
      </c>
      <c r="D5023">
        <f t="shared" si="312"/>
        <v>2017</v>
      </c>
      <c r="E5023" t="str">
        <f t="shared" si="313"/>
        <v>Aug</v>
      </c>
      <c r="F5023" t="s">
        <v>37</v>
      </c>
      <c r="G5023" t="s">
        <v>985</v>
      </c>
      <c r="H5023" s="2" t="s">
        <v>22</v>
      </c>
      <c r="I5023" t="s">
        <v>32</v>
      </c>
      <c r="J5023" t="s">
        <v>33</v>
      </c>
      <c r="K5023">
        <v>94110</v>
      </c>
      <c r="L5023" t="s">
        <v>34</v>
      </c>
      <c r="M5023" t="s">
        <v>5628</v>
      </c>
      <c r="N5023" t="s">
        <v>128</v>
      </c>
      <c r="O5023" t="s">
        <v>5482</v>
      </c>
      <c r="P5023" s="4">
        <v>10.86</v>
      </c>
      <c r="Q5023" s="4">
        <v>18</v>
      </c>
      <c r="R5023" s="4">
        <f t="shared" si="314"/>
        <v>-7.1400000000000006</v>
      </c>
      <c r="S5023" s="4">
        <f t="shared" si="315"/>
        <v>-1.071</v>
      </c>
    </row>
    <row r="5024" spans="1:19" ht="15.6" x14ac:dyDescent="0.3">
      <c r="A5024" t="s">
        <v>3850</v>
      </c>
      <c r="B5024" s="1">
        <v>43361</v>
      </c>
      <c r="C5024" s="1">
        <v>43366</v>
      </c>
      <c r="D5024">
        <f t="shared" si="312"/>
        <v>2018</v>
      </c>
      <c r="E5024" t="str">
        <f t="shared" si="313"/>
        <v>Sep</v>
      </c>
      <c r="F5024" t="s">
        <v>37</v>
      </c>
      <c r="G5024" t="s">
        <v>572</v>
      </c>
      <c r="H5024" s="2" t="s">
        <v>22</v>
      </c>
      <c r="I5024" t="s">
        <v>32</v>
      </c>
      <c r="J5024" t="s">
        <v>33</v>
      </c>
      <c r="K5024">
        <v>94122</v>
      </c>
      <c r="L5024" t="s">
        <v>34</v>
      </c>
      <c r="M5024" t="s">
        <v>5628</v>
      </c>
      <c r="N5024" t="s">
        <v>128</v>
      </c>
      <c r="O5024" t="s">
        <v>5482</v>
      </c>
      <c r="P5024" s="4">
        <v>10.86</v>
      </c>
      <c r="Q5024" s="4">
        <v>18</v>
      </c>
      <c r="R5024" s="4">
        <f t="shared" si="314"/>
        <v>-7.1400000000000006</v>
      </c>
      <c r="S5024" s="4">
        <f t="shared" si="315"/>
        <v>-1.071</v>
      </c>
    </row>
    <row r="5025" spans="1:19" ht="15.6" x14ac:dyDescent="0.3">
      <c r="A5025" t="s">
        <v>2151</v>
      </c>
      <c r="B5025" s="1">
        <v>42441</v>
      </c>
      <c r="C5025" s="1">
        <v>42446</v>
      </c>
      <c r="D5025">
        <f t="shared" si="312"/>
        <v>2016</v>
      </c>
      <c r="E5025" t="str">
        <f t="shared" si="313"/>
        <v>Mar</v>
      </c>
      <c r="F5025" t="s">
        <v>37</v>
      </c>
      <c r="G5025" t="s">
        <v>1422</v>
      </c>
      <c r="H5025" s="2" t="s">
        <v>22</v>
      </c>
      <c r="I5025" t="s">
        <v>1314</v>
      </c>
      <c r="J5025" t="s">
        <v>79</v>
      </c>
      <c r="K5025">
        <v>33317</v>
      </c>
      <c r="L5025" t="s">
        <v>44</v>
      </c>
      <c r="M5025" t="s">
        <v>5628</v>
      </c>
      <c r="N5025" t="s">
        <v>128</v>
      </c>
      <c r="O5025" t="s">
        <v>5482</v>
      </c>
      <c r="P5025" s="4">
        <v>8.6880000000000006</v>
      </c>
      <c r="Q5025" s="4">
        <v>18</v>
      </c>
      <c r="R5025" s="4">
        <f t="shared" si="314"/>
        <v>-9.3119999999999994</v>
      </c>
      <c r="S5025" s="4">
        <f t="shared" si="315"/>
        <v>-1.3967999999999998</v>
      </c>
    </row>
    <row r="5026" spans="1:19" ht="15.6" x14ac:dyDescent="0.3">
      <c r="A5026" t="s">
        <v>5629</v>
      </c>
      <c r="B5026" s="1">
        <v>43339</v>
      </c>
      <c r="C5026" s="1">
        <v>43342</v>
      </c>
      <c r="D5026">
        <f t="shared" si="312"/>
        <v>2018</v>
      </c>
      <c r="E5026" t="str">
        <f t="shared" si="313"/>
        <v>Aug</v>
      </c>
      <c r="F5026" t="s">
        <v>20</v>
      </c>
      <c r="G5026" t="s">
        <v>1649</v>
      </c>
      <c r="H5026" s="2" t="s">
        <v>22</v>
      </c>
      <c r="I5026" t="s">
        <v>1270</v>
      </c>
      <c r="J5026" t="s">
        <v>79</v>
      </c>
      <c r="K5026">
        <v>33614</v>
      </c>
      <c r="L5026" t="s">
        <v>44</v>
      </c>
      <c r="M5026" t="s">
        <v>5628</v>
      </c>
      <c r="N5026" t="s">
        <v>128</v>
      </c>
      <c r="O5026" t="s">
        <v>5482</v>
      </c>
      <c r="P5026" s="4">
        <v>2.8959999999999999</v>
      </c>
      <c r="Q5026" s="4">
        <v>5</v>
      </c>
      <c r="R5026" s="4">
        <f t="shared" si="314"/>
        <v>-2.1040000000000001</v>
      </c>
      <c r="S5026" s="4">
        <f t="shared" si="315"/>
        <v>-0.31559999999999999</v>
      </c>
    </row>
    <row r="5027" spans="1:19" ht="15.6" x14ac:dyDescent="0.3">
      <c r="A5027" t="s">
        <v>4333</v>
      </c>
      <c r="B5027" s="1">
        <v>42280</v>
      </c>
      <c r="C5027" s="1">
        <v>42280</v>
      </c>
      <c r="D5027">
        <f t="shared" si="312"/>
        <v>2015</v>
      </c>
      <c r="E5027" t="str">
        <f t="shared" si="313"/>
        <v>Oct</v>
      </c>
      <c r="F5027" t="s">
        <v>30</v>
      </c>
      <c r="G5027" t="s">
        <v>2939</v>
      </c>
      <c r="H5027" s="2" t="s">
        <v>22</v>
      </c>
      <c r="I5027" t="s">
        <v>182</v>
      </c>
      <c r="J5027" t="s">
        <v>233</v>
      </c>
      <c r="K5027">
        <v>43229</v>
      </c>
      <c r="L5027" t="s">
        <v>54</v>
      </c>
      <c r="M5027" t="s">
        <v>5628</v>
      </c>
      <c r="N5027" t="s">
        <v>128</v>
      </c>
      <c r="O5027" t="s">
        <v>5482</v>
      </c>
      <c r="P5027" s="4">
        <v>14.48</v>
      </c>
      <c r="Q5027" s="4">
        <v>14.48</v>
      </c>
      <c r="R5027" s="4">
        <f t="shared" si="314"/>
        <v>0</v>
      </c>
      <c r="S5027" s="4">
        <f t="shared" si="315"/>
        <v>0</v>
      </c>
    </row>
    <row r="5028" spans="1:19" ht="15.6" x14ac:dyDescent="0.3">
      <c r="A5028" t="s">
        <v>3262</v>
      </c>
      <c r="B5028" s="1">
        <v>43444</v>
      </c>
      <c r="C5028" s="1">
        <v>43444</v>
      </c>
      <c r="D5028">
        <f t="shared" si="312"/>
        <v>2018</v>
      </c>
      <c r="E5028" t="str">
        <f t="shared" si="313"/>
        <v>Dec</v>
      </c>
      <c r="F5028" t="s">
        <v>30</v>
      </c>
      <c r="G5028" t="s">
        <v>1319</v>
      </c>
      <c r="H5028" s="2" t="s">
        <v>22</v>
      </c>
      <c r="I5028" t="s">
        <v>666</v>
      </c>
      <c r="J5028" t="s">
        <v>310</v>
      </c>
      <c r="K5028">
        <v>6824</v>
      </c>
      <c r="L5028" t="s">
        <v>54</v>
      </c>
      <c r="M5028" t="s">
        <v>5628</v>
      </c>
      <c r="N5028" t="s">
        <v>128</v>
      </c>
      <c r="O5028" t="s">
        <v>5482</v>
      </c>
      <c r="P5028" s="4">
        <v>10.86</v>
      </c>
      <c r="Q5028" s="4">
        <v>18</v>
      </c>
      <c r="R5028" s="4">
        <f t="shared" si="314"/>
        <v>-7.1400000000000006</v>
      </c>
      <c r="S5028" s="4">
        <f t="shared" si="315"/>
        <v>-1.071</v>
      </c>
    </row>
    <row r="5029" spans="1:19" ht="15.6" x14ac:dyDescent="0.3">
      <c r="A5029" t="s">
        <v>5630</v>
      </c>
      <c r="B5029" s="1">
        <v>43366</v>
      </c>
      <c r="C5029" s="1">
        <v>43369</v>
      </c>
      <c r="D5029">
        <f t="shared" si="312"/>
        <v>2018</v>
      </c>
      <c r="E5029" t="str">
        <f t="shared" si="313"/>
        <v>Sep</v>
      </c>
      <c r="F5029" t="s">
        <v>20</v>
      </c>
      <c r="G5029" t="s">
        <v>2933</v>
      </c>
      <c r="H5029" s="2" t="s">
        <v>22</v>
      </c>
      <c r="I5029" t="s">
        <v>214</v>
      </c>
      <c r="J5029" t="s">
        <v>75</v>
      </c>
      <c r="K5029">
        <v>80525</v>
      </c>
      <c r="L5029" t="s">
        <v>34</v>
      </c>
      <c r="M5029" t="s">
        <v>5631</v>
      </c>
      <c r="N5029" t="s">
        <v>128</v>
      </c>
      <c r="O5029" t="s">
        <v>5482</v>
      </c>
      <c r="P5029" s="4">
        <v>14.352</v>
      </c>
      <c r="Q5029" s="4">
        <v>14.352</v>
      </c>
      <c r="R5029" s="4">
        <f t="shared" si="314"/>
        <v>0</v>
      </c>
      <c r="S5029" s="4">
        <f t="shared" si="315"/>
        <v>0</v>
      </c>
    </row>
    <row r="5030" spans="1:19" ht="15.6" x14ac:dyDescent="0.3">
      <c r="A5030" t="s">
        <v>5632</v>
      </c>
      <c r="B5030" s="1">
        <v>42505</v>
      </c>
      <c r="C5030" s="1">
        <v>42510</v>
      </c>
      <c r="D5030">
        <f t="shared" si="312"/>
        <v>2016</v>
      </c>
      <c r="E5030" t="str">
        <f t="shared" si="313"/>
        <v>May</v>
      </c>
      <c r="F5030" t="s">
        <v>67</v>
      </c>
      <c r="G5030" t="s">
        <v>1313</v>
      </c>
      <c r="H5030" s="2" t="s">
        <v>22</v>
      </c>
      <c r="I5030" t="s">
        <v>820</v>
      </c>
      <c r="J5030" t="s">
        <v>183</v>
      </c>
      <c r="K5030">
        <v>30076</v>
      </c>
      <c r="L5030" t="s">
        <v>44</v>
      </c>
      <c r="M5030" t="s">
        <v>5631</v>
      </c>
      <c r="N5030" t="s">
        <v>128</v>
      </c>
      <c r="O5030" t="s">
        <v>5482</v>
      </c>
      <c r="P5030" s="4">
        <v>17.940000000000001</v>
      </c>
      <c r="Q5030" s="4">
        <v>18</v>
      </c>
      <c r="R5030" s="4">
        <f t="shared" si="314"/>
        <v>-5.9999999999998721E-2</v>
      </c>
      <c r="S5030" s="4">
        <f t="shared" si="315"/>
        <v>-8.9999999999998085E-3</v>
      </c>
    </row>
    <row r="5031" spans="1:19" ht="15.6" x14ac:dyDescent="0.3">
      <c r="A5031" t="s">
        <v>1380</v>
      </c>
      <c r="B5031" s="1">
        <v>42708</v>
      </c>
      <c r="C5031" s="1">
        <v>42713</v>
      </c>
      <c r="D5031">
        <f t="shared" si="312"/>
        <v>2016</v>
      </c>
      <c r="E5031" t="str">
        <f t="shared" si="313"/>
        <v>Dec</v>
      </c>
      <c r="F5031" t="s">
        <v>67</v>
      </c>
      <c r="G5031" t="s">
        <v>276</v>
      </c>
      <c r="H5031" s="2" t="s">
        <v>22</v>
      </c>
      <c r="I5031" t="s">
        <v>61</v>
      </c>
      <c r="J5031" t="s">
        <v>62</v>
      </c>
      <c r="K5031">
        <v>10035</v>
      </c>
      <c r="L5031" t="s">
        <v>54</v>
      </c>
      <c r="M5031" t="s">
        <v>5631</v>
      </c>
      <c r="N5031" t="s">
        <v>128</v>
      </c>
      <c r="O5031" t="s">
        <v>5482</v>
      </c>
      <c r="P5031" s="4">
        <v>17.940000000000001</v>
      </c>
      <c r="Q5031" s="4">
        <v>18</v>
      </c>
      <c r="R5031" s="4">
        <f t="shared" si="314"/>
        <v>-5.9999999999998721E-2</v>
      </c>
      <c r="S5031" s="4">
        <f t="shared" si="315"/>
        <v>-8.9999999999998085E-3</v>
      </c>
    </row>
    <row r="5032" spans="1:19" x14ac:dyDescent="0.3">
      <c r="A5032" t="s">
        <v>5633</v>
      </c>
      <c r="B5032" s="1">
        <v>43189</v>
      </c>
      <c r="C5032" s="1">
        <v>43190</v>
      </c>
      <c r="D5032">
        <f t="shared" si="312"/>
        <v>2018</v>
      </c>
      <c r="E5032" t="str">
        <f t="shared" si="313"/>
        <v>Mar</v>
      </c>
      <c r="F5032" t="s">
        <v>20</v>
      </c>
      <c r="G5032" t="s">
        <v>2728</v>
      </c>
      <c r="H5032" t="s">
        <v>105</v>
      </c>
      <c r="I5032" t="s">
        <v>502</v>
      </c>
      <c r="J5032" t="s">
        <v>503</v>
      </c>
      <c r="K5032">
        <v>73120</v>
      </c>
      <c r="L5032" t="s">
        <v>25</v>
      </c>
      <c r="M5032" t="s">
        <v>5634</v>
      </c>
      <c r="N5032" t="s">
        <v>128</v>
      </c>
      <c r="O5032" t="s">
        <v>5482</v>
      </c>
      <c r="P5032" s="4">
        <v>325.86</v>
      </c>
      <c r="Q5032" s="4">
        <v>325.86</v>
      </c>
      <c r="R5032" s="4">
        <f t="shared" si="314"/>
        <v>0</v>
      </c>
      <c r="S5032" s="4">
        <f t="shared" si="315"/>
        <v>0</v>
      </c>
    </row>
    <row r="5033" spans="1:19" x14ac:dyDescent="0.3">
      <c r="A5033" t="s">
        <v>5015</v>
      </c>
      <c r="B5033" s="1">
        <v>42848</v>
      </c>
      <c r="C5033" s="1">
        <v>42852</v>
      </c>
      <c r="D5033">
        <f t="shared" si="312"/>
        <v>2017</v>
      </c>
      <c r="E5033" t="str">
        <f t="shared" si="313"/>
        <v>Apr</v>
      </c>
      <c r="F5033" t="s">
        <v>37</v>
      </c>
      <c r="G5033" t="s">
        <v>1048</v>
      </c>
      <c r="H5033" t="s">
        <v>51</v>
      </c>
      <c r="I5033" t="s">
        <v>5016</v>
      </c>
      <c r="J5033" t="s">
        <v>33</v>
      </c>
      <c r="K5033">
        <v>92672</v>
      </c>
      <c r="L5033" t="s">
        <v>34</v>
      </c>
      <c r="M5033" t="s">
        <v>5635</v>
      </c>
      <c r="N5033" t="s">
        <v>128</v>
      </c>
      <c r="O5033" t="s">
        <v>5482</v>
      </c>
      <c r="P5033" s="4">
        <v>71.97</v>
      </c>
      <c r="Q5033" s="4">
        <v>71.97</v>
      </c>
      <c r="R5033" s="4">
        <f t="shared" si="314"/>
        <v>0</v>
      </c>
      <c r="S5033" s="4">
        <f t="shared" si="315"/>
        <v>0</v>
      </c>
    </row>
    <row r="5034" spans="1:19" x14ac:dyDescent="0.3">
      <c r="A5034" t="s">
        <v>5636</v>
      </c>
      <c r="B5034" s="1">
        <v>42789</v>
      </c>
      <c r="C5034" s="1">
        <v>42793</v>
      </c>
      <c r="D5034">
        <f t="shared" si="312"/>
        <v>2017</v>
      </c>
      <c r="E5034" t="str">
        <f t="shared" si="313"/>
        <v>Feb</v>
      </c>
      <c r="F5034" t="s">
        <v>37</v>
      </c>
      <c r="G5034" t="s">
        <v>3226</v>
      </c>
      <c r="H5034" t="s">
        <v>51</v>
      </c>
      <c r="I5034" t="s">
        <v>100</v>
      </c>
      <c r="J5034" t="s">
        <v>101</v>
      </c>
      <c r="K5034">
        <v>19120</v>
      </c>
      <c r="L5034" t="s">
        <v>54</v>
      </c>
      <c r="M5034" t="s">
        <v>5635</v>
      </c>
      <c r="N5034" t="s">
        <v>128</v>
      </c>
      <c r="O5034" t="s">
        <v>5482</v>
      </c>
      <c r="P5034" s="4">
        <v>57.576000000000001</v>
      </c>
      <c r="Q5034" s="4">
        <v>57.576000000000001</v>
      </c>
      <c r="R5034" s="4">
        <f t="shared" si="314"/>
        <v>0</v>
      </c>
      <c r="S5034" s="4">
        <f t="shared" si="315"/>
        <v>0</v>
      </c>
    </row>
    <row r="5035" spans="1:19" ht="15.6" x14ac:dyDescent="0.3">
      <c r="A5035" t="s">
        <v>5637</v>
      </c>
      <c r="B5035" s="1">
        <v>43401</v>
      </c>
      <c r="C5035" s="1">
        <v>43406</v>
      </c>
      <c r="D5035">
        <f t="shared" si="312"/>
        <v>2018</v>
      </c>
      <c r="E5035" t="str">
        <f t="shared" si="313"/>
        <v>Oct</v>
      </c>
      <c r="F5035" t="s">
        <v>67</v>
      </c>
      <c r="G5035" t="s">
        <v>1615</v>
      </c>
      <c r="H5035" s="2" t="s">
        <v>22</v>
      </c>
      <c r="I5035" t="s">
        <v>61</v>
      </c>
      <c r="J5035" t="s">
        <v>62</v>
      </c>
      <c r="K5035">
        <v>10035</v>
      </c>
      <c r="L5035" t="s">
        <v>54</v>
      </c>
      <c r="M5035" t="s">
        <v>5635</v>
      </c>
      <c r="N5035" t="s">
        <v>128</v>
      </c>
      <c r="O5035" t="s">
        <v>5482</v>
      </c>
      <c r="P5035" s="4">
        <v>47.98</v>
      </c>
      <c r="Q5035" s="4">
        <v>47.98</v>
      </c>
      <c r="R5035" s="4">
        <f t="shared" si="314"/>
        <v>0</v>
      </c>
      <c r="S5035" s="4">
        <f t="shared" si="315"/>
        <v>0</v>
      </c>
    </row>
    <row r="5036" spans="1:19" ht="15.6" x14ac:dyDescent="0.3">
      <c r="A5036" t="s">
        <v>5638</v>
      </c>
      <c r="B5036" s="1">
        <v>43443</v>
      </c>
      <c r="C5036" s="1">
        <v>43447</v>
      </c>
      <c r="D5036">
        <f t="shared" si="312"/>
        <v>2018</v>
      </c>
      <c r="E5036" t="str">
        <f t="shared" si="313"/>
        <v>Dec</v>
      </c>
      <c r="F5036" t="s">
        <v>37</v>
      </c>
      <c r="G5036" t="s">
        <v>3199</v>
      </c>
      <c r="H5036" s="2" t="s">
        <v>22</v>
      </c>
      <c r="I5036" t="s">
        <v>2455</v>
      </c>
      <c r="J5036" t="s">
        <v>233</v>
      </c>
      <c r="K5036">
        <v>45231</v>
      </c>
      <c r="L5036" t="s">
        <v>54</v>
      </c>
      <c r="M5036" t="s">
        <v>5635</v>
      </c>
      <c r="N5036" t="s">
        <v>128</v>
      </c>
      <c r="O5036" t="s">
        <v>5482</v>
      </c>
      <c r="P5036" s="4">
        <v>57.576000000000001</v>
      </c>
      <c r="Q5036" s="4">
        <v>57.576000000000001</v>
      </c>
      <c r="R5036" s="4">
        <f t="shared" si="314"/>
        <v>0</v>
      </c>
      <c r="S5036" s="4">
        <f t="shared" si="315"/>
        <v>0</v>
      </c>
    </row>
    <row r="5037" spans="1:19" x14ac:dyDescent="0.3">
      <c r="A5037" t="s">
        <v>1395</v>
      </c>
      <c r="B5037" s="1">
        <v>42806</v>
      </c>
      <c r="C5037" s="1">
        <v>42809</v>
      </c>
      <c r="D5037">
        <f t="shared" si="312"/>
        <v>2017</v>
      </c>
      <c r="E5037" t="str">
        <f t="shared" si="313"/>
        <v>Mar</v>
      </c>
      <c r="F5037" t="s">
        <v>67</v>
      </c>
      <c r="G5037" t="s">
        <v>1396</v>
      </c>
      <c r="H5037" t="s">
        <v>51</v>
      </c>
      <c r="I5037" t="s">
        <v>32</v>
      </c>
      <c r="J5037" t="s">
        <v>33</v>
      </c>
      <c r="K5037">
        <v>94109</v>
      </c>
      <c r="L5037" t="s">
        <v>34</v>
      </c>
      <c r="M5037" t="s">
        <v>5639</v>
      </c>
      <c r="N5037" t="s">
        <v>128</v>
      </c>
      <c r="O5037" t="s">
        <v>5482</v>
      </c>
      <c r="P5037" s="4">
        <v>30.56</v>
      </c>
      <c r="Q5037" s="4">
        <v>30.56</v>
      </c>
      <c r="R5037" s="4">
        <f t="shared" si="314"/>
        <v>0</v>
      </c>
      <c r="S5037" s="4">
        <f t="shared" si="315"/>
        <v>0</v>
      </c>
    </row>
    <row r="5038" spans="1:19" x14ac:dyDescent="0.3">
      <c r="A5038" t="s">
        <v>5640</v>
      </c>
      <c r="B5038" s="1">
        <v>42516</v>
      </c>
      <c r="C5038" s="1">
        <v>42519</v>
      </c>
      <c r="D5038">
        <f t="shared" si="312"/>
        <v>2016</v>
      </c>
      <c r="E5038" t="str">
        <f t="shared" si="313"/>
        <v>May</v>
      </c>
      <c r="F5038" t="s">
        <v>67</v>
      </c>
      <c r="G5038" t="s">
        <v>1768</v>
      </c>
      <c r="H5038" t="s">
        <v>105</v>
      </c>
      <c r="I5038" t="s">
        <v>78</v>
      </c>
      <c r="J5038" t="s">
        <v>83</v>
      </c>
      <c r="K5038">
        <v>28540</v>
      </c>
      <c r="L5038" t="s">
        <v>44</v>
      </c>
      <c r="M5038" t="s">
        <v>5639</v>
      </c>
      <c r="N5038" t="s">
        <v>128</v>
      </c>
      <c r="O5038" t="s">
        <v>5482</v>
      </c>
      <c r="P5038" s="4">
        <v>12.224</v>
      </c>
      <c r="Q5038" s="4">
        <v>12.224</v>
      </c>
      <c r="R5038" s="4">
        <f t="shared" si="314"/>
        <v>0</v>
      </c>
      <c r="S5038" s="4">
        <f t="shared" si="315"/>
        <v>0</v>
      </c>
    </row>
    <row r="5039" spans="1:19" ht="15.6" x14ac:dyDescent="0.3">
      <c r="A5039" t="s">
        <v>5641</v>
      </c>
      <c r="B5039" s="1">
        <v>42617</v>
      </c>
      <c r="C5039" s="1">
        <v>42621</v>
      </c>
      <c r="D5039">
        <f t="shared" si="312"/>
        <v>2016</v>
      </c>
      <c r="E5039" t="str">
        <f t="shared" si="313"/>
        <v>Sep</v>
      </c>
      <c r="F5039" t="s">
        <v>37</v>
      </c>
      <c r="G5039" t="s">
        <v>433</v>
      </c>
      <c r="H5039" s="2" t="s">
        <v>22</v>
      </c>
      <c r="I5039" t="s">
        <v>820</v>
      </c>
      <c r="J5039" t="s">
        <v>183</v>
      </c>
      <c r="K5039">
        <v>30076</v>
      </c>
      <c r="L5039" t="s">
        <v>44</v>
      </c>
      <c r="M5039" t="s">
        <v>5639</v>
      </c>
      <c r="N5039" t="s">
        <v>128</v>
      </c>
      <c r="O5039" t="s">
        <v>5482</v>
      </c>
      <c r="P5039" s="4">
        <v>15.28</v>
      </c>
      <c r="Q5039" s="4">
        <v>18</v>
      </c>
      <c r="R5039" s="4">
        <f t="shared" si="314"/>
        <v>-2.7200000000000006</v>
      </c>
      <c r="S5039" s="4">
        <f t="shared" si="315"/>
        <v>-0.40800000000000008</v>
      </c>
    </row>
    <row r="5040" spans="1:19" ht="15.6" x14ac:dyDescent="0.3">
      <c r="A5040" t="s">
        <v>5642</v>
      </c>
      <c r="B5040" s="1">
        <v>42457</v>
      </c>
      <c r="C5040" s="1">
        <v>42459</v>
      </c>
      <c r="D5040">
        <f t="shared" si="312"/>
        <v>2016</v>
      </c>
      <c r="E5040" t="str">
        <f t="shared" si="313"/>
        <v>Mar</v>
      </c>
      <c r="F5040" t="s">
        <v>67</v>
      </c>
      <c r="G5040" t="s">
        <v>1745</v>
      </c>
      <c r="H5040" s="2" t="s">
        <v>22</v>
      </c>
      <c r="I5040" t="s">
        <v>61</v>
      </c>
      <c r="J5040" t="s">
        <v>62</v>
      </c>
      <c r="K5040">
        <v>10009</v>
      </c>
      <c r="L5040" t="s">
        <v>54</v>
      </c>
      <c r="M5040" t="s">
        <v>5639</v>
      </c>
      <c r="N5040" t="s">
        <v>128</v>
      </c>
      <c r="O5040" t="s">
        <v>5482</v>
      </c>
      <c r="P5040" s="4">
        <v>22.92</v>
      </c>
      <c r="Q5040" s="4">
        <v>18</v>
      </c>
      <c r="R5040" s="4">
        <f t="shared" si="314"/>
        <v>4.9200000000000017</v>
      </c>
      <c r="S5040" s="4">
        <f t="shared" si="315"/>
        <v>0.73800000000000021</v>
      </c>
    </row>
    <row r="5041" spans="1:19" ht="15.6" x14ac:dyDescent="0.3">
      <c r="A5041" t="s">
        <v>5643</v>
      </c>
      <c r="B5041" s="1">
        <v>43368</v>
      </c>
      <c r="C5041" s="1">
        <v>43372</v>
      </c>
      <c r="D5041">
        <f t="shared" si="312"/>
        <v>2018</v>
      </c>
      <c r="E5041" t="str">
        <f t="shared" si="313"/>
        <v>Sep</v>
      </c>
      <c r="F5041" t="s">
        <v>37</v>
      </c>
      <c r="G5041" t="s">
        <v>490</v>
      </c>
      <c r="H5041" s="2" t="s">
        <v>22</v>
      </c>
      <c r="I5041" t="s">
        <v>419</v>
      </c>
      <c r="J5041" t="s">
        <v>233</v>
      </c>
      <c r="K5041">
        <v>44107</v>
      </c>
      <c r="L5041" t="s">
        <v>54</v>
      </c>
      <c r="M5041" t="s">
        <v>5639</v>
      </c>
      <c r="N5041" t="s">
        <v>128</v>
      </c>
      <c r="O5041" t="s">
        <v>5482</v>
      </c>
      <c r="P5041" s="4">
        <v>24.448</v>
      </c>
      <c r="Q5041" s="4">
        <v>24.448</v>
      </c>
      <c r="R5041" s="4">
        <f t="shared" si="314"/>
        <v>0</v>
      </c>
      <c r="S5041" s="4">
        <f t="shared" si="315"/>
        <v>0</v>
      </c>
    </row>
    <row r="5042" spans="1:19" ht="15.6" x14ac:dyDescent="0.3">
      <c r="A5042" t="s">
        <v>5644</v>
      </c>
      <c r="B5042" s="1">
        <v>42158</v>
      </c>
      <c r="C5042" s="1">
        <v>42162</v>
      </c>
      <c r="D5042">
        <f t="shared" si="312"/>
        <v>2015</v>
      </c>
      <c r="E5042" t="str">
        <f t="shared" si="313"/>
        <v>Jun</v>
      </c>
      <c r="F5042" t="s">
        <v>67</v>
      </c>
      <c r="G5042" t="s">
        <v>1889</v>
      </c>
      <c r="H5042" s="2" t="s">
        <v>22</v>
      </c>
      <c r="I5042" t="s">
        <v>1696</v>
      </c>
      <c r="J5042" t="s">
        <v>89</v>
      </c>
      <c r="K5042">
        <v>48640</v>
      </c>
      <c r="L5042" t="s">
        <v>25</v>
      </c>
      <c r="M5042" t="s">
        <v>5639</v>
      </c>
      <c r="N5042" t="s">
        <v>128</v>
      </c>
      <c r="O5042" t="s">
        <v>5482</v>
      </c>
      <c r="P5042" s="4">
        <v>15.28</v>
      </c>
      <c r="Q5042" s="4">
        <v>18</v>
      </c>
      <c r="R5042" s="4">
        <f t="shared" si="314"/>
        <v>-2.7200000000000006</v>
      </c>
      <c r="S5042" s="4">
        <f t="shared" si="315"/>
        <v>-0.40800000000000008</v>
      </c>
    </row>
    <row r="5043" spans="1:19" x14ac:dyDescent="0.3">
      <c r="A5043" t="s">
        <v>5645</v>
      </c>
      <c r="B5043" s="1">
        <v>42709</v>
      </c>
      <c r="C5043" s="1">
        <v>42715</v>
      </c>
      <c r="D5043">
        <f t="shared" si="312"/>
        <v>2016</v>
      </c>
      <c r="E5043" t="str">
        <f t="shared" si="313"/>
        <v>Dec</v>
      </c>
      <c r="F5043" t="s">
        <v>37</v>
      </c>
      <c r="G5043" t="s">
        <v>68</v>
      </c>
      <c r="H5043" t="s">
        <v>105</v>
      </c>
      <c r="I5043" t="s">
        <v>1985</v>
      </c>
      <c r="J5043" t="s">
        <v>24</v>
      </c>
      <c r="K5043">
        <v>61701</v>
      </c>
      <c r="L5043" t="s">
        <v>25</v>
      </c>
      <c r="M5043" t="s">
        <v>5639</v>
      </c>
      <c r="N5043" t="s">
        <v>128</v>
      </c>
      <c r="O5043" t="s">
        <v>5482</v>
      </c>
      <c r="P5043" s="4">
        <v>12.224</v>
      </c>
      <c r="Q5043" s="4">
        <v>12.224</v>
      </c>
      <c r="R5043" s="4">
        <f t="shared" si="314"/>
        <v>0</v>
      </c>
      <c r="S5043" s="4">
        <f t="shared" si="315"/>
        <v>0</v>
      </c>
    </row>
    <row r="5044" spans="1:19" ht="15.6" x14ac:dyDescent="0.3">
      <c r="A5044" t="s">
        <v>5646</v>
      </c>
      <c r="B5044" s="1">
        <v>43333</v>
      </c>
      <c r="C5044" s="1">
        <v>43340</v>
      </c>
      <c r="D5044">
        <f t="shared" si="312"/>
        <v>2018</v>
      </c>
      <c r="E5044" t="str">
        <f t="shared" si="313"/>
        <v>Aug</v>
      </c>
      <c r="F5044" t="s">
        <v>37</v>
      </c>
      <c r="G5044" t="s">
        <v>285</v>
      </c>
      <c r="H5044" s="2" t="s">
        <v>22</v>
      </c>
      <c r="I5044" t="s">
        <v>1104</v>
      </c>
      <c r="J5044" t="s">
        <v>807</v>
      </c>
      <c r="K5044">
        <v>55044</v>
      </c>
      <c r="L5044" t="s">
        <v>25</v>
      </c>
      <c r="M5044" t="s">
        <v>5639</v>
      </c>
      <c r="N5044" t="s">
        <v>128</v>
      </c>
      <c r="O5044" t="s">
        <v>5482</v>
      </c>
      <c r="P5044" s="4">
        <v>15.28</v>
      </c>
      <c r="Q5044" s="4">
        <v>18</v>
      </c>
      <c r="R5044" s="4">
        <f t="shared" si="314"/>
        <v>-2.7200000000000006</v>
      </c>
      <c r="S5044" s="4">
        <f t="shared" si="315"/>
        <v>-0.40800000000000008</v>
      </c>
    </row>
    <row r="5045" spans="1:19" ht="15.6" x14ac:dyDescent="0.3">
      <c r="A5045" t="s">
        <v>5647</v>
      </c>
      <c r="B5045" s="1">
        <v>43418</v>
      </c>
      <c r="C5045" s="1">
        <v>43421</v>
      </c>
      <c r="D5045">
        <f t="shared" si="312"/>
        <v>2018</v>
      </c>
      <c r="E5045" t="str">
        <f t="shared" si="313"/>
        <v>Nov</v>
      </c>
      <c r="F5045" t="s">
        <v>20</v>
      </c>
      <c r="G5045" t="s">
        <v>690</v>
      </c>
      <c r="H5045" s="2" t="s">
        <v>22</v>
      </c>
      <c r="I5045" t="s">
        <v>1116</v>
      </c>
      <c r="J5045" t="s">
        <v>807</v>
      </c>
      <c r="K5045">
        <v>55407</v>
      </c>
      <c r="L5045" t="s">
        <v>25</v>
      </c>
      <c r="M5045" t="s">
        <v>5639</v>
      </c>
      <c r="N5045" t="s">
        <v>128</v>
      </c>
      <c r="O5045" t="s">
        <v>5482</v>
      </c>
      <c r="P5045" s="4">
        <v>15.28</v>
      </c>
      <c r="Q5045" s="4">
        <v>18</v>
      </c>
      <c r="R5045" s="4">
        <f t="shared" si="314"/>
        <v>-2.7200000000000006</v>
      </c>
      <c r="S5045" s="4">
        <f t="shared" si="315"/>
        <v>-0.40800000000000008</v>
      </c>
    </row>
    <row r="5046" spans="1:19" ht="15.6" x14ac:dyDescent="0.3">
      <c r="A5046" t="s">
        <v>3951</v>
      </c>
      <c r="B5046" s="1">
        <v>42268</v>
      </c>
      <c r="C5046" s="1">
        <v>42272</v>
      </c>
      <c r="D5046">
        <f t="shared" si="312"/>
        <v>2015</v>
      </c>
      <c r="E5046" t="str">
        <f t="shared" si="313"/>
        <v>Sep</v>
      </c>
      <c r="F5046" t="s">
        <v>37</v>
      </c>
      <c r="G5046" t="s">
        <v>200</v>
      </c>
      <c r="H5046" s="2" t="s">
        <v>22</v>
      </c>
      <c r="I5046" t="s">
        <v>32</v>
      </c>
      <c r="J5046" t="s">
        <v>33</v>
      </c>
      <c r="K5046">
        <v>94109</v>
      </c>
      <c r="L5046" t="s">
        <v>34</v>
      </c>
      <c r="M5046" t="s">
        <v>5648</v>
      </c>
      <c r="N5046" t="s">
        <v>128</v>
      </c>
      <c r="O5046" t="s">
        <v>5482</v>
      </c>
      <c r="P5046" s="4">
        <v>78.349999999999994</v>
      </c>
      <c r="Q5046" s="4">
        <v>92.52</v>
      </c>
      <c r="R5046" s="4">
        <f t="shared" si="314"/>
        <v>-14.170000000000002</v>
      </c>
      <c r="S5046" s="4">
        <f t="shared" si="315"/>
        <v>-2.1255000000000002</v>
      </c>
    </row>
    <row r="5047" spans="1:19" x14ac:dyDescent="0.3">
      <c r="A5047" t="s">
        <v>4869</v>
      </c>
      <c r="B5047" s="1">
        <v>42641</v>
      </c>
      <c r="C5047" s="1">
        <v>42647</v>
      </c>
      <c r="D5047">
        <f t="shared" si="312"/>
        <v>2016</v>
      </c>
      <c r="E5047" t="str">
        <f t="shared" si="313"/>
        <v>Sep</v>
      </c>
      <c r="F5047" t="s">
        <v>37</v>
      </c>
      <c r="G5047" t="s">
        <v>652</v>
      </c>
      <c r="H5047" t="s">
        <v>105</v>
      </c>
      <c r="I5047" t="s">
        <v>293</v>
      </c>
      <c r="J5047" t="s">
        <v>75</v>
      </c>
      <c r="K5047">
        <v>80013</v>
      </c>
      <c r="L5047" t="s">
        <v>34</v>
      </c>
      <c r="M5047" t="s">
        <v>5648</v>
      </c>
      <c r="N5047" t="s">
        <v>128</v>
      </c>
      <c r="O5047" t="s">
        <v>5482</v>
      </c>
      <c r="P5047" s="4">
        <v>12.536</v>
      </c>
      <c r="Q5047" s="4">
        <v>12.536</v>
      </c>
      <c r="R5047" s="4">
        <f t="shared" si="314"/>
        <v>0</v>
      </c>
      <c r="S5047" s="4">
        <f t="shared" si="315"/>
        <v>0</v>
      </c>
    </row>
    <row r="5048" spans="1:19" x14ac:dyDescent="0.3">
      <c r="A5048" t="s">
        <v>5170</v>
      </c>
      <c r="B5048" s="1">
        <v>42766</v>
      </c>
      <c r="C5048" s="1">
        <v>42772</v>
      </c>
      <c r="D5048">
        <f t="shared" si="312"/>
        <v>2017</v>
      </c>
      <c r="E5048" t="str">
        <f t="shared" si="313"/>
        <v>Jan</v>
      </c>
      <c r="F5048" t="s">
        <v>37</v>
      </c>
      <c r="G5048" t="s">
        <v>1768</v>
      </c>
      <c r="H5048" t="s">
        <v>51</v>
      </c>
      <c r="I5048" t="s">
        <v>600</v>
      </c>
      <c r="J5048" t="s">
        <v>183</v>
      </c>
      <c r="K5048">
        <v>30318</v>
      </c>
      <c r="L5048" t="s">
        <v>44</v>
      </c>
      <c r="M5048" t="s">
        <v>5648</v>
      </c>
      <c r="N5048" t="s">
        <v>128</v>
      </c>
      <c r="O5048" t="s">
        <v>5482</v>
      </c>
      <c r="P5048" s="4">
        <v>125.36</v>
      </c>
      <c r="Q5048" s="4">
        <v>125.36</v>
      </c>
      <c r="R5048" s="4">
        <f t="shared" si="314"/>
        <v>0</v>
      </c>
      <c r="S5048" s="4">
        <f t="shared" si="315"/>
        <v>0</v>
      </c>
    </row>
    <row r="5049" spans="1:19" ht="15.6" x14ac:dyDescent="0.3">
      <c r="A5049" t="s">
        <v>5649</v>
      </c>
      <c r="B5049" s="1">
        <v>43273</v>
      </c>
      <c r="C5049" s="1">
        <v>43274</v>
      </c>
      <c r="D5049">
        <f t="shared" si="312"/>
        <v>2018</v>
      </c>
      <c r="E5049" t="str">
        <f t="shared" si="313"/>
        <v>Jun</v>
      </c>
      <c r="F5049" t="s">
        <v>20</v>
      </c>
      <c r="G5049" t="s">
        <v>544</v>
      </c>
      <c r="H5049" s="2" t="s">
        <v>22</v>
      </c>
      <c r="I5049" t="s">
        <v>136</v>
      </c>
      <c r="J5049" t="s">
        <v>79</v>
      </c>
      <c r="K5049">
        <v>33178</v>
      </c>
      <c r="L5049" t="s">
        <v>44</v>
      </c>
      <c r="M5049" t="s">
        <v>5648</v>
      </c>
      <c r="N5049" t="s">
        <v>128</v>
      </c>
      <c r="O5049" t="s">
        <v>5482</v>
      </c>
      <c r="P5049" s="4">
        <v>37.607999999999997</v>
      </c>
      <c r="Q5049" s="4">
        <v>37.607999999999997</v>
      </c>
      <c r="R5049" s="4">
        <f t="shared" si="314"/>
        <v>0</v>
      </c>
      <c r="S5049" s="4">
        <f t="shared" si="315"/>
        <v>0</v>
      </c>
    </row>
    <row r="5050" spans="1:19" x14ac:dyDescent="0.3">
      <c r="A5050" t="s">
        <v>1371</v>
      </c>
      <c r="B5050" s="1">
        <v>43183</v>
      </c>
      <c r="C5050" s="1">
        <v>43186</v>
      </c>
      <c r="D5050">
        <f t="shared" si="312"/>
        <v>2018</v>
      </c>
      <c r="E5050" t="str">
        <f t="shared" si="313"/>
        <v>Mar</v>
      </c>
      <c r="F5050" t="s">
        <v>20</v>
      </c>
      <c r="G5050" t="s">
        <v>934</v>
      </c>
      <c r="H5050" t="s">
        <v>51</v>
      </c>
      <c r="I5050" t="s">
        <v>61</v>
      </c>
      <c r="J5050" t="s">
        <v>62</v>
      </c>
      <c r="K5050">
        <v>10035</v>
      </c>
      <c r="L5050" t="s">
        <v>54</v>
      </c>
      <c r="M5050" t="s">
        <v>5648</v>
      </c>
      <c r="N5050" t="s">
        <v>128</v>
      </c>
      <c r="O5050" t="s">
        <v>5482</v>
      </c>
      <c r="P5050" s="4">
        <v>47.01</v>
      </c>
      <c r="Q5050" s="4">
        <v>47.01</v>
      </c>
      <c r="R5050" s="4">
        <f t="shared" si="314"/>
        <v>0</v>
      </c>
      <c r="S5050" s="4">
        <f t="shared" si="315"/>
        <v>0</v>
      </c>
    </row>
    <row r="5051" spans="1:19" ht="15.6" x14ac:dyDescent="0.3">
      <c r="A5051" t="s">
        <v>4795</v>
      </c>
      <c r="B5051" s="1">
        <v>42324</v>
      </c>
      <c r="C5051" s="1">
        <v>42329</v>
      </c>
      <c r="D5051">
        <f t="shared" si="312"/>
        <v>2015</v>
      </c>
      <c r="E5051" t="str">
        <f t="shared" si="313"/>
        <v>Nov</v>
      </c>
      <c r="F5051" t="s">
        <v>37</v>
      </c>
      <c r="G5051" t="s">
        <v>1361</v>
      </c>
      <c r="H5051" s="2" t="s">
        <v>22</v>
      </c>
      <c r="I5051" t="s">
        <v>1985</v>
      </c>
      <c r="J5051" t="s">
        <v>653</v>
      </c>
      <c r="K5051">
        <v>47401</v>
      </c>
      <c r="L5051" t="s">
        <v>25</v>
      </c>
      <c r="M5051" t="s">
        <v>5648</v>
      </c>
      <c r="N5051" t="s">
        <v>128</v>
      </c>
      <c r="O5051" t="s">
        <v>5482</v>
      </c>
      <c r="P5051" s="4">
        <v>78.349999999999994</v>
      </c>
      <c r="Q5051" s="4">
        <v>78.349999999999994</v>
      </c>
      <c r="R5051" s="4">
        <f t="shared" si="314"/>
        <v>0</v>
      </c>
      <c r="S5051" s="4">
        <f t="shared" si="315"/>
        <v>0</v>
      </c>
    </row>
    <row r="5052" spans="1:19" x14ac:dyDescent="0.3">
      <c r="A5052" t="s">
        <v>3889</v>
      </c>
      <c r="B5052" s="1">
        <v>43092</v>
      </c>
      <c r="C5052" s="1">
        <v>43099</v>
      </c>
      <c r="D5052">
        <f t="shared" si="312"/>
        <v>2017</v>
      </c>
      <c r="E5052" t="str">
        <f t="shared" si="313"/>
        <v>Dec</v>
      </c>
      <c r="F5052" t="s">
        <v>37</v>
      </c>
      <c r="G5052" t="s">
        <v>605</v>
      </c>
      <c r="H5052" t="s">
        <v>51</v>
      </c>
      <c r="I5052" t="s">
        <v>69</v>
      </c>
      <c r="J5052" t="s">
        <v>70</v>
      </c>
      <c r="K5052">
        <v>98103</v>
      </c>
      <c r="L5052" t="s">
        <v>34</v>
      </c>
      <c r="M5052" t="s">
        <v>5650</v>
      </c>
      <c r="N5052" t="s">
        <v>128</v>
      </c>
      <c r="O5052" t="s">
        <v>5482</v>
      </c>
      <c r="P5052" s="4">
        <v>61.96</v>
      </c>
      <c r="Q5052" s="4">
        <v>61.96</v>
      </c>
      <c r="R5052" s="4">
        <f t="shared" si="314"/>
        <v>0</v>
      </c>
      <c r="S5052" s="4">
        <f t="shared" si="315"/>
        <v>0</v>
      </c>
    </row>
    <row r="5053" spans="1:19" ht="15.6" x14ac:dyDescent="0.3">
      <c r="A5053" t="s">
        <v>5476</v>
      </c>
      <c r="B5053" s="1">
        <v>42116</v>
      </c>
      <c r="C5053" s="1">
        <v>42118</v>
      </c>
      <c r="D5053">
        <f t="shared" si="312"/>
        <v>2015</v>
      </c>
      <c r="E5053" t="str">
        <f t="shared" si="313"/>
        <v>Apr</v>
      </c>
      <c r="F5053" t="s">
        <v>67</v>
      </c>
      <c r="G5053" t="s">
        <v>1153</v>
      </c>
      <c r="H5053" s="2" t="s">
        <v>22</v>
      </c>
      <c r="I5053" t="s">
        <v>232</v>
      </c>
      <c r="J5053" t="s">
        <v>62</v>
      </c>
      <c r="K5053">
        <v>12180</v>
      </c>
      <c r="L5053" t="s">
        <v>54</v>
      </c>
      <c r="M5053" t="s">
        <v>5650</v>
      </c>
      <c r="N5053" t="s">
        <v>128</v>
      </c>
      <c r="O5053" t="s">
        <v>5482</v>
      </c>
      <c r="P5053" s="4">
        <v>247.84</v>
      </c>
      <c r="Q5053" s="4">
        <v>80</v>
      </c>
      <c r="R5053" s="4">
        <f t="shared" si="314"/>
        <v>167.84</v>
      </c>
      <c r="S5053" s="4">
        <f t="shared" si="315"/>
        <v>25.175999999999998</v>
      </c>
    </row>
    <row r="5054" spans="1:19" ht="15.6" x14ac:dyDescent="0.3">
      <c r="A5054" t="s">
        <v>4582</v>
      </c>
      <c r="B5054" s="1">
        <v>42315</v>
      </c>
      <c r="C5054" s="1">
        <v>42317</v>
      </c>
      <c r="D5054">
        <f t="shared" si="312"/>
        <v>2015</v>
      </c>
      <c r="E5054" t="str">
        <f t="shared" si="313"/>
        <v>Nov</v>
      </c>
      <c r="F5054" t="s">
        <v>20</v>
      </c>
      <c r="G5054" t="s">
        <v>4037</v>
      </c>
      <c r="H5054" s="2" t="s">
        <v>22</v>
      </c>
      <c r="I5054" t="s">
        <v>113</v>
      </c>
      <c r="J5054" t="s">
        <v>109</v>
      </c>
      <c r="K5054">
        <v>77041</v>
      </c>
      <c r="L5054" t="s">
        <v>25</v>
      </c>
      <c r="M5054" t="s">
        <v>5650</v>
      </c>
      <c r="N5054" t="s">
        <v>128</v>
      </c>
      <c r="O5054" t="s">
        <v>5482</v>
      </c>
      <c r="P5054" s="4">
        <v>74.352000000000004</v>
      </c>
      <c r="Q5054" s="4">
        <v>74.352000000000004</v>
      </c>
      <c r="R5054" s="4">
        <f t="shared" si="314"/>
        <v>0</v>
      </c>
      <c r="S5054" s="4">
        <f t="shared" si="315"/>
        <v>0</v>
      </c>
    </row>
    <row r="5055" spans="1:19" ht="15.6" x14ac:dyDescent="0.3">
      <c r="A5055" t="s">
        <v>5651</v>
      </c>
      <c r="B5055" s="1">
        <v>42369</v>
      </c>
      <c r="C5055" s="1">
        <v>42374</v>
      </c>
      <c r="D5055">
        <f t="shared" si="312"/>
        <v>2015</v>
      </c>
      <c r="E5055" t="str">
        <f t="shared" si="313"/>
        <v>Dec</v>
      </c>
      <c r="F5055" t="s">
        <v>37</v>
      </c>
      <c r="G5055" t="s">
        <v>1608</v>
      </c>
      <c r="H5055" s="2" t="s">
        <v>22</v>
      </c>
      <c r="I5055" t="s">
        <v>777</v>
      </c>
      <c r="J5055" t="s">
        <v>109</v>
      </c>
      <c r="K5055">
        <v>79907</v>
      </c>
      <c r="L5055" t="s">
        <v>25</v>
      </c>
      <c r="M5055" t="s">
        <v>5650</v>
      </c>
      <c r="N5055" t="s">
        <v>128</v>
      </c>
      <c r="O5055" t="s">
        <v>5482</v>
      </c>
      <c r="P5055" s="4">
        <v>49.567999999999998</v>
      </c>
      <c r="Q5055" s="4">
        <v>49.567999999999998</v>
      </c>
      <c r="R5055" s="4">
        <f t="shared" si="314"/>
        <v>0</v>
      </c>
      <c r="S5055" s="4">
        <f t="shared" si="315"/>
        <v>0</v>
      </c>
    </row>
    <row r="5056" spans="1:19" ht="15.6" x14ac:dyDescent="0.3">
      <c r="A5056" t="s">
        <v>5652</v>
      </c>
      <c r="B5056" s="1">
        <v>42279</v>
      </c>
      <c r="C5056" s="1">
        <v>42282</v>
      </c>
      <c r="D5056">
        <f t="shared" si="312"/>
        <v>2015</v>
      </c>
      <c r="E5056" t="str">
        <f t="shared" si="313"/>
        <v>Oct</v>
      </c>
      <c r="F5056" t="s">
        <v>20</v>
      </c>
      <c r="G5056" t="s">
        <v>2963</v>
      </c>
      <c r="H5056" s="2" t="s">
        <v>22</v>
      </c>
      <c r="I5056" t="s">
        <v>1368</v>
      </c>
      <c r="J5056" t="s">
        <v>178</v>
      </c>
      <c r="K5056">
        <v>85281</v>
      </c>
      <c r="L5056" t="s">
        <v>34</v>
      </c>
      <c r="M5056" t="s">
        <v>5653</v>
      </c>
      <c r="N5056" t="s">
        <v>128</v>
      </c>
      <c r="O5056" t="s">
        <v>5482</v>
      </c>
      <c r="P5056" s="4">
        <v>12.768000000000001</v>
      </c>
      <c r="Q5056" s="4">
        <v>100</v>
      </c>
      <c r="R5056" s="4">
        <f t="shared" si="314"/>
        <v>-87.231999999999999</v>
      </c>
      <c r="S5056" s="4">
        <f t="shared" si="315"/>
        <v>-13.0848</v>
      </c>
    </row>
    <row r="5057" spans="1:19" ht="15.6" x14ac:dyDescent="0.3">
      <c r="A5057" t="s">
        <v>2303</v>
      </c>
      <c r="B5057" s="1">
        <v>43151</v>
      </c>
      <c r="C5057" s="1">
        <v>43158</v>
      </c>
      <c r="D5057">
        <f t="shared" si="312"/>
        <v>2018</v>
      </c>
      <c r="E5057" t="str">
        <f t="shared" si="313"/>
        <v>Feb</v>
      </c>
      <c r="F5057" t="s">
        <v>37</v>
      </c>
      <c r="G5057" t="s">
        <v>56</v>
      </c>
      <c r="H5057" s="2" t="s">
        <v>22</v>
      </c>
      <c r="I5057" t="s">
        <v>1535</v>
      </c>
      <c r="J5057" t="s">
        <v>178</v>
      </c>
      <c r="K5057">
        <v>85234</v>
      </c>
      <c r="L5057" t="s">
        <v>34</v>
      </c>
      <c r="M5057" t="s">
        <v>5653</v>
      </c>
      <c r="N5057" t="s">
        <v>128</v>
      </c>
      <c r="O5057" t="s">
        <v>5482</v>
      </c>
      <c r="P5057" s="4">
        <v>10.64</v>
      </c>
      <c r="Q5057" s="4">
        <v>100</v>
      </c>
      <c r="R5057" s="4">
        <f t="shared" si="314"/>
        <v>-89.36</v>
      </c>
      <c r="S5057" s="4">
        <f t="shared" si="315"/>
        <v>-13.404</v>
      </c>
    </row>
    <row r="5058" spans="1:19" ht="15.6" x14ac:dyDescent="0.3">
      <c r="A5058" t="s">
        <v>729</v>
      </c>
      <c r="B5058" s="1">
        <v>43406</v>
      </c>
      <c r="C5058" s="1">
        <v>43409</v>
      </c>
      <c r="D5058">
        <f t="shared" ref="D5058:D5121" si="316">YEAR(B5058)</f>
        <v>2018</v>
      </c>
      <c r="E5058" t="str">
        <f t="shared" ref="E5058:E5121" si="317">TEXT(B5058,"mmm")</f>
        <v>Nov</v>
      </c>
      <c r="F5058" t="s">
        <v>67</v>
      </c>
      <c r="G5058" t="s">
        <v>730</v>
      </c>
      <c r="H5058" s="2" t="s">
        <v>22</v>
      </c>
      <c r="I5058" t="s">
        <v>204</v>
      </c>
      <c r="J5058" t="s">
        <v>205</v>
      </c>
      <c r="K5058">
        <v>42420</v>
      </c>
      <c r="L5058" t="s">
        <v>44</v>
      </c>
      <c r="M5058" t="s">
        <v>5653</v>
      </c>
      <c r="N5058" t="s">
        <v>128</v>
      </c>
      <c r="O5058" t="s">
        <v>5482</v>
      </c>
      <c r="P5058" s="4">
        <v>5.32</v>
      </c>
      <c r="Q5058" s="4">
        <v>5</v>
      </c>
      <c r="R5058" s="4">
        <f t="shared" si="314"/>
        <v>0.32000000000000028</v>
      </c>
      <c r="S5058" s="4">
        <f t="shared" si="315"/>
        <v>4.8000000000000043E-2</v>
      </c>
    </row>
    <row r="5059" spans="1:19" ht="15.6" x14ac:dyDescent="0.3">
      <c r="A5059" t="s">
        <v>5654</v>
      </c>
      <c r="B5059" s="1">
        <v>43372</v>
      </c>
      <c r="C5059" s="1">
        <v>43374</v>
      </c>
      <c r="D5059">
        <f t="shared" si="316"/>
        <v>2018</v>
      </c>
      <c r="E5059" t="str">
        <f t="shared" si="317"/>
        <v>Sep</v>
      </c>
      <c r="F5059" t="s">
        <v>20</v>
      </c>
      <c r="G5059" t="s">
        <v>1678</v>
      </c>
      <c r="H5059" s="2" t="s">
        <v>22</v>
      </c>
      <c r="I5059" t="s">
        <v>1146</v>
      </c>
      <c r="J5059" t="s">
        <v>62</v>
      </c>
      <c r="K5059">
        <v>11550</v>
      </c>
      <c r="L5059" t="s">
        <v>54</v>
      </c>
      <c r="M5059" t="s">
        <v>5653</v>
      </c>
      <c r="N5059" t="s">
        <v>128</v>
      </c>
      <c r="O5059" t="s">
        <v>5482</v>
      </c>
      <c r="P5059" s="4">
        <v>7.98</v>
      </c>
      <c r="Q5059" s="4">
        <v>18</v>
      </c>
      <c r="R5059" s="4">
        <f t="shared" ref="R5059:R5122" si="318">P5059-Q5059</f>
        <v>-10.02</v>
      </c>
      <c r="S5059" s="4">
        <f t="shared" ref="S5059:S5122" si="319">0.15*R5059</f>
        <v>-1.5029999999999999</v>
      </c>
    </row>
    <row r="5060" spans="1:19" ht="15.6" x14ac:dyDescent="0.3">
      <c r="A5060" t="s">
        <v>3561</v>
      </c>
      <c r="B5060" s="1">
        <v>42330</v>
      </c>
      <c r="C5060" s="1">
        <v>42335</v>
      </c>
      <c r="D5060">
        <f t="shared" si="316"/>
        <v>2015</v>
      </c>
      <c r="E5060" t="str">
        <f t="shared" si="317"/>
        <v>Nov</v>
      </c>
      <c r="F5060" t="s">
        <v>37</v>
      </c>
      <c r="G5060" t="s">
        <v>2652</v>
      </c>
      <c r="H5060" s="2" t="s">
        <v>22</v>
      </c>
      <c r="I5060" t="s">
        <v>182</v>
      </c>
      <c r="J5060" t="s">
        <v>183</v>
      </c>
      <c r="K5060">
        <v>31907</v>
      </c>
      <c r="L5060" t="s">
        <v>44</v>
      </c>
      <c r="M5060" t="s">
        <v>5655</v>
      </c>
      <c r="N5060" t="s">
        <v>128</v>
      </c>
      <c r="O5060" t="s">
        <v>5482</v>
      </c>
      <c r="P5060" s="4">
        <v>16.23</v>
      </c>
      <c r="Q5060" s="4">
        <v>18</v>
      </c>
      <c r="R5060" s="4">
        <f t="shared" si="318"/>
        <v>-1.7699999999999996</v>
      </c>
      <c r="S5060" s="4">
        <f t="shared" si="319"/>
        <v>-0.2654999999999999</v>
      </c>
    </row>
    <row r="5061" spans="1:19" ht="15.6" x14ac:dyDescent="0.3">
      <c r="A5061" t="s">
        <v>5656</v>
      </c>
      <c r="B5061" s="1">
        <v>43234</v>
      </c>
      <c r="C5061" s="1">
        <v>43241</v>
      </c>
      <c r="D5061">
        <f t="shared" si="316"/>
        <v>2018</v>
      </c>
      <c r="E5061" t="str">
        <f t="shared" si="317"/>
        <v>May</v>
      </c>
      <c r="F5061" t="s">
        <v>37</v>
      </c>
      <c r="G5061" t="s">
        <v>2268</v>
      </c>
      <c r="H5061" s="2" t="s">
        <v>22</v>
      </c>
      <c r="I5061" t="s">
        <v>2600</v>
      </c>
      <c r="J5061" t="s">
        <v>454</v>
      </c>
      <c r="K5061">
        <v>39503</v>
      </c>
      <c r="L5061" t="s">
        <v>44</v>
      </c>
      <c r="M5061" t="s">
        <v>5655</v>
      </c>
      <c r="N5061" t="s">
        <v>128</v>
      </c>
      <c r="O5061" t="s">
        <v>5482</v>
      </c>
      <c r="P5061" s="4">
        <v>48.69</v>
      </c>
      <c r="Q5061" s="4">
        <v>48.69</v>
      </c>
      <c r="R5061" s="4">
        <f t="shared" si="318"/>
        <v>0</v>
      </c>
      <c r="S5061" s="4">
        <f t="shared" si="319"/>
        <v>0</v>
      </c>
    </row>
    <row r="5062" spans="1:19" ht="15.6" x14ac:dyDescent="0.3">
      <c r="A5062" t="s">
        <v>4929</v>
      </c>
      <c r="B5062" s="1">
        <v>42368</v>
      </c>
      <c r="C5062" s="1">
        <v>42370</v>
      </c>
      <c r="D5062">
        <f t="shared" si="316"/>
        <v>2015</v>
      </c>
      <c r="E5062" t="str">
        <f t="shared" si="317"/>
        <v>Dec</v>
      </c>
      <c r="F5062" t="s">
        <v>67</v>
      </c>
      <c r="G5062" t="s">
        <v>1649</v>
      </c>
      <c r="H5062" s="2" t="s">
        <v>22</v>
      </c>
      <c r="I5062" t="s">
        <v>2541</v>
      </c>
      <c r="J5062" t="s">
        <v>109</v>
      </c>
      <c r="K5062">
        <v>78041</v>
      </c>
      <c r="L5062" t="s">
        <v>25</v>
      </c>
      <c r="M5062" t="s">
        <v>5655</v>
      </c>
      <c r="N5062" t="s">
        <v>128</v>
      </c>
      <c r="O5062" t="s">
        <v>5482</v>
      </c>
      <c r="P5062" s="4">
        <v>12.984</v>
      </c>
      <c r="Q5062" s="4">
        <v>12.984</v>
      </c>
      <c r="R5062" s="4">
        <f t="shared" si="318"/>
        <v>0</v>
      </c>
      <c r="S5062" s="4">
        <f t="shared" si="319"/>
        <v>0</v>
      </c>
    </row>
    <row r="5063" spans="1:19" ht="15.6" x14ac:dyDescent="0.3">
      <c r="A5063" t="s">
        <v>5657</v>
      </c>
      <c r="B5063" s="1">
        <v>42266</v>
      </c>
      <c r="C5063" s="1">
        <v>42266</v>
      </c>
      <c r="D5063">
        <f t="shared" si="316"/>
        <v>2015</v>
      </c>
      <c r="E5063" t="str">
        <f t="shared" si="317"/>
        <v>Sep</v>
      </c>
      <c r="F5063" t="s">
        <v>30</v>
      </c>
      <c r="G5063" t="s">
        <v>3629</v>
      </c>
      <c r="H5063" s="2" t="s">
        <v>22</v>
      </c>
      <c r="I5063" t="s">
        <v>32</v>
      </c>
      <c r="J5063" t="s">
        <v>33</v>
      </c>
      <c r="K5063">
        <v>94110</v>
      </c>
      <c r="L5063" t="s">
        <v>34</v>
      </c>
      <c r="M5063" t="s">
        <v>5658</v>
      </c>
      <c r="N5063" t="s">
        <v>128</v>
      </c>
      <c r="O5063" t="s">
        <v>5659</v>
      </c>
      <c r="P5063" s="4">
        <v>5.67</v>
      </c>
      <c r="Q5063" s="4">
        <v>5</v>
      </c>
      <c r="R5063" s="4">
        <f t="shared" si="318"/>
        <v>0.66999999999999993</v>
      </c>
      <c r="S5063" s="4">
        <f t="shared" si="319"/>
        <v>0.10049999999999999</v>
      </c>
    </row>
    <row r="5064" spans="1:19" ht="15.6" x14ac:dyDescent="0.3">
      <c r="A5064" t="s">
        <v>514</v>
      </c>
      <c r="B5064" s="1">
        <v>42771</v>
      </c>
      <c r="C5064" s="1">
        <v>42771</v>
      </c>
      <c r="D5064">
        <f t="shared" si="316"/>
        <v>2017</v>
      </c>
      <c r="E5064" t="str">
        <f t="shared" si="317"/>
        <v>Feb</v>
      </c>
      <c r="F5064" t="s">
        <v>30</v>
      </c>
      <c r="G5064" t="s">
        <v>354</v>
      </c>
      <c r="H5064" s="2" t="s">
        <v>22</v>
      </c>
      <c r="I5064" t="s">
        <v>515</v>
      </c>
      <c r="J5064" t="s">
        <v>183</v>
      </c>
      <c r="K5064">
        <v>30080</v>
      </c>
      <c r="L5064" t="s">
        <v>44</v>
      </c>
      <c r="M5064" t="s">
        <v>5658</v>
      </c>
      <c r="N5064" t="s">
        <v>128</v>
      </c>
      <c r="O5064" t="s">
        <v>5659</v>
      </c>
      <c r="P5064" s="4">
        <v>9.4499999999999993</v>
      </c>
      <c r="Q5064" s="4">
        <v>18</v>
      </c>
      <c r="R5064" s="4">
        <f t="shared" si="318"/>
        <v>-8.5500000000000007</v>
      </c>
      <c r="S5064" s="4">
        <f t="shared" si="319"/>
        <v>-1.2825</v>
      </c>
    </row>
    <row r="5065" spans="1:19" ht="15.6" x14ac:dyDescent="0.3">
      <c r="A5065" t="s">
        <v>5660</v>
      </c>
      <c r="B5065" s="1">
        <v>43124</v>
      </c>
      <c r="C5065" s="1">
        <v>43130</v>
      </c>
      <c r="D5065">
        <f t="shared" si="316"/>
        <v>2018</v>
      </c>
      <c r="E5065" t="str">
        <f t="shared" si="317"/>
        <v>Jan</v>
      </c>
      <c r="F5065" t="s">
        <v>37</v>
      </c>
      <c r="G5065" t="s">
        <v>1139</v>
      </c>
      <c r="H5065" s="2" t="s">
        <v>22</v>
      </c>
      <c r="I5065" t="s">
        <v>515</v>
      </c>
      <c r="J5065" t="s">
        <v>183</v>
      </c>
      <c r="K5065">
        <v>30080</v>
      </c>
      <c r="L5065" t="s">
        <v>44</v>
      </c>
      <c r="M5065" t="s">
        <v>5658</v>
      </c>
      <c r="N5065" t="s">
        <v>128</v>
      </c>
      <c r="O5065" t="s">
        <v>5659</v>
      </c>
      <c r="P5065" s="4">
        <v>5.67</v>
      </c>
      <c r="Q5065" s="4">
        <v>5</v>
      </c>
      <c r="R5065" s="4">
        <f t="shared" si="318"/>
        <v>0.66999999999999993</v>
      </c>
      <c r="S5065" s="4">
        <f t="shared" si="319"/>
        <v>0.10049999999999999</v>
      </c>
    </row>
    <row r="5066" spans="1:19" ht="15.6" x14ac:dyDescent="0.3">
      <c r="A5066" t="s">
        <v>5196</v>
      </c>
      <c r="B5066" s="1">
        <v>42704</v>
      </c>
      <c r="C5066" s="1">
        <v>42708</v>
      </c>
      <c r="D5066">
        <f t="shared" si="316"/>
        <v>2016</v>
      </c>
      <c r="E5066" t="str">
        <f t="shared" si="317"/>
        <v>Nov</v>
      </c>
      <c r="F5066" t="s">
        <v>37</v>
      </c>
      <c r="G5066" t="s">
        <v>1409</v>
      </c>
      <c r="H5066" s="2" t="s">
        <v>22</v>
      </c>
      <c r="I5066" t="s">
        <v>100</v>
      </c>
      <c r="J5066" t="s">
        <v>101</v>
      </c>
      <c r="K5066">
        <v>19134</v>
      </c>
      <c r="L5066" t="s">
        <v>54</v>
      </c>
      <c r="M5066" t="s">
        <v>5658</v>
      </c>
      <c r="N5066" t="s">
        <v>128</v>
      </c>
      <c r="O5066" t="s">
        <v>5659</v>
      </c>
      <c r="P5066" s="4">
        <v>10.584</v>
      </c>
      <c r="Q5066" s="4">
        <v>18</v>
      </c>
      <c r="R5066" s="4">
        <f t="shared" si="318"/>
        <v>-7.4160000000000004</v>
      </c>
      <c r="S5066" s="4">
        <f t="shared" si="319"/>
        <v>-1.1124000000000001</v>
      </c>
    </row>
    <row r="5067" spans="1:19" ht="15.6" x14ac:dyDescent="0.3">
      <c r="A5067" t="s">
        <v>365</v>
      </c>
      <c r="B5067" s="1">
        <v>42976</v>
      </c>
      <c r="C5067" s="1">
        <v>42981</v>
      </c>
      <c r="D5067">
        <f t="shared" si="316"/>
        <v>2017</v>
      </c>
      <c r="E5067" t="str">
        <f t="shared" si="317"/>
        <v>Aug</v>
      </c>
      <c r="F5067" t="s">
        <v>37</v>
      </c>
      <c r="G5067" t="s">
        <v>366</v>
      </c>
      <c r="H5067" s="2" t="s">
        <v>22</v>
      </c>
      <c r="I5067" t="s">
        <v>100</v>
      </c>
      <c r="J5067" t="s">
        <v>101</v>
      </c>
      <c r="K5067">
        <v>19120</v>
      </c>
      <c r="L5067" t="s">
        <v>54</v>
      </c>
      <c r="M5067" t="s">
        <v>5658</v>
      </c>
      <c r="N5067" t="s">
        <v>128</v>
      </c>
      <c r="O5067" t="s">
        <v>5659</v>
      </c>
      <c r="P5067" s="4">
        <v>10.584</v>
      </c>
      <c r="Q5067" s="4">
        <v>18</v>
      </c>
      <c r="R5067" s="4">
        <f t="shared" si="318"/>
        <v>-7.4160000000000004</v>
      </c>
      <c r="S5067" s="4">
        <f t="shared" si="319"/>
        <v>-1.1124000000000001</v>
      </c>
    </row>
    <row r="5068" spans="1:19" ht="15.6" x14ac:dyDescent="0.3">
      <c r="A5068" t="s">
        <v>1878</v>
      </c>
      <c r="B5068" s="1">
        <v>42261</v>
      </c>
      <c r="C5068" s="1">
        <v>42265</v>
      </c>
      <c r="D5068">
        <f t="shared" si="316"/>
        <v>2015</v>
      </c>
      <c r="E5068" t="str">
        <f t="shared" si="317"/>
        <v>Sep</v>
      </c>
      <c r="F5068" t="s">
        <v>67</v>
      </c>
      <c r="G5068" t="s">
        <v>300</v>
      </c>
      <c r="H5068" s="2" t="s">
        <v>22</v>
      </c>
      <c r="I5068" t="s">
        <v>1879</v>
      </c>
      <c r="J5068" t="s">
        <v>109</v>
      </c>
      <c r="K5068">
        <v>78415</v>
      </c>
      <c r="L5068" t="s">
        <v>25</v>
      </c>
      <c r="M5068" t="s">
        <v>5658</v>
      </c>
      <c r="N5068" t="s">
        <v>128</v>
      </c>
      <c r="O5068" t="s">
        <v>5659</v>
      </c>
      <c r="P5068" s="4">
        <v>6.048</v>
      </c>
      <c r="Q5068" s="4">
        <v>5</v>
      </c>
      <c r="R5068" s="4">
        <f t="shared" si="318"/>
        <v>1.048</v>
      </c>
      <c r="S5068" s="4">
        <f t="shared" si="319"/>
        <v>0.15720000000000001</v>
      </c>
    </row>
    <row r="5069" spans="1:19" ht="15.6" x14ac:dyDescent="0.3">
      <c r="A5069" t="s">
        <v>2766</v>
      </c>
      <c r="B5069" s="1">
        <v>43463</v>
      </c>
      <c r="C5069" s="1">
        <v>43467</v>
      </c>
      <c r="D5069">
        <f t="shared" si="316"/>
        <v>2018</v>
      </c>
      <c r="E5069" t="str">
        <f t="shared" si="317"/>
        <v>Dec</v>
      </c>
      <c r="F5069" t="s">
        <v>37</v>
      </c>
      <c r="G5069" t="s">
        <v>556</v>
      </c>
      <c r="H5069" s="2" t="s">
        <v>22</v>
      </c>
      <c r="I5069" t="s">
        <v>2737</v>
      </c>
      <c r="J5069" t="s">
        <v>70</v>
      </c>
      <c r="K5069">
        <v>98026</v>
      </c>
      <c r="L5069" t="s">
        <v>34</v>
      </c>
      <c r="M5069" t="s">
        <v>5661</v>
      </c>
      <c r="N5069" t="s">
        <v>128</v>
      </c>
      <c r="O5069" t="s">
        <v>5659</v>
      </c>
      <c r="P5069" s="4">
        <v>19.600000000000001</v>
      </c>
      <c r="Q5069" s="4">
        <v>18</v>
      </c>
      <c r="R5069" s="4">
        <f t="shared" si="318"/>
        <v>1.6000000000000014</v>
      </c>
      <c r="S5069" s="4">
        <f t="shared" si="319"/>
        <v>0.24000000000000021</v>
      </c>
    </row>
    <row r="5070" spans="1:19" ht="15.6" x14ac:dyDescent="0.3">
      <c r="A5070" t="s">
        <v>3809</v>
      </c>
      <c r="B5070" s="1">
        <v>42112</v>
      </c>
      <c r="C5070" s="1">
        <v>42117</v>
      </c>
      <c r="D5070">
        <f t="shared" si="316"/>
        <v>2015</v>
      </c>
      <c r="E5070" t="str">
        <f t="shared" si="317"/>
        <v>Apr</v>
      </c>
      <c r="F5070" t="s">
        <v>37</v>
      </c>
      <c r="G5070" t="s">
        <v>1240</v>
      </c>
      <c r="H5070" s="2" t="s">
        <v>22</v>
      </c>
      <c r="I5070" t="s">
        <v>47</v>
      </c>
      <c r="J5070" t="s">
        <v>33</v>
      </c>
      <c r="K5070">
        <v>90049</v>
      </c>
      <c r="L5070" t="s">
        <v>34</v>
      </c>
      <c r="M5070" t="s">
        <v>5662</v>
      </c>
      <c r="N5070" t="s">
        <v>128</v>
      </c>
      <c r="O5070" t="s">
        <v>5659</v>
      </c>
      <c r="P5070" s="4">
        <v>11.62</v>
      </c>
      <c r="Q5070" s="4">
        <v>11.62</v>
      </c>
      <c r="R5070" s="4">
        <f t="shared" si="318"/>
        <v>0</v>
      </c>
      <c r="S5070" s="4">
        <f t="shared" si="319"/>
        <v>0</v>
      </c>
    </row>
    <row r="5071" spans="1:19" ht="15.6" x14ac:dyDescent="0.3">
      <c r="A5071" t="s">
        <v>773</v>
      </c>
      <c r="B5071" s="1">
        <v>43035</v>
      </c>
      <c r="C5071" s="1">
        <v>43039</v>
      </c>
      <c r="D5071">
        <f t="shared" si="316"/>
        <v>2017</v>
      </c>
      <c r="E5071" t="str">
        <f t="shared" si="317"/>
        <v>Oct</v>
      </c>
      <c r="F5071" t="s">
        <v>37</v>
      </c>
      <c r="G5071" t="s">
        <v>774</v>
      </c>
      <c r="H5071" s="2" t="s">
        <v>22</v>
      </c>
      <c r="I5071" t="s">
        <v>61</v>
      </c>
      <c r="J5071" t="s">
        <v>62</v>
      </c>
      <c r="K5071">
        <v>10011</v>
      </c>
      <c r="L5071" t="s">
        <v>54</v>
      </c>
      <c r="M5071" t="s">
        <v>5662</v>
      </c>
      <c r="N5071" t="s">
        <v>128</v>
      </c>
      <c r="O5071" t="s">
        <v>5659</v>
      </c>
      <c r="P5071" s="4">
        <v>40.67</v>
      </c>
      <c r="Q5071" s="4">
        <v>40.67</v>
      </c>
      <c r="R5071" s="4">
        <f t="shared" si="318"/>
        <v>0</v>
      </c>
      <c r="S5071" s="4">
        <f t="shared" si="319"/>
        <v>0</v>
      </c>
    </row>
    <row r="5072" spans="1:19" ht="15.6" x14ac:dyDescent="0.3">
      <c r="A5072" t="s">
        <v>3871</v>
      </c>
      <c r="B5072" s="1">
        <v>42408</v>
      </c>
      <c r="C5072" s="1">
        <v>42411</v>
      </c>
      <c r="D5072">
        <f t="shared" si="316"/>
        <v>2016</v>
      </c>
      <c r="E5072" t="str">
        <f t="shared" si="317"/>
        <v>Feb</v>
      </c>
      <c r="F5072" t="s">
        <v>20</v>
      </c>
      <c r="G5072" t="s">
        <v>1356</v>
      </c>
      <c r="H5072" s="2" t="s">
        <v>22</v>
      </c>
      <c r="I5072" t="s">
        <v>3872</v>
      </c>
      <c r="J5072" t="s">
        <v>1912</v>
      </c>
      <c r="K5072">
        <v>67846</v>
      </c>
      <c r="L5072" t="s">
        <v>25</v>
      </c>
      <c r="M5072" t="s">
        <v>5662</v>
      </c>
      <c r="N5072" t="s">
        <v>128</v>
      </c>
      <c r="O5072" t="s">
        <v>5659</v>
      </c>
      <c r="P5072" s="4">
        <v>5.81</v>
      </c>
      <c r="Q5072" s="4">
        <v>5</v>
      </c>
      <c r="R5072" s="4">
        <f t="shared" si="318"/>
        <v>0.80999999999999961</v>
      </c>
      <c r="S5072" s="4">
        <f t="shared" si="319"/>
        <v>0.12149999999999994</v>
      </c>
    </row>
    <row r="5073" spans="1:19" x14ac:dyDescent="0.3">
      <c r="A5073" t="s">
        <v>5663</v>
      </c>
      <c r="B5073" s="1">
        <v>42842</v>
      </c>
      <c r="C5073" s="1">
        <v>42846</v>
      </c>
      <c r="D5073">
        <f t="shared" si="316"/>
        <v>2017</v>
      </c>
      <c r="E5073" t="str">
        <f t="shared" si="317"/>
        <v>Apr</v>
      </c>
      <c r="F5073" t="s">
        <v>37</v>
      </c>
      <c r="G5073" t="s">
        <v>4618</v>
      </c>
      <c r="H5073" t="s">
        <v>51</v>
      </c>
      <c r="I5073" t="s">
        <v>1698</v>
      </c>
      <c r="J5073" t="s">
        <v>1699</v>
      </c>
      <c r="K5073">
        <v>68104</v>
      </c>
      <c r="L5073" t="s">
        <v>25</v>
      </c>
      <c r="M5073" t="s">
        <v>5662</v>
      </c>
      <c r="N5073" t="s">
        <v>128</v>
      </c>
      <c r="O5073" t="s">
        <v>5659</v>
      </c>
      <c r="P5073" s="4">
        <v>29.05</v>
      </c>
      <c r="Q5073" s="4">
        <v>29.05</v>
      </c>
      <c r="R5073" s="4">
        <f t="shared" si="318"/>
        <v>0</v>
      </c>
      <c r="S5073" s="4">
        <f t="shared" si="319"/>
        <v>0</v>
      </c>
    </row>
    <row r="5074" spans="1:19" ht="15.6" x14ac:dyDescent="0.3">
      <c r="A5074" t="s">
        <v>5116</v>
      </c>
      <c r="B5074" s="1">
        <v>43435</v>
      </c>
      <c r="C5074" s="1">
        <v>43441</v>
      </c>
      <c r="D5074">
        <f t="shared" si="316"/>
        <v>2018</v>
      </c>
      <c r="E5074" t="str">
        <f t="shared" si="317"/>
        <v>Dec</v>
      </c>
      <c r="F5074" t="s">
        <v>37</v>
      </c>
      <c r="G5074" t="s">
        <v>2918</v>
      </c>
      <c r="H5074" s="2" t="s">
        <v>22</v>
      </c>
      <c r="I5074" t="s">
        <v>2399</v>
      </c>
      <c r="J5074" t="s">
        <v>89</v>
      </c>
      <c r="K5074">
        <v>48601</v>
      </c>
      <c r="L5074" t="s">
        <v>25</v>
      </c>
      <c r="M5074" t="s">
        <v>5662</v>
      </c>
      <c r="N5074" t="s">
        <v>128</v>
      </c>
      <c r="O5074" t="s">
        <v>5659</v>
      </c>
      <c r="P5074" s="4">
        <v>52.29</v>
      </c>
      <c r="Q5074" s="4">
        <v>52.29</v>
      </c>
      <c r="R5074" s="4">
        <f t="shared" si="318"/>
        <v>0</v>
      </c>
      <c r="S5074" s="4">
        <f t="shared" si="319"/>
        <v>0</v>
      </c>
    </row>
    <row r="5075" spans="1:19" ht="15.6" x14ac:dyDescent="0.3">
      <c r="A5075" t="s">
        <v>5664</v>
      </c>
      <c r="B5075" s="1">
        <v>42278</v>
      </c>
      <c r="C5075" s="1">
        <v>42282</v>
      </c>
      <c r="D5075">
        <f t="shared" si="316"/>
        <v>2015</v>
      </c>
      <c r="E5075" t="str">
        <f t="shared" si="317"/>
        <v>Oct</v>
      </c>
      <c r="F5075" t="s">
        <v>37</v>
      </c>
      <c r="G5075" t="s">
        <v>4627</v>
      </c>
      <c r="H5075" s="2" t="s">
        <v>22</v>
      </c>
      <c r="I5075" t="s">
        <v>4302</v>
      </c>
      <c r="J5075" t="s">
        <v>325</v>
      </c>
      <c r="K5075">
        <v>89502</v>
      </c>
      <c r="L5075" t="s">
        <v>34</v>
      </c>
      <c r="M5075" t="s">
        <v>5665</v>
      </c>
      <c r="N5075" t="s">
        <v>128</v>
      </c>
      <c r="O5075" t="s">
        <v>5659</v>
      </c>
      <c r="P5075" s="4">
        <v>4.71</v>
      </c>
      <c r="Q5075" s="4">
        <v>5</v>
      </c>
      <c r="R5075" s="4">
        <f t="shared" si="318"/>
        <v>-0.29000000000000004</v>
      </c>
      <c r="S5075" s="4">
        <f t="shared" si="319"/>
        <v>-4.3500000000000004E-2</v>
      </c>
    </row>
    <row r="5076" spans="1:19" ht="15.6" x14ac:dyDescent="0.3">
      <c r="A5076" t="s">
        <v>1954</v>
      </c>
      <c r="B5076" s="1">
        <v>42280</v>
      </c>
      <c r="C5076" s="1">
        <v>42284</v>
      </c>
      <c r="D5076">
        <f t="shared" si="316"/>
        <v>2015</v>
      </c>
      <c r="E5076" t="str">
        <f t="shared" si="317"/>
        <v>Oct</v>
      </c>
      <c r="F5076" t="s">
        <v>37</v>
      </c>
      <c r="G5076" t="s">
        <v>723</v>
      </c>
      <c r="H5076" s="2" t="s">
        <v>22</v>
      </c>
      <c r="I5076" t="s">
        <v>116</v>
      </c>
      <c r="J5076" t="s">
        <v>109</v>
      </c>
      <c r="K5076">
        <v>75217</v>
      </c>
      <c r="L5076" t="s">
        <v>25</v>
      </c>
      <c r="M5076" t="s">
        <v>5665</v>
      </c>
      <c r="N5076" t="s">
        <v>128</v>
      </c>
      <c r="O5076" t="s">
        <v>5659</v>
      </c>
      <c r="P5076" s="4">
        <v>15.071999999999999</v>
      </c>
      <c r="Q5076" s="4">
        <v>18</v>
      </c>
      <c r="R5076" s="4">
        <f t="shared" si="318"/>
        <v>-2.9280000000000008</v>
      </c>
      <c r="S5076" s="4">
        <f t="shared" si="319"/>
        <v>-0.43920000000000009</v>
      </c>
    </row>
    <row r="5077" spans="1:19" ht="15.6" x14ac:dyDescent="0.3">
      <c r="A5077" t="s">
        <v>5666</v>
      </c>
      <c r="B5077" s="1">
        <v>42688</v>
      </c>
      <c r="C5077" s="1">
        <v>42691</v>
      </c>
      <c r="D5077">
        <f t="shared" si="316"/>
        <v>2016</v>
      </c>
      <c r="E5077" t="str">
        <f t="shared" si="317"/>
        <v>Nov</v>
      </c>
      <c r="F5077" t="s">
        <v>20</v>
      </c>
      <c r="G5077" t="s">
        <v>866</v>
      </c>
      <c r="H5077" s="2" t="s">
        <v>22</v>
      </c>
      <c r="I5077" t="s">
        <v>191</v>
      </c>
      <c r="J5077" t="s">
        <v>242</v>
      </c>
      <c r="K5077">
        <v>97477</v>
      </c>
      <c r="L5077" t="s">
        <v>34</v>
      </c>
      <c r="M5077" t="s">
        <v>5667</v>
      </c>
      <c r="N5077" t="s">
        <v>128</v>
      </c>
      <c r="O5077" t="s">
        <v>5659</v>
      </c>
      <c r="P5077" s="4">
        <v>8.7200000000000006</v>
      </c>
      <c r="Q5077" s="4">
        <v>18</v>
      </c>
      <c r="R5077" s="4">
        <f t="shared" si="318"/>
        <v>-9.2799999999999994</v>
      </c>
      <c r="S5077" s="4">
        <f t="shared" si="319"/>
        <v>-1.3919999999999999</v>
      </c>
    </row>
    <row r="5078" spans="1:19" ht="15.6" x14ac:dyDescent="0.3">
      <c r="A5078" t="s">
        <v>4445</v>
      </c>
      <c r="B5078" s="1">
        <v>42983</v>
      </c>
      <c r="C5078" s="1">
        <v>42984</v>
      </c>
      <c r="D5078">
        <f t="shared" si="316"/>
        <v>2017</v>
      </c>
      <c r="E5078" t="str">
        <f t="shared" si="317"/>
        <v>Sep</v>
      </c>
      <c r="F5078" t="s">
        <v>20</v>
      </c>
      <c r="G5078" t="s">
        <v>2918</v>
      </c>
      <c r="H5078" s="2" t="s">
        <v>22</v>
      </c>
      <c r="I5078" t="s">
        <v>122</v>
      </c>
      <c r="J5078" t="s">
        <v>33</v>
      </c>
      <c r="K5078">
        <v>90278</v>
      </c>
      <c r="L5078" t="s">
        <v>34</v>
      </c>
      <c r="M5078" t="s">
        <v>5667</v>
      </c>
      <c r="N5078" t="s">
        <v>110</v>
      </c>
      <c r="O5078" t="s">
        <v>5659</v>
      </c>
      <c r="P5078" s="4">
        <v>4.3600000000000003</v>
      </c>
      <c r="Q5078" s="4">
        <v>5</v>
      </c>
      <c r="R5078" s="4">
        <f t="shared" si="318"/>
        <v>-0.63999999999999968</v>
      </c>
      <c r="S5078" s="4">
        <f t="shared" si="319"/>
        <v>-9.5999999999999946E-2</v>
      </c>
    </row>
    <row r="5079" spans="1:19" ht="15.6" x14ac:dyDescent="0.3">
      <c r="A5079" t="s">
        <v>5391</v>
      </c>
      <c r="B5079" s="1">
        <v>42781</v>
      </c>
      <c r="C5079" s="1">
        <v>42788</v>
      </c>
      <c r="D5079">
        <f t="shared" si="316"/>
        <v>2017</v>
      </c>
      <c r="E5079" t="str">
        <f t="shared" si="317"/>
        <v>Feb</v>
      </c>
      <c r="F5079" t="s">
        <v>37</v>
      </c>
      <c r="G5079" t="s">
        <v>1259</v>
      </c>
      <c r="H5079" s="2" t="s">
        <v>22</v>
      </c>
      <c r="I5079" t="s">
        <v>61</v>
      </c>
      <c r="J5079" t="s">
        <v>62</v>
      </c>
      <c r="K5079">
        <v>10009</v>
      </c>
      <c r="L5079" t="s">
        <v>54</v>
      </c>
      <c r="M5079" t="s">
        <v>5667</v>
      </c>
      <c r="N5079" t="s">
        <v>128</v>
      </c>
      <c r="O5079" t="s">
        <v>5659</v>
      </c>
      <c r="P5079" s="4">
        <v>8.7200000000000006</v>
      </c>
      <c r="Q5079" s="4">
        <v>18</v>
      </c>
      <c r="R5079" s="4">
        <f t="shared" si="318"/>
        <v>-9.2799999999999994</v>
      </c>
      <c r="S5079" s="4">
        <f t="shared" si="319"/>
        <v>-1.3919999999999999</v>
      </c>
    </row>
    <row r="5080" spans="1:19" ht="15.6" x14ac:dyDescent="0.3">
      <c r="A5080" t="s">
        <v>5668</v>
      </c>
      <c r="B5080" s="1">
        <v>43080</v>
      </c>
      <c r="C5080" s="1">
        <v>43086</v>
      </c>
      <c r="D5080">
        <f t="shared" si="316"/>
        <v>2017</v>
      </c>
      <c r="E5080" t="str">
        <f t="shared" si="317"/>
        <v>Dec</v>
      </c>
      <c r="F5080" t="s">
        <v>37</v>
      </c>
      <c r="G5080" t="s">
        <v>1862</v>
      </c>
      <c r="H5080" s="2" t="s">
        <v>22</v>
      </c>
      <c r="I5080" t="s">
        <v>61</v>
      </c>
      <c r="J5080" t="s">
        <v>62</v>
      </c>
      <c r="K5080">
        <v>10024</v>
      </c>
      <c r="L5080" t="s">
        <v>54</v>
      </c>
      <c r="M5080" t="s">
        <v>5667</v>
      </c>
      <c r="N5080" t="s">
        <v>128</v>
      </c>
      <c r="O5080" t="s">
        <v>5659</v>
      </c>
      <c r="P5080" s="4">
        <v>15.26</v>
      </c>
      <c r="Q5080" s="4">
        <v>18</v>
      </c>
      <c r="R5080" s="4">
        <f t="shared" si="318"/>
        <v>-2.74</v>
      </c>
      <c r="S5080" s="4">
        <f t="shared" si="319"/>
        <v>-0.41100000000000003</v>
      </c>
    </row>
    <row r="5081" spans="1:19" ht="15.6" x14ac:dyDescent="0.3">
      <c r="A5081" t="s">
        <v>924</v>
      </c>
      <c r="B5081" s="1">
        <v>43363</v>
      </c>
      <c r="C5081" s="1">
        <v>43369</v>
      </c>
      <c r="D5081">
        <f t="shared" si="316"/>
        <v>2018</v>
      </c>
      <c r="E5081" t="str">
        <f t="shared" si="317"/>
        <v>Sep</v>
      </c>
      <c r="F5081" t="s">
        <v>37</v>
      </c>
      <c r="G5081" t="s">
        <v>85</v>
      </c>
      <c r="H5081" s="2" t="s">
        <v>22</v>
      </c>
      <c r="I5081" t="s">
        <v>61</v>
      </c>
      <c r="J5081" t="s">
        <v>62</v>
      </c>
      <c r="K5081">
        <v>10035</v>
      </c>
      <c r="L5081" t="s">
        <v>54</v>
      </c>
      <c r="M5081" t="s">
        <v>5667</v>
      </c>
      <c r="N5081" t="s">
        <v>128</v>
      </c>
      <c r="O5081" t="s">
        <v>5659</v>
      </c>
      <c r="P5081" s="4">
        <v>4.3600000000000003</v>
      </c>
      <c r="Q5081" s="4">
        <v>5</v>
      </c>
      <c r="R5081" s="4">
        <f t="shared" si="318"/>
        <v>-0.63999999999999968</v>
      </c>
      <c r="S5081" s="4">
        <f t="shared" si="319"/>
        <v>-9.5999999999999946E-2</v>
      </c>
    </row>
    <row r="5082" spans="1:19" ht="15.6" x14ac:dyDescent="0.3">
      <c r="A5082" t="s">
        <v>5669</v>
      </c>
      <c r="B5082" s="1">
        <v>42200</v>
      </c>
      <c r="C5082" s="1">
        <v>42204</v>
      </c>
      <c r="D5082">
        <f t="shared" si="316"/>
        <v>2015</v>
      </c>
      <c r="E5082" t="str">
        <f t="shared" si="317"/>
        <v>Jul</v>
      </c>
      <c r="F5082" t="s">
        <v>37</v>
      </c>
      <c r="G5082" t="s">
        <v>602</v>
      </c>
      <c r="H5082" s="2" t="s">
        <v>22</v>
      </c>
      <c r="I5082" t="s">
        <v>1458</v>
      </c>
      <c r="J5082" t="s">
        <v>564</v>
      </c>
      <c r="K5082">
        <v>57103</v>
      </c>
      <c r="L5082" t="s">
        <v>25</v>
      </c>
      <c r="M5082" t="s">
        <v>5667</v>
      </c>
      <c r="N5082" t="s">
        <v>128</v>
      </c>
      <c r="O5082" t="s">
        <v>5659</v>
      </c>
      <c r="P5082" s="4">
        <v>6.54</v>
      </c>
      <c r="Q5082" s="4">
        <v>5</v>
      </c>
      <c r="R5082" s="4">
        <f t="shared" si="318"/>
        <v>1.54</v>
      </c>
      <c r="S5082" s="4">
        <f t="shared" si="319"/>
        <v>0.23099999999999998</v>
      </c>
    </row>
    <row r="5083" spans="1:19" ht="15.6" x14ac:dyDescent="0.3">
      <c r="A5083" t="s">
        <v>1624</v>
      </c>
      <c r="B5083" s="1">
        <v>42782</v>
      </c>
      <c r="C5083" s="1">
        <v>42786</v>
      </c>
      <c r="D5083">
        <f t="shared" si="316"/>
        <v>2017</v>
      </c>
      <c r="E5083" t="str">
        <f t="shared" si="317"/>
        <v>Feb</v>
      </c>
      <c r="F5083" t="s">
        <v>37</v>
      </c>
      <c r="G5083" t="s">
        <v>804</v>
      </c>
      <c r="H5083" s="2" t="s">
        <v>22</v>
      </c>
      <c r="I5083" t="s">
        <v>23</v>
      </c>
      <c r="J5083" t="s">
        <v>24</v>
      </c>
      <c r="K5083">
        <v>60623</v>
      </c>
      <c r="L5083" t="s">
        <v>25</v>
      </c>
      <c r="M5083" t="s">
        <v>5667</v>
      </c>
      <c r="N5083" t="s">
        <v>110</v>
      </c>
      <c r="O5083" t="s">
        <v>5659</v>
      </c>
      <c r="P5083" s="4">
        <v>6.976</v>
      </c>
      <c r="Q5083" s="4">
        <v>5</v>
      </c>
      <c r="R5083" s="4">
        <f t="shared" si="318"/>
        <v>1.976</v>
      </c>
      <c r="S5083" s="4">
        <f t="shared" si="319"/>
        <v>0.2964</v>
      </c>
    </row>
    <row r="5084" spans="1:19" ht="15.6" x14ac:dyDescent="0.3">
      <c r="A5084" t="s">
        <v>5670</v>
      </c>
      <c r="B5084" s="1">
        <v>42543</v>
      </c>
      <c r="C5084" s="1">
        <v>42547</v>
      </c>
      <c r="D5084">
        <f t="shared" si="316"/>
        <v>2016</v>
      </c>
      <c r="E5084" t="str">
        <f t="shared" si="317"/>
        <v>Jun</v>
      </c>
      <c r="F5084" t="s">
        <v>67</v>
      </c>
      <c r="G5084" t="s">
        <v>583</v>
      </c>
      <c r="H5084" s="2" t="s">
        <v>22</v>
      </c>
      <c r="I5084" t="s">
        <v>5671</v>
      </c>
      <c r="J5084" t="s">
        <v>415</v>
      </c>
      <c r="K5084">
        <v>84041</v>
      </c>
      <c r="L5084" t="s">
        <v>34</v>
      </c>
      <c r="M5084" t="s">
        <v>5672</v>
      </c>
      <c r="N5084" t="s">
        <v>128</v>
      </c>
      <c r="O5084" t="s">
        <v>5659</v>
      </c>
      <c r="P5084" s="4">
        <v>4.96</v>
      </c>
      <c r="Q5084" s="4">
        <v>5</v>
      </c>
      <c r="R5084" s="4">
        <f t="shared" si="318"/>
        <v>-4.0000000000000036E-2</v>
      </c>
      <c r="S5084" s="4">
        <f t="shared" si="319"/>
        <v>-6.0000000000000053E-3</v>
      </c>
    </row>
    <row r="5085" spans="1:19" ht="15.6" x14ac:dyDescent="0.3">
      <c r="A5085" t="s">
        <v>5673</v>
      </c>
      <c r="B5085" s="1">
        <v>42683</v>
      </c>
      <c r="C5085" s="1">
        <v>42687</v>
      </c>
      <c r="D5085">
        <f t="shared" si="316"/>
        <v>2016</v>
      </c>
      <c r="E5085" t="str">
        <f t="shared" si="317"/>
        <v>Nov</v>
      </c>
      <c r="F5085" t="s">
        <v>37</v>
      </c>
      <c r="G5085" t="s">
        <v>3265</v>
      </c>
      <c r="H5085" s="2" t="s">
        <v>22</v>
      </c>
      <c r="I5085" t="s">
        <v>2029</v>
      </c>
      <c r="J5085" t="s">
        <v>33</v>
      </c>
      <c r="K5085">
        <v>95661</v>
      </c>
      <c r="L5085" t="s">
        <v>34</v>
      </c>
      <c r="M5085" t="s">
        <v>5672</v>
      </c>
      <c r="N5085" t="s">
        <v>128</v>
      </c>
      <c r="O5085" t="s">
        <v>5659</v>
      </c>
      <c r="P5085" s="4">
        <v>2.48</v>
      </c>
      <c r="Q5085" s="4">
        <v>5</v>
      </c>
      <c r="R5085" s="4">
        <f t="shared" si="318"/>
        <v>-2.52</v>
      </c>
      <c r="S5085" s="4">
        <f t="shared" si="319"/>
        <v>-0.378</v>
      </c>
    </row>
    <row r="5086" spans="1:19" ht="15.6" x14ac:dyDescent="0.3">
      <c r="A5086" t="s">
        <v>2458</v>
      </c>
      <c r="B5086" s="1">
        <v>43295</v>
      </c>
      <c r="C5086" s="1">
        <v>43299</v>
      </c>
      <c r="D5086">
        <f t="shared" si="316"/>
        <v>2018</v>
      </c>
      <c r="E5086" t="str">
        <f t="shared" si="317"/>
        <v>Jul</v>
      </c>
      <c r="F5086" t="s">
        <v>37</v>
      </c>
      <c r="G5086" t="s">
        <v>812</v>
      </c>
      <c r="H5086" s="2" t="s">
        <v>22</v>
      </c>
      <c r="I5086" t="s">
        <v>1108</v>
      </c>
      <c r="J5086" t="s">
        <v>33</v>
      </c>
      <c r="K5086">
        <v>92683</v>
      </c>
      <c r="L5086" t="s">
        <v>34</v>
      </c>
      <c r="M5086" t="s">
        <v>5672</v>
      </c>
      <c r="N5086" t="s">
        <v>128</v>
      </c>
      <c r="O5086" t="s">
        <v>5659</v>
      </c>
      <c r="P5086" s="4">
        <v>4.96</v>
      </c>
      <c r="Q5086" s="4">
        <v>5</v>
      </c>
      <c r="R5086" s="4">
        <f t="shared" si="318"/>
        <v>-4.0000000000000036E-2</v>
      </c>
      <c r="S5086" s="4">
        <f t="shared" si="319"/>
        <v>-6.0000000000000053E-3</v>
      </c>
    </row>
    <row r="5087" spans="1:19" ht="15.6" x14ac:dyDescent="0.3">
      <c r="A5087" t="s">
        <v>865</v>
      </c>
      <c r="B5087" s="1">
        <v>42354</v>
      </c>
      <c r="C5087" s="1">
        <v>42358</v>
      </c>
      <c r="D5087">
        <f t="shared" si="316"/>
        <v>2015</v>
      </c>
      <c r="E5087" t="str">
        <f t="shared" si="317"/>
        <v>Dec</v>
      </c>
      <c r="F5087" t="s">
        <v>67</v>
      </c>
      <c r="G5087" t="s">
        <v>866</v>
      </c>
      <c r="H5087" s="2" t="s">
        <v>22</v>
      </c>
      <c r="I5087" t="s">
        <v>198</v>
      </c>
      <c r="J5087" t="s">
        <v>79</v>
      </c>
      <c r="K5087">
        <v>33012</v>
      </c>
      <c r="L5087" t="s">
        <v>44</v>
      </c>
      <c r="M5087" t="s">
        <v>5672</v>
      </c>
      <c r="N5087" t="s">
        <v>128</v>
      </c>
      <c r="O5087" t="s">
        <v>5659</v>
      </c>
      <c r="P5087" s="4">
        <v>1.984</v>
      </c>
      <c r="Q5087" s="4">
        <v>5</v>
      </c>
      <c r="R5087" s="4">
        <f t="shared" si="318"/>
        <v>-3.016</v>
      </c>
      <c r="S5087" s="4">
        <f t="shared" si="319"/>
        <v>-0.45239999999999997</v>
      </c>
    </row>
    <row r="5088" spans="1:19" ht="15.6" x14ac:dyDescent="0.3">
      <c r="A5088" t="s">
        <v>4400</v>
      </c>
      <c r="B5088" s="1">
        <v>42625</v>
      </c>
      <c r="C5088" s="1">
        <v>42631</v>
      </c>
      <c r="D5088">
        <f t="shared" si="316"/>
        <v>2016</v>
      </c>
      <c r="E5088" t="str">
        <f t="shared" si="317"/>
        <v>Sep</v>
      </c>
      <c r="F5088" t="s">
        <v>37</v>
      </c>
      <c r="G5088" t="s">
        <v>538</v>
      </c>
      <c r="H5088" s="2" t="s">
        <v>22</v>
      </c>
      <c r="I5088" t="s">
        <v>1021</v>
      </c>
      <c r="J5088" t="s">
        <v>62</v>
      </c>
      <c r="K5088">
        <v>13021</v>
      </c>
      <c r="L5088" t="s">
        <v>54</v>
      </c>
      <c r="M5088" t="s">
        <v>5672</v>
      </c>
      <c r="N5088" t="s">
        <v>128</v>
      </c>
      <c r="O5088" t="s">
        <v>5659</v>
      </c>
      <c r="P5088" s="3">
        <v>1.24</v>
      </c>
      <c r="Q5088" s="3">
        <v>0.8</v>
      </c>
      <c r="R5088" s="4">
        <f t="shared" si="318"/>
        <v>0.43999999999999995</v>
      </c>
      <c r="S5088" s="4">
        <f t="shared" si="319"/>
        <v>6.5999999999999989E-2</v>
      </c>
    </row>
    <row r="5089" spans="1:19" ht="15.6" x14ac:dyDescent="0.3">
      <c r="A5089" t="s">
        <v>270</v>
      </c>
      <c r="B5089" s="1">
        <v>42674</v>
      </c>
      <c r="C5089" s="1">
        <v>42674</v>
      </c>
      <c r="D5089">
        <f t="shared" si="316"/>
        <v>2016</v>
      </c>
      <c r="E5089" t="str">
        <f t="shared" si="317"/>
        <v>Oct</v>
      </c>
      <c r="F5089" t="s">
        <v>30</v>
      </c>
      <c r="G5089" t="s">
        <v>271</v>
      </c>
      <c r="H5089" s="2" t="s">
        <v>22</v>
      </c>
      <c r="I5089" t="s">
        <v>272</v>
      </c>
      <c r="J5089" t="s">
        <v>33</v>
      </c>
      <c r="K5089">
        <v>92374</v>
      </c>
      <c r="L5089" t="s">
        <v>34</v>
      </c>
      <c r="M5089" t="s">
        <v>5674</v>
      </c>
      <c r="N5089" t="s">
        <v>128</v>
      </c>
      <c r="O5089" t="s">
        <v>5659</v>
      </c>
      <c r="P5089" s="4">
        <v>17.45</v>
      </c>
      <c r="Q5089" s="4">
        <v>18</v>
      </c>
      <c r="R5089" s="4">
        <f t="shared" si="318"/>
        <v>-0.55000000000000071</v>
      </c>
      <c r="S5089" s="4">
        <f t="shared" si="319"/>
        <v>-8.2500000000000101E-2</v>
      </c>
    </row>
    <row r="5090" spans="1:19" x14ac:dyDescent="0.3">
      <c r="A5090" t="s">
        <v>4507</v>
      </c>
      <c r="B5090" s="1">
        <v>42990</v>
      </c>
      <c r="C5090" s="1">
        <v>42994</v>
      </c>
      <c r="D5090">
        <f t="shared" si="316"/>
        <v>2017</v>
      </c>
      <c r="E5090" t="str">
        <f t="shared" si="317"/>
        <v>Sep</v>
      </c>
      <c r="F5090" t="s">
        <v>37</v>
      </c>
      <c r="G5090" t="s">
        <v>2906</v>
      </c>
      <c r="H5090" t="s">
        <v>51</v>
      </c>
      <c r="I5090" t="s">
        <v>69</v>
      </c>
      <c r="J5090" t="s">
        <v>70</v>
      </c>
      <c r="K5090">
        <v>98103</v>
      </c>
      <c r="L5090" t="s">
        <v>34</v>
      </c>
      <c r="M5090" t="s">
        <v>5674</v>
      </c>
      <c r="N5090" t="s">
        <v>128</v>
      </c>
      <c r="O5090" t="s">
        <v>5659</v>
      </c>
      <c r="P5090" s="4">
        <v>10.47</v>
      </c>
      <c r="Q5090" s="4">
        <v>10.47</v>
      </c>
      <c r="R5090" s="4">
        <f t="shared" si="318"/>
        <v>0</v>
      </c>
      <c r="S5090" s="4">
        <f t="shared" si="319"/>
        <v>0</v>
      </c>
    </row>
    <row r="5091" spans="1:19" ht="15.6" x14ac:dyDescent="0.3">
      <c r="A5091" t="s">
        <v>5675</v>
      </c>
      <c r="B5091" s="1">
        <v>43343</v>
      </c>
      <c r="C5091" s="1">
        <v>43348</v>
      </c>
      <c r="D5091">
        <f t="shared" si="316"/>
        <v>2018</v>
      </c>
      <c r="E5091" t="str">
        <f t="shared" si="317"/>
        <v>Aug</v>
      </c>
      <c r="F5091" t="s">
        <v>37</v>
      </c>
      <c r="G5091" t="s">
        <v>462</v>
      </c>
      <c r="H5091" s="2" t="s">
        <v>22</v>
      </c>
      <c r="I5091" t="s">
        <v>1368</v>
      </c>
      <c r="J5091" t="s">
        <v>178</v>
      </c>
      <c r="K5091">
        <v>85281</v>
      </c>
      <c r="L5091" t="s">
        <v>34</v>
      </c>
      <c r="M5091" t="s">
        <v>5674</v>
      </c>
      <c r="N5091" t="s">
        <v>128</v>
      </c>
      <c r="O5091" t="s">
        <v>5659</v>
      </c>
      <c r="P5091" s="4">
        <v>8.3759999999999994</v>
      </c>
      <c r="Q5091" s="4">
        <v>100</v>
      </c>
      <c r="R5091" s="4">
        <f t="shared" si="318"/>
        <v>-91.623999999999995</v>
      </c>
      <c r="S5091" s="4">
        <f t="shared" si="319"/>
        <v>-13.743599999999999</v>
      </c>
    </row>
    <row r="5092" spans="1:19" ht="15.6" x14ac:dyDescent="0.3">
      <c r="A5092" t="s">
        <v>3712</v>
      </c>
      <c r="B5092" s="1">
        <v>42312</v>
      </c>
      <c r="C5092" s="1">
        <v>42316</v>
      </c>
      <c r="D5092">
        <f t="shared" si="316"/>
        <v>2015</v>
      </c>
      <c r="E5092" t="str">
        <f t="shared" si="317"/>
        <v>Nov</v>
      </c>
      <c r="F5092" t="s">
        <v>67</v>
      </c>
      <c r="G5092" t="s">
        <v>1623</v>
      </c>
      <c r="H5092" s="2" t="s">
        <v>22</v>
      </c>
      <c r="I5092" t="s">
        <v>3424</v>
      </c>
      <c r="J5092" t="s">
        <v>83</v>
      </c>
      <c r="K5092">
        <v>27511</v>
      </c>
      <c r="L5092" t="s">
        <v>44</v>
      </c>
      <c r="M5092" t="s">
        <v>5674</v>
      </c>
      <c r="N5092" t="s">
        <v>128</v>
      </c>
      <c r="O5092" t="s">
        <v>5659</v>
      </c>
      <c r="P5092" s="4">
        <v>8.3759999999999994</v>
      </c>
      <c r="Q5092" s="4">
        <v>18</v>
      </c>
      <c r="R5092" s="4">
        <f t="shared" si="318"/>
        <v>-9.6240000000000006</v>
      </c>
      <c r="S5092" s="4">
        <f t="shared" si="319"/>
        <v>-1.4436</v>
      </c>
    </row>
    <row r="5093" spans="1:19" ht="15.6" x14ac:dyDescent="0.3">
      <c r="A5093" t="s">
        <v>1749</v>
      </c>
      <c r="B5093" s="1">
        <v>42728</v>
      </c>
      <c r="C5093" s="1">
        <v>42731</v>
      </c>
      <c r="D5093">
        <f t="shared" si="316"/>
        <v>2016</v>
      </c>
      <c r="E5093" t="str">
        <f t="shared" si="317"/>
        <v>Dec</v>
      </c>
      <c r="F5093" t="s">
        <v>20</v>
      </c>
      <c r="G5093" t="s">
        <v>1750</v>
      </c>
      <c r="H5093" s="2" t="s">
        <v>22</v>
      </c>
      <c r="I5093" t="s">
        <v>1751</v>
      </c>
      <c r="J5093" t="s">
        <v>233</v>
      </c>
      <c r="K5093">
        <v>43017</v>
      </c>
      <c r="L5093" t="s">
        <v>54</v>
      </c>
      <c r="M5093" t="s">
        <v>5674</v>
      </c>
      <c r="N5093" t="s">
        <v>128</v>
      </c>
      <c r="O5093" t="s">
        <v>5659</v>
      </c>
      <c r="P5093" s="4">
        <v>5.5839999999999996</v>
      </c>
      <c r="Q5093" s="4">
        <v>5</v>
      </c>
      <c r="R5093" s="4">
        <f t="shared" si="318"/>
        <v>0.58399999999999963</v>
      </c>
      <c r="S5093" s="4">
        <f t="shared" si="319"/>
        <v>8.7599999999999942E-2</v>
      </c>
    </row>
    <row r="5094" spans="1:19" ht="15.6" x14ac:dyDescent="0.3">
      <c r="A5094" t="s">
        <v>740</v>
      </c>
      <c r="B5094" s="1">
        <v>43051</v>
      </c>
      <c r="C5094" s="1">
        <v>43055</v>
      </c>
      <c r="D5094">
        <f t="shared" si="316"/>
        <v>2017</v>
      </c>
      <c r="E5094" t="str">
        <f t="shared" si="317"/>
        <v>Nov</v>
      </c>
      <c r="F5094" t="s">
        <v>37</v>
      </c>
      <c r="G5094" t="s">
        <v>741</v>
      </c>
      <c r="H5094" s="2" t="s">
        <v>22</v>
      </c>
      <c r="I5094" t="s">
        <v>742</v>
      </c>
      <c r="J5094" t="s">
        <v>233</v>
      </c>
      <c r="K5094">
        <v>44134</v>
      </c>
      <c r="L5094" t="s">
        <v>54</v>
      </c>
      <c r="M5094" t="s">
        <v>5674</v>
      </c>
      <c r="N5094" t="s">
        <v>110</v>
      </c>
      <c r="O5094" t="s">
        <v>5659</v>
      </c>
      <c r="P5094" s="4">
        <v>16.751999999999999</v>
      </c>
      <c r="Q5094" s="4">
        <v>18</v>
      </c>
      <c r="R5094" s="4">
        <f t="shared" si="318"/>
        <v>-1.2480000000000011</v>
      </c>
      <c r="S5094" s="4">
        <f t="shared" si="319"/>
        <v>-0.18720000000000017</v>
      </c>
    </row>
    <row r="5095" spans="1:19" ht="15.6" x14ac:dyDescent="0.3">
      <c r="A5095" t="s">
        <v>4855</v>
      </c>
      <c r="B5095" s="1">
        <v>43462</v>
      </c>
      <c r="C5095" s="1">
        <v>43469</v>
      </c>
      <c r="D5095">
        <f t="shared" si="316"/>
        <v>2018</v>
      </c>
      <c r="E5095" t="str">
        <f t="shared" si="317"/>
        <v>Dec</v>
      </c>
      <c r="F5095" t="s">
        <v>37</v>
      </c>
      <c r="G5095" t="s">
        <v>1304</v>
      </c>
      <c r="H5095" s="2" t="s">
        <v>22</v>
      </c>
      <c r="I5095" t="s">
        <v>61</v>
      </c>
      <c r="J5095" t="s">
        <v>62</v>
      </c>
      <c r="K5095">
        <v>10024</v>
      </c>
      <c r="L5095" t="s">
        <v>54</v>
      </c>
      <c r="M5095" t="s">
        <v>5674</v>
      </c>
      <c r="N5095" t="s">
        <v>128</v>
      </c>
      <c r="O5095" t="s">
        <v>5659</v>
      </c>
      <c r="P5095" s="4">
        <v>13.96</v>
      </c>
      <c r="Q5095" s="4">
        <v>13.96</v>
      </c>
      <c r="R5095" s="4">
        <f t="shared" si="318"/>
        <v>0</v>
      </c>
      <c r="S5095" s="4">
        <f t="shared" si="319"/>
        <v>0</v>
      </c>
    </row>
    <row r="5096" spans="1:19" ht="15.6" x14ac:dyDescent="0.3">
      <c r="A5096" t="s">
        <v>5676</v>
      </c>
      <c r="B5096" s="1">
        <v>42955</v>
      </c>
      <c r="C5096" s="1">
        <v>42957</v>
      </c>
      <c r="D5096">
        <f t="shared" si="316"/>
        <v>2017</v>
      </c>
      <c r="E5096" t="str">
        <f t="shared" si="317"/>
        <v>Aug</v>
      </c>
      <c r="F5096" t="s">
        <v>67</v>
      </c>
      <c r="G5096" t="s">
        <v>1009</v>
      </c>
      <c r="H5096" s="2" t="s">
        <v>22</v>
      </c>
      <c r="I5096" t="s">
        <v>116</v>
      </c>
      <c r="J5096" t="s">
        <v>109</v>
      </c>
      <c r="K5096">
        <v>75081</v>
      </c>
      <c r="L5096" t="s">
        <v>25</v>
      </c>
      <c r="M5096" t="s">
        <v>5674</v>
      </c>
      <c r="N5096" t="s">
        <v>128</v>
      </c>
      <c r="O5096" t="s">
        <v>5659</v>
      </c>
      <c r="P5096" s="4">
        <v>11.167999999999999</v>
      </c>
      <c r="Q5096" s="4">
        <v>18</v>
      </c>
      <c r="R5096" s="4">
        <f t="shared" si="318"/>
        <v>-6.8320000000000007</v>
      </c>
      <c r="S5096" s="4">
        <f t="shared" si="319"/>
        <v>-1.0248000000000002</v>
      </c>
    </row>
    <row r="5097" spans="1:19" ht="15.6" x14ac:dyDescent="0.3">
      <c r="A5097" t="s">
        <v>5677</v>
      </c>
      <c r="B5097" s="1">
        <v>42102</v>
      </c>
      <c r="C5097" s="1">
        <v>42109</v>
      </c>
      <c r="D5097">
        <f t="shared" si="316"/>
        <v>2015</v>
      </c>
      <c r="E5097" t="str">
        <f t="shared" si="317"/>
        <v>Apr</v>
      </c>
      <c r="F5097" t="s">
        <v>37</v>
      </c>
      <c r="G5097" t="s">
        <v>2995</v>
      </c>
      <c r="H5097" s="2" t="s">
        <v>22</v>
      </c>
      <c r="I5097" t="s">
        <v>1301</v>
      </c>
      <c r="J5097" t="s">
        <v>178</v>
      </c>
      <c r="K5097">
        <v>85301</v>
      </c>
      <c r="L5097" t="s">
        <v>34</v>
      </c>
      <c r="M5097" t="s">
        <v>5678</v>
      </c>
      <c r="N5097" t="s">
        <v>128</v>
      </c>
      <c r="O5097" t="s">
        <v>5659</v>
      </c>
      <c r="P5097" s="4">
        <v>2.3679999999999999</v>
      </c>
      <c r="Q5097" s="4">
        <v>100</v>
      </c>
      <c r="R5097" s="4">
        <f t="shared" si="318"/>
        <v>-97.632000000000005</v>
      </c>
      <c r="S5097" s="4">
        <f t="shared" si="319"/>
        <v>-14.6448</v>
      </c>
    </row>
    <row r="5098" spans="1:19" ht="15.6" x14ac:dyDescent="0.3">
      <c r="A5098" t="s">
        <v>5679</v>
      </c>
      <c r="B5098" s="1">
        <v>43126</v>
      </c>
      <c r="C5098" s="1">
        <v>43130</v>
      </c>
      <c r="D5098">
        <f t="shared" si="316"/>
        <v>2018</v>
      </c>
      <c r="E5098" t="str">
        <f t="shared" si="317"/>
        <v>Jan</v>
      </c>
      <c r="F5098" t="s">
        <v>37</v>
      </c>
      <c r="G5098" t="s">
        <v>224</v>
      </c>
      <c r="H5098" s="2" t="s">
        <v>22</v>
      </c>
      <c r="I5098" t="s">
        <v>32</v>
      </c>
      <c r="J5098" t="s">
        <v>33</v>
      </c>
      <c r="K5098">
        <v>94109</v>
      </c>
      <c r="L5098" t="s">
        <v>34</v>
      </c>
      <c r="M5098" t="s">
        <v>5678</v>
      </c>
      <c r="N5098" t="s">
        <v>128</v>
      </c>
      <c r="O5098" t="s">
        <v>5659</v>
      </c>
      <c r="P5098" s="4">
        <v>11.84</v>
      </c>
      <c r="Q5098" s="4">
        <v>100</v>
      </c>
      <c r="R5098" s="4">
        <f t="shared" si="318"/>
        <v>-88.16</v>
      </c>
      <c r="S5098" s="4">
        <f t="shared" si="319"/>
        <v>-13.223999999999998</v>
      </c>
    </row>
    <row r="5099" spans="1:19" ht="15.6" x14ac:dyDescent="0.3">
      <c r="A5099" t="s">
        <v>4688</v>
      </c>
      <c r="B5099" s="1">
        <v>43422</v>
      </c>
      <c r="C5099" s="1">
        <v>43425</v>
      </c>
      <c r="D5099">
        <f t="shared" si="316"/>
        <v>2018</v>
      </c>
      <c r="E5099" t="str">
        <f t="shared" si="317"/>
        <v>Nov</v>
      </c>
      <c r="F5099" t="s">
        <v>20</v>
      </c>
      <c r="G5099" t="s">
        <v>1658</v>
      </c>
      <c r="H5099" s="2" t="s">
        <v>22</v>
      </c>
      <c r="I5099" t="s">
        <v>69</v>
      </c>
      <c r="J5099" t="s">
        <v>70</v>
      </c>
      <c r="K5099">
        <v>98105</v>
      </c>
      <c r="L5099" t="s">
        <v>34</v>
      </c>
      <c r="M5099" t="s">
        <v>5678</v>
      </c>
      <c r="N5099" t="s">
        <v>128</v>
      </c>
      <c r="O5099" t="s">
        <v>5659</v>
      </c>
      <c r="P5099" s="4">
        <v>2.96</v>
      </c>
      <c r="Q5099" s="4">
        <v>5</v>
      </c>
      <c r="R5099" s="4">
        <f t="shared" si="318"/>
        <v>-2.04</v>
      </c>
      <c r="S5099" s="4">
        <f t="shared" si="319"/>
        <v>-0.30599999999999999</v>
      </c>
    </row>
    <row r="5100" spans="1:19" ht="15.6" x14ac:dyDescent="0.3">
      <c r="A5100" t="s">
        <v>5680</v>
      </c>
      <c r="B5100" s="1">
        <v>42315</v>
      </c>
      <c r="C5100" s="1">
        <v>42316</v>
      </c>
      <c r="D5100">
        <f t="shared" si="316"/>
        <v>2015</v>
      </c>
      <c r="E5100" t="str">
        <f t="shared" si="317"/>
        <v>Nov</v>
      </c>
      <c r="F5100" t="s">
        <v>20</v>
      </c>
      <c r="G5100" t="s">
        <v>521</v>
      </c>
      <c r="H5100" s="2" t="s">
        <v>22</v>
      </c>
      <c r="I5100" t="s">
        <v>61</v>
      </c>
      <c r="J5100" t="s">
        <v>62</v>
      </c>
      <c r="K5100">
        <v>10024</v>
      </c>
      <c r="L5100" t="s">
        <v>54</v>
      </c>
      <c r="M5100" t="s">
        <v>5678</v>
      </c>
      <c r="N5100" t="s">
        <v>128</v>
      </c>
      <c r="O5100" t="s">
        <v>5659</v>
      </c>
      <c r="P5100" s="4">
        <v>5.92</v>
      </c>
      <c r="Q5100" s="4">
        <v>5</v>
      </c>
      <c r="R5100" s="4">
        <f t="shared" si="318"/>
        <v>0.91999999999999993</v>
      </c>
      <c r="S5100" s="4">
        <f t="shared" si="319"/>
        <v>0.13799999999999998</v>
      </c>
    </row>
    <row r="5101" spans="1:19" ht="15.6" x14ac:dyDescent="0.3">
      <c r="A5101" t="s">
        <v>5681</v>
      </c>
      <c r="B5101" s="1">
        <v>42434</v>
      </c>
      <c r="C5101" s="1">
        <v>42439</v>
      </c>
      <c r="D5101">
        <f t="shared" si="316"/>
        <v>2016</v>
      </c>
      <c r="E5101" t="str">
        <f t="shared" si="317"/>
        <v>Mar</v>
      </c>
      <c r="F5101" t="s">
        <v>37</v>
      </c>
      <c r="G5101" t="s">
        <v>3542</v>
      </c>
      <c r="H5101" s="2" t="s">
        <v>22</v>
      </c>
      <c r="I5101" t="s">
        <v>23</v>
      </c>
      <c r="J5101" t="s">
        <v>24</v>
      </c>
      <c r="K5101">
        <v>60623</v>
      </c>
      <c r="L5101" t="s">
        <v>25</v>
      </c>
      <c r="M5101" t="s">
        <v>5678</v>
      </c>
      <c r="N5101" t="s">
        <v>128</v>
      </c>
      <c r="O5101" t="s">
        <v>5659</v>
      </c>
      <c r="P5101" s="4">
        <v>7.1040000000000001</v>
      </c>
      <c r="Q5101" s="4">
        <v>5</v>
      </c>
      <c r="R5101" s="4">
        <f t="shared" si="318"/>
        <v>2.1040000000000001</v>
      </c>
      <c r="S5101" s="4">
        <f t="shared" si="319"/>
        <v>0.31559999999999999</v>
      </c>
    </row>
    <row r="5102" spans="1:19" ht="15.6" x14ac:dyDescent="0.3">
      <c r="A5102" t="s">
        <v>5682</v>
      </c>
      <c r="B5102" s="1">
        <v>43434</v>
      </c>
      <c r="C5102" s="1">
        <v>43438</v>
      </c>
      <c r="D5102">
        <f t="shared" si="316"/>
        <v>2018</v>
      </c>
      <c r="E5102" t="str">
        <f t="shared" si="317"/>
        <v>Nov</v>
      </c>
      <c r="F5102" t="s">
        <v>37</v>
      </c>
      <c r="G5102" t="s">
        <v>4098</v>
      </c>
      <c r="H5102" s="2" t="s">
        <v>22</v>
      </c>
      <c r="I5102" t="s">
        <v>4784</v>
      </c>
      <c r="J5102" t="s">
        <v>109</v>
      </c>
      <c r="K5102">
        <v>78539</v>
      </c>
      <c r="L5102" t="s">
        <v>25</v>
      </c>
      <c r="M5102" t="s">
        <v>5678</v>
      </c>
      <c r="N5102" t="s">
        <v>128</v>
      </c>
      <c r="O5102" t="s">
        <v>5659</v>
      </c>
      <c r="P5102" s="4">
        <v>2.3679999999999999</v>
      </c>
      <c r="Q5102" s="4">
        <v>5</v>
      </c>
      <c r="R5102" s="4">
        <f t="shared" si="318"/>
        <v>-2.6320000000000001</v>
      </c>
      <c r="S5102" s="4">
        <f t="shared" si="319"/>
        <v>-0.39479999999999998</v>
      </c>
    </row>
    <row r="5103" spans="1:19" ht="15.6" x14ac:dyDescent="0.3">
      <c r="A5103" t="s">
        <v>5683</v>
      </c>
      <c r="B5103" s="1">
        <v>43441</v>
      </c>
      <c r="C5103" s="1">
        <v>43446</v>
      </c>
      <c r="D5103">
        <f t="shared" si="316"/>
        <v>2018</v>
      </c>
      <c r="E5103" t="str">
        <f t="shared" si="317"/>
        <v>Dec</v>
      </c>
      <c r="F5103" t="s">
        <v>37</v>
      </c>
      <c r="G5103" t="s">
        <v>357</v>
      </c>
      <c r="H5103" s="2" t="s">
        <v>22</v>
      </c>
      <c r="I5103" t="s">
        <v>855</v>
      </c>
      <c r="J5103" t="s">
        <v>109</v>
      </c>
      <c r="K5103">
        <v>78207</v>
      </c>
      <c r="L5103" t="s">
        <v>25</v>
      </c>
      <c r="M5103" t="s">
        <v>5678</v>
      </c>
      <c r="N5103" t="s">
        <v>128</v>
      </c>
      <c r="O5103" t="s">
        <v>5659</v>
      </c>
      <c r="P5103" s="4">
        <v>3.552</v>
      </c>
      <c r="Q5103" s="4">
        <v>5</v>
      </c>
      <c r="R5103" s="4">
        <f t="shared" si="318"/>
        <v>-1.448</v>
      </c>
      <c r="S5103" s="4">
        <f t="shared" si="319"/>
        <v>-0.21719999999999998</v>
      </c>
    </row>
    <row r="5104" spans="1:19" ht="15.6" x14ac:dyDescent="0.3">
      <c r="A5104" t="s">
        <v>5684</v>
      </c>
      <c r="B5104" s="1">
        <v>43359</v>
      </c>
      <c r="C5104" s="1">
        <v>43363</v>
      </c>
      <c r="D5104">
        <f t="shared" si="316"/>
        <v>2018</v>
      </c>
      <c r="E5104" t="str">
        <f t="shared" si="317"/>
        <v>Sep</v>
      </c>
      <c r="F5104" t="s">
        <v>37</v>
      </c>
      <c r="G5104" t="s">
        <v>2795</v>
      </c>
      <c r="H5104" s="2" t="s">
        <v>22</v>
      </c>
      <c r="I5104" t="s">
        <v>32</v>
      </c>
      <c r="J5104" t="s">
        <v>33</v>
      </c>
      <c r="K5104">
        <v>94110</v>
      </c>
      <c r="L5104" t="s">
        <v>34</v>
      </c>
      <c r="M5104" t="s">
        <v>5685</v>
      </c>
      <c r="N5104" t="s">
        <v>128</v>
      </c>
      <c r="O5104" t="s">
        <v>5659</v>
      </c>
      <c r="P5104" s="4">
        <v>17.899999999999999</v>
      </c>
      <c r="Q5104" s="4">
        <v>18</v>
      </c>
      <c r="R5104" s="4">
        <f t="shared" si="318"/>
        <v>-0.10000000000000142</v>
      </c>
      <c r="S5104" s="4">
        <f t="shared" si="319"/>
        <v>-1.5000000000000213E-2</v>
      </c>
    </row>
    <row r="5105" spans="1:19" ht="15.6" x14ac:dyDescent="0.3">
      <c r="A5105" t="s">
        <v>2580</v>
      </c>
      <c r="B5105" s="1">
        <v>42213</v>
      </c>
      <c r="C5105" s="1">
        <v>42213</v>
      </c>
      <c r="D5105">
        <f t="shared" si="316"/>
        <v>2015</v>
      </c>
      <c r="E5105" t="str">
        <f t="shared" si="317"/>
        <v>Jul</v>
      </c>
      <c r="F5105" t="s">
        <v>30</v>
      </c>
      <c r="G5105" t="s">
        <v>1442</v>
      </c>
      <c r="H5105" s="2" t="s">
        <v>22</v>
      </c>
      <c r="I5105" t="s">
        <v>2581</v>
      </c>
      <c r="J5105" t="s">
        <v>79</v>
      </c>
      <c r="K5105">
        <v>32712</v>
      </c>
      <c r="L5105" t="s">
        <v>44</v>
      </c>
      <c r="M5105" t="s">
        <v>5685</v>
      </c>
      <c r="N5105" t="s">
        <v>128</v>
      </c>
      <c r="O5105" t="s">
        <v>5659</v>
      </c>
      <c r="P5105" s="4">
        <v>14.32</v>
      </c>
      <c r="Q5105" s="4">
        <v>14.32</v>
      </c>
      <c r="R5105" s="4">
        <f t="shared" si="318"/>
        <v>0</v>
      </c>
      <c r="S5105" s="4">
        <f t="shared" si="319"/>
        <v>0</v>
      </c>
    </row>
    <row r="5106" spans="1:19" ht="15.6" x14ac:dyDescent="0.3">
      <c r="A5106" t="s">
        <v>5686</v>
      </c>
      <c r="B5106" s="1">
        <v>43043</v>
      </c>
      <c r="C5106" s="1">
        <v>43043</v>
      </c>
      <c r="D5106">
        <f t="shared" si="316"/>
        <v>2017</v>
      </c>
      <c r="E5106" t="str">
        <f t="shared" si="317"/>
        <v>Nov</v>
      </c>
      <c r="F5106" t="s">
        <v>30</v>
      </c>
      <c r="G5106" t="s">
        <v>1460</v>
      </c>
      <c r="H5106" s="2" t="s">
        <v>22</v>
      </c>
      <c r="I5106" t="s">
        <v>576</v>
      </c>
      <c r="J5106" t="s">
        <v>205</v>
      </c>
      <c r="K5106">
        <v>40214</v>
      </c>
      <c r="L5106" t="s">
        <v>44</v>
      </c>
      <c r="M5106" t="s">
        <v>5685</v>
      </c>
      <c r="N5106" t="s">
        <v>128</v>
      </c>
      <c r="O5106" t="s">
        <v>5659</v>
      </c>
      <c r="P5106" s="4">
        <v>10.74</v>
      </c>
      <c r="Q5106" s="4">
        <v>18</v>
      </c>
      <c r="R5106" s="4">
        <f t="shared" si="318"/>
        <v>-7.26</v>
      </c>
      <c r="S5106" s="4">
        <f t="shared" si="319"/>
        <v>-1.089</v>
      </c>
    </row>
    <row r="5107" spans="1:19" ht="15.6" x14ac:dyDescent="0.3">
      <c r="A5107" t="s">
        <v>5565</v>
      </c>
      <c r="B5107" s="1">
        <v>42241</v>
      </c>
      <c r="C5107" s="1">
        <v>42243</v>
      </c>
      <c r="D5107">
        <f t="shared" si="316"/>
        <v>2015</v>
      </c>
      <c r="E5107" t="str">
        <f t="shared" si="317"/>
        <v>Aug</v>
      </c>
      <c r="F5107" t="s">
        <v>67</v>
      </c>
      <c r="G5107" t="s">
        <v>2477</v>
      </c>
      <c r="H5107" s="2" t="s">
        <v>22</v>
      </c>
      <c r="I5107" t="s">
        <v>182</v>
      </c>
      <c r="J5107" t="s">
        <v>233</v>
      </c>
      <c r="K5107">
        <v>43229</v>
      </c>
      <c r="L5107" t="s">
        <v>54</v>
      </c>
      <c r="M5107" t="s">
        <v>5685</v>
      </c>
      <c r="N5107" t="s">
        <v>128</v>
      </c>
      <c r="O5107" t="s">
        <v>5659</v>
      </c>
      <c r="P5107" s="4">
        <v>40.095999999999997</v>
      </c>
      <c r="Q5107" s="4">
        <v>40.095999999999997</v>
      </c>
      <c r="R5107" s="4">
        <f t="shared" si="318"/>
        <v>0</v>
      </c>
      <c r="S5107" s="4">
        <f t="shared" si="319"/>
        <v>0</v>
      </c>
    </row>
    <row r="5108" spans="1:19" ht="15.6" x14ac:dyDescent="0.3">
      <c r="A5108" t="s">
        <v>2456</v>
      </c>
      <c r="B5108" s="1">
        <v>43083</v>
      </c>
      <c r="C5108" s="1">
        <v>43088</v>
      </c>
      <c r="D5108">
        <f t="shared" si="316"/>
        <v>2017</v>
      </c>
      <c r="E5108" t="str">
        <f t="shared" si="317"/>
        <v>Dec</v>
      </c>
      <c r="F5108" t="s">
        <v>37</v>
      </c>
      <c r="G5108" t="s">
        <v>985</v>
      </c>
      <c r="H5108" s="2" t="s">
        <v>22</v>
      </c>
      <c r="I5108" t="s">
        <v>61</v>
      </c>
      <c r="J5108" t="s">
        <v>62</v>
      </c>
      <c r="K5108">
        <v>10011</v>
      </c>
      <c r="L5108" t="s">
        <v>54</v>
      </c>
      <c r="M5108" t="s">
        <v>5685</v>
      </c>
      <c r="N5108" t="s">
        <v>110</v>
      </c>
      <c r="O5108" t="s">
        <v>5659</v>
      </c>
      <c r="P5108" s="4">
        <v>21.48</v>
      </c>
      <c r="Q5108" s="4">
        <v>18</v>
      </c>
      <c r="R5108" s="4">
        <f t="shared" si="318"/>
        <v>3.4800000000000004</v>
      </c>
      <c r="S5108" s="4">
        <f t="shared" si="319"/>
        <v>0.52200000000000002</v>
      </c>
    </row>
    <row r="5109" spans="1:19" ht="15.6" x14ac:dyDescent="0.3">
      <c r="A5109" t="s">
        <v>5687</v>
      </c>
      <c r="B5109" s="1">
        <v>43096</v>
      </c>
      <c r="C5109" s="1">
        <v>43099</v>
      </c>
      <c r="D5109">
        <f t="shared" si="316"/>
        <v>2017</v>
      </c>
      <c r="E5109" t="str">
        <f t="shared" si="317"/>
        <v>Dec</v>
      </c>
      <c r="F5109" t="s">
        <v>20</v>
      </c>
      <c r="G5109" t="s">
        <v>772</v>
      </c>
      <c r="H5109" s="2" t="s">
        <v>22</v>
      </c>
      <c r="I5109" t="s">
        <v>1839</v>
      </c>
      <c r="J5109" t="s">
        <v>233</v>
      </c>
      <c r="K5109">
        <v>44312</v>
      </c>
      <c r="L5109" t="s">
        <v>54</v>
      </c>
      <c r="M5109" t="s">
        <v>5685</v>
      </c>
      <c r="N5109" t="s">
        <v>110</v>
      </c>
      <c r="O5109" t="s">
        <v>5659</v>
      </c>
      <c r="P5109" s="4">
        <v>17.184000000000001</v>
      </c>
      <c r="Q5109" s="4">
        <v>18</v>
      </c>
      <c r="R5109" s="4">
        <f t="shared" si="318"/>
        <v>-0.81599999999999895</v>
      </c>
      <c r="S5109" s="4">
        <f t="shared" si="319"/>
        <v>-0.12239999999999984</v>
      </c>
    </row>
    <row r="5110" spans="1:19" ht="15.6" x14ac:dyDescent="0.3">
      <c r="A5110" t="s">
        <v>417</v>
      </c>
      <c r="B5110" s="1">
        <v>43385</v>
      </c>
      <c r="C5110" s="1">
        <v>43389</v>
      </c>
      <c r="D5110">
        <f t="shared" si="316"/>
        <v>2018</v>
      </c>
      <c r="E5110" t="str">
        <f t="shared" si="317"/>
        <v>Oct</v>
      </c>
      <c r="F5110" t="s">
        <v>37</v>
      </c>
      <c r="G5110" t="s">
        <v>418</v>
      </c>
      <c r="H5110" s="2" t="s">
        <v>22</v>
      </c>
      <c r="I5110" t="s">
        <v>419</v>
      </c>
      <c r="J5110" t="s">
        <v>144</v>
      </c>
      <c r="K5110">
        <v>8701</v>
      </c>
      <c r="L5110" t="s">
        <v>54</v>
      </c>
      <c r="M5110" t="s">
        <v>5685</v>
      </c>
      <c r="N5110" t="s">
        <v>128</v>
      </c>
      <c r="O5110" t="s">
        <v>5659</v>
      </c>
      <c r="P5110" s="4">
        <v>17.899999999999999</v>
      </c>
      <c r="Q5110" s="4">
        <v>18</v>
      </c>
      <c r="R5110" s="4">
        <f t="shared" si="318"/>
        <v>-0.10000000000000142</v>
      </c>
      <c r="S5110" s="4">
        <f t="shared" si="319"/>
        <v>-1.5000000000000213E-2</v>
      </c>
    </row>
    <row r="5111" spans="1:19" ht="15.6" x14ac:dyDescent="0.3">
      <c r="A5111" t="s">
        <v>2698</v>
      </c>
      <c r="B5111" s="1">
        <v>42172</v>
      </c>
      <c r="C5111" s="1">
        <v>42176</v>
      </c>
      <c r="D5111">
        <f t="shared" si="316"/>
        <v>2015</v>
      </c>
      <c r="E5111" t="str">
        <f t="shared" si="317"/>
        <v>Jun</v>
      </c>
      <c r="F5111" t="s">
        <v>37</v>
      </c>
      <c r="G5111" t="s">
        <v>2302</v>
      </c>
      <c r="H5111" s="2" t="s">
        <v>22</v>
      </c>
      <c r="I5111" t="s">
        <v>69</v>
      </c>
      <c r="J5111" t="s">
        <v>70</v>
      </c>
      <c r="K5111">
        <v>98105</v>
      </c>
      <c r="L5111" t="s">
        <v>34</v>
      </c>
      <c r="M5111" t="s">
        <v>5688</v>
      </c>
      <c r="N5111" t="s">
        <v>128</v>
      </c>
      <c r="O5111" t="s">
        <v>5659</v>
      </c>
      <c r="P5111" s="4">
        <v>17.899999999999999</v>
      </c>
      <c r="Q5111" s="4">
        <v>18</v>
      </c>
      <c r="R5111" s="4">
        <f t="shared" si="318"/>
        <v>-0.10000000000000142</v>
      </c>
      <c r="S5111" s="4">
        <f t="shared" si="319"/>
        <v>-1.5000000000000213E-2</v>
      </c>
    </row>
    <row r="5112" spans="1:19" ht="15.6" x14ac:dyDescent="0.3">
      <c r="A5112" t="s">
        <v>5689</v>
      </c>
      <c r="B5112" s="1">
        <v>42266</v>
      </c>
      <c r="C5112" s="1">
        <v>42271</v>
      </c>
      <c r="D5112">
        <f t="shared" si="316"/>
        <v>2015</v>
      </c>
      <c r="E5112" t="str">
        <f t="shared" si="317"/>
        <v>Sep</v>
      </c>
      <c r="F5112" t="s">
        <v>37</v>
      </c>
      <c r="G5112" t="s">
        <v>596</v>
      </c>
      <c r="H5112" s="2" t="s">
        <v>22</v>
      </c>
      <c r="I5112" t="s">
        <v>406</v>
      </c>
      <c r="J5112" t="s">
        <v>33</v>
      </c>
      <c r="K5112">
        <v>90805</v>
      </c>
      <c r="L5112" t="s">
        <v>34</v>
      </c>
      <c r="M5112" t="s">
        <v>5688</v>
      </c>
      <c r="N5112" t="s">
        <v>128</v>
      </c>
      <c r="O5112" t="s">
        <v>5659</v>
      </c>
      <c r="P5112" s="4">
        <v>7.16</v>
      </c>
      <c r="Q5112" s="4">
        <v>5</v>
      </c>
      <c r="R5112" s="4">
        <f t="shared" si="318"/>
        <v>2.16</v>
      </c>
      <c r="S5112" s="4">
        <f t="shared" si="319"/>
        <v>0.32400000000000001</v>
      </c>
    </row>
    <row r="5113" spans="1:19" ht="15.6" x14ac:dyDescent="0.3">
      <c r="A5113" t="s">
        <v>5690</v>
      </c>
      <c r="B5113" s="1">
        <v>42912</v>
      </c>
      <c r="C5113" s="1">
        <v>42912</v>
      </c>
      <c r="D5113">
        <f t="shared" si="316"/>
        <v>2017</v>
      </c>
      <c r="E5113" t="str">
        <f t="shared" si="317"/>
        <v>Jun</v>
      </c>
      <c r="F5113" t="s">
        <v>30</v>
      </c>
      <c r="G5113" t="s">
        <v>960</v>
      </c>
      <c r="H5113" s="2" t="s">
        <v>22</v>
      </c>
      <c r="I5113" t="s">
        <v>47</v>
      </c>
      <c r="J5113" t="s">
        <v>33</v>
      </c>
      <c r="K5113">
        <v>90036</v>
      </c>
      <c r="L5113" t="s">
        <v>34</v>
      </c>
      <c r="M5113" t="s">
        <v>5688</v>
      </c>
      <c r="N5113" t="s">
        <v>110</v>
      </c>
      <c r="O5113" t="s">
        <v>5659</v>
      </c>
      <c r="P5113" s="4">
        <v>17.899999999999999</v>
      </c>
      <c r="Q5113" s="4">
        <v>80</v>
      </c>
      <c r="R5113" s="4">
        <f t="shared" si="318"/>
        <v>-62.1</v>
      </c>
      <c r="S5113" s="4">
        <f t="shared" si="319"/>
        <v>-9.3149999999999995</v>
      </c>
    </row>
    <row r="5114" spans="1:19" ht="15.6" x14ac:dyDescent="0.3">
      <c r="A5114" t="s">
        <v>5691</v>
      </c>
      <c r="B5114" s="1">
        <v>42941</v>
      </c>
      <c r="C5114" s="1">
        <v>42943</v>
      </c>
      <c r="D5114">
        <f t="shared" si="316"/>
        <v>2017</v>
      </c>
      <c r="E5114" t="str">
        <f t="shared" si="317"/>
        <v>Jul</v>
      </c>
      <c r="F5114" t="s">
        <v>67</v>
      </c>
      <c r="G5114" t="s">
        <v>1719</v>
      </c>
      <c r="H5114" s="2" t="s">
        <v>22</v>
      </c>
      <c r="I5114" t="s">
        <v>47</v>
      </c>
      <c r="J5114" t="s">
        <v>33</v>
      </c>
      <c r="K5114">
        <v>90032</v>
      </c>
      <c r="L5114" t="s">
        <v>34</v>
      </c>
      <c r="M5114" t="s">
        <v>5688</v>
      </c>
      <c r="N5114" t="s">
        <v>110</v>
      </c>
      <c r="O5114" t="s">
        <v>5659</v>
      </c>
      <c r="P5114" s="4">
        <v>21.48</v>
      </c>
      <c r="Q5114" s="4">
        <v>18</v>
      </c>
      <c r="R5114" s="4">
        <f t="shared" si="318"/>
        <v>3.4800000000000004</v>
      </c>
      <c r="S5114" s="4">
        <f t="shared" si="319"/>
        <v>0.52200000000000002</v>
      </c>
    </row>
    <row r="5115" spans="1:19" x14ac:dyDescent="0.3">
      <c r="A5115" t="s">
        <v>1724</v>
      </c>
      <c r="B5115" s="1">
        <v>42682</v>
      </c>
      <c r="C5115" s="1">
        <v>42689</v>
      </c>
      <c r="D5115">
        <f t="shared" si="316"/>
        <v>2016</v>
      </c>
      <c r="E5115" t="str">
        <f t="shared" si="317"/>
        <v>Nov</v>
      </c>
      <c r="F5115" t="s">
        <v>37</v>
      </c>
      <c r="G5115" t="s">
        <v>1321</v>
      </c>
      <c r="H5115" t="s">
        <v>51</v>
      </c>
      <c r="I5115" t="s">
        <v>78</v>
      </c>
      <c r="J5115" t="s">
        <v>83</v>
      </c>
      <c r="K5115">
        <v>28540</v>
      </c>
      <c r="L5115" t="s">
        <v>44</v>
      </c>
      <c r="M5115" t="s">
        <v>5688</v>
      </c>
      <c r="N5115" t="s">
        <v>128</v>
      </c>
      <c r="O5115" t="s">
        <v>5659</v>
      </c>
      <c r="P5115" s="4">
        <v>31.504000000000001</v>
      </c>
      <c r="Q5115" s="4">
        <v>31.504000000000001</v>
      </c>
      <c r="R5115" s="4">
        <f t="shared" si="318"/>
        <v>0</v>
      </c>
      <c r="S5115" s="4">
        <f t="shared" si="319"/>
        <v>0</v>
      </c>
    </row>
    <row r="5116" spans="1:19" ht="15.6" x14ac:dyDescent="0.3">
      <c r="A5116" t="s">
        <v>5692</v>
      </c>
      <c r="B5116" s="1">
        <v>43423</v>
      </c>
      <c r="C5116" s="1">
        <v>43427</v>
      </c>
      <c r="D5116">
        <f t="shared" si="316"/>
        <v>2018</v>
      </c>
      <c r="E5116" t="str">
        <f t="shared" si="317"/>
        <v>Nov</v>
      </c>
      <c r="F5116" t="s">
        <v>37</v>
      </c>
      <c r="G5116" t="s">
        <v>3954</v>
      </c>
      <c r="H5116" s="2" t="s">
        <v>22</v>
      </c>
      <c r="I5116" t="s">
        <v>2065</v>
      </c>
      <c r="J5116" t="s">
        <v>158</v>
      </c>
      <c r="K5116">
        <v>22304</v>
      </c>
      <c r="L5116" t="s">
        <v>44</v>
      </c>
      <c r="M5116" t="s">
        <v>5688</v>
      </c>
      <c r="N5116" t="s">
        <v>128</v>
      </c>
      <c r="O5116" t="s">
        <v>5659</v>
      </c>
      <c r="P5116" s="4">
        <v>25.06</v>
      </c>
      <c r="Q5116" s="4">
        <v>25.06</v>
      </c>
      <c r="R5116" s="4">
        <f t="shared" si="318"/>
        <v>0</v>
      </c>
      <c r="S5116" s="4">
        <f t="shared" si="319"/>
        <v>0</v>
      </c>
    </row>
    <row r="5117" spans="1:19" ht="15.6" x14ac:dyDescent="0.3">
      <c r="A5117" t="s">
        <v>5693</v>
      </c>
      <c r="B5117" s="1">
        <v>43200</v>
      </c>
      <c r="C5117" s="1">
        <v>43205</v>
      </c>
      <c r="D5117">
        <f t="shared" si="316"/>
        <v>2018</v>
      </c>
      <c r="E5117" t="str">
        <f t="shared" si="317"/>
        <v>Apr</v>
      </c>
      <c r="F5117" t="s">
        <v>37</v>
      </c>
      <c r="G5117" t="s">
        <v>1316</v>
      </c>
      <c r="H5117" s="2" t="s">
        <v>22</v>
      </c>
      <c r="I5117" t="s">
        <v>5694</v>
      </c>
      <c r="J5117" t="s">
        <v>144</v>
      </c>
      <c r="K5117">
        <v>8901</v>
      </c>
      <c r="L5117" t="s">
        <v>54</v>
      </c>
      <c r="M5117" t="s">
        <v>5688</v>
      </c>
      <c r="N5117" t="s">
        <v>128</v>
      </c>
      <c r="O5117" t="s">
        <v>5659</v>
      </c>
      <c r="P5117" s="4">
        <v>7.16</v>
      </c>
      <c r="Q5117" s="4">
        <v>5</v>
      </c>
      <c r="R5117" s="4">
        <f t="shared" si="318"/>
        <v>2.16</v>
      </c>
      <c r="S5117" s="4">
        <f t="shared" si="319"/>
        <v>0.32400000000000001</v>
      </c>
    </row>
    <row r="5118" spans="1:19" ht="15.6" x14ac:dyDescent="0.3">
      <c r="A5118" t="s">
        <v>5652</v>
      </c>
      <c r="B5118" s="1">
        <v>42279</v>
      </c>
      <c r="C5118" s="1">
        <v>42282</v>
      </c>
      <c r="D5118">
        <f t="shared" si="316"/>
        <v>2015</v>
      </c>
      <c r="E5118" t="str">
        <f t="shared" si="317"/>
        <v>Oct</v>
      </c>
      <c r="F5118" t="s">
        <v>20</v>
      </c>
      <c r="G5118" t="s">
        <v>2963</v>
      </c>
      <c r="H5118" s="2" t="s">
        <v>22</v>
      </c>
      <c r="I5118" t="s">
        <v>1368</v>
      </c>
      <c r="J5118" t="s">
        <v>178</v>
      </c>
      <c r="K5118">
        <v>85281</v>
      </c>
      <c r="L5118" t="s">
        <v>34</v>
      </c>
      <c r="M5118" t="s">
        <v>5695</v>
      </c>
      <c r="N5118" t="s">
        <v>128</v>
      </c>
      <c r="O5118" t="s">
        <v>5659</v>
      </c>
      <c r="P5118" s="4">
        <v>4.6719999999999997</v>
      </c>
      <c r="Q5118" s="4">
        <v>100</v>
      </c>
      <c r="R5118" s="4">
        <f t="shared" si="318"/>
        <v>-95.328000000000003</v>
      </c>
      <c r="S5118" s="4">
        <f t="shared" si="319"/>
        <v>-14.299200000000001</v>
      </c>
    </row>
    <row r="5119" spans="1:19" ht="15.6" x14ac:dyDescent="0.3">
      <c r="A5119" t="s">
        <v>5696</v>
      </c>
      <c r="B5119" s="1">
        <v>43397</v>
      </c>
      <c r="C5119" s="1">
        <v>43403</v>
      </c>
      <c r="D5119">
        <f t="shared" si="316"/>
        <v>2018</v>
      </c>
      <c r="E5119" t="str">
        <f t="shared" si="317"/>
        <v>Oct</v>
      </c>
      <c r="F5119" t="s">
        <v>37</v>
      </c>
      <c r="G5119" t="s">
        <v>971</v>
      </c>
      <c r="H5119" s="2" t="s">
        <v>22</v>
      </c>
      <c r="I5119" t="s">
        <v>648</v>
      </c>
      <c r="J5119" t="s">
        <v>454</v>
      </c>
      <c r="K5119">
        <v>39212</v>
      </c>
      <c r="L5119" t="s">
        <v>44</v>
      </c>
      <c r="M5119" t="s">
        <v>5695</v>
      </c>
      <c r="N5119" t="s">
        <v>128</v>
      </c>
      <c r="O5119" t="s">
        <v>5659</v>
      </c>
      <c r="P5119" s="4">
        <v>11.68</v>
      </c>
      <c r="Q5119" s="4">
        <v>11.68</v>
      </c>
      <c r="R5119" s="4">
        <f t="shared" si="318"/>
        <v>0</v>
      </c>
      <c r="S5119" s="4">
        <f t="shared" si="319"/>
        <v>0</v>
      </c>
    </row>
    <row r="5120" spans="1:19" x14ac:dyDescent="0.3">
      <c r="A5120" t="s">
        <v>2983</v>
      </c>
      <c r="B5120" s="1">
        <v>42974</v>
      </c>
      <c r="C5120" s="1">
        <v>42979</v>
      </c>
      <c r="D5120">
        <f t="shared" si="316"/>
        <v>2017</v>
      </c>
      <c r="E5120" t="str">
        <f t="shared" si="317"/>
        <v>Aug</v>
      </c>
      <c r="F5120" t="s">
        <v>67</v>
      </c>
      <c r="G5120" t="s">
        <v>1477</v>
      </c>
      <c r="H5120" t="s">
        <v>51</v>
      </c>
      <c r="I5120" t="s">
        <v>2708</v>
      </c>
      <c r="J5120" t="s">
        <v>314</v>
      </c>
      <c r="K5120">
        <v>2169</v>
      </c>
      <c r="L5120" t="s">
        <v>54</v>
      </c>
      <c r="M5120" t="s">
        <v>5695</v>
      </c>
      <c r="N5120" t="s">
        <v>128</v>
      </c>
      <c r="O5120" t="s">
        <v>5659</v>
      </c>
      <c r="P5120" s="4">
        <v>11.68</v>
      </c>
      <c r="Q5120" s="4">
        <v>11.68</v>
      </c>
      <c r="R5120" s="4">
        <f t="shared" si="318"/>
        <v>0</v>
      </c>
      <c r="S5120" s="4">
        <f t="shared" si="319"/>
        <v>0</v>
      </c>
    </row>
    <row r="5121" spans="1:19" ht="15.6" x14ac:dyDescent="0.3">
      <c r="A5121" t="s">
        <v>3642</v>
      </c>
      <c r="B5121" s="1">
        <v>42464</v>
      </c>
      <c r="C5121" s="1">
        <v>42464</v>
      </c>
      <c r="D5121">
        <f t="shared" si="316"/>
        <v>2016</v>
      </c>
      <c r="E5121" t="str">
        <f t="shared" si="317"/>
        <v>Apr</v>
      </c>
      <c r="F5121" t="s">
        <v>30</v>
      </c>
      <c r="G5121" t="s">
        <v>3643</v>
      </c>
      <c r="H5121" s="2" t="s">
        <v>22</v>
      </c>
      <c r="I5121" t="s">
        <v>255</v>
      </c>
      <c r="J5121" t="s">
        <v>89</v>
      </c>
      <c r="K5121">
        <v>48911</v>
      </c>
      <c r="L5121" t="s">
        <v>25</v>
      </c>
      <c r="M5121" t="s">
        <v>5695</v>
      </c>
      <c r="N5121" t="s">
        <v>128</v>
      </c>
      <c r="O5121" t="s">
        <v>5659</v>
      </c>
      <c r="P5121" s="4">
        <v>5.84</v>
      </c>
      <c r="Q5121" s="4">
        <v>5</v>
      </c>
      <c r="R5121" s="4">
        <f t="shared" si="318"/>
        <v>0.83999999999999986</v>
      </c>
      <c r="S5121" s="4">
        <f t="shared" si="319"/>
        <v>0.12599999999999997</v>
      </c>
    </row>
    <row r="5122" spans="1:19" ht="15.6" x14ac:dyDescent="0.3">
      <c r="A5122" t="s">
        <v>5697</v>
      </c>
      <c r="B5122" s="1">
        <v>42944</v>
      </c>
      <c r="C5122" s="1">
        <v>42950</v>
      </c>
      <c r="D5122">
        <f t="shared" ref="D5122:D5185" si="320">YEAR(B5122)</f>
        <v>2017</v>
      </c>
      <c r="E5122" t="str">
        <f t="shared" ref="E5122:E5185" si="321">TEXT(B5122,"mmm")</f>
        <v>Jul</v>
      </c>
      <c r="F5122" t="s">
        <v>37</v>
      </c>
      <c r="G5122" t="s">
        <v>2557</v>
      </c>
      <c r="H5122" s="2" t="s">
        <v>22</v>
      </c>
      <c r="I5122" t="s">
        <v>5698</v>
      </c>
      <c r="J5122" t="s">
        <v>89</v>
      </c>
      <c r="K5122">
        <v>49423</v>
      </c>
      <c r="L5122" t="s">
        <v>25</v>
      </c>
      <c r="M5122" t="s">
        <v>5695</v>
      </c>
      <c r="N5122" t="s">
        <v>110</v>
      </c>
      <c r="O5122" t="s">
        <v>5659</v>
      </c>
      <c r="P5122" s="4">
        <v>20.440000000000001</v>
      </c>
      <c r="Q5122" s="4">
        <v>18</v>
      </c>
      <c r="R5122" s="4">
        <f t="shared" si="318"/>
        <v>2.4400000000000013</v>
      </c>
      <c r="S5122" s="4">
        <f t="shared" si="319"/>
        <v>0.36600000000000016</v>
      </c>
    </row>
    <row r="5123" spans="1:19" ht="15.6" x14ac:dyDescent="0.3">
      <c r="A5123" t="s">
        <v>2199</v>
      </c>
      <c r="B5123" s="1">
        <v>42260</v>
      </c>
      <c r="C5123" s="1">
        <v>42260</v>
      </c>
      <c r="D5123">
        <f t="shared" si="320"/>
        <v>2015</v>
      </c>
      <c r="E5123" t="str">
        <f t="shared" si="321"/>
        <v>Sep</v>
      </c>
      <c r="F5123" t="s">
        <v>30</v>
      </c>
      <c r="G5123" t="s">
        <v>1025</v>
      </c>
      <c r="H5123" s="2" t="s">
        <v>22</v>
      </c>
      <c r="I5123" t="s">
        <v>69</v>
      </c>
      <c r="J5123" t="s">
        <v>70</v>
      </c>
      <c r="K5123">
        <v>98103</v>
      </c>
      <c r="L5123" t="s">
        <v>34</v>
      </c>
      <c r="M5123" t="s">
        <v>5699</v>
      </c>
      <c r="N5123" t="s">
        <v>128</v>
      </c>
      <c r="O5123" t="s">
        <v>5659</v>
      </c>
      <c r="P5123" s="4">
        <v>5.7</v>
      </c>
      <c r="Q5123" s="4">
        <v>5</v>
      </c>
      <c r="R5123" s="4">
        <f t="shared" ref="R5123:R5186" si="322">P5123-Q5123</f>
        <v>0.70000000000000018</v>
      </c>
      <c r="S5123" s="4">
        <f t="shared" ref="S5123:S5186" si="323">0.15*R5123</f>
        <v>0.10500000000000002</v>
      </c>
    </row>
    <row r="5124" spans="1:19" ht="15.6" x14ac:dyDescent="0.3">
      <c r="A5124" t="s">
        <v>3976</v>
      </c>
      <c r="B5124" s="1">
        <v>42128</v>
      </c>
      <c r="C5124" s="1">
        <v>42129</v>
      </c>
      <c r="D5124">
        <f t="shared" si="320"/>
        <v>2015</v>
      </c>
      <c r="E5124" t="str">
        <f t="shared" si="321"/>
        <v>May</v>
      </c>
      <c r="F5124" t="s">
        <v>20</v>
      </c>
      <c r="G5124" t="s">
        <v>3643</v>
      </c>
      <c r="H5124" s="2" t="s">
        <v>22</v>
      </c>
      <c r="I5124" t="s">
        <v>113</v>
      </c>
      <c r="J5124" t="s">
        <v>109</v>
      </c>
      <c r="K5124">
        <v>77036</v>
      </c>
      <c r="L5124" t="s">
        <v>25</v>
      </c>
      <c r="M5124" t="s">
        <v>5699</v>
      </c>
      <c r="N5124" t="s">
        <v>128</v>
      </c>
      <c r="O5124" t="s">
        <v>5659</v>
      </c>
      <c r="P5124" s="4">
        <v>5.4720000000000004</v>
      </c>
      <c r="Q5124" s="4">
        <v>5</v>
      </c>
      <c r="R5124" s="4">
        <f t="shared" si="322"/>
        <v>0.47200000000000042</v>
      </c>
      <c r="S5124" s="4">
        <f t="shared" si="323"/>
        <v>7.0800000000000057E-2</v>
      </c>
    </row>
    <row r="5125" spans="1:19" ht="15.6" x14ac:dyDescent="0.3">
      <c r="A5125" t="s">
        <v>3451</v>
      </c>
      <c r="B5125" s="1">
        <v>43243</v>
      </c>
      <c r="C5125" s="1">
        <v>43247</v>
      </c>
      <c r="D5125">
        <f t="shared" si="320"/>
        <v>2018</v>
      </c>
      <c r="E5125" t="str">
        <f t="shared" si="321"/>
        <v>May</v>
      </c>
      <c r="F5125" t="s">
        <v>37</v>
      </c>
      <c r="G5125" t="s">
        <v>583</v>
      </c>
      <c r="H5125" s="2" t="s">
        <v>22</v>
      </c>
      <c r="I5125" t="s">
        <v>113</v>
      </c>
      <c r="J5125" t="s">
        <v>109</v>
      </c>
      <c r="K5125">
        <v>77095</v>
      </c>
      <c r="L5125" t="s">
        <v>25</v>
      </c>
      <c r="M5125" t="s">
        <v>5699</v>
      </c>
      <c r="N5125" t="s">
        <v>128</v>
      </c>
      <c r="O5125" t="s">
        <v>5659</v>
      </c>
      <c r="P5125" s="4">
        <v>1.8240000000000001</v>
      </c>
      <c r="Q5125" s="4">
        <v>5</v>
      </c>
      <c r="R5125" s="4">
        <f t="shared" si="322"/>
        <v>-3.1760000000000002</v>
      </c>
      <c r="S5125" s="4">
        <f t="shared" si="323"/>
        <v>-0.47639999999999999</v>
      </c>
    </row>
    <row r="5126" spans="1:19" x14ac:dyDescent="0.3">
      <c r="A5126" t="s">
        <v>5700</v>
      </c>
      <c r="B5126" s="1">
        <v>42930</v>
      </c>
      <c r="C5126" s="1">
        <v>42934</v>
      </c>
      <c r="D5126">
        <f t="shared" si="320"/>
        <v>2017</v>
      </c>
      <c r="E5126" t="str">
        <f t="shared" si="321"/>
        <v>Jul</v>
      </c>
      <c r="F5126" t="s">
        <v>67</v>
      </c>
      <c r="G5126" t="s">
        <v>2721</v>
      </c>
      <c r="H5126" t="s">
        <v>51</v>
      </c>
      <c r="I5126" t="s">
        <v>1021</v>
      </c>
      <c r="J5126" t="s">
        <v>62</v>
      </c>
      <c r="K5126">
        <v>13021</v>
      </c>
      <c r="L5126" t="s">
        <v>54</v>
      </c>
      <c r="M5126" t="s">
        <v>5701</v>
      </c>
      <c r="N5126" t="s">
        <v>128</v>
      </c>
      <c r="O5126" t="s">
        <v>5659</v>
      </c>
      <c r="P5126" s="4">
        <v>29.61</v>
      </c>
      <c r="Q5126" s="4">
        <v>29.61</v>
      </c>
      <c r="R5126" s="4">
        <f t="shared" si="322"/>
        <v>0</v>
      </c>
      <c r="S5126" s="4">
        <f t="shared" si="323"/>
        <v>0</v>
      </c>
    </row>
    <row r="5127" spans="1:19" ht="15.6" x14ac:dyDescent="0.3">
      <c r="A5127" t="s">
        <v>1933</v>
      </c>
      <c r="B5127" s="1">
        <v>43245</v>
      </c>
      <c r="C5127" s="1">
        <v>43245</v>
      </c>
      <c r="D5127">
        <f t="shared" si="320"/>
        <v>2018</v>
      </c>
      <c r="E5127" t="str">
        <f t="shared" si="321"/>
        <v>May</v>
      </c>
      <c r="F5127" t="s">
        <v>30</v>
      </c>
      <c r="G5127" t="s">
        <v>1499</v>
      </c>
      <c r="H5127" s="2" t="s">
        <v>22</v>
      </c>
      <c r="I5127" t="s">
        <v>61</v>
      </c>
      <c r="J5127" t="s">
        <v>62</v>
      </c>
      <c r="K5127">
        <v>10009</v>
      </c>
      <c r="L5127" t="s">
        <v>54</v>
      </c>
      <c r="M5127" t="s">
        <v>5701</v>
      </c>
      <c r="N5127" t="s">
        <v>128</v>
      </c>
      <c r="O5127" t="s">
        <v>5659</v>
      </c>
      <c r="P5127" s="4">
        <v>3.29</v>
      </c>
      <c r="Q5127" s="4">
        <v>5</v>
      </c>
      <c r="R5127" s="4">
        <f t="shared" si="322"/>
        <v>-1.71</v>
      </c>
      <c r="S5127" s="4">
        <f t="shared" si="323"/>
        <v>-0.25650000000000001</v>
      </c>
    </row>
    <row r="5128" spans="1:19" ht="15.6" x14ac:dyDescent="0.3">
      <c r="A5128" t="s">
        <v>4713</v>
      </c>
      <c r="B5128" s="1">
        <v>42254</v>
      </c>
      <c r="C5128" s="1">
        <v>42261</v>
      </c>
      <c r="D5128">
        <f t="shared" si="320"/>
        <v>2015</v>
      </c>
      <c r="E5128" t="str">
        <f t="shared" si="321"/>
        <v>Sep</v>
      </c>
      <c r="F5128" t="s">
        <v>37</v>
      </c>
      <c r="G5128" t="s">
        <v>2369</v>
      </c>
      <c r="H5128" s="2" t="s">
        <v>22</v>
      </c>
      <c r="I5128" t="s">
        <v>4714</v>
      </c>
      <c r="J5128" t="s">
        <v>24</v>
      </c>
      <c r="K5128">
        <v>60543</v>
      </c>
      <c r="L5128" t="s">
        <v>25</v>
      </c>
      <c r="M5128" t="s">
        <v>5701</v>
      </c>
      <c r="N5128" t="s">
        <v>128</v>
      </c>
      <c r="O5128" t="s">
        <v>5659</v>
      </c>
      <c r="P5128" s="4">
        <v>13.16</v>
      </c>
      <c r="Q5128" s="4">
        <v>13.16</v>
      </c>
      <c r="R5128" s="4">
        <f t="shared" si="322"/>
        <v>0</v>
      </c>
      <c r="S5128" s="4">
        <f t="shared" si="323"/>
        <v>0</v>
      </c>
    </row>
    <row r="5129" spans="1:19" ht="15.6" x14ac:dyDescent="0.3">
      <c r="A5129" t="s">
        <v>2910</v>
      </c>
      <c r="B5129" s="1">
        <v>42872</v>
      </c>
      <c r="C5129" s="1">
        <v>42875</v>
      </c>
      <c r="D5129">
        <f t="shared" si="320"/>
        <v>2017</v>
      </c>
      <c r="E5129" t="str">
        <f t="shared" si="321"/>
        <v>May</v>
      </c>
      <c r="F5129" t="s">
        <v>20</v>
      </c>
      <c r="G5129" t="s">
        <v>1064</v>
      </c>
      <c r="H5129" s="2" t="s">
        <v>22</v>
      </c>
      <c r="I5129" t="s">
        <v>23</v>
      </c>
      <c r="J5129" t="s">
        <v>24</v>
      </c>
      <c r="K5129">
        <v>60653</v>
      </c>
      <c r="L5129" t="s">
        <v>25</v>
      </c>
      <c r="M5129" t="s">
        <v>5701</v>
      </c>
      <c r="N5129" t="s">
        <v>128</v>
      </c>
      <c r="O5129" t="s">
        <v>5659</v>
      </c>
      <c r="P5129" s="4">
        <v>7.8959999999999999</v>
      </c>
      <c r="Q5129" s="4">
        <v>18</v>
      </c>
      <c r="R5129" s="4">
        <f t="shared" si="322"/>
        <v>-10.103999999999999</v>
      </c>
      <c r="S5129" s="4">
        <f t="shared" si="323"/>
        <v>-1.5155999999999998</v>
      </c>
    </row>
    <row r="5130" spans="1:19" ht="15.6" x14ac:dyDescent="0.3">
      <c r="A5130" t="s">
        <v>832</v>
      </c>
      <c r="B5130" s="1">
        <v>42923</v>
      </c>
      <c r="C5130" s="1">
        <v>42927</v>
      </c>
      <c r="D5130">
        <f t="shared" si="320"/>
        <v>2017</v>
      </c>
      <c r="E5130" t="str">
        <f t="shared" si="321"/>
        <v>Jul</v>
      </c>
      <c r="F5130" t="s">
        <v>67</v>
      </c>
      <c r="G5130" t="s">
        <v>833</v>
      </c>
      <c r="H5130" s="2" t="s">
        <v>22</v>
      </c>
      <c r="I5130" t="s">
        <v>293</v>
      </c>
      <c r="J5130" t="s">
        <v>24</v>
      </c>
      <c r="K5130">
        <v>60505</v>
      </c>
      <c r="L5130" t="s">
        <v>25</v>
      </c>
      <c r="M5130" t="s">
        <v>5701</v>
      </c>
      <c r="N5130" t="s">
        <v>128</v>
      </c>
      <c r="O5130" t="s">
        <v>5659</v>
      </c>
      <c r="P5130" s="4">
        <v>2.6320000000000001</v>
      </c>
      <c r="Q5130" s="4">
        <v>5</v>
      </c>
      <c r="R5130" s="4">
        <f t="shared" si="322"/>
        <v>-2.3679999999999999</v>
      </c>
      <c r="S5130" s="4">
        <f t="shared" si="323"/>
        <v>-0.35519999999999996</v>
      </c>
    </row>
    <row r="5131" spans="1:19" ht="15.6" x14ac:dyDescent="0.3">
      <c r="A5131" t="s">
        <v>5702</v>
      </c>
      <c r="B5131" s="1">
        <v>43354</v>
      </c>
      <c r="C5131" s="1">
        <v>43356</v>
      </c>
      <c r="D5131">
        <f t="shared" si="320"/>
        <v>2018</v>
      </c>
      <c r="E5131" t="str">
        <f t="shared" si="321"/>
        <v>Sep</v>
      </c>
      <c r="F5131" t="s">
        <v>67</v>
      </c>
      <c r="G5131" t="s">
        <v>683</v>
      </c>
      <c r="H5131" s="2" t="s">
        <v>22</v>
      </c>
      <c r="I5131" t="s">
        <v>23</v>
      </c>
      <c r="J5131" t="s">
        <v>24</v>
      </c>
      <c r="K5131">
        <v>60623</v>
      </c>
      <c r="L5131" t="s">
        <v>25</v>
      </c>
      <c r="M5131" t="s">
        <v>5701</v>
      </c>
      <c r="N5131" t="s">
        <v>128</v>
      </c>
      <c r="O5131" t="s">
        <v>5659</v>
      </c>
      <c r="P5131" s="4">
        <v>10.528</v>
      </c>
      <c r="Q5131" s="4">
        <v>18</v>
      </c>
      <c r="R5131" s="4">
        <f t="shared" si="322"/>
        <v>-7.4719999999999995</v>
      </c>
      <c r="S5131" s="4">
        <f t="shared" si="323"/>
        <v>-1.1207999999999998</v>
      </c>
    </row>
    <row r="5132" spans="1:19" ht="15.6" x14ac:dyDescent="0.3">
      <c r="A5132" t="s">
        <v>5703</v>
      </c>
      <c r="B5132" s="1">
        <v>42788</v>
      </c>
      <c r="C5132" s="1">
        <v>42792</v>
      </c>
      <c r="D5132">
        <f t="shared" si="320"/>
        <v>2017</v>
      </c>
      <c r="E5132" t="str">
        <f t="shared" si="321"/>
        <v>Feb</v>
      </c>
      <c r="F5132" t="s">
        <v>37</v>
      </c>
      <c r="G5132" t="s">
        <v>794</v>
      </c>
      <c r="H5132" s="2" t="s">
        <v>22</v>
      </c>
      <c r="I5132" t="s">
        <v>47</v>
      </c>
      <c r="J5132" t="s">
        <v>33</v>
      </c>
      <c r="K5132">
        <v>90045</v>
      </c>
      <c r="L5132" t="s">
        <v>34</v>
      </c>
      <c r="M5132" t="s">
        <v>5704</v>
      </c>
      <c r="N5132" t="s">
        <v>128</v>
      </c>
      <c r="O5132" t="s">
        <v>5659</v>
      </c>
      <c r="P5132" s="4">
        <v>10.65</v>
      </c>
      <c r="Q5132" s="4">
        <v>18</v>
      </c>
      <c r="R5132" s="4">
        <f t="shared" si="322"/>
        <v>-7.35</v>
      </c>
      <c r="S5132" s="4">
        <f t="shared" si="323"/>
        <v>-1.1024999999999998</v>
      </c>
    </row>
    <row r="5133" spans="1:19" ht="15.6" x14ac:dyDescent="0.3">
      <c r="A5133" t="s">
        <v>3540</v>
      </c>
      <c r="B5133" s="1">
        <v>43354</v>
      </c>
      <c r="C5133" s="1">
        <v>43356</v>
      </c>
      <c r="D5133">
        <f t="shared" si="320"/>
        <v>2018</v>
      </c>
      <c r="E5133" t="str">
        <f t="shared" si="321"/>
        <v>Sep</v>
      </c>
      <c r="F5133" t="s">
        <v>67</v>
      </c>
      <c r="G5133" t="s">
        <v>2369</v>
      </c>
      <c r="H5133" s="2" t="s">
        <v>22</v>
      </c>
      <c r="I5133" t="s">
        <v>2524</v>
      </c>
      <c r="J5133" t="s">
        <v>205</v>
      </c>
      <c r="K5133">
        <v>40324</v>
      </c>
      <c r="L5133" t="s">
        <v>44</v>
      </c>
      <c r="M5133" t="s">
        <v>5704</v>
      </c>
      <c r="N5133" t="s">
        <v>128</v>
      </c>
      <c r="O5133" t="s">
        <v>5659</v>
      </c>
      <c r="P5133" s="4">
        <v>14.2</v>
      </c>
      <c r="Q5133" s="4">
        <v>14.2</v>
      </c>
      <c r="R5133" s="4">
        <f t="shared" si="322"/>
        <v>0</v>
      </c>
      <c r="S5133" s="4">
        <f t="shared" si="323"/>
        <v>0</v>
      </c>
    </row>
    <row r="5134" spans="1:19" ht="15.6" x14ac:dyDescent="0.3">
      <c r="A5134" t="s">
        <v>5705</v>
      </c>
      <c r="B5134" s="1">
        <v>42217</v>
      </c>
      <c r="C5134" s="1">
        <v>42222</v>
      </c>
      <c r="D5134">
        <f t="shared" si="320"/>
        <v>2015</v>
      </c>
      <c r="E5134" t="str">
        <f t="shared" si="321"/>
        <v>Aug</v>
      </c>
      <c r="F5134" t="s">
        <v>37</v>
      </c>
      <c r="G5134" t="s">
        <v>1144</v>
      </c>
      <c r="H5134" s="2" t="s">
        <v>22</v>
      </c>
      <c r="I5134" t="s">
        <v>100</v>
      </c>
      <c r="J5134" t="s">
        <v>101</v>
      </c>
      <c r="K5134">
        <v>19120</v>
      </c>
      <c r="L5134" t="s">
        <v>54</v>
      </c>
      <c r="M5134" t="s">
        <v>5704</v>
      </c>
      <c r="N5134" t="s">
        <v>128</v>
      </c>
      <c r="O5134" t="s">
        <v>5659</v>
      </c>
      <c r="P5134" s="4">
        <v>5.68</v>
      </c>
      <c r="Q5134" s="4">
        <v>5</v>
      </c>
      <c r="R5134" s="4">
        <f t="shared" si="322"/>
        <v>0.67999999999999972</v>
      </c>
      <c r="S5134" s="4">
        <f t="shared" si="323"/>
        <v>0.10199999999999995</v>
      </c>
    </row>
    <row r="5135" spans="1:19" ht="15.6" x14ac:dyDescent="0.3">
      <c r="A5135" t="s">
        <v>2144</v>
      </c>
      <c r="B5135" s="1">
        <v>42591</v>
      </c>
      <c r="C5135" s="1">
        <v>42594</v>
      </c>
      <c r="D5135">
        <f t="shared" si="320"/>
        <v>2016</v>
      </c>
      <c r="E5135" t="str">
        <f t="shared" si="321"/>
        <v>Aug</v>
      </c>
      <c r="F5135" t="s">
        <v>20</v>
      </c>
      <c r="G5135" t="s">
        <v>659</v>
      </c>
      <c r="H5135" s="2" t="s">
        <v>22</v>
      </c>
      <c r="I5135" t="s">
        <v>61</v>
      </c>
      <c r="J5135" t="s">
        <v>62</v>
      </c>
      <c r="K5135">
        <v>10024</v>
      </c>
      <c r="L5135" t="s">
        <v>54</v>
      </c>
      <c r="M5135" t="s">
        <v>5704</v>
      </c>
      <c r="N5135" t="s">
        <v>128</v>
      </c>
      <c r="O5135" t="s">
        <v>5659</v>
      </c>
      <c r="P5135" s="4">
        <v>10.65</v>
      </c>
      <c r="Q5135" s="4">
        <v>18</v>
      </c>
      <c r="R5135" s="4">
        <f t="shared" si="322"/>
        <v>-7.35</v>
      </c>
      <c r="S5135" s="4">
        <f t="shared" si="323"/>
        <v>-1.1024999999999998</v>
      </c>
    </row>
    <row r="5136" spans="1:19" x14ac:dyDescent="0.3">
      <c r="A5136" t="s">
        <v>5706</v>
      </c>
      <c r="B5136" s="1">
        <v>43092</v>
      </c>
      <c r="C5136" s="1">
        <v>43098</v>
      </c>
      <c r="D5136">
        <f t="shared" si="320"/>
        <v>2017</v>
      </c>
      <c r="E5136" t="str">
        <f t="shared" si="321"/>
        <v>Dec</v>
      </c>
      <c r="F5136" t="s">
        <v>37</v>
      </c>
      <c r="G5136" t="s">
        <v>1788</v>
      </c>
      <c r="H5136" t="s">
        <v>51</v>
      </c>
      <c r="I5136" t="s">
        <v>4461</v>
      </c>
      <c r="J5136" t="s">
        <v>89</v>
      </c>
      <c r="K5136">
        <v>49505</v>
      </c>
      <c r="L5136" t="s">
        <v>25</v>
      </c>
      <c r="M5136" t="s">
        <v>5704</v>
      </c>
      <c r="N5136" t="s">
        <v>128</v>
      </c>
      <c r="O5136" t="s">
        <v>5659</v>
      </c>
      <c r="P5136" s="4">
        <v>24.85</v>
      </c>
      <c r="Q5136" s="4">
        <v>24.85</v>
      </c>
      <c r="R5136" s="4">
        <f t="shared" si="322"/>
        <v>0</v>
      </c>
      <c r="S5136" s="4">
        <f t="shared" si="323"/>
        <v>0</v>
      </c>
    </row>
    <row r="5137" spans="1:19" ht="15.6" x14ac:dyDescent="0.3">
      <c r="A5137" t="s">
        <v>5707</v>
      </c>
      <c r="B5137" s="1">
        <v>42919</v>
      </c>
      <c r="C5137" s="1">
        <v>42922</v>
      </c>
      <c r="D5137">
        <f t="shared" si="320"/>
        <v>2017</v>
      </c>
      <c r="E5137" t="str">
        <f t="shared" si="321"/>
        <v>Jul</v>
      </c>
      <c r="F5137" t="s">
        <v>20</v>
      </c>
      <c r="G5137" t="s">
        <v>3003</v>
      </c>
      <c r="H5137" s="2" t="s">
        <v>22</v>
      </c>
      <c r="I5137" t="s">
        <v>47</v>
      </c>
      <c r="J5137" t="s">
        <v>33</v>
      </c>
      <c r="K5137">
        <v>90049</v>
      </c>
      <c r="L5137" t="s">
        <v>34</v>
      </c>
      <c r="M5137" t="s">
        <v>5708</v>
      </c>
      <c r="N5137" t="s">
        <v>110</v>
      </c>
      <c r="O5137" t="s">
        <v>5659</v>
      </c>
      <c r="P5137" s="4">
        <v>3.96</v>
      </c>
      <c r="Q5137" s="4">
        <v>5</v>
      </c>
      <c r="R5137" s="4">
        <f t="shared" si="322"/>
        <v>-1.04</v>
      </c>
      <c r="S5137" s="4">
        <f t="shared" si="323"/>
        <v>-0.156</v>
      </c>
    </row>
    <row r="5138" spans="1:19" ht="15.6" x14ac:dyDescent="0.3">
      <c r="A5138" t="s">
        <v>5709</v>
      </c>
      <c r="B5138" s="1">
        <v>43288</v>
      </c>
      <c r="C5138" s="1">
        <v>43292</v>
      </c>
      <c r="D5138">
        <f t="shared" si="320"/>
        <v>2018</v>
      </c>
      <c r="E5138" t="str">
        <f t="shared" si="321"/>
        <v>Jul</v>
      </c>
      <c r="F5138" t="s">
        <v>37</v>
      </c>
      <c r="G5138" t="s">
        <v>1841</v>
      </c>
      <c r="H5138" s="2" t="s">
        <v>22</v>
      </c>
      <c r="I5138" t="s">
        <v>47</v>
      </c>
      <c r="J5138" t="s">
        <v>33</v>
      </c>
      <c r="K5138">
        <v>90049</v>
      </c>
      <c r="L5138" t="s">
        <v>34</v>
      </c>
      <c r="M5138" t="s">
        <v>5708</v>
      </c>
      <c r="N5138" t="s">
        <v>128</v>
      </c>
      <c r="O5138" t="s">
        <v>5659</v>
      </c>
      <c r="P5138" s="4">
        <v>5.94</v>
      </c>
      <c r="Q5138" s="4">
        <v>100</v>
      </c>
      <c r="R5138" s="4">
        <f t="shared" si="322"/>
        <v>-94.06</v>
      </c>
      <c r="S5138" s="4">
        <f t="shared" si="323"/>
        <v>-14.109</v>
      </c>
    </row>
    <row r="5139" spans="1:19" ht="15.6" x14ac:dyDescent="0.3">
      <c r="A5139" t="s">
        <v>5710</v>
      </c>
      <c r="B5139" s="1">
        <v>42675</v>
      </c>
      <c r="C5139" s="1">
        <v>42677</v>
      </c>
      <c r="D5139">
        <f t="shared" si="320"/>
        <v>2016</v>
      </c>
      <c r="E5139" t="str">
        <f t="shared" si="321"/>
        <v>Nov</v>
      </c>
      <c r="F5139" t="s">
        <v>20</v>
      </c>
      <c r="G5139" t="s">
        <v>4304</v>
      </c>
      <c r="H5139" s="2" t="s">
        <v>22</v>
      </c>
      <c r="I5139" t="s">
        <v>100</v>
      </c>
      <c r="J5139" t="s">
        <v>101</v>
      </c>
      <c r="K5139">
        <v>19140</v>
      </c>
      <c r="L5139" t="s">
        <v>54</v>
      </c>
      <c r="M5139" t="s">
        <v>5708</v>
      </c>
      <c r="N5139" t="s">
        <v>128</v>
      </c>
      <c r="O5139" t="s">
        <v>5659</v>
      </c>
      <c r="P5139" s="4">
        <v>3.1680000000000001</v>
      </c>
      <c r="Q5139" s="4">
        <v>5</v>
      </c>
      <c r="R5139" s="4">
        <f t="shared" si="322"/>
        <v>-1.8319999999999999</v>
      </c>
      <c r="S5139" s="4">
        <f t="shared" si="323"/>
        <v>-0.27479999999999999</v>
      </c>
    </row>
    <row r="5140" spans="1:19" ht="15.6" x14ac:dyDescent="0.3">
      <c r="A5140" t="s">
        <v>4977</v>
      </c>
      <c r="B5140" s="1">
        <v>42716</v>
      </c>
      <c r="C5140" s="1">
        <v>42719</v>
      </c>
      <c r="D5140">
        <f t="shared" si="320"/>
        <v>2016</v>
      </c>
      <c r="E5140" t="str">
        <f t="shared" si="321"/>
        <v>Dec</v>
      </c>
      <c r="F5140" t="s">
        <v>20</v>
      </c>
      <c r="G5140" t="s">
        <v>1646</v>
      </c>
      <c r="H5140" s="2" t="s">
        <v>22</v>
      </c>
      <c r="I5140" t="s">
        <v>39</v>
      </c>
      <c r="J5140" t="s">
        <v>33</v>
      </c>
      <c r="K5140">
        <v>92105</v>
      </c>
      <c r="L5140" t="s">
        <v>34</v>
      </c>
      <c r="M5140" t="s">
        <v>5711</v>
      </c>
      <c r="N5140" t="s">
        <v>128</v>
      </c>
      <c r="O5140" t="s">
        <v>5659</v>
      </c>
      <c r="P5140" s="4">
        <v>7.86</v>
      </c>
      <c r="Q5140" s="4">
        <v>18</v>
      </c>
      <c r="R5140" s="4">
        <f t="shared" si="322"/>
        <v>-10.14</v>
      </c>
      <c r="S5140" s="4">
        <f t="shared" si="323"/>
        <v>-1.5210000000000001</v>
      </c>
    </row>
    <row r="5141" spans="1:19" ht="15.6" x14ac:dyDescent="0.3">
      <c r="A5141" t="s">
        <v>5712</v>
      </c>
      <c r="B5141" s="1">
        <v>43151</v>
      </c>
      <c r="C5141" s="1">
        <v>43156</v>
      </c>
      <c r="D5141">
        <f t="shared" si="320"/>
        <v>2018</v>
      </c>
      <c r="E5141" t="str">
        <f t="shared" si="321"/>
        <v>Feb</v>
      </c>
      <c r="F5141" t="s">
        <v>67</v>
      </c>
      <c r="G5141" t="s">
        <v>521</v>
      </c>
      <c r="H5141" s="2" t="s">
        <v>22</v>
      </c>
      <c r="I5141" t="s">
        <v>576</v>
      </c>
      <c r="J5141" t="s">
        <v>75</v>
      </c>
      <c r="K5141">
        <v>80027</v>
      </c>
      <c r="L5141" t="s">
        <v>34</v>
      </c>
      <c r="M5141" t="s">
        <v>5711</v>
      </c>
      <c r="N5141" t="s">
        <v>128</v>
      </c>
      <c r="O5141" t="s">
        <v>5659</v>
      </c>
      <c r="P5141" s="4">
        <v>9.4320000000000004</v>
      </c>
      <c r="Q5141" s="4">
        <v>18</v>
      </c>
      <c r="R5141" s="4">
        <f t="shared" si="322"/>
        <v>-8.5679999999999996</v>
      </c>
      <c r="S5141" s="4">
        <f t="shared" si="323"/>
        <v>-1.2851999999999999</v>
      </c>
    </row>
    <row r="5142" spans="1:19" x14ac:dyDescent="0.3">
      <c r="A5142" t="s">
        <v>5713</v>
      </c>
      <c r="B5142" s="1">
        <v>42476</v>
      </c>
      <c r="C5142" s="1">
        <v>42481</v>
      </c>
      <c r="D5142">
        <f t="shared" si="320"/>
        <v>2016</v>
      </c>
      <c r="E5142" t="str">
        <f t="shared" si="321"/>
        <v>Apr</v>
      </c>
      <c r="F5142" t="s">
        <v>37</v>
      </c>
      <c r="G5142" t="s">
        <v>3423</v>
      </c>
      <c r="H5142" t="s">
        <v>105</v>
      </c>
      <c r="I5142" t="s">
        <v>100</v>
      </c>
      <c r="J5142" t="s">
        <v>101</v>
      </c>
      <c r="K5142">
        <v>19143</v>
      </c>
      <c r="L5142" t="s">
        <v>54</v>
      </c>
      <c r="M5142" t="s">
        <v>5711</v>
      </c>
      <c r="N5142" t="s">
        <v>128</v>
      </c>
      <c r="O5142" t="s">
        <v>5659</v>
      </c>
      <c r="P5142" s="4">
        <v>12.576000000000001</v>
      </c>
      <c r="Q5142" s="4">
        <v>12.576000000000001</v>
      </c>
      <c r="R5142" s="4">
        <f t="shared" si="322"/>
        <v>0</v>
      </c>
      <c r="S5142" s="4">
        <f t="shared" si="323"/>
        <v>0</v>
      </c>
    </row>
    <row r="5143" spans="1:19" ht="15.6" x14ac:dyDescent="0.3">
      <c r="A5143" t="s">
        <v>5714</v>
      </c>
      <c r="B5143" s="1">
        <v>43275</v>
      </c>
      <c r="C5143" s="1">
        <v>43277</v>
      </c>
      <c r="D5143">
        <f t="shared" si="320"/>
        <v>2018</v>
      </c>
      <c r="E5143" t="str">
        <f t="shared" si="321"/>
        <v>Jun</v>
      </c>
      <c r="F5143" t="s">
        <v>67</v>
      </c>
      <c r="G5143" t="s">
        <v>226</v>
      </c>
      <c r="H5143" s="2" t="s">
        <v>22</v>
      </c>
      <c r="I5143" t="s">
        <v>32</v>
      </c>
      <c r="J5143" t="s">
        <v>33</v>
      </c>
      <c r="K5143">
        <v>94110</v>
      </c>
      <c r="L5143" t="s">
        <v>34</v>
      </c>
      <c r="M5143" t="s">
        <v>5715</v>
      </c>
      <c r="N5143" t="s">
        <v>128</v>
      </c>
      <c r="O5143" t="s">
        <v>5659</v>
      </c>
      <c r="P5143" s="4">
        <v>2.88</v>
      </c>
      <c r="Q5143" s="4">
        <v>5</v>
      </c>
      <c r="R5143" s="4">
        <f t="shared" si="322"/>
        <v>-2.12</v>
      </c>
      <c r="S5143" s="4">
        <f t="shared" si="323"/>
        <v>-0.318</v>
      </c>
    </row>
    <row r="5144" spans="1:19" ht="15.6" x14ac:dyDescent="0.3">
      <c r="A5144" t="s">
        <v>5716</v>
      </c>
      <c r="B5144" s="1">
        <v>42105</v>
      </c>
      <c r="C5144" s="1">
        <v>42107</v>
      </c>
      <c r="D5144">
        <f t="shared" si="320"/>
        <v>2015</v>
      </c>
      <c r="E5144" t="str">
        <f t="shared" si="321"/>
        <v>Apr</v>
      </c>
      <c r="F5144" t="s">
        <v>67</v>
      </c>
      <c r="G5144" t="s">
        <v>3097</v>
      </c>
      <c r="H5144" s="2" t="s">
        <v>22</v>
      </c>
      <c r="I5144" t="s">
        <v>136</v>
      </c>
      <c r="J5144" t="s">
        <v>79</v>
      </c>
      <c r="K5144">
        <v>33180</v>
      </c>
      <c r="L5144" t="s">
        <v>44</v>
      </c>
      <c r="M5144" t="s">
        <v>5715</v>
      </c>
      <c r="N5144" t="s">
        <v>128</v>
      </c>
      <c r="O5144" t="s">
        <v>5659</v>
      </c>
      <c r="P5144" s="4">
        <v>6.9119999999999999</v>
      </c>
      <c r="Q5144" s="4">
        <v>5</v>
      </c>
      <c r="R5144" s="4">
        <f t="shared" si="322"/>
        <v>1.9119999999999999</v>
      </c>
      <c r="S5144" s="4">
        <f t="shared" si="323"/>
        <v>0.2868</v>
      </c>
    </row>
    <row r="5145" spans="1:19" ht="15.6" x14ac:dyDescent="0.3">
      <c r="A5145" t="s">
        <v>1632</v>
      </c>
      <c r="B5145" s="1">
        <v>42567</v>
      </c>
      <c r="C5145" s="1">
        <v>42571</v>
      </c>
      <c r="D5145">
        <f t="shared" si="320"/>
        <v>2016</v>
      </c>
      <c r="E5145" t="str">
        <f t="shared" si="321"/>
        <v>Jul</v>
      </c>
      <c r="F5145" t="s">
        <v>37</v>
      </c>
      <c r="G5145" t="s">
        <v>474</v>
      </c>
      <c r="H5145" s="2" t="s">
        <v>22</v>
      </c>
      <c r="I5145" t="s">
        <v>394</v>
      </c>
      <c r="J5145" t="s">
        <v>140</v>
      </c>
      <c r="K5145">
        <v>21215</v>
      </c>
      <c r="L5145" t="s">
        <v>54</v>
      </c>
      <c r="M5145" t="s">
        <v>5715</v>
      </c>
      <c r="N5145" t="s">
        <v>128</v>
      </c>
      <c r="O5145" t="s">
        <v>5659</v>
      </c>
      <c r="P5145" s="4">
        <v>11.52</v>
      </c>
      <c r="Q5145" s="4">
        <v>11.52</v>
      </c>
      <c r="R5145" s="4">
        <f t="shared" si="322"/>
        <v>0</v>
      </c>
      <c r="S5145" s="4">
        <f t="shared" si="323"/>
        <v>0</v>
      </c>
    </row>
    <row r="5146" spans="1:19" ht="15.6" x14ac:dyDescent="0.3">
      <c r="A5146" t="s">
        <v>3154</v>
      </c>
      <c r="B5146" s="1">
        <v>43448</v>
      </c>
      <c r="C5146" s="1">
        <v>43452</v>
      </c>
      <c r="D5146">
        <f t="shared" si="320"/>
        <v>2018</v>
      </c>
      <c r="E5146" t="str">
        <f t="shared" si="321"/>
        <v>Dec</v>
      </c>
      <c r="F5146" t="s">
        <v>37</v>
      </c>
      <c r="G5146" t="s">
        <v>1768</v>
      </c>
      <c r="H5146" s="2" t="s">
        <v>22</v>
      </c>
      <c r="I5146" t="s">
        <v>1599</v>
      </c>
      <c r="J5146" t="s">
        <v>314</v>
      </c>
      <c r="K5146">
        <v>1841</v>
      </c>
      <c r="L5146" t="s">
        <v>54</v>
      </c>
      <c r="M5146" t="s">
        <v>5715</v>
      </c>
      <c r="N5146" t="s">
        <v>128</v>
      </c>
      <c r="O5146" t="s">
        <v>5659</v>
      </c>
      <c r="P5146" s="4">
        <v>17.28</v>
      </c>
      <c r="Q5146" s="4">
        <v>18</v>
      </c>
      <c r="R5146" s="4">
        <f t="shared" si="322"/>
        <v>-0.71999999999999886</v>
      </c>
      <c r="S5146" s="4">
        <f t="shared" si="323"/>
        <v>-0.10799999999999983</v>
      </c>
    </row>
    <row r="5147" spans="1:19" ht="15.6" x14ac:dyDescent="0.3">
      <c r="A5147" t="s">
        <v>5717</v>
      </c>
      <c r="B5147" s="1">
        <v>42797</v>
      </c>
      <c r="C5147" s="1">
        <v>42802</v>
      </c>
      <c r="D5147">
        <f t="shared" si="320"/>
        <v>2017</v>
      </c>
      <c r="E5147" t="str">
        <f t="shared" si="321"/>
        <v>Mar</v>
      </c>
      <c r="F5147" t="s">
        <v>37</v>
      </c>
      <c r="G5147" t="s">
        <v>2354</v>
      </c>
      <c r="H5147" s="2" t="s">
        <v>22</v>
      </c>
      <c r="I5147" t="s">
        <v>628</v>
      </c>
      <c r="J5147" t="s">
        <v>109</v>
      </c>
      <c r="K5147">
        <v>78664</v>
      </c>
      <c r="L5147" t="s">
        <v>25</v>
      </c>
      <c r="M5147" t="s">
        <v>5715</v>
      </c>
      <c r="N5147" t="s">
        <v>128</v>
      </c>
      <c r="O5147" t="s">
        <v>5659</v>
      </c>
      <c r="P5147" s="4">
        <v>2.3039999999999998</v>
      </c>
      <c r="Q5147" s="4">
        <v>5</v>
      </c>
      <c r="R5147" s="4">
        <f t="shared" si="322"/>
        <v>-2.6960000000000002</v>
      </c>
      <c r="S5147" s="4">
        <f t="shared" si="323"/>
        <v>-0.40440000000000004</v>
      </c>
    </row>
    <row r="5148" spans="1:19" ht="15.6" x14ac:dyDescent="0.3">
      <c r="A5148" t="s">
        <v>2769</v>
      </c>
      <c r="B5148" s="1">
        <v>42276</v>
      </c>
      <c r="C5148" s="1">
        <v>42280</v>
      </c>
      <c r="D5148">
        <f t="shared" si="320"/>
        <v>2015</v>
      </c>
      <c r="E5148" t="str">
        <f t="shared" si="321"/>
        <v>Sep</v>
      </c>
      <c r="F5148" t="s">
        <v>37</v>
      </c>
      <c r="G5148" t="s">
        <v>213</v>
      </c>
      <c r="H5148" s="2" t="s">
        <v>22</v>
      </c>
      <c r="I5148" t="s">
        <v>47</v>
      </c>
      <c r="J5148" t="s">
        <v>33</v>
      </c>
      <c r="K5148">
        <v>90045</v>
      </c>
      <c r="L5148" t="s">
        <v>34</v>
      </c>
      <c r="M5148" t="s">
        <v>5718</v>
      </c>
      <c r="N5148" t="s">
        <v>128</v>
      </c>
      <c r="O5148" t="s">
        <v>5659</v>
      </c>
      <c r="P5148" s="4">
        <v>8.7200000000000006</v>
      </c>
      <c r="Q5148" s="4">
        <v>50</v>
      </c>
      <c r="R5148" s="4">
        <f t="shared" si="322"/>
        <v>-41.28</v>
      </c>
      <c r="S5148" s="4">
        <f t="shared" si="323"/>
        <v>-6.1920000000000002</v>
      </c>
    </row>
    <row r="5149" spans="1:19" ht="15.6" x14ac:dyDescent="0.3">
      <c r="A5149" t="s">
        <v>5719</v>
      </c>
      <c r="B5149" s="1">
        <v>42448</v>
      </c>
      <c r="C5149" s="1">
        <v>42449</v>
      </c>
      <c r="D5149">
        <f t="shared" si="320"/>
        <v>2016</v>
      </c>
      <c r="E5149" t="str">
        <f t="shared" si="321"/>
        <v>Mar</v>
      </c>
      <c r="F5149" t="s">
        <v>20</v>
      </c>
      <c r="G5149" t="s">
        <v>118</v>
      </c>
      <c r="H5149" s="2" t="s">
        <v>22</v>
      </c>
      <c r="I5149" t="s">
        <v>744</v>
      </c>
      <c r="J5149" t="s">
        <v>33</v>
      </c>
      <c r="K5149">
        <v>93534</v>
      </c>
      <c r="L5149" t="s">
        <v>34</v>
      </c>
      <c r="M5149" t="s">
        <v>5718</v>
      </c>
      <c r="N5149" t="s">
        <v>128</v>
      </c>
      <c r="O5149" t="s">
        <v>5659</v>
      </c>
      <c r="P5149" s="4">
        <v>10.9</v>
      </c>
      <c r="Q5149" s="4">
        <v>18</v>
      </c>
      <c r="R5149" s="4">
        <f t="shared" si="322"/>
        <v>-7.1</v>
      </c>
      <c r="S5149" s="4">
        <f t="shared" si="323"/>
        <v>-1.0649999999999999</v>
      </c>
    </row>
    <row r="5150" spans="1:19" ht="15.6" x14ac:dyDescent="0.3">
      <c r="A5150" t="s">
        <v>3584</v>
      </c>
      <c r="B5150" s="1">
        <v>43042</v>
      </c>
      <c r="C5150" s="1">
        <v>43047</v>
      </c>
      <c r="D5150">
        <f t="shared" si="320"/>
        <v>2017</v>
      </c>
      <c r="E5150" t="str">
        <f t="shared" si="321"/>
        <v>Nov</v>
      </c>
      <c r="F5150" t="s">
        <v>37</v>
      </c>
      <c r="G5150" t="s">
        <v>1811</v>
      </c>
      <c r="H5150" s="2" t="s">
        <v>22</v>
      </c>
      <c r="I5150" t="s">
        <v>47</v>
      </c>
      <c r="J5150" t="s">
        <v>33</v>
      </c>
      <c r="K5150">
        <v>90049</v>
      </c>
      <c r="L5150" t="s">
        <v>34</v>
      </c>
      <c r="M5150" t="s">
        <v>5718</v>
      </c>
      <c r="N5150" t="s">
        <v>128</v>
      </c>
      <c r="O5150" t="s">
        <v>5659</v>
      </c>
      <c r="P5150" s="4">
        <v>15.26</v>
      </c>
      <c r="Q5150" s="4">
        <v>18</v>
      </c>
      <c r="R5150" s="4">
        <f t="shared" si="322"/>
        <v>-2.74</v>
      </c>
      <c r="S5150" s="4">
        <f t="shared" si="323"/>
        <v>-0.41100000000000003</v>
      </c>
    </row>
    <row r="5151" spans="1:19" ht="15.6" x14ac:dyDescent="0.3">
      <c r="A5151" t="s">
        <v>1414</v>
      </c>
      <c r="B5151" s="1">
        <v>43207</v>
      </c>
      <c r="C5151" s="1">
        <v>43212</v>
      </c>
      <c r="D5151">
        <f t="shared" si="320"/>
        <v>2018</v>
      </c>
      <c r="E5151" t="str">
        <f t="shared" si="321"/>
        <v>Apr</v>
      </c>
      <c r="F5151" t="s">
        <v>37</v>
      </c>
      <c r="G5151" t="s">
        <v>854</v>
      </c>
      <c r="H5151" s="2" t="s">
        <v>22</v>
      </c>
      <c r="I5151" t="s">
        <v>47</v>
      </c>
      <c r="J5151" t="s">
        <v>33</v>
      </c>
      <c r="K5151">
        <v>90008</v>
      </c>
      <c r="L5151" t="s">
        <v>34</v>
      </c>
      <c r="M5151" t="s">
        <v>5718</v>
      </c>
      <c r="N5151" t="s">
        <v>128</v>
      </c>
      <c r="O5151" t="s">
        <v>5659</v>
      </c>
      <c r="P5151" s="4">
        <v>10.9</v>
      </c>
      <c r="Q5151" s="4">
        <v>18</v>
      </c>
      <c r="R5151" s="4">
        <f t="shared" si="322"/>
        <v>-7.1</v>
      </c>
      <c r="S5151" s="4">
        <f t="shared" si="323"/>
        <v>-1.0649999999999999</v>
      </c>
    </row>
    <row r="5152" spans="1:19" x14ac:dyDescent="0.3">
      <c r="A5152" t="s">
        <v>2700</v>
      </c>
      <c r="B5152" s="1">
        <v>42074</v>
      </c>
      <c r="C5152" s="1">
        <v>42079</v>
      </c>
      <c r="D5152">
        <f t="shared" si="320"/>
        <v>2015</v>
      </c>
      <c r="E5152" t="str">
        <f t="shared" si="321"/>
        <v>Mar</v>
      </c>
      <c r="F5152" t="s">
        <v>67</v>
      </c>
      <c r="G5152" t="s">
        <v>1442</v>
      </c>
      <c r="H5152" t="s">
        <v>22</v>
      </c>
      <c r="I5152" t="s">
        <v>182</v>
      </c>
      <c r="J5152" t="s">
        <v>233</v>
      </c>
      <c r="K5152">
        <v>43229</v>
      </c>
      <c r="L5152" t="s">
        <v>54</v>
      </c>
      <c r="M5152" t="s">
        <v>5718</v>
      </c>
      <c r="N5152" t="s">
        <v>128</v>
      </c>
      <c r="O5152" t="s">
        <v>5659</v>
      </c>
      <c r="P5152" s="4">
        <v>10.464</v>
      </c>
      <c r="Q5152" s="4">
        <v>10.464</v>
      </c>
      <c r="R5152" s="4">
        <f t="shared" si="322"/>
        <v>0</v>
      </c>
      <c r="S5152" s="4">
        <f t="shared" si="323"/>
        <v>0</v>
      </c>
    </row>
    <row r="5153" spans="1:19" ht="15.6" x14ac:dyDescent="0.3">
      <c r="A5153" t="s">
        <v>5720</v>
      </c>
      <c r="B5153" s="1">
        <v>43445</v>
      </c>
      <c r="C5153" s="1">
        <v>43447</v>
      </c>
      <c r="D5153">
        <f t="shared" si="320"/>
        <v>2018</v>
      </c>
      <c r="E5153" t="str">
        <f t="shared" si="321"/>
        <v>Dec</v>
      </c>
      <c r="F5153" t="s">
        <v>20</v>
      </c>
      <c r="G5153" t="s">
        <v>1776</v>
      </c>
      <c r="H5153" s="2" t="s">
        <v>22</v>
      </c>
      <c r="I5153" t="s">
        <v>1385</v>
      </c>
      <c r="J5153" t="s">
        <v>144</v>
      </c>
      <c r="K5153">
        <v>7501</v>
      </c>
      <c r="L5153" t="s">
        <v>54</v>
      </c>
      <c r="M5153" t="s">
        <v>5718</v>
      </c>
      <c r="N5153" t="s">
        <v>128</v>
      </c>
      <c r="O5153" t="s">
        <v>5659</v>
      </c>
      <c r="P5153" s="4">
        <v>6.54</v>
      </c>
      <c r="Q5153" s="4">
        <v>5</v>
      </c>
      <c r="R5153" s="4">
        <f t="shared" si="322"/>
        <v>1.54</v>
      </c>
      <c r="S5153" s="4">
        <f t="shared" si="323"/>
        <v>0.23099999999999998</v>
      </c>
    </row>
    <row r="5154" spans="1:19" ht="15.6" x14ac:dyDescent="0.3">
      <c r="A5154" t="s">
        <v>1086</v>
      </c>
      <c r="B5154" s="1">
        <v>42197</v>
      </c>
      <c r="C5154" s="1">
        <v>42201</v>
      </c>
      <c r="D5154">
        <f t="shared" si="320"/>
        <v>2015</v>
      </c>
      <c r="E5154" t="str">
        <f t="shared" si="321"/>
        <v>Jul</v>
      </c>
      <c r="F5154" t="s">
        <v>37</v>
      </c>
      <c r="G5154" t="s">
        <v>1087</v>
      </c>
      <c r="H5154" s="2" t="s">
        <v>22</v>
      </c>
      <c r="I5154" t="s">
        <v>1012</v>
      </c>
      <c r="J5154" t="s">
        <v>109</v>
      </c>
      <c r="K5154">
        <v>77573</v>
      </c>
      <c r="L5154" t="s">
        <v>25</v>
      </c>
      <c r="M5154" t="s">
        <v>5718</v>
      </c>
      <c r="N5154" t="s">
        <v>128</v>
      </c>
      <c r="O5154" t="s">
        <v>5659</v>
      </c>
      <c r="P5154" s="4">
        <v>3.488</v>
      </c>
      <c r="Q5154" s="4">
        <v>5</v>
      </c>
      <c r="R5154" s="4">
        <f t="shared" si="322"/>
        <v>-1.512</v>
      </c>
      <c r="S5154" s="4">
        <f t="shared" si="323"/>
        <v>-0.2268</v>
      </c>
    </row>
    <row r="5155" spans="1:19" ht="15.6" x14ac:dyDescent="0.3">
      <c r="A5155" t="s">
        <v>5721</v>
      </c>
      <c r="B5155" s="1">
        <v>42735</v>
      </c>
      <c r="C5155" s="1">
        <v>42739</v>
      </c>
      <c r="D5155">
        <f t="shared" si="320"/>
        <v>2016</v>
      </c>
      <c r="E5155" t="str">
        <f t="shared" si="321"/>
        <v>Dec</v>
      </c>
      <c r="F5155" t="s">
        <v>37</v>
      </c>
      <c r="G5155" t="s">
        <v>1621</v>
      </c>
      <c r="H5155" s="2" t="s">
        <v>22</v>
      </c>
      <c r="I5155" t="s">
        <v>1207</v>
      </c>
      <c r="J5155" t="s">
        <v>109</v>
      </c>
      <c r="K5155">
        <v>78745</v>
      </c>
      <c r="L5155" t="s">
        <v>25</v>
      </c>
      <c r="M5155" t="s">
        <v>5718</v>
      </c>
      <c r="N5155" t="s">
        <v>128</v>
      </c>
      <c r="O5155" t="s">
        <v>5659</v>
      </c>
      <c r="P5155" s="4">
        <v>3.488</v>
      </c>
      <c r="Q5155" s="4">
        <v>5</v>
      </c>
      <c r="R5155" s="4">
        <f t="shared" si="322"/>
        <v>-1.512</v>
      </c>
      <c r="S5155" s="4">
        <f t="shared" si="323"/>
        <v>-0.2268</v>
      </c>
    </row>
    <row r="5156" spans="1:19" ht="15.6" x14ac:dyDescent="0.3">
      <c r="A5156" t="s">
        <v>5722</v>
      </c>
      <c r="B5156" s="1">
        <v>43063</v>
      </c>
      <c r="C5156" s="1">
        <v>43070</v>
      </c>
      <c r="D5156">
        <f t="shared" si="320"/>
        <v>2017</v>
      </c>
      <c r="E5156" t="str">
        <f t="shared" si="321"/>
        <v>Nov</v>
      </c>
      <c r="F5156" t="s">
        <v>37</v>
      </c>
      <c r="G5156" t="s">
        <v>2442</v>
      </c>
      <c r="H5156" s="2" t="s">
        <v>22</v>
      </c>
      <c r="I5156" t="s">
        <v>100</v>
      </c>
      <c r="J5156" t="s">
        <v>101</v>
      </c>
      <c r="K5156">
        <v>19143</v>
      </c>
      <c r="L5156" t="s">
        <v>54</v>
      </c>
      <c r="M5156" t="s">
        <v>5723</v>
      </c>
      <c r="N5156" t="s">
        <v>110</v>
      </c>
      <c r="O5156" t="s">
        <v>5659</v>
      </c>
      <c r="P5156" s="4">
        <v>4.4160000000000004</v>
      </c>
      <c r="Q5156" s="4">
        <v>5</v>
      </c>
      <c r="R5156" s="4">
        <f t="shared" si="322"/>
        <v>-0.58399999999999963</v>
      </c>
      <c r="S5156" s="4">
        <f t="shared" si="323"/>
        <v>-8.7599999999999942E-2</v>
      </c>
    </row>
    <row r="5157" spans="1:19" ht="15.6" x14ac:dyDescent="0.3">
      <c r="A5157" t="s">
        <v>5724</v>
      </c>
      <c r="B5157" s="1">
        <v>43085</v>
      </c>
      <c r="C5157" s="1">
        <v>43088</v>
      </c>
      <c r="D5157">
        <f t="shared" si="320"/>
        <v>2017</v>
      </c>
      <c r="E5157" t="str">
        <f t="shared" si="321"/>
        <v>Dec</v>
      </c>
      <c r="F5157" t="s">
        <v>20</v>
      </c>
      <c r="G5157" t="s">
        <v>228</v>
      </c>
      <c r="H5157" s="2" t="s">
        <v>22</v>
      </c>
      <c r="I5157" t="s">
        <v>61</v>
      </c>
      <c r="J5157" t="s">
        <v>62</v>
      </c>
      <c r="K5157">
        <v>10009</v>
      </c>
      <c r="L5157" t="s">
        <v>54</v>
      </c>
      <c r="M5157" t="s">
        <v>5723</v>
      </c>
      <c r="N5157" t="s">
        <v>110</v>
      </c>
      <c r="O5157" t="s">
        <v>5659</v>
      </c>
      <c r="P5157" s="4">
        <v>3.68</v>
      </c>
      <c r="Q5157" s="4">
        <v>5</v>
      </c>
      <c r="R5157" s="4">
        <f t="shared" si="322"/>
        <v>-1.3199999999999998</v>
      </c>
      <c r="S5157" s="4">
        <f t="shared" si="323"/>
        <v>-0.19799999999999998</v>
      </c>
    </row>
    <row r="5158" spans="1:19" ht="15.6" x14ac:dyDescent="0.3">
      <c r="A5158" t="s">
        <v>5725</v>
      </c>
      <c r="B5158" s="1">
        <v>42037</v>
      </c>
      <c r="C5158" s="1">
        <v>42041</v>
      </c>
      <c r="D5158">
        <f t="shared" si="320"/>
        <v>2015</v>
      </c>
      <c r="E5158" t="str">
        <f t="shared" si="321"/>
        <v>Feb</v>
      </c>
      <c r="F5158" t="s">
        <v>37</v>
      </c>
      <c r="G5158" t="s">
        <v>1683</v>
      </c>
      <c r="H5158" s="2" t="s">
        <v>22</v>
      </c>
      <c r="I5158" t="s">
        <v>39</v>
      </c>
      <c r="J5158" t="s">
        <v>33</v>
      </c>
      <c r="K5158">
        <v>92037</v>
      </c>
      <c r="L5158" t="s">
        <v>34</v>
      </c>
      <c r="M5158" t="s">
        <v>5726</v>
      </c>
      <c r="N5158" t="s">
        <v>128</v>
      </c>
      <c r="O5158" t="s">
        <v>5659</v>
      </c>
      <c r="P5158" s="4">
        <v>12.35</v>
      </c>
      <c r="Q5158" s="4">
        <v>50</v>
      </c>
      <c r="R5158" s="4">
        <f t="shared" si="322"/>
        <v>-37.65</v>
      </c>
      <c r="S5158" s="4">
        <f t="shared" si="323"/>
        <v>-5.6475</v>
      </c>
    </row>
    <row r="5159" spans="1:19" ht="15.6" x14ac:dyDescent="0.3">
      <c r="A5159" t="s">
        <v>5727</v>
      </c>
      <c r="B5159" s="1">
        <v>43347</v>
      </c>
      <c r="C5159" s="1">
        <v>43349</v>
      </c>
      <c r="D5159">
        <f t="shared" si="320"/>
        <v>2018</v>
      </c>
      <c r="E5159" t="str">
        <f t="shared" si="321"/>
        <v>Sep</v>
      </c>
      <c r="F5159" t="s">
        <v>67</v>
      </c>
      <c r="G5159" t="s">
        <v>3481</v>
      </c>
      <c r="H5159" s="2" t="s">
        <v>22</v>
      </c>
      <c r="I5159" t="s">
        <v>2494</v>
      </c>
      <c r="J5159" t="s">
        <v>1737</v>
      </c>
      <c r="K5159">
        <v>3060</v>
      </c>
      <c r="L5159" t="s">
        <v>54</v>
      </c>
      <c r="M5159" t="s">
        <v>5726</v>
      </c>
      <c r="N5159" t="s">
        <v>128</v>
      </c>
      <c r="O5159" t="s">
        <v>5659</v>
      </c>
      <c r="P5159" s="4">
        <v>14.82</v>
      </c>
      <c r="Q5159" s="4">
        <v>18</v>
      </c>
      <c r="R5159" s="4">
        <f t="shared" si="322"/>
        <v>-3.1799999999999997</v>
      </c>
      <c r="S5159" s="4">
        <f t="shared" si="323"/>
        <v>-0.47699999999999992</v>
      </c>
    </row>
    <row r="5160" spans="1:19" ht="15.6" x14ac:dyDescent="0.3">
      <c r="A5160" t="s">
        <v>5728</v>
      </c>
      <c r="B5160" s="1">
        <v>42983</v>
      </c>
      <c r="C5160" s="1">
        <v>42985</v>
      </c>
      <c r="D5160">
        <f t="shared" si="320"/>
        <v>2017</v>
      </c>
      <c r="E5160" t="str">
        <f t="shared" si="321"/>
        <v>Sep</v>
      </c>
      <c r="F5160" t="s">
        <v>67</v>
      </c>
      <c r="G5160" t="s">
        <v>1814</v>
      </c>
      <c r="H5160" s="2" t="s">
        <v>22</v>
      </c>
      <c r="I5160" t="s">
        <v>113</v>
      </c>
      <c r="J5160" t="s">
        <v>109</v>
      </c>
      <c r="K5160">
        <v>77070</v>
      </c>
      <c r="L5160" t="s">
        <v>25</v>
      </c>
      <c r="M5160" t="s">
        <v>5726</v>
      </c>
      <c r="N5160" t="s">
        <v>128</v>
      </c>
      <c r="O5160" t="s">
        <v>5659</v>
      </c>
      <c r="P5160" s="4">
        <v>15.808</v>
      </c>
      <c r="Q5160" s="4">
        <v>18</v>
      </c>
      <c r="R5160" s="4">
        <f t="shared" si="322"/>
        <v>-2.1920000000000002</v>
      </c>
      <c r="S5160" s="4">
        <f t="shared" si="323"/>
        <v>-0.32880000000000004</v>
      </c>
    </row>
    <row r="5161" spans="1:19" ht="15.6" x14ac:dyDescent="0.3">
      <c r="A5161" t="s">
        <v>3815</v>
      </c>
      <c r="B5161" s="1">
        <v>43240</v>
      </c>
      <c r="C5161" s="1">
        <v>43242</v>
      </c>
      <c r="D5161">
        <f t="shared" si="320"/>
        <v>2018</v>
      </c>
      <c r="E5161" t="str">
        <f t="shared" si="321"/>
        <v>May</v>
      </c>
      <c r="F5161" t="s">
        <v>67</v>
      </c>
      <c r="G5161" t="s">
        <v>3643</v>
      </c>
      <c r="H5161" s="2" t="s">
        <v>22</v>
      </c>
      <c r="I5161" t="s">
        <v>3816</v>
      </c>
      <c r="J5161" t="s">
        <v>3817</v>
      </c>
      <c r="K5161">
        <v>58103</v>
      </c>
      <c r="L5161" t="s">
        <v>25</v>
      </c>
      <c r="M5161" t="s">
        <v>5726</v>
      </c>
      <c r="N5161" t="s">
        <v>128</v>
      </c>
      <c r="O5161" t="s">
        <v>5659</v>
      </c>
      <c r="P5161" s="4">
        <v>7.41</v>
      </c>
      <c r="Q5161" s="4">
        <v>5</v>
      </c>
      <c r="R5161" s="4">
        <f t="shared" si="322"/>
        <v>2.41</v>
      </c>
      <c r="S5161" s="4">
        <f t="shared" si="323"/>
        <v>0.36149999999999999</v>
      </c>
    </row>
    <row r="5162" spans="1:19" ht="15.6" x14ac:dyDescent="0.3">
      <c r="A5162" t="s">
        <v>5729</v>
      </c>
      <c r="B5162" s="1">
        <v>42102</v>
      </c>
      <c r="C5162" s="1">
        <v>42107</v>
      </c>
      <c r="D5162">
        <f t="shared" si="320"/>
        <v>2015</v>
      </c>
      <c r="E5162" t="str">
        <f t="shared" si="321"/>
        <v>Apr</v>
      </c>
      <c r="F5162" t="s">
        <v>37</v>
      </c>
      <c r="G5162" t="s">
        <v>3163</v>
      </c>
      <c r="H5162" s="2" t="s">
        <v>22</v>
      </c>
      <c r="I5162" t="s">
        <v>945</v>
      </c>
      <c r="J5162" t="s">
        <v>178</v>
      </c>
      <c r="K5162">
        <v>85224</v>
      </c>
      <c r="L5162" t="s">
        <v>34</v>
      </c>
      <c r="M5162" t="s">
        <v>5730</v>
      </c>
      <c r="N5162" t="s">
        <v>128</v>
      </c>
      <c r="O5162" t="s">
        <v>5659</v>
      </c>
      <c r="P5162" s="4">
        <v>49.792000000000002</v>
      </c>
      <c r="Q5162" s="4">
        <v>100</v>
      </c>
      <c r="R5162" s="4">
        <f t="shared" si="322"/>
        <v>-50.207999999999998</v>
      </c>
      <c r="S5162" s="4">
        <f t="shared" si="323"/>
        <v>-7.5311999999999992</v>
      </c>
    </row>
    <row r="5163" spans="1:19" x14ac:dyDescent="0.3">
      <c r="A5163" t="s">
        <v>5731</v>
      </c>
      <c r="B5163" s="1">
        <v>43015</v>
      </c>
      <c r="C5163" s="1">
        <v>43019</v>
      </c>
      <c r="D5163">
        <f t="shared" si="320"/>
        <v>2017</v>
      </c>
      <c r="E5163" t="str">
        <f t="shared" si="321"/>
        <v>Oct</v>
      </c>
      <c r="F5163" t="s">
        <v>37</v>
      </c>
      <c r="G5163" t="s">
        <v>1603</v>
      </c>
      <c r="H5163" t="s">
        <v>51</v>
      </c>
      <c r="I5163" t="s">
        <v>4213</v>
      </c>
      <c r="J5163" t="s">
        <v>70</v>
      </c>
      <c r="K5163">
        <v>98270</v>
      </c>
      <c r="L5163" t="s">
        <v>34</v>
      </c>
      <c r="M5163" t="s">
        <v>5730</v>
      </c>
      <c r="N5163" t="s">
        <v>128</v>
      </c>
      <c r="O5163" t="s">
        <v>5659</v>
      </c>
      <c r="P5163" s="4">
        <v>93.36</v>
      </c>
      <c r="Q5163" s="4">
        <v>93.36</v>
      </c>
      <c r="R5163" s="4">
        <f t="shared" si="322"/>
        <v>0</v>
      </c>
      <c r="S5163" s="4">
        <f t="shared" si="323"/>
        <v>0</v>
      </c>
    </row>
    <row r="5164" spans="1:19" ht="15.6" x14ac:dyDescent="0.3">
      <c r="A5164" t="s">
        <v>1512</v>
      </c>
      <c r="B5164" s="1">
        <v>42010</v>
      </c>
      <c r="C5164" s="1">
        <v>42014</v>
      </c>
      <c r="D5164">
        <f t="shared" si="320"/>
        <v>2015</v>
      </c>
      <c r="E5164" t="str">
        <f t="shared" si="321"/>
        <v>Jan</v>
      </c>
      <c r="F5164" t="s">
        <v>37</v>
      </c>
      <c r="G5164" t="s">
        <v>997</v>
      </c>
      <c r="H5164" s="2" t="s">
        <v>22</v>
      </c>
      <c r="I5164" t="s">
        <v>204</v>
      </c>
      <c r="J5164" t="s">
        <v>205</v>
      </c>
      <c r="K5164">
        <v>42420</v>
      </c>
      <c r="L5164" t="s">
        <v>44</v>
      </c>
      <c r="M5164" t="s">
        <v>5730</v>
      </c>
      <c r="N5164" t="s">
        <v>128</v>
      </c>
      <c r="O5164" t="s">
        <v>5659</v>
      </c>
      <c r="P5164" s="4">
        <v>31.12</v>
      </c>
      <c r="Q5164" s="4">
        <v>31.12</v>
      </c>
      <c r="R5164" s="4">
        <f t="shared" si="322"/>
        <v>0</v>
      </c>
      <c r="S5164" s="4">
        <f t="shared" si="323"/>
        <v>0</v>
      </c>
    </row>
    <row r="5165" spans="1:19" ht="15.6" x14ac:dyDescent="0.3">
      <c r="A5165" t="s">
        <v>5732</v>
      </c>
      <c r="B5165" s="1">
        <v>42955</v>
      </c>
      <c r="C5165" s="1">
        <v>42960</v>
      </c>
      <c r="D5165">
        <f t="shared" si="320"/>
        <v>2017</v>
      </c>
      <c r="E5165" t="str">
        <f t="shared" si="321"/>
        <v>Aug</v>
      </c>
      <c r="F5165" t="s">
        <v>37</v>
      </c>
      <c r="G5165" t="s">
        <v>2520</v>
      </c>
      <c r="H5165" s="2" t="s">
        <v>22</v>
      </c>
      <c r="I5165" t="s">
        <v>648</v>
      </c>
      <c r="J5165" t="s">
        <v>454</v>
      </c>
      <c r="K5165">
        <v>39212</v>
      </c>
      <c r="L5165" t="s">
        <v>44</v>
      </c>
      <c r="M5165" t="s">
        <v>5730</v>
      </c>
      <c r="N5165" t="s">
        <v>110</v>
      </c>
      <c r="O5165" t="s">
        <v>5659</v>
      </c>
      <c r="P5165" s="4">
        <v>23.34</v>
      </c>
      <c r="Q5165" s="4">
        <v>18</v>
      </c>
      <c r="R5165" s="4">
        <f t="shared" si="322"/>
        <v>5.34</v>
      </c>
      <c r="S5165" s="4">
        <f t="shared" si="323"/>
        <v>0.80099999999999993</v>
      </c>
    </row>
    <row r="5166" spans="1:19" ht="15.6" x14ac:dyDescent="0.3">
      <c r="A5166" t="s">
        <v>4154</v>
      </c>
      <c r="B5166" s="1">
        <v>42343</v>
      </c>
      <c r="C5166" s="1">
        <v>42348</v>
      </c>
      <c r="D5166">
        <f t="shared" si="320"/>
        <v>2015</v>
      </c>
      <c r="E5166" t="str">
        <f t="shared" si="321"/>
        <v>Dec</v>
      </c>
      <c r="F5166" t="s">
        <v>37</v>
      </c>
      <c r="G5166" t="s">
        <v>162</v>
      </c>
      <c r="H5166" s="2" t="s">
        <v>22</v>
      </c>
      <c r="I5166" t="s">
        <v>47</v>
      </c>
      <c r="J5166" t="s">
        <v>33</v>
      </c>
      <c r="K5166">
        <v>90045</v>
      </c>
      <c r="L5166" t="s">
        <v>34</v>
      </c>
      <c r="M5166" t="s">
        <v>5733</v>
      </c>
      <c r="N5166" t="s">
        <v>128</v>
      </c>
      <c r="O5166" t="s">
        <v>5659</v>
      </c>
      <c r="P5166" s="4">
        <v>15</v>
      </c>
      <c r="Q5166" s="4">
        <v>18</v>
      </c>
      <c r="R5166" s="4">
        <f t="shared" si="322"/>
        <v>-3</v>
      </c>
      <c r="S5166" s="4">
        <f t="shared" si="323"/>
        <v>-0.44999999999999996</v>
      </c>
    </row>
    <row r="5167" spans="1:19" ht="15.6" x14ac:dyDescent="0.3">
      <c r="A5167" t="s">
        <v>5734</v>
      </c>
      <c r="B5167" s="1">
        <v>42682</v>
      </c>
      <c r="C5167" s="1">
        <v>42684</v>
      </c>
      <c r="D5167">
        <f t="shared" si="320"/>
        <v>2016</v>
      </c>
      <c r="E5167" t="str">
        <f t="shared" si="321"/>
        <v>Nov</v>
      </c>
      <c r="F5167" t="s">
        <v>67</v>
      </c>
      <c r="G5167" t="s">
        <v>2093</v>
      </c>
      <c r="H5167" s="2" t="s">
        <v>22</v>
      </c>
      <c r="I5167" t="s">
        <v>39</v>
      </c>
      <c r="J5167" t="s">
        <v>33</v>
      </c>
      <c r="K5167">
        <v>92024</v>
      </c>
      <c r="L5167" t="s">
        <v>34</v>
      </c>
      <c r="M5167" t="s">
        <v>5733</v>
      </c>
      <c r="N5167" t="s">
        <v>128</v>
      </c>
      <c r="O5167" t="s">
        <v>5659</v>
      </c>
      <c r="P5167" s="4">
        <v>5</v>
      </c>
      <c r="Q5167" s="4">
        <v>5</v>
      </c>
      <c r="R5167" s="4">
        <f t="shared" si="322"/>
        <v>0</v>
      </c>
      <c r="S5167" s="4">
        <f t="shared" si="323"/>
        <v>0</v>
      </c>
    </row>
    <row r="5168" spans="1:19" ht="15.6" x14ac:dyDescent="0.3">
      <c r="A5168" t="s">
        <v>1258</v>
      </c>
      <c r="B5168" s="1">
        <v>43372</v>
      </c>
      <c r="C5168" s="1">
        <v>43375</v>
      </c>
      <c r="D5168">
        <f t="shared" si="320"/>
        <v>2018</v>
      </c>
      <c r="E5168" t="str">
        <f t="shared" si="321"/>
        <v>Sep</v>
      </c>
      <c r="F5168" t="s">
        <v>20</v>
      </c>
      <c r="G5168" t="s">
        <v>1259</v>
      </c>
      <c r="H5168" s="2" t="s">
        <v>22</v>
      </c>
      <c r="I5168" t="s">
        <v>389</v>
      </c>
      <c r="J5168" t="s">
        <v>33</v>
      </c>
      <c r="K5168">
        <v>93309</v>
      </c>
      <c r="L5168" t="s">
        <v>34</v>
      </c>
      <c r="M5168" t="s">
        <v>5733</v>
      </c>
      <c r="N5168" t="s">
        <v>128</v>
      </c>
      <c r="O5168" t="s">
        <v>5659</v>
      </c>
      <c r="P5168" s="4">
        <v>35</v>
      </c>
      <c r="Q5168" s="4">
        <v>35</v>
      </c>
      <c r="R5168" s="4">
        <f t="shared" si="322"/>
        <v>0</v>
      </c>
      <c r="S5168" s="4">
        <f t="shared" si="323"/>
        <v>0</v>
      </c>
    </row>
    <row r="5169" spans="1:19" x14ac:dyDescent="0.3">
      <c r="A5169" t="s">
        <v>5735</v>
      </c>
      <c r="B5169" s="1">
        <v>42255</v>
      </c>
      <c r="C5169" s="1">
        <v>42260</v>
      </c>
      <c r="D5169">
        <f t="shared" si="320"/>
        <v>2015</v>
      </c>
      <c r="E5169" t="str">
        <f t="shared" si="321"/>
        <v>Sep</v>
      </c>
      <c r="F5169" t="s">
        <v>37</v>
      </c>
      <c r="G5169" t="s">
        <v>732</v>
      </c>
      <c r="H5169" t="s">
        <v>22</v>
      </c>
      <c r="I5169" t="s">
        <v>1344</v>
      </c>
      <c r="J5169" t="s">
        <v>158</v>
      </c>
      <c r="K5169">
        <v>23320</v>
      </c>
      <c r="L5169" t="s">
        <v>44</v>
      </c>
      <c r="M5169" t="s">
        <v>5733</v>
      </c>
      <c r="N5169" t="s">
        <v>128</v>
      </c>
      <c r="O5169" t="s">
        <v>5659</v>
      </c>
      <c r="P5169" s="4">
        <v>45</v>
      </c>
      <c r="Q5169" s="4">
        <v>45</v>
      </c>
      <c r="R5169" s="4">
        <f t="shared" si="322"/>
        <v>0</v>
      </c>
      <c r="S5169" s="4">
        <f t="shared" si="323"/>
        <v>0</v>
      </c>
    </row>
    <row r="5170" spans="1:19" x14ac:dyDescent="0.3">
      <c r="A5170" t="s">
        <v>2510</v>
      </c>
      <c r="B5170" s="1">
        <v>42833</v>
      </c>
      <c r="C5170" s="1">
        <v>42840</v>
      </c>
      <c r="D5170">
        <f t="shared" si="320"/>
        <v>2017</v>
      </c>
      <c r="E5170" t="str">
        <f t="shared" si="321"/>
        <v>Apr</v>
      </c>
      <c r="F5170" t="s">
        <v>37</v>
      </c>
      <c r="G5170" t="s">
        <v>1343</v>
      </c>
      <c r="H5170" t="s">
        <v>51</v>
      </c>
      <c r="I5170" t="s">
        <v>2511</v>
      </c>
      <c r="J5170" t="s">
        <v>93</v>
      </c>
      <c r="K5170">
        <v>71901</v>
      </c>
      <c r="L5170" t="s">
        <v>44</v>
      </c>
      <c r="M5170" t="s">
        <v>5733</v>
      </c>
      <c r="N5170" t="s">
        <v>128</v>
      </c>
      <c r="O5170" t="s">
        <v>5659</v>
      </c>
      <c r="P5170" s="4">
        <v>30</v>
      </c>
      <c r="Q5170" s="4">
        <v>30</v>
      </c>
      <c r="R5170" s="4">
        <f t="shared" si="322"/>
        <v>0</v>
      </c>
      <c r="S5170" s="4">
        <f t="shared" si="323"/>
        <v>0</v>
      </c>
    </row>
    <row r="5171" spans="1:19" ht="15.6" x14ac:dyDescent="0.3">
      <c r="A5171" t="s">
        <v>2440</v>
      </c>
      <c r="B5171" s="1">
        <v>43042</v>
      </c>
      <c r="C5171" s="1">
        <v>43047</v>
      </c>
      <c r="D5171">
        <f t="shared" si="320"/>
        <v>2017</v>
      </c>
      <c r="E5171" t="str">
        <f t="shared" si="321"/>
        <v>Nov</v>
      </c>
      <c r="F5171" t="s">
        <v>67</v>
      </c>
      <c r="G5171" t="s">
        <v>213</v>
      </c>
      <c r="H5171" s="2" t="s">
        <v>22</v>
      </c>
      <c r="I5171" t="s">
        <v>204</v>
      </c>
      <c r="J5171" t="s">
        <v>205</v>
      </c>
      <c r="K5171">
        <v>42420</v>
      </c>
      <c r="L5171" t="s">
        <v>44</v>
      </c>
      <c r="M5171" t="s">
        <v>5733</v>
      </c>
      <c r="N5171" t="s">
        <v>110</v>
      </c>
      <c r="O5171" t="s">
        <v>5659</v>
      </c>
      <c r="P5171" s="4">
        <v>20</v>
      </c>
      <c r="Q5171" s="4">
        <v>18</v>
      </c>
      <c r="R5171" s="4">
        <f t="shared" si="322"/>
        <v>2</v>
      </c>
      <c r="S5171" s="4">
        <f t="shared" si="323"/>
        <v>0.3</v>
      </c>
    </row>
    <row r="5172" spans="1:19" ht="15.6" x14ac:dyDescent="0.3">
      <c r="A5172" t="s">
        <v>2776</v>
      </c>
      <c r="B5172" s="1">
        <v>43223</v>
      </c>
      <c r="C5172" s="1">
        <v>43228</v>
      </c>
      <c r="D5172">
        <f t="shared" si="320"/>
        <v>2018</v>
      </c>
      <c r="E5172" t="str">
        <f t="shared" si="321"/>
        <v>May</v>
      </c>
      <c r="F5172" t="s">
        <v>37</v>
      </c>
      <c r="G5172" t="s">
        <v>1093</v>
      </c>
      <c r="H5172" s="2" t="s">
        <v>22</v>
      </c>
      <c r="I5172" t="s">
        <v>100</v>
      </c>
      <c r="J5172" t="s">
        <v>101</v>
      </c>
      <c r="K5172">
        <v>19134</v>
      </c>
      <c r="L5172" t="s">
        <v>54</v>
      </c>
      <c r="M5172" t="s">
        <v>5733</v>
      </c>
      <c r="N5172" t="s">
        <v>128</v>
      </c>
      <c r="O5172" t="s">
        <v>5659</v>
      </c>
      <c r="P5172" s="4">
        <v>8</v>
      </c>
      <c r="Q5172" s="4">
        <v>18</v>
      </c>
      <c r="R5172" s="4">
        <f t="shared" si="322"/>
        <v>-10</v>
      </c>
      <c r="S5172" s="4">
        <f t="shared" si="323"/>
        <v>-1.5</v>
      </c>
    </row>
    <row r="5173" spans="1:19" ht="15.6" x14ac:dyDescent="0.3">
      <c r="A5173" t="s">
        <v>5736</v>
      </c>
      <c r="B5173" s="1">
        <v>42503</v>
      </c>
      <c r="C5173" s="1">
        <v>42508</v>
      </c>
      <c r="D5173">
        <f t="shared" si="320"/>
        <v>2016</v>
      </c>
      <c r="E5173" t="str">
        <f t="shared" si="321"/>
        <v>May</v>
      </c>
      <c r="F5173" t="s">
        <v>67</v>
      </c>
      <c r="G5173" t="s">
        <v>1768</v>
      </c>
      <c r="H5173" s="2" t="s">
        <v>22</v>
      </c>
      <c r="I5173" t="s">
        <v>23</v>
      </c>
      <c r="J5173" t="s">
        <v>24</v>
      </c>
      <c r="K5173">
        <v>60623</v>
      </c>
      <c r="L5173" t="s">
        <v>25</v>
      </c>
      <c r="M5173" t="s">
        <v>5733</v>
      </c>
      <c r="N5173" t="s">
        <v>128</v>
      </c>
      <c r="O5173" t="s">
        <v>5659</v>
      </c>
      <c r="P5173" s="4">
        <v>16</v>
      </c>
      <c r="Q5173" s="4">
        <v>18</v>
      </c>
      <c r="R5173" s="4">
        <f t="shared" si="322"/>
        <v>-2</v>
      </c>
      <c r="S5173" s="4">
        <f t="shared" si="323"/>
        <v>-0.3</v>
      </c>
    </row>
    <row r="5174" spans="1:19" ht="15.6" x14ac:dyDescent="0.3">
      <c r="A5174" t="s">
        <v>5646</v>
      </c>
      <c r="B5174" s="1">
        <v>43333</v>
      </c>
      <c r="C5174" s="1">
        <v>43340</v>
      </c>
      <c r="D5174">
        <f t="shared" si="320"/>
        <v>2018</v>
      </c>
      <c r="E5174" t="str">
        <f t="shared" si="321"/>
        <v>Aug</v>
      </c>
      <c r="F5174" t="s">
        <v>37</v>
      </c>
      <c r="G5174" t="s">
        <v>285</v>
      </c>
      <c r="H5174" s="2" t="s">
        <v>22</v>
      </c>
      <c r="I5174" t="s">
        <v>1104</v>
      </c>
      <c r="J5174" t="s">
        <v>807</v>
      </c>
      <c r="K5174">
        <v>55044</v>
      </c>
      <c r="L5174" t="s">
        <v>25</v>
      </c>
      <c r="M5174" t="s">
        <v>5733</v>
      </c>
      <c r="N5174" t="s">
        <v>128</v>
      </c>
      <c r="O5174" t="s">
        <v>5659</v>
      </c>
      <c r="P5174" s="4">
        <v>35</v>
      </c>
      <c r="Q5174" s="4">
        <v>35</v>
      </c>
      <c r="R5174" s="4">
        <f t="shared" si="322"/>
        <v>0</v>
      </c>
      <c r="S5174" s="4">
        <f t="shared" si="323"/>
        <v>0</v>
      </c>
    </row>
    <row r="5175" spans="1:19" ht="15.6" x14ac:dyDescent="0.3">
      <c r="A5175" t="s">
        <v>3609</v>
      </c>
      <c r="B5175" s="1">
        <v>43345</v>
      </c>
      <c r="C5175" s="1">
        <v>43351</v>
      </c>
      <c r="D5175">
        <f t="shared" si="320"/>
        <v>2018</v>
      </c>
      <c r="E5175" t="str">
        <f t="shared" si="321"/>
        <v>Sep</v>
      </c>
      <c r="F5175" t="s">
        <v>37</v>
      </c>
      <c r="G5175" t="s">
        <v>252</v>
      </c>
      <c r="H5175" s="2" t="s">
        <v>22</v>
      </c>
      <c r="I5175" t="s">
        <v>23</v>
      </c>
      <c r="J5175" t="s">
        <v>24</v>
      </c>
      <c r="K5175">
        <v>60653</v>
      </c>
      <c r="L5175" t="s">
        <v>25</v>
      </c>
      <c r="M5175" t="s">
        <v>5733</v>
      </c>
      <c r="N5175" t="s">
        <v>128</v>
      </c>
      <c r="O5175" t="s">
        <v>5659</v>
      </c>
      <c r="P5175" s="4">
        <v>16</v>
      </c>
      <c r="Q5175" s="4">
        <v>18</v>
      </c>
      <c r="R5175" s="4">
        <f t="shared" si="322"/>
        <v>-2</v>
      </c>
      <c r="S5175" s="4">
        <f t="shared" si="323"/>
        <v>-0.3</v>
      </c>
    </row>
    <row r="5176" spans="1:19" ht="15.6" x14ac:dyDescent="0.3">
      <c r="A5176" t="s">
        <v>5737</v>
      </c>
      <c r="B5176" s="1">
        <v>43214</v>
      </c>
      <c r="C5176" s="1">
        <v>43218</v>
      </c>
      <c r="D5176">
        <f t="shared" si="320"/>
        <v>2018</v>
      </c>
      <c r="E5176" t="str">
        <f t="shared" si="321"/>
        <v>Apr</v>
      </c>
      <c r="F5176" t="s">
        <v>37</v>
      </c>
      <c r="G5176" t="s">
        <v>474</v>
      </c>
      <c r="H5176" s="2" t="s">
        <v>22</v>
      </c>
      <c r="I5176" t="s">
        <v>3620</v>
      </c>
      <c r="J5176" t="s">
        <v>33</v>
      </c>
      <c r="K5176">
        <v>93101</v>
      </c>
      <c r="L5176" t="s">
        <v>34</v>
      </c>
      <c r="M5176" t="s">
        <v>5738</v>
      </c>
      <c r="N5176" t="s">
        <v>128</v>
      </c>
      <c r="O5176" t="s">
        <v>5659</v>
      </c>
      <c r="P5176" s="4">
        <v>1.81</v>
      </c>
      <c r="Q5176" s="4">
        <v>5</v>
      </c>
      <c r="R5176" s="4">
        <f t="shared" si="322"/>
        <v>-3.19</v>
      </c>
      <c r="S5176" s="4">
        <f t="shared" si="323"/>
        <v>-0.47849999999999998</v>
      </c>
    </row>
    <row r="5177" spans="1:19" ht="15.6" x14ac:dyDescent="0.3">
      <c r="A5177" t="s">
        <v>4612</v>
      </c>
      <c r="B5177" s="1">
        <v>42233</v>
      </c>
      <c r="C5177" s="1">
        <v>42237</v>
      </c>
      <c r="D5177">
        <f t="shared" si="320"/>
        <v>2015</v>
      </c>
      <c r="E5177" t="str">
        <f t="shared" si="321"/>
        <v>Aug</v>
      </c>
      <c r="F5177" t="s">
        <v>37</v>
      </c>
      <c r="G5177" t="s">
        <v>916</v>
      </c>
      <c r="H5177" s="2" t="s">
        <v>22</v>
      </c>
      <c r="I5177" t="s">
        <v>2218</v>
      </c>
      <c r="J5177" t="s">
        <v>93</v>
      </c>
      <c r="K5177">
        <v>72209</v>
      </c>
      <c r="L5177" t="s">
        <v>44</v>
      </c>
      <c r="M5177" t="s">
        <v>5738</v>
      </c>
      <c r="N5177" t="s">
        <v>128</v>
      </c>
      <c r="O5177" t="s">
        <v>5659</v>
      </c>
      <c r="P5177" s="4">
        <v>12.67</v>
      </c>
      <c r="Q5177" s="4">
        <v>100</v>
      </c>
      <c r="R5177" s="4">
        <f t="shared" si="322"/>
        <v>-87.33</v>
      </c>
      <c r="S5177" s="4">
        <f t="shared" si="323"/>
        <v>-13.099499999999999</v>
      </c>
    </row>
    <row r="5178" spans="1:19" ht="15.6" x14ac:dyDescent="0.3">
      <c r="A5178" t="s">
        <v>1954</v>
      </c>
      <c r="B5178" s="1">
        <v>42280</v>
      </c>
      <c r="C5178" s="1">
        <v>42284</v>
      </c>
      <c r="D5178">
        <f t="shared" si="320"/>
        <v>2015</v>
      </c>
      <c r="E5178" t="str">
        <f t="shared" si="321"/>
        <v>Oct</v>
      </c>
      <c r="F5178" t="s">
        <v>37</v>
      </c>
      <c r="G5178" t="s">
        <v>723</v>
      </c>
      <c r="H5178" s="2" t="s">
        <v>22</v>
      </c>
      <c r="I5178" t="s">
        <v>116</v>
      </c>
      <c r="J5178" t="s">
        <v>109</v>
      </c>
      <c r="K5178">
        <v>75217</v>
      </c>
      <c r="L5178" t="s">
        <v>25</v>
      </c>
      <c r="M5178" t="s">
        <v>5738</v>
      </c>
      <c r="N5178" t="s">
        <v>128</v>
      </c>
      <c r="O5178" t="s">
        <v>5659</v>
      </c>
      <c r="P5178" s="4">
        <v>4.3440000000000003</v>
      </c>
      <c r="Q5178" s="4">
        <v>5</v>
      </c>
      <c r="R5178" s="4">
        <f t="shared" si="322"/>
        <v>-0.65599999999999969</v>
      </c>
      <c r="S5178" s="4">
        <f t="shared" si="323"/>
        <v>-9.8399999999999946E-2</v>
      </c>
    </row>
    <row r="5179" spans="1:19" ht="15.6" x14ac:dyDescent="0.3">
      <c r="A5179" t="s">
        <v>5478</v>
      </c>
      <c r="B5179" s="1">
        <v>42980</v>
      </c>
      <c r="C5179" s="1">
        <v>42980</v>
      </c>
      <c r="D5179">
        <f t="shared" si="320"/>
        <v>2017</v>
      </c>
      <c r="E5179" t="str">
        <f t="shared" si="321"/>
        <v>Sep</v>
      </c>
      <c r="F5179" t="s">
        <v>30</v>
      </c>
      <c r="G5179" t="s">
        <v>4390</v>
      </c>
      <c r="H5179" s="2" t="s">
        <v>22</v>
      </c>
      <c r="I5179" t="s">
        <v>400</v>
      </c>
      <c r="J5179" t="s">
        <v>148</v>
      </c>
      <c r="K5179">
        <v>53711</v>
      </c>
      <c r="L5179" t="s">
        <v>25</v>
      </c>
      <c r="M5179" t="s">
        <v>5738</v>
      </c>
      <c r="N5179" t="s">
        <v>128</v>
      </c>
      <c r="O5179" t="s">
        <v>5659</v>
      </c>
      <c r="P5179" s="4">
        <v>1.81</v>
      </c>
      <c r="Q5179" s="4">
        <v>5</v>
      </c>
      <c r="R5179" s="4">
        <f t="shared" si="322"/>
        <v>-3.19</v>
      </c>
      <c r="S5179" s="4">
        <f t="shared" si="323"/>
        <v>-0.47849999999999998</v>
      </c>
    </row>
    <row r="5180" spans="1:19" ht="15.6" x14ac:dyDescent="0.3">
      <c r="A5180" t="s">
        <v>4221</v>
      </c>
      <c r="B5180" s="1">
        <v>43063</v>
      </c>
      <c r="C5180" s="1">
        <v>43065</v>
      </c>
      <c r="D5180">
        <f t="shared" si="320"/>
        <v>2017</v>
      </c>
      <c r="E5180" t="str">
        <f t="shared" si="321"/>
        <v>Nov</v>
      </c>
      <c r="F5180" t="s">
        <v>67</v>
      </c>
      <c r="G5180" t="s">
        <v>704</v>
      </c>
      <c r="H5180" s="2" t="s">
        <v>22</v>
      </c>
      <c r="I5180" t="s">
        <v>116</v>
      </c>
      <c r="J5180" t="s">
        <v>109</v>
      </c>
      <c r="K5180">
        <v>75217</v>
      </c>
      <c r="L5180" t="s">
        <v>25</v>
      </c>
      <c r="M5180" t="s">
        <v>5738</v>
      </c>
      <c r="N5180" t="s">
        <v>110</v>
      </c>
      <c r="O5180" t="s">
        <v>5659</v>
      </c>
      <c r="P5180" s="4">
        <v>4.3440000000000003</v>
      </c>
      <c r="Q5180" s="4">
        <v>5</v>
      </c>
      <c r="R5180" s="4">
        <f t="shared" si="322"/>
        <v>-0.65599999999999969</v>
      </c>
      <c r="S5180" s="4">
        <f t="shared" si="323"/>
        <v>-9.8399999999999946E-2</v>
      </c>
    </row>
    <row r="5181" spans="1:19" ht="15.6" x14ac:dyDescent="0.3">
      <c r="A5181" t="s">
        <v>2750</v>
      </c>
      <c r="B5181" s="1">
        <v>42682</v>
      </c>
      <c r="C5181" s="1">
        <v>42688</v>
      </c>
      <c r="D5181">
        <f t="shared" si="320"/>
        <v>2016</v>
      </c>
      <c r="E5181" t="str">
        <f t="shared" si="321"/>
        <v>Nov</v>
      </c>
      <c r="F5181" t="s">
        <v>37</v>
      </c>
      <c r="G5181" t="s">
        <v>668</v>
      </c>
      <c r="H5181" s="2" t="s">
        <v>22</v>
      </c>
      <c r="I5181" t="s">
        <v>2751</v>
      </c>
      <c r="J5181" t="s">
        <v>415</v>
      </c>
      <c r="K5181">
        <v>84084</v>
      </c>
      <c r="L5181" t="s">
        <v>34</v>
      </c>
      <c r="M5181" t="s">
        <v>5739</v>
      </c>
      <c r="N5181" t="s">
        <v>128</v>
      </c>
      <c r="O5181" t="s">
        <v>5659</v>
      </c>
      <c r="P5181" s="4">
        <v>5.04</v>
      </c>
      <c r="Q5181" s="4">
        <v>5</v>
      </c>
      <c r="R5181" s="4">
        <f t="shared" si="322"/>
        <v>4.0000000000000036E-2</v>
      </c>
      <c r="S5181" s="4">
        <f t="shared" si="323"/>
        <v>6.0000000000000053E-3</v>
      </c>
    </row>
    <row r="5182" spans="1:19" ht="15.6" x14ac:dyDescent="0.3">
      <c r="A5182" t="s">
        <v>5740</v>
      </c>
      <c r="B5182" s="1">
        <v>43154</v>
      </c>
      <c r="C5182" s="1">
        <v>43161</v>
      </c>
      <c r="D5182">
        <f t="shared" si="320"/>
        <v>2018</v>
      </c>
      <c r="E5182" t="str">
        <f t="shared" si="321"/>
        <v>Feb</v>
      </c>
      <c r="F5182" t="s">
        <v>37</v>
      </c>
      <c r="G5182" t="s">
        <v>1352</v>
      </c>
      <c r="H5182" s="2" t="s">
        <v>22</v>
      </c>
      <c r="I5182" t="s">
        <v>69</v>
      </c>
      <c r="J5182" t="s">
        <v>70</v>
      </c>
      <c r="K5182">
        <v>98115</v>
      </c>
      <c r="L5182" t="s">
        <v>34</v>
      </c>
      <c r="M5182" t="s">
        <v>5739</v>
      </c>
      <c r="N5182" t="s">
        <v>128</v>
      </c>
      <c r="O5182" t="s">
        <v>5659</v>
      </c>
      <c r="P5182" s="4">
        <v>8.4</v>
      </c>
      <c r="Q5182" s="4">
        <v>18</v>
      </c>
      <c r="R5182" s="4">
        <f t="shared" si="322"/>
        <v>-9.6</v>
      </c>
      <c r="S5182" s="4">
        <f t="shared" si="323"/>
        <v>-1.44</v>
      </c>
    </row>
    <row r="5183" spans="1:19" ht="15.6" x14ac:dyDescent="0.3">
      <c r="A5183" t="s">
        <v>1682</v>
      </c>
      <c r="B5183" s="1">
        <v>42634</v>
      </c>
      <c r="C5183" s="1">
        <v>42636</v>
      </c>
      <c r="D5183">
        <f t="shared" si="320"/>
        <v>2016</v>
      </c>
      <c r="E5183" t="str">
        <f t="shared" si="321"/>
        <v>Sep</v>
      </c>
      <c r="F5183" t="s">
        <v>20</v>
      </c>
      <c r="G5183" t="s">
        <v>1683</v>
      </c>
      <c r="H5183" s="2" t="s">
        <v>22</v>
      </c>
      <c r="I5183" t="s">
        <v>47</v>
      </c>
      <c r="J5183" t="s">
        <v>33</v>
      </c>
      <c r="K5183">
        <v>90036</v>
      </c>
      <c r="L5183" t="s">
        <v>34</v>
      </c>
      <c r="M5183" t="s">
        <v>5741</v>
      </c>
      <c r="N5183" t="s">
        <v>128</v>
      </c>
      <c r="O5183" t="s">
        <v>5659</v>
      </c>
      <c r="P5183" s="4">
        <v>7.9</v>
      </c>
      <c r="Q5183" s="4">
        <v>18</v>
      </c>
      <c r="R5183" s="4">
        <f t="shared" si="322"/>
        <v>-10.1</v>
      </c>
      <c r="S5183" s="4">
        <f t="shared" si="323"/>
        <v>-1.5149999999999999</v>
      </c>
    </row>
    <row r="5184" spans="1:19" ht="15.6" x14ac:dyDescent="0.3">
      <c r="A5184" t="s">
        <v>5742</v>
      </c>
      <c r="B5184" s="1">
        <v>42301</v>
      </c>
      <c r="C5184" s="1">
        <v>42301</v>
      </c>
      <c r="D5184">
        <f t="shared" si="320"/>
        <v>2015</v>
      </c>
      <c r="E5184" t="str">
        <f t="shared" si="321"/>
        <v>Oct</v>
      </c>
      <c r="F5184" t="s">
        <v>30</v>
      </c>
      <c r="G5184" t="s">
        <v>213</v>
      </c>
      <c r="H5184" s="2" t="s">
        <v>22</v>
      </c>
      <c r="I5184" t="s">
        <v>5743</v>
      </c>
      <c r="J5184" t="s">
        <v>698</v>
      </c>
      <c r="K5184">
        <v>29730</v>
      </c>
      <c r="L5184" t="s">
        <v>44</v>
      </c>
      <c r="M5184" t="s">
        <v>5741</v>
      </c>
      <c r="N5184" t="s">
        <v>128</v>
      </c>
      <c r="O5184" t="s">
        <v>5659</v>
      </c>
      <c r="P5184" s="4">
        <v>11.85</v>
      </c>
      <c r="Q5184" s="4">
        <v>11.85</v>
      </c>
      <c r="R5184" s="4">
        <f t="shared" si="322"/>
        <v>0</v>
      </c>
      <c r="S5184" s="4">
        <f t="shared" si="323"/>
        <v>0</v>
      </c>
    </row>
    <row r="5185" spans="1:19" ht="15.6" x14ac:dyDescent="0.3">
      <c r="A5185" t="s">
        <v>2444</v>
      </c>
      <c r="B5185" s="1">
        <v>42560</v>
      </c>
      <c r="C5185" s="1">
        <v>42565</v>
      </c>
      <c r="D5185">
        <f t="shared" si="320"/>
        <v>2016</v>
      </c>
      <c r="E5185" t="str">
        <f t="shared" si="321"/>
        <v>Jul</v>
      </c>
      <c r="F5185" t="s">
        <v>37</v>
      </c>
      <c r="G5185" t="s">
        <v>1770</v>
      </c>
      <c r="H5185" s="2" t="s">
        <v>22</v>
      </c>
      <c r="I5185" t="s">
        <v>717</v>
      </c>
      <c r="J5185" t="s">
        <v>140</v>
      </c>
      <c r="K5185">
        <v>20735</v>
      </c>
      <c r="L5185" t="s">
        <v>54</v>
      </c>
      <c r="M5185" t="s">
        <v>5741</v>
      </c>
      <c r="N5185" t="s">
        <v>128</v>
      </c>
      <c r="O5185" t="s">
        <v>5659</v>
      </c>
      <c r="P5185" s="4">
        <v>15.8</v>
      </c>
      <c r="Q5185" s="4">
        <v>18</v>
      </c>
      <c r="R5185" s="4">
        <f t="shared" si="322"/>
        <v>-2.1999999999999993</v>
      </c>
      <c r="S5185" s="4">
        <f t="shared" si="323"/>
        <v>-0.3299999999999999</v>
      </c>
    </row>
    <row r="5186" spans="1:19" ht="15.6" x14ac:dyDescent="0.3">
      <c r="A5186" t="s">
        <v>2275</v>
      </c>
      <c r="B5186" s="1">
        <v>43062</v>
      </c>
      <c r="C5186" s="1">
        <v>43062</v>
      </c>
      <c r="D5186">
        <f t="shared" ref="D5186:D5249" si="324">YEAR(B5186)</f>
        <v>2017</v>
      </c>
      <c r="E5186" t="str">
        <f t="shared" ref="E5186:E5249" si="325">TEXT(B5186,"mmm")</f>
        <v>Nov</v>
      </c>
      <c r="F5186" t="s">
        <v>30</v>
      </c>
      <c r="G5186" t="s">
        <v>1587</v>
      </c>
      <c r="H5186" s="2" t="s">
        <v>22</v>
      </c>
      <c r="I5186" t="s">
        <v>100</v>
      </c>
      <c r="J5186" t="s">
        <v>101</v>
      </c>
      <c r="K5186">
        <v>19140</v>
      </c>
      <c r="L5186" t="s">
        <v>54</v>
      </c>
      <c r="M5186" t="s">
        <v>5741</v>
      </c>
      <c r="N5186" t="s">
        <v>128</v>
      </c>
      <c r="O5186" t="s">
        <v>5659</v>
      </c>
      <c r="P5186" s="4">
        <v>15.8</v>
      </c>
      <c r="Q5186" s="4">
        <v>18</v>
      </c>
      <c r="R5186" s="4">
        <f t="shared" si="322"/>
        <v>-2.1999999999999993</v>
      </c>
      <c r="S5186" s="4">
        <f t="shared" si="323"/>
        <v>-0.3299999999999999</v>
      </c>
    </row>
    <row r="5187" spans="1:19" x14ac:dyDescent="0.3">
      <c r="A5187" t="s">
        <v>3520</v>
      </c>
      <c r="B5187" s="1">
        <v>42983</v>
      </c>
      <c r="C5187" s="1">
        <v>42988</v>
      </c>
      <c r="D5187">
        <f t="shared" si="324"/>
        <v>2017</v>
      </c>
      <c r="E5187" t="str">
        <f t="shared" si="325"/>
        <v>Sep</v>
      </c>
      <c r="F5187" t="s">
        <v>37</v>
      </c>
      <c r="G5187" t="s">
        <v>692</v>
      </c>
      <c r="H5187" t="s">
        <v>51</v>
      </c>
      <c r="I5187" t="s">
        <v>113</v>
      </c>
      <c r="J5187" t="s">
        <v>109</v>
      </c>
      <c r="K5187">
        <v>77070</v>
      </c>
      <c r="L5187" t="s">
        <v>25</v>
      </c>
      <c r="M5187" t="s">
        <v>5741</v>
      </c>
      <c r="N5187" t="s">
        <v>128</v>
      </c>
      <c r="O5187" t="s">
        <v>5659</v>
      </c>
      <c r="P5187" s="4">
        <v>28.44</v>
      </c>
      <c r="Q5187" s="4">
        <v>28.44</v>
      </c>
      <c r="R5187" s="4">
        <f t="shared" ref="R5187:R5250" si="326">P5187-Q5187</f>
        <v>0</v>
      </c>
      <c r="S5187" s="4">
        <f t="shared" ref="S5187:S5250" si="327">0.15*R5187</f>
        <v>0</v>
      </c>
    </row>
    <row r="5188" spans="1:19" ht="15.6" x14ac:dyDescent="0.3">
      <c r="A5188" t="s">
        <v>4661</v>
      </c>
      <c r="B5188" s="1">
        <v>43164</v>
      </c>
      <c r="C5188" s="1">
        <v>43164</v>
      </c>
      <c r="D5188">
        <f t="shared" si="324"/>
        <v>2018</v>
      </c>
      <c r="E5188" t="str">
        <f t="shared" si="325"/>
        <v>Mar</v>
      </c>
      <c r="F5188" t="s">
        <v>30</v>
      </c>
      <c r="G5188" t="s">
        <v>1375</v>
      </c>
      <c r="H5188" s="2" t="s">
        <v>22</v>
      </c>
      <c r="I5188" t="s">
        <v>1298</v>
      </c>
      <c r="J5188" t="s">
        <v>807</v>
      </c>
      <c r="K5188">
        <v>55901</v>
      </c>
      <c r="L5188" t="s">
        <v>25</v>
      </c>
      <c r="M5188" t="s">
        <v>5741</v>
      </c>
      <c r="N5188" t="s">
        <v>128</v>
      </c>
      <c r="O5188" t="s">
        <v>5659</v>
      </c>
      <c r="P5188" s="4">
        <v>7.9</v>
      </c>
      <c r="Q5188" s="4">
        <v>18</v>
      </c>
      <c r="R5188" s="4">
        <f t="shared" si="326"/>
        <v>-10.1</v>
      </c>
      <c r="S5188" s="4">
        <f t="shared" si="327"/>
        <v>-1.5149999999999999</v>
      </c>
    </row>
    <row r="5189" spans="1:19" ht="15.6" x14ac:dyDescent="0.3">
      <c r="A5189" t="s">
        <v>5744</v>
      </c>
      <c r="B5189" s="1">
        <v>43375</v>
      </c>
      <c r="C5189" s="1">
        <v>43380</v>
      </c>
      <c r="D5189">
        <f t="shared" si="324"/>
        <v>2018</v>
      </c>
      <c r="E5189" t="str">
        <f t="shared" si="325"/>
        <v>Oct</v>
      </c>
      <c r="F5189" t="s">
        <v>37</v>
      </c>
      <c r="G5189" t="s">
        <v>3402</v>
      </c>
      <c r="H5189" s="2" t="s">
        <v>22</v>
      </c>
      <c r="I5189" t="s">
        <v>69</v>
      </c>
      <c r="J5189" t="s">
        <v>70</v>
      </c>
      <c r="K5189">
        <v>98105</v>
      </c>
      <c r="L5189" t="s">
        <v>34</v>
      </c>
      <c r="M5189" t="s">
        <v>5745</v>
      </c>
      <c r="N5189" t="s">
        <v>128</v>
      </c>
      <c r="O5189" t="s">
        <v>5659</v>
      </c>
      <c r="P5189" s="4">
        <v>8.94</v>
      </c>
      <c r="Q5189" s="4">
        <v>18</v>
      </c>
      <c r="R5189" s="4">
        <f t="shared" si="326"/>
        <v>-9.06</v>
      </c>
      <c r="S5189" s="4">
        <f t="shared" si="327"/>
        <v>-1.359</v>
      </c>
    </row>
    <row r="5190" spans="1:19" ht="15.6" x14ac:dyDescent="0.3">
      <c r="A5190" t="s">
        <v>905</v>
      </c>
      <c r="B5190" s="1">
        <v>43378</v>
      </c>
      <c r="C5190" s="1">
        <v>43383</v>
      </c>
      <c r="D5190">
        <f t="shared" si="324"/>
        <v>2018</v>
      </c>
      <c r="E5190" t="str">
        <f t="shared" si="325"/>
        <v>Oct</v>
      </c>
      <c r="F5190" t="s">
        <v>37</v>
      </c>
      <c r="G5190" t="s">
        <v>906</v>
      </c>
      <c r="H5190" s="2" t="s">
        <v>22</v>
      </c>
      <c r="I5190" t="s">
        <v>907</v>
      </c>
      <c r="J5190" t="s">
        <v>33</v>
      </c>
      <c r="K5190">
        <v>95928</v>
      </c>
      <c r="L5190" t="s">
        <v>34</v>
      </c>
      <c r="M5190" t="s">
        <v>5745</v>
      </c>
      <c r="N5190" t="s">
        <v>128</v>
      </c>
      <c r="O5190" t="s">
        <v>5659</v>
      </c>
      <c r="P5190" s="4">
        <v>14.9</v>
      </c>
      <c r="Q5190" s="4">
        <v>18</v>
      </c>
      <c r="R5190" s="4">
        <f t="shared" si="326"/>
        <v>-3.0999999999999996</v>
      </c>
      <c r="S5190" s="4">
        <f t="shared" si="327"/>
        <v>-0.46499999999999991</v>
      </c>
    </row>
    <row r="5191" spans="1:19" ht="15.6" x14ac:dyDescent="0.3">
      <c r="A5191" t="s">
        <v>3732</v>
      </c>
      <c r="B5191" s="1">
        <v>42107</v>
      </c>
      <c r="C5191" s="1">
        <v>42111</v>
      </c>
      <c r="D5191">
        <f t="shared" si="324"/>
        <v>2015</v>
      </c>
      <c r="E5191" t="str">
        <f t="shared" si="325"/>
        <v>Apr</v>
      </c>
      <c r="F5191" t="s">
        <v>67</v>
      </c>
      <c r="G5191" t="s">
        <v>1136</v>
      </c>
      <c r="H5191" s="2" t="s">
        <v>22</v>
      </c>
      <c r="I5191" t="s">
        <v>100</v>
      </c>
      <c r="J5191" t="s">
        <v>101</v>
      </c>
      <c r="K5191">
        <v>19140</v>
      </c>
      <c r="L5191" t="s">
        <v>54</v>
      </c>
      <c r="M5191" t="s">
        <v>5745</v>
      </c>
      <c r="N5191" t="s">
        <v>128</v>
      </c>
      <c r="O5191" t="s">
        <v>5659</v>
      </c>
      <c r="P5191" s="4">
        <v>30.992000000000001</v>
      </c>
      <c r="Q5191" s="4">
        <v>30.992000000000001</v>
      </c>
      <c r="R5191" s="4">
        <f t="shared" si="326"/>
        <v>0</v>
      </c>
      <c r="S5191" s="4">
        <f t="shared" si="327"/>
        <v>0</v>
      </c>
    </row>
    <row r="5192" spans="1:19" ht="15.6" x14ac:dyDescent="0.3">
      <c r="A5192" t="s">
        <v>5746</v>
      </c>
      <c r="B5192" s="1">
        <v>42979</v>
      </c>
      <c r="C5192" s="1">
        <v>42983</v>
      </c>
      <c r="D5192">
        <f t="shared" si="324"/>
        <v>2017</v>
      </c>
      <c r="E5192" t="str">
        <f t="shared" si="325"/>
        <v>Sep</v>
      </c>
      <c r="F5192" t="s">
        <v>37</v>
      </c>
      <c r="G5192" t="s">
        <v>1396</v>
      </c>
      <c r="H5192" s="2" t="s">
        <v>22</v>
      </c>
      <c r="I5192" t="s">
        <v>100</v>
      </c>
      <c r="J5192" t="s">
        <v>101</v>
      </c>
      <c r="K5192">
        <v>19140</v>
      </c>
      <c r="L5192" t="s">
        <v>54</v>
      </c>
      <c r="M5192" t="s">
        <v>5745</v>
      </c>
      <c r="N5192" t="s">
        <v>110</v>
      </c>
      <c r="O5192" t="s">
        <v>5659</v>
      </c>
      <c r="P5192" s="4">
        <v>16.687999999999999</v>
      </c>
      <c r="Q5192" s="4">
        <v>18</v>
      </c>
      <c r="R5192" s="4">
        <f t="shared" si="326"/>
        <v>-1.3120000000000012</v>
      </c>
      <c r="S5192" s="4">
        <f t="shared" si="327"/>
        <v>-0.19680000000000017</v>
      </c>
    </row>
    <row r="5193" spans="1:19" ht="15.6" x14ac:dyDescent="0.3">
      <c r="A5193" t="s">
        <v>5747</v>
      </c>
      <c r="B5193" s="1">
        <v>43133</v>
      </c>
      <c r="C5193" s="1">
        <v>43136</v>
      </c>
      <c r="D5193">
        <f t="shared" si="324"/>
        <v>2018</v>
      </c>
      <c r="E5193" t="str">
        <f t="shared" si="325"/>
        <v>Feb</v>
      </c>
      <c r="F5193" t="s">
        <v>20</v>
      </c>
      <c r="G5193" t="s">
        <v>231</v>
      </c>
      <c r="H5193" s="2" t="s">
        <v>22</v>
      </c>
      <c r="I5193" t="s">
        <v>182</v>
      </c>
      <c r="J5193" t="s">
        <v>233</v>
      </c>
      <c r="K5193">
        <v>43229</v>
      </c>
      <c r="L5193" t="s">
        <v>54</v>
      </c>
      <c r="M5193" t="s">
        <v>5745</v>
      </c>
      <c r="N5193" t="s">
        <v>128</v>
      </c>
      <c r="O5193" t="s">
        <v>5659</v>
      </c>
      <c r="P5193" s="4">
        <v>21.456</v>
      </c>
      <c r="Q5193" s="4">
        <v>18</v>
      </c>
      <c r="R5193" s="4">
        <f t="shared" si="326"/>
        <v>3.4559999999999995</v>
      </c>
      <c r="S5193" s="4">
        <f t="shared" si="327"/>
        <v>0.51839999999999986</v>
      </c>
    </row>
    <row r="5194" spans="1:19" ht="15.6" x14ac:dyDescent="0.3">
      <c r="A5194" t="s">
        <v>5389</v>
      </c>
      <c r="B5194" s="1">
        <v>42137</v>
      </c>
      <c r="C5194" s="1">
        <v>42139</v>
      </c>
      <c r="D5194">
        <f t="shared" si="324"/>
        <v>2015</v>
      </c>
      <c r="E5194" t="str">
        <f t="shared" si="325"/>
        <v>May</v>
      </c>
      <c r="F5194" t="s">
        <v>20</v>
      </c>
      <c r="G5194" t="s">
        <v>254</v>
      </c>
      <c r="H5194" s="2" t="s">
        <v>22</v>
      </c>
      <c r="I5194" t="s">
        <v>198</v>
      </c>
      <c r="J5194" t="s">
        <v>79</v>
      </c>
      <c r="K5194">
        <v>33012</v>
      </c>
      <c r="L5194" t="s">
        <v>44</v>
      </c>
      <c r="M5194" t="s">
        <v>5748</v>
      </c>
      <c r="N5194" t="s">
        <v>128</v>
      </c>
      <c r="O5194" t="s">
        <v>5659</v>
      </c>
      <c r="P5194" s="4">
        <v>7.1040000000000001</v>
      </c>
      <c r="Q5194" s="4">
        <v>5</v>
      </c>
      <c r="R5194" s="4">
        <f t="shared" si="326"/>
        <v>2.1040000000000001</v>
      </c>
      <c r="S5194" s="4">
        <f t="shared" si="327"/>
        <v>0.31559999999999999</v>
      </c>
    </row>
    <row r="5195" spans="1:19" ht="15.6" x14ac:dyDescent="0.3">
      <c r="A5195" t="s">
        <v>5749</v>
      </c>
      <c r="B5195" s="1">
        <v>42730</v>
      </c>
      <c r="C5195" s="1">
        <v>42737</v>
      </c>
      <c r="D5195">
        <f t="shared" si="324"/>
        <v>2016</v>
      </c>
      <c r="E5195" t="str">
        <f t="shared" si="325"/>
        <v>Dec</v>
      </c>
      <c r="F5195" t="s">
        <v>37</v>
      </c>
      <c r="G5195" t="s">
        <v>378</v>
      </c>
      <c r="H5195" s="2" t="s">
        <v>22</v>
      </c>
      <c r="I5195" t="s">
        <v>1599</v>
      </c>
      <c r="J5195" t="s">
        <v>314</v>
      </c>
      <c r="K5195">
        <v>1841</v>
      </c>
      <c r="L5195" t="s">
        <v>54</v>
      </c>
      <c r="M5195" t="s">
        <v>5748</v>
      </c>
      <c r="N5195" t="s">
        <v>128</v>
      </c>
      <c r="O5195" t="s">
        <v>5659</v>
      </c>
      <c r="P5195" s="4">
        <v>22.2</v>
      </c>
      <c r="Q5195" s="4">
        <v>18</v>
      </c>
      <c r="R5195" s="4">
        <f t="shared" si="326"/>
        <v>4.1999999999999993</v>
      </c>
      <c r="S5195" s="4">
        <f t="shared" si="327"/>
        <v>0.62999999999999989</v>
      </c>
    </row>
    <row r="5196" spans="1:19" ht="15.6" x14ac:dyDescent="0.3">
      <c r="A5196" t="s">
        <v>5750</v>
      </c>
      <c r="B5196" s="1">
        <v>42185</v>
      </c>
      <c r="C5196" s="1">
        <v>42189</v>
      </c>
      <c r="D5196">
        <f t="shared" si="324"/>
        <v>2015</v>
      </c>
      <c r="E5196" t="str">
        <f t="shared" si="325"/>
        <v>Jun</v>
      </c>
      <c r="F5196" t="s">
        <v>37</v>
      </c>
      <c r="G5196" t="s">
        <v>1581</v>
      </c>
      <c r="H5196" s="2" t="s">
        <v>22</v>
      </c>
      <c r="I5196" t="s">
        <v>113</v>
      </c>
      <c r="J5196" t="s">
        <v>109</v>
      </c>
      <c r="K5196">
        <v>77095</v>
      </c>
      <c r="L5196" t="s">
        <v>25</v>
      </c>
      <c r="M5196" t="s">
        <v>5748</v>
      </c>
      <c r="N5196" t="s">
        <v>128</v>
      </c>
      <c r="O5196" t="s">
        <v>5659</v>
      </c>
      <c r="P5196" s="4">
        <v>21.312000000000001</v>
      </c>
      <c r="Q5196" s="4">
        <v>18</v>
      </c>
      <c r="R5196" s="4">
        <f t="shared" si="326"/>
        <v>3.3120000000000012</v>
      </c>
      <c r="S5196" s="4">
        <f t="shared" si="327"/>
        <v>0.49680000000000013</v>
      </c>
    </row>
    <row r="5197" spans="1:19" ht="15.6" x14ac:dyDescent="0.3">
      <c r="A5197" t="s">
        <v>1447</v>
      </c>
      <c r="B5197" s="1">
        <v>42308</v>
      </c>
      <c r="C5197" s="1">
        <v>42312</v>
      </c>
      <c r="D5197">
        <f t="shared" si="324"/>
        <v>2015</v>
      </c>
      <c r="E5197" t="str">
        <f t="shared" si="325"/>
        <v>Oct</v>
      </c>
      <c r="F5197" t="s">
        <v>37</v>
      </c>
      <c r="G5197" t="s">
        <v>906</v>
      </c>
      <c r="H5197" s="2" t="s">
        <v>22</v>
      </c>
      <c r="I5197" t="s">
        <v>47</v>
      </c>
      <c r="J5197" t="s">
        <v>33</v>
      </c>
      <c r="K5197">
        <v>90049</v>
      </c>
      <c r="L5197" t="s">
        <v>34</v>
      </c>
      <c r="M5197" t="s">
        <v>5751</v>
      </c>
      <c r="N5197" t="s">
        <v>128</v>
      </c>
      <c r="O5197" t="s">
        <v>5659</v>
      </c>
      <c r="P5197" s="4">
        <v>11.34</v>
      </c>
      <c r="Q5197" s="4">
        <v>18</v>
      </c>
      <c r="R5197" s="4">
        <f t="shared" si="326"/>
        <v>-6.66</v>
      </c>
      <c r="S5197" s="4">
        <f t="shared" si="327"/>
        <v>-0.999</v>
      </c>
    </row>
    <row r="5198" spans="1:19" ht="15.6" x14ac:dyDescent="0.3">
      <c r="A5198" t="s">
        <v>1073</v>
      </c>
      <c r="B5198" s="1">
        <v>42990</v>
      </c>
      <c r="C5198" s="1">
        <v>42995</v>
      </c>
      <c r="D5198">
        <f t="shared" si="324"/>
        <v>2017</v>
      </c>
      <c r="E5198" t="str">
        <f t="shared" si="325"/>
        <v>Sep</v>
      </c>
      <c r="F5198" t="s">
        <v>37</v>
      </c>
      <c r="G5198" t="s">
        <v>343</v>
      </c>
      <c r="H5198" s="2" t="s">
        <v>22</v>
      </c>
      <c r="I5198" t="s">
        <v>191</v>
      </c>
      <c r="J5198" t="s">
        <v>158</v>
      </c>
      <c r="K5198">
        <v>22153</v>
      </c>
      <c r="L5198" t="s">
        <v>44</v>
      </c>
      <c r="M5198" t="s">
        <v>5751</v>
      </c>
      <c r="N5198" t="s">
        <v>128</v>
      </c>
      <c r="O5198" t="s">
        <v>5659</v>
      </c>
      <c r="P5198" s="4">
        <v>11.34</v>
      </c>
      <c r="Q5198" s="4">
        <v>18</v>
      </c>
      <c r="R5198" s="4">
        <f t="shared" si="326"/>
        <v>-6.66</v>
      </c>
      <c r="S5198" s="4">
        <f t="shared" si="327"/>
        <v>-0.999</v>
      </c>
    </row>
    <row r="5199" spans="1:19" ht="15.6" x14ac:dyDescent="0.3">
      <c r="A5199" t="s">
        <v>3094</v>
      </c>
      <c r="B5199" s="1">
        <v>43459</v>
      </c>
      <c r="C5199" s="1">
        <v>43464</v>
      </c>
      <c r="D5199">
        <f t="shared" si="324"/>
        <v>2018</v>
      </c>
      <c r="E5199" t="str">
        <f t="shared" si="325"/>
        <v>Dec</v>
      </c>
      <c r="F5199" t="s">
        <v>37</v>
      </c>
      <c r="G5199" t="s">
        <v>1784</v>
      </c>
      <c r="H5199" s="2" t="s">
        <v>22</v>
      </c>
      <c r="I5199" t="s">
        <v>666</v>
      </c>
      <c r="J5199" t="s">
        <v>233</v>
      </c>
      <c r="K5199">
        <v>45014</v>
      </c>
      <c r="L5199" t="s">
        <v>54</v>
      </c>
      <c r="M5199" t="s">
        <v>5751</v>
      </c>
      <c r="N5199" t="s">
        <v>128</v>
      </c>
      <c r="O5199" t="s">
        <v>5659</v>
      </c>
      <c r="P5199" s="4">
        <v>39.311999999999998</v>
      </c>
      <c r="Q5199" s="4">
        <v>39.311999999999998</v>
      </c>
      <c r="R5199" s="4">
        <f t="shared" si="326"/>
        <v>0</v>
      </c>
      <c r="S5199" s="4">
        <f t="shared" si="327"/>
        <v>0</v>
      </c>
    </row>
    <row r="5200" spans="1:19" ht="15.6" x14ac:dyDescent="0.3">
      <c r="A5200" t="s">
        <v>4236</v>
      </c>
      <c r="B5200" s="1">
        <v>43122</v>
      </c>
      <c r="C5200" s="1">
        <v>43125</v>
      </c>
      <c r="D5200">
        <f t="shared" si="324"/>
        <v>2018</v>
      </c>
      <c r="E5200" t="str">
        <f t="shared" si="325"/>
        <v>Jan</v>
      </c>
      <c r="F5200" t="s">
        <v>67</v>
      </c>
      <c r="G5200" t="s">
        <v>605</v>
      </c>
      <c r="H5200" s="2" t="s">
        <v>22</v>
      </c>
      <c r="I5200" t="s">
        <v>23</v>
      </c>
      <c r="J5200" t="s">
        <v>24</v>
      </c>
      <c r="K5200">
        <v>60623</v>
      </c>
      <c r="L5200" t="s">
        <v>25</v>
      </c>
      <c r="M5200" t="s">
        <v>5751</v>
      </c>
      <c r="N5200" t="s">
        <v>128</v>
      </c>
      <c r="O5200" t="s">
        <v>5659</v>
      </c>
      <c r="P5200" s="4">
        <v>15.12</v>
      </c>
      <c r="Q5200" s="4">
        <v>18</v>
      </c>
      <c r="R5200" s="4">
        <f t="shared" si="326"/>
        <v>-2.8800000000000008</v>
      </c>
      <c r="S5200" s="4">
        <f t="shared" si="327"/>
        <v>-0.43200000000000011</v>
      </c>
    </row>
    <row r="5201" spans="1:19" x14ac:dyDescent="0.3">
      <c r="A5201" t="s">
        <v>5752</v>
      </c>
      <c r="B5201" s="1">
        <v>42973</v>
      </c>
      <c r="C5201" s="1">
        <v>42974</v>
      </c>
      <c r="D5201">
        <f t="shared" si="324"/>
        <v>2017</v>
      </c>
      <c r="E5201" t="str">
        <f t="shared" si="325"/>
        <v>Aug</v>
      </c>
      <c r="F5201" t="s">
        <v>20</v>
      </c>
      <c r="G5201" t="s">
        <v>1594</v>
      </c>
      <c r="H5201" t="s">
        <v>51</v>
      </c>
      <c r="I5201" t="s">
        <v>131</v>
      </c>
      <c r="J5201" t="s">
        <v>33</v>
      </c>
      <c r="K5201">
        <v>95123</v>
      </c>
      <c r="L5201" t="s">
        <v>34</v>
      </c>
      <c r="M5201" t="s">
        <v>5753</v>
      </c>
      <c r="N5201" t="s">
        <v>128</v>
      </c>
      <c r="O5201" t="s">
        <v>5659</v>
      </c>
      <c r="P5201" s="4">
        <v>10.23</v>
      </c>
      <c r="Q5201" s="4">
        <v>10.23</v>
      </c>
      <c r="R5201" s="4">
        <f t="shared" si="326"/>
        <v>0</v>
      </c>
      <c r="S5201" s="4">
        <f t="shared" si="327"/>
        <v>0</v>
      </c>
    </row>
    <row r="5202" spans="1:19" ht="15.6" x14ac:dyDescent="0.3">
      <c r="A5202" t="s">
        <v>5754</v>
      </c>
      <c r="B5202" s="1">
        <v>43031</v>
      </c>
      <c r="C5202" s="1">
        <v>43036</v>
      </c>
      <c r="D5202">
        <f t="shared" si="324"/>
        <v>2017</v>
      </c>
      <c r="E5202" t="str">
        <f t="shared" si="325"/>
        <v>Oct</v>
      </c>
      <c r="F5202" t="s">
        <v>37</v>
      </c>
      <c r="G5202" t="s">
        <v>2204</v>
      </c>
      <c r="H5202" s="2" t="s">
        <v>22</v>
      </c>
      <c r="I5202" t="s">
        <v>69</v>
      </c>
      <c r="J5202" t="s">
        <v>70</v>
      </c>
      <c r="K5202">
        <v>98103</v>
      </c>
      <c r="L5202" t="s">
        <v>34</v>
      </c>
      <c r="M5202" t="s">
        <v>5753</v>
      </c>
      <c r="N5202" t="s">
        <v>110</v>
      </c>
      <c r="O5202" t="s">
        <v>5659</v>
      </c>
      <c r="P5202" s="4">
        <v>17.05</v>
      </c>
      <c r="Q5202" s="4">
        <v>18</v>
      </c>
      <c r="R5202" s="4">
        <f t="shared" si="326"/>
        <v>-0.94999999999999929</v>
      </c>
      <c r="S5202" s="4">
        <f t="shared" si="327"/>
        <v>-0.14249999999999988</v>
      </c>
    </row>
    <row r="5203" spans="1:19" ht="15.6" x14ac:dyDescent="0.3">
      <c r="A5203" t="s">
        <v>622</v>
      </c>
      <c r="B5203" s="1">
        <v>43059</v>
      </c>
      <c r="C5203" s="1">
        <v>43063</v>
      </c>
      <c r="D5203">
        <f t="shared" si="324"/>
        <v>2017</v>
      </c>
      <c r="E5203" t="str">
        <f t="shared" si="325"/>
        <v>Nov</v>
      </c>
      <c r="F5203" t="s">
        <v>67</v>
      </c>
      <c r="G5203" t="s">
        <v>623</v>
      </c>
      <c r="H5203" s="2" t="s">
        <v>22</v>
      </c>
      <c r="I5203" t="s">
        <v>182</v>
      </c>
      <c r="J5203" t="s">
        <v>233</v>
      </c>
      <c r="K5203">
        <v>43229</v>
      </c>
      <c r="L5203" t="s">
        <v>54</v>
      </c>
      <c r="M5203" t="s">
        <v>5753</v>
      </c>
      <c r="N5203" t="s">
        <v>110</v>
      </c>
      <c r="O5203" t="s">
        <v>5659</v>
      </c>
      <c r="P5203" s="4">
        <v>19.096</v>
      </c>
      <c r="Q5203" s="4">
        <v>18</v>
      </c>
      <c r="R5203" s="4">
        <f t="shared" si="326"/>
        <v>1.0960000000000001</v>
      </c>
      <c r="S5203" s="4">
        <f t="shared" si="327"/>
        <v>0.16440000000000002</v>
      </c>
    </row>
    <row r="5204" spans="1:19" ht="15.6" x14ac:dyDescent="0.3">
      <c r="A5204" t="s">
        <v>3704</v>
      </c>
      <c r="B5204" s="1">
        <v>42255</v>
      </c>
      <c r="C5204" s="1">
        <v>42261</v>
      </c>
      <c r="D5204">
        <f t="shared" si="324"/>
        <v>2015</v>
      </c>
      <c r="E5204" t="str">
        <f t="shared" si="325"/>
        <v>Sep</v>
      </c>
      <c r="F5204" t="s">
        <v>37</v>
      </c>
      <c r="G5204" t="s">
        <v>64</v>
      </c>
      <c r="H5204" s="2" t="s">
        <v>22</v>
      </c>
      <c r="I5204" t="s">
        <v>32</v>
      </c>
      <c r="J5204" t="s">
        <v>33</v>
      </c>
      <c r="K5204">
        <v>94110</v>
      </c>
      <c r="L5204" t="s">
        <v>34</v>
      </c>
      <c r="M5204" t="s">
        <v>5755</v>
      </c>
      <c r="N5204" t="s">
        <v>128</v>
      </c>
      <c r="O5204" t="s">
        <v>5659</v>
      </c>
      <c r="P5204" s="4">
        <v>4.0199999999999996</v>
      </c>
      <c r="Q5204" s="4">
        <v>5</v>
      </c>
      <c r="R5204" s="4">
        <f t="shared" si="326"/>
        <v>-0.98000000000000043</v>
      </c>
      <c r="S5204" s="4">
        <f t="shared" si="327"/>
        <v>-0.14700000000000005</v>
      </c>
    </row>
    <row r="5205" spans="1:19" ht="15.6" x14ac:dyDescent="0.3">
      <c r="A5205" t="s">
        <v>2142</v>
      </c>
      <c r="B5205" s="1">
        <v>43021</v>
      </c>
      <c r="C5205" s="1">
        <v>43027</v>
      </c>
      <c r="D5205">
        <f t="shared" si="324"/>
        <v>2017</v>
      </c>
      <c r="E5205" t="str">
        <f t="shared" si="325"/>
        <v>Oct</v>
      </c>
      <c r="F5205" t="s">
        <v>37</v>
      </c>
      <c r="G5205" t="s">
        <v>784</v>
      </c>
      <c r="H5205" s="2" t="s">
        <v>22</v>
      </c>
      <c r="I5205" t="s">
        <v>2029</v>
      </c>
      <c r="J5205" t="s">
        <v>33</v>
      </c>
      <c r="K5205">
        <v>95661</v>
      </c>
      <c r="L5205" t="s">
        <v>34</v>
      </c>
      <c r="M5205" t="s">
        <v>5755</v>
      </c>
      <c r="N5205" t="s">
        <v>110</v>
      </c>
      <c r="O5205" t="s">
        <v>5659</v>
      </c>
      <c r="P5205" s="4">
        <v>4.0199999999999996</v>
      </c>
      <c r="Q5205" s="4">
        <v>5</v>
      </c>
      <c r="R5205" s="4">
        <f t="shared" si="326"/>
        <v>-0.98000000000000043</v>
      </c>
      <c r="S5205" s="4">
        <f t="shared" si="327"/>
        <v>-0.14700000000000005</v>
      </c>
    </row>
    <row r="5206" spans="1:19" ht="15.6" x14ac:dyDescent="0.3">
      <c r="A5206" t="s">
        <v>848</v>
      </c>
      <c r="B5206" s="1">
        <v>42519</v>
      </c>
      <c r="C5206" s="1">
        <v>42521</v>
      </c>
      <c r="D5206">
        <f t="shared" si="324"/>
        <v>2016</v>
      </c>
      <c r="E5206" t="str">
        <f t="shared" si="325"/>
        <v>May</v>
      </c>
      <c r="F5206" t="s">
        <v>20</v>
      </c>
      <c r="G5206" t="s">
        <v>849</v>
      </c>
      <c r="H5206" s="2" t="s">
        <v>22</v>
      </c>
      <c r="I5206" t="s">
        <v>182</v>
      </c>
      <c r="J5206" t="s">
        <v>233</v>
      </c>
      <c r="K5206">
        <v>43229</v>
      </c>
      <c r="L5206" t="s">
        <v>54</v>
      </c>
      <c r="M5206" t="s">
        <v>5755</v>
      </c>
      <c r="N5206" t="s">
        <v>128</v>
      </c>
      <c r="O5206" t="s">
        <v>5659</v>
      </c>
      <c r="P5206" s="4">
        <v>8.0399999999999991</v>
      </c>
      <c r="Q5206" s="4">
        <v>18</v>
      </c>
      <c r="R5206" s="4">
        <f t="shared" si="326"/>
        <v>-9.9600000000000009</v>
      </c>
      <c r="S5206" s="4">
        <f t="shared" si="327"/>
        <v>-1.494</v>
      </c>
    </row>
    <row r="5207" spans="1:19" x14ac:dyDescent="0.3">
      <c r="A5207" t="s">
        <v>5756</v>
      </c>
      <c r="B5207" s="1">
        <v>42893</v>
      </c>
      <c r="C5207" s="1">
        <v>42897</v>
      </c>
      <c r="D5207">
        <f t="shared" si="324"/>
        <v>2017</v>
      </c>
      <c r="E5207" t="str">
        <f t="shared" si="325"/>
        <v>Jun</v>
      </c>
      <c r="F5207" t="s">
        <v>37</v>
      </c>
      <c r="G5207" t="s">
        <v>4878</v>
      </c>
      <c r="H5207" t="s">
        <v>51</v>
      </c>
      <c r="I5207" t="s">
        <v>100</v>
      </c>
      <c r="J5207" t="s">
        <v>101</v>
      </c>
      <c r="K5207">
        <v>19120</v>
      </c>
      <c r="L5207" t="s">
        <v>54</v>
      </c>
      <c r="M5207" t="s">
        <v>5755</v>
      </c>
      <c r="N5207" t="s">
        <v>128</v>
      </c>
      <c r="O5207" t="s">
        <v>5659</v>
      </c>
      <c r="P5207" s="4">
        <v>9.6479999999999997</v>
      </c>
      <c r="Q5207" s="4">
        <v>9.6479999999999997</v>
      </c>
      <c r="R5207" s="4">
        <f t="shared" si="326"/>
        <v>0</v>
      </c>
      <c r="S5207" s="4">
        <f t="shared" si="327"/>
        <v>0</v>
      </c>
    </row>
    <row r="5208" spans="1:19" x14ac:dyDescent="0.3">
      <c r="A5208" t="s">
        <v>607</v>
      </c>
      <c r="B5208" s="1">
        <v>42930</v>
      </c>
      <c r="C5208" s="1">
        <v>42934</v>
      </c>
      <c r="D5208">
        <f t="shared" si="324"/>
        <v>2017</v>
      </c>
      <c r="E5208" t="str">
        <f t="shared" si="325"/>
        <v>Jul</v>
      </c>
      <c r="F5208" t="s">
        <v>67</v>
      </c>
      <c r="G5208" t="s">
        <v>608</v>
      </c>
      <c r="H5208" t="s">
        <v>51</v>
      </c>
      <c r="I5208" t="s">
        <v>61</v>
      </c>
      <c r="J5208" t="s">
        <v>62</v>
      </c>
      <c r="K5208">
        <v>10009</v>
      </c>
      <c r="L5208" t="s">
        <v>54</v>
      </c>
      <c r="M5208" t="s">
        <v>5755</v>
      </c>
      <c r="N5208" t="s">
        <v>128</v>
      </c>
      <c r="O5208" t="s">
        <v>5659</v>
      </c>
      <c r="P5208" s="4">
        <v>14.07</v>
      </c>
      <c r="Q5208" s="4">
        <v>14.07</v>
      </c>
      <c r="R5208" s="4">
        <f t="shared" si="326"/>
        <v>0</v>
      </c>
      <c r="S5208" s="4">
        <f t="shared" si="327"/>
        <v>0</v>
      </c>
    </row>
    <row r="5209" spans="1:19" ht="15.6" x14ac:dyDescent="0.3">
      <c r="A5209" t="s">
        <v>3684</v>
      </c>
      <c r="B5209" s="1">
        <v>43452</v>
      </c>
      <c r="C5209" s="1">
        <v>43457</v>
      </c>
      <c r="D5209">
        <f t="shared" si="324"/>
        <v>2018</v>
      </c>
      <c r="E5209" t="str">
        <f t="shared" si="325"/>
        <v>Dec</v>
      </c>
      <c r="F5209" t="s">
        <v>37</v>
      </c>
      <c r="G5209" t="s">
        <v>719</v>
      </c>
      <c r="H5209" s="2" t="s">
        <v>22</v>
      </c>
      <c r="I5209" t="s">
        <v>182</v>
      </c>
      <c r="J5209" t="s">
        <v>233</v>
      </c>
      <c r="K5209">
        <v>43229</v>
      </c>
      <c r="L5209" t="s">
        <v>54</v>
      </c>
      <c r="M5209" t="s">
        <v>5755</v>
      </c>
      <c r="N5209" t="s">
        <v>128</v>
      </c>
      <c r="O5209" t="s">
        <v>5659</v>
      </c>
      <c r="P5209" s="4">
        <v>4.8239999999999998</v>
      </c>
      <c r="Q5209" s="4">
        <v>5</v>
      </c>
      <c r="R5209" s="4">
        <f t="shared" si="326"/>
        <v>-0.17600000000000016</v>
      </c>
      <c r="S5209" s="4">
        <f t="shared" si="327"/>
        <v>-2.6400000000000024E-2</v>
      </c>
    </row>
    <row r="5210" spans="1:19" ht="15.6" x14ac:dyDescent="0.3">
      <c r="A5210" t="s">
        <v>5757</v>
      </c>
      <c r="B5210" s="1">
        <v>43463</v>
      </c>
      <c r="C5210" s="1">
        <v>43465</v>
      </c>
      <c r="D5210">
        <f t="shared" si="324"/>
        <v>2018</v>
      </c>
      <c r="E5210" t="str">
        <f t="shared" si="325"/>
        <v>Dec</v>
      </c>
      <c r="F5210" t="s">
        <v>20</v>
      </c>
      <c r="G5210" t="s">
        <v>2262</v>
      </c>
      <c r="H5210" s="2" t="s">
        <v>22</v>
      </c>
      <c r="I5210" t="s">
        <v>61</v>
      </c>
      <c r="J5210" t="s">
        <v>62</v>
      </c>
      <c r="K5210">
        <v>10035</v>
      </c>
      <c r="L5210" t="s">
        <v>54</v>
      </c>
      <c r="M5210" t="s">
        <v>5755</v>
      </c>
      <c r="N5210" t="s">
        <v>128</v>
      </c>
      <c r="O5210" t="s">
        <v>5659</v>
      </c>
      <c r="P5210" s="4">
        <v>6.03</v>
      </c>
      <c r="Q5210" s="4">
        <v>5</v>
      </c>
      <c r="R5210" s="4">
        <f t="shared" si="326"/>
        <v>1.0300000000000002</v>
      </c>
      <c r="S5210" s="4">
        <f t="shared" si="327"/>
        <v>0.15450000000000003</v>
      </c>
    </row>
    <row r="5211" spans="1:19" ht="15.6" x14ac:dyDescent="0.3">
      <c r="A5211" t="s">
        <v>3886</v>
      </c>
      <c r="B5211" s="1">
        <v>42840</v>
      </c>
      <c r="C5211" s="1">
        <v>42844</v>
      </c>
      <c r="D5211">
        <f t="shared" si="324"/>
        <v>2017</v>
      </c>
      <c r="E5211" t="str">
        <f t="shared" si="325"/>
        <v>Apr</v>
      </c>
      <c r="F5211" t="s">
        <v>37</v>
      </c>
      <c r="G5211" t="s">
        <v>472</v>
      </c>
      <c r="H5211" s="2" t="s">
        <v>22</v>
      </c>
      <c r="I5211" t="s">
        <v>3887</v>
      </c>
      <c r="J5211" t="s">
        <v>109</v>
      </c>
      <c r="K5211">
        <v>76051</v>
      </c>
      <c r="L5211" t="s">
        <v>25</v>
      </c>
      <c r="M5211" t="s">
        <v>5755</v>
      </c>
      <c r="N5211" t="s">
        <v>128</v>
      </c>
      <c r="O5211" t="s">
        <v>5659</v>
      </c>
      <c r="P5211" s="4">
        <v>8.0399999999999991</v>
      </c>
      <c r="Q5211" s="4">
        <v>18</v>
      </c>
      <c r="R5211" s="4">
        <f t="shared" si="326"/>
        <v>-9.9600000000000009</v>
      </c>
      <c r="S5211" s="4">
        <f t="shared" si="327"/>
        <v>-1.494</v>
      </c>
    </row>
    <row r="5212" spans="1:19" ht="15.6" x14ac:dyDescent="0.3">
      <c r="A5212" t="s">
        <v>4869</v>
      </c>
      <c r="B5212" s="1">
        <v>42641</v>
      </c>
      <c r="C5212" s="1">
        <v>42647</v>
      </c>
      <c r="D5212">
        <f t="shared" si="324"/>
        <v>2016</v>
      </c>
      <c r="E5212" t="str">
        <f t="shared" si="325"/>
        <v>Sep</v>
      </c>
      <c r="F5212" t="s">
        <v>37</v>
      </c>
      <c r="G5212" t="s">
        <v>652</v>
      </c>
      <c r="H5212" s="2" t="s">
        <v>22</v>
      </c>
      <c r="I5212" t="s">
        <v>293</v>
      </c>
      <c r="J5212" t="s">
        <v>75</v>
      </c>
      <c r="K5212">
        <v>80013</v>
      </c>
      <c r="L5212" t="s">
        <v>34</v>
      </c>
      <c r="M5212" t="s">
        <v>5758</v>
      </c>
      <c r="N5212" t="s">
        <v>128</v>
      </c>
      <c r="O5212" t="s">
        <v>5659</v>
      </c>
      <c r="P5212" s="4">
        <v>4.5119999999999996</v>
      </c>
      <c r="Q5212" s="4">
        <v>5</v>
      </c>
      <c r="R5212" s="4">
        <f t="shared" si="326"/>
        <v>-0.48800000000000043</v>
      </c>
      <c r="S5212" s="4">
        <f t="shared" si="327"/>
        <v>-7.3200000000000057E-2</v>
      </c>
    </row>
    <row r="5213" spans="1:19" ht="15.6" x14ac:dyDescent="0.3">
      <c r="A5213" t="s">
        <v>3805</v>
      </c>
      <c r="B5213" s="1">
        <v>42309</v>
      </c>
      <c r="C5213" s="1">
        <v>42313</v>
      </c>
      <c r="D5213">
        <f t="shared" si="324"/>
        <v>2015</v>
      </c>
      <c r="E5213" t="str">
        <f t="shared" si="325"/>
        <v>Nov</v>
      </c>
      <c r="F5213" t="s">
        <v>37</v>
      </c>
      <c r="G5213" t="s">
        <v>3764</v>
      </c>
      <c r="H5213" s="2" t="s">
        <v>22</v>
      </c>
      <c r="I5213" t="s">
        <v>1899</v>
      </c>
      <c r="J5213" t="s">
        <v>83</v>
      </c>
      <c r="K5213">
        <v>28205</v>
      </c>
      <c r="L5213" t="s">
        <v>44</v>
      </c>
      <c r="M5213" t="s">
        <v>5758</v>
      </c>
      <c r="N5213" t="s">
        <v>128</v>
      </c>
      <c r="O5213" t="s">
        <v>5659</v>
      </c>
      <c r="P5213" s="4">
        <v>7.52</v>
      </c>
      <c r="Q5213" s="4">
        <v>18</v>
      </c>
      <c r="R5213" s="4">
        <f t="shared" si="326"/>
        <v>-10.48</v>
      </c>
      <c r="S5213" s="4">
        <f t="shared" si="327"/>
        <v>-1.5720000000000001</v>
      </c>
    </row>
    <row r="5214" spans="1:19" ht="15.6" x14ac:dyDescent="0.3">
      <c r="A5214" t="s">
        <v>5759</v>
      </c>
      <c r="B5214" s="1">
        <v>43185</v>
      </c>
      <c r="C5214" s="1">
        <v>43192</v>
      </c>
      <c r="D5214">
        <f t="shared" si="324"/>
        <v>2018</v>
      </c>
      <c r="E5214" t="str">
        <f t="shared" si="325"/>
        <v>Mar</v>
      </c>
      <c r="F5214" t="s">
        <v>37</v>
      </c>
      <c r="G5214" t="s">
        <v>3249</v>
      </c>
      <c r="H5214" s="2" t="s">
        <v>22</v>
      </c>
      <c r="I5214" t="s">
        <v>2264</v>
      </c>
      <c r="J5214" t="s">
        <v>158</v>
      </c>
      <c r="K5214">
        <v>23464</v>
      </c>
      <c r="L5214" t="s">
        <v>44</v>
      </c>
      <c r="M5214" t="s">
        <v>5758</v>
      </c>
      <c r="N5214" t="s">
        <v>128</v>
      </c>
      <c r="O5214" t="s">
        <v>5659</v>
      </c>
      <c r="P5214" s="4">
        <v>3.76</v>
      </c>
      <c r="Q5214" s="4">
        <v>5</v>
      </c>
      <c r="R5214" s="4">
        <f t="shared" si="326"/>
        <v>-1.2400000000000002</v>
      </c>
      <c r="S5214" s="4">
        <f t="shared" si="327"/>
        <v>-0.18600000000000003</v>
      </c>
    </row>
    <row r="5215" spans="1:19" ht="15.6" x14ac:dyDescent="0.3">
      <c r="A5215" t="s">
        <v>5760</v>
      </c>
      <c r="B5215" s="1">
        <v>42335</v>
      </c>
      <c r="C5215" s="1">
        <v>42341</v>
      </c>
      <c r="D5215">
        <f t="shared" si="324"/>
        <v>2015</v>
      </c>
      <c r="E5215" t="str">
        <f t="shared" si="325"/>
        <v>Nov</v>
      </c>
      <c r="F5215" t="s">
        <v>37</v>
      </c>
      <c r="G5215" t="s">
        <v>1039</v>
      </c>
      <c r="H5215" s="2" t="s">
        <v>22</v>
      </c>
      <c r="I5215" t="s">
        <v>61</v>
      </c>
      <c r="J5215" t="s">
        <v>62</v>
      </c>
      <c r="K5215">
        <v>10035</v>
      </c>
      <c r="L5215" t="s">
        <v>54</v>
      </c>
      <c r="M5215" t="s">
        <v>5758</v>
      </c>
      <c r="N5215" t="s">
        <v>128</v>
      </c>
      <c r="O5215" t="s">
        <v>5659</v>
      </c>
      <c r="P5215" s="4">
        <v>3.76</v>
      </c>
      <c r="Q5215" s="4">
        <v>5</v>
      </c>
      <c r="R5215" s="4">
        <f t="shared" si="326"/>
        <v>-1.2400000000000002</v>
      </c>
      <c r="S5215" s="4">
        <f t="shared" si="327"/>
        <v>-0.18600000000000003</v>
      </c>
    </row>
    <row r="5216" spans="1:19" ht="15.6" x14ac:dyDescent="0.3">
      <c r="A5216" t="s">
        <v>2638</v>
      </c>
      <c r="B5216" s="1">
        <v>42702</v>
      </c>
      <c r="C5216" s="1">
        <v>42706</v>
      </c>
      <c r="D5216">
        <f t="shared" si="324"/>
        <v>2016</v>
      </c>
      <c r="E5216" t="str">
        <f t="shared" si="325"/>
        <v>Nov</v>
      </c>
      <c r="F5216" t="s">
        <v>37</v>
      </c>
      <c r="G5216" t="s">
        <v>826</v>
      </c>
      <c r="H5216" s="2" t="s">
        <v>22</v>
      </c>
      <c r="I5216" t="s">
        <v>182</v>
      </c>
      <c r="J5216" t="s">
        <v>233</v>
      </c>
      <c r="K5216">
        <v>43229</v>
      </c>
      <c r="L5216" t="s">
        <v>54</v>
      </c>
      <c r="M5216" t="s">
        <v>5758</v>
      </c>
      <c r="N5216" t="s">
        <v>128</v>
      </c>
      <c r="O5216" t="s">
        <v>5659</v>
      </c>
      <c r="P5216" s="4">
        <v>3.008</v>
      </c>
      <c r="Q5216" s="4">
        <v>5</v>
      </c>
      <c r="R5216" s="4">
        <f t="shared" si="326"/>
        <v>-1.992</v>
      </c>
      <c r="S5216" s="4">
        <f t="shared" si="327"/>
        <v>-0.29880000000000001</v>
      </c>
    </row>
    <row r="5217" spans="1:19" x14ac:dyDescent="0.3">
      <c r="A5217" t="s">
        <v>3334</v>
      </c>
      <c r="B5217" s="1">
        <v>42605</v>
      </c>
      <c r="C5217" s="1">
        <v>42605</v>
      </c>
      <c r="D5217">
        <f t="shared" si="324"/>
        <v>2016</v>
      </c>
      <c r="E5217" t="str">
        <f t="shared" si="325"/>
        <v>Aug</v>
      </c>
      <c r="F5217" t="s">
        <v>30</v>
      </c>
      <c r="G5217" t="s">
        <v>817</v>
      </c>
      <c r="H5217" t="s">
        <v>105</v>
      </c>
      <c r="I5217" t="s">
        <v>3335</v>
      </c>
      <c r="J5217" t="s">
        <v>24</v>
      </c>
      <c r="K5217">
        <v>60440</v>
      </c>
      <c r="L5217" t="s">
        <v>25</v>
      </c>
      <c r="M5217" t="s">
        <v>5758</v>
      </c>
      <c r="N5217" t="s">
        <v>128</v>
      </c>
      <c r="O5217" t="s">
        <v>5659</v>
      </c>
      <c r="P5217" s="4">
        <v>12.032</v>
      </c>
      <c r="Q5217" s="4">
        <v>12.032</v>
      </c>
      <c r="R5217" s="4">
        <f t="shared" si="326"/>
        <v>0</v>
      </c>
      <c r="S5217" s="4">
        <f t="shared" si="327"/>
        <v>0</v>
      </c>
    </row>
    <row r="5218" spans="1:19" ht="15.6" x14ac:dyDescent="0.3">
      <c r="A5218" t="s">
        <v>5761</v>
      </c>
      <c r="B5218" s="1">
        <v>42544</v>
      </c>
      <c r="C5218" s="1">
        <v>42549</v>
      </c>
      <c r="D5218">
        <f t="shared" si="324"/>
        <v>2016</v>
      </c>
      <c r="E5218" t="str">
        <f t="shared" si="325"/>
        <v>Jun</v>
      </c>
      <c r="F5218" t="s">
        <v>37</v>
      </c>
      <c r="G5218" t="s">
        <v>433</v>
      </c>
      <c r="H5218" s="2" t="s">
        <v>22</v>
      </c>
      <c r="I5218" t="s">
        <v>406</v>
      </c>
      <c r="J5218" t="s">
        <v>33</v>
      </c>
      <c r="K5218">
        <v>90805</v>
      </c>
      <c r="L5218" t="s">
        <v>34</v>
      </c>
      <c r="M5218" t="s">
        <v>5762</v>
      </c>
      <c r="N5218" t="s">
        <v>128</v>
      </c>
      <c r="O5218" t="s">
        <v>5659</v>
      </c>
      <c r="P5218" s="4">
        <v>5.43</v>
      </c>
      <c r="Q5218" s="4">
        <v>5</v>
      </c>
      <c r="R5218" s="4">
        <f t="shared" si="326"/>
        <v>0.42999999999999972</v>
      </c>
      <c r="S5218" s="4">
        <f t="shared" si="327"/>
        <v>6.449999999999996E-2</v>
      </c>
    </row>
    <row r="5219" spans="1:19" ht="15.6" x14ac:dyDescent="0.3">
      <c r="A5219" t="s">
        <v>5763</v>
      </c>
      <c r="B5219" s="1">
        <v>43038</v>
      </c>
      <c r="C5219" s="1">
        <v>43043</v>
      </c>
      <c r="D5219">
        <f t="shared" si="324"/>
        <v>2017</v>
      </c>
      <c r="E5219" t="str">
        <f t="shared" si="325"/>
        <v>Oct</v>
      </c>
      <c r="F5219" t="s">
        <v>37</v>
      </c>
      <c r="G5219" t="s">
        <v>741</v>
      </c>
      <c r="H5219" s="2" t="s">
        <v>22</v>
      </c>
      <c r="I5219" t="s">
        <v>5764</v>
      </c>
      <c r="J5219" t="s">
        <v>33</v>
      </c>
      <c r="K5219">
        <v>93405</v>
      </c>
      <c r="L5219" t="s">
        <v>34</v>
      </c>
      <c r="M5219" t="s">
        <v>5762</v>
      </c>
      <c r="N5219" t="s">
        <v>110</v>
      </c>
      <c r="O5219" t="s">
        <v>5659</v>
      </c>
      <c r="P5219" s="4">
        <v>3.62</v>
      </c>
      <c r="Q5219" s="4">
        <v>5</v>
      </c>
      <c r="R5219" s="4">
        <f t="shared" si="326"/>
        <v>-1.38</v>
      </c>
      <c r="S5219" s="4">
        <f t="shared" si="327"/>
        <v>-0.20699999999999999</v>
      </c>
    </row>
    <row r="5220" spans="1:19" ht="15.6" x14ac:dyDescent="0.3">
      <c r="A5220" t="s">
        <v>5765</v>
      </c>
      <c r="B5220" s="1">
        <v>42619</v>
      </c>
      <c r="C5220" s="1">
        <v>42623</v>
      </c>
      <c r="D5220">
        <f t="shared" si="324"/>
        <v>2016</v>
      </c>
      <c r="E5220" t="str">
        <f t="shared" si="325"/>
        <v>Sep</v>
      </c>
      <c r="F5220" t="s">
        <v>37</v>
      </c>
      <c r="G5220" t="s">
        <v>1300</v>
      </c>
      <c r="H5220" s="2" t="s">
        <v>22</v>
      </c>
      <c r="I5220" t="s">
        <v>1562</v>
      </c>
      <c r="J5220" t="s">
        <v>250</v>
      </c>
      <c r="K5220">
        <v>37211</v>
      </c>
      <c r="L5220" t="s">
        <v>44</v>
      </c>
      <c r="M5220" t="s">
        <v>5762</v>
      </c>
      <c r="N5220" t="s">
        <v>128</v>
      </c>
      <c r="O5220" t="s">
        <v>5659</v>
      </c>
      <c r="P5220" s="4">
        <v>7.24</v>
      </c>
      <c r="Q5220" s="4">
        <v>5</v>
      </c>
      <c r="R5220" s="4">
        <f t="shared" si="326"/>
        <v>2.2400000000000002</v>
      </c>
      <c r="S5220" s="4">
        <f t="shared" si="327"/>
        <v>0.33600000000000002</v>
      </c>
    </row>
    <row r="5221" spans="1:19" ht="15.6" x14ac:dyDescent="0.3">
      <c r="A5221" t="s">
        <v>5766</v>
      </c>
      <c r="B5221" s="1">
        <v>43459</v>
      </c>
      <c r="C5221" s="1">
        <v>43463</v>
      </c>
      <c r="D5221">
        <f t="shared" si="324"/>
        <v>2018</v>
      </c>
      <c r="E5221" t="str">
        <f t="shared" si="325"/>
        <v>Dec</v>
      </c>
      <c r="F5221" t="s">
        <v>67</v>
      </c>
      <c r="G5221" t="s">
        <v>965</v>
      </c>
      <c r="H5221" s="2" t="s">
        <v>22</v>
      </c>
      <c r="I5221" t="s">
        <v>108</v>
      </c>
      <c r="J5221" t="s">
        <v>754</v>
      </c>
      <c r="K5221">
        <v>35810</v>
      </c>
      <c r="L5221" t="s">
        <v>44</v>
      </c>
      <c r="M5221" t="s">
        <v>5762</v>
      </c>
      <c r="N5221" t="s">
        <v>128</v>
      </c>
      <c r="O5221" t="s">
        <v>5659</v>
      </c>
      <c r="P5221" s="4">
        <v>3.62</v>
      </c>
      <c r="Q5221" s="4">
        <v>100</v>
      </c>
      <c r="R5221" s="4">
        <f t="shared" si="326"/>
        <v>-96.38</v>
      </c>
      <c r="S5221" s="4">
        <f t="shared" si="327"/>
        <v>-14.456999999999999</v>
      </c>
    </row>
    <row r="5222" spans="1:19" ht="15.6" x14ac:dyDescent="0.3">
      <c r="A5222" t="s">
        <v>3504</v>
      </c>
      <c r="B5222" s="1">
        <v>42476</v>
      </c>
      <c r="C5222" s="1">
        <v>42481</v>
      </c>
      <c r="D5222">
        <f t="shared" si="324"/>
        <v>2016</v>
      </c>
      <c r="E5222" t="str">
        <f t="shared" si="325"/>
        <v>Apr</v>
      </c>
      <c r="F5222" t="s">
        <v>37</v>
      </c>
      <c r="G5222" t="s">
        <v>146</v>
      </c>
      <c r="H5222" s="2" t="s">
        <v>22</v>
      </c>
      <c r="I5222" t="s">
        <v>2346</v>
      </c>
      <c r="J5222" t="s">
        <v>233</v>
      </c>
      <c r="K5222">
        <v>43615</v>
      </c>
      <c r="L5222" t="s">
        <v>54</v>
      </c>
      <c r="M5222" t="s">
        <v>5762</v>
      </c>
      <c r="N5222" t="s">
        <v>128</v>
      </c>
      <c r="O5222" t="s">
        <v>5659</v>
      </c>
      <c r="P5222" s="3">
        <v>1.448</v>
      </c>
      <c r="Q5222" s="3">
        <v>0.8</v>
      </c>
      <c r="R5222" s="4">
        <f t="shared" si="326"/>
        <v>0.64799999999999991</v>
      </c>
      <c r="S5222" s="4">
        <f t="shared" si="327"/>
        <v>9.7199999999999981E-2</v>
      </c>
    </row>
    <row r="5223" spans="1:19" ht="15.6" x14ac:dyDescent="0.3">
      <c r="A5223" t="s">
        <v>3158</v>
      </c>
      <c r="B5223" s="1">
        <v>42620</v>
      </c>
      <c r="C5223" s="1">
        <v>42625</v>
      </c>
      <c r="D5223">
        <f t="shared" si="324"/>
        <v>2016</v>
      </c>
      <c r="E5223" t="str">
        <f t="shared" si="325"/>
        <v>Sep</v>
      </c>
      <c r="F5223" t="s">
        <v>37</v>
      </c>
      <c r="G5223" t="s">
        <v>3159</v>
      </c>
      <c r="H5223" s="2" t="s">
        <v>22</v>
      </c>
      <c r="I5223" t="s">
        <v>61</v>
      </c>
      <c r="J5223" t="s">
        <v>62</v>
      </c>
      <c r="K5223">
        <v>10011</v>
      </c>
      <c r="L5223" t="s">
        <v>54</v>
      </c>
      <c r="M5223" t="s">
        <v>5762</v>
      </c>
      <c r="N5223" t="s">
        <v>128</v>
      </c>
      <c r="O5223" t="s">
        <v>5659</v>
      </c>
      <c r="P5223" s="4">
        <v>7.24</v>
      </c>
      <c r="Q5223" s="4">
        <v>5</v>
      </c>
      <c r="R5223" s="4">
        <f t="shared" si="326"/>
        <v>2.2400000000000002</v>
      </c>
      <c r="S5223" s="4">
        <f t="shared" si="327"/>
        <v>0.33600000000000002</v>
      </c>
    </row>
    <row r="5224" spans="1:19" ht="15.6" x14ac:dyDescent="0.3">
      <c r="A5224" t="s">
        <v>4715</v>
      </c>
      <c r="B5224" s="1">
        <v>42352</v>
      </c>
      <c r="C5224" s="1">
        <v>42357</v>
      </c>
      <c r="D5224">
        <f t="shared" si="324"/>
        <v>2015</v>
      </c>
      <c r="E5224" t="str">
        <f t="shared" si="325"/>
        <v>Dec</v>
      </c>
      <c r="F5224" t="s">
        <v>37</v>
      </c>
      <c r="G5224" t="s">
        <v>4716</v>
      </c>
      <c r="H5224" s="2" t="s">
        <v>22</v>
      </c>
      <c r="I5224" t="s">
        <v>23</v>
      </c>
      <c r="J5224" t="s">
        <v>24</v>
      </c>
      <c r="K5224">
        <v>60610</v>
      </c>
      <c r="L5224" t="s">
        <v>25</v>
      </c>
      <c r="M5224" t="s">
        <v>5762</v>
      </c>
      <c r="N5224" t="s">
        <v>128</v>
      </c>
      <c r="O5224" t="s">
        <v>5659</v>
      </c>
      <c r="P5224" s="4">
        <v>2.8959999999999999</v>
      </c>
      <c r="Q5224" s="4">
        <v>5</v>
      </c>
      <c r="R5224" s="4">
        <f t="shared" si="326"/>
        <v>-2.1040000000000001</v>
      </c>
      <c r="S5224" s="4">
        <f t="shared" si="327"/>
        <v>-0.31559999999999999</v>
      </c>
    </row>
    <row r="5225" spans="1:19" ht="15.6" x14ac:dyDescent="0.3">
      <c r="A5225" t="s">
        <v>5767</v>
      </c>
      <c r="B5225" s="1">
        <v>43310</v>
      </c>
      <c r="C5225" s="1">
        <v>43315</v>
      </c>
      <c r="D5225">
        <f t="shared" si="324"/>
        <v>2018</v>
      </c>
      <c r="E5225" t="str">
        <f t="shared" si="325"/>
        <v>Jul</v>
      </c>
      <c r="F5225" t="s">
        <v>37</v>
      </c>
      <c r="G5225" t="s">
        <v>947</v>
      </c>
      <c r="H5225" s="2" t="s">
        <v>22</v>
      </c>
      <c r="I5225" t="s">
        <v>1207</v>
      </c>
      <c r="J5225" t="s">
        <v>109</v>
      </c>
      <c r="K5225">
        <v>78745</v>
      </c>
      <c r="L5225" t="s">
        <v>25</v>
      </c>
      <c r="M5225" t="s">
        <v>5762</v>
      </c>
      <c r="N5225" t="s">
        <v>128</v>
      </c>
      <c r="O5225" t="s">
        <v>5659</v>
      </c>
      <c r="P5225" s="4">
        <v>2.8959999999999999</v>
      </c>
      <c r="Q5225" s="4">
        <v>5</v>
      </c>
      <c r="R5225" s="4">
        <f t="shared" si="326"/>
        <v>-2.1040000000000001</v>
      </c>
      <c r="S5225" s="4">
        <f t="shared" si="327"/>
        <v>-0.31559999999999999</v>
      </c>
    </row>
    <row r="5226" spans="1:19" ht="15.6" x14ac:dyDescent="0.3">
      <c r="A5226" t="s">
        <v>3500</v>
      </c>
      <c r="B5226" s="1">
        <v>42826</v>
      </c>
      <c r="C5226" s="1">
        <v>42833</v>
      </c>
      <c r="D5226">
        <f t="shared" si="324"/>
        <v>2017</v>
      </c>
      <c r="E5226" t="str">
        <f t="shared" si="325"/>
        <v>Apr</v>
      </c>
      <c r="F5226" t="s">
        <v>37</v>
      </c>
      <c r="G5226" t="s">
        <v>3490</v>
      </c>
      <c r="H5226" s="2" t="s">
        <v>22</v>
      </c>
      <c r="I5226" t="s">
        <v>2274</v>
      </c>
      <c r="J5226" t="s">
        <v>178</v>
      </c>
      <c r="K5226">
        <v>85635</v>
      </c>
      <c r="L5226" t="s">
        <v>34</v>
      </c>
      <c r="M5226" t="s">
        <v>5768</v>
      </c>
      <c r="N5226" t="s">
        <v>128</v>
      </c>
      <c r="O5226" t="s">
        <v>5659</v>
      </c>
      <c r="P5226" s="4">
        <v>31.56</v>
      </c>
      <c r="Q5226" s="4">
        <v>100</v>
      </c>
      <c r="R5226" s="4">
        <f t="shared" si="326"/>
        <v>-68.44</v>
      </c>
      <c r="S5226" s="4">
        <f t="shared" si="327"/>
        <v>-10.266</v>
      </c>
    </row>
    <row r="5227" spans="1:19" ht="15.6" x14ac:dyDescent="0.3">
      <c r="A5227" t="s">
        <v>5769</v>
      </c>
      <c r="B5227" s="1">
        <v>43107</v>
      </c>
      <c r="C5227" s="1">
        <v>43109</v>
      </c>
      <c r="D5227">
        <f t="shared" si="324"/>
        <v>2018</v>
      </c>
      <c r="E5227" t="str">
        <f t="shared" si="325"/>
        <v>Jan</v>
      </c>
      <c r="F5227" t="s">
        <v>67</v>
      </c>
      <c r="G5227" t="s">
        <v>2613</v>
      </c>
      <c r="H5227" s="2" t="s">
        <v>22</v>
      </c>
      <c r="I5227" t="s">
        <v>406</v>
      </c>
      <c r="J5227" t="s">
        <v>33</v>
      </c>
      <c r="K5227">
        <v>90805</v>
      </c>
      <c r="L5227" t="s">
        <v>34</v>
      </c>
      <c r="M5227" t="s">
        <v>5768</v>
      </c>
      <c r="N5227" t="s">
        <v>128</v>
      </c>
      <c r="O5227" t="s">
        <v>5659</v>
      </c>
      <c r="P5227" s="4">
        <v>7.89</v>
      </c>
      <c r="Q5227" s="4">
        <v>18</v>
      </c>
      <c r="R5227" s="4">
        <f t="shared" si="326"/>
        <v>-10.11</v>
      </c>
      <c r="S5227" s="4">
        <f t="shared" si="327"/>
        <v>-1.5165</v>
      </c>
    </row>
    <row r="5228" spans="1:19" ht="15.6" x14ac:dyDescent="0.3">
      <c r="A5228" t="s">
        <v>2253</v>
      </c>
      <c r="B5228" s="1">
        <v>42081</v>
      </c>
      <c r="C5228" s="1">
        <v>42086</v>
      </c>
      <c r="D5228">
        <f t="shared" si="324"/>
        <v>2015</v>
      </c>
      <c r="E5228" t="str">
        <f t="shared" si="325"/>
        <v>Mar</v>
      </c>
      <c r="F5228" t="s">
        <v>37</v>
      </c>
      <c r="G5228" t="s">
        <v>1825</v>
      </c>
      <c r="H5228" s="2" t="s">
        <v>22</v>
      </c>
      <c r="I5228" t="s">
        <v>78</v>
      </c>
      <c r="J5228" t="s">
        <v>79</v>
      </c>
      <c r="K5228">
        <v>32216</v>
      </c>
      <c r="L5228" t="s">
        <v>44</v>
      </c>
      <c r="M5228" t="s">
        <v>5768</v>
      </c>
      <c r="N5228" t="s">
        <v>128</v>
      </c>
      <c r="O5228" t="s">
        <v>5659</v>
      </c>
      <c r="P5228" s="4">
        <v>18.936</v>
      </c>
      <c r="Q5228" s="4">
        <v>18</v>
      </c>
      <c r="R5228" s="4">
        <f t="shared" si="326"/>
        <v>0.93599999999999994</v>
      </c>
      <c r="S5228" s="4">
        <f t="shared" si="327"/>
        <v>0.1404</v>
      </c>
    </row>
    <row r="5229" spans="1:19" x14ac:dyDescent="0.3">
      <c r="A5229" t="s">
        <v>5770</v>
      </c>
      <c r="B5229" s="1">
        <v>42452</v>
      </c>
      <c r="C5229" s="1">
        <v>42455</v>
      </c>
      <c r="D5229">
        <f t="shared" si="324"/>
        <v>2016</v>
      </c>
      <c r="E5229" t="str">
        <f t="shared" si="325"/>
        <v>Mar</v>
      </c>
      <c r="F5229" t="s">
        <v>20</v>
      </c>
      <c r="G5229" t="s">
        <v>770</v>
      </c>
      <c r="H5229" t="s">
        <v>51</v>
      </c>
      <c r="I5229" t="s">
        <v>753</v>
      </c>
      <c r="J5229" t="s">
        <v>698</v>
      </c>
      <c r="K5229">
        <v>29501</v>
      </c>
      <c r="L5229" t="s">
        <v>44</v>
      </c>
      <c r="M5229" t="s">
        <v>5768</v>
      </c>
      <c r="N5229" t="s">
        <v>128</v>
      </c>
      <c r="O5229" t="s">
        <v>5659</v>
      </c>
      <c r="P5229" s="4">
        <v>31.56</v>
      </c>
      <c r="Q5229" s="4">
        <v>31.56</v>
      </c>
      <c r="R5229" s="4">
        <f t="shared" si="326"/>
        <v>0</v>
      </c>
      <c r="S5229" s="4">
        <f t="shared" si="327"/>
        <v>0</v>
      </c>
    </row>
    <row r="5230" spans="1:19" ht="15.6" x14ac:dyDescent="0.3">
      <c r="A5230" t="s">
        <v>2957</v>
      </c>
      <c r="B5230" s="1">
        <v>43380</v>
      </c>
      <c r="C5230" s="1">
        <v>43384</v>
      </c>
      <c r="D5230">
        <f t="shared" si="324"/>
        <v>2018</v>
      </c>
      <c r="E5230" t="str">
        <f t="shared" si="325"/>
        <v>Oct</v>
      </c>
      <c r="F5230" t="s">
        <v>37</v>
      </c>
      <c r="G5230" t="s">
        <v>2025</v>
      </c>
      <c r="H5230" s="2" t="s">
        <v>22</v>
      </c>
      <c r="I5230" t="s">
        <v>1899</v>
      </c>
      <c r="J5230" t="s">
        <v>83</v>
      </c>
      <c r="K5230">
        <v>28205</v>
      </c>
      <c r="L5230" t="s">
        <v>44</v>
      </c>
      <c r="M5230" t="s">
        <v>5768</v>
      </c>
      <c r="N5230" t="s">
        <v>128</v>
      </c>
      <c r="O5230" t="s">
        <v>5659</v>
      </c>
      <c r="P5230" s="4">
        <v>18.936</v>
      </c>
      <c r="Q5230" s="4">
        <v>18</v>
      </c>
      <c r="R5230" s="4">
        <f t="shared" si="326"/>
        <v>0.93599999999999994</v>
      </c>
      <c r="S5230" s="4">
        <f t="shared" si="327"/>
        <v>0.1404</v>
      </c>
    </row>
    <row r="5231" spans="1:19" ht="15.6" x14ac:dyDescent="0.3">
      <c r="A5231" t="s">
        <v>5771</v>
      </c>
      <c r="B5231" s="1">
        <v>42337</v>
      </c>
      <c r="C5231" s="1">
        <v>42342</v>
      </c>
      <c r="D5231">
        <f t="shared" si="324"/>
        <v>2015</v>
      </c>
      <c r="E5231" t="str">
        <f t="shared" si="325"/>
        <v>Nov</v>
      </c>
      <c r="F5231" t="s">
        <v>37</v>
      </c>
      <c r="G5231" t="s">
        <v>449</v>
      </c>
      <c r="H5231" s="2" t="s">
        <v>22</v>
      </c>
      <c r="I5231" t="s">
        <v>2079</v>
      </c>
      <c r="J5231" t="s">
        <v>24</v>
      </c>
      <c r="K5231">
        <v>60076</v>
      </c>
      <c r="L5231" t="s">
        <v>25</v>
      </c>
      <c r="M5231" t="s">
        <v>5768</v>
      </c>
      <c r="N5231" t="s">
        <v>128</v>
      </c>
      <c r="O5231" t="s">
        <v>5659</v>
      </c>
      <c r="P5231" s="4">
        <v>12.624000000000001</v>
      </c>
      <c r="Q5231" s="4">
        <v>12.624000000000001</v>
      </c>
      <c r="R5231" s="4">
        <f t="shared" si="326"/>
        <v>0</v>
      </c>
      <c r="S5231" s="4">
        <f t="shared" si="327"/>
        <v>0</v>
      </c>
    </row>
    <row r="5232" spans="1:19" x14ac:dyDescent="0.3">
      <c r="A5232" t="s">
        <v>1150</v>
      </c>
      <c r="B5232" s="1">
        <v>43028</v>
      </c>
      <c r="C5232" s="1">
        <v>43032</v>
      </c>
      <c r="D5232">
        <f t="shared" si="324"/>
        <v>2017</v>
      </c>
      <c r="E5232" t="str">
        <f t="shared" si="325"/>
        <v>Oct</v>
      </c>
      <c r="F5232" t="s">
        <v>67</v>
      </c>
      <c r="G5232" t="s">
        <v>1151</v>
      </c>
      <c r="H5232" t="s">
        <v>51</v>
      </c>
      <c r="I5232" t="s">
        <v>113</v>
      </c>
      <c r="J5232" t="s">
        <v>109</v>
      </c>
      <c r="K5232">
        <v>77095</v>
      </c>
      <c r="L5232" t="s">
        <v>25</v>
      </c>
      <c r="M5232" t="s">
        <v>5768</v>
      </c>
      <c r="N5232" t="s">
        <v>128</v>
      </c>
      <c r="O5232" t="s">
        <v>5659</v>
      </c>
      <c r="P5232" s="4">
        <v>25.248000000000001</v>
      </c>
      <c r="Q5232" s="4">
        <v>25.248000000000001</v>
      </c>
      <c r="R5232" s="4">
        <f t="shared" si="326"/>
        <v>0</v>
      </c>
      <c r="S5232" s="4">
        <f t="shared" si="327"/>
        <v>0</v>
      </c>
    </row>
    <row r="5233" spans="1:19" ht="15.6" x14ac:dyDescent="0.3">
      <c r="A5233" t="s">
        <v>5772</v>
      </c>
      <c r="B5233" s="1">
        <v>42711</v>
      </c>
      <c r="C5233" s="1">
        <v>42713</v>
      </c>
      <c r="D5233">
        <f t="shared" si="324"/>
        <v>2016</v>
      </c>
      <c r="E5233" t="str">
        <f t="shared" si="325"/>
        <v>Dec</v>
      </c>
      <c r="F5233" t="s">
        <v>20</v>
      </c>
      <c r="G5233" t="s">
        <v>462</v>
      </c>
      <c r="H5233" s="2" t="s">
        <v>22</v>
      </c>
      <c r="I5233" t="s">
        <v>69</v>
      </c>
      <c r="J5233" t="s">
        <v>70</v>
      </c>
      <c r="K5233">
        <v>98105</v>
      </c>
      <c r="L5233" t="s">
        <v>34</v>
      </c>
      <c r="M5233" t="s">
        <v>5773</v>
      </c>
      <c r="N5233" t="s">
        <v>128</v>
      </c>
      <c r="O5233" t="s">
        <v>5659</v>
      </c>
      <c r="P5233" s="4">
        <v>3.96</v>
      </c>
      <c r="Q5233" s="4">
        <v>5</v>
      </c>
      <c r="R5233" s="4">
        <f t="shared" si="326"/>
        <v>-1.04</v>
      </c>
      <c r="S5233" s="4">
        <f t="shared" si="327"/>
        <v>-0.156</v>
      </c>
    </row>
    <row r="5234" spans="1:19" ht="15.6" x14ac:dyDescent="0.3">
      <c r="A5234" t="s">
        <v>1640</v>
      </c>
      <c r="B5234" s="1">
        <v>42881</v>
      </c>
      <c r="C5234" s="1">
        <v>42886</v>
      </c>
      <c r="D5234">
        <f t="shared" si="324"/>
        <v>2017</v>
      </c>
      <c r="E5234" t="str">
        <f t="shared" si="325"/>
        <v>May</v>
      </c>
      <c r="F5234" t="s">
        <v>37</v>
      </c>
      <c r="G5234" t="s">
        <v>788</v>
      </c>
      <c r="H5234" s="2" t="s">
        <v>22</v>
      </c>
      <c r="I5234" t="s">
        <v>1641</v>
      </c>
      <c r="J5234" t="s">
        <v>33</v>
      </c>
      <c r="K5234">
        <v>92704</v>
      </c>
      <c r="L5234" t="s">
        <v>34</v>
      </c>
      <c r="M5234" t="s">
        <v>5773</v>
      </c>
      <c r="N5234" t="s">
        <v>110</v>
      </c>
      <c r="O5234" t="s">
        <v>5659</v>
      </c>
      <c r="P5234" s="4">
        <v>5.94</v>
      </c>
      <c r="Q5234" s="4">
        <v>5</v>
      </c>
      <c r="R5234" s="4">
        <f t="shared" si="326"/>
        <v>0.94000000000000039</v>
      </c>
      <c r="S5234" s="4">
        <f t="shared" si="327"/>
        <v>0.14100000000000004</v>
      </c>
    </row>
    <row r="5235" spans="1:19" ht="15.6" x14ac:dyDescent="0.3">
      <c r="A5235" t="s">
        <v>5774</v>
      </c>
      <c r="B5235" s="1">
        <v>43464</v>
      </c>
      <c r="C5235" s="1">
        <v>43468</v>
      </c>
      <c r="D5235">
        <f t="shared" si="324"/>
        <v>2018</v>
      </c>
      <c r="E5235" t="str">
        <f t="shared" si="325"/>
        <v>Dec</v>
      </c>
      <c r="F5235" t="s">
        <v>37</v>
      </c>
      <c r="G5235" t="s">
        <v>4963</v>
      </c>
      <c r="H5235" s="2" t="s">
        <v>22</v>
      </c>
      <c r="I5235" t="s">
        <v>5033</v>
      </c>
      <c r="J5235" t="s">
        <v>75</v>
      </c>
      <c r="K5235">
        <v>80538</v>
      </c>
      <c r="L5235" t="s">
        <v>34</v>
      </c>
      <c r="M5235" t="s">
        <v>5775</v>
      </c>
      <c r="N5235" t="s">
        <v>128</v>
      </c>
      <c r="O5235" t="s">
        <v>5659</v>
      </c>
      <c r="P5235" s="4">
        <v>3.024</v>
      </c>
      <c r="Q5235" s="4">
        <v>5</v>
      </c>
      <c r="R5235" s="4">
        <f t="shared" si="326"/>
        <v>-1.976</v>
      </c>
      <c r="S5235" s="4">
        <f t="shared" si="327"/>
        <v>-0.2964</v>
      </c>
    </row>
    <row r="5236" spans="1:19" ht="15.6" x14ac:dyDescent="0.3">
      <c r="A5236" t="s">
        <v>5776</v>
      </c>
      <c r="B5236" s="1">
        <v>42521</v>
      </c>
      <c r="C5236" s="1">
        <v>42523</v>
      </c>
      <c r="D5236">
        <f t="shared" si="324"/>
        <v>2016</v>
      </c>
      <c r="E5236" t="str">
        <f t="shared" si="325"/>
        <v>May</v>
      </c>
      <c r="F5236" t="s">
        <v>67</v>
      </c>
      <c r="G5236" t="s">
        <v>4019</v>
      </c>
      <c r="H5236" s="2" t="s">
        <v>22</v>
      </c>
      <c r="I5236" t="s">
        <v>406</v>
      </c>
      <c r="J5236" t="s">
        <v>62</v>
      </c>
      <c r="K5236">
        <v>11561</v>
      </c>
      <c r="L5236" t="s">
        <v>54</v>
      </c>
      <c r="M5236" t="s">
        <v>5775</v>
      </c>
      <c r="N5236" t="s">
        <v>128</v>
      </c>
      <c r="O5236" t="s">
        <v>5659</v>
      </c>
      <c r="P5236" s="4">
        <v>7.56</v>
      </c>
      <c r="Q5236" s="4">
        <v>18</v>
      </c>
      <c r="R5236" s="4">
        <f t="shared" si="326"/>
        <v>-10.440000000000001</v>
      </c>
      <c r="S5236" s="4">
        <f t="shared" si="327"/>
        <v>-1.5660000000000001</v>
      </c>
    </row>
    <row r="5237" spans="1:19" ht="15.6" x14ac:dyDescent="0.3">
      <c r="A5237" t="s">
        <v>5777</v>
      </c>
      <c r="B5237" s="1">
        <v>42757</v>
      </c>
      <c r="C5237" s="1">
        <v>42763</v>
      </c>
      <c r="D5237">
        <f t="shared" si="324"/>
        <v>2017</v>
      </c>
      <c r="E5237" t="str">
        <f t="shared" si="325"/>
        <v>Jan</v>
      </c>
      <c r="F5237" t="s">
        <v>37</v>
      </c>
      <c r="G5237" t="s">
        <v>1925</v>
      </c>
      <c r="H5237" s="2" t="s">
        <v>22</v>
      </c>
      <c r="I5237" t="s">
        <v>2726</v>
      </c>
      <c r="J5237" t="s">
        <v>144</v>
      </c>
      <c r="K5237">
        <v>7960</v>
      </c>
      <c r="L5237" t="s">
        <v>54</v>
      </c>
      <c r="M5237" t="s">
        <v>5775</v>
      </c>
      <c r="N5237" t="s">
        <v>128</v>
      </c>
      <c r="O5237" t="s">
        <v>5659</v>
      </c>
      <c r="P5237" s="4">
        <v>7.56</v>
      </c>
      <c r="Q5237" s="4">
        <v>18</v>
      </c>
      <c r="R5237" s="4">
        <f t="shared" si="326"/>
        <v>-10.440000000000001</v>
      </c>
      <c r="S5237" s="4">
        <f t="shared" si="327"/>
        <v>-1.5660000000000001</v>
      </c>
    </row>
    <row r="5238" spans="1:19" ht="15.6" x14ac:dyDescent="0.3">
      <c r="A5238" t="s">
        <v>5100</v>
      </c>
      <c r="B5238" s="1">
        <v>42723</v>
      </c>
      <c r="C5238" s="1">
        <v>42725</v>
      </c>
      <c r="D5238">
        <f t="shared" si="324"/>
        <v>2016</v>
      </c>
      <c r="E5238" t="str">
        <f t="shared" si="325"/>
        <v>Dec</v>
      </c>
      <c r="F5238" t="s">
        <v>67</v>
      </c>
      <c r="G5238" t="s">
        <v>1656</v>
      </c>
      <c r="H5238" s="2" t="s">
        <v>22</v>
      </c>
      <c r="I5238" t="s">
        <v>1698</v>
      </c>
      <c r="J5238" t="s">
        <v>1699</v>
      </c>
      <c r="K5238">
        <v>68104</v>
      </c>
      <c r="L5238" t="s">
        <v>25</v>
      </c>
      <c r="M5238" t="s">
        <v>5775</v>
      </c>
      <c r="N5238" t="s">
        <v>128</v>
      </c>
      <c r="O5238" t="s">
        <v>5659</v>
      </c>
      <c r="P5238" s="4">
        <v>5.04</v>
      </c>
      <c r="Q5238" s="4">
        <v>5</v>
      </c>
      <c r="R5238" s="4">
        <f t="shared" si="326"/>
        <v>4.0000000000000036E-2</v>
      </c>
      <c r="S5238" s="4">
        <f t="shared" si="327"/>
        <v>6.0000000000000053E-3</v>
      </c>
    </row>
    <row r="5239" spans="1:19" ht="15.6" x14ac:dyDescent="0.3">
      <c r="A5239" t="s">
        <v>3412</v>
      </c>
      <c r="B5239" s="1">
        <v>42365</v>
      </c>
      <c r="C5239" s="1">
        <v>42369</v>
      </c>
      <c r="D5239">
        <f t="shared" si="324"/>
        <v>2015</v>
      </c>
      <c r="E5239" t="str">
        <f t="shared" si="325"/>
        <v>Dec</v>
      </c>
      <c r="F5239" t="s">
        <v>37</v>
      </c>
      <c r="G5239" t="s">
        <v>1683</v>
      </c>
      <c r="H5239" s="2" t="s">
        <v>22</v>
      </c>
      <c r="I5239" t="s">
        <v>1808</v>
      </c>
      <c r="J5239" t="s">
        <v>33</v>
      </c>
      <c r="K5239">
        <v>92553</v>
      </c>
      <c r="L5239" t="s">
        <v>34</v>
      </c>
      <c r="M5239" t="s">
        <v>5778</v>
      </c>
      <c r="N5239" t="s">
        <v>128</v>
      </c>
      <c r="O5239" t="s">
        <v>5659</v>
      </c>
      <c r="P5239" s="4">
        <v>7.86</v>
      </c>
      <c r="Q5239" s="4">
        <v>18</v>
      </c>
      <c r="R5239" s="4">
        <f t="shared" si="326"/>
        <v>-10.14</v>
      </c>
      <c r="S5239" s="4">
        <f t="shared" si="327"/>
        <v>-1.5210000000000001</v>
      </c>
    </row>
    <row r="5240" spans="1:19" ht="15.6" x14ac:dyDescent="0.3">
      <c r="A5240" t="s">
        <v>4730</v>
      </c>
      <c r="B5240" s="1">
        <v>42449</v>
      </c>
      <c r="C5240" s="1">
        <v>42455</v>
      </c>
      <c r="D5240">
        <f t="shared" si="324"/>
        <v>2016</v>
      </c>
      <c r="E5240" t="str">
        <f t="shared" si="325"/>
        <v>Mar</v>
      </c>
      <c r="F5240" t="s">
        <v>37</v>
      </c>
      <c r="G5240" t="s">
        <v>459</v>
      </c>
      <c r="H5240" s="2" t="s">
        <v>22</v>
      </c>
      <c r="I5240" t="s">
        <v>2247</v>
      </c>
      <c r="J5240" t="s">
        <v>109</v>
      </c>
      <c r="K5240">
        <v>75007</v>
      </c>
      <c r="L5240" t="s">
        <v>25</v>
      </c>
      <c r="M5240" t="s">
        <v>5778</v>
      </c>
      <c r="N5240" t="s">
        <v>128</v>
      </c>
      <c r="O5240" t="s">
        <v>5659</v>
      </c>
      <c r="P5240" s="4">
        <v>18.864000000000001</v>
      </c>
      <c r="Q5240" s="4">
        <v>18</v>
      </c>
      <c r="R5240" s="4">
        <f t="shared" si="326"/>
        <v>0.86400000000000077</v>
      </c>
      <c r="S5240" s="4">
        <f t="shared" si="327"/>
        <v>0.1296000000000001</v>
      </c>
    </row>
    <row r="5241" spans="1:19" x14ac:dyDescent="0.3">
      <c r="A5241" t="s">
        <v>5779</v>
      </c>
      <c r="B5241" s="1">
        <v>42337</v>
      </c>
      <c r="C5241" s="1">
        <v>42344</v>
      </c>
      <c r="D5241">
        <f t="shared" si="324"/>
        <v>2015</v>
      </c>
      <c r="E5241" t="str">
        <f t="shared" si="325"/>
        <v>Nov</v>
      </c>
      <c r="F5241" t="s">
        <v>37</v>
      </c>
      <c r="G5241" t="s">
        <v>4043</v>
      </c>
      <c r="H5241" t="s">
        <v>22</v>
      </c>
      <c r="I5241" t="s">
        <v>32</v>
      </c>
      <c r="J5241" t="s">
        <v>33</v>
      </c>
      <c r="K5241">
        <v>94122</v>
      </c>
      <c r="L5241" t="s">
        <v>34</v>
      </c>
      <c r="M5241" t="s">
        <v>5780</v>
      </c>
      <c r="N5241" t="s">
        <v>128</v>
      </c>
      <c r="O5241" t="s">
        <v>5659</v>
      </c>
      <c r="P5241" s="4">
        <v>30.4</v>
      </c>
      <c r="Q5241" s="4">
        <v>100</v>
      </c>
      <c r="R5241" s="4">
        <f t="shared" si="326"/>
        <v>-69.599999999999994</v>
      </c>
      <c r="S5241" s="4">
        <f t="shared" si="327"/>
        <v>-10.44</v>
      </c>
    </row>
    <row r="5242" spans="1:19" ht="15.6" x14ac:dyDescent="0.3">
      <c r="A5242" t="s">
        <v>3700</v>
      </c>
      <c r="B5242" s="1">
        <v>43416</v>
      </c>
      <c r="C5242" s="1">
        <v>43420</v>
      </c>
      <c r="D5242">
        <f t="shared" si="324"/>
        <v>2018</v>
      </c>
      <c r="E5242" t="str">
        <f t="shared" si="325"/>
        <v>Nov</v>
      </c>
      <c r="F5242" t="s">
        <v>67</v>
      </c>
      <c r="G5242" t="s">
        <v>1011</v>
      </c>
      <c r="H5242" s="2" t="s">
        <v>22</v>
      </c>
      <c r="I5242" t="s">
        <v>1707</v>
      </c>
      <c r="J5242" t="s">
        <v>70</v>
      </c>
      <c r="K5242">
        <v>98632</v>
      </c>
      <c r="L5242" t="s">
        <v>34</v>
      </c>
      <c r="M5242" t="s">
        <v>5780</v>
      </c>
      <c r="N5242" t="s">
        <v>128</v>
      </c>
      <c r="O5242" t="s">
        <v>5659</v>
      </c>
      <c r="P5242" s="4">
        <v>18.239999999999998</v>
      </c>
      <c r="Q5242" s="4">
        <v>18</v>
      </c>
      <c r="R5242" s="4">
        <f t="shared" si="326"/>
        <v>0.23999999999999844</v>
      </c>
      <c r="S5242" s="4">
        <f t="shared" si="327"/>
        <v>3.5999999999999761E-2</v>
      </c>
    </row>
    <row r="5243" spans="1:19" ht="15.6" x14ac:dyDescent="0.3">
      <c r="A5243" t="s">
        <v>1075</v>
      </c>
      <c r="B5243" s="1">
        <v>43325</v>
      </c>
      <c r="C5243" s="1">
        <v>43330</v>
      </c>
      <c r="D5243">
        <f t="shared" si="324"/>
        <v>2018</v>
      </c>
      <c r="E5243" t="str">
        <f t="shared" si="325"/>
        <v>Aug</v>
      </c>
      <c r="F5243" t="s">
        <v>37</v>
      </c>
      <c r="G5243" t="s">
        <v>544</v>
      </c>
      <c r="H5243" s="2" t="s">
        <v>22</v>
      </c>
      <c r="I5243" t="s">
        <v>756</v>
      </c>
      <c r="J5243" t="s">
        <v>250</v>
      </c>
      <c r="K5243">
        <v>38109</v>
      </c>
      <c r="L5243" t="s">
        <v>44</v>
      </c>
      <c r="M5243" t="s">
        <v>5780</v>
      </c>
      <c r="N5243" t="s">
        <v>128</v>
      </c>
      <c r="O5243" t="s">
        <v>5659</v>
      </c>
      <c r="P5243" s="4">
        <v>24.32</v>
      </c>
      <c r="Q5243" s="4">
        <v>24.32</v>
      </c>
      <c r="R5243" s="4">
        <f t="shared" si="326"/>
        <v>0</v>
      </c>
      <c r="S5243" s="4">
        <f t="shared" si="327"/>
        <v>0</v>
      </c>
    </row>
    <row r="5244" spans="1:19" ht="15.6" x14ac:dyDescent="0.3">
      <c r="A5244" t="s">
        <v>5781</v>
      </c>
      <c r="B5244" s="1">
        <v>42794</v>
      </c>
      <c r="C5244" s="1">
        <v>42800</v>
      </c>
      <c r="D5244">
        <f t="shared" si="324"/>
        <v>2017</v>
      </c>
      <c r="E5244" t="str">
        <f t="shared" si="325"/>
        <v>Feb</v>
      </c>
      <c r="F5244" t="s">
        <v>37</v>
      </c>
      <c r="G5244" t="s">
        <v>1403</v>
      </c>
      <c r="H5244" s="2" t="s">
        <v>22</v>
      </c>
      <c r="I5244" t="s">
        <v>61</v>
      </c>
      <c r="J5244" t="s">
        <v>62</v>
      </c>
      <c r="K5244">
        <v>10035</v>
      </c>
      <c r="L5244" t="s">
        <v>54</v>
      </c>
      <c r="M5244" t="s">
        <v>5780</v>
      </c>
      <c r="N5244" t="s">
        <v>128</v>
      </c>
      <c r="O5244" t="s">
        <v>5659</v>
      </c>
      <c r="P5244" s="4">
        <v>36.479999999999997</v>
      </c>
      <c r="Q5244" s="4">
        <v>36.479999999999997</v>
      </c>
      <c r="R5244" s="4">
        <f t="shared" si="326"/>
        <v>0</v>
      </c>
      <c r="S5244" s="4">
        <f t="shared" si="327"/>
        <v>0</v>
      </c>
    </row>
    <row r="5245" spans="1:19" ht="15.6" x14ac:dyDescent="0.3">
      <c r="A5245" t="s">
        <v>5782</v>
      </c>
      <c r="B5245" s="1">
        <v>42183</v>
      </c>
      <c r="C5245" s="1">
        <v>42189</v>
      </c>
      <c r="D5245">
        <f t="shared" si="324"/>
        <v>2015</v>
      </c>
      <c r="E5245" t="str">
        <f t="shared" si="325"/>
        <v>Jun</v>
      </c>
      <c r="F5245" t="s">
        <v>37</v>
      </c>
      <c r="G5245" t="s">
        <v>2925</v>
      </c>
      <c r="H5245" s="2" t="s">
        <v>22</v>
      </c>
      <c r="I5245" t="s">
        <v>97</v>
      </c>
      <c r="J5245" t="s">
        <v>89</v>
      </c>
      <c r="K5245">
        <v>48234</v>
      </c>
      <c r="L5245" t="s">
        <v>25</v>
      </c>
      <c r="M5245" t="s">
        <v>5780</v>
      </c>
      <c r="N5245" t="s">
        <v>128</v>
      </c>
      <c r="O5245" t="s">
        <v>5659</v>
      </c>
      <c r="P5245" s="4">
        <v>6.08</v>
      </c>
      <c r="Q5245" s="4">
        <v>5</v>
      </c>
      <c r="R5245" s="4">
        <f t="shared" si="326"/>
        <v>1.08</v>
      </c>
      <c r="S5245" s="4">
        <f t="shared" si="327"/>
        <v>0.16200000000000001</v>
      </c>
    </row>
    <row r="5246" spans="1:19" x14ac:dyDescent="0.3">
      <c r="A5246" t="s">
        <v>1771</v>
      </c>
      <c r="B5246" s="1">
        <v>43058</v>
      </c>
      <c r="C5246" s="1">
        <v>43063</v>
      </c>
      <c r="D5246">
        <f t="shared" si="324"/>
        <v>2017</v>
      </c>
      <c r="E5246" t="str">
        <f t="shared" si="325"/>
        <v>Nov</v>
      </c>
      <c r="F5246" t="s">
        <v>37</v>
      </c>
      <c r="G5246" t="s">
        <v>1772</v>
      </c>
      <c r="H5246" t="s">
        <v>51</v>
      </c>
      <c r="I5246" t="s">
        <v>113</v>
      </c>
      <c r="J5246" t="s">
        <v>109</v>
      </c>
      <c r="K5246">
        <v>77041</v>
      </c>
      <c r="L5246" t="s">
        <v>25</v>
      </c>
      <c r="M5246" t="s">
        <v>5780</v>
      </c>
      <c r="N5246" t="s">
        <v>128</v>
      </c>
      <c r="O5246" t="s">
        <v>5659</v>
      </c>
      <c r="P5246" s="4">
        <v>58.368000000000002</v>
      </c>
      <c r="Q5246" s="4">
        <v>58.368000000000002</v>
      </c>
      <c r="R5246" s="4">
        <f t="shared" si="326"/>
        <v>0</v>
      </c>
      <c r="S5246" s="4">
        <f t="shared" si="327"/>
        <v>0</v>
      </c>
    </row>
    <row r="5247" spans="1:19" ht="15.6" x14ac:dyDescent="0.3">
      <c r="A5247" t="s">
        <v>4401</v>
      </c>
      <c r="B5247" s="1">
        <v>43406</v>
      </c>
      <c r="C5247" s="1">
        <v>43410</v>
      </c>
      <c r="D5247">
        <f t="shared" si="324"/>
        <v>2018</v>
      </c>
      <c r="E5247" t="str">
        <f t="shared" si="325"/>
        <v>Nov</v>
      </c>
      <c r="F5247" t="s">
        <v>37</v>
      </c>
      <c r="G5247" t="s">
        <v>824</v>
      </c>
      <c r="H5247" s="2" t="s">
        <v>22</v>
      </c>
      <c r="I5247" t="s">
        <v>4402</v>
      </c>
      <c r="J5247" t="s">
        <v>1912</v>
      </c>
      <c r="K5247">
        <v>66212</v>
      </c>
      <c r="L5247" t="s">
        <v>25</v>
      </c>
      <c r="M5247" t="s">
        <v>5780</v>
      </c>
      <c r="N5247" t="s">
        <v>128</v>
      </c>
      <c r="O5247" t="s">
        <v>5659</v>
      </c>
      <c r="P5247" s="4">
        <v>18.239999999999998</v>
      </c>
      <c r="Q5247" s="4">
        <v>18</v>
      </c>
      <c r="R5247" s="4">
        <f t="shared" si="326"/>
        <v>0.23999999999999844</v>
      </c>
      <c r="S5247" s="4">
        <f t="shared" si="327"/>
        <v>3.5999999999999761E-2</v>
      </c>
    </row>
    <row r="5248" spans="1:19" ht="15.6" x14ac:dyDescent="0.3">
      <c r="A5248" t="s">
        <v>5783</v>
      </c>
      <c r="B5248" s="1">
        <v>42909</v>
      </c>
      <c r="C5248" s="1">
        <v>42914</v>
      </c>
      <c r="D5248">
        <f t="shared" si="324"/>
        <v>2017</v>
      </c>
      <c r="E5248" t="str">
        <f t="shared" si="325"/>
        <v>Jun</v>
      </c>
      <c r="F5248" t="s">
        <v>37</v>
      </c>
      <c r="G5248" t="s">
        <v>441</v>
      </c>
      <c r="H5248" s="2" t="s">
        <v>22</v>
      </c>
      <c r="I5248" t="s">
        <v>61</v>
      </c>
      <c r="J5248" t="s">
        <v>62</v>
      </c>
      <c r="K5248">
        <v>10009</v>
      </c>
      <c r="L5248" t="s">
        <v>54</v>
      </c>
      <c r="M5248" t="s">
        <v>5784</v>
      </c>
      <c r="N5248" t="s">
        <v>110</v>
      </c>
      <c r="O5248" t="s">
        <v>5659</v>
      </c>
      <c r="P5248" s="4">
        <v>3.96</v>
      </c>
      <c r="Q5248" s="4">
        <v>5</v>
      </c>
      <c r="R5248" s="4">
        <f t="shared" si="326"/>
        <v>-1.04</v>
      </c>
      <c r="S5248" s="4">
        <f t="shared" si="327"/>
        <v>-0.156</v>
      </c>
    </row>
    <row r="5249" spans="1:19" x14ac:dyDescent="0.3">
      <c r="A5249" t="s">
        <v>1202</v>
      </c>
      <c r="B5249" s="1">
        <v>43067</v>
      </c>
      <c r="C5249" s="1">
        <v>43073</v>
      </c>
      <c r="D5249">
        <f t="shared" si="324"/>
        <v>2017</v>
      </c>
      <c r="E5249" t="str">
        <f t="shared" si="325"/>
        <v>Nov</v>
      </c>
      <c r="F5249" t="s">
        <v>37</v>
      </c>
      <c r="G5249" t="s">
        <v>357</v>
      </c>
      <c r="H5249" t="s">
        <v>51</v>
      </c>
      <c r="I5249" t="s">
        <v>100</v>
      </c>
      <c r="J5249" t="s">
        <v>101</v>
      </c>
      <c r="K5249">
        <v>19140</v>
      </c>
      <c r="L5249" t="s">
        <v>54</v>
      </c>
      <c r="M5249" t="s">
        <v>5784</v>
      </c>
      <c r="N5249" t="s">
        <v>128</v>
      </c>
      <c r="O5249" t="s">
        <v>5659</v>
      </c>
      <c r="P5249" s="4">
        <v>12.672000000000001</v>
      </c>
      <c r="Q5249" s="4">
        <v>12.672000000000001</v>
      </c>
      <c r="R5249" s="4">
        <f t="shared" si="326"/>
        <v>0</v>
      </c>
      <c r="S5249" s="4">
        <f t="shared" si="327"/>
        <v>0</v>
      </c>
    </row>
    <row r="5250" spans="1:19" ht="15.6" x14ac:dyDescent="0.3">
      <c r="A5250" t="s">
        <v>5785</v>
      </c>
      <c r="B5250" s="1">
        <v>43203</v>
      </c>
      <c r="C5250" s="1">
        <v>43207</v>
      </c>
      <c r="D5250">
        <f t="shared" ref="D5250:D5313" si="328">YEAR(B5250)</f>
        <v>2018</v>
      </c>
      <c r="E5250" t="str">
        <f t="shared" ref="E5250:E5313" si="329">TEXT(B5250,"mmm")</f>
        <v>Apr</v>
      </c>
      <c r="F5250" t="s">
        <v>37</v>
      </c>
      <c r="G5250" t="s">
        <v>1366</v>
      </c>
      <c r="H5250" s="2" t="s">
        <v>22</v>
      </c>
      <c r="I5250" t="s">
        <v>100</v>
      </c>
      <c r="J5250" t="s">
        <v>101</v>
      </c>
      <c r="K5250">
        <v>19134</v>
      </c>
      <c r="L5250" t="s">
        <v>54</v>
      </c>
      <c r="M5250" t="s">
        <v>5784</v>
      </c>
      <c r="N5250" t="s">
        <v>128</v>
      </c>
      <c r="O5250" t="s">
        <v>5659</v>
      </c>
      <c r="P5250" s="4">
        <v>7.92</v>
      </c>
      <c r="Q5250" s="4">
        <v>18</v>
      </c>
      <c r="R5250" s="4">
        <f t="shared" si="326"/>
        <v>-10.08</v>
      </c>
      <c r="S5250" s="4">
        <f t="shared" si="327"/>
        <v>-1.512</v>
      </c>
    </row>
    <row r="5251" spans="1:19" ht="15.6" x14ac:dyDescent="0.3">
      <c r="A5251" t="s">
        <v>5786</v>
      </c>
      <c r="B5251" s="1">
        <v>42357</v>
      </c>
      <c r="C5251" s="1">
        <v>42359</v>
      </c>
      <c r="D5251">
        <f t="shared" si="328"/>
        <v>2015</v>
      </c>
      <c r="E5251" t="str">
        <f t="shared" si="329"/>
        <v>Dec</v>
      </c>
      <c r="F5251" t="s">
        <v>20</v>
      </c>
      <c r="G5251" t="s">
        <v>521</v>
      </c>
      <c r="H5251" s="2" t="s">
        <v>22</v>
      </c>
      <c r="I5251" t="s">
        <v>47</v>
      </c>
      <c r="J5251" t="s">
        <v>33</v>
      </c>
      <c r="K5251">
        <v>90008</v>
      </c>
      <c r="L5251" t="s">
        <v>34</v>
      </c>
      <c r="M5251" t="s">
        <v>5787</v>
      </c>
      <c r="N5251" t="s">
        <v>128</v>
      </c>
      <c r="O5251" t="s">
        <v>5659</v>
      </c>
      <c r="P5251" s="4">
        <v>22.55</v>
      </c>
      <c r="Q5251" s="4">
        <v>100</v>
      </c>
      <c r="R5251" s="4">
        <f t="shared" ref="R5251:R5314" si="330">P5251-Q5251</f>
        <v>-77.45</v>
      </c>
      <c r="S5251" s="4">
        <f t="shared" ref="S5251:S5314" si="331">0.15*R5251</f>
        <v>-11.6175</v>
      </c>
    </row>
    <row r="5252" spans="1:19" ht="15.6" x14ac:dyDescent="0.3">
      <c r="A5252" t="s">
        <v>3427</v>
      </c>
      <c r="B5252" s="1">
        <v>43425</v>
      </c>
      <c r="C5252" s="1">
        <v>43429</v>
      </c>
      <c r="D5252">
        <f t="shared" si="328"/>
        <v>2018</v>
      </c>
      <c r="E5252" t="str">
        <f t="shared" si="329"/>
        <v>Nov</v>
      </c>
      <c r="F5252" t="s">
        <v>37</v>
      </c>
      <c r="G5252" t="s">
        <v>2602</v>
      </c>
      <c r="H5252" s="2" t="s">
        <v>22</v>
      </c>
      <c r="I5252" t="s">
        <v>684</v>
      </c>
      <c r="J5252" t="s">
        <v>33</v>
      </c>
      <c r="K5252">
        <v>91104</v>
      </c>
      <c r="L5252" t="s">
        <v>34</v>
      </c>
      <c r="M5252" t="s">
        <v>5787</v>
      </c>
      <c r="N5252" t="s">
        <v>128</v>
      </c>
      <c r="O5252" t="s">
        <v>5659</v>
      </c>
      <c r="P5252" s="4">
        <v>9.02</v>
      </c>
      <c r="Q5252" s="4">
        <v>100</v>
      </c>
      <c r="R5252" s="4">
        <f t="shared" si="330"/>
        <v>-90.98</v>
      </c>
      <c r="S5252" s="4">
        <f t="shared" si="331"/>
        <v>-13.647</v>
      </c>
    </row>
    <row r="5253" spans="1:19" ht="15.6" x14ac:dyDescent="0.3">
      <c r="A5253" t="s">
        <v>2862</v>
      </c>
      <c r="B5253" s="1">
        <v>42861</v>
      </c>
      <c r="C5253" s="1">
        <v>42865</v>
      </c>
      <c r="D5253">
        <f t="shared" si="328"/>
        <v>2017</v>
      </c>
      <c r="E5253" t="str">
        <f t="shared" si="329"/>
        <v>May</v>
      </c>
      <c r="F5253" t="s">
        <v>37</v>
      </c>
      <c r="G5253" t="s">
        <v>1042</v>
      </c>
      <c r="H5253" s="2" t="s">
        <v>22</v>
      </c>
      <c r="I5253" t="s">
        <v>2676</v>
      </c>
      <c r="J5253" t="s">
        <v>233</v>
      </c>
      <c r="K5253">
        <v>44052</v>
      </c>
      <c r="L5253" t="s">
        <v>54</v>
      </c>
      <c r="M5253" t="s">
        <v>5787</v>
      </c>
      <c r="N5253" t="s">
        <v>110</v>
      </c>
      <c r="O5253" t="s">
        <v>5659</v>
      </c>
      <c r="P5253" s="4">
        <v>7.2160000000000002</v>
      </c>
      <c r="Q5253" s="4">
        <v>5</v>
      </c>
      <c r="R5253" s="4">
        <f t="shared" si="330"/>
        <v>2.2160000000000002</v>
      </c>
      <c r="S5253" s="4">
        <f t="shared" si="331"/>
        <v>0.33240000000000003</v>
      </c>
    </row>
    <row r="5254" spans="1:19" x14ac:dyDescent="0.3">
      <c r="A5254" t="s">
        <v>5788</v>
      </c>
      <c r="B5254" s="1">
        <v>42568</v>
      </c>
      <c r="C5254" s="1">
        <v>42575</v>
      </c>
      <c r="D5254">
        <f t="shared" si="328"/>
        <v>2016</v>
      </c>
      <c r="E5254" t="str">
        <f t="shared" si="329"/>
        <v>Jul</v>
      </c>
      <c r="F5254" t="s">
        <v>37</v>
      </c>
      <c r="G5254" t="s">
        <v>2646</v>
      </c>
      <c r="H5254" t="s">
        <v>105</v>
      </c>
      <c r="I5254" t="s">
        <v>113</v>
      </c>
      <c r="J5254" t="s">
        <v>109</v>
      </c>
      <c r="K5254">
        <v>77041</v>
      </c>
      <c r="L5254" t="s">
        <v>25</v>
      </c>
      <c r="M5254" t="s">
        <v>5787</v>
      </c>
      <c r="N5254" t="s">
        <v>128</v>
      </c>
      <c r="O5254" t="s">
        <v>5659</v>
      </c>
      <c r="P5254" s="4">
        <v>14.432</v>
      </c>
      <c r="Q5254" s="4">
        <v>14.432</v>
      </c>
      <c r="R5254" s="4">
        <f t="shared" si="330"/>
        <v>0</v>
      </c>
      <c r="S5254" s="4">
        <f t="shared" si="331"/>
        <v>0</v>
      </c>
    </row>
    <row r="5255" spans="1:19" ht="15.6" x14ac:dyDescent="0.3">
      <c r="A5255" t="s">
        <v>5789</v>
      </c>
      <c r="B5255" s="1">
        <v>43428</v>
      </c>
      <c r="C5255" s="1">
        <v>43432</v>
      </c>
      <c r="D5255">
        <f t="shared" si="328"/>
        <v>2018</v>
      </c>
      <c r="E5255" t="str">
        <f t="shared" si="329"/>
        <v>Nov</v>
      </c>
      <c r="F5255" t="s">
        <v>37</v>
      </c>
      <c r="G5255" t="s">
        <v>285</v>
      </c>
      <c r="H5255" s="2" t="s">
        <v>22</v>
      </c>
      <c r="I5255" t="s">
        <v>113</v>
      </c>
      <c r="J5255" t="s">
        <v>109</v>
      </c>
      <c r="K5255">
        <v>77070</v>
      </c>
      <c r="L5255" t="s">
        <v>25</v>
      </c>
      <c r="M5255" t="s">
        <v>5787</v>
      </c>
      <c r="N5255" t="s">
        <v>128</v>
      </c>
      <c r="O5255" t="s">
        <v>5659</v>
      </c>
      <c r="P5255" s="4">
        <v>10.824</v>
      </c>
      <c r="Q5255" s="4">
        <v>18</v>
      </c>
      <c r="R5255" s="4">
        <f t="shared" si="330"/>
        <v>-7.1760000000000002</v>
      </c>
      <c r="S5255" s="4">
        <f t="shared" si="331"/>
        <v>-1.0764</v>
      </c>
    </row>
    <row r="5256" spans="1:19" ht="15.6" x14ac:dyDescent="0.3">
      <c r="A5256" t="s">
        <v>267</v>
      </c>
      <c r="B5256" s="1">
        <v>42576</v>
      </c>
      <c r="C5256" s="1">
        <v>42578</v>
      </c>
      <c r="D5256">
        <f t="shared" si="328"/>
        <v>2016</v>
      </c>
      <c r="E5256" t="str">
        <f t="shared" si="329"/>
        <v>Jul</v>
      </c>
      <c r="F5256" t="s">
        <v>67</v>
      </c>
      <c r="G5256" t="s">
        <v>268</v>
      </c>
      <c r="H5256" s="2" t="s">
        <v>22</v>
      </c>
      <c r="I5256" t="s">
        <v>69</v>
      </c>
      <c r="J5256" t="s">
        <v>70</v>
      </c>
      <c r="K5256">
        <v>98115</v>
      </c>
      <c r="L5256" t="s">
        <v>34</v>
      </c>
      <c r="M5256" t="s">
        <v>5790</v>
      </c>
      <c r="N5256" t="s">
        <v>128</v>
      </c>
      <c r="O5256" t="s">
        <v>5659</v>
      </c>
      <c r="P5256" s="4">
        <v>9.42</v>
      </c>
      <c r="Q5256" s="4">
        <v>18</v>
      </c>
      <c r="R5256" s="4">
        <f t="shared" si="330"/>
        <v>-8.58</v>
      </c>
      <c r="S5256" s="4">
        <f t="shared" si="331"/>
        <v>-1.2869999999999999</v>
      </c>
    </row>
    <row r="5257" spans="1:19" ht="15.6" x14ac:dyDescent="0.3">
      <c r="A5257" t="s">
        <v>4075</v>
      </c>
      <c r="B5257" s="1">
        <v>43276</v>
      </c>
      <c r="C5257" s="1">
        <v>43283</v>
      </c>
      <c r="D5257">
        <f t="shared" si="328"/>
        <v>2018</v>
      </c>
      <c r="E5257" t="str">
        <f t="shared" si="329"/>
        <v>Jun</v>
      </c>
      <c r="F5257" t="s">
        <v>37</v>
      </c>
      <c r="G5257" t="s">
        <v>2121</v>
      </c>
      <c r="H5257" s="2" t="s">
        <v>22</v>
      </c>
      <c r="I5257" t="s">
        <v>191</v>
      </c>
      <c r="J5257" t="s">
        <v>242</v>
      </c>
      <c r="K5257">
        <v>97477</v>
      </c>
      <c r="L5257" t="s">
        <v>34</v>
      </c>
      <c r="M5257" t="s">
        <v>5790</v>
      </c>
      <c r="N5257" t="s">
        <v>128</v>
      </c>
      <c r="O5257" t="s">
        <v>5659</v>
      </c>
      <c r="P5257" s="4">
        <v>11.304</v>
      </c>
      <c r="Q5257" s="4">
        <v>18</v>
      </c>
      <c r="R5257" s="4">
        <f t="shared" si="330"/>
        <v>-6.6959999999999997</v>
      </c>
      <c r="S5257" s="4">
        <f t="shared" si="331"/>
        <v>-1.0044</v>
      </c>
    </row>
    <row r="5258" spans="1:19" ht="15.6" x14ac:dyDescent="0.3">
      <c r="A5258" t="s">
        <v>5791</v>
      </c>
      <c r="B5258" s="1">
        <v>43261</v>
      </c>
      <c r="C5258" s="1">
        <v>43265</v>
      </c>
      <c r="D5258">
        <f t="shared" si="328"/>
        <v>2018</v>
      </c>
      <c r="E5258" t="str">
        <f t="shared" si="329"/>
        <v>Jun</v>
      </c>
      <c r="F5258" t="s">
        <v>67</v>
      </c>
      <c r="G5258" t="s">
        <v>1233</v>
      </c>
      <c r="H5258" s="2" t="s">
        <v>22</v>
      </c>
      <c r="I5258" t="s">
        <v>61</v>
      </c>
      <c r="J5258" t="s">
        <v>62</v>
      </c>
      <c r="K5258">
        <v>10024</v>
      </c>
      <c r="L5258" t="s">
        <v>54</v>
      </c>
      <c r="M5258" t="s">
        <v>5790</v>
      </c>
      <c r="N5258" t="s">
        <v>128</v>
      </c>
      <c r="O5258" t="s">
        <v>5659</v>
      </c>
      <c r="P5258" s="4">
        <v>14.13</v>
      </c>
      <c r="Q5258" s="4">
        <v>14.13</v>
      </c>
      <c r="R5258" s="4">
        <f t="shared" si="330"/>
        <v>0</v>
      </c>
      <c r="S5258" s="4">
        <f t="shared" si="331"/>
        <v>0</v>
      </c>
    </row>
    <row r="5259" spans="1:19" ht="15.6" x14ac:dyDescent="0.3">
      <c r="A5259" t="s">
        <v>937</v>
      </c>
      <c r="B5259" s="1">
        <v>42064</v>
      </c>
      <c r="C5259" s="1">
        <v>42068</v>
      </c>
      <c r="D5259">
        <f t="shared" si="328"/>
        <v>2015</v>
      </c>
      <c r="E5259" t="str">
        <f t="shared" si="329"/>
        <v>Mar</v>
      </c>
      <c r="F5259" t="s">
        <v>37</v>
      </c>
      <c r="G5259" t="s">
        <v>599</v>
      </c>
      <c r="H5259" s="2" t="s">
        <v>22</v>
      </c>
      <c r="I5259" t="s">
        <v>777</v>
      </c>
      <c r="J5259" t="s">
        <v>109</v>
      </c>
      <c r="K5259">
        <v>79907</v>
      </c>
      <c r="L5259" t="s">
        <v>25</v>
      </c>
      <c r="M5259" t="s">
        <v>5790</v>
      </c>
      <c r="N5259" t="s">
        <v>128</v>
      </c>
      <c r="O5259" t="s">
        <v>5659</v>
      </c>
      <c r="P5259" s="4">
        <v>18.84</v>
      </c>
      <c r="Q5259" s="4">
        <v>18</v>
      </c>
      <c r="R5259" s="4">
        <f t="shared" si="330"/>
        <v>0.83999999999999986</v>
      </c>
      <c r="S5259" s="4">
        <f t="shared" si="331"/>
        <v>0.12599999999999997</v>
      </c>
    </row>
    <row r="5260" spans="1:19" ht="15.6" x14ac:dyDescent="0.3">
      <c r="A5260" t="s">
        <v>5792</v>
      </c>
      <c r="B5260" s="1">
        <v>43249</v>
      </c>
      <c r="C5260" s="1">
        <v>43253</v>
      </c>
      <c r="D5260">
        <f t="shared" si="328"/>
        <v>2018</v>
      </c>
      <c r="E5260" t="str">
        <f t="shared" si="329"/>
        <v>May</v>
      </c>
      <c r="F5260" t="s">
        <v>37</v>
      </c>
      <c r="G5260" t="s">
        <v>3265</v>
      </c>
      <c r="H5260" s="2" t="s">
        <v>22</v>
      </c>
      <c r="I5260" t="s">
        <v>1698</v>
      </c>
      <c r="J5260" t="s">
        <v>1699</v>
      </c>
      <c r="K5260">
        <v>68104</v>
      </c>
      <c r="L5260" t="s">
        <v>25</v>
      </c>
      <c r="M5260" t="s">
        <v>5790</v>
      </c>
      <c r="N5260" t="s">
        <v>128</v>
      </c>
      <c r="O5260" t="s">
        <v>5659</v>
      </c>
      <c r="P5260" s="4">
        <v>23.55</v>
      </c>
      <c r="Q5260" s="4">
        <v>23.55</v>
      </c>
      <c r="R5260" s="4">
        <f t="shared" si="330"/>
        <v>0</v>
      </c>
      <c r="S5260" s="4">
        <f t="shared" si="331"/>
        <v>0</v>
      </c>
    </row>
    <row r="5261" spans="1:19" ht="15.6" x14ac:dyDescent="0.3">
      <c r="A5261" t="s">
        <v>4668</v>
      </c>
      <c r="B5261" s="1">
        <v>42225</v>
      </c>
      <c r="C5261" s="1">
        <v>42229</v>
      </c>
      <c r="D5261">
        <f t="shared" si="328"/>
        <v>2015</v>
      </c>
      <c r="E5261" t="str">
        <f t="shared" si="329"/>
        <v>Aug</v>
      </c>
      <c r="F5261" t="s">
        <v>37</v>
      </c>
      <c r="G5261" t="s">
        <v>126</v>
      </c>
      <c r="H5261" s="2" t="s">
        <v>22</v>
      </c>
      <c r="I5261" t="s">
        <v>578</v>
      </c>
      <c r="J5261" t="s">
        <v>178</v>
      </c>
      <c r="K5261">
        <v>85023</v>
      </c>
      <c r="L5261" t="s">
        <v>34</v>
      </c>
      <c r="M5261" t="s">
        <v>5793</v>
      </c>
      <c r="N5261" t="s">
        <v>128</v>
      </c>
      <c r="O5261" t="s">
        <v>5659</v>
      </c>
      <c r="P5261" s="4">
        <v>4.4640000000000004</v>
      </c>
      <c r="Q5261" s="4">
        <v>100</v>
      </c>
      <c r="R5261" s="4">
        <f t="shared" si="330"/>
        <v>-95.536000000000001</v>
      </c>
      <c r="S5261" s="4">
        <f t="shared" si="331"/>
        <v>-14.330399999999999</v>
      </c>
    </row>
    <row r="5262" spans="1:19" ht="15.6" x14ac:dyDescent="0.3">
      <c r="A5262" t="s">
        <v>2326</v>
      </c>
      <c r="B5262" s="1">
        <v>43180</v>
      </c>
      <c r="C5262" s="1">
        <v>43184</v>
      </c>
      <c r="D5262">
        <f t="shared" si="328"/>
        <v>2018</v>
      </c>
      <c r="E5262" t="str">
        <f t="shared" si="329"/>
        <v>Mar</v>
      </c>
      <c r="F5262" t="s">
        <v>37</v>
      </c>
      <c r="G5262" t="s">
        <v>897</v>
      </c>
      <c r="H5262" s="2" t="s">
        <v>22</v>
      </c>
      <c r="I5262" t="s">
        <v>69</v>
      </c>
      <c r="J5262" t="s">
        <v>70</v>
      </c>
      <c r="K5262">
        <v>98105</v>
      </c>
      <c r="L5262" t="s">
        <v>34</v>
      </c>
      <c r="M5262" t="s">
        <v>5793</v>
      </c>
      <c r="N5262" t="s">
        <v>128</v>
      </c>
      <c r="O5262" t="s">
        <v>5659</v>
      </c>
      <c r="P5262" s="4">
        <v>13.02</v>
      </c>
      <c r="Q5262" s="4">
        <v>13.02</v>
      </c>
      <c r="R5262" s="4">
        <f t="shared" si="330"/>
        <v>0</v>
      </c>
      <c r="S5262" s="4">
        <f t="shared" si="331"/>
        <v>0</v>
      </c>
    </row>
    <row r="5263" spans="1:19" ht="15.6" x14ac:dyDescent="0.3">
      <c r="A5263" t="s">
        <v>2374</v>
      </c>
      <c r="B5263" s="1">
        <v>43406</v>
      </c>
      <c r="C5263" s="1">
        <v>43408</v>
      </c>
      <c r="D5263">
        <f t="shared" si="328"/>
        <v>2018</v>
      </c>
      <c r="E5263" t="str">
        <f t="shared" si="329"/>
        <v>Nov</v>
      </c>
      <c r="F5263" t="s">
        <v>67</v>
      </c>
      <c r="G5263" t="s">
        <v>1223</v>
      </c>
      <c r="H5263" s="2" t="s">
        <v>22</v>
      </c>
      <c r="I5263" t="s">
        <v>2375</v>
      </c>
      <c r="J5263" t="s">
        <v>33</v>
      </c>
      <c r="K5263">
        <v>94526</v>
      </c>
      <c r="L5263" t="s">
        <v>34</v>
      </c>
      <c r="M5263" t="s">
        <v>5793</v>
      </c>
      <c r="N5263" t="s">
        <v>128</v>
      </c>
      <c r="O5263" t="s">
        <v>5659</v>
      </c>
      <c r="P5263" s="4">
        <v>5.58</v>
      </c>
      <c r="Q5263" s="4">
        <v>5</v>
      </c>
      <c r="R5263" s="4">
        <f t="shared" si="330"/>
        <v>0.58000000000000007</v>
      </c>
      <c r="S5263" s="4">
        <f t="shared" si="331"/>
        <v>8.7000000000000008E-2</v>
      </c>
    </row>
    <row r="5264" spans="1:19" ht="15.6" x14ac:dyDescent="0.3">
      <c r="A5264" t="s">
        <v>3504</v>
      </c>
      <c r="B5264" s="1">
        <v>42476</v>
      </c>
      <c r="C5264" s="1">
        <v>42481</v>
      </c>
      <c r="D5264">
        <f t="shared" si="328"/>
        <v>2016</v>
      </c>
      <c r="E5264" t="str">
        <f t="shared" si="329"/>
        <v>Apr</v>
      </c>
      <c r="F5264" t="s">
        <v>37</v>
      </c>
      <c r="G5264" t="s">
        <v>146</v>
      </c>
      <c r="H5264" s="2" t="s">
        <v>22</v>
      </c>
      <c r="I5264" t="s">
        <v>2346</v>
      </c>
      <c r="J5264" t="s">
        <v>233</v>
      </c>
      <c r="K5264">
        <v>43615</v>
      </c>
      <c r="L5264" t="s">
        <v>54</v>
      </c>
      <c r="M5264" t="s">
        <v>5793</v>
      </c>
      <c r="N5264" t="s">
        <v>128</v>
      </c>
      <c r="O5264" t="s">
        <v>5659</v>
      </c>
      <c r="P5264" s="4">
        <v>10.416</v>
      </c>
      <c r="Q5264" s="4">
        <v>10.416</v>
      </c>
      <c r="R5264" s="4">
        <f t="shared" si="330"/>
        <v>0</v>
      </c>
      <c r="S5264" s="4">
        <f t="shared" si="331"/>
        <v>0</v>
      </c>
    </row>
    <row r="5265" spans="1:19" ht="15.6" x14ac:dyDescent="0.3">
      <c r="A5265" t="s">
        <v>2596</v>
      </c>
      <c r="B5265" s="1">
        <v>42227</v>
      </c>
      <c r="C5265" s="1">
        <v>42231</v>
      </c>
      <c r="D5265">
        <f t="shared" si="328"/>
        <v>2015</v>
      </c>
      <c r="E5265" t="str">
        <f t="shared" si="329"/>
        <v>Aug</v>
      </c>
      <c r="F5265" t="s">
        <v>37</v>
      </c>
      <c r="G5265" t="s">
        <v>382</v>
      </c>
      <c r="H5265" s="2" t="s">
        <v>22</v>
      </c>
      <c r="I5265" t="s">
        <v>69</v>
      </c>
      <c r="J5265" t="s">
        <v>70</v>
      </c>
      <c r="K5265">
        <v>98105</v>
      </c>
      <c r="L5265" t="s">
        <v>34</v>
      </c>
      <c r="M5265" t="s">
        <v>5794</v>
      </c>
      <c r="N5265" t="s">
        <v>128</v>
      </c>
      <c r="O5265" t="s">
        <v>5659</v>
      </c>
      <c r="P5265" s="4">
        <v>22.96</v>
      </c>
      <c r="Q5265" s="4">
        <v>18</v>
      </c>
      <c r="R5265" s="4">
        <f t="shared" si="330"/>
        <v>4.9600000000000009</v>
      </c>
      <c r="S5265" s="4">
        <f t="shared" si="331"/>
        <v>0.74400000000000011</v>
      </c>
    </row>
    <row r="5266" spans="1:19" x14ac:dyDescent="0.3">
      <c r="A5266" t="s">
        <v>1026</v>
      </c>
      <c r="B5266" s="1">
        <v>42364</v>
      </c>
      <c r="C5266" s="1">
        <v>42366</v>
      </c>
      <c r="D5266">
        <f t="shared" si="328"/>
        <v>2015</v>
      </c>
      <c r="E5266" t="str">
        <f t="shared" si="329"/>
        <v>Dec</v>
      </c>
      <c r="F5266" t="s">
        <v>20</v>
      </c>
      <c r="G5266" t="s">
        <v>758</v>
      </c>
      <c r="H5266" t="s">
        <v>22</v>
      </c>
      <c r="I5266" t="s">
        <v>338</v>
      </c>
      <c r="J5266" t="s">
        <v>75</v>
      </c>
      <c r="K5266">
        <v>80906</v>
      </c>
      <c r="L5266" t="s">
        <v>34</v>
      </c>
      <c r="M5266" t="s">
        <v>5794</v>
      </c>
      <c r="N5266" t="s">
        <v>128</v>
      </c>
      <c r="O5266" t="s">
        <v>5659</v>
      </c>
      <c r="P5266" s="4">
        <v>27.552</v>
      </c>
      <c r="Q5266" s="4">
        <v>27.552</v>
      </c>
      <c r="R5266" s="4">
        <f t="shared" si="330"/>
        <v>0</v>
      </c>
      <c r="S5266" s="4">
        <f t="shared" si="331"/>
        <v>0</v>
      </c>
    </row>
    <row r="5267" spans="1:19" x14ac:dyDescent="0.3">
      <c r="A5267" t="s">
        <v>4670</v>
      </c>
      <c r="B5267" s="1">
        <v>42728</v>
      </c>
      <c r="C5267" s="1">
        <v>42733</v>
      </c>
      <c r="D5267">
        <f t="shared" si="328"/>
        <v>2016</v>
      </c>
      <c r="E5267" t="str">
        <f t="shared" si="329"/>
        <v>Dec</v>
      </c>
      <c r="F5267" t="s">
        <v>37</v>
      </c>
      <c r="G5267" t="s">
        <v>802</v>
      </c>
      <c r="H5267" t="s">
        <v>51</v>
      </c>
      <c r="I5267" t="s">
        <v>47</v>
      </c>
      <c r="J5267" t="s">
        <v>33</v>
      </c>
      <c r="K5267">
        <v>90032</v>
      </c>
      <c r="L5267" t="s">
        <v>34</v>
      </c>
      <c r="M5267" t="s">
        <v>5794</v>
      </c>
      <c r="N5267" t="s">
        <v>128</v>
      </c>
      <c r="O5267" t="s">
        <v>5659</v>
      </c>
      <c r="P5267" s="4">
        <v>45.92</v>
      </c>
      <c r="Q5267" s="4">
        <v>45.92</v>
      </c>
      <c r="R5267" s="4">
        <f t="shared" si="330"/>
        <v>0</v>
      </c>
      <c r="S5267" s="4">
        <f t="shared" si="331"/>
        <v>0</v>
      </c>
    </row>
    <row r="5268" spans="1:19" x14ac:dyDescent="0.3">
      <c r="A5268" t="s">
        <v>5232</v>
      </c>
      <c r="B5268" s="1">
        <v>42696</v>
      </c>
      <c r="C5268" s="1">
        <v>42701</v>
      </c>
      <c r="D5268">
        <f t="shared" si="328"/>
        <v>2016</v>
      </c>
      <c r="E5268" t="str">
        <f t="shared" si="329"/>
        <v>Nov</v>
      </c>
      <c r="F5268" t="s">
        <v>37</v>
      </c>
      <c r="G5268" t="s">
        <v>553</v>
      </c>
      <c r="H5268" t="s">
        <v>51</v>
      </c>
      <c r="I5268" t="s">
        <v>756</v>
      </c>
      <c r="J5268" t="s">
        <v>250</v>
      </c>
      <c r="K5268">
        <v>38109</v>
      </c>
      <c r="L5268" t="s">
        <v>44</v>
      </c>
      <c r="M5268" t="s">
        <v>5794</v>
      </c>
      <c r="N5268" t="s">
        <v>128</v>
      </c>
      <c r="O5268" t="s">
        <v>5659</v>
      </c>
      <c r="P5268" s="4">
        <v>55.103999999999999</v>
      </c>
      <c r="Q5268" s="4">
        <v>55.103999999999999</v>
      </c>
      <c r="R5268" s="4">
        <f t="shared" si="330"/>
        <v>0</v>
      </c>
      <c r="S5268" s="4">
        <f t="shared" si="331"/>
        <v>0</v>
      </c>
    </row>
    <row r="5269" spans="1:19" ht="15.6" x14ac:dyDescent="0.3">
      <c r="A5269" t="s">
        <v>4458</v>
      </c>
      <c r="B5269" s="1">
        <v>42639</v>
      </c>
      <c r="C5269" s="1">
        <v>42646</v>
      </c>
      <c r="D5269">
        <f t="shared" si="328"/>
        <v>2016</v>
      </c>
      <c r="E5269" t="str">
        <f t="shared" si="329"/>
        <v>Sep</v>
      </c>
      <c r="F5269" t="s">
        <v>37</v>
      </c>
      <c r="G5269" t="s">
        <v>2135</v>
      </c>
      <c r="H5269" s="2" t="s">
        <v>22</v>
      </c>
      <c r="I5269" t="s">
        <v>1179</v>
      </c>
      <c r="J5269" t="s">
        <v>62</v>
      </c>
      <c r="K5269">
        <v>11572</v>
      </c>
      <c r="L5269" t="s">
        <v>54</v>
      </c>
      <c r="M5269" t="s">
        <v>5794</v>
      </c>
      <c r="N5269" t="s">
        <v>128</v>
      </c>
      <c r="O5269" t="s">
        <v>5659</v>
      </c>
      <c r="P5269" s="4">
        <v>34.44</v>
      </c>
      <c r="Q5269" s="4">
        <v>34.44</v>
      </c>
      <c r="R5269" s="4">
        <f t="shared" si="330"/>
        <v>0</v>
      </c>
      <c r="S5269" s="4">
        <f t="shared" si="331"/>
        <v>0</v>
      </c>
    </row>
    <row r="5270" spans="1:19" ht="15.6" x14ac:dyDescent="0.3">
      <c r="A5270" t="s">
        <v>1516</v>
      </c>
      <c r="B5270" s="1">
        <v>43147</v>
      </c>
      <c r="C5270" s="1">
        <v>43152</v>
      </c>
      <c r="D5270">
        <f t="shared" si="328"/>
        <v>2018</v>
      </c>
      <c r="E5270" t="str">
        <f t="shared" si="329"/>
        <v>Feb</v>
      </c>
      <c r="F5270" t="s">
        <v>37</v>
      </c>
      <c r="G5270" t="s">
        <v>452</v>
      </c>
      <c r="H5270" s="2" t="s">
        <v>22</v>
      </c>
      <c r="I5270" t="s">
        <v>720</v>
      </c>
      <c r="J5270" t="s">
        <v>24</v>
      </c>
      <c r="K5270">
        <v>62521</v>
      </c>
      <c r="L5270" t="s">
        <v>25</v>
      </c>
      <c r="M5270" t="s">
        <v>5794</v>
      </c>
      <c r="N5270" t="s">
        <v>128</v>
      </c>
      <c r="O5270" t="s">
        <v>5659</v>
      </c>
      <c r="P5270" s="4">
        <v>18.367999999999999</v>
      </c>
      <c r="Q5270" s="4">
        <v>18</v>
      </c>
      <c r="R5270" s="4">
        <f t="shared" si="330"/>
        <v>0.36799999999999855</v>
      </c>
      <c r="S5270" s="4">
        <f t="shared" si="331"/>
        <v>5.5199999999999784E-2</v>
      </c>
    </row>
    <row r="5271" spans="1:19" x14ac:dyDescent="0.3">
      <c r="A5271" t="s">
        <v>1388</v>
      </c>
      <c r="B5271" s="1">
        <v>43351</v>
      </c>
      <c r="C5271" s="1">
        <v>43354</v>
      </c>
      <c r="D5271">
        <f t="shared" si="328"/>
        <v>2018</v>
      </c>
      <c r="E5271" t="str">
        <f t="shared" si="329"/>
        <v>Sep</v>
      </c>
      <c r="F5271" t="s">
        <v>20</v>
      </c>
      <c r="G5271" t="s">
        <v>833</v>
      </c>
      <c r="H5271" t="s">
        <v>22</v>
      </c>
      <c r="I5271" t="s">
        <v>422</v>
      </c>
      <c r="J5271" t="s">
        <v>109</v>
      </c>
      <c r="K5271">
        <v>76017</v>
      </c>
      <c r="L5271" t="s">
        <v>25</v>
      </c>
      <c r="M5271" t="s">
        <v>5794</v>
      </c>
      <c r="N5271" t="s">
        <v>128</v>
      </c>
      <c r="O5271" t="s">
        <v>5659</v>
      </c>
      <c r="P5271" s="4">
        <v>45.92</v>
      </c>
      <c r="Q5271" s="4">
        <v>45.92</v>
      </c>
      <c r="R5271" s="4">
        <f t="shared" si="330"/>
        <v>0</v>
      </c>
      <c r="S5271" s="4">
        <f t="shared" si="331"/>
        <v>0</v>
      </c>
    </row>
    <row r="5272" spans="1:19" x14ac:dyDescent="0.3">
      <c r="A5272" t="s">
        <v>5795</v>
      </c>
      <c r="B5272" s="1">
        <v>43415</v>
      </c>
      <c r="C5272" s="1">
        <v>43420</v>
      </c>
      <c r="D5272">
        <f t="shared" si="328"/>
        <v>2018</v>
      </c>
      <c r="E5272" t="str">
        <f t="shared" si="329"/>
        <v>Nov</v>
      </c>
      <c r="F5272" t="s">
        <v>37</v>
      </c>
      <c r="G5272" t="s">
        <v>1409</v>
      </c>
      <c r="H5272" t="s">
        <v>22</v>
      </c>
      <c r="I5272" t="s">
        <v>3770</v>
      </c>
      <c r="J5272" t="s">
        <v>878</v>
      </c>
      <c r="K5272">
        <v>50322</v>
      </c>
      <c r="L5272" t="s">
        <v>25</v>
      </c>
      <c r="M5272" t="s">
        <v>5794</v>
      </c>
      <c r="N5272" t="s">
        <v>128</v>
      </c>
      <c r="O5272" t="s">
        <v>5659</v>
      </c>
      <c r="P5272" s="4">
        <v>45.92</v>
      </c>
      <c r="Q5272" s="4">
        <v>45.92</v>
      </c>
      <c r="R5272" s="4">
        <f t="shared" si="330"/>
        <v>0</v>
      </c>
      <c r="S5272" s="4">
        <f t="shared" si="331"/>
        <v>0</v>
      </c>
    </row>
    <row r="5273" spans="1:19" ht="15.6" x14ac:dyDescent="0.3">
      <c r="A5273" t="s">
        <v>5796</v>
      </c>
      <c r="B5273" s="1">
        <v>43150</v>
      </c>
      <c r="C5273" s="1">
        <v>43154</v>
      </c>
      <c r="D5273">
        <f t="shared" si="328"/>
        <v>2018</v>
      </c>
      <c r="E5273" t="str">
        <f t="shared" si="329"/>
        <v>Feb</v>
      </c>
      <c r="F5273" t="s">
        <v>37</v>
      </c>
      <c r="G5273" t="s">
        <v>115</v>
      </c>
      <c r="H5273" s="2" t="s">
        <v>22</v>
      </c>
      <c r="I5273" t="s">
        <v>69</v>
      </c>
      <c r="J5273" t="s">
        <v>70</v>
      </c>
      <c r="K5273">
        <v>98103</v>
      </c>
      <c r="L5273" t="s">
        <v>34</v>
      </c>
      <c r="M5273" t="s">
        <v>5797</v>
      </c>
      <c r="N5273" t="s">
        <v>128</v>
      </c>
      <c r="O5273" t="s">
        <v>5659</v>
      </c>
      <c r="P5273" s="4">
        <v>11.22</v>
      </c>
      <c r="Q5273" s="4">
        <v>18</v>
      </c>
      <c r="R5273" s="4">
        <f t="shared" si="330"/>
        <v>-6.7799999999999994</v>
      </c>
      <c r="S5273" s="4">
        <f t="shared" si="331"/>
        <v>-1.0169999999999999</v>
      </c>
    </row>
    <row r="5274" spans="1:19" x14ac:dyDescent="0.3">
      <c r="A5274" t="s">
        <v>5798</v>
      </c>
      <c r="B5274" s="1">
        <v>42681</v>
      </c>
      <c r="C5274" s="1">
        <v>42684</v>
      </c>
      <c r="D5274">
        <f t="shared" si="328"/>
        <v>2016</v>
      </c>
      <c r="E5274" t="str">
        <f t="shared" si="329"/>
        <v>Nov</v>
      </c>
      <c r="F5274" t="s">
        <v>67</v>
      </c>
      <c r="G5274" t="s">
        <v>1377</v>
      </c>
      <c r="H5274" t="s">
        <v>51</v>
      </c>
      <c r="I5274" t="s">
        <v>466</v>
      </c>
      <c r="J5274" t="s">
        <v>53</v>
      </c>
      <c r="K5274">
        <v>19711</v>
      </c>
      <c r="L5274" t="s">
        <v>54</v>
      </c>
      <c r="M5274" t="s">
        <v>5797</v>
      </c>
      <c r="N5274" t="s">
        <v>128</v>
      </c>
      <c r="O5274" t="s">
        <v>5659</v>
      </c>
      <c r="P5274" s="4">
        <v>26.18</v>
      </c>
      <c r="Q5274" s="4">
        <v>26.18</v>
      </c>
      <c r="R5274" s="4">
        <f t="shared" si="330"/>
        <v>0</v>
      </c>
      <c r="S5274" s="4">
        <f t="shared" si="331"/>
        <v>0</v>
      </c>
    </row>
    <row r="5275" spans="1:19" ht="15.6" x14ac:dyDescent="0.3">
      <c r="A5275" t="s">
        <v>5799</v>
      </c>
      <c r="B5275" s="1">
        <v>42802</v>
      </c>
      <c r="C5275" s="1">
        <v>42806</v>
      </c>
      <c r="D5275">
        <f t="shared" si="328"/>
        <v>2017</v>
      </c>
      <c r="E5275" t="str">
        <f t="shared" si="329"/>
        <v>Mar</v>
      </c>
      <c r="F5275" t="s">
        <v>37</v>
      </c>
      <c r="G5275" t="s">
        <v>883</v>
      </c>
      <c r="H5275" s="2" t="s">
        <v>22</v>
      </c>
      <c r="I5275" t="s">
        <v>100</v>
      </c>
      <c r="J5275" t="s">
        <v>101</v>
      </c>
      <c r="K5275">
        <v>19120</v>
      </c>
      <c r="L5275" t="s">
        <v>54</v>
      </c>
      <c r="M5275" t="s">
        <v>5797</v>
      </c>
      <c r="N5275" t="s">
        <v>110</v>
      </c>
      <c r="O5275" t="s">
        <v>5659</v>
      </c>
      <c r="P5275" s="4">
        <v>5.984</v>
      </c>
      <c r="Q5275" s="4">
        <v>5</v>
      </c>
      <c r="R5275" s="4">
        <f t="shared" si="330"/>
        <v>0.98399999999999999</v>
      </c>
      <c r="S5275" s="4">
        <f t="shared" si="331"/>
        <v>0.14759999999999998</v>
      </c>
    </row>
    <row r="5276" spans="1:19" ht="15.6" x14ac:dyDescent="0.3">
      <c r="A5276" t="s">
        <v>5800</v>
      </c>
      <c r="B5276" s="1">
        <v>43046</v>
      </c>
      <c r="C5276" s="1">
        <v>43048</v>
      </c>
      <c r="D5276">
        <f t="shared" si="328"/>
        <v>2017</v>
      </c>
      <c r="E5276" t="str">
        <f t="shared" si="329"/>
        <v>Nov</v>
      </c>
      <c r="F5276" t="s">
        <v>20</v>
      </c>
      <c r="G5276" t="s">
        <v>3105</v>
      </c>
      <c r="H5276" s="2" t="s">
        <v>22</v>
      </c>
      <c r="I5276" t="s">
        <v>419</v>
      </c>
      <c r="J5276" t="s">
        <v>144</v>
      </c>
      <c r="K5276">
        <v>8701</v>
      </c>
      <c r="L5276" t="s">
        <v>54</v>
      </c>
      <c r="M5276" t="s">
        <v>5797</v>
      </c>
      <c r="N5276" t="s">
        <v>128</v>
      </c>
      <c r="O5276" t="s">
        <v>5659</v>
      </c>
      <c r="P5276" s="4">
        <v>14.96</v>
      </c>
      <c r="Q5276" s="4">
        <v>18</v>
      </c>
      <c r="R5276" s="4">
        <f t="shared" si="330"/>
        <v>-3.0399999999999991</v>
      </c>
      <c r="S5276" s="4">
        <f t="shared" si="331"/>
        <v>-0.45599999999999985</v>
      </c>
    </row>
    <row r="5277" spans="1:19" ht="15.6" x14ac:dyDescent="0.3">
      <c r="A5277" t="s">
        <v>530</v>
      </c>
      <c r="B5277" s="1">
        <v>42903</v>
      </c>
      <c r="C5277" s="1">
        <v>42905</v>
      </c>
      <c r="D5277">
        <f t="shared" si="328"/>
        <v>2017</v>
      </c>
      <c r="E5277" t="str">
        <f t="shared" si="329"/>
        <v>Jun</v>
      </c>
      <c r="F5277" t="s">
        <v>20</v>
      </c>
      <c r="G5277" t="s">
        <v>531</v>
      </c>
      <c r="H5277" s="2" t="s">
        <v>22</v>
      </c>
      <c r="I5277" t="s">
        <v>47</v>
      </c>
      <c r="J5277" t="s">
        <v>33</v>
      </c>
      <c r="K5277">
        <v>90045</v>
      </c>
      <c r="L5277" t="s">
        <v>34</v>
      </c>
      <c r="M5277" t="s">
        <v>5801</v>
      </c>
      <c r="N5277" t="s">
        <v>110</v>
      </c>
      <c r="O5277" t="s">
        <v>5802</v>
      </c>
      <c r="P5277" s="4">
        <v>22.5</v>
      </c>
      <c r="Q5277" s="4">
        <v>18</v>
      </c>
      <c r="R5277" s="4">
        <f t="shared" si="330"/>
        <v>4.5</v>
      </c>
      <c r="S5277" s="4">
        <f t="shared" si="331"/>
        <v>0.67499999999999993</v>
      </c>
    </row>
    <row r="5278" spans="1:19" ht="15.6" x14ac:dyDescent="0.3">
      <c r="A5278" t="s">
        <v>247</v>
      </c>
      <c r="B5278" s="1">
        <v>43213</v>
      </c>
      <c r="C5278" s="1">
        <v>43217</v>
      </c>
      <c r="D5278">
        <f t="shared" si="328"/>
        <v>2018</v>
      </c>
      <c r="E5278" t="str">
        <f t="shared" si="329"/>
        <v>Apr</v>
      </c>
      <c r="F5278" t="s">
        <v>37</v>
      </c>
      <c r="G5278" t="s">
        <v>248</v>
      </c>
      <c r="H5278" s="2" t="s">
        <v>22</v>
      </c>
      <c r="I5278" t="s">
        <v>249</v>
      </c>
      <c r="J5278" t="s">
        <v>250</v>
      </c>
      <c r="K5278">
        <v>37042</v>
      </c>
      <c r="L5278" t="s">
        <v>44</v>
      </c>
      <c r="M5278" t="s">
        <v>5801</v>
      </c>
      <c r="N5278" t="s">
        <v>128</v>
      </c>
      <c r="O5278" t="s">
        <v>5802</v>
      </c>
      <c r="P5278" s="4">
        <v>3</v>
      </c>
      <c r="Q5278" s="4">
        <v>5</v>
      </c>
      <c r="R5278" s="4">
        <f t="shared" si="330"/>
        <v>-2</v>
      </c>
      <c r="S5278" s="4">
        <f t="shared" si="331"/>
        <v>-0.3</v>
      </c>
    </row>
    <row r="5279" spans="1:19" ht="15.6" x14ac:dyDescent="0.3">
      <c r="A5279" t="s">
        <v>2187</v>
      </c>
      <c r="B5279" s="1">
        <v>42858</v>
      </c>
      <c r="C5279" s="1">
        <v>42860</v>
      </c>
      <c r="D5279">
        <f t="shared" si="328"/>
        <v>2017</v>
      </c>
      <c r="E5279" t="str">
        <f t="shared" si="329"/>
        <v>May</v>
      </c>
      <c r="F5279" t="s">
        <v>20</v>
      </c>
      <c r="G5279" t="s">
        <v>2188</v>
      </c>
      <c r="H5279" s="2" t="s">
        <v>22</v>
      </c>
      <c r="I5279" t="s">
        <v>466</v>
      </c>
      <c r="J5279" t="s">
        <v>233</v>
      </c>
      <c r="K5279">
        <v>43055</v>
      </c>
      <c r="L5279" t="s">
        <v>54</v>
      </c>
      <c r="M5279" t="s">
        <v>5801</v>
      </c>
      <c r="N5279" t="s">
        <v>110</v>
      </c>
      <c r="O5279" t="s">
        <v>5802</v>
      </c>
      <c r="P5279" s="4">
        <v>6</v>
      </c>
      <c r="Q5279" s="4">
        <v>5</v>
      </c>
      <c r="R5279" s="4">
        <f t="shared" si="330"/>
        <v>1</v>
      </c>
      <c r="S5279" s="4">
        <f t="shared" si="331"/>
        <v>0.15</v>
      </c>
    </row>
    <row r="5280" spans="1:19" ht="15.6" x14ac:dyDescent="0.3">
      <c r="A5280" t="s">
        <v>3970</v>
      </c>
      <c r="B5280" s="1">
        <v>43176</v>
      </c>
      <c r="C5280" s="1">
        <v>43181</v>
      </c>
      <c r="D5280">
        <f t="shared" si="328"/>
        <v>2018</v>
      </c>
      <c r="E5280" t="str">
        <f t="shared" si="329"/>
        <v>Mar</v>
      </c>
      <c r="F5280" t="s">
        <v>67</v>
      </c>
      <c r="G5280" t="s">
        <v>1822</v>
      </c>
      <c r="H5280" s="2" t="s">
        <v>22</v>
      </c>
      <c r="I5280" t="s">
        <v>61</v>
      </c>
      <c r="J5280" t="s">
        <v>62</v>
      </c>
      <c r="K5280">
        <v>10011</v>
      </c>
      <c r="L5280" t="s">
        <v>54</v>
      </c>
      <c r="M5280" t="s">
        <v>5801</v>
      </c>
      <c r="N5280" t="s">
        <v>128</v>
      </c>
      <c r="O5280" t="s">
        <v>5802</v>
      </c>
      <c r="P5280" s="4">
        <v>18.75</v>
      </c>
      <c r="Q5280" s="4">
        <v>18</v>
      </c>
      <c r="R5280" s="4">
        <f t="shared" si="330"/>
        <v>0.75</v>
      </c>
      <c r="S5280" s="4">
        <f t="shared" si="331"/>
        <v>0.11249999999999999</v>
      </c>
    </row>
    <row r="5281" spans="1:19" ht="15.6" x14ac:dyDescent="0.3">
      <c r="A5281" t="s">
        <v>5803</v>
      </c>
      <c r="B5281" s="1">
        <v>43357</v>
      </c>
      <c r="C5281" s="1">
        <v>43361</v>
      </c>
      <c r="D5281">
        <f t="shared" si="328"/>
        <v>2018</v>
      </c>
      <c r="E5281" t="str">
        <f t="shared" si="329"/>
        <v>Sep</v>
      </c>
      <c r="F5281" t="s">
        <v>67</v>
      </c>
      <c r="G5281" t="s">
        <v>261</v>
      </c>
      <c r="H5281" s="2" t="s">
        <v>22</v>
      </c>
      <c r="I5281" t="s">
        <v>47</v>
      </c>
      <c r="J5281" t="s">
        <v>33</v>
      </c>
      <c r="K5281">
        <v>90045</v>
      </c>
      <c r="L5281" t="s">
        <v>34</v>
      </c>
      <c r="M5281" t="s">
        <v>5804</v>
      </c>
      <c r="N5281" t="s">
        <v>128</v>
      </c>
      <c r="O5281" t="s">
        <v>5802</v>
      </c>
      <c r="P5281" s="4">
        <v>56.7</v>
      </c>
      <c r="Q5281" s="4">
        <v>56.7</v>
      </c>
      <c r="R5281" s="4">
        <f t="shared" si="330"/>
        <v>0</v>
      </c>
      <c r="S5281" s="4">
        <f t="shared" si="331"/>
        <v>0</v>
      </c>
    </row>
    <row r="5282" spans="1:19" ht="15.6" x14ac:dyDescent="0.3">
      <c r="A5282" t="s">
        <v>4881</v>
      </c>
      <c r="B5282" s="1">
        <v>43199</v>
      </c>
      <c r="C5282" s="1">
        <v>43201</v>
      </c>
      <c r="D5282">
        <f t="shared" si="328"/>
        <v>2018</v>
      </c>
      <c r="E5282" t="str">
        <f t="shared" si="329"/>
        <v>Apr</v>
      </c>
      <c r="F5282" t="s">
        <v>20</v>
      </c>
      <c r="G5282" t="s">
        <v>1306</v>
      </c>
      <c r="H5282" s="2" t="s">
        <v>22</v>
      </c>
      <c r="I5282" t="s">
        <v>78</v>
      </c>
      <c r="J5282" t="s">
        <v>79</v>
      </c>
      <c r="K5282">
        <v>32216</v>
      </c>
      <c r="L5282" t="s">
        <v>44</v>
      </c>
      <c r="M5282" t="s">
        <v>5804</v>
      </c>
      <c r="N5282" t="s">
        <v>128</v>
      </c>
      <c r="O5282" t="s">
        <v>5802</v>
      </c>
      <c r="P5282" s="4">
        <v>15.12</v>
      </c>
      <c r="Q5282" s="4">
        <v>18</v>
      </c>
      <c r="R5282" s="4">
        <f t="shared" si="330"/>
        <v>-2.8800000000000008</v>
      </c>
      <c r="S5282" s="4">
        <f t="shared" si="331"/>
        <v>-0.43200000000000011</v>
      </c>
    </row>
    <row r="5283" spans="1:19" ht="15.6" x14ac:dyDescent="0.3">
      <c r="A5283" t="s">
        <v>1867</v>
      </c>
      <c r="B5283" s="1">
        <v>42276</v>
      </c>
      <c r="C5283" s="1">
        <v>42280</v>
      </c>
      <c r="D5283">
        <f t="shared" si="328"/>
        <v>2015</v>
      </c>
      <c r="E5283" t="str">
        <f t="shared" si="329"/>
        <v>Sep</v>
      </c>
      <c r="F5283" t="s">
        <v>67</v>
      </c>
      <c r="G5283" t="s">
        <v>1868</v>
      </c>
      <c r="H5283" s="2" t="s">
        <v>22</v>
      </c>
      <c r="I5283" t="s">
        <v>61</v>
      </c>
      <c r="J5283" t="s">
        <v>62</v>
      </c>
      <c r="K5283">
        <v>10011</v>
      </c>
      <c r="L5283" t="s">
        <v>54</v>
      </c>
      <c r="M5283" t="s">
        <v>5804</v>
      </c>
      <c r="N5283" t="s">
        <v>128</v>
      </c>
      <c r="O5283" t="s">
        <v>5802</v>
      </c>
      <c r="P5283" s="4">
        <v>18.899999999999999</v>
      </c>
      <c r="Q5283" s="4">
        <v>18</v>
      </c>
      <c r="R5283" s="4">
        <f t="shared" si="330"/>
        <v>0.89999999999999858</v>
      </c>
      <c r="S5283" s="4">
        <f t="shared" si="331"/>
        <v>0.13499999999999979</v>
      </c>
    </row>
    <row r="5284" spans="1:19" ht="15.6" x14ac:dyDescent="0.3">
      <c r="A5284" t="s">
        <v>5805</v>
      </c>
      <c r="B5284" s="1">
        <v>42609</v>
      </c>
      <c r="C5284" s="1">
        <v>42614</v>
      </c>
      <c r="D5284">
        <f t="shared" si="328"/>
        <v>2016</v>
      </c>
      <c r="E5284" t="str">
        <f t="shared" si="329"/>
        <v>Aug</v>
      </c>
      <c r="F5284" t="s">
        <v>37</v>
      </c>
      <c r="G5284" t="s">
        <v>594</v>
      </c>
      <c r="H5284" s="2" t="s">
        <v>22</v>
      </c>
      <c r="I5284" t="s">
        <v>39</v>
      </c>
      <c r="J5284" t="s">
        <v>33</v>
      </c>
      <c r="K5284">
        <v>92105</v>
      </c>
      <c r="L5284" t="s">
        <v>34</v>
      </c>
      <c r="M5284" t="s">
        <v>5806</v>
      </c>
      <c r="N5284" t="s">
        <v>128</v>
      </c>
      <c r="O5284" t="s">
        <v>5802</v>
      </c>
      <c r="P5284" s="4">
        <v>3.08</v>
      </c>
      <c r="Q5284" s="4">
        <v>5</v>
      </c>
      <c r="R5284" s="4">
        <f t="shared" si="330"/>
        <v>-1.92</v>
      </c>
      <c r="S5284" s="4">
        <f t="shared" si="331"/>
        <v>-0.28799999999999998</v>
      </c>
    </row>
    <row r="5285" spans="1:19" ht="15.6" x14ac:dyDescent="0.3">
      <c r="A5285" t="s">
        <v>5807</v>
      </c>
      <c r="B5285" s="1">
        <v>43015</v>
      </c>
      <c r="C5285" s="1">
        <v>43018</v>
      </c>
      <c r="D5285">
        <f t="shared" si="328"/>
        <v>2017</v>
      </c>
      <c r="E5285" t="str">
        <f t="shared" si="329"/>
        <v>Oct</v>
      </c>
      <c r="F5285" t="s">
        <v>20</v>
      </c>
      <c r="G5285" t="s">
        <v>690</v>
      </c>
      <c r="H5285" s="2" t="s">
        <v>22</v>
      </c>
      <c r="I5285" t="s">
        <v>100</v>
      </c>
      <c r="J5285" t="s">
        <v>101</v>
      </c>
      <c r="K5285">
        <v>19143</v>
      </c>
      <c r="L5285" t="s">
        <v>54</v>
      </c>
      <c r="M5285" t="s">
        <v>5806</v>
      </c>
      <c r="N5285" t="s">
        <v>110</v>
      </c>
      <c r="O5285" t="s">
        <v>5802</v>
      </c>
      <c r="P5285" s="4">
        <v>4.9279999999999999</v>
      </c>
      <c r="Q5285" s="4">
        <v>5</v>
      </c>
      <c r="R5285" s="4">
        <f t="shared" si="330"/>
        <v>-7.2000000000000064E-2</v>
      </c>
      <c r="S5285" s="4">
        <f t="shared" si="331"/>
        <v>-1.0800000000000009E-2</v>
      </c>
    </row>
    <row r="5286" spans="1:19" ht="15.6" x14ac:dyDescent="0.3">
      <c r="A5286" t="s">
        <v>3798</v>
      </c>
      <c r="B5286" s="1">
        <v>43165</v>
      </c>
      <c r="C5286" s="1">
        <v>43171</v>
      </c>
      <c r="D5286">
        <f t="shared" si="328"/>
        <v>2018</v>
      </c>
      <c r="E5286" t="str">
        <f t="shared" si="329"/>
        <v>Mar</v>
      </c>
      <c r="F5286" t="s">
        <v>37</v>
      </c>
      <c r="G5286" t="s">
        <v>2742</v>
      </c>
      <c r="H5286" s="2" t="s">
        <v>22</v>
      </c>
      <c r="I5286" t="s">
        <v>116</v>
      </c>
      <c r="J5286" t="s">
        <v>109</v>
      </c>
      <c r="K5286">
        <v>75220</v>
      </c>
      <c r="L5286" t="s">
        <v>25</v>
      </c>
      <c r="M5286" t="s">
        <v>5806</v>
      </c>
      <c r="N5286" t="s">
        <v>128</v>
      </c>
      <c r="O5286" t="s">
        <v>5802</v>
      </c>
      <c r="P5286" s="4">
        <v>4.9279999999999999</v>
      </c>
      <c r="Q5286" s="4">
        <v>5</v>
      </c>
      <c r="R5286" s="4">
        <f t="shared" si="330"/>
        <v>-7.2000000000000064E-2</v>
      </c>
      <c r="S5286" s="4">
        <f t="shared" si="331"/>
        <v>-1.0800000000000009E-2</v>
      </c>
    </row>
    <row r="5287" spans="1:19" x14ac:dyDescent="0.3">
      <c r="A5287" t="s">
        <v>5808</v>
      </c>
      <c r="B5287" s="1">
        <v>43352</v>
      </c>
      <c r="C5287" s="1">
        <v>43358</v>
      </c>
      <c r="D5287">
        <f t="shared" si="328"/>
        <v>2018</v>
      </c>
      <c r="E5287" t="str">
        <f t="shared" si="329"/>
        <v>Sep</v>
      </c>
      <c r="F5287" t="s">
        <v>37</v>
      </c>
      <c r="G5287" t="s">
        <v>3101</v>
      </c>
      <c r="H5287" t="s">
        <v>51</v>
      </c>
      <c r="I5287" t="s">
        <v>188</v>
      </c>
      <c r="J5287" t="s">
        <v>109</v>
      </c>
      <c r="K5287">
        <v>75023</v>
      </c>
      <c r="L5287" t="s">
        <v>25</v>
      </c>
      <c r="M5287" t="s">
        <v>5806</v>
      </c>
      <c r="N5287" t="s">
        <v>128</v>
      </c>
      <c r="O5287" t="s">
        <v>5802</v>
      </c>
      <c r="P5287" s="4">
        <v>9.8559999999999999</v>
      </c>
      <c r="Q5287" s="4">
        <v>9.8559999999999999</v>
      </c>
      <c r="R5287" s="4">
        <f t="shared" si="330"/>
        <v>0</v>
      </c>
      <c r="S5287" s="4">
        <f t="shared" si="331"/>
        <v>0</v>
      </c>
    </row>
    <row r="5288" spans="1:19" x14ac:dyDescent="0.3">
      <c r="A5288" t="s">
        <v>253</v>
      </c>
      <c r="B5288" s="1">
        <v>43365</v>
      </c>
      <c r="C5288" s="1">
        <v>43367</v>
      </c>
      <c r="D5288">
        <f t="shared" si="328"/>
        <v>2018</v>
      </c>
      <c r="E5288" t="str">
        <f t="shared" si="329"/>
        <v>Sep</v>
      </c>
      <c r="F5288" t="s">
        <v>67</v>
      </c>
      <c r="G5288" t="s">
        <v>254</v>
      </c>
      <c r="H5288" t="s">
        <v>22</v>
      </c>
      <c r="I5288" t="s">
        <v>255</v>
      </c>
      <c r="J5288" t="s">
        <v>89</v>
      </c>
      <c r="K5288">
        <v>48911</v>
      </c>
      <c r="L5288" t="s">
        <v>25</v>
      </c>
      <c r="M5288" t="s">
        <v>5806</v>
      </c>
      <c r="N5288" t="s">
        <v>128</v>
      </c>
      <c r="O5288" t="s">
        <v>5802</v>
      </c>
      <c r="P5288" s="4">
        <v>27.72</v>
      </c>
      <c r="Q5288" s="4">
        <v>27.72</v>
      </c>
      <c r="R5288" s="4">
        <f t="shared" si="330"/>
        <v>0</v>
      </c>
      <c r="S5288" s="4">
        <f t="shared" si="331"/>
        <v>0</v>
      </c>
    </row>
    <row r="5289" spans="1:19" ht="15.6" x14ac:dyDescent="0.3">
      <c r="A5289" t="s">
        <v>5809</v>
      </c>
      <c r="B5289" s="1">
        <v>43399</v>
      </c>
      <c r="C5289" s="1">
        <v>43406</v>
      </c>
      <c r="D5289">
        <f t="shared" si="328"/>
        <v>2018</v>
      </c>
      <c r="E5289" t="str">
        <f t="shared" si="329"/>
        <v>Oct</v>
      </c>
      <c r="F5289" t="s">
        <v>37</v>
      </c>
      <c r="G5289" t="s">
        <v>1925</v>
      </c>
      <c r="H5289" s="2" t="s">
        <v>22</v>
      </c>
      <c r="I5289" t="s">
        <v>1298</v>
      </c>
      <c r="J5289" t="s">
        <v>807</v>
      </c>
      <c r="K5289">
        <v>55901</v>
      </c>
      <c r="L5289" t="s">
        <v>25</v>
      </c>
      <c r="M5289" t="s">
        <v>5806</v>
      </c>
      <c r="N5289" t="s">
        <v>128</v>
      </c>
      <c r="O5289" t="s">
        <v>5802</v>
      </c>
      <c r="P5289" s="4">
        <v>6.16</v>
      </c>
      <c r="Q5289" s="4">
        <v>5</v>
      </c>
      <c r="R5289" s="4">
        <f t="shared" si="330"/>
        <v>1.1600000000000001</v>
      </c>
      <c r="S5289" s="4">
        <f t="shared" si="331"/>
        <v>0.17400000000000002</v>
      </c>
    </row>
    <row r="5290" spans="1:19" ht="15.6" x14ac:dyDescent="0.3">
      <c r="A5290" t="s">
        <v>4453</v>
      </c>
      <c r="B5290" s="1">
        <v>42448</v>
      </c>
      <c r="C5290" s="1">
        <v>42452</v>
      </c>
      <c r="D5290">
        <f t="shared" si="328"/>
        <v>2016</v>
      </c>
      <c r="E5290" t="str">
        <f t="shared" si="329"/>
        <v>Mar</v>
      </c>
      <c r="F5290" t="s">
        <v>37</v>
      </c>
      <c r="G5290" t="s">
        <v>2172</v>
      </c>
      <c r="H5290" s="2" t="s">
        <v>22</v>
      </c>
      <c r="I5290" t="s">
        <v>4454</v>
      </c>
      <c r="J5290" t="s">
        <v>33</v>
      </c>
      <c r="K5290">
        <v>92404</v>
      </c>
      <c r="L5290" t="s">
        <v>34</v>
      </c>
      <c r="M5290" t="s">
        <v>5810</v>
      </c>
      <c r="N5290" t="s">
        <v>128</v>
      </c>
      <c r="O5290" t="s">
        <v>5802</v>
      </c>
      <c r="P5290" s="4">
        <v>14.62</v>
      </c>
      <c r="Q5290" s="4">
        <v>100</v>
      </c>
      <c r="R5290" s="4">
        <f t="shared" si="330"/>
        <v>-85.38</v>
      </c>
      <c r="S5290" s="4">
        <f t="shared" si="331"/>
        <v>-12.806999999999999</v>
      </c>
    </row>
    <row r="5291" spans="1:19" ht="15.6" x14ac:dyDescent="0.3">
      <c r="A5291" t="s">
        <v>5811</v>
      </c>
      <c r="B5291" s="1">
        <v>42898</v>
      </c>
      <c r="C5291" s="1">
        <v>42902</v>
      </c>
      <c r="D5291">
        <f t="shared" si="328"/>
        <v>2017</v>
      </c>
      <c r="E5291" t="str">
        <f t="shared" si="329"/>
        <v>Jun</v>
      </c>
      <c r="F5291" t="s">
        <v>67</v>
      </c>
      <c r="G5291" t="s">
        <v>675</v>
      </c>
      <c r="H5291" s="2" t="s">
        <v>22</v>
      </c>
      <c r="I5291" t="s">
        <v>47</v>
      </c>
      <c r="J5291" t="s">
        <v>33</v>
      </c>
      <c r="K5291">
        <v>90036</v>
      </c>
      <c r="L5291" t="s">
        <v>34</v>
      </c>
      <c r="M5291" t="s">
        <v>5810</v>
      </c>
      <c r="N5291" t="s">
        <v>128</v>
      </c>
      <c r="O5291" t="s">
        <v>5802</v>
      </c>
      <c r="P5291" s="4">
        <v>14.62</v>
      </c>
      <c r="Q5291" s="4">
        <v>18</v>
      </c>
      <c r="R5291" s="4">
        <f t="shared" si="330"/>
        <v>-3.3800000000000008</v>
      </c>
      <c r="S5291" s="4">
        <f t="shared" si="331"/>
        <v>-0.50700000000000012</v>
      </c>
    </row>
    <row r="5292" spans="1:19" ht="15.6" x14ac:dyDescent="0.3">
      <c r="A5292" t="s">
        <v>5812</v>
      </c>
      <c r="B5292" s="1">
        <v>43233</v>
      </c>
      <c r="C5292" s="1">
        <v>43240</v>
      </c>
      <c r="D5292">
        <f t="shared" si="328"/>
        <v>2018</v>
      </c>
      <c r="E5292" t="str">
        <f t="shared" si="329"/>
        <v>May</v>
      </c>
      <c r="F5292" t="s">
        <v>37</v>
      </c>
      <c r="G5292" t="s">
        <v>1889</v>
      </c>
      <c r="H5292" s="2" t="s">
        <v>22</v>
      </c>
      <c r="I5292" t="s">
        <v>32</v>
      </c>
      <c r="J5292" t="s">
        <v>33</v>
      </c>
      <c r="K5292">
        <v>94110</v>
      </c>
      <c r="L5292" t="s">
        <v>34</v>
      </c>
      <c r="M5292" t="s">
        <v>5810</v>
      </c>
      <c r="N5292" t="s">
        <v>128</v>
      </c>
      <c r="O5292" t="s">
        <v>5802</v>
      </c>
      <c r="P5292" s="4">
        <v>58.48</v>
      </c>
      <c r="Q5292" s="4">
        <v>58.48</v>
      </c>
      <c r="R5292" s="4">
        <f t="shared" si="330"/>
        <v>0</v>
      </c>
      <c r="S5292" s="4">
        <f t="shared" si="331"/>
        <v>0</v>
      </c>
    </row>
    <row r="5293" spans="1:19" ht="15.6" x14ac:dyDescent="0.3">
      <c r="A5293" t="s">
        <v>1897</v>
      </c>
      <c r="B5293" s="1">
        <v>42217</v>
      </c>
      <c r="C5293" s="1">
        <v>42221</v>
      </c>
      <c r="D5293">
        <f t="shared" si="328"/>
        <v>2015</v>
      </c>
      <c r="E5293" t="str">
        <f t="shared" si="329"/>
        <v>Aug</v>
      </c>
      <c r="F5293" t="s">
        <v>37</v>
      </c>
      <c r="G5293" t="s">
        <v>1898</v>
      </c>
      <c r="H5293" s="2" t="s">
        <v>22</v>
      </c>
      <c r="I5293" t="s">
        <v>1899</v>
      </c>
      <c r="J5293" t="s">
        <v>83</v>
      </c>
      <c r="K5293">
        <v>28205</v>
      </c>
      <c r="L5293" t="s">
        <v>44</v>
      </c>
      <c r="M5293" t="s">
        <v>5810</v>
      </c>
      <c r="N5293" t="s">
        <v>128</v>
      </c>
      <c r="O5293" t="s">
        <v>5802</v>
      </c>
      <c r="P5293" s="4">
        <v>17.544</v>
      </c>
      <c r="Q5293" s="4">
        <v>18</v>
      </c>
      <c r="R5293" s="4">
        <f t="shared" si="330"/>
        <v>-0.45599999999999952</v>
      </c>
      <c r="S5293" s="4">
        <f t="shared" si="331"/>
        <v>-6.8399999999999919E-2</v>
      </c>
    </row>
    <row r="5294" spans="1:19" ht="15.6" x14ac:dyDescent="0.3">
      <c r="A5294" t="s">
        <v>2281</v>
      </c>
      <c r="B5294" s="1">
        <v>42288</v>
      </c>
      <c r="C5294" s="1">
        <v>42292</v>
      </c>
      <c r="D5294">
        <f t="shared" si="328"/>
        <v>2015</v>
      </c>
      <c r="E5294" t="str">
        <f t="shared" si="329"/>
        <v>Oct</v>
      </c>
      <c r="F5294" t="s">
        <v>37</v>
      </c>
      <c r="G5294" t="s">
        <v>173</v>
      </c>
      <c r="H5294" s="2" t="s">
        <v>22</v>
      </c>
      <c r="I5294" t="s">
        <v>281</v>
      </c>
      <c r="J5294" t="s">
        <v>93</v>
      </c>
      <c r="K5294">
        <v>72701</v>
      </c>
      <c r="L5294" t="s">
        <v>44</v>
      </c>
      <c r="M5294" t="s">
        <v>5810</v>
      </c>
      <c r="N5294" t="s">
        <v>128</v>
      </c>
      <c r="O5294" t="s">
        <v>5802</v>
      </c>
      <c r="P5294" s="4">
        <v>7.31</v>
      </c>
      <c r="Q5294" s="4">
        <v>100</v>
      </c>
      <c r="R5294" s="4">
        <f t="shared" si="330"/>
        <v>-92.69</v>
      </c>
      <c r="S5294" s="4">
        <f t="shared" si="331"/>
        <v>-13.903499999999999</v>
      </c>
    </row>
    <row r="5295" spans="1:19" ht="15.6" x14ac:dyDescent="0.3">
      <c r="A5295" t="s">
        <v>489</v>
      </c>
      <c r="B5295" s="1">
        <v>42695</v>
      </c>
      <c r="C5295" s="1">
        <v>42700</v>
      </c>
      <c r="D5295">
        <f t="shared" si="328"/>
        <v>2016</v>
      </c>
      <c r="E5295" t="str">
        <f t="shared" si="329"/>
        <v>Nov</v>
      </c>
      <c r="F5295" t="s">
        <v>67</v>
      </c>
      <c r="G5295" t="s">
        <v>490</v>
      </c>
      <c r="H5295" s="2" t="s">
        <v>22</v>
      </c>
      <c r="I5295" t="s">
        <v>491</v>
      </c>
      <c r="J5295" t="s">
        <v>109</v>
      </c>
      <c r="K5295">
        <v>77642</v>
      </c>
      <c r="L5295" t="s">
        <v>25</v>
      </c>
      <c r="M5295" t="s">
        <v>5810</v>
      </c>
      <c r="N5295" t="s">
        <v>128</v>
      </c>
      <c r="O5295" t="s">
        <v>5802</v>
      </c>
      <c r="P5295" s="4">
        <v>11.696</v>
      </c>
      <c r="Q5295" s="4">
        <v>11.696</v>
      </c>
      <c r="R5295" s="4">
        <f t="shared" si="330"/>
        <v>0</v>
      </c>
      <c r="S5295" s="4">
        <f t="shared" si="331"/>
        <v>0</v>
      </c>
    </row>
    <row r="5296" spans="1:19" x14ac:dyDescent="0.3">
      <c r="A5296" t="s">
        <v>5813</v>
      </c>
      <c r="B5296" s="1">
        <v>42980</v>
      </c>
      <c r="C5296" s="1">
        <v>42986</v>
      </c>
      <c r="D5296">
        <f t="shared" si="328"/>
        <v>2017</v>
      </c>
      <c r="E5296" t="str">
        <f t="shared" si="329"/>
        <v>Sep</v>
      </c>
      <c r="F5296" t="s">
        <v>37</v>
      </c>
      <c r="G5296" t="s">
        <v>162</v>
      </c>
      <c r="H5296" t="s">
        <v>51</v>
      </c>
      <c r="I5296" t="s">
        <v>23</v>
      </c>
      <c r="J5296" t="s">
        <v>24</v>
      </c>
      <c r="K5296">
        <v>60623</v>
      </c>
      <c r="L5296" t="s">
        <v>25</v>
      </c>
      <c r="M5296" t="s">
        <v>5810</v>
      </c>
      <c r="N5296" t="s">
        <v>128</v>
      </c>
      <c r="O5296" t="s">
        <v>5802</v>
      </c>
      <c r="P5296" s="4">
        <v>29.24</v>
      </c>
      <c r="Q5296" s="4">
        <v>29.24</v>
      </c>
      <c r="R5296" s="4">
        <f t="shared" si="330"/>
        <v>0</v>
      </c>
      <c r="S5296" s="4">
        <f t="shared" si="331"/>
        <v>0</v>
      </c>
    </row>
    <row r="5297" spans="1:19" ht="15.6" x14ac:dyDescent="0.3">
      <c r="A5297" t="s">
        <v>5814</v>
      </c>
      <c r="B5297" s="1">
        <v>43053</v>
      </c>
      <c r="C5297" s="1">
        <v>43058</v>
      </c>
      <c r="D5297">
        <f t="shared" si="328"/>
        <v>2017</v>
      </c>
      <c r="E5297" t="str">
        <f t="shared" si="329"/>
        <v>Nov</v>
      </c>
      <c r="F5297" t="s">
        <v>37</v>
      </c>
      <c r="G5297" t="s">
        <v>1494</v>
      </c>
      <c r="H5297" s="2" t="s">
        <v>22</v>
      </c>
      <c r="I5297" t="s">
        <v>32</v>
      </c>
      <c r="J5297" t="s">
        <v>33</v>
      </c>
      <c r="K5297">
        <v>94110</v>
      </c>
      <c r="L5297" t="s">
        <v>34</v>
      </c>
      <c r="M5297" t="s">
        <v>5815</v>
      </c>
      <c r="N5297" t="s">
        <v>110</v>
      </c>
      <c r="O5297" t="s">
        <v>5802</v>
      </c>
      <c r="P5297" s="4">
        <v>7.38</v>
      </c>
      <c r="Q5297" s="4">
        <v>5</v>
      </c>
      <c r="R5297" s="4">
        <f t="shared" si="330"/>
        <v>2.38</v>
      </c>
      <c r="S5297" s="4">
        <f t="shared" si="331"/>
        <v>0.35699999999999998</v>
      </c>
    </row>
    <row r="5298" spans="1:19" ht="15.6" x14ac:dyDescent="0.3">
      <c r="A5298" t="s">
        <v>3152</v>
      </c>
      <c r="B5298" s="1">
        <v>43386</v>
      </c>
      <c r="C5298" s="1">
        <v>43387</v>
      </c>
      <c r="D5298">
        <f t="shared" si="328"/>
        <v>2018</v>
      </c>
      <c r="E5298" t="str">
        <f t="shared" si="329"/>
        <v>Oct</v>
      </c>
      <c r="F5298" t="s">
        <v>20</v>
      </c>
      <c r="G5298" t="s">
        <v>268</v>
      </c>
      <c r="H5298" s="2" t="s">
        <v>22</v>
      </c>
      <c r="I5298" t="s">
        <v>42</v>
      </c>
      <c r="J5298" t="s">
        <v>43</v>
      </c>
      <c r="K5298">
        <v>70506</v>
      </c>
      <c r="L5298" t="s">
        <v>44</v>
      </c>
      <c r="M5298" t="s">
        <v>5815</v>
      </c>
      <c r="N5298" t="s">
        <v>128</v>
      </c>
      <c r="O5298" t="s">
        <v>5802</v>
      </c>
      <c r="P5298" s="4">
        <v>11.07</v>
      </c>
      <c r="Q5298" s="4">
        <v>18</v>
      </c>
      <c r="R5298" s="4">
        <f t="shared" si="330"/>
        <v>-6.93</v>
      </c>
      <c r="S5298" s="4">
        <f t="shared" si="331"/>
        <v>-1.0394999999999999</v>
      </c>
    </row>
    <row r="5299" spans="1:19" ht="15.6" x14ac:dyDescent="0.3">
      <c r="A5299" t="s">
        <v>5783</v>
      </c>
      <c r="B5299" s="1">
        <v>42909</v>
      </c>
      <c r="C5299" s="1">
        <v>42914</v>
      </c>
      <c r="D5299">
        <f t="shared" si="328"/>
        <v>2017</v>
      </c>
      <c r="E5299" t="str">
        <f t="shared" si="329"/>
        <v>Jun</v>
      </c>
      <c r="F5299" t="s">
        <v>37</v>
      </c>
      <c r="G5299" t="s">
        <v>441</v>
      </c>
      <c r="H5299" s="2" t="s">
        <v>22</v>
      </c>
      <c r="I5299" t="s">
        <v>61</v>
      </c>
      <c r="J5299" t="s">
        <v>62</v>
      </c>
      <c r="K5299">
        <v>10009</v>
      </c>
      <c r="L5299" t="s">
        <v>54</v>
      </c>
      <c r="M5299" t="s">
        <v>5815</v>
      </c>
      <c r="N5299" t="s">
        <v>110</v>
      </c>
      <c r="O5299" t="s">
        <v>5802</v>
      </c>
      <c r="P5299" s="4">
        <v>18.45</v>
      </c>
      <c r="Q5299" s="4">
        <v>18</v>
      </c>
      <c r="R5299" s="4">
        <f t="shared" si="330"/>
        <v>0.44999999999999929</v>
      </c>
      <c r="S5299" s="4">
        <f t="shared" si="331"/>
        <v>6.7499999999999893E-2</v>
      </c>
    </row>
    <row r="5300" spans="1:19" ht="15.6" x14ac:dyDescent="0.3">
      <c r="A5300" t="s">
        <v>443</v>
      </c>
      <c r="B5300" s="1">
        <v>42986</v>
      </c>
      <c r="C5300" s="1">
        <v>42992</v>
      </c>
      <c r="D5300">
        <f t="shared" si="328"/>
        <v>2017</v>
      </c>
      <c r="E5300" t="str">
        <f t="shared" si="329"/>
        <v>Sep</v>
      </c>
      <c r="F5300" t="s">
        <v>37</v>
      </c>
      <c r="G5300" t="s">
        <v>444</v>
      </c>
      <c r="H5300" s="2" t="s">
        <v>22</v>
      </c>
      <c r="I5300" t="s">
        <v>445</v>
      </c>
      <c r="J5300" t="s">
        <v>314</v>
      </c>
      <c r="K5300">
        <v>2148</v>
      </c>
      <c r="L5300" t="s">
        <v>54</v>
      </c>
      <c r="M5300" t="s">
        <v>5815</v>
      </c>
      <c r="N5300" t="s">
        <v>128</v>
      </c>
      <c r="O5300" t="s">
        <v>5802</v>
      </c>
      <c r="P5300" s="4">
        <v>14.76</v>
      </c>
      <c r="Q5300" s="4">
        <v>18</v>
      </c>
      <c r="R5300" s="4">
        <f t="shared" si="330"/>
        <v>-3.24</v>
      </c>
      <c r="S5300" s="4">
        <f t="shared" si="331"/>
        <v>-0.48599999999999999</v>
      </c>
    </row>
    <row r="5301" spans="1:19" ht="15.6" x14ac:dyDescent="0.3">
      <c r="A5301" t="s">
        <v>5816</v>
      </c>
      <c r="B5301" s="1">
        <v>43439</v>
      </c>
      <c r="C5301" s="1">
        <v>43442</v>
      </c>
      <c r="D5301">
        <f t="shared" si="328"/>
        <v>2018</v>
      </c>
      <c r="E5301" t="str">
        <f t="shared" si="329"/>
        <v>Dec</v>
      </c>
      <c r="F5301" t="s">
        <v>67</v>
      </c>
      <c r="G5301" t="s">
        <v>3300</v>
      </c>
      <c r="H5301" s="2" t="s">
        <v>22</v>
      </c>
      <c r="I5301" t="s">
        <v>61</v>
      </c>
      <c r="J5301" t="s">
        <v>62</v>
      </c>
      <c r="K5301">
        <v>10024</v>
      </c>
      <c r="L5301" t="s">
        <v>54</v>
      </c>
      <c r="M5301" t="s">
        <v>5815</v>
      </c>
      <c r="N5301" t="s">
        <v>128</v>
      </c>
      <c r="O5301" t="s">
        <v>5802</v>
      </c>
      <c r="P5301" s="4">
        <v>11.07</v>
      </c>
      <c r="Q5301" s="4">
        <v>18</v>
      </c>
      <c r="R5301" s="4">
        <f t="shared" si="330"/>
        <v>-6.93</v>
      </c>
      <c r="S5301" s="4">
        <f t="shared" si="331"/>
        <v>-1.0394999999999999</v>
      </c>
    </row>
    <row r="5302" spans="1:19" ht="15.6" x14ac:dyDescent="0.3">
      <c r="A5302" t="s">
        <v>1787</v>
      </c>
      <c r="B5302" s="1">
        <v>42333</v>
      </c>
      <c r="C5302" s="1">
        <v>42338</v>
      </c>
      <c r="D5302">
        <f t="shared" si="328"/>
        <v>2015</v>
      </c>
      <c r="E5302" t="str">
        <f t="shared" si="329"/>
        <v>Nov</v>
      </c>
      <c r="F5302" t="s">
        <v>37</v>
      </c>
      <c r="G5302" t="s">
        <v>1788</v>
      </c>
      <c r="H5302" s="2" t="s">
        <v>22</v>
      </c>
      <c r="I5302" t="s">
        <v>422</v>
      </c>
      <c r="J5302" t="s">
        <v>109</v>
      </c>
      <c r="K5302">
        <v>76017</v>
      </c>
      <c r="L5302" t="s">
        <v>25</v>
      </c>
      <c r="M5302" t="s">
        <v>5815</v>
      </c>
      <c r="N5302" t="s">
        <v>128</v>
      </c>
      <c r="O5302" t="s">
        <v>5802</v>
      </c>
      <c r="P5302" s="4">
        <v>5.9039999999999999</v>
      </c>
      <c r="Q5302" s="4">
        <v>5</v>
      </c>
      <c r="R5302" s="4">
        <f t="shared" si="330"/>
        <v>0.90399999999999991</v>
      </c>
      <c r="S5302" s="4">
        <f t="shared" si="331"/>
        <v>0.13559999999999997</v>
      </c>
    </row>
    <row r="5303" spans="1:19" ht="15.6" x14ac:dyDescent="0.3">
      <c r="A5303" t="s">
        <v>5817</v>
      </c>
      <c r="B5303" s="1">
        <v>42225</v>
      </c>
      <c r="C5303" s="1">
        <v>42232</v>
      </c>
      <c r="D5303">
        <f t="shared" si="328"/>
        <v>2015</v>
      </c>
      <c r="E5303" t="str">
        <f t="shared" si="329"/>
        <v>Aug</v>
      </c>
      <c r="F5303" t="s">
        <v>37</v>
      </c>
      <c r="G5303" t="s">
        <v>1057</v>
      </c>
      <c r="H5303" s="2" t="s">
        <v>22</v>
      </c>
      <c r="I5303" t="s">
        <v>39</v>
      </c>
      <c r="J5303" t="s">
        <v>33</v>
      </c>
      <c r="K5303">
        <v>92037</v>
      </c>
      <c r="L5303" t="s">
        <v>34</v>
      </c>
      <c r="M5303" t="s">
        <v>5818</v>
      </c>
      <c r="N5303" t="s">
        <v>128</v>
      </c>
      <c r="O5303" t="s">
        <v>5802</v>
      </c>
      <c r="P5303" s="4">
        <v>20.88</v>
      </c>
      <c r="Q5303" s="4">
        <v>18</v>
      </c>
      <c r="R5303" s="4">
        <f t="shared" si="330"/>
        <v>2.879999999999999</v>
      </c>
      <c r="S5303" s="4">
        <f t="shared" si="331"/>
        <v>0.43199999999999983</v>
      </c>
    </row>
    <row r="5304" spans="1:19" ht="15.6" x14ac:dyDescent="0.3">
      <c r="A5304" t="s">
        <v>4104</v>
      </c>
      <c r="B5304" s="1">
        <v>43004</v>
      </c>
      <c r="C5304" s="1">
        <v>43004</v>
      </c>
      <c r="D5304">
        <f t="shared" si="328"/>
        <v>2017</v>
      </c>
      <c r="E5304" t="str">
        <f t="shared" si="329"/>
        <v>Sep</v>
      </c>
      <c r="F5304" t="s">
        <v>30</v>
      </c>
      <c r="G5304" t="s">
        <v>1151</v>
      </c>
      <c r="H5304" s="2" t="s">
        <v>22</v>
      </c>
      <c r="I5304" t="s">
        <v>272</v>
      </c>
      <c r="J5304" t="s">
        <v>33</v>
      </c>
      <c r="K5304">
        <v>92374</v>
      </c>
      <c r="L5304" t="s">
        <v>34</v>
      </c>
      <c r="M5304" t="s">
        <v>5818</v>
      </c>
      <c r="N5304" t="s">
        <v>128</v>
      </c>
      <c r="O5304" t="s">
        <v>5802</v>
      </c>
      <c r="P5304" s="4">
        <v>7.83</v>
      </c>
      <c r="Q5304" s="4">
        <v>18</v>
      </c>
      <c r="R5304" s="4">
        <f t="shared" si="330"/>
        <v>-10.17</v>
      </c>
      <c r="S5304" s="4">
        <f t="shared" si="331"/>
        <v>-1.5254999999999999</v>
      </c>
    </row>
    <row r="5305" spans="1:19" ht="15.6" x14ac:dyDescent="0.3">
      <c r="A5305" t="s">
        <v>1260</v>
      </c>
      <c r="B5305" s="1">
        <v>42937</v>
      </c>
      <c r="C5305" s="1">
        <v>42942</v>
      </c>
      <c r="D5305">
        <f t="shared" si="328"/>
        <v>2017</v>
      </c>
      <c r="E5305" t="str">
        <f t="shared" si="329"/>
        <v>Jul</v>
      </c>
      <c r="F5305" t="s">
        <v>37</v>
      </c>
      <c r="G5305" t="s">
        <v>719</v>
      </c>
      <c r="H5305" s="2" t="s">
        <v>22</v>
      </c>
      <c r="I5305" t="s">
        <v>533</v>
      </c>
      <c r="J5305" t="s">
        <v>83</v>
      </c>
      <c r="K5305">
        <v>28027</v>
      </c>
      <c r="L5305" t="s">
        <v>44</v>
      </c>
      <c r="M5305" t="s">
        <v>5818</v>
      </c>
      <c r="N5305" t="s">
        <v>110</v>
      </c>
      <c r="O5305" t="s">
        <v>5802</v>
      </c>
      <c r="P5305" s="4">
        <v>6.2640000000000002</v>
      </c>
      <c r="Q5305" s="4">
        <v>5</v>
      </c>
      <c r="R5305" s="4">
        <f t="shared" si="330"/>
        <v>1.2640000000000002</v>
      </c>
      <c r="S5305" s="4">
        <f t="shared" si="331"/>
        <v>0.18960000000000002</v>
      </c>
    </row>
    <row r="5306" spans="1:19" ht="15.6" x14ac:dyDescent="0.3">
      <c r="A5306" t="s">
        <v>1418</v>
      </c>
      <c r="B5306" s="1">
        <v>43191</v>
      </c>
      <c r="C5306" s="1">
        <v>43194</v>
      </c>
      <c r="D5306">
        <f t="shared" si="328"/>
        <v>2018</v>
      </c>
      <c r="E5306" t="str">
        <f t="shared" si="329"/>
        <v>Apr</v>
      </c>
      <c r="F5306" t="s">
        <v>67</v>
      </c>
      <c r="G5306" t="s">
        <v>833</v>
      </c>
      <c r="H5306" s="2" t="s">
        <v>22</v>
      </c>
      <c r="I5306" t="s">
        <v>78</v>
      </c>
      <c r="J5306" t="s">
        <v>79</v>
      </c>
      <c r="K5306">
        <v>32216</v>
      </c>
      <c r="L5306" t="s">
        <v>44</v>
      </c>
      <c r="M5306" t="s">
        <v>5818</v>
      </c>
      <c r="N5306" t="s">
        <v>128</v>
      </c>
      <c r="O5306" t="s">
        <v>5802</v>
      </c>
      <c r="P5306" s="4">
        <v>6.2640000000000002</v>
      </c>
      <c r="Q5306" s="4">
        <v>5</v>
      </c>
      <c r="R5306" s="4">
        <f t="shared" si="330"/>
        <v>1.2640000000000002</v>
      </c>
      <c r="S5306" s="4">
        <f t="shared" si="331"/>
        <v>0.18960000000000002</v>
      </c>
    </row>
    <row r="5307" spans="1:19" ht="15.6" x14ac:dyDescent="0.3">
      <c r="A5307" t="s">
        <v>3780</v>
      </c>
      <c r="B5307" s="1">
        <v>42518</v>
      </c>
      <c r="C5307" s="1">
        <v>42522</v>
      </c>
      <c r="D5307">
        <f t="shared" si="328"/>
        <v>2016</v>
      </c>
      <c r="E5307" t="str">
        <f t="shared" si="329"/>
        <v>May</v>
      </c>
      <c r="F5307" t="s">
        <v>37</v>
      </c>
      <c r="G5307" t="s">
        <v>2156</v>
      </c>
      <c r="H5307" s="2" t="s">
        <v>22</v>
      </c>
      <c r="I5307" t="s">
        <v>972</v>
      </c>
      <c r="J5307" t="s">
        <v>62</v>
      </c>
      <c r="K5307">
        <v>11520</v>
      </c>
      <c r="L5307" t="s">
        <v>54</v>
      </c>
      <c r="M5307" t="s">
        <v>5818</v>
      </c>
      <c r="N5307" t="s">
        <v>128</v>
      </c>
      <c r="O5307" t="s">
        <v>5802</v>
      </c>
      <c r="P5307" s="4">
        <v>13.05</v>
      </c>
      <c r="Q5307" s="4">
        <v>13.05</v>
      </c>
      <c r="R5307" s="4">
        <f t="shared" si="330"/>
        <v>0</v>
      </c>
      <c r="S5307" s="4">
        <f t="shared" si="331"/>
        <v>0</v>
      </c>
    </row>
    <row r="5308" spans="1:19" ht="15.6" x14ac:dyDescent="0.3">
      <c r="A5308" t="s">
        <v>4235</v>
      </c>
      <c r="B5308" s="1">
        <v>43061</v>
      </c>
      <c r="C5308" s="1">
        <v>43066</v>
      </c>
      <c r="D5308">
        <f t="shared" si="328"/>
        <v>2017</v>
      </c>
      <c r="E5308" t="str">
        <f t="shared" si="329"/>
        <v>Nov</v>
      </c>
      <c r="F5308" t="s">
        <v>37</v>
      </c>
      <c r="G5308" t="s">
        <v>2404</v>
      </c>
      <c r="H5308" s="2" t="s">
        <v>22</v>
      </c>
      <c r="I5308" t="s">
        <v>113</v>
      </c>
      <c r="J5308" t="s">
        <v>109</v>
      </c>
      <c r="K5308">
        <v>77095</v>
      </c>
      <c r="L5308" t="s">
        <v>25</v>
      </c>
      <c r="M5308" t="s">
        <v>5818</v>
      </c>
      <c r="N5308" t="s">
        <v>128</v>
      </c>
      <c r="O5308" t="s">
        <v>5802</v>
      </c>
      <c r="P5308" s="4">
        <v>2.0880000000000001</v>
      </c>
      <c r="Q5308" s="4">
        <v>5</v>
      </c>
      <c r="R5308" s="4">
        <f t="shared" si="330"/>
        <v>-2.9119999999999999</v>
      </c>
      <c r="S5308" s="4">
        <f t="shared" si="331"/>
        <v>-0.43679999999999997</v>
      </c>
    </row>
    <row r="5309" spans="1:19" ht="15.6" x14ac:dyDescent="0.3">
      <c r="A5309" t="s">
        <v>4237</v>
      </c>
      <c r="B5309" s="1">
        <v>42120</v>
      </c>
      <c r="C5309" s="1">
        <v>42124</v>
      </c>
      <c r="D5309">
        <f t="shared" si="328"/>
        <v>2015</v>
      </c>
      <c r="E5309" t="str">
        <f t="shared" si="329"/>
        <v>Apr</v>
      </c>
      <c r="F5309" t="s">
        <v>37</v>
      </c>
      <c r="G5309" t="s">
        <v>529</v>
      </c>
      <c r="H5309" s="2" t="s">
        <v>22</v>
      </c>
      <c r="I5309" t="s">
        <v>47</v>
      </c>
      <c r="J5309" t="s">
        <v>33</v>
      </c>
      <c r="K5309">
        <v>90036</v>
      </c>
      <c r="L5309" t="s">
        <v>34</v>
      </c>
      <c r="M5309" t="s">
        <v>5819</v>
      </c>
      <c r="N5309" t="s">
        <v>128</v>
      </c>
      <c r="O5309" t="s">
        <v>5802</v>
      </c>
      <c r="P5309" s="4">
        <v>12.6</v>
      </c>
      <c r="Q5309" s="4">
        <v>12.6</v>
      </c>
      <c r="R5309" s="4">
        <f t="shared" si="330"/>
        <v>0</v>
      </c>
      <c r="S5309" s="4">
        <f t="shared" si="331"/>
        <v>0</v>
      </c>
    </row>
    <row r="5310" spans="1:19" ht="15.6" x14ac:dyDescent="0.3">
      <c r="A5310" t="s">
        <v>5820</v>
      </c>
      <c r="B5310" s="1">
        <v>42944</v>
      </c>
      <c r="C5310" s="1">
        <v>42950</v>
      </c>
      <c r="D5310">
        <f t="shared" si="328"/>
        <v>2017</v>
      </c>
      <c r="E5310" t="str">
        <f t="shared" si="329"/>
        <v>Jul</v>
      </c>
      <c r="F5310" t="s">
        <v>37</v>
      </c>
      <c r="G5310" t="s">
        <v>2871</v>
      </c>
      <c r="H5310" s="2" t="s">
        <v>22</v>
      </c>
      <c r="I5310" t="s">
        <v>47</v>
      </c>
      <c r="J5310" t="s">
        <v>33</v>
      </c>
      <c r="K5310">
        <v>90032</v>
      </c>
      <c r="L5310" t="s">
        <v>34</v>
      </c>
      <c r="M5310" t="s">
        <v>5819</v>
      </c>
      <c r="N5310" t="s">
        <v>110</v>
      </c>
      <c r="O5310" t="s">
        <v>5802</v>
      </c>
      <c r="P5310" s="4">
        <v>18.899999999999999</v>
      </c>
      <c r="Q5310" s="4">
        <v>18</v>
      </c>
      <c r="R5310" s="4">
        <f t="shared" si="330"/>
        <v>0.89999999999999858</v>
      </c>
      <c r="S5310" s="4">
        <f t="shared" si="331"/>
        <v>0.13499999999999979</v>
      </c>
    </row>
    <row r="5311" spans="1:19" ht="15.6" x14ac:dyDescent="0.3">
      <c r="A5311" t="s">
        <v>251</v>
      </c>
      <c r="B5311" s="1">
        <v>42066</v>
      </c>
      <c r="C5311" s="1">
        <v>42071</v>
      </c>
      <c r="D5311">
        <f t="shared" si="328"/>
        <v>2015</v>
      </c>
      <c r="E5311" t="str">
        <f t="shared" si="329"/>
        <v>Mar</v>
      </c>
      <c r="F5311" t="s">
        <v>37</v>
      </c>
      <c r="G5311" t="s">
        <v>252</v>
      </c>
      <c r="H5311" s="2" t="s">
        <v>22</v>
      </c>
      <c r="I5311" t="s">
        <v>182</v>
      </c>
      <c r="J5311" t="s">
        <v>233</v>
      </c>
      <c r="K5311">
        <v>43229</v>
      </c>
      <c r="L5311" t="s">
        <v>54</v>
      </c>
      <c r="M5311" t="s">
        <v>5819</v>
      </c>
      <c r="N5311" t="s">
        <v>128</v>
      </c>
      <c r="O5311" t="s">
        <v>5802</v>
      </c>
      <c r="P5311" s="4">
        <v>15.12</v>
      </c>
      <c r="Q5311" s="4">
        <v>18</v>
      </c>
      <c r="R5311" s="4">
        <f t="shared" si="330"/>
        <v>-2.8800000000000008</v>
      </c>
      <c r="S5311" s="4">
        <f t="shared" si="331"/>
        <v>-0.43200000000000011</v>
      </c>
    </row>
    <row r="5312" spans="1:19" ht="15.6" x14ac:dyDescent="0.3">
      <c r="A5312" t="s">
        <v>5821</v>
      </c>
      <c r="B5312" s="1">
        <v>43327</v>
      </c>
      <c r="C5312" s="1">
        <v>43331</v>
      </c>
      <c r="D5312">
        <f t="shared" si="328"/>
        <v>2018</v>
      </c>
      <c r="E5312" t="str">
        <f t="shared" si="329"/>
        <v>Aug</v>
      </c>
      <c r="F5312" t="s">
        <v>37</v>
      </c>
      <c r="G5312" t="s">
        <v>1093</v>
      </c>
      <c r="H5312" s="2" t="s">
        <v>22</v>
      </c>
      <c r="I5312" t="s">
        <v>2029</v>
      </c>
      <c r="J5312" t="s">
        <v>807</v>
      </c>
      <c r="K5312">
        <v>55113</v>
      </c>
      <c r="L5312" t="s">
        <v>25</v>
      </c>
      <c r="M5312" t="s">
        <v>5819</v>
      </c>
      <c r="N5312" t="s">
        <v>128</v>
      </c>
      <c r="O5312" t="s">
        <v>5802</v>
      </c>
      <c r="P5312" s="4">
        <v>50.4</v>
      </c>
      <c r="Q5312" s="4">
        <v>50.4</v>
      </c>
      <c r="R5312" s="4">
        <f t="shared" si="330"/>
        <v>0</v>
      </c>
      <c r="S5312" s="4">
        <f t="shared" si="331"/>
        <v>0</v>
      </c>
    </row>
    <row r="5313" spans="1:19" ht="15.6" x14ac:dyDescent="0.3">
      <c r="A5313" t="s">
        <v>1848</v>
      </c>
      <c r="B5313" s="1">
        <v>42318</v>
      </c>
      <c r="C5313" s="1">
        <v>42324</v>
      </c>
      <c r="D5313">
        <f t="shared" si="328"/>
        <v>2015</v>
      </c>
      <c r="E5313" t="str">
        <f t="shared" si="329"/>
        <v>Nov</v>
      </c>
      <c r="F5313" t="s">
        <v>37</v>
      </c>
      <c r="G5313" t="s">
        <v>1849</v>
      </c>
      <c r="H5313" s="2" t="s">
        <v>22</v>
      </c>
      <c r="I5313" t="s">
        <v>39</v>
      </c>
      <c r="J5313" t="s">
        <v>33</v>
      </c>
      <c r="K5313">
        <v>92037</v>
      </c>
      <c r="L5313" t="s">
        <v>34</v>
      </c>
      <c r="M5313" t="s">
        <v>5822</v>
      </c>
      <c r="N5313" t="s">
        <v>128</v>
      </c>
      <c r="O5313" t="s">
        <v>5802</v>
      </c>
      <c r="P5313" s="4">
        <v>39.840000000000003</v>
      </c>
      <c r="Q5313" s="4">
        <v>39.840000000000003</v>
      </c>
      <c r="R5313" s="4">
        <f t="shared" si="330"/>
        <v>0</v>
      </c>
      <c r="S5313" s="4">
        <f t="shared" si="331"/>
        <v>0</v>
      </c>
    </row>
    <row r="5314" spans="1:19" ht="15.6" x14ac:dyDescent="0.3">
      <c r="A5314" t="s">
        <v>3068</v>
      </c>
      <c r="B5314" s="1">
        <v>43087</v>
      </c>
      <c r="C5314" s="1">
        <v>43090</v>
      </c>
      <c r="D5314">
        <f t="shared" ref="D5314:D5377" si="332">YEAR(B5314)</f>
        <v>2017</v>
      </c>
      <c r="E5314" t="str">
        <f t="shared" ref="E5314:E5377" si="333">TEXT(B5314,"mmm")</f>
        <v>Dec</v>
      </c>
      <c r="F5314" t="s">
        <v>20</v>
      </c>
      <c r="G5314" t="s">
        <v>1141</v>
      </c>
      <c r="H5314" s="2" t="s">
        <v>22</v>
      </c>
      <c r="I5314" t="s">
        <v>431</v>
      </c>
      <c r="J5314" t="s">
        <v>242</v>
      </c>
      <c r="K5314">
        <v>97301</v>
      </c>
      <c r="L5314" t="s">
        <v>34</v>
      </c>
      <c r="M5314" t="s">
        <v>5822</v>
      </c>
      <c r="N5314" t="s">
        <v>128</v>
      </c>
      <c r="O5314" t="s">
        <v>5802</v>
      </c>
      <c r="P5314" s="4">
        <v>15.936</v>
      </c>
      <c r="Q5314" s="4">
        <v>18</v>
      </c>
      <c r="R5314" s="4">
        <f t="shared" si="330"/>
        <v>-2.0640000000000001</v>
      </c>
      <c r="S5314" s="4">
        <f t="shared" si="331"/>
        <v>-0.30959999999999999</v>
      </c>
    </row>
    <row r="5315" spans="1:19" ht="15.6" x14ac:dyDescent="0.3">
      <c r="A5315" t="s">
        <v>3733</v>
      </c>
      <c r="B5315" s="1">
        <v>42891</v>
      </c>
      <c r="C5315" s="1">
        <v>42897</v>
      </c>
      <c r="D5315">
        <f t="shared" si="332"/>
        <v>2017</v>
      </c>
      <c r="E5315" t="str">
        <f t="shared" si="333"/>
        <v>Jun</v>
      </c>
      <c r="F5315" t="s">
        <v>37</v>
      </c>
      <c r="G5315" t="s">
        <v>185</v>
      </c>
      <c r="H5315" s="2" t="s">
        <v>22</v>
      </c>
      <c r="I5315" t="s">
        <v>466</v>
      </c>
      <c r="J5315" t="s">
        <v>53</v>
      </c>
      <c r="K5315">
        <v>19711</v>
      </c>
      <c r="L5315" t="s">
        <v>54</v>
      </c>
      <c r="M5315" t="s">
        <v>5822</v>
      </c>
      <c r="N5315" t="s">
        <v>128</v>
      </c>
      <c r="O5315" t="s">
        <v>5802</v>
      </c>
      <c r="P5315" s="4">
        <v>14.94</v>
      </c>
      <c r="Q5315" s="4">
        <v>18</v>
      </c>
      <c r="R5315" s="4">
        <f t="shared" ref="R5315:R5378" si="334">P5315-Q5315</f>
        <v>-3.0600000000000005</v>
      </c>
      <c r="S5315" s="4">
        <f t="shared" ref="S5315:S5378" si="335">0.15*R5315</f>
        <v>-0.45900000000000007</v>
      </c>
    </row>
    <row r="5316" spans="1:19" x14ac:dyDescent="0.3">
      <c r="A5316" t="s">
        <v>2559</v>
      </c>
      <c r="B5316" s="1">
        <v>43021</v>
      </c>
      <c r="C5316" s="1">
        <v>43028</v>
      </c>
      <c r="D5316">
        <f t="shared" si="332"/>
        <v>2017</v>
      </c>
      <c r="E5316" t="str">
        <f t="shared" si="333"/>
        <v>Oct</v>
      </c>
      <c r="F5316" t="s">
        <v>37</v>
      </c>
      <c r="G5316" t="s">
        <v>1051</v>
      </c>
      <c r="H5316" t="s">
        <v>51</v>
      </c>
      <c r="I5316" t="s">
        <v>61</v>
      </c>
      <c r="J5316" t="s">
        <v>62</v>
      </c>
      <c r="K5316">
        <v>10024</v>
      </c>
      <c r="L5316" t="s">
        <v>54</v>
      </c>
      <c r="M5316" t="s">
        <v>5822</v>
      </c>
      <c r="N5316" t="s">
        <v>128</v>
      </c>
      <c r="O5316" t="s">
        <v>5802</v>
      </c>
      <c r="P5316" s="4">
        <v>24.9</v>
      </c>
      <c r="Q5316" s="4">
        <v>24.9</v>
      </c>
      <c r="R5316" s="4">
        <f t="shared" si="334"/>
        <v>0</v>
      </c>
      <c r="S5316" s="4">
        <f t="shared" si="335"/>
        <v>0</v>
      </c>
    </row>
    <row r="5317" spans="1:19" x14ac:dyDescent="0.3">
      <c r="A5317" t="s">
        <v>5823</v>
      </c>
      <c r="B5317" s="1">
        <v>43410</v>
      </c>
      <c r="C5317" s="1">
        <v>43410</v>
      </c>
      <c r="D5317">
        <f t="shared" si="332"/>
        <v>2018</v>
      </c>
      <c r="E5317" t="str">
        <f t="shared" si="333"/>
        <v>Nov</v>
      </c>
      <c r="F5317" t="s">
        <v>30</v>
      </c>
      <c r="G5317" t="s">
        <v>4024</v>
      </c>
      <c r="H5317" t="s">
        <v>22</v>
      </c>
      <c r="I5317" t="s">
        <v>32</v>
      </c>
      <c r="J5317" t="s">
        <v>33</v>
      </c>
      <c r="K5317">
        <v>94122</v>
      </c>
      <c r="L5317" t="s">
        <v>34</v>
      </c>
      <c r="M5317" t="s">
        <v>5824</v>
      </c>
      <c r="N5317" t="s">
        <v>128</v>
      </c>
      <c r="O5317" t="s">
        <v>5802</v>
      </c>
      <c r="P5317" s="4">
        <v>41.4</v>
      </c>
      <c r="Q5317" s="4">
        <v>41.4</v>
      </c>
      <c r="R5317" s="4">
        <f t="shared" si="334"/>
        <v>0</v>
      </c>
      <c r="S5317" s="4">
        <f t="shared" si="335"/>
        <v>0</v>
      </c>
    </row>
    <row r="5318" spans="1:19" ht="15.6" x14ac:dyDescent="0.3">
      <c r="A5318" t="s">
        <v>2283</v>
      </c>
      <c r="B5318" s="1">
        <v>42624</v>
      </c>
      <c r="C5318" s="1">
        <v>42631</v>
      </c>
      <c r="D5318">
        <f t="shared" si="332"/>
        <v>2016</v>
      </c>
      <c r="E5318" t="str">
        <f t="shared" si="333"/>
        <v>Sep</v>
      </c>
      <c r="F5318" t="s">
        <v>37</v>
      </c>
      <c r="G5318" t="s">
        <v>2284</v>
      </c>
      <c r="H5318" s="2" t="s">
        <v>22</v>
      </c>
      <c r="I5318" t="s">
        <v>1385</v>
      </c>
      <c r="J5318" t="s">
        <v>144</v>
      </c>
      <c r="K5318">
        <v>7501</v>
      </c>
      <c r="L5318" t="s">
        <v>54</v>
      </c>
      <c r="M5318" t="s">
        <v>5824</v>
      </c>
      <c r="N5318" t="s">
        <v>128</v>
      </c>
      <c r="O5318" t="s">
        <v>5802</v>
      </c>
      <c r="P5318" s="4">
        <v>31.05</v>
      </c>
      <c r="Q5318" s="4">
        <v>31.05</v>
      </c>
      <c r="R5318" s="4">
        <f t="shared" si="334"/>
        <v>0</v>
      </c>
      <c r="S5318" s="4">
        <f t="shared" si="335"/>
        <v>0</v>
      </c>
    </row>
    <row r="5319" spans="1:19" x14ac:dyDescent="0.3">
      <c r="A5319" t="s">
        <v>4151</v>
      </c>
      <c r="B5319" s="1">
        <v>43044</v>
      </c>
      <c r="C5319" s="1">
        <v>43049</v>
      </c>
      <c r="D5319">
        <f t="shared" si="332"/>
        <v>2017</v>
      </c>
      <c r="E5319" t="str">
        <f t="shared" si="333"/>
        <v>Nov</v>
      </c>
      <c r="F5319" t="s">
        <v>37</v>
      </c>
      <c r="G5319" t="s">
        <v>920</v>
      </c>
      <c r="H5319" t="s">
        <v>51</v>
      </c>
      <c r="I5319" t="s">
        <v>1599</v>
      </c>
      <c r="J5319" t="s">
        <v>653</v>
      </c>
      <c r="K5319">
        <v>46226</v>
      </c>
      <c r="L5319" t="s">
        <v>25</v>
      </c>
      <c r="M5319" t="s">
        <v>5824</v>
      </c>
      <c r="N5319" t="s">
        <v>128</v>
      </c>
      <c r="O5319" t="s">
        <v>5802</v>
      </c>
      <c r="P5319" s="4">
        <v>51.75</v>
      </c>
      <c r="Q5319" s="4">
        <v>51.75</v>
      </c>
      <c r="R5319" s="4">
        <f t="shared" si="334"/>
        <v>0</v>
      </c>
      <c r="S5319" s="4">
        <f t="shared" si="335"/>
        <v>0</v>
      </c>
    </row>
    <row r="5320" spans="1:19" ht="15.6" x14ac:dyDescent="0.3">
      <c r="A5320" t="s">
        <v>4397</v>
      </c>
      <c r="B5320" s="1">
        <v>42525</v>
      </c>
      <c r="C5320" s="1">
        <v>42525</v>
      </c>
      <c r="D5320">
        <f t="shared" si="332"/>
        <v>2016</v>
      </c>
      <c r="E5320" t="str">
        <f t="shared" si="333"/>
        <v>Jun</v>
      </c>
      <c r="F5320" t="s">
        <v>30</v>
      </c>
      <c r="G5320" t="s">
        <v>156</v>
      </c>
      <c r="H5320" s="2" t="s">
        <v>22</v>
      </c>
      <c r="I5320" t="s">
        <v>69</v>
      </c>
      <c r="J5320" t="s">
        <v>70</v>
      </c>
      <c r="K5320">
        <v>98105</v>
      </c>
      <c r="L5320" t="s">
        <v>34</v>
      </c>
      <c r="M5320" t="s">
        <v>5825</v>
      </c>
      <c r="N5320" t="s">
        <v>128</v>
      </c>
      <c r="O5320" t="s">
        <v>5802</v>
      </c>
      <c r="P5320" s="4">
        <v>7.38</v>
      </c>
      <c r="Q5320" s="4">
        <v>5</v>
      </c>
      <c r="R5320" s="4">
        <f t="shared" si="334"/>
        <v>2.38</v>
      </c>
      <c r="S5320" s="4">
        <f t="shared" si="335"/>
        <v>0.35699999999999998</v>
      </c>
    </row>
    <row r="5321" spans="1:19" ht="15.6" x14ac:dyDescent="0.3">
      <c r="A5321" t="s">
        <v>2794</v>
      </c>
      <c r="B5321" s="1">
        <v>42549</v>
      </c>
      <c r="C5321" s="1">
        <v>42553</v>
      </c>
      <c r="D5321">
        <f t="shared" si="332"/>
        <v>2016</v>
      </c>
      <c r="E5321" t="str">
        <f t="shared" si="333"/>
        <v>Jun</v>
      </c>
      <c r="F5321" t="s">
        <v>37</v>
      </c>
      <c r="G5321" t="s">
        <v>2795</v>
      </c>
      <c r="H5321" s="2" t="s">
        <v>22</v>
      </c>
      <c r="I5321" t="s">
        <v>1535</v>
      </c>
      <c r="J5321" t="s">
        <v>178</v>
      </c>
      <c r="K5321">
        <v>85234</v>
      </c>
      <c r="L5321" t="s">
        <v>34</v>
      </c>
      <c r="M5321" t="s">
        <v>5825</v>
      </c>
      <c r="N5321" t="s">
        <v>128</v>
      </c>
      <c r="O5321" t="s">
        <v>5802</v>
      </c>
      <c r="P5321" s="4">
        <v>5.9039999999999999</v>
      </c>
      <c r="Q5321" s="4">
        <v>100</v>
      </c>
      <c r="R5321" s="4">
        <f t="shared" si="334"/>
        <v>-94.096000000000004</v>
      </c>
      <c r="S5321" s="4">
        <f t="shared" si="335"/>
        <v>-14.1144</v>
      </c>
    </row>
    <row r="5322" spans="1:19" ht="15.6" x14ac:dyDescent="0.3">
      <c r="A5322" t="s">
        <v>2377</v>
      </c>
      <c r="B5322" s="1">
        <v>42082</v>
      </c>
      <c r="C5322" s="1">
        <v>42084</v>
      </c>
      <c r="D5322">
        <f t="shared" si="332"/>
        <v>2015</v>
      </c>
      <c r="E5322" t="str">
        <f t="shared" si="333"/>
        <v>Mar</v>
      </c>
      <c r="F5322" t="s">
        <v>20</v>
      </c>
      <c r="G5322" t="s">
        <v>930</v>
      </c>
      <c r="H5322" s="2" t="s">
        <v>22</v>
      </c>
      <c r="I5322" t="s">
        <v>1340</v>
      </c>
      <c r="J5322" t="s">
        <v>79</v>
      </c>
      <c r="K5322">
        <v>33801</v>
      </c>
      <c r="L5322" t="s">
        <v>44</v>
      </c>
      <c r="M5322" t="s">
        <v>5825</v>
      </c>
      <c r="N5322" t="s">
        <v>128</v>
      </c>
      <c r="O5322" t="s">
        <v>5802</v>
      </c>
      <c r="P5322" s="4">
        <v>11.808</v>
      </c>
      <c r="Q5322" s="4">
        <v>11.808</v>
      </c>
      <c r="R5322" s="4">
        <f t="shared" si="334"/>
        <v>0</v>
      </c>
      <c r="S5322" s="4">
        <f t="shared" si="335"/>
        <v>0</v>
      </c>
    </row>
    <row r="5323" spans="1:19" ht="15.6" x14ac:dyDescent="0.3">
      <c r="A5323" t="s">
        <v>3510</v>
      </c>
      <c r="B5323" s="1">
        <v>42228</v>
      </c>
      <c r="C5323" s="1">
        <v>42232</v>
      </c>
      <c r="D5323">
        <f t="shared" si="332"/>
        <v>2015</v>
      </c>
      <c r="E5323" t="str">
        <f t="shared" si="333"/>
        <v>Aug</v>
      </c>
      <c r="F5323" t="s">
        <v>37</v>
      </c>
      <c r="G5323" t="s">
        <v>31</v>
      </c>
      <c r="H5323" s="2" t="s">
        <v>22</v>
      </c>
      <c r="I5323" t="s">
        <v>136</v>
      </c>
      <c r="J5323" t="s">
        <v>79</v>
      </c>
      <c r="K5323">
        <v>33180</v>
      </c>
      <c r="L5323" t="s">
        <v>44</v>
      </c>
      <c r="M5323" t="s">
        <v>5825</v>
      </c>
      <c r="N5323" t="s">
        <v>128</v>
      </c>
      <c r="O5323" t="s">
        <v>5802</v>
      </c>
      <c r="P5323" s="4">
        <v>2.952</v>
      </c>
      <c r="Q5323" s="4">
        <v>5</v>
      </c>
      <c r="R5323" s="4">
        <f t="shared" si="334"/>
        <v>-2.048</v>
      </c>
      <c r="S5323" s="4">
        <f t="shared" si="335"/>
        <v>-0.30719999999999997</v>
      </c>
    </row>
    <row r="5324" spans="1:19" ht="15.6" x14ac:dyDescent="0.3">
      <c r="A5324" t="s">
        <v>5826</v>
      </c>
      <c r="B5324" s="1">
        <v>43232</v>
      </c>
      <c r="C5324" s="1">
        <v>43236</v>
      </c>
      <c r="D5324">
        <f t="shared" si="332"/>
        <v>2018</v>
      </c>
      <c r="E5324" t="str">
        <f t="shared" si="333"/>
        <v>May</v>
      </c>
      <c r="F5324" t="s">
        <v>37</v>
      </c>
      <c r="G5324" t="s">
        <v>2687</v>
      </c>
      <c r="H5324" s="2" t="s">
        <v>22</v>
      </c>
      <c r="I5324" t="s">
        <v>2455</v>
      </c>
      <c r="J5324" t="s">
        <v>233</v>
      </c>
      <c r="K5324">
        <v>45231</v>
      </c>
      <c r="L5324" t="s">
        <v>54</v>
      </c>
      <c r="M5324" t="s">
        <v>5825</v>
      </c>
      <c r="N5324" t="s">
        <v>128</v>
      </c>
      <c r="O5324" t="s">
        <v>5802</v>
      </c>
      <c r="P5324" s="4">
        <v>5.9039999999999999</v>
      </c>
      <c r="Q5324" s="4">
        <v>5</v>
      </c>
      <c r="R5324" s="4">
        <f t="shared" si="334"/>
        <v>0.90399999999999991</v>
      </c>
      <c r="S5324" s="4">
        <f t="shared" si="335"/>
        <v>0.13559999999999997</v>
      </c>
    </row>
    <row r="5325" spans="1:19" ht="15.6" x14ac:dyDescent="0.3">
      <c r="A5325" t="s">
        <v>4789</v>
      </c>
      <c r="B5325" s="1">
        <v>43352</v>
      </c>
      <c r="C5325" s="1">
        <v>43353</v>
      </c>
      <c r="D5325">
        <f t="shared" si="332"/>
        <v>2018</v>
      </c>
      <c r="E5325" t="str">
        <f t="shared" si="333"/>
        <v>Sep</v>
      </c>
      <c r="F5325" t="s">
        <v>20</v>
      </c>
      <c r="G5325" t="s">
        <v>4716</v>
      </c>
      <c r="H5325" s="2" t="s">
        <v>22</v>
      </c>
      <c r="I5325" t="s">
        <v>2346</v>
      </c>
      <c r="J5325" t="s">
        <v>233</v>
      </c>
      <c r="K5325">
        <v>43615</v>
      </c>
      <c r="L5325" t="s">
        <v>54</v>
      </c>
      <c r="M5325" t="s">
        <v>5825</v>
      </c>
      <c r="N5325" t="s">
        <v>128</v>
      </c>
      <c r="O5325" t="s">
        <v>5802</v>
      </c>
      <c r="P5325" s="4">
        <v>17.712</v>
      </c>
      <c r="Q5325" s="4">
        <v>18</v>
      </c>
      <c r="R5325" s="4">
        <f t="shared" si="334"/>
        <v>-0.28800000000000026</v>
      </c>
      <c r="S5325" s="4">
        <f t="shared" si="335"/>
        <v>-4.3200000000000037E-2</v>
      </c>
    </row>
    <row r="5326" spans="1:19" ht="15.6" x14ac:dyDescent="0.3">
      <c r="A5326" t="s">
        <v>5827</v>
      </c>
      <c r="B5326" s="1">
        <v>42492</v>
      </c>
      <c r="C5326" s="1">
        <v>42497</v>
      </c>
      <c r="D5326">
        <f t="shared" si="332"/>
        <v>2016</v>
      </c>
      <c r="E5326" t="str">
        <f t="shared" si="333"/>
        <v>May</v>
      </c>
      <c r="F5326" t="s">
        <v>37</v>
      </c>
      <c r="G5326" t="s">
        <v>2138</v>
      </c>
      <c r="H5326" s="2" t="s">
        <v>22</v>
      </c>
      <c r="I5326" t="s">
        <v>113</v>
      </c>
      <c r="J5326" t="s">
        <v>109</v>
      </c>
      <c r="K5326">
        <v>77095</v>
      </c>
      <c r="L5326" t="s">
        <v>25</v>
      </c>
      <c r="M5326" t="s">
        <v>5825</v>
      </c>
      <c r="N5326" t="s">
        <v>128</v>
      </c>
      <c r="O5326" t="s">
        <v>5802</v>
      </c>
      <c r="P5326" s="4">
        <v>8.8559999999999999</v>
      </c>
      <c r="Q5326" s="4">
        <v>18</v>
      </c>
      <c r="R5326" s="4">
        <f t="shared" si="334"/>
        <v>-9.1440000000000001</v>
      </c>
      <c r="S5326" s="4">
        <f t="shared" si="335"/>
        <v>-1.3715999999999999</v>
      </c>
    </row>
    <row r="5327" spans="1:19" ht="15.6" x14ac:dyDescent="0.3">
      <c r="A5327" t="s">
        <v>2411</v>
      </c>
      <c r="B5327" s="1">
        <v>42521</v>
      </c>
      <c r="C5327" s="1">
        <v>42526</v>
      </c>
      <c r="D5327">
        <f t="shared" si="332"/>
        <v>2016</v>
      </c>
      <c r="E5327" t="str">
        <f t="shared" si="333"/>
        <v>May</v>
      </c>
      <c r="F5327" t="s">
        <v>67</v>
      </c>
      <c r="G5327" t="s">
        <v>1862</v>
      </c>
      <c r="H5327" s="2" t="s">
        <v>22</v>
      </c>
      <c r="I5327" t="s">
        <v>23</v>
      </c>
      <c r="J5327" t="s">
        <v>24</v>
      </c>
      <c r="K5327">
        <v>60653</v>
      </c>
      <c r="L5327" t="s">
        <v>25</v>
      </c>
      <c r="M5327" t="s">
        <v>5825</v>
      </c>
      <c r="N5327" t="s">
        <v>128</v>
      </c>
      <c r="O5327" t="s">
        <v>5802</v>
      </c>
      <c r="P5327" s="4">
        <v>5.9039999999999999</v>
      </c>
      <c r="Q5327" s="4">
        <v>5</v>
      </c>
      <c r="R5327" s="4">
        <f t="shared" si="334"/>
        <v>0.90399999999999991</v>
      </c>
      <c r="S5327" s="4">
        <f t="shared" si="335"/>
        <v>0.13559999999999997</v>
      </c>
    </row>
    <row r="5328" spans="1:19" ht="15.6" x14ac:dyDescent="0.3">
      <c r="A5328" t="s">
        <v>4071</v>
      </c>
      <c r="B5328" s="1">
        <v>42598</v>
      </c>
      <c r="C5328" s="1">
        <v>42604</v>
      </c>
      <c r="D5328">
        <f t="shared" si="332"/>
        <v>2016</v>
      </c>
      <c r="E5328" t="str">
        <f t="shared" si="333"/>
        <v>Aug</v>
      </c>
      <c r="F5328" t="s">
        <v>37</v>
      </c>
      <c r="G5328" t="s">
        <v>1209</v>
      </c>
      <c r="H5328" s="2" t="s">
        <v>22</v>
      </c>
      <c r="I5328" t="s">
        <v>578</v>
      </c>
      <c r="J5328" t="s">
        <v>178</v>
      </c>
      <c r="K5328">
        <v>85023</v>
      </c>
      <c r="L5328" t="s">
        <v>34</v>
      </c>
      <c r="M5328" t="s">
        <v>5828</v>
      </c>
      <c r="N5328" t="s">
        <v>128</v>
      </c>
      <c r="O5328" t="s">
        <v>5802</v>
      </c>
      <c r="P5328" s="4">
        <v>5.04</v>
      </c>
      <c r="Q5328" s="4">
        <v>100</v>
      </c>
      <c r="R5328" s="4">
        <f t="shared" si="334"/>
        <v>-94.96</v>
      </c>
      <c r="S5328" s="4">
        <f t="shared" si="335"/>
        <v>-14.243999999999998</v>
      </c>
    </row>
    <row r="5329" spans="1:19" x14ac:dyDescent="0.3">
      <c r="A5329" t="s">
        <v>5829</v>
      </c>
      <c r="B5329" s="1">
        <v>42709</v>
      </c>
      <c r="C5329" s="1">
        <v>42714</v>
      </c>
      <c r="D5329">
        <f t="shared" si="332"/>
        <v>2016</v>
      </c>
      <c r="E5329" t="str">
        <f t="shared" si="333"/>
        <v>Dec</v>
      </c>
      <c r="F5329" t="s">
        <v>37</v>
      </c>
      <c r="G5329" t="s">
        <v>366</v>
      </c>
      <c r="H5329" t="s">
        <v>105</v>
      </c>
      <c r="I5329" t="s">
        <v>47</v>
      </c>
      <c r="J5329" t="s">
        <v>33</v>
      </c>
      <c r="K5329">
        <v>90049</v>
      </c>
      <c r="L5329" t="s">
        <v>34</v>
      </c>
      <c r="M5329" t="s">
        <v>5828</v>
      </c>
      <c r="N5329" t="s">
        <v>128</v>
      </c>
      <c r="O5329" t="s">
        <v>5802</v>
      </c>
      <c r="P5329" s="4">
        <v>12.6</v>
      </c>
      <c r="Q5329" s="4">
        <v>12.6</v>
      </c>
      <c r="R5329" s="4">
        <f t="shared" si="334"/>
        <v>0</v>
      </c>
      <c r="S5329" s="4">
        <f t="shared" si="335"/>
        <v>0</v>
      </c>
    </row>
    <row r="5330" spans="1:19" ht="15.6" x14ac:dyDescent="0.3">
      <c r="A5330" t="s">
        <v>5830</v>
      </c>
      <c r="B5330" s="1">
        <v>42892</v>
      </c>
      <c r="C5330" s="1">
        <v>42898</v>
      </c>
      <c r="D5330">
        <f t="shared" si="332"/>
        <v>2017</v>
      </c>
      <c r="E5330" t="str">
        <f t="shared" si="333"/>
        <v>Jun</v>
      </c>
      <c r="F5330" t="s">
        <v>37</v>
      </c>
      <c r="G5330" t="s">
        <v>1889</v>
      </c>
      <c r="H5330" s="2" t="s">
        <v>22</v>
      </c>
      <c r="I5330" t="s">
        <v>47</v>
      </c>
      <c r="J5330" t="s">
        <v>33</v>
      </c>
      <c r="K5330">
        <v>90036</v>
      </c>
      <c r="L5330" t="s">
        <v>34</v>
      </c>
      <c r="M5330" t="s">
        <v>5828</v>
      </c>
      <c r="N5330" t="s">
        <v>110</v>
      </c>
      <c r="O5330" t="s">
        <v>5802</v>
      </c>
      <c r="P5330" s="4">
        <v>22.05</v>
      </c>
      <c r="Q5330" s="4">
        <v>18</v>
      </c>
      <c r="R5330" s="4">
        <f t="shared" si="334"/>
        <v>4.0500000000000007</v>
      </c>
      <c r="S5330" s="4">
        <f t="shared" si="335"/>
        <v>0.60750000000000004</v>
      </c>
    </row>
    <row r="5331" spans="1:19" ht="15.6" x14ac:dyDescent="0.3">
      <c r="A5331" t="s">
        <v>5831</v>
      </c>
      <c r="B5331" s="1">
        <v>42962</v>
      </c>
      <c r="C5331" s="1">
        <v>42967</v>
      </c>
      <c r="D5331">
        <f t="shared" si="332"/>
        <v>2017</v>
      </c>
      <c r="E5331" t="str">
        <f t="shared" si="333"/>
        <v>Aug</v>
      </c>
      <c r="F5331" t="s">
        <v>67</v>
      </c>
      <c r="G5331" t="s">
        <v>2795</v>
      </c>
      <c r="H5331" s="2" t="s">
        <v>22</v>
      </c>
      <c r="I5331" t="s">
        <v>785</v>
      </c>
      <c r="J5331" t="s">
        <v>33</v>
      </c>
      <c r="K5331">
        <v>94601</v>
      </c>
      <c r="L5331" t="s">
        <v>34</v>
      </c>
      <c r="M5331" t="s">
        <v>5828</v>
      </c>
      <c r="N5331" t="s">
        <v>128</v>
      </c>
      <c r="O5331" t="s">
        <v>5802</v>
      </c>
      <c r="P5331" s="4">
        <v>3.15</v>
      </c>
      <c r="Q5331" s="4">
        <v>5</v>
      </c>
      <c r="R5331" s="4">
        <f t="shared" si="334"/>
        <v>-1.85</v>
      </c>
      <c r="S5331" s="4">
        <f t="shared" si="335"/>
        <v>-0.27750000000000002</v>
      </c>
    </row>
    <row r="5332" spans="1:19" ht="15.6" x14ac:dyDescent="0.3">
      <c r="A5332" t="s">
        <v>4408</v>
      </c>
      <c r="B5332" s="1">
        <v>42122</v>
      </c>
      <c r="C5332" s="1">
        <v>42127</v>
      </c>
      <c r="D5332">
        <f t="shared" si="332"/>
        <v>2015</v>
      </c>
      <c r="E5332" t="str">
        <f t="shared" si="333"/>
        <v>Apr</v>
      </c>
      <c r="F5332" t="s">
        <v>37</v>
      </c>
      <c r="G5332" t="s">
        <v>472</v>
      </c>
      <c r="H5332" s="2" t="s">
        <v>22</v>
      </c>
      <c r="I5332" t="s">
        <v>394</v>
      </c>
      <c r="J5332" t="s">
        <v>140</v>
      </c>
      <c r="K5332">
        <v>21215</v>
      </c>
      <c r="L5332" t="s">
        <v>54</v>
      </c>
      <c r="M5332" t="s">
        <v>5828</v>
      </c>
      <c r="N5332" t="s">
        <v>128</v>
      </c>
      <c r="O5332" t="s">
        <v>5802</v>
      </c>
      <c r="P5332" s="4">
        <v>3.15</v>
      </c>
      <c r="Q5332" s="4">
        <v>5</v>
      </c>
      <c r="R5332" s="4">
        <f t="shared" si="334"/>
        <v>-1.85</v>
      </c>
      <c r="S5332" s="4">
        <f t="shared" si="335"/>
        <v>-0.27750000000000002</v>
      </c>
    </row>
    <row r="5333" spans="1:19" ht="15.6" x14ac:dyDescent="0.3">
      <c r="A5333" t="s">
        <v>5832</v>
      </c>
      <c r="B5333" s="1">
        <v>42337</v>
      </c>
      <c r="C5333" s="1">
        <v>42344</v>
      </c>
      <c r="D5333">
        <f t="shared" si="332"/>
        <v>2015</v>
      </c>
      <c r="E5333" t="str">
        <f t="shared" si="333"/>
        <v>Nov</v>
      </c>
      <c r="F5333" t="s">
        <v>37</v>
      </c>
      <c r="G5333" t="s">
        <v>2078</v>
      </c>
      <c r="H5333" s="2" t="s">
        <v>22</v>
      </c>
      <c r="I5333" t="s">
        <v>100</v>
      </c>
      <c r="J5333" t="s">
        <v>101</v>
      </c>
      <c r="K5333">
        <v>19143</v>
      </c>
      <c r="L5333" t="s">
        <v>54</v>
      </c>
      <c r="M5333" t="s">
        <v>5828</v>
      </c>
      <c r="N5333" t="s">
        <v>128</v>
      </c>
      <c r="O5333" t="s">
        <v>5802</v>
      </c>
      <c r="P5333" s="4">
        <v>5.04</v>
      </c>
      <c r="Q5333" s="4">
        <v>5</v>
      </c>
      <c r="R5333" s="4">
        <f t="shared" si="334"/>
        <v>4.0000000000000036E-2</v>
      </c>
      <c r="S5333" s="4">
        <f t="shared" si="335"/>
        <v>6.0000000000000053E-3</v>
      </c>
    </row>
    <row r="5334" spans="1:19" ht="15.6" x14ac:dyDescent="0.3">
      <c r="A5334" t="s">
        <v>3079</v>
      </c>
      <c r="B5334" s="1">
        <v>43186</v>
      </c>
      <c r="C5334" s="1">
        <v>43188</v>
      </c>
      <c r="D5334">
        <f t="shared" si="332"/>
        <v>2018</v>
      </c>
      <c r="E5334" t="str">
        <f t="shared" si="333"/>
        <v>Mar</v>
      </c>
      <c r="F5334" t="s">
        <v>67</v>
      </c>
      <c r="G5334" t="s">
        <v>2631</v>
      </c>
      <c r="H5334" s="2" t="s">
        <v>22</v>
      </c>
      <c r="I5334" t="s">
        <v>645</v>
      </c>
      <c r="J5334" t="s">
        <v>158</v>
      </c>
      <c r="K5334">
        <v>23223</v>
      </c>
      <c r="L5334" t="s">
        <v>44</v>
      </c>
      <c r="M5334" t="s">
        <v>5833</v>
      </c>
      <c r="N5334" t="s">
        <v>128</v>
      </c>
      <c r="O5334" t="s">
        <v>5802</v>
      </c>
      <c r="P5334" s="4">
        <v>8.26</v>
      </c>
      <c r="Q5334" s="4">
        <v>18</v>
      </c>
      <c r="R5334" s="4">
        <f t="shared" si="334"/>
        <v>-9.74</v>
      </c>
      <c r="S5334" s="4">
        <f t="shared" si="335"/>
        <v>-1.4610000000000001</v>
      </c>
    </row>
    <row r="5335" spans="1:19" x14ac:dyDescent="0.3">
      <c r="A5335" t="s">
        <v>2444</v>
      </c>
      <c r="B5335" s="1">
        <v>42560</v>
      </c>
      <c r="C5335" s="1">
        <v>42565</v>
      </c>
      <c r="D5335">
        <f t="shared" si="332"/>
        <v>2016</v>
      </c>
      <c r="E5335" t="str">
        <f t="shared" si="333"/>
        <v>Jul</v>
      </c>
      <c r="F5335" t="s">
        <v>37</v>
      </c>
      <c r="G5335" t="s">
        <v>1770</v>
      </c>
      <c r="H5335" t="s">
        <v>105</v>
      </c>
      <c r="I5335" t="s">
        <v>717</v>
      </c>
      <c r="J5335" t="s">
        <v>140</v>
      </c>
      <c r="K5335">
        <v>20735</v>
      </c>
      <c r="L5335" t="s">
        <v>54</v>
      </c>
      <c r="M5335" t="s">
        <v>5833</v>
      </c>
      <c r="N5335" t="s">
        <v>128</v>
      </c>
      <c r="O5335" t="s">
        <v>5802</v>
      </c>
      <c r="P5335" s="4">
        <v>12.39</v>
      </c>
      <c r="Q5335" s="4">
        <v>12.39</v>
      </c>
      <c r="R5335" s="4">
        <f t="shared" si="334"/>
        <v>0</v>
      </c>
      <c r="S5335" s="4">
        <f t="shared" si="335"/>
        <v>0</v>
      </c>
    </row>
    <row r="5336" spans="1:19" ht="15.6" x14ac:dyDescent="0.3">
      <c r="A5336" t="s">
        <v>5772</v>
      </c>
      <c r="B5336" s="1">
        <v>42711</v>
      </c>
      <c r="C5336" s="1">
        <v>42713</v>
      </c>
      <c r="D5336">
        <f t="shared" si="332"/>
        <v>2016</v>
      </c>
      <c r="E5336" t="str">
        <f t="shared" si="333"/>
        <v>Dec</v>
      </c>
      <c r="F5336" t="s">
        <v>20</v>
      </c>
      <c r="G5336" t="s">
        <v>462</v>
      </c>
      <c r="H5336" s="2" t="s">
        <v>22</v>
      </c>
      <c r="I5336" t="s">
        <v>69</v>
      </c>
      <c r="J5336" t="s">
        <v>70</v>
      </c>
      <c r="K5336">
        <v>98105</v>
      </c>
      <c r="L5336" t="s">
        <v>34</v>
      </c>
      <c r="M5336" t="s">
        <v>5834</v>
      </c>
      <c r="N5336" t="s">
        <v>128</v>
      </c>
      <c r="O5336" t="s">
        <v>5802</v>
      </c>
      <c r="P5336" s="4">
        <v>2.61</v>
      </c>
      <c r="Q5336" s="4">
        <v>5</v>
      </c>
      <c r="R5336" s="4">
        <f t="shared" si="334"/>
        <v>-2.39</v>
      </c>
      <c r="S5336" s="4">
        <f t="shared" si="335"/>
        <v>-0.35849999999999999</v>
      </c>
    </row>
    <row r="5337" spans="1:19" ht="15.6" x14ac:dyDescent="0.3">
      <c r="A5337" t="s">
        <v>1519</v>
      </c>
      <c r="B5337" s="1">
        <v>42990</v>
      </c>
      <c r="C5337" s="1">
        <v>42992</v>
      </c>
      <c r="D5337">
        <f t="shared" si="332"/>
        <v>2017</v>
      </c>
      <c r="E5337" t="str">
        <f t="shared" si="333"/>
        <v>Sep</v>
      </c>
      <c r="F5337" t="s">
        <v>67</v>
      </c>
      <c r="G5337" t="s">
        <v>437</v>
      </c>
      <c r="H5337" s="2" t="s">
        <v>22</v>
      </c>
      <c r="I5337" t="s">
        <v>1520</v>
      </c>
      <c r="J5337" t="s">
        <v>75</v>
      </c>
      <c r="K5337">
        <v>80004</v>
      </c>
      <c r="L5337" t="s">
        <v>34</v>
      </c>
      <c r="M5337" t="s">
        <v>5834</v>
      </c>
      <c r="N5337" t="s">
        <v>110</v>
      </c>
      <c r="O5337" t="s">
        <v>5802</v>
      </c>
      <c r="P5337" s="4">
        <v>6.2640000000000002</v>
      </c>
      <c r="Q5337" s="4">
        <v>5</v>
      </c>
      <c r="R5337" s="4">
        <f t="shared" si="334"/>
        <v>1.2640000000000002</v>
      </c>
      <c r="S5337" s="4">
        <f t="shared" si="335"/>
        <v>0.18960000000000002</v>
      </c>
    </row>
    <row r="5338" spans="1:19" ht="15.6" x14ac:dyDescent="0.3">
      <c r="A5338" t="s">
        <v>1622</v>
      </c>
      <c r="B5338" s="1">
        <v>42340</v>
      </c>
      <c r="C5338" s="1">
        <v>42345</v>
      </c>
      <c r="D5338">
        <f t="shared" si="332"/>
        <v>2015</v>
      </c>
      <c r="E5338" t="str">
        <f t="shared" si="333"/>
        <v>Dec</v>
      </c>
      <c r="F5338" t="s">
        <v>37</v>
      </c>
      <c r="G5338" t="s">
        <v>1623</v>
      </c>
      <c r="H5338" s="2" t="s">
        <v>22</v>
      </c>
      <c r="I5338" t="s">
        <v>717</v>
      </c>
      <c r="J5338" t="s">
        <v>140</v>
      </c>
      <c r="K5338">
        <v>20735</v>
      </c>
      <c r="L5338" t="s">
        <v>54</v>
      </c>
      <c r="M5338" t="s">
        <v>5834</v>
      </c>
      <c r="N5338" t="s">
        <v>128</v>
      </c>
      <c r="O5338" t="s">
        <v>5802</v>
      </c>
      <c r="P5338" s="4">
        <v>15.66</v>
      </c>
      <c r="Q5338" s="4">
        <v>18</v>
      </c>
      <c r="R5338" s="4">
        <f t="shared" si="334"/>
        <v>-2.34</v>
      </c>
      <c r="S5338" s="4">
        <f t="shared" si="335"/>
        <v>-0.35099999999999998</v>
      </c>
    </row>
    <row r="5339" spans="1:19" ht="15.6" x14ac:dyDescent="0.3">
      <c r="A5339" t="s">
        <v>1081</v>
      </c>
      <c r="B5339" s="1">
        <v>43296</v>
      </c>
      <c r="C5339" s="1">
        <v>43299</v>
      </c>
      <c r="D5339">
        <f t="shared" si="332"/>
        <v>2018</v>
      </c>
      <c r="E5339" t="str">
        <f t="shared" si="333"/>
        <v>Jul</v>
      </c>
      <c r="F5339" t="s">
        <v>67</v>
      </c>
      <c r="G5339" t="s">
        <v>292</v>
      </c>
      <c r="H5339" s="2" t="s">
        <v>22</v>
      </c>
      <c r="I5339" t="s">
        <v>61</v>
      </c>
      <c r="J5339" t="s">
        <v>62</v>
      </c>
      <c r="K5339">
        <v>10024</v>
      </c>
      <c r="L5339" t="s">
        <v>54</v>
      </c>
      <c r="M5339" t="s">
        <v>5834</v>
      </c>
      <c r="N5339" t="s">
        <v>128</v>
      </c>
      <c r="O5339" t="s">
        <v>5802</v>
      </c>
      <c r="P5339" s="4">
        <v>7.83</v>
      </c>
      <c r="Q5339" s="4">
        <v>18</v>
      </c>
      <c r="R5339" s="4">
        <f t="shared" si="334"/>
        <v>-10.17</v>
      </c>
      <c r="S5339" s="4">
        <f t="shared" si="335"/>
        <v>-1.5254999999999999</v>
      </c>
    </row>
    <row r="5340" spans="1:19" ht="15.6" x14ac:dyDescent="0.3">
      <c r="A5340" t="s">
        <v>5835</v>
      </c>
      <c r="B5340" s="1">
        <v>42891</v>
      </c>
      <c r="C5340" s="1">
        <v>42895</v>
      </c>
      <c r="D5340">
        <f t="shared" si="332"/>
        <v>2017</v>
      </c>
      <c r="E5340" t="str">
        <f t="shared" si="333"/>
        <v>Jun</v>
      </c>
      <c r="F5340" t="s">
        <v>37</v>
      </c>
      <c r="G5340" t="s">
        <v>2105</v>
      </c>
      <c r="H5340" s="2" t="s">
        <v>22</v>
      </c>
      <c r="I5340" t="s">
        <v>100</v>
      </c>
      <c r="J5340" t="s">
        <v>101</v>
      </c>
      <c r="K5340">
        <v>19134</v>
      </c>
      <c r="L5340" t="s">
        <v>54</v>
      </c>
      <c r="M5340" t="s">
        <v>5836</v>
      </c>
      <c r="N5340" t="s">
        <v>128</v>
      </c>
      <c r="O5340" t="s">
        <v>5802</v>
      </c>
      <c r="P5340" s="4">
        <v>7.56</v>
      </c>
      <c r="Q5340" s="4">
        <v>18</v>
      </c>
      <c r="R5340" s="4">
        <f t="shared" si="334"/>
        <v>-10.440000000000001</v>
      </c>
      <c r="S5340" s="4">
        <f t="shared" si="335"/>
        <v>-1.5660000000000001</v>
      </c>
    </row>
    <row r="5341" spans="1:19" ht="15.6" x14ac:dyDescent="0.3">
      <c r="A5341" t="s">
        <v>5091</v>
      </c>
      <c r="B5341" s="1">
        <v>43234</v>
      </c>
      <c r="C5341" s="1">
        <v>43238</v>
      </c>
      <c r="D5341">
        <f t="shared" si="332"/>
        <v>2018</v>
      </c>
      <c r="E5341" t="str">
        <f t="shared" si="333"/>
        <v>May</v>
      </c>
      <c r="F5341" t="s">
        <v>37</v>
      </c>
      <c r="G5341" t="s">
        <v>1294</v>
      </c>
      <c r="H5341" s="2" t="s">
        <v>22</v>
      </c>
      <c r="I5341" t="s">
        <v>545</v>
      </c>
      <c r="J5341" t="s">
        <v>233</v>
      </c>
      <c r="K5341">
        <v>44105</v>
      </c>
      <c r="L5341" t="s">
        <v>54</v>
      </c>
      <c r="M5341" t="s">
        <v>5836</v>
      </c>
      <c r="N5341" t="s">
        <v>128</v>
      </c>
      <c r="O5341" t="s">
        <v>5802</v>
      </c>
      <c r="P5341" s="4">
        <v>5.04</v>
      </c>
      <c r="Q5341" s="4">
        <v>5</v>
      </c>
      <c r="R5341" s="4">
        <f t="shared" si="334"/>
        <v>4.0000000000000036E-2</v>
      </c>
      <c r="S5341" s="4">
        <f t="shared" si="335"/>
        <v>6.0000000000000053E-3</v>
      </c>
    </row>
    <row r="5342" spans="1:19" ht="15.6" x14ac:dyDescent="0.3">
      <c r="A5342" t="s">
        <v>5837</v>
      </c>
      <c r="B5342" s="1">
        <v>42857</v>
      </c>
      <c r="C5342" s="1">
        <v>42861</v>
      </c>
      <c r="D5342">
        <f t="shared" si="332"/>
        <v>2017</v>
      </c>
      <c r="E5342" t="str">
        <f t="shared" si="333"/>
        <v>May</v>
      </c>
      <c r="F5342" t="s">
        <v>37</v>
      </c>
      <c r="G5342" t="s">
        <v>408</v>
      </c>
      <c r="H5342" s="2" t="s">
        <v>22</v>
      </c>
      <c r="I5342" t="s">
        <v>3537</v>
      </c>
      <c r="J5342" t="s">
        <v>109</v>
      </c>
      <c r="K5342">
        <v>75061</v>
      </c>
      <c r="L5342" t="s">
        <v>25</v>
      </c>
      <c r="M5342" t="s">
        <v>5836</v>
      </c>
      <c r="N5342" t="s">
        <v>110</v>
      </c>
      <c r="O5342" t="s">
        <v>5802</v>
      </c>
      <c r="P5342" s="4">
        <v>5.04</v>
      </c>
      <c r="Q5342" s="4">
        <v>80</v>
      </c>
      <c r="R5342" s="4">
        <f t="shared" si="334"/>
        <v>-74.959999999999994</v>
      </c>
      <c r="S5342" s="4">
        <f t="shared" si="335"/>
        <v>-11.243999999999998</v>
      </c>
    </row>
    <row r="5343" spans="1:19" ht="15.6" x14ac:dyDescent="0.3">
      <c r="A5343" t="s">
        <v>5838</v>
      </c>
      <c r="B5343" s="1">
        <v>42324</v>
      </c>
      <c r="C5343" s="1">
        <v>42330</v>
      </c>
      <c r="D5343">
        <f t="shared" si="332"/>
        <v>2015</v>
      </c>
      <c r="E5343" t="str">
        <f t="shared" si="333"/>
        <v>Nov</v>
      </c>
      <c r="F5343" t="s">
        <v>37</v>
      </c>
      <c r="G5343" t="s">
        <v>960</v>
      </c>
      <c r="H5343" s="2" t="s">
        <v>22</v>
      </c>
      <c r="I5343" t="s">
        <v>4283</v>
      </c>
      <c r="J5343" t="s">
        <v>33</v>
      </c>
      <c r="K5343">
        <v>92646</v>
      </c>
      <c r="L5343" t="s">
        <v>34</v>
      </c>
      <c r="M5343" t="s">
        <v>5839</v>
      </c>
      <c r="N5343" t="s">
        <v>128</v>
      </c>
      <c r="O5343" t="s">
        <v>5802</v>
      </c>
      <c r="P5343" s="4">
        <v>5.22</v>
      </c>
      <c r="Q5343" s="4">
        <v>80</v>
      </c>
      <c r="R5343" s="4">
        <f t="shared" si="334"/>
        <v>-74.78</v>
      </c>
      <c r="S5343" s="4">
        <f t="shared" si="335"/>
        <v>-11.217000000000001</v>
      </c>
    </row>
    <row r="5344" spans="1:19" ht="15.6" x14ac:dyDescent="0.3">
      <c r="A5344" t="s">
        <v>5840</v>
      </c>
      <c r="B5344" s="1">
        <v>42773</v>
      </c>
      <c r="C5344" s="1">
        <v>42773</v>
      </c>
      <c r="D5344">
        <f t="shared" si="332"/>
        <v>2017</v>
      </c>
      <c r="E5344" t="str">
        <f t="shared" si="333"/>
        <v>Feb</v>
      </c>
      <c r="F5344" t="s">
        <v>30</v>
      </c>
      <c r="G5344" t="s">
        <v>550</v>
      </c>
      <c r="H5344" s="2" t="s">
        <v>22</v>
      </c>
      <c r="I5344" t="s">
        <v>191</v>
      </c>
      <c r="J5344" t="s">
        <v>158</v>
      </c>
      <c r="K5344">
        <v>22153</v>
      </c>
      <c r="L5344" t="s">
        <v>44</v>
      </c>
      <c r="M5344" t="s">
        <v>5839</v>
      </c>
      <c r="N5344" t="s">
        <v>128</v>
      </c>
      <c r="O5344" t="s">
        <v>5802</v>
      </c>
      <c r="P5344" s="4">
        <v>7.83</v>
      </c>
      <c r="Q5344" s="4">
        <v>18</v>
      </c>
      <c r="R5344" s="4">
        <f t="shared" si="334"/>
        <v>-10.17</v>
      </c>
      <c r="S5344" s="4">
        <f t="shared" si="335"/>
        <v>-1.5254999999999999</v>
      </c>
    </row>
    <row r="5345" spans="1:19" ht="15.6" x14ac:dyDescent="0.3">
      <c r="A5345" t="s">
        <v>5841</v>
      </c>
      <c r="B5345" s="1">
        <v>43129</v>
      </c>
      <c r="C5345" s="1">
        <v>43136</v>
      </c>
      <c r="D5345">
        <f t="shared" si="332"/>
        <v>2018</v>
      </c>
      <c r="E5345" t="str">
        <f t="shared" si="333"/>
        <v>Jan</v>
      </c>
      <c r="F5345" t="s">
        <v>37</v>
      </c>
      <c r="G5345" t="s">
        <v>2202</v>
      </c>
      <c r="H5345" s="2" t="s">
        <v>22</v>
      </c>
      <c r="I5345" t="s">
        <v>61</v>
      </c>
      <c r="J5345" t="s">
        <v>62</v>
      </c>
      <c r="K5345">
        <v>10011</v>
      </c>
      <c r="L5345" t="s">
        <v>54</v>
      </c>
      <c r="M5345" t="s">
        <v>5839</v>
      </c>
      <c r="N5345" t="s">
        <v>128</v>
      </c>
      <c r="O5345" t="s">
        <v>5802</v>
      </c>
      <c r="P5345" s="4">
        <v>5.22</v>
      </c>
      <c r="Q5345" s="4">
        <v>5</v>
      </c>
      <c r="R5345" s="4">
        <f t="shared" si="334"/>
        <v>0.21999999999999975</v>
      </c>
      <c r="S5345" s="4">
        <f t="shared" si="335"/>
        <v>3.299999999999996E-2</v>
      </c>
    </row>
    <row r="5346" spans="1:19" ht="15.6" x14ac:dyDescent="0.3">
      <c r="A5346" t="s">
        <v>5842</v>
      </c>
      <c r="B5346" s="1">
        <v>43388</v>
      </c>
      <c r="C5346" s="1">
        <v>43392</v>
      </c>
      <c r="D5346">
        <f t="shared" si="332"/>
        <v>2018</v>
      </c>
      <c r="E5346" t="str">
        <f t="shared" si="333"/>
        <v>Oct</v>
      </c>
      <c r="F5346" t="s">
        <v>67</v>
      </c>
      <c r="G5346" t="s">
        <v>1133</v>
      </c>
      <c r="H5346" s="2" t="s">
        <v>22</v>
      </c>
      <c r="I5346" t="s">
        <v>666</v>
      </c>
      <c r="J5346" t="s">
        <v>310</v>
      </c>
      <c r="K5346">
        <v>6824</v>
      </c>
      <c r="L5346" t="s">
        <v>54</v>
      </c>
      <c r="M5346" t="s">
        <v>5839</v>
      </c>
      <c r="N5346" t="s">
        <v>128</v>
      </c>
      <c r="O5346" t="s">
        <v>5802</v>
      </c>
      <c r="P5346" s="4">
        <v>13.05</v>
      </c>
      <c r="Q5346" s="4">
        <v>13.05</v>
      </c>
      <c r="R5346" s="4">
        <f t="shared" si="334"/>
        <v>0</v>
      </c>
      <c r="S5346" s="4">
        <f t="shared" si="335"/>
        <v>0</v>
      </c>
    </row>
    <row r="5347" spans="1:19" ht="15.6" x14ac:dyDescent="0.3">
      <c r="A5347" t="s">
        <v>1554</v>
      </c>
      <c r="B5347" s="1">
        <v>42714</v>
      </c>
      <c r="C5347" s="1">
        <v>42720</v>
      </c>
      <c r="D5347">
        <f t="shared" si="332"/>
        <v>2016</v>
      </c>
      <c r="E5347" t="str">
        <f t="shared" si="333"/>
        <v>Dec</v>
      </c>
      <c r="F5347" t="s">
        <v>37</v>
      </c>
      <c r="G5347" t="s">
        <v>228</v>
      </c>
      <c r="H5347" s="2" t="s">
        <v>22</v>
      </c>
      <c r="I5347" t="s">
        <v>648</v>
      </c>
      <c r="J5347" t="s">
        <v>89</v>
      </c>
      <c r="K5347">
        <v>49201</v>
      </c>
      <c r="L5347" t="s">
        <v>25</v>
      </c>
      <c r="M5347" t="s">
        <v>5839</v>
      </c>
      <c r="N5347" t="s">
        <v>128</v>
      </c>
      <c r="O5347" t="s">
        <v>5802</v>
      </c>
      <c r="P5347" s="4">
        <v>2.61</v>
      </c>
      <c r="Q5347" s="4">
        <v>5</v>
      </c>
      <c r="R5347" s="4">
        <f t="shared" si="334"/>
        <v>-2.39</v>
      </c>
      <c r="S5347" s="4">
        <f t="shared" si="335"/>
        <v>-0.35849999999999999</v>
      </c>
    </row>
    <row r="5348" spans="1:19" x14ac:dyDescent="0.3">
      <c r="A5348" t="s">
        <v>4747</v>
      </c>
      <c r="B5348" s="1">
        <v>43415</v>
      </c>
      <c r="C5348" s="1">
        <v>43417</v>
      </c>
      <c r="D5348">
        <f t="shared" si="332"/>
        <v>2018</v>
      </c>
      <c r="E5348" t="str">
        <f t="shared" si="333"/>
        <v>Nov</v>
      </c>
      <c r="F5348" t="s">
        <v>20</v>
      </c>
      <c r="G5348" t="s">
        <v>817</v>
      </c>
      <c r="H5348" t="s">
        <v>105</v>
      </c>
      <c r="I5348" t="s">
        <v>2106</v>
      </c>
      <c r="J5348" t="s">
        <v>109</v>
      </c>
      <c r="K5348">
        <v>75043</v>
      </c>
      <c r="L5348" t="s">
        <v>25</v>
      </c>
      <c r="M5348" t="s">
        <v>5839</v>
      </c>
      <c r="N5348" t="s">
        <v>128</v>
      </c>
      <c r="O5348" t="s">
        <v>5802</v>
      </c>
      <c r="P5348" s="4">
        <v>10.44</v>
      </c>
      <c r="Q5348" s="4">
        <v>10.44</v>
      </c>
      <c r="R5348" s="4">
        <f t="shared" si="334"/>
        <v>0</v>
      </c>
      <c r="S5348" s="4">
        <f t="shared" si="335"/>
        <v>0</v>
      </c>
    </row>
    <row r="5349" spans="1:19" x14ac:dyDescent="0.3">
      <c r="A5349" t="s">
        <v>2162</v>
      </c>
      <c r="B5349" s="1">
        <v>42933</v>
      </c>
      <c r="C5349" s="1">
        <v>42938</v>
      </c>
      <c r="D5349">
        <f t="shared" si="332"/>
        <v>2017</v>
      </c>
      <c r="E5349" t="str">
        <f t="shared" si="333"/>
        <v>Jul</v>
      </c>
      <c r="F5349" t="s">
        <v>67</v>
      </c>
      <c r="G5349" t="s">
        <v>1646</v>
      </c>
      <c r="H5349" t="s">
        <v>51</v>
      </c>
      <c r="I5349" t="s">
        <v>69</v>
      </c>
      <c r="J5349" t="s">
        <v>70</v>
      </c>
      <c r="K5349">
        <v>98105</v>
      </c>
      <c r="L5349" t="s">
        <v>34</v>
      </c>
      <c r="M5349" t="s">
        <v>5843</v>
      </c>
      <c r="N5349" t="s">
        <v>128</v>
      </c>
      <c r="O5349" t="s">
        <v>5802</v>
      </c>
      <c r="P5349" s="4">
        <v>87.71</v>
      </c>
      <c r="Q5349" s="4">
        <v>87.71</v>
      </c>
      <c r="R5349" s="4">
        <f t="shared" si="334"/>
        <v>0</v>
      </c>
      <c r="S5349" s="4">
        <f t="shared" si="335"/>
        <v>0</v>
      </c>
    </row>
    <row r="5350" spans="1:19" ht="15.6" x14ac:dyDescent="0.3">
      <c r="A5350" t="s">
        <v>5844</v>
      </c>
      <c r="B5350" s="1">
        <v>43432</v>
      </c>
      <c r="C5350" s="1">
        <v>43436</v>
      </c>
      <c r="D5350">
        <f t="shared" si="332"/>
        <v>2018</v>
      </c>
      <c r="E5350" t="str">
        <f t="shared" si="333"/>
        <v>Nov</v>
      </c>
      <c r="F5350" t="s">
        <v>37</v>
      </c>
      <c r="G5350" t="s">
        <v>112</v>
      </c>
      <c r="H5350" s="2" t="s">
        <v>22</v>
      </c>
      <c r="I5350" t="s">
        <v>39</v>
      </c>
      <c r="J5350" t="s">
        <v>33</v>
      </c>
      <c r="K5350">
        <v>92037</v>
      </c>
      <c r="L5350" t="s">
        <v>34</v>
      </c>
      <c r="M5350" t="s">
        <v>5843</v>
      </c>
      <c r="N5350" t="s">
        <v>128</v>
      </c>
      <c r="O5350" t="s">
        <v>5802</v>
      </c>
      <c r="P5350" s="4">
        <v>62.65</v>
      </c>
      <c r="Q5350" s="4">
        <v>62.65</v>
      </c>
      <c r="R5350" s="4">
        <f t="shared" si="334"/>
        <v>0</v>
      </c>
      <c r="S5350" s="4">
        <f t="shared" si="335"/>
        <v>0</v>
      </c>
    </row>
    <row r="5351" spans="1:19" x14ac:dyDescent="0.3">
      <c r="A5351" t="s">
        <v>2015</v>
      </c>
      <c r="B5351" s="1">
        <v>42020</v>
      </c>
      <c r="C5351" s="1">
        <v>42022</v>
      </c>
      <c r="D5351">
        <f t="shared" si="332"/>
        <v>2015</v>
      </c>
      <c r="E5351" t="str">
        <f t="shared" si="333"/>
        <v>Jan</v>
      </c>
      <c r="F5351" t="s">
        <v>67</v>
      </c>
      <c r="G5351" t="s">
        <v>2016</v>
      </c>
      <c r="H5351" t="s">
        <v>105</v>
      </c>
      <c r="I5351" t="s">
        <v>100</v>
      </c>
      <c r="J5351" t="s">
        <v>101</v>
      </c>
      <c r="K5351">
        <v>19134</v>
      </c>
      <c r="L5351" t="s">
        <v>54</v>
      </c>
      <c r="M5351" t="s">
        <v>5843</v>
      </c>
      <c r="N5351" t="s">
        <v>128</v>
      </c>
      <c r="O5351" t="s">
        <v>5802</v>
      </c>
      <c r="P5351" s="4">
        <v>30.071999999999999</v>
      </c>
      <c r="Q5351" s="4">
        <v>30.071999999999999</v>
      </c>
      <c r="R5351" s="4">
        <f t="shared" si="334"/>
        <v>0</v>
      </c>
      <c r="S5351" s="4">
        <f t="shared" si="335"/>
        <v>0</v>
      </c>
    </row>
    <row r="5352" spans="1:19" x14ac:dyDescent="0.3">
      <c r="A5352" t="s">
        <v>1341</v>
      </c>
      <c r="B5352" s="1">
        <v>42977</v>
      </c>
      <c r="C5352" s="1">
        <v>42979</v>
      </c>
      <c r="D5352">
        <f t="shared" si="332"/>
        <v>2017</v>
      </c>
      <c r="E5352" t="str">
        <f t="shared" si="333"/>
        <v>Aug</v>
      </c>
      <c r="F5352" t="s">
        <v>20</v>
      </c>
      <c r="G5352" t="s">
        <v>222</v>
      </c>
      <c r="H5352" t="s">
        <v>51</v>
      </c>
      <c r="I5352" t="s">
        <v>100</v>
      </c>
      <c r="J5352" t="s">
        <v>101</v>
      </c>
      <c r="K5352">
        <v>19143</v>
      </c>
      <c r="L5352" t="s">
        <v>54</v>
      </c>
      <c r="M5352" t="s">
        <v>5843</v>
      </c>
      <c r="N5352" t="s">
        <v>128</v>
      </c>
      <c r="O5352" t="s">
        <v>5802</v>
      </c>
      <c r="P5352" s="4">
        <v>100.24</v>
      </c>
      <c r="Q5352" s="4">
        <v>100.24</v>
      </c>
      <c r="R5352" s="4">
        <f t="shared" si="334"/>
        <v>0</v>
      </c>
      <c r="S5352" s="4">
        <f t="shared" si="335"/>
        <v>0</v>
      </c>
    </row>
    <row r="5353" spans="1:19" ht="15.6" x14ac:dyDescent="0.3">
      <c r="A5353" t="s">
        <v>5845</v>
      </c>
      <c r="B5353" s="1">
        <v>42161</v>
      </c>
      <c r="C5353" s="1">
        <v>42165</v>
      </c>
      <c r="D5353">
        <f t="shared" si="332"/>
        <v>2015</v>
      </c>
      <c r="E5353" t="str">
        <f t="shared" si="333"/>
        <v>Jun</v>
      </c>
      <c r="F5353" t="s">
        <v>37</v>
      </c>
      <c r="G5353" t="s">
        <v>535</v>
      </c>
      <c r="H5353" s="2" t="s">
        <v>22</v>
      </c>
      <c r="I5353" t="s">
        <v>113</v>
      </c>
      <c r="J5353" t="s">
        <v>109</v>
      </c>
      <c r="K5353">
        <v>77070</v>
      </c>
      <c r="L5353" t="s">
        <v>25</v>
      </c>
      <c r="M5353" t="s">
        <v>5843</v>
      </c>
      <c r="N5353" t="s">
        <v>128</v>
      </c>
      <c r="O5353" t="s">
        <v>5802</v>
      </c>
      <c r="P5353" s="4">
        <v>100.24</v>
      </c>
      <c r="Q5353" s="4">
        <v>100.24</v>
      </c>
      <c r="R5353" s="4">
        <f t="shared" si="334"/>
        <v>0</v>
      </c>
      <c r="S5353" s="4">
        <f t="shared" si="335"/>
        <v>0</v>
      </c>
    </row>
    <row r="5354" spans="1:19" x14ac:dyDescent="0.3">
      <c r="A5354" t="s">
        <v>2259</v>
      </c>
      <c r="B5354" s="1">
        <v>42409</v>
      </c>
      <c r="C5354" s="1">
        <v>42411</v>
      </c>
      <c r="D5354">
        <f t="shared" si="332"/>
        <v>2016</v>
      </c>
      <c r="E5354" t="str">
        <f t="shared" si="333"/>
        <v>Feb</v>
      </c>
      <c r="F5354" t="s">
        <v>67</v>
      </c>
      <c r="G5354" t="s">
        <v>596</v>
      </c>
      <c r="H5354" t="s">
        <v>51</v>
      </c>
      <c r="I5354" t="s">
        <v>855</v>
      </c>
      <c r="J5354" t="s">
        <v>109</v>
      </c>
      <c r="K5354">
        <v>78207</v>
      </c>
      <c r="L5354" t="s">
        <v>25</v>
      </c>
      <c r="M5354" t="s">
        <v>5843</v>
      </c>
      <c r="N5354" t="s">
        <v>128</v>
      </c>
      <c r="O5354" t="s">
        <v>5802</v>
      </c>
      <c r="P5354" s="4">
        <v>40.095999999999997</v>
      </c>
      <c r="Q5354" s="4">
        <v>40.095999999999997</v>
      </c>
      <c r="R5354" s="4">
        <f t="shared" si="334"/>
        <v>0</v>
      </c>
      <c r="S5354" s="4">
        <f t="shared" si="335"/>
        <v>0</v>
      </c>
    </row>
    <row r="5355" spans="1:19" ht="15.6" x14ac:dyDescent="0.3">
      <c r="A5355" t="s">
        <v>1757</v>
      </c>
      <c r="B5355" s="1">
        <v>43333</v>
      </c>
      <c r="C5355" s="1">
        <v>43334</v>
      </c>
      <c r="D5355">
        <f t="shared" si="332"/>
        <v>2018</v>
      </c>
      <c r="E5355" t="str">
        <f t="shared" si="333"/>
        <v>Aug</v>
      </c>
      <c r="F5355" t="s">
        <v>20</v>
      </c>
      <c r="G5355" t="s">
        <v>1743</v>
      </c>
      <c r="H5355" s="2" t="s">
        <v>22</v>
      </c>
      <c r="I5355" t="s">
        <v>785</v>
      </c>
      <c r="J5355" t="s">
        <v>33</v>
      </c>
      <c r="K5355">
        <v>94601</v>
      </c>
      <c r="L5355" t="s">
        <v>34</v>
      </c>
      <c r="M5355" t="s">
        <v>5846</v>
      </c>
      <c r="N5355" t="s">
        <v>128</v>
      </c>
      <c r="O5355" t="s">
        <v>5802</v>
      </c>
      <c r="P5355" s="4">
        <v>51.75</v>
      </c>
      <c r="Q5355" s="4">
        <v>51.75</v>
      </c>
      <c r="R5355" s="4">
        <f t="shared" si="334"/>
        <v>0</v>
      </c>
      <c r="S5355" s="4">
        <f t="shared" si="335"/>
        <v>0</v>
      </c>
    </row>
    <row r="5356" spans="1:19" ht="15.6" x14ac:dyDescent="0.3">
      <c r="A5356" t="s">
        <v>5286</v>
      </c>
      <c r="B5356" s="1">
        <v>43000</v>
      </c>
      <c r="C5356" s="1">
        <v>43004</v>
      </c>
      <c r="D5356">
        <f t="shared" si="332"/>
        <v>2017</v>
      </c>
      <c r="E5356" t="str">
        <f t="shared" si="333"/>
        <v>Sep</v>
      </c>
      <c r="F5356" t="s">
        <v>37</v>
      </c>
      <c r="G5356" t="s">
        <v>4740</v>
      </c>
      <c r="H5356" s="2" t="s">
        <v>22</v>
      </c>
      <c r="I5356" t="s">
        <v>351</v>
      </c>
      <c r="J5356" t="s">
        <v>79</v>
      </c>
      <c r="K5356">
        <v>33024</v>
      </c>
      <c r="L5356" t="s">
        <v>44</v>
      </c>
      <c r="M5356" t="s">
        <v>5846</v>
      </c>
      <c r="N5356" t="s">
        <v>128</v>
      </c>
      <c r="O5356" t="s">
        <v>5802</v>
      </c>
      <c r="P5356" s="4">
        <v>16.559999999999999</v>
      </c>
      <c r="Q5356" s="4">
        <v>18</v>
      </c>
      <c r="R5356" s="4">
        <f t="shared" si="334"/>
        <v>-1.4400000000000013</v>
      </c>
      <c r="S5356" s="4">
        <f t="shared" si="335"/>
        <v>-0.21600000000000019</v>
      </c>
    </row>
    <row r="5357" spans="1:19" ht="15.6" x14ac:dyDescent="0.3">
      <c r="A5357" t="s">
        <v>3365</v>
      </c>
      <c r="B5357" s="1">
        <v>43167</v>
      </c>
      <c r="C5357" s="1">
        <v>43170</v>
      </c>
      <c r="D5357">
        <f t="shared" si="332"/>
        <v>2018</v>
      </c>
      <c r="E5357" t="str">
        <f t="shared" si="333"/>
        <v>Mar</v>
      </c>
      <c r="F5357" t="s">
        <v>20</v>
      </c>
      <c r="G5357" t="s">
        <v>2646</v>
      </c>
      <c r="H5357" s="2" t="s">
        <v>22</v>
      </c>
      <c r="I5357" t="s">
        <v>182</v>
      </c>
      <c r="J5357" t="s">
        <v>183</v>
      </c>
      <c r="K5357">
        <v>31907</v>
      </c>
      <c r="L5357" t="s">
        <v>44</v>
      </c>
      <c r="M5357" t="s">
        <v>5846</v>
      </c>
      <c r="N5357" t="s">
        <v>128</v>
      </c>
      <c r="O5357" t="s">
        <v>5802</v>
      </c>
      <c r="P5357" s="4">
        <v>20.7</v>
      </c>
      <c r="Q5357" s="4">
        <v>18</v>
      </c>
      <c r="R5357" s="4">
        <f t="shared" si="334"/>
        <v>2.6999999999999993</v>
      </c>
      <c r="S5357" s="4">
        <f t="shared" si="335"/>
        <v>0.40499999999999986</v>
      </c>
    </row>
    <row r="5358" spans="1:19" ht="15.6" x14ac:dyDescent="0.3">
      <c r="A5358" t="s">
        <v>4650</v>
      </c>
      <c r="B5358" s="1">
        <v>42334</v>
      </c>
      <c r="C5358" s="1">
        <v>42334</v>
      </c>
      <c r="D5358">
        <f t="shared" si="332"/>
        <v>2015</v>
      </c>
      <c r="E5358" t="str">
        <f t="shared" si="333"/>
        <v>Nov</v>
      </c>
      <c r="F5358" t="s">
        <v>30</v>
      </c>
      <c r="G5358" t="s">
        <v>2042</v>
      </c>
      <c r="H5358" s="2" t="s">
        <v>22</v>
      </c>
      <c r="I5358" t="s">
        <v>2426</v>
      </c>
      <c r="J5358" t="s">
        <v>62</v>
      </c>
      <c r="K5358">
        <v>13501</v>
      </c>
      <c r="L5358" t="s">
        <v>54</v>
      </c>
      <c r="M5358" t="s">
        <v>5846</v>
      </c>
      <c r="N5358" t="s">
        <v>128</v>
      </c>
      <c r="O5358" t="s">
        <v>5802</v>
      </c>
      <c r="P5358" s="4">
        <v>93.15</v>
      </c>
      <c r="Q5358" s="4">
        <v>93.15</v>
      </c>
      <c r="R5358" s="4">
        <f t="shared" si="334"/>
        <v>0</v>
      </c>
      <c r="S5358" s="4">
        <f t="shared" si="335"/>
        <v>0</v>
      </c>
    </row>
    <row r="5359" spans="1:19" x14ac:dyDescent="0.3">
      <c r="A5359" t="s">
        <v>5847</v>
      </c>
      <c r="B5359" s="1">
        <v>43304</v>
      </c>
      <c r="C5359" s="1">
        <v>43308</v>
      </c>
      <c r="D5359">
        <f t="shared" si="332"/>
        <v>2018</v>
      </c>
      <c r="E5359" t="str">
        <f t="shared" si="333"/>
        <v>Jul</v>
      </c>
      <c r="F5359" t="s">
        <v>37</v>
      </c>
      <c r="G5359" t="s">
        <v>763</v>
      </c>
      <c r="H5359" t="s">
        <v>51</v>
      </c>
      <c r="I5359" t="s">
        <v>406</v>
      </c>
      <c r="J5359" t="s">
        <v>62</v>
      </c>
      <c r="K5359">
        <v>11561</v>
      </c>
      <c r="L5359" t="s">
        <v>54</v>
      </c>
      <c r="M5359" t="s">
        <v>5846</v>
      </c>
      <c r="N5359" t="s">
        <v>128</v>
      </c>
      <c r="O5359" t="s">
        <v>5802</v>
      </c>
      <c r="P5359" s="4">
        <v>41.4</v>
      </c>
      <c r="Q5359" s="4">
        <v>41.4</v>
      </c>
      <c r="R5359" s="4">
        <f t="shared" si="334"/>
        <v>0</v>
      </c>
      <c r="S5359" s="4">
        <f t="shared" si="335"/>
        <v>0</v>
      </c>
    </row>
    <row r="5360" spans="1:19" ht="15.6" x14ac:dyDescent="0.3">
      <c r="A5360" t="s">
        <v>829</v>
      </c>
      <c r="B5360" s="1">
        <v>43368</v>
      </c>
      <c r="C5360" s="1">
        <v>43374</v>
      </c>
      <c r="D5360">
        <f t="shared" si="332"/>
        <v>2018</v>
      </c>
      <c r="E5360" t="str">
        <f t="shared" si="333"/>
        <v>Sep</v>
      </c>
      <c r="F5360" t="s">
        <v>37</v>
      </c>
      <c r="G5360" t="s">
        <v>830</v>
      </c>
      <c r="H5360" s="2" t="s">
        <v>22</v>
      </c>
      <c r="I5360" t="s">
        <v>61</v>
      </c>
      <c r="J5360" t="s">
        <v>62</v>
      </c>
      <c r="K5360">
        <v>10009</v>
      </c>
      <c r="L5360" t="s">
        <v>54</v>
      </c>
      <c r="M5360" t="s">
        <v>5846</v>
      </c>
      <c r="N5360" t="s">
        <v>128</v>
      </c>
      <c r="O5360" t="s">
        <v>5802</v>
      </c>
      <c r="P5360" s="4">
        <v>20.7</v>
      </c>
      <c r="Q5360" s="4">
        <v>18</v>
      </c>
      <c r="R5360" s="4">
        <f t="shared" si="334"/>
        <v>2.6999999999999993</v>
      </c>
      <c r="S5360" s="4">
        <f t="shared" si="335"/>
        <v>0.40499999999999986</v>
      </c>
    </row>
    <row r="5361" spans="1:19" ht="15.6" x14ac:dyDescent="0.3">
      <c r="A5361" t="s">
        <v>297</v>
      </c>
      <c r="B5361" s="1">
        <v>43217</v>
      </c>
      <c r="C5361" s="1">
        <v>43221</v>
      </c>
      <c r="D5361">
        <f t="shared" si="332"/>
        <v>2018</v>
      </c>
      <c r="E5361" t="str">
        <f t="shared" si="333"/>
        <v>Apr</v>
      </c>
      <c r="F5361" t="s">
        <v>37</v>
      </c>
      <c r="G5361" t="s">
        <v>298</v>
      </c>
      <c r="H5361" s="2" t="s">
        <v>22</v>
      </c>
      <c r="I5361" t="s">
        <v>174</v>
      </c>
      <c r="J5361" t="s">
        <v>109</v>
      </c>
      <c r="K5361">
        <v>76106</v>
      </c>
      <c r="L5361" t="s">
        <v>25</v>
      </c>
      <c r="M5361" t="s">
        <v>5846</v>
      </c>
      <c r="N5361" t="s">
        <v>128</v>
      </c>
      <c r="O5361" t="s">
        <v>5802</v>
      </c>
      <c r="P5361" s="4">
        <v>33.119999999999997</v>
      </c>
      <c r="Q5361" s="4">
        <v>33.119999999999997</v>
      </c>
      <c r="R5361" s="4">
        <f t="shared" si="334"/>
        <v>0</v>
      </c>
      <c r="S5361" s="4">
        <f t="shared" si="335"/>
        <v>0</v>
      </c>
    </row>
    <row r="5362" spans="1:19" ht="15.6" x14ac:dyDescent="0.3">
      <c r="A5362" t="s">
        <v>412</v>
      </c>
      <c r="B5362" s="1">
        <v>43360</v>
      </c>
      <c r="C5362" s="1">
        <v>43364</v>
      </c>
      <c r="D5362">
        <f t="shared" si="332"/>
        <v>2018</v>
      </c>
      <c r="E5362" t="str">
        <f t="shared" si="333"/>
        <v>Sep</v>
      </c>
      <c r="F5362" t="s">
        <v>67</v>
      </c>
      <c r="G5362" t="s">
        <v>413</v>
      </c>
      <c r="H5362" s="2" t="s">
        <v>22</v>
      </c>
      <c r="I5362" t="s">
        <v>414</v>
      </c>
      <c r="J5362" t="s">
        <v>415</v>
      </c>
      <c r="K5362">
        <v>84604</v>
      </c>
      <c r="L5362" t="s">
        <v>34</v>
      </c>
      <c r="M5362" t="s">
        <v>5848</v>
      </c>
      <c r="N5362" t="s">
        <v>128</v>
      </c>
      <c r="O5362" t="s">
        <v>5802</v>
      </c>
      <c r="P5362" s="4">
        <v>14.4</v>
      </c>
      <c r="Q5362" s="4">
        <v>14.4</v>
      </c>
      <c r="R5362" s="4">
        <f t="shared" si="334"/>
        <v>0</v>
      </c>
      <c r="S5362" s="4">
        <f t="shared" si="335"/>
        <v>0</v>
      </c>
    </row>
    <row r="5363" spans="1:19" ht="15.6" x14ac:dyDescent="0.3">
      <c r="A5363" t="s">
        <v>5849</v>
      </c>
      <c r="B5363" s="1">
        <v>42438</v>
      </c>
      <c r="C5363" s="1">
        <v>42440</v>
      </c>
      <c r="D5363">
        <f t="shared" si="332"/>
        <v>2016</v>
      </c>
      <c r="E5363" t="str">
        <f t="shared" si="333"/>
        <v>Mar</v>
      </c>
      <c r="F5363" t="s">
        <v>67</v>
      </c>
      <c r="G5363" t="s">
        <v>176</v>
      </c>
      <c r="H5363" s="2" t="s">
        <v>22</v>
      </c>
      <c r="I5363" t="s">
        <v>1734</v>
      </c>
      <c r="J5363" t="s">
        <v>83</v>
      </c>
      <c r="K5363">
        <v>27604</v>
      </c>
      <c r="L5363" t="s">
        <v>44</v>
      </c>
      <c r="M5363" t="s">
        <v>5848</v>
      </c>
      <c r="N5363" t="s">
        <v>128</v>
      </c>
      <c r="O5363" t="s">
        <v>5802</v>
      </c>
      <c r="P5363" s="4">
        <v>4.6079999999999997</v>
      </c>
      <c r="Q5363" s="4">
        <v>5</v>
      </c>
      <c r="R5363" s="4">
        <f t="shared" si="334"/>
        <v>-0.39200000000000035</v>
      </c>
      <c r="S5363" s="4">
        <f t="shared" si="335"/>
        <v>-5.8800000000000047E-2</v>
      </c>
    </row>
    <row r="5364" spans="1:19" ht="15.6" x14ac:dyDescent="0.3">
      <c r="A5364" t="s">
        <v>1348</v>
      </c>
      <c r="B5364" s="1">
        <v>42196</v>
      </c>
      <c r="C5364" s="1">
        <v>42200</v>
      </c>
      <c r="D5364">
        <f t="shared" si="332"/>
        <v>2015</v>
      </c>
      <c r="E5364" t="str">
        <f t="shared" si="333"/>
        <v>Jul</v>
      </c>
      <c r="F5364" t="s">
        <v>37</v>
      </c>
      <c r="G5364" t="s">
        <v>947</v>
      </c>
      <c r="H5364" s="2" t="s">
        <v>22</v>
      </c>
      <c r="I5364" t="s">
        <v>1349</v>
      </c>
      <c r="J5364" t="s">
        <v>144</v>
      </c>
      <c r="K5364">
        <v>7601</v>
      </c>
      <c r="L5364" t="s">
        <v>54</v>
      </c>
      <c r="M5364" t="s">
        <v>5848</v>
      </c>
      <c r="N5364" t="s">
        <v>128</v>
      </c>
      <c r="O5364" t="s">
        <v>5802</v>
      </c>
      <c r="P5364" s="4">
        <v>14.4</v>
      </c>
      <c r="Q5364" s="4">
        <v>14.4</v>
      </c>
      <c r="R5364" s="4">
        <f t="shared" si="334"/>
        <v>0</v>
      </c>
      <c r="S5364" s="4">
        <f t="shared" si="335"/>
        <v>0</v>
      </c>
    </row>
    <row r="5365" spans="1:19" ht="15.6" x14ac:dyDescent="0.3">
      <c r="A5365" t="s">
        <v>5850</v>
      </c>
      <c r="B5365" s="1">
        <v>42250</v>
      </c>
      <c r="C5365" s="1">
        <v>42250</v>
      </c>
      <c r="D5365">
        <f t="shared" si="332"/>
        <v>2015</v>
      </c>
      <c r="E5365" t="str">
        <f t="shared" si="333"/>
        <v>Sep</v>
      </c>
      <c r="F5365" t="s">
        <v>30</v>
      </c>
      <c r="G5365" t="s">
        <v>2393</v>
      </c>
      <c r="H5365" s="2" t="s">
        <v>22</v>
      </c>
      <c r="I5365" t="s">
        <v>61</v>
      </c>
      <c r="J5365" t="s">
        <v>62</v>
      </c>
      <c r="K5365">
        <v>10009</v>
      </c>
      <c r="L5365" t="s">
        <v>54</v>
      </c>
      <c r="M5365" t="s">
        <v>5848</v>
      </c>
      <c r="N5365" t="s">
        <v>128</v>
      </c>
      <c r="O5365" t="s">
        <v>5802</v>
      </c>
      <c r="P5365" s="4">
        <v>14.4</v>
      </c>
      <c r="Q5365" s="4">
        <v>14.4</v>
      </c>
      <c r="R5365" s="4">
        <f t="shared" si="334"/>
        <v>0</v>
      </c>
      <c r="S5365" s="4">
        <f t="shared" si="335"/>
        <v>0</v>
      </c>
    </row>
    <row r="5366" spans="1:19" ht="15.6" x14ac:dyDescent="0.3">
      <c r="A5366" t="s">
        <v>3207</v>
      </c>
      <c r="B5366" s="1">
        <v>42896</v>
      </c>
      <c r="C5366" s="1">
        <v>42901</v>
      </c>
      <c r="D5366">
        <f t="shared" si="332"/>
        <v>2017</v>
      </c>
      <c r="E5366" t="str">
        <f t="shared" si="333"/>
        <v>Jun</v>
      </c>
      <c r="F5366" t="s">
        <v>37</v>
      </c>
      <c r="G5366" t="s">
        <v>560</v>
      </c>
      <c r="H5366" s="2" t="s">
        <v>22</v>
      </c>
      <c r="I5366" t="s">
        <v>47</v>
      </c>
      <c r="J5366" t="s">
        <v>33</v>
      </c>
      <c r="K5366">
        <v>90045</v>
      </c>
      <c r="L5366" t="s">
        <v>34</v>
      </c>
      <c r="M5366" t="s">
        <v>5851</v>
      </c>
      <c r="N5366" t="s">
        <v>110</v>
      </c>
      <c r="O5366" t="s">
        <v>5802</v>
      </c>
      <c r="P5366" s="4">
        <v>20.7</v>
      </c>
      <c r="Q5366" s="4">
        <v>18</v>
      </c>
      <c r="R5366" s="4">
        <f t="shared" si="334"/>
        <v>2.6999999999999993</v>
      </c>
      <c r="S5366" s="4">
        <f t="shared" si="335"/>
        <v>0.40499999999999986</v>
      </c>
    </row>
    <row r="5367" spans="1:19" ht="15.6" x14ac:dyDescent="0.3">
      <c r="A5367" t="s">
        <v>1920</v>
      </c>
      <c r="B5367" s="1">
        <v>43315</v>
      </c>
      <c r="C5367" s="1">
        <v>43320</v>
      </c>
      <c r="D5367">
        <f t="shared" si="332"/>
        <v>2018</v>
      </c>
      <c r="E5367" t="str">
        <f t="shared" si="333"/>
        <v>Aug</v>
      </c>
      <c r="F5367" t="s">
        <v>67</v>
      </c>
      <c r="G5367" t="s">
        <v>41</v>
      </c>
      <c r="H5367" s="2" t="s">
        <v>22</v>
      </c>
      <c r="I5367" t="s">
        <v>32</v>
      </c>
      <c r="J5367" t="s">
        <v>33</v>
      </c>
      <c r="K5367">
        <v>94122</v>
      </c>
      <c r="L5367" t="s">
        <v>34</v>
      </c>
      <c r="M5367" t="s">
        <v>5851</v>
      </c>
      <c r="N5367" t="s">
        <v>128</v>
      </c>
      <c r="O5367" t="s">
        <v>5802</v>
      </c>
      <c r="P5367" s="4">
        <v>51.75</v>
      </c>
      <c r="Q5367" s="4">
        <v>100</v>
      </c>
      <c r="R5367" s="4">
        <f t="shared" si="334"/>
        <v>-48.25</v>
      </c>
      <c r="S5367" s="4">
        <f t="shared" si="335"/>
        <v>-7.2374999999999998</v>
      </c>
    </row>
    <row r="5368" spans="1:19" x14ac:dyDescent="0.3">
      <c r="A5368" t="s">
        <v>3091</v>
      </c>
      <c r="B5368" s="1">
        <v>42885</v>
      </c>
      <c r="C5368" s="1">
        <v>42889</v>
      </c>
      <c r="D5368">
        <f t="shared" si="332"/>
        <v>2017</v>
      </c>
      <c r="E5368" t="str">
        <f t="shared" si="333"/>
        <v>May</v>
      </c>
      <c r="F5368" t="s">
        <v>37</v>
      </c>
      <c r="G5368" t="s">
        <v>1313</v>
      </c>
      <c r="H5368" t="s">
        <v>51</v>
      </c>
      <c r="I5368" t="s">
        <v>191</v>
      </c>
      <c r="J5368" t="s">
        <v>158</v>
      </c>
      <c r="K5368">
        <v>22153</v>
      </c>
      <c r="L5368" t="s">
        <v>44</v>
      </c>
      <c r="M5368" t="s">
        <v>5851</v>
      </c>
      <c r="N5368" t="s">
        <v>128</v>
      </c>
      <c r="O5368" t="s">
        <v>5802</v>
      </c>
      <c r="P5368" s="4">
        <v>62.1</v>
      </c>
      <c r="Q5368" s="4">
        <v>62.1</v>
      </c>
      <c r="R5368" s="4">
        <f t="shared" si="334"/>
        <v>0</v>
      </c>
      <c r="S5368" s="4">
        <f t="shared" si="335"/>
        <v>0</v>
      </c>
    </row>
    <row r="5369" spans="1:19" ht="15.6" x14ac:dyDescent="0.3">
      <c r="A5369" t="s">
        <v>5128</v>
      </c>
      <c r="B5369" s="1">
        <v>42826</v>
      </c>
      <c r="C5369" s="1">
        <v>42830</v>
      </c>
      <c r="D5369">
        <f t="shared" si="332"/>
        <v>2017</v>
      </c>
      <c r="E5369" t="str">
        <f t="shared" si="333"/>
        <v>Apr</v>
      </c>
      <c r="F5369" t="s">
        <v>37</v>
      </c>
      <c r="G5369" t="s">
        <v>730</v>
      </c>
      <c r="H5369" s="2" t="s">
        <v>22</v>
      </c>
      <c r="I5369" t="s">
        <v>61</v>
      </c>
      <c r="J5369" t="s">
        <v>62</v>
      </c>
      <c r="K5369">
        <v>10035</v>
      </c>
      <c r="L5369" t="s">
        <v>54</v>
      </c>
      <c r="M5369" t="s">
        <v>5851</v>
      </c>
      <c r="N5369" t="s">
        <v>110</v>
      </c>
      <c r="O5369" t="s">
        <v>5802</v>
      </c>
      <c r="P5369" s="4">
        <v>20.7</v>
      </c>
      <c r="Q5369" s="4">
        <v>18</v>
      </c>
      <c r="R5369" s="4">
        <f t="shared" si="334"/>
        <v>2.6999999999999993</v>
      </c>
      <c r="S5369" s="4">
        <f t="shared" si="335"/>
        <v>0.40499999999999986</v>
      </c>
    </row>
    <row r="5370" spans="1:19" ht="15.6" x14ac:dyDescent="0.3">
      <c r="A5370" t="s">
        <v>5852</v>
      </c>
      <c r="B5370" s="1">
        <v>43142</v>
      </c>
      <c r="C5370" s="1">
        <v>43146</v>
      </c>
      <c r="D5370">
        <f t="shared" si="332"/>
        <v>2018</v>
      </c>
      <c r="E5370" t="str">
        <f t="shared" si="333"/>
        <v>Feb</v>
      </c>
      <c r="F5370" t="s">
        <v>37</v>
      </c>
      <c r="G5370" t="s">
        <v>916</v>
      </c>
      <c r="H5370" s="2" t="s">
        <v>22</v>
      </c>
      <c r="I5370" t="s">
        <v>61</v>
      </c>
      <c r="J5370" t="s">
        <v>62</v>
      </c>
      <c r="K5370">
        <v>10024</v>
      </c>
      <c r="L5370" t="s">
        <v>54</v>
      </c>
      <c r="M5370" t="s">
        <v>5851</v>
      </c>
      <c r="N5370" t="s">
        <v>128</v>
      </c>
      <c r="O5370" t="s">
        <v>5802</v>
      </c>
      <c r="P5370" s="4">
        <v>20.7</v>
      </c>
      <c r="Q5370" s="4">
        <v>18</v>
      </c>
      <c r="R5370" s="4">
        <f t="shared" si="334"/>
        <v>2.6999999999999993</v>
      </c>
      <c r="S5370" s="4">
        <f t="shared" si="335"/>
        <v>0.40499999999999986</v>
      </c>
    </row>
    <row r="5371" spans="1:19" x14ac:dyDescent="0.3">
      <c r="A5371" t="s">
        <v>4855</v>
      </c>
      <c r="B5371" s="1">
        <v>43462</v>
      </c>
      <c r="C5371" s="1">
        <v>43469</v>
      </c>
      <c r="D5371">
        <f t="shared" si="332"/>
        <v>2018</v>
      </c>
      <c r="E5371" t="str">
        <f t="shared" si="333"/>
        <v>Dec</v>
      </c>
      <c r="F5371" t="s">
        <v>37</v>
      </c>
      <c r="G5371" t="s">
        <v>1304</v>
      </c>
      <c r="H5371" t="s">
        <v>105</v>
      </c>
      <c r="I5371" t="s">
        <v>61</v>
      </c>
      <c r="J5371" t="s">
        <v>62</v>
      </c>
      <c r="K5371">
        <v>10024</v>
      </c>
      <c r="L5371" t="s">
        <v>54</v>
      </c>
      <c r="M5371" t="s">
        <v>5851</v>
      </c>
      <c r="N5371" t="s">
        <v>128</v>
      </c>
      <c r="O5371" t="s">
        <v>5802</v>
      </c>
      <c r="P5371" s="4">
        <v>72.45</v>
      </c>
      <c r="Q5371" s="4">
        <v>72.45</v>
      </c>
      <c r="R5371" s="4">
        <f t="shared" si="334"/>
        <v>0</v>
      </c>
      <c r="S5371" s="4">
        <f t="shared" si="335"/>
        <v>0</v>
      </c>
    </row>
    <row r="5372" spans="1:19" ht="15.6" x14ac:dyDescent="0.3">
      <c r="A5372" t="s">
        <v>5853</v>
      </c>
      <c r="B5372" s="1">
        <v>42625</v>
      </c>
      <c r="C5372" s="1">
        <v>42630</v>
      </c>
      <c r="D5372">
        <f t="shared" si="332"/>
        <v>2016</v>
      </c>
      <c r="E5372" t="str">
        <f t="shared" si="333"/>
        <v>Sep</v>
      </c>
      <c r="F5372" t="s">
        <v>37</v>
      </c>
      <c r="G5372" t="s">
        <v>1925</v>
      </c>
      <c r="H5372" s="2" t="s">
        <v>22</v>
      </c>
      <c r="I5372" t="s">
        <v>61</v>
      </c>
      <c r="J5372" t="s">
        <v>62</v>
      </c>
      <c r="K5372">
        <v>10035</v>
      </c>
      <c r="L5372" t="s">
        <v>54</v>
      </c>
      <c r="M5372" t="s">
        <v>5854</v>
      </c>
      <c r="N5372" t="s">
        <v>128</v>
      </c>
      <c r="O5372" t="s">
        <v>5802</v>
      </c>
      <c r="P5372" s="4">
        <v>12.6</v>
      </c>
      <c r="Q5372" s="4">
        <v>12.6</v>
      </c>
      <c r="R5372" s="4">
        <f t="shared" si="334"/>
        <v>0</v>
      </c>
      <c r="S5372" s="4">
        <f t="shared" si="335"/>
        <v>0</v>
      </c>
    </row>
    <row r="5373" spans="1:19" ht="15.6" x14ac:dyDescent="0.3">
      <c r="A5373" t="s">
        <v>1278</v>
      </c>
      <c r="B5373" s="1">
        <v>43072</v>
      </c>
      <c r="C5373" s="1">
        <v>43075</v>
      </c>
      <c r="D5373">
        <f t="shared" si="332"/>
        <v>2017</v>
      </c>
      <c r="E5373" t="str">
        <f t="shared" si="333"/>
        <v>Dec</v>
      </c>
      <c r="F5373" t="s">
        <v>20</v>
      </c>
      <c r="G5373" t="s">
        <v>1279</v>
      </c>
      <c r="H5373" s="2" t="s">
        <v>22</v>
      </c>
      <c r="I5373" t="s">
        <v>1179</v>
      </c>
      <c r="J5373" t="s">
        <v>62</v>
      </c>
      <c r="K5373">
        <v>11572</v>
      </c>
      <c r="L5373" t="s">
        <v>54</v>
      </c>
      <c r="M5373" t="s">
        <v>5854</v>
      </c>
      <c r="N5373" t="s">
        <v>110</v>
      </c>
      <c r="O5373" t="s">
        <v>5802</v>
      </c>
      <c r="P5373" s="4">
        <v>6.3</v>
      </c>
      <c r="Q5373" s="4">
        <v>5</v>
      </c>
      <c r="R5373" s="4">
        <f t="shared" si="334"/>
        <v>1.2999999999999998</v>
      </c>
      <c r="S5373" s="4">
        <f t="shared" si="335"/>
        <v>0.19499999999999998</v>
      </c>
    </row>
    <row r="5374" spans="1:19" ht="15.6" x14ac:dyDescent="0.3">
      <c r="A5374" t="s">
        <v>4753</v>
      </c>
      <c r="B5374" s="1">
        <v>43437</v>
      </c>
      <c r="C5374" s="1">
        <v>43443</v>
      </c>
      <c r="D5374">
        <f t="shared" si="332"/>
        <v>2018</v>
      </c>
      <c r="E5374" t="str">
        <f t="shared" si="333"/>
        <v>Dec</v>
      </c>
      <c r="F5374" t="s">
        <v>37</v>
      </c>
      <c r="G5374" t="s">
        <v>2386</v>
      </c>
      <c r="H5374" s="2" t="s">
        <v>22</v>
      </c>
      <c r="I5374" t="s">
        <v>61</v>
      </c>
      <c r="J5374" t="s">
        <v>62</v>
      </c>
      <c r="K5374">
        <v>10009</v>
      </c>
      <c r="L5374" t="s">
        <v>54</v>
      </c>
      <c r="M5374" t="s">
        <v>5854</v>
      </c>
      <c r="N5374" t="s">
        <v>128</v>
      </c>
      <c r="O5374" t="s">
        <v>5802</v>
      </c>
      <c r="P5374" s="4">
        <v>3.15</v>
      </c>
      <c r="Q5374" s="4">
        <v>5</v>
      </c>
      <c r="R5374" s="4">
        <f t="shared" si="334"/>
        <v>-1.85</v>
      </c>
      <c r="S5374" s="4">
        <f t="shared" si="335"/>
        <v>-0.27750000000000002</v>
      </c>
    </row>
    <row r="5375" spans="1:19" ht="15.6" x14ac:dyDescent="0.3">
      <c r="A5375" t="s">
        <v>1787</v>
      </c>
      <c r="B5375" s="1">
        <v>42333</v>
      </c>
      <c r="C5375" s="1">
        <v>42338</v>
      </c>
      <c r="D5375">
        <f t="shared" si="332"/>
        <v>2015</v>
      </c>
      <c r="E5375" t="str">
        <f t="shared" si="333"/>
        <v>Nov</v>
      </c>
      <c r="F5375" t="s">
        <v>37</v>
      </c>
      <c r="G5375" t="s">
        <v>1788</v>
      </c>
      <c r="H5375" s="2" t="s">
        <v>22</v>
      </c>
      <c r="I5375" t="s">
        <v>422</v>
      </c>
      <c r="J5375" t="s">
        <v>109</v>
      </c>
      <c r="K5375">
        <v>76017</v>
      </c>
      <c r="L5375" t="s">
        <v>25</v>
      </c>
      <c r="M5375" t="s">
        <v>5854</v>
      </c>
      <c r="N5375" t="s">
        <v>128</v>
      </c>
      <c r="O5375" t="s">
        <v>5802</v>
      </c>
      <c r="P5375" s="4">
        <v>2.52</v>
      </c>
      <c r="Q5375" s="4">
        <v>5</v>
      </c>
      <c r="R5375" s="4">
        <f t="shared" si="334"/>
        <v>-2.48</v>
      </c>
      <c r="S5375" s="4">
        <f t="shared" si="335"/>
        <v>-0.372</v>
      </c>
    </row>
    <row r="5376" spans="1:19" ht="15.6" x14ac:dyDescent="0.3">
      <c r="A5376" t="s">
        <v>1149</v>
      </c>
      <c r="B5376" s="1">
        <v>42983</v>
      </c>
      <c r="C5376" s="1">
        <v>42985</v>
      </c>
      <c r="D5376">
        <f t="shared" si="332"/>
        <v>2017</v>
      </c>
      <c r="E5376" t="str">
        <f t="shared" si="333"/>
        <v>Sep</v>
      </c>
      <c r="F5376" t="s">
        <v>67</v>
      </c>
      <c r="G5376" t="s">
        <v>985</v>
      </c>
      <c r="H5376" s="2" t="s">
        <v>22</v>
      </c>
      <c r="I5376" t="s">
        <v>97</v>
      </c>
      <c r="J5376" t="s">
        <v>89</v>
      </c>
      <c r="K5376">
        <v>48227</v>
      </c>
      <c r="L5376" t="s">
        <v>25</v>
      </c>
      <c r="M5376" t="s">
        <v>5854</v>
      </c>
      <c r="N5376" t="s">
        <v>110</v>
      </c>
      <c r="O5376" t="s">
        <v>5802</v>
      </c>
      <c r="P5376" s="4">
        <v>22.05</v>
      </c>
      <c r="Q5376" s="4">
        <v>18</v>
      </c>
      <c r="R5376" s="4">
        <f t="shared" si="334"/>
        <v>4.0500000000000007</v>
      </c>
      <c r="S5376" s="4">
        <f t="shared" si="335"/>
        <v>0.60750000000000004</v>
      </c>
    </row>
    <row r="5377" spans="1:19" ht="15.6" x14ac:dyDescent="0.3">
      <c r="A5377" t="s">
        <v>1414</v>
      </c>
      <c r="B5377" s="1">
        <v>43207</v>
      </c>
      <c r="C5377" s="1">
        <v>43212</v>
      </c>
      <c r="D5377">
        <f t="shared" si="332"/>
        <v>2018</v>
      </c>
      <c r="E5377" t="str">
        <f t="shared" si="333"/>
        <v>Apr</v>
      </c>
      <c r="F5377" t="s">
        <v>37</v>
      </c>
      <c r="G5377" t="s">
        <v>854</v>
      </c>
      <c r="H5377" s="2" t="s">
        <v>22</v>
      </c>
      <c r="I5377" t="s">
        <v>47</v>
      </c>
      <c r="J5377" t="s">
        <v>33</v>
      </c>
      <c r="K5377">
        <v>90008</v>
      </c>
      <c r="L5377" t="s">
        <v>34</v>
      </c>
      <c r="M5377" t="s">
        <v>5855</v>
      </c>
      <c r="N5377" t="s">
        <v>128</v>
      </c>
      <c r="O5377" t="s">
        <v>5802</v>
      </c>
      <c r="P5377" s="4">
        <v>7.38</v>
      </c>
      <c r="Q5377" s="4">
        <v>5</v>
      </c>
      <c r="R5377" s="4">
        <f t="shared" si="334"/>
        <v>2.38</v>
      </c>
      <c r="S5377" s="4">
        <f t="shared" si="335"/>
        <v>0.35699999999999998</v>
      </c>
    </row>
    <row r="5378" spans="1:19" ht="15.6" x14ac:dyDescent="0.3">
      <c r="A5378" t="s">
        <v>3759</v>
      </c>
      <c r="B5378" s="1">
        <v>43456</v>
      </c>
      <c r="C5378" s="1">
        <v>43460</v>
      </c>
      <c r="D5378">
        <f t="shared" ref="D5378:D5441" si="336">YEAR(B5378)</f>
        <v>2018</v>
      </c>
      <c r="E5378" t="str">
        <f t="shared" ref="E5378:E5441" si="337">TEXT(B5378,"mmm")</f>
        <v>Dec</v>
      </c>
      <c r="F5378" t="s">
        <v>37</v>
      </c>
      <c r="G5378" t="s">
        <v>2995</v>
      </c>
      <c r="H5378" s="2" t="s">
        <v>22</v>
      </c>
      <c r="I5378" t="s">
        <v>3760</v>
      </c>
      <c r="J5378" t="s">
        <v>1031</v>
      </c>
      <c r="K5378">
        <v>88220</v>
      </c>
      <c r="L5378" t="s">
        <v>34</v>
      </c>
      <c r="M5378" t="s">
        <v>5855</v>
      </c>
      <c r="N5378" t="s">
        <v>128</v>
      </c>
      <c r="O5378" t="s">
        <v>5802</v>
      </c>
      <c r="P5378" s="4">
        <v>18.45</v>
      </c>
      <c r="Q5378" s="4">
        <v>18</v>
      </c>
      <c r="R5378" s="4">
        <f t="shared" si="334"/>
        <v>0.44999999999999929</v>
      </c>
      <c r="S5378" s="4">
        <f t="shared" si="335"/>
        <v>6.7499999999999893E-2</v>
      </c>
    </row>
    <row r="5379" spans="1:19" ht="15.6" x14ac:dyDescent="0.3">
      <c r="A5379" t="s">
        <v>5856</v>
      </c>
      <c r="B5379" s="1">
        <v>43078</v>
      </c>
      <c r="C5379" s="1">
        <v>43082</v>
      </c>
      <c r="D5379">
        <f t="shared" si="336"/>
        <v>2017</v>
      </c>
      <c r="E5379" t="str">
        <f t="shared" si="337"/>
        <v>Dec</v>
      </c>
      <c r="F5379" t="s">
        <v>37</v>
      </c>
      <c r="G5379" t="s">
        <v>761</v>
      </c>
      <c r="H5379" s="2" t="s">
        <v>22</v>
      </c>
      <c r="I5379" t="s">
        <v>1599</v>
      </c>
      <c r="J5379" t="s">
        <v>314</v>
      </c>
      <c r="K5379">
        <v>1841</v>
      </c>
      <c r="L5379" t="s">
        <v>54</v>
      </c>
      <c r="M5379" t="s">
        <v>5855</v>
      </c>
      <c r="N5379" t="s">
        <v>110</v>
      </c>
      <c r="O5379" t="s">
        <v>5802</v>
      </c>
      <c r="P5379" s="4">
        <v>3.69</v>
      </c>
      <c r="Q5379" s="4">
        <v>5</v>
      </c>
      <c r="R5379" s="4">
        <f t="shared" ref="R5379:R5442" si="338">P5379-Q5379</f>
        <v>-1.31</v>
      </c>
      <c r="S5379" s="4">
        <f t="shared" ref="S5379:S5442" si="339">0.15*R5379</f>
        <v>-0.19650000000000001</v>
      </c>
    </row>
    <row r="5380" spans="1:19" ht="15.6" x14ac:dyDescent="0.3">
      <c r="A5380" t="s">
        <v>5364</v>
      </c>
      <c r="B5380" s="1">
        <v>43399</v>
      </c>
      <c r="C5380" s="1">
        <v>43404</v>
      </c>
      <c r="D5380">
        <f t="shared" si="336"/>
        <v>2018</v>
      </c>
      <c r="E5380" t="str">
        <f t="shared" si="337"/>
        <v>Oct</v>
      </c>
      <c r="F5380" t="s">
        <v>37</v>
      </c>
      <c r="G5380" t="s">
        <v>2613</v>
      </c>
      <c r="H5380" s="2" t="s">
        <v>22</v>
      </c>
      <c r="I5380" t="s">
        <v>100</v>
      </c>
      <c r="J5380" t="s">
        <v>101</v>
      </c>
      <c r="K5380">
        <v>19134</v>
      </c>
      <c r="L5380" t="s">
        <v>54</v>
      </c>
      <c r="M5380" t="s">
        <v>5855</v>
      </c>
      <c r="N5380" t="s">
        <v>128</v>
      </c>
      <c r="O5380" t="s">
        <v>5802</v>
      </c>
      <c r="P5380" s="4">
        <v>14.76</v>
      </c>
      <c r="Q5380" s="4">
        <v>18</v>
      </c>
      <c r="R5380" s="4">
        <f t="shared" si="338"/>
        <v>-3.24</v>
      </c>
      <c r="S5380" s="4">
        <f t="shared" si="339"/>
        <v>-0.48599999999999999</v>
      </c>
    </row>
    <row r="5381" spans="1:19" ht="15.6" x14ac:dyDescent="0.3">
      <c r="A5381" t="s">
        <v>1872</v>
      </c>
      <c r="B5381" s="1">
        <v>42367</v>
      </c>
      <c r="C5381" s="1">
        <v>42371</v>
      </c>
      <c r="D5381">
        <f t="shared" si="336"/>
        <v>2015</v>
      </c>
      <c r="E5381" t="str">
        <f t="shared" si="337"/>
        <v>Dec</v>
      </c>
      <c r="F5381" t="s">
        <v>37</v>
      </c>
      <c r="G5381" t="s">
        <v>343</v>
      </c>
      <c r="H5381" s="2" t="s">
        <v>22</v>
      </c>
      <c r="I5381" t="s">
        <v>32</v>
      </c>
      <c r="J5381" t="s">
        <v>33</v>
      </c>
      <c r="K5381">
        <v>94110</v>
      </c>
      <c r="L5381" t="s">
        <v>34</v>
      </c>
      <c r="M5381" t="s">
        <v>5857</v>
      </c>
      <c r="N5381" t="s">
        <v>128</v>
      </c>
      <c r="O5381" t="s">
        <v>5802</v>
      </c>
      <c r="P5381" s="4">
        <v>274.77</v>
      </c>
      <c r="Q5381" s="4">
        <v>100</v>
      </c>
      <c r="R5381" s="4">
        <f t="shared" si="338"/>
        <v>174.76999999999998</v>
      </c>
      <c r="S5381" s="4">
        <f t="shared" si="339"/>
        <v>26.215499999999995</v>
      </c>
    </row>
    <row r="5382" spans="1:19" ht="15.6" x14ac:dyDescent="0.3">
      <c r="A5382" t="s">
        <v>3615</v>
      </c>
      <c r="B5382" s="1">
        <v>42669</v>
      </c>
      <c r="C5382" s="1">
        <v>42675</v>
      </c>
      <c r="D5382">
        <f t="shared" si="336"/>
        <v>2016</v>
      </c>
      <c r="E5382" t="str">
        <f t="shared" si="337"/>
        <v>Oct</v>
      </c>
      <c r="F5382" t="s">
        <v>37</v>
      </c>
      <c r="G5382" t="s">
        <v>3616</v>
      </c>
      <c r="H5382" s="2" t="s">
        <v>22</v>
      </c>
      <c r="I5382" t="s">
        <v>191</v>
      </c>
      <c r="J5382" t="s">
        <v>242</v>
      </c>
      <c r="K5382">
        <v>97477</v>
      </c>
      <c r="L5382" t="s">
        <v>34</v>
      </c>
      <c r="M5382" t="s">
        <v>5857</v>
      </c>
      <c r="N5382" t="s">
        <v>128</v>
      </c>
      <c r="O5382" t="s">
        <v>5802</v>
      </c>
      <c r="P5382" s="4">
        <v>146.54400000000001</v>
      </c>
      <c r="Q5382" s="4">
        <v>146.54400000000001</v>
      </c>
      <c r="R5382" s="4">
        <f t="shared" si="338"/>
        <v>0</v>
      </c>
      <c r="S5382" s="4">
        <f t="shared" si="339"/>
        <v>0</v>
      </c>
    </row>
    <row r="5383" spans="1:19" x14ac:dyDescent="0.3">
      <c r="A5383" t="s">
        <v>5858</v>
      </c>
      <c r="B5383" s="1">
        <v>42917</v>
      </c>
      <c r="C5383" s="1">
        <v>42917</v>
      </c>
      <c r="D5383">
        <f t="shared" si="336"/>
        <v>2017</v>
      </c>
      <c r="E5383" t="str">
        <f t="shared" si="337"/>
        <v>Jul</v>
      </c>
      <c r="F5383" t="s">
        <v>30</v>
      </c>
      <c r="G5383" t="s">
        <v>1287</v>
      </c>
      <c r="H5383" t="s">
        <v>51</v>
      </c>
      <c r="I5383" t="s">
        <v>61</v>
      </c>
      <c r="J5383" t="s">
        <v>62</v>
      </c>
      <c r="K5383">
        <v>10009</v>
      </c>
      <c r="L5383" t="s">
        <v>54</v>
      </c>
      <c r="M5383" t="s">
        <v>5857</v>
      </c>
      <c r="N5383" t="s">
        <v>128</v>
      </c>
      <c r="O5383" t="s">
        <v>5802</v>
      </c>
      <c r="P5383" s="4">
        <v>30.53</v>
      </c>
      <c r="Q5383" s="4">
        <v>30.53</v>
      </c>
      <c r="R5383" s="4">
        <f t="shared" si="338"/>
        <v>0</v>
      </c>
      <c r="S5383" s="4">
        <f t="shared" si="339"/>
        <v>0</v>
      </c>
    </row>
    <row r="5384" spans="1:19" x14ac:dyDescent="0.3">
      <c r="A5384" t="s">
        <v>5856</v>
      </c>
      <c r="B5384" s="1">
        <v>43078</v>
      </c>
      <c r="C5384" s="1">
        <v>43082</v>
      </c>
      <c r="D5384">
        <f t="shared" si="336"/>
        <v>2017</v>
      </c>
      <c r="E5384" t="str">
        <f t="shared" si="337"/>
        <v>Dec</v>
      </c>
      <c r="F5384" t="s">
        <v>37</v>
      </c>
      <c r="G5384" t="s">
        <v>761</v>
      </c>
      <c r="H5384" t="s">
        <v>51</v>
      </c>
      <c r="I5384" t="s">
        <v>1599</v>
      </c>
      <c r="J5384" t="s">
        <v>314</v>
      </c>
      <c r="K5384">
        <v>1841</v>
      </c>
      <c r="L5384" t="s">
        <v>54</v>
      </c>
      <c r="M5384" t="s">
        <v>5857</v>
      </c>
      <c r="N5384" t="s">
        <v>128</v>
      </c>
      <c r="O5384" t="s">
        <v>5802</v>
      </c>
      <c r="P5384" s="4">
        <v>122.12</v>
      </c>
      <c r="Q5384" s="4">
        <v>122.12</v>
      </c>
      <c r="R5384" s="4">
        <f t="shared" si="338"/>
        <v>0</v>
      </c>
      <c r="S5384" s="4">
        <f t="shared" si="339"/>
        <v>0</v>
      </c>
    </row>
    <row r="5385" spans="1:19" x14ac:dyDescent="0.3">
      <c r="A5385" t="s">
        <v>5859</v>
      </c>
      <c r="B5385" s="1">
        <v>42267</v>
      </c>
      <c r="C5385" s="1">
        <v>42273</v>
      </c>
      <c r="D5385">
        <f t="shared" si="336"/>
        <v>2015</v>
      </c>
      <c r="E5385" t="str">
        <f t="shared" si="337"/>
        <v>Sep</v>
      </c>
      <c r="F5385" t="s">
        <v>37</v>
      </c>
      <c r="G5385" t="s">
        <v>962</v>
      </c>
      <c r="H5385" t="s">
        <v>105</v>
      </c>
      <c r="I5385" t="s">
        <v>32</v>
      </c>
      <c r="J5385" t="s">
        <v>33</v>
      </c>
      <c r="K5385">
        <v>94110</v>
      </c>
      <c r="L5385" t="s">
        <v>34</v>
      </c>
      <c r="M5385" t="s">
        <v>5860</v>
      </c>
      <c r="N5385" t="s">
        <v>128</v>
      </c>
      <c r="O5385" t="s">
        <v>5802</v>
      </c>
      <c r="P5385" s="4">
        <v>9.9600000000000009</v>
      </c>
      <c r="Q5385" s="4">
        <v>92.52</v>
      </c>
      <c r="R5385" s="4">
        <f t="shared" si="338"/>
        <v>-82.56</v>
      </c>
      <c r="S5385" s="4">
        <f t="shared" si="339"/>
        <v>-12.384</v>
      </c>
    </row>
    <row r="5386" spans="1:19" x14ac:dyDescent="0.3">
      <c r="A5386" t="s">
        <v>4694</v>
      </c>
      <c r="B5386" s="1">
        <v>42346</v>
      </c>
      <c r="C5386" s="1">
        <v>42351</v>
      </c>
      <c r="D5386">
        <f t="shared" si="336"/>
        <v>2015</v>
      </c>
      <c r="E5386" t="str">
        <f t="shared" si="337"/>
        <v>Dec</v>
      </c>
      <c r="F5386" t="s">
        <v>37</v>
      </c>
      <c r="G5386" t="s">
        <v>68</v>
      </c>
      <c r="H5386" t="s">
        <v>105</v>
      </c>
      <c r="I5386" t="s">
        <v>431</v>
      </c>
      <c r="J5386" t="s">
        <v>242</v>
      </c>
      <c r="K5386">
        <v>97301</v>
      </c>
      <c r="L5386" t="s">
        <v>34</v>
      </c>
      <c r="M5386" t="s">
        <v>5860</v>
      </c>
      <c r="N5386" t="s">
        <v>128</v>
      </c>
      <c r="O5386" t="s">
        <v>5802</v>
      </c>
      <c r="P5386" s="4">
        <v>27.888000000000002</v>
      </c>
      <c r="Q5386" s="4">
        <v>27.888000000000002</v>
      </c>
      <c r="R5386" s="4">
        <f t="shared" si="338"/>
        <v>0</v>
      </c>
      <c r="S5386" s="4">
        <f t="shared" si="339"/>
        <v>0</v>
      </c>
    </row>
    <row r="5387" spans="1:19" ht="15.6" x14ac:dyDescent="0.3">
      <c r="A5387" t="s">
        <v>3222</v>
      </c>
      <c r="B5387" s="1">
        <v>42856</v>
      </c>
      <c r="C5387" s="1">
        <v>42859</v>
      </c>
      <c r="D5387">
        <f t="shared" si="336"/>
        <v>2017</v>
      </c>
      <c r="E5387" t="str">
        <f t="shared" si="337"/>
        <v>May</v>
      </c>
      <c r="F5387" t="s">
        <v>20</v>
      </c>
      <c r="G5387" t="s">
        <v>200</v>
      </c>
      <c r="H5387" s="2" t="s">
        <v>22</v>
      </c>
      <c r="I5387" t="s">
        <v>756</v>
      </c>
      <c r="J5387" t="s">
        <v>250</v>
      </c>
      <c r="K5387">
        <v>38109</v>
      </c>
      <c r="L5387" t="s">
        <v>44</v>
      </c>
      <c r="M5387" t="s">
        <v>5860</v>
      </c>
      <c r="N5387" t="s">
        <v>110</v>
      </c>
      <c r="O5387" t="s">
        <v>5802</v>
      </c>
      <c r="P5387" s="4">
        <v>3.984</v>
      </c>
      <c r="Q5387" s="4">
        <v>5</v>
      </c>
      <c r="R5387" s="4">
        <f t="shared" si="338"/>
        <v>-1.016</v>
      </c>
      <c r="S5387" s="4">
        <f t="shared" si="339"/>
        <v>-0.15240000000000001</v>
      </c>
    </row>
    <row r="5388" spans="1:19" ht="15.6" x14ac:dyDescent="0.3">
      <c r="A5388" t="s">
        <v>5861</v>
      </c>
      <c r="B5388" s="1">
        <v>43192</v>
      </c>
      <c r="C5388" s="1">
        <v>43196</v>
      </c>
      <c r="D5388">
        <f t="shared" si="336"/>
        <v>2018</v>
      </c>
      <c r="E5388" t="str">
        <f t="shared" si="337"/>
        <v>Apr</v>
      </c>
      <c r="F5388" t="s">
        <v>37</v>
      </c>
      <c r="G5388" t="s">
        <v>411</v>
      </c>
      <c r="H5388" s="2" t="s">
        <v>22</v>
      </c>
      <c r="I5388" t="s">
        <v>720</v>
      </c>
      <c r="J5388" t="s">
        <v>754</v>
      </c>
      <c r="K5388">
        <v>35601</v>
      </c>
      <c r="L5388" t="s">
        <v>44</v>
      </c>
      <c r="M5388" t="s">
        <v>5860</v>
      </c>
      <c r="N5388" t="s">
        <v>128</v>
      </c>
      <c r="O5388" t="s">
        <v>5802</v>
      </c>
      <c r="P5388" s="4">
        <v>14.94</v>
      </c>
      <c r="Q5388" s="4">
        <v>100</v>
      </c>
      <c r="R5388" s="4">
        <f t="shared" si="338"/>
        <v>-85.06</v>
      </c>
      <c r="S5388" s="4">
        <f t="shared" si="339"/>
        <v>-12.759</v>
      </c>
    </row>
    <row r="5389" spans="1:19" ht="15.6" x14ac:dyDescent="0.3">
      <c r="A5389" t="s">
        <v>4081</v>
      </c>
      <c r="B5389" s="1">
        <v>43220</v>
      </c>
      <c r="C5389" s="1">
        <v>43225</v>
      </c>
      <c r="D5389">
        <f t="shared" si="336"/>
        <v>2018</v>
      </c>
      <c r="E5389" t="str">
        <f t="shared" si="337"/>
        <v>Apr</v>
      </c>
      <c r="F5389" t="s">
        <v>37</v>
      </c>
      <c r="G5389" t="s">
        <v>1144</v>
      </c>
      <c r="H5389" s="2" t="s">
        <v>22</v>
      </c>
      <c r="I5389" t="s">
        <v>1438</v>
      </c>
      <c r="J5389" t="s">
        <v>79</v>
      </c>
      <c r="K5389">
        <v>33437</v>
      </c>
      <c r="L5389" t="s">
        <v>44</v>
      </c>
      <c r="M5389" t="s">
        <v>5860</v>
      </c>
      <c r="N5389" t="s">
        <v>128</v>
      </c>
      <c r="O5389" t="s">
        <v>5802</v>
      </c>
      <c r="P5389" s="4">
        <v>11.952</v>
      </c>
      <c r="Q5389" s="4">
        <v>11.952</v>
      </c>
      <c r="R5389" s="4">
        <f t="shared" si="338"/>
        <v>0</v>
      </c>
      <c r="S5389" s="4">
        <f t="shared" si="339"/>
        <v>0</v>
      </c>
    </row>
    <row r="5390" spans="1:19" ht="15.6" x14ac:dyDescent="0.3">
      <c r="A5390" t="s">
        <v>2723</v>
      </c>
      <c r="B5390" s="1">
        <v>42310</v>
      </c>
      <c r="C5390" s="1">
        <v>42314</v>
      </c>
      <c r="D5390">
        <f t="shared" si="336"/>
        <v>2015</v>
      </c>
      <c r="E5390" t="str">
        <f t="shared" si="337"/>
        <v>Nov</v>
      </c>
      <c r="F5390" t="s">
        <v>37</v>
      </c>
      <c r="G5390" t="s">
        <v>126</v>
      </c>
      <c r="H5390" s="2" t="s">
        <v>22</v>
      </c>
      <c r="I5390" t="s">
        <v>61</v>
      </c>
      <c r="J5390" t="s">
        <v>62</v>
      </c>
      <c r="K5390">
        <v>10024</v>
      </c>
      <c r="L5390" t="s">
        <v>54</v>
      </c>
      <c r="M5390" t="s">
        <v>5860</v>
      </c>
      <c r="N5390" t="s">
        <v>128</v>
      </c>
      <c r="O5390" t="s">
        <v>5802</v>
      </c>
      <c r="P5390" s="4">
        <v>34.86</v>
      </c>
      <c r="Q5390" s="4">
        <v>34.86</v>
      </c>
      <c r="R5390" s="4">
        <f t="shared" si="338"/>
        <v>0</v>
      </c>
      <c r="S5390" s="4">
        <f t="shared" si="339"/>
        <v>0</v>
      </c>
    </row>
    <row r="5391" spans="1:19" x14ac:dyDescent="0.3">
      <c r="A5391" t="s">
        <v>49</v>
      </c>
      <c r="B5391" s="1">
        <v>42327</v>
      </c>
      <c r="C5391" s="1">
        <v>42333</v>
      </c>
      <c r="D5391">
        <f t="shared" si="336"/>
        <v>2015</v>
      </c>
      <c r="E5391" t="str">
        <f t="shared" si="337"/>
        <v>Nov</v>
      </c>
      <c r="F5391" t="s">
        <v>37</v>
      </c>
      <c r="G5391" t="s">
        <v>50</v>
      </c>
      <c r="H5391" t="s">
        <v>51</v>
      </c>
      <c r="I5391" t="s">
        <v>52</v>
      </c>
      <c r="J5391" t="s">
        <v>53</v>
      </c>
      <c r="K5391">
        <v>19805</v>
      </c>
      <c r="L5391" t="s">
        <v>54</v>
      </c>
      <c r="M5391" t="s">
        <v>5860</v>
      </c>
      <c r="N5391" t="s">
        <v>128</v>
      </c>
      <c r="O5391" t="s">
        <v>5802</v>
      </c>
      <c r="P5391" s="4">
        <v>9.9600000000000009</v>
      </c>
      <c r="Q5391" s="4">
        <v>9.9600000000000009</v>
      </c>
      <c r="R5391" s="4">
        <f t="shared" si="338"/>
        <v>0</v>
      </c>
      <c r="S5391" s="4">
        <f t="shared" si="339"/>
        <v>0</v>
      </c>
    </row>
    <row r="5392" spans="1:19" x14ac:dyDescent="0.3">
      <c r="A5392" t="s">
        <v>5862</v>
      </c>
      <c r="B5392" s="1">
        <v>42465</v>
      </c>
      <c r="C5392" s="1">
        <v>42467</v>
      </c>
      <c r="D5392">
        <f t="shared" si="336"/>
        <v>2016</v>
      </c>
      <c r="E5392" t="str">
        <f t="shared" si="337"/>
        <v>Apr</v>
      </c>
      <c r="F5392" t="s">
        <v>20</v>
      </c>
      <c r="G5392" t="s">
        <v>732</v>
      </c>
      <c r="H5392" t="s">
        <v>105</v>
      </c>
      <c r="I5392" t="s">
        <v>100</v>
      </c>
      <c r="J5392" t="s">
        <v>101</v>
      </c>
      <c r="K5392">
        <v>19120</v>
      </c>
      <c r="L5392" t="s">
        <v>54</v>
      </c>
      <c r="M5392" t="s">
        <v>5860</v>
      </c>
      <c r="N5392" t="s">
        <v>128</v>
      </c>
      <c r="O5392" t="s">
        <v>5802</v>
      </c>
      <c r="P5392" s="4">
        <v>23.904</v>
      </c>
      <c r="Q5392" s="4">
        <v>23.904</v>
      </c>
      <c r="R5392" s="4">
        <f t="shared" si="338"/>
        <v>0</v>
      </c>
      <c r="S5392" s="4">
        <f t="shared" si="339"/>
        <v>0</v>
      </c>
    </row>
    <row r="5393" spans="1:19" ht="15.6" x14ac:dyDescent="0.3">
      <c r="A5393" t="s">
        <v>5863</v>
      </c>
      <c r="B5393" s="1">
        <v>43052</v>
      </c>
      <c r="C5393" s="1">
        <v>43058</v>
      </c>
      <c r="D5393">
        <f t="shared" si="336"/>
        <v>2017</v>
      </c>
      <c r="E5393" t="str">
        <f t="shared" si="337"/>
        <v>Nov</v>
      </c>
      <c r="F5393" t="s">
        <v>37</v>
      </c>
      <c r="G5393" t="s">
        <v>2520</v>
      </c>
      <c r="H5393" s="2" t="s">
        <v>22</v>
      </c>
      <c r="I5393" t="s">
        <v>61</v>
      </c>
      <c r="J5393" t="s">
        <v>62</v>
      </c>
      <c r="K5393">
        <v>10011</v>
      </c>
      <c r="L5393" t="s">
        <v>54</v>
      </c>
      <c r="M5393" t="s">
        <v>5860</v>
      </c>
      <c r="N5393" t="s">
        <v>128</v>
      </c>
      <c r="O5393" t="s">
        <v>5802</v>
      </c>
      <c r="P5393" s="4">
        <v>14.94</v>
      </c>
      <c r="Q5393" s="4">
        <v>18</v>
      </c>
      <c r="R5393" s="4">
        <f t="shared" si="338"/>
        <v>-3.0600000000000005</v>
      </c>
      <c r="S5393" s="4">
        <f t="shared" si="339"/>
        <v>-0.45900000000000007</v>
      </c>
    </row>
    <row r="5394" spans="1:19" ht="15.6" x14ac:dyDescent="0.3">
      <c r="A5394" t="s">
        <v>5864</v>
      </c>
      <c r="B5394" s="1">
        <v>43003</v>
      </c>
      <c r="C5394" s="1">
        <v>43009</v>
      </c>
      <c r="D5394">
        <f t="shared" si="336"/>
        <v>2017</v>
      </c>
      <c r="E5394" t="str">
        <f t="shared" si="337"/>
        <v>Sep</v>
      </c>
      <c r="F5394" t="s">
        <v>37</v>
      </c>
      <c r="G5394" t="s">
        <v>2774</v>
      </c>
      <c r="H5394" s="2" t="s">
        <v>22</v>
      </c>
      <c r="I5394" t="s">
        <v>3537</v>
      </c>
      <c r="J5394" t="s">
        <v>109</v>
      </c>
      <c r="K5394">
        <v>75061</v>
      </c>
      <c r="L5394" t="s">
        <v>25</v>
      </c>
      <c r="M5394" t="s">
        <v>5860</v>
      </c>
      <c r="N5394" t="s">
        <v>128</v>
      </c>
      <c r="O5394" t="s">
        <v>5802</v>
      </c>
      <c r="P5394" s="4">
        <v>15.936</v>
      </c>
      <c r="Q5394" s="4">
        <v>18</v>
      </c>
      <c r="R5394" s="4">
        <f t="shared" si="338"/>
        <v>-2.0640000000000001</v>
      </c>
      <c r="S5394" s="4">
        <f t="shared" si="339"/>
        <v>-0.30959999999999999</v>
      </c>
    </row>
    <row r="5395" spans="1:19" ht="15.6" x14ac:dyDescent="0.3">
      <c r="A5395" t="s">
        <v>5492</v>
      </c>
      <c r="B5395" s="1">
        <v>43372</v>
      </c>
      <c r="C5395" s="1">
        <v>43378</v>
      </c>
      <c r="D5395">
        <f t="shared" si="336"/>
        <v>2018</v>
      </c>
      <c r="E5395" t="str">
        <f t="shared" si="337"/>
        <v>Sep</v>
      </c>
      <c r="F5395" t="s">
        <v>37</v>
      </c>
      <c r="G5395" t="s">
        <v>1144</v>
      </c>
      <c r="H5395" s="2" t="s">
        <v>22</v>
      </c>
      <c r="I5395" t="s">
        <v>684</v>
      </c>
      <c r="J5395" t="s">
        <v>109</v>
      </c>
      <c r="K5395">
        <v>77506</v>
      </c>
      <c r="L5395" t="s">
        <v>25</v>
      </c>
      <c r="M5395" t="s">
        <v>5860</v>
      </c>
      <c r="N5395" t="s">
        <v>128</v>
      </c>
      <c r="O5395" t="s">
        <v>5802</v>
      </c>
      <c r="P5395" s="4">
        <v>7.968</v>
      </c>
      <c r="Q5395" s="4">
        <v>18</v>
      </c>
      <c r="R5395" s="4">
        <f t="shared" si="338"/>
        <v>-10.032</v>
      </c>
      <c r="S5395" s="4">
        <f t="shared" si="339"/>
        <v>-1.5047999999999999</v>
      </c>
    </row>
    <row r="5396" spans="1:19" ht="15.6" x14ac:dyDescent="0.3">
      <c r="A5396" t="s">
        <v>5865</v>
      </c>
      <c r="B5396" s="1">
        <v>42714</v>
      </c>
      <c r="C5396" s="1">
        <v>42718</v>
      </c>
      <c r="D5396">
        <f t="shared" si="336"/>
        <v>2016</v>
      </c>
      <c r="E5396" t="str">
        <f t="shared" si="337"/>
        <v>Dec</v>
      </c>
      <c r="F5396" t="s">
        <v>37</v>
      </c>
      <c r="G5396" t="s">
        <v>3251</v>
      </c>
      <c r="H5396" s="2" t="s">
        <v>22</v>
      </c>
      <c r="I5396" t="s">
        <v>32</v>
      </c>
      <c r="J5396" t="s">
        <v>33</v>
      </c>
      <c r="K5396">
        <v>94110</v>
      </c>
      <c r="L5396" t="s">
        <v>34</v>
      </c>
      <c r="M5396" t="s">
        <v>5866</v>
      </c>
      <c r="N5396" t="s">
        <v>128</v>
      </c>
      <c r="O5396" t="s">
        <v>5802</v>
      </c>
      <c r="P5396" s="4">
        <v>5.76</v>
      </c>
      <c r="Q5396" s="4">
        <v>5</v>
      </c>
      <c r="R5396" s="4">
        <f t="shared" si="338"/>
        <v>0.75999999999999979</v>
      </c>
      <c r="S5396" s="4">
        <f t="shared" si="339"/>
        <v>0.11399999999999996</v>
      </c>
    </row>
    <row r="5397" spans="1:19" ht="15.6" x14ac:dyDescent="0.3">
      <c r="A5397" t="s">
        <v>5867</v>
      </c>
      <c r="B5397" s="1">
        <v>43096</v>
      </c>
      <c r="C5397" s="1">
        <v>43100</v>
      </c>
      <c r="D5397">
        <f t="shared" si="336"/>
        <v>2017</v>
      </c>
      <c r="E5397" t="str">
        <f t="shared" si="337"/>
        <v>Dec</v>
      </c>
      <c r="F5397" t="s">
        <v>37</v>
      </c>
      <c r="G5397" t="s">
        <v>1654</v>
      </c>
      <c r="H5397" s="2" t="s">
        <v>22</v>
      </c>
      <c r="I5397" t="s">
        <v>1641</v>
      </c>
      <c r="J5397" t="s">
        <v>33</v>
      </c>
      <c r="K5397">
        <v>92704</v>
      </c>
      <c r="L5397" t="s">
        <v>34</v>
      </c>
      <c r="M5397" t="s">
        <v>5866</v>
      </c>
      <c r="N5397" t="s">
        <v>110</v>
      </c>
      <c r="O5397" t="s">
        <v>5802</v>
      </c>
      <c r="P5397" s="4">
        <v>20.16</v>
      </c>
      <c r="Q5397" s="4">
        <v>18</v>
      </c>
      <c r="R5397" s="4">
        <f t="shared" si="338"/>
        <v>2.16</v>
      </c>
      <c r="S5397" s="4">
        <f t="shared" si="339"/>
        <v>0.32400000000000001</v>
      </c>
    </row>
    <row r="5398" spans="1:19" ht="15.6" x14ac:dyDescent="0.3">
      <c r="A5398" t="s">
        <v>3748</v>
      </c>
      <c r="B5398" s="1">
        <v>43326</v>
      </c>
      <c r="C5398" s="1">
        <v>43328</v>
      </c>
      <c r="D5398">
        <f t="shared" si="336"/>
        <v>2018</v>
      </c>
      <c r="E5398" t="str">
        <f t="shared" si="337"/>
        <v>Aug</v>
      </c>
      <c r="F5398" t="s">
        <v>67</v>
      </c>
      <c r="G5398" t="s">
        <v>569</v>
      </c>
      <c r="H5398" s="2" t="s">
        <v>22</v>
      </c>
      <c r="I5398" t="s">
        <v>32</v>
      </c>
      <c r="J5398" t="s">
        <v>33</v>
      </c>
      <c r="K5398">
        <v>94109</v>
      </c>
      <c r="L5398" t="s">
        <v>34</v>
      </c>
      <c r="M5398" t="s">
        <v>5866</v>
      </c>
      <c r="N5398" t="s">
        <v>128</v>
      </c>
      <c r="O5398" t="s">
        <v>5802</v>
      </c>
      <c r="P5398" s="4">
        <v>5.76</v>
      </c>
      <c r="Q5398" s="4">
        <v>5</v>
      </c>
      <c r="R5398" s="4">
        <f t="shared" si="338"/>
        <v>0.75999999999999979</v>
      </c>
      <c r="S5398" s="4">
        <f t="shared" si="339"/>
        <v>0.11399999999999996</v>
      </c>
    </row>
    <row r="5399" spans="1:19" ht="15.6" x14ac:dyDescent="0.3">
      <c r="A5399" t="s">
        <v>923</v>
      </c>
      <c r="B5399" s="1">
        <v>43417</v>
      </c>
      <c r="C5399" s="1">
        <v>43422</v>
      </c>
      <c r="D5399">
        <f t="shared" si="336"/>
        <v>2018</v>
      </c>
      <c r="E5399" t="str">
        <f t="shared" si="337"/>
        <v>Nov</v>
      </c>
      <c r="F5399" t="s">
        <v>37</v>
      </c>
      <c r="G5399" t="s">
        <v>732</v>
      </c>
      <c r="H5399" s="2" t="s">
        <v>22</v>
      </c>
      <c r="I5399" t="s">
        <v>69</v>
      </c>
      <c r="J5399" t="s">
        <v>70</v>
      </c>
      <c r="K5399">
        <v>98103</v>
      </c>
      <c r="L5399" t="s">
        <v>34</v>
      </c>
      <c r="M5399" t="s">
        <v>5866</v>
      </c>
      <c r="N5399" t="s">
        <v>128</v>
      </c>
      <c r="O5399" t="s">
        <v>5802</v>
      </c>
      <c r="P5399" s="4">
        <v>8.64</v>
      </c>
      <c r="Q5399" s="4">
        <v>18</v>
      </c>
      <c r="R5399" s="4">
        <f t="shared" si="338"/>
        <v>-9.36</v>
      </c>
      <c r="S5399" s="4">
        <f t="shared" si="339"/>
        <v>-1.4039999999999999</v>
      </c>
    </row>
    <row r="5400" spans="1:19" ht="15.6" x14ac:dyDescent="0.3">
      <c r="A5400" t="s">
        <v>5868</v>
      </c>
      <c r="B5400" s="1">
        <v>42269</v>
      </c>
      <c r="C5400" s="1">
        <v>42271</v>
      </c>
      <c r="D5400">
        <f t="shared" si="336"/>
        <v>2015</v>
      </c>
      <c r="E5400" t="str">
        <f t="shared" si="337"/>
        <v>Sep</v>
      </c>
      <c r="F5400" t="s">
        <v>67</v>
      </c>
      <c r="G5400" t="s">
        <v>276</v>
      </c>
      <c r="H5400" s="2" t="s">
        <v>22</v>
      </c>
      <c r="I5400" t="s">
        <v>4907</v>
      </c>
      <c r="J5400" t="s">
        <v>79</v>
      </c>
      <c r="K5400">
        <v>33433</v>
      </c>
      <c r="L5400" t="s">
        <v>44</v>
      </c>
      <c r="M5400" t="s">
        <v>5866</v>
      </c>
      <c r="N5400" t="s">
        <v>128</v>
      </c>
      <c r="O5400" t="s">
        <v>5802</v>
      </c>
      <c r="P5400" s="4">
        <v>4.6079999999999997</v>
      </c>
      <c r="Q5400" s="4">
        <v>5</v>
      </c>
      <c r="R5400" s="4">
        <f t="shared" si="338"/>
        <v>-0.39200000000000035</v>
      </c>
      <c r="S5400" s="4">
        <f t="shared" si="339"/>
        <v>-5.8800000000000047E-2</v>
      </c>
    </row>
    <row r="5401" spans="1:19" ht="15.6" x14ac:dyDescent="0.3">
      <c r="A5401" t="s">
        <v>5869</v>
      </c>
      <c r="B5401" s="1">
        <v>42591</v>
      </c>
      <c r="C5401" s="1">
        <v>42596</v>
      </c>
      <c r="D5401">
        <f t="shared" si="336"/>
        <v>2016</v>
      </c>
      <c r="E5401" t="str">
        <f t="shared" si="337"/>
        <v>Aug</v>
      </c>
      <c r="F5401" t="s">
        <v>37</v>
      </c>
      <c r="G5401" t="s">
        <v>2652</v>
      </c>
      <c r="H5401" s="2" t="s">
        <v>22</v>
      </c>
      <c r="I5401" t="s">
        <v>78</v>
      </c>
      <c r="J5401" t="s">
        <v>79</v>
      </c>
      <c r="K5401">
        <v>32216</v>
      </c>
      <c r="L5401" t="s">
        <v>44</v>
      </c>
      <c r="M5401" t="s">
        <v>5866</v>
      </c>
      <c r="N5401" t="s">
        <v>128</v>
      </c>
      <c r="O5401" t="s">
        <v>5802</v>
      </c>
      <c r="P5401" s="4">
        <v>4.6079999999999997</v>
      </c>
      <c r="Q5401" s="4">
        <v>5</v>
      </c>
      <c r="R5401" s="4">
        <f t="shared" si="338"/>
        <v>-0.39200000000000035</v>
      </c>
      <c r="S5401" s="4">
        <f t="shared" si="339"/>
        <v>-5.8800000000000047E-2</v>
      </c>
    </row>
    <row r="5402" spans="1:19" ht="15.6" x14ac:dyDescent="0.3">
      <c r="A5402" t="s">
        <v>5870</v>
      </c>
      <c r="B5402" s="1">
        <v>42122</v>
      </c>
      <c r="C5402" s="1">
        <v>42127</v>
      </c>
      <c r="D5402">
        <f t="shared" si="336"/>
        <v>2015</v>
      </c>
      <c r="E5402" t="str">
        <f t="shared" si="337"/>
        <v>Apr</v>
      </c>
      <c r="F5402" t="s">
        <v>37</v>
      </c>
      <c r="G5402" t="s">
        <v>366</v>
      </c>
      <c r="H5402" s="2" t="s">
        <v>22</v>
      </c>
      <c r="I5402" t="s">
        <v>466</v>
      </c>
      <c r="J5402" t="s">
        <v>233</v>
      </c>
      <c r="K5402">
        <v>43055</v>
      </c>
      <c r="L5402" t="s">
        <v>54</v>
      </c>
      <c r="M5402" t="s">
        <v>5866</v>
      </c>
      <c r="N5402" t="s">
        <v>128</v>
      </c>
      <c r="O5402" t="s">
        <v>5802</v>
      </c>
      <c r="P5402" s="4">
        <v>6.9119999999999999</v>
      </c>
      <c r="Q5402" s="4">
        <v>5</v>
      </c>
      <c r="R5402" s="4">
        <f t="shared" si="338"/>
        <v>1.9119999999999999</v>
      </c>
      <c r="S5402" s="4">
        <f t="shared" si="339"/>
        <v>0.2868</v>
      </c>
    </row>
    <row r="5403" spans="1:19" x14ac:dyDescent="0.3">
      <c r="A5403" t="s">
        <v>4650</v>
      </c>
      <c r="B5403" s="1">
        <v>42334</v>
      </c>
      <c r="C5403" s="1">
        <v>42334</v>
      </c>
      <c r="D5403">
        <f t="shared" si="336"/>
        <v>2015</v>
      </c>
      <c r="E5403" t="str">
        <f t="shared" si="337"/>
        <v>Nov</v>
      </c>
      <c r="F5403" t="s">
        <v>30</v>
      </c>
      <c r="G5403" t="s">
        <v>2042</v>
      </c>
      <c r="H5403" t="s">
        <v>105</v>
      </c>
      <c r="I5403" t="s">
        <v>2426</v>
      </c>
      <c r="J5403" t="s">
        <v>62</v>
      </c>
      <c r="K5403">
        <v>13501</v>
      </c>
      <c r="L5403" t="s">
        <v>54</v>
      </c>
      <c r="M5403" t="s">
        <v>5866</v>
      </c>
      <c r="N5403" t="s">
        <v>128</v>
      </c>
      <c r="O5403" t="s">
        <v>5802</v>
      </c>
      <c r="P5403" s="4">
        <v>11.52</v>
      </c>
      <c r="Q5403" s="4">
        <v>11.52</v>
      </c>
      <c r="R5403" s="4">
        <f t="shared" si="338"/>
        <v>0</v>
      </c>
      <c r="S5403" s="4">
        <f t="shared" si="339"/>
        <v>0</v>
      </c>
    </row>
    <row r="5404" spans="1:19" ht="15.6" x14ac:dyDescent="0.3">
      <c r="A5404" t="s">
        <v>1953</v>
      </c>
      <c r="B5404" s="1">
        <v>43049</v>
      </c>
      <c r="C5404" s="1">
        <v>43053</v>
      </c>
      <c r="D5404">
        <f t="shared" si="336"/>
        <v>2017</v>
      </c>
      <c r="E5404" t="str">
        <f t="shared" si="337"/>
        <v>Nov</v>
      </c>
      <c r="F5404" t="s">
        <v>37</v>
      </c>
      <c r="G5404" t="s">
        <v>354</v>
      </c>
      <c r="H5404" s="2" t="s">
        <v>22</v>
      </c>
      <c r="I5404" t="s">
        <v>191</v>
      </c>
      <c r="J5404" t="s">
        <v>233</v>
      </c>
      <c r="K5404">
        <v>45503</v>
      </c>
      <c r="L5404" t="s">
        <v>54</v>
      </c>
      <c r="M5404" t="s">
        <v>5866</v>
      </c>
      <c r="N5404" t="s">
        <v>128</v>
      </c>
      <c r="O5404" t="s">
        <v>5802</v>
      </c>
      <c r="P5404" s="4">
        <v>9.2159999999999993</v>
      </c>
      <c r="Q5404" s="4">
        <v>18</v>
      </c>
      <c r="R5404" s="4">
        <f t="shared" si="338"/>
        <v>-8.7840000000000007</v>
      </c>
      <c r="S5404" s="4">
        <f t="shared" si="339"/>
        <v>-1.3176000000000001</v>
      </c>
    </row>
    <row r="5405" spans="1:19" ht="15.6" x14ac:dyDescent="0.3">
      <c r="A5405" t="s">
        <v>4369</v>
      </c>
      <c r="B5405" s="1">
        <v>43199</v>
      </c>
      <c r="C5405" s="1">
        <v>43201</v>
      </c>
      <c r="D5405">
        <f t="shared" si="336"/>
        <v>2018</v>
      </c>
      <c r="E5405" t="str">
        <f t="shared" si="337"/>
        <v>Apr</v>
      </c>
      <c r="F5405" t="s">
        <v>20</v>
      </c>
      <c r="G5405" t="s">
        <v>4370</v>
      </c>
      <c r="H5405" s="2" t="s">
        <v>22</v>
      </c>
      <c r="I5405" t="s">
        <v>61</v>
      </c>
      <c r="J5405" t="s">
        <v>62</v>
      </c>
      <c r="K5405">
        <v>10011</v>
      </c>
      <c r="L5405" t="s">
        <v>54</v>
      </c>
      <c r="M5405" t="s">
        <v>5866</v>
      </c>
      <c r="N5405" t="s">
        <v>128</v>
      </c>
      <c r="O5405" t="s">
        <v>5802</v>
      </c>
      <c r="P5405" s="4">
        <v>8.64</v>
      </c>
      <c r="Q5405" s="4">
        <v>18</v>
      </c>
      <c r="R5405" s="4">
        <f t="shared" si="338"/>
        <v>-9.36</v>
      </c>
      <c r="S5405" s="4">
        <f t="shared" si="339"/>
        <v>-1.4039999999999999</v>
      </c>
    </row>
    <row r="5406" spans="1:19" ht="15.6" x14ac:dyDescent="0.3">
      <c r="A5406" t="s">
        <v>2822</v>
      </c>
      <c r="B5406" s="1">
        <v>42546</v>
      </c>
      <c r="C5406" s="1">
        <v>42549</v>
      </c>
      <c r="D5406">
        <f t="shared" si="336"/>
        <v>2016</v>
      </c>
      <c r="E5406" t="str">
        <f t="shared" si="337"/>
        <v>Jun</v>
      </c>
      <c r="F5406" t="s">
        <v>20</v>
      </c>
      <c r="G5406" t="s">
        <v>517</v>
      </c>
      <c r="H5406" s="2" t="s">
        <v>22</v>
      </c>
      <c r="I5406" t="s">
        <v>113</v>
      </c>
      <c r="J5406" t="s">
        <v>109</v>
      </c>
      <c r="K5406">
        <v>77041</v>
      </c>
      <c r="L5406" t="s">
        <v>25</v>
      </c>
      <c r="M5406" t="s">
        <v>5866</v>
      </c>
      <c r="N5406" t="s">
        <v>128</v>
      </c>
      <c r="O5406" t="s">
        <v>5802</v>
      </c>
      <c r="P5406" s="4">
        <v>4.6079999999999997</v>
      </c>
      <c r="Q5406" s="4">
        <v>5</v>
      </c>
      <c r="R5406" s="4">
        <f t="shared" si="338"/>
        <v>-0.39200000000000035</v>
      </c>
      <c r="S5406" s="4">
        <f t="shared" si="339"/>
        <v>-5.8800000000000047E-2</v>
      </c>
    </row>
    <row r="5407" spans="1:19" x14ac:dyDescent="0.3">
      <c r="A5407" t="s">
        <v>5871</v>
      </c>
      <c r="B5407" s="1">
        <v>43120</v>
      </c>
      <c r="C5407" s="1">
        <v>43121</v>
      </c>
      <c r="D5407">
        <f t="shared" si="336"/>
        <v>2018</v>
      </c>
      <c r="E5407" t="str">
        <f t="shared" si="337"/>
        <v>Jan</v>
      </c>
      <c r="F5407" t="s">
        <v>20</v>
      </c>
      <c r="G5407" t="s">
        <v>750</v>
      </c>
      <c r="H5407" t="s">
        <v>105</v>
      </c>
      <c r="I5407" t="s">
        <v>23</v>
      </c>
      <c r="J5407" t="s">
        <v>24</v>
      </c>
      <c r="K5407">
        <v>60653</v>
      </c>
      <c r="L5407" t="s">
        <v>25</v>
      </c>
      <c r="M5407" t="s">
        <v>5866</v>
      </c>
      <c r="N5407" t="s">
        <v>128</v>
      </c>
      <c r="O5407" t="s">
        <v>5802</v>
      </c>
      <c r="P5407" s="4">
        <v>11.52</v>
      </c>
      <c r="Q5407" s="4">
        <v>11.52</v>
      </c>
      <c r="R5407" s="4">
        <f t="shared" si="338"/>
        <v>0</v>
      </c>
      <c r="S5407" s="4">
        <f t="shared" si="339"/>
        <v>0</v>
      </c>
    </row>
    <row r="5408" spans="1:19" x14ac:dyDescent="0.3">
      <c r="A5408" t="s">
        <v>2883</v>
      </c>
      <c r="B5408" s="1">
        <v>43427</v>
      </c>
      <c r="C5408" s="1">
        <v>43431</v>
      </c>
      <c r="D5408">
        <f t="shared" si="336"/>
        <v>2018</v>
      </c>
      <c r="E5408" t="str">
        <f t="shared" si="337"/>
        <v>Nov</v>
      </c>
      <c r="F5408" t="s">
        <v>37</v>
      </c>
      <c r="G5408" t="s">
        <v>2884</v>
      </c>
      <c r="H5408" t="s">
        <v>105</v>
      </c>
      <c r="I5408" t="s">
        <v>23</v>
      </c>
      <c r="J5408" t="s">
        <v>24</v>
      </c>
      <c r="K5408">
        <v>60610</v>
      </c>
      <c r="L5408" t="s">
        <v>25</v>
      </c>
      <c r="M5408" t="s">
        <v>5866</v>
      </c>
      <c r="N5408" t="s">
        <v>128</v>
      </c>
      <c r="O5408" t="s">
        <v>5802</v>
      </c>
      <c r="P5408" s="4">
        <v>11.52</v>
      </c>
      <c r="Q5408" s="4">
        <v>11.52</v>
      </c>
      <c r="R5408" s="4">
        <f t="shared" si="338"/>
        <v>0</v>
      </c>
      <c r="S5408" s="4">
        <f t="shared" si="339"/>
        <v>0</v>
      </c>
    </row>
    <row r="5409" spans="1:19" ht="15.6" x14ac:dyDescent="0.3">
      <c r="A5409" t="s">
        <v>5872</v>
      </c>
      <c r="B5409" s="1">
        <v>42098</v>
      </c>
      <c r="C5409" s="1">
        <v>42103</v>
      </c>
      <c r="D5409">
        <f t="shared" si="336"/>
        <v>2015</v>
      </c>
      <c r="E5409" t="str">
        <f t="shared" si="337"/>
        <v>Apr</v>
      </c>
      <c r="F5409" t="s">
        <v>37</v>
      </c>
      <c r="G5409" t="s">
        <v>4560</v>
      </c>
      <c r="H5409" s="2" t="s">
        <v>22</v>
      </c>
      <c r="I5409" t="s">
        <v>32</v>
      </c>
      <c r="J5409" t="s">
        <v>33</v>
      </c>
      <c r="K5409">
        <v>94109</v>
      </c>
      <c r="L5409" t="s">
        <v>34</v>
      </c>
      <c r="M5409" t="s">
        <v>5873</v>
      </c>
      <c r="N5409" t="s">
        <v>128</v>
      </c>
      <c r="O5409" t="s">
        <v>5802</v>
      </c>
      <c r="P5409" s="4">
        <v>18.899999999999999</v>
      </c>
      <c r="Q5409" s="4">
        <v>18</v>
      </c>
      <c r="R5409" s="4">
        <f t="shared" si="338"/>
        <v>0.89999999999999858</v>
      </c>
      <c r="S5409" s="4">
        <f t="shared" si="339"/>
        <v>0.13499999999999979</v>
      </c>
    </row>
    <row r="5410" spans="1:19" ht="15.6" x14ac:dyDescent="0.3">
      <c r="A5410" t="s">
        <v>2672</v>
      </c>
      <c r="B5410" s="1">
        <v>43392</v>
      </c>
      <c r="C5410" s="1">
        <v>43397</v>
      </c>
      <c r="D5410">
        <f t="shared" si="336"/>
        <v>2018</v>
      </c>
      <c r="E5410" t="str">
        <f t="shared" si="337"/>
        <v>Oct</v>
      </c>
      <c r="F5410" t="s">
        <v>67</v>
      </c>
      <c r="G5410" t="s">
        <v>2673</v>
      </c>
      <c r="H5410" s="2" t="s">
        <v>22</v>
      </c>
      <c r="I5410" t="s">
        <v>32</v>
      </c>
      <c r="J5410" t="s">
        <v>33</v>
      </c>
      <c r="K5410">
        <v>94110</v>
      </c>
      <c r="L5410" t="s">
        <v>34</v>
      </c>
      <c r="M5410" t="s">
        <v>5873</v>
      </c>
      <c r="N5410" t="s">
        <v>128</v>
      </c>
      <c r="O5410" t="s">
        <v>5802</v>
      </c>
      <c r="P5410" s="4">
        <v>31.5</v>
      </c>
      <c r="Q5410" s="4">
        <v>31.5</v>
      </c>
      <c r="R5410" s="4">
        <f t="shared" si="338"/>
        <v>0</v>
      </c>
      <c r="S5410" s="4">
        <f t="shared" si="339"/>
        <v>0</v>
      </c>
    </row>
    <row r="5411" spans="1:19" ht="15.6" x14ac:dyDescent="0.3">
      <c r="A5411" t="s">
        <v>5874</v>
      </c>
      <c r="B5411" s="1">
        <v>42133</v>
      </c>
      <c r="C5411" s="1">
        <v>42133</v>
      </c>
      <c r="D5411">
        <f t="shared" si="336"/>
        <v>2015</v>
      </c>
      <c r="E5411" t="str">
        <f t="shared" si="337"/>
        <v>May</v>
      </c>
      <c r="F5411" t="s">
        <v>30</v>
      </c>
      <c r="G5411" t="s">
        <v>1952</v>
      </c>
      <c r="H5411" s="2" t="s">
        <v>22</v>
      </c>
      <c r="I5411" t="s">
        <v>204</v>
      </c>
      <c r="J5411" t="s">
        <v>205</v>
      </c>
      <c r="K5411">
        <v>42420</v>
      </c>
      <c r="L5411" t="s">
        <v>44</v>
      </c>
      <c r="M5411" t="s">
        <v>5873</v>
      </c>
      <c r="N5411" t="s">
        <v>128</v>
      </c>
      <c r="O5411" t="s">
        <v>5802</v>
      </c>
      <c r="P5411" s="4">
        <v>9.4499999999999993</v>
      </c>
      <c r="Q5411" s="4">
        <v>18</v>
      </c>
      <c r="R5411" s="4">
        <f t="shared" si="338"/>
        <v>-8.5500000000000007</v>
      </c>
      <c r="S5411" s="4">
        <f t="shared" si="339"/>
        <v>-1.2825</v>
      </c>
    </row>
    <row r="5412" spans="1:19" ht="15.6" x14ac:dyDescent="0.3">
      <c r="A5412" t="s">
        <v>5875</v>
      </c>
      <c r="B5412" s="1">
        <v>42441</v>
      </c>
      <c r="C5412" s="1">
        <v>42447</v>
      </c>
      <c r="D5412">
        <f t="shared" si="336"/>
        <v>2016</v>
      </c>
      <c r="E5412" t="str">
        <f t="shared" si="337"/>
        <v>Mar</v>
      </c>
      <c r="F5412" t="s">
        <v>37</v>
      </c>
      <c r="G5412" t="s">
        <v>2820</v>
      </c>
      <c r="H5412" s="2" t="s">
        <v>22</v>
      </c>
      <c r="I5412" t="s">
        <v>1899</v>
      </c>
      <c r="J5412" t="s">
        <v>83</v>
      </c>
      <c r="K5412">
        <v>28205</v>
      </c>
      <c r="L5412" t="s">
        <v>44</v>
      </c>
      <c r="M5412" t="s">
        <v>5873</v>
      </c>
      <c r="N5412" t="s">
        <v>128</v>
      </c>
      <c r="O5412" t="s">
        <v>5802</v>
      </c>
      <c r="P5412" s="4">
        <v>5.04</v>
      </c>
      <c r="Q5412" s="4">
        <v>5</v>
      </c>
      <c r="R5412" s="4">
        <f t="shared" si="338"/>
        <v>4.0000000000000036E-2</v>
      </c>
      <c r="S5412" s="4">
        <f t="shared" si="339"/>
        <v>6.0000000000000053E-3</v>
      </c>
    </row>
    <row r="5413" spans="1:19" x14ac:dyDescent="0.3">
      <c r="A5413" t="s">
        <v>5876</v>
      </c>
      <c r="B5413" s="1">
        <v>42798</v>
      </c>
      <c r="C5413" s="1">
        <v>42802</v>
      </c>
      <c r="D5413">
        <f t="shared" si="336"/>
        <v>2017</v>
      </c>
      <c r="E5413" t="str">
        <f t="shared" si="337"/>
        <v>Mar</v>
      </c>
      <c r="F5413" t="s">
        <v>67</v>
      </c>
      <c r="G5413" t="s">
        <v>1564</v>
      </c>
      <c r="H5413" t="s">
        <v>51</v>
      </c>
      <c r="I5413" t="s">
        <v>136</v>
      </c>
      <c r="J5413" t="s">
        <v>79</v>
      </c>
      <c r="K5413">
        <v>33180</v>
      </c>
      <c r="L5413" t="s">
        <v>44</v>
      </c>
      <c r="M5413" t="s">
        <v>5873</v>
      </c>
      <c r="N5413" t="s">
        <v>128</v>
      </c>
      <c r="O5413" t="s">
        <v>5802</v>
      </c>
      <c r="P5413" s="4">
        <v>10.08</v>
      </c>
      <c r="Q5413" s="4">
        <v>10.08</v>
      </c>
      <c r="R5413" s="4">
        <f t="shared" si="338"/>
        <v>0</v>
      </c>
      <c r="S5413" s="4">
        <f t="shared" si="339"/>
        <v>0</v>
      </c>
    </row>
    <row r="5414" spans="1:19" ht="15.6" x14ac:dyDescent="0.3">
      <c r="A5414" t="s">
        <v>5877</v>
      </c>
      <c r="B5414" s="1">
        <v>42425</v>
      </c>
      <c r="C5414" s="1">
        <v>42430</v>
      </c>
      <c r="D5414">
        <f t="shared" si="336"/>
        <v>2016</v>
      </c>
      <c r="E5414" t="str">
        <f t="shared" si="337"/>
        <v>Feb</v>
      </c>
      <c r="F5414" t="s">
        <v>37</v>
      </c>
      <c r="G5414" t="s">
        <v>135</v>
      </c>
      <c r="H5414" s="2" t="s">
        <v>22</v>
      </c>
      <c r="I5414" t="s">
        <v>4538</v>
      </c>
      <c r="J5414" t="s">
        <v>314</v>
      </c>
      <c r="K5414">
        <v>1453</v>
      </c>
      <c r="L5414" t="s">
        <v>54</v>
      </c>
      <c r="M5414" t="s">
        <v>5873</v>
      </c>
      <c r="N5414" t="s">
        <v>128</v>
      </c>
      <c r="O5414" t="s">
        <v>5802</v>
      </c>
      <c r="P5414" s="4">
        <v>3.15</v>
      </c>
      <c r="Q5414" s="4">
        <v>5</v>
      </c>
      <c r="R5414" s="4">
        <f t="shared" si="338"/>
        <v>-1.85</v>
      </c>
      <c r="S5414" s="4">
        <f t="shared" si="339"/>
        <v>-0.27750000000000002</v>
      </c>
    </row>
    <row r="5415" spans="1:19" ht="15.6" x14ac:dyDescent="0.3">
      <c r="A5415" t="s">
        <v>5878</v>
      </c>
      <c r="B5415" s="1">
        <v>42902</v>
      </c>
      <c r="C5415" s="1">
        <v>42908</v>
      </c>
      <c r="D5415">
        <f t="shared" si="336"/>
        <v>2017</v>
      </c>
      <c r="E5415" t="str">
        <f t="shared" si="337"/>
        <v>Jun</v>
      </c>
      <c r="F5415" t="s">
        <v>37</v>
      </c>
      <c r="G5415" t="s">
        <v>3542</v>
      </c>
      <c r="H5415" s="2" t="s">
        <v>22</v>
      </c>
      <c r="I5415" t="s">
        <v>466</v>
      </c>
      <c r="J5415" t="s">
        <v>53</v>
      </c>
      <c r="K5415">
        <v>19711</v>
      </c>
      <c r="L5415" t="s">
        <v>54</v>
      </c>
      <c r="M5415" t="s">
        <v>5873</v>
      </c>
      <c r="N5415" t="s">
        <v>128</v>
      </c>
      <c r="O5415" t="s">
        <v>5802</v>
      </c>
      <c r="P5415" s="4">
        <v>9.4499999999999993</v>
      </c>
      <c r="Q5415" s="4">
        <v>18</v>
      </c>
      <c r="R5415" s="4">
        <f t="shared" si="338"/>
        <v>-8.5500000000000007</v>
      </c>
      <c r="S5415" s="4">
        <f t="shared" si="339"/>
        <v>-1.2825</v>
      </c>
    </row>
    <row r="5416" spans="1:19" ht="15.6" x14ac:dyDescent="0.3">
      <c r="A5416" t="s">
        <v>1351</v>
      </c>
      <c r="B5416" s="1">
        <v>43345</v>
      </c>
      <c r="C5416" s="1">
        <v>43349</v>
      </c>
      <c r="D5416">
        <f t="shared" si="336"/>
        <v>2018</v>
      </c>
      <c r="E5416" t="str">
        <f t="shared" si="337"/>
        <v>Sep</v>
      </c>
      <c r="F5416" t="s">
        <v>37</v>
      </c>
      <c r="G5416" t="s">
        <v>1352</v>
      </c>
      <c r="H5416" s="2" t="s">
        <v>22</v>
      </c>
      <c r="I5416" t="s">
        <v>61</v>
      </c>
      <c r="J5416" t="s">
        <v>62</v>
      </c>
      <c r="K5416">
        <v>10009</v>
      </c>
      <c r="L5416" t="s">
        <v>54</v>
      </c>
      <c r="M5416" t="s">
        <v>5873</v>
      </c>
      <c r="N5416" t="s">
        <v>128</v>
      </c>
      <c r="O5416" t="s">
        <v>5802</v>
      </c>
      <c r="P5416" s="4">
        <v>18.899999999999999</v>
      </c>
      <c r="Q5416" s="4">
        <v>18</v>
      </c>
      <c r="R5416" s="4">
        <f t="shared" si="338"/>
        <v>0.89999999999999858</v>
      </c>
      <c r="S5416" s="4">
        <f t="shared" si="339"/>
        <v>0.13499999999999979</v>
      </c>
    </row>
    <row r="5417" spans="1:19" ht="15.6" x14ac:dyDescent="0.3">
      <c r="A5417" t="s">
        <v>5879</v>
      </c>
      <c r="B5417" s="1">
        <v>42717</v>
      </c>
      <c r="C5417" s="1">
        <v>42719</v>
      </c>
      <c r="D5417">
        <f t="shared" si="336"/>
        <v>2016</v>
      </c>
      <c r="E5417" t="str">
        <f t="shared" si="337"/>
        <v>Dec</v>
      </c>
      <c r="F5417" t="s">
        <v>67</v>
      </c>
      <c r="G5417" t="s">
        <v>3503</v>
      </c>
      <c r="H5417" s="2" t="s">
        <v>22</v>
      </c>
      <c r="I5417" t="s">
        <v>47</v>
      </c>
      <c r="J5417" t="s">
        <v>33</v>
      </c>
      <c r="K5417">
        <v>90036</v>
      </c>
      <c r="L5417" t="s">
        <v>34</v>
      </c>
      <c r="M5417" t="s">
        <v>5880</v>
      </c>
      <c r="N5417" t="s">
        <v>128</v>
      </c>
      <c r="O5417" t="s">
        <v>5802</v>
      </c>
      <c r="P5417" s="4">
        <v>9.9600000000000009</v>
      </c>
      <c r="Q5417" s="4">
        <v>9.9600000000000009</v>
      </c>
      <c r="R5417" s="4">
        <f t="shared" si="338"/>
        <v>0</v>
      </c>
      <c r="S5417" s="4">
        <f t="shared" si="339"/>
        <v>0</v>
      </c>
    </row>
    <row r="5418" spans="1:19" x14ac:dyDescent="0.3">
      <c r="A5418" t="s">
        <v>3805</v>
      </c>
      <c r="B5418" s="1">
        <v>42309</v>
      </c>
      <c r="C5418" s="1">
        <v>42313</v>
      </c>
      <c r="D5418">
        <f t="shared" si="336"/>
        <v>2015</v>
      </c>
      <c r="E5418" t="str">
        <f t="shared" si="337"/>
        <v>Nov</v>
      </c>
      <c r="F5418" t="s">
        <v>37</v>
      </c>
      <c r="G5418" t="s">
        <v>3764</v>
      </c>
      <c r="H5418" t="s">
        <v>51</v>
      </c>
      <c r="I5418" t="s">
        <v>1899</v>
      </c>
      <c r="J5418" t="s">
        <v>83</v>
      </c>
      <c r="K5418">
        <v>28205</v>
      </c>
      <c r="L5418" t="s">
        <v>44</v>
      </c>
      <c r="M5418" t="s">
        <v>5880</v>
      </c>
      <c r="N5418" t="s">
        <v>128</v>
      </c>
      <c r="O5418" t="s">
        <v>5802</v>
      </c>
      <c r="P5418" s="4">
        <v>47.808</v>
      </c>
      <c r="Q5418" s="4">
        <v>47.808</v>
      </c>
      <c r="R5418" s="4">
        <f t="shared" si="338"/>
        <v>0</v>
      </c>
      <c r="S5418" s="4">
        <f t="shared" si="339"/>
        <v>0</v>
      </c>
    </row>
    <row r="5419" spans="1:19" ht="15.6" x14ac:dyDescent="0.3">
      <c r="A5419" t="s">
        <v>5881</v>
      </c>
      <c r="B5419" s="1">
        <v>43407</v>
      </c>
      <c r="C5419" s="1">
        <v>43413</v>
      </c>
      <c r="D5419">
        <f t="shared" si="336"/>
        <v>2018</v>
      </c>
      <c r="E5419" t="str">
        <f t="shared" si="337"/>
        <v>Nov</v>
      </c>
      <c r="F5419" t="s">
        <v>37</v>
      </c>
      <c r="G5419" t="s">
        <v>1927</v>
      </c>
      <c r="H5419" s="2" t="s">
        <v>22</v>
      </c>
      <c r="I5419" t="s">
        <v>4002</v>
      </c>
      <c r="J5419" t="s">
        <v>807</v>
      </c>
      <c r="K5419">
        <v>55122</v>
      </c>
      <c r="L5419" t="s">
        <v>25</v>
      </c>
      <c r="M5419" t="s">
        <v>5880</v>
      </c>
      <c r="N5419" t="s">
        <v>128</v>
      </c>
      <c r="O5419" t="s">
        <v>5802</v>
      </c>
      <c r="P5419" s="4">
        <v>14.94</v>
      </c>
      <c r="Q5419" s="4">
        <v>18</v>
      </c>
      <c r="R5419" s="4">
        <f t="shared" si="338"/>
        <v>-3.0600000000000005</v>
      </c>
      <c r="S5419" s="4">
        <f t="shared" si="339"/>
        <v>-0.45900000000000007</v>
      </c>
    </row>
    <row r="5420" spans="1:19" ht="15.6" x14ac:dyDescent="0.3">
      <c r="A5420" t="s">
        <v>2088</v>
      </c>
      <c r="B5420" s="1">
        <v>42253</v>
      </c>
      <c r="C5420" s="1">
        <v>42256</v>
      </c>
      <c r="D5420">
        <f t="shared" si="336"/>
        <v>2015</v>
      </c>
      <c r="E5420" t="str">
        <f t="shared" si="337"/>
        <v>Sep</v>
      </c>
      <c r="F5420" t="s">
        <v>20</v>
      </c>
      <c r="G5420" t="s">
        <v>849</v>
      </c>
      <c r="H5420" s="2" t="s">
        <v>22</v>
      </c>
      <c r="I5420" t="s">
        <v>32</v>
      </c>
      <c r="J5420" t="s">
        <v>33</v>
      </c>
      <c r="K5420">
        <v>94109</v>
      </c>
      <c r="L5420" t="s">
        <v>34</v>
      </c>
      <c r="M5420" t="s">
        <v>5882</v>
      </c>
      <c r="N5420" t="s">
        <v>128</v>
      </c>
      <c r="O5420" t="s">
        <v>5802</v>
      </c>
      <c r="P5420" s="4">
        <v>58.48</v>
      </c>
      <c r="Q5420" s="4">
        <v>58.48</v>
      </c>
      <c r="R5420" s="4">
        <f t="shared" si="338"/>
        <v>0</v>
      </c>
      <c r="S5420" s="4">
        <f t="shared" si="339"/>
        <v>0</v>
      </c>
    </row>
    <row r="5421" spans="1:19" ht="15.6" x14ac:dyDescent="0.3">
      <c r="A5421" t="s">
        <v>5786</v>
      </c>
      <c r="B5421" s="1">
        <v>42357</v>
      </c>
      <c r="C5421" s="1">
        <v>42359</v>
      </c>
      <c r="D5421">
        <f t="shared" si="336"/>
        <v>2015</v>
      </c>
      <c r="E5421" t="str">
        <f t="shared" si="337"/>
        <v>Dec</v>
      </c>
      <c r="F5421" t="s">
        <v>20</v>
      </c>
      <c r="G5421" t="s">
        <v>521</v>
      </c>
      <c r="H5421" s="2" t="s">
        <v>22</v>
      </c>
      <c r="I5421" t="s">
        <v>47</v>
      </c>
      <c r="J5421" t="s">
        <v>33</v>
      </c>
      <c r="K5421">
        <v>90008</v>
      </c>
      <c r="L5421" t="s">
        <v>34</v>
      </c>
      <c r="M5421" t="s">
        <v>5882</v>
      </c>
      <c r="N5421" t="s">
        <v>128</v>
      </c>
      <c r="O5421" t="s">
        <v>5802</v>
      </c>
      <c r="P5421" s="4">
        <v>14.62</v>
      </c>
      <c r="Q5421" s="4">
        <v>100</v>
      </c>
      <c r="R5421" s="4">
        <f t="shared" si="338"/>
        <v>-85.38</v>
      </c>
      <c r="S5421" s="4">
        <f t="shared" si="339"/>
        <v>-12.806999999999999</v>
      </c>
    </row>
    <row r="5422" spans="1:19" ht="15.6" x14ac:dyDescent="0.3">
      <c r="A5422" t="s">
        <v>5883</v>
      </c>
      <c r="B5422" s="1">
        <v>42909</v>
      </c>
      <c r="C5422" s="1">
        <v>42911</v>
      </c>
      <c r="D5422">
        <f t="shared" si="336"/>
        <v>2017</v>
      </c>
      <c r="E5422" t="str">
        <f t="shared" si="337"/>
        <v>Jun</v>
      </c>
      <c r="F5422" t="s">
        <v>67</v>
      </c>
      <c r="G5422" t="s">
        <v>1849</v>
      </c>
      <c r="H5422" s="2" t="s">
        <v>22</v>
      </c>
      <c r="I5422" t="s">
        <v>32</v>
      </c>
      <c r="J5422" t="s">
        <v>33</v>
      </c>
      <c r="K5422">
        <v>94109</v>
      </c>
      <c r="L5422" t="s">
        <v>34</v>
      </c>
      <c r="M5422" t="s">
        <v>5882</v>
      </c>
      <c r="N5422" t="s">
        <v>110</v>
      </c>
      <c r="O5422" t="s">
        <v>5802</v>
      </c>
      <c r="P5422" s="4">
        <v>21.93</v>
      </c>
      <c r="Q5422" s="4">
        <v>18</v>
      </c>
      <c r="R5422" s="4">
        <f t="shared" si="338"/>
        <v>3.9299999999999997</v>
      </c>
      <c r="S5422" s="4">
        <f t="shared" si="339"/>
        <v>0.58949999999999991</v>
      </c>
    </row>
    <row r="5423" spans="1:19" ht="15.6" x14ac:dyDescent="0.3">
      <c r="A5423" t="s">
        <v>5884</v>
      </c>
      <c r="B5423" s="1">
        <v>42190</v>
      </c>
      <c r="C5423" s="1">
        <v>42193</v>
      </c>
      <c r="D5423">
        <f t="shared" si="336"/>
        <v>2015</v>
      </c>
      <c r="E5423" t="str">
        <f t="shared" si="337"/>
        <v>Jul</v>
      </c>
      <c r="F5423" t="s">
        <v>20</v>
      </c>
      <c r="G5423" t="s">
        <v>2262</v>
      </c>
      <c r="H5423" s="2" t="s">
        <v>22</v>
      </c>
      <c r="I5423" t="s">
        <v>648</v>
      </c>
      <c r="J5423" t="s">
        <v>454</v>
      </c>
      <c r="K5423">
        <v>39212</v>
      </c>
      <c r="L5423" t="s">
        <v>44</v>
      </c>
      <c r="M5423" t="s">
        <v>5882</v>
      </c>
      <c r="N5423" t="s">
        <v>128</v>
      </c>
      <c r="O5423" t="s">
        <v>5802</v>
      </c>
      <c r="P5423" s="4">
        <v>14.62</v>
      </c>
      <c r="Q5423" s="4">
        <v>18</v>
      </c>
      <c r="R5423" s="4">
        <f t="shared" si="338"/>
        <v>-3.3800000000000008</v>
      </c>
      <c r="S5423" s="4">
        <f t="shared" si="339"/>
        <v>-0.50700000000000012</v>
      </c>
    </row>
    <row r="5424" spans="1:19" ht="15.6" x14ac:dyDescent="0.3">
      <c r="A5424" t="s">
        <v>5885</v>
      </c>
      <c r="B5424" s="1">
        <v>42089</v>
      </c>
      <c r="C5424" s="1">
        <v>42093</v>
      </c>
      <c r="D5424">
        <f t="shared" si="336"/>
        <v>2015</v>
      </c>
      <c r="E5424" t="str">
        <f t="shared" si="337"/>
        <v>Mar</v>
      </c>
      <c r="F5424" t="s">
        <v>67</v>
      </c>
      <c r="G5424" t="s">
        <v>3592</v>
      </c>
      <c r="H5424" s="2" t="s">
        <v>22</v>
      </c>
      <c r="I5424" t="s">
        <v>2191</v>
      </c>
      <c r="J5424" t="s">
        <v>33</v>
      </c>
      <c r="K5424">
        <v>91767</v>
      </c>
      <c r="L5424" t="s">
        <v>34</v>
      </c>
      <c r="M5424" t="s">
        <v>5886</v>
      </c>
      <c r="N5424" t="s">
        <v>128</v>
      </c>
      <c r="O5424" t="s">
        <v>5802</v>
      </c>
      <c r="P5424" s="4">
        <v>18.75</v>
      </c>
      <c r="Q5424" s="4">
        <v>18</v>
      </c>
      <c r="R5424" s="4">
        <f t="shared" si="338"/>
        <v>0.75</v>
      </c>
      <c r="S5424" s="4">
        <f t="shared" si="339"/>
        <v>0.11249999999999999</v>
      </c>
    </row>
    <row r="5425" spans="1:19" x14ac:dyDescent="0.3">
      <c r="A5425" t="s">
        <v>771</v>
      </c>
      <c r="B5425" s="1">
        <v>43403</v>
      </c>
      <c r="C5425" s="1">
        <v>43405</v>
      </c>
      <c r="D5425">
        <f t="shared" si="336"/>
        <v>2018</v>
      </c>
      <c r="E5425" t="str">
        <f t="shared" si="337"/>
        <v>Oct</v>
      </c>
      <c r="F5425" t="s">
        <v>20</v>
      </c>
      <c r="G5425" t="s">
        <v>772</v>
      </c>
      <c r="H5425" t="s">
        <v>22</v>
      </c>
      <c r="I5425" t="s">
        <v>645</v>
      </c>
      <c r="J5425" t="s">
        <v>205</v>
      </c>
      <c r="K5425">
        <v>40475</v>
      </c>
      <c r="L5425" t="s">
        <v>44</v>
      </c>
      <c r="M5425" t="s">
        <v>5886</v>
      </c>
      <c r="N5425" t="s">
        <v>128</v>
      </c>
      <c r="O5425" t="s">
        <v>5802</v>
      </c>
      <c r="P5425" s="4">
        <v>30</v>
      </c>
      <c r="Q5425" s="4">
        <v>30</v>
      </c>
      <c r="R5425" s="4">
        <f t="shared" si="338"/>
        <v>0</v>
      </c>
      <c r="S5425" s="4">
        <f t="shared" si="339"/>
        <v>0</v>
      </c>
    </row>
    <row r="5426" spans="1:19" ht="15.6" x14ac:dyDescent="0.3">
      <c r="A5426" t="s">
        <v>5887</v>
      </c>
      <c r="B5426" s="1">
        <v>42616</v>
      </c>
      <c r="C5426" s="1">
        <v>42620</v>
      </c>
      <c r="D5426">
        <f t="shared" si="336"/>
        <v>2016</v>
      </c>
      <c r="E5426" t="str">
        <f t="shared" si="337"/>
        <v>Sep</v>
      </c>
      <c r="F5426" t="s">
        <v>67</v>
      </c>
      <c r="G5426" t="s">
        <v>1745</v>
      </c>
      <c r="H5426" s="2" t="s">
        <v>22</v>
      </c>
      <c r="I5426" t="s">
        <v>5698</v>
      </c>
      <c r="J5426" t="s">
        <v>89</v>
      </c>
      <c r="K5426">
        <v>49423</v>
      </c>
      <c r="L5426" t="s">
        <v>25</v>
      </c>
      <c r="M5426" t="s">
        <v>5886</v>
      </c>
      <c r="N5426" t="s">
        <v>128</v>
      </c>
      <c r="O5426" t="s">
        <v>5802</v>
      </c>
      <c r="P5426" s="4">
        <v>7.5</v>
      </c>
      <c r="Q5426" s="4">
        <v>18</v>
      </c>
      <c r="R5426" s="4">
        <f t="shared" si="338"/>
        <v>-10.5</v>
      </c>
      <c r="S5426" s="4">
        <f t="shared" si="339"/>
        <v>-1.575</v>
      </c>
    </row>
    <row r="5427" spans="1:19" ht="15.6" x14ac:dyDescent="0.3">
      <c r="A5427" t="s">
        <v>5317</v>
      </c>
      <c r="B5427" s="1">
        <v>42989</v>
      </c>
      <c r="C5427" s="1">
        <v>42994</v>
      </c>
      <c r="D5427">
        <f t="shared" si="336"/>
        <v>2017</v>
      </c>
      <c r="E5427" t="str">
        <f t="shared" si="337"/>
        <v>Sep</v>
      </c>
      <c r="F5427" t="s">
        <v>37</v>
      </c>
      <c r="G5427" t="s">
        <v>408</v>
      </c>
      <c r="H5427" s="2" t="s">
        <v>22</v>
      </c>
      <c r="I5427" t="s">
        <v>23</v>
      </c>
      <c r="J5427" t="s">
        <v>24</v>
      </c>
      <c r="K5427">
        <v>60653</v>
      </c>
      <c r="L5427" t="s">
        <v>25</v>
      </c>
      <c r="M5427" t="s">
        <v>5886</v>
      </c>
      <c r="N5427" t="s">
        <v>110</v>
      </c>
      <c r="O5427" t="s">
        <v>5802</v>
      </c>
      <c r="P5427" s="4">
        <v>6</v>
      </c>
      <c r="Q5427" s="4">
        <v>80</v>
      </c>
      <c r="R5427" s="4">
        <f t="shared" si="338"/>
        <v>-74</v>
      </c>
      <c r="S5427" s="4">
        <f t="shared" si="339"/>
        <v>-11.1</v>
      </c>
    </row>
    <row r="5428" spans="1:19" ht="15.6" x14ac:dyDescent="0.3">
      <c r="A5428" t="s">
        <v>5888</v>
      </c>
      <c r="B5428" s="1">
        <v>43216</v>
      </c>
      <c r="C5428" s="1">
        <v>43221</v>
      </c>
      <c r="D5428">
        <f t="shared" si="336"/>
        <v>2018</v>
      </c>
      <c r="E5428" t="str">
        <f t="shared" si="337"/>
        <v>Apr</v>
      </c>
      <c r="F5428" t="s">
        <v>37</v>
      </c>
      <c r="G5428" t="s">
        <v>1096</v>
      </c>
      <c r="H5428" s="2" t="s">
        <v>22</v>
      </c>
      <c r="I5428" t="s">
        <v>69</v>
      </c>
      <c r="J5428" t="s">
        <v>70</v>
      </c>
      <c r="K5428">
        <v>98115</v>
      </c>
      <c r="L5428" t="s">
        <v>34</v>
      </c>
      <c r="M5428" t="s">
        <v>5889</v>
      </c>
      <c r="N5428" t="s">
        <v>128</v>
      </c>
      <c r="O5428" t="s">
        <v>5802</v>
      </c>
      <c r="P5428" s="4">
        <v>39.28</v>
      </c>
      <c r="Q5428" s="4">
        <v>39.28</v>
      </c>
      <c r="R5428" s="4">
        <f t="shared" si="338"/>
        <v>0</v>
      </c>
      <c r="S5428" s="4">
        <f t="shared" si="339"/>
        <v>0</v>
      </c>
    </row>
    <row r="5429" spans="1:19" ht="15.6" x14ac:dyDescent="0.3">
      <c r="A5429" t="s">
        <v>5890</v>
      </c>
      <c r="B5429" s="1">
        <v>43388</v>
      </c>
      <c r="C5429" s="1">
        <v>43392</v>
      </c>
      <c r="D5429">
        <f t="shared" si="336"/>
        <v>2018</v>
      </c>
      <c r="E5429" t="str">
        <f t="shared" si="337"/>
        <v>Oct</v>
      </c>
      <c r="F5429" t="s">
        <v>37</v>
      </c>
      <c r="G5429" t="s">
        <v>553</v>
      </c>
      <c r="H5429" s="2" t="s">
        <v>22</v>
      </c>
      <c r="I5429" t="s">
        <v>509</v>
      </c>
      <c r="J5429" t="s">
        <v>33</v>
      </c>
      <c r="K5429">
        <v>93010</v>
      </c>
      <c r="L5429" t="s">
        <v>34</v>
      </c>
      <c r="M5429" t="s">
        <v>5889</v>
      </c>
      <c r="N5429" t="s">
        <v>128</v>
      </c>
      <c r="O5429" t="s">
        <v>5802</v>
      </c>
      <c r="P5429" s="4">
        <v>14.73</v>
      </c>
      <c r="Q5429" s="4">
        <v>18</v>
      </c>
      <c r="R5429" s="4">
        <f t="shared" si="338"/>
        <v>-3.2699999999999996</v>
      </c>
      <c r="S5429" s="4">
        <f t="shared" si="339"/>
        <v>-0.49049999999999994</v>
      </c>
    </row>
    <row r="5430" spans="1:19" x14ac:dyDescent="0.3">
      <c r="A5430" t="s">
        <v>2120</v>
      </c>
      <c r="B5430" s="1">
        <v>42951</v>
      </c>
      <c r="C5430" s="1">
        <v>42955</v>
      </c>
      <c r="D5430">
        <f t="shared" si="336"/>
        <v>2017</v>
      </c>
      <c r="E5430" t="str">
        <f t="shared" si="337"/>
        <v>Aug</v>
      </c>
      <c r="F5430" t="s">
        <v>37</v>
      </c>
      <c r="G5430" t="s">
        <v>2121</v>
      </c>
      <c r="H5430" t="s">
        <v>51</v>
      </c>
      <c r="I5430" t="s">
        <v>2122</v>
      </c>
      <c r="J5430" t="s">
        <v>158</v>
      </c>
      <c r="K5430">
        <v>23434</v>
      </c>
      <c r="L5430" t="s">
        <v>44</v>
      </c>
      <c r="M5430" t="s">
        <v>5889</v>
      </c>
      <c r="N5430" t="s">
        <v>128</v>
      </c>
      <c r="O5430" t="s">
        <v>5802</v>
      </c>
      <c r="P5430" s="4">
        <v>9.82</v>
      </c>
      <c r="Q5430" s="4">
        <v>9.82</v>
      </c>
      <c r="R5430" s="4">
        <f t="shared" si="338"/>
        <v>0</v>
      </c>
      <c r="S5430" s="4">
        <f t="shared" si="339"/>
        <v>0</v>
      </c>
    </row>
    <row r="5431" spans="1:19" ht="15.6" x14ac:dyDescent="0.3">
      <c r="A5431" t="s">
        <v>5891</v>
      </c>
      <c r="B5431" s="1">
        <v>43393</v>
      </c>
      <c r="C5431" s="1">
        <v>43393</v>
      </c>
      <c r="D5431">
        <f t="shared" si="336"/>
        <v>2018</v>
      </c>
      <c r="E5431" t="str">
        <f t="shared" si="337"/>
        <v>Oct</v>
      </c>
      <c r="F5431" t="s">
        <v>30</v>
      </c>
      <c r="G5431" t="s">
        <v>748</v>
      </c>
      <c r="H5431" s="2" t="s">
        <v>22</v>
      </c>
      <c r="I5431" t="s">
        <v>61</v>
      </c>
      <c r="J5431" t="s">
        <v>62</v>
      </c>
      <c r="K5431">
        <v>10024</v>
      </c>
      <c r="L5431" t="s">
        <v>54</v>
      </c>
      <c r="M5431" t="s">
        <v>5889</v>
      </c>
      <c r="N5431" t="s">
        <v>128</v>
      </c>
      <c r="O5431" t="s">
        <v>5802</v>
      </c>
      <c r="P5431" s="4">
        <v>24.55</v>
      </c>
      <c r="Q5431" s="4">
        <v>24.55</v>
      </c>
      <c r="R5431" s="4">
        <f t="shared" si="338"/>
        <v>0</v>
      </c>
      <c r="S5431" s="4">
        <f t="shared" si="339"/>
        <v>0</v>
      </c>
    </row>
    <row r="5432" spans="1:19" x14ac:dyDescent="0.3">
      <c r="A5432" t="s">
        <v>29</v>
      </c>
      <c r="B5432" s="1">
        <v>42336</v>
      </c>
      <c r="C5432" s="1">
        <v>42336</v>
      </c>
      <c r="D5432">
        <f t="shared" si="336"/>
        <v>2015</v>
      </c>
      <c r="E5432" t="str">
        <f t="shared" si="337"/>
        <v>Nov</v>
      </c>
      <c r="F5432" t="s">
        <v>30</v>
      </c>
      <c r="G5432" t="s">
        <v>31</v>
      </c>
      <c r="H5432" t="s">
        <v>22</v>
      </c>
      <c r="I5432" t="s">
        <v>32</v>
      </c>
      <c r="J5432" t="s">
        <v>33</v>
      </c>
      <c r="K5432">
        <v>94122</v>
      </c>
      <c r="L5432" t="s">
        <v>34</v>
      </c>
      <c r="M5432" t="s">
        <v>5892</v>
      </c>
      <c r="N5432" t="s">
        <v>128</v>
      </c>
      <c r="O5432" t="s">
        <v>5802</v>
      </c>
      <c r="P5432" s="4">
        <v>41.4</v>
      </c>
      <c r="Q5432" s="4">
        <v>41.4</v>
      </c>
      <c r="R5432" s="4">
        <f t="shared" si="338"/>
        <v>0</v>
      </c>
      <c r="S5432" s="4">
        <f t="shared" si="339"/>
        <v>0</v>
      </c>
    </row>
    <row r="5433" spans="1:19" ht="15.6" x14ac:dyDescent="0.3">
      <c r="A5433" t="s">
        <v>5893</v>
      </c>
      <c r="B5433" s="1">
        <v>42358</v>
      </c>
      <c r="C5433" s="1">
        <v>42363</v>
      </c>
      <c r="D5433">
        <f t="shared" si="336"/>
        <v>2015</v>
      </c>
      <c r="E5433" t="str">
        <f t="shared" si="337"/>
        <v>Dec</v>
      </c>
      <c r="F5433" t="s">
        <v>37</v>
      </c>
      <c r="G5433" t="s">
        <v>246</v>
      </c>
      <c r="H5433" s="2" t="s">
        <v>22</v>
      </c>
      <c r="I5433" t="s">
        <v>69</v>
      </c>
      <c r="J5433" t="s">
        <v>70</v>
      </c>
      <c r="K5433">
        <v>98103</v>
      </c>
      <c r="L5433" t="s">
        <v>34</v>
      </c>
      <c r="M5433" t="s">
        <v>5892</v>
      </c>
      <c r="N5433" t="s">
        <v>128</v>
      </c>
      <c r="O5433" t="s">
        <v>5802</v>
      </c>
      <c r="P5433" s="4">
        <v>31.05</v>
      </c>
      <c r="Q5433" s="4">
        <v>31.05</v>
      </c>
      <c r="R5433" s="4">
        <f t="shared" si="338"/>
        <v>0</v>
      </c>
      <c r="S5433" s="4">
        <f t="shared" si="339"/>
        <v>0</v>
      </c>
    </row>
    <row r="5434" spans="1:19" ht="15.6" x14ac:dyDescent="0.3">
      <c r="A5434" t="s">
        <v>4400</v>
      </c>
      <c r="B5434" s="1">
        <v>42625</v>
      </c>
      <c r="C5434" s="1">
        <v>42631</v>
      </c>
      <c r="D5434">
        <f t="shared" si="336"/>
        <v>2016</v>
      </c>
      <c r="E5434" t="str">
        <f t="shared" si="337"/>
        <v>Sep</v>
      </c>
      <c r="F5434" t="s">
        <v>37</v>
      </c>
      <c r="G5434" t="s">
        <v>538</v>
      </c>
      <c r="H5434" s="2" t="s">
        <v>22</v>
      </c>
      <c r="I5434" t="s">
        <v>1021</v>
      </c>
      <c r="J5434" t="s">
        <v>62</v>
      </c>
      <c r="K5434">
        <v>13021</v>
      </c>
      <c r="L5434" t="s">
        <v>54</v>
      </c>
      <c r="M5434" t="s">
        <v>5892</v>
      </c>
      <c r="N5434" t="s">
        <v>128</v>
      </c>
      <c r="O5434" t="s">
        <v>5802</v>
      </c>
      <c r="P5434" s="4">
        <v>20.7</v>
      </c>
      <c r="Q5434" s="4">
        <v>18</v>
      </c>
      <c r="R5434" s="4">
        <f t="shared" si="338"/>
        <v>2.6999999999999993</v>
      </c>
      <c r="S5434" s="4">
        <f t="shared" si="339"/>
        <v>0.40499999999999986</v>
      </c>
    </row>
    <row r="5435" spans="1:19" ht="15.6" x14ac:dyDescent="0.3">
      <c r="A5435" t="s">
        <v>5894</v>
      </c>
      <c r="B5435" s="1">
        <v>43386</v>
      </c>
      <c r="C5435" s="1">
        <v>43390</v>
      </c>
      <c r="D5435">
        <f t="shared" si="336"/>
        <v>2018</v>
      </c>
      <c r="E5435" t="str">
        <f t="shared" si="337"/>
        <v>Oct</v>
      </c>
      <c r="F5435" t="s">
        <v>37</v>
      </c>
      <c r="G5435" t="s">
        <v>2064</v>
      </c>
      <c r="H5435" s="2" t="s">
        <v>22</v>
      </c>
      <c r="I5435" t="s">
        <v>100</v>
      </c>
      <c r="J5435" t="s">
        <v>101</v>
      </c>
      <c r="K5435">
        <v>19140</v>
      </c>
      <c r="L5435" t="s">
        <v>54</v>
      </c>
      <c r="M5435" t="s">
        <v>5892</v>
      </c>
      <c r="N5435" t="s">
        <v>128</v>
      </c>
      <c r="O5435" t="s">
        <v>5802</v>
      </c>
      <c r="P5435" s="4">
        <v>24.84</v>
      </c>
      <c r="Q5435" s="4">
        <v>24.84</v>
      </c>
      <c r="R5435" s="4">
        <f t="shared" si="338"/>
        <v>0</v>
      </c>
      <c r="S5435" s="4">
        <f t="shared" si="339"/>
        <v>0</v>
      </c>
    </row>
    <row r="5436" spans="1:19" x14ac:dyDescent="0.3">
      <c r="A5436" t="s">
        <v>4001</v>
      </c>
      <c r="B5436" s="1">
        <v>42592</v>
      </c>
      <c r="C5436" s="1">
        <v>42598</v>
      </c>
      <c r="D5436">
        <f t="shared" si="336"/>
        <v>2016</v>
      </c>
      <c r="E5436" t="str">
        <f t="shared" si="337"/>
        <v>Aug</v>
      </c>
      <c r="F5436" t="s">
        <v>37</v>
      </c>
      <c r="G5436" t="s">
        <v>332</v>
      </c>
      <c r="H5436" t="s">
        <v>51</v>
      </c>
      <c r="I5436" t="s">
        <v>4002</v>
      </c>
      <c r="J5436" t="s">
        <v>807</v>
      </c>
      <c r="K5436">
        <v>55122</v>
      </c>
      <c r="L5436" t="s">
        <v>25</v>
      </c>
      <c r="M5436" t="s">
        <v>5892</v>
      </c>
      <c r="N5436" t="s">
        <v>128</v>
      </c>
      <c r="O5436" t="s">
        <v>5802</v>
      </c>
      <c r="P5436" s="4">
        <v>41.4</v>
      </c>
      <c r="Q5436" s="4">
        <v>41.4</v>
      </c>
      <c r="R5436" s="4">
        <f t="shared" si="338"/>
        <v>0</v>
      </c>
      <c r="S5436" s="4">
        <f t="shared" si="339"/>
        <v>0</v>
      </c>
    </row>
    <row r="5437" spans="1:19" x14ac:dyDescent="0.3">
      <c r="A5437" t="s">
        <v>2289</v>
      </c>
      <c r="B5437" s="1">
        <v>42871</v>
      </c>
      <c r="C5437" s="1">
        <v>42874</v>
      </c>
      <c r="D5437">
        <f t="shared" si="336"/>
        <v>2017</v>
      </c>
      <c r="E5437" t="str">
        <f t="shared" si="337"/>
        <v>May</v>
      </c>
      <c r="F5437" t="s">
        <v>67</v>
      </c>
      <c r="G5437" t="s">
        <v>668</v>
      </c>
      <c r="H5437" t="s">
        <v>51</v>
      </c>
      <c r="I5437" t="s">
        <v>47</v>
      </c>
      <c r="J5437" t="s">
        <v>33</v>
      </c>
      <c r="K5437">
        <v>90045</v>
      </c>
      <c r="L5437" t="s">
        <v>34</v>
      </c>
      <c r="M5437" t="s">
        <v>5895</v>
      </c>
      <c r="N5437" t="s">
        <v>128</v>
      </c>
      <c r="O5437" t="s">
        <v>5802</v>
      </c>
      <c r="P5437" s="4">
        <v>27.72</v>
      </c>
      <c r="Q5437" s="4">
        <v>27.72</v>
      </c>
      <c r="R5437" s="4">
        <f t="shared" si="338"/>
        <v>0</v>
      </c>
      <c r="S5437" s="4">
        <f t="shared" si="339"/>
        <v>0</v>
      </c>
    </row>
    <row r="5438" spans="1:19" x14ac:dyDescent="0.3">
      <c r="A5438" t="s">
        <v>5896</v>
      </c>
      <c r="B5438" s="1">
        <v>42995</v>
      </c>
      <c r="C5438" s="1">
        <v>43001</v>
      </c>
      <c r="D5438">
        <f t="shared" si="336"/>
        <v>2017</v>
      </c>
      <c r="E5438" t="str">
        <f t="shared" si="337"/>
        <v>Sep</v>
      </c>
      <c r="F5438" t="s">
        <v>37</v>
      </c>
      <c r="G5438" t="s">
        <v>673</v>
      </c>
      <c r="H5438" t="s">
        <v>51</v>
      </c>
      <c r="I5438" t="s">
        <v>2215</v>
      </c>
      <c r="J5438" t="s">
        <v>70</v>
      </c>
      <c r="K5438">
        <v>98052</v>
      </c>
      <c r="L5438" t="s">
        <v>34</v>
      </c>
      <c r="M5438" t="s">
        <v>5895</v>
      </c>
      <c r="N5438" t="s">
        <v>128</v>
      </c>
      <c r="O5438" t="s">
        <v>5802</v>
      </c>
      <c r="P5438" s="4">
        <v>12.32</v>
      </c>
      <c r="Q5438" s="4">
        <v>12.32</v>
      </c>
      <c r="R5438" s="4">
        <f t="shared" si="338"/>
        <v>0</v>
      </c>
      <c r="S5438" s="4">
        <f t="shared" si="339"/>
        <v>0</v>
      </c>
    </row>
    <row r="5439" spans="1:19" ht="15.6" x14ac:dyDescent="0.3">
      <c r="A5439" t="s">
        <v>5370</v>
      </c>
      <c r="B5439" s="1">
        <v>43408</v>
      </c>
      <c r="C5439" s="1">
        <v>43412</v>
      </c>
      <c r="D5439">
        <f t="shared" si="336"/>
        <v>2018</v>
      </c>
      <c r="E5439" t="str">
        <f t="shared" si="337"/>
        <v>Nov</v>
      </c>
      <c r="F5439" t="s">
        <v>37</v>
      </c>
      <c r="G5439" t="s">
        <v>550</v>
      </c>
      <c r="H5439" s="2" t="s">
        <v>22</v>
      </c>
      <c r="I5439" t="s">
        <v>733</v>
      </c>
      <c r="J5439" t="s">
        <v>250</v>
      </c>
      <c r="K5439">
        <v>37421</v>
      </c>
      <c r="L5439" t="s">
        <v>44</v>
      </c>
      <c r="M5439" t="s">
        <v>5895</v>
      </c>
      <c r="N5439" t="s">
        <v>128</v>
      </c>
      <c r="O5439" t="s">
        <v>5802</v>
      </c>
      <c r="P5439" s="4">
        <v>4.9279999999999999</v>
      </c>
      <c r="Q5439" s="4">
        <v>5</v>
      </c>
      <c r="R5439" s="4">
        <f t="shared" si="338"/>
        <v>-7.2000000000000064E-2</v>
      </c>
      <c r="S5439" s="4">
        <f t="shared" si="339"/>
        <v>-1.0800000000000009E-2</v>
      </c>
    </row>
    <row r="5440" spans="1:19" ht="15.6" x14ac:dyDescent="0.3">
      <c r="A5440" t="s">
        <v>3767</v>
      </c>
      <c r="B5440" s="1">
        <v>43318</v>
      </c>
      <c r="C5440" s="1">
        <v>43324</v>
      </c>
      <c r="D5440">
        <f t="shared" si="336"/>
        <v>2018</v>
      </c>
      <c r="E5440" t="str">
        <f t="shared" si="337"/>
        <v>Aug</v>
      </c>
      <c r="F5440" t="s">
        <v>37</v>
      </c>
      <c r="G5440" t="s">
        <v>2363</v>
      </c>
      <c r="H5440" s="2" t="s">
        <v>22</v>
      </c>
      <c r="I5440" t="s">
        <v>533</v>
      </c>
      <c r="J5440" t="s">
        <v>1737</v>
      </c>
      <c r="K5440">
        <v>3301</v>
      </c>
      <c r="L5440" t="s">
        <v>54</v>
      </c>
      <c r="M5440" t="s">
        <v>5895</v>
      </c>
      <c r="N5440" t="s">
        <v>128</v>
      </c>
      <c r="O5440" t="s">
        <v>5802</v>
      </c>
      <c r="P5440" s="4">
        <v>24.64</v>
      </c>
      <c r="Q5440" s="4">
        <v>24.64</v>
      </c>
      <c r="R5440" s="4">
        <f t="shared" si="338"/>
        <v>0</v>
      </c>
      <c r="S5440" s="4">
        <f t="shared" si="339"/>
        <v>0</v>
      </c>
    </row>
    <row r="5441" spans="1:19" ht="15.6" x14ac:dyDescent="0.3">
      <c r="A5441" t="s">
        <v>5897</v>
      </c>
      <c r="B5441" s="1">
        <v>42127</v>
      </c>
      <c r="C5441" s="1">
        <v>42129</v>
      </c>
      <c r="D5441">
        <f t="shared" si="336"/>
        <v>2015</v>
      </c>
      <c r="E5441" t="str">
        <f t="shared" si="337"/>
        <v>May</v>
      </c>
      <c r="F5441" t="s">
        <v>20</v>
      </c>
      <c r="G5441" t="s">
        <v>2105</v>
      </c>
      <c r="H5441" s="2" t="s">
        <v>22</v>
      </c>
      <c r="I5441" t="s">
        <v>5898</v>
      </c>
      <c r="J5441" t="s">
        <v>148</v>
      </c>
      <c r="K5441">
        <v>54915</v>
      </c>
      <c r="L5441" t="s">
        <v>25</v>
      </c>
      <c r="M5441" t="s">
        <v>5895</v>
      </c>
      <c r="N5441" t="s">
        <v>128</v>
      </c>
      <c r="O5441" t="s">
        <v>5802</v>
      </c>
      <c r="P5441" s="4">
        <v>21.56</v>
      </c>
      <c r="Q5441" s="4">
        <v>18</v>
      </c>
      <c r="R5441" s="4">
        <f t="shared" si="338"/>
        <v>3.5599999999999987</v>
      </c>
      <c r="S5441" s="4">
        <f t="shared" si="339"/>
        <v>0.53399999999999981</v>
      </c>
    </row>
    <row r="5442" spans="1:19" ht="15.6" x14ac:dyDescent="0.3">
      <c r="A5442" t="s">
        <v>5899</v>
      </c>
      <c r="B5442" s="1">
        <v>42418</v>
      </c>
      <c r="C5442" s="1">
        <v>42422</v>
      </c>
      <c r="D5442">
        <f t="shared" ref="D5442:D5505" si="340">YEAR(B5442)</f>
        <v>2016</v>
      </c>
      <c r="E5442" t="str">
        <f t="shared" ref="E5442:E5505" si="341">TEXT(B5442,"mmm")</f>
        <v>Feb</v>
      </c>
      <c r="F5442" t="s">
        <v>37</v>
      </c>
      <c r="G5442" t="s">
        <v>1337</v>
      </c>
      <c r="H5442" s="2" t="s">
        <v>22</v>
      </c>
      <c r="I5442" t="s">
        <v>47</v>
      </c>
      <c r="J5442" t="s">
        <v>33</v>
      </c>
      <c r="K5442">
        <v>90004</v>
      </c>
      <c r="L5442" t="s">
        <v>34</v>
      </c>
      <c r="M5442" t="s">
        <v>5900</v>
      </c>
      <c r="N5442" t="s">
        <v>128</v>
      </c>
      <c r="O5442" t="s">
        <v>5802</v>
      </c>
      <c r="P5442" s="4">
        <v>9.24</v>
      </c>
      <c r="Q5442" s="4">
        <v>100</v>
      </c>
      <c r="R5442" s="4">
        <f t="shared" si="338"/>
        <v>-90.76</v>
      </c>
      <c r="S5442" s="4">
        <f t="shared" si="339"/>
        <v>-13.614000000000001</v>
      </c>
    </row>
    <row r="5443" spans="1:19" ht="15.6" x14ac:dyDescent="0.3">
      <c r="A5443" t="s">
        <v>1510</v>
      </c>
      <c r="B5443" s="1">
        <v>43011</v>
      </c>
      <c r="C5443" s="1">
        <v>43015</v>
      </c>
      <c r="D5443">
        <f t="shared" si="340"/>
        <v>2017</v>
      </c>
      <c r="E5443" t="str">
        <f t="shared" si="341"/>
        <v>Oct</v>
      </c>
      <c r="F5443" t="s">
        <v>37</v>
      </c>
      <c r="G5443" t="s">
        <v>153</v>
      </c>
      <c r="H5443" s="2" t="s">
        <v>22</v>
      </c>
      <c r="I5443" t="s">
        <v>1511</v>
      </c>
      <c r="J5443" t="s">
        <v>33</v>
      </c>
      <c r="K5443">
        <v>92630</v>
      </c>
      <c r="L5443" t="s">
        <v>34</v>
      </c>
      <c r="M5443" t="s">
        <v>5900</v>
      </c>
      <c r="N5443" t="s">
        <v>110</v>
      </c>
      <c r="O5443" t="s">
        <v>5802</v>
      </c>
      <c r="P5443" s="4">
        <v>6.16</v>
      </c>
      <c r="Q5443" s="4">
        <v>5</v>
      </c>
      <c r="R5443" s="4">
        <f t="shared" ref="R5443:R5506" si="342">P5443-Q5443</f>
        <v>1.1600000000000001</v>
      </c>
      <c r="S5443" s="4">
        <f t="shared" ref="S5443:S5506" si="343">0.15*R5443</f>
        <v>0.17400000000000002</v>
      </c>
    </row>
    <row r="5444" spans="1:19" ht="15.6" x14ac:dyDescent="0.3">
      <c r="A5444" t="s">
        <v>5901</v>
      </c>
      <c r="B5444" s="1">
        <v>42728</v>
      </c>
      <c r="C5444" s="1">
        <v>42730</v>
      </c>
      <c r="D5444">
        <f t="shared" si="340"/>
        <v>2016</v>
      </c>
      <c r="E5444" t="str">
        <f t="shared" si="341"/>
        <v>Dec</v>
      </c>
      <c r="F5444" t="s">
        <v>20</v>
      </c>
      <c r="G5444" t="s">
        <v>2014</v>
      </c>
      <c r="H5444" s="2" t="s">
        <v>22</v>
      </c>
      <c r="I5444" t="s">
        <v>1298</v>
      </c>
      <c r="J5444" t="s">
        <v>62</v>
      </c>
      <c r="K5444">
        <v>14609</v>
      </c>
      <c r="L5444" t="s">
        <v>54</v>
      </c>
      <c r="M5444" t="s">
        <v>5900</v>
      </c>
      <c r="N5444" t="s">
        <v>128</v>
      </c>
      <c r="O5444" t="s">
        <v>5802</v>
      </c>
      <c r="P5444" s="4">
        <v>21.56</v>
      </c>
      <c r="Q5444" s="4">
        <v>18</v>
      </c>
      <c r="R5444" s="4">
        <f t="shared" si="342"/>
        <v>3.5599999999999987</v>
      </c>
      <c r="S5444" s="4">
        <f t="shared" si="343"/>
        <v>0.53399999999999981</v>
      </c>
    </row>
    <row r="5445" spans="1:19" ht="15.6" x14ac:dyDescent="0.3">
      <c r="A5445" t="s">
        <v>1916</v>
      </c>
      <c r="B5445" s="1">
        <v>43232</v>
      </c>
      <c r="C5445" s="1">
        <v>43234</v>
      </c>
      <c r="D5445">
        <f t="shared" si="340"/>
        <v>2018</v>
      </c>
      <c r="E5445" t="str">
        <f t="shared" si="341"/>
        <v>May</v>
      </c>
      <c r="F5445" t="s">
        <v>67</v>
      </c>
      <c r="G5445" t="s">
        <v>949</v>
      </c>
      <c r="H5445" s="2" t="s">
        <v>22</v>
      </c>
      <c r="I5445" t="s">
        <v>1479</v>
      </c>
      <c r="J5445" t="s">
        <v>144</v>
      </c>
      <c r="K5445">
        <v>8360</v>
      </c>
      <c r="L5445" t="s">
        <v>54</v>
      </c>
      <c r="M5445" t="s">
        <v>5900</v>
      </c>
      <c r="N5445" t="s">
        <v>128</v>
      </c>
      <c r="O5445" t="s">
        <v>5802</v>
      </c>
      <c r="P5445" s="4">
        <v>6.16</v>
      </c>
      <c r="Q5445" s="4">
        <v>5</v>
      </c>
      <c r="R5445" s="4">
        <f t="shared" si="342"/>
        <v>1.1600000000000001</v>
      </c>
      <c r="S5445" s="4">
        <f t="shared" si="343"/>
        <v>0.17400000000000002</v>
      </c>
    </row>
    <row r="5446" spans="1:19" ht="15.6" x14ac:dyDescent="0.3">
      <c r="A5446" t="s">
        <v>1954</v>
      </c>
      <c r="B5446" s="1">
        <v>42280</v>
      </c>
      <c r="C5446" s="1">
        <v>42284</v>
      </c>
      <c r="D5446">
        <f t="shared" si="340"/>
        <v>2015</v>
      </c>
      <c r="E5446" t="str">
        <f t="shared" si="341"/>
        <v>Oct</v>
      </c>
      <c r="F5446" t="s">
        <v>37</v>
      </c>
      <c r="G5446" t="s">
        <v>723</v>
      </c>
      <c r="H5446" s="2" t="s">
        <v>22</v>
      </c>
      <c r="I5446" t="s">
        <v>116</v>
      </c>
      <c r="J5446" t="s">
        <v>109</v>
      </c>
      <c r="K5446">
        <v>75217</v>
      </c>
      <c r="L5446" t="s">
        <v>25</v>
      </c>
      <c r="M5446" t="s">
        <v>5900</v>
      </c>
      <c r="N5446" t="s">
        <v>128</v>
      </c>
      <c r="O5446" t="s">
        <v>5802</v>
      </c>
      <c r="P5446" s="4">
        <v>4.9279999999999999</v>
      </c>
      <c r="Q5446" s="4">
        <v>5</v>
      </c>
      <c r="R5446" s="4">
        <f t="shared" si="342"/>
        <v>-7.2000000000000064E-2</v>
      </c>
      <c r="S5446" s="4">
        <f t="shared" si="343"/>
        <v>-1.0800000000000009E-2</v>
      </c>
    </row>
    <row r="5447" spans="1:19" x14ac:dyDescent="0.3">
      <c r="A5447" t="s">
        <v>5902</v>
      </c>
      <c r="B5447" s="1">
        <v>42093</v>
      </c>
      <c r="C5447" s="1">
        <v>42098</v>
      </c>
      <c r="D5447">
        <f t="shared" si="340"/>
        <v>2015</v>
      </c>
      <c r="E5447" t="str">
        <f t="shared" si="341"/>
        <v>Mar</v>
      </c>
      <c r="F5447" t="s">
        <v>37</v>
      </c>
      <c r="G5447" t="s">
        <v>739</v>
      </c>
      <c r="H5447" t="s">
        <v>51</v>
      </c>
      <c r="I5447" t="s">
        <v>69</v>
      </c>
      <c r="J5447" t="s">
        <v>70</v>
      </c>
      <c r="K5447">
        <v>98105</v>
      </c>
      <c r="L5447" t="s">
        <v>34</v>
      </c>
      <c r="M5447" t="s">
        <v>5903</v>
      </c>
      <c r="N5447" t="s">
        <v>128</v>
      </c>
      <c r="O5447" t="s">
        <v>5802</v>
      </c>
      <c r="P5447" s="4">
        <v>44.4</v>
      </c>
      <c r="Q5447" s="4">
        <v>44.4</v>
      </c>
      <c r="R5447" s="4">
        <f t="shared" si="342"/>
        <v>0</v>
      </c>
      <c r="S5447" s="4">
        <f t="shared" si="343"/>
        <v>0</v>
      </c>
    </row>
    <row r="5448" spans="1:19" x14ac:dyDescent="0.3">
      <c r="A5448" t="s">
        <v>4440</v>
      </c>
      <c r="B5448" s="1">
        <v>42095</v>
      </c>
      <c r="C5448" s="1">
        <v>42100</v>
      </c>
      <c r="D5448">
        <f t="shared" si="340"/>
        <v>2015</v>
      </c>
      <c r="E5448" t="str">
        <f t="shared" si="341"/>
        <v>Apr</v>
      </c>
      <c r="F5448" t="s">
        <v>67</v>
      </c>
      <c r="G5448" t="s">
        <v>1181</v>
      </c>
      <c r="H5448" t="s">
        <v>105</v>
      </c>
      <c r="I5448" t="s">
        <v>1882</v>
      </c>
      <c r="J5448" t="s">
        <v>33</v>
      </c>
      <c r="K5448">
        <v>94591</v>
      </c>
      <c r="L5448" t="s">
        <v>34</v>
      </c>
      <c r="M5448" t="s">
        <v>5903</v>
      </c>
      <c r="N5448" t="s">
        <v>128</v>
      </c>
      <c r="O5448" t="s">
        <v>5802</v>
      </c>
      <c r="P5448" s="4">
        <v>29.6</v>
      </c>
      <c r="Q5448" s="4">
        <v>29.6</v>
      </c>
      <c r="R5448" s="4">
        <f t="shared" si="342"/>
        <v>0</v>
      </c>
      <c r="S5448" s="4">
        <f t="shared" si="343"/>
        <v>0</v>
      </c>
    </row>
    <row r="5449" spans="1:19" x14ac:dyDescent="0.3">
      <c r="A5449" t="s">
        <v>3866</v>
      </c>
      <c r="B5449" s="1">
        <v>42504</v>
      </c>
      <c r="C5449" s="1">
        <v>42507</v>
      </c>
      <c r="D5449">
        <f t="shared" si="340"/>
        <v>2016</v>
      </c>
      <c r="E5449" t="str">
        <f t="shared" si="341"/>
        <v>May</v>
      </c>
      <c r="F5449" t="s">
        <v>20</v>
      </c>
      <c r="G5449" t="s">
        <v>3265</v>
      </c>
      <c r="H5449" t="s">
        <v>51</v>
      </c>
      <c r="I5449" t="s">
        <v>735</v>
      </c>
      <c r="J5449" t="s">
        <v>101</v>
      </c>
      <c r="K5449">
        <v>19013</v>
      </c>
      <c r="L5449" t="s">
        <v>54</v>
      </c>
      <c r="M5449" t="s">
        <v>5903</v>
      </c>
      <c r="N5449" t="s">
        <v>128</v>
      </c>
      <c r="O5449" t="s">
        <v>5802</v>
      </c>
      <c r="P5449" s="4">
        <v>47.36</v>
      </c>
      <c r="Q5449" s="4">
        <v>47.36</v>
      </c>
      <c r="R5449" s="4">
        <f t="shared" si="342"/>
        <v>0</v>
      </c>
      <c r="S5449" s="4">
        <f t="shared" si="343"/>
        <v>0</v>
      </c>
    </row>
    <row r="5450" spans="1:19" x14ac:dyDescent="0.3">
      <c r="A5450" t="s">
        <v>5904</v>
      </c>
      <c r="B5450" s="1">
        <v>43044</v>
      </c>
      <c r="C5450" s="1">
        <v>43044</v>
      </c>
      <c r="D5450">
        <f t="shared" si="340"/>
        <v>2017</v>
      </c>
      <c r="E5450" t="str">
        <f t="shared" si="341"/>
        <v>Nov</v>
      </c>
      <c r="F5450" t="s">
        <v>30</v>
      </c>
      <c r="G5450" t="s">
        <v>2820</v>
      </c>
      <c r="H5450" t="s">
        <v>51</v>
      </c>
      <c r="I5450" t="s">
        <v>2541</v>
      </c>
      <c r="J5450" t="s">
        <v>109</v>
      </c>
      <c r="K5450">
        <v>78041</v>
      </c>
      <c r="L5450" t="s">
        <v>25</v>
      </c>
      <c r="M5450" t="s">
        <v>5903</v>
      </c>
      <c r="N5450" t="s">
        <v>128</v>
      </c>
      <c r="O5450" t="s">
        <v>5802</v>
      </c>
      <c r="P5450" s="4">
        <v>11.84</v>
      </c>
      <c r="Q5450" s="4">
        <v>11.84</v>
      </c>
      <c r="R5450" s="4">
        <f t="shared" si="342"/>
        <v>0</v>
      </c>
      <c r="S5450" s="4">
        <f t="shared" si="343"/>
        <v>0</v>
      </c>
    </row>
    <row r="5451" spans="1:19" x14ac:dyDescent="0.3">
      <c r="A5451" t="s">
        <v>5905</v>
      </c>
      <c r="B5451" s="1">
        <v>43266</v>
      </c>
      <c r="C5451" s="1">
        <v>43269</v>
      </c>
      <c r="D5451">
        <f t="shared" si="340"/>
        <v>2018</v>
      </c>
      <c r="E5451" t="str">
        <f t="shared" si="341"/>
        <v>Jun</v>
      </c>
      <c r="F5451" t="s">
        <v>20</v>
      </c>
      <c r="G5451" t="s">
        <v>2025</v>
      </c>
      <c r="H5451" t="s">
        <v>22</v>
      </c>
      <c r="I5451" t="s">
        <v>5408</v>
      </c>
      <c r="J5451" t="s">
        <v>807</v>
      </c>
      <c r="K5451">
        <v>55369</v>
      </c>
      <c r="L5451" t="s">
        <v>25</v>
      </c>
      <c r="M5451" t="s">
        <v>5903</v>
      </c>
      <c r="N5451" t="s">
        <v>128</v>
      </c>
      <c r="O5451" t="s">
        <v>5802</v>
      </c>
      <c r="P5451" s="4">
        <v>44.4</v>
      </c>
      <c r="Q5451" s="4">
        <v>44.4</v>
      </c>
      <c r="R5451" s="4">
        <f t="shared" si="342"/>
        <v>0</v>
      </c>
      <c r="S5451" s="4">
        <f t="shared" si="343"/>
        <v>0</v>
      </c>
    </row>
    <row r="5452" spans="1:19" ht="15.6" x14ac:dyDescent="0.3">
      <c r="A5452" t="s">
        <v>5906</v>
      </c>
      <c r="B5452" s="1">
        <v>43096</v>
      </c>
      <c r="C5452" s="1">
        <v>43102</v>
      </c>
      <c r="D5452">
        <f t="shared" si="340"/>
        <v>2017</v>
      </c>
      <c r="E5452" t="str">
        <f t="shared" si="341"/>
        <v>Dec</v>
      </c>
      <c r="F5452" t="s">
        <v>37</v>
      </c>
      <c r="G5452" t="s">
        <v>99</v>
      </c>
      <c r="H5452" s="2" t="s">
        <v>22</v>
      </c>
      <c r="I5452" t="s">
        <v>576</v>
      </c>
      <c r="J5452" t="s">
        <v>205</v>
      </c>
      <c r="K5452">
        <v>40214</v>
      </c>
      <c r="L5452" t="s">
        <v>44</v>
      </c>
      <c r="M5452" t="s">
        <v>5907</v>
      </c>
      <c r="N5452" t="s">
        <v>128</v>
      </c>
      <c r="O5452" t="s">
        <v>5802</v>
      </c>
      <c r="P5452" s="4">
        <v>2.61</v>
      </c>
      <c r="Q5452" s="4">
        <v>5</v>
      </c>
      <c r="R5452" s="4">
        <f t="shared" si="342"/>
        <v>-2.39</v>
      </c>
      <c r="S5452" s="4">
        <f t="shared" si="343"/>
        <v>-0.35849999999999999</v>
      </c>
    </row>
    <row r="5453" spans="1:19" ht="15.6" x14ac:dyDescent="0.3">
      <c r="A5453" t="s">
        <v>5908</v>
      </c>
      <c r="B5453" s="1">
        <v>42107</v>
      </c>
      <c r="C5453" s="1">
        <v>42112</v>
      </c>
      <c r="D5453">
        <f t="shared" si="340"/>
        <v>2015</v>
      </c>
      <c r="E5453" t="str">
        <f t="shared" si="341"/>
        <v>Apr</v>
      </c>
      <c r="F5453" t="s">
        <v>37</v>
      </c>
      <c r="G5453" t="s">
        <v>1768</v>
      </c>
      <c r="H5453" s="2" t="s">
        <v>22</v>
      </c>
      <c r="I5453" t="s">
        <v>394</v>
      </c>
      <c r="J5453" t="s">
        <v>140</v>
      </c>
      <c r="K5453">
        <v>21215</v>
      </c>
      <c r="L5453" t="s">
        <v>54</v>
      </c>
      <c r="M5453" t="s">
        <v>5907</v>
      </c>
      <c r="N5453" t="s">
        <v>128</v>
      </c>
      <c r="O5453" t="s">
        <v>5802</v>
      </c>
      <c r="P5453" s="4">
        <v>7.83</v>
      </c>
      <c r="Q5453" s="4">
        <v>18</v>
      </c>
      <c r="R5453" s="4">
        <f t="shared" si="342"/>
        <v>-10.17</v>
      </c>
      <c r="S5453" s="4">
        <f t="shared" si="343"/>
        <v>-1.5254999999999999</v>
      </c>
    </row>
    <row r="5454" spans="1:19" ht="15.6" x14ac:dyDescent="0.3">
      <c r="A5454" t="s">
        <v>5788</v>
      </c>
      <c r="B5454" s="1">
        <v>42568</v>
      </c>
      <c r="C5454" s="1">
        <v>42575</v>
      </c>
      <c r="D5454">
        <f t="shared" si="340"/>
        <v>2016</v>
      </c>
      <c r="E5454" t="str">
        <f t="shared" si="341"/>
        <v>Jul</v>
      </c>
      <c r="F5454" t="s">
        <v>37</v>
      </c>
      <c r="G5454" t="s">
        <v>2646</v>
      </c>
      <c r="H5454" s="2" t="s">
        <v>22</v>
      </c>
      <c r="I5454" t="s">
        <v>113</v>
      </c>
      <c r="J5454" t="s">
        <v>109</v>
      </c>
      <c r="K5454">
        <v>77041</v>
      </c>
      <c r="L5454" t="s">
        <v>25</v>
      </c>
      <c r="M5454" t="s">
        <v>5907</v>
      </c>
      <c r="N5454" t="s">
        <v>128</v>
      </c>
      <c r="O5454" t="s">
        <v>5802</v>
      </c>
      <c r="P5454" s="4">
        <v>6.2640000000000002</v>
      </c>
      <c r="Q5454" s="4">
        <v>5</v>
      </c>
      <c r="R5454" s="4">
        <f t="shared" si="342"/>
        <v>1.2640000000000002</v>
      </c>
      <c r="S5454" s="4">
        <f t="shared" si="343"/>
        <v>0.18960000000000002</v>
      </c>
    </row>
    <row r="5455" spans="1:19" ht="15.6" x14ac:dyDescent="0.3">
      <c r="A5455" t="s">
        <v>3281</v>
      </c>
      <c r="B5455" s="1">
        <v>42731</v>
      </c>
      <c r="C5455" s="1">
        <v>42735</v>
      </c>
      <c r="D5455">
        <f t="shared" si="340"/>
        <v>2016</v>
      </c>
      <c r="E5455" t="str">
        <f t="shared" si="341"/>
        <v>Dec</v>
      </c>
      <c r="F5455" t="s">
        <v>37</v>
      </c>
      <c r="G5455" t="s">
        <v>38</v>
      </c>
      <c r="H5455" s="2" t="s">
        <v>22</v>
      </c>
      <c r="I5455" t="s">
        <v>47</v>
      </c>
      <c r="J5455" t="s">
        <v>33</v>
      </c>
      <c r="K5455">
        <v>90008</v>
      </c>
      <c r="L5455" t="s">
        <v>34</v>
      </c>
      <c r="M5455" t="s">
        <v>5909</v>
      </c>
      <c r="N5455" t="s">
        <v>128</v>
      </c>
      <c r="O5455" t="s">
        <v>5802</v>
      </c>
      <c r="P5455" s="4">
        <v>21.56</v>
      </c>
      <c r="Q5455" s="4">
        <v>100</v>
      </c>
      <c r="R5455" s="4">
        <f t="shared" si="342"/>
        <v>-78.44</v>
      </c>
      <c r="S5455" s="4">
        <f t="shared" si="343"/>
        <v>-11.766</v>
      </c>
    </row>
    <row r="5456" spans="1:19" ht="15.6" x14ac:dyDescent="0.3">
      <c r="A5456" t="s">
        <v>2865</v>
      </c>
      <c r="B5456" s="1">
        <v>43163</v>
      </c>
      <c r="C5456" s="1">
        <v>43165</v>
      </c>
      <c r="D5456">
        <f t="shared" si="340"/>
        <v>2018</v>
      </c>
      <c r="E5456" t="str">
        <f t="shared" si="341"/>
        <v>Mar</v>
      </c>
      <c r="F5456" t="s">
        <v>67</v>
      </c>
      <c r="G5456" t="s">
        <v>1548</v>
      </c>
      <c r="H5456" s="2" t="s">
        <v>22</v>
      </c>
      <c r="I5456" t="s">
        <v>113</v>
      </c>
      <c r="J5456" t="s">
        <v>109</v>
      </c>
      <c r="K5456">
        <v>77095</v>
      </c>
      <c r="L5456" t="s">
        <v>25</v>
      </c>
      <c r="M5456" t="s">
        <v>5909</v>
      </c>
      <c r="N5456" t="s">
        <v>128</v>
      </c>
      <c r="O5456" t="s">
        <v>5802</v>
      </c>
      <c r="P5456" s="4">
        <v>2.464</v>
      </c>
      <c r="Q5456" s="4">
        <v>5</v>
      </c>
      <c r="R5456" s="4">
        <f t="shared" si="342"/>
        <v>-2.536</v>
      </c>
      <c r="S5456" s="4">
        <f t="shared" si="343"/>
        <v>-0.38040000000000002</v>
      </c>
    </row>
    <row r="5457" spans="1:19" ht="15.6" x14ac:dyDescent="0.3">
      <c r="A5457" t="s">
        <v>5910</v>
      </c>
      <c r="B5457" s="1">
        <v>42974</v>
      </c>
      <c r="C5457" s="1">
        <v>42980</v>
      </c>
      <c r="D5457">
        <f t="shared" si="340"/>
        <v>2017</v>
      </c>
      <c r="E5457" t="str">
        <f t="shared" si="341"/>
        <v>Aug</v>
      </c>
      <c r="F5457" t="s">
        <v>37</v>
      </c>
      <c r="G5457" t="s">
        <v>1457</v>
      </c>
      <c r="H5457" s="2" t="s">
        <v>22</v>
      </c>
      <c r="I5457" t="s">
        <v>1812</v>
      </c>
      <c r="J5457" t="s">
        <v>79</v>
      </c>
      <c r="K5457">
        <v>33021</v>
      </c>
      <c r="L5457" t="s">
        <v>44</v>
      </c>
      <c r="M5457" t="s">
        <v>5911</v>
      </c>
      <c r="N5457" t="s">
        <v>128</v>
      </c>
      <c r="O5457" t="s">
        <v>5802</v>
      </c>
      <c r="P5457" s="4">
        <v>9.2159999999999993</v>
      </c>
      <c r="Q5457" s="4">
        <v>18</v>
      </c>
      <c r="R5457" s="4">
        <f t="shared" si="342"/>
        <v>-8.7840000000000007</v>
      </c>
      <c r="S5457" s="4">
        <f t="shared" si="343"/>
        <v>-1.3176000000000001</v>
      </c>
    </row>
    <row r="5458" spans="1:19" x14ac:dyDescent="0.3">
      <c r="A5458" t="s">
        <v>5912</v>
      </c>
      <c r="B5458" s="1">
        <v>42281</v>
      </c>
      <c r="C5458" s="1">
        <v>42286</v>
      </c>
      <c r="D5458">
        <f t="shared" si="340"/>
        <v>2015</v>
      </c>
      <c r="E5458" t="str">
        <f t="shared" si="341"/>
        <v>Oct</v>
      </c>
      <c r="F5458" t="s">
        <v>37</v>
      </c>
      <c r="G5458" t="s">
        <v>4716</v>
      </c>
      <c r="H5458" t="s">
        <v>105</v>
      </c>
      <c r="I5458" t="s">
        <v>69</v>
      </c>
      <c r="J5458" t="s">
        <v>70</v>
      </c>
      <c r="K5458">
        <v>98115</v>
      </c>
      <c r="L5458" t="s">
        <v>34</v>
      </c>
      <c r="M5458" t="s">
        <v>5913</v>
      </c>
      <c r="N5458" t="s">
        <v>128</v>
      </c>
      <c r="O5458" t="s">
        <v>5802</v>
      </c>
      <c r="P5458" s="4">
        <v>29.24</v>
      </c>
      <c r="Q5458" s="4">
        <v>29.24</v>
      </c>
      <c r="R5458" s="4">
        <f t="shared" si="342"/>
        <v>0</v>
      </c>
      <c r="S5458" s="4">
        <f t="shared" si="343"/>
        <v>0</v>
      </c>
    </row>
    <row r="5459" spans="1:19" ht="15.6" x14ac:dyDescent="0.3">
      <c r="A5459" t="s">
        <v>5914</v>
      </c>
      <c r="B5459" s="1">
        <v>43345</v>
      </c>
      <c r="C5459" s="1">
        <v>43347</v>
      </c>
      <c r="D5459">
        <f t="shared" si="340"/>
        <v>2018</v>
      </c>
      <c r="E5459" t="str">
        <f t="shared" si="341"/>
        <v>Sep</v>
      </c>
      <c r="F5459" t="s">
        <v>67</v>
      </c>
      <c r="G5459" t="s">
        <v>1064</v>
      </c>
      <c r="H5459" s="2" t="s">
        <v>22</v>
      </c>
      <c r="I5459" t="s">
        <v>214</v>
      </c>
      <c r="J5459" t="s">
        <v>75</v>
      </c>
      <c r="K5459">
        <v>80525</v>
      </c>
      <c r="L5459" t="s">
        <v>34</v>
      </c>
      <c r="M5459" t="s">
        <v>5913</v>
      </c>
      <c r="N5459" t="s">
        <v>128</v>
      </c>
      <c r="O5459" t="s">
        <v>5802</v>
      </c>
      <c r="P5459" s="4">
        <v>11.696</v>
      </c>
      <c r="Q5459" s="4">
        <v>11.696</v>
      </c>
      <c r="R5459" s="4">
        <f t="shared" si="342"/>
        <v>0</v>
      </c>
      <c r="S5459" s="4">
        <f t="shared" si="343"/>
        <v>0</v>
      </c>
    </row>
    <row r="5460" spans="1:19" ht="15.6" x14ac:dyDescent="0.3">
      <c r="A5460" t="s">
        <v>2688</v>
      </c>
      <c r="B5460" s="1">
        <v>42872</v>
      </c>
      <c r="C5460" s="1">
        <v>42873</v>
      </c>
      <c r="D5460">
        <f t="shared" si="340"/>
        <v>2017</v>
      </c>
      <c r="E5460" t="str">
        <f t="shared" si="341"/>
        <v>May</v>
      </c>
      <c r="F5460" t="s">
        <v>20</v>
      </c>
      <c r="G5460" t="s">
        <v>38</v>
      </c>
      <c r="H5460" s="2" t="s">
        <v>22</v>
      </c>
      <c r="I5460" t="s">
        <v>2689</v>
      </c>
      <c r="J5460" t="s">
        <v>310</v>
      </c>
      <c r="K5460">
        <v>6708</v>
      </c>
      <c r="L5460" t="s">
        <v>54</v>
      </c>
      <c r="M5460" t="s">
        <v>5913</v>
      </c>
      <c r="N5460" t="s">
        <v>128</v>
      </c>
      <c r="O5460" t="s">
        <v>5802</v>
      </c>
      <c r="P5460" s="4">
        <v>14.62</v>
      </c>
      <c r="Q5460" s="4">
        <v>18</v>
      </c>
      <c r="R5460" s="4">
        <f t="shared" si="342"/>
        <v>-3.3800000000000008</v>
      </c>
      <c r="S5460" s="4">
        <f t="shared" si="343"/>
        <v>-0.50700000000000012</v>
      </c>
    </row>
    <row r="5461" spans="1:19" x14ac:dyDescent="0.3">
      <c r="A5461" t="s">
        <v>5535</v>
      </c>
      <c r="B5461" s="1">
        <v>43350</v>
      </c>
      <c r="C5461" s="1">
        <v>43354</v>
      </c>
      <c r="D5461">
        <f t="shared" si="340"/>
        <v>2018</v>
      </c>
      <c r="E5461" t="str">
        <f t="shared" si="341"/>
        <v>Sep</v>
      </c>
      <c r="F5461" t="s">
        <v>37</v>
      </c>
      <c r="G5461" t="s">
        <v>591</v>
      </c>
      <c r="H5461" t="s">
        <v>105</v>
      </c>
      <c r="I5461" t="s">
        <v>100</v>
      </c>
      <c r="J5461" t="s">
        <v>101</v>
      </c>
      <c r="K5461">
        <v>19134</v>
      </c>
      <c r="L5461" t="s">
        <v>54</v>
      </c>
      <c r="M5461" t="s">
        <v>5913</v>
      </c>
      <c r="N5461" t="s">
        <v>128</v>
      </c>
      <c r="O5461" t="s">
        <v>5802</v>
      </c>
      <c r="P5461" s="4">
        <v>29.24</v>
      </c>
      <c r="Q5461" s="4">
        <v>29.24</v>
      </c>
      <c r="R5461" s="4">
        <f t="shared" si="342"/>
        <v>0</v>
      </c>
      <c r="S5461" s="4">
        <f t="shared" si="343"/>
        <v>0</v>
      </c>
    </row>
    <row r="5462" spans="1:19" ht="15.6" x14ac:dyDescent="0.3">
      <c r="A5462" t="s">
        <v>5915</v>
      </c>
      <c r="B5462" s="1">
        <v>43401</v>
      </c>
      <c r="C5462" s="1">
        <v>43405</v>
      </c>
      <c r="D5462">
        <f t="shared" si="340"/>
        <v>2018</v>
      </c>
      <c r="E5462" t="str">
        <f t="shared" si="341"/>
        <v>Oct</v>
      </c>
      <c r="F5462" t="s">
        <v>37</v>
      </c>
      <c r="G5462" t="s">
        <v>1306</v>
      </c>
      <c r="H5462" s="2" t="s">
        <v>22</v>
      </c>
      <c r="I5462" t="s">
        <v>313</v>
      </c>
      <c r="J5462" t="s">
        <v>314</v>
      </c>
      <c r="K5462">
        <v>2149</v>
      </c>
      <c r="L5462" t="s">
        <v>54</v>
      </c>
      <c r="M5462" t="s">
        <v>5913</v>
      </c>
      <c r="N5462" t="s">
        <v>128</v>
      </c>
      <c r="O5462" t="s">
        <v>5802</v>
      </c>
      <c r="P5462" s="4">
        <v>21.93</v>
      </c>
      <c r="Q5462" s="4">
        <v>18</v>
      </c>
      <c r="R5462" s="4">
        <f t="shared" si="342"/>
        <v>3.9299999999999997</v>
      </c>
      <c r="S5462" s="4">
        <f t="shared" si="343"/>
        <v>0.58949999999999991</v>
      </c>
    </row>
    <row r="5463" spans="1:19" ht="15.6" x14ac:dyDescent="0.3">
      <c r="A5463" t="s">
        <v>5916</v>
      </c>
      <c r="B5463" s="1">
        <v>43059</v>
      </c>
      <c r="C5463" s="1">
        <v>43063</v>
      </c>
      <c r="D5463">
        <f t="shared" si="340"/>
        <v>2017</v>
      </c>
      <c r="E5463" t="str">
        <f t="shared" si="341"/>
        <v>Nov</v>
      </c>
      <c r="F5463" t="s">
        <v>37</v>
      </c>
      <c r="G5463" t="s">
        <v>418</v>
      </c>
      <c r="H5463" s="2" t="s">
        <v>22</v>
      </c>
      <c r="I5463" t="s">
        <v>5917</v>
      </c>
      <c r="J5463" t="s">
        <v>503</v>
      </c>
      <c r="K5463">
        <v>73034</v>
      </c>
      <c r="L5463" t="s">
        <v>25</v>
      </c>
      <c r="M5463" t="s">
        <v>5913</v>
      </c>
      <c r="N5463" t="s">
        <v>128</v>
      </c>
      <c r="O5463" t="s">
        <v>5802</v>
      </c>
      <c r="P5463" s="4">
        <v>14.62</v>
      </c>
      <c r="Q5463" s="4">
        <v>18</v>
      </c>
      <c r="R5463" s="4">
        <f t="shared" si="342"/>
        <v>-3.3800000000000008</v>
      </c>
      <c r="S5463" s="4">
        <f t="shared" si="343"/>
        <v>-0.50700000000000012</v>
      </c>
    </row>
    <row r="5464" spans="1:19" ht="15.6" x14ac:dyDescent="0.3">
      <c r="A5464" t="s">
        <v>5918</v>
      </c>
      <c r="B5464" s="1">
        <v>42416</v>
      </c>
      <c r="C5464" s="1">
        <v>42421</v>
      </c>
      <c r="D5464">
        <f t="shared" si="340"/>
        <v>2016</v>
      </c>
      <c r="E5464" t="str">
        <f t="shared" si="341"/>
        <v>Feb</v>
      </c>
      <c r="F5464" t="s">
        <v>37</v>
      </c>
      <c r="G5464" t="s">
        <v>2202</v>
      </c>
      <c r="H5464" s="2" t="s">
        <v>22</v>
      </c>
      <c r="I5464" t="s">
        <v>47</v>
      </c>
      <c r="J5464" t="s">
        <v>33</v>
      </c>
      <c r="K5464">
        <v>90008</v>
      </c>
      <c r="L5464" t="s">
        <v>34</v>
      </c>
      <c r="M5464" t="s">
        <v>5919</v>
      </c>
      <c r="N5464" t="s">
        <v>128</v>
      </c>
      <c r="O5464" t="s">
        <v>5802</v>
      </c>
      <c r="P5464" s="4">
        <v>87.71</v>
      </c>
      <c r="Q5464" s="4">
        <v>87.71</v>
      </c>
      <c r="R5464" s="4">
        <f t="shared" si="342"/>
        <v>0</v>
      </c>
      <c r="S5464" s="4">
        <f t="shared" si="343"/>
        <v>0</v>
      </c>
    </row>
    <row r="5465" spans="1:19" x14ac:dyDescent="0.3">
      <c r="A5465" t="s">
        <v>5050</v>
      </c>
      <c r="B5465" s="1">
        <v>42694</v>
      </c>
      <c r="C5465" s="1">
        <v>42695</v>
      </c>
      <c r="D5465">
        <f t="shared" si="340"/>
        <v>2016</v>
      </c>
      <c r="E5465" t="str">
        <f t="shared" si="341"/>
        <v>Nov</v>
      </c>
      <c r="F5465" t="s">
        <v>20</v>
      </c>
      <c r="G5465" t="s">
        <v>2348</v>
      </c>
      <c r="H5465" t="s">
        <v>51</v>
      </c>
      <c r="I5465" t="s">
        <v>39</v>
      </c>
      <c r="J5465" t="s">
        <v>33</v>
      </c>
      <c r="K5465">
        <v>92024</v>
      </c>
      <c r="L5465" t="s">
        <v>34</v>
      </c>
      <c r="M5465" t="s">
        <v>5919</v>
      </c>
      <c r="N5465" t="s">
        <v>128</v>
      </c>
      <c r="O5465" t="s">
        <v>5802</v>
      </c>
      <c r="P5465" s="4">
        <v>50.12</v>
      </c>
      <c r="Q5465" s="4">
        <v>50.12</v>
      </c>
      <c r="R5465" s="4">
        <f t="shared" si="342"/>
        <v>0</v>
      </c>
      <c r="S5465" s="4">
        <f t="shared" si="343"/>
        <v>0</v>
      </c>
    </row>
    <row r="5466" spans="1:19" ht="15.6" x14ac:dyDescent="0.3">
      <c r="A5466" t="s">
        <v>5920</v>
      </c>
      <c r="B5466" s="1">
        <v>43289</v>
      </c>
      <c r="C5466" s="1">
        <v>43291</v>
      </c>
      <c r="D5466">
        <f t="shared" si="340"/>
        <v>2018</v>
      </c>
      <c r="E5466" t="str">
        <f t="shared" si="341"/>
        <v>Jul</v>
      </c>
      <c r="F5466" t="s">
        <v>20</v>
      </c>
      <c r="G5466" t="s">
        <v>77</v>
      </c>
      <c r="H5466" s="2" t="s">
        <v>22</v>
      </c>
      <c r="I5466" t="s">
        <v>5921</v>
      </c>
      <c r="J5466" t="s">
        <v>33</v>
      </c>
      <c r="K5466">
        <v>94403</v>
      </c>
      <c r="L5466" t="s">
        <v>34</v>
      </c>
      <c r="M5466" t="s">
        <v>5919</v>
      </c>
      <c r="N5466" t="s">
        <v>128</v>
      </c>
      <c r="O5466" t="s">
        <v>5802</v>
      </c>
      <c r="P5466" s="4">
        <v>75.180000000000007</v>
      </c>
      <c r="Q5466" s="4">
        <v>75.180000000000007</v>
      </c>
      <c r="R5466" s="4">
        <f t="shared" si="342"/>
        <v>0</v>
      </c>
      <c r="S5466" s="4">
        <f t="shared" si="343"/>
        <v>0</v>
      </c>
    </row>
    <row r="5467" spans="1:19" ht="15.6" x14ac:dyDescent="0.3">
      <c r="A5467" t="s">
        <v>769</v>
      </c>
      <c r="B5467" s="1">
        <v>42211</v>
      </c>
      <c r="C5467" s="1">
        <v>42217</v>
      </c>
      <c r="D5467">
        <f t="shared" si="340"/>
        <v>2015</v>
      </c>
      <c r="E5467" t="str">
        <f t="shared" si="341"/>
        <v>Jul</v>
      </c>
      <c r="F5467" t="s">
        <v>37</v>
      </c>
      <c r="G5467" t="s">
        <v>770</v>
      </c>
      <c r="H5467" s="2" t="s">
        <v>22</v>
      </c>
      <c r="I5467" t="s">
        <v>600</v>
      </c>
      <c r="J5467" t="s">
        <v>183</v>
      </c>
      <c r="K5467">
        <v>30318</v>
      </c>
      <c r="L5467" t="s">
        <v>44</v>
      </c>
      <c r="M5467" t="s">
        <v>5919</v>
      </c>
      <c r="N5467" t="s">
        <v>128</v>
      </c>
      <c r="O5467" t="s">
        <v>5802</v>
      </c>
      <c r="P5467" s="4">
        <v>162.88999999999999</v>
      </c>
      <c r="Q5467" s="4">
        <v>162.88999999999999</v>
      </c>
      <c r="R5467" s="4">
        <f t="shared" si="342"/>
        <v>0</v>
      </c>
      <c r="S5467" s="4">
        <f t="shared" si="343"/>
        <v>0</v>
      </c>
    </row>
    <row r="5468" spans="1:19" ht="15.6" x14ac:dyDescent="0.3">
      <c r="A5468" t="s">
        <v>282</v>
      </c>
      <c r="B5468" s="1">
        <v>42267</v>
      </c>
      <c r="C5468" s="1">
        <v>42270</v>
      </c>
      <c r="D5468">
        <f t="shared" si="340"/>
        <v>2015</v>
      </c>
      <c r="E5468" t="str">
        <f t="shared" si="341"/>
        <v>Sep</v>
      </c>
      <c r="F5468" t="s">
        <v>20</v>
      </c>
      <c r="G5468" t="s">
        <v>283</v>
      </c>
      <c r="H5468" s="2" t="s">
        <v>22</v>
      </c>
      <c r="I5468" t="s">
        <v>61</v>
      </c>
      <c r="J5468" t="s">
        <v>62</v>
      </c>
      <c r="K5468">
        <v>10011</v>
      </c>
      <c r="L5468" t="s">
        <v>54</v>
      </c>
      <c r="M5468" t="s">
        <v>5919</v>
      </c>
      <c r="N5468" t="s">
        <v>128</v>
      </c>
      <c r="O5468" t="s">
        <v>5802</v>
      </c>
      <c r="P5468" s="4">
        <v>75.180000000000007</v>
      </c>
      <c r="Q5468" s="4">
        <v>75.180000000000007</v>
      </c>
      <c r="R5468" s="4">
        <f t="shared" si="342"/>
        <v>0</v>
      </c>
      <c r="S5468" s="4">
        <f t="shared" si="343"/>
        <v>0</v>
      </c>
    </row>
    <row r="5469" spans="1:19" ht="15.6" x14ac:dyDescent="0.3">
      <c r="A5469" t="s">
        <v>5922</v>
      </c>
      <c r="B5469" s="1">
        <v>42337</v>
      </c>
      <c r="C5469" s="1">
        <v>42344</v>
      </c>
      <c r="D5469">
        <f t="shared" si="340"/>
        <v>2015</v>
      </c>
      <c r="E5469" t="str">
        <f t="shared" si="341"/>
        <v>Nov</v>
      </c>
      <c r="F5469" t="s">
        <v>37</v>
      </c>
      <c r="G5469" t="s">
        <v>1667</v>
      </c>
      <c r="H5469" s="2" t="s">
        <v>22</v>
      </c>
      <c r="I5469" t="s">
        <v>61</v>
      </c>
      <c r="J5469" t="s">
        <v>62</v>
      </c>
      <c r="K5469">
        <v>10009</v>
      </c>
      <c r="L5469" t="s">
        <v>54</v>
      </c>
      <c r="M5469" t="s">
        <v>5919</v>
      </c>
      <c r="N5469" t="s">
        <v>128</v>
      </c>
      <c r="O5469" t="s">
        <v>5802</v>
      </c>
      <c r="P5469" s="4">
        <v>25.06</v>
      </c>
      <c r="Q5469" s="4">
        <v>25.06</v>
      </c>
      <c r="R5469" s="4">
        <f t="shared" si="342"/>
        <v>0</v>
      </c>
      <c r="S5469" s="4">
        <f t="shared" si="343"/>
        <v>0</v>
      </c>
    </row>
    <row r="5470" spans="1:19" ht="15.6" x14ac:dyDescent="0.3">
      <c r="A5470" t="s">
        <v>287</v>
      </c>
      <c r="B5470" s="1">
        <v>42630</v>
      </c>
      <c r="C5470" s="1">
        <v>42636</v>
      </c>
      <c r="D5470">
        <f t="shared" si="340"/>
        <v>2016</v>
      </c>
      <c r="E5470" t="str">
        <f t="shared" si="341"/>
        <v>Sep</v>
      </c>
      <c r="F5470" t="s">
        <v>37</v>
      </c>
      <c r="G5470" t="s">
        <v>288</v>
      </c>
      <c r="H5470" s="2" t="s">
        <v>22</v>
      </c>
      <c r="I5470" t="s">
        <v>61</v>
      </c>
      <c r="J5470" t="s">
        <v>62</v>
      </c>
      <c r="K5470">
        <v>10035</v>
      </c>
      <c r="L5470" t="s">
        <v>54</v>
      </c>
      <c r="M5470" t="s">
        <v>5919</v>
      </c>
      <c r="N5470" t="s">
        <v>128</v>
      </c>
      <c r="O5470" t="s">
        <v>5802</v>
      </c>
      <c r="P5470" s="4">
        <v>87.71</v>
      </c>
      <c r="Q5470" s="4">
        <v>87.71</v>
      </c>
      <c r="R5470" s="4">
        <f t="shared" si="342"/>
        <v>0</v>
      </c>
      <c r="S5470" s="4">
        <f t="shared" si="343"/>
        <v>0</v>
      </c>
    </row>
    <row r="5471" spans="1:19" ht="15.6" x14ac:dyDescent="0.3">
      <c r="A5471" t="s">
        <v>1293</v>
      </c>
      <c r="B5471" s="1">
        <v>42478</v>
      </c>
      <c r="C5471" s="1">
        <v>42482</v>
      </c>
      <c r="D5471">
        <f t="shared" si="340"/>
        <v>2016</v>
      </c>
      <c r="E5471" t="str">
        <f t="shared" si="341"/>
        <v>Apr</v>
      </c>
      <c r="F5471" t="s">
        <v>37</v>
      </c>
      <c r="G5471" t="s">
        <v>1294</v>
      </c>
      <c r="H5471" s="2" t="s">
        <v>22</v>
      </c>
      <c r="I5471" t="s">
        <v>1295</v>
      </c>
      <c r="J5471" t="s">
        <v>653</v>
      </c>
      <c r="K5471">
        <v>47150</v>
      </c>
      <c r="L5471" t="s">
        <v>25</v>
      </c>
      <c r="M5471" t="s">
        <v>5919</v>
      </c>
      <c r="N5471" t="s">
        <v>128</v>
      </c>
      <c r="O5471" t="s">
        <v>5802</v>
      </c>
      <c r="P5471" s="4">
        <v>75.180000000000007</v>
      </c>
      <c r="Q5471" s="4">
        <v>75.180000000000007</v>
      </c>
      <c r="R5471" s="4">
        <f t="shared" si="342"/>
        <v>0</v>
      </c>
      <c r="S5471" s="4">
        <f t="shared" si="343"/>
        <v>0</v>
      </c>
    </row>
    <row r="5472" spans="1:19" ht="15.6" x14ac:dyDescent="0.3">
      <c r="A5472" t="s">
        <v>5106</v>
      </c>
      <c r="B5472" s="1">
        <v>42296</v>
      </c>
      <c r="C5472" s="1">
        <v>42299</v>
      </c>
      <c r="D5472">
        <f t="shared" si="340"/>
        <v>2015</v>
      </c>
      <c r="E5472" t="str">
        <f t="shared" si="341"/>
        <v>Oct</v>
      </c>
      <c r="F5472" t="s">
        <v>67</v>
      </c>
      <c r="G5472" t="s">
        <v>488</v>
      </c>
      <c r="H5472" s="2" t="s">
        <v>22</v>
      </c>
      <c r="I5472" t="s">
        <v>32</v>
      </c>
      <c r="J5472" t="s">
        <v>33</v>
      </c>
      <c r="K5472">
        <v>94110</v>
      </c>
      <c r="L5472" t="s">
        <v>34</v>
      </c>
      <c r="M5472" t="s">
        <v>5923</v>
      </c>
      <c r="N5472" t="s">
        <v>128</v>
      </c>
      <c r="O5472" t="s">
        <v>5802</v>
      </c>
      <c r="P5472" s="4">
        <v>18.75</v>
      </c>
      <c r="Q5472" s="4">
        <v>18</v>
      </c>
      <c r="R5472" s="4">
        <f t="shared" si="342"/>
        <v>0.75</v>
      </c>
      <c r="S5472" s="4">
        <f t="shared" si="343"/>
        <v>0.11249999999999999</v>
      </c>
    </row>
    <row r="5473" spans="1:19" x14ac:dyDescent="0.3">
      <c r="A5473" t="s">
        <v>5924</v>
      </c>
      <c r="B5473" s="1">
        <v>43311</v>
      </c>
      <c r="C5473" s="1">
        <v>43315</v>
      </c>
      <c r="D5473">
        <f t="shared" si="340"/>
        <v>2018</v>
      </c>
      <c r="E5473" t="str">
        <f t="shared" si="341"/>
        <v>Jul</v>
      </c>
      <c r="F5473" t="s">
        <v>67</v>
      </c>
      <c r="G5473" t="s">
        <v>1240</v>
      </c>
      <c r="H5473" t="s">
        <v>105</v>
      </c>
      <c r="I5473" t="s">
        <v>494</v>
      </c>
      <c r="J5473" t="s">
        <v>33</v>
      </c>
      <c r="K5473">
        <v>92691</v>
      </c>
      <c r="L5473" t="s">
        <v>34</v>
      </c>
      <c r="M5473" t="s">
        <v>5923</v>
      </c>
      <c r="N5473" t="s">
        <v>128</v>
      </c>
      <c r="O5473" t="s">
        <v>5802</v>
      </c>
      <c r="P5473" s="4">
        <v>26.25</v>
      </c>
      <c r="Q5473" s="4">
        <v>26.25</v>
      </c>
      <c r="R5473" s="4">
        <f t="shared" si="342"/>
        <v>0</v>
      </c>
      <c r="S5473" s="4">
        <f t="shared" si="343"/>
        <v>0</v>
      </c>
    </row>
    <row r="5474" spans="1:19" ht="15.6" x14ac:dyDescent="0.3">
      <c r="A5474" t="s">
        <v>5925</v>
      </c>
      <c r="B5474" s="1">
        <v>42041</v>
      </c>
      <c r="C5474" s="1">
        <v>42044</v>
      </c>
      <c r="D5474">
        <f t="shared" si="340"/>
        <v>2015</v>
      </c>
      <c r="E5474" t="str">
        <f t="shared" si="341"/>
        <v>Feb</v>
      </c>
      <c r="F5474" t="s">
        <v>20</v>
      </c>
      <c r="G5474" t="s">
        <v>3232</v>
      </c>
      <c r="H5474" s="2" t="s">
        <v>22</v>
      </c>
      <c r="I5474" t="s">
        <v>1344</v>
      </c>
      <c r="J5474" t="s">
        <v>158</v>
      </c>
      <c r="K5474">
        <v>23320</v>
      </c>
      <c r="L5474" t="s">
        <v>44</v>
      </c>
      <c r="M5474" t="s">
        <v>5923</v>
      </c>
      <c r="N5474" t="s">
        <v>128</v>
      </c>
      <c r="O5474" t="s">
        <v>5802</v>
      </c>
      <c r="P5474" s="4">
        <v>15</v>
      </c>
      <c r="Q5474" s="4">
        <v>18</v>
      </c>
      <c r="R5474" s="4">
        <f t="shared" si="342"/>
        <v>-3</v>
      </c>
      <c r="S5474" s="4">
        <f t="shared" si="343"/>
        <v>-0.44999999999999996</v>
      </c>
    </row>
    <row r="5475" spans="1:19" ht="15.6" x14ac:dyDescent="0.3">
      <c r="A5475" t="s">
        <v>5926</v>
      </c>
      <c r="B5475" s="1">
        <v>42996</v>
      </c>
      <c r="C5475" s="1">
        <v>43000</v>
      </c>
      <c r="D5475">
        <f t="shared" si="340"/>
        <v>2017</v>
      </c>
      <c r="E5475" t="str">
        <f t="shared" si="341"/>
        <v>Sep</v>
      </c>
      <c r="F5475" t="s">
        <v>37</v>
      </c>
      <c r="G5475" t="s">
        <v>222</v>
      </c>
      <c r="H5475" s="2" t="s">
        <v>22</v>
      </c>
      <c r="I5475" t="s">
        <v>78</v>
      </c>
      <c r="J5475" t="s">
        <v>79</v>
      </c>
      <c r="K5475">
        <v>32216</v>
      </c>
      <c r="L5475" t="s">
        <v>44</v>
      </c>
      <c r="M5475" t="s">
        <v>5923</v>
      </c>
      <c r="N5475" t="s">
        <v>128</v>
      </c>
      <c r="O5475" t="s">
        <v>5802</v>
      </c>
      <c r="P5475" s="4">
        <v>3</v>
      </c>
      <c r="Q5475" s="4">
        <v>5</v>
      </c>
      <c r="R5475" s="4">
        <f t="shared" si="342"/>
        <v>-2</v>
      </c>
      <c r="S5475" s="4">
        <f t="shared" si="343"/>
        <v>-0.3</v>
      </c>
    </row>
    <row r="5476" spans="1:19" ht="15.6" x14ac:dyDescent="0.3">
      <c r="A5476" t="s">
        <v>49</v>
      </c>
      <c r="B5476" s="1">
        <v>42327</v>
      </c>
      <c r="C5476" s="1">
        <v>42333</v>
      </c>
      <c r="D5476">
        <f t="shared" si="340"/>
        <v>2015</v>
      </c>
      <c r="E5476" t="str">
        <f t="shared" si="341"/>
        <v>Nov</v>
      </c>
      <c r="F5476" t="s">
        <v>37</v>
      </c>
      <c r="G5476" t="s">
        <v>50</v>
      </c>
      <c r="H5476" s="2" t="s">
        <v>22</v>
      </c>
      <c r="I5476" t="s">
        <v>52</v>
      </c>
      <c r="J5476" t="s">
        <v>53</v>
      </c>
      <c r="K5476">
        <v>19805</v>
      </c>
      <c r="L5476" t="s">
        <v>54</v>
      </c>
      <c r="M5476" t="s">
        <v>5923</v>
      </c>
      <c r="N5476" t="s">
        <v>128</v>
      </c>
      <c r="O5476" t="s">
        <v>5802</v>
      </c>
      <c r="P5476" s="4">
        <v>22.5</v>
      </c>
      <c r="Q5476" s="4">
        <v>18</v>
      </c>
      <c r="R5476" s="4">
        <f t="shared" si="342"/>
        <v>4.5</v>
      </c>
      <c r="S5476" s="4">
        <f t="shared" si="343"/>
        <v>0.67499999999999993</v>
      </c>
    </row>
    <row r="5477" spans="1:19" ht="15.6" x14ac:dyDescent="0.3">
      <c r="A5477" t="s">
        <v>4001</v>
      </c>
      <c r="B5477" s="1">
        <v>42592</v>
      </c>
      <c r="C5477" s="1">
        <v>42598</v>
      </c>
      <c r="D5477">
        <f t="shared" si="340"/>
        <v>2016</v>
      </c>
      <c r="E5477" t="str">
        <f t="shared" si="341"/>
        <v>Aug</v>
      </c>
      <c r="F5477" t="s">
        <v>37</v>
      </c>
      <c r="G5477" t="s">
        <v>332</v>
      </c>
      <c r="H5477" s="2" t="s">
        <v>22</v>
      </c>
      <c r="I5477" t="s">
        <v>4002</v>
      </c>
      <c r="J5477" t="s">
        <v>807</v>
      </c>
      <c r="K5477">
        <v>55122</v>
      </c>
      <c r="L5477" t="s">
        <v>25</v>
      </c>
      <c r="M5477" t="s">
        <v>5923</v>
      </c>
      <c r="N5477" t="s">
        <v>128</v>
      </c>
      <c r="O5477" t="s">
        <v>5802</v>
      </c>
      <c r="P5477" s="4">
        <v>3.75</v>
      </c>
      <c r="Q5477" s="4">
        <v>5</v>
      </c>
      <c r="R5477" s="4">
        <f t="shared" si="342"/>
        <v>-1.25</v>
      </c>
      <c r="S5477" s="4">
        <f t="shared" si="343"/>
        <v>-0.1875</v>
      </c>
    </row>
    <row r="5478" spans="1:19" ht="15.6" x14ac:dyDescent="0.3">
      <c r="A5478" t="s">
        <v>1549</v>
      </c>
      <c r="B5478" s="1">
        <v>42638</v>
      </c>
      <c r="C5478" s="1">
        <v>42643</v>
      </c>
      <c r="D5478">
        <f t="shared" si="340"/>
        <v>2016</v>
      </c>
      <c r="E5478" t="str">
        <f t="shared" si="341"/>
        <v>Sep</v>
      </c>
      <c r="F5478" t="s">
        <v>37</v>
      </c>
      <c r="G5478" t="s">
        <v>572</v>
      </c>
      <c r="H5478" s="2" t="s">
        <v>22</v>
      </c>
      <c r="I5478" t="s">
        <v>69</v>
      </c>
      <c r="J5478" t="s">
        <v>70</v>
      </c>
      <c r="K5478">
        <v>98103</v>
      </c>
      <c r="L5478" t="s">
        <v>34</v>
      </c>
      <c r="M5478" t="s">
        <v>5927</v>
      </c>
      <c r="N5478" t="s">
        <v>128</v>
      </c>
      <c r="O5478" t="s">
        <v>5802</v>
      </c>
      <c r="P5478" s="4">
        <v>12.6</v>
      </c>
      <c r="Q5478" s="4">
        <v>12.6</v>
      </c>
      <c r="R5478" s="4">
        <f t="shared" si="342"/>
        <v>0</v>
      </c>
      <c r="S5478" s="4">
        <f t="shared" si="343"/>
        <v>0</v>
      </c>
    </row>
    <row r="5479" spans="1:19" ht="15.6" x14ac:dyDescent="0.3">
      <c r="A5479" t="s">
        <v>1724</v>
      </c>
      <c r="B5479" s="1">
        <v>42682</v>
      </c>
      <c r="C5479" s="1">
        <v>42689</v>
      </c>
      <c r="D5479">
        <f t="shared" si="340"/>
        <v>2016</v>
      </c>
      <c r="E5479" t="str">
        <f t="shared" si="341"/>
        <v>Nov</v>
      </c>
      <c r="F5479" t="s">
        <v>37</v>
      </c>
      <c r="G5479" t="s">
        <v>1321</v>
      </c>
      <c r="H5479" s="2" t="s">
        <v>22</v>
      </c>
      <c r="I5479" t="s">
        <v>78</v>
      </c>
      <c r="J5479" t="s">
        <v>83</v>
      </c>
      <c r="K5479">
        <v>28540</v>
      </c>
      <c r="L5479" t="s">
        <v>44</v>
      </c>
      <c r="M5479" t="s">
        <v>5927</v>
      </c>
      <c r="N5479" t="s">
        <v>128</v>
      </c>
      <c r="O5479" t="s">
        <v>5802</v>
      </c>
      <c r="P5479" s="4">
        <v>5.04</v>
      </c>
      <c r="Q5479" s="4">
        <v>5</v>
      </c>
      <c r="R5479" s="4">
        <f t="shared" si="342"/>
        <v>4.0000000000000036E-2</v>
      </c>
      <c r="S5479" s="4">
        <f t="shared" si="343"/>
        <v>6.0000000000000053E-3</v>
      </c>
    </row>
    <row r="5480" spans="1:19" ht="15.6" x14ac:dyDescent="0.3">
      <c r="A5480" t="s">
        <v>3193</v>
      </c>
      <c r="B5480" s="1">
        <v>42276</v>
      </c>
      <c r="C5480" s="1">
        <v>42280</v>
      </c>
      <c r="D5480">
        <f t="shared" si="340"/>
        <v>2015</v>
      </c>
      <c r="E5480" t="str">
        <f t="shared" si="341"/>
        <v>Sep</v>
      </c>
      <c r="F5480" t="s">
        <v>37</v>
      </c>
      <c r="G5480" t="s">
        <v>1656</v>
      </c>
      <c r="H5480" s="2" t="s">
        <v>22</v>
      </c>
      <c r="I5480" t="s">
        <v>100</v>
      </c>
      <c r="J5480" t="s">
        <v>101</v>
      </c>
      <c r="K5480">
        <v>19134</v>
      </c>
      <c r="L5480" t="s">
        <v>54</v>
      </c>
      <c r="M5480" t="s">
        <v>5927</v>
      </c>
      <c r="N5480" t="s">
        <v>128</v>
      </c>
      <c r="O5480" t="s">
        <v>5802</v>
      </c>
      <c r="P5480" s="4">
        <v>55.44</v>
      </c>
      <c r="Q5480" s="4">
        <v>55.44</v>
      </c>
      <c r="R5480" s="4">
        <f t="shared" si="342"/>
        <v>0</v>
      </c>
      <c r="S5480" s="4">
        <f t="shared" si="343"/>
        <v>0</v>
      </c>
    </row>
    <row r="5481" spans="1:19" x14ac:dyDescent="0.3">
      <c r="A5481" t="s">
        <v>4729</v>
      </c>
      <c r="B5481" s="1">
        <v>42923</v>
      </c>
      <c r="C5481" s="1">
        <v>42929</v>
      </c>
      <c r="D5481">
        <f t="shared" si="340"/>
        <v>2017</v>
      </c>
      <c r="E5481" t="str">
        <f t="shared" si="341"/>
        <v>Jul</v>
      </c>
      <c r="F5481" t="s">
        <v>37</v>
      </c>
      <c r="G5481" t="s">
        <v>1170</v>
      </c>
      <c r="H5481" t="s">
        <v>51</v>
      </c>
      <c r="I5481" t="s">
        <v>100</v>
      </c>
      <c r="J5481" t="s">
        <v>101</v>
      </c>
      <c r="K5481">
        <v>19120</v>
      </c>
      <c r="L5481" t="s">
        <v>54</v>
      </c>
      <c r="M5481" t="s">
        <v>5927</v>
      </c>
      <c r="N5481" t="s">
        <v>128</v>
      </c>
      <c r="O5481" t="s">
        <v>5802</v>
      </c>
      <c r="P5481" s="4">
        <v>10.08</v>
      </c>
      <c r="Q5481" s="4">
        <v>10.08</v>
      </c>
      <c r="R5481" s="4">
        <f t="shared" si="342"/>
        <v>0</v>
      </c>
      <c r="S5481" s="4">
        <f t="shared" si="343"/>
        <v>0</v>
      </c>
    </row>
    <row r="5482" spans="1:19" x14ac:dyDescent="0.3">
      <c r="A5482" t="s">
        <v>5928</v>
      </c>
      <c r="B5482" s="1">
        <v>42970</v>
      </c>
      <c r="C5482" s="1">
        <v>42976</v>
      </c>
      <c r="D5482">
        <f t="shared" si="340"/>
        <v>2017</v>
      </c>
      <c r="E5482" t="str">
        <f t="shared" si="341"/>
        <v>Aug</v>
      </c>
      <c r="F5482" t="s">
        <v>37</v>
      </c>
      <c r="G5482" t="s">
        <v>373</v>
      </c>
      <c r="H5482" t="s">
        <v>51</v>
      </c>
      <c r="I5482" t="s">
        <v>5929</v>
      </c>
      <c r="J5482" t="s">
        <v>148</v>
      </c>
      <c r="K5482">
        <v>53081</v>
      </c>
      <c r="L5482" t="s">
        <v>25</v>
      </c>
      <c r="M5482" t="s">
        <v>5927</v>
      </c>
      <c r="N5482" t="s">
        <v>128</v>
      </c>
      <c r="O5482" t="s">
        <v>5802</v>
      </c>
      <c r="P5482" s="4">
        <v>25.2</v>
      </c>
      <c r="Q5482" s="4">
        <v>25.2</v>
      </c>
      <c r="R5482" s="4">
        <f t="shared" si="342"/>
        <v>0</v>
      </c>
      <c r="S5482" s="4">
        <f t="shared" si="343"/>
        <v>0</v>
      </c>
    </row>
    <row r="5483" spans="1:19" x14ac:dyDescent="0.3">
      <c r="A5483" t="s">
        <v>1773</v>
      </c>
      <c r="B5483" s="1">
        <v>43092</v>
      </c>
      <c r="C5483" s="1">
        <v>43095</v>
      </c>
      <c r="D5483">
        <f t="shared" si="340"/>
        <v>2017</v>
      </c>
      <c r="E5483" t="str">
        <f t="shared" si="341"/>
        <v>Dec</v>
      </c>
      <c r="F5483" t="s">
        <v>67</v>
      </c>
      <c r="G5483" t="s">
        <v>947</v>
      </c>
      <c r="H5483" t="s">
        <v>51</v>
      </c>
      <c r="I5483" t="s">
        <v>113</v>
      </c>
      <c r="J5483" t="s">
        <v>109</v>
      </c>
      <c r="K5483">
        <v>77041</v>
      </c>
      <c r="L5483" t="s">
        <v>25</v>
      </c>
      <c r="M5483" t="s">
        <v>5927</v>
      </c>
      <c r="N5483" t="s">
        <v>128</v>
      </c>
      <c r="O5483" t="s">
        <v>5802</v>
      </c>
      <c r="P5483" s="4">
        <v>45.36</v>
      </c>
      <c r="Q5483" s="4">
        <v>45.36</v>
      </c>
      <c r="R5483" s="4">
        <f t="shared" si="342"/>
        <v>0</v>
      </c>
      <c r="S5483" s="4">
        <f t="shared" si="343"/>
        <v>0</v>
      </c>
    </row>
    <row r="5484" spans="1:19" ht="15.6" x14ac:dyDescent="0.3">
      <c r="A5484" t="s">
        <v>5930</v>
      </c>
      <c r="B5484" s="1">
        <v>42392</v>
      </c>
      <c r="C5484" s="1">
        <v>42396</v>
      </c>
      <c r="D5484">
        <f t="shared" si="340"/>
        <v>2016</v>
      </c>
      <c r="E5484" t="str">
        <f t="shared" si="341"/>
        <v>Jan</v>
      </c>
      <c r="F5484" t="s">
        <v>37</v>
      </c>
      <c r="G5484" t="s">
        <v>4019</v>
      </c>
      <c r="H5484" s="2" t="s">
        <v>22</v>
      </c>
      <c r="I5484" t="s">
        <v>5931</v>
      </c>
      <c r="J5484" t="s">
        <v>1962</v>
      </c>
      <c r="K5484">
        <v>59715</v>
      </c>
      <c r="L5484" t="s">
        <v>34</v>
      </c>
      <c r="M5484" t="s">
        <v>5932</v>
      </c>
      <c r="N5484" t="s">
        <v>128</v>
      </c>
      <c r="O5484" t="s">
        <v>5802</v>
      </c>
      <c r="P5484" s="4">
        <v>14.62</v>
      </c>
      <c r="Q5484" s="4">
        <v>18</v>
      </c>
      <c r="R5484" s="4">
        <f t="shared" si="342"/>
        <v>-3.3800000000000008</v>
      </c>
      <c r="S5484" s="4">
        <f t="shared" si="343"/>
        <v>-0.50700000000000012</v>
      </c>
    </row>
    <row r="5485" spans="1:19" x14ac:dyDescent="0.3">
      <c r="A5485" t="s">
        <v>1288</v>
      </c>
      <c r="B5485" s="1">
        <v>43403</v>
      </c>
      <c r="C5485" s="1">
        <v>43409</v>
      </c>
      <c r="D5485">
        <f t="shared" si="340"/>
        <v>2018</v>
      </c>
      <c r="E5485" t="str">
        <f t="shared" si="341"/>
        <v>Oct</v>
      </c>
      <c r="F5485" t="s">
        <v>37</v>
      </c>
      <c r="G5485" t="s">
        <v>1289</v>
      </c>
      <c r="H5485" t="s">
        <v>105</v>
      </c>
      <c r="I5485" t="s">
        <v>32</v>
      </c>
      <c r="J5485" t="s">
        <v>33</v>
      </c>
      <c r="K5485">
        <v>94122</v>
      </c>
      <c r="L5485" t="s">
        <v>34</v>
      </c>
      <c r="M5485" t="s">
        <v>5932</v>
      </c>
      <c r="N5485" t="s">
        <v>128</v>
      </c>
      <c r="O5485" t="s">
        <v>5802</v>
      </c>
      <c r="P5485" s="4">
        <v>43.86</v>
      </c>
      <c r="Q5485" s="4">
        <v>43.86</v>
      </c>
      <c r="R5485" s="4">
        <f t="shared" si="342"/>
        <v>0</v>
      </c>
      <c r="S5485" s="4">
        <f t="shared" si="343"/>
        <v>0</v>
      </c>
    </row>
    <row r="5486" spans="1:19" ht="15.6" x14ac:dyDescent="0.3">
      <c r="A5486" t="s">
        <v>3566</v>
      </c>
      <c r="B5486" s="1">
        <v>42695</v>
      </c>
      <c r="C5486" s="1">
        <v>42697</v>
      </c>
      <c r="D5486">
        <f t="shared" si="340"/>
        <v>2016</v>
      </c>
      <c r="E5486" t="str">
        <f t="shared" si="341"/>
        <v>Nov</v>
      </c>
      <c r="F5486" t="s">
        <v>67</v>
      </c>
      <c r="G5486" t="s">
        <v>3567</v>
      </c>
      <c r="H5486" s="2" t="s">
        <v>22</v>
      </c>
      <c r="I5486" t="s">
        <v>578</v>
      </c>
      <c r="J5486" t="s">
        <v>178</v>
      </c>
      <c r="K5486">
        <v>85023</v>
      </c>
      <c r="L5486" t="s">
        <v>34</v>
      </c>
      <c r="M5486" t="s">
        <v>5933</v>
      </c>
      <c r="N5486" t="s">
        <v>128</v>
      </c>
      <c r="O5486" t="s">
        <v>5802</v>
      </c>
      <c r="P5486" s="4">
        <v>16.52</v>
      </c>
      <c r="Q5486" s="4">
        <v>100</v>
      </c>
      <c r="R5486" s="4">
        <f t="shared" si="342"/>
        <v>-83.48</v>
      </c>
      <c r="S5486" s="4">
        <f t="shared" si="343"/>
        <v>-12.522</v>
      </c>
    </row>
    <row r="5487" spans="1:19" ht="15.6" x14ac:dyDescent="0.3">
      <c r="A5487" t="s">
        <v>5874</v>
      </c>
      <c r="B5487" s="1">
        <v>42133</v>
      </c>
      <c r="C5487" s="1">
        <v>42133</v>
      </c>
      <c r="D5487">
        <f t="shared" si="340"/>
        <v>2015</v>
      </c>
      <c r="E5487" t="str">
        <f t="shared" si="341"/>
        <v>May</v>
      </c>
      <c r="F5487" t="s">
        <v>30</v>
      </c>
      <c r="G5487" t="s">
        <v>1952</v>
      </c>
      <c r="H5487" s="2" t="s">
        <v>22</v>
      </c>
      <c r="I5487" t="s">
        <v>204</v>
      </c>
      <c r="J5487" t="s">
        <v>205</v>
      </c>
      <c r="K5487">
        <v>42420</v>
      </c>
      <c r="L5487" t="s">
        <v>44</v>
      </c>
      <c r="M5487" t="s">
        <v>5933</v>
      </c>
      <c r="N5487" t="s">
        <v>128</v>
      </c>
      <c r="O5487" t="s">
        <v>5802</v>
      </c>
      <c r="P5487" s="4">
        <v>20.65</v>
      </c>
      <c r="Q5487" s="4">
        <v>18</v>
      </c>
      <c r="R5487" s="4">
        <f t="shared" si="342"/>
        <v>2.6499999999999986</v>
      </c>
      <c r="S5487" s="4">
        <f t="shared" si="343"/>
        <v>0.3974999999999998</v>
      </c>
    </row>
    <row r="5488" spans="1:19" x14ac:dyDescent="0.3">
      <c r="A5488" t="s">
        <v>5934</v>
      </c>
      <c r="B5488" s="1">
        <v>43178</v>
      </c>
      <c r="C5488" s="1">
        <v>43183</v>
      </c>
      <c r="D5488">
        <f t="shared" si="340"/>
        <v>2018</v>
      </c>
      <c r="E5488" t="str">
        <f t="shared" si="341"/>
        <v>Mar</v>
      </c>
      <c r="F5488" t="s">
        <v>37</v>
      </c>
      <c r="G5488" t="s">
        <v>3362</v>
      </c>
      <c r="H5488" t="s">
        <v>22</v>
      </c>
      <c r="I5488" t="s">
        <v>61</v>
      </c>
      <c r="J5488" t="s">
        <v>62</v>
      </c>
      <c r="K5488">
        <v>10024</v>
      </c>
      <c r="L5488" t="s">
        <v>54</v>
      </c>
      <c r="M5488" t="s">
        <v>5933</v>
      </c>
      <c r="N5488" t="s">
        <v>128</v>
      </c>
      <c r="O5488" t="s">
        <v>5802</v>
      </c>
      <c r="P5488" s="4">
        <v>28.91</v>
      </c>
      <c r="Q5488" s="4">
        <v>28.91</v>
      </c>
      <c r="R5488" s="4">
        <f t="shared" si="342"/>
        <v>0</v>
      </c>
      <c r="S5488" s="4">
        <f t="shared" si="343"/>
        <v>0</v>
      </c>
    </row>
    <row r="5489" spans="1:19" ht="15.6" x14ac:dyDescent="0.3">
      <c r="A5489" t="s">
        <v>5935</v>
      </c>
      <c r="B5489" s="1">
        <v>42690</v>
      </c>
      <c r="C5489" s="1">
        <v>42692</v>
      </c>
      <c r="D5489">
        <f t="shared" si="340"/>
        <v>2016</v>
      </c>
      <c r="E5489" t="str">
        <f t="shared" si="341"/>
        <v>Nov</v>
      </c>
      <c r="F5489" t="s">
        <v>20</v>
      </c>
      <c r="G5489" t="s">
        <v>2748</v>
      </c>
      <c r="H5489" s="2" t="s">
        <v>22</v>
      </c>
      <c r="I5489" t="s">
        <v>39</v>
      </c>
      <c r="J5489" t="s">
        <v>33</v>
      </c>
      <c r="K5489">
        <v>92105</v>
      </c>
      <c r="L5489" t="s">
        <v>34</v>
      </c>
      <c r="M5489" t="s">
        <v>5936</v>
      </c>
      <c r="N5489" t="s">
        <v>128</v>
      </c>
      <c r="O5489" t="s">
        <v>5802</v>
      </c>
      <c r="P5489" s="4">
        <v>18.899999999999999</v>
      </c>
      <c r="Q5489" s="4">
        <v>18</v>
      </c>
      <c r="R5489" s="4">
        <f t="shared" si="342"/>
        <v>0.89999999999999858</v>
      </c>
      <c r="S5489" s="4">
        <f t="shared" si="343"/>
        <v>0.13499999999999979</v>
      </c>
    </row>
    <row r="5490" spans="1:19" ht="15.6" x14ac:dyDescent="0.3">
      <c r="A5490" t="s">
        <v>5533</v>
      </c>
      <c r="B5490" s="1">
        <v>43001</v>
      </c>
      <c r="C5490" s="1">
        <v>43004</v>
      </c>
      <c r="D5490">
        <f t="shared" si="340"/>
        <v>2017</v>
      </c>
      <c r="E5490" t="str">
        <f t="shared" si="341"/>
        <v>Sep</v>
      </c>
      <c r="F5490" t="s">
        <v>20</v>
      </c>
      <c r="G5490" t="s">
        <v>675</v>
      </c>
      <c r="H5490" s="2" t="s">
        <v>22</v>
      </c>
      <c r="I5490" t="s">
        <v>39</v>
      </c>
      <c r="J5490" t="s">
        <v>33</v>
      </c>
      <c r="K5490">
        <v>92037</v>
      </c>
      <c r="L5490" t="s">
        <v>34</v>
      </c>
      <c r="M5490" t="s">
        <v>5936</v>
      </c>
      <c r="N5490" t="s">
        <v>110</v>
      </c>
      <c r="O5490" t="s">
        <v>5802</v>
      </c>
      <c r="P5490" s="4">
        <v>18.899999999999999</v>
      </c>
      <c r="Q5490" s="4">
        <v>18</v>
      </c>
      <c r="R5490" s="4">
        <f t="shared" si="342"/>
        <v>0.89999999999999858</v>
      </c>
      <c r="S5490" s="4">
        <f t="shared" si="343"/>
        <v>0.13499999999999979</v>
      </c>
    </row>
    <row r="5491" spans="1:19" ht="15.6" x14ac:dyDescent="0.3">
      <c r="A5491" t="s">
        <v>5937</v>
      </c>
      <c r="B5491" s="1">
        <v>42369</v>
      </c>
      <c r="C5491" s="1">
        <v>42370</v>
      </c>
      <c r="D5491">
        <f t="shared" si="340"/>
        <v>2015</v>
      </c>
      <c r="E5491" t="str">
        <f t="shared" si="341"/>
        <v>Dec</v>
      </c>
      <c r="F5491" t="s">
        <v>20</v>
      </c>
      <c r="G5491" t="s">
        <v>1153</v>
      </c>
      <c r="H5491" s="2" t="s">
        <v>22</v>
      </c>
      <c r="I5491" t="s">
        <v>61</v>
      </c>
      <c r="J5491" t="s">
        <v>62</v>
      </c>
      <c r="K5491">
        <v>10035</v>
      </c>
      <c r="L5491" t="s">
        <v>54</v>
      </c>
      <c r="M5491" t="s">
        <v>5936</v>
      </c>
      <c r="N5491" t="s">
        <v>128</v>
      </c>
      <c r="O5491" t="s">
        <v>5802</v>
      </c>
      <c r="P5491" s="4">
        <v>18.899999999999999</v>
      </c>
      <c r="Q5491" s="4">
        <v>80</v>
      </c>
      <c r="R5491" s="4">
        <f t="shared" si="342"/>
        <v>-61.1</v>
      </c>
      <c r="S5491" s="4">
        <f t="shared" si="343"/>
        <v>-9.1649999999999991</v>
      </c>
    </row>
    <row r="5492" spans="1:19" ht="15.6" x14ac:dyDescent="0.3">
      <c r="A5492" t="s">
        <v>3348</v>
      </c>
      <c r="B5492" s="1">
        <v>42261</v>
      </c>
      <c r="C5492" s="1">
        <v>42266</v>
      </c>
      <c r="D5492">
        <f t="shared" si="340"/>
        <v>2015</v>
      </c>
      <c r="E5492" t="str">
        <f t="shared" si="341"/>
        <v>Sep</v>
      </c>
      <c r="F5492" t="s">
        <v>37</v>
      </c>
      <c r="G5492" t="s">
        <v>1291</v>
      </c>
      <c r="H5492" s="2" t="s">
        <v>22</v>
      </c>
      <c r="I5492" t="s">
        <v>23</v>
      </c>
      <c r="J5492" t="s">
        <v>24</v>
      </c>
      <c r="K5492">
        <v>60623</v>
      </c>
      <c r="L5492" t="s">
        <v>25</v>
      </c>
      <c r="M5492" t="s">
        <v>5936</v>
      </c>
      <c r="N5492" t="s">
        <v>128</v>
      </c>
      <c r="O5492" t="s">
        <v>5802</v>
      </c>
      <c r="P5492" s="4">
        <v>20.16</v>
      </c>
      <c r="Q5492" s="4">
        <v>18</v>
      </c>
      <c r="R5492" s="4">
        <f t="shared" si="342"/>
        <v>2.16</v>
      </c>
      <c r="S5492" s="4">
        <f t="shared" si="343"/>
        <v>0.32400000000000001</v>
      </c>
    </row>
    <row r="5493" spans="1:19" ht="15.6" x14ac:dyDescent="0.3">
      <c r="A5493" t="s">
        <v>5938</v>
      </c>
      <c r="B5493" s="1">
        <v>42899</v>
      </c>
      <c r="C5493" s="1">
        <v>42903</v>
      </c>
      <c r="D5493">
        <f t="shared" si="340"/>
        <v>2017</v>
      </c>
      <c r="E5493" t="str">
        <f t="shared" si="341"/>
        <v>Jun</v>
      </c>
      <c r="F5493" t="s">
        <v>37</v>
      </c>
      <c r="G5493" t="s">
        <v>4390</v>
      </c>
      <c r="H5493" s="2" t="s">
        <v>22</v>
      </c>
      <c r="I5493" t="s">
        <v>1911</v>
      </c>
      <c r="J5493" t="s">
        <v>1912</v>
      </c>
      <c r="K5493">
        <v>67212</v>
      </c>
      <c r="L5493" t="s">
        <v>25</v>
      </c>
      <c r="M5493" t="s">
        <v>5936</v>
      </c>
      <c r="N5493" t="s">
        <v>110</v>
      </c>
      <c r="O5493" t="s">
        <v>5802</v>
      </c>
      <c r="P5493" s="4">
        <v>18.899999999999999</v>
      </c>
      <c r="Q5493" s="4">
        <v>18</v>
      </c>
      <c r="R5493" s="4">
        <f t="shared" si="342"/>
        <v>0.89999999999999858</v>
      </c>
      <c r="S5493" s="4">
        <f t="shared" si="343"/>
        <v>0.13499999999999979</v>
      </c>
    </row>
    <row r="5494" spans="1:19" ht="15.6" x14ac:dyDescent="0.3">
      <c r="A5494" t="s">
        <v>4395</v>
      </c>
      <c r="B5494" s="1">
        <v>42624</v>
      </c>
      <c r="C5494" s="1">
        <v>42628</v>
      </c>
      <c r="D5494">
        <f t="shared" si="340"/>
        <v>2016</v>
      </c>
      <c r="E5494" t="str">
        <f t="shared" si="341"/>
        <v>Sep</v>
      </c>
      <c r="F5494" t="s">
        <v>37</v>
      </c>
      <c r="G5494" t="s">
        <v>1214</v>
      </c>
      <c r="H5494" s="2" t="s">
        <v>22</v>
      </c>
      <c r="I5494" t="s">
        <v>272</v>
      </c>
      <c r="J5494" t="s">
        <v>33</v>
      </c>
      <c r="K5494">
        <v>92374</v>
      </c>
      <c r="L5494" t="s">
        <v>34</v>
      </c>
      <c r="M5494" t="s">
        <v>5939</v>
      </c>
      <c r="N5494" t="s">
        <v>128</v>
      </c>
      <c r="O5494" t="s">
        <v>5802</v>
      </c>
      <c r="P5494" s="4">
        <v>8.64</v>
      </c>
      <c r="Q5494" s="4">
        <v>18</v>
      </c>
      <c r="R5494" s="4">
        <f t="shared" si="342"/>
        <v>-9.36</v>
      </c>
      <c r="S5494" s="4">
        <f t="shared" si="343"/>
        <v>-1.4039999999999999</v>
      </c>
    </row>
    <row r="5495" spans="1:19" ht="15.6" x14ac:dyDescent="0.3">
      <c r="A5495" t="s">
        <v>1414</v>
      </c>
      <c r="B5495" s="1">
        <v>43207</v>
      </c>
      <c r="C5495" s="1">
        <v>43212</v>
      </c>
      <c r="D5495">
        <f t="shared" si="340"/>
        <v>2018</v>
      </c>
      <c r="E5495" t="str">
        <f t="shared" si="341"/>
        <v>Apr</v>
      </c>
      <c r="F5495" t="s">
        <v>37</v>
      </c>
      <c r="G5495" t="s">
        <v>854</v>
      </c>
      <c r="H5495" s="2" t="s">
        <v>22</v>
      </c>
      <c r="I5495" t="s">
        <v>47</v>
      </c>
      <c r="J5495" t="s">
        <v>33</v>
      </c>
      <c r="K5495">
        <v>90008</v>
      </c>
      <c r="L5495" t="s">
        <v>34</v>
      </c>
      <c r="M5495" t="s">
        <v>5939</v>
      </c>
      <c r="N5495" t="s">
        <v>128</v>
      </c>
      <c r="O5495" t="s">
        <v>5802</v>
      </c>
      <c r="P5495" s="4">
        <v>23.04</v>
      </c>
      <c r="Q5495" s="4">
        <v>18</v>
      </c>
      <c r="R5495" s="4">
        <f t="shared" si="342"/>
        <v>5.0399999999999991</v>
      </c>
      <c r="S5495" s="4">
        <f t="shared" si="343"/>
        <v>0.75599999999999989</v>
      </c>
    </row>
    <row r="5496" spans="1:19" ht="15.6" x14ac:dyDescent="0.3">
      <c r="A5496" t="s">
        <v>3341</v>
      </c>
      <c r="B5496" s="1">
        <v>42605</v>
      </c>
      <c r="C5496" s="1">
        <v>42610</v>
      </c>
      <c r="D5496">
        <f t="shared" si="340"/>
        <v>2016</v>
      </c>
      <c r="E5496" t="str">
        <f t="shared" si="341"/>
        <v>Aug</v>
      </c>
      <c r="F5496" t="s">
        <v>37</v>
      </c>
      <c r="G5496" t="s">
        <v>2713</v>
      </c>
      <c r="H5496" s="2" t="s">
        <v>22</v>
      </c>
      <c r="I5496" t="s">
        <v>600</v>
      </c>
      <c r="J5496" t="s">
        <v>183</v>
      </c>
      <c r="K5496">
        <v>30318</v>
      </c>
      <c r="L5496" t="s">
        <v>44</v>
      </c>
      <c r="M5496" t="s">
        <v>5939</v>
      </c>
      <c r="N5496" t="s">
        <v>128</v>
      </c>
      <c r="O5496" t="s">
        <v>5802</v>
      </c>
      <c r="P5496" s="4">
        <v>8.64</v>
      </c>
      <c r="Q5496" s="4">
        <v>18</v>
      </c>
      <c r="R5496" s="4">
        <f t="shared" si="342"/>
        <v>-9.36</v>
      </c>
      <c r="S5496" s="4">
        <f t="shared" si="343"/>
        <v>-1.4039999999999999</v>
      </c>
    </row>
    <row r="5497" spans="1:19" ht="15.6" x14ac:dyDescent="0.3">
      <c r="A5497" t="s">
        <v>5940</v>
      </c>
      <c r="B5497" s="1">
        <v>42729</v>
      </c>
      <c r="C5497" s="1">
        <v>42735</v>
      </c>
      <c r="D5497">
        <f t="shared" si="340"/>
        <v>2016</v>
      </c>
      <c r="E5497" t="str">
        <f t="shared" si="341"/>
        <v>Dec</v>
      </c>
      <c r="F5497" t="s">
        <v>37</v>
      </c>
      <c r="G5497" t="s">
        <v>1011</v>
      </c>
      <c r="H5497" s="2" t="s">
        <v>22</v>
      </c>
      <c r="I5497" t="s">
        <v>1562</v>
      </c>
      <c r="J5497" t="s">
        <v>250</v>
      </c>
      <c r="K5497">
        <v>37211</v>
      </c>
      <c r="L5497" t="s">
        <v>44</v>
      </c>
      <c r="M5497" t="s">
        <v>5939</v>
      </c>
      <c r="N5497" t="s">
        <v>128</v>
      </c>
      <c r="O5497" t="s">
        <v>5802</v>
      </c>
      <c r="P5497" s="4">
        <v>9.2159999999999993</v>
      </c>
      <c r="Q5497" s="4">
        <v>18</v>
      </c>
      <c r="R5497" s="4">
        <f t="shared" si="342"/>
        <v>-8.7840000000000007</v>
      </c>
      <c r="S5497" s="4">
        <f t="shared" si="343"/>
        <v>-1.3176000000000001</v>
      </c>
    </row>
    <row r="5498" spans="1:19" ht="15.6" x14ac:dyDescent="0.3">
      <c r="A5498" t="s">
        <v>5941</v>
      </c>
      <c r="B5498" s="1">
        <v>43176</v>
      </c>
      <c r="C5498" s="1">
        <v>43182</v>
      </c>
      <c r="D5498">
        <f t="shared" si="340"/>
        <v>2018</v>
      </c>
      <c r="E5498" t="str">
        <f t="shared" si="341"/>
        <v>Mar</v>
      </c>
      <c r="F5498" t="s">
        <v>37</v>
      </c>
      <c r="G5498" t="s">
        <v>1144</v>
      </c>
      <c r="H5498" s="2" t="s">
        <v>22</v>
      </c>
      <c r="I5498" t="s">
        <v>712</v>
      </c>
      <c r="J5498" t="s">
        <v>250</v>
      </c>
      <c r="K5498">
        <v>37918</v>
      </c>
      <c r="L5498" t="s">
        <v>44</v>
      </c>
      <c r="M5498" t="s">
        <v>5939</v>
      </c>
      <c r="N5498" t="s">
        <v>128</v>
      </c>
      <c r="O5498" t="s">
        <v>5802</v>
      </c>
      <c r="P5498" s="4">
        <v>4.6079999999999997</v>
      </c>
      <c r="Q5498" s="4">
        <v>5</v>
      </c>
      <c r="R5498" s="4">
        <f t="shared" si="342"/>
        <v>-0.39200000000000035</v>
      </c>
      <c r="S5498" s="4">
        <f t="shared" si="343"/>
        <v>-5.8800000000000047E-2</v>
      </c>
    </row>
    <row r="5499" spans="1:19" ht="15.6" x14ac:dyDescent="0.3">
      <c r="A5499" t="s">
        <v>4081</v>
      </c>
      <c r="B5499" s="1">
        <v>43220</v>
      </c>
      <c r="C5499" s="1">
        <v>43225</v>
      </c>
      <c r="D5499">
        <f t="shared" si="340"/>
        <v>2018</v>
      </c>
      <c r="E5499" t="str">
        <f t="shared" si="341"/>
        <v>Apr</v>
      </c>
      <c r="F5499" t="s">
        <v>37</v>
      </c>
      <c r="G5499" t="s">
        <v>1144</v>
      </c>
      <c r="H5499" s="2" t="s">
        <v>22</v>
      </c>
      <c r="I5499" t="s">
        <v>1438</v>
      </c>
      <c r="J5499" t="s">
        <v>79</v>
      </c>
      <c r="K5499">
        <v>33437</v>
      </c>
      <c r="L5499" t="s">
        <v>44</v>
      </c>
      <c r="M5499" t="s">
        <v>5939</v>
      </c>
      <c r="N5499" t="s">
        <v>128</v>
      </c>
      <c r="O5499" t="s">
        <v>5802</v>
      </c>
      <c r="P5499" s="4">
        <v>4.6079999999999997</v>
      </c>
      <c r="Q5499" s="4">
        <v>5</v>
      </c>
      <c r="R5499" s="4">
        <f t="shared" si="342"/>
        <v>-0.39200000000000035</v>
      </c>
      <c r="S5499" s="4">
        <f t="shared" si="343"/>
        <v>-5.8800000000000047E-2</v>
      </c>
    </row>
    <row r="5500" spans="1:19" ht="15.6" x14ac:dyDescent="0.3">
      <c r="A5500" t="s">
        <v>5942</v>
      </c>
      <c r="B5500" s="1">
        <v>42606</v>
      </c>
      <c r="C5500" s="1">
        <v>42608</v>
      </c>
      <c r="D5500">
        <f t="shared" si="340"/>
        <v>2016</v>
      </c>
      <c r="E5500" t="str">
        <f t="shared" si="341"/>
        <v>Aug</v>
      </c>
      <c r="F5500" t="s">
        <v>67</v>
      </c>
      <c r="G5500" t="s">
        <v>1046</v>
      </c>
      <c r="H5500" s="2" t="s">
        <v>22</v>
      </c>
      <c r="I5500" t="s">
        <v>868</v>
      </c>
      <c r="J5500" t="s">
        <v>233</v>
      </c>
      <c r="K5500">
        <v>43402</v>
      </c>
      <c r="L5500" t="s">
        <v>54</v>
      </c>
      <c r="M5500" t="s">
        <v>5939</v>
      </c>
      <c r="N5500" t="s">
        <v>128</v>
      </c>
      <c r="O5500" t="s">
        <v>5802</v>
      </c>
      <c r="P5500" s="4">
        <v>6.9119999999999999</v>
      </c>
      <c r="Q5500" s="4">
        <v>5</v>
      </c>
      <c r="R5500" s="4">
        <f t="shared" si="342"/>
        <v>1.9119999999999999</v>
      </c>
      <c r="S5500" s="4">
        <f t="shared" si="343"/>
        <v>0.2868</v>
      </c>
    </row>
    <row r="5501" spans="1:19" ht="15.6" x14ac:dyDescent="0.3">
      <c r="A5501" t="s">
        <v>5943</v>
      </c>
      <c r="B5501" s="1">
        <v>42723</v>
      </c>
      <c r="C5501" s="1">
        <v>42726</v>
      </c>
      <c r="D5501">
        <f t="shared" si="340"/>
        <v>2016</v>
      </c>
      <c r="E5501" t="str">
        <f t="shared" si="341"/>
        <v>Dec</v>
      </c>
      <c r="F5501" t="s">
        <v>20</v>
      </c>
      <c r="G5501" t="s">
        <v>38</v>
      </c>
      <c r="H5501" s="2" t="s">
        <v>22</v>
      </c>
      <c r="I5501" t="s">
        <v>100</v>
      </c>
      <c r="J5501" t="s">
        <v>101</v>
      </c>
      <c r="K5501">
        <v>19134</v>
      </c>
      <c r="L5501" t="s">
        <v>54</v>
      </c>
      <c r="M5501" t="s">
        <v>5939</v>
      </c>
      <c r="N5501" t="s">
        <v>128</v>
      </c>
      <c r="O5501" t="s">
        <v>5802</v>
      </c>
      <c r="P5501" s="4">
        <v>6.9119999999999999</v>
      </c>
      <c r="Q5501" s="4">
        <v>5</v>
      </c>
      <c r="R5501" s="4">
        <f t="shared" si="342"/>
        <v>1.9119999999999999</v>
      </c>
      <c r="S5501" s="4">
        <f t="shared" si="343"/>
        <v>0.2868</v>
      </c>
    </row>
    <row r="5502" spans="1:19" ht="15.6" x14ac:dyDescent="0.3">
      <c r="A5502" t="s">
        <v>2456</v>
      </c>
      <c r="B5502" s="1">
        <v>43083</v>
      </c>
      <c r="C5502" s="1">
        <v>43088</v>
      </c>
      <c r="D5502">
        <f t="shared" si="340"/>
        <v>2017</v>
      </c>
      <c r="E5502" t="str">
        <f t="shared" si="341"/>
        <v>Dec</v>
      </c>
      <c r="F5502" t="s">
        <v>37</v>
      </c>
      <c r="G5502" t="s">
        <v>985</v>
      </c>
      <c r="H5502" s="2" t="s">
        <v>22</v>
      </c>
      <c r="I5502" t="s">
        <v>61</v>
      </c>
      <c r="J5502" t="s">
        <v>62</v>
      </c>
      <c r="K5502">
        <v>10011</v>
      </c>
      <c r="L5502" t="s">
        <v>54</v>
      </c>
      <c r="M5502" t="s">
        <v>5939</v>
      </c>
      <c r="N5502" t="s">
        <v>110</v>
      </c>
      <c r="O5502" t="s">
        <v>5802</v>
      </c>
      <c r="P5502" s="4">
        <v>5.76</v>
      </c>
      <c r="Q5502" s="4">
        <v>5</v>
      </c>
      <c r="R5502" s="4">
        <f t="shared" si="342"/>
        <v>0.75999999999999979</v>
      </c>
      <c r="S5502" s="4">
        <f t="shared" si="343"/>
        <v>0.11399999999999996</v>
      </c>
    </row>
    <row r="5503" spans="1:19" ht="15.6" x14ac:dyDescent="0.3">
      <c r="A5503" t="s">
        <v>2966</v>
      </c>
      <c r="B5503" s="1">
        <v>42771</v>
      </c>
      <c r="C5503" s="1">
        <v>42776</v>
      </c>
      <c r="D5503">
        <f t="shared" si="340"/>
        <v>2017</v>
      </c>
      <c r="E5503" t="str">
        <f t="shared" si="341"/>
        <v>Feb</v>
      </c>
      <c r="F5503" t="s">
        <v>37</v>
      </c>
      <c r="G5503" t="s">
        <v>1161</v>
      </c>
      <c r="H5503" s="2" t="s">
        <v>22</v>
      </c>
      <c r="I5503" t="s">
        <v>39</v>
      </c>
      <c r="J5503" t="s">
        <v>33</v>
      </c>
      <c r="K5503">
        <v>92037</v>
      </c>
      <c r="L5503" t="s">
        <v>34</v>
      </c>
      <c r="M5503" t="s">
        <v>5944</v>
      </c>
      <c r="N5503" t="s">
        <v>128</v>
      </c>
      <c r="O5503" t="s">
        <v>5802</v>
      </c>
      <c r="P5503" s="4">
        <v>14.73</v>
      </c>
      <c r="Q5503" s="4">
        <v>100</v>
      </c>
      <c r="R5503" s="4">
        <f t="shared" si="342"/>
        <v>-85.27</v>
      </c>
      <c r="S5503" s="4">
        <f t="shared" si="343"/>
        <v>-12.7905</v>
      </c>
    </row>
    <row r="5504" spans="1:19" ht="15.6" x14ac:dyDescent="0.3">
      <c r="A5504" t="s">
        <v>5945</v>
      </c>
      <c r="B5504" s="1">
        <v>42382</v>
      </c>
      <c r="C5504" s="1">
        <v>42384</v>
      </c>
      <c r="D5504">
        <f t="shared" si="340"/>
        <v>2016</v>
      </c>
      <c r="E5504" t="str">
        <f t="shared" si="341"/>
        <v>Jan</v>
      </c>
      <c r="F5504" t="s">
        <v>67</v>
      </c>
      <c r="G5504" t="s">
        <v>3307</v>
      </c>
      <c r="H5504" s="2" t="s">
        <v>22</v>
      </c>
      <c r="I5504" t="s">
        <v>182</v>
      </c>
      <c r="J5504" t="s">
        <v>183</v>
      </c>
      <c r="K5504">
        <v>31907</v>
      </c>
      <c r="L5504" t="s">
        <v>44</v>
      </c>
      <c r="M5504" t="s">
        <v>5944</v>
      </c>
      <c r="N5504" t="s">
        <v>128</v>
      </c>
      <c r="O5504" t="s">
        <v>5802</v>
      </c>
      <c r="P5504" s="4">
        <v>9.82</v>
      </c>
      <c r="Q5504" s="4">
        <v>9.82</v>
      </c>
      <c r="R5504" s="4">
        <f t="shared" si="342"/>
        <v>0</v>
      </c>
      <c r="S5504" s="4">
        <f t="shared" si="343"/>
        <v>0</v>
      </c>
    </row>
    <row r="5505" spans="1:19" ht="15.6" x14ac:dyDescent="0.3">
      <c r="A5505" t="s">
        <v>2654</v>
      </c>
      <c r="B5505" s="1">
        <v>42556</v>
      </c>
      <c r="C5505" s="1">
        <v>42562</v>
      </c>
      <c r="D5505">
        <f t="shared" si="340"/>
        <v>2016</v>
      </c>
      <c r="E5505" t="str">
        <f t="shared" si="341"/>
        <v>Jul</v>
      </c>
      <c r="F5505" t="s">
        <v>37</v>
      </c>
      <c r="G5505" t="s">
        <v>2655</v>
      </c>
      <c r="H5505" s="2" t="s">
        <v>22</v>
      </c>
      <c r="I5505" t="s">
        <v>1899</v>
      </c>
      <c r="J5505" t="s">
        <v>83</v>
      </c>
      <c r="K5505">
        <v>28205</v>
      </c>
      <c r="L5505" t="s">
        <v>44</v>
      </c>
      <c r="M5505" t="s">
        <v>5944</v>
      </c>
      <c r="N5505" t="s">
        <v>128</v>
      </c>
      <c r="O5505" t="s">
        <v>5802</v>
      </c>
      <c r="P5505" s="4">
        <v>11.784000000000001</v>
      </c>
      <c r="Q5505" s="4">
        <v>11.784000000000001</v>
      </c>
      <c r="R5505" s="4">
        <f t="shared" si="342"/>
        <v>0</v>
      </c>
      <c r="S5505" s="4">
        <f t="shared" si="343"/>
        <v>0</v>
      </c>
    </row>
    <row r="5506" spans="1:19" x14ac:dyDescent="0.3">
      <c r="A5506" t="s">
        <v>5946</v>
      </c>
      <c r="B5506" s="1">
        <v>43271</v>
      </c>
      <c r="C5506" s="1">
        <v>43278</v>
      </c>
      <c r="D5506">
        <f t="shared" ref="D5506:D5569" si="344">YEAR(B5506)</f>
        <v>2018</v>
      </c>
      <c r="E5506" t="str">
        <f t="shared" ref="E5506:E5569" si="345">TEXT(B5506,"mmm")</f>
        <v>Jun</v>
      </c>
      <c r="F5506" t="s">
        <v>37</v>
      </c>
      <c r="G5506" t="s">
        <v>2177</v>
      </c>
      <c r="H5506" t="s">
        <v>105</v>
      </c>
      <c r="I5506" t="s">
        <v>976</v>
      </c>
      <c r="J5506" t="s">
        <v>144</v>
      </c>
      <c r="K5506">
        <v>7109</v>
      </c>
      <c r="L5506" t="s">
        <v>54</v>
      </c>
      <c r="M5506" t="s">
        <v>5944</v>
      </c>
      <c r="N5506" t="s">
        <v>128</v>
      </c>
      <c r="O5506" t="s">
        <v>5802</v>
      </c>
      <c r="P5506" s="4">
        <v>9.82</v>
      </c>
      <c r="Q5506" s="4">
        <v>9.82</v>
      </c>
      <c r="R5506" s="4">
        <f t="shared" si="342"/>
        <v>0</v>
      </c>
      <c r="S5506" s="4">
        <f t="shared" si="343"/>
        <v>0</v>
      </c>
    </row>
    <row r="5507" spans="1:19" ht="15.6" x14ac:dyDescent="0.3">
      <c r="A5507" t="s">
        <v>5298</v>
      </c>
      <c r="B5507" s="1">
        <v>42008</v>
      </c>
      <c r="C5507" s="1">
        <v>42012</v>
      </c>
      <c r="D5507">
        <f t="shared" si="344"/>
        <v>2015</v>
      </c>
      <c r="E5507" t="str">
        <f t="shared" si="345"/>
        <v>Jan</v>
      </c>
      <c r="F5507" t="s">
        <v>37</v>
      </c>
      <c r="G5507" t="s">
        <v>1243</v>
      </c>
      <c r="H5507" s="2" t="s">
        <v>22</v>
      </c>
      <c r="I5507" t="s">
        <v>1249</v>
      </c>
      <c r="J5507" t="s">
        <v>24</v>
      </c>
      <c r="K5507">
        <v>60540</v>
      </c>
      <c r="L5507" t="s">
        <v>25</v>
      </c>
      <c r="M5507" t="s">
        <v>5944</v>
      </c>
      <c r="N5507" t="s">
        <v>128</v>
      </c>
      <c r="O5507" t="s">
        <v>5802</v>
      </c>
      <c r="P5507" s="4">
        <v>11.784000000000001</v>
      </c>
      <c r="Q5507" s="4">
        <v>11.784000000000001</v>
      </c>
      <c r="R5507" s="4">
        <f t="shared" ref="R5507:R5570" si="346">P5507-Q5507</f>
        <v>0</v>
      </c>
      <c r="S5507" s="4">
        <f t="shared" ref="S5507:S5570" si="347">0.15*R5507</f>
        <v>0</v>
      </c>
    </row>
    <row r="5508" spans="1:19" x14ac:dyDescent="0.3">
      <c r="A5508" t="s">
        <v>3551</v>
      </c>
      <c r="B5508" s="1">
        <v>43023</v>
      </c>
      <c r="C5508" s="1">
        <v>43029</v>
      </c>
      <c r="D5508">
        <f t="shared" si="344"/>
        <v>2017</v>
      </c>
      <c r="E5508" t="str">
        <f t="shared" si="345"/>
        <v>Oct</v>
      </c>
      <c r="F5508" t="s">
        <v>37</v>
      </c>
      <c r="G5508" t="s">
        <v>1683</v>
      </c>
      <c r="H5508" t="s">
        <v>51</v>
      </c>
      <c r="I5508" t="s">
        <v>502</v>
      </c>
      <c r="J5508" t="s">
        <v>503</v>
      </c>
      <c r="K5508">
        <v>73120</v>
      </c>
      <c r="L5508" t="s">
        <v>25</v>
      </c>
      <c r="M5508" t="s">
        <v>5944</v>
      </c>
      <c r="N5508" t="s">
        <v>128</v>
      </c>
      <c r="O5508" t="s">
        <v>5802</v>
      </c>
      <c r="P5508" s="4">
        <v>29.46</v>
      </c>
      <c r="Q5508" s="4">
        <v>29.46</v>
      </c>
      <c r="R5508" s="4">
        <f t="shared" si="346"/>
        <v>0</v>
      </c>
      <c r="S5508" s="4">
        <f t="shared" si="347"/>
        <v>0</v>
      </c>
    </row>
    <row r="5509" spans="1:19" ht="15.6" x14ac:dyDescent="0.3">
      <c r="A5509" t="s">
        <v>5947</v>
      </c>
      <c r="B5509" s="1">
        <v>43220</v>
      </c>
      <c r="C5509" s="1">
        <v>43222</v>
      </c>
      <c r="D5509">
        <f t="shared" si="344"/>
        <v>2018</v>
      </c>
      <c r="E5509" t="str">
        <f t="shared" si="345"/>
        <v>Apr</v>
      </c>
      <c r="F5509" t="s">
        <v>20</v>
      </c>
      <c r="G5509" t="s">
        <v>2006</v>
      </c>
      <c r="H5509" s="2" t="s">
        <v>22</v>
      </c>
      <c r="I5509" t="s">
        <v>309</v>
      </c>
      <c r="J5509" t="s">
        <v>310</v>
      </c>
      <c r="K5509">
        <v>6040</v>
      </c>
      <c r="L5509" t="s">
        <v>54</v>
      </c>
      <c r="M5509" t="s">
        <v>5948</v>
      </c>
      <c r="N5509" t="s">
        <v>128</v>
      </c>
      <c r="O5509" t="s">
        <v>5802</v>
      </c>
      <c r="P5509" s="4">
        <v>5.76</v>
      </c>
      <c r="Q5509" s="4">
        <v>5</v>
      </c>
      <c r="R5509" s="4">
        <f t="shared" si="346"/>
        <v>0.75999999999999979</v>
      </c>
      <c r="S5509" s="4">
        <f t="shared" si="347"/>
        <v>0.11399999999999996</v>
      </c>
    </row>
    <row r="5510" spans="1:19" x14ac:dyDescent="0.3">
      <c r="A5510" t="s">
        <v>5949</v>
      </c>
      <c r="B5510" s="1">
        <v>42309</v>
      </c>
      <c r="C5510" s="1">
        <v>42316</v>
      </c>
      <c r="D5510">
        <f t="shared" si="344"/>
        <v>2015</v>
      </c>
      <c r="E5510" t="str">
        <f t="shared" si="345"/>
        <v>Nov</v>
      </c>
      <c r="F5510" t="s">
        <v>37</v>
      </c>
      <c r="G5510" t="s">
        <v>2483</v>
      </c>
      <c r="H5510" t="s">
        <v>22</v>
      </c>
      <c r="I5510" t="s">
        <v>47</v>
      </c>
      <c r="J5510" t="s">
        <v>33</v>
      </c>
      <c r="K5510">
        <v>90049</v>
      </c>
      <c r="L5510" t="s">
        <v>34</v>
      </c>
      <c r="M5510" t="s">
        <v>5950</v>
      </c>
      <c r="N5510" t="s">
        <v>128</v>
      </c>
      <c r="O5510" t="s">
        <v>5802</v>
      </c>
      <c r="P5510" s="4">
        <v>44.4</v>
      </c>
      <c r="Q5510" s="4">
        <v>44.4</v>
      </c>
      <c r="R5510" s="4">
        <f t="shared" si="346"/>
        <v>0</v>
      </c>
      <c r="S5510" s="4">
        <f t="shared" si="347"/>
        <v>0</v>
      </c>
    </row>
    <row r="5511" spans="1:19" x14ac:dyDescent="0.3">
      <c r="A5511" t="s">
        <v>5951</v>
      </c>
      <c r="B5511" s="1">
        <v>42757</v>
      </c>
      <c r="C5511" s="1">
        <v>42763</v>
      </c>
      <c r="D5511">
        <f t="shared" si="344"/>
        <v>2017</v>
      </c>
      <c r="E5511" t="str">
        <f t="shared" si="345"/>
        <v>Jan</v>
      </c>
      <c r="F5511" t="s">
        <v>37</v>
      </c>
      <c r="G5511" t="s">
        <v>737</v>
      </c>
      <c r="H5511" t="s">
        <v>51</v>
      </c>
      <c r="I5511" t="s">
        <v>39</v>
      </c>
      <c r="J5511" t="s">
        <v>33</v>
      </c>
      <c r="K5511">
        <v>92037</v>
      </c>
      <c r="L5511" t="s">
        <v>34</v>
      </c>
      <c r="M5511" t="s">
        <v>5950</v>
      </c>
      <c r="N5511" t="s">
        <v>128</v>
      </c>
      <c r="O5511" t="s">
        <v>5802</v>
      </c>
      <c r="P5511" s="4">
        <v>44.4</v>
      </c>
      <c r="Q5511" s="4">
        <v>44.4</v>
      </c>
      <c r="R5511" s="4">
        <f t="shared" si="346"/>
        <v>0</v>
      </c>
      <c r="S5511" s="4">
        <f t="shared" si="347"/>
        <v>0</v>
      </c>
    </row>
    <row r="5512" spans="1:19" x14ac:dyDescent="0.3">
      <c r="A5512" t="s">
        <v>4045</v>
      </c>
      <c r="B5512" s="1">
        <v>43450</v>
      </c>
      <c r="C5512" s="1">
        <v>43454</v>
      </c>
      <c r="D5512">
        <f t="shared" si="344"/>
        <v>2018</v>
      </c>
      <c r="E5512" t="str">
        <f t="shared" si="345"/>
        <v>Dec</v>
      </c>
      <c r="F5512" t="s">
        <v>67</v>
      </c>
      <c r="G5512" t="s">
        <v>824</v>
      </c>
      <c r="H5512" t="s">
        <v>51</v>
      </c>
      <c r="I5512" t="s">
        <v>1292</v>
      </c>
      <c r="J5512" t="s">
        <v>33</v>
      </c>
      <c r="K5512">
        <v>94086</v>
      </c>
      <c r="L5512" t="s">
        <v>34</v>
      </c>
      <c r="M5512" t="s">
        <v>5950</v>
      </c>
      <c r="N5512" t="s">
        <v>128</v>
      </c>
      <c r="O5512" t="s">
        <v>5802</v>
      </c>
      <c r="P5512" s="4">
        <v>44.4</v>
      </c>
      <c r="Q5512" s="4">
        <v>44.4</v>
      </c>
      <c r="R5512" s="4">
        <f t="shared" si="346"/>
        <v>0</v>
      </c>
      <c r="S5512" s="4">
        <f t="shared" si="347"/>
        <v>0</v>
      </c>
    </row>
    <row r="5513" spans="1:19" ht="15.6" x14ac:dyDescent="0.3">
      <c r="A5513" t="s">
        <v>4862</v>
      </c>
      <c r="B5513" s="1">
        <v>43317</v>
      </c>
      <c r="C5513" s="1">
        <v>43321</v>
      </c>
      <c r="D5513">
        <f t="shared" si="344"/>
        <v>2018</v>
      </c>
      <c r="E5513" t="str">
        <f t="shared" si="345"/>
        <v>Aug</v>
      </c>
      <c r="F5513" t="s">
        <v>37</v>
      </c>
      <c r="G5513" t="s">
        <v>435</v>
      </c>
      <c r="H5513" s="2" t="s">
        <v>22</v>
      </c>
      <c r="I5513" t="s">
        <v>3450</v>
      </c>
      <c r="J5513" t="s">
        <v>653</v>
      </c>
      <c r="K5513">
        <v>46203</v>
      </c>
      <c r="L5513" t="s">
        <v>25</v>
      </c>
      <c r="M5513" t="s">
        <v>5950</v>
      </c>
      <c r="N5513" t="s">
        <v>128</v>
      </c>
      <c r="O5513" t="s">
        <v>5802</v>
      </c>
      <c r="P5513" s="4">
        <v>133.19999999999999</v>
      </c>
      <c r="Q5513" s="4">
        <v>133.19999999999999</v>
      </c>
      <c r="R5513" s="4">
        <f t="shared" si="346"/>
        <v>0</v>
      </c>
      <c r="S5513" s="4">
        <f t="shared" si="347"/>
        <v>0</v>
      </c>
    </row>
    <row r="5514" spans="1:19" ht="15.6" x14ac:dyDescent="0.3">
      <c r="A5514" t="s">
        <v>3002</v>
      </c>
      <c r="B5514" s="1">
        <v>42418</v>
      </c>
      <c r="C5514" s="1">
        <v>42424</v>
      </c>
      <c r="D5514">
        <f t="shared" si="344"/>
        <v>2016</v>
      </c>
      <c r="E5514" t="str">
        <f t="shared" si="345"/>
        <v>Feb</v>
      </c>
      <c r="F5514" t="s">
        <v>37</v>
      </c>
      <c r="G5514" t="s">
        <v>3003</v>
      </c>
      <c r="H5514" s="2" t="s">
        <v>22</v>
      </c>
      <c r="I5514" t="s">
        <v>406</v>
      </c>
      <c r="J5514" t="s">
        <v>33</v>
      </c>
      <c r="K5514">
        <v>90805</v>
      </c>
      <c r="L5514" t="s">
        <v>34</v>
      </c>
      <c r="M5514" t="s">
        <v>5952</v>
      </c>
      <c r="N5514" t="s">
        <v>128</v>
      </c>
      <c r="O5514" t="s">
        <v>5802</v>
      </c>
      <c r="P5514" s="4">
        <v>61.06</v>
      </c>
      <c r="Q5514" s="4">
        <v>61.06</v>
      </c>
      <c r="R5514" s="4">
        <f t="shared" si="346"/>
        <v>0</v>
      </c>
      <c r="S5514" s="4">
        <f t="shared" si="347"/>
        <v>0</v>
      </c>
    </row>
    <row r="5515" spans="1:19" ht="15.6" x14ac:dyDescent="0.3">
      <c r="A5515" t="s">
        <v>5070</v>
      </c>
      <c r="B5515" s="1">
        <v>42674</v>
      </c>
      <c r="C5515" s="1">
        <v>42678</v>
      </c>
      <c r="D5515">
        <f t="shared" si="344"/>
        <v>2016</v>
      </c>
      <c r="E5515" t="str">
        <f t="shared" si="345"/>
        <v>Oct</v>
      </c>
      <c r="F5515" t="s">
        <v>67</v>
      </c>
      <c r="G5515" t="s">
        <v>661</v>
      </c>
      <c r="H5515" s="2" t="s">
        <v>22</v>
      </c>
      <c r="I5515" t="s">
        <v>154</v>
      </c>
      <c r="J5515" t="s">
        <v>33</v>
      </c>
      <c r="K5515">
        <v>93905</v>
      </c>
      <c r="L5515" t="s">
        <v>34</v>
      </c>
      <c r="M5515" t="s">
        <v>5952</v>
      </c>
      <c r="N5515" t="s">
        <v>128</v>
      </c>
      <c r="O5515" t="s">
        <v>5802</v>
      </c>
      <c r="P5515" s="4">
        <v>427.42</v>
      </c>
      <c r="Q5515" s="4">
        <v>427.42</v>
      </c>
      <c r="R5515" s="4">
        <f t="shared" si="346"/>
        <v>0</v>
      </c>
      <c r="S5515" s="4">
        <f t="shared" si="347"/>
        <v>0</v>
      </c>
    </row>
    <row r="5516" spans="1:19" ht="15.6" x14ac:dyDescent="0.3">
      <c r="A5516" t="s">
        <v>1739</v>
      </c>
      <c r="B5516" s="1">
        <v>43388</v>
      </c>
      <c r="C5516" s="1">
        <v>43393</v>
      </c>
      <c r="D5516">
        <f t="shared" si="344"/>
        <v>2018</v>
      </c>
      <c r="E5516" t="str">
        <f t="shared" si="345"/>
        <v>Oct</v>
      </c>
      <c r="F5516" t="s">
        <v>37</v>
      </c>
      <c r="G5516" t="s">
        <v>547</v>
      </c>
      <c r="H5516" s="2" t="s">
        <v>22</v>
      </c>
      <c r="I5516" t="s">
        <v>1740</v>
      </c>
      <c r="J5516" t="s">
        <v>33</v>
      </c>
      <c r="K5516">
        <v>91360</v>
      </c>
      <c r="L5516" t="s">
        <v>34</v>
      </c>
      <c r="M5516" t="s">
        <v>5952</v>
      </c>
      <c r="N5516" t="s">
        <v>128</v>
      </c>
      <c r="O5516" t="s">
        <v>5802</v>
      </c>
      <c r="P5516" s="4">
        <v>152.65</v>
      </c>
      <c r="Q5516" s="4">
        <v>152.65</v>
      </c>
      <c r="R5516" s="4">
        <f t="shared" si="346"/>
        <v>0</v>
      </c>
      <c r="S5516" s="4">
        <f t="shared" si="347"/>
        <v>0</v>
      </c>
    </row>
    <row r="5517" spans="1:19" ht="15.6" x14ac:dyDescent="0.3">
      <c r="A5517" t="s">
        <v>5268</v>
      </c>
      <c r="B5517" s="1">
        <v>43226</v>
      </c>
      <c r="C5517" s="1">
        <v>43226</v>
      </c>
      <c r="D5517">
        <f t="shared" si="344"/>
        <v>2018</v>
      </c>
      <c r="E5517" t="str">
        <f t="shared" si="345"/>
        <v>May</v>
      </c>
      <c r="F5517" t="s">
        <v>30</v>
      </c>
      <c r="G5517" t="s">
        <v>2028</v>
      </c>
      <c r="H5517" s="2" t="s">
        <v>22</v>
      </c>
      <c r="I5517" t="s">
        <v>1899</v>
      </c>
      <c r="J5517" t="s">
        <v>83</v>
      </c>
      <c r="K5517">
        <v>28205</v>
      </c>
      <c r="L5517" t="s">
        <v>44</v>
      </c>
      <c r="M5517" t="s">
        <v>5952</v>
      </c>
      <c r="N5517" t="s">
        <v>128</v>
      </c>
      <c r="O5517" t="s">
        <v>5802</v>
      </c>
      <c r="P5517" s="4">
        <v>122.12</v>
      </c>
      <c r="Q5517" s="4">
        <v>122.12</v>
      </c>
      <c r="R5517" s="4">
        <f t="shared" si="346"/>
        <v>0</v>
      </c>
      <c r="S5517" s="4">
        <f t="shared" si="347"/>
        <v>0</v>
      </c>
    </row>
    <row r="5518" spans="1:19" ht="15.6" x14ac:dyDescent="0.3">
      <c r="A5518" t="s">
        <v>3866</v>
      </c>
      <c r="B5518" s="1">
        <v>42504</v>
      </c>
      <c r="C5518" s="1">
        <v>42507</v>
      </c>
      <c r="D5518">
        <f t="shared" si="344"/>
        <v>2016</v>
      </c>
      <c r="E5518" t="str">
        <f t="shared" si="345"/>
        <v>May</v>
      </c>
      <c r="F5518" t="s">
        <v>20</v>
      </c>
      <c r="G5518" t="s">
        <v>3265</v>
      </c>
      <c r="H5518" s="2" t="s">
        <v>22</v>
      </c>
      <c r="I5518" t="s">
        <v>735</v>
      </c>
      <c r="J5518" t="s">
        <v>101</v>
      </c>
      <c r="K5518">
        <v>19013</v>
      </c>
      <c r="L5518" t="s">
        <v>54</v>
      </c>
      <c r="M5518" t="s">
        <v>5952</v>
      </c>
      <c r="N5518" t="s">
        <v>128</v>
      </c>
      <c r="O5518" t="s">
        <v>5802</v>
      </c>
      <c r="P5518" s="4">
        <v>97.695999999999998</v>
      </c>
      <c r="Q5518" s="4">
        <v>97.695999999999998</v>
      </c>
      <c r="R5518" s="4">
        <f t="shared" si="346"/>
        <v>0</v>
      </c>
      <c r="S5518" s="4">
        <f t="shared" si="347"/>
        <v>0</v>
      </c>
    </row>
    <row r="5519" spans="1:19" ht="15.6" x14ac:dyDescent="0.3">
      <c r="A5519" t="s">
        <v>4244</v>
      </c>
      <c r="B5519" s="1">
        <v>42637</v>
      </c>
      <c r="C5519" s="1">
        <v>42637</v>
      </c>
      <c r="D5519">
        <f t="shared" si="344"/>
        <v>2016</v>
      </c>
      <c r="E5519" t="str">
        <f t="shared" si="345"/>
        <v>Sep</v>
      </c>
      <c r="F5519" t="s">
        <v>30</v>
      </c>
      <c r="G5519" t="s">
        <v>1011</v>
      </c>
      <c r="H5519" s="2" t="s">
        <v>22</v>
      </c>
      <c r="I5519" t="s">
        <v>182</v>
      </c>
      <c r="J5519" t="s">
        <v>233</v>
      </c>
      <c r="K5519">
        <v>43229</v>
      </c>
      <c r="L5519" t="s">
        <v>54</v>
      </c>
      <c r="M5519" t="s">
        <v>5952</v>
      </c>
      <c r="N5519" t="s">
        <v>128</v>
      </c>
      <c r="O5519" t="s">
        <v>5802</v>
      </c>
      <c r="P5519" s="4">
        <v>24.423999999999999</v>
      </c>
      <c r="Q5519" s="4">
        <v>24.423999999999999</v>
      </c>
      <c r="R5519" s="4">
        <f t="shared" si="346"/>
        <v>0</v>
      </c>
      <c r="S5519" s="4">
        <f t="shared" si="347"/>
        <v>0</v>
      </c>
    </row>
    <row r="5520" spans="1:19" x14ac:dyDescent="0.3">
      <c r="A5520" t="s">
        <v>5783</v>
      </c>
      <c r="B5520" s="1">
        <v>42909</v>
      </c>
      <c r="C5520" s="1">
        <v>42914</v>
      </c>
      <c r="D5520">
        <f t="shared" si="344"/>
        <v>2017</v>
      </c>
      <c r="E5520" t="str">
        <f t="shared" si="345"/>
        <v>Jun</v>
      </c>
      <c r="F5520" t="s">
        <v>37</v>
      </c>
      <c r="G5520" t="s">
        <v>441</v>
      </c>
      <c r="H5520" t="s">
        <v>51</v>
      </c>
      <c r="I5520" t="s">
        <v>61</v>
      </c>
      <c r="J5520" t="s">
        <v>62</v>
      </c>
      <c r="K5520">
        <v>10009</v>
      </c>
      <c r="L5520" t="s">
        <v>54</v>
      </c>
      <c r="M5520" t="s">
        <v>5952</v>
      </c>
      <c r="N5520" t="s">
        <v>128</v>
      </c>
      <c r="O5520" t="s">
        <v>5802</v>
      </c>
      <c r="P5520" s="4">
        <v>122.12</v>
      </c>
      <c r="Q5520" s="4">
        <v>122.12</v>
      </c>
      <c r="R5520" s="4">
        <f t="shared" si="346"/>
        <v>0</v>
      </c>
      <c r="S5520" s="4">
        <f t="shared" si="347"/>
        <v>0</v>
      </c>
    </row>
    <row r="5521" spans="1:19" ht="15.6" x14ac:dyDescent="0.3">
      <c r="A5521" t="s">
        <v>5202</v>
      </c>
      <c r="B5521" s="1">
        <v>43166</v>
      </c>
      <c r="C5521" s="1">
        <v>43171</v>
      </c>
      <c r="D5521">
        <f t="shared" si="344"/>
        <v>2018</v>
      </c>
      <c r="E5521" t="str">
        <f t="shared" si="345"/>
        <v>Mar</v>
      </c>
      <c r="F5521" t="s">
        <v>37</v>
      </c>
      <c r="G5521" t="s">
        <v>2055</v>
      </c>
      <c r="H5521" s="2" t="s">
        <v>22</v>
      </c>
      <c r="I5521" t="s">
        <v>61</v>
      </c>
      <c r="J5521" t="s">
        <v>62</v>
      </c>
      <c r="K5521">
        <v>10035</v>
      </c>
      <c r="L5521" t="s">
        <v>54</v>
      </c>
      <c r="M5521" t="s">
        <v>5952</v>
      </c>
      <c r="N5521" t="s">
        <v>128</v>
      </c>
      <c r="O5521" t="s">
        <v>5802</v>
      </c>
      <c r="P5521" s="4">
        <v>91.59</v>
      </c>
      <c r="Q5521" s="4">
        <v>91.59</v>
      </c>
      <c r="R5521" s="4">
        <f t="shared" si="346"/>
        <v>0</v>
      </c>
      <c r="S5521" s="4">
        <f t="shared" si="347"/>
        <v>0</v>
      </c>
    </row>
    <row r="5522" spans="1:19" ht="15.6" x14ac:dyDescent="0.3">
      <c r="A5522" t="s">
        <v>4581</v>
      </c>
      <c r="B5522" s="1">
        <v>42297</v>
      </c>
      <c r="C5522" s="1">
        <v>42299</v>
      </c>
      <c r="D5522">
        <f t="shared" si="344"/>
        <v>2015</v>
      </c>
      <c r="E5522" t="str">
        <f t="shared" si="345"/>
        <v>Oct</v>
      </c>
      <c r="F5522" t="s">
        <v>67</v>
      </c>
      <c r="G5522" t="s">
        <v>885</v>
      </c>
      <c r="H5522" s="2" t="s">
        <v>22</v>
      </c>
      <c r="I5522" t="s">
        <v>23</v>
      </c>
      <c r="J5522" t="s">
        <v>24</v>
      </c>
      <c r="K5522">
        <v>60653</v>
      </c>
      <c r="L5522" t="s">
        <v>25</v>
      </c>
      <c r="M5522" t="s">
        <v>5952</v>
      </c>
      <c r="N5522" t="s">
        <v>128</v>
      </c>
      <c r="O5522" t="s">
        <v>5802</v>
      </c>
      <c r="P5522" s="4">
        <v>24.423999999999999</v>
      </c>
      <c r="Q5522" s="4">
        <v>24.423999999999999</v>
      </c>
      <c r="R5522" s="4">
        <f t="shared" si="346"/>
        <v>0</v>
      </c>
      <c r="S5522" s="4">
        <f t="shared" si="347"/>
        <v>0</v>
      </c>
    </row>
    <row r="5523" spans="1:19" x14ac:dyDescent="0.3">
      <c r="A5523" t="s">
        <v>1446</v>
      </c>
      <c r="B5523" s="1">
        <v>43057</v>
      </c>
      <c r="C5523" s="1">
        <v>43061</v>
      </c>
      <c r="D5523">
        <f t="shared" si="344"/>
        <v>2017</v>
      </c>
      <c r="E5523" t="str">
        <f t="shared" si="345"/>
        <v>Nov</v>
      </c>
      <c r="F5523" t="s">
        <v>37</v>
      </c>
      <c r="G5523" t="s">
        <v>318</v>
      </c>
      <c r="H5523" t="s">
        <v>51</v>
      </c>
      <c r="I5523" t="s">
        <v>684</v>
      </c>
      <c r="J5523" t="s">
        <v>109</v>
      </c>
      <c r="K5523">
        <v>77506</v>
      </c>
      <c r="L5523" t="s">
        <v>25</v>
      </c>
      <c r="M5523" t="s">
        <v>5952</v>
      </c>
      <c r="N5523" t="s">
        <v>128</v>
      </c>
      <c r="O5523" t="s">
        <v>5802</v>
      </c>
      <c r="P5523" s="4">
        <v>48.847999999999999</v>
      </c>
      <c r="Q5523" s="4">
        <v>48.847999999999999</v>
      </c>
      <c r="R5523" s="4">
        <f t="shared" si="346"/>
        <v>0</v>
      </c>
      <c r="S5523" s="4">
        <f t="shared" si="347"/>
        <v>0</v>
      </c>
    </row>
    <row r="5524" spans="1:19" ht="15.6" x14ac:dyDescent="0.3">
      <c r="A5524" t="s">
        <v>399</v>
      </c>
      <c r="B5524" s="1">
        <v>43442</v>
      </c>
      <c r="C5524" s="1">
        <v>43447</v>
      </c>
      <c r="D5524">
        <f t="shared" si="344"/>
        <v>2018</v>
      </c>
      <c r="E5524" t="str">
        <f t="shared" si="345"/>
        <v>Dec</v>
      </c>
      <c r="F5524" t="s">
        <v>37</v>
      </c>
      <c r="G5524" t="s">
        <v>168</v>
      </c>
      <c r="H5524" s="2" t="s">
        <v>22</v>
      </c>
      <c r="I5524" t="s">
        <v>400</v>
      </c>
      <c r="J5524" t="s">
        <v>148</v>
      </c>
      <c r="K5524">
        <v>53711</v>
      </c>
      <c r="L5524" t="s">
        <v>25</v>
      </c>
      <c r="M5524" t="s">
        <v>5952</v>
      </c>
      <c r="N5524" t="s">
        <v>128</v>
      </c>
      <c r="O5524" t="s">
        <v>5802</v>
      </c>
      <c r="P5524" s="4">
        <v>61.06</v>
      </c>
      <c r="Q5524" s="4">
        <v>61.06</v>
      </c>
      <c r="R5524" s="4">
        <f t="shared" si="346"/>
        <v>0</v>
      </c>
      <c r="S5524" s="4">
        <f t="shared" si="347"/>
        <v>0</v>
      </c>
    </row>
    <row r="5525" spans="1:19" ht="15.6" x14ac:dyDescent="0.3">
      <c r="A5525" t="s">
        <v>5928</v>
      </c>
      <c r="B5525" s="1">
        <v>42970</v>
      </c>
      <c r="C5525" s="1">
        <v>42976</v>
      </c>
      <c r="D5525">
        <f t="shared" si="344"/>
        <v>2017</v>
      </c>
      <c r="E5525" t="str">
        <f t="shared" si="345"/>
        <v>Aug</v>
      </c>
      <c r="F5525" t="s">
        <v>37</v>
      </c>
      <c r="G5525" t="s">
        <v>373</v>
      </c>
      <c r="H5525" s="2" t="s">
        <v>22</v>
      </c>
      <c r="I5525" t="s">
        <v>5929</v>
      </c>
      <c r="J5525" t="s">
        <v>148</v>
      </c>
      <c r="K5525">
        <v>53081</v>
      </c>
      <c r="L5525" t="s">
        <v>25</v>
      </c>
      <c r="M5525" t="s">
        <v>5953</v>
      </c>
      <c r="N5525" t="s">
        <v>128</v>
      </c>
      <c r="O5525" t="s">
        <v>5802</v>
      </c>
      <c r="P5525" s="4">
        <v>37.590000000000003</v>
      </c>
      <c r="Q5525" s="4">
        <v>37.590000000000003</v>
      </c>
      <c r="R5525" s="4">
        <f t="shared" si="346"/>
        <v>0</v>
      </c>
      <c r="S5525" s="4">
        <f t="shared" si="347"/>
        <v>0</v>
      </c>
    </row>
    <row r="5526" spans="1:19" ht="15.6" x14ac:dyDescent="0.3">
      <c r="A5526" t="s">
        <v>5954</v>
      </c>
      <c r="B5526" s="1">
        <v>43164</v>
      </c>
      <c r="C5526" s="1">
        <v>43164</v>
      </c>
      <c r="D5526">
        <f t="shared" si="344"/>
        <v>2018</v>
      </c>
      <c r="E5526" t="str">
        <f t="shared" si="345"/>
        <v>Mar</v>
      </c>
      <c r="F5526" t="s">
        <v>30</v>
      </c>
      <c r="G5526" t="s">
        <v>985</v>
      </c>
      <c r="H5526" s="2" t="s">
        <v>22</v>
      </c>
      <c r="I5526" t="s">
        <v>589</v>
      </c>
      <c r="J5526" t="s">
        <v>148</v>
      </c>
      <c r="K5526">
        <v>53209</v>
      </c>
      <c r="L5526" t="s">
        <v>25</v>
      </c>
      <c r="M5526" t="s">
        <v>5953</v>
      </c>
      <c r="N5526" t="s">
        <v>128</v>
      </c>
      <c r="O5526" t="s">
        <v>5802</v>
      </c>
      <c r="P5526" s="4">
        <v>25.06</v>
      </c>
      <c r="Q5526" s="4">
        <v>25.06</v>
      </c>
      <c r="R5526" s="4">
        <f t="shared" si="346"/>
        <v>0</v>
      </c>
      <c r="S5526" s="4">
        <f t="shared" si="347"/>
        <v>0</v>
      </c>
    </row>
    <row r="5527" spans="1:19" ht="15.6" x14ac:dyDescent="0.3">
      <c r="A5527" t="s">
        <v>4724</v>
      </c>
      <c r="B5527" s="1">
        <v>43191</v>
      </c>
      <c r="C5527" s="1">
        <v>43195</v>
      </c>
      <c r="D5527">
        <f t="shared" si="344"/>
        <v>2018</v>
      </c>
      <c r="E5527" t="str">
        <f t="shared" si="345"/>
        <v>Apr</v>
      </c>
      <c r="F5527" t="s">
        <v>37</v>
      </c>
      <c r="G5527" t="s">
        <v>276</v>
      </c>
      <c r="H5527" s="2" t="s">
        <v>22</v>
      </c>
      <c r="I5527" t="s">
        <v>32</v>
      </c>
      <c r="J5527" t="s">
        <v>33</v>
      </c>
      <c r="K5527">
        <v>94110</v>
      </c>
      <c r="L5527" t="s">
        <v>34</v>
      </c>
      <c r="M5527" t="s">
        <v>5955</v>
      </c>
      <c r="N5527" t="s">
        <v>128</v>
      </c>
      <c r="O5527" t="s">
        <v>5802</v>
      </c>
      <c r="P5527" s="4">
        <v>5.78</v>
      </c>
      <c r="Q5527" s="4">
        <v>5</v>
      </c>
      <c r="R5527" s="4">
        <f t="shared" si="346"/>
        <v>0.78000000000000025</v>
      </c>
      <c r="S5527" s="4">
        <f t="shared" si="347"/>
        <v>0.11700000000000003</v>
      </c>
    </row>
    <row r="5528" spans="1:19" ht="15.6" x14ac:dyDescent="0.3">
      <c r="A5528" t="s">
        <v>5956</v>
      </c>
      <c r="B5528" s="1">
        <v>42946</v>
      </c>
      <c r="C5528" s="1">
        <v>42951</v>
      </c>
      <c r="D5528">
        <f t="shared" si="344"/>
        <v>2017</v>
      </c>
      <c r="E5528" t="str">
        <f t="shared" si="345"/>
        <v>Jul</v>
      </c>
      <c r="F5528" t="s">
        <v>37</v>
      </c>
      <c r="G5528" t="s">
        <v>932</v>
      </c>
      <c r="H5528" s="2" t="s">
        <v>22</v>
      </c>
      <c r="I5528" t="s">
        <v>23</v>
      </c>
      <c r="J5528" t="s">
        <v>24</v>
      </c>
      <c r="K5528">
        <v>60623</v>
      </c>
      <c r="L5528" t="s">
        <v>25</v>
      </c>
      <c r="M5528" t="s">
        <v>5955</v>
      </c>
      <c r="N5528" t="s">
        <v>128</v>
      </c>
      <c r="O5528" t="s">
        <v>5802</v>
      </c>
      <c r="P5528" s="4">
        <v>9.2479999999999993</v>
      </c>
      <c r="Q5528" s="4">
        <v>18</v>
      </c>
      <c r="R5528" s="4">
        <f t="shared" si="346"/>
        <v>-8.7520000000000007</v>
      </c>
      <c r="S5528" s="4">
        <f t="shared" si="347"/>
        <v>-1.3128</v>
      </c>
    </row>
    <row r="5529" spans="1:19" ht="15.6" x14ac:dyDescent="0.3">
      <c r="A5529" t="s">
        <v>5957</v>
      </c>
      <c r="B5529" s="1">
        <v>43306</v>
      </c>
      <c r="C5529" s="1">
        <v>43312</v>
      </c>
      <c r="D5529">
        <f t="shared" si="344"/>
        <v>2018</v>
      </c>
      <c r="E5529" t="str">
        <f t="shared" si="345"/>
        <v>Jul</v>
      </c>
      <c r="F5529" t="s">
        <v>37</v>
      </c>
      <c r="G5529" t="s">
        <v>1730</v>
      </c>
      <c r="H5529" s="2" t="s">
        <v>22</v>
      </c>
      <c r="I5529" t="s">
        <v>1458</v>
      </c>
      <c r="J5529" t="s">
        <v>564</v>
      </c>
      <c r="K5529">
        <v>57103</v>
      </c>
      <c r="L5529" t="s">
        <v>25</v>
      </c>
      <c r="M5529" t="s">
        <v>5955</v>
      </c>
      <c r="N5529" t="s">
        <v>128</v>
      </c>
      <c r="O5529" t="s">
        <v>5802</v>
      </c>
      <c r="P5529" s="4">
        <v>20.23</v>
      </c>
      <c r="Q5529" s="4">
        <v>18</v>
      </c>
      <c r="R5529" s="4">
        <f t="shared" si="346"/>
        <v>2.2300000000000004</v>
      </c>
      <c r="S5529" s="4">
        <f t="shared" si="347"/>
        <v>0.33450000000000008</v>
      </c>
    </row>
    <row r="5530" spans="1:19" ht="15.6" x14ac:dyDescent="0.3">
      <c r="A5530" t="s">
        <v>4841</v>
      </c>
      <c r="B5530" s="1">
        <v>43393</v>
      </c>
      <c r="C5530" s="1">
        <v>43395</v>
      </c>
      <c r="D5530">
        <f t="shared" si="344"/>
        <v>2018</v>
      </c>
      <c r="E5530" t="str">
        <f t="shared" si="345"/>
        <v>Oct</v>
      </c>
      <c r="F5530" t="s">
        <v>67</v>
      </c>
      <c r="G5530" t="s">
        <v>746</v>
      </c>
      <c r="H5530" s="2" t="s">
        <v>22</v>
      </c>
      <c r="I5530" t="s">
        <v>4842</v>
      </c>
      <c r="J5530" t="s">
        <v>33</v>
      </c>
      <c r="K5530">
        <v>95695</v>
      </c>
      <c r="L5530" t="s">
        <v>34</v>
      </c>
      <c r="M5530" t="s">
        <v>5958</v>
      </c>
      <c r="N5530" t="s">
        <v>128</v>
      </c>
      <c r="O5530" t="s">
        <v>5802</v>
      </c>
      <c r="P5530" s="4">
        <v>3.75</v>
      </c>
      <c r="Q5530" s="4">
        <v>5</v>
      </c>
      <c r="R5530" s="4">
        <f t="shared" si="346"/>
        <v>-1.25</v>
      </c>
      <c r="S5530" s="4">
        <f t="shared" si="347"/>
        <v>-0.1875</v>
      </c>
    </row>
    <row r="5531" spans="1:19" x14ac:dyDescent="0.3">
      <c r="A5531" t="s">
        <v>3902</v>
      </c>
      <c r="B5531" s="1">
        <v>42635</v>
      </c>
      <c r="C5531" s="1">
        <v>42639</v>
      </c>
      <c r="D5531">
        <f t="shared" si="344"/>
        <v>2016</v>
      </c>
      <c r="E5531" t="str">
        <f t="shared" si="345"/>
        <v>Sep</v>
      </c>
      <c r="F5531" t="s">
        <v>37</v>
      </c>
      <c r="G5531" t="s">
        <v>1316</v>
      </c>
      <c r="H5531" t="s">
        <v>105</v>
      </c>
      <c r="I5531" t="s">
        <v>321</v>
      </c>
      <c r="J5531" t="s">
        <v>250</v>
      </c>
      <c r="K5531">
        <v>37064</v>
      </c>
      <c r="L5531" t="s">
        <v>44</v>
      </c>
      <c r="M5531" t="s">
        <v>5958</v>
      </c>
      <c r="N5531" t="s">
        <v>128</v>
      </c>
      <c r="O5531" t="s">
        <v>5802</v>
      </c>
      <c r="P5531" s="4">
        <v>12</v>
      </c>
      <c r="Q5531" s="4">
        <v>12</v>
      </c>
      <c r="R5531" s="4">
        <f t="shared" si="346"/>
        <v>0</v>
      </c>
      <c r="S5531" s="4">
        <f t="shared" si="347"/>
        <v>0</v>
      </c>
    </row>
    <row r="5532" spans="1:19" ht="15.6" x14ac:dyDescent="0.3">
      <c r="A5532" t="s">
        <v>5959</v>
      </c>
      <c r="B5532" s="1">
        <v>43119</v>
      </c>
      <c r="C5532" s="1">
        <v>43123</v>
      </c>
      <c r="D5532">
        <f t="shared" si="344"/>
        <v>2018</v>
      </c>
      <c r="E5532" t="str">
        <f t="shared" si="345"/>
        <v>Jan</v>
      </c>
      <c r="F5532" t="s">
        <v>67</v>
      </c>
      <c r="G5532" t="s">
        <v>1100</v>
      </c>
      <c r="H5532" s="2" t="s">
        <v>22</v>
      </c>
      <c r="I5532" t="s">
        <v>5960</v>
      </c>
      <c r="J5532" t="s">
        <v>109</v>
      </c>
      <c r="K5532">
        <v>76248</v>
      </c>
      <c r="L5532" t="s">
        <v>25</v>
      </c>
      <c r="M5532" t="s">
        <v>5958</v>
      </c>
      <c r="N5532" t="s">
        <v>128</v>
      </c>
      <c r="O5532" t="s">
        <v>5802</v>
      </c>
      <c r="P5532" s="4">
        <v>6</v>
      </c>
      <c r="Q5532" s="4">
        <v>5</v>
      </c>
      <c r="R5532" s="4">
        <f t="shared" si="346"/>
        <v>1</v>
      </c>
      <c r="S5532" s="4">
        <f t="shared" si="347"/>
        <v>0.15</v>
      </c>
    </row>
    <row r="5533" spans="1:19" ht="15.6" x14ac:dyDescent="0.3">
      <c r="A5533" t="s">
        <v>5367</v>
      </c>
      <c r="B5533" s="1">
        <v>42988</v>
      </c>
      <c r="C5533" s="1">
        <v>42992</v>
      </c>
      <c r="D5533">
        <f t="shared" si="344"/>
        <v>2017</v>
      </c>
      <c r="E5533" t="str">
        <f t="shared" si="345"/>
        <v>Sep</v>
      </c>
      <c r="F5533" t="s">
        <v>37</v>
      </c>
      <c r="G5533" t="s">
        <v>218</v>
      </c>
      <c r="H5533" s="2" t="s">
        <v>22</v>
      </c>
      <c r="I5533" t="s">
        <v>2737</v>
      </c>
      <c r="J5533" t="s">
        <v>70</v>
      </c>
      <c r="K5533">
        <v>98026</v>
      </c>
      <c r="L5533" t="s">
        <v>34</v>
      </c>
      <c r="M5533" t="s">
        <v>5961</v>
      </c>
      <c r="N5533" t="s">
        <v>110</v>
      </c>
      <c r="O5533" t="s">
        <v>5802</v>
      </c>
      <c r="P5533" s="4">
        <v>7.38</v>
      </c>
      <c r="Q5533" s="4">
        <v>5</v>
      </c>
      <c r="R5533" s="4">
        <f t="shared" si="346"/>
        <v>2.38</v>
      </c>
      <c r="S5533" s="4">
        <f t="shared" si="347"/>
        <v>0.35699999999999998</v>
      </c>
    </row>
    <row r="5534" spans="1:19" ht="15.6" x14ac:dyDescent="0.3">
      <c r="A5534" t="s">
        <v>4507</v>
      </c>
      <c r="B5534" s="1">
        <v>42990</v>
      </c>
      <c r="C5534" s="1">
        <v>42994</v>
      </c>
      <c r="D5534">
        <f t="shared" si="344"/>
        <v>2017</v>
      </c>
      <c r="E5534" t="str">
        <f t="shared" si="345"/>
        <v>Sep</v>
      </c>
      <c r="F5534" t="s">
        <v>37</v>
      </c>
      <c r="G5534" t="s">
        <v>2906</v>
      </c>
      <c r="H5534" s="2" t="s">
        <v>22</v>
      </c>
      <c r="I5534" t="s">
        <v>69</v>
      </c>
      <c r="J5534" t="s">
        <v>70</v>
      </c>
      <c r="K5534">
        <v>98103</v>
      </c>
      <c r="L5534" t="s">
        <v>34</v>
      </c>
      <c r="M5534" t="s">
        <v>5961</v>
      </c>
      <c r="N5534" t="s">
        <v>128</v>
      </c>
      <c r="O5534" t="s">
        <v>5802</v>
      </c>
      <c r="P5534" s="4">
        <v>11.07</v>
      </c>
      <c r="Q5534" s="4">
        <v>18</v>
      </c>
      <c r="R5534" s="4">
        <f t="shared" si="346"/>
        <v>-6.93</v>
      </c>
      <c r="S5534" s="4">
        <f t="shared" si="347"/>
        <v>-1.0394999999999999</v>
      </c>
    </row>
    <row r="5535" spans="1:19" x14ac:dyDescent="0.3">
      <c r="A5535" t="s">
        <v>5962</v>
      </c>
      <c r="B5535" s="1">
        <v>42896</v>
      </c>
      <c r="C5535" s="1">
        <v>42898</v>
      </c>
      <c r="D5535">
        <f t="shared" si="344"/>
        <v>2017</v>
      </c>
      <c r="E5535" t="str">
        <f t="shared" si="345"/>
        <v>Jun</v>
      </c>
      <c r="F5535" t="s">
        <v>20</v>
      </c>
      <c r="G5535" t="s">
        <v>261</v>
      </c>
      <c r="H5535" t="s">
        <v>51</v>
      </c>
      <c r="I5535" t="s">
        <v>100</v>
      </c>
      <c r="J5535" t="s">
        <v>101</v>
      </c>
      <c r="K5535">
        <v>19140</v>
      </c>
      <c r="L5535" t="s">
        <v>54</v>
      </c>
      <c r="M5535" t="s">
        <v>5961</v>
      </c>
      <c r="N5535" t="s">
        <v>128</v>
      </c>
      <c r="O5535" t="s">
        <v>5802</v>
      </c>
      <c r="P5535" s="4">
        <v>23.616</v>
      </c>
      <c r="Q5535" s="4">
        <v>23.616</v>
      </c>
      <c r="R5535" s="4">
        <f t="shared" si="346"/>
        <v>0</v>
      </c>
      <c r="S5535" s="4">
        <f t="shared" si="347"/>
        <v>0</v>
      </c>
    </row>
    <row r="5536" spans="1:19" x14ac:dyDescent="0.3">
      <c r="A5536" t="s">
        <v>5963</v>
      </c>
      <c r="B5536" s="1">
        <v>42909</v>
      </c>
      <c r="C5536" s="1">
        <v>42913</v>
      </c>
      <c r="D5536">
        <f t="shared" si="344"/>
        <v>2017</v>
      </c>
      <c r="E5536" t="str">
        <f t="shared" si="345"/>
        <v>Jun</v>
      </c>
      <c r="F5536" t="s">
        <v>67</v>
      </c>
      <c r="G5536" t="s">
        <v>1929</v>
      </c>
      <c r="H5536" t="s">
        <v>51</v>
      </c>
      <c r="I5536" t="s">
        <v>61</v>
      </c>
      <c r="J5536" t="s">
        <v>62</v>
      </c>
      <c r="K5536">
        <v>10035</v>
      </c>
      <c r="L5536" t="s">
        <v>54</v>
      </c>
      <c r="M5536" t="s">
        <v>5961</v>
      </c>
      <c r="N5536" t="s">
        <v>128</v>
      </c>
      <c r="O5536" t="s">
        <v>5802</v>
      </c>
      <c r="P5536" s="4">
        <v>25.83</v>
      </c>
      <c r="Q5536" s="4">
        <v>25.83</v>
      </c>
      <c r="R5536" s="4">
        <f t="shared" si="346"/>
        <v>0</v>
      </c>
      <c r="S5536" s="4">
        <f t="shared" si="347"/>
        <v>0</v>
      </c>
    </row>
    <row r="5537" spans="1:19" ht="15.6" x14ac:dyDescent="0.3">
      <c r="A5537" t="s">
        <v>5964</v>
      </c>
      <c r="B5537" s="1">
        <v>43099</v>
      </c>
      <c r="C5537" s="1">
        <v>43104</v>
      </c>
      <c r="D5537">
        <f t="shared" si="344"/>
        <v>2017</v>
      </c>
      <c r="E5537" t="str">
        <f t="shared" si="345"/>
        <v>Dec</v>
      </c>
      <c r="F5537" t="s">
        <v>37</v>
      </c>
      <c r="G5537" t="s">
        <v>558</v>
      </c>
      <c r="H5537" s="2" t="s">
        <v>22</v>
      </c>
      <c r="I5537" t="s">
        <v>182</v>
      </c>
      <c r="J5537" t="s">
        <v>233</v>
      </c>
      <c r="K5537">
        <v>43229</v>
      </c>
      <c r="L5537" t="s">
        <v>54</v>
      </c>
      <c r="M5537" t="s">
        <v>5961</v>
      </c>
      <c r="N5537" t="s">
        <v>110</v>
      </c>
      <c r="O5537" t="s">
        <v>5802</v>
      </c>
      <c r="P5537" s="4">
        <v>5.9039999999999999</v>
      </c>
      <c r="Q5537" s="4">
        <v>5</v>
      </c>
      <c r="R5537" s="4">
        <f t="shared" si="346"/>
        <v>0.90399999999999991</v>
      </c>
      <c r="S5537" s="4">
        <f t="shared" si="347"/>
        <v>0.13559999999999997</v>
      </c>
    </row>
    <row r="5538" spans="1:19" ht="15.6" x14ac:dyDescent="0.3">
      <c r="A5538" t="s">
        <v>5406</v>
      </c>
      <c r="B5538" s="1">
        <v>42358</v>
      </c>
      <c r="C5538" s="1">
        <v>42361</v>
      </c>
      <c r="D5538">
        <f t="shared" si="344"/>
        <v>2015</v>
      </c>
      <c r="E5538" t="str">
        <f t="shared" si="345"/>
        <v>Dec</v>
      </c>
      <c r="F5538" t="s">
        <v>20</v>
      </c>
      <c r="G5538" t="s">
        <v>1764</v>
      </c>
      <c r="H5538" s="2" t="s">
        <v>22</v>
      </c>
      <c r="I5538" t="s">
        <v>3450</v>
      </c>
      <c r="J5538" t="s">
        <v>653</v>
      </c>
      <c r="K5538">
        <v>46203</v>
      </c>
      <c r="L5538" t="s">
        <v>25</v>
      </c>
      <c r="M5538" t="s">
        <v>5961</v>
      </c>
      <c r="N5538" t="s">
        <v>128</v>
      </c>
      <c r="O5538" t="s">
        <v>5802</v>
      </c>
      <c r="P5538" s="4">
        <v>3.69</v>
      </c>
      <c r="Q5538" s="4">
        <v>80</v>
      </c>
      <c r="R5538" s="4">
        <f t="shared" si="346"/>
        <v>-76.31</v>
      </c>
      <c r="S5538" s="4">
        <f t="shared" si="347"/>
        <v>-11.4465</v>
      </c>
    </row>
    <row r="5539" spans="1:19" ht="15.6" x14ac:dyDescent="0.3">
      <c r="A5539" t="s">
        <v>1775</v>
      </c>
      <c r="B5539" s="1">
        <v>43422</v>
      </c>
      <c r="C5539" s="1">
        <v>43422</v>
      </c>
      <c r="D5539">
        <f t="shared" si="344"/>
        <v>2018</v>
      </c>
      <c r="E5539" t="str">
        <f t="shared" si="345"/>
        <v>Nov</v>
      </c>
      <c r="F5539" t="s">
        <v>30</v>
      </c>
      <c r="G5539" t="s">
        <v>1776</v>
      </c>
      <c r="H5539" s="2" t="s">
        <v>22</v>
      </c>
      <c r="I5539" t="s">
        <v>589</v>
      </c>
      <c r="J5539" t="s">
        <v>148</v>
      </c>
      <c r="K5539">
        <v>53209</v>
      </c>
      <c r="L5539" t="s">
        <v>25</v>
      </c>
      <c r="M5539" t="s">
        <v>5961</v>
      </c>
      <c r="N5539" t="s">
        <v>128</v>
      </c>
      <c r="O5539" t="s">
        <v>5802</v>
      </c>
      <c r="P5539" s="4">
        <v>7.38</v>
      </c>
      <c r="Q5539" s="4">
        <v>5</v>
      </c>
      <c r="R5539" s="4">
        <f t="shared" si="346"/>
        <v>2.38</v>
      </c>
      <c r="S5539" s="4">
        <f t="shared" si="347"/>
        <v>0.35699999999999998</v>
      </c>
    </row>
    <row r="5540" spans="1:19" ht="15.6" x14ac:dyDescent="0.3">
      <c r="A5540" t="s">
        <v>537</v>
      </c>
      <c r="B5540" s="1">
        <v>42521</v>
      </c>
      <c r="C5540" s="1">
        <v>42525</v>
      </c>
      <c r="D5540">
        <f t="shared" si="344"/>
        <v>2016</v>
      </c>
      <c r="E5540" t="str">
        <f t="shared" si="345"/>
        <v>May</v>
      </c>
      <c r="F5540" t="s">
        <v>37</v>
      </c>
      <c r="G5540" t="s">
        <v>538</v>
      </c>
      <c r="H5540" s="2" t="s">
        <v>22</v>
      </c>
      <c r="I5540" t="s">
        <v>539</v>
      </c>
      <c r="J5540" t="s">
        <v>415</v>
      </c>
      <c r="K5540">
        <v>84057</v>
      </c>
      <c r="L5540" t="s">
        <v>34</v>
      </c>
      <c r="M5540" t="s">
        <v>5965</v>
      </c>
      <c r="N5540" t="s">
        <v>128</v>
      </c>
      <c r="O5540" t="s">
        <v>5802</v>
      </c>
      <c r="P5540" s="4">
        <v>15.75</v>
      </c>
      <c r="Q5540" s="4">
        <v>18</v>
      </c>
      <c r="R5540" s="4">
        <f t="shared" si="346"/>
        <v>-2.25</v>
      </c>
      <c r="S5540" s="4">
        <f t="shared" si="347"/>
        <v>-0.33749999999999997</v>
      </c>
    </row>
    <row r="5541" spans="1:19" ht="15.6" x14ac:dyDescent="0.3">
      <c r="A5541" t="s">
        <v>5583</v>
      </c>
      <c r="B5541" s="1">
        <v>42937</v>
      </c>
      <c r="C5541" s="1">
        <v>42942</v>
      </c>
      <c r="D5541">
        <f t="shared" si="344"/>
        <v>2017</v>
      </c>
      <c r="E5541" t="str">
        <f t="shared" si="345"/>
        <v>Jul</v>
      </c>
      <c r="F5541" t="s">
        <v>37</v>
      </c>
      <c r="G5541" t="s">
        <v>661</v>
      </c>
      <c r="H5541" s="2" t="s">
        <v>22</v>
      </c>
      <c r="I5541" t="s">
        <v>2029</v>
      </c>
      <c r="J5541" t="s">
        <v>33</v>
      </c>
      <c r="K5541">
        <v>95661</v>
      </c>
      <c r="L5541" t="s">
        <v>34</v>
      </c>
      <c r="M5541" t="s">
        <v>5965</v>
      </c>
      <c r="N5541" t="s">
        <v>128</v>
      </c>
      <c r="O5541" t="s">
        <v>5802</v>
      </c>
      <c r="P5541" s="4">
        <v>3.15</v>
      </c>
      <c r="Q5541" s="4">
        <v>5</v>
      </c>
      <c r="R5541" s="4">
        <f t="shared" si="346"/>
        <v>-1.85</v>
      </c>
      <c r="S5541" s="4">
        <f t="shared" si="347"/>
        <v>-0.27750000000000002</v>
      </c>
    </row>
    <row r="5542" spans="1:19" ht="15.6" x14ac:dyDescent="0.3">
      <c r="A5542" t="s">
        <v>5966</v>
      </c>
      <c r="B5542" s="1">
        <v>42938</v>
      </c>
      <c r="C5542" s="1">
        <v>42940</v>
      </c>
      <c r="D5542">
        <f t="shared" si="344"/>
        <v>2017</v>
      </c>
      <c r="E5542" t="str">
        <f t="shared" si="345"/>
        <v>Jul</v>
      </c>
      <c r="F5542" t="s">
        <v>67</v>
      </c>
      <c r="G5542" t="s">
        <v>547</v>
      </c>
      <c r="H5542" s="2" t="s">
        <v>22</v>
      </c>
      <c r="I5542" t="s">
        <v>32</v>
      </c>
      <c r="J5542" t="s">
        <v>33</v>
      </c>
      <c r="K5542">
        <v>94110</v>
      </c>
      <c r="L5542" t="s">
        <v>34</v>
      </c>
      <c r="M5542" t="s">
        <v>5965</v>
      </c>
      <c r="N5542" t="s">
        <v>110</v>
      </c>
      <c r="O5542" t="s">
        <v>5802</v>
      </c>
      <c r="P5542" s="4">
        <v>6.3</v>
      </c>
      <c r="Q5542" s="4">
        <v>5</v>
      </c>
      <c r="R5542" s="4">
        <f t="shared" si="346"/>
        <v>1.2999999999999998</v>
      </c>
      <c r="S5542" s="4">
        <f t="shared" si="347"/>
        <v>0.19499999999999998</v>
      </c>
    </row>
    <row r="5543" spans="1:19" x14ac:dyDescent="0.3">
      <c r="A5543" t="s">
        <v>245</v>
      </c>
      <c r="B5543" s="1">
        <v>43442</v>
      </c>
      <c r="C5543" s="1">
        <v>43446</v>
      </c>
      <c r="D5543">
        <f t="shared" si="344"/>
        <v>2018</v>
      </c>
      <c r="E5543" t="str">
        <f t="shared" si="345"/>
        <v>Dec</v>
      </c>
      <c r="F5543" t="s">
        <v>37</v>
      </c>
      <c r="G5543" t="s">
        <v>246</v>
      </c>
      <c r="H5543" t="s">
        <v>105</v>
      </c>
      <c r="I5543" t="s">
        <v>32</v>
      </c>
      <c r="J5543" t="s">
        <v>33</v>
      </c>
      <c r="K5543">
        <v>94110</v>
      </c>
      <c r="L5543" t="s">
        <v>34</v>
      </c>
      <c r="M5543" t="s">
        <v>5965</v>
      </c>
      <c r="N5543" t="s">
        <v>128</v>
      </c>
      <c r="O5543" t="s">
        <v>5802</v>
      </c>
      <c r="P5543" s="4">
        <v>28.35</v>
      </c>
      <c r="Q5543" s="4">
        <v>28.35</v>
      </c>
      <c r="R5543" s="4">
        <f t="shared" si="346"/>
        <v>0</v>
      </c>
      <c r="S5543" s="4">
        <f t="shared" si="347"/>
        <v>0</v>
      </c>
    </row>
    <row r="5544" spans="1:19" ht="15.6" x14ac:dyDescent="0.3">
      <c r="A5544" t="s">
        <v>3727</v>
      </c>
      <c r="B5544" s="1">
        <v>43367</v>
      </c>
      <c r="C5544" s="1">
        <v>43371</v>
      </c>
      <c r="D5544">
        <f t="shared" si="344"/>
        <v>2018</v>
      </c>
      <c r="E5544" t="str">
        <f t="shared" si="345"/>
        <v>Sep</v>
      </c>
      <c r="F5544" t="s">
        <v>37</v>
      </c>
      <c r="G5544" t="s">
        <v>728</v>
      </c>
      <c r="H5544" s="2" t="s">
        <v>22</v>
      </c>
      <c r="I5544" t="s">
        <v>457</v>
      </c>
      <c r="J5544" t="s">
        <v>183</v>
      </c>
      <c r="K5544">
        <v>30328</v>
      </c>
      <c r="L5544" t="s">
        <v>44</v>
      </c>
      <c r="M5544" t="s">
        <v>5965</v>
      </c>
      <c r="N5544" t="s">
        <v>128</v>
      </c>
      <c r="O5544" t="s">
        <v>5802</v>
      </c>
      <c r="P5544" s="4">
        <v>15.75</v>
      </c>
      <c r="Q5544" s="4">
        <v>18</v>
      </c>
      <c r="R5544" s="4">
        <f t="shared" si="346"/>
        <v>-2.25</v>
      </c>
      <c r="S5544" s="4">
        <f t="shared" si="347"/>
        <v>-0.33749999999999997</v>
      </c>
    </row>
    <row r="5545" spans="1:19" ht="15.6" x14ac:dyDescent="0.3">
      <c r="A5545" t="s">
        <v>2209</v>
      </c>
      <c r="B5545" s="1">
        <v>43439</v>
      </c>
      <c r="C5545" s="1">
        <v>43442</v>
      </c>
      <c r="D5545">
        <f t="shared" si="344"/>
        <v>2018</v>
      </c>
      <c r="E5545" t="str">
        <f t="shared" si="345"/>
        <v>Dec</v>
      </c>
      <c r="F5545" t="s">
        <v>20</v>
      </c>
      <c r="G5545" t="s">
        <v>971</v>
      </c>
      <c r="H5545" s="2" t="s">
        <v>22</v>
      </c>
      <c r="I5545" t="s">
        <v>61</v>
      </c>
      <c r="J5545" t="s">
        <v>62</v>
      </c>
      <c r="K5545">
        <v>10024</v>
      </c>
      <c r="L5545" t="s">
        <v>54</v>
      </c>
      <c r="M5545" t="s">
        <v>5965</v>
      </c>
      <c r="N5545" t="s">
        <v>128</v>
      </c>
      <c r="O5545" t="s">
        <v>5802</v>
      </c>
      <c r="P5545" s="4">
        <v>9.4499999999999993</v>
      </c>
      <c r="Q5545" s="4">
        <v>18</v>
      </c>
      <c r="R5545" s="4">
        <f t="shared" si="346"/>
        <v>-8.5500000000000007</v>
      </c>
      <c r="S5545" s="4">
        <f t="shared" si="347"/>
        <v>-1.2825</v>
      </c>
    </row>
    <row r="5546" spans="1:19" ht="15.6" x14ac:dyDescent="0.3">
      <c r="A5546" t="s">
        <v>5967</v>
      </c>
      <c r="B5546" s="1">
        <v>42367</v>
      </c>
      <c r="C5546" s="1">
        <v>42372</v>
      </c>
      <c r="D5546">
        <f t="shared" si="344"/>
        <v>2015</v>
      </c>
      <c r="E5546" t="str">
        <f t="shared" si="345"/>
        <v>Dec</v>
      </c>
      <c r="F5546" t="s">
        <v>37</v>
      </c>
      <c r="G5546" t="s">
        <v>1262</v>
      </c>
      <c r="H5546" s="2" t="s">
        <v>22</v>
      </c>
      <c r="I5546" t="s">
        <v>2226</v>
      </c>
      <c r="J5546" t="s">
        <v>33</v>
      </c>
      <c r="K5546">
        <v>94513</v>
      </c>
      <c r="L5546" t="s">
        <v>34</v>
      </c>
      <c r="M5546" t="s">
        <v>5968</v>
      </c>
      <c r="N5546" t="s">
        <v>128</v>
      </c>
      <c r="O5546" t="s">
        <v>5802</v>
      </c>
      <c r="P5546" s="4">
        <v>88.8</v>
      </c>
      <c r="Q5546" s="4">
        <v>100</v>
      </c>
      <c r="R5546" s="4">
        <f t="shared" si="346"/>
        <v>-11.200000000000003</v>
      </c>
      <c r="S5546" s="4">
        <f t="shared" si="347"/>
        <v>-1.6800000000000004</v>
      </c>
    </row>
    <row r="5547" spans="1:19" x14ac:dyDescent="0.3">
      <c r="A5547" t="s">
        <v>132</v>
      </c>
      <c r="B5547" s="1">
        <v>43261</v>
      </c>
      <c r="C5547" s="1">
        <v>43264</v>
      </c>
      <c r="D5547">
        <f t="shared" si="344"/>
        <v>2018</v>
      </c>
      <c r="E5547" t="str">
        <f t="shared" si="345"/>
        <v>Jun</v>
      </c>
      <c r="F5547" t="s">
        <v>20</v>
      </c>
      <c r="G5547" t="s">
        <v>133</v>
      </c>
      <c r="H5547" t="s">
        <v>22</v>
      </c>
      <c r="I5547" t="s">
        <v>47</v>
      </c>
      <c r="J5547" t="s">
        <v>33</v>
      </c>
      <c r="K5547">
        <v>90045</v>
      </c>
      <c r="L5547" t="s">
        <v>34</v>
      </c>
      <c r="M5547" t="s">
        <v>5968</v>
      </c>
      <c r="N5547" t="s">
        <v>128</v>
      </c>
      <c r="O5547" t="s">
        <v>5802</v>
      </c>
      <c r="P5547" s="4">
        <v>29.6</v>
      </c>
      <c r="Q5547" s="4">
        <v>29.6</v>
      </c>
      <c r="R5547" s="4">
        <f t="shared" si="346"/>
        <v>0</v>
      </c>
      <c r="S5547" s="4">
        <f t="shared" si="347"/>
        <v>0</v>
      </c>
    </row>
    <row r="5548" spans="1:19" x14ac:dyDescent="0.3">
      <c r="A5548" t="s">
        <v>4075</v>
      </c>
      <c r="B5548" s="1">
        <v>43276</v>
      </c>
      <c r="C5548" s="1">
        <v>43283</v>
      </c>
      <c r="D5548">
        <f t="shared" si="344"/>
        <v>2018</v>
      </c>
      <c r="E5548" t="str">
        <f t="shared" si="345"/>
        <v>Jun</v>
      </c>
      <c r="F5548" t="s">
        <v>37</v>
      </c>
      <c r="G5548" t="s">
        <v>2121</v>
      </c>
      <c r="H5548" t="s">
        <v>22</v>
      </c>
      <c r="I5548" t="s">
        <v>191</v>
      </c>
      <c r="J5548" t="s">
        <v>242</v>
      </c>
      <c r="K5548">
        <v>97477</v>
      </c>
      <c r="L5548" t="s">
        <v>34</v>
      </c>
      <c r="M5548" t="s">
        <v>5968</v>
      </c>
      <c r="N5548" t="s">
        <v>128</v>
      </c>
      <c r="O5548" t="s">
        <v>5802</v>
      </c>
      <c r="P5548" s="4">
        <v>71.040000000000006</v>
      </c>
      <c r="Q5548" s="4">
        <v>71.040000000000006</v>
      </c>
      <c r="R5548" s="4">
        <f t="shared" si="346"/>
        <v>0</v>
      </c>
      <c r="S5548" s="4">
        <f t="shared" si="347"/>
        <v>0</v>
      </c>
    </row>
    <row r="5549" spans="1:19" x14ac:dyDescent="0.3">
      <c r="A5549" t="s">
        <v>4945</v>
      </c>
      <c r="B5549" s="1">
        <v>42960</v>
      </c>
      <c r="C5549" s="1">
        <v>42963</v>
      </c>
      <c r="D5549">
        <f t="shared" si="344"/>
        <v>2017</v>
      </c>
      <c r="E5549" t="str">
        <f t="shared" si="345"/>
        <v>Aug</v>
      </c>
      <c r="F5549" t="s">
        <v>20</v>
      </c>
      <c r="G5549" t="s">
        <v>2868</v>
      </c>
      <c r="H5549" t="s">
        <v>51</v>
      </c>
      <c r="I5549" t="s">
        <v>191</v>
      </c>
      <c r="J5549" t="s">
        <v>158</v>
      </c>
      <c r="K5549">
        <v>22153</v>
      </c>
      <c r="L5549" t="s">
        <v>44</v>
      </c>
      <c r="M5549" t="s">
        <v>5968</v>
      </c>
      <c r="N5549" t="s">
        <v>128</v>
      </c>
      <c r="O5549" t="s">
        <v>5802</v>
      </c>
      <c r="P5549" s="4">
        <v>103.6</v>
      </c>
      <c r="Q5549" s="4">
        <v>103.6</v>
      </c>
      <c r="R5549" s="4">
        <f t="shared" si="346"/>
        <v>0</v>
      </c>
      <c r="S5549" s="4">
        <f t="shared" si="347"/>
        <v>0</v>
      </c>
    </row>
    <row r="5550" spans="1:19" x14ac:dyDescent="0.3">
      <c r="A5550" t="s">
        <v>1080</v>
      </c>
      <c r="B5550" s="1">
        <v>42862</v>
      </c>
      <c r="C5550" s="1">
        <v>42866</v>
      </c>
      <c r="D5550">
        <f t="shared" si="344"/>
        <v>2017</v>
      </c>
      <c r="E5550" t="str">
        <f t="shared" si="345"/>
        <v>May</v>
      </c>
      <c r="F5550" t="s">
        <v>37</v>
      </c>
      <c r="G5550" t="s">
        <v>224</v>
      </c>
      <c r="H5550" t="s">
        <v>51</v>
      </c>
      <c r="I5550" t="s">
        <v>61</v>
      </c>
      <c r="J5550" t="s">
        <v>62</v>
      </c>
      <c r="K5550">
        <v>10009</v>
      </c>
      <c r="L5550" t="s">
        <v>54</v>
      </c>
      <c r="M5550" t="s">
        <v>5968</v>
      </c>
      <c r="N5550" t="s">
        <v>128</v>
      </c>
      <c r="O5550" t="s">
        <v>5802</v>
      </c>
      <c r="P5550" s="4">
        <v>44.4</v>
      </c>
      <c r="Q5550" s="4">
        <v>44.4</v>
      </c>
      <c r="R5550" s="4">
        <f t="shared" si="346"/>
        <v>0</v>
      </c>
      <c r="S5550" s="4">
        <f t="shared" si="347"/>
        <v>0</v>
      </c>
    </row>
    <row r="5551" spans="1:19" x14ac:dyDescent="0.3">
      <c r="A5551" t="s">
        <v>5969</v>
      </c>
      <c r="B5551" s="1">
        <v>42256</v>
      </c>
      <c r="C5551" s="1">
        <v>42262</v>
      </c>
      <c r="D5551">
        <f t="shared" si="344"/>
        <v>2015</v>
      </c>
      <c r="E5551" t="str">
        <f t="shared" si="345"/>
        <v>Sep</v>
      </c>
      <c r="F5551" t="s">
        <v>37</v>
      </c>
      <c r="G5551" t="s">
        <v>276</v>
      </c>
      <c r="H5551" t="s">
        <v>105</v>
      </c>
      <c r="I5551" t="s">
        <v>97</v>
      </c>
      <c r="J5551" t="s">
        <v>89</v>
      </c>
      <c r="K5551">
        <v>48227</v>
      </c>
      <c r="L5551" t="s">
        <v>25</v>
      </c>
      <c r="M5551" t="s">
        <v>5968</v>
      </c>
      <c r="N5551" t="s">
        <v>128</v>
      </c>
      <c r="O5551" t="s">
        <v>5802</v>
      </c>
      <c r="P5551" s="4">
        <v>103.6</v>
      </c>
      <c r="Q5551" s="4">
        <v>103.6</v>
      </c>
      <c r="R5551" s="4">
        <f t="shared" si="346"/>
        <v>0</v>
      </c>
      <c r="S5551" s="4">
        <f t="shared" si="347"/>
        <v>0</v>
      </c>
    </row>
    <row r="5552" spans="1:19" ht="15.6" x14ac:dyDescent="0.3">
      <c r="A5552" t="s">
        <v>5970</v>
      </c>
      <c r="B5552" s="1">
        <v>42331</v>
      </c>
      <c r="C5552" s="1">
        <v>42337</v>
      </c>
      <c r="D5552">
        <f t="shared" si="344"/>
        <v>2015</v>
      </c>
      <c r="E5552" t="str">
        <f t="shared" si="345"/>
        <v>Nov</v>
      </c>
      <c r="F5552" t="s">
        <v>37</v>
      </c>
      <c r="G5552" t="s">
        <v>1057</v>
      </c>
      <c r="H5552" s="2" t="s">
        <v>22</v>
      </c>
      <c r="I5552" t="s">
        <v>113</v>
      </c>
      <c r="J5552" t="s">
        <v>109</v>
      </c>
      <c r="K5552">
        <v>77036</v>
      </c>
      <c r="L5552" t="s">
        <v>25</v>
      </c>
      <c r="M5552" t="s">
        <v>5968</v>
      </c>
      <c r="N5552" t="s">
        <v>128</v>
      </c>
      <c r="O5552" t="s">
        <v>5802</v>
      </c>
      <c r="P5552" s="4">
        <v>23.68</v>
      </c>
      <c r="Q5552" s="4">
        <v>23.68</v>
      </c>
      <c r="R5552" s="4">
        <f t="shared" si="346"/>
        <v>0</v>
      </c>
      <c r="S5552" s="4">
        <f t="shared" si="347"/>
        <v>0</v>
      </c>
    </row>
    <row r="5553" spans="1:19" ht="15.6" x14ac:dyDescent="0.3">
      <c r="A5553" t="s">
        <v>5971</v>
      </c>
      <c r="B5553" s="1">
        <v>43408</v>
      </c>
      <c r="C5553" s="1">
        <v>43415</v>
      </c>
      <c r="D5553">
        <f t="shared" si="344"/>
        <v>2018</v>
      </c>
      <c r="E5553" t="str">
        <f t="shared" si="345"/>
        <v>Nov</v>
      </c>
      <c r="F5553" t="s">
        <v>37</v>
      </c>
      <c r="G5553" t="s">
        <v>2111</v>
      </c>
      <c r="H5553" s="2" t="s">
        <v>22</v>
      </c>
      <c r="I5553" t="s">
        <v>991</v>
      </c>
      <c r="J5553" t="s">
        <v>109</v>
      </c>
      <c r="K5553">
        <v>75051</v>
      </c>
      <c r="L5553" t="s">
        <v>25</v>
      </c>
      <c r="M5553" t="s">
        <v>5968</v>
      </c>
      <c r="N5553" t="s">
        <v>128</v>
      </c>
      <c r="O5553" t="s">
        <v>5802</v>
      </c>
      <c r="P5553" s="4">
        <v>23.68</v>
      </c>
      <c r="Q5553" s="4">
        <v>23.68</v>
      </c>
      <c r="R5553" s="4">
        <f t="shared" si="346"/>
        <v>0</v>
      </c>
      <c r="S5553" s="4">
        <f t="shared" si="347"/>
        <v>0</v>
      </c>
    </row>
    <row r="5554" spans="1:19" ht="15.6" x14ac:dyDescent="0.3">
      <c r="A5554" t="s">
        <v>686</v>
      </c>
      <c r="B5554" s="1">
        <v>43043</v>
      </c>
      <c r="C5554" s="1">
        <v>43045</v>
      </c>
      <c r="D5554">
        <f t="shared" si="344"/>
        <v>2017</v>
      </c>
      <c r="E5554" t="str">
        <f t="shared" si="345"/>
        <v>Nov</v>
      </c>
      <c r="F5554" t="s">
        <v>67</v>
      </c>
      <c r="G5554" t="s">
        <v>687</v>
      </c>
      <c r="H5554" s="2" t="s">
        <v>22</v>
      </c>
      <c r="I5554" t="s">
        <v>688</v>
      </c>
      <c r="J5554" t="s">
        <v>242</v>
      </c>
      <c r="K5554">
        <v>97405</v>
      </c>
      <c r="L5554" t="s">
        <v>34</v>
      </c>
      <c r="M5554" t="s">
        <v>5972</v>
      </c>
      <c r="N5554" t="s">
        <v>128</v>
      </c>
      <c r="O5554" t="s">
        <v>5802</v>
      </c>
      <c r="P5554" s="4">
        <v>629.18399999999997</v>
      </c>
      <c r="Q5554" s="4">
        <v>629.18399999999997</v>
      </c>
      <c r="R5554" s="4">
        <f t="shared" si="346"/>
        <v>0</v>
      </c>
      <c r="S5554" s="4">
        <f t="shared" si="347"/>
        <v>0</v>
      </c>
    </row>
    <row r="5555" spans="1:19" ht="15.6" x14ac:dyDescent="0.3">
      <c r="A5555" t="s">
        <v>2450</v>
      </c>
      <c r="B5555" s="1">
        <v>43289</v>
      </c>
      <c r="C5555" s="1">
        <v>43296</v>
      </c>
      <c r="D5555">
        <f t="shared" si="344"/>
        <v>2018</v>
      </c>
      <c r="E5555" t="str">
        <f t="shared" si="345"/>
        <v>Jul</v>
      </c>
      <c r="F5555" t="s">
        <v>37</v>
      </c>
      <c r="G5555" t="s">
        <v>2451</v>
      </c>
      <c r="H5555" s="2" t="s">
        <v>22</v>
      </c>
      <c r="I5555" t="s">
        <v>2452</v>
      </c>
      <c r="J5555" t="s">
        <v>70</v>
      </c>
      <c r="K5555">
        <v>98031</v>
      </c>
      <c r="L5555" t="s">
        <v>34</v>
      </c>
      <c r="M5555" t="s">
        <v>5972</v>
      </c>
      <c r="N5555" t="s">
        <v>128</v>
      </c>
      <c r="O5555" t="s">
        <v>5802</v>
      </c>
      <c r="P5555" s="4">
        <v>786.48</v>
      </c>
      <c r="Q5555" s="4">
        <v>786.48</v>
      </c>
      <c r="R5555" s="4">
        <f t="shared" si="346"/>
        <v>0</v>
      </c>
      <c r="S5555" s="4">
        <f t="shared" si="347"/>
        <v>0</v>
      </c>
    </row>
    <row r="5556" spans="1:19" ht="15.6" x14ac:dyDescent="0.3">
      <c r="A5556" t="s">
        <v>5616</v>
      </c>
      <c r="B5556" s="1">
        <v>42445</v>
      </c>
      <c r="C5556" s="1">
        <v>42448</v>
      </c>
      <c r="D5556">
        <f t="shared" si="344"/>
        <v>2016</v>
      </c>
      <c r="E5556" t="str">
        <f t="shared" si="345"/>
        <v>Mar</v>
      </c>
      <c r="F5556" t="s">
        <v>67</v>
      </c>
      <c r="G5556" t="s">
        <v>1046</v>
      </c>
      <c r="H5556" s="2" t="s">
        <v>22</v>
      </c>
      <c r="I5556" t="s">
        <v>1021</v>
      </c>
      <c r="J5556" t="s">
        <v>754</v>
      </c>
      <c r="K5556">
        <v>36830</v>
      </c>
      <c r="L5556" t="s">
        <v>44</v>
      </c>
      <c r="M5556" t="s">
        <v>5972</v>
      </c>
      <c r="N5556" t="s">
        <v>128</v>
      </c>
      <c r="O5556" t="s">
        <v>5802</v>
      </c>
      <c r="P5556" s="4">
        <v>491.55</v>
      </c>
      <c r="Q5556" s="4">
        <v>100</v>
      </c>
      <c r="R5556" s="4">
        <f t="shared" si="346"/>
        <v>391.55</v>
      </c>
      <c r="S5556" s="4">
        <f t="shared" si="347"/>
        <v>58.732500000000002</v>
      </c>
    </row>
    <row r="5557" spans="1:19" ht="15.6" x14ac:dyDescent="0.3">
      <c r="A5557" t="s">
        <v>1468</v>
      </c>
      <c r="B5557" s="1">
        <v>42554</v>
      </c>
      <c r="C5557" s="1">
        <v>42560</v>
      </c>
      <c r="D5557">
        <f t="shared" si="344"/>
        <v>2016</v>
      </c>
      <c r="E5557" t="str">
        <f t="shared" si="345"/>
        <v>Jul</v>
      </c>
      <c r="F5557" t="s">
        <v>37</v>
      </c>
      <c r="G5557" t="s">
        <v>41</v>
      </c>
      <c r="H5557" s="2" t="s">
        <v>22</v>
      </c>
      <c r="I5557" t="s">
        <v>645</v>
      </c>
      <c r="J5557" t="s">
        <v>205</v>
      </c>
      <c r="K5557">
        <v>40475</v>
      </c>
      <c r="L5557" t="s">
        <v>44</v>
      </c>
      <c r="M5557" t="s">
        <v>5972</v>
      </c>
      <c r="N5557" t="s">
        <v>128</v>
      </c>
      <c r="O5557" t="s">
        <v>5802</v>
      </c>
      <c r="P5557" s="4">
        <v>294.93</v>
      </c>
      <c r="Q5557" s="4">
        <v>294.93</v>
      </c>
      <c r="R5557" s="4">
        <f t="shared" si="346"/>
        <v>0</v>
      </c>
      <c r="S5557" s="4">
        <f t="shared" si="347"/>
        <v>0</v>
      </c>
    </row>
    <row r="5558" spans="1:19" ht="15.6" x14ac:dyDescent="0.3">
      <c r="A5558" t="s">
        <v>5973</v>
      </c>
      <c r="B5558" s="1">
        <v>42715</v>
      </c>
      <c r="C5558" s="1">
        <v>42716</v>
      </c>
      <c r="D5558">
        <f t="shared" si="344"/>
        <v>2016</v>
      </c>
      <c r="E5558" t="str">
        <f t="shared" si="345"/>
        <v>Dec</v>
      </c>
      <c r="F5558" t="s">
        <v>20</v>
      </c>
      <c r="G5558" t="s">
        <v>864</v>
      </c>
      <c r="H5558" s="2" t="s">
        <v>22</v>
      </c>
      <c r="I5558" t="s">
        <v>2122</v>
      </c>
      <c r="J5558" t="s">
        <v>158</v>
      </c>
      <c r="K5558">
        <v>23434</v>
      </c>
      <c r="L5558" t="s">
        <v>44</v>
      </c>
      <c r="M5558" t="s">
        <v>5972</v>
      </c>
      <c r="N5558" t="s">
        <v>128</v>
      </c>
      <c r="O5558" t="s">
        <v>5802</v>
      </c>
      <c r="P5558" s="4">
        <v>196.62</v>
      </c>
      <c r="Q5558" s="4">
        <v>196.62</v>
      </c>
      <c r="R5558" s="4">
        <f t="shared" si="346"/>
        <v>0</v>
      </c>
      <c r="S5558" s="4">
        <f t="shared" si="347"/>
        <v>0</v>
      </c>
    </row>
    <row r="5559" spans="1:19" ht="15.6" x14ac:dyDescent="0.3">
      <c r="A5559" t="s">
        <v>5974</v>
      </c>
      <c r="B5559" s="1">
        <v>43367</v>
      </c>
      <c r="C5559" s="1">
        <v>43369</v>
      </c>
      <c r="D5559">
        <f t="shared" si="344"/>
        <v>2018</v>
      </c>
      <c r="E5559" t="str">
        <f t="shared" si="345"/>
        <v>Sep</v>
      </c>
      <c r="F5559" t="s">
        <v>67</v>
      </c>
      <c r="G5559" t="s">
        <v>378</v>
      </c>
      <c r="H5559" s="2" t="s">
        <v>22</v>
      </c>
      <c r="I5559" t="s">
        <v>136</v>
      </c>
      <c r="J5559" t="s">
        <v>79</v>
      </c>
      <c r="K5559">
        <v>33180</v>
      </c>
      <c r="L5559" t="s">
        <v>44</v>
      </c>
      <c r="M5559" t="s">
        <v>5972</v>
      </c>
      <c r="N5559" t="s">
        <v>128</v>
      </c>
      <c r="O5559" t="s">
        <v>5802</v>
      </c>
      <c r="P5559" s="4">
        <v>235.94399999999999</v>
      </c>
      <c r="Q5559" s="4">
        <v>235.94399999999999</v>
      </c>
      <c r="R5559" s="4">
        <f t="shared" si="346"/>
        <v>0</v>
      </c>
      <c r="S5559" s="4">
        <f t="shared" si="347"/>
        <v>0</v>
      </c>
    </row>
    <row r="5560" spans="1:19" x14ac:dyDescent="0.3">
      <c r="A5560" t="s">
        <v>5975</v>
      </c>
      <c r="B5560" s="1">
        <v>42165</v>
      </c>
      <c r="C5560" s="1">
        <v>42170</v>
      </c>
      <c r="D5560">
        <f t="shared" si="344"/>
        <v>2015</v>
      </c>
      <c r="E5560" t="str">
        <f t="shared" si="345"/>
        <v>Jun</v>
      </c>
      <c r="F5560" t="s">
        <v>67</v>
      </c>
      <c r="G5560" t="s">
        <v>1163</v>
      </c>
      <c r="H5560" t="s">
        <v>51</v>
      </c>
      <c r="I5560" t="s">
        <v>97</v>
      </c>
      <c r="J5560" t="s">
        <v>89</v>
      </c>
      <c r="K5560">
        <v>48234</v>
      </c>
      <c r="L5560" t="s">
        <v>25</v>
      </c>
      <c r="M5560" t="s">
        <v>5972</v>
      </c>
      <c r="N5560" t="s">
        <v>128</v>
      </c>
      <c r="O5560" t="s">
        <v>5802</v>
      </c>
      <c r="P5560" s="4">
        <v>491.55</v>
      </c>
      <c r="Q5560" s="4">
        <v>491.55</v>
      </c>
      <c r="R5560" s="4">
        <f t="shared" si="346"/>
        <v>0</v>
      </c>
      <c r="S5560" s="4">
        <f t="shared" si="347"/>
        <v>0</v>
      </c>
    </row>
    <row r="5561" spans="1:19" x14ac:dyDescent="0.3">
      <c r="A5561" t="s">
        <v>3768</v>
      </c>
      <c r="B5561" s="1">
        <v>42332</v>
      </c>
      <c r="C5561" s="1">
        <v>42337</v>
      </c>
      <c r="D5561">
        <f t="shared" si="344"/>
        <v>2015</v>
      </c>
      <c r="E5561" t="str">
        <f t="shared" si="345"/>
        <v>Nov</v>
      </c>
      <c r="F5561" t="s">
        <v>37</v>
      </c>
      <c r="G5561" t="s">
        <v>1716</v>
      </c>
      <c r="H5561" t="s">
        <v>51</v>
      </c>
      <c r="I5561" t="s">
        <v>648</v>
      </c>
      <c r="J5561" t="s">
        <v>89</v>
      </c>
      <c r="K5561">
        <v>49201</v>
      </c>
      <c r="L5561" t="s">
        <v>25</v>
      </c>
      <c r="M5561" t="s">
        <v>5972</v>
      </c>
      <c r="N5561" t="s">
        <v>128</v>
      </c>
      <c r="O5561" t="s">
        <v>5802</v>
      </c>
      <c r="P5561" s="4">
        <v>196.62</v>
      </c>
      <c r="Q5561" s="4">
        <v>196.62</v>
      </c>
      <c r="R5561" s="4">
        <f t="shared" si="346"/>
        <v>0</v>
      </c>
      <c r="S5561" s="4">
        <f t="shared" si="347"/>
        <v>0</v>
      </c>
    </row>
    <row r="5562" spans="1:19" ht="15.6" x14ac:dyDescent="0.3">
      <c r="A5562" t="s">
        <v>5976</v>
      </c>
      <c r="B5562" s="1">
        <v>42669</v>
      </c>
      <c r="C5562" s="1">
        <v>42673</v>
      </c>
      <c r="D5562">
        <f t="shared" si="344"/>
        <v>2016</v>
      </c>
      <c r="E5562" t="str">
        <f t="shared" si="345"/>
        <v>Oct</v>
      </c>
      <c r="F5562" t="s">
        <v>37</v>
      </c>
      <c r="G5562" t="s">
        <v>914</v>
      </c>
      <c r="H5562" s="2" t="s">
        <v>22</v>
      </c>
      <c r="I5562" t="s">
        <v>3394</v>
      </c>
      <c r="J5562" t="s">
        <v>33</v>
      </c>
      <c r="K5562">
        <v>91730</v>
      </c>
      <c r="L5562" t="s">
        <v>34</v>
      </c>
      <c r="M5562" t="s">
        <v>5977</v>
      </c>
      <c r="N5562" t="s">
        <v>128</v>
      </c>
      <c r="O5562" t="s">
        <v>5802</v>
      </c>
      <c r="P5562" s="4">
        <v>5.76</v>
      </c>
      <c r="Q5562" s="4">
        <v>5</v>
      </c>
      <c r="R5562" s="4">
        <f t="shared" si="346"/>
        <v>0.75999999999999979</v>
      </c>
      <c r="S5562" s="4">
        <f t="shared" si="347"/>
        <v>0.11399999999999996</v>
      </c>
    </row>
    <row r="5563" spans="1:19" ht="15.6" x14ac:dyDescent="0.3">
      <c r="A5563" t="s">
        <v>1779</v>
      </c>
      <c r="B5563" s="1">
        <v>42722</v>
      </c>
      <c r="C5563" s="1">
        <v>42729</v>
      </c>
      <c r="D5563">
        <f t="shared" si="344"/>
        <v>2016</v>
      </c>
      <c r="E5563" t="str">
        <f t="shared" si="345"/>
        <v>Dec</v>
      </c>
      <c r="F5563" t="s">
        <v>37</v>
      </c>
      <c r="G5563" t="s">
        <v>1780</v>
      </c>
      <c r="H5563" s="2" t="s">
        <v>22</v>
      </c>
      <c r="I5563" t="s">
        <v>756</v>
      </c>
      <c r="J5563" t="s">
        <v>250</v>
      </c>
      <c r="K5563">
        <v>38109</v>
      </c>
      <c r="L5563" t="s">
        <v>44</v>
      </c>
      <c r="M5563" t="s">
        <v>5977</v>
      </c>
      <c r="N5563" t="s">
        <v>128</v>
      </c>
      <c r="O5563" t="s">
        <v>5802</v>
      </c>
      <c r="P5563" s="4">
        <v>18.431999999999999</v>
      </c>
      <c r="Q5563" s="4">
        <v>18</v>
      </c>
      <c r="R5563" s="4">
        <f t="shared" si="346"/>
        <v>0.43199999999999861</v>
      </c>
      <c r="S5563" s="4">
        <f t="shared" si="347"/>
        <v>6.4799999999999788E-2</v>
      </c>
    </row>
    <row r="5564" spans="1:19" x14ac:dyDescent="0.3">
      <c r="A5564" t="s">
        <v>4369</v>
      </c>
      <c r="B5564" s="1">
        <v>43199</v>
      </c>
      <c r="C5564" s="1">
        <v>43201</v>
      </c>
      <c r="D5564">
        <f t="shared" si="344"/>
        <v>2018</v>
      </c>
      <c r="E5564" t="str">
        <f t="shared" si="345"/>
        <v>Apr</v>
      </c>
      <c r="F5564" t="s">
        <v>20</v>
      </c>
      <c r="G5564" t="s">
        <v>4370</v>
      </c>
      <c r="H5564" t="s">
        <v>22</v>
      </c>
      <c r="I5564" t="s">
        <v>61</v>
      </c>
      <c r="J5564" t="s">
        <v>62</v>
      </c>
      <c r="K5564">
        <v>10011</v>
      </c>
      <c r="L5564" t="s">
        <v>54</v>
      </c>
      <c r="M5564" t="s">
        <v>5978</v>
      </c>
      <c r="N5564" t="s">
        <v>128</v>
      </c>
      <c r="O5564" t="s">
        <v>5802</v>
      </c>
      <c r="P5564" s="4">
        <v>9.82</v>
      </c>
      <c r="Q5564" s="4">
        <v>9.82</v>
      </c>
      <c r="R5564" s="4">
        <f t="shared" si="346"/>
        <v>0</v>
      </c>
      <c r="S5564" s="4">
        <f t="shared" si="347"/>
        <v>0</v>
      </c>
    </row>
    <row r="5565" spans="1:19" ht="15.6" x14ac:dyDescent="0.3">
      <c r="A5565" t="s">
        <v>5979</v>
      </c>
      <c r="B5565" s="1">
        <v>43219</v>
      </c>
      <c r="C5565" s="1">
        <v>43224</v>
      </c>
      <c r="D5565">
        <f t="shared" si="344"/>
        <v>2018</v>
      </c>
      <c r="E5565" t="str">
        <f t="shared" si="345"/>
        <v>Apr</v>
      </c>
      <c r="F5565" t="s">
        <v>37</v>
      </c>
      <c r="G5565" t="s">
        <v>226</v>
      </c>
      <c r="H5565" s="2" t="s">
        <v>22</v>
      </c>
      <c r="I5565" t="s">
        <v>3703</v>
      </c>
      <c r="J5565" t="s">
        <v>144</v>
      </c>
      <c r="K5565">
        <v>7050</v>
      </c>
      <c r="L5565" t="s">
        <v>54</v>
      </c>
      <c r="M5565" t="s">
        <v>5978</v>
      </c>
      <c r="N5565" t="s">
        <v>128</v>
      </c>
      <c r="O5565" t="s">
        <v>5802</v>
      </c>
      <c r="P5565" s="4">
        <v>4.91</v>
      </c>
      <c r="Q5565" s="4">
        <v>5</v>
      </c>
      <c r="R5565" s="4">
        <f t="shared" si="346"/>
        <v>-8.9999999999999858E-2</v>
      </c>
      <c r="S5565" s="4">
        <f t="shared" si="347"/>
        <v>-1.3499999999999979E-2</v>
      </c>
    </row>
    <row r="5566" spans="1:19" ht="15.6" x14ac:dyDescent="0.3">
      <c r="A5566" t="s">
        <v>5434</v>
      </c>
      <c r="B5566" s="1">
        <v>42897</v>
      </c>
      <c r="C5566" s="1">
        <v>42901</v>
      </c>
      <c r="D5566">
        <f t="shared" si="344"/>
        <v>2017</v>
      </c>
      <c r="E5566" t="str">
        <f t="shared" si="345"/>
        <v>Jun</v>
      </c>
      <c r="F5566" t="s">
        <v>37</v>
      </c>
      <c r="G5566" t="s">
        <v>2154</v>
      </c>
      <c r="H5566" s="2" t="s">
        <v>22</v>
      </c>
      <c r="I5566" t="s">
        <v>69</v>
      </c>
      <c r="J5566" t="s">
        <v>70</v>
      </c>
      <c r="K5566">
        <v>98103</v>
      </c>
      <c r="L5566" t="s">
        <v>34</v>
      </c>
      <c r="M5566" t="s">
        <v>5980</v>
      </c>
      <c r="N5566" t="s">
        <v>128</v>
      </c>
      <c r="O5566" t="s">
        <v>5802</v>
      </c>
      <c r="P5566" s="4">
        <v>14.62</v>
      </c>
      <c r="Q5566" s="4">
        <v>18</v>
      </c>
      <c r="R5566" s="4">
        <f t="shared" si="346"/>
        <v>-3.3800000000000008</v>
      </c>
      <c r="S5566" s="4">
        <f t="shared" si="347"/>
        <v>-0.50700000000000012</v>
      </c>
    </row>
    <row r="5567" spans="1:19" ht="15.6" x14ac:dyDescent="0.3">
      <c r="A5567" t="s">
        <v>4723</v>
      </c>
      <c r="B5567" s="1">
        <v>43046</v>
      </c>
      <c r="C5567" s="1">
        <v>43048</v>
      </c>
      <c r="D5567">
        <f t="shared" si="344"/>
        <v>2017</v>
      </c>
      <c r="E5567" t="str">
        <f t="shared" si="345"/>
        <v>Nov</v>
      </c>
      <c r="F5567" t="s">
        <v>20</v>
      </c>
      <c r="G5567" t="s">
        <v>3567</v>
      </c>
      <c r="H5567" s="2" t="s">
        <v>22</v>
      </c>
      <c r="I5567" t="s">
        <v>47</v>
      </c>
      <c r="J5567" t="s">
        <v>33</v>
      </c>
      <c r="K5567">
        <v>90036</v>
      </c>
      <c r="L5567" t="s">
        <v>34</v>
      </c>
      <c r="M5567" t="s">
        <v>5980</v>
      </c>
      <c r="N5567" t="s">
        <v>128</v>
      </c>
      <c r="O5567" t="s">
        <v>5802</v>
      </c>
      <c r="P5567" s="4">
        <v>14.62</v>
      </c>
      <c r="Q5567" s="4">
        <v>18</v>
      </c>
      <c r="R5567" s="4">
        <f t="shared" si="346"/>
        <v>-3.3800000000000008</v>
      </c>
      <c r="S5567" s="4">
        <f t="shared" si="347"/>
        <v>-0.50700000000000012</v>
      </c>
    </row>
    <row r="5568" spans="1:19" ht="15.6" x14ac:dyDescent="0.3">
      <c r="A5568" t="s">
        <v>5981</v>
      </c>
      <c r="B5568" s="1">
        <v>42724</v>
      </c>
      <c r="C5568" s="1">
        <v>42729</v>
      </c>
      <c r="D5568">
        <f t="shared" si="344"/>
        <v>2016</v>
      </c>
      <c r="E5568" t="str">
        <f t="shared" si="345"/>
        <v>Dec</v>
      </c>
      <c r="F5568" t="s">
        <v>37</v>
      </c>
      <c r="G5568" t="s">
        <v>3249</v>
      </c>
      <c r="H5568" s="2" t="s">
        <v>22</v>
      </c>
      <c r="I5568" t="s">
        <v>136</v>
      </c>
      <c r="J5568" t="s">
        <v>79</v>
      </c>
      <c r="K5568">
        <v>33142</v>
      </c>
      <c r="L5568" t="s">
        <v>44</v>
      </c>
      <c r="M5568" t="s">
        <v>5980</v>
      </c>
      <c r="N5568" t="s">
        <v>128</v>
      </c>
      <c r="O5568" t="s">
        <v>5802</v>
      </c>
      <c r="P5568" s="4">
        <v>11.696</v>
      </c>
      <c r="Q5568" s="4">
        <v>11.696</v>
      </c>
      <c r="R5568" s="4">
        <f t="shared" si="346"/>
        <v>0</v>
      </c>
      <c r="S5568" s="4">
        <f t="shared" si="347"/>
        <v>0</v>
      </c>
    </row>
    <row r="5569" spans="1:19" ht="15.6" x14ac:dyDescent="0.3">
      <c r="A5569" t="s">
        <v>5982</v>
      </c>
      <c r="B5569" s="1">
        <v>42478</v>
      </c>
      <c r="C5569" s="1">
        <v>42483</v>
      </c>
      <c r="D5569">
        <f t="shared" si="344"/>
        <v>2016</v>
      </c>
      <c r="E5569" t="str">
        <f t="shared" si="345"/>
        <v>Apr</v>
      </c>
      <c r="F5569" t="s">
        <v>67</v>
      </c>
      <c r="G5569" t="s">
        <v>1594</v>
      </c>
      <c r="H5569" s="2" t="s">
        <v>22</v>
      </c>
      <c r="I5569" t="s">
        <v>61</v>
      </c>
      <c r="J5569" t="s">
        <v>62</v>
      </c>
      <c r="K5569">
        <v>10024</v>
      </c>
      <c r="L5569" t="s">
        <v>54</v>
      </c>
      <c r="M5569" t="s">
        <v>5980</v>
      </c>
      <c r="N5569" t="s">
        <v>128</v>
      </c>
      <c r="O5569" t="s">
        <v>5802</v>
      </c>
      <c r="P5569" s="4">
        <v>21.93</v>
      </c>
      <c r="Q5569" s="4">
        <v>18</v>
      </c>
      <c r="R5569" s="4">
        <f t="shared" si="346"/>
        <v>3.9299999999999997</v>
      </c>
      <c r="S5569" s="4">
        <f t="shared" si="347"/>
        <v>0.58949999999999991</v>
      </c>
    </row>
    <row r="5570" spans="1:19" ht="15.6" x14ac:dyDescent="0.3">
      <c r="A5570" t="s">
        <v>5983</v>
      </c>
      <c r="B5570" s="1">
        <v>42714</v>
      </c>
      <c r="C5570" s="1">
        <v>42714</v>
      </c>
      <c r="D5570">
        <f t="shared" ref="D5570:D5633" si="348">YEAR(B5570)</f>
        <v>2016</v>
      </c>
      <c r="E5570" t="str">
        <f t="shared" ref="E5570:E5633" si="349">TEXT(B5570,"mmm")</f>
        <v>Dec</v>
      </c>
      <c r="F5570" t="s">
        <v>30</v>
      </c>
      <c r="G5570" t="s">
        <v>373</v>
      </c>
      <c r="H5570" s="2" t="s">
        <v>22</v>
      </c>
      <c r="I5570" t="s">
        <v>61</v>
      </c>
      <c r="J5570" t="s">
        <v>62</v>
      </c>
      <c r="K5570">
        <v>10024</v>
      </c>
      <c r="L5570" t="s">
        <v>54</v>
      </c>
      <c r="M5570" t="s">
        <v>5980</v>
      </c>
      <c r="N5570" t="s">
        <v>128</v>
      </c>
      <c r="O5570" t="s">
        <v>5802</v>
      </c>
      <c r="P5570" s="4">
        <v>7.31</v>
      </c>
      <c r="Q5570" s="4">
        <v>5</v>
      </c>
      <c r="R5570" s="4">
        <f t="shared" si="346"/>
        <v>2.3099999999999996</v>
      </c>
      <c r="S5570" s="4">
        <f t="shared" si="347"/>
        <v>0.34649999999999992</v>
      </c>
    </row>
    <row r="5571" spans="1:19" x14ac:dyDescent="0.3">
      <c r="A5571" t="s">
        <v>393</v>
      </c>
      <c r="B5571" s="1">
        <v>42981</v>
      </c>
      <c r="C5571" s="1">
        <v>42986</v>
      </c>
      <c r="D5571">
        <f t="shared" si="348"/>
        <v>2017</v>
      </c>
      <c r="E5571" t="str">
        <f t="shared" si="349"/>
        <v>Sep</v>
      </c>
      <c r="F5571" t="s">
        <v>67</v>
      </c>
      <c r="G5571" t="s">
        <v>200</v>
      </c>
      <c r="H5571" t="s">
        <v>51</v>
      </c>
      <c r="I5571" t="s">
        <v>394</v>
      </c>
      <c r="J5571" t="s">
        <v>140</v>
      </c>
      <c r="K5571">
        <v>21215</v>
      </c>
      <c r="L5571" t="s">
        <v>54</v>
      </c>
      <c r="M5571" t="s">
        <v>5980</v>
      </c>
      <c r="N5571" t="s">
        <v>128</v>
      </c>
      <c r="O5571" t="s">
        <v>5802</v>
      </c>
      <c r="P5571" s="4">
        <v>58.48</v>
      </c>
      <c r="Q5571" s="4">
        <v>58.48</v>
      </c>
      <c r="R5571" s="4">
        <f t="shared" ref="R5571:R5634" si="350">P5571-Q5571</f>
        <v>0</v>
      </c>
      <c r="S5571" s="4">
        <f t="shared" ref="S5571:S5634" si="351">0.15*R5571</f>
        <v>0</v>
      </c>
    </row>
    <row r="5572" spans="1:19" ht="15.6" x14ac:dyDescent="0.3">
      <c r="A5572" t="s">
        <v>3970</v>
      </c>
      <c r="B5572" s="1">
        <v>43176</v>
      </c>
      <c r="C5572" s="1">
        <v>43181</v>
      </c>
      <c r="D5572">
        <f t="shared" si="348"/>
        <v>2018</v>
      </c>
      <c r="E5572" t="str">
        <f t="shared" si="349"/>
        <v>Mar</v>
      </c>
      <c r="F5572" t="s">
        <v>67</v>
      </c>
      <c r="G5572" t="s">
        <v>1822</v>
      </c>
      <c r="H5572" s="2" t="s">
        <v>22</v>
      </c>
      <c r="I5572" t="s">
        <v>61</v>
      </c>
      <c r="J5572" t="s">
        <v>62</v>
      </c>
      <c r="K5572">
        <v>10011</v>
      </c>
      <c r="L5572" t="s">
        <v>54</v>
      </c>
      <c r="M5572" t="s">
        <v>5980</v>
      </c>
      <c r="N5572" t="s">
        <v>128</v>
      </c>
      <c r="O5572" t="s">
        <v>5802</v>
      </c>
      <c r="P5572" s="4">
        <v>7.31</v>
      </c>
      <c r="Q5572" s="4">
        <v>5</v>
      </c>
      <c r="R5572" s="4">
        <f t="shared" si="350"/>
        <v>2.3099999999999996</v>
      </c>
      <c r="S5572" s="4">
        <f t="shared" si="351"/>
        <v>0.34649999999999992</v>
      </c>
    </row>
    <row r="5573" spans="1:19" ht="15.6" x14ac:dyDescent="0.3">
      <c r="A5573" t="s">
        <v>5984</v>
      </c>
      <c r="B5573" s="1">
        <v>43325</v>
      </c>
      <c r="C5573" s="1">
        <v>43332</v>
      </c>
      <c r="D5573">
        <f t="shared" si="348"/>
        <v>2018</v>
      </c>
      <c r="E5573" t="str">
        <f t="shared" si="349"/>
        <v>Aug</v>
      </c>
      <c r="F5573" t="s">
        <v>37</v>
      </c>
      <c r="G5573" t="s">
        <v>228</v>
      </c>
      <c r="H5573" s="2" t="s">
        <v>22</v>
      </c>
      <c r="I5573" t="s">
        <v>100</v>
      </c>
      <c r="J5573" t="s">
        <v>101</v>
      </c>
      <c r="K5573">
        <v>19120</v>
      </c>
      <c r="L5573" t="s">
        <v>54</v>
      </c>
      <c r="M5573" t="s">
        <v>5980</v>
      </c>
      <c r="N5573" t="s">
        <v>128</v>
      </c>
      <c r="O5573" t="s">
        <v>5802</v>
      </c>
      <c r="P5573" s="4">
        <v>17.544</v>
      </c>
      <c r="Q5573" s="4">
        <v>18</v>
      </c>
      <c r="R5573" s="4">
        <f t="shared" si="350"/>
        <v>-0.45599999999999952</v>
      </c>
      <c r="S5573" s="4">
        <f t="shared" si="351"/>
        <v>-6.8399999999999919E-2</v>
      </c>
    </row>
    <row r="5574" spans="1:19" ht="15.6" x14ac:dyDescent="0.3">
      <c r="A5574" t="s">
        <v>1456</v>
      </c>
      <c r="B5574" s="1">
        <v>43301</v>
      </c>
      <c r="C5574" s="1">
        <v>43306</v>
      </c>
      <c r="D5574">
        <f t="shared" si="348"/>
        <v>2018</v>
      </c>
      <c r="E5574" t="str">
        <f t="shared" si="349"/>
        <v>Jul</v>
      </c>
      <c r="F5574" t="s">
        <v>37</v>
      </c>
      <c r="G5574" t="s">
        <v>1457</v>
      </c>
      <c r="H5574" s="2" t="s">
        <v>22</v>
      </c>
      <c r="I5574" t="s">
        <v>1458</v>
      </c>
      <c r="J5574" t="s">
        <v>564</v>
      </c>
      <c r="K5574">
        <v>57103</v>
      </c>
      <c r="L5574" t="s">
        <v>25</v>
      </c>
      <c r="M5574" t="s">
        <v>5980</v>
      </c>
      <c r="N5574" t="s">
        <v>128</v>
      </c>
      <c r="O5574" t="s">
        <v>5802</v>
      </c>
      <c r="P5574" s="4">
        <v>14.62</v>
      </c>
      <c r="Q5574" s="4">
        <v>18</v>
      </c>
      <c r="R5574" s="4">
        <f t="shared" si="350"/>
        <v>-3.3800000000000008</v>
      </c>
      <c r="S5574" s="4">
        <f t="shared" si="351"/>
        <v>-0.50700000000000012</v>
      </c>
    </row>
    <row r="5575" spans="1:19" ht="15.6" x14ac:dyDescent="0.3">
      <c r="A5575" t="s">
        <v>5985</v>
      </c>
      <c r="B5575" s="1">
        <v>43306</v>
      </c>
      <c r="C5575" s="1">
        <v>43310</v>
      </c>
      <c r="D5575">
        <f t="shared" si="348"/>
        <v>2018</v>
      </c>
      <c r="E5575" t="str">
        <f t="shared" si="349"/>
        <v>Jul</v>
      </c>
      <c r="F5575" t="s">
        <v>37</v>
      </c>
      <c r="G5575" t="s">
        <v>3954</v>
      </c>
      <c r="H5575" s="2" t="s">
        <v>22</v>
      </c>
      <c r="I5575" t="s">
        <v>100</v>
      </c>
      <c r="J5575" t="s">
        <v>101</v>
      </c>
      <c r="K5575">
        <v>19134</v>
      </c>
      <c r="L5575" t="s">
        <v>54</v>
      </c>
      <c r="M5575" t="s">
        <v>5986</v>
      </c>
      <c r="N5575" t="s">
        <v>128</v>
      </c>
      <c r="O5575" t="s">
        <v>5802</v>
      </c>
      <c r="P5575" s="4">
        <v>3.3039999999999998</v>
      </c>
      <c r="Q5575" s="4">
        <v>5</v>
      </c>
      <c r="R5575" s="4">
        <f t="shared" si="350"/>
        <v>-1.6960000000000002</v>
      </c>
      <c r="S5575" s="4">
        <f t="shared" si="351"/>
        <v>-0.25440000000000002</v>
      </c>
    </row>
    <row r="5576" spans="1:19" ht="15.6" x14ac:dyDescent="0.3">
      <c r="A5576" t="s">
        <v>5338</v>
      </c>
      <c r="B5576" s="1">
        <v>42522</v>
      </c>
      <c r="C5576" s="1">
        <v>42526</v>
      </c>
      <c r="D5576">
        <f t="shared" si="348"/>
        <v>2016</v>
      </c>
      <c r="E5576" t="str">
        <f t="shared" si="349"/>
        <v>Jun</v>
      </c>
      <c r="F5576" t="s">
        <v>37</v>
      </c>
      <c r="G5576" t="s">
        <v>857</v>
      </c>
      <c r="H5576" s="2" t="s">
        <v>22</v>
      </c>
      <c r="I5576" t="s">
        <v>97</v>
      </c>
      <c r="J5576" t="s">
        <v>89</v>
      </c>
      <c r="K5576">
        <v>48227</v>
      </c>
      <c r="L5576" t="s">
        <v>25</v>
      </c>
      <c r="M5576" t="s">
        <v>5986</v>
      </c>
      <c r="N5576" t="s">
        <v>128</v>
      </c>
      <c r="O5576" t="s">
        <v>5802</v>
      </c>
      <c r="P5576" s="4">
        <v>28.91</v>
      </c>
      <c r="Q5576" s="4">
        <v>28.91</v>
      </c>
      <c r="R5576" s="4">
        <f t="shared" si="350"/>
        <v>0</v>
      </c>
      <c r="S5576" s="4">
        <f t="shared" si="351"/>
        <v>0</v>
      </c>
    </row>
    <row r="5577" spans="1:19" ht="15.6" x14ac:dyDescent="0.3">
      <c r="A5577" t="s">
        <v>5987</v>
      </c>
      <c r="B5577" s="1">
        <v>43239</v>
      </c>
      <c r="C5577" s="1">
        <v>43245</v>
      </c>
      <c r="D5577">
        <f t="shared" si="348"/>
        <v>2018</v>
      </c>
      <c r="E5577" t="str">
        <f t="shared" si="349"/>
        <v>May</v>
      </c>
      <c r="F5577" t="s">
        <v>37</v>
      </c>
      <c r="G5577" t="s">
        <v>671</v>
      </c>
      <c r="H5577" s="2" t="s">
        <v>22</v>
      </c>
      <c r="I5577" t="s">
        <v>188</v>
      </c>
      <c r="J5577" t="s">
        <v>109</v>
      </c>
      <c r="K5577">
        <v>75023</v>
      </c>
      <c r="L5577" t="s">
        <v>25</v>
      </c>
      <c r="M5577" t="s">
        <v>5986</v>
      </c>
      <c r="N5577" t="s">
        <v>128</v>
      </c>
      <c r="O5577" t="s">
        <v>5802</v>
      </c>
      <c r="P5577" s="4">
        <v>13.215999999999999</v>
      </c>
      <c r="Q5577" s="4">
        <v>13.215999999999999</v>
      </c>
      <c r="R5577" s="4">
        <f t="shared" si="350"/>
        <v>0</v>
      </c>
      <c r="S5577" s="4">
        <f t="shared" si="351"/>
        <v>0</v>
      </c>
    </row>
    <row r="5578" spans="1:19" ht="15.6" x14ac:dyDescent="0.3">
      <c r="A5578" t="s">
        <v>5988</v>
      </c>
      <c r="B5578" s="1">
        <v>43292</v>
      </c>
      <c r="C5578" s="1">
        <v>43296</v>
      </c>
      <c r="D5578">
        <f t="shared" si="348"/>
        <v>2018</v>
      </c>
      <c r="E5578" t="str">
        <f t="shared" si="349"/>
        <v>Jul</v>
      </c>
      <c r="F5578" t="s">
        <v>37</v>
      </c>
      <c r="G5578" t="s">
        <v>716</v>
      </c>
      <c r="H5578" s="2" t="s">
        <v>22</v>
      </c>
      <c r="I5578" t="s">
        <v>47</v>
      </c>
      <c r="J5578" t="s">
        <v>33</v>
      </c>
      <c r="K5578">
        <v>90004</v>
      </c>
      <c r="L5578" t="s">
        <v>34</v>
      </c>
      <c r="M5578" t="s">
        <v>5989</v>
      </c>
      <c r="N5578" t="s">
        <v>128</v>
      </c>
      <c r="O5578" t="s">
        <v>5802</v>
      </c>
      <c r="P5578" s="4">
        <v>8.67</v>
      </c>
      <c r="Q5578" s="4">
        <v>18</v>
      </c>
      <c r="R5578" s="4">
        <f t="shared" si="350"/>
        <v>-9.33</v>
      </c>
      <c r="S5578" s="4">
        <f t="shared" si="351"/>
        <v>-1.3995</v>
      </c>
    </row>
    <row r="5579" spans="1:19" ht="15.6" x14ac:dyDescent="0.3">
      <c r="A5579" t="s">
        <v>1980</v>
      </c>
      <c r="B5579" s="1">
        <v>42014</v>
      </c>
      <c r="C5579" s="1">
        <v>42019</v>
      </c>
      <c r="D5579">
        <f t="shared" si="348"/>
        <v>2015</v>
      </c>
      <c r="E5579" t="str">
        <f t="shared" si="349"/>
        <v>Jan</v>
      </c>
      <c r="F5579" t="s">
        <v>37</v>
      </c>
      <c r="G5579" t="s">
        <v>1323</v>
      </c>
      <c r="H5579" s="2" t="s">
        <v>22</v>
      </c>
      <c r="I5579" t="s">
        <v>191</v>
      </c>
      <c r="J5579" t="s">
        <v>158</v>
      </c>
      <c r="K5579">
        <v>22153</v>
      </c>
      <c r="L5579" t="s">
        <v>44</v>
      </c>
      <c r="M5579" t="s">
        <v>5989</v>
      </c>
      <c r="N5579" t="s">
        <v>128</v>
      </c>
      <c r="O5579" t="s">
        <v>5802</v>
      </c>
      <c r="P5579" s="4">
        <v>2.89</v>
      </c>
      <c r="Q5579" s="4">
        <v>5</v>
      </c>
      <c r="R5579" s="4">
        <f t="shared" si="350"/>
        <v>-2.11</v>
      </c>
      <c r="S5579" s="4">
        <f t="shared" si="351"/>
        <v>-0.31649999999999995</v>
      </c>
    </row>
    <row r="5580" spans="1:19" x14ac:dyDescent="0.3">
      <c r="A5580" t="s">
        <v>5990</v>
      </c>
      <c r="B5580" s="1">
        <v>43149</v>
      </c>
      <c r="C5580" s="1">
        <v>43152</v>
      </c>
      <c r="D5580">
        <f t="shared" si="348"/>
        <v>2018</v>
      </c>
      <c r="E5580" t="str">
        <f t="shared" si="349"/>
        <v>Feb</v>
      </c>
      <c r="F5580" t="s">
        <v>67</v>
      </c>
      <c r="G5580" t="s">
        <v>298</v>
      </c>
      <c r="H5580" t="s">
        <v>51</v>
      </c>
      <c r="I5580" t="s">
        <v>47</v>
      </c>
      <c r="J5580" t="s">
        <v>33</v>
      </c>
      <c r="K5580">
        <v>90045</v>
      </c>
      <c r="L5580" t="s">
        <v>34</v>
      </c>
      <c r="M5580" t="s">
        <v>5991</v>
      </c>
      <c r="N5580" t="s">
        <v>128</v>
      </c>
      <c r="O5580" t="s">
        <v>5802</v>
      </c>
      <c r="P5580" s="4">
        <v>9.82</v>
      </c>
      <c r="Q5580" s="4">
        <v>9.82</v>
      </c>
      <c r="R5580" s="4">
        <f t="shared" si="350"/>
        <v>0</v>
      </c>
      <c r="S5580" s="4">
        <f t="shared" si="351"/>
        <v>0</v>
      </c>
    </row>
    <row r="5581" spans="1:19" ht="15.6" x14ac:dyDescent="0.3">
      <c r="A5581" t="s">
        <v>5992</v>
      </c>
      <c r="B5581" s="1">
        <v>42877</v>
      </c>
      <c r="C5581" s="1">
        <v>42877</v>
      </c>
      <c r="D5581">
        <f t="shared" si="348"/>
        <v>2017</v>
      </c>
      <c r="E5581" t="str">
        <f t="shared" si="349"/>
        <v>May</v>
      </c>
      <c r="F5581" t="s">
        <v>30</v>
      </c>
      <c r="G5581" t="s">
        <v>462</v>
      </c>
      <c r="H5581" s="2" t="s">
        <v>22</v>
      </c>
      <c r="I5581" t="s">
        <v>1837</v>
      </c>
      <c r="J5581" t="s">
        <v>183</v>
      </c>
      <c r="K5581">
        <v>30605</v>
      </c>
      <c r="L5581" t="s">
        <v>44</v>
      </c>
      <c r="M5581" t="s">
        <v>5991</v>
      </c>
      <c r="N5581" t="s">
        <v>128</v>
      </c>
      <c r="O5581" t="s">
        <v>5802</v>
      </c>
      <c r="P5581" s="4">
        <v>14.73</v>
      </c>
      <c r="Q5581" s="4">
        <v>18</v>
      </c>
      <c r="R5581" s="4">
        <f t="shared" si="350"/>
        <v>-3.2699999999999996</v>
      </c>
      <c r="S5581" s="4">
        <f t="shared" si="351"/>
        <v>-0.49049999999999994</v>
      </c>
    </row>
    <row r="5582" spans="1:19" ht="15.6" x14ac:dyDescent="0.3">
      <c r="A5582" t="s">
        <v>5993</v>
      </c>
      <c r="B5582" s="1">
        <v>42853</v>
      </c>
      <c r="C5582" s="1">
        <v>42856</v>
      </c>
      <c r="D5582">
        <f t="shared" si="348"/>
        <v>2017</v>
      </c>
      <c r="E5582" t="str">
        <f t="shared" si="349"/>
        <v>Apr</v>
      </c>
      <c r="F5582" t="s">
        <v>20</v>
      </c>
      <c r="G5582" t="s">
        <v>1776</v>
      </c>
      <c r="H5582" s="2" t="s">
        <v>22</v>
      </c>
      <c r="I5582" t="s">
        <v>116</v>
      </c>
      <c r="J5582" t="s">
        <v>109</v>
      </c>
      <c r="K5582">
        <v>75217</v>
      </c>
      <c r="L5582" t="s">
        <v>25</v>
      </c>
      <c r="M5582" t="s">
        <v>5991</v>
      </c>
      <c r="N5582" t="s">
        <v>128</v>
      </c>
      <c r="O5582" t="s">
        <v>5802</v>
      </c>
      <c r="P5582" s="4">
        <v>15.712</v>
      </c>
      <c r="Q5582" s="4">
        <v>18</v>
      </c>
      <c r="R5582" s="4">
        <f t="shared" si="350"/>
        <v>-2.2880000000000003</v>
      </c>
      <c r="S5582" s="4">
        <f t="shared" si="351"/>
        <v>-0.34320000000000001</v>
      </c>
    </row>
    <row r="5583" spans="1:19" ht="15.6" x14ac:dyDescent="0.3">
      <c r="A5583" t="s">
        <v>5994</v>
      </c>
      <c r="B5583" s="1">
        <v>42941</v>
      </c>
      <c r="C5583" s="1">
        <v>42945</v>
      </c>
      <c r="D5583">
        <f t="shared" si="348"/>
        <v>2017</v>
      </c>
      <c r="E5583" t="str">
        <f t="shared" si="349"/>
        <v>Jul</v>
      </c>
      <c r="F5583" t="s">
        <v>37</v>
      </c>
      <c r="G5583" t="s">
        <v>3764</v>
      </c>
      <c r="H5583" s="2" t="s">
        <v>22</v>
      </c>
      <c r="I5583" t="s">
        <v>113</v>
      </c>
      <c r="J5583" t="s">
        <v>109</v>
      </c>
      <c r="K5583">
        <v>77070</v>
      </c>
      <c r="L5583" t="s">
        <v>25</v>
      </c>
      <c r="M5583" t="s">
        <v>5991</v>
      </c>
      <c r="N5583" t="s">
        <v>128</v>
      </c>
      <c r="O5583" t="s">
        <v>5802</v>
      </c>
      <c r="P5583" s="4">
        <v>15.712</v>
      </c>
      <c r="Q5583" s="4">
        <v>18</v>
      </c>
      <c r="R5583" s="4">
        <f t="shared" si="350"/>
        <v>-2.2880000000000003</v>
      </c>
      <c r="S5583" s="4">
        <f t="shared" si="351"/>
        <v>-0.34320000000000001</v>
      </c>
    </row>
    <row r="5584" spans="1:19" x14ac:dyDescent="0.3">
      <c r="A5584" t="s">
        <v>4694</v>
      </c>
      <c r="B5584" s="1">
        <v>42346</v>
      </c>
      <c r="C5584" s="1">
        <v>42351</v>
      </c>
      <c r="D5584">
        <f t="shared" si="348"/>
        <v>2015</v>
      </c>
      <c r="E5584" t="str">
        <f t="shared" si="349"/>
        <v>Dec</v>
      </c>
      <c r="F5584" t="s">
        <v>37</v>
      </c>
      <c r="G5584" t="s">
        <v>68</v>
      </c>
      <c r="H5584" t="s">
        <v>105</v>
      </c>
      <c r="I5584" t="s">
        <v>431</v>
      </c>
      <c r="J5584" t="s">
        <v>242</v>
      </c>
      <c r="K5584">
        <v>97301</v>
      </c>
      <c r="L5584" t="s">
        <v>34</v>
      </c>
      <c r="M5584" t="s">
        <v>5995</v>
      </c>
      <c r="N5584" t="s">
        <v>128</v>
      </c>
      <c r="O5584" t="s">
        <v>5802</v>
      </c>
      <c r="P5584" s="4">
        <v>11.52</v>
      </c>
      <c r="Q5584" s="4">
        <v>11.52</v>
      </c>
      <c r="R5584" s="4">
        <f t="shared" si="350"/>
        <v>0</v>
      </c>
      <c r="S5584" s="4">
        <f t="shared" si="351"/>
        <v>0</v>
      </c>
    </row>
    <row r="5585" spans="1:19" ht="15.6" x14ac:dyDescent="0.3">
      <c r="A5585" t="s">
        <v>3946</v>
      </c>
      <c r="B5585" s="1">
        <v>42084</v>
      </c>
      <c r="C5585" s="1">
        <v>42088</v>
      </c>
      <c r="D5585">
        <f t="shared" si="348"/>
        <v>2015</v>
      </c>
      <c r="E5585" t="str">
        <f t="shared" si="349"/>
        <v>Mar</v>
      </c>
      <c r="F5585" t="s">
        <v>37</v>
      </c>
      <c r="G5585" t="s">
        <v>3616</v>
      </c>
      <c r="H5585" s="2" t="s">
        <v>22</v>
      </c>
      <c r="I5585" t="s">
        <v>191</v>
      </c>
      <c r="J5585" t="s">
        <v>158</v>
      </c>
      <c r="K5585">
        <v>22153</v>
      </c>
      <c r="L5585" t="s">
        <v>44</v>
      </c>
      <c r="M5585" t="s">
        <v>5995</v>
      </c>
      <c r="N5585" t="s">
        <v>128</v>
      </c>
      <c r="O5585" t="s">
        <v>5802</v>
      </c>
      <c r="P5585" s="4">
        <v>14.4</v>
      </c>
      <c r="Q5585" s="4">
        <v>14.4</v>
      </c>
      <c r="R5585" s="4">
        <f t="shared" si="350"/>
        <v>0</v>
      </c>
      <c r="S5585" s="4">
        <f t="shared" si="351"/>
        <v>0</v>
      </c>
    </row>
    <row r="5586" spans="1:19" ht="15.6" x14ac:dyDescent="0.3">
      <c r="A5586" t="s">
        <v>206</v>
      </c>
      <c r="B5586" s="1">
        <v>43221</v>
      </c>
      <c r="C5586" s="1">
        <v>43222</v>
      </c>
      <c r="D5586">
        <f t="shared" si="348"/>
        <v>2018</v>
      </c>
      <c r="E5586" t="str">
        <f t="shared" si="349"/>
        <v>May</v>
      </c>
      <c r="F5586" t="s">
        <v>20</v>
      </c>
      <c r="G5586" t="s">
        <v>38</v>
      </c>
      <c r="H5586" s="2" t="s">
        <v>22</v>
      </c>
      <c r="I5586" t="s">
        <v>207</v>
      </c>
      <c r="J5586" t="s">
        <v>79</v>
      </c>
      <c r="K5586">
        <v>33065</v>
      </c>
      <c r="L5586" t="s">
        <v>44</v>
      </c>
      <c r="M5586" t="s">
        <v>5995</v>
      </c>
      <c r="N5586" t="s">
        <v>128</v>
      </c>
      <c r="O5586" t="s">
        <v>5802</v>
      </c>
      <c r="P5586" s="4">
        <v>4.6079999999999997</v>
      </c>
      <c r="Q5586" s="4">
        <v>5</v>
      </c>
      <c r="R5586" s="4">
        <f t="shared" si="350"/>
        <v>-0.39200000000000035</v>
      </c>
      <c r="S5586" s="4">
        <f t="shared" si="351"/>
        <v>-5.8800000000000047E-2</v>
      </c>
    </row>
    <row r="5587" spans="1:19" ht="15.6" x14ac:dyDescent="0.3">
      <c r="A5587" t="s">
        <v>3273</v>
      </c>
      <c r="B5587" s="1">
        <v>43443</v>
      </c>
      <c r="C5587" s="1">
        <v>43446</v>
      </c>
      <c r="D5587">
        <f t="shared" si="348"/>
        <v>2018</v>
      </c>
      <c r="E5587" t="str">
        <f t="shared" si="349"/>
        <v>Dec</v>
      </c>
      <c r="F5587" t="s">
        <v>67</v>
      </c>
      <c r="G5587" t="s">
        <v>1240</v>
      </c>
      <c r="H5587" s="2" t="s">
        <v>22</v>
      </c>
      <c r="I5587" t="s">
        <v>645</v>
      </c>
      <c r="J5587" t="s">
        <v>205</v>
      </c>
      <c r="K5587">
        <v>40475</v>
      </c>
      <c r="L5587" t="s">
        <v>44</v>
      </c>
      <c r="M5587" t="s">
        <v>5995</v>
      </c>
      <c r="N5587" t="s">
        <v>128</v>
      </c>
      <c r="O5587" t="s">
        <v>5802</v>
      </c>
      <c r="P5587" s="4">
        <v>5.76</v>
      </c>
      <c r="Q5587" s="4">
        <v>5</v>
      </c>
      <c r="R5587" s="4">
        <f t="shared" si="350"/>
        <v>0.75999999999999979</v>
      </c>
      <c r="S5587" s="4">
        <f t="shared" si="351"/>
        <v>0.11399999999999996</v>
      </c>
    </row>
    <row r="5588" spans="1:19" ht="15.6" x14ac:dyDescent="0.3">
      <c r="A5588" t="s">
        <v>5996</v>
      </c>
      <c r="B5588" s="1">
        <v>42359</v>
      </c>
      <c r="C5588" s="1">
        <v>42363</v>
      </c>
      <c r="D5588">
        <f t="shared" si="348"/>
        <v>2015</v>
      </c>
      <c r="E5588" t="str">
        <f t="shared" si="349"/>
        <v>Dec</v>
      </c>
      <c r="F5588" t="s">
        <v>37</v>
      </c>
      <c r="G5588" t="s">
        <v>497</v>
      </c>
      <c r="H5588" s="2" t="s">
        <v>22</v>
      </c>
      <c r="I5588" t="s">
        <v>466</v>
      </c>
      <c r="J5588" t="s">
        <v>53</v>
      </c>
      <c r="K5588">
        <v>19711</v>
      </c>
      <c r="L5588" t="s">
        <v>54</v>
      </c>
      <c r="M5588" t="s">
        <v>5995</v>
      </c>
      <c r="N5588" t="s">
        <v>128</v>
      </c>
      <c r="O5588" t="s">
        <v>5802</v>
      </c>
      <c r="P5588" s="4">
        <v>17.28</v>
      </c>
      <c r="Q5588" s="4">
        <v>18</v>
      </c>
      <c r="R5588" s="4">
        <f t="shared" si="350"/>
        <v>-0.71999999999999886</v>
      </c>
      <c r="S5588" s="4">
        <f t="shared" si="351"/>
        <v>-0.10799999999999983</v>
      </c>
    </row>
    <row r="5589" spans="1:19" ht="15.6" x14ac:dyDescent="0.3">
      <c r="A5589" t="s">
        <v>3993</v>
      </c>
      <c r="B5589" s="1">
        <v>42130</v>
      </c>
      <c r="C5589" s="1">
        <v>42135</v>
      </c>
      <c r="D5589">
        <f t="shared" si="348"/>
        <v>2015</v>
      </c>
      <c r="E5589" t="str">
        <f t="shared" si="349"/>
        <v>May</v>
      </c>
      <c r="F5589" t="s">
        <v>37</v>
      </c>
      <c r="G5589" t="s">
        <v>318</v>
      </c>
      <c r="H5589" s="2" t="s">
        <v>22</v>
      </c>
      <c r="I5589" t="s">
        <v>47</v>
      </c>
      <c r="J5589" t="s">
        <v>33</v>
      </c>
      <c r="K5589">
        <v>90004</v>
      </c>
      <c r="L5589" t="s">
        <v>34</v>
      </c>
      <c r="M5589" t="s">
        <v>5997</v>
      </c>
      <c r="N5589" t="s">
        <v>128</v>
      </c>
      <c r="O5589" t="s">
        <v>5802</v>
      </c>
      <c r="P5589" s="4">
        <v>5.78</v>
      </c>
      <c r="Q5589" s="4">
        <v>5</v>
      </c>
      <c r="R5589" s="4">
        <f t="shared" si="350"/>
        <v>0.78000000000000025</v>
      </c>
      <c r="S5589" s="4">
        <f t="shared" si="351"/>
        <v>0.11700000000000003</v>
      </c>
    </row>
    <row r="5590" spans="1:19" ht="15.6" x14ac:dyDescent="0.3">
      <c r="A5590" t="s">
        <v>5998</v>
      </c>
      <c r="B5590" s="1">
        <v>42365</v>
      </c>
      <c r="C5590" s="1">
        <v>42368</v>
      </c>
      <c r="D5590">
        <f t="shared" si="348"/>
        <v>2015</v>
      </c>
      <c r="E5590" t="str">
        <f t="shared" si="349"/>
        <v>Dec</v>
      </c>
      <c r="F5590" t="s">
        <v>67</v>
      </c>
      <c r="G5590" t="s">
        <v>1709</v>
      </c>
      <c r="H5590" s="2" t="s">
        <v>22</v>
      </c>
      <c r="I5590" t="s">
        <v>47</v>
      </c>
      <c r="J5590" t="s">
        <v>33</v>
      </c>
      <c r="K5590">
        <v>90004</v>
      </c>
      <c r="L5590" t="s">
        <v>34</v>
      </c>
      <c r="M5590" t="s">
        <v>5997</v>
      </c>
      <c r="N5590" t="s">
        <v>128</v>
      </c>
      <c r="O5590" t="s">
        <v>5802</v>
      </c>
      <c r="P5590" s="4">
        <v>11.56</v>
      </c>
      <c r="Q5590" s="4">
        <v>100</v>
      </c>
      <c r="R5590" s="4">
        <f t="shared" si="350"/>
        <v>-88.44</v>
      </c>
      <c r="S5590" s="4">
        <f t="shared" si="351"/>
        <v>-13.266</v>
      </c>
    </row>
    <row r="5591" spans="1:19" ht="15.6" x14ac:dyDescent="0.3">
      <c r="A5591" t="s">
        <v>5999</v>
      </c>
      <c r="B5591" s="1">
        <v>42268</v>
      </c>
      <c r="C5591" s="1">
        <v>42271</v>
      </c>
      <c r="D5591">
        <f t="shared" si="348"/>
        <v>2015</v>
      </c>
      <c r="E5591" t="str">
        <f t="shared" si="349"/>
        <v>Sep</v>
      </c>
      <c r="F5591" t="s">
        <v>20</v>
      </c>
      <c r="G5591" t="s">
        <v>373</v>
      </c>
      <c r="H5591" s="2" t="s">
        <v>22</v>
      </c>
      <c r="I5591" t="s">
        <v>100</v>
      </c>
      <c r="J5591" t="s">
        <v>101</v>
      </c>
      <c r="K5591">
        <v>19143</v>
      </c>
      <c r="L5591" t="s">
        <v>54</v>
      </c>
      <c r="M5591" t="s">
        <v>5997</v>
      </c>
      <c r="N5591" t="s">
        <v>128</v>
      </c>
      <c r="O5591" t="s">
        <v>5802</v>
      </c>
      <c r="P5591" s="4">
        <v>20.808</v>
      </c>
      <c r="Q5591" s="4">
        <v>18</v>
      </c>
      <c r="R5591" s="4">
        <f t="shared" si="350"/>
        <v>2.8079999999999998</v>
      </c>
      <c r="S5591" s="4">
        <f t="shared" si="351"/>
        <v>0.42119999999999996</v>
      </c>
    </row>
    <row r="5592" spans="1:19" ht="15.6" x14ac:dyDescent="0.3">
      <c r="A5592" t="s">
        <v>6000</v>
      </c>
      <c r="B5592" s="1">
        <v>42785</v>
      </c>
      <c r="C5592" s="1">
        <v>42789</v>
      </c>
      <c r="D5592">
        <f t="shared" si="348"/>
        <v>2017</v>
      </c>
      <c r="E5592" t="str">
        <f t="shared" si="349"/>
        <v>Feb</v>
      </c>
      <c r="F5592" t="s">
        <v>67</v>
      </c>
      <c r="G5592" t="s">
        <v>1300</v>
      </c>
      <c r="H5592" s="2" t="s">
        <v>22</v>
      </c>
      <c r="I5592" t="s">
        <v>406</v>
      </c>
      <c r="J5592" t="s">
        <v>62</v>
      </c>
      <c r="K5592">
        <v>11561</v>
      </c>
      <c r="L5592" t="s">
        <v>54</v>
      </c>
      <c r="M5592" t="s">
        <v>5997</v>
      </c>
      <c r="N5592" t="s">
        <v>128</v>
      </c>
      <c r="O5592" t="s">
        <v>5802</v>
      </c>
      <c r="P5592" s="4">
        <v>8.67</v>
      </c>
      <c r="Q5592" s="4">
        <v>18</v>
      </c>
      <c r="R5592" s="4">
        <f t="shared" si="350"/>
        <v>-9.33</v>
      </c>
      <c r="S5592" s="4">
        <f t="shared" si="351"/>
        <v>-1.3995</v>
      </c>
    </row>
    <row r="5593" spans="1:19" ht="15.6" x14ac:dyDescent="0.3">
      <c r="A5593" t="s">
        <v>4532</v>
      </c>
      <c r="B5593" s="1">
        <v>42058</v>
      </c>
      <c r="C5593" s="1">
        <v>42062</v>
      </c>
      <c r="D5593">
        <f t="shared" si="348"/>
        <v>2015</v>
      </c>
      <c r="E5593" t="str">
        <f t="shared" si="349"/>
        <v>Feb</v>
      </c>
      <c r="F5593" t="s">
        <v>37</v>
      </c>
      <c r="G5593" t="s">
        <v>2384</v>
      </c>
      <c r="H5593" s="2" t="s">
        <v>22</v>
      </c>
      <c r="I5593" t="s">
        <v>777</v>
      </c>
      <c r="J5593" t="s">
        <v>109</v>
      </c>
      <c r="K5593">
        <v>79907</v>
      </c>
      <c r="L5593" t="s">
        <v>25</v>
      </c>
      <c r="M5593" t="s">
        <v>5997</v>
      </c>
      <c r="N5593" t="s">
        <v>128</v>
      </c>
      <c r="O5593" t="s">
        <v>5802</v>
      </c>
      <c r="P5593" s="4">
        <v>6.9359999999999999</v>
      </c>
      <c r="Q5593" s="4">
        <v>5</v>
      </c>
      <c r="R5593" s="4">
        <f t="shared" si="350"/>
        <v>1.9359999999999999</v>
      </c>
      <c r="S5593" s="4">
        <f t="shared" si="351"/>
        <v>0.29039999999999999</v>
      </c>
    </row>
    <row r="5594" spans="1:19" ht="15.6" x14ac:dyDescent="0.3">
      <c r="A5594" t="s">
        <v>6001</v>
      </c>
      <c r="B5594" s="1">
        <v>42512</v>
      </c>
      <c r="C5594" s="1">
        <v>42516</v>
      </c>
      <c r="D5594">
        <f t="shared" si="348"/>
        <v>2016</v>
      </c>
      <c r="E5594" t="str">
        <f t="shared" si="349"/>
        <v>May</v>
      </c>
      <c r="F5594" t="s">
        <v>37</v>
      </c>
      <c r="G5594" t="s">
        <v>290</v>
      </c>
      <c r="H5594" s="2" t="s">
        <v>22</v>
      </c>
      <c r="I5594" t="s">
        <v>47</v>
      </c>
      <c r="J5594" t="s">
        <v>33</v>
      </c>
      <c r="K5594">
        <v>90045</v>
      </c>
      <c r="L5594" t="s">
        <v>34</v>
      </c>
      <c r="M5594" t="s">
        <v>6002</v>
      </c>
      <c r="N5594" t="s">
        <v>128</v>
      </c>
      <c r="O5594" t="s">
        <v>5802</v>
      </c>
      <c r="P5594" s="4">
        <v>8.26</v>
      </c>
      <c r="Q5594" s="4">
        <v>18</v>
      </c>
      <c r="R5594" s="4">
        <f t="shared" si="350"/>
        <v>-9.74</v>
      </c>
      <c r="S5594" s="4">
        <f t="shared" si="351"/>
        <v>-1.4610000000000001</v>
      </c>
    </row>
    <row r="5595" spans="1:19" ht="15.6" x14ac:dyDescent="0.3">
      <c r="A5595" t="s">
        <v>5951</v>
      </c>
      <c r="B5595" s="1">
        <v>42757</v>
      </c>
      <c r="C5595" s="1">
        <v>42763</v>
      </c>
      <c r="D5595">
        <f t="shared" si="348"/>
        <v>2017</v>
      </c>
      <c r="E5595" t="str">
        <f t="shared" si="349"/>
        <v>Jan</v>
      </c>
      <c r="F5595" t="s">
        <v>37</v>
      </c>
      <c r="G5595" t="s">
        <v>737</v>
      </c>
      <c r="H5595" s="2" t="s">
        <v>22</v>
      </c>
      <c r="I5595" t="s">
        <v>39</v>
      </c>
      <c r="J5595" t="s">
        <v>33</v>
      </c>
      <c r="K5595">
        <v>92037</v>
      </c>
      <c r="L5595" t="s">
        <v>34</v>
      </c>
      <c r="M5595" t="s">
        <v>6002</v>
      </c>
      <c r="N5595" t="s">
        <v>110</v>
      </c>
      <c r="O5595" t="s">
        <v>5802</v>
      </c>
      <c r="P5595" s="4">
        <v>20.65</v>
      </c>
      <c r="Q5595" s="4">
        <v>18</v>
      </c>
      <c r="R5595" s="4">
        <f t="shared" si="350"/>
        <v>2.6499999999999986</v>
      </c>
      <c r="S5595" s="4">
        <f t="shared" si="351"/>
        <v>0.3974999999999998</v>
      </c>
    </row>
    <row r="5596" spans="1:19" x14ac:dyDescent="0.3">
      <c r="A5596" t="s">
        <v>6003</v>
      </c>
      <c r="B5596" s="1">
        <v>42086</v>
      </c>
      <c r="C5596" s="1">
        <v>42089</v>
      </c>
      <c r="D5596">
        <f t="shared" si="348"/>
        <v>2015</v>
      </c>
      <c r="E5596" t="str">
        <f t="shared" si="349"/>
        <v>Mar</v>
      </c>
      <c r="F5596" t="s">
        <v>20</v>
      </c>
      <c r="G5596" t="s">
        <v>1908</v>
      </c>
      <c r="H5596" t="s">
        <v>105</v>
      </c>
      <c r="I5596" t="s">
        <v>6004</v>
      </c>
      <c r="J5596" t="s">
        <v>79</v>
      </c>
      <c r="K5596">
        <v>33445</v>
      </c>
      <c r="L5596" t="s">
        <v>44</v>
      </c>
      <c r="M5596" t="s">
        <v>6002</v>
      </c>
      <c r="N5596" t="s">
        <v>128</v>
      </c>
      <c r="O5596" t="s">
        <v>5802</v>
      </c>
      <c r="P5596" s="4">
        <v>9.9120000000000008</v>
      </c>
      <c r="Q5596" s="4">
        <v>9.9120000000000008</v>
      </c>
      <c r="R5596" s="4">
        <f t="shared" si="350"/>
        <v>0</v>
      </c>
      <c r="S5596" s="4">
        <f t="shared" si="351"/>
        <v>0</v>
      </c>
    </row>
    <row r="5597" spans="1:19" ht="15.6" x14ac:dyDescent="0.3">
      <c r="A5597" t="s">
        <v>2120</v>
      </c>
      <c r="B5597" s="1">
        <v>42951</v>
      </c>
      <c r="C5597" s="1">
        <v>42955</v>
      </c>
      <c r="D5597">
        <f t="shared" si="348"/>
        <v>2017</v>
      </c>
      <c r="E5597" t="str">
        <f t="shared" si="349"/>
        <v>Aug</v>
      </c>
      <c r="F5597" t="s">
        <v>37</v>
      </c>
      <c r="G5597" t="s">
        <v>2121</v>
      </c>
      <c r="H5597" s="2" t="s">
        <v>22</v>
      </c>
      <c r="I5597" t="s">
        <v>2122</v>
      </c>
      <c r="J5597" t="s">
        <v>158</v>
      </c>
      <c r="K5597">
        <v>23434</v>
      </c>
      <c r="L5597" t="s">
        <v>44</v>
      </c>
      <c r="M5597" t="s">
        <v>6002</v>
      </c>
      <c r="N5597" t="s">
        <v>110</v>
      </c>
      <c r="O5597" t="s">
        <v>5802</v>
      </c>
      <c r="P5597" s="4">
        <v>4.13</v>
      </c>
      <c r="Q5597" s="4">
        <v>5</v>
      </c>
      <c r="R5597" s="4">
        <f t="shared" si="350"/>
        <v>-0.87000000000000011</v>
      </c>
      <c r="S5597" s="4">
        <f t="shared" si="351"/>
        <v>-0.1305</v>
      </c>
    </row>
    <row r="5598" spans="1:19" ht="15.6" x14ac:dyDescent="0.3">
      <c r="A5598" t="s">
        <v>6005</v>
      </c>
      <c r="B5598" s="1">
        <v>43407</v>
      </c>
      <c r="C5598" s="1">
        <v>43411</v>
      </c>
      <c r="D5598">
        <f t="shared" si="348"/>
        <v>2018</v>
      </c>
      <c r="E5598" t="str">
        <f t="shared" si="349"/>
        <v>Nov</v>
      </c>
      <c r="F5598" t="s">
        <v>37</v>
      </c>
      <c r="G5598" t="s">
        <v>880</v>
      </c>
      <c r="H5598" s="2" t="s">
        <v>22</v>
      </c>
      <c r="I5598" t="s">
        <v>600</v>
      </c>
      <c r="J5598" t="s">
        <v>183</v>
      </c>
      <c r="K5598">
        <v>30318</v>
      </c>
      <c r="L5598" t="s">
        <v>44</v>
      </c>
      <c r="M5598" t="s">
        <v>6002</v>
      </c>
      <c r="N5598" t="s">
        <v>128</v>
      </c>
      <c r="O5598" t="s">
        <v>5802</v>
      </c>
      <c r="P5598" s="4">
        <v>12.39</v>
      </c>
      <c r="Q5598" s="4">
        <v>12.39</v>
      </c>
      <c r="R5598" s="4">
        <f t="shared" si="350"/>
        <v>0</v>
      </c>
      <c r="S5598" s="4">
        <f t="shared" si="351"/>
        <v>0</v>
      </c>
    </row>
    <row r="5599" spans="1:19" ht="15.6" x14ac:dyDescent="0.3">
      <c r="A5599" t="s">
        <v>5097</v>
      </c>
      <c r="B5599" s="1">
        <v>42443</v>
      </c>
      <c r="C5599" s="1">
        <v>42447</v>
      </c>
      <c r="D5599">
        <f t="shared" si="348"/>
        <v>2016</v>
      </c>
      <c r="E5599" t="str">
        <f t="shared" si="349"/>
        <v>Mar</v>
      </c>
      <c r="F5599" t="s">
        <v>37</v>
      </c>
      <c r="G5599" t="s">
        <v>112</v>
      </c>
      <c r="H5599" s="2" t="s">
        <v>22</v>
      </c>
      <c r="I5599" t="s">
        <v>1711</v>
      </c>
      <c r="J5599" t="s">
        <v>1737</v>
      </c>
      <c r="K5599">
        <v>3820</v>
      </c>
      <c r="L5599" t="s">
        <v>54</v>
      </c>
      <c r="M5599" t="s">
        <v>6002</v>
      </c>
      <c r="N5599" t="s">
        <v>128</v>
      </c>
      <c r="O5599" t="s">
        <v>5802</v>
      </c>
      <c r="P5599" s="4">
        <v>16.52</v>
      </c>
      <c r="Q5599" s="4">
        <v>18</v>
      </c>
      <c r="R5599" s="4">
        <f t="shared" si="350"/>
        <v>-1.4800000000000004</v>
      </c>
      <c r="S5599" s="4">
        <f t="shared" si="351"/>
        <v>-0.22200000000000006</v>
      </c>
    </row>
    <row r="5600" spans="1:19" ht="15.6" x14ac:dyDescent="0.3">
      <c r="A5600" t="s">
        <v>6006</v>
      </c>
      <c r="B5600" s="1">
        <v>43000</v>
      </c>
      <c r="C5600" s="1">
        <v>43007</v>
      </c>
      <c r="D5600">
        <f t="shared" si="348"/>
        <v>2017</v>
      </c>
      <c r="E5600" t="str">
        <f t="shared" si="349"/>
        <v>Sep</v>
      </c>
      <c r="F5600" t="s">
        <v>37</v>
      </c>
      <c r="G5600" t="s">
        <v>1464</v>
      </c>
      <c r="H5600" s="2" t="s">
        <v>22</v>
      </c>
      <c r="I5600" t="s">
        <v>100</v>
      </c>
      <c r="J5600" t="s">
        <v>101</v>
      </c>
      <c r="K5600">
        <v>19134</v>
      </c>
      <c r="L5600" t="s">
        <v>54</v>
      </c>
      <c r="M5600" t="s">
        <v>6002</v>
      </c>
      <c r="N5600" t="s">
        <v>128</v>
      </c>
      <c r="O5600" t="s">
        <v>5802</v>
      </c>
      <c r="P5600" s="4">
        <v>16.52</v>
      </c>
      <c r="Q5600" s="4">
        <v>18</v>
      </c>
      <c r="R5600" s="4">
        <f t="shared" si="350"/>
        <v>-1.4800000000000004</v>
      </c>
      <c r="S5600" s="4">
        <f t="shared" si="351"/>
        <v>-0.22200000000000006</v>
      </c>
    </row>
    <row r="5601" spans="1:19" x14ac:dyDescent="0.3">
      <c r="A5601" t="s">
        <v>6007</v>
      </c>
      <c r="B5601" s="1">
        <v>42519</v>
      </c>
      <c r="C5601" s="1">
        <v>42524</v>
      </c>
      <c r="D5601">
        <f t="shared" si="348"/>
        <v>2016</v>
      </c>
      <c r="E5601" t="str">
        <f t="shared" si="349"/>
        <v>May</v>
      </c>
      <c r="F5601" t="s">
        <v>37</v>
      </c>
      <c r="G5601" t="s">
        <v>2156</v>
      </c>
      <c r="H5601" t="s">
        <v>105</v>
      </c>
      <c r="I5601" t="s">
        <v>3450</v>
      </c>
      <c r="J5601" t="s">
        <v>653</v>
      </c>
      <c r="K5601">
        <v>46203</v>
      </c>
      <c r="L5601" t="s">
        <v>25</v>
      </c>
      <c r="M5601" t="s">
        <v>6002</v>
      </c>
      <c r="N5601" t="s">
        <v>128</v>
      </c>
      <c r="O5601" t="s">
        <v>5802</v>
      </c>
      <c r="P5601" s="4">
        <v>12.39</v>
      </c>
      <c r="Q5601" s="4">
        <v>12.39</v>
      </c>
      <c r="R5601" s="4">
        <f t="shared" si="350"/>
        <v>0</v>
      </c>
      <c r="S5601" s="4">
        <f t="shared" si="351"/>
        <v>0</v>
      </c>
    </row>
    <row r="5602" spans="1:19" ht="15.6" x14ac:dyDescent="0.3">
      <c r="A5602" t="s">
        <v>6008</v>
      </c>
      <c r="B5602" s="1">
        <v>42679</v>
      </c>
      <c r="C5602" s="1">
        <v>42683</v>
      </c>
      <c r="D5602">
        <f t="shared" si="348"/>
        <v>2016</v>
      </c>
      <c r="E5602" t="str">
        <f t="shared" si="349"/>
        <v>Nov</v>
      </c>
      <c r="F5602" t="s">
        <v>37</v>
      </c>
      <c r="G5602" t="s">
        <v>4416</v>
      </c>
      <c r="H5602" s="2" t="s">
        <v>22</v>
      </c>
      <c r="I5602" t="s">
        <v>2708</v>
      </c>
      <c r="J5602" t="s">
        <v>24</v>
      </c>
      <c r="K5602">
        <v>62301</v>
      </c>
      <c r="L5602" t="s">
        <v>25</v>
      </c>
      <c r="M5602" t="s">
        <v>6002</v>
      </c>
      <c r="N5602" t="s">
        <v>128</v>
      </c>
      <c r="O5602" t="s">
        <v>5802</v>
      </c>
      <c r="P5602" s="4">
        <v>19.824000000000002</v>
      </c>
      <c r="Q5602" s="4">
        <v>18</v>
      </c>
      <c r="R5602" s="4">
        <f t="shared" si="350"/>
        <v>1.8240000000000016</v>
      </c>
      <c r="S5602" s="4">
        <f t="shared" si="351"/>
        <v>0.27360000000000023</v>
      </c>
    </row>
    <row r="5603" spans="1:19" ht="15.6" x14ac:dyDescent="0.3">
      <c r="A5603" t="s">
        <v>4004</v>
      </c>
      <c r="B5603" s="1">
        <v>43345</v>
      </c>
      <c r="C5603" s="1">
        <v>43351</v>
      </c>
      <c r="D5603">
        <f t="shared" si="348"/>
        <v>2018</v>
      </c>
      <c r="E5603" t="str">
        <f t="shared" si="349"/>
        <v>Sep</v>
      </c>
      <c r="F5603" t="s">
        <v>37</v>
      </c>
      <c r="G5603" t="s">
        <v>2800</v>
      </c>
      <c r="H5603" s="2" t="s">
        <v>22</v>
      </c>
      <c r="I5603" t="s">
        <v>389</v>
      </c>
      <c r="J5603" t="s">
        <v>33</v>
      </c>
      <c r="K5603">
        <v>93309</v>
      </c>
      <c r="L5603" t="s">
        <v>34</v>
      </c>
      <c r="M5603" t="s">
        <v>6009</v>
      </c>
      <c r="N5603" t="s">
        <v>128</v>
      </c>
      <c r="O5603" t="s">
        <v>5802</v>
      </c>
      <c r="P5603" s="4">
        <v>74</v>
      </c>
      <c r="Q5603" s="4">
        <v>100</v>
      </c>
      <c r="R5603" s="4">
        <f t="shared" si="350"/>
        <v>-26</v>
      </c>
      <c r="S5603" s="4">
        <f t="shared" si="351"/>
        <v>-3.9</v>
      </c>
    </row>
    <row r="5604" spans="1:19" ht="15.6" x14ac:dyDescent="0.3">
      <c r="A5604" t="s">
        <v>711</v>
      </c>
      <c r="B5604" s="1">
        <v>42084</v>
      </c>
      <c r="C5604" s="1">
        <v>42088</v>
      </c>
      <c r="D5604">
        <f t="shared" si="348"/>
        <v>2015</v>
      </c>
      <c r="E5604" t="str">
        <f t="shared" si="349"/>
        <v>Mar</v>
      </c>
      <c r="F5604" t="s">
        <v>37</v>
      </c>
      <c r="G5604" t="s">
        <v>235</v>
      </c>
      <c r="H5604" s="2" t="s">
        <v>22</v>
      </c>
      <c r="I5604" t="s">
        <v>712</v>
      </c>
      <c r="J5604" t="s">
        <v>250</v>
      </c>
      <c r="K5604">
        <v>37918</v>
      </c>
      <c r="L5604" t="s">
        <v>44</v>
      </c>
      <c r="M5604" t="s">
        <v>6009</v>
      </c>
      <c r="N5604" t="s">
        <v>128</v>
      </c>
      <c r="O5604" t="s">
        <v>5802</v>
      </c>
      <c r="P5604" s="4">
        <v>59.2</v>
      </c>
      <c r="Q5604" s="4">
        <v>59.2</v>
      </c>
      <c r="R5604" s="4">
        <f t="shared" si="350"/>
        <v>0</v>
      </c>
      <c r="S5604" s="4">
        <f t="shared" si="351"/>
        <v>0</v>
      </c>
    </row>
    <row r="5605" spans="1:19" x14ac:dyDescent="0.3">
      <c r="A5605" t="s">
        <v>601</v>
      </c>
      <c r="B5605" s="1">
        <v>42371</v>
      </c>
      <c r="C5605" s="1">
        <v>42378</v>
      </c>
      <c r="D5605">
        <f t="shared" si="348"/>
        <v>2016</v>
      </c>
      <c r="E5605" t="str">
        <f t="shared" si="349"/>
        <v>Jan</v>
      </c>
      <c r="F5605" t="s">
        <v>37</v>
      </c>
      <c r="G5605" t="s">
        <v>602</v>
      </c>
      <c r="H5605" t="s">
        <v>105</v>
      </c>
      <c r="I5605" t="s">
        <v>603</v>
      </c>
      <c r="J5605" t="s">
        <v>233</v>
      </c>
      <c r="K5605">
        <v>44256</v>
      </c>
      <c r="L5605" t="s">
        <v>54</v>
      </c>
      <c r="M5605" t="s">
        <v>6009</v>
      </c>
      <c r="N5605" t="s">
        <v>128</v>
      </c>
      <c r="O5605" t="s">
        <v>5802</v>
      </c>
      <c r="P5605" s="4">
        <v>23.68</v>
      </c>
      <c r="Q5605" s="4">
        <v>23.68</v>
      </c>
      <c r="R5605" s="4">
        <f t="shared" si="350"/>
        <v>0</v>
      </c>
      <c r="S5605" s="4">
        <f t="shared" si="351"/>
        <v>0</v>
      </c>
    </row>
    <row r="5606" spans="1:19" ht="15.6" x14ac:dyDescent="0.3">
      <c r="A5606" t="s">
        <v>6010</v>
      </c>
      <c r="B5606" s="1">
        <v>43226</v>
      </c>
      <c r="C5606" s="1">
        <v>43228</v>
      </c>
      <c r="D5606">
        <f t="shared" si="348"/>
        <v>2018</v>
      </c>
      <c r="E5606" t="str">
        <f t="shared" si="349"/>
        <v>May</v>
      </c>
      <c r="F5606" t="s">
        <v>20</v>
      </c>
      <c r="G5606" t="s">
        <v>812</v>
      </c>
      <c r="H5606" s="2" t="s">
        <v>22</v>
      </c>
      <c r="I5606" t="s">
        <v>61</v>
      </c>
      <c r="J5606" t="s">
        <v>62</v>
      </c>
      <c r="K5606">
        <v>10035</v>
      </c>
      <c r="L5606" t="s">
        <v>54</v>
      </c>
      <c r="M5606" t="s">
        <v>6009</v>
      </c>
      <c r="N5606" t="s">
        <v>128</v>
      </c>
      <c r="O5606" t="s">
        <v>5802</v>
      </c>
      <c r="P5606" s="4">
        <v>59.2</v>
      </c>
      <c r="Q5606" s="4">
        <v>59.2</v>
      </c>
      <c r="R5606" s="4">
        <f t="shared" si="350"/>
        <v>0</v>
      </c>
      <c r="S5606" s="4">
        <f t="shared" si="351"/>
        <v>0</v>
      </c>
    </row>
    <row r="5607" spans="1:19" ht="15.6" x14ac:dyDescent="0.3">
      <c r="A5607" t="s">
        <v>1322</v>
      </c>
      <c r="B5607" s="1">
        <v>43234</v>
      </c>
      <c r="C5607" s="1">
        <v>43237</v>
      </c>
      <c r="D5607">
        <f t="shared" si="348"/>
        <v>2018</v>
      </c>
      <c r="E5607" t="str">
        <f t="shared" si="349"/>
        <v>May</v>
      </c>
      <c r="F5607" t="s">
        <v>20</v>
      </c>
      <c r="G5607" t="s">
        <v>1323</v>
      </c>
      <c r="H5607" s="2" t="s">
        <v>22</v>
      </c>
      <c r="I5607" t="s">
        <v>394</v>
      </c>
      <c r="J5607" t="s">
        <v>140</v>
      </c>
      <c r="K5607">
        <v>21215</v>
      </c>
      <c r="L5607" t="s">
        <v>54</v>
      </c>
      <c r="M5607" t="s">
        <v>6009</v>
      </c>
      <c r="N5607" t="s">
        <v>128</v>
      </c>
      <c r="O5607" t="s">
        <v>5802</v>
      </c>
      <c r="P5607" s="4">
        <v>74</v>
      </c>
      <c r="Q5607" s="4">
        <v>74</v>
      </c>
      <c r="R5607" s="4">
        <f t="shared" si="350"/>
        <v>0</v>
      </c>
      <c r="S5607" s="4">
        <f t="shared" si="351"/>
        <v>0</v>
      </c>
    </row>
    <row r="5608" spans="1:19" ht="15.6" x14ac:dyDescent="0.3">
      <c r="A5608" t="s">
        <v>487</v>
      </c>
      <c r="B5608" s="1">
        <v>42588</v>
      </c>
      <c r="C5608" s="1">
        <v>42592</v>
      </c>
      <c r="D5608">
        <f t="shared" si="348"/>
        <v>2016</v>
      </c>
      <c r="E5608" t="str">
        <f t="shared" si="349"/>
        <v>Aug</v>
      </c>
      <c r="F5608" t="s">
        <v>37</v>
      </c>
      <c r="G5608" t="s">
        <v>488</v>
      </c>
      <c r="H5608" s="2" t="s">
        <v>22</v>
      </c>
      <c r="I5608" t="s">
        <v>113</v>
      </c>
      <c r="J5608" t="s">
        <v>109</v>
      </c>
      <c r="K5608">
        <v>77095</v>
      </c>
      <c r="L5608" t="s">
        <v>25</v>
      </c>
      <c r="M5608" t="s">
        <v>6009</v>
      </c>
      <c r="N5608" t="s">
        <v>128</v>
      </c>
      <c r="O5608" t="s">
        <v>5802</v>
      </c>
      <c r="P5608" s="4">
        <v>35.520000000000003</v>
      </c>
      <c r="Q5608" s="4">
        <v>35.520000000000003</v>
      </c>
      <c r="R5608" s="4">
        <f t="shared" si="350"/>
        <v>0</v>
      </c>
      <c r="S5608" s="4">
        <f t="shared" si="351"/>
        <v>0</v>
      </c>
    </row>
    <row r="5609" spans="1:19" x14ac:dyDescent="0.3">
      <c r="A5609" t="s">
        <v>4876</v>
      </c>
      <c r="B5609" s="1">
        <v>43341</v>
      </c>
      <c r="C5609" s="1">
        <v>43344</v>
      </c>
      <c r="D5609">
        <f t="shared" si="348"/>
        <v>2018</v>
      </c>
      <c r="E5609" t="str">
        <f t="shared" si="349"/>
        <v>Aug</v>
      </c>
      <c r="F5609" t="s">
        <v>20</v>
      </c>
      <c r="G5609" t="s">
        <v>190</v>
      </c>
      <c r="H5609" t="s">
        <v>51</v>
      </c>
      <c r="I5609" t="s">
        <v>2708</v>
      </c>
      <c r="J5609" t="s">
        <v>24</v>
      </c>
      <c r="K5609">
        <v>62301</v>
      </c>
      <c r="L5609" t="s">
        <v>25</v>
      </c>
      <c r="M5609" t="s">
        <v>6009</v>
      </c>
      <c r="N5609" t="s">
        <v>128</v>
      </c>
      <c r="O5609" t="s">
        <v>5802</v>
      </c>
      <c r="P5609" s="4">
        <v>47.36</v>
      </c>
      <c r="Q5609" s="4">
        <v>47.36</v>
      </c>
      <c r="R5609" s="4">
        <f t="shared" si="350"/>
        <v>0</v>
      </c>
      <c r="S5609" s="4">
        <f t="shared" si="351"/>
        <v>0</v>
      </c>
    </row>
    <row r="5610" spans="1:19" x14ac:dyDescent="0.3">
      <c r="A5610" t="s">
        <v>903</v>
      </c>
      <c r="B5610" s="1">
        <v>43042</v>
      </c>
      <c r="C5610" s="1">
        <v>43045</v>
      </c>
      <c r="D5610">
        <f t="shared" si="348"/>
        <v>2017</v>
      </c>
      <c r="E5610" t="str">
        <f t="shared" si="349"/>
        <v>Nov</v>
      </c>
      <c r="F5610" t="s">
        <v>20</v>
      </c>
      <c r="G5610" t="s">
        <v>904</v>
      </c>
      <c r="H5610" t="s">
        <v>51</v>
      </c>
      <c r="I5610" t="s">
        <v>47</v>
      </c>
      <c r="J5610" t="s">
        <v>33</v>
      </c>
      <c r="K5610">
        <v>90032</v>
      </c>
      <c r="L5610" t="s">
        <v>34</v>
      </c>
      <c r="M5610" t="s">
        <v>6011</v>
      </c>
      <c r="N5610" t="s">
        <v>128</v>
      </c>
      <c r="O5610" t="s">
        <v>5802</v>
      </c>
      <c r="P5610" s="4">
        <v>87.71</v>
      </c>
      <c r="Q5610" s="4">
        <v>87.71</v>
      </c>
      <c r="R5610" s="4">
        <f t="shared" si="350"/>
        <v>0</v>
      </c>
      <c r="S5610" s="4">
        <f t="shared" si="351"/>
        <v>0</v>
      </c>
    </row>
    <row r="5611" spans="1:19" ht="15.6" x14ac:dyDescent="0.3">
      <c r="A5611" t="s">
        <v>4631</v>
      </c>
      <c r="B5611" s="1">
        <v>43231</v>
      </c>
      <c r="C5611" s="1">
        <v>43232</v>
      </c>
      <c r="D5611">
        <f t="shared" si="348"/>
        <v>2018</v>
      </c>
      <c r="E5611" t="str">
        <f t="shared" si="349"/>
        <v>May</v>
      </c>
      <c r="F5611" t="s">
        <v>30</v>
      </c>
      <c r="G5611" t="s">
        <v>1686</v>
      </c>
      <c r="H5611" s="2" t="s">
        <v>22</v>
      </c>
      <c r="I5611" t="s">
        <v>69</v>
      </c>
      <c r="J5611" t="s">
        <v>70</v>
      </c>
      <c r="K5611">
        <v>98103</v>
      </c>
      <c r="L5611" t="s">
        <v>34</v>
      </c>
      <c r="M5611" t="s">
        <v>6011</v>
      </c>
      <c r="N5611" t="s">
        <v>128</v>
      </c>
      <c r="O5611" t="s">
        <v>5802</v>
      </c>
      <c r="P5611" s="4">
        <v>37.590000000000003</v>
      </c>
      <c r="Q5611" s="4">
        <v>37.590000000000003</v>
      </c>
      <c r="R5611" s="4">
        <f t="shared" si="350"/>
        <v>0</v>
      </c>
      <c r="S5611" s="4">
        <f t="shared" si="351"/>
        <v>0</v>
      </c>
    </row>
    <row r="5612" spans="1:19" ht="15.6" x14ac:dyDescent="0.3">
      <c r="A5612" t="s">
        <v>6012</v>
      </c>
      <c r="B5612" s="1">
        <v>42589</v>
      </c>
      <c r="C5612" s="1">
        <v>42591</v>
      </c>
      <c r="D5612">
        <f t="shared" si="348"/>
        <v>2016</v>
      </c>
      <c r="E5612" t="str">
        <f t="shared" si="349"/>
        <v>Aug</v>
      </c>
      <c r="F5612" t="s">
        <v>67</v>
      </c>
      <c r="G5612" t="s">
        <v>3567</v>
      </c>
      <c r="H5612" s="2" t="s">
        <v>22</v>
      </c>
      <c r="I5612" t="s">
        <v>191</v>
      </c>
      <c r="J5612" t="s">
        <v>158</v>
      </c>
      <c r="K5612">
        <v>22153</v>
      </c>
      <c r="L5612" t="s">
        <v>44</v>
      </c>
      <c r="M5612" t="s">
        <v>6011</v>
      </c>
      <c r="N5612" t="s">
        <v>128</v>
      </c>
      <c r="O5612" t="s">
        <v>5802</v>
      </c>
      <c r="P5612" s="4">
        <v>25.06</v>
      </c>
      <c r="Q5612" s="4">
        <v>25.06</v>
      </c>
      <c r="R5612" s="4">
        <f t="shared" si="350"/>
        <v>0</v>
      </c>
      <c r="S5612" s="4">
        <f t="shared" si="351"/>
        <v>0</v>
      </c>
    </row>
    <row r="5613" spans="1:19" x14ac:dyDescent="0.3">
      <c r="A5613" t="s">
        <v>3130</v>
      </c>
      <c r="B5613" s="1">
        <v>42983</v>
      </c>
      <c r="C5613" s="1">
        <v>42988</v>
      </c>
      <c r="D5613">
        <f t="shared" si="348"/>
        <v>2017</v>
      </c>
      <c r="E5613" t="str">
        <f t="shared" si="349"/>
        <v>Sep</v>
      </c>
      <c r="F5613" t="s">
        <v>37</v>
      </c>
      <c r="G5613" t="s">
        <v>1626</v>
      </c>
      <c r="H5613" t="s">
        <v>51</v>
      </c>
      <c r="I5613" t="s">
        <v>1344</v>
      </c>
      <c r="J5613" t="s">
        <v>158</v>
      </c>
      <c r="K5613">
        <v>23320</v>
      </c>
      <c r="L5613" t="s">
        <v>44</v>
      </c>
      <c r="M5613" t="s">
        <v>6011</v>
      </c>
      <c r="N5613" t="s">
        <v>128</v>
      </c>
      <c r="O5613" t="s">
        <v>5802</v>
      </c>
      <c r="P5613" s="4">
        <v>25.06</v>
      </c>
      <c r="Q5613" s="4">
        <v>25.06</v>
      </c>
      <c r="R5613" s="4">
        <f t="shared" si="350"/>
        <v>0</v>
      </c>
      <c r="S5613" s="4">
        <f t="shared" si="351"/>
        <v>0</v>
      </c>
    </row>
    <row r="5614" spans="1:19" x14ac:dyDescent="0.3">
      <c r="A5614" t="s">
        <v>6013</v>
      </c>
      <c r="B5614" s="1">
        <v>43016</v>
      </c>
      <c r="C5614" s="1">
        <v>43023</v>
      </c>
      <c r="D5614">
        <f t="shared" si="348"/>
        <v>2017</v>
      </c>
      <c r="E5614" t="str">
        <f t="shared" si="349"/>
        <v>Oct</v>
      </c>
      <c r="F5614" t="s">
        <v>37</v>
      </c>
      <c r="G5614" t="s">
        <v>1936</v>
      </c>
      <c r="H5614" t="s">
        <v>51</v>
      </c>
      <c r="I5614" t="s">
        <v>855</v>
      </c>
      <c r="J5614" t="s">
        <v>109</v>
      </c>
      <c r="K5614">
        <v>78207</v>
      </c>
      <c r="L5614" t="s">
        <v>25</v>
      </c>
      <c r="M5614" t="s">
        <v>6011</v>
      </c>
      <c r="N5614" t="s">
        <v>128</v>
      </c>
      <c r="O5614" t="s">
        <v>5802</v>
      </c>
      <c r="P5614" s="4">
        <v>60.143999999999998</v>
      </c>
      <c r="Q5614" s="4">
        <v>60.143999999999998</v>
      </c>
      <c r="R5614" s="4">
        <f t="shared" si="350"/>
        <v>0</v>
      </c>
      <c r="S5614" s="4">
        <f t="shared" si="351"/>
        <v>0</v>
      </c>
    </row>
    <row r="5615" spans="1:19" ht="15.6" x14ac:dyDescent="0.3">
      <c r="A5615" t="s">
        <v>5118</v>
      </c>
      <c r="B5615" s="1">
        <v>42194</v>
      </c>
      <c r="C5615" s="1">
        <v>42198</v>
      </c>
      <c r="D5615">
        <f t="shared" si="348"/>
        <v>2015</v>
      </c>
      <c r="E5615" t="str">
        <f t="shared" si="349"/>
        <v>Jul</v>
      </c>
      <c r="F5615" t="s">
        <v>37</v>
      </c>
      <c r="G5615" t="s">
        <v>692</v>
      </c>
      <c r="H5615" s="2" t="s">
        <v>22</v>
      </c>
      <c r="I5615" t="s">
        <v>47</v>
      </c>
      <c r="J5615" t="s">
        <v>33</v>
      </c>
      <c r="K5615">
        <v>90049</v>
      </c>
      <c r="L5615" t="s">
        <v>34</v>
      </c>
      <c r="M5615" t="s">
        <v>6014</v>
      </c>
      <c r="N5615" t="s">
        <v>128</v>
      </c>
      <c r="O5615" t="s">
        <v>5802</v>
      </c>
      <c r="P5615" s="4">
        <v>2.88</v>
      </c>
      <c r="Q5615" s="4">
        <v>5</v>
      </c>
      <c r="R5615" s="4">
        <f t="shared" si="350"/>
        <v>-2.12</v>
      </c>
      <c r="S5615" s="4">
        <f t="shared" si="351"/>
        <v>-0.318</v>
      </c>
    </row>
    <row r="5616" spans="1:19" x14ac:dyDescent="0.3">
      <c r="A5616" t="s">
        <v>4176</v>
      </c>
      <c r="B5616" s="1">
        <v>43165</v>
      </c>
      <c r="C5616" s="1">
        <v>43169</v>
      </c>
      <c r="D5616">
        <f t="shared" si="348"/>
        <v>2018</v>
      </c>
      <c r="E5616" t="str">
        <f t="shared" si="349"/>
        <v>Mar</v>
      </c>
      <c r="F5616" t="s">
        <v>37</v>
      </c>
      <c r="G5616" t="s">
        <v>2547</v>
      </c>
      <c r="H5616" t="s">
        <v>22</v>
      </c>
      <c r="I5616" t="s">
        <v>32</v>
      </c>
      <c r="J5616" t="s">
        <v>33</v>
      </c>
      <c r="K5616">
        <v>94109</v>
      </c>
      <c r="L5616" t="s">
        <v>34</v>
      </c>
      <c r="M5616" t="s">
        <v>6014</v>
      </c>
      <c r="N5616" t="s">
        <v>128</v>
      </c>
      <c r="O5616" t="s">
        <v>5802</v>
      </c>
      <c r="P5616" s="4">
        <v>11.52</v>
      </c>
      <c r="Q5616" s="4">
        <v>11.52</v>
      </c>
      <c r="R5616" s="4">
        <f t="shared" si="350"/>
        <v>0</v>
      </c>
      <c r="S5616" s="4">
        <f t="shared" si="351"/>
        <v>0</v>
      </c>
    </row>
    <row r="5617" spans="1:19" ht="15.6" x14ac:dyDescent="0.3">
      <c r="A5617" t="s">
        <v>2062</v>
      </c>
      <c r="B5617" s="1">
        <v>43447</v>
      </c>
      <c r="C5617" s="1">
        <v>43452</v>
      </c>
      <c r="D5617">
        <f t="shared" si="348"/>
        <v>2018</v>
      </c>
      <c r="E5617" t="str">
        <f t="shared" si="349"/>
        <v>Dec</v>
      </c>
      <c r="F5617" t="s">
        <v>37</v>
      </c>
      <c r="G5617" t="s">
        <v>112</v>
      </c>
      <c r="H5617" s="2" t="s">
        <v>22</v>
      </c>
      <c r="I5617" t="s">
        <v>32</v>
      </c>
      <c r="J5617" t="s">
        <v>33</v>
      </c>
      <c r="K5617">
        <v>94122</v>
      </c>
      <c r="L5617" t="s">
        <v>34</v>
      </c>
      <c r="M5617" t="s">
        <v>6014</v>
      </c>
      <c r="N5617" t="s">
        <v>128</v>
      </c>
      <c r="O5617" t="s">
        <v>5802</v>
      </c>
      <c r="P5617" s="4">
        <v>8.64</v>
      </c>
      <c r="Q5617" s="4">
        <v>18</v>
      </c>
      <c r="R5617" s="4">
        <f t="shared" si="350"/>
        <v>-9.36</v>
      </c>
      <c r="S5617" s="4">
        <f t="shared" si="351"/>
        <v>-1.4039999999999999</v>
      </c>
    </row>
    <row r="5618" spans="1:19" ht="15.6" x14ac:dyDescent="0.3">
      <c r="A5618" t="s">
        <v>6015</v>
      </c>
      <c r="B5618" s="1">
        <v>42968</v>
      </c>
      <c r="C5618" s="1">
        <v>42974</v>
      </c>
      <c r="D5618">
        <f t="shared" si="348"/>
        <v>2017</v>
      </c>
      <c r="E5618" t="str">
        <f t="shared" si="349"/>
        <v>Aug</v>
      </c>
      <c r="F5618" t="s">
        <v>37</v>
      </c>
      <c r="G5618" t="s">
        <v>1287</v>
      </c>
      <c r="H5618" s="2" t="s">
        <v>22</v>
      </c>
      <c r="I5618" t="s">
        <v>617</v>
      </c>
      <c r="J5618" t="s">
        <v>83</v>
      </c>
      <c r="K5618">
        <v>27834</v>
      </c>
      <c r="L5618" t="s">
        <v>44</v>
      </c>
      <c r="M5618" t="s">
        <v>6014</v>
      </c>
      <c r="N5618" t="s">
        <v>128</v>
      </c>
      <c r="O5618" t="s">
        <v>5802</v>
      </c>
      <c r="P5618" s="4">
        <v>9.2159999999999993</v>
      </c>
      <c r="Q5618" s="4">
        <v>18</v>
      </c>
      <c r="R5618" s="4">
        <f t="shared" si="350"/>
        <v>-8.7840000000000007</v>
      </c>
      <c r="S5618" s="4">
        <f t="shared" si="351"/>
        <v>-1.3176000000000001</v>
      </c>
    </row>
    <row r="5619" spans="1:19" x14ac:dyDescent="0.3">
      <c r="A5619" t="s">
        <v>2590</v>
      </c>
      <c r="B5619" s="1">
        <v>42991</v>
      </c>
      <c r="C5619" s="1">
        <v>42996</v>
      </c>
      <c r="D5619">
        <f t="shared" si="348"/>
        <v>2017</v>
      </c>
      <c r="E5619" t="str">
        <f t="shared" si="349"/>
        <v>Sep</v>
      </c>
      <c r="F5619" t="s">
        <v>37</v>
      </c>
      <c r="G5619" t="s">
        <v>2591</v>
      </c>
      <c r="H5619" t="s">
        <v>51</v>
      </c>
      <c r="I5619" t="s">
        <v>1698</v>
      </c>
      <c r="J5619" t="s">
        <v>1699</v>
      </c>
      <c r="K5619">
        <v>68104</v>
      </c>
      <c r="L5619" t="s">
        <v>25</v>
      </c>
      <c r="M5619" t="s">
        <v>6014</v>
      </c>
      <c r="N5619" t="s">
        <v>128</v>
      </c>
      <c r="O5619" t="s">
        <v>5802</v>
      </c>
      <c r="P5619" s="4">
        <v>14.4</v>
      </c>
      <c r="Q5619" s="4">
        <v>14.4</v>
      </c>
      <c r="R5619" s="4">
        <f t="shared" si="350"/>
        <v>0</v>
      </c>
      <c r="S5619" s="4">
        <f t="shared" si="351"/>
        <v>0</v>
      </c>
    </row>
    <row r="5620" spans="1:19" ht="15.6" x14ac:dyDescent="0.3">
      <c r="A5620" t="s">
        <v>3551</v>
      </c>
      <c r="B5620" s="1">
        <v>43023</v>
      </c>
      <c r="C5620" s="1">
        <v>43029</v>
      </c>
      <c r="D5620">
        <f t="shared" si="348"/>
        <v>2017</v>
      </c>
      <c r="E5620" t="str">
        <f t="shared" si="349"/>
        <v>Oct</v>
      </c>
      <c r="F5620" t="s">
        <v>37</v>
      </c>
      <c r="G5620" t="s">
        <v>1683</v>
      </c>
      <c r="H5620" s="2" t="s">
        <v>22</v>
      </c>
      <c r="I5620" t="s">
        <v>502</v>
      </c>
      <c r="J5620" t="s">
        <v>503</v>
      </c>
      <c r="K5620">
        <v>73120</v>
      </c>
      <c r="L5620" t="s">
        <v>25</v>
      </c>
      <c r="M5620" t="s">
        <v>6014</v>
      </c>
      <c r="N5620" t="s">
        <v>110</v>
      </c>
      <c r="O5620" t="s">
        <v>5802</v>
      </c>
      <c r="P5620" s="4">
        <v>20.16</v>
      </c>
      <c r="Q5620" s="4">
        <v>18</v>
      </c>
      <c r="R5620" s="4">
        <f t="shared" si="350"/>
        <v>2.16</v>
      </c>
      <c r="S5620" s="4">
        <f t="shared" si="351"/>
        <v>0.32400000000000001</v>
      </c>
    </row>
    <row r="5621" spans="1:19" ht="15.6" x14ac:dyDescent="0.3">
      <c r="A5621" t="s">
        <v>6016</v>
      </c>
      <c r="B5621" s="1">
        <v>42540</v>
      </c>
      <c r="C5621" s="1">
        <v>42540</v>
      </c>
      <c r="D5621">
        <f t="shared" si="348"/>
        <v>2016</v>
      </c>
      <c r="E5621" t="str">
        <f t="shared" si="349"/>
        <v>Jun</v>
      </c>
      <c r="F5621" t="s">
        <v>30</v>
      </c>
      <c r="G5621" t="s">
        <v>354</v>
      </c>
      <c r="H5621" s="2" t="s">
        <v>22</v>
      </c>
      <c r="I5621" t="s">
        <v>100</v>
      </c>
      <c r="J5621" t="s">
        <v>101</v>
      </c>
      <c r="K5621">
        <v>19134</v>
      </c>
      <c r="L5621" t="s">
        <v>54</v>
      </c>
      <c r="M5621" t="s">
        <v>6017</v>
      </c>
      <c r="N5621" t="s">
        <v>128</v>
      </c>
      <c r="O5621" t="s">
        <v>5802</v>
      </c>
      <c r="P5621" s="4">
        <v>5.9039999999999999</v>
      </c>
      <c r="Q5621" s="4">
        <v>5</v>
      </c>
      <c r="R5621" s="4">
        <f t="shared" si="350"/>
        <v>0.90399999999999991</v>
      </c>
      <c r="S5621" s="4">
        <f t="shared" si="351"/>
        <v>0.13559999999999997</v>
      </c>
    </row>
    <row r="5622" spans="1:19" ht="15.6" x14ac:dyDescent="0.3">
      <c r="A5622" t="s">
        <v>6018</v>
      </c>
      <c r="B5622" s="1">
        <v>43373</v>
      </c>
      <c r="C5622" s="1">
        <v>43375</v>
      </c>
      <c r="D5622">
        <f t="shared" si="348"/>
        <v>2018</v>
      </c>
      <c r="E5622" t="str">
        <f t="shared" si="349"/>
        <v>Sep</v>
      </c>
      <c r="F5622" t="s">
        <v>20</v>
      </c>
      <c r="G5622" t="s">
        <v>1898</v>
      </c>
      <c r="H5622" s="2" t="s">
        <v>22</v>
      </c>
      <c r="I5622" t="s">
        <v>100</v>
      </c>
      <c r="J5622" t="s">
        <v>101</v>
      </c>
      <c r="K5622">
        <v>19120</v>
      </c>
      <c r="L5622" t="s">
        <v>54</v>
      </c>
      <c r="M5622" t="s">
        <v>6017</v>
      </c>
      <c r="N5622" t="s">
        <v>128</v>
      </c>
      <c r="O5622" t="s">
        <v>5802</v>
      </c>
      <c r="P5622" s="4">
        <v>20.664000000000001</v>
      </c>
      <c r="Q5622" s="4">
        <v>18</v>
      </c>
      <c r="R5622" s="4">
        <f t="shared" si="350"/>
        <v>2.6640000000000015</v>
      </c>
      <c r="S5622" s="4">
        <f t="shared" si="351"/>
        <v>0.39960000000000023</v>
      </c>
    </row>
    <row r="5623" spans="1:19" ht="15.6" x14ac:dyDescent="0.3">
      <c r="A5623" t="s">
        <v>5054</v>
      </c>
      <c r="B5623" s="1">
        <v>42281</v>
      </c>
      <c r="C5623" s="1">
        <v>42285</v>
      </c>
      <c r="D5623">
        <f t="shared" si="348"/>
        <v>2015</v>
      </c>
      <c r="E5623" t="str">
        <f t="shared" si="349"/>
        <v>Oct</v>
      </c>
      <c r="F5623" t="s">
        <v>37</v>
      </c>
      <c r="G5623" t="s">
        <v>3213</v>
      </c>
      <c r="H5623" s="2" t="s">
        <v>22</v>
      </c>
      <c r="I5623" t="s">
        <v>1882</v>
      </c>
      <c r="J5623" t="s">
        <v>33</v>
      </c>
      <c r="K5623">
        <v>94591</v>
      </c>
      <c r="L5623" t="s">
        <v>34</v>
      </c>
      <c r="M5623" t="s">
        <v>6019</v>
      </c>
      <c r="N5623" t="s">
        <v>128</v>
      </c>
      <c r="O5623" t="s">
        <v>5802</v>
      </c>
      <c r="P5623" s="4">
        <v>14.45</v>
      </c>
      <c r="Q5623" s="4">
        <v>14.45</v>
      </c>
      <c r="R5623" s="4">
        <f t="shared" si="350"/>
        <v>0</v>
      </c>
      <c r="S5623" s="4">
        <f t="shared" si="351"/>
        <v>0</v>
      </c>
    </row>
    <row r="5624" spans="1:19" x14ac:dyDescent="0.3">
      <c r="A5624" t="s">
        <v>5443</v>
      </c>
      <c r="B5624" s="1">
        <v>42765</v>
      </c>
      <c r="C5624" s="1">
        <v>42766</v>
      </c>
      <c r="D5624">
        <f t="shared" si="348"/>
        <v>2017</v>
      </c>
      <c r="E5624" t="str">
        <f t="shared" si="349"/>
        <v>Jan</v>
      </c>
      <c r="F5624" t="s">
        <v>20</v>
      </c>
      <c r="G5624" t="s">
        <v>1214</v>
      </c>
      <c r="H5624" t="s">
        <v>51</v>
      </c>
      <c r="I5624" t="s">
        <v>32</v>
      </c>
      <c r="J5624" t="s">
        <v>33</v>
      </c>
      <c r="K5624">
        <v>94122</v>
      </c>
      <c r="L5624" t="s">
        <v>34</v>
      </c>
      <c r="M5624" t="s">
        <v>6019</v>
      </c>
      <c r="N5624" t="s">
        <v>128</v>
      </c>
      <c r="O5624" t="s">
        <v>5802</v>
      </c>
      <c r="P5624" s="4">
        <v>26.01</v>
      </c>
      <c r="Q5624" s="4">
        <v>26.01</v>
      </c>
      <c r="R5624" s="4">
        <f t="shared" si="350"/>
        <v>0</v>
      </c>
      <c r="S5624" s="4">
        <f t="shared" si="351"/>
        <v>0</v>
      </c>
    </row>
    <row r="5625" spans="1:19" ht="15.6" x14ac:dyDescent="0.3">
      <c r="A5625" t="s">
        <v>6020</v>
      </c>
      <c r="B5625" s="1">
        <v>43261</v>
      </c>
      <c r="C5625" s="1">
        <v>43266</v>
      </c>
      <c r="D5625">
        <f t="shared" si="348"/>
        <v>2018</v>
      </c>
      <c r="E5625" t="str">
        <f t="shared" si="349"/>
        <v>Jun</v>
      </c>
      <c r="F5625" t="s">
        <v>37</v>
      </c>
      <c r="G5625" t="s">
        <v>874</v>
      </c>
      <c r="H5625" s="2" t="s">
        <v>22</v>
      </c>
      <c r="I5625" t="s">
        <v>69</v>
      </c>
      <c r="J5625" t="s">
        <v>70</v>
      </c>
      <c r="K5625">
        <v>98103</v>
      </c>
      <c r="L5625" t="s">
        <v>34</v>
      </c>
      <c r="M5625" t="s">
        <v>6019</v>
      </c>
      <c r="N5625" t="s">
        <v>128</v>
      </c>
      <c r="O5625" t="s">
        <v>5802</v>
      </c>
      <c r="P5625" s="4">
        <v>11.56</v>
      </c>
      <c r="Q5625" s="4">
        <v>11.56</v>
      </c>
      <c r="R5625" s="4">
        <f t="shared" si="350"/>
        <v>0</v>
      </c>
      <c r="S5625" s="4">
        <f t="shared" si="351"/>
        <v>0</v>
      </c>
    </row>
    <row r="5626" spans="1:19" ht="15.6" x14ac:dyDescent="0.3">
      <c r="A5626" t="s">
        <v>969</v>
      </c>
      <c r="B5626" s="1">
        <v>43277</v>
      </c>
      <c r="C5626" s="1">
        <v>43282</v>
      </c>
      <c r="D5626">
        <f t="shared" si="348"/>
        <v>2018</v>
      </c>
      <c r="E5626" t="str">
        <f t="shared" si="349"/>
        <v>Jun</v>
      </c>
      <c r="F5626" t="s">
        <v>37</v>
      </c>
      <c r="G5626" t="s">
        <v>334</v>
      </c>
      <c r="H5626" s="2" t="s">
        <v>22</v>
      </c>
      <c r="I5626" t="s">
        <v>136</v>
      </c>
      <c r="J5626" t="s">
        <v>79</v>
      </c>
      <c r="K5626">
        <v>33180</v>
      </c>
      <c r="L5626" t="s">
        <v>44</v>
      </c>
      <c r="M5626" t="s">
        <v>6019</v>
      </c>
      <c r="N5626" t="s">
        <v>128</v>
      </c>
      <c r="O5626" t="s">
        <v>5802</v>
      </c>
      <c r="P5626" s="4">
        <v>13.872</v>
      </c>
      <c r="Q5626" s="4">
        <v>13.872</v>
      </c>
      <c r="R5626" s="4">
        <f t="shared" si="350"/>
        <v>0</v>
      </c>
      <c r="S5626" s="4">
        <f t="shared" si="351"/>
        <v>0</v>
      </c>
    </row>
    <row r="5627" spans="1:19" ht="15.6" x14ac:dyDescent="0.3">
      <c r="A5627" t="s">
        <v>622</v>
      </c>
      <c r="B5627" s="1">
        <v>43059</v>
      </c>
      <c r="C5627" s="1">
        <v>43063</v>
      </c>
      <c r="D5627">
        <f t="shared" si="348"/>
        <v>2017</v>
      </c>
      <c r="E5627" t="str">
        <f t="shared" si="349"/>
        <v>Nov</v>
      </c>
      <c r="F5627" t="s">
        <v>67</v>
      </c>
      <c r="G5627" t="s">
        <v>623</v>
      </c>
      <c r="H5627" s="2" t="s">
        <v>22</v>
      </c>
      <c r="I5627" t="s">
        <v>182</v>
      </c>
      <c r="J5627" t="s">
        <v>233</v>
      </c>
      <c r="K5627">
        <v>43229</v>
      </c>
      <c r="L5627" t="s">
        <v>54</v>
      </c>
      <c r="M5627" t="s">
        <v>6019</v>
      </c>
      <c r="N5627" t="s">
        <v>110</v>
      </c>
      <c r="O5627" t="s">
        <v>5802</v>
      </c>
      <c r="P5627" s="4">
        <v>18.495999999999999</v>
      </c>
      <c r="Q5627" s="4">
        <v>18</v>
      </c>
      <c r="R5627" s="4">
        <f t="shared" si="350"/>
        <v>0.49599999999999866</v>
      </c>
      <c r="S5627" s="4">
        <f t="shared" si="351"/>
        <v>7.43999999999998E-2</v>
      </c>
    </row>
    <row r="5628" spans="1:19" ht="15.6" x14ac:dyDescent="0.3">
      <c r="A5628" t="s">
        <v>6021</v>
      </c>
      <c r="B5628" s="1">
        <v>42710</v>
      </c>
      <c r="C5628" s="1">
        <v>42714</v>
      </c>
      <c r="D5628">
        <f t="shared" si="348"/>
        <v>2016</v>
      </c>
      <c r="E5628" t="str">
        <f t="shared" si="349"/>
        <v>Dec</v>
      </c>
      <c r="F5628" t="s">
        <v>37</v>
      </c>
      <c r="G5628" t="s">
        <v>330</v>
      </c>
      <c r="H5628" s="2" t="s">
        <v>22</v>
      </c>
      <c r="I5628" t="s">
        <v>1330</v>
      </c>
      <c r="J5628" t="s">
        <v>325</v>
      </c>
      <c r="K5628">
        <v>89031</v>
      </c>
      <c r="L5628" t="s">
        <v>34</v>
      </c>
      <c r="M5628" t="s">
        <v>6022</v>
      </c>
      <c r="N5628" t="s">
        <v>128</v>
      </c>
      <c r="O5628" t="s">
        <v>5802</v>
      </c>
      <c r="P5628" s="4">
        <v>14.94</v>
      </c>
      <c r="Q5628" s="4">
        <v>18</v>
      </c>
      <c r="R5628" s="4">
        <f t="shared" si="350"/>
        <v>-3.0600000000000005</v>
      </c>
      <c r="S5628" s="4">
        <f t="shared" si="351"/>
        <v>-0.45900000000000007</v>
      </c>
    </row>
    <row r="5629" spans="1:19" x14ac:dyDescent="0.3">
      <c r="A5629" t="s">
        <v>3756</v>
      </c>
      <c r="B5629" s="1">
        <v>43416</v>
      </c>
      <c r="C5629" s="1">
        <v>43420</v>
      </c>
      <c r="D5629">
        <f t="shared" si="348"/>
        <v>2018</v>
      </c>
      <c r="E5629" t="str">
        <f t="shared" si="349"/>
        <v>Nov</v>
      </c>
      <c r="F5629" t="s">
        <v>37</v>
      </c>
      <c r="G5629" t="s">
        <v>433</v>
      </c>
      <c r="H5629" t="s">
        <v>105</v>
      </c>
      <c r="I5629" t="s">
        <v>69</v>
      </c>
      <c r="J5629" t="s">
        <v>70</v>
      </c>
      <c r="K5629">
        <v>98115</v>
      </c>
      <c r="L5629" t="s">
        <v>34</v>
      </c>
      <c r="M5629" t="s">
        <v>6022</v>
      </c>
      <c r="N5629" t="s">
        <v>128</v>
      </c>
      <c r="O5629" t="s">
        <v>5802</v>
      </c>
      <c r="P5629" s="4">
        <v>9.9600000000000009</v>
      </c>
      <c r="Q5629" s="4">
        <v>9.9600000000000009</v>
      </c>
      <c r="R5629" s="4">
        <f t="shared" si="350"/>
        <v>0</v>
      </c>
      <c r="S5629" s="4">
        <f t="shared" si="351"/>
        <v>0</v>
      </c>
    </row>
    <row r="5630" spans="1:19" ht="15.6" x14ac:dyDescent="0.3">
      <c r="A5630" t="s">
        <v>6023</v>
      </c>
      <c r="B5630" s="1">
        <v>43007</v>
      </c>
      <c r="C5630" s="1">
        <v>43010</v>
      </c>
      <c r="D5630">
        <f t="shared" si="348"/>
        <v>2017</v>
      </c>
      <c r="E5630" t="str">
        <f t="shared" si="349"/>
        <v>Sep</v>
      </c>
      <c r="F5630" t="s">
        <v>20</v>
      </c>
      <c r="G5630" t="s">
        <v>1118</v>
      </c>
      <c r="H5630" s="2" t="s">
        <v>22</v>
      </c>
      <c r="I5630" t="s">
        <v>100</v>
      </c>
      <c r="J5630" t="s">
        <v>101</v>
      </c>
      <c r="K5630">
        <v>19140</v>
      </c>
      <c r="L5630" t="s">
        <v>54</v>
      </c>
      <c r="M5630" t="s">
        <v>6022</v>
      </c>
      <c r="N5630" t="s">
        <v>128</v>
      </c>
      <c r="O5630" t="s">
        <v>5802</v>
      </c>
      <c r="P5630" s="4">
        <v>15.936</v>
      </c>
      <c r="Q5630" s="4">
        <v>18</v>
      </c>
      <c r="R5630" s="4">
        <f t="shared" si="350"/>
        <v>-2.0640000000000001</v>
      </c>
      <c r="S5630" s="4">
        <f t="shared" si="351"/>
        <v>-0.30959999999999999</v>
      </c>
    </row>
    <row r="5631" spans="1:19" ht="15.6" x14ac:dyDescent="0.3">
      <c r="A5631" t="s">
        <v>1353</v>
      </c>
      <c r="B5631" s="1">
        <v>43435</v>
      </c>
      <c r="C5631" s="1">
        <v>43439</v>
      </c>
      <c r="D5631">
        <f t="shared" si="348"/>
        <v>2018</v>
      </c>
      <c r="E5631" t="str">
        <f t="shared" si="349"/>
        <v>Dec</v>
      </c>
      <c r="F5631" t="s">
        <v>37</v>
      </c>
      <c r="G5631" t="s">
        <v>1059</v>
      </c>
      <c r="H5631" s="2" t="s">
        <v>22</v>
      </c>
      <c r="I5631" t="s">
        <v>100</v>
      </c>
      <c r="J5631" t="s">
        <v>101</v>
      </c>
      <c r="K5631">
        <v>19140</v>
      </c>
      <c r="L5631" t="s">
        <v>54</v>
      </c>
      <c r="M5631" t="s">
        <v>6022</v>
      </c>
      <c r="N5631" t="s">
        <v>128</v>
      </c>
      <c r="O5631" t="s">
        <v>5802</v>
      </c>
      <c r="P5631" s="4">
        <v>15.936</v>
      </c>
      <c r="Q5631" s="4">
        <v>18</v>
      </c>
      <c r="R5631" s="4">
        <f t="shared" si="350"/>
        <v>-2.0640000000000001</v>
      </c>
      <c r="S5631" s="4">
        <f t="shared" si="351"/>
        <v>-0.30959999999999999</v>
      </c>
    </row>
    <row r="5632" spans="1:19" ht="15.6" x14ac:dyDescent="0.3">
      <c r="A5632" t="s">
        <v>893</v>
      </c>
      <c r="B5632" s="1">
        <v>42046</v>
      </c>
      <c r="C5632" s="1">
        <v>42050</v>
      </c>
      <c r="D5632">
        <f t="shared" si="348"/>
        <v>2015</v>
      </c>
      <c r="E5632" t="str">
        <f t="shared" si="349"/>
        <v>Feb</v>
      </c>
      <c r="F5632" t="s">
        <v>67</v>
      </c>
      <c r="G5632" t="s">
        <v>118</v>
      </c>
      <c r="H5632" s="2" t="s">
        <v>22</v>
      </c>
      <c r="I5632" t="s">
        <v>139</v>
      </c>
      <c r="J5632" t="s">
        <v>192</v>
      </c>
      <c r="K5632">
        <v>65203</v>
      </c>
      <c r="L5632" t="s">
        <v>25</v>
      </c>
      <c r="M5632" t="s">
        <v>6022</v>
      </c>
      <c r="N5632" t="s">
        <v>128</v>
      </c>
      <c r="O5632" t="s">
        <v>5802</v>
      </c>
      <c r="P5632" s="4">
        <v>14.94</v>
      </c>
      <c r="Q5632" s="4">
        <v>18</v>
      </c>
      <c r="R5632" s="4">
        <f t="shared" si="350"/>
        <v>-3.0600000000000005</v>
      </c>
      <c r="S5632" s="4">
        <f t="shared" si="351"/>
        <v>-0.45900000000000007</v>
      </c>
    </row>
    <row r="5633" spans="1:19" x14ac:dyDescent="0.3">
      <c r="A5633" t="s">
        <v>6024</v>
      </c>
      <c r="B5633" s="1">
        <v>43074</v>
      </c>
      <c r="C5633" s="1">
        <v>43077</v>
      </c>
      <c r="D5633">
        <f t="shared" si="348"/>
        <v>2017</v>
      </c>
      <c r="E5633" t="str">
        <f t="shared" si="349"/>
        <v>Dec</v>
      </c>
      <c r="F5633" t="s">
        <v>67</v>
      </c>
      <c r="G5633" t="s">
        <v>1564</v>
      </c>
      <c r="H5633" t="s">
        <v>51</v>
      </c>
      <c r="I5633" t="s">
        <v>23</v>
      </c>
      <c r="J5633" t="s">
        <v>24</v>
      </c>
      <c r="K5633">
        <v>60610</v>
      </c>
      <c r="L5633" t="s">
        <v>25</v>
      </c>
      <c r="M5633" t="s">
        <v>6022</v>
      </c>
      <c r="N5633" t="s">
        <v>128</v>
      </c>
      <c r="O5633" t="s">
        <v>5802</v>
      </c>
      <c r="P5633" s="4">
        <v>11.952</v>
      </c>
      <c r="Q5633" s="4">
        <v>11.952</v>
      </c>
      <c r="R5633" s="4">
        <f t="shared" si="350"/>
        <v>0</v>
      </c>
      <c r="S5633" s="4">
        <f t="shared" si="351"/>
        <v>0</v>
      </c>
    </row>
    <row r="5634" spans="1:19" ht="15.6" x14ac:dyDescent="0.3">
      <c r="A5634" t="s">
        <v>3758</v>
      </c>
      <c r="B5634" s="1">
        <v>42760</v>
      </c>
      <c r="C5634" s="1">
        <v>42762</v>
      </c>
      <c r="D5634">
        <f t="shared" ref="D5634:D5697" si="352">YEAR(B5634)</f>
        <v>2017</v>
      </c>
      <c r="E5634" t="str">
        <f t="shared" ref="E5634:E5697" si="353">TEXT(B5634,"mmm")</f>
        <v>Jan</v>
      </c>
      <c r="F5634" t="s">
        <v>20</v>
      </c>
      <c r="G5634" t="s">
        <v>456</v>
      </c>
      <c r="H5634" s="2" t="s">
        <v>22</v>
      </c>
      <c r="I5634" t="s">
        <v>3459</v>
      </c>
      <c r="J5634" t="s">
        <v>144</v>
      </c>
      <c r="K5634">
        <v>7060</v>
      </c>
      <c r="L5634" t="s">
        <v>54</v>
      </c>
      <c r="M5634" t="s">
        <v>6025</v>
      </c>
      <c r="N5634" t="s">
        <v>110</v>
      </c>
      <c r="O5634" t="s">
        <v>6026</v>
      </c>
      <c r="P5634" s="4">
        <v>18</v>
      </c>
      <c r="Q5634" s="4">
        <v>18</v>
      </c>
      <c r="R5634" s="4">
        <f t="shared" si="350"/>
        <v>0</v>
      </c>
      <c r="S5634" s="4">
        <f t="shared" si="351"/>
        <v>0</v>
      </c>
    </row>
    <row r="5635" spans="1:19" x14ac:dyDescent="0.3">
      <c r="A5635" t="s">
        <v>4089</v>
      </c>
      <c r="B5635" s="1">
        <v>43347</v>
      </c>
      <c r="C5635" s="1">
        <v>43352</v>
      </c>
      <c r="D5635">
        <f t="shared" si="352"/>
        <v>2018</v>
      </c>
      <c r="E5635" t="str">
        <f t="shared" si="353"/>
        <v>Sep</v>
      </c>
      <c r="F5635" t="s">
        <v>67</v>
      </c>
      <c r="G5635" t="s">
        <v>1569</v>
      </c>
      <c r="H5635" t="s">
        <v>105</v>
      </c>
      <c r="I5635" t="s">
        <v>1839</v>
      </c>
      <c r="J5635" t="s">
        <v>233</v>
      </c>
      <c r="K5635">
        <v>44312</v>
      </c>
      <c r="L5635" t="s">
        <v>54</v>
      </c>
      <c r="M5635" t="s">
        <v>6025</v>
      </c>
      <c r="N5635" t="s">
        <v>128</v>
      </c>
      <c r="O5635" t="s">
        <v>6026</v>
      </c>
      <c r="P5635" s="4">
        <v>11.52</v>
      </c>
      <c r="Q5635" s="4">
        <v>11.52</v>
      </c>
      <c r="R5635" s="4">
        <f t="shared" ref="R5635:R5698" si="354">P5635-Q5635</f>
        <v>0</v>
      </c>
      <c r="S5635" s="4">
        <f t="shared" ref="S5635:S5698" si="355">0.15*R5635</f>
        <v>0</v>
      </c>
    </row>
    <row r="5636" spans="1:19" ht="15.6" x14ac:dyDescent="0.3">
      <c r="A5636" t="s">
        <v>5816</v>
      </c>
      <c r="B5636" s="1">
        <v>43439</v>
      </c>
      <c r="C5636" s="1">
        <v>43442</v>
      </c>
      <c r="D5636">
        <f t="shared" si="352"/>
        <v>2018</v>
      </c>
      <c r="E5636" t="str">
        <f t="shared" si="353"/>
        <v>Dec</v>
      </c>
      <c r="F5636" t="s">
        <v>67</v>
      </c>
      <c r="G5636" t="s">
        <v>3300</v>
      </c>
      <c r="H5636" s="2" t="s">
        <v>22</v>
      </c>
      <c r="I5636" t="s">
        <v>61</v>
      </c>
      <c r="J5636" t="s">
        <v>62</v>
      </c>
      <c r="K5636">
        <v>10024</v>
      </c>
      <c r="L5636" t="s">
        <v>54</v>
      </c>
      <c r="M5636" t="s">
        <v>6025</v>
      </c>
      <c r="N5636" t="s">
        <v>128</v>
      </c>
      <c r="O5636" t="s">
        <v>6026</v>
      </c>
      <c r="P5636" s="4">
        <v>21.6</v>
      </c>
      <c r="Q5636" s="4">
        <v>18</v>
      </c>
      <c r="R5636" s="4">
        <f t="shared" si="354"/>
        <v>3.6000000000000014</v>
      </c>
      <c r="S5636" s="4">
        <f t="shared" si="355"/>
        <v>0.54000000000000015</v>
      </c>
    </row>
    <row r="5637" spans="1:19" ht="15.6" x14ac:dyDescent="0.3">
      <c r="A5637" t="s">
        <v>2513</v>
      </c>
      <c r="B5637" s="1">
        <v>42239</v>
      </c>
      <c r="C5637" s="1">
        <v>42243</v>
      </c>
      <c r="D5637">
        <f t="shared" si="352"/>
        <v>2015</v>
      </c>
      <c r="E5637" t="str">
        <f t="shared" si="353"/>
        <v>Aug</v>
      </c>
      <c r="F5637" t="s">
        <v>37</v>
      </c>
      <c r="G5637" t="s">
        <v>213</v>
      </c>
      <c r="H5637" s="2" t="s">
        <v>22</v>
      </c>
      <c r="I5637" t="s">
        <v>165</v>
      </c>
      <c r="J5637" t="s">
        <v>75</v>
      </c>
      <c r="K5637">
        <v>80219</v>
      </c>
      <c r="L5637" t="s">
        <v>34</v>
      </c>
      <c r="M5637" t="s">
        <v>6027</v>
      </c>
      <c r="N5637" t="s">
        <v>128</v>
      </c>
      <c r="O5637" t="s">
        <v>6026</v>
      </c>
      <c r="P5637" s="4">
        <v>31.103999999999999</v>
      </c>
      <c r="Q5637" s="4">
        <v>31.103999999999999</v>
      </c>
      <c r="R5637" s="4">
        <f t="shared" si="354"/>
        <v>0</v>
      </c>
      <c r="S5637" s="4">
        <f t="shared" si="355"/>
        <v>0</v>
      </c>
    </row>
    <row r="5638" spans="1:19" x14ac:dyDescent="0.3">
      <c r="A5638" t="s">
        <v>978</v>
      </c>
      <c r="B5638" s="1">
        <v>42348</v>
      </c>
      <c r="C5638" s="1">
        <v>42352</v>
      </c>
      <c r="D5638">
        <f t="shared" si="352"/>
        <v>2015</v>
      </c>
      <c r="E5638" t="str">
        <f t="shared" si="353"/>
        <v>Dec</v>
      </c>
      <c r="F5638" t="s">
        <v>37</v>
      </c>
      <c r="G5638" t="s">
        <v>572</v>
      </c>
      <c r="H5638" t="s">
        <v>51</v>
      </c>
      <c r="I5638" t="s">
        <v>979</v>
      </c>
      <c r="J5638" t="s">
        <v>980</v>
      </c>
      <c r="K5638">
        <v>83605</v>
      </c>
      <c r="L5638" t="s">
        <v>34</v>
      </c>
      <c r="M5638" t="s">
        <v>6027</v>
      </c>
      <c r="N5638" t="s">
        <v>128</v>
      </c>
      <c r="O5638" t="s">
        <v>6026</v>
      </c>
      <c r="P5638" s="4">
        <v>25.92</v>
      </c>
      <c r="Q5638" s="4">
        <v>25.92</v>
      </c>
      <c r="R5638" s="4">
        <f t="shared" si="354"/>
        <v>0</v>
      </c>
      <c r="S5638" s="4">
        <f t="shared" si="355"/>
        <v>0</v>
      </c>
    </row>
    <row r="5639" spans="1:19" x14ac:dyDescent="0.3">
      <c r="A5639" t="s">
        <v>6028</v>
      </c>
      <c r="B5639" s="1">
        <v>42833</v>
      </c>
      <c r="C5639" s="1">
        <v>42837</v>
      </c>
      <c r="D5639">
        <f t="shared" si="352"/>
        <v>2017</v>
      </c>
      <c r="E5639" t="str">
        <f t="shared" si="353"/>
        <v>Apr</v>
      </c>
      <c r="F5639" t="s">
        <v>37</v>
      </c>
      <c r="G5639" t="s">
        <v>899</v>
      </c>
      <c r="H5639" t="s">
        <v>51</v>
      </c>
      <c r="I5639" t="s">
        <v>47</v>
      </c>
      <c r="J5639" t="s">
        <v>33</v>
      </c>
      <c r="K5639">
        <v>90032</v>
      </c>
      <c r="L5639" t="s">
        <v>34</v>
      </c>
      <c r="M5639" t="s">
        <v>6027</v>
      </c>
      <c r="N5639" t="s">
        <v>128</v>
      </c>
      <c r="O5639" t="s">
        <v>6026</v>
      </c>
      <c r="P5639" s="4">
        <v>12.96</v>
      </c>
      <c r="Q5639" s="4">
        <v>12.96</v>
      </c>
      <c r="R5639" s="4">
        <f t="shared" si="354"/>
        <v>0</v>
      </c>
      <c r="S5639" s="4">
        <f t="shared" si="355"/>
        <v>0</v>
      </c>
    </row>
    <row r="5640" spans="1:19" ht="15.6" x14ac:dyDescent="0.3">
      <c r="A5640" t="s">
        <v>6029</v>
      </c>
      <c r="B5640" s="1">
        <v>42963</v>
      </c>
      <c r="C5640" s="1">
        <v>42969</v>
      </c>
      <c r="D5640">
        <f t="shared" si="352"/>
        <v>2017</v>
      </c>
      <c r="E5640" t="str">
        <f t="shared" si="353"/>
        <v>Aug</v>
      </c>
      <c r="F5640" t="s">
        <v>37</v>
      </c>
      <c r="G5640" t="s">
        <v>168</v>
      </c>
      <c r="H5640" s="2" t="s">
        <v>22</v>
      </c>
      <c r="I5640" t="s">
        <v>6030</v>
      </c>
      <c r="J5640" t="s">
        <v>33</v>
      </c>
      <c r="K5640">
        <v>95616</v>
      </c>
      <c r="L5640" t="s">
        <v>34</v>
      </c>
      <c r="M5640" t="s">
        <v>6027</v>
      </c>
      <c r="N5640" t="s">
        <v>128</v>
      </c>
      <c r="O5640" t="s">
        <v>6026</v>
      </c>
      <c r="P5640" s="4">
        <v>32.4</v>
      </c>
      <c r="Q5640" s="4">
        <v>32.4</v>
      </c>
      <c r="R5640" s="4">
        <f t="shared" si="354"/>
        <v>0</v>
      </c>
      <c r="S5640" s="4">
        <f t="shared" si="355"/>
        <v>0</v>
      </c>
    </row>
    <row r="5641" spans="1:19" ht="15.6" x14ac:dyDescent="0.3">
      <c r="A5641" t="s">
        <v>6031</v>
      </c>
      <c r="B5641" s="1">
        <v>42973</v>
      </c>
      <c r="C5641" s="1">
        <v>42976</v>
      </c>
      <c r="D5641">
        <f t="shared" si="352"/>
        <v>2017</v>
      </c>
      <c r="E5641" t="str">
        <f t="shared" si="353"/>
        <v>Aug</v>
      </c>
      <c r="F5641" t="s">
        <v>67</v>
      </c>
      <c r="G5641" t="s">
        <v>776</v>
      </c>
      <c r="H5641" s="2" t="s">
        <v>22</v>
      </c>
      <c r="I5641" t="s">
        <v>69</v>
      </c>
      <c r="J5641" t="s">
        <v>70</v>
      </c>
      <c r="K5641">
        <v>98103</v>
      </c>
      <c r="L5641" t="s">
        <v>34</v>
      </c>
      <c r="M5641" t="s">
        <v>6027</v>
      </c>
      <c r="N5641" t="s">
        <v>110</v>
      </c>
      <c r="O5641" t="s">
        <v>6026</v>
      </c>
      <c r="P5641" s="4">
        <v>6.48</v>
      </c>
      <c r="Q5641" s="4">
        <v>5</v>
      </c>
      <c r="R5641" s="4">
        <f t="shared" si="354"/>
        <v>1.4800000000000004</v>
      </c>
      <c r="S5641" s="4">
        <f t="shared" si="355"/>
        <v>0.22200000000000006</v>
      </c>
    </row>
    <row r="5642" spans="1:19" ht="15.6" x14ac:dyDescent="0.3">
      <c r="A5642" t="s">
        <v>6032</v>
      </c>
      <c r="B5642" s="1">
        <v>42564</v>
      </c>
      <c r="C5642" s="1">
        <v>42566</v>
      </c>
      <c r="D5642">
        <f t="shared" si="352"/>
        <v>2016</v>
      </c>
      <c r="E5642" t="str">
        <f t="shared" si="353"/>
        <v>Jul</v>
      </c>
      <c r="F5642" t="s">
        <v>67</v>
      </c>
      <c r="G5642" t="s">
        <v>3232</v>
      </c>
      <c r="H5642" s="2" t="s">
        <v>22</v>
      </c>
      <c r="I5642" t="s">
        <v>2432</v>
      </c>
      <c r="J5642" t="s">
        <v>183</v>
      </c>
      <c r="K5642">
        <v>31204</v>
      </c>
      <c r="L5642" t="s">
        <v>44</v>
      </c>
      <c r="M5642" t="s">
        <v>6027</v>
      </c>
      <c r="N5642" t="s">
        <v>128</v>
      </c>
      <c r="O5642" t="s">
        <v>6026</v>
      </c>
      <c r="P5642" s="4">
        <v>38.880000000000003</v>
      </c>
      <c r="Q5642" s="4">
        <v>38.880000000000003</v>
      </c>
      <c r="R5642" s="4">
        <f t="shared" si="354"/>
        <v>0</v>
      </c>
      <c r="S5642" s="4">
        <f t="shared" si="355"/>
        <v>0</v>
      </c>
    </row>
    <row r="5643" spans="1:19" ht="15.6" x14ac:dyDescent="0.3">
      <c r="A5643" t="s">
        <v>4865</v>
      </c>
      <c r="B5643" s="1">
        <v>43114</v>
      </c>
      <c r="C5643" s="1">
        <v>43118</v>
      </c>
      <c r="D5643">
        <f t="shared" si="352"/>
        <v>2018</v>
      </c>
      <c r="E5643" t="str">
        <f t="shared" si="353"/>
        <v>Jan</v>
      </c>
      <c r="F5643" t="s">
        <v>37</v>
      </c>
      <c r="G5643" t="s">
        <v>1356</v>
      </c>
      <c r="H5643" s="2" t="s">
        <v>22</v>
      </c>
      <c r="I5643" t="s">
        <v>3469</v>
      </c>
      <c r="J5643" t="s">
        <v>250</v>
      </c>
      <c r="K5643">
        <v>37604</v>
      </c>
      <c r="L5643" t="s">
        <v>44</v>
      </c>
      <c r="M5643" t="s">
        <v>6027</v>
      </c>
      <c r="N5643" t="s">
        <v>128</v>
      </c>
      <c r="O5643" t="s">
        <v>6026</v>
      </c>
      <c r="P5643" s="4">
        <v>36.287999999999997</v>
      </c>
      <c r="Q5643" s="4">
        <v>36.287999999999997</v>
      </c>
      <c r="R5643" s="4">
        <f t="shared" si="354"/>
        <v>0</v>
      </c>
      <c r="S5643" s="4">
        <f t="shared" si="355"/>
        <v>0</v>
      </c>
    </row>
    <row r="5644" spans="1:19" x14ac:dyDescent="0.3">
      <c r="A5644" t="s">
        <v>5154</v>
      </c>
      <c r="B5644" s="1">
        <v>43456</v>
      </c>
      <c r="C5644" s="1">
        <v>43460</v>
      </c>
      <c r="D5644">
        <f t="shared" si="352"/>
        <v>2018</v>
      </c>
      <c r="E5644" t="str">
        <f t="shared" si="353"/>
        <v>Dec</v>
      </c>
      <c r="F5644" t="s">
        <v>37</v>
      </c>
      <c r="G5644" t="s">
        <v>3124</v>
      </c>
      <c r="H5644" t="s">
        <v>105</v>
      </c>
      <c r="I5644" t="s">
        <v>113</v>
      </c>
      <c r="J5644" t="s">
        <v>109</v>
      </c>
      <c r="K5644">
        <v>77095</v>
      </c>
      <c r="L5644" t="s">
        <v>25</v>
      </c>
      <c r="M5644" t="s">
        <v>6027</v>
      </c>
      <c r="N5644" t="s">
        <v>128</v>
      </c>
      <c r="O5644" t="s">
        <v>6026</v>
      </c>
      <c r="P5644" s="4">
        <v>25.92</v>
      </c>
      <c r="Q5644" s="4">
        <v>25.92</v>
      </c>
      <c r="R5644" s="4">
        <f t="shared" si="354"/>
        <v>0</v>
      </c>
      <c r="S5644" s="4">
        <f t="shared" si="355"/>
        <v>0</v>
      </c>
    </row>
    <row r="5645" spans="1:19" x14ac:dyDescent="0.3">
      <c r="A5645" t="s">
        <v>5716</v>
      </c>
      <c r="B5645" s="1">
        <v>42105</v>
      </c>
      <c r="C5645" s="1">
        <v>42107</v>
      </c>
      <c r="D5645">
        <f t="shared" si="352"/>
        <v>2015</v>
      </c>
      <c r="E5645" t="str">
        <f t="shared" si="353"/>
        <v>Apr</v>
      </c>
      <c r="F5645" t="s">
        <v>67</v>
      </c>
      <c r="G5645" t="s">
        <v>3097</v>
      </c>
      <c r="H5645" t="s">
        <v>105</v>
      </c>
      <c r="I5645" t="s">
        <v>136</v>
      </c>
      <c r="J5645" t="s">
        <v>79</v>
      </c>
      <c r="K5645">
        <v>33180</v>
      </c>
      <c r="L5645" t="s">
        <v>44</v>
      </c>
      <c r="M5645" t="s">
        <v>6033</v>
      </c>
      <c r="N5645" t="s">
        <v>128</v>
      </c>
      <c r="O5645" t="s">
        <v>6026</v>
      </c>
      <c r="P5645" s="4">
        <v>10.368</v>
      </c>
      <c r="Q5645" s="4">
        <v>10.368</v>
      </c>
      <c r="R5645" s="4">
        <f t="shared" si="354"/>
        <v>0</v>
      </c>
      <c r="S5645" s="4">
        <f t="shared" si="355"/>
        <v>0</v>
      </c>
    </row>
    <row r="5646" spans="1:19" x14ac:dyDescent="0.3">
      <c r="A5646" t="s">
        <v>6034</v>
      </c>
      <c r="B5646" s="1">
        <v>42992</v>
      </c>
      <c r="C5646" s="1">
        <v>42996</v>
      </c>
      <c r="D5646">
        <f t="shared" si="352"/>
        <v>2017</v>
      </c>
      <c r="E5646" t="str">
        <f t="shared" si="353"/>
        <v>Sep</v>
      </c>
      <c r="F5646" t="s">
        <v>37</v>
      </c>
      <c r="G5646" t="s">
        <v>248</v>
      </c>
      <c r="H5646" t="s">
        <v>51</v>
      </c>
      <c r="I5646" t="s">
        <v>139</v>
      </c>
      <c r="J5646" t="s">
        <v>698</v>
      </c>
      <c r="K5646">
        <v>29203</v>
      </c>
      <c r="L5646" t="s">
        <v>44</v>
      </c>
      <c r="M5646" t="s">
        <v>6033</v>
      </c>
      <c r="N5646" t="s">
        <v>128</v>
      </c>
      <c r="O5646" t="s">
        <v>6026</v>
      </c>
      <c r="P5646" s="4">
        <v>25.92</v>
      </c>
      <c r="Q5646" s="4">
        <v>25.92</v>
      </c>
      <c r="R5646" s="4">
        <f t="shared" si="354"/>
        <v>0</v>
      </c>
      <c r="S5646" s="4">
        <f t="shared" si="355"/>
        <v>0</v>
      </c>
    </row>
    <row r="5647" spans="1:19" x14ac:dyDescent="0.3">
      <c r="A5647" t="s">
        <v>5357</v>
      </c>
      <c r="B5647" s="1">
        <v>42878</v>
      </c>
      <c r="C5647" s="1">
        <v>42882</v>
      </c>
      <c r="D5647">
        <f t="shared" si="352"/>
        <v>2017</v>
      </c>
      <c r="E5647" t="str">
        <f t="shared" si="353"/>
        <v>May</v>
      </c>
      <c r="F5647" t="s">
        <v>37</v>
      </c>
      <c r="G5647" t="s">
        <v>870</v>
      </c>
      <c r="H5647" t="s">
        <v>51</v>
      </c>
      <c r="I5647" t="s">
        <v>100</v>
      </c>
      <c r="J5647" t="s">
        <v>101</v>
      </c>
      <c r="K5647">
        <v>19120</v>
      </c>
      <c r="L5647" t="s">
        <v>54</v>
      </c>
      <c r="M5647" t="s">
        <v>6033</v>
      </c>
      <c r="N5647" t="s">
        <v>128</v>
      </c>
      <c r="O5647" t="s">
        <v>6026</v>
      </c>
      <c r="P5647" s="4">
        <v>10.368</v>
      </c>
      <c r="Q5647" s="4">
        <v>10.368</v>
      </c>
      <c r="R5647" s="4">
        <f t="shared" si="354"/>
        <v>0</v>
      </c>
      <c r="S5647" s="4">
        <f t="shared" si="355"/>
        <v>0</v>
      </c>
    </row>
    <row r="5648" spans="1:19" ht="15.6" x14ac:dyDescent="0.3">
      <c r="A5648" t="s">
        <v>3301</v>
      </c>
      <c r="B5648" s="1">
        <v>42268</v>
      </c>
      <c r="C5648" s="1">
        <v>42269</v>
      </c>
      <c r="D5648">
        <f t="shared" si="352"/>
        <v>2015</v>
      </c>
      <c r="E5648" t="str">
        <f t="shared" si="353"/>
        <v>Sep</v>
      </c>
      <c r="F5648" t="s">
        <v>20</v>
      </c>
      <c r="G5648" t="s">
        <v>160</v>
      </c>
      <c r="H5648" s="2" t="s">
        <v>22</v>
      </c>
      <c r="I5648" t="s">
        <v>1698</v>
      </c>
      <c r="J5648" t="s">
        <v>1699</v>
      </c>
      <c r="K5648">
        <v>68104</v>
      </c>
      <c r="L5648" t="s">
        <v>25</v>
      </c>
      <c r="M5648" t="s">
        <v>6033</v>
      </c>
      <c r="N5648" t="s">
        <v>128</v>
      </c>
      <c r="O5648" t="s">
        <v>6026</v>
      </c>
      <c r="P5648" s="4">
        <v>6.48</v>
      </c>
      <c r="Q5648" s="4">
        <v>5</v>
      </c>
      <c r="R5648" s="4">
        <f t="shared" si="354"/>
        <v>1.4800000000000004</v>
      </c>
      <c r="S5648" s="4">
        <f t="shared" si="355"/>
        <v>0.22200000000000006</v>
      </c>
    </row>
    <row r="5649" spans="1:19" ht="15.6" x14ac:dyDescent="0.3">
      <c r="A5649" t="s">
        <v>2292</v>
      </c>
      <c r="B5649" s="1">
        <v>42354</v>
      </c>
      <c r="C5649" s="1">
        <v>42359</v>
      </c>
      <c r="D5649">
        <f t="shared" si="352"/>
        <v>2015</v>
      </c>
      <c r="E5649" t="str">
        <f t="shared" si="353"/>
        <v>Dec</v>
      </c>
      <c r="F5649" t="s">
        <v>37</v>
      </c>
      <c r="G5649" t="s">
        <v>1472</v>
      </c>
      <c r="H5649" s="2" t="s">
        <v>22</v>
      </c>
      <c r="I5649" t="s">
        <v>108</v>
      </c>
      <c r="J5649" t="s">
        <v>109</v>
      </c>
      <c r="K5649">
        <v>77340</v>
      </c>
      <c r="L5649" t="s">
        <v>25</v>
      </c>
      <c r="M5649" t="s">
        <v>6033</v>
      </c>
      <c r="N5649" t="s">
        <v>128</v>
      </c>
      <c r="O5649" t="s">
        <v>6026</v>
      </c>
      <c r="P5649" s="4">
        <v>36.287999999999997</v>
      </c>
      <c r="Q5649" s="4">
        <v>36.287999999999997</v>
      </c>
      <c r="R5649" s="4">
        <f t="shared" si="354"/>
        <v>0</v>
      </c>
      <c r="S5649" s="4">
        <f t="shared" si="355"/>
        <v>0</v>
      </c>
    </row>
    <row r="5650" spans="1:19" ht="15.6" x14ac:dyDescent="0.3">
      <c r="A5650" t="s">
        <v>6035</v>
      </c>
      <c r="B5650" s="1">
        <v>42959</v>
      </c>
      <c r="C5650" s="1">
        <v>42959</v>
      </c>
      <c r="D5650">
        <f t="shared" si="352"/>
        <v>2017</v>
      </c>
      <c r="E5650" t="str">
        <f t="shared" si="353"/>
        <v>Aug</v>
      </c>
      <c r="F5650" t="s">
        <v>30</v>
      </c>
      <c r="G5650" t="s">
        <v>2631</v>
      </c>
      <c r="H5650" s="2" t="s">
        <v>22</v>
      </c>
      <c r="I5650" t="s">
        <v>1285</v>
      </c>
      <c r="J5650" t="s">
        <v>878</v>
      </c>
      <c r="K5650">
        <v>50315</v>
      </c>
      <c r="L5650" t="s">
        <v>25</v>
      </c>
      <c r="M5650" t="s">
        <v>6033</v>
      </c>
      <c r="N5650" t="s">
        <v>110</v>
      </c>
      <c r="O5650" t="s">
        <v>6026</v>
      </c>
      <c r="P5650" s="4">
        <v>6.48</v>
      </c>
      <c r="Q5650" s="4">
        <v>5</v>
      </c>
      <c r="R5650" s="4">
        <f t="shared" si="354"/>
        <v>1.4800000000000004</v>
      </c>
      <c r="S5650" s="4">
        <f t="shared" si="355"/>
        <v>0.22200000000000006</v>
      </c>
    </row>
    <row r="5651" spans="1:19" ht="15.6" x14ac:dyDescent="0.3">
      <c r="A5651" t="s">
        <v>6021</v>
      </c>
      <c r="B5651" s="1">
        <v>42710</v>
      </c>
      <c r="C5651" s="1">
        <v>42714</v>
      </c>
      <c r="D5651">
        <f t="shared" si="352"/>
        <v>2016</v>
      </c>
      <c r="E5651" t="str">
        <f t="shared" si="353"/>
        <v>Dec</v>
      </c>
      <c r="F5651" t="s">
        <v>37</v>
      </c>
      <c r="G5651" t="s">
        <v>330</v>
      </c>
      <c r="H5651" s="2" t="s">
        <v>22</v>
      </c>
      <c r="I5651" t="s">
        <v>1330</v>
      </c>
      <c r="J5651" t="s">
        <v>325</v>
      </c>
      <c r="K5651">
        <v>89031</v>
      </c>
      <c r="L5651" t="s">
        <v>34</v>
      </c>
      <c r="M5651" t="s">
        <v>6036</v>
      </c>
      <c r="N5651" t="s">
        <v>128</v>
      </c>
      <c r="O5651" t="s">
        <v>6026</v>
      </c>
      <c r="P5651" s="4">
        <v>6.48</v>
      </c>
      <c r="Q5651" s="4">
        <v>5</v>
      </c>
      <c r="R5651" s="4">
        <f t="shared" si="354"/>
        <v>1.4800000000000004</v>
      </c>
      <c r="S5651" s="4">
        <f t="shared" si="355"/>
        <v>0.22200000000000006</v>
      </c>
    </row>
    <row r="5652" spans="1:19" x14ac:dyDescent="0.3">
      <c r="A5652" t="s">
        <v>305</v>
      </c>
      <c r="B5652" s="1">
        <v>42655</v>
      </c>
      <c r="C5652" s="1">
        <v>42657</v>
      </c>
      <c r="D5652">
        <f t="shared" si="352"/>
        <v>2016</v>
      </c>
      <c r="E5652" t="str">
        <f t="shared" si="353"/>
        <v>Oct</v>
      </c>
      <c r="F5652" t="s">
        <v>20</v>
      </c>
      <c r="G5652" t="s">
        <v>306</v>
      </c>
      <c r="H5652" t="s">
        <v>51</v>
      </c>
      <c r="I5652" t="s">
        <v>61</v>
      </c>
      <c r="J5652" t="s">
        <v>62</v>
      </c>
      <c r="K5652">
        <v>10035</v>
      </c>
      <c r="L5652" t="s">
        <v>54</v>
      </c>
      <c r="M5652" t="s">
        <v>6037</v>
      </c>
      <c r="N5652" t="s">
        <v>128</v>
      </c>
      <c r="O5652" t="s">
        <v>6026</v>
      </c>
      <c r="P5652" s="4">
        <v>51.84</v>
      </c>
      <c r="Q5652" s="4">
        <v>51.84</v>
      </c>
      <c r="R5652" s="4">
        <f t="shared" si="354"/>
        <v>0</v>
      </c>
      <c r="S5652" s="4">
        <f t="shared" si="355"/>
        <v>0</v>
      </c>
    </row>
    <row r="5653" spans="1:19" x14ac:dyDescent="0.3">
      <c r="A5653" t="s">
        <v>1513</v>
      </c>
      <c r="B5653" s="1">
        <v>42156</v>
      </c>
      <c r="C5653" s="1">
        <v>42161</v>
      </c>
      <c r="D5653">
        <f t="shared" si="352"/>
        <v>2015</v>
      </c>
      <c r="E5653" t="str">
        <f t="shared" si="353"/>
        <v>Jun</v>
      </c>
      <c r="F5653" t="s">
        <v>67</v>
      </c>
      <c r="G5653" t="s">
        <v>1514</v>
      </c>
      <c r="H5653" t="s">
        <v>22</v>
      </c>
      <c r="I5653" t="s">
        <v>1104</v>
      </c>
      <c r="J5653" t="s">
        <v>807</v>
      </c>
      <c r="K5653">
        <v>55044</v>
      </c>
      <c r="L5653" t="s">
        <v>25</v>
      </c>
      <c r="M5653" t="s">
        <v>6037</v>
      </c>
      <c r="N5653" t="s">
        <v>128</v>
      </c>
      <c r="O5653" t="s">
        <v>6026</v>
      </c>
      <c r="P5653" s="4">
        <v>25.92</v>
      </c>
      <c r="Q5653" s="4">
        <v>25.92</v>
      </c>
      <c r="R5653" s="4">
        <f t="shared" si="354"/>
        <v>0</v>
      </c>
      <c r="S5653" s="4">
        <f t="shared" si="355"/>
        <v>0</v>
      </c>
    </row>
    <row r="5654" spans="1:19" x14ac:dyDescent="0.3">
      <c r="A5654" t="s">
        <v>6038</v>
      </c>
      <c r="B5654" s="1">
        <v>42449</v>
      </c>
      <c r="C5654" s="1">
        <v>42452</v>
      </c>
      <c r="D5654">
        <f t="shared" si="352"/>
        <v>2016</v>
      </c>
      <c r="E5654" t="str">
        <f t="shared" si="353"/>
        <v>Mar</v>
      </c>
      <c r="F5654" t="s">
        <v>20</v>
      </c>
      <c r="G5654" t="s">
        <v>1051</v>
      </c>
      <c r="H5654" t="s">
        <v>51</v>
      </c>
      <c r="I5654" t="s">
        <v>589</v>
      </c>
      <c r="J5654" t="s">
        <v>148</v>
      </c>
      <c r="K5654">
        <v>53209</v>
      </c>
      <c r="L5654" t="s">
        <v>25</v>
      </c>
      <c r="M5654" t="s">
        <v>6037</v>
      </c>
      <c r="N5654" t="s">
        <v>128</v>
      </c>
      <c r="O5654" t="s">
        <v>6026</v>
      </c>
      <c r="P5654" s="4">
        <v>51.84</v>
      </c>
      <c r="Q5654" s="4">
        <v>51.84</v>
      </c>
      <c r="R5654" s="4">
        <f t="shared" si="354"/>
        <v>0</v>
      </c>
      <c r="S5654" s="4">
        <f t="shared" si="355"/>
        <v>0</v>
      </c>
    </row>
    <row r="5655" spans="1:19" ht="15.6" x14ac:dyDescent="0.3">
      <c r="A5655" t="s">
        <v>1388</v>
      </c>
      <c r="B5655" s="1">
        <v>43351</v>
      </c>
      <c r="C5655" s="1">
        <v>43354</v>
      </c>
      <c r="D5655">
        <f t="shared" si="352"/>
        <v>2018</v>
      </c>
      <c r="E5655" t="str">
        <f t="shared" si="353"/>
        <v>Sep</v>
      </c>
      <c r="F5655" t="s">
        <v>20</v>
      </c>
      <c r="G5655" t="s">
        <v>833</v>
      </c>
      <c r="H5655" s="2" t="s">
        <v>22</v>
      </c>
      <c r="I5655" t="s">
        <v>422</v>
      </c>
      <c r="J5655" t="s">
        <v>109</v>
      </c>
      <c r="K5655">
        <v>76017</v>
      </c>
      <c r="L5655" t="s">
        <v>25</v>
      </c>
      <c r="M5655" t="s">
        <v>6037</v>
      </c>
      <c r="N5655" t="s">
        <v>128</v>
      </c>
      <c r="O5655" t="s">
        <v>6026</v>
      </c>
      <c r="P5655" s="4">
        <v>20.736000000000001</v>
      </c>
      <c r="Q5655" s="4">
        <v>18</v>
      </c>
      <c r="R5655" s="4">
        <f t="shared" si="354"/>
        <v>2.7360000000000007</v>
      </c>
      <c r="S5655" s="4">
        <f t="shared" si="355"/>
        <v>0.4104000000000001</v>
      </c>
    </row>
    <row r="5656" spans="1:19" ht="15.6" x14ac:dyDescent="0.3">
      <c r="A5656" t="s">
        <v>6039</v>
      </c>
      <c r="B5656" s="1">
        <v>42345</v>
      </c>
      <c r="C5656" s="1">
        <v>42346</v>
      </c>
      <c r="D5656">
        <f t="shared" si="352"/>
        <v>2015</v>
      </c>
      <c r="E5656" t="str">
        <f t="shared" si="353"/>
        <v>Dec</v>
      </c>
      <c r="F5656" t="s">
        <v>20</v>
      </c>
      <c r="G5656" t="s">
        <v>254</v>
      </c>
      <c r="H5656" s="2" t="s">
        <v>22</v>
      </c>
      <c r="I5656" t="s">
        <v>32</v>
      </c>
      <c r="J5656" t="s">
        <v>33</v>
      </c>
      <c r="K5656">
        <v>94109</v>
      </c>
      <c r="L5656" t="s">
        <v>34</v>
      </c>
      <c r="M5656" t="s">
        <v>6040</v>
      </c>
      <c r="N5656" t="s">
        <v>128</v>
      </c>
      <c r="O5656" t="s">
        <v>6026</v>
      </c>
      <c r="P5656" s="4">
        <v>164.88</v>
      </c>
      <c r="Q5656" s="4">
        <v>164.88</v>
      </c>
      <c r="R5656" s="4">
        <f t="shared" si="354"/>
        <v>0</v>
      </c>
      <c r="S5656" s="4">
        <f t="shared" si="355"/>
        <v>0</v>
      </c>
    </row>
    <row r="5657" spans="1:19" ht="15.6" x14ac:dyDescent="0.3">
      <c r="A5657" t="s">
        <v>412</v>
      </c>
      <c r="B5657" s="1">
        <v>43360</v>
      </c>
      <c r="C5657" s="1">
        <v>43364</v>
      </c>
      <c r="D5657">
        <f t="shared" si="352"/>
        <v>2018</v>
      </c>
      <c r="E5657" t="str">
        <f t="shared" si="353"/>
        <v>Sep</v>
      </c>
      <c r="F5657" t="s">
        <v>67</v>
      </c>
      <c r="G5657" t="s">
        <v>413</v>
      </c>
      <c r="H5657" s="2" t="s">
        <v>22</v>
      </c>
      <c r="I5657" t="s">
        <v>414</v>
      </c>
      <c r="J5657" t="s">
        <v>415</v>
      </c>
      <c r="K5657">
        <v>84604</v>
      </c>
      <c r="L5657" t="s">
        <v>34</v>
      </c>
      <c r="M5657" t="s">
        <v>6040</v>
      </c>
      <c r="N5657" t="s">
        <v>128</v>
      </c>
      <c r="O5657" t="s">
        <v>6026</v>
      </c>
      <c r="P5657" s="4">
        <v>164.88</v>
      </c>
      <c r="Q5657" s="4">
        <v>164.88</v>
      </c>
      <c r="R5657" s="4">
        <f t="shared" si="354"/>
        <v>0</v>
      </c>
      <c r="S5657" s="4">
        <f t="shared" si="355"/>
        <v>0</v>
      </c>
    </row>
    <row r="5658" spans="1:19" ht="15.6" x14ac:dyDescent="0.3">
      <c r="A5658" t="s">
        <v>6041</v>
      </c>
      <c r="B5658" s="1">
        <v>43389</v>
      </c>
      <c r="C5658" s="1">
        <v>43394</v>
      </c>
      <c r="D5658">
        <f t="shared" si="352"/>
        <v>2018</v>
      </c>
      <c r="E5658" t="str">
        <f t="shared" si="353"/>
        <v>Oct</v>
      </c>
      <c r="F5658" t="s">
        <v>37</v>
      </c>
      <c r="G5658" t="s">
        <v>1323</v>
      </c>
      <c r="H5658" s="2" t="s">
        <v>22</v>
      </c>
      <c r="I5658" t="s">
        <v>238</v>
      </c>
      <c r="J5658" t="s">
        <v>178</v>
      </c>
      <c r="K5658">
        <v>85254</v>
      </c>
      <c r="L5658" t="s">
        <v>34</v>
      </c>
      <c r="M5658" t="s">
        <v>6040</v>
      </c>
      <c r="N5658" t="s">
        <v>128</v>
      </c>
      <c r="O5658" t="s">
        <v>6026</v>
      </c>
      <c r="P5658" s="4">
        <v>307.77600000000001</v>
      </c>
      <c r="Q5658" s="4">
        <v>100</v>
      </c>
      <c r="R5658" s="4">
        <f t="shared" si="354"/>
        <v>207.77600000000001</v>
      </c>
      <c r="S5658" s="4">
        <f t="shared" si="355"/>
        <v>31.166399999999999</v>
      </c>
    </row>
    <row r="5659" spans="1:19" x14ac:dyDescent="0.3">
      <c r="A5659" t="s">
        <v>5351</v>
      </c>
      <c r="B5659" s="1">
        <v>43071</v>
      </c>
      <c r="C5659" s="1">
        <v>43076</v>
      </c>
      <c r="D5659">
        <f t="shared" si="352"/>
        <v>2017</v>
      </c>
      <c r="E5659" t="str">
        <f t="shared" si="353"/>
        <v>Dec</v>
      </c>
      <c r="F5659" t="s">
        <v>37</v>
      </c>
      <c r="G5659" t="s">
        <v>2613</v>
      </c>
      <c r="H5659" t="s">
        <v>51</v>
      </c>
      <c r="I5659" t="s">
        <v>61</v>
      </c>
      <c r="J5659" t="s">
        <v>62</v>
      </c>
      <c r="K5659">
        <v>10024</v>
      </c>
      <c r="L5659" t="s">
        <v>54</v>
      </c>
      <c r="M5659" t="s">
        <v>6040</v>
      </c>
      <c r="N5659" t="s">
        <v>128</v>
      </c>
      <c r="O5659" t="s">
        <v>6026</v>
      </c>
      <c r="P5659" s="4">
        <v>54.96</v>
      </c>
      <c r="Q5659" s="4">
        <v>54.96</v>
      </c>
      <c r="R5659" s="4">
        <f t="shared" si="354"/>
        <v>0</v>
      </c>
      <c r="S5659" s="4">
        <f t="shared" si="355"/>
        <v>0</v>
      </c>
    </row>
    <row r="5660" spans="1:19" ht="15.6" x14ac:dyDescent="0.3">
      <c r="A5660" t="s">
        <v>6042</v>
      </c>
      <c r="B5660" s="1">
        <v>43373</v>
      </c>
      <c r="C5660" s="1">
        <v>43375</v>
      </c>
      <c r="D5660">
        <f t="shared" si="352"/>
        <v>2018</v>
      </c>
      <c r="E5660" t="str">
        <f t="shared" si="353"/>
        <v>Sep</v>
      </c>
      <c r="F5660" t="s">
        <v>67</v>
      </c>
      <c r="G5660" t="s">
        <v>3105</v>
      </c>
      <c r="H5660" s="2" t="s">
        <v>22</v>
      </c>
      <c r="I5660" t="s">
        <v>394</v>
      </c>
      <c r="J5660" t="s">
        <v>140</v>
      </c>
      <c r="K5660">
        <v>21215</v>
      </c>
      <c r="L5660" t="s">
        <v>54</v>
      </c>
      <c r="M5660" t="s">
        <v>6040</v>
      </c>
      <c r="N5660" t="s">
        <v>128</v>
      </c>
      <c r="O5660" t="s">
        <v>6026</v>
      </c>
      <c r="P5660" s="4">
        <v>164.88</v>
      </c>
      <c r="Q5660" s="4">
        <v>164.88</v>
      </c>
      <c r="R5660" s="4">
        <f t="shared" si="354"/>
        <v>0</v>
      </c>
      <c r="S5660" s="4">
        <f t="shared" si="355"/>
        <v>0</v>
      </c>
    </row>
    <row r="5661" spans="1:19" ht="15.6" x14ac:dyDescent="0.3">
      <c r="A5661" t="s">
        <v>6043</v>
      </c>
      <c r="B5661" s="1">
        <v>42059</v>
      </c>
      <c r="C5661" s="1">
        <v>42065</v>
      </c>
      <c r="D5661">
        <f t="shared" si="352"/>
        <v>2015</v>
      </c>
      <c r="E5661" t="str">
        <f t="shared" si="353"/>
        <v>Feb</v>
      </c>
      <c r="F5661" t="s">
        <v>37</v>
      </c>
      <c r="G5661" t="s">
        <v>2899</v>
      </c>
      <c r="H5661" s="2" t="s">
        <v>22</v>
      </c>
      <c r="I5661" t="s">
        <v>4629</v>
      </c>
      <c r="J5661" t="s">
        <v>242</v>
      </c>
      <c r="K5661">
        <v>97504</v>
      </c>
      <c r="L5661" t="s">
        <v>34</v>
      </c>
      <c r="M5661" t="s">
        <v>6044</v>
      </c>
      <c r="N5661" t="s">
        <v>128</v>
      </c>
      <c r="O5661" t="s">
        <v>6026</v>
      </c>
      <c r="P5661" s="4">
        <v>22.776</v>
      </c>
      <c r="Q5661" s="4">
        <v>50</v>
      </c>
      <c r="R5661" s="4">
        <f t="shared" si="354"/>
        <v>-27.224</v>
      </c>
      <c r="S5661" s="4">
        <f t="shared" si="355"/>
        <v>-4.0835999999999997</v>
      </c>
    </row>
    <row r="5662" spans="1:19" ht="15.6" x14ac:dyDescent="0.3">
      <c r="A5662" t="s">
        <v>383</v>
      </c>
      <c r="B5662" s="1">
        <v>43382</v>
      </c>
      <c r="C5662" s="1">
        <v>43387</v>
      </c>
      <c r="D5662">
        <f t="shared" si="352"/>
        <v>2018</v>
      </c>
      <c r="E5662" t="str">
        <f t="shared" si="353"/>
        <v>Oct</v>
      </c>
      <c r="F5662" t="s">
        <v>37</v>
      </c>
      <c r="G5662" t="s">
        <v>384</v>
      </c>
      <c r="H5662" s="2" t="s">
        <v>22</v>
      </c>
      <c r="I5662" t="s">
        <v>61</v>
      </c>
      <c r="J5662" t="s">
        <v>62</v>
      </c>
      <c r="K5662">
        <v>10024</v>
      </c>
      <c r="L5662" t="s">
        <v>54</v>
      </c>
      <c r="M5662" t="s">
        <v>6044</v>
      </c>
      <c r="N5662" t="s">
        <v>128</v>
      </c>
      <c r="O5662" t="s">
        <v>6026</v>
      </c>
      <c r="P5662" s="4">
        <v>18.98</v>
      </c>
      <c r="Q5662" s="4">
        <v>18</v>
      </c>
      <c r="R5662" s="4">
        <f t="shared" si="354"/>
        <v>0.98000000000000043</v>
      </c>
      <c r="S5662" s="4">
        <f t="shared" si="355"/>
        <v>0.14700000000000005</v>
      </c>
    </row>
    <row r="5663" spans="1:19" ht="15.6" x14ac:dyDescent="0.3">
      <c r="A5663" t="s">
        <v>4643</v>
      </c>
      <c r="B5663" s="1">
        <v>42666</v>
      </c>
      <c r="C5663" s="1">
        <v>42671</v>
      </c>
      <c r="D5663">
        <f t="shared" si="352"/>
        <v>2016</v>
      </c>
      <c r="E5663" t="str">
        <f t="shared" si="353"/>
        <v>Oct</v>
      </c>
      <c r="F5663" t="s">
        <v>37</v>
      </c>
      <c r="G5663" t="s">
        <v>3375</v>
      </c>
      <c r="H5663" s="2" t="s">
        <v>22</v>
      </c>
      <c r="I5663" t="s">
        <v>2342</v>
      </c>
      <c r="J5663" t="s">
        <v>109</v>
      </c>
      <c r="K5663">
        <v>79424</v>
      </c>
      <c r="L5663" t="s">
        <v>25</v>
      </c>
      <c r="M5663" t="s">
        <v>6044</v>
      </c>
      <c r="N5663" t="s">
        <v>128</v>
      </c>
      <c r="O5663" t="s">
        <v>6026</v>
      </c>
      <c r="P5663" s="4">
        <v>60.735999999999997</v>
      </c>
      <c r="Q5663" s="4">
        <v>60.735999999999997</v>
      </c>
      <c r="R5663" s="4">
        <f t="shared" si="354"/>
        <v>0</v>
      </c>
      <c r="S5663" s="4">
        <f t="shared" si="355"/>
        <v>0</v>
      </c>
    </row>
    <row r="5664" spans="1:19" x14ac:dyDescent="0.3">
      <c r="A5664" t="s">
        <v>5367</v>
      </c>
      <c r="B5664" s="1">
        <v>42988</v>
      </c>
      <c r="C5664" s="1">
        <v>42992</v>
      </c>
      <c r="D5664">
        <f t="shared" si="352"/>
        <v>2017</v>
      </c>
      <c r="E5664" t="str">
        <f t="shared" si="353"/>
        <v>Sep</v>
      </c>
      <c r="F5664" t="s">
        <v>37</v>
      </c>
      <c r="G5664" t="s">
        <v>218</v>
      </c>
      <c r="H5664" t="s">
        <v>51</v>
      </c>
      <c r="I5664" t="s">
        <v>2737</v>
      </c>
      <c r="J5664" t="s">
        <v>70</v>
      </c>
      <c r="K5664">
        <v>98026</v>
      </c>
      <c r="L5664" t="s">
        <v>34</v>
      </c>
      <c r="M5664" t="s">
        <v>6045</v>
      </c>
      <c r="N5664" t="s">
        <v>128</v>
      </c>
      <c r="O5664" t="s">
        <v>6026</v>
      </c>
      <c r="P5664" s="4">
        <v>81.98</v>
      </c>
      <c r="Q5664" s="4">
        <v>81.98</v>
      </c>
      <c r="R5664" s="4">
        <f t="shared" si="354"/>
        <v>0</v>
      </c>
      <c r="S5664" s="4">
        <f t="shared" si="355"/>
        <v>0</v>
      </c>
    </row>
    <row r="5665" spans="1:19" x14ac:dyDescent="0.3">
      <c r="A5665" t="s">
        <v>917</v>
      </c>
      <c r="B5665" s="1">
        <v>42996</v>
      </c>
      <c r="C5665" s="1">
        <v>43000</v>
      </c>
      <c r="D5665">
        <f t="shared" si="352"/>
        <v>2017</v>
      </c>
      <c r="E5665" t="str">
        <f t="shared" si="353"/>
        <v>Sep</v>
      </c>
      <c r="F5665" t="s">
        <v>37</v>
      </c>
      <c r="G5665" t="s">
        <v>918</v>
      </c>
      <c r="H5665" t="s">
        <v>51</v>
      </c>
      <c r="I5665" t="s">
        <v>39</v>
      </c>
      <c r="J5665" t="s">
        <v>33</v>
      </c>
      <c r="K5665">
        <v>92105</v>
      </c>
      <c r="L5665" t="s">
        <v>34</v>
      </c>
      <c r="M5665" t="s">
        <v>6045</v>
      </c>
      <c r="N5665" t="s">
        <v>128</v>
      </c>
      <c r="O5665" t="s">
        <v>6026</v>
      </c>
      <c r="P5665" s="4">
        <v>368.91</v>
      </c>
      <c r="Q5665" s="4">
        <v>368.91</v>
      </c>
      <c r="R5665" s="4">
        <f t="shared" si="354"/>
        <v>0</v>
      </c>
      <c r="S5665" s="4">
        <f t="shared" si="355"/>
        <v>0</v>
      </c>
    </row>
    <row r="5666" spans="1:19" ht="15.6" x14ac:dyDescent="0.3">
      <c r="A5666" t="s">
        <v>6046</v>
      </c>
      <c r="B5666" s="1">
        <v>42101</v>
      </c>
      <c r="C5666" s="1">
        <v>42106</v>
      </c>
      <c r="D5666">
        <f t="shared" si="352"/>
        <v>2015</v>
      </c>
      <c r="E5666" t="str">
        <f t="shared" si="353"/>
        <v>Apr</v>
      </c>
      <c r="F5666" t="s">
        <v>37</v>
      </c>
      <c r="G5666" t="s">
        <v>2655</v>
      </c>
      <c r="H5666" s="2" t="s">
        <v>22</v>
      </c>
      <c r="I5666" t="s">
        <v>139</v>
      </c>
      <c r="J5666" t="s">
        <v>698</v>
      </c>
      <c r="K5666">
        <v>29203</v>
      </c>
      <c r="L5666" t="s">
        <v>44</v>
      </c>
      <c r="M5666" t="s">
        <v>6045</v>
      </c>
      <c r="N5666" t="s">
        <v>128</v>
      </c>
      <c r="O5666" t="s">
        <v>6026</v>
      </c>
      <c r="P5666" s="4">
        <v>122.97</v>
      </c>
      <c r="Q5666" s="4">
        <v>122.97</v>
      </c>
      <c r="R5666" s="4">
        <f t="shared" si="354"/>
        <v>0</v>
      </c>
      <c r="S5666" s="4">
        <f t="shared" si="355"/>
        <v>0</v>
      </c>
    </row>
    <row r="5667" spans="1:19" x14ac:dyDescent="0.3">
      <c r="A5667" t="s">
        <v>3187</v>
      </c>
      <c r="B5667" s="1">
        <v>42837</v>
      </c>
      <c r="C5667" s="1">
        <v>42841</v>
      </c>
      <c r="D5667">
        <f t="shared" si="352"/>
        <v>2017</v>
      </c>
      <c r="E5667" t="str">
        <f t="shared" si="353"/>
        <v>Apr</v>
      </c>
      <c r="F5667" t="s">
        <v>37</v>
      </c>
      <c r="G5667" t="s">
        <v>378</v>
      </c>
      <c r="H5667" t="s">
        <v>105</v>
      </c>
      <c r="I5667" t="s">
        <v>191</v>
      </c>
      <c r="J5667" t="s">
        <v>158</v>
      </c>
      <c r="K5667">
        <v>22153</v>
      </c>
      <c r="L5667" t="s">
        <v>44</v>
      </c>
      <c r="M5667" t="s">
        <v>6045</v>
      </c>
      <c r="N5667" t="s">
        <v>128</v>
      </c>
      <c r="O5667" t="s">
        <v>6026</v>
      </c>
      <c r="P5667" s="4">
        <v>40.99</v>
      </c>
      <c r="Q5667" s="4">
        <v>40.99</v>
      </c>
      <c r="R5667" s="4">
        <f t="shared" si="354"/>
        <v>0</v>
      </c>
      <c r="S5667" s="4">
        <f t="shared" si="355"/>
        <v>0</v>
      </c>
    </row>
    <row r="5668" spans="1:19" ht="15.6" x14ac:dyDescent="0.3">
      <c r="A5668" t="s">
        <v>598</v>
      </c>
      <c r="B5668" s="1">
        <v>43239</v>
      </c>
      <c r="C5668" s="1">
        <v>43243</v>
      </c>
      <c r="D5668">
        <f t="shared" si="352"/>
        <v>2018</v>
      </c>
      <c r="E5668" t="str">
        <f t="shared" si="353"/>
        <v>May</v>
      </c>
      <c r="F5668" t="s">
        <v>37</v>
      </c>
      <c r="G5668" t="s">
        <v>599</v>
      </c>
      <c r="H5668" s="2" t="s">
        <v>22</v>
      </c>
      <c r="I5668" t="s">
        <v>600</v>
      </c>
      <c r="J5668" t="s">
        <v>183</v>
      </c>
      <c r="K5668">
        <v>30318</v>
      </c>
      <c r="L5668" t="s">
        <v>44</v>
      </c>
      <c r="M5668" t="s">
        <v>6045</v>
      </c>
      <c r="N5668" t="s">
        <v>128</v>
      </c>
      <c r="O5668" t="s">
        <v>6026</v>
      </c>
      <c r="P5668" s="4">
        <v>286.93</v>
      </c>
      <c r="Q5668" s="4">
        <v>286.93</v>
      </c>
      <c r="R5668" s="4">
        <f t="shared" si="354"/>
        <v>0</v>
      </c>
      <c r="S5668" s="4">
        <f t="shared" si="355"/>
        <v>0</v>
      </c>
    </row>
    <row r="5669" spans="1:19" ht="15.6" x14ac:dyDescent="0.3">
      <c r="A5669" t="s">
        <v>6047</v>
      </c>
      <c r="B5669" s="1">
        <v>43343</v>
      </c>
      <c r="C5669" s="1">
        <v>43347</v>
      </c>
      <c r="D5669">
        <f t="shared" si="352"/>
        <v>2018</v>
      </c>
      <c r="E5669" t="str">
        <f t="shared" si="353"/>
        <v>Aug</v>
      </c>
      <c r="F5669" t="s">
        <v>67</v>
      </c>
      <c r="G5669" t="s">
        <v>162</v>
      </c>
      <c r="H5669" s="2" t="s">
        <v>22</v>
      </c>
      <c r="I5669" t="s">
        <v>281</v>
      </c>
      <c r="J5669" t="s">
        <v>83</v>
      </c>
      <c r="K5669">
        <v>28314</v>
      </c>
      <c r="L5669" t="s">
        <v>44</v>
      </c>
      <c r="M5669" t="s">
        <v>6045</v>
      </c>
      <c r="N5669" t="s">
        <v>128</v>
      </c>
      <c r="O5669" t="s">
        <v>6026</v>
      </c>
      <c r="P5669" s="4">
        <v>229.54400000000001</v>
      </c>
      <c r="Q5669" s="4">
        <v>229.54400000000001</v>
      </c>
      <c r="R5669" s="4">
        <f t="shared" si="354"/>
        <v>0</v>
      </c>
      <c r="S5669" s="4">
        <f t="shared" si="355"/>
        <v>0</v>
      </c>
    </row>
    <row r="5670" spans="1:19" ht="15.6" x14ac:dyDescent="0.3">
      <c r="A5670" t="s">
        <v>6048</v>
      </c>
      <c r="B5670" s="1">
        <v>42712</v>
      </c>
      <c r="C5670" s="1">
        <v>42715</v>
      </c>
      <c r="D5670">
        <f t="shared" si="352"/>
        <v>2016</v>
      </c>
      <c r="E5670" t="str">
        <f t="shared" si="353"/>
        <v>Dec</v>
      </c>
      <c r="F5670" t="s">
        <v>67</v>
      </c>
      <c r="G5670" t="s">
        <v>1548</v>
      </c>
      <c r="H5670" s="2" t="s">
        <v>22</v>
      </c>
      <c r="I5670" t="s">
        <v>174</v>
      </c>
      <c r="J5670" t="s">
        <v>109</v>
      </c>
      <c r="K5670">
        <v>76106</v>
      </c>
      <c r="L5670" t="s">
        <v>25</v>
      </c>
      <c r="M5670" t="s">
        <v>6045</v>
      </c>
      <c r="N5670" t="s">
        <v>128</v>
      </c>
      <c r="O5670" t="s">
        <v>6026</v>
      </c>
      <c r="P5670" s="4">
        <v>360.71199999999999</v>
      </c>
      <c r="Q5670" s="4">
        <v>360.71199999999999</v>
      </c>
      <c r="R5670" s="4">
        <f t="shared" si="354"/>
        <v>0</v>
      </c>
      <c r="S5670" s="4">
        <f t="shared" si="355"/>
        <v>0</v>
      </c>
    </row>
    <row r="5671" spans="1:19" x14ac:dyDescent="0.3">
      <c r="A5671" t="s">
        <v>3529</v>
      </c>
      <c r="B5671" s="1">
        <v>42956</v>
      </c>
      <c r="C5671" s="1">
        <v>42959</v>
      </c>
      <c r="D5671">
        <f t="shared" si="352"/>
        <v>2017</v>
      </c>
      <c r="E5671" t="str">
        <f t="shared" si="353"/>
        <v>Aug</v>
      </c>
      <c r="F5671" t="s">
        <v>20</v>
      </c>
      <c r="G5671" t="s">
        <v>683</v>
      </c>
      <c r="H5671" t="s">
        <v>51</v>
      </c>
      <c r="I5671" t="s">
        <v>281</v>
      </c>
      <c r="J5671" t="s">
        <v>83</v>
      </c>
      <c r="K5671">
        <v>28314</v>
      </c>
      <c r="L5671" t="s">
        <v>44</v>
      </c>
      <c r="M5671" t="s">
        <v>6049</v>
      </c>
      <c r="N5671" t="s">
        <v>128</v>
      </c>
      <c r="O5671" t="s">
        <v>6026</v>
      </c>
      <c r="P5671" s="4">
        <v>30.815999999999999</v>
      </c>
      <c r="Q5671" s="4">
        <v>30.815999999999999</v>
      </c>
      <c r="R5671" s="4">
        <f t="shared" si="354"/>
        <v>0</v>
      </c>
      <c r="S5671" s="4">
        <f t="shared" si="355"/>
        <v>0</v>
      </c>
    </row>
    <row r="5672" spans="1:19" ht="15.6" x14ac:dyDescent="0.3">
      <c r="A5672" t="s">
        <v>4252</v>
      </c>
      <c r="B5672" s="1">
        <v>43337</v>
      </c>
      <c r="C5672" s="1">
        <v>43340</v>
      </c>
      <c r="D5672">
        <f t="shared" si="352"/>
        <v>2018</v>
      </c>
      <c r="E5672" t="str">
        <f t="shared" si="353"/>
        <v>Aug</v>
      </c>
      <c r="F5672" t="s">
        <v>67</v>
      </c>
      <c r="G5672" t="s">
        <v>2742</v>
      </c>
      <c r="H5672" s="2" t="s">
        <v>22</v>
      </c>
      <c r="I5672" t="s">
        <v>648</v>
      </c>
      <c r="J5672" t="s">
        <v>250</v>
      </c>
      <c r="K5672">
        <v>38301</v>
      </c>
      <c r="L5672" t="s">
        <v>44</v>
      </c>
      <c r="M5672" t="s">
        <v>6049</v>
      </c>
      <c r="N5672" t="s">
        <v>128</v>
      </c>
      <c r="O5672" t="s">
        <v>6026</v>
      </c>
      <c r="P5672" s="4">
        <v>3.4239999999999999</v>
      </c>
      <c r="Q5672" s="4">
        <v>5</v>
      </c>
      <c r="R5672" s="4">
        <f t="shared" si="354"/>
        <v>-1.5760000000000001</v>
      </c>
      <c r="S5672" s="4">
        <f t="shared" si="355"/>
        <v>-0.2364</v>
      </c>
    </row>
    <row r="5673" spans="1:19" ht="15.6" x14ac:dyDescent="0.3">
      <c r="A5673" t="s">
        <v>2096</v>
      </c>
      <c r="B5673" s="1">
        <v>42598</v>
      </c>
      <c r="C5673" s="1">
        <v>42602</v>
      </c>
      <c r="D5673">
        <f t="shared" si="352"/>
        <v>2016</v>
      </c>
      <c r="E5673" t="str">
        <f t="shared" si="353"/>
        <v>Aug</v>
      </c>
      <c r="F5673" t="s">
        <v>37</v>
      </c>
      <c r="G5673" t="s">
        <v>363</v>
      </c>
      <c r="H5673" s="2" t="s">
        <v>22</v>
      </c>
      <c r="I5673" t="s">
        <v>100</v>
      </c>
      <c r="J5673" t="s">
        <v>101</v>
      </c>
      <c r="K5673">
        <v>19134</v>
      </c>
      <c r="L5673" t="s">
        <v>54</v>
      </c>
      <c r="M5673" t="s">
        <v>6049</v>
      </c>
      <c r="N5673" t="s">
        <v>128</v>
      </c>
      <c r="O5673" t="s">
        <v>6026</v>
      </c>
      <c r="P5673" s="4">
        <v>10.272</v>
      </c>
      <c r="Q5673" s="4">
        <v>10.272</v>
      </c>
      <c r="R5673" s="4">
        <f t="shared" si="354"/>
        <v>0</v>
      </c>
      <c r="S5673" s="4">
        <f t="shared" si="355"/>
        <v>0</v>
      </c>
    </row>
    <row r="5674" spans="1:19" ht="15.6" x14ac:dyDescent="0.3">
      <c r="A5674" t="s">
        <v>1695</v>
      </c>
      <c r="B5674" s="1">
        <v>42318</v>
      </c>
      <c r="C5674" s="1">
        <v>42324</v>
      </c>
      <c r="D5674">
        <f t="shared" si="352"/>
        <v>2015</v>
      </c>
      <c r="E5674" t="str">
        <f t="shared" si="353"/>
        <v>Nov</v>
      </c>
      <c r="F5674" t="s">
        <v>37</v>
      </c>
      <c r="G5674" t="s">
        <v>187</v>
      </c>
      <c r="H5674" s="2" t="s">
        <v>22</v>
      </c>
      <c r="I5674" t="s">
        <v>1696</v>
      </c>
      <c r="J5674" t="s">
        <v>89</v>
      </c>
      <c r="K5674">
        <v>48640</v>
      </c>
      <c r="L5674" t="s">
        <v>25</v>
      </c>
      <c r="M5674" t="s">
        <v>6049</v>
      </c>
      <c r="N5674" t="s">
        <v>128</v>
      </c>
      <c r="O5674" t="s">
        <v>6026</v>
      </c>
      <c r="P5674" s="4">
        <v>12.84</v>
      </c>
      <c r="Q5674" s="4">
        <v>12.84</v>
      </c>
      <c r="R5674" s="4">
        <f t="shared" si="354"/>
        <v>0</v>
      </c>
      <c r="S5674" s="4">
        <f t="shared" si="355"/>
        <v>0</v>
      </c>
    </row>
    <row r="5675" spans="1:19" ht="15.6" x14ac:dyDescent="0.3">
      <c r="A5675" t="s">
        <v>6050</v>
      </c>
      <c r="B5675" s="1">
        <v>42311</v>
      </c>
      <c r="C5675" s="1">
        <v>42316</v>
      </c>
      <c r="D5675">
        <f t="shared" si="352"/>
        <v>2015</v>
      </c>
      <c r="E5675" t="str">
        <f t="shared" si="353"/>
        <v>Nov</v>
      </c>
      <c r="F5675" t="s">
        <v>37</v>
      </c>
      <c r="G5675" t="s">
        <v>1841</v>
      </c>
      <c r="H5675" s="2" t="s">
        <v>22</v>
      </c>
      <c r="I5675" t="s">
        <v>1562</v>
      </c>
      <c r="J5675" t="s">
        <v>250</v>
      </c>
      <c r="K5675">
        <v>37211</v>
      </c>
      <c r="L5675" t="s">
        <v>44</v>
      </c>
      <c r="M5675" t="s">
        <v>6051</v>
      </c>
      <c r="N5675" t="s">
        <v>128</v>
      </c>
      <c r="O5675" t="s">
        <v>6026</v>
      </c>
      <c r="P5675" s="4">
        <v>3.488</v>
      </c>
      <c r="Q5675" s="4">
        <v>5</v>
      </c>
      <c r="R5675" s="4">
        <f t="shared" si="354"/>
        <v>-1.512</v>
      </c>
      <c r="S5675" s="4">
        <f t="shared" si="355"/>
        <v>-0.2268</v>
      </c>
    </row>
    <row r="5676" spans="1:19" ht="15.6" x14ac:dyDescent="0.3">
      <c r="A5676" t="s">
        <v>5641</v>
      </c>
      <c r="B5676" s="1">
        <v>42617</v>
      </c>
      <c r="C5676" s="1">
        <v>42621</v>
      </c>
      <c r="D5676">
        <f t="shared" si="352"/>
        <v>2016</v>
      </c>
      <c r="E5676" t="str">
        <f t="shared" si="353"/>
        <v>Sep</v>
      </c>
      <c r="F5676" t="s">
        <v>37</v>
      </c>
      <c r="G5676" t="s">
        <v>433</v>
      </c>
      <c r="H5676" s="2" t="s">
        <v>22</v>
      </c>
      <c r="I5676" t="s">
        <v>820</v>
      </c>
      <c r="J5676" t="s">
        <v>183</v>
      </c>
      <c r="K5676">
        <v>30076</v>
      </c>
      <c r="L5676" t="s">
        <v>44</v>
      </c>
      <c r="M5676" t="s">
        <v>6051</v>
      </c>
      <c r="N5676" t="s">
        <v>128</v>
      </c>
      <c r="O5676" t="s">
        <v>6026</v>
      </c>
      <c r="P5676" s="4">
        <v>4.3600000000000003</v>
      </c>
      <c r="Q5676" s="4">
        <v>5</v>
      </c>
      <c r="R5676" s="4">
        <f t="shared" si="354"/>
        <v>-0.63999999999999968</v>
      </c>
      <c r="S5676" s="4">
        <f t="shared" si="355"/>
        <v>-9.5999999999999946E-2</v>
      </c>
    </row>
    <row r="5677" spans="1:19" ht="15.6" x14ac:dyDescent="0.3">
      <c r="A5677" t="s">
        <v>2173</v>
      </c>
      <c r="B5677" s="1">
        <v>43335</v>
      </c>
      <c r="C5677" s="1">
        <v>43338</v>
      </c>
      <c r="D5677">
        <f t="shared" si="352"/>
        <v>2018</v>
      </c>
      <c r="E5677" t="str">
        <f t="shared" si="353"/>
        <v>Aug</v>
      </c>
      <c r="F5677" t="s">
        <v>67</v>
      </c>
      <c r="G5677" t="s">
        <v>222</v>
      </c>
      <c r="H5677" s="2" t="s">
        <v>22</v>
      </c>
      <c r="I5677" t="s">
        <v>1453</v>
      </c>
      <c r="J5677" t="s">
        <v>79</v>
      </c>
      <c r="K5677">
        <v>32303</v>
      </c>
      <c r="L5677" t="s">
        <v>44</v>
      </c>
      <c r="M5677" t="s">
        <v>6051</v>
      </c>
      <c r="N5677" t="s">
        <v>128</v>
      </c>
      <c r="O5677" t="s">
        <v>6026</v>
      </c>
      <c r="P5677" s="4">
        <v>8.7200000000000006</v>
      </c>
      <c r="Q5677" s="4">
        <v>18</v>
      </c>
      <c r="R5677" s="4">
        <f t="shared" si="354"/>
        <v>-9.2799999999999994</v>
      </c>
      <c r="S5677" s="4">
        <f t="shared" si="355"/>
        <v>-1.3919999999999999</v>
      </c>
    </row>
    <row r="5678" spans="1:19" ht="15.6" x14ac:dyDescent="0.3">
      <c r="A5678" t="s">
        <v>6052</v>
      </c>
      <c r="B5678" s="1">
        <v>43015</v>
      </c>
      <c r="C5678" s="1">
        <v>43020</v>
      </c>
      <c r="D5678">
        <f t="shared" si="352"/>
        <v>2017</v>
      </c>
      <c r="E5678" t="str">
        <f t="shared" si="353"/>
        <v>Oct</v>
      </c>
      <c r="F5678" t="s">
        <v>37</v>
      </c>
      <c r="G5678" t="s">
        <v>3105</v>
      </c>
      <c r="H5678" s="2" t="s">
        <v>22</v>
      </c>
      <c r="I5678" t="s">
        <v>47</v>
      </c>
      <c r="J5678" t="s">
        <v>33</v>
      </c>
      <c r="K5678">
        <v>90032</v>
      </c>
      <c r="L5678" t="s">
        <v>34</v>
      </c>
      <c r="M5678" t="s">
        <v>6053</v>
      </c>
      <c r="N5678" t="s">
        <v>128</v>
      </c>
      <c r="O5678" t="s">
        <v>6026</v>
      </c>
      <c r="P5678" s="4">
        <v>10.56</v>
      </c>
      <c r="Q5678" s="4">
        <v>18</v>
      </c>
      <c r="R5678" s="4">
        <f t="shared" si="354"/>
        <v>-7.4399999999999995</v>
      </c>
      <c r="S5678" s="4">
        <f t="shared" si="355"/>
        <v>-1.1159999999999999</v>
      </c>
    </row>
    <row r="5679" spans="1:19" x14ac:dyDescent="0.3">
      <c r="A5679" t="s">
        <v>1451</v>
      </c>
      <c r="B5679" s="1">
        <v>43352</v>
      </c>
      <c r="C5679" s="1">
        <v>43357</v>
      </c>
      <c r="D5679">
        <f t="shared" si="352"/>
        <v>2018</v>
      </c>
      <c r="E5679" t="str">
        <f t="shared" si="353"/>
        <v>Sep</v>
      </c>
      <c r="F5679" t="s">
        <v>67</v>
      </c>
      <c r="G5679" t="s">
        <v>493</v>
      </c>
      <c r="H5679" t="s">
        <v>105</v>
      </c>
      <c r="I5679" t="s">
        <v>47</v>
      </c>
      <c r="J5679" t="s">
        <v>33</v>
      </c>
      <c r="K5679">
        <v>90004</v>
      </c>
      <c r="L5679" t="s">
        <v>34</v>
      </c>
      <c r="M5679" t="s">
        <v>6053</v>
      </c>
      <c r="N5679" t="s">
        <v>128</v>
      </c>
      <c r="O5679" t="s">
        <v>6026</v>
      </c>
      <c r="P5679" s="4">
        <v>47.52</v>
      </c>
      <c r="Q5679" s="4">
        <v>47.52</v>
      </c>
      <c r="R5679" s="4">
        <f t="shared" si="354"/>
        <v>0</v>
      </c>
      <c r="S5679" s="4">
        <f t="shared" si="355"/>
        <v>0</v>
      </c>
    </row>
    <row r="5680" spans="1:19" x14ac:dyDescent="0.3">
      <c r="A5680" t="s">
        <v>5823</v>
      </c>
      <c r="B5680" s="1">
        <v>43410</v>
      </c>
      <c r="C5680" s="1">
        <v>43410</v>
      </c>
      <c r="D5680">
        <f t="shared" si="352"/>
        <v>2018</v>
      </c>
      <c r="E5680" t="str">
        <f t="shared" si="353"/>
        <v>Nov</v>
      </c>
      <c r="F5680" t="s">
        <v>30</v>
      </c>
      <c r="G5680" t="s">
        <v>4024</v>
      </c>
      <c r="H5680" t="s">
        <v>22</v>
      </c>
      <c r="I5680" t="s">
        <v>32</v>
      </c>
      <c r="J5680" t="s">
        <v>33</v>
      </c>
      <c r="K5680">
        <v>94122</v>
      </c>
      <c r="L5680" t="s">
        <v>34</v>
      </c>
      <c r="M5680" t="s">
        <v>6053</v>
      </c>
      <c r="N5680" t="s">
        <v>128</v>
      </c>
      <c r="O5680" t="s">
        <v>6026</v>
      </c>
      <c r="P5680" s="4">
        <v>26.4</v>
      </c>
      <c r="Q5680" s="4">
        <v>26.4</v>
      </c>
      <c r="R5680" s="4">
        <f t="shared" si="354"/>
        <v>0</v>
      </c>
      <c r="S5680" s="4">
        <f t="shared" si="355"/>
        <v>0</v>
      </c>
    </row>
    <row r="5681" spans="1:19" x14ac:dyDescent="0.3">
      <c r="A5681" t="s">
        <v>6054</v>
      </c>
      <c r="B5681" s="1">
        <v>43098</v>
      </c>
      <c r="C5681" s="1">
        <v>43100</v>
      </c>
      <c r="D5681">
        <f t="shared" si="352"/>
        <v>2017</v>
      </c>
      <c r="E5681" t="str">
        <f t="shared" si="353"/>
        <v>Dec</v>
      </c>
      <c r="F5681" t="s">
        <v>67</v>
      </c>
      <c r="G5681" t="s">
        <v>529</v>
      </c>
      <c r="H5681" t="s">
        <v>51</v>
      </c>
      <c r="I5681" t="s">
        <v>136</v>
      </c>
      <c r="J5681" t="s">
        <v>79</v>
      </c>
      <c r="K5681">
        <v>33178</v>
      </c>
      <c r="L5681" t="s">
        <v>44</v>
      </c>
      <c r="M5681" t="s">
        <v>6053</v>
      </c>
      <c r="N5681" t="s">
        <v>128</v>
      </c>
      <c r="O5681" t="s">
        <v>6026</v>
      </c>
      <c r="P5681" s="4">
        <v>25.344000000000001</v>
      </c>
      <c r="Q5681" s="4">
        <v>25.344000000000001</v>
      </c>
      <c r="R5681" s="4">
        <f t="shared" si="354"/>
        <v>0</v>
      </c>
      <c r="S5681" s="4">
        <f t="shared" si="355"/>
        <v>0</v>
      </c>
    </row>
    <row r="5682" spans="1:19" x14ac:dyDescent="0.3">
      <c r="A5682" t="s">
        <v>823</v>
      </c>
      <c r="B5682" s="1">
        <v>42714</v>
      </c>
      <c r="C5682" s="1">
        <v>42720</v>
      </c>
      <c r="D5682">
        <f t="shared" si="352"/>
        <v>2016</v>
      </c>
      <c r="E5682" t="str">
        <f t="shared" si="353"/>
        <v>Dec</v>
      </c>
      <c r="F5682" t="s">
        <v>37</v>
      </c>
      <c r="G5682" t="s">
        <v>824</v>
      </c>
      <c r="H5682" t="s">
        <v>51</v>
      </c>
      <c r="I5682" t="s">
        <v>394</v>
      </c>
      <c r="J5682" t="s">
        <v>140</v>
      </c>
      <c r="K5682">
        <v>21215</v>
      </c>
      <c r="L5682" t="s">
        <v>54</v>
      </c>
      <c r="M5682" t="s">
        <v>6053</v>
      </c>
      <c r="N5682" t="s">
        <v>128</v>
      </c>
      <c r="O5682" t="s">
        <v>6026</v>
      </c>
      <c r="P5682" s="4">
        <v>26.4</v>
      </c>
      <c r="Q5682" s="4">
        <v>26.4</v>
      </c>
      <c r="R5682" s="4">
        <f t="shared" si="354"/>
        <v>0</v>
      </c>
      <c r="S5682" s="4">
        <f t="shared" si="355"/>
        <v>0</v>
      </c>
    </row>
    <row r="5683" spans="1:19" ht="15.6" x14ac:dyDescent="0.3">
      <c r="A5683" t="s">
        <v>3621</v>
      </c>
      <c r="B5683" s="1">
        <v>42347</v>
      </c>
      <c r="C5683" s="1">
        <v>42353</v>
      </c>
      <c r="D5683">
        <f t="shared" si="352"/>
        <v>2015</v>
      </c>
      <c r="E5683" t="str">
        <f t="shared" si="353"/>
        <v>Dec</v>
      </c>
      <c r="F5683" t="s">
        <v>37</v>
      </c>
      <c r="G5683" t="s">
        <v>2114</v>
      </c>
      <c r="H5683" s="2" t="s">
        <v>22</v>
      </c>
      <c r="I5683" t="s">
        <v>23</v>
      </c>
      <c r="J5683" t="s">
        <v>24</v>
      </c>
      <c r="K5683">
        <v>60653</v>
      </c>
      <c r="L5683" t="s">
        <v>25</v>
      </c>
      <c r="M5683" t="s">
        <v>6053</v>
      </c>
      <c r="N5683" t="s">
        <v>128</v>
      </c>
      <c r="O5683" t="s">
        <v>6026</v>
      </c>
      <c r="P5683" s="4">
        <v>8.4480000000000004</v>
      </c>
      <c r="Q5683" s="4">
        <v>18</v>
      </c>
      <c r="R5683" s="4">
        <f t="shared" si="354"/>
        <v>-9.5519999999999996</v>
      </c>
      <c r="S5683" s="4">
        <f t="shared" si="355"/>
        <v>-1.4327999999999999</v>
      </c>
    </row>
    <row r="5684" spans="1:19" ht="15.6" x14ac:dyDescent="0.3">
      <c r="A5684" t="s">
        <v>1131</v>
      </c>
      <c r="B5684" s="1">
        <v>42603</v>
      </c>
      <c r="C5684" s="1">
        <v>42605</v>
      </c>
      <c r="D5684">
        <f t="shared" si="352"/>
        <v>2016</v>
      </c>
      <c r="E5684" t="str">
        <f t="shared" si="353"/>
        <v>Aug</v>
      </c>
      <c r="F5684" t="s">
        <v>20</v>
      </c>
      <c r="G5684" t="s">
        <v>623</v>
      </c>
      <c r="H5684" s="2" t="s">
        <v>22</v>
      </c>
      <c r="I5684" t="s">
        <v>32</v>
      </c>
      <c r="J5684" t="s">
        <v>33</v>
      </c>
      <c r="K5684">
        <v>94110</v>
      </c>
      <c r="L5684" t="s">
        <v>34</v>
      </c>
      <c r="M5684" t="s">
        <v>6055</v>
      </c>
      <c r="N5684" t="s">
        <v>128</v>
      </c>
      <c r="O5684" t="s">
        <v>6026</v>
      </c>
      <c r="P5684" s="4">
        <v>59.94</v>
      </c>
      <c r="Q5684" s="4">
        <v>59.94</v>
      </c>
      <c r="R5684" s="4">
        <f t="shared" si="354"/>
        <v>0</v>
      </c>
      <c r="S5684" s="4">
        <f t="shared" si="355"/>
        <v>0</v>
      </c>
    </row>
    <row r="5685" spans="1:19" ht="15.6" x14ac:dyDescent="0.3">
      <c r="A5685" t="s">
        <v>270</v>
      </c>
      <c r="B5685" s="1">
        <v>42674</v>
      </c>
      <c r="C5685" s="1">
        <v>42674</v>
      </c>
      <c r="D5685">
        <f t="shared" si="352"/>
        <v>2016</v>
      </c>
      <c r="E5685" t="str">
        <f t="shared" si="353"/>
        <v>Oct</v>
      </c>
      <c r="F5685" t="s">
        <v>30</v>
      </c>
      <c r="G5685" t="s">
        <v>271</v>
      </c>
      <c r="H5685" s="2" t="s">
        <v>22</v>
      </c>
      <c r="I5685" t="s">
        <v>272</v>
      </c>
      <c r="J5685" t="s">
        <v>33</v>
      </c>
      <c r="K5685">
        <v>92374</v>
      </c>
      <c r="L5685" t="s">
        <v>34</v>
      </c>
      <c r="M5685" t="s">
        <v>6055</v>
      </c>
      <c r="N5685" t="s">
        <v>128</v>
      </c>
      <c r="O5685" t="s">
        <v>6026</v>
      </c>
      <c r="P5685" s="4">
        <v>19.98</v>
      </c>
      <c r="Q5685" s="4">
        <v>18</v>
      </c>
      <c r="R5685" s="4">
        <f t="shared" si="354"/>
        <v>1.9800000000000004</v>
      </c>
      <c r="S5685" s="4">
        <f t="shared" si="355"/>
        <v>0.29700000000000004</v>
      </c>
    </row>
    <row r="5686" spans="1:19" ht="15.6" x14ac:dyDescent="0.3">
      <c r="A5686" t="s">
        <v>1032</v>
      </c>
      <c r="B5686" s="1">
        <v>43407</v>
      </c>
      <c r="C5686" s="1">
        <v>43411</v>
      </c>
      <c r="D5686">
        <f t="shared" si="352"/>
        <v>2018</v>
      </c>
      <c r="E5686" t="str">
        <f t="shared" si="353"/>
        <v>Nov</v>
      </c>
      <c r="F5686" t="s">
        <v>37</v>
      </c>
      <c r="G5686" t="s">
        <v>1033</v>
      </c>
      <c r="H5686" s="2" t="s">
        <v>22</v>
      </c>
      <c r="I5686" t="s">
        <v>69</v>
      </c>
      <c r="J5686" t="s">
        <v>70</v>
      </c>
      <c r="K5686">
        <v>98105</v>
      </c>
      <c r="L5686" t="s">
        <v>34</v>
      </c>
      <c r="M5686" t="s">
        <v>6055</v>
      </c>
      <c r="N5686" t="s">
        <v>128</v>
      </c>
      <c r="O5686" t="s">
        <v>6026</v>
      </c>
      <c r="P5686" s="4">
        <v>139.86000000000001</v>
      </c>
      <c r="Q5686" s="4">
        <v>139.86000000000001</v>
      </c>
      <c r="R5686" s="4">
        <f t="shared" si="354"/>
        <v>0</v>
      </c>
      <c r="S5686" s="4">
        <f t="shared" si="355"/>
        <v>0</v>
      </c>
    </row>
    <row r="5687" spans="1:19" ht="15.6" x14ac:dyDescent="0.3">
      <c r="A5687" t="s">
        <v>5823</v>
      </c>
      <c r="B5687" s="1">
        <v>43410</v>
      </c>
      <c r="C5687" s="1">
        <v>43410</v>
      </c>
      <c r="D5687">
        <f t="shared" si="352"/>
        <v>2018</v>
      </c>
      <c r="E5687" t="str">
        <f t="shared" si="353"/>
        <v>Nov</v>
      </c>
      <c r="F5687" t="s">
        <v>30</v>
      </c>
      <c r="G5687" t="s">
        <v>4024</v>
      </c>
      <c r="H5687" s="2" t="s">
        <v>22</v>
      </c>
      <c r="I5687" t="s">
        <v>32</v>
      </c>
      <c r="J5687" t="s">
        <v>33</v>
      </c>
      <c r="K5687">
        <v>94122</v>
      </c>
      <c r="L5687" t="s">
        <v>34</v>
      </c>
      <c r="M5687" t="s">
        <v>6055</v>
      </c>
      <c r="N5687" t="s">
        <v>128</v>
      </c>
      <c r="O5687" t="s">
        <v>6026</v>
      </c>
      <c r="P5687" s="4">
        <v>59.94</v>
      </c>
      <c r="Q5687" s="4">
        <v>59.94</v>
      </c>
      <c r="R5687" s="4">
        <f t="shared" si="354"/>
        <v>0</v>
      </c>
      <c r="S5687" s="4">
        <f t="shared" si="355"/>
        <v>0</v>
      </c>
    </row>
    <row r="5688" spans="1:19" x14ac:dyDescent="0.3">
      <c r="A5688" t="s">
        <v>4574</v>
      </c>
      <c r="B5688" s="1">
        <v>42892</v>
      </c>
      <c r="C5688" s="1">
        <v>42893</v>
      </c>
      <c r="D5688">
        <f t="shared" si="352"/>
        <v>2017</v>
      </c>
      <c r="E5688" t="str">
        <f t="shared" si="353"/>
        <v>Jun</v>
      </c>
      <c r="F5688" t="s">
        <v>20</v>
      </c>
      <c r="G5688" t="s">
        <v>1455</v>
      </c>
      <c r="H5688" t="s">
        <v>51</v>
      </c>
      <c r="I5688" t="s">
        <v>2218</v>
      </c>
      <c r="J5688" t="s">
        <v>93</v>
      </c>
      <c r="K5688">
        <v>72209</v>
      </c>
      <c r="L5688" t="s">
        <v>44</v>
      </c>
      <c r="M5688" t="s">
        <v>6055</v>
      </c>
      <c r="N5688" t="s">
        <v>128</v>
      </c>
      <c r="O5688" t="s">
        <v>6026</v>
      </c>
      <c r="P5688" s="4">
        <v>59.94</v>
      </c>
      <c r="Q5688" s="4">
        <v>59.94</v>
      </c>
      <c r="R5688" s="4">
        <f t="shared" si="354"/>
        <v>0</v>
      </c>
      <c r="S5688" s="4">
        <f t="shared" si="355"/>
        <v>0</v>
      </c>
    </row>
    <row r="5689" spans="1:19" ht="15.6" x14ac:dyDescent="0.3">
      <c r="A5689" t="s">
        <v>3343</v>
      </c>
      <c r="B5689" s="1">
        <v>43119</v>
      </c>
      <c r="C5689" s="1">
        <v>43123</v>
      </c>
      <c r="D5689">
        <f t="shared" si="352"/>
        <v>2018</v>
      </c>
      <c r="E5689" t="str">
        <f t="shared" si="353"/>
        <v>Jan</v>
      </c>
      <c r="F5689" t="s">
        <v>37</v>
      </c>
      <c r="G5689" t="s">
        <v>181</v>
      </c>
      <c r="H5689" s="2" t="s">
        <v>22</v>
      </c>
      <c r="I5689" t="s">
        <v>636</v>
      </c>
      <c r="J5689" t="s">
        <v>637</v>
      </c>
      <c r="L5689" t="s">
        <v>54</v>
      </c>
      <c r="M5689" t="s">
        <v>6055</v>
      </c>
      <c r="N5689" t="s">
        <v>128</v>
      </c>
      <c r="O5689" t="s">
        <v>6026</v>
      </c>
      <c r="P5689" s="4">
        <v>79.92</v>
      </c>
      <c r="Q5689" s="4">
        <v>79.92</v>
      </c>
      <c r="R5689" s="4">
        <f t="shared" si="354"/>
        <v>0</v>
      </c>
      <c r="S5689" s="4">
        <f t="shared" si="355"/>
        <v>0</v>
      </c>
    </row>
    <row r="5690" spans="1:19" ht="15.6" x14ac:dyDescent="0.3">
      <c r="A5690" t="s">
        <v>6056</v>
      </c>
      <c r="B5690" s="1">
        <v>43345</v>
      </c>
      <c r="C5690" s="1">
        <v>43350</v>
      </c>
      <c r="D5690">
        <f t="shared" si="352"/>
        <v>2018</v>
      </c>
      <c r="E5690" t="str">
        <f t="shared" si="353"/>
        <v>Sep</v>
      </c>
      <c r="F5690" t="s">
        <v>67</v>
      </c>
      <c r="G5690" t="s">
        <v>1477</v>
      </c>
      <c r="H5690" s="2" t="s">
        <v>22</v>
      </c>
      <c r="I5690" t="s">
        <v>1134</v>
      </c>
      <c r="J5690" t="s">
        <v>310</v>
      </c>
      <c r="K5690">
        <v>6450</v>
      </c>
      <c r="L5690" t="s">
        <v>54</v>
      </c>
      <c r="M5690" t="s">
        <v>6055</v>
      </c>
      <c r="N5690" t="s">
        <v>128</v>
      </c>
      <c r="O5690" t="s">
        <v>6026</v>
      </c>
      <c r="P5690" s="4">
        <v>79.92</v>
      </c>
      <c r="Q5690" s="4">
        <v>79.92</v>
      </c>
      <c r="R5690" s="4">
        <f t="shared" si="354"/>
        <v>0</v>
      </c>
      <c r="S5690" s="4">
        <f t="shared" si="355"/>
        <v>0</v>
      </c>
    </row>
    <row r="5691" spans="1:19" ht="15.6" x14ac:dyDescent="0.3">
      <c r="A5691" t="s">
        <v>6057</v>
      </c>
      <c r="B5691" s="1">
        <v>43350</v>
      </c>
      <c r="C5691" s="1">
        <v>43352</v>
      </c>
      <c r="D5691">
        <f t="shared" si="352"/>
        <v>2018</v>
      </c>
      <c r="E5691" t="str">
        <f t="shared" si="353"/>
        <v>Sep</v>
      </c>
      <c r="F5691" t="s">
        <v>20</v>
      </c>
      <c r="G5691" t="s">
        <v>2527</v>
      </c>
      <c r="H5691" s="2" t="s">
        <v>22</v>
      </c>
      <c r="I5691" t="s">
        <v>57</v>
      </c>
      <c r="J5691" t="s">
        <v>58</v>
      </c>
      <c r="K5691">
        <v>2908</v>
      </c>
      <c r="L5691" t="s">
        <v>54</v>
      </c>
      <c r="M5691" t="s">
        <v>6055</v>
      </c>
      <c r="N5691" t="s">
        <v>128</v>
      </c>
      <c r="O5691" t="s">
        <v>6026</v>
      </c>
      <c r="P5691" s="4">
        <v>39.96</v>
      </c>
      <c r="Q5691" s="4">
        <v>39.96</v>
      </c>
      <c r="R5691" s="4">
        <f t="shared" si="354"/>
        <v>0</v>
      </c>
      <c r="S5691" s="4">
        <f t="shared" si="355"/>
        <v>0</v>
      </c>
    </row>
    <row r="5692" spans="1:19" x14ac:dyDescent="0.3">
      <c r="A5692" t="s">
        <v>1425</v>
      </c>
      <c r="B5692" s="1">
        <v>43410</v>
      </c>
      <c r="C5692" s="1">
        <v>43415</v>
      </c>
      <c r="D5692">
        <f t="shared" si="352"/>
        <v>2018</v>
      </c>
      <c r="E5692" t="str">
        <f t="shared" si="353"/>
        <v>Nov</v>
      </c>
      <c r="F5692" t="s">
        <v>37</v>
      </c>
      <c r="G5692" t="s">
        <v>750</v>
      </c>
      <c r="H5692" t="s">
        <v>105</v>
      </c>
      <c r="I5692" t="s">
        <v>100</v>
      </c>
      <c r="J5692" t="s">
        <v>101</v>
      </c>
      <c r="K5692">
        <v>19143</v>
      </c>
      <c r="L5692" t="s">
        <v>54</v>
      </c>
      <c r="M5692" t="s">
        <v>6055</v>
      </c>
      <c r="N5692" t="s">
        <v>128</v>
      </c>
      <c r="O5692" t="s">
        <v>6026</v>
      </c>
      <c r="P5692" s="4">
        <v>47.951999999999998</v>
      </c>
      <c r="Q5692" s="4">
        <v>47.951999999999998</v>
      </c>
      <c r="R5692" s="4">
        <f t="shared" si="354"/>
        <v>0</v>
      </c>
      <c r="S5692" s="4">
        <f t="shared" si="355"/>
        <v>0</v>
      </c>
    </row>
    <row r="5693" spans="1:19" ht="15.6" x14ac:dyDescent="0.3">
      <c r="A5693" t="s">
        <v>2023</v>
      </c>
      <c r="B5693" s="1">
        <v>42690</v>
      </c>
      <c r="C5693" s="1">
        <v>42692</v>
      </c>
      <c r="D5693">
        <f t="shared" si="352"/>
        <v>2016</v>
      </c>
      <c r="E5693" t="str">
        <f t="shared" si="353"/>
        <v>Nov</v>
      </c>
      <c r="F5693" t="s">
        <v>67</v>
      </c>
      <c r="G5693" t="s">
        <v>392</v>
      </c>
      <c r="H5693" s="2" t="s">
        <v>22</v>
      </c>
      <c r="I5693" t="s">
        <v>589</v>
      </c>
      <c r="J5693" t="s">
        <v>148</v>
      </c>
      <c r="K5693">
        <v>53209</v>
      </c>
      <c r="L5693" t="s">
        <v>25</v>
      </c>
      <c r="M5693" t="s">
        <v>6055</v>
      </c>
      <c r="N5693" t="s">
        <v>128</v>
      </c>
      <c r="O5693" t="s">
        <v>6026</v>
      </c>
      <c r="P5693" s="4">
        <v>179.82</v>
      </c>
      <c r="Q5693" s="4">
        <v>179.82</v>
      </c>
      <c r="R5693" s="4">
        <f t="shared" si="354"/>
        <v>0</v>
      </c>
      <c r="S5693" s="4">
        <f t="shared" si="355"/>
        <v>0</v>
      </c>
    </row>
    <row r="5694" spans="1:19" ht="15.6" x14ac:dyDescent="0.3">
      <c r="A5694" t="s">
        <v>5246</v>
      </c>
      <c r="B5694" s="1">
        <v>42295</v>
      </c>
      <c r="C5694" s="1">
        <v>42300</v>
      </c>
      <c r="D5694">
        <f t="shared" si="352"/>
        <v>2015</v>
      </c>
      <c r="E5694" t="str">
        <f t="shared" si="353"/>
        <v>Oct</v>
      </c>
      <c r="F5694" t="s">
        <v>67</v>
      </c>
      <c r="G5694" t="s">
        <v>3277</v>
      </c>
      <c r="H5694" s="2" t="s">
        <v>22</v>
      </c>
      <c r="I5694" t="s">
        <v>69</v>
      </c>
      <c r="J5694" t="s">
        <v>70</v>
      </c>
      <c r="K5694">
        <v>98103</v>
      </c>
      <c r="L5694" t="s">
        <v>34</v>
      </c>
      <c r="M5694" t="s">
        <v>6058</v>
      </c>
      <c r="N5694" t="s">
        <v>128</v>
      </c>
      <c r="O5694" t="s">
        <v>6026</v>
      </c>
      <c r="P5694" s="4">
        <v>61.96</v>
      </c>
      <c r="Q5694" s="4">
        <v>61.96</v>
      </c>
      <c r="R5694" s="4">
        <f t="shared" si="354"/>
        <v>0</v>
      </c>
      <c r="S5694" s="4">
        <f t="shared" si="355"/>
        <v>0</v>
      </c>
    </row>
    <row r="5695" spans="1:19" x14ac:dyDescent="0.3">
      <c r="A5695" t="s">
        <v>6059</v>
      </c>
      <c r="B5695" s="1">
        <v>43016</v>
      </c>
      <c r="C5695" s="1">
        <v>43016</v>
      </c>
      <c r="D5695">
        <f t="shared" si="352"/>
        <v>2017</v>
      </c>
      <c r="E5695" t="str">
        <f t="shared" si="353"/>
        <v>Oct</v>
      </c>
      <c r="F5695" t="s">
        <v>30</v>
      </c>
      <c r="G5695" t="s">
        <v>130</v>
      </c>
      <c r="H5695" t="s">
        <v>51</v>
      </c>
      <c r="I5695" t="s">
        <v>47</v>
      </c>
      <c r="J5695" t="s">
        <v>33</v>
      </c>
      <c r="K5695">
        <v>90036</v>
      </c>
      <c r="L5695" t="s">
        <v>34</v>
      </c>
      <c r="M5695" t="s">
        <v>6058</v>
      </c>
      <c r="N5695" t="s">
        <v>128</v>
      </c>
      <c r="O5695" t="s">
        <v>6026</v>
      </c>
      <c r="P5695" s="4">
        <v>61.96</v>
      </c>
      <c r="Q5695" s="4">
        <v>61.96</v>
      </c>
      <c r="R5695" s="4">
        <f t="shared" si="354"/>
        <v>0</v>
      </c>
      <c r="S5695" s="4">
        <f t="shared" si="355"/>
        <v>0</v>
      </c>
    </row>
    <row r="5696" spans="1:19" x14ac:dyDescent="0.3">
      <c r="A5696" t="s">
        <v>6060</v>
      </c>
      <c r="B5696" s="1">
        <v>42919</v>
      </c>
      <c r="C5696" s="1">
        <v>42919</v>
      </c>
      <c r="D5696">
        <f t="shared" si="352"/>
        <v>2017</v>
      </c>
      <c r="E5696" t="str">
        <f t="shared" si="353"/>
        <v>Jul</v>
      </c>
      <c r="F5696" t="s">
        <v>30</v>
      </c>
      <c r="G5696" t="s">
        <v>1238</v>
      </c>
      <c r="H5696" t="s">
        <v>51</v>
      </c>
      <c r="I5696" t="s">
        <v>100</v>
      </c>
      <c r="J5696" t="s">
        <v>101</v>
      </c>
      <c r="K5696">
        <v>19143</v>
      </c>
      <c r="L5696" t="s">
        <v>54</v>
      </c>
      <c r="M5696" t="s">
        <v>6058</v>
      </c>
      <c r="N5696" t="s">
        <v>128</v>
      </c>
      <c r="O5696" t="s">
        <v>6026</v>
      </c>
      <c r="P5696" s="4">
        <v>123.92</v>
      </c>
      <c r="Q5696" s="4">
        <v>123.92</v>
      </c>
      <c r="R5696" s="4">
        <f t="shared" si="354"/>
        <v>0</v>
      </c>
      <c r="S5696" s="4">
        <f t="shared" si="355"/>
        <v>0</v>
      </c>
    </row>
    <row r="5697" spans="1:19" x14ac:dyDescent="0.3">
      <c r="A5697" t="s">
        <v>4221</v>
      </c>
      <c r="B5697" s="1">
        <v>43063</v>
      </c>
      <c r="C5697" s="1">
        <v>43065</v>
      </c>
      <c r="D5697">
        <f t="shared" si="352"/>
        <v>2017</v>
      </c>
      <c r="E5697" t="str">
        <f t="shared" si="353"/>
        <v>Nov</v>
      </c>
      <c r="F5697" t="s">
        <v>67</v>
      </c>
      <c r="G5697" t="s">
        <v>704</v>
      </c>
      <c r="H5697" t="s">
        <v>51</v>
      </c>
      <c r="I5697" t="s">
        <v>116</v>
      </c>
      <c r="J5697" t="s">
        <v>109</v>
      </c>
      <c r="K5697">
        <v>75217</v>
      </c>
      <c r="L5697" t="s">
        <v>25</v>
      </c>
      <c r="M5697" t="s">
        <v>6058</v>
      </c>
      <c r="N5697" t="s">
        <v>128</v>
      </c>
      <c r="O5697" t="s">
        <v>6026</v>
      </c>
      <c r="P5697" s="4">
        <v>74.352000000000004</v>
      </c>
      <c r="Q5697" s="4">
        <v>74.352000000000004</v>
      </c>
      <c r="R5697" s="4">
        <f t="shared" si="354"/>
        <v>0</v>
      </c>
      <c r="S5697" s="4">
        <f t="shared" si="355"/>
        <v>0</v>
      </c>
    </row>
    <row r="5698" spans="1:19" ht="15.6" x14ac:dyDescent="0.3">
      <c r="A5698" t="s">
        <v>6061</v>
      </c>
      <c r="B5698" s="1">
        <v>43269</v>
      </c>
      <c r="C5698" s="1">
        <v>43271</v>
      </c>
      <c r="D5698">
        <f t="shared" ref="D5698:D5761" si="356">YEAR(B5698)</f>
        <v>2018</v>
      </c>
      <c r="E5698" t="str">
        <f t="shared" ref="E5698:E5761" si="357">TEXT(B5698,"mmm")</f>
        <v>Jun</v>
      </c>
      <c r="F5698" t="s">
        <v>67</v>
      </c>
      <c r="G5698" t="s">
        <v>3930</v>
      </c>
      <c r="H5698" s="2" t="s">
        <v>22</v>
      </c>
      <c r="I5698" t="s">
        <v>1879</v>
      </c>
      <c r="J5698" t="s">
        <v>109</v>
      </c>
      <c r="K5698">
        <v>78415</v>
      </c>
      <c r="L5698" t="s">
        <v>25</v>
      </c>
      <c r="M5698" t="s">
        <v>6058</v>
      </c>
      <c r="N5698" t="s">
        <v>128</v>
      </c>
      <c r="O5698" t="s">
        <v>6026</v>
      </c>
      <c r="P5698" s="4">
        <v>74.352000000000004</v>
      </c>
      <c r="Q5698" s="4">
        <v>74.352000000000004</v>
      </c>
      <c r="R5698" s="4">
        <f t="shared" si="354"/>
        <v>0</v>
      </c>
      <c r="S5698" s="4">
        <f t="shared" si="355"/>
        <v>0</v>
      </c>
    </row>
    <row r="5699" spans="1:19" ht="15.6" x14ac:dyDescent="0.3">
      <c r="A5699" t="s">
        <v>6043</v>
      </c>
      <c r="B5699" s="1">
        <v>42059</v>
      </c>
      <c r="C5699" s="1">
        <v>42065</v>
      </c>
      <c r="D5699">
        <f t="shared" si="356"/>
        <v>2015</v>
      </c>
      <c r="E5699" t="str">
        <f t="shared" si="357"/>
        <v>Feb</v>
      </c>
      <c r="F5699" t="s">
        <v>37</v>
      </c>
      <c r="G5699" t="s">
        <v>2899</v>
      </c>
      <c r="H5699" s="2" t="s">
        <v>22</v>
      </c>
      <c r="I5699" t="s">
        <v>4629</v>
      </c>
      <c r="J5699" t="s">
        <v>242</v>
      </c>
      <c r="K5699">
        <v>97504</v>
      </c>
      <c r="L5699" t="s">
        <v>34</v>
      </c>
      <c r="M5699" t="s">
        <v>6062</v>
      </c>
      <c r="N5699" t="s">
        <v>128</v>
      </c>
      <c r="O5699" t="s">
        <v>6026</v>
      </c>
      <c r="P5699" s="4">
        <v>32.896000000000001</v>
      </c>
      <c r="Q5699" s="4">
        <v>50</v>
      </c>
      <c r="R5699" s="4">
        <f t="shared" ref="R5699:R5762" si="358">P5699-Q5699</f>
        <v>-17.103999999999999</v>
      </c>
      <c r="S5699" s="4">
        <f t="shared" ref="S5699:S5762" si="359">0.15*R5699</f>
        <v>-2.5655999999999999</v>
      </c>
    </row>
    <row r="5700" spans="1:19" ht="15.6" x14ac:dyDescent="0.3">
      <c r="A5700" t="s">
        <v>5353</v>
      </c>
      <c r="B5700" s="1">
        <v>42254</v>
      </c>
      <c r="C5700" s="1">
        <v>42259</v>
      </c>
      <c r="D5700">
        <f t="shared" si="356"/>
        <v>2015</v>
      </c>
      <c r="E5700" t="str">
        <f t="shared" si="357"/>
        <v>Sep</v>
      </c>
      <c r="F5700" t="s">
        <v>67</v>
      </c>
      <c r="G5700" t="s">
        <v>763</v>
      </c>
      <c r="H5700" s="2" t="s">
        <v>22</v>
      </c>
      <c r="I5700" t="s">
        <v>3711</v>
      </c>
      <c r="J5700" t="s">
        <v>33</v>
      </c>
      <c r="K5700">
        <v>95051</v>
      </c>
      <c r="L5700" t="s">
        <v>34</v>
      </c>
      <c r="M5700" t="s">
        <v>6062</v>
      </c>
      <c r="N5700" t="s">
        <v>128</v>
      </c>
      <c r="O5700" t="s">
        <v>6026</v>
      </c>
      <c r="P5700" s="4">
        <v>20.56</v>
      </c>
      <c r="Q5700" s="4">
        <v>18</v>
      </c>
      <c r="R5700" s="4">
        <f t="shared" si="358"/>
        <v>2.5599999999999987</v>
      </c>
      <c r="S5700" s="4">
        <f t="shared" si="359"/>
        <v>0.38399999999999979</v>
      </c>
    </row>
    <row r="5701" spans="1:19" ht="15.6" x14ac:dyDescent="0.3">
      <c r="A5701" t="s">
        <v>3442</v>
      </c>
      <c r="B5701" s="1">
        <v>42273</v>
      </c>
      <c r="C5701" s="1">
        <v>42277</v>
      </c>
      <c r="D5701">
        <f t="shared" si="356"/>
        <v>2015</v>
      </c>
      <c r="E5701" t="str">
        <f t="shared" si="357"/>
        <v>Sep</v>
      </c>
      <c r="F5701" t="s">
        <v>37</v>
      </c>
      <c r="G5701" t="s">
        <v>2908</v>
      </c>
      <c r="H5701" s="2" t="s">
        <v>22</v>
      </c>
      <c r="I5701" t="s">
        <v>744</v>
      </c>
      <c r="J5701" t="s">
        <v>233</v>
      </c>
      <c r="K5701">
        <v>43130</v>
      </c>
      <c r="L5701" t="s">
        <v>54</v>
      </c>
      <c r="M5701" t="s">
        <v>6062</v>
      </c>
      <c r="N5701" t="s">
        <v>128</v>
      </c>
      <c r="O5701" t="s">
        <v>6026</v>
      </c>
      <c r="P5701" s="4">
        <v>32.896000000000001</v>
      </c>
      <c r="Q5701" s="4">
        <v>32.896000000000001</v>
      </c>
      <c r="R5701" s="4">
        <f t="shared" si="358"/>
        <v>0</v>
      </c>
      <c r="S5701" s="4">
        <f t="shared" si="359"/>
        <v>0</v>
      </c>
    </row>
    <row r="5702" spans="1:19" ht="15.6" x14ac:dyDescent="0.3">
      <c r="A5702" t="s">
        <v>6063</v>
      </c>
      <c r="B5702" s="1">
        <v>42707</v>
      </c>
      <c r="C5702" s="1">
        <v>42712</v>
      </c>
      <c r="D5702">
        <f t="shared" si="356"/>
        <v>2016</v>
      </c>
      <c r="E5702" t="str">
        <f t="shared" si="357"/>
        <v>Dec</v>
      </c>
      <c r="F5702" t="s">
        <v>37</v>
      </c>
      <c r="G5702" t="s">
        <v>2204</v>
      </c>
      <c r="H5702" s="2" t="s">
        <v>22</v>
      </c>
      <c r="I5702" t="s">
        <v>100</v>
      </c>
      <c r="J5702" t="s">
        <v>101</v>
      </c>
      <c r="K5702">
        <v>19134</v>
      </c>
      <c r="L5702" t="s">
        <v>54</v>
      </c>
      <c r="M5702" t="s">
        <v>6062</v>
      </c>
      <c r="N5702" t="s">
        <v>128</v>
      </c>
      <c r="O5702" t="s">
        <v>6026</v>
      </c>
      <c r="P5702" s="4">
        <v>16.448</v>
      </c>
      <c r="Q5702" s="4">
        <v>18</v>
      </c>
      <c r="R5702" s="4">
        <f t="shared" si="358"/>
        <v>-1.5519999999999996</v>
      </c>
      <c r="S5702" s="4">
        <f t="shared" si="359"/>
        <v>-0.23279999999999992</v>
      </c>
    </row>
    <row r="5703" spans="1:19" ht="15.6" x14ac:dyDescent="0.3">
      <c r="A5703" t="s">
        <v>3054</v>
      </c>
      <c r="B5703" s="1">
        <v>43284</v>
      </c>
      <c r="C5703" s="1">
        <v>43287</v>
      </c>
      <c r="D5703">
        <f t="shared" si="356"/>
        <v>2018</v>
      </c>
      <c r="E5703" t="str">
        <f t="shared" si="357"/>
        <v>Jul</v>
      </c>
      <c r="F5703" t="s">
        <v>67</v>
      </c>
      <c r="G5703" t="s">
        <v>2111</v>
      </c>
      <c r="H5703" s="2" t="s">
        <v>22</v>
      </c>
      <c r="I5703" t="s">
        <v>744</v>
      </c>
      <c r="J5703" t="s">
        <v>233</v>
      </c>
      <c r="K5703">
        <v>43130</v>
      </c>
      <c r="L5703" t="s">
        <v>54</v>
      </c>
      <c r="M5703" t="s">
        <v>6062</v>
      </c>
      <c r="N5703" t="s">
        <v>128</v>
      </c>
      <c r="O5703" t="s">
        <v>6026</v>
      </c>
      <c r="P5703" s="4">
        <v>32.896000000000001</v>
      </c>
      <c r="Q5703" s="4">
        <v>32.896000000000001</v>
      </c>
      <c r="R5703" s="4">
        <f t="shared" si="358"/>
        <v>0</v>
      </c>
      <c r="S5703" s="4">
        <f t="shared" si="359"/>
        <v>0</v>
      </c>
    </row>
    <row r="5704" spans="1:19" ht="15.6" x14ac:dyDescent="0.3">
      <c r="A5704" t="s">
        <v>6064</v>
      </c>
      <c r="B5704" s="1">
        <v>42007</v>
      </c>
      <c r="C5704" s="1">
        <v>42011</v>
      </c>
      <c r="D5704">
        <f t="shared" si="356"/>
        <v>2015</v>
      </c>
      <c r="E5704" t="str">
        <f t="shared" si="357"/>
        <v>Jan</v>
      </c>
      <c r="F5704" t="s">
        <v>37</v>
      </c>
      <c r="G5704" t="s">
        <v>1294</v>
      </c>
      <c r="H5704" s="2" t="s">
        <v>22</v>
      </c>
      <c r="I5704" t="s">
        <v>113</v>
      </c>
      <c r="J5704" t="s">
        <v>109</v>
      </c>
      <c r="K5704">
        <v>77095</v>
      </c>
      <c r="L5704" t="s">
        <v>25</v>
      </c>
      <c r="M5704" t="s">
        <v>6062</v>
      </c>
      <c r="N5704" t="s">
        <v>128</v>
      </c>
      <c r="O5704" t="s">
        <v>6026</v>
      </c>
      <c r="P5704" s="4">
        <v>16.448</v>
      </c>
      <c r="Q5704" s="4">
        <v>18</v>
      </c>
      <c r="R5704" s="4">
        <f t="shared" si="358"/>
        <v>-1.5519999999999996</v>
      </c>
      <c r="S5704" s="4">
        <f t="shared" si="359"/>
        <v>-0.23279999999999992</v>
      </c>
    </row>
    <row r="5705" spans="1:19" ht="15.6" x14ac:dyDescent="0.3">
      <c r="A5705" t="s">
        <v>6065</v>
      </c>
      <c r="B5705" s="1">
        <v>42696</v>
      </c>
      <c r="C5705" s="1">
        <v>42699</v>
      </c>
      <c r="D5705">
        <f t="shared" si="356"/>
        <v>2016</v>
      </c>
      <c r="E5705" t="str">
        <f t="shared" si="357"/>
        <v>Nov</v>
      </c>
      <c r="F5705" t="s">
        <v>67</v>
      </c>
      <c r="G5705" t="s">
        <v>4416</v>
      </c>
      <c r="H5705" s="2" t="s">
        <v>22</v>
      </c>
      <c r="I5705" t="s">
        <v>47</v>
      </c>
      <c r="J5705" t="s">
        <v>33</v>
      </c>
      <c r="K5705">
        <v>90008</v>
      </c>
      <c r="L5705" t="s">
        <v>34</v>
      </c>
      <c r="M5705" t="s">
        <v>6066</v>
      </c>
      <c r="N5705" t="s">
        <v>128</v>
      </c>
      <c r="O5705" t="s">
        <v>6026</v>
      </c>
      <c r="P5705" s="4">
        <v>37.94</v>
      </c>
      <c r="Q5705" s="4">
        <v>37.94</v>
      </c>
      <c r="R5705" s="4">
        <f t="shared" si="358"/>
        <v>0</v>
      </c>
      <c r="S5705" s="4">
        <f t="shared" si="359"/>
        <v>0</v>
      </c>
    </row>
    <row r="5706" spans="1:19" ht="15.6" x14ac:dyDescent="0.3">
      <c r="A5706" t="s">
        <v>6067</v>
      </c>
      <c r="B5706" s="1">
        <v>43007</v>
      </c>
      <c r="C5706" s="1">
        <v>43009</v>
      </c>
      <c r="D5706">
        <f t="shared" si="356"/>
        <v>2017</v>
      </c>
      <c r="E5706" t="str">
        <f t="shared" si="357"/>
        <v>Sep</v>
      </c>
      <c r="F5706" t="s">
        <v>67</v>
      </c>
      <c r="G5706" t="s">
        <v>854</v>
      </c>
      <c r="H5706" s="2" t="s">
        <v>22</v>
      </c>
      <c r="I5706" t="s">
        <v>47</v>
      </c>
      <c r="J5706" t="s">
        <v>33</v>
      </c>
      <c r="K5706">
        <v>90008</v>
      </c>
      <c r="L5706" t="s">
        <v>34</v>
      </c>
      <c r="M5706" t="s">
        <v>6066</v>
      </c>
      <c r="N5706" t="s">
        <v>110</v>
      </c>
      <c r="O5706" t="s">
        <v>6026</v>
      </c>
      <c r="P5706" s="4">
        <v>18.97</v>
      </c>
      <c r="Q5706" s="4">
        <v>18</v>
      </c>
      <c r="R5706" s="4">
        <f t="shared" si="358"/>
        <v>0.96999999999999886</v>
      </c>
      <c r="S5706" s="4">
        <f t="shared" si="359"/>
        <v>0.14549999999999982</v>
      </c>
    </row>
    <row r="5707" spans="1:19" ht="15.6" x14ac:dyDescent="0.3">
      <c r="A5707" t="s">
        <v>686</v>
      </c>
      <c r="B5707" s="1">
        <v>43043</v>
      </c>
      <c r="C5707" s="1">
        <v>43045</v>
      </c>
      <c r="D5707">
        <f t="shared" si="356"/>
        <v>2017</v>
      </c>
      <c r="E5707" t="str">
        <f t="shared" si="357"/>
        <v>Nov</v>
      </c>
      <c r="F5707" t="s">
        <v>67</v>
      </c>
      <c r="G5707" t="s">
        <v>687</v>
      </c>
      <c r="H5707" s="2" t="s">
        <v>22</v>
      </c>
      <c r="I5707" t="s">
        <v>688</v>
      </c>
      <c r="J5707" t="s">
        <v>242</v>
      </c>
      <c r="K5707">
        <v>97405</v>
      </c>
      <c r="L5707" t="s">
        <v>34</v>
      </c>
      <c r="M5707" t="s">
        <v>6066</v>
      </c>
      <c r="N5707" t="s">
        <v>128</v>
      </c>
      <c r="O5707" t="s">
        <v>6026</v>
      </c>
      <c r="P5707" s="4">
        <v>15.176</v>
      </c>
      <c r="Q5707" s="4">
        <v>18</v>
      </c>
      <c r="R5707" s="4">
        <f t="shared" si="358"/>
        <v>-2.8239999999999998</v>
      </c>
      <c r="S5707" s="4">
        <f t="shared" si="359"/>
        <v>-0.42359999999999998</v>
      </c>
    </row>
    <row r="5708" spans="1:19" ht="15.6" x14ac:dyDescent="0.3">
      <c r="A5708" t="s">
        <v>6068</v>
      </c>
      <c r="B5708" s="1">
        <v>42077</v>
      </c>
      <c r="C5708" s="1">
        <v>42081</v>
      </c>
      <c r="D5708">
        <f t="shared" si="356"/>
        <v>2015</v>
      </c>
      <c r="E5708" t="str">
        <f t="shared" si="357"/>
        <v>Mar</v>
      </c>
      <c r="F5708" t="s">
        <v>37</v>
      </c>
      <c r="G5708" t="s">
        <v>4627</v>
      </c>
      <c r="H5708" s="2" t="s">
        <v>22</v>
      </c>
      <c r="I5708" t="s">
        <v>78</v>
      </c>
      <c r="J5708" t="s">
        <v>79</v>
      </c>
      <c r="K5708">
        <v>32216</v>
      </c>
      <c r="L5708" t="s">
        <v>44</v>
      </c>
      <c r="M5708" t="s">
        <v>6066</v>
      </c>
      <c r="N5708" t="s">
        <v>128</v>
      </c>
      <c r="O5708" t="s">
        <v>6026</v>
      </c>
      <c r="P5708" s="4">
        <v>91.055999999999997</v>
      </c>
      <c r="Q5708" s="4">
        <v>91.055999999999997</v>
      </c>
      <c r="R5708" s="4">
        <f t="shared" si="358"/>
        <v>0</v>
      </c>
      <c r="S5708" s="4">
        <f t="shared" si="359"/>
        <v>0</v>
      </c>
    </row>
    <row r="5709" spans="1:19" ht="15.6" x14ac:dyDescent="0.3">
      <c r="A5709" t="s">
        <v>5901</v>
      </c>
      <c r="B5709" s="1">
        <v>42728</v>
      </c>
      <c r="C5709" s="1">
        <v>42730</v>
      </c>
      <c r="D5709">
        <f t="shared" si="356"/>
        <v>2016</v>
      </c>
      <c r="E5709" t="str">
        <f t="shared" si="357"/>
        <v>Dec</v>
      </c>
      <c r="F5709" t="s">
        <v>20</v>
      </c>
      <c r="G5709" t="s">
        <v>2014</v>
      </c>
      <c r="H5709" s="2" t="s">
        <v>22</v>
      </c>
      <c r="I5709" t="s">
        <v>1298</v>
      </c>
      <c r="J5709" t="s">
        <v>62</v>
      </c>
      <c r="K5709">
        <v>14609</v>
      </c>
      <c r="L5709" t="s">
        <v>54</v>
      </c>
      <c r="M5709" t="s">
        <v>6066</v>
      </c>
      <c r="N5709" t="s">
        <v>128</v>
      </c>
      <c r="O5709" t="s">
        <v>6026</v>
      </c>
      <c r="P5709" s="4">
        <v>132.79</v>
      </c>
      <c r="Q5709" s="4">
        <v>132.79</v>
      </c>
      <c r="R5709" s="4">
        <f t="shared" si="358"/>
        <v>0</v>
      </c>
      <c r="S5709" s="4">
        <f t="shared" si="359"/>
        <v>0</v>
      </c>
    </row>
    <row r="5710" spans="1:19" x14ac:dyDescent="0.3">
      <c r="A5710" t="s">
        <v>6069</v>
      </c>
      <c r="B5710" s="1">
        <v>43393</v>
      </c>
      <c r="C5710" s="1">
        <v>43399</v>
      </c>
      <c r="D5710">
        <f t="shared" si="356"/>
        <v>2018</v>
      </c>
      <c r="E5710" t="str">
        <f t="shared" si="357"/>
        <v>Oct</v>
      </c>
      <c r="F5710" t="s">
        <v>37</v>
      </c>
      <c r="G5710" t="s">
        <v>373</v>
      </c>
      <c r="H5710" t="s">
        <v>22</v>
      </c>
      <c r="I5710" t="s">
        <v>100</v>
      </c>
      <c r="J5710" t="s">
        <v>101</v>
      </c>
      <c r="K5710">
        <v>19120</v>
      </c>
      <c r="L5710" t="s">
        <v>54</v>
      </c>
      <c r="M5710" t="s">
        <v>6066</v>
      </c>
      <c r="N5710" t="s">
        <v>128</v>
      </c>
      <c r="O5710" t="s">
        <v>6026</v>
      </c>
      <c r="P5710" s="4">
        <v>45.527999999999999</v>
      </c>
      <c r="Q5710" s="4">
        <v>45.527999999999999</v>
      </c>
      <c r="R5710" s="4">
        <f t="shared" si="358"/>
        <v>0</v>
      </c>
      <c r="S5710" s="4">
        <f t="shared" si="359"/>
        <v>0</v>
      </c>
    </row>
    <row r="5711" spans="1:19" ht="15.6" x14ac:dyDescent="0.3">
      <c r="A5711" t="s">
        <v>5154</v>
      </c>
      <c r="B5711" s="1">
        <v>43456</v>
      </c>
      <c r="C5711" s="1">
        <v>43460</v>
      </c>
      <c r="D5711">
        <f t="shared" si="356"/>
        <v>2018</v>
      </c>
      <c r="E5711" t="str">
        <f t="shared" si="357"/>
        <v>Dec</v>
      </c>
      <c r="F5711" t="s">
        <v>37</v>
      </c>
      <c r="G5711" t="s">
        <v>3124</v>
      </c>
      <c r="H5711" s="2" t="s">
        <v>22</v>
      </c>
      <c r="I5711" t="s">
        <v>113</v>
      </c>
      <c r="J5711" t="s">
        <v>109</v>
      </c>
      <c r="K5711">
        <v>77095</v>
      </c>
      <c r="L5711" t="s">
        <v>25</v>
      </c>
      <c r="M5711" t="s">
        <v>6066</v>
      </c>
      <c r="N5711" t="s">
        <v>128</v>
      </c>
      <c r="O5711" t="s">
        <v>6026</v>
      </c>
      <c r="P5711" s="4">
        <v>75.88</v>
      </c>
      <c r="Q5711" s="4">
        <v>75.88</v>
      </c>
      <c r="R5711" s="4">
        <f t="shared" si="358"/>
        <v>0</v>
      </c>
      <c r="S5711" s="4">
        <f t="shared" si="359"/>
        <v>0</v>
      </c>
    </row>
    <row r="5712" spans="1:19" x14ac:dyDescent="0.3">
      <c r="A5712" t="s">
        <v>5830</v>
      </c>
      <c r="B5712" s="1">
        <v>42892</v>
      </c>
      <c r="C5712" s="1">
        <v>42898</v>
      </c>
      <c r="D5712">
        <f t="shared" si="356"/>
        <v>2017</v>
      </c>
      <c r="E5712" t="str">
        <f t="shared" si="357"/>
        <v>Jun</v>
      </c>
      <c r="F5712" t="s">
        <v>37</v>
      </c>
      <c r="G5712" t="s">
        <v>1889</v>
      </c>
      <c r="H5712" t="s">
        <v>51</v>
      </c>
      <c r="I5712" t="s">
        <v>47</v>
      </c>
      <c r="J5712" t="s">
        <v>33</v>
      </c>
      <c r="K5712">
        <v>90036</v>
      </c>
      <c r="L5712" t="s">
        <v>34</v>
      </c>
      <c r="M5712" t="s">
        <v>6070</v>
      </c>
      <c r="N5712" t="s">
        <v>128</v>
      </c>
      <c r="O5712" t="s">
        <v>6026</v>
      </c>
      <c r="P5712" s="4">
        <v>99.9</v>
      </c>
      <c r="Q5712" s="4">
        <v>99.9</v>
      </c>
      <c r="R5712" s="4">
        <f t="shared" si="358"/>
        <v>0</v>
      </c>
      <c r="S5712" s="4">
        <f t="shared" si="359"/>
        <v>0</v>
      </c>
    </row>
    <row r="5713" spans="1:19" ht="15.6" x14ac:dyDescent="0.3">
      <c r="A5713" t="s">
        <v>3539</v>
      </c>
      <c r="B5713" s="1">
        <v>42074</v>
      </c>
      <c r="C5713" s="1">
        <v>42076</v>
      </c>
      <c r="D5713">
        <f t="shared" si="356"/>
        <v>2015</v>
      </c>
      <c r="E5713" t="str">
        <f t="shared" si="357"/>
        <v>Mar</v>
      </c>
      <c r="F5713" t="s">
        <v>67</v>
      </c>
      <c r="G5713" t="s">
        <v>1238</v>
      </c>
      <c r="H5713" s="2" t="s">
        <v>22</v>
      </c>
      <c r="I5713" t="s">
        <v>645</v>
      </c>
      <c r="J5713" t="s">
        <v>205</v>
      </c>
      <c r="K5713">
        <v>40475</v>
      </c>
      <c r="L5713" t="s">
        <v>44</v>
      </c>
      <c r="M5713" t="s">
        <v>6071</v>
      </c>
      <c r="N5713" t="s">
        <v>128</v>
      </c>
      <c r="O5713" t="s">
        <v>6026</v>
      </c>
      <c r="P5713" s="4">
        <v>14.94</v>
      </c>
      <c r="Q5713" s="4">
        <v>18</v>
      </c>
      <c r="R5713" s="4">
        <f t="shared" si="358"/>
        <v>-3.0600000000000005</v>
      </c>
      <c r="S5713" s="4">
        <f t="shared" si="359"/>
        <v>-0.45900000000000007</v>
      </c>
    </row>
    <row r="5714" spans="1:19" x14ac:dyDescent="0.3">
      <c r="A5714" t="s">
        <v>2959</v>
      </c>
      <c r="B5714" s="1">
        <v>42261</v>
      </c>
      <c r="C5714" s="1">
        <v>42261</v>
      </c>
      <c r="D5714">
        <f t="shared" si="356"/>
        <v>2015</v>
      </c>
      <c r="E5714" t="str">
        <f t="shared" si="357"/>
        <v>Sep</v>
      </c>
      <c r="F5714" t="s">
        <v>30</v>
      </c>
      <c r="G5714" t="s">
        <v>2960</v>
      </c>
      <c r="H5714" t="s">
        <v>105</v>
      </c>
      <c r="I5714" t="s">
        <v>61</v>
      </c>
      <c r="J5714" t="s">
        <v>62</v>
      </c>
      <c r="K5714">
        <v>10009</v>
      </c>
      <c r="L5714" t="s">
        <v>54</v>
      </c>
      <c r="M5714" t="s">
        <v>6071</v>
      </c>
      <c r="N5714" t="s">
        <v>128</v>
      </c>
      <c r="O5714" t="s">
        <v>6026</v>
      </c>
      <c r="P5714" s="4">
        <v>44.82</v>
      </c>
      <c r="Q5714" s="4">
        <v>44.82</v>
      </c>
      <c r="R5714" s="4">
        <f t="shared" si="358"/>
        <v>0</v>
      </c>
      <c r="S5714" s="4">
        <f t="shared" si="359"/>
        <v>0</v>
      </c>
    </row>
    <row r="5715" spans="1:19" ht="15.6" x14ac:dyDescent="0.3">
      <c r="A5715" t="s">
        <v>2975</v>
      </c>
      <c r="B5715" s="1">
        <v>42497</v>
      </c>
      <c r="C5715" s="1">
        <v>42502</v>
      </c>
      <c r="D5715">
        <f t="shared" si="356"/>
        <v>2016</v>
      </c>
      <c r="E5715" t="str">
        <f t="shared" si="357"/>
        <v>May</v>
      </c>
      <c r="F5715" t="s">
        <v>37</v>
      </c>
      <c r="G5715" t="s">
        <v>639</v>
      </c>
      <c r="H5715" s="2" t="s">
        <v>22</v>
      </c>
      <c r="I5715" t="s">
        <v>2976</v>
      </c>
      <c r="J5715" t="s">
        <v>109</v>
      </c>
      <c r="K5715">
        <v>75002</v>
      </c>
      <c r="L5715" t="s">
        <v>25</v>
      </c>
      <c r="M5715" t="s">
        <v>6071</v>
      </c>
      <c r="N5715" t="s">
        <v>128</v>
      </c>
      <c r="O5715" t="s">
        <v>6026</v>
      </c>
      <c r="P5715" s="4">
        <v>15.936</v>
      </c>
      <c r="Q5715" s="4">
        <v>18</v>
      </c>
      <c r="R5715" s="4">
        <f t="shared" si="358"/>
        <v>-2.0640000000000001</v>
      </c>
      <c r="S5715" s="4">
        <f t="shared" si="359"/>
        <v>-0.30959999999999999</v>
      </c>
    </row>
    <row r="5716" spans="1:19" ht="15.6" x14ac:dyDescent="0.3">
      <c r="A5716" t="s">
        <v>3051</v>
      </c>
      <c r="B5716" s="1">
        <v>42312</v>
      </c>
      <c r="C5716" s="1">
        <v>42319</v>
      </c>
      <c r="D5716">
        <f t="shared" si="356"/>
        <v>2015</v>
      </c>
      <c r="E5716" t="str">
        <f t="shared" si="357"/>
        <v>Nov</v>
      </c>
      <c r="F5716" t="s">
        <v>37</v>
      </c>
      <c r="G5716" t="s">
        <v>1409</v>
      </c>
      <c r="H5716" s="2" t="s">
        <v>22</v>
      </c>
      <c r="I5716" t="s">
        <v>47</v>
      </c>
      <c r="J5716" t="s">
        <v>33</v>
      </c>
      <c r="K5716">
        <v>90045</v>
      </c>
      <c r="L5716" t="s">
        <v>34</v>
      </c>
      <c r="M5716" t="s">
        <v>6072</v>
      </c>
      <c r="N5716" t="s">
        <v>128</v>
      </c>
      <c r="O5716" t="s">
        <v>6026</v>
      </c>
      <c r="P5716" s="4">
        <v>19.440000000000001</v>
      </c>
      <c r="Q5716" s="4">
        <v>18</v>
      </c>
      <c r="R5716" s="4">
        <f t="shared" si="358"/>
        <v>1.4400000000000013</v>
      </c>
      <c r="S5716" s="4">
        <f t="shared" si="359"/>
        <v>0.21600000000000019</v>
      </c>
    </row>
    <row r="5717" spans="1:19" ht="15.6" x14ac:dyDescent="0.3">
      <c r="A5717" t="s">
        <v>6073</v>
      </c>
      <c r="B5717" s="1">
        <v>43324</v>
      </c>
      <c r="C5717" s="1">
        <v>43329</v>
      </c>
      <c r="D5717">
        <f t="shared" si="356"/>
        <v>2018</v>
      </c>
      <c r="E5717" t="str">
        <f t="shared" si="357"/>
        <v>Aug</v>
      </c>
      <c r="F5717" t="s">
        <v>37</v>
      </c>
      <c r="G5717" t="s">
        <v>3112</v>
      </c>
      <c r="H5717" s="2" t="s">
        <v>22</v>
      </c>
      <c r="I5717" t="s">
        <v>597</v>
      </c>
      <c r="J5717" t="s">
        <v>79</v>
      </c>
      <c r="K5717">
        <v>32839</v>
      </c>
      <c r="L5717" t="s">
        <v>44</v>
      </c>
      <c r="M5717" t="s">
        <v>6072</v>
      </c>
      <c r="N5717" t="s">
        <v>128</v>
      </c>
      <c r="O5717" t="s">
        <v>6026</v>
      </c>
      <c r="P5717" s="4">
        <v>20.736000000000001</v>
      </c>
      <c r="Q5717" s="4">
        <v>18</v>
      </c>
      <c r="R5717" s="4">
        <f t="shared" si="358"/>
        <v>2.7360000000000007</v>
      </c>
      <c r="S5717" s="4">
        <f t="shared" si="359"/>
        <v>0.4104000000000001</v>
      </c>
    </row>
    <row r="5718" spans="1:19" x14ac:dyDescent="0.3">
      <c r="A5718" t="s">
        <v>5201</v>
      </c>
      <c r="B5718" s="1">
        <v>42328</v>
      </c>
      <c r="C5718" s="1">
        <v>42333</v>
      </c>
      <c r="D5718">
        <f t="shared" si="356"/>
        <v>2015</v>
      </c>
      <c r="E5718" t="str">
        <f t="shared" si="357"/>
        <v>Nov</v>
      </c>
      <c r="F5718" t="s">
        <v>37</v>
      </c>
      <c r="G5718" t="s">
        <v>828</v>
      </c>
      <c r="H5718" t="s">
        <v>51</v>
      </c>
      <c r="I5718" t="s">
        <v>61</v>
      </c>
      <c r="J5718" t="s">
        <v>62</v>
      </c>
      <c r="K5718">
        <v>10024</v>
      </c>
      <c r="L5718" t="s">
        <v>54</v>
      </c>
      <c r="M5718" t="s">
        <v>6072</v>
      </c>
      <c r="N5718" t="s">
        <v>128</v>
      </c>
      <c r="O5718" t="s">
        <v>6026</v>
      </c>
      <c r="P5718" s="4">
        <v>25.92</v>
      </c>
      <c r="Q5718" s="4">
        <v>25.92</v>
      </c>
      <c r="R5718" s="4">
        <f t="shared" si="358"/>
        <v>0</v>
      </c>
      <c r="S5718" s="4">
        <f t="shared" si="359"/>
        <v>0</v>
      </c>
    </row>
    <row r="5719" spans="1:19" ht="15.6" x14ac:dyDescent="0.3">
      <c r="A5719" t="s">
        <v>2790</v>
      </c>
      <c r="B5719" s="1">
        <v>42254</v>
      </c>
      <c r="C5719" s="1">
        <v>42259</v>
      </c>
      <c r="D5719">
        <f t="shared" si="356"/>
        <v>2015</v>
      </c>
      <c r="E5719" t="str">
        <f t="shared" si="357"/>
        <v>Sep</v>
      </c>
      <c r="F5719" t="s">
        <v>67</v>
      </c>
      <c r="G5719" t="s">
        <v>150</v>
      </c>
      <c r="H5719" s="2" t="s">
        <v>22</v>
      </c>
      <c r="I5719" t="s">
        <v>1083</v>
      </c>
      <c r="J5719" t="s">
        <v>503</v>
      </c>
      <c r="K5719">
        <v>74133</v>
      </c>
      <c r="L5719" t="s">
        <v>25</v>
      </c>
      <c r="M5719" t="s">
        <v>6072</v>
      </c>
      <c r="N5719" t="s">
        <v>128</v>
      </c>
      <c r="O5719" t="s">
        <v>6026</v>
      </c>
      <c r="P5719" s="4">
        <v>12.96</v>
      </c>
      <c r="Q5719" s="4">
        <v>12.96</v>
      </c>
      <c r="R5719" s="4">
        <f t="shared" si="358"/>
        <v>0</v>
      </c>
      <c r="S5719" s="4">
        <f t="shared" si="359"/>
        <v>0</v>
      </c>
    </row>
    <row r="5720" spans="1:19" ht="15.6" x14ac:dyDescent="0.3">
      <c r="A5720" t="s">
        <v>6074</v>
      </c>
      <c r="B5720" s="1">
        <v>42361</v>
      </c>
      <c r="C5720" s="1">
        <v>42366</v>
      </c>
      <c r="D5720">
        <f t="shared" si="356"/>
        <v>2015</v>
      </c>
      <c r="E5720" t="str">
        <f t="shared" si="357"/>
        <v>Dec</v>
      </c>
      <c r="F5720" t="s">
        <v>37</v>
      </c>
      <c r="G5720" t="s">
        <v>909</v>
      </c>
      <c r="H5720" s="2" t="s">
        <v>22</v>
      </c>
      <c r="I5720" t="s">
        <v>491</v>
      </c>
      <c r="J5720" t="s">
        <v>109</v>
      </c>
      <c r="K5720">
        <v>77642</v>
      </c>
      <c r="L5720" t="s">
        <v>25</v>
      </c>
      <c r="M5720" t="s">
        <v>6072</v>
      </c>
      <c r="N5720" t="s">
        <v>128</v>
      </c>
      <c r="O5720" t="s">
        <v>6026</v>
      </c>
      <c r="P5720" s="4">
        <v>5.1840000000000002</v>
      </c>
      <c r="Q5720" s="4">
        <v>5</v>
      </c>
      <c r="R5720" s="4">
        <f t="shared" si="358"/>
        <v>0.18400000000000016</v>
      </c>
      <c r="S5720" s="4">
        <f t="shared" si="359"/>
        <v>2.7600000000000024E-2</v>
      </c>
    </row>
    <row r="5721" spans="1:19" ht="15.6" x14ac:dyDescent="0.3">
      <c r="A5721" t="s">
        <v>2011</v>
      </c>
      <c r="B5721" s="1">
        <v>43187</v>
      </c>
      <c r="C5721" s="1">
        <v>43190</v>
      </c>
      <c r="D5721">
        <f t="shared" si="356"/>
        <v>2018</v>
      </c>
      <c r="E5721" t="str">
        <f t="shared" si="357"/>
        <v>Mar</v>
      </c>
      <c r="F5721" t="s">
        <v>20</v>
      </c>
      <c r="G5721" t="s">
        <v>1364</v>
      </c>
      <c r="H5721" s="2" t="s">
        <v>22</v>
      </c>
      <c r="I5721" t="s">
        <v>666</v>
      </c>
      <c r="J5721" t="s">
        <v>33</v>
      </c>
      <c r="K5721">
        <v>94533</v>
      </c>
      <c r="L5721" t="s">
        <v>34</v>
      </c>
      <c r="M5721" t="s">
        <v>6075</v>
      </c>
      <c r="N5721" t="s">
        <v>128</v>
      </c>
      <c r="O5721" t="s">
        <v>6026</v>
      </c>
      <c r="P5721" s="4">
        <v>12.96</v>
      </c>
      <c r="Q5721" s="4">
        <v>12.96</v>
      </c>
      <c r="R5721" s="4">
        <f t="shared" si="358"/>
        <v>0</v>
      </c>
      <c r="S5721" s="4">
        <f t="shared" si="359"/>
        <v>0</v>
      </c>
    </row>
    <row r="5722" spans="1:19" ht="15.6" x14ac:dyDescent="0.3">
      <c r="A5722" t="s">
        <v>2062</v>
      </c>
      <c r="B5722" s="1">
        <v>43447</v>
      </c>
      <c r="C5722" s="1">
        <v>43452</v>
      </c>
      <c r="D5722">
        <f t="shared" si="356"/>
        <v>2018</v>
      </c>
      <c r="E5722" t="str">
        <f t="shared" si="357"/>
        <v>Dec</v>
      </c>
      <c r="F5722" t="s">
        <v>37</v>
      </c>
      <c r="G5722" t="s">
        <v>112</v>
      </c>
      <c r="H5722" s="2" t="s">
        <v>22</v>
      </c>
      <c r="I5722" t="s">
        <v>32</v>
      </c>
      <c r="J5722" t="s">
        <v>33</v>
      </c>
      <c r="K5722">
        <v>94122</v>
      </c>
      <c r="L5722" t="s">
        <v>34</v>
      </c>
      <c r="M5722" t="s">
        <v>6075</v>
      </c>
      <c r="N5722" t="s">
        <v>128</v>
      </c>
      <c r="O5722" t="s">
        <v>6026</v>
      </c>
      <c r="P5722" s="4">
        <v>12.96</v>
      </c>
      <c r="Q5722" s="4">
        <v>12.96</v>
      </c>
      <c r="R5722" s="4">
        <f t="shared" si="358"/>
        <v>0</v>
      </c>
      <c r="S5722" s="4">
        <f t="shared" si="359"/>
        <v>0</v>
      </c>
    </row>
    <row r="5723" spans="1:19" x14ac:dyDescent="0.3">
      <c r="A5723" t="s">
        <v>6076</v>
      </c>
      <c r="B5723" s="1">
        <v>43060</v>
      </c>
      <c r="C5723" s="1">
        <v>43067</v>
      </c>
      <c r="D5723">
        <f t="shared" si="356"/>
        <v>2017</v>
      </c>
      <c r="E5723" t="str">
        <f t="shared" si="357"/>
        <v>Nov</v>
      </c>
      <c r="F5723" t="s">
        <v>37</v>
      </c>
      <c r="G5723" t="s">
        <v>531</v>
      </c>
      <c r="H5723" t="s">
        <v>51</v>
      </c>
      <c r="I5723" t="s">
        <v>61</v>
      </c>
      <c r="J5723" t="s">
        <v>62</v>
      </c>
      <c r="K5723">
        <v>10035</v>
      </c>
      <c r="L5723" t="s">
        <v>54</v>
      </c>
      <c r="M5723" t="s">
        <v>6075</v>
      </c>
      <c r="N5723" t="s">
        <v>128</v>
      </c>
      <c r="O5723" t="s">
        <v>6026</v>
      </c>
      <c r="P5723" s="4">
        <v>12.96</v>
      </c>
      <c r="Q5723" s="4">
        <v>12.96</v>
      </c>
      <c r="R5723" s="4">
        <f t="shared" si="358"/>
        <v>0</v>
      </c>
      <c r="S5723" s="4">
        <f t="shared" si="359"/>
        <v>0</v>
      </c>
    </row>
    <row r="5724" spans="1:19" ht="15.6" x14ac:dyDescent="0.3">
      <c r="A5724" t="s">
        <v>689</v>
      </c>
      <c r="B5724" s="1">
        <v>42898</v>
      </c>
      <c r="C5724" s="1">
        <v>42902</v>
      </c>
      <c r="D5724">
        <f t="shared" si="356"/>
        <v>2017</v>
      </c>
      <c r="E5724" t="str">
        <f t="shared" si="357"/>
        <v>Jun</v>
      </c>
      <c r="F5724" t="s">
        <v>67</v>
      </c>
      <c r="G5724" t="s">
        <v>690</v>
      </c>
      <c r="H5724" s="2" t="s">
        <v>22</v>
      </c>
      <c r="I5724" t="s">
        <v>113</v>
      </c>
      <c r="J5724" t="s">
        <v>109</v>
      </c>
      <c r="K5724">
        <v>77070</v>
      </c>
      <c r="L5724" t="s">
        <v>25</v>
      </c>
      <c r="M5724" t="s">
        <v>6075</v>
      </c>
      <c r="N5724" t="s">
        <v>128</v>
      </c>
      <c r="O5724" t="s">
        <v>6026</v>
      </c>
      <c r="P5724" s="4">
        <v>15.552</v>
      </c>
      <c r="Q5724" s="4">
        <v>18</v>
      </c>
      <c r="R5724" s="4">
        <f t="shared" si="358"/>
        <v>-2.4480000000000004</v>
      </c>
      <c r="S5724" s="4">
        <f t="shared" si="359"/>
        <v>-0.36720000000000003</v>
      </c>
    </row>
    <row r="5725" spans="1:19" ht="15.6" x14ac:dyDescent="0.3">
      <c r="A5725" t="s">
        <v>2579</v>
      </c>
      <c r="B5725" s="1">
        <v>43286</v>
      </c>
      <c r="C5725" s="1">
        <v>43291</v>
      </c>
      <c r="D5725">
        <f t="shared" si="356"/>
        <v>2018</v>
      </c>
      <c r="E5725" t="str">
        <f t="shared" si="357"/>
        <v>Jul</v>
      </c>
      <c r="F5725" t="s">
        <v>37</v>
      </c>
      <c r="G5725" t="s">
        <v>1118</v>
      </c>
      <c r="H5725" s="2" t="s">
        <v>22</v>
      </c>
      <c r="I5725" t="s">
        <v>116</v>
      </c>
      <c r="J5725" t="s">
        <v>109</v>
      </c>
      <c r="K5725">
        <v>75220</v>
      </c>
      <c r="L5725" t="s">
        <v>25</v>
      </c>
      <c r="M5725" t="s">
        <v>6075</v>
      </c>
      <c r="N5725" t="s">
        <v>128</v>
      </c>
      <c r="O5725" t="s">
        <v>6026</v>
      </c>
      <c r="P5725" s="4">
        <v>15.552</v>
      </c>
      <c r="Q5725" s="4">
        <v>18</v>
      </c>
      <c r="R5725" s="4">
        <f t="shared" si="358"/>
        <v>-2.4480000000000004</v>
      </c>
      <c r="S5725" s="4">
        <f t="shared" si="359"/>
        <v>-0.36720000000000003</v>
      </c>
    </row>
    <row r="5726" spans="1:19" x14ac:dyDescent="0.3">
      <c r="A5726" t="s">
        <v>6077</v>
      </c>
      <c r="B5726" s="1">
        <v>42898</v>
      </c>
      <c r="C5726" s="1">
        <v>42902</v>
      </c>
      <c r="D5726">
        <f t="shared" si="356"/>
        <v>2017</v>
      </c>
      <c r="E5726" t="str">
        <f t="shared" si="357"/>
        <v>Jun</v>
      </c>
      <c r="F5726" t="s">
        <v>37</v>
      </c>
      <c r="G5726" t="s">
        <v>804</v>
      </c>
      <c r="H5726" t="s">
        <v>51</v>
      </c>
      <c r="I5726" t="s">
        <v>684</v>
      </c>
      <c r="J5726" t="s">
        <v>33</v>
      </c>
      <c r="K5726">
        <v>91104</v>
      </c>
      <c r="L5726" t="s">
        <v>34</v>
      </c>
      <c r="M5726" t="s">
        <v>6078</v>
      </c>
      <c r="N5726" t="s">
        <v>128</v>
      </c>
      <c r="O5726" t="s">
        <v>6026</v>
      </c>
      <c r="P5726" s="4">
        <v>185.88</v>
      </c>
      <c r="Q5726" s="4">
        <v>185.88</v>
      </c>
      <c r="R5726" s="4">
        <f t="shared" si="358"/>
        <v>0</v>
      </c>
      <c r="S5726" s="4">
        <f t="shared" si="359"/>
        <v>0</v>
      </c>
    </row>
    <row r="5727" spans="1:19" x14ac:dyDescent="0.3">
      <c r="A5727" t="s">
        <v>6079</v>
      </c>
      <c r="B5727" s="1">
        <v>43063</v>
      </c>
      <c r="C5727" s="1">
        <v>43068</v>
      </c>
      <c r="D5727">
        <f t="shared" si="356"/>
        <v>2017</v>
      </c>
      <c r="E5727" t="str">
        <f t="shared" si="357"/>
        <v>Nov</v>
      </c>
      <c r="F5727" t="s">
        <v>37</v>
      </c>
      <c r="G5727" t="s">
        <v>2570</v>
      </c>
      <c r="H5727" t="s">
        <v>51</v>
      </c>
      <c r="I5727" t="s">
        <v>4629</v>
      </c>
      <c r="J5727" t="s">
        <v>242</v>
      </c>
      <c r="K5727">
        <v>97504</v>
      </c>
      <c r="L5727" t="s">
        <v>34</v>
      </c>
      <c r="M5727" t="s">
        <v>6078</v>
      </c>
      <c r="N5727" t="s">
        <v>128</v>
      </c>
      <c r="O5727" t="s">
        <v>6026</v>
      </c>
      <c r="P5727" s="4">
        <v>24.783999999999999</v>
      </c>
      <c r="Q5727" s="4">
        <v>24.783999999999999</v>
      </c>
      <c r="R5727" s="4">
        <f t="shared" si="358"/>
        <v>0</v>
      </c>
      <c r="S5727" s="4">
        <f t="shared" si="359"/>
        <v>0</v>
      </c>
    </row>
    <row r="5728" spans="1:19" x14ac:dyDescent="0.3">
      <c r="A5728" t="s">
        <v>1408</v>
      </c>
      <c r="B5728" s="1">
        <v>43080</v>
      </c>
      <c r="C5728" s="1">
        <v>43080</v>
      </c>
      <c r="D5728">
        <f t="shared" si="356"/>
        <v>2017</v>
      </c>
      <c r="E5728" t="str">
        <f t="shared" si="357"/>
        <v>Dec</v>
      </c>
      <c r="F5728" t="s">
        <v>30</v>
      </c>
      <c r="G5728" t="s">
        <v>1409</v>
      </c>
      <c r="H5728" t="s">
        <v>105</v>
      </c>
      <c r="I5728" t="s">
        <v>1410</v>
      </c>
      <c r="J5728" t="s">
        <v>33</v>
      </c>
      <c r="K5728">
        <v>92804</v>
      </c>
      <c r="L5728" t="s">
        <v>34</v>
      </c>
      <c r="M5728" t="s">
        <v>6078</v>
      </c>
      <c r="N5728" t="s">
        <v>128</v>
      </c>
      <c r="O5728" t="s">
        <v>6026</v>
      </c>
      <c r="P5728" s="4">
        <v>30.98</v>
      </c>
      <c r="Q5728" s="4">
        <v>30.98</v>
      </c>
      <c r="R5728" s="4">
        <f t="shared" si="358"/>
        <v>0</v>
      </c>
      <c r="S5728" s="4">
        <f t="shared" si="359"/>
        <v>0</v>
      </c>
    </row>
    <row r="5729" spans="1:19" ht="15.6" x14ac:dyDescent="0.3">
      <c r="A5729" t="s">
        <v>2173</v>
      </c>
      <c r="B5729" s="1">
        <v>43335</v>
      </c>
      <c r="C5729" s="1">
        <v>43338</v>
      </c>
      <c r="D5729">
        <f t="shared" si="356"/>
        <v>2018</v>
      </c>
      <c r="E5729" t="str">
        <f t="shared" si="357"/>
        <v>Aug</v>
      </c>
      <c r="F5729" t="s">
        <v>67</v>
      </c>
      <c r="G5729" t="s">
        <v>222</v>
      </c>
      <c r="H5729" s="2" t="s">
        <v>22</v>
      </c>
      <c r="I5729" t="s">
        <v>1453</v>
      </c>
      <c r="J5729" t="s">
        <v>79</v>
      </c>
      <c r="K5729">
        <v>32303</v>
      </c>
      <c r="L5729" t="s">
        <v>44</v>
      </c>
      <c r="M5729" t="s">
        <v>6078</v>
      </c>
      <c r="N5729" t="s">
        <v>128</v>
      </c>
      <c r="O5729" t="s">
        <v>6026</v>
      </c>
      <c r="P5729" s="4">
        <v>49.567999999999998</v>
      </c>
      <c r="Q5729" s="4">
        <v>49.567999999999998</v>
      </c>
      <c r="R5729" s="4">
        <f t="shared" si="358"/>
        <v>0</v>
      </c>
      <c r="S5729" s="4">
        <f t="shared" si="359"/>
        <v>0</v>
      </c>
    </row>
    <row r="5730" spans="1:19" x14ac:dyDescent="0.3">
      <c r="A5730" t="s">
        <v>3661</v>
      </c>
      <c r="B5730" s="1">
        <v>42898</v>
      </c>
      <c r="C5730" s="1">
        <v>42903</v>
      </c>
      <c r="D5730">
        <f t="shared" si="356"/>
        <v>2017</v>
      </c>
      <c r="E5730" t="str">
        <f t="shared" si="357"/>
        <v>Jun</v>
      </c>
      <c r="F5730" t="s">
        <v>37</v>
      </c>
      <c r="G5730" t="s">
        <v>1914</v>
      </c>
      <c r="H5730" t="s">
        <v>51</v>
      </c>
      <c r="I5730" t="s">
        <v>406</v>
      </c>
      <c r="J5730" t="s">
        <v>62</v>
      </c>
      <c r="K5730">
        <v>11561</v>
      </c>
      <c r="L5730" t="s">
        <v>54</v>
      </c>
      <c r="M5730" t="s">
        <v>6078</v>
      </c>
      <c r="N5730" t="s">
        <v>128</v>
      </c>
      <c r="O5730" t="s">
        <v>6026</v>
      </c>
      <c r="P5730" s="4">
        <v>92.94</v>
      </c>
      <c r="Q5730" s="4">
        <v>92.94</v>
      </c>
      <c r="R5730" s="4">
        <f t="shared" si="358"/>
        <v>0</v>
      </c>
      <c r="S5730" s="4">
        <f t="shared" si="359"/>
        <v>0</v>
      </c>
    </row>
    <row r="5731" spans="1:19" ht="15.6" x14ac:dyDescent="0.3">
      <c r="A5731" t="s">
        <v>6080</v>
      </c>
      <c r="B5731" s="1">
        <v>43438</v>
      </c>
      <c r="C5731" s="1">
        <v>43441</v>
      </c>
      <c r="D5731">
        <f t="shared" si="356"/>
        <v>2018</v>
      </c>
      <c r="E5731" t="str">
        <f t="shared" si="357"/>
        <v>Dec</v>
      </c>
      <c r="F5731" t="s">
        <v>67</v>
      </c>
      <c r="G5731" t="s">
        <v>4342</v>
      </c>
      <c r="H5731" s="2" t="s">
        <v>22</v>
      </c>
      <c r="I5731" t="s">
        <v>666</v>
      </c>
      <c r="J5731" t="s">
        <v>233</v>
      </c>
      <c r="K5731">
        <v>45014</v>
      </c>
      <c r="L5731" t="s">
        <v>54</v>
      </c>
      <c r="M5731" t="s">
        <v>6078</v>
      </c>
      <c r="N5731" t="s">
        <v>128</v>
      </c>
      <c r="O5731" t="s">
        <v>6026</v>
      </c>
      <c r="P5731" s="4">
        <v>74.352000000000004</v>
      </c>
      <c r="Q5731" s="4">
        <v>74.352000000000004</v>
      </c>
      <c r="R5731" s="4">
        <f t="shared" si="358"/>
        <v>0</v>
      </c>
      <c r="S5731" s="4">
        <f t="shared" si="359"/>
        <v>0</v>
      </c>
    </row>
    <row r="5732" spans="1:19" ht="15.6" x14ac:dyDescent="0.3">
      <c r="A5732" t="s">
        <v>3778</v>
      </c>
      <c r="B5732" s="1">
        <v>42264</v>
      </c>
      <c r="C5732" s="1">
        <v>42269</v>
      </c>
      <c r="D5732">
        <f t="shared" si="356"/>
        <v>2015</v>
      </c>
      <c r="E5732" t="str">
        <f t="shared" si="357"/>
        <v>Sep</v>
      </c>
      <c r="F5732" t="s">
        <v>37</v>
      </c>
      <c r="G5732" t="s">
        <v>1643</v>
      </c>
      <c r="H5732" s="2" t="s">
        <v>22</v>
      </c>
      <c r="I5732" t="s">
        <v>191</v>
      </c>
      <c r="J5732" t="s">
        <v>242</v>
      </c>
      <c r="K5732">
        <v>97477</v>
      </c>
      <c r="L5732" t="s">
        <v>34</v>
      </c>
      <c r="M5732" t="s">
        <v>6081</v>
      </c>
      <c r="N5732" t="s">
        <v>128</v>
      </c>
      <c r="O5732" t="s">
        <v>6026</v>
      </c>
      <c r="P5732" s="4">
        <v>40.24</v>
      </c>
      <c r="Q5732" s="4">
        <v>40.24</v>
      </c>
      <c r="R5732" s="4">
        <f t="shared" si="358"/>
        <v>0</v>
      </c>
      <c r="S5732" s="4">
        <f t="shared" si="359"/>
        <v>0</v>
      </c>
    </row>
    <row r="5733" spans="1:19" x14ac:dyDescent="0.3">
      <c r="A5733" t="s">
        <v>4464</v>
      </c>
      <c r="B5733" s="1">
        <v>42888</v>
      </c>
      <c r="C5733" s="1">
        <v>42892</v>
      </c>
      <c r="D5733">
        <f t="shared" si="356"/>
        <v>2017</v>
      </c>
      <c r="E5733" t="str">
        <f t="shared" si="357"/>
        <v>Jun</v>
      </c>
      <c r="F5733" t="s">
        <v>37</v>
      </c>
      <c r="G5733" t="s">
        <v>605</v>
      </c>
      <c r="H5733" t="s">
        <v>51</v>
      </c>
      <c r="I5733" t="s">
        <v>69</v>
      </c>
      <c r="J5733" t="s">
        <v>70</v>
      </c>
      <c r="K5733">
        <v>98115</v>
      </c>
      <c r="L5733" t="s">
        <v>34</v>
      </c>
      <c r="M5733" t="s">
        <v>6081</v>
      </c>
      <c r="N5733" t="s">
        <v>128</v>
      </c>
      <c r="O5733" t="s">
        <v>6026</v>
      </c>
      <c r="P5733" s="4">
        <v>30.18</v>
      </c>
      <c r="Q5733" s="4">
        <v>30.18</v>
      </c>
      <c r="R5733" s="4">
        <f t="shared" si="358"/>
        <v>0</v>
      </c>
      <c r="S5733" s="4">
        <f t="shared" si="359"/>
        <v>0</v>
      </c>
    </row>
    <row r="5734" spans="1:19" ht="15.6" x14ac:dyDescent="0.3">
      <c r="A5734" t="s">
        <v>749</v>
      </c>
      <c r="B5734" s="1">
        <v>43299</v>
      </c>
      <c r="C5734" s="1">
        <v>43304</v>
      </c>
      <c r="D5734">
        <f t="shared" si="356"/>
        <v>2018</v>
      </c>
      <c r="E5734" t="str">
        <f t="shared" si="357"/>
        <v>Jul</v>
      </c>
      <c r="F5734" t="s">
        <v>37</v>
      </c>
      <c r="G5734" t="s">
        <v>750</v>
      </c>
      <c r="H5734" s="2" t="s">
        <v>22</v>
      </c>
      <c r="I5734" t="s">
        <v>578</v>
      </c>
      <c r="J5734" t="s">
        <v>178</v>
      </c>
      <c r="K5734">
        <v>85023</v>
      </c>
      <c r="L5734" t="s">
        <v>34</v>
      </c>
      <c r="M5734" t="s">
        <v>6081</v>
      </c>
      <c r="N5734" t="s">
        <v>128</v>
      </c>
      <c r="O5734" t="s">
        <v>6026</v>
      </c>
      <c r="P5734" s="4">
        <v>16.096</v>
      </c>
      <c r="Q5734" s="4">
        <v>100</v>
      </c>
      <c r="R5734" s="4">
        <f t="shared" si="358"/>
        <v>-83.903999999999996</v>
      </c>
      <c r="S5734" s="4">
        <f t="shared" si="359"/>
        <v>-12.585599999999999</v>
      </c>
    </row>
    <row r="5735" spans="1:19" ht="15.6" x14ac:dyDescent="0.3">
      <c r="A5735" t="s">
        <v>1002</v>
      </c>
      <c r="B5735" s="1">
        <v>42236</v>
      </c>
      <c r="C5735" s="1">
        <v>42241</v>
      </c>
      <c r="D5735">
        <f t="shared" si="356"/>
        <v>2015</v>
      </c>
      <c r="E5735" t="str">
        <f t="shared" si="357"/>
        <v>Aug</v>
      </c>
      <c r="F5735" t="s">
        <v>37</v>
      </c>
      <c r="G5735" t="s">
        <v>478</v>
      </c>
      <c r="H5735" s="2" t="s">
        <v>22</v>
      </c>
      <c r="I5735" t="s">
        <v>839</v>
      </c>
      <c r="J5735" t="s">
        <v>158</v>
      </c>
      <c r="K5735">
        <v>23666</v>
      </c>
      <c r="L5735" t="s">
        <v>44</v>
      </c>
      <c r="M5735" t="s">
        <v>6081</v>
      </c>
      <c r="N5735" t="s">
        <v>128</v>
      </c>
      <c r="O5735" t="s">
        <v>6026</v>
      </c>
      <c r="P5735" s="4">
        <v>20.12</v>
      </c>
      <c r="Q5735" s="4">
        <v>18</v>
      </c>
      <c r="R5735" s="4">
        <f t="shared" si="358"/>
        <v>2.120000000000001</v>
      </c>
      <c r="S5735" s="4">
        <f t="shared" si="359"/>
        <v>0.31800000000000012</v>
      </c>
    </row>
    <row r="5736" spans="1:19" x14ac:dyDescent="0.3">
      <c r="A5736" t="s">
        <v>5680</v>
      </c>
      <c r="B5736" s="1">
        <v>42315</v>
      </c>
      <c r="C5736" s="1">
        <v>42316</v>
      </c>
      <c r="D5736">
        <f t="shared" si="356"/>
        <v>2015</v>
      </c>
      <c r="E5736" t="str">
        <f t="shared" si="357"/>
        <v>Nov</v>
      </c>
      <c r="F5736" t="s">
        <v>20</v>
      </c>
      <c r="G5736" t="s">
        <v>521</v>
      </c>
      <c r="H5736" t="s">
        <v>51</v>
      </c>
      <c r="I5736" t="s">
        <v>61</v>
      </c>
      <c r="J5736" t="s">
        <v>62</v>
      </c>
      <c r="K5736">
        <v>10024</v>
      </c>
      <c r="L5736" t="s">
        <v>54</v>
      </c>
      <c r="M5736" t="s">
        <v>6081</v>
      </c>
      <c r="N5736" t="s">
        <v>128</v>
      </c>
      <c r="O5736" t="s">
        <v>6026</v>
      </c>
      <c r="P5736" s="4">
        <v>30.18</v>
      </c>
      <c r="Q5736" s="4">
        <v>30.18</v>
      </c>
      <c r="R5736" s="4">
        <f t="shared" si="358"/>
        <v>0</v>
      </c>
      <c r="S5736" s="4">
        <f t="shared" si="359"/>
        <v>0</v>
      </c>
    </row>
    <row r="5737" spans="1:19" x14ac:dyDescent="0.3">
      <c r="A5737" t="s">
        <v>6082</v>
      </c>
      <c r="B5737" s="1">
        <v>42421</v>
      </c>
      <c r="C5737" s="1">
        <v>42423</v>
      </c>
      <c r="D5737">
        <f t="shared" si="356"/>
        <v>2016</v>
      </c>
      <c r="E5737" t="str">
        <f t="shared" si="357"/>
        <v>Feb</v>
      </c>
      <c r="F5737" t="s">
        <v>67</v>
      </c>
      <c r="G5737" t="s">
        <v>81</v>
      </c>
      <c r="H5737" t="s">
        <v>51</v>
      </c>
      <c r="I5737" t="s">
        <v>1896</v>
      </c>
      <c r="J5737" t="s">
        <v>1031</v>
      </c>
      <c r="K5737">
        <v>88001</v>
      </c>
      <c r="L5737" t="s">
        <v>34</v>
      </c>
      <c r="M5737" t="s">
        <v>6083</v>
      </c>
      <c r="N5737" t="s">
        <v>128</v>
      </c>
      <c r="O5737" t="s">
        <v>6026</v>
      </c>
      <c r="P5737" s="4">
        <v>49.12</v>
      </c>
      <c r="Q5737" s="4">
        <v>49.12</v>
      </c>
      <c r="R5737" s="4">
        <f t="shared" si="358"/>
        <v>0</v>
      </c>
      <c r="S5737" s="4">
        <f t="shared" si="359"/>
        <v>0</v>
      </c>
    </row>
    <row r="5738" spans="1:19" ht="15.6" x14ac:dyDescent="0.3">
      <c r="A5738" t="s">
        <v>6084</v>
      </c>
      <c r="B5738" s="1">
        <v>43260</v>
      </c>
      <c r="C5738" s="1">
        <v>43265</v>
      </c>
      <c r="D5738">
        <f t="shared" si="356"/>
        <v>2018</v>
      </c>
      <c r="E5738" t="str">
        <f t="shared" si="357"/>
        <v>Jun</v>
      </c>
      <c r="F5738" t="s">
        <v>37</v>
      </c>
      <c r="G5738" t="s">
        <v>639</v>
      </c>
      <c r="H5738" s="2" t="s">
        <v>22</v>
      </c>
      <c r="I5738" t="s">
        <v>431</v>
      </c>
      <c r="J5738" t="s">
        <v>158</v>
      </c>
      <c r="K5738">
        <v>24153</v>
      </c>
      <c r="L5738" t="s">
        <v>44</v>
      </c>
      <c r="M5738" t="s">
        <v>6083</v>
      </c>
      <c r="N5738" t="s">
        <v>128</v>
      </c>
      <c r="O5738" t="s">
        <v>6026</v>
      </c>
      <c r="P5738" s="4">
        <v>49.12</v>
      </c>
      <c r="Q5738" s="4">
        <v>49.12</v>
      </c>
      <c r="R5738" s="4">
        <f t="shared" si="358"/>
        <v>0</v>
      </c>
      <c r="S5738" s="4">
        <f t="shared" si="359"/>
        <v>0</v>
      </c>
    </row>
    <row r="5739" spans="1:19" ht="15.6" x14ac:dyDescent="0.3">
      <c r="A5739" t="s">
        <v>6085</v>
      </c>
      <c r="B5739" s="1">
        <v>42663</v>
      </c>
      <c r="C5739" s="1">
        <v>42665</v>
      </c>
      <c r="D5739">
        <f t="shared" si="356"/>
        <v>2016</v>
      </c>
      <c r="E5739" t="str">
        <f t="shared" si="357"/>
        <v>Oct</v>
      </c>
      <c r="F5739" t="s">
        <v>20</v>
      </c>
      <c r="G5739" t="s">
        <v>1039</v>
      </c>
      <c r="H5739" s="2" t="s">
        <v>22</v>
      </c>
      <c r="I5739" t="s">
        <v>61</v>
      </c>
      <c r="J5739" t="s">
        <v>62</v>
      </c>
      <c r="K5739">
        <v>10035</v>
      </c>
      <c r="L5739" t="s">
        <v>54</v>
      </c>
      <c r="M5739" t="s">
        <v>6083</v>
      </c>
      <c r="N5739" t="s">
        <v>128</v>
      </c>
      <c r="O5739" t="s">
        <v>6026</v>
      </c>
      <c r="P5739" s="4">
        <v>24.56</v>
      </c>
      <c r="Q5739" s="4">
        <v>24.56</v>
      </c>
      <c r="R5739" s="4">
        <f t="shared" si="358"/>
        <v>0</v>
      </c>
      <c r="S5739" s="4">
        <f t="shared" si="359"/>
        <v>0</v>
      </c>
    </row>
    <row r="5740" spans="1:19" ht="15.6" x14ac:dyDescent="0.3">
      <c r="A5740" t="s">
        <v>3910</v>
      </c>
      <c r="B5740" s="1">
        <v>43289</v>
      </c>
      <c r="C5740" s="1">
        <v>43293</v>
      </c>
      <c r="D5740">
        <f t="shared" si="356"/>
        <v>2018</v>
      </c>
      <c r="E5740" t="str">
        <f t="shared" si="357"/>
        <v>Jul</v>
      </c>
      <c r="F5740" t="s">
        <v>37</v>
      </c>
      <c r="G5740" t="s">
        <v>817</v>
      </c>
      <c r="H5740" s="2" t="s">
        <v>22</v>
      </c>
      <c r="I5740" t="s">
        <v>1404</v>
      </c>
      <c r="J5740" t="s">
        <v>314</v>
      </c>
      <c r="K5740">
        <v>1852</v>
      </c>
      <c r="L5740" t="s">
        <v>54</v>
      </c>
      <c r="M5740" t="s">
        <v>6083</v>
      </c>
      <c r="N5740" t="s">
        <v>128</v>
      </c>
      <c r="O5740" t="s">
        <v>6026</v>
      </c>
      <c r="P5740" s="4">
        <v>24.56</v>
      </c>
      <c r="Q5740" s="4">
        <v>24.56</v>
      </c>
      <c r="R5740" s="4">
        <f t="shared" si="358"/>
        <v>0</v>
      </c>
      <c r="S5740" s="4">
        <f t="shared" si="359"/>
        <v>0</v>
      </c>
    </row>
    <row r="5741" spans="1:19" ht="15.6" x14ac:dyDescent="0.3">
      <c r="A5741" t="s">
        <v>6086</v>
      </c>
      <c r="B5741" s="1">
        <v>42948</v>
      </c>
      <c r="C5741" s="1">
        <v>42952</v>
      </c>
      <c r="D5741">
        <f t="shared" si="356"/>
        <v>2017</v>
      </c>
      <c r="E5741" t="str">
        <f t="shared" si="357"/>
        <v>Aug</v>
      </c>
      <c r="F5741" t="s">
        <v>67</v>
      </c>
      <c r="G5741" t="s">
        <v>3893</v>
      </c>
      <c r="H5741" s="2" t="s">
        <v>22</v>
      </c>
      <c r="I5741" t="s">
        <v>358</v>
      </c>
      <c r="J5741" t="s">
        <v>109</v>
      </c>
      <c r="K5741">
        <v>79109</v>
      </c>
      <c r="L5741" t="s">
        <v>25</v>
      </c>
      <c r="M5741" t="s">
        <v>6083</v>
      </c>
      <c r="N5741" t="s">
        <v>110</v>
      </c>
      <c r="O5741" t="s">
        <v>6026</v>
      </c>
      <c r="P5741" s="4">
        <v>19.648</v>
      </c>
      <c r="Q5741" s="4">
        <v>18</v>
      </c>
      <c r="R5741" s="4">
        <f t="shared" si="358"/>
        <v>1.6479999999999997</v>
      </c>
      <c r="S5741" s="4">
        <f t="shared" si="359"/>
        <v>0.24719999999999995</v>
      </c>
    </row>
    <row r="5742" spans="1:19" x14ac:dyDescent="0.3">
      <c r="A5742" t="s">
        <v>6087</v>
      </c>
      <c r="B5742" s="1">
        <v>43392</v>
      </c>
      <c r="C5742" s="1">
        <v>43396</v>
      </c>
      <c r="D5742">
        <f t="shared" si="356"/>
        <v>2018</v>
      </c>
      <c r="E5742" t="str">
        <f t="shared" si="357"/>
        <v>Oct</v>
      </c>
      <c r="F5742" t="s">
        <v>67</v>
      </c>
      <c r="G5742" t="s">
        <v>373</v>
      </c>
      <c r="H5742" t="s">
        <v>22</v>
      </c>
      <c r="I5742" t="s">
        <v>113</v>
      </c>
      <c r="J5742" t="s">
        <v>109</v>
      </c>
      <c r="K5742">
        <v>77095</v>
      </c>
      <c r="L5742" t="s">
        <v>25</v>
      </c>
      <c r="M5742" t="s">
        <v>6083</v>
      </c>
      <c r="N5742" t="s">
        <v>128</v>
      </c>
      <c r="O5742" t="s">
        <v>6026</v>
      </c>
      <c r="P5742" s="4">
        <v>29.472000000000001</v>
      </c>
      <c r="Q5742" s="4">
        <v>29.472000000000001</v>
      </c>
      <c r="R5742" s="4">
        <f t="shared" si="358"/>
        <v>0</v>
      </c>
      <c r="S5742" s="4">
        <f t="shared" si="359"/>
        <v>0</v>
      </c>
    </row>
    <row r="5743" spans="1:19" ht="15.6" x14ac:dyDescent="0.3">
      <c r="A5743" t="s">
        <v>3588</v>
      </c>
      <c r="B5743" s="1">
        <v>42717</v>
      </c>
      <c r="C5743" s="1">
        <v>42721</v>
      </c>
      <c r="D5743">
        <f t="shared" si="356"/>
        <v>2016</v>
      </c>
      <c r="E5743" t="str">
        <f t="shared" si="357"/>
        <v>Dec</v>
      </c>
      <c r="F5743" t="s">
        <v>37</v>
      </c>
      <c r="G5743" t="s">
        <v>488</v>
      </c>
      <c r="H5743" s="2" t="s">
        <v>22</v>
      </c>
      <c r="I5743" t="s">
        <v>3573</v>
      </c>
      <c r="J5743" t="s">
        <v>33</v>
      </c>
      <c r="K5743">
        <v>92503</v>
      </c>
      <c r="L5743" t="s">
        <v>34</v>
      </c>
      <c r="M5743" t="s">
        <v>6088</v>
      </c>
      <c r="N5743" t="s">
        <v>128</v>
      </c>
      <c r="O5743" t="s">
        <v>6026</v>
      </c>
      <c r="P5743" s="4">
        <v>12.96</v>
      </c>
      <c r="Q5743" s="4">
        <v>12.96</v>
      </c>
      <c r="R5743" s="4">
        <f t="shared" si="358"/>
        <v>0</v>
      </c>
      <c r="S5743" s="4">
        <f t="shared" si="359"/>
        <v>0</v>
      </c>
    </row>
    <row r="5744" spans="1:19" ht="15.6" x14ac:dyDescent="0.3">
      <c r="A5744" t="s">
        <v>4311</v>
      </c>
      <c r="B5744" s="1">
        <v>43452</v>
      </c>
      <c r="C5744" s="1">
        <v>43453</v>
      </c>
      <c r="D5744">
        <f t="shared" si="356"/>
        <v>2018</v>
      </c>
      <c r="E5744" t="str">
        <f t="shared" si="357"/>
        <v>Dec</v>
      </c>
      <c r="F5744" t="s">
        <v>20</v>
      </c>
      <c r="G5744" t="s">
        <v>112</v>
      </c>
      <c r="H5744" s="2" t="s">
        <v>22</v>
      </c>
      <c r="I5744" t="s">
        <v>47</v>
      </c>
      <c r="J5744" t="s">
        <v>33</v>
      </c>
      <c r="K5744">
        <v>90008</v>
      </c>
      <c r="L5744" t="s">
        <v>34</v>
      </c>
      <c r="M5744" t="s">
        <v>6088</v>
      </c>
      <c r="N5744" t="s">
        <v>128</v>
      </c>
      <c r="O5744" t="s">
        <v>6026</v>
      </c>
      <c r="P5744" s="4">
        <v>32.4</v>
      </c>
      <c r="Q5744" s="4">
        <v>32.4</v>
      </c>
      <c r="R5744" s="4">
        <f t="shared" si="358"/>
        <v>0</v>
      </c>
      <c r="S5744" s="4">
        <f t="shared" si="359"/>
        <v>0</v>
      </c>
    </row>
    <row r="5745" spans="1:19" x14ac:dyDescent="0.3">
      <c r="A5745" t="s">
        <v>1436</v>
      </c>
      <c r="B5745" s="1">
        <v>43347</v>
      </c>
      <c r="C5745" s="1">
        <v>43351</v>
      </c>
      <c r="D5745">
        <f t="shared" si="356"/>
        <v>2018</v>
      </c>
      <c r="E5745" t="str">
        <f t="shared" si="357"/>
        <v>Sep</v>
      </c>
      <c r="F5745" t="s">
        <v>37</v>
      </c>
      <c r="G5745" t="s">
        <v>1437</v>
      </c>
      <c r="H5745" t="s">
        <v>105</v>
      </c>
      <c r="I5745" t="s">
        <v>1438</v>
      </c>
      <c r="J5745" t="s">
        <v>79</v>
      </c>
      <c r="K5745">
        <v>33437</v>
      </c>
      <c r="L5745" t="s">
        <v>44</v>
      </c>
      <c r="M5745" t="s">
        <v>6088</v>
      </c>
      <c r="N5745" t="s">
        <v>128</v>
      </c>
      <c r="O5745" t="s">
        <v>6026</v>
      </c>
      <c r="P5745" s="4">
        <v>10.368</v>
      </c>
      <c r="Q5745" s="4">
        <v>10.368</v>
      </c>
      <c r="R5745" s="4">
        <f t="shared" si="358"/>
        <v>0</v>
      </c>
      <c r="S5745" s="4">
        <f t="shared" si="359"/>
        <v>0</v>
      </c>
    </row>
    <row r="5746" spans="1:19" x14ac:dyDescent="0.3">
      <c r="A5746" t="s">
        <v>6089</v>
      </c>
      <c r="B5746" s="1">
        <v>42924</v>
      </c>
      <c r="C5746" s="1">
        <v>42928</v>
      </c>
      <c r="D5746">
        <f t="shared" si="356"/>
        <v>2017</v>
      </c>
      <c r="E5746" t="str">
        <f t="shared" si="357"/>
        <v>Jul</v>
      </c>
      <c r="F5746" t="s">
        <v>37</v>
      </c>
      <c r="G5746" t="s">
        <v>1253</v>
      </c>
      <c r="H5746" t="s">
        <v>51</v>
      </c>
      <c r="I5746" t="s">
        <v>57</v>
      </c>
      <c r="J5746" t="s">
        <v>58</v>
      </c>
      <c r="K5746">
        <v>2908</v>
      </c>
      <c r="L5746" t="s">
        <v>54</v>
      </c>
      <c r="M5746" t="s">
        <v>6088</v>
      </c>
      <c r="N5746" t="s">
        <v>128</v>
      </c>
      <c r="O5746" t="s">
        <v>6026</v>
      </c>
      <c r="P5746" s="4">
        <v>12.96</v>
      </c>
      <c r="Q5746" s="4">
        <v>12.96</v>
      </c>
      <c r="R5746" s="4">
        <f t="shared" si="358"/>
        <v>0</v>
      </c>
      <c r="S5746" s="4">
        <f t="shared" si="359"/>
        <v>0</v>
      </c>
    </row>
    <row r="5747" spans="1:19" ht="15.6" x14ac:dyDescent="0.3">
      <c r="A5747" t="s">
        <v>6090</v>
      </c>
      <c r="B5747" s="1">
        <v>42106</v>
      </c>
      <c r="C5747" s="1">
        <v>42111</v>
      </c>
      <c r="D5747">
        <f t="shared" si="356"/>
        <v>2015</v>
      </c>
      <c r="E5747" t="str">
        <f t="shared" si="357"/>
        <v>Apr</v>
      </c>
      <c r="F5747" t="s">
        <v>37</v>
      </c>
      <c r="G5747" t="s">
        <v>788</v>
      </c>
      <c r="H5747" s="2" t="s">
        <v>22</v>
      </c>
      <c r="I5747" t="s">
        <v>1985</v>
      </c>
      <c r="J5747" t="s">
        <v>653</v>
      </c>
      <c r="K5747">
        <v>47401</v>
      </c>
      <c r="L5747" t="s">
        <v>25</v>
      </c>
      <c r="M5747" t="s">
        <v>6088</v>
      </c>
      <c r="N5747" t="s">
        <v>128</v>
      </c>
      <c r="O5747" t="s">
        <v>6026</v>
      </c>
      <c r="P5747" s="4">
        <v>32.4</v>
      </c>
      <c r="Q5747" s="4">
        <v>32.4</v>
      </c>
      <c r="R5747" s="4">
        <f t="shared" si="358"/>
        <v>0</v>
      </c>
      <c r="S5747" s="4">
        <f t="shared" si="359"/>
        <v>0</v>
      </c>
    </row>
    <row r="5748" spans="1:19" x14ac:dyDescent="0.3">
      <c r="A5748" t="s">
        <v>2554</v>
      </c>
      <c r="B5748" s="1">
        <v>42144</v>
      </c>
      <c r="C5748" s="1">
        <v>42146</v>
      </c>
      <c r="D5748">
        <f t="shared" si="356"/>
        <v>2015</v>
      </c>
      <c r="E5748" t="str">
        <f t="shared" si="357"/>
        <v>May</v>
      </c>
      <c r="F5748" t="s">
        <v>67</v>
      </c>
      <c r="G5748" t="s">
        <v>1788</v>
      </c>
      <c r="H5748" t="s">
        <v>51</v>
      </c>
      <c r="I5748" t="s">
        <v>2555</v>
      </c>
      <c r="J5748" t="s">
        <v>109</v>
      </c>
      <c r="K5748">
        <v>78666</v>
      </c>
      <c r="L5748" t="s">
        <v>25</v>
      </c>
      <c r="M5748" t="s">
        <v>6088</v>
      </c>
      <c r="N5748" t="s">
        <v>128</v>
      </c>
      <c r="O5748" t="s">
        <v>6026</v>
      </c>
      <c r="P5748" s="4">
        <v>10.368</v>
      </c>
      <c r="Q5748" s="4">
        <v>10.368</v>
      </c>
      <c r="R5748" s="4">
        <f t="shared" si="358"/>
        <v>0</v>
      </c>
      <c r="S5748" s="4">
        <f t="shared" si="359"/>
        <v>0</v>
      </c>
    </row>
    <row r="5749" spans="1:19" ht="15.6" x14ac:dyDescent="0.3">
      <c r="A5749" t="s">
        <v>4553</v>
      </c>
      <c r="B5749" s="1">
        <v>43043</v>
      </c>
      <c r="C5749" s="1">
        <v>43047</v>
      </c>
      <c r="D5749">
        <f t="shared" si="356"/>
        <v>2017</v>
      </c>
      <c r="E5749" t="str">
        <f t="shared" si="357"/>
        <v>Nov</v>
      </c>
      <c r="F5749" t="s">
        <v>37</v>
      </c>
      <c r="G5749" t="s">
        <v>4019</v>
      </c>
      <c r="H5749" s="2" t="s">
        <v>22</v>
      </c>
      <c r="I5749" t="s">
        <v>47</v>
      </c>
      <c r="J5749" t="s">
        <v>33</v>
      </c>
      <c r="K5749">
        <v>90004</v>
      </c>
      <c r="L5749" t="s">
        <v>34</v>
      </c>
      <c r="M5749" t="s">
        <v>6091</v>
      </c>
      <c r="N5749" t="s">
        <v>128</v>
      </c>
      <c r="O5749" t="s">
        <v>6026</v>
      </c>
      <c r="P5749" s="4">
        <v>38.880000000000003</v>
      </c>
      <c r="Q5749" s="4">
        <v>100</v>
      </c>
      <c r="R5749" s="4">
        <f t="shared" si="358"/>
        <v>-61.12</v>
      </c>
      <c r="S5749" s="4">
        <f t="shared" si="359"/>
        <v>-9.1679999999999993</v>
      </c>
    </row>
    <row r="5750" spans="1:19" ht="15.6" x14ac:dyDescent="0.3">
      <c r="A5750" t="s">
        <v>3510</v>
      </c>
      <c r="B5750" s="1">
        <v>42228</v>
      </c>
      <c r="C5750" s="1">
        <v>42232</v>
      </c>
      <c r="D5750">
        <f t="shared" si="356"/>
        <v>2015</v>
      </c>
      <c r="E5750" t="str">
        <f t="shared" si="357"/>
        <v>Aug</v>
      </c>
      <c r="F5750" t="s">
        <v>37</v>
      </c>
      <c r="G5750" t="s">
        <v>31</v>
      </c>
      <c r="H5750" s="2" t="s">
        <v>22</v>
      </c>
      <c r="I5750" t="s">
        <v>136</v>
      </c>
      <c r="J5750" t="s">
        <v>79</v>
      </c>
      <c r="K5750">
        <v>33180</v>
      </c>
      <c r="L5750" t="s">
        <v>44</v>
      </c>
      <c r="M5750" t="s">
        <v>6091</v>
      </c>
      <c r="N5750" t="s">
        <v>128</v>
      </c>
      <c r="O5750" t="s">
        <v>6026</v>
      </c>
      <c r="P5750" s="4">
        <v>31.103999999999999</v>
      </c>
      <c r="Q5750" s="4">
        <v>31.103999999999999</v>
      </c>
      <c r="R5750" s="4">
        <f t="shared" si="358"/>
        <v>0</v>
      </c>
      <c r="S5750" s="4">
        <f t="shared" si="359"/>
        <v>0</v>
      </c>
    </row>
    <row r="5751" spans="1:19" ht="15.6" x14ac:dyDescent="0.3">
      <c r="A5751" t="s">
        <v>6092</v>
      </c>
      <c r="B5751" s="1">
        <v>42357</v>
      </c>
      <c r="C5751" s="1">
        <v>42363</v>
      </c>
      <c r="D5751">
        <f t="shared" si="356"/>
        <v>2015</v>
      </c>
      <c r="E5751" t="str">
        <f t="shared" si="357"/>
        <v>Dec</v>
      </c>
      <c r="F5751" t="s">
        <v>37</v>
      </c>
      <c r="G5751" t="s">
        <v>2434</v>
      </c>
      <c r="H5751" s="2" t="s">
        <v>22</v>
      </c>
      <c r="I5751" t="s">
        <v>23</v>
      </c>
      <c r="J5751" t="s">
        <v>24</v>
      </c>
      <c r="K5751">
        <v>60623</v>
      </c>
      <c r="L5751" t="s">
        <v>25</v>
      </c>
      <c r="M5751" t="s">
        <v>6091</v>
      </c>
      <c r="N5751" t="s">
        <v>128</v>
      </c>
      <c r="O5751" t="s">
        <v>6026</v>
      </c>
      <c r="P5751" s="4">
        <v>15.552</v>
      </c>
      <c r="Q5751" s="4">
        <v>18</v>
      </c>
      <c r="R5751" s="4">
        <f t="shared" si="358"/>
        <v>-2.4480000000000004</v>
      </c>
      <c r="S5751" s="4">
        <f t="shared" si="359"/>
        <v>-0.36720000000000003</v>
      </c>
    </row>
    <row r="5752" spans="1:19" x14ac:dyDescent="0.3">
      <c r="A5752" t="s">
        <v>2186</v>
      </c>
      <c r="B5752" s="1">
        <v>43401</v>
      </c>
      <c r="C5752" s="1">
        <v>43403</v>
      </c>
      <c r="D5752">
        <f t="shared" si="356"/>
        <v>2018</v>
      </c>
      <c r="E5752" t="str">
        <f t="shared" si="357"/>
        <v>Oct</v>
      </c>
      <c r="F5752" t="s">
        <v>67</v>
      </c>
      <c r="G5752" t="s">
        <v>1310</v>
      </c>
      <c r="H5752" t="s">
        <v>105</v>
      </c>
      <c r="I5752" t="s">
        <v>281</v>
      </c>
      <c r="J5752" t="s">
        <v>83</v>
      </c>
      <c r="K5752">
        <v>28314</v>
      </c>
      <c r="L5752" t="s">
        <v>44</v>
      </c>
      <c r="M5752" t="s">
        <v>6093</v>
      </c>
      <c r="N5752" t="s">
        <v>128</v>
      </c>
      <c r="O5752" t="s">
        <v>6026</v>
      </c>
      <c r="P5752" s="4">
        <v>47.951999999999998</v>
      </c>
      <c r="Q5752" s="4">
        <v>47.951999999999998</v>
      </c>
      <c r="R5752" s="4">
        <f t="shared" si="358"/>
        <v>0</v>
      </c>
      <c r="S5752" s="4">
        <f t="shared" si="359"/>
        <v>0</v>
      </c>
    </row>
    <row r="5753" spans="1:19" ht="15.6" x14ac:dyDescent="0.3">
      <c r="A5753" t="s">
        <v>4163</v>
      </c>
      <c r="B5753" s="1">
        <v>42696</v>
      </c>
      <c r="C5753" s="1">
        <v>42699</v>
      </c>
      <c r="D5753">
        <f t="shared" si="356"/>
        <v>2016</v>
      </c>
      <c r="E5753" t="str">
        <f t="shared" si="357"/>
        <v>Nov</v>
      </c>
      <c r="F5753" t="s">
        <v>67</v>
      </c>
      <c r="G5753" t="s">
        <v>4164</v>
      </c>
      <c r="H5753" s="2" t="s">
        <v>22</v>
      </c>
      <c r="I5753" t="s">
        <v>2045</v>
      </c>
      <c r="J5753" t="s">
        <v>314</v>
      </c>
      <c r="K5753">
        <v>2138</v>
      </c>
      <c r="L5753" t="s">
        <v>54</v>
      </c>
      <c r="M5753" t="s">
        <v>6093</v>
      </c>
      <c r="N5753" t="s">
        <v>128</v>
      </c>
      <c r="O5753" t="s">
        <v>6026</v>
      </c>
      <c r="P5753" s="4">
        <v>59.94</v>
      </c>
      <c r="Q5753" s="4">
        <v>59.94</v>
      </c>
      <c r="R5753" s="4">
        <f t="shared" si="358"/>
        <v>0</v>
      </c>
      <c r="S5753" s="4">
        <f t="shared" si="359"/>
        <v>0</v>
      </c>
    </row>
    <row r="5754" spans="1:19" x14ac:dyDescent="0.3">
      <c r="A5754" t="s">
        <v>1504</v>
      </c>
      <c r="B5754" s="1">
        <v>43234</v>
      </c>
      <c r="C5754" s="1">
        <v>43235</v>
      </c>
      <c r="D5754">
        <f t="shared" si="356"/>
        <v>2018</v>
      </c>
      <c r="E5754" t="str">
        <f t="shared" si="357"/>
        <v>May</v>
      </c>
      <c r="F5754" t="s">
        <v>20</v>
      </c>
      <c r="G5754" t="s">
        <v>285</v>
      </c>
      <c r="H5754" t="s">
        <v>105</v>
      </c>
      <c r="I5754" t="s">
        <v>113</v>
      </c>
      <c r="J5754" t="s">
        <v>109</v>
      </c>
      <c r="K5754">
        <v>77041</v>
      </c>
      <c r="L5754" t="s">
        <v>25</v>
      </c>
      <c r="M5754" t="s">
        <v>6093</v>
      </c>
      <c r="N5754" t="s">
        <v>128</v>
      </c>
      <c r="O5754" t="s">
        <v>6026</v>
      </c>
      <c r="P5754" s="4">
        <v>47.951999999999998</v>
      </c>
      <c r="Q5754" s="4">
        <v>47.951999999999998</v>
      </c>
      <c r="R5754" s="4">
        <f t="shared" si="358"/>
        <v>0</v>
      </c>
      <c r="S5754" s="4">
        <f t="shared" si="359"/>
        <v>0</v>
      </c>
    </row>
    <row r="5755" spans="1:19" ht="15.6" x14ac:dyDescent="0.3">
      <c r="A5755" t="s">
        <v>4423</v>
      </c>
      <c r="B5755" s="1">
        <v>42995</v>
      </c>
      <c r="C5755" s="1">
        <v>43000</v>
      </c>
      <c r="D5755">
        <f t="shared" si="356"/>
        <v>2017</v>
      </c>
      <c r="E5755" t="str">
        <f t="shared" si="357"/>
        <v>Sep</v>
      </c>
      <c r="F5755" t="s">
        <v>37</v>
      </c>
      <c r="G5755" t="s">
        <v>3139</v>
      </c>
      <c r="H5755" s="2" t="s">
        <v>22</v>
      </c>
      <c r="I5755" t="s">
        <v>47</v>
      </c>
      <c r="J5755" t="s">
        <v>33</v>
      </c>
      <c r="K5755">
        <v>90036</v>
      </c>
      <c r="L5755" t="s">
        <v>34</v>
      </c>
      <c r="M5755" t="s">
        <v>6094</v>
      </c>
      <c r="N5755" t="s">
        <v>110</v>
      </c>
      <c r="O5755" t="s">
        <v>6026</v>
      </c>
      <c r="P5755" s="4">
        <v>6.48</v>
      </c>
      <c r="Q5755" s="4">
        <v>5</v>
      </c>
      <c r="R5755" s="4">
        <f t="shared" si="358"/>
        <v>1.4800000000000004</v>
      </c>
      <c r="S5755" s="4">
        <f t="shared" si="359"/>
        <v>0.22200000000000006</v>
      </c>
    </row>
    <row r="5756" spans="1:19" ht="15.6" x14ac:dyDescent="0.3">
      <c r="A5756" t="s">
        <v>5884</v>
      </c>
      <c r="B5756" s="1">
        <v>42190</v>
      </c>
      <c r="C5756" s="1">
        <v>42193</v>
      </c>
      <c r="D5756">
        <f t="shared" si="356"/>
        <v>2015</v>
      </c>
      <c r="E5756" t="str">
        <f t="shared" si="357"/>
        <v>Jul</v>
      </c>
      <c r="F5756" t="s">
        <v>20</v>
      </c>
      <c r="G5756" t="s">
        <v>2262</v>
      </c>
      <c r="H5756" s="2" t="s">
        <v>22</v>
      </c>
      <c r="I5756" t="s">
        <v>648</v>
      </c>
      <c r="J5756" t="s">
        <v>454</v>
      </c>
      <c r="K5756">
        <v>39212</v>
      </c>
      <c r="L5756" t="s">
        <v>44</v>
      </c>
      <c r="M5756" t="s">
        <v>6094</v>
      </c>
      <c r="N5756" t="s">
        <v>128</v>
      </c>
      <c r="O5756" t="s">
        <v>6026</v>
      </c>
      <c r="P5756" s="4">
        <v>19.440000000000001</v>
      </c>
      <c r="Q5756" s="4">
        <v>18</v>
      </c>
      <c r="R5756" s="4">
        <f t="shared" si="358"/>
        <v>1.4400000000000013</v>
      </c>
      <c r="S5756" s="4">
        <f t="shared" si="359"/>
        <v>0.21600000000000019</v>
      </c>
    </row>
    <row r="5757" spans="1:19" x14ac:dyDescent="0.3">
      <c r="A5757" t="s">
        <v>948</v>
      </c>
      <c r="B5757" s="1">
        <v>42183</v>
      </c>
      <c r="C5757" s="1">
        <v>42187</v>
      </c>
      <c r="D5757">
        <f t="shared" si="356"/>
        <v>2015</v>
      </c>
      <c r="E5757" t="str">
        <f t="shared" si="357"/>
        <v>Jun</v>
      </c>
      <c r="F5757" t="s">
        <v>37</v>
      </c>
      <c r="G5757" t="s">
        <v>949</v>
      </c>
      <c r="H5757" t="s">
        <v>105</v>
      </c>
      <c r="I5757" t="s">
        <v>100</v>
      </c>
      <c r="J5757" t="s">
        <v>101</v>
      </c>
      <c r="K5757">
        <v>19140</v>
      </c>
      <c r="L5757" t="s">
        <v>54</v>
      </c>
      <c r="M5757" t="s">
        <v>6094</v>
      </c>
      <c r="N5757" t="s">
        <v>128</v>
      </c>
      <c r="O5757" t="s">
        <v>6026</v>
      </c>
      <c r="P5757" s="4">
        <v>41.472000000000001</v>
      </c>
      <c r="Q5757" s="4">
        <v>41.472000000000001</v>
      </c>
      <c r="R5757" s="4">
        <f t="shared" si="358"/>
        <v>0</v>
      </c>
      <c r="S5757" s="4">
        <f t="shared" si="359"/>
        <v>0</v>
      </c>
    </row>
    <row r="5758" spans="1:19" ht="15.6" x14ac:dyDescent="0.3">
      <c r="A5758" t="s">
        <v>6095</v>
      </c>
      <c r="B5758" s="1">
        <v>42530</v>
      </c>
      <c r="C5758" s="1">
        <v>42534</v>
      </c>
      <c r="D5758">
        <f t="shared" si="356"/>
        <v>2016</v>
      </c>
      <c r="E5758" t="str">
        <f t="shared" si="357"/>
        <v>Jun</v>
      </c>
      <c r="F5758" t="s">
        <v>37</v>
      </c>
      <c r="G5758" t="s">
        <v>1390</v>
      </c>
      <c r="H5758" s="2" t="s">
        <v>22</v>
      </c>
      <c r="I5758" t="s">
        <v>6096</v>
      </c>
      <c r="J5758" t="s">
        <v>89</v>
      </c>
      <c r="K5758">
        <v>48073</v>
      </c>
      <c r="L5758" t="s">
        <v>25</v>
      </c>
      <c r="M5758" t="s">
        <v>6094</v>
      </c>
      <c r="N5758" t="s">
        <v>128</v>
      </c>
      <c r="O5758" t="s">
        <v>6026</v>
      </c>
      <c r="P5758" s="4">
        <v>12.96</v>
      </c>
      <c r="Q5758" s="4">
        <v>12.96</v>
      </c>
      <c r="R5758" s="4">
        <f t="shared" si="358"/>
        <v>0</v>
      </c>
      <c r="S5758" s="4">
        <f t="shared" si="359"/>
        <v>0</v>
      </c>
    </row>
    <row r="5759" spans="1:19" ht="15.6" x14ac:dyDescent="0.3">
      <c r="A5759" t="s">
        <v>5683</v>
      </c>
      <c r="B5759" s="1">
        <v>43441</v>
      </c>
      <c r="C5759" s="1">
        <v>43446</v>
      </c>
      <c r="D5759">
        <f t="shared" si="356"/>
        <v>2018</v>
      </c>
      <c r="E5759" t="str">
        <f t="shared" si="357"/>
        <v>Dec</v>
      </c>
      <c r="F5759" t="s">
        <v>37</v>
      </c>
      <c r="G5759" t="s">
        <v>357</v>
      </c>
      <c r="H5759" s="2" t="s">
        <v>22</v>
      </c>
      <c r="I5759" t="s">
        <v>855</v>
      </c>
      <c r="J5759" t="s">
        <v>109</v>
      </c>
      <c r="K5759">
        <v>78207</v>
      </c>
      <c r="L5759" t="s">
        <v>25</v>
      </c>
      <c r="M5759" t="s">
        <v>6094</v>
      </c>
      <c r="N5759" t="s">
        <v>128</v>
      </c>
      <c r="O5759" t="s">
        <v>6026</v>
      </c>
      <c r="P5759" s="4">
        <v>15.552</v>
      </c>
      <c r="Q5759" s="4">
        <v>18</v>
      </c>
      <c r="R5759" s="4">
        <f t="shared" si="358"/>
        <v>-2.4480000000000004</v>
      </c>
      <c r="S5759" s="4">
        <f t="shared" si="359"/>
        <v>-0.36720000000000003</v>
      </c>
    </row>
    <row r="5760" spans="1:19" ht="15.6" x14ac:dyDescent="0.3">
      <c r="A5760" t="s">
        <v>2245</v>
      </c>
      <c r="B5760" s="1">
        <v>43423</v>
      </c>
      <c r="C5760" s="1">
        <v>43425</v>
      </c>
      <c r="D5760">
        <f t="shared" si="356"/>
        <v>2018</v>
      </c>
      <c r="E5760" t="str">
        <f t="shared" si="357"/>
        <v>Nov</v>
      </c>
      <c r="F5760" t="s">
        <v>67</v>
      </c>
      <c r="G5760" t="s">
        <v>2246</v>
      </c>
      <c r="H5760" s="2" t="s">
        <v>22</v>
      </c>
      <c r="I5760" t="s">
        <v>2247</v>
      </c>
      <c r="J5760" t="s">
        <v>109</v>
      </c>
      <c r="K5760">
        <v>75007</v>
      </c>
      <c r="L5760" t="s">
        <v>25</v>
      </c>
      <c r="M5760" t="s">
        <v>6097</v>
      </c>
      <c r="N5760" t="s">
        <v>128</v>
      </c>
      <c r="O5760" t="s">
        <v>6026</v>
      </c>
      <c r="P5760" s="4">
        <v>16.896000000000001</v>
      </c>
      <c r="Q5760" s="4">
        <v>18</v>
      </c>
      <c r="R5760" s="4">
        <f t="shared" si="358"/>
        <v>-1.1039999999999992</v>
      </c>
      <c r="S5760" s="4">
        <f t="shared" si="359"/>
        <v>-0.16559999999999989</v>
      </c>
    </row>
    <row r="5761" spans="1:19" ht="15.6" x14ac:dyDescent="0.3">
      <c r="A5761" t="s">
        <v>3701</v>
      </c>
      <c r="B5761" s="1">
        <v>42231</v>
      </c>
      <c r="C5761" s="1">
        <v>42233</v>
      </c>
      <c r="D5761">
        <f t="shared" si="356"/>
        <v>2015</v>
      </c>
      <c r="E5761" t="str">
        <f t="shared" si="357"/>
        <v>Aug</v>
      </c>
      <c r="F5761" t="s">
        <v>20</v>
      </c>
      <c r="G5761" t="s">
        <v>433</v>
      </c>
      <c r="H5761" s="2" t="s">
        <v>22</v>
      </c>
      <c r="I5761" t="s">
        <v>1812</v>
      </c>
      <c r="J5761" t="s">
        <v>79</v>
      </c>
      <c r="K5761">
        <v>33021</v>
      </c>
      <c r="L5761" t="s">
        <v>44</v>
      </c>
      <c r="M5761" t="s">
        <v>6098</v>
      </c>
      <c r="N5761" t="s">
        <v>128</v>
      </c>
      <c r="O5761" t="s">
        <v>6026</v>
      </c>
      <c r="P5761" s="4">
        <v>91.36</v>
      </c>
      <c r="Q5761" s="4">
        <v>91.36</v>
      </c>
      <c r="R5761" s="4">
        <f t="shared" si="358"/>
        <v>0</v>
      </c>
      <c r="S5761" s="4">
        <f t="shared" si="359"/>
        <v>0</v>
      </c>
    </row>
    <row r="5762" spans="1:19" ht="15.6" x14ac:dyDescent="0.3">
      <c r="A5762" t="s">
        <v>2804</v>
      </c>
      <c r="B5762" s="1">
        <v>43266</v>
      </c>
      <c r="C5762" s="1">
        <v>43271</v>
      </c>
      <c r="D5762">
        <f t="shared" ref="D5762:D5825" si="360">YEAR(B5762)</f>
        <v>2018</v>
      </c>
      <c r="E5762" t="str">
        <f t="shared" ref="E5762:E5825" si="361">TEXT(B5762,"mmm")</f>
        <v>Jun</v>
      </c>
      <c r="F5762" t="s">
        <v>37</v>
      </c>
      <c r="G5762" t="s">
        <v>2114</v>
      </c>
      <c r="H5762" s="2" t="s">
        <v>22</v>
      </c>
      <c r="I5762" t="s">
        <v>1562</v>
      </c>
      <c r="J5762" t="s">
        <v>250</v>
      </c>
      <c r="K5762">
        <v>37211</v>
      </c>
      <c r="L5762" t="s">
        <v>44</v>
      </c>
      <c r="M5762" t="s">
        <v>6098</v>
      </c>
      <c r="N5762" t="s">
        <v>128</v>
      </c>
      <c r="O5762" t="s">
        <v>6026</v>
      </c>
      <c r="P5762" s="4">
        <v>91.36</v>
      </c>
      <c r="Q5762" s="4">
        <v>91.36</v>
      </c>
      <c r="R5762" s="4">
        <f t="shared" si="358"/>
        <v>0</v>
      </c>
      <c r="S5762" s="4">
        <f t="shared" si="359"/>
        <v>0</v>
      </c>
    </row>
    <row r="5763" spans="1:19" ht="15.6" x14ac:dyDescent="0.3">
      <c r="A5763" t="s">
        <v>3951</v>
      </c>
      <c r="B5763" s="1">
        <v>42268</v>
      </c>
      <c r="C5763" s="1">
        <v>42272</v>
      </c>
      <c r="D5763">
        <f t="shared" si="360"/>
        <v>2015</v>
      </c>
      <c r="E5763" t="str">
        <f t="shared" si="361"/>
        <v>Sep</v>
      </c>
      <c r="F5763" t="s">
        <v>37</v>
      </c>
      <c r="G5763" t="s">
        <v>200</v>
      </c>
      <c r="H5763" s="2" t="s">
        <v>22</v>
      </c>
      <c r="I5763" t="s">
        <v>32</v>
      </c>
      <c r="J5763" t="s">
        <v>33</v>
      </c>
      <c r="K5763">
        <v>94109</v>
      </c>
      <c r="L5763" t="s">
        <v>34</v>
      </c>
      <c r="M5763" t="s">
        <v>6099</v>
      </c>
      <c r="N5763" t="s">
        <v>128</v>
      </c>
      <c r="O5763" t="s">
        <v>6026</v>
      </c>
      <c r="P5763" s="4">
        <v>38.520000000000003</v>
      </c>
      <c r="Q5763" s="4">
        <v>38.520000000000003</v>
      </c>
      <c r="R5763" s="4">
        <f t="shared" ref="R5763:R5826" si="362">P5763-Q5763</f>
        <v>0</v>
      </c>
      <c r="S5763" s="4">
        <f t="shared" ref="S5763:S5826" si="363">0.15*R5763</f>
        <v>0</v>
      </c>
    </row>
    <row r="5764" spans="1:19" x14ac:dyDescent="0.3">
      <c r="A5764" t="s">
        <v>6065</v>
      </c>
      <c r="B5764" s="1">
        <v>42696</v>
      </c>
      <c r="C5764" s="1">
        <v>42699</v>
      </c>
      <c r="D5764">
        <f t="shared" si="360"/>
        <v>2016</v>
      </c>
      <c r="E5764" t="str">
        <f t="shared" si="361"/>
        <v>Nov</v>
      </c>
      <c r="F5764" t="s">
        <v>67</v>
      </c>
      <c r="G5764" t="s">
        <v>4416</v>
      </c>
      <c r="H5764" t="s">
        <v>51</v>
      </c>
      <c r="I5764" t="s">
        <v>47</v>
      </c>
      <c r="J5764" t="s">
        <v>33</v>
      </c>
      <c r="K5764">
        <v>90008</v>
      </c>
      <c r="L5764" t="s">
        <v>34</v>
      </c>
      <c r="M5764" t="s">
        <v>6099</v>
      </c>
      <c r="N5764" t="s">
        <v>128</v>
      </c>
      <c r="O5764" t="s">
        <v>6026</v>
      </c>
      <c r="P5764" s="4">
        <v>42.8</v>
      </c>
      <c r="Q5764" s="4">
        <v>42.8</v>
      </c>
      <c r="R5764" s="4">
        <f t="shared" si="362"/>
        <v>0</v>
      </c>
      <c r="S5764" s="4">
        <f t="shared" si="363"/>
        <v>0</v>
      </c>
    </row>
    <row r="5765" spans="1:19" x14ac:dyDescent="0.3">
      <c r="A5765" t="s">
        <v>4775</v>
      </c>
      <c r="B5765" s="1">
        <v>42983</v>
      </c>
      <c r="C5765" s="1">
        <v>42985</v>
      </c>
      <c r="D5765">
        <f t="shared" si="360"/>
        <v>2017</v>
      </c>
      <c r="E5765" t="str">
        <f t="shared" si="361"/>
        <v>Sep</v>
      </c>
      <c r="F5765" t="s">
        <v>67</v>
      </c>
      <c r="G5765" t="s">
        <v>2960</v>
      </c>
      <c r="H5765" t="s">
        <v>51</v>
      </c>
      <c r="I5765" t="s">
        <v>3469</v>
      </c>
      <c r="J5765" t="s">
        <v>250</v>
      </c>
      <c r="K5765">
        <v>37604</v>
      </c>
      <c r="L5765" t="s">
        <v>44</v>
      </c>
      <c r="M5765" t="s">
        <v>6099</v>
      </c>
      <c r="N5765" t="s">
        <v>128</v>
      </c>
      <c r="O5765" t="s">
        <v>6026</v>
      </c>
      <c r="P5765" s="4">
        <v>10.272</v>
      </c>
      <c r="Q5765" s="4">
        <v>10.272</v>
      </c>
      <c r="R5765" s="4">
        <f t="shared" si="362"/>
        <v>0</v>
      </c>
      <c r="S5765" s="4">
        <f t="shared" si="363"/>
        <v>0</v>
      </c>
    </row>
    <row r="5766" spans="1:19" x14ac:dyDescent="0.3">
      <c r="A5766" t="s">
        <v>5417</v>
      </c>
      <c r="B5766" s="1">
        <v>43275</v>
      </c>
      <c r="C5766" s="1">
        <v>43281</v>
      </c>
      <c r="D5766">
        <f t="shared" si="360"/>
        <v>2018</v>
      </c>
      <c r="E5766" t="str">
        <f t="shared" si="361"/>
        <v>Jun</v>
      </c>
      <c r="F5766" t="s">
        <v>37</v>
      </c>
      <c r="G5766" t="s">
        <v>4485</v>
      </c>
      <c r="H5766" t="s">
        <v>51</v>
      </c>
      <c r="I5766" t="s">
        <v>720</v>
      </c>
      <c r="J5766" t="s">
        <v>24</v>
      </c>
      <c r="K5766">
        <v>62521</v>
      </c>
      <c r="L5766" t="s">
        <v>25</v>
      </c>
      <c r="M5766" t="s">
        <v>6099</v>
      </c>
      <c r="N5766" t="s">
        <v>128</v>
      </c>
      <c r="O5766" t="s">
        <v>6026</v>
      </c>
      <c r="P5766" s="4">
        <v>10.272</v>
      </c>
      <c r="Q5766" s="4">
        <v>10.272</v>
      </c>
      <c r="R5766" s="4">
        <f t="shared" si="362"/>
        <v>0</v>
      </c>
      <c r="S5766" s="4">
        <f t="shared" si="363"/>
        <v>0</v>
      </c>
    </row>
    <row r="5767" spans="1:19" ht="15.6" x14ac:dyDescent="0.3">
      <c r="A5767" t="s">
        <v>5881</v>
      </c>
      <c r="B5767" s="1">
        <v>43407</v>
      </c>
      <c r="C5767" s="1">
        <v>43413</v>
      </c>
      <c r="D5767">
        <f t="shared" si="360"/>
        <v>2018</v>
      </c>
      <c r="E5767" t="str">
        <f t="shared" si="361"/>
        <v>Nov</v>
      </c>
      <c r="F5767" t="s">
        <v>37</v>
      </c>
      <c r="G5767" t="s">
        <v>1927</v>
      </c>
      <c r="H5767" s="2" t="s">
        <v>22</v>
      </c>
      <c r="I5767" t="s">
        <v>4002</v>
      </c>
      <c r="J5767" t="s">
        <v>807</v>
      </c>
      <c r="K5767">
        <v>55122</v>
      </c>
      <c r="L5767" t="s">
        <v>25</v>
      </c>
      <c r="M5767" t="s">
        <v>6099</v>
      </c>
      <c r="N5767" t="s">
        <v>128</v>
      </c>
      <c r="O5767" t="s">
        <v>6026</v>
      </c>
      <c r="P5767" s="4">
        <v>8.56</v>
      </c>
      <c r="Q5767" s="4">
        <v>18</v>
      </c>
      <c r="R5767" s="4">
        <f t="shared" si="362"/>
        <v>-9.44</v>
      </c>
      <c r="S5767" s="4">
        <f t="shared" si="363"/>
        <v>-1.4159999999999999</v>
      </c>
    </row>
    <row r="5768" spans="1:19" ht="15.6" x14ac:dyDescent="0.3">
      <c r="A5768" t="s">
        <v>6100</v>
      </c>
      <c r="B5768" s="1">
        <v>42304</v>
      </c>
      <c r="C5768" s="1">
        <v>42309</v>
      </c>
      <c r="D5768">
        <f t="shared" si="360"/>
        <v>2015</v>
      </c>
      <c r="E5768" t="str">
        <f t="shared" si="361"/>
        <v>Oct</v>
      </c>
      <c r="F5768" t="s">
        <v>37</v>
      </c>
      <c r="G5768" t="s">
        <v>772</v>
      </c>
      <c r="H5768" s="2" t="s">
        <v>22</v>
      </c>
      <c r="I5768" t="s">
        <v>281</v>
      </c>
      <c r="J5768" t="s">
        <v>83</v>
      </c>
      <c r="K5768">
        <v>28314</v>
      </c>
      <c r="L5768" t="s">
        <v>44</v>
      </c>
      <c r="M5768" t="s">
        <v>6101</v>
      </c>
      <c r="N5768" t="s">
        <v>128</v>
      </c>
      <c r="O5768" t="s">
        <v>6026</v>
      </c>
      <c r="P5768" s="4">
        <v>11.952</v>
      </c>
      <c r="Q5768" s="4">
        <v>11.952</v>
      </c>
      <c r="R5768" s="4">
        <f t="shared" si="362"/>
        <v>0</v>
      </c>
      <c r="S5768" s="4">
        <f t="shared" si="363"/>
        <v>0</v>
      </c>
    </row>
    <row r="5769" spans="1:19" ht="15.6" x14ac:dyDescent="0.3">
      <c r="A5769" t="s">
        <v>6102</v>
      </c>
      <c r="B5769" s="1">
        <v>42553</v>
      </c>
      <c r="C5769" s="1">
        <v>42560</v>
      </c>
      <c r="D5769">
        <f t="shared" si="360"/>
        <v>2016</v>
      </c>
      <c r="E5769" t="str">
        <f t="shared" si="361"/>
        <v>Jul</v>
      </c>
      <c r="F5769" t="s">
        <v>37</v>
      </c>
      <c r="G5769" t="s">
        <v>2156</v>
      </c>
      <c r="H5769" s="2" t="s">
        <v>22</v>
      </c>
      <c r="I5769" t="s">
        <v>1812</v>
      </c>
      <c r="J5769" t="s">
        <v>79</v>
      </c>
      <c r="K5769">
        <v>33021</v>
      </c>
      <c r="L5769" t="s">
        <v>44</v>
      </c>
      <c r="M5769" t="s">
        <v>6101</v>
      </c>
      <c r="N5769" t="s">
        <v>128</v>
      </c>
      <c r="O5769" t="s">
        <v>6026</v>
      </c>
      <c r="P5769" s="4">
        <v>11.952</v>
      </c>
      <c r="Q5769" s="4">
        <v>11.952</v>
      </c>
      <c r="R5769" s="4">
        <f t="shared" si="362"/>
        <v>0</v>
      </c>
      <c r="S5769" s="4">
        <f t="shared" si="363"/>
        <v>0</v>
      </c>
    </row>
    <row r="5770" spans="1:19" ht="15.6" x14ac:dyDescent="0.3">
      <c r="A5770" t="s">
        <v>3821</v>
      </c>
      <c r="B5770" s="1">
        <v>42249</v>
      </c>
      <c r="C5770" s="1">
        <v>42250</v>
      </c>
      <c r="D5770">
        <f t="shared" si="360"/>
        <v>2015</v>
      </c>
      <c r="E5770" t="str">
        <f t="shared" si="361"/>
        <v>Sep</v>
      </c>
      <c r="F5770" t="s">
        <v>20</v>
      </c>
      <c r="G5770" t="s">
        <v>499</v>
      </c>
      <c r="H5770" s="2" t="s">
        <v>22</v>
      </c>
      <c r="I5770" t="s">
        <v>61</v>
      </c>
      <c r="J5770" t="s">
        <v>62</v>
      </c>
      <c r="K5770">
        <v>10009</v>
      </c>
      <c r="L5770" t="s">
        <v>54</v>
      </c>
      <c r="M5770" t="s">
        <v>6101</v>
      </c>
      <c r="N5770" t="s">
        <v>128</v>
      </c>
      <c r="O5770" t="s">
        <v>6026</v>
      </c>
      <c r="P5770" s="4">
        <v>14.94</v>
      </c>
      <c r="Q5770" s="4">
        <v>18</v>
      </c>
      <c r="R5770" s="4">
        <f t="shared" si="362"/>
        <v>-3.0600000000000005</v>
      </c>
      <c r="S5770" s="4">
        <f t="shared" si="363"/>
        <v>-0.45900000000000007</v>
      </c>
    </row>
    <row r="5771" spans="1:19" ht="15.6" x14ac:dyDescent="0.3">
      <c r="A5771" t="s">
        <v>2353</v>
      </c>
      <c r="B5771" s="1">
        <v>42262</v>
      </c>
      <c r="C5771" s="1">
        <v>42267</v>
      </c>
      <c r="D5771">
        <f t="shared" si="360"/>
        <v>2015</v>
      </c>
      <c r="E5771" t="str">
        <f t="shared" si="361"/>
        <v>Sep</v>
      </c>
      <c r="F5771" t="s">
        <v>37</v>
      </c>
      <c r="G5771" t="s">
        <v>2354</v>
      </c>
      <c r="H5771" s="2" t="s">
        <v>22</v>
      </c>
      <c r="I5771" t="s">
        <v>61</v>
      </c>
      <c r="J5771" t="s">
        <v>62</v>
      </c>
      <c r="K5771">
        <v>10011</v>
      </c>
      <c r="L5771" t="s">
        <v>54</v>
      </c>
      <c r="M5771" t="s">
        <v>6101</v>
      </c>
      <c r="N5771" t="s">
        <v>128</v>
      </c>
      <c r="O5771" t="s">
        <v>6026</v>
      </c>
      <c r="P5771" s="4">
        <v>14.94</v>
      </c>
      <c r="Q5771" s="4">
        <v>18</v>
      </c>
      <c r="R5771" s="4">
        <f t="shared" si="362"/>
        <v>-3.0600000000000005</v>
      </c>
      <c r="S5771" s="4">
        <f t="shared" si="363"/>
        <v>-0.45900000000000007</v>
      </c>
    </row>
    <row r="5772" spans="1:19" ht="15.6" x14ac:dyDescent="0.3">
      <c r="A5772" t="s">
        <v>786</v>
      </c>
      <c r="B5772" s="1">
        <v>42564</v>
      </c>
      <c r="C5772" s="1">
        <v>42566</v>
      </c>
      <c r="D5772">
        <f t="shared" si="360"/>
        <v>2016</v>
      </c>
      <c r="E5772" t="str">
        <f t="shared" si="361"/>
        <v>Jul</v>
      </c>
      <c r="F5772" t="s">
        <v>67</v>
      </c>
      <c r="G5772" t="s">
        <v>709</v>
      </c>
      <c r="H5772" s="2" t="s">
        <v>22</v>
      </c>
      <c r="I5772" t="s">
        <v>61</v>
      </c>
      <c r="J5772" t="s">
        <v>62</v>
      </c>
      <c r="K5772">
        <v>10035</v>
      </c>
      <c r="L5772" t="s">
        <v>54</v>
      </c>
      <c r="M5772" t="s">
        <v>6101</v>
      </c>
      <c r="N5772" t="s">
        <v>128</v>
      </c>
      <c r="O5772" t="s">
        <v>6026</v>
      </c>
      <c r="P5772" s="4">
        <v>9.9600000000000009</v>
      </c>
      <c r="Q5772" s="4">
        <v>9.9600000000000009</v>
      </c>
      <c r="R5772" s="4">
        <f t="shared" si="362"/>
        <v>0</v>
      </c>
      <c r="S5772" s="4">
        <f t="shared" si="363"/>
        <v>0</v>
      </c>
    </row>
    <row r="5773" spans="1:19" ht="15.6" x14ac:dyDescent="0.3">
      <c r="A5773" t="s">
        <v>59</v>
      </c>
      <c r="B5773" s="1">
        <v>42890</v>
      </c>
      <c r="C5773" s="1">
        <v>42890</v>
      </c>
      <c r="D5773">
        <f t="shared" si="360"/>
        <v>2017</v>
      </c>
      <c r="E5773" t="str">
        <f t="shared" si="361"/>
        <v>Jun</v>
      </c>
      <c r="F5773" t="s">
        <v>30</v>
      </c>
      <c r="G5773" t="s">
        <v>60</v>
      </c>
      <c r="H5773" s="2" t="s">
        <v>22</v>
      </c>
      <c r="I5773" t="s">
        <v>61</v>
      </c>
      <c r="J5773" t="s">
        <v>62</v>
      </c>
      <c r="K5773">
        <v>10035</v>
      </c>
      <c r="L5773" t="s">
        <v>54</v>
      </c>
      <c r="M5773" t="s">
        <v>6101</v>
      </c>
      <c r="N5773" t="s">
        <v>128</v>
      </c>
      <c r="O5773" t="s">
        <v>6026</v>
      </c>
      <c r="P5773" s="4">
        <v>14.94</v>
      </c>
      <c r="Q5773" s="4">
        <v>18</v>
      </c>
      <c r="R5773" s="4">
        <f t="shared" si="362"/>
        <v>-3.0600000000000005</v>
      </c>
      <c r="S5773" s="4">
        <f t="shared" si="363"/>
        <v>-0.45900000000000007</v>
      </c>
    </row>
    <row r="5774" spans="1:19" ht="15.6" x14ac:dyDescent="0.3">
      <c r="A5774" t="s">
        <v>1250</v>
      </c>
      <c r="B5774" s="1">
        <v>42703</v>
      </c>
      <c r="C5774" s="1">
        <v>42708</v>
      </c>
      <c r="D5774">
        <f t="shared" si="360"/>
        <v>2016</v>
      </c>
      <c r="E5774" t="str">
        <f t="shared" si="361"/>
        <v>Nov</v>
      </c>
      <c r="F5774" t="s">
        <v>37</v>
      </c>
      <c r="G5774" t="s">
        <v>1251</v>
      </c>
      <c r="H5774" s="2" t="s">
        <v>22</v>
      </c>
      <c r="I5774" t="s">
        <v>97</v>
      </c>
      <c r="J5774" t="s">
        <v>89</v>
      </c>
      <c r="K5774">
        <v>48227</v>
      </c>
      <c r="L5774" t="s">
        <v>25</v>
      </c>
      <c r="M5774" t="s">
        <v>6101</v>
      </c>
      <c r="N5774" t="s">
        <v>128</v>
      </c>
      <c r="O5774" t="s">
        <v>6026</v>
      </c>
      <c r="P5774" s="4">
        <v>19.920000000000002</v>
      </c>
      <c r="Q5774" s="4">
        <v>18</v>
      </c>
      <c r="R5774" s="4">
        <f t="shared" si="362"/>
        <v>1.9200000000000017</v>
      </c>
      <c r="S5774" s="4">
        <f t="shared" si="363"/>
        <v>0.28800000000000026</v>
      </c>
    </row>
    <row r="5775" spans="1:19" ht="15.6" x14ac:dyDescent="0.3">
      <c r="A5775" t="s">
        <v>3989</v>
      </c>
      <c r="B5775" s="1">
        <v>43443</v>
      </c>
      <c r="C5775" s="1">
        <v>43445</v>
      </c>
      <c r="D5775">
        <f t="shared" si="360"/>
        <v>2018</v>
      </c>
      <c r="E5775" t="str">
        <f t="shared" si="361"/>
        <v>Dec</v>
      </c>
      <c r="F5775" t="s">
        <v>67</v>
      </c>
      <c r="G5775" t="s">
        <v>702</v>
      </c>
      <c r="H5775" s="2" t="s">
        <v>22</v>
      </c>
      <c r="I5775" t="s">
        <v>97</v>
      </c>
      <c r="J5775" t="s">
        <v>89</v>
      </c>
      <c r="K5775">
        <v>48234</v>
      </c>
      <c r="L5775" t="s">
        <v>25</v>
      </c>
      <c r="M5775" t="s">
        <v>6101</v>
      </c>
      <c r="N5775" t="s">
        <v>128</v>
      </c>
      <c r="O5775" t="s">
        <v>6026</v>
      </c>
      <c r="P5775" s="4">
        <v>14.94</v>
      </c>
      <c r="Q5775" s="4">
        <v>18</v>
      </c>
      <c r="R5775" s="4">
        <f t="shared" si="362"/>
        <v>-3.0600000000000005</v>
      </c>
      <c r="S5775" s="4">
        <f t="shared" si="363"/>
        <v>-0.45900000000000007</v>
      </c>
    </row>
    <row r="5776" spans="1:19" ht="15.6" x14ac:dyDescent="0.3">
      <c r="A5776" t="s">
        <v>5339</v>
      </c>
      <c r="B5776" s="1">
        <v>42039</v>
      </c>
      <c r="C5776" s="1">
        <v>42043</v>
      </c>
      <c r="D5776">
        <f t="shared" si="360"/>
        <v>2015</v>
      </c>
      <c r="E5776" t="str">
        <f t="shared" si="361"/>
        <v>Feb</v>
      </c>
      <c r="F5776" t="s">
        <v>37</v>
      </c>
      <c r="G5776" t="s">
        <v>1526</v>
      </c>
      <c r="H5776" s="2" t="s">
        <v>22</v>
      </c>
      <c r="I5776" t="s">
        <v>39</v>
      </c>
      <c r="J5776" t="s">
        <v>33</v>
      </c>
      <c r="K5776">
        <v>92024</v>
      </c>
      <c r="L5776" t="s">
        <v>34</v>
      </c>
      <c r="M5776" t="s">
        <v>6103</v>
      </c>
      <c r="N5776" t="s">
        <v>128</v>
      </c>
      <c r="O5776" t="s">
        <v>6026</v>
      </c>
      <c r="P5776" s="4">
        <v>34.24</v>
      </c>
      <c r="Q5776" s="4">
        <v>50</v>
      </c>
      <c r="R5776" s="4">
        <f t="shared" si="362"/>
        <v>-15.759999999999998</v>
      </c>
      <c r="S5776" s="4">
        <f t="shared" si="363"/>
        <v>-2.3639999999999994</v>
      </c>
    </row>
    <row r="5777" spans="1:19" ht="15.6" x14ac:dyDescent="0.3">
      <c r="A5777" t="s">
        <v>6104</v>
      </c>
      <c r="B5777" s="1">
        <v>42905</v>
      </c>
      <c r="C5777" s="1">
        <v>42906</v>
      </c>
      <c r="D5777">
        <f t="shared" si="360"/>
        <v>2017</v>
      </c>
      <c r="E5777" t="str">
        <f t="shared" si="361"/>
        <v>Jun</v>
      </c>
      <c r="F5777" t="s">
        <v>20</v>
      </c>
      <c r="G5777" t="s">
        <v>4193</v>
      </c>
      <c r="H5777" s="2" t="s">
        <v>22</v>
      </c>
      <c r="I5777" t="s">
        <v>32</v>
      </c>
      <c r="J5777" t="s">
        <v>33</v>
      </c>
      <c r="K5777">
        <v>94110</v>
      </c>
      <c r="L5777" t="s">
        <v>34</v>
      </c>
      <c r="M5777" t="s">
        <v>6103</v>
      </c>
      <c r="N5777" t="s">
        <v>110</v>
      </c>
      <c r="O5777" t="s">
        <v>6026</v>
      </c>
      <c r="P5777" s="4">
        <v>17.12</v>
      </c>
      <c r="Q5777" s="4">
        <v>18</v>
      </c>
      <c r="R5777" s="4">
        <f t="shared" si="362"/>
        <v>-0.87999999999999901</v>
      </c>
      <c r="S5777" s="4">
        <f t="shared" si="363"/>
        <v>-0.13199999999999984</v>
      </c>
    </row>
    <row r="5778" spans="1:19" ht="15.6" x14ac:dyDescent="0.3">
      <c r="A5778" t="s">
        <v>6105</v>
      </c>
      <c r="B5778" s="1">
        <v>42327</v>
      </c>
      <c r="C5778" s="1">
        <v>42332</v>
      </c>
      <c r="D5778">
        <f t="shared" si="360"/>
        <v>2015</v>
      </c>
      <c r="E5778" t="str">
        <f t="shared" si="361"/>
        <v>Nov</v>
      </c>
      <c r="F5778" t="s">
        <v>67</v>
      </c>
      <c r="G5778" t="s">
        <v>1680</v>
      </c>
      <c r="H5778" s="2" t="s">
        <v>22</v>
      </c>
      <c r="I5778" t="s">
        <v>4788</v>
      </c>
      <c r="J5778" t="s">
        <v>415</v>
      </c>
      <c r="K5778">
        <v>84106</v>
      </c>
      <c r="L5778" t="s">
        <v>34</v>
      </c>
      <c r="M5778" t="s">
        <v>6106</v>
      </c>
      <c r="N5778" t="s">
        <v>128</v>
      </c>
      <c r="O5778" t="s">
        <v>6026</v>
      </c>
      <c r="P5778" s="4">
        <v>166.44</v>
      </c>
      <c r="Q5778" s="4">
        <v>166.44</v>
      </c>
      <c r="R5778" s="4">
        <f t="shared" si="362"/>
        <v>0</v>
      </c>
      <c r="S5778" s="4">
        <f t="shared" si="363"/>
        <v>0</v>
      </c>
    </row>
    <row r="5779" spans="1:19" ht="15.6" x14ac:dyDescent="0.3">
      <c r="A5779" t="s">
        <v>1638</v>
      </c>
      <c r="B5779" s="1">
        <v>42358</v>
      </c>
      <c r="C5779" s="1">
        <v>42360</v>
      </c>
      <c r="D5779">
        <f t="shared" si="360"/>
        <v>2015</v>
      </c>
      <c r="E5779" t="str">
        <f t="shared" si="361"/>
        <v>Dec</v>
      </c>
      <c r="F5779" t="s">
        <v>20</v>
      </c>
      <c r="G5779" t="s">
        <v>1297</v>
      </c>
      <c r="H5779" s="2" t="s">
        <v>22</v>
      </c>
      <c r="I5779" t="s">
        <v>955</v>
      </c>
      <c r="J5779" t="s">
        <v>178</v>
      </c>
      <c r="K5779">
        <v>85705</v>
      </c>
      <c r="L5779" t="s">
        <v>34</v>
      </c>
      <c r="M5779" t="s">
        <v>6106</v>
      </c>
      <c r="N5779" t="s">
        <v>128</v>
      </c>
      <c r="O5779" t="s">
        <v>6026</v>
      </c>
      <c r="P5779" s="4">
        <v>221.92</v>
      </c>
      <c r="Q5779" s="4">
        <v>100</v>
      </c>
      <c r="R5779" s="4">
        <f t="shared" si="362"/>
        <v>121.91999999999999</v>
      </c>
      <c r="S5779" s="4">
        <f t="shared" si="363"/>
        <v>18.287999999999997</v>
      </c>
    </row>
    <row r="5780" spans="1:19" ht="15.6" x14ac:dyDescent="0.3">
      <c r="A5780" t="s">
        <v>913</v>
      </c>
      <c r="B5780" s="1">
        <v>42885</v>
      </c>
      <c r="C5780" s="1">
        <v>42890</v>
      </c>
      <c r="D5780">
        <f t="shared" si="360"/>
        <v>2017</v>
      </c>
      <c r="E5780" t="str">
        <f t="shared" si="361"/>
        <v>May</v>
      </c>
      <c r="F5780" t="s">
        <v>37</v>
      </c>
      <c r="G5780" t="s">
        <v>914</v>
      </c>
      <c r="H5780" s="2" t="s">
        <v>22</v>
      </c>
      <c r="I5780" t="s">
        <v>74</v>
      </c>
      <c r="J5780" t="s">
        <v>75</v>
      </c>
      <c r="K5780">
        <v>80134</v>
      </c>
      <c r="L5780" t="s">
        <v>34</v>
      </c>
      <c r="M5780" t="s">
        <v>6106</v>
      </c>
      <c r="N5780" t="s">
        <v>128</v>
      </c>
      <c r="O5780" t="s">
        <v>6026</v>
      </c>
      <c r="P5780" s="4">
        <v>32.792000000000002</v>
      </c>
      <c r="Q5780" s="4">
        <v>32.792000000000002</v>
      </c>
      <c r="R5780" s="4">
        <f t="shared" si="362"/>
        <v>0</v>
      </c>
      <c r="S5780" s="4">
        <f t="shared" si="363"/>
        <v>0</v>
      </c>
    </row>
    <row r="5781" spans="1:19" ht="15.6" x14ac:dyDescent="0.3">
      <c r="A5781" t="s">
        <v>6107</v>
      </c>
      <c r="B5781" s="1">
        <v>43262</v>
      </c>
      <c r="C5781" s="1">
        <v>43262</v>
      </c>
      <c r="D5781">
        <f t="shared" si="360"/>
        <v>2018</v>
      </c>
      <c r="E5781" t="str">
        <f t="shared" si="361"/>
        <v>Jun</v>
      </c>
      <c r="F5781" t="s">
        <v>30</v>
      </c>
      <c r="G5781" t="s">
        <v>3297</v>
      </c>
      <c r="H5781" s="2" t="s">
        <v>22</v>
      </c>
      <c r="I5781" t="s">
        <v>47</v>
      </c>
      <c r="J5781" t="s">
        <v>33</v>
      </c>
      <c r="K5781">
        <v>90004</v>
      </c>
      <c r="L5781" t="s">
        <v>34</v>
      </c>
      <c r="M5781" t="s">
        <v>6106</v>
      </c>
      <c r="N5781" t="s">
        <v>128</v>
      </c>
      <c r="O5781" t="s">
        <v>6026</v>
      </c>
      <c r="P5781" s="4">
        <v>122.97</v>
      </c>
      <c r="Q5781" s="4">
        <v>122.97</v>
      </c>
      <c r="R5781" s="4">
        <f t="shared" si="362"/>
        <v>0</v>
      </c>
      <c r="S5781" s="4">
        <f t="shared" si="363"/>
        <v>0</v>
      </c>
    </row>
    <row r="5782" spans="1:19" ht="15.6" x14ac:dyDescent="0.3">
      <c r="A5782" t="s">
        <v>6108</v>
      </c>
      <c r="B5782" s="1">
        <v>43437</v>
      </c>
      <c r="C5782" s="1">
        <v>43437</v>
      </c>
      <c r="D5782">
        <f t="shared" si="360"/>
        <v>2018</v>
      </c>
      <c r="E5782" t="str">
        <f t="shared" si="361"/>
        <v>Dec</v>
      </c>
      <c r="F5782" t="s">
        <v>30</v>
      </c>
      <c r="G5782" t="s">
        <v>812</v>
      </c>
      <c r="H5782" s="2" t="s">
        <v>22</v>
      </c>
      <c r="I5782" t="s">
        <v>39</v>
      </c>
      <c r="J5782" t="s">
        <v>33</v>
      </c>
      <c r="K5782">
        <v>92024</v>
      </c>
      <c r="L5782" t="s">
        <v>34</v>
      </c>
      <c r="M5782" t="s">
        <v>6106</v>
      </c>
      <c r="N5782" t="s">
        <v>128</v>
      </c>
      <c r="O5782" t="s">
        <v>6026</v>
      </c>
      <c r="P5782" s="4">
        <v>166.44</v>
      </c>
      <c r="Q5782" s="4">
        <v>166.44</v>
      </c>
      <c r="R5782" s="4">
        <f t="shared" si="362"/>
        <v>0</v>
      </c>
      <c r="S5782" s="4">
        <f t="shared" si="363"/>
        <v>0</v>
      </c>
    </row>
    <row r="5783" spans="1:19" x14ac:dyDescent="0.3">
      <c r="A5783" t="s">
        <v>514</v>
      </c>
      <c r="B5783" s="1">
        <v>42771</v>
      </c>
      <c r="C5783" s="1">
        <v>42771</v>
      </c>
      <c r="D5783">
        <f t="shared" si="360"/>
        <v>2017</v>
      </c>
      <c r="E5783" t="str">
        <f t="shared" si="361"/>
        <v>Feb</v>
      </c>
      <c r="F5783" t="s">
        <v>30</v>
      </c>
      <c r="G5783" t="s">
        <v>354</v>
      </c>
      <c r="H5783" t="s">
        <v>51</v>
      </c>
      <c r="I5783" t="s">
        <v>515</v>
      </c>
      <c r="J5783" t="s">
        <v>183</v>
      </c>
      <c r="K5783">
        <v>30080</v>
      </c>
      <c r="L5783" t="s">
        <v>44</v>
      </c>
      <c r="M5783" t="s">
        <v>6106</v>
      </c>
      <c r="N5783" t="s">
        <v>128</v>
      </c>
      <c r="O5783" t="s">
        <v>6026</v>
      </c>
      <c r="P5783" s="4">
        <v>122.97</v>
      </c>
      <c r="Q5783" s="4">
        <v>122.97</v>
      </c>
      <c r="R5783" s="4">
        <f t="shared" si="362"/>
        <v>0</v>
      </c>
      <c r="S5783" s="4">
        <f t="shared" si="363"/>
        <v>0</v>
      </c>
    </row>
    <row r="5784" spans="1:19" ht="15.6" x14ac:dyDescent="0.3">
      <c r="A5784" t="s">
        <v>1725</v>
      </c>
      <c r="B5784" s="1">
        <v>43352</v>
      </c>
      <c r="C5784" s="1">
        <v>43357</v>
      </c>
      <c r="D5784">
        <f t="shared" si="360"/>
        <v>2018</v>
      </c>
      <c r="E5784" t="str">
        <f t="shared" si="361"/>
        <v>Sep</v>
      </c>
      <c r="F5784" t="s">
        <v>37</v>
      </c>
      <c r="G5784" t="s">
        <v>328</v>
      </c>
      <c r="H5784" s="2" t="s">
        <v>22</v>
      </c>
      <c r="I5784" t="s">
        <v>139</v>
      </c>
      <c r="J5784" t="s">
        <v>250</v>
      </c>
      <c r="K5784">
        <v>38401</v>
      </c>
      <c r="L5784" t="s">
        <v>44</v>
      </c>
      <c r="M5784" t="s">
        <v>6106</v>
      </c>
      <c r="N5784" t="s">
        <v>128</v>
      </c>
      <c r="O5784" t="s">
        <v>6026</v>
      </c>
      <c r="P5784" s="4">
        <v>177.536</v>
      </c>
      <c r="Q5784" s="4">
        <v>177.536</v>
      </c>
      <c r="R5784" s="4">
        <f t="shared" si="362"/>
        <v>0</v>
      </c>
      <c r="S5784" s="4">
        <f t="shared" si="363"/>
        <v>0</v>
      </c>
    </row>
    <row r="5785" spans="1:19" ht="15.6" x14ac:dyDescent="0.3">
      <c r="A5785" t="s">
        <v>6109</v>
      </c>
      <c r="B5785" s="1">
        <v>43183</v>
      </c>
      <c r="C5785" s="1">
        <v>43187</v>
      </c>
      <c r="D5785">
        <f t="shared" si="360"/>
        <v>2018</v>
      </c>
      <c r="E5785" t="str">
        <f t="shared" si="361"/>
        <v>Mar</v>
      </c>
      <c r="F5785" t="s">
        <v>67</v>
      </c>
      <c r="G5785" t="s">
        <v>160</v>
      </c>
      <c r="H5785" s="2" t="s">
        <v>22</v>
      </c>
      <c r="I5785" t="s">
        <v>61</v>
      </c>
      <c r="J5785" t="s">
        <v>62</v>
      </c>
      <c r="K5785">
        <v>10009</v>
      </c>
      <c r="L5785" t="s">
        <v>54</v>
      </c>
      <c r="M5785" t="s">
        <v>6106</v>
      </c>
      <c r="N5785" t="s">
        <v>128</v>
      </c>
      <c r="O5785" t="s">
        <v>6026</v>
      </c>
      <c r="P5785" s="4">
        <v>221.92</v>
      </c>
      <c r="Q5785" s="4">
        <v>221.92</v>
      </c>
      <c r="R5785" s="4">
        <f t="shared" si="362"/>
        <v>0</v>
      </c>
      <c r="S5785" s="4">
        <f t="shared" si="363"/>
        <v>0</v>
      </c>
    </row>
    <row r="5786" spans="1:19" ht="15.6" x14ac:dyDescent="0.3">
      <c r="A5786" t="s">
        <v>2697</v>
      </c>
      <c r="B5786" s="1">
        <v>43333</v>
      </c>
      <c r="C5786" s="1">
        <v>43339</v>
      </c>
      <c r="D5786">
        <f t="shared" si="360"/>
        <v>2018</v>
      </c>
      <c r="E5786" t="str">
        <f t="shared" si="361"/>
        <v>Aug</v>
      </c>
      <c r="F5786" t="s">
        <v>37</v>
      </c>
      <c r="G5786" t="s">
        <v>822</v>
      </c>
      <c r="H5786" s="2" t="s">
        <v>22</v>
      </c>
      <c r="I5786" t="s">
        <v>139</v>
      </c>
      <c r="J5786" t="s">
        <v>140</v>
      </c>
      <c r="K5786">
        <v>21044</v>
      </c>
      <c r="L5786" t="s">
        <v>54</v>
      </c>
      <c r="M5786" t="s">
        <v>6106</v>
      </c>
      <c r="N5786" t="s">
        <v>128</v>
      </c>
      <c r="O5786" t="s">
        <v>6026</v>
      </c>
      <c r="P5786" s="4">
        <v>277.39999999999998</v>
      </c>
      <c r="Q5786" s="4">
        <v>277.39999999999998</v>
      </c>
      <c r="R5786" s="4">
        <f t="shared" si="362"/>
        <v>0</v>
      </c>
      <c r="S5786" s="4">
        <f t="shared" si="363"/>
        <v>0</v>
      </c>
    </row>
    <row r="5787" spans="1:19" ht="15.6" x14ac:dyDescent="0.3">
      <c r="A5787" t="s">
        <v>2009</v>
      </c>
      <c r="B5787" s="1">
        <v>42460</v>
      </c>
      <c r="C5787" s="1">
        <v>42465</v>
      </c>
      <c r="D5787">
        <f t="shared" si="360"/>
        <v>2016</v>
      </c>
      <c r="E5787" t="str">
        <f t="shared" si="361"/>
        <v>Mar</v>
      </c>
      <c r="F5787" t="s">
        <v>37</v>
      </c>
      <c r="G5787" t="s">
        <v>1420</v>
      </c>
      <c r="H5787" s="2" t="s">
        <v>22</v>
      </c>
      <c r="I5787" t="s">
        <v>113</v>
      </c>
      <c r="J5787" t="s">
        <v>109</v>
      </c>
      <c r="K5787">
        <v>77095</v>
      </c>
      <c r="L5787" t="s">
        <v>25</v>
      </c>
      <c r="M5787" t="s">
        <v>6106</v>
      </c>
      <c r="N5787" t="s">
        <v>128</v>
      </c>
      <c r="O5787" t="s">
        <v>6026</v>
      </c>
      <c r="P5787" s="4">
        <v>98.376000000000005</v>
      </c>
      <c r="Q5787" s="4">
        <v>98.376000000000005</v>
      </c>
      <c r="R5787" s="4">
        <f t="shared" si="362"/>
        <v>0</v>
      </c>
      <c r="S5787" s="4">
        <f t="shared" si="363"/>
        <v>0</v>
      </c>
    </row>
    <row r="5788" spans="1:19" x14ac:dyDescent="0.3">
      <c r="A5788" t="s">
        <v>4603</v>
      </c>
      <c r="B5788" s="1">
        <v>42912</v>
      </c>
      <c r="C5788" s="1">
        <v>42912</v>
      </c>
      <c r="D5788">
        <f t="shared" si="360"/>
        <v>2017</v>
      </c>
      <c r="E5788" t="str">
        <f t="shared" si="361"/>
        <v>Jun</v>
      </c>
      <c r="F5788" t="s">
        <v>30</v>
      </c>
      <c r="G5788" t="s">
        <v>2284</v>
      </c>
      <c r="H5788" t="s">
        <v>51</v>
      </c>
      <c r="I5788" t="s">
        <v>2029</v>
      </c>
      <c r="J5788" t="s">
        <v>89</v>
      </c>
      <c r="K5788">
        <v>48066</v>
      </c>
      <c r="L5788" t="s">
        <v>25</v>
      </c>
      <c r="M5788" t="s">
        <v>6106</v>
      </c>
      <c r="N5788" t="s">
        <v>128</v>
      </c>
      <c r="O5788" t="s">
        <v>6026</v>
      </c>
      <c r="P5788" s="4">
        <v>368.91</v>
      </c>
      <c r="Q5788" s="4">
        <v>368.91</v>
      </c>
      <c r="R5788" s="4">
        <f t="shared" si="362"/>
        <v>0</v>
      </c>
      <c r="S5788" s="4">
        <f t="shared" si="363"/>
        <v>0</v>
      </c>
    </row>
    <row r="5789" spans="1:19" ht="15.6" x14ac:dyDescent="0.3">
      <c r="A5789" t="s">
        <v>4845</v>
      </c>
      <c r="B5789" s="1">
        <v>43283</v>
      </c>
      <c r="C5789" s="1">
        <v>43286</v>
      </c>
      <c r="D5789">
        <f t="shared" si="360"/>
        <v>2018</v>
      </c>
      <c r="E5789" t="str">
        <f t="shared" si="361"/>
        <v>Jul</v>
      </c>
      <c r="F5789" t="s">
        <v>20</v>
      </c>
      <c r="G5789" t="s">
        <v>1141</v>
      </c>
      <c r="H5789" s="2" t="s">
        <v>22</v>
      </c>
      <c r="I5789" t="s">
        <v>113</v>
      </c>
      <c r="J5789" t="s">
        <v>109</v>
      </c>
      <c r="K5789">
        <v>77036</v>
      </c>
      <c r="L5789" t="s">
        <v>25</v>
      </c>
      <c r="M5789" t="s">
        <v>6106</v>
      </c>
      <c r="N5789" t="s">
        <v>128</v>
      </c>
      <c r="O5789" t="s">
        <v>6026</v>
      </c>
      <c r="P5789" s="4">
        <v>163.96</v>
      </c>
      <c r="Q5789" s="4">
        <v>163.96</v>
      </c>
      <c r="R5789" s="4">
        <f t="shared" si="362"/>
        <v>0</v>
      </c>
      <c r="S5789" s="4">
        <f t="shared" si="363"/>
        <v>0</v>
      </c>
    </row>
    <row r="5790" spans="1:19" x14ac:dyDescent="0.3">
      <c r="A5790" t="s">
        <v>6110</v>
      </c>
      <c r="B5790" s="1">
        <v>42452</v>
      </c>
      <c r="C5790" s="1">
        <v>42459</v>
      </c>
      <c r="D5790">
        <f t="shared" si="360"/>
        <v>2016</v>
      </c>
      <c r="E5790" t="str">
        <f t="shared" si="361"/>
        <v>Mar</v>
      </c>
      <c r="F5790" t="s">
        <v>37</v>
      </c>
      <c r="G5790" t="s">
        <v>521</v>
      </c>
      <c r="H5790" t="s">
        <v>51</v>
      </c>
      <c r="I5790" t="s">
        <v>47</v>
      </c>
      <c r="J5790" t="s">
        <v>33</v>
      </c>
      <c r="K5790">
        <v>90049</v>
      </c>
      <c r="L5790" t="s">
        <v>34</v>
      </c>
      <c r="M5790" t="s">
        <v>6111</v>
      </c>
      <c r="N5790" t="s">
        <v>128</v>
      </c>
      <c r="O5790" t="s">
        <v>6026</v>
      </c>
      <c r="P5790" s="4">
        <v>33.36</v>
      </c>
      <c r="Q5790" s="4">
        <v>33.36</v>
      </c>
      <c r="R5790" s="4">
        <f t="shared" si="362"/>
        <v>0</v>
      </c>
      <c r="S5790" s="4">
        <f t="shared" si="363"/>
        <v>0</v>
      </c>
    </row>
    <row r="5791" spans="1:19" x14ac:dyDescent="0.3">
      <c r="A5791" t="s">
        <v>6112</v>
      </c>
      <c r="B5791" s="1">
        <v>43002</v>
      </c>
      <c r="C5791" s="1">
        <v>43004</v>
      </c>
      <c r="D5791">
        <f t="shared" si="360"/>
        <v>2017</v>
      </c>
      <c r="E5791" t="str">
        <f t="shared" si="361"/>
        <v>Sep</v>
      </c>
      <c r="F5791" t="s">
        <v>67</v>
      </c>
      <c r="G5791" t="s">
        <v>947</v>
      </c>
      <c r="H5791" t="s">
        <v>51</v>
      </c>
      <c r="I5791" t="s">
        <v>47</v>
      </c>
      <c r="J5791" t="s">
        <v>33</v>
      </c>
      <c r="K5791">
        <v>90004</v>
      </c>
      <c r="L5791" t="s">
        <v>34</v>
      </c>
      <c r="M5791" t="s">
        <v>6111</v>
      </c>
      <c r="N5791" t="s">
        <v>128</v>
      </c>
      <c r="O5791" t="s">
        <v>6026</v>
      </c>
      <c r="P5791" s="4">
        <v>41.7</v>
      </c>
      <c r="Q5791" s="4">
        <v>41.7</v>
      </c>
      <c r="R5791" s="4">
        <f t="shared" si="362"/>
        <v>0</v>
      </c>
      <c r="S5791" s="4">
        <f t="shared" si="363"/>
        <v>0</v>
      </c>
    </row>
    <row r="5792" spans="1:19" x14ac:dyDescent="0.3">
      <c r="A5792" t="s">
        <v>5453</v>
      </c>
      <c r="B5792" s="1">
        <v>43003</v>
      </c>
      <c r="C5792" s="1">
        <v>43007</v>
      </c>
      <c r="D5792">
        <f t="shared" si="360"/>
        <v>2017</v>
      </c>
      <c r="E5792" t="str">
        <f t="shared" si="361"/>
        <v>Sep</v>
      </c>
      <c r="F5792" t="s">
        <v>37</v>
      </c>
      <c r="G5792" t="s">
        <v>439</v>
      </c>
      <c r="H5792" t="s">
        <v>51</v>
      </c>
      <c r="I5792" t="s">
        <v>1972</v>
      </c>
      <c r="J5792" t="s">
        <v>242</v>
      </c>
      <c r="K5792">
        <v>97224</v>
      </c>
      <c r="L5792" t="s">
        <v>34</v>
      </c>
      <c r="M5792" t="s">
        <v>6111</v>
      </c>
      <c r="N5792" t="s">
        <v>128</v>
      </c>
      <c r="O5792" t="s">
        <v>6026</v>
      </c>
      <c r="P5792" s="4">
        <v>60.048000000000002</v>
      </c>
      <c r="Q5792" s="4">
        <v>60.048000000000002</v>
      </c>
      <c r="R5792" s="4">
        <f t="shared" si="362"/>
        <v>0</v>
      </c>
      <c r="S5792" s="4">
        <f t="shared" si="363"/>
        <v>0</v>
      </c>
    </row>
    <row r="5793" spans="1:19" ht="15.6" x14ac:dyDescent="0.3">
      <c r="A5793" t="s">
        <v>6113</v>
      </c>
      <c r="B5793" s="1">
        <v>43441</v>
      </c>
      <c r="C5793" s="1">
        <v>43448</v>
      </c>
      <c r="D5793">
        <f t="shared" si="360"/>
        <v>2018</v>
      </c>
      <c r="E5793" t="str">
        <f t="shared" si="361"/>
        <v>Dec</v>
      </c>
      <c r="F5793" t="s">
        <v>37</v>
      </c>
      <c r="G5793" t="s">
        <v>421</v>
      </c>
      <c r="H5793" s="2" t="s">
        <v>22</v>
      </c>
      <c r="I5793" t="s">
        <v>32</v>
      </c>
      <c r="J5793" t="s">
        <v>33</v>
      </c>
      <c r="K5793">
        <v>94122</v>
      </c>
      <c r="L5793" t="s">
        <v>34</v>
      </c>
      <c r="M5793" t="s">
        <v>6111</v>
      </c>
      <c r="N5793" t="s">
        <v>128</v>
      </c>
      <c r="O5793" t="s">
        <v>6026</v>
      </c>
      <c r="P5793" s="4">
        <v>50.04</v>
      </c>
      <c r="Q5793" s="4">
        <v>50.04</v>
      </c>
      <c r="R5793" s="4">
        <f t="shared" si="362"/>
        <v>0</v>
      </c>
      <c r="S5793" s="4">
        <f t="shared" si="363"/>
        <v>0</v>
      </c>
    </row>
    <row r="5794" spans="1:19" ht="15.6" x14ac:dyDescent="0.3">
      <c r="A5794" t="s">
        <v>2165</v>
      </c>
      <c r="B5794" s="1">
        <v>42030</v>
      </c>
      <c r="C5794" s="1">
        <v>42035</v>
      </c>
      <c r="D5794">
        <f t="shared" si="360"/>
        <v>2015</v>
      </c>
      <c r="E5794" t="str">
        <f t="shared" si="361"/>
        <v>Jan</v>
      </c>
      <c r="F5794" t="s">
        <v>37</v>
      </c>
      <c r="G5794" t="s">
        <v>1556</v>
      </c>
      <c r="H5794" s="2" t="s">
        <v>22</v>
      </c>
      <c r="I5794" t="s">
        <v>2065</v>
      </c>
      <c r="J5794" t="s">
        <v>158</v>
      </c>
      <c r="K5794">
        <v>22304</v>
      </c>
      <c r="L5794" t="s">
        <v>44</v>
      </c>
      <c r="M5794" t="s">
        <v>6111</v>
      </c>
      <c r="N5794" t="s">
        <v>128</v>
      </c>
      <c r="O5794" t="s">
        <v>6026</v>
      </c>
      <c r="P5794" s="4">
        <v>16.68</v>
      </c>
      <c r="Q5794" s="4">
        <v>18</v>
      </c>
      <c r="R5794" s="4">
        <f t="shared" si="362"/>
        <v>-1.3200000000000003</v>
      </c>
      <c r="S5794" s="4">
        <f t="shared" si="363"/>
        <v>-0.19800000000000004</v>
      </c>
    </row>
    <row r="5795" spans="1:19" ht="15.6" x14ac:dyDescent="0.3">
      <c r="A5795" t="s">
        <v>1752</v>
      </c>
      <c r="B5795" s="1">
        <v>43393</v>
      </c>
      <c r="C5795" s="1">
        <v>43393</v>
      </c>
      <c r="D5795">
        <f t="shared" si="360"/>
        <v>2018</v>
      </c>
      <c r="E5795" t="str">
        <f t="shared" si="361"/>
        <v>Oct</v>
      </c>
      <c r="F5795" t="s">
        <v>30</v>
      </c>
      <c r="G5795" t="s">
        <v>1753</v>
      </c>
      <c r="H5795" s="2" t="s">
        <v>22</v>
      </c>
      <c r="I5795" t="s">
        <v>78</v>
      </c>
      <c r="J5795" t="s">
        <v>79</v>
      </c>
      <c r="K5795">
        <v>32216</v>
      </c>
      <c r="L5795" t="s">
        <v>44</v>
      </c>
      <c r="M5795" t="s">
        <v>6111</v>
      </c>
      <c r="N5795" t="s">
        <v>128</v>
      </c>
      <c r="O5795" t="s">
        <v>6026</v>
      </c>
      <c r="P5795" s="4">
        <v>6.6719999999999997</v>
      </c>
      <c r="Q5795" s="4">
        <v>5</v>
      </c>
      <c r="R5795" s="4">
        <f t="shared" si="362"/>
        <v>1.6719999999999997</v>
      </c>
      <c r="S5795" s="4">
        <f t="shared" si="363"/>
        <v>0.25079999999999997</v>
      </c>
    </row>
    <row r="5796" spans="1:19" ht="15.6" x14ac:dyDescent="0.3">
      <c r="A5796" t="s">
        <v>6114</v>
      </c>
      <c r="B5796" s="1">
        <v>43261</v>
      </c>
      <c r="C5796" s="1">
        <v>43261</v>
      </c>
      <c r="D5796">
        <f t="shared" si="360"/>
        <v>2018</v>
      </c>
      <c r="E5796" t="str">
        <f t="shared" si="361"/>
        <v>Jun</v>
      </c>
      <c r="F5796" t="s">
        <v>30</v>
      </c>
      <c r="G5796" t="s">
        <v>312</v>
      </c>
      <c r="H5796" s="2" t="s">
        <v>22</v>
      </c>
      <c r="I5796" t="s">
        <v>100</v>
      </c>
      <c r="J5796" t="s">
        <v>101</v>
      </c>
      <c r="K5796">
        <v>19143</v>
      </c>
      <c r="L5796" t="s">
        <v>54</v>
      </c>
      <c r="M5796" t="s">
        <v>6111</v>
      </c>
      <c r="N5796" t="s">
        <v>128</v>
      </c>
      <c r="O5796" t="s">
        <v>6026</v>
      </c>
      <c r="P5796" s="4">
        <v>40.031999999999996</v>
      </c>
      <c r="Q5796" s="4">
        <v>40.031999999999996</v>
      </c>
      <c r="R5796" s="4">
        <f t="shared" si="362"/>
        <v>0</v>
      </c>
      <c r="S5796" s="4">
        <f t="shared" si="363"/>
        <v>0</v>
      </c>
    </row>
    <row r="5797" spans="1:19" ht="15.6" x14ac:dyDescent="0.3">
      <c r="A5797" t="s">
        <v>764</v>
      </c>
      <c r="B5797" s="1">
        <v>43069</v>
      </c>
      <c r="C5797" s="1">
        <v>43075</v>
      </c>
      <c r="D5797">
        <f t="shared" si="360"/>
        <v>2017</v>
      </c>
      <c r="E5797" t="str">
        <f t="shared" si="361"/>
        <v>Nov</v>
      </c>
      <c r="F5797" t="s">
        <v>37</v>
      </c>
      <c r="G5797" t="s">
        <v>556</v>
      </c>
      <c r="H5797" s="2" t="s">
        <v>22</v>
      </c>
      <c r="I5797" t="s">
        <v>97</v>
      </c>
      <c r="J5797" t="s">
        <v>89</v>
      </c>
      <c r="K5797">
        <v>48227</v>
      </c>
      <c r="L5797" t="s">
        <v>25</v>
      </c>
      <c r="M5797" t="s">
        <v>6111</v>
      </c>
      <c r="N5797" t="s">
        <v>128</v>
      </c>
      <c r="O5797" t="s">
        <v>6026</v>
      </c>
      <c r="P5797" s="4">
        <v>33.36</v>
      </c>
      <c r="Q5797" s="4">
        <v>33.36</v>
      </c>
      <c r="R5797" s="4">
        <f t="shared" si="362"/>
        <v>0</v>
      </c>
      <c r="S5797" s="4">
        <f t="shared" si="363"/>
        <v>0</v>
      </c>
    </row>
    <row r="5798" spans="1:19" x14ac:dyDescent="0.3">
      <c r="A5798" t="s">
        <v>2572</v>
      </c>
      <c r="B5798" s="1">
        <v>42205</v>
      </c>
      <c r="C5798" s="1">
        <v>42207</v>
      </c>
      <c r="D5798">
        <f t="shared" si="360"/>
        <v>2015</v>
      </c>
      <c r="E5798" t="str">
        <f t="shared" si="361"/>
        <v>Jul</v>
      </c>
      <c r="F5798" t="s">
        <v>20</v>
      </c>
      <c r="G5798" t="s">
        <v>776</v>
      </c>
      <c r="H5798" t="s">
        <v>105</v>
      </c>
      <c r="I5798" t="s">
        <v>39</v>
      </c>
      <c r="J5798" t="s">
        <v>33</v>
      </c>
      <c r="K5798">
        <v>92105</v>
      </c>
      <c r="L5798" t="s">
        <v>34</v>
      </c>
      <c r="M5798" t="s">
        <v>6115</v>
      </c>
      <c r="N5798" t="s">
        <v>128</v>
      </c>
      <c r="O5798" t="s">
        <v>6026</v>
      </c>
      <c r="P5798" s="4">
        <v>104.85</v>
      </c>
      <c r="Q5798" s="4">
        <v>104.85</v>
      </c>
      <c r="R5798" s="4">
        <f t="shared" si="362"/>
        <v>0</v>
      </c>
      <c r="S5798" s="4">
        <f t="shared" si="363"/>
        <v>0</v>
      </c>
    </row>
    <row r="5799" spans="1:19" x14ac:dyDescent="0.3">
      <c r="A5799" t="s">
        <v>3386</v>
      </c>
      <c r="B5799" s="1">
        <v>42910</v>
      </c>
      <c r="C5799" s="1">
        <v>42912</v>
      </c>
      <c r="D5799">
        <f t="shared" si="360"/>
        <v>2017</v>
      </c>
      <c r="E5799" t="str">
        <f t="shared" si="361"/>
        <v>Jun</v>
      </c>
      <c r="F5799" t="s">
        <v>67</v>
      </c>
      <c r="G5799" t="s">
        <v>3387</v>
      </c>
      <c r="H5799" t="s">
        <v>51</v>
      </c>
      <c r="I5799" t="s">
        <v>39</v>
      </c>
      <c r="J5799" t="s">
        <v>33</v>
      </c>
      <c r="K5799">
        <v>92037</v>
      </c>
      <c r="L5799" t="s">
        <v>34</v>
      </c>
      <c r="M5799" t="s">
        <v>6115</v>
      </c>
      <c r="N5799" t="s">
        <v>128</v>
      </c>
      <c r="O5799" t="s">
        <v>6026</v>
      </c>
      <c r="P5799" s="4">
        <v>104.85</v>
      </c>
      <c r="Q5799" s="4">
        <v>104.85</v>
      </c>
      <c r="R5799" s="4">
        <f t="shared" si="362"/>
        <v>0</v>
      </c>
      <c r="S5799" s="4">
        <f t="shared" si="363"/>
        <v>0</v>
      </c>
    </row>
    <row r="5800" spans="1:19" x14ac:dyDescent="0.3">
      <c r="A5800" t="s">
        <v>3087</v>
      </c>
      <c r="B5800" s="1">
        <v>42844</v>
      </c>
      <c r="C5800" s="1">
        <v>42850</v>
      </c>
      <c r="D5800">
        <f t="shared" si="360"/>
        <v>2017</v>
      </c>
      <c r="E5800" t="str">
        <f t="shared" si="361"/>
        <v>Apr</v>
      </c>
      <c r="F5800" t="s">
        <v>37</v>
      </c>
      <c r="G5800" t="s">
        <v>2363</v>
      </c>
      <c r="H5800" t="s">
        <v>51</v>
      </c>
      <c r="I5800" t="s">
        <v>182</v>
      </c>
      <c r="J5800" t="s">
        <v>233</v>
      </c>
      <c r="K5800">
        <v>43229</v>
      </c>
      <c r="L5800" t="s">
        <v>54</v>
      </c>
      <c r="M5800" t="s">
        <v>6115</v>
      </c>
      <c r="N5800" t="s">
        <v>128</v>
      </c>
      <c r="O5800" t="s">
        <v>6026</v>
      </c>
      <c r="P5800" s="4">
        <v>419.4</v>
      </c>
      <c r="Q5800" s="4">
        <v>419.4</v>
      </c>
      <c r="R5800" s="4">
        <f t="shared" si="362"/>
        <v>0</v>
      </c>
      <c r="S5800" s="4">
        <f t="shared" si="363"/>
        <v>0</v>
      </c>
    </row>
    <row r="5801" spans="1:19" x14ac:dyDescent="0.3">
      <c r="A5801" t="s">
        <v>1589</v>
      </c>
      <c r="B5801" s="1">
        <v>43346</v>
      </c>
      <c r="C5801" s="1">
        <v>43349</v>
      </c>
      <c r="D5801">
        <f t="shared" si="360"/>
        <v>2018</v>
      </c>
      <c r="E5801" t="str">
        <f t="shared" si="361"/>
        <v>Sep</v>
      </c>
      <c r="F5801" t="s">
        <v>67</v>
      </c>
      <c r="G5801" t="s">
        <v>1590</v>
      </c>
      <c r="H5801" t="s">
        <v>22</v>
      </c>
      <c r="I5801" t="s">
        <v>61</v>
      </c>
      <c r="J5801" t="s">
        <v>62</v>
      </c>
      <c r="K5801">
        <v>10035</v>
      </c>
      <c r="L5801" t="s">
        <v>54</v>
      </c>
      <c r="M5801" t="s">
        <v>6115</v>
      </c>
      <c r="N5801" t="s">
        <v>128</v>
      </c>
      <c r="O5801" t="s">
        <v>6026</v>
      </c>
      <c r="P5801" s="4">
        <v>419.4</v>
      </c>
      <c r="Q5801" s="4">
        <v>419.4</v>
      </c>
      <c r="R5801" s="4">
        <f t="shared" si="362"/>
        <v>0</v>
      </c>
      <c r="S5801" s="4">
        <f t="shared" si="363"/>
        <v>0</v>
      </c>
    </row>
    <row r="5802" spans="1:19" x14ac:dyDescent="0.3">
      <c r="A5802" t="s">
        <v>4543</v>
      </c>
      <c r="B5802" s="1">
        <v>43059</v>
      </c>
      <c r="C5802" s="1">
        <v>43064</v>
      </c>
      <c r="D5802">
        <f t="shared" si="360"/>
        <v>2017</v>
      </c>
      <c r="E5802" t="str">
        <f t="shared" si="361"/>
        <v>Nov</v>
      </c>
      <c r="F5802" t="s">
        <v>37</v>
      </c>
      <c r="G5802" t="s">
        <v>1898</v>
      </c>
      <c r="H5802" t="s">
        <v>51</v>
      </c>
      <c r="I5802" t="s">
        <v>182</v>
      </c>
      <c r="J5802" t="s">
        <v>653</v>
      </c>
      <c r="K5802">
        <v>47201</v>
      </c>
      <c r="L5802" t="s">
        <v>25</v>
      </c>
      <c r="M5802" t="s">
        <v>6115</v>
      </c>
      <c r="N5802" t="s">
        <v>128</v>
      </c>
      <c r="O5802" t="s">
        <v>6026</v>
      </c>
      <c r="P5802" s="4">
        <v>314.55</v>
      </c>
      <c r="Q5802" s="4">
        <v>314.55</v>
      </c>
      <c r="R5802" s="4">
        <f t="shared" si="362"/>
        <v>0</v>
      </c>
      <c r="S5802" s="4">
        <f t="shared" si="363"/>
        <v>0</v>
      </c>
    </row>
    <row r="5803" spans="1:19" x14ac:dyDescent="0.3">
      <c r="A5803" t="s">
        <v>2827</v>
      </c>
      <c r="B5803" s="1">
        <v>43134</v>
      </c>
      <c r="C5803" s="1">
        <v>43138</v>
      </c>
      <c r="D5803">
        <f t="shared" si="360"/>
        <v>2018</v>
      </c>
      <c r="E5803" t="str">
        <f t="shared" si="361"/>
        <v>Feb</v>
      </c>
      <c r="F5803" t="s">
        <v>67</v>
      </c>
      <c r="G5803" t="s">
        <v>772</v>
      </c>
      <c r="H5803" t="s">
        <v>22</v>
      </c>
      <c r="I5803" t="s">
        <v>23</v>
      </c>
      <c r="J5803" t="s">
        <v>24</v>
      </c>
      <c r="K5803">
        <v>60610</v>
      </c>
      <c r="L5803" t="s">
        <v>25</v>
      </c>
      <c r="M5803" t="s">
        <v>6115</v>
      </c>
      <c r="N5803" t="s">
        <v>128</v>
      </c>
      <c r="O5803" t="s">
        <v>6026</v>
      </c>
      <c r="P5803" s="4">
        <v>419.4</v>
      </c>
      <c r="Q5803" s="4">
        <v>419.4</v>
      </c>
      <c r="R5803" s="4">
        <f t="shared" si="362"/>
        <v>0</v>
      </c>
      <c r="S5803" s="4">
        <f t="shared" si="363"/>
        <v>0</v>
      </c>
    </row>
    <row r="5804" spans="1:19" x14ac:dyDescent="0.3">
      <c r="A5804" t="s">
        <v>2861</v>
      </c>
      <c r="B5804" s="1">
        <v>42823</v>
      </c>
      <c r="C5804" s="1">
        <v>42827</v>
      </c>
      <c r="D5804">
        <f t="shared" si="360"/>
        <v>2017</v>
      </c>
      <c r="E5804" t="str">
        <f t="shared" si="361"/>
        <v>Mar</v>
      </c>
      <c r="F5804" t="s">
        <v>37</v>
      </c>
      <c r="G5804" t="s">
        <v>1310</v>
      </c>
      <c r="H5804" t="s">
        <v>51</v>
      </c>
      <c r="I5804" t="s">
        <v>61</v>
      </c>
      <c r="J5804" t="s">
        <v>62</v>
      </c>
      <c r="K5804">
        <v>10009</v>
      </c>
      <c r="L5804" t="s">
        <v>54</v>
      </c>
      <c r="M5804" t="s">
        <v>6116</v>
      </c>
      <c r="N5804" t="s">
        <v>128</v>
      </c>
      <c r="O5804" t="s">
        <v>6026</v>
      </c>
      <c r="P5804" s="4">
        <v>13.48</v>
      </c>
      <c r="Q5804" s="4">
        <v>13.48</v>
      </c>
      <c r="R5804" s="4">
        <f t="shared" si="362"/>
        <v>0</v>
      </c>
      <c r="S5804" s="4">
        <f t="shared" si="363"/>
        <v>0</v>
      </c>
    </row>
    <row r="5805" spans="1:19" ht="15.6" x14ac:dyDescent="0.3">
      <c r="A5805" t="s">
        <v>6117</v>
      </c>
      <c r="B5805" s="1">
        <v>42049</v>
      </c>
      <c r="C5805" s="1">
        <v>42054</v>
      </c>
      <c r="D5805">
        <f t="shared" si="360"/>
        <v>2015</v>
      </c>
      <c r="E5805" t="str">
        <f t="shared" si="361"/>
        <v>Feb</v>
      </c>
      <c r="F5805" t="s">
        <v>67</v>
      </c>
      <c r="G5805" t="s">
        <v>2000</v>
      </c>
      <c r="H5805" s="2" t="s">
        <v>22</v>
      </c>
      <c r="I5805" t="s">
        <v>113</v>
      </c>
      <c r="J5805" t="s">
        <v>109</v>
      </c>
      <c r="K5805">
        <v>77095</v>
      </c>
      <c r="L5805" t="s">
        <v>25</v>
      </c>
      <c r="M5805" t="s">
        <v>6116</v>
      </c>
      <c r="N5805" t="s">
        <v>128</v>
      </c>
      <c r="O5805" t="s">
        <v>6026</v>
      </c>
      <c r="P5805" s="4">
        <v>16.175999999999998</v>
      </c>
      <c r="Q5805" s="4">
        <v>18</v>
      </c>
      <c r="R5805" s="4">
        <f t="shared" si="362"/>
        <v>-1.8240000000000016</v>
      </c>
      <c r="S5805" s="4">
        <f t="shared" si="363"/>
        <v>-0.27360000000000023</v>
      </c>
    </row>
    <row r="5806" spans="1:19" x14ac:dyDescent="0.3">
      <c r="A5806" t="s">
        <v>3371</v>
      </c>
      <c r="B5806" s="1">
        <v>42080</v>
      </c>
      <c r="C5806" s="1">
        <v>42087</v>
      </c>
      <c r="D5806">
        <f t="shared" si="360"/>
        <v>2015</v>
      </c>
      <c r="E5806" t="str">
        <f t="shared" si="361"/>
        <v>Mar</v>
      </c>
      <c r="F5806" t="s">
        <v>37</v>
      </c>
      <c r="G5806" t="s">
        <v>1714</v>
      </c>
      <c r="H5806" t="s">
        <v>105</v>
      </c>
      <c r="I5806" t="s">
        <v>1104</v>
      </c>
      <c r="J5806" t="s">
        <v>807</v>
      </c>
      <c r="K5806">
        <v>55044</v>
      </c>
      <c r="L5806" t="s">
        <v>25</v>
      </c>
      <c r="M5806" t="s">
        <v>6116</v>
      </c>
      <c r="N5806" t="s">
        <v>128</v>
      </c>
      <c r="O5806" t="s">
        <v>6026</v>
      </c>
      <c r="P5806" s="4">
        <v>47.18</v>
      </c>
      <c r="Q5806" s="4">
        <v>47.18</v>
      </c>
      <c r="R5806" s="4">
        <f t="shared" si="362"/>
        <v>0</v>
      </c>
      <c r="S5806" s="4">
        <f t="shared" si="363"/>
        <v>0</v>
      </c>
    </row>
    <row r="5807" spans="1:19" ht="15.6" x14ac:dyDescent="0.3">
      <c r="A5807" t="s">
        <v>6118</v>
      </c>
      <c r="B5807" s="1">
        <v>42639</v>
      </c>
      <c r="C5807" s="1">
        <v>42645</v>
      </c>
      <c r="D5807">
        <f t="shared" si="360"/>
        <v>2016</v>
      </c>
      <c r="E5807" t="str">
        <f t="shared" si="361"/>
        <v>Sep</v>
      </c>
      <c r="F5807" t="s">
        <v>37</v>
      </c>
      <c r="G5807" t="s">
        <v>633</v>
      </c>
      <c r="H5807" s="2" t="s">
        <v>22</v>
      </c>
      <c r="I5807" t="s">
        <v>463</v>
      </c>
      <c r="J5807" t="s">
        <v>242</v>
      </c>
      <c r="K5807">
        <v>97206</v>
      </c>
      <c r="L5807" t="s">
        <v>34</v>
      </c>
      <c r="M5807" t="s">
        <v>6119</v>
      </c>
      <c r="N5807" t="s">
        <v>128</v>
      </c>
      <c r="O5807" t="s">
        <v>6026</v>
      </c>
      <c r="P5807" s="4">
        <v>141.76</v>
      </c>
      <c r="Q5807" s="4">
        <v>141.76</v>
      </c>
      <c r="R5807" s="4">
        <f t="shared" si="362"/>
        <v>0</v>
      </c>
      <c r="S5807" s="4">
        <f t="shared" si="363"/>
        <v>0</v>
      </c>
    </row>
    <row r="5808" spans="1:19" ht="15.6" x14ac:dyDescent="0.3">
      <c r="A5808" t="s">
        <v>5369</v>
      </c>
      <c r="B5808" s="1">
        <v>42129</v>
      </c>
      <c r="C5808" s="1">
        <v>42131</v>
      </c>
      <c r="D5808">
        <f t="shared" si="360"/>
        <v>2015</v>
      </c>
      <c r="E5808" t="str">
        <f t="shared" si="361"/>
        <v>May</v>
      </c>
      <c r="F5808" t="s">
        <v>20</v>
      </c>
      <c r="G5808" t="s">
        <v>5132</v>
      </c>
      <c r="H5808" s="2" t="s">
        <v>22</v>
      </c>
      <c r="I5808" t="s">
        <v>422</v>
      </c>
      <c r="J5808" t="s">
        <v>158</v>
      </c>
      <c r="K5808">
        <v>22204</v>
      </c>
      <c r="L5808" t="s">
        <v>44</v>
      </c>
      <c r="M5808" t="s">
        <v>6119</v>
      </c>
      <c r="N5808" t="s">
        <v>128</v>
      </c>
      <c r="O5808" t="s">
        <v>6026</v>
      </c>
      <c r="P5808" s="4">
        <v>35.44</v>
      </c>
      <c r="Q5808" s="4">
        <v>35.44</v>
      </c>
      <c r="R5808" s="4">
        <f t="shared" si="362"/>
        <v>0</v>
      </c>
      <c r="S5808" s="4">
        <f t="shared" si="363"/>
        <v>0</v>
      </c>
    </row>
    <row r="5809" spans="1:19" ht="15.6" x14ac:dyDescent="0.3">
      <c r="A5809" t="s">
        <v>3374</v>
      </c>
      <c r="B5809" s="1">
        <v>42378</v>
      </c>
      <c r="C5809" s="1">
        <v>42382</v>
      </c>
      <c r="D5809">
        <f t="shared" si="360"/>
        <v>2016</v>
      </c>
      <c r="E5809" t="str">
        <f t="shared" si="361"/>
        <v>Jan</v>
      </c>
      <c r="F5809" t="s">
        <v>37</v>
      </c>
      <c r="G5809" t="s">
        <v>3375</v>
      </c>
      <c r="H5809" s="2" t="s">
        <v>22</v>
      </c>
      <c r="I5809" t="s">
        <v>204</v>
      </c>
      <c r="J5809" t="s">
        <v>205</v>
      </c>
      <c r="K5809">
        <v>42420</v>
      </c>
      <c r="L5809" t="s">
        <v>44</v>
      </c>
      <c r="M5809" t="s">
        <v>6119</v>
      </c>
      <c r="N5809" t="s">
        <v>128</v>
      </c>
      <c r="O5809" t="s">
        <v>6026</v>
      </c>
      <c r="P5809" s="4">
        <v>106.32</v>
      </c>
      <c r="Q5809" s="4">
        <v>106.32</v>
      </c>
      <c r="R5809" s="4">
        <f t="shared" si="362"/>
        <v>0</v>
      </c>
      <c r="S5809" s="4">
        <f t="shared" si="363"/>
        <v>0</v>
      </c>
    </row>
    <row r="5810" spans="1:19" x14ac:dyDescent="0.3">
      <c r="A5810" t="s">
        <v>818</v>
      </c>
      <c r="B5810" s="1">
        <v>43360</v>
      </c>
      <c r="C5810" s="1">
        <v>43365</v>
      </c>
      <c r="D5810">
        <f t="shared" si="360"/>
        <v>2018</v>
      </c>
      <c r="E5810" t="str">
        <f t="shared" si="361"/>
        <v>Sep</v>
      </c>
      <c r="F5810" t="s">
        <v>67</v>
      </c>
      <c r="G5810" t="s">
        <v>819</v>
      </c>
      <c r="H5810" t="s">
        <v>22</v>
      </c>
      <c r="I5810" t="s">
        <v>820</v>
      </c>
      <c r="J5810" t="s">
        <v>183</v>
      </c>
      <c r="K5810">
        <v>30076</v>
      </c>
      <c r="L5810" t="s">
        <v>44</v>
      </c>
      <c r="M5810" t="s">
        <v>6119</v>
      </c>
      <c r="N5810" t="s">
        <v>128</v>
      </c>
      <c r="O5810" t="s">
        <v>6026</v>
      </c>
      <c r="P5810" s="4">
        <v>106.32</v>
      </c>
      <c r="Q5810" s="4">
        <v>106.32</v>
      </c>
      <c r="R5810" s="4">
        <f t="shared" si="362"/>
        <v>0</v>
      </c>
      <c r="S5810" s="4">
        <f t="shared" si="363"/>
        <v>0</v>
      </c>
    </row>
    <row r="5811" spans="1:19" ht="15.6" x14ac:dyDescent="0.3">
      <c r="A5811" t="s">
        <v>1348</v>
      </c>
      <c r="B5811" s="1">
        <v>42196</v>
      </c>
      <c r="C5811" s="1">
        <v>42200</v>
      </c>
      <c r="D5811">
        <f t="shared" si="360"/>
        <v>2015</v>
      </c>
      <c r="E5811" t="str">
        <f t="shared" si="361"/>
        <v>Jul</v>
      </c>
      <c r="F5811" t="s">
        <v>37</v>
      </c>
      <c r="G5811" t="s">
        <v>947</v>
      </c>
      <c r="H5811" s="2" t="s">
        <v>22</v>
      </c>
      <c r="I5811" t="s">
        <v>1349</v>
      </c>
      <c r="J5811" t="s">
        <v>144</v>
      </c>
      <c r="K5811">
        <v>7601</v>
      </c>
      <c r="L5811" t="s">
        <v>54</v>
      </c>
      <c r="M5811" t="s">
        <v>6119</v>
      </c>
      <c r="N5811" t="s">
        <v>128</v>
      </c>
      <c r="O5811" t="s">
        <v>6026</v>
      </c>
      <c r="P5811" s="4">
        <v>177.2</v>
      </c>
      <c r="Q5811" s="4">
        <v>177.2</v>
      </c>
      <c r="R5811" s="4">
        <f t="shared" si="362"/>
        <v>0</v>
      </c>
      <c r="S5811" s="4">
        <f t="shared" si="363"/>
        <v>0</v>
      </c>
    </row>
    <row r="5812" spans="1:19" x14ac:dyDescent="0.3">
      <c r="A5812" t="s">
        <v>6120</v>
      </c>
      <c r="B5812" s="1">
        <v>42953</v>
      </c>
      <c r="C5812" s="1">
        <v>42954</v>
      </c>
      <c r="D5812">
        <f t="shared" si="360"/>
        <v>2017</v>
      </c>
      <c r="E5812" t="str">
        <f t="shared" si="361"/>
        <v>Aug</v>
      </c>
      <c r="F5812" t="s">
        <v>20</v>
      </c>
      <c r="G5812" t="s">
        <v>1313</v>
      </c>
      <c r="H5812" t="s">
        <v>51</v>
      </c>
      <c r="I5812" t="s">
        <v>61</v>
      </c>
      <c r="J5812" t="s">
        <v>62</v>
      </c>
      <c r="K5812">
        <v>10024</v>
      </c>
      <c r="L5812" t="s">
        <v>54</v>
      </c>
      <c r="M5812" t="s">
        <v>6119</v>
      </c>
      <c r="N5812" t="s">
        <v>128</v>
      </c>
      <c r="O5812" t="s">
        <v>6026</v>
      </c>
      <c r="P5812" s="4">
        <v>70.88</v>
      </c>
      <c r="Q5812" s="4">
        <v>70.88</v>
      </c>
      <c r="R5812" s="4">
        <f t="shared" si="362"/>
        <v>0</v>
      </c>
      <c r="S5812" s="4">
        <f t="shared" si="363"/>
        <v>0</v>
      </c>
    </row>
    <row r="5813" spans="1:19" ht="15.6" x14ac:dyDescent="0.3">
      <c r="A5813" t="s">
        <v>1077</v>
      </c>
      <c r="B5813" s="1">
        <v>42691</v>
      </c>
      <c r="C5813" s="1">
        <v>42698</v>
      </c>
      <c r="D5813">
        <f t="shared" si="360"/>
        <v>2016</v>
      </c>
      <c r="E5813" t="str">
        <f t="shared" si="361"/>
        <v>Nov</v>
      </c>
      <c r="F5813" t="s">
        <v>37</v>
      </c>
      <c r="G5813" t="s">
        <v>210</v>
      </c>
      <c r="H5813" s="2" t="s">
        <v>22</v>
      </c>
      <c r="I5813" t="s">
        <v>502</v>
      </c>
      <c r="J5813" t="s">
        <v>503</v>
      </c>
      <c r="K5813">
        <v>73120</v>
      </c>
      <c r="L5813" t="s">
        <v>25</v>
      </c>
      <c r="M5813" t="s">
        <v>6119</v>
      </c>
      <c r="N5813" t="s">
        <v>128</v>
      </c>
      <c r="O5813" t="s">
        <v>6026</v>
      </c>
      <c r="P5813" s="4">
        <v>106.32</v>
      </c>
      <c r="Q5813" s="4">
        <v>106.32</v>
      </c>
      <c r="R5813" s="4">
        <f t="shared" si="362"/>
        <v>0</v>
      </c>
      <c r="S5813" s="4">
        <f t="shared" si="363"/>
        <v>0</v>
      </c>
    </row>
    <row r="5814" spans="1:19" x14ac:dyDescent="0.3">
      <c r="A5814" t="s">
        <v>6121</v>
      </c>
      <c r="B5814" s="1">
        <v>43009</v>
      </c>
      <c r="C5814" s="1">
        <v>43009</v>
      </c>
      <c r="D5814">
        <f t="shared" si="360"/>
        <v>2017</v>
      </c>
      <c r="E5814" t="str">
        <f t="shared" si="361"/>
        <v>Oct</v>
      </c>
      <c r="F5814" t="s">
        <v>30</v>
      </c>
      <c r="G5814" t="s">
        <v>1178</v>
      </c>
      <c r="H5814" t="s">
        <v>51</v>
      </c>
      <c r="I5814" t="s">
        <v>358</v>
      </c>
      <c r="J5814" t="s">
        <v>109</v>
      </c>
      <c r="K5814">
        <v>79109</v>
      </c>
      <c r="L5814" t="s">
        <v>25</v>
      </c>
      <c r="M5814" t="s">
        <v>6119</v>
      </c>
      <c r="N5814" t="s">
        <v>128</v>
      </c>
      <c r="O5814" t="s">
        <v>6026</v>
      </c>
      <c r="P5814" s="4">
        <v>28.352</v>
      </c>
      <c r="Q5814" s="4">
        <v>28.352</v>
      </c>
      <c r="R5814" s="4">
        <f t="shared" si="362"/>
        <v>0</v>
      </c>
      <c r="S5814" s="4">
        <f t="shared" si="363"/>
        <v>0</v>
      </c>
    </row>
    <row r="5815" spans="1:19" ht="15.6" x14ac:dyDescent="0.3">
      <c r="A5815" t="s">
        <v>6122</v>
      </c>
      <c r="B5815" s="1">
        <v>43179</v>
      </c>
      <c r="C5815" s="1">
        <v>43179</v>
      </c>
      <c r="D5815">
        <f t="shared" si="360"/>
        <v>2018</v>
      </c>
      <c r="E5815" t="str">
        <f t="shared" si="361"/>
        <v>Mar</v>
      </c>
      <c r="F5815" t="s">
        <v>30</v>
      </c>
      <c r="G5815" t="s">
        <v>384</v>
      </c>
      <c r="H5815" s="2" t="s">
        <v>22</v>
      </c>
      <c r="I5815" t="s">
        <v>113</v>
      </c>
      <c r="J5815" t="s">
        <v>109</v>
      </c>
      <c r="K5815">
        <v>77041</v>
      </c>
      <c r="L5815" t="s">
        <v>25</v>
      </c>
      <c r="M5815" t="s">
        <v>6119</v>
      </c>
      <c r="N5815" t="s">
        <v>128</v>
      </c>
      <c r="O5815" t="s">
        <v>6026</v>
      </c>
      <c r="P5815" s="4">
        <v>56.704000000000001</v>
      </c>
      <c r="Q5815" s="4">
        <v>56.704000000000001</v>
      </c>
      <c r="R5815" s="4">
        <f t="shared" si="362"/>
        <v>0</v>
      </c>
      <c r="S5815" s="4">
        <f t="shared" si="363"/>
        <v>0</v>
      </c>
    </row>
    <row r="5816" spans="1:19" x14ac:dyDescent="0.3">
      <c r="A5816" t="s">
        <v>6123</v>
      </c>
      <c r="B5816" s="1">
        <v>43196</v>
      </c>
      <c r="C5816" s="1">
        <v>43202</v>
      </c>
      <c r="D5816">
        <f t="shared" si="360"/>
        <v>2018</v>
      </c>
      <c r="E5816" t="str">
        <f t="shared" si="361"/>
        <v>Apr</v>
      </c>
      <c r="F5816" t="s">
        <v>37</v>
      </c>
      <c r="G5816" t="s">
        <v>2121</v>
      </c>
      <c r="H5816" t="s">
        <v>22</v>
      </c>
      <c r="I5816" t="s">
        <v>1647</v>
      </c>
      <c r="J5816" t="s">
        <v>878</v>
      </c>
      <c r="K5816">
        <v>52302</v>
      </c>
      <c r="L5816" t="s">
        <v>25</v>
      </c>
      <c r="M5816" t="s">
        <v>6119</v>
      </c>
      <c r="N5816" t="s">
        <v>128</v>
      </c>
      <c r="O5816" t="s">
        <v>6026</v>
      </c>
      <c r="P5816" s="4">
        <v>106.32</v>
      </c>
      <c r="Q5816" s="4">
        <v>106.32</v>
      </c>
      <c r="R5816" s="4">
        <f t="shared" si="362"/>
        <v>0</v>
      </c>
      <c r="S5816" s="4">
        <f t="shared" si="363"/>
        <v>0</v>
      </c>
    </row>
    <row r="5817" spans="1:19" ht="15.6" x14ac:dyDescent="0.3">
      <c r="A5817" t="s">
        <v>6124</v>
      </c>
      <c r="B5817" s="1">
        <v>43259</v>
      </c>
      <c r="C5817" s="1">
        <v>43261</v>
      </c>
      <c r="D5817">
        <f t="shared" si="360"/>
        <v>2018</v>
      </c>
      <c r="E5817" t="str">
        <f t="shared" si="361"/>
        <v>Jun</v>
      </c>
      <c r="F5817" t="s">
        <v>67</v>
      </c>
      <c r="G5817" t="s">
        <v>901</v>
      </c>
      <c r="H5817" s="2" t="s">
        <v>22</v>
      </c>
      <c r="I5817" t="s">
        <v>116</v>
      </c>
      <c r="J5817" t="s">
        <v>109</v>
      </c>
      <c r="K5817">
        <v>75081</v>
      </c>
      <c r="L5817" t="s">
        <v>25</v>
      </c>
      <c r="M5817" t="s">
        <v>6119</v>
      </c>
      <c r="N5817" t="s">
        <v>128</v>
      </c>
      <c r="O5817" t="s">
        <v>6026</v>
      </c>
      <c r="P5817" s="4">
        <v>85.055999999999997</v>
      </c>
      <c r="Q5817" s="4">
        <v>85.055999999999997</v>
      </c>
      <c r="R5817" s="4">
        <f t="shared" si="362"/>
        <v>0</v>
      </c>
      <c r="S5817" s="4">
        <f t="shared" si="363"/>
        <v>0</v>
      </c>
    </row>
    <row r="5818" spans="1:19" ht="15.6" x14ac:dyDescent="0.3">
      <c r="A5818" t="s">
        <v>1447</v>
      </c>
      <c r="B5818" s="1">
        <v>42308</v>
      </c>
      <c r="C5818" s="1">
        <v>42312</v>
      </c>
      <c r="D5818">
        <f t="shared" si="360"/>
        <v>2015</v>
      </c>
      <c r="E5818" t="str">
        <f t="shared" si="361"/>
        <v>Oct</v>
      </c>
      <c r="F5818" t="s">
        <v>37</v>
      </c>
      <c r="G5818" t="s">
        <v>906</v>
      </c>
      <c r="H5818" s="2" t="s">
        <v>22</v>
      </c>
      <c r="I5818" t="s">
        <v>47</v>
      </c>
      <c r="J5818" t="s">
        <v>33</v>
      </c>
      <c r="K5818">
        <v>90049</v>
      </c>
      <c r="L5818" t="s">
        <v>34</v>
      </c>
      <c r="M5818" t="s">
        <v>6125</v>
      </c>
      <c r="N5818" t="s">
        <v>128</v>
      </c>
      <c r="O5818" t="s">
        <v>6026</v>
      </c>
      <c r="P5818" s="4">
        <v>64.739999999999995</v>
      </c>
      <c r="Q5818" s="4">
        <v>64.739999999999995</v>
      </c>
      <c r="R5818" s="4">
        <f t="shared" si="362"/>
        <v>0</v>
      </c>
      <c r="S5818" s="4">
        <f t="shared" si="363"/>
        <v>0</v>
      </c>
    </row>
    <row r="5819" spans="1:19" ht="15.6" x14ac:dyDescent="0.3">
      <c r="A5819" t="s">
        <v>3416</v>
      </c>
      <c r="B5819" s="1">
        <v>42415</v>
      </c>
      <c r="C5819" s="1">
        <v>42418</v>
      </c>
      <c r="D5819">
        <f t="shared" si="360"/>
        <v>2016</v>
      </c>
      <c r="E5819" t="str">
        <f t="shared" si="361"/>
        <v>Feb</v>
      </c>
      <c r="F5819" t="s">
        <v>67</v>
      </c>
      <c r="G5819" t="s">
        <v>1877</v>
      </c>
      <c r="H5819" s="2" t="s">
        <v>22</v>
      </c>
      <c r="I5819" t="s">
        <v>47</v>
      </c>
      <c r="J5819" t="s">
        <v>33</v>
      </c>
      <c r="K5819">
        <v>90004</v>
      </c>
      <c r="L5819" t="s">
        <v>34</v>
      </c>
      <c r="M5819" t="s">
        <v>6125</v>
      </c>
      <c r="N5819" t="s">
        <v>128</v>
      </c>
      <c r="O5819" t="s">
        <v>6026</v>
      </c>
      <c r="P5819" s="4">
        <v>19.440000000000001</v>
      </c>
      <c r="Q5819" s="4">
        <v>18</v>
      </c>
      <c r="R5819" s="4">
        <f t="shared" si="362"/>
        <v>1.4400000000000013</v>
      </c>
      <c r="S5819" s="4">
        <f t="shared" si="363"/>
        <v>0.21600000000000019</v>
      </c>
    </row>
    <row r="5820" spans="1:19" ht="15.6" x14ac:dyDescent="0.3">
      <c r="A5820" t="s">
        <v>3584</v>
      </c>
      <c r="B5820" s="1">
        <v>43042</v>
      </c>
      <c r="C5820" s="1">
        <v>43047</v>
      </c>
      <c r="D5820">
        <f t="shared" si="360"/>
        <v>2017</v>
      </c>
      <c r="E5820" t="str">
        <f t="shared" si="361"/>
        <v>Nov</v>
      </c>
      <c r="F5820" t="s">
        <v>37</v>
      </c>
      <c r="G5820" t="s">
        <v>1811</v>
      </c>
      <c r="H5820" s="2" t="s">
        <v>22</v>
      </c>
      <c r="I5820" t="s">
        <v>47</v>
      </c>
      <c r="J5820" t="s">
        <v>33</v>
      </c>
      <c r="K5820">
        <v>90049</v>
      </c>
      <c r="L5820" t="s">
        <v>34</v>
      </c>
      <c r="M5820" t="s">
        <v>6125</v>
      </c>
      <c r="N5820" t="s">
        <v>110</v>
      </c>
      <c r="O5820" t="s">
        <v>6026</v>
      </c>
      <c r="P5820" s="4">
        <v>19.440000000000001</v>
      </c>
      <c r="Q5820" s="4">
        <v>18</v>
      </c>
      <c r="R5820" s="4">
        <f t="shared" si="362"/>
        <v>1.4400000000000013</v>
      </c>
      <c r="S5820" s="4">
        <f t="shared" si="363"/>
        <v>0.21600000000000019</v>
      </c>
    </row>
    <row r="5821" spans="1:19" ht="15.6" x14ac:dyDescent="0.3">
      <c r="A5821" t="s">
        <v>6126</v>
      </c>
      <c r="B5821" s="1">
        <v>43092</v>
      </c>
      <c r="C5821" s="1">
        <v>43097</v>
      </c>
      <c r="D5821">
        <f t="shared" si="360"/>
        <v>2017</v>
      </c>
      <c r="E5821" t="str">
        <f t="shared" si="361"/>
        <v>Dec</v>
      </c>
      <c r="F5821" t="s">
        <v>37</v>
      </c>
      <c r="G5821" t="s">
        <v>4024</v>
      </c>
      <c r="H5821" s="2" t="s">
        <v>22</v>
      </c>
      <c r="I5821" t="s">
        <v>100</v>
      </c>
      <c r="J5821" t="s">
        <v>101</v>
      </c>
      <c r="K5821">
        <v>19143</v>
      </c>
      <c r="L5821" t="s">
        <v>54</v>
      </c>
      <c r="M5821" t="s">
        <v>6125</v>
      </c>
      <c r="N5821" t="s">
        <v>128</v>
      </c>
      <c r="O5821" t="s">
        <v>6026</v>
      </c>
      <c r="P5821" s="4">
        <v>7.968</v>
      </c>
      <c r="Q5821" s="4">
        <v>18</v>
      </c>
      <c r="R5821" s="4">
        <f t="shared" si="362"/>
        <v>-10.032</v>
      </c>
      <c r="S5821" s="4">
        <f t="shared" si="363"/>
        <v>-1.5047999999999999</v>
      </c>
    </row>
    <row r="5822" spans="1:19" ht="15.6" x14ac:dyDescent="0.3">
      <c r="A5822" t="s">
        <v>6127</v>
      </c>
      <c r="B5822" s="1">
        <v>42623</v>
      </c>
      <c r="C5822" s="1">
        <v>42628</v>
      </c>
      <c r="D5822">
        <f t="shared" si="360"/>
        <v>2016</v>
      </c>
      <c r="E5822" t="str">
        <f t="shared" si="361"/>
        <v>Sep</v>
      </c>
      <c r="F5822" t="s">
        <v>37</v>
      </c>
      <c r="G5822" t="s">
        <v>2246</v>
      </c>
      <c r="H5822" s="2" t="s">
        <v>22</v>
      </c>
      <c r="I5822" t="s">
        <v>1083</v>
      </c>
      <c r="J5822" t="s">
        <v>503</v>
      </c>
      <c r="K5822">
        <v>74133</v>
      </c>
      <c r="L5822" t="s">
        <v>25</v>
      </c>
      <c r="M5822" t="s">
        <v>6125</v>
      </c>
      <c r="N5822" t="s">
        <v>128</v>
      </c>
      <c r="O5822" t="s">
        <v>6026</v>
      </c>
      <c r="P5822" s="4">
        <v>14.94</v>
      </c>
      <c r="Q5822" s="4">
        <v>18</v>
      </c>
      <c r="R5822" s="4">
        <f t="shared" si="362"/>
        <v>-3.0600000000000005</v>
      </c>
      <c r="S5822" s="4">
        <f t="shared" si="363"/>
        <v>-0.45900000000000007</v>
      </c>
    </row>
    <row r="5823" spans="1:19" ht="15.6" x14ac:dyDescent="0.3">
      <c r="A5823" t="s">
        <v>3127</v>
      </c>
      <c r="B5823" s="1">
        <v>43427</v>
      </c>
      <c r="C5823" s="1">
        <v>43430</v>
      </c>
      <c r="D5823">
        <f t="shared" si="360"/>
        <v>2018</v>
      </c>
      <c r="E5823" t="str">
        <f t="shared" si="361"/>
        <v>Nov</v>
      </c>
      <c r="F5823" t="s">
        <v>20</v>
      </c>
      <c r="G5823" t="s">
        <v>2818</v>
      </c>
      <c r="H5823" s="2" t="s">
        <v>22</v>
      </c>
      <c r="I5823" t="s">
        <v>116</v>
      </c>
      <c r="J5823" t="s">
        <v>109</v>
      </c>
      <c r="K5823">
        <v>75220</v>
      </c>
      <c r="L5823" t="s">
        <v>25</v>
      </c>
      <c r="M5823" t="s">
        <v>6125</v>
      </c>
      <c r="N5823" t="s">
        <v>128</v>
      </c>
      <c r="O5823" t="s">
        <v>6026</v>
      </c>
      <c r="P5823" s="4">
        <v>36.287999999999997</v>
      </c>
      <c r="Q5823" s="4">
        <v>36.287999999999997</v>
      </c>
      <c r="R5823" s="4">
        <f t="shared" si="362"/>
        <v>0</v>
      </c>
      <c r="S5823" s="4">
        <f t="shared" si="363"/>
        <v>0</v>
      </c>
    </row>
    <row r="5824" spans="1:19" ht="15.6" x14ac:dyDescent="0.3">
      <c r="A5824" t="s">
        <v>6128</v>
      </c>
      <c r="B5824" s="1">
        <v>42701</v>
      </c>
      <c r="C5824" s="1">
        <v>42705</v>
      </c>
      <c r="D5824">
        <f t="shared" si="360"/>
        <v>2016</v>
      </c>
      <c r="E5824" t="str">
        <f t="shared" si="361"/>
        <v>Nov</v>
      </c>
      <c r="F5824" t="s">
        <v>37</v>
      </c>
      <c r="G5824" t="s">
        <v>318</v>
      </c>
      <c r="H5824" s="2" t="s">
        <v>22</v>
      </c>
      <c r="I5824" t="s">
        <v>47</v>
      </c>
      <c r="J5824" t="s">
        <v>33</v>
      </c>
      <c r="K5824">
        <v>90049</v>
      </c>
      <c r="L5824" t="s">
        <v>34</v>
      </c>
      <c r="M5824" t="s">
        <v>6129</v>
      </c>
      <c r="N5824" t="s">
        <v>128</v>
      </c>
      <c r="O5824" t="s">
        <v>6026</v>
      </c>
      <c r="P5824" s="4">
        <v>113.82</v>
      </c>
      <c r="Q5824" s="4">
        <v>113.82</v>
      </c>
      <c r="R5824" s="4">
        <f t="shared" si="362"/>
        <v>0</v>
      </c>
      <c r="S5824" s="4">
        <f t="shared" si="363"/>
        <v>0</v>
      </c>
    </row>
    <row r="5825" spans="1:19" x14ac:dyDescent="0.3">
      <c r="A5825" t="s">
        <v>4798</v>
      </c>
      <c r="B5825" s="1">
        <v>43075</v>
      </c>
      <c r="C5825" s="1">
        <v>43081</v>
      </c>
      <c r="D5825">
        <f t="shared" si="360"/>
        <v>2017</v>
      </c>
      <c r="E5825" t="str">
        <f t="shared" si="361"/>
        <v>Dec</v>
      </c>
      <c r="F5825" t="s">
        <v>37</v>
      </c>
      <c r="G5825" t="s">
        <v>285</v>
      </c>
      <c r="H5825" t="s">
        <v>51</v>
      </c>
      <c r="I5825" t="s">
        <v>69</v>
      </c>
      <c r="J5825" t="s">
        <v>70</v>
      </c>
      <c r="K5825">
        <v>98105</v>
      </c>
      <c r="L5825" t="s">
        <v>34</v>
      </c>
      <c r="M5825" t="s">
        <v>6129</v>
      </c>
      <c r="N5825" t="s">
        <v>128</v>
      </c>
      <c r="O5825" t="s">
        <v>6026</v>
      </c>
      <c r="P5825" s="4">
        <v>189.7</v>
      </c>
      <c r="Q5825" s="4">
        <f>P5825-17</f>
        <v>172.7</v>
      </c>
      <c r="R5825" s="4">
        <f t="shared" si="362"/>
        <v>17</v>
      </c>
      <c r="S5825" s="4">
        <f t="shared" si="363"/>
        <v>2.5499999999999998</v>
      </c>
    </row>
    <row r="5826" spans="1:19" x14ac:dyDescent="0.3">
      <c r="A5826" t="s">
        <v>6130</v>
      </c>
      <c r="B5826" s="1">
        <v>42890</v>
      </c>
      <c r="C5826" s="1">
        <v>42892</v>
      </c>
      <c r="D5826">
        <f t="shared" ref="D5826:D5889" si="364">YEAR(B5826)</f>
        <v>2017</v>
      </c>
      <c r="E5826" t="str">
        <f t="shared" ref="E5826:E5889" si="365">TEXT(B5826,"mmm")</f>
        <v>Jun</v>
      </c>
      <c r="F5826" t="s">
        <v>20</v>
      </c>
      <c r="G5826" t="s">
        <v>2243</v>
      </c>
      <c r="H5826" t="s">
        <v>51</v>
      </c>
      <c r="I5826" t="s">
        <v>191</v>
      </c>
      <c r="J5826" t="s">
        <v>158</v>
      </c>
      <c r="K5826">
        <v>22153</v>
      </c>
      <c r="L5826" t="s">
        <v>44</v>
      </c>
      <c r="M5826" t="s">
        <v>6129</v>
      </c>
      <c r="N5826" t="s">
        <v>128</v>
      </c>
      <c r="O5826" t="s">
        <v>6026</v>
      </c>
      <c r="P5826" s="4">
        <v>75.88</v>
      </c>
      <c r="Q5826" s="4">
        <v>75.88</v>
      </c>
      <c r="R5826" s="4">
        <f t="shared" si="362"/>
        <v>0</v>
      </c>
      <c r="S5826" s="4">
        <f t="shared" si="363"/>
        <v>0</v>
      </c>
    </row>
    <row r="5827" spans="1:19" x14ac:dyDescent="0.3">
      <c r="A5827" t="s">
        <v>6131</v>
      </c>
      <c r="B5827" s="1">
        <v>43031</v>
      </c>
      <c r="C5827" s="1">
        <v>43037</v>
      </c>
      <c r="D5827">
        <f t="shared" si="364"/>
        <v>2017</v>
      </c>
      <c r="E5827" t="str">
        <f t="shared" si="365"/>
        <v>Oct</v>
      </c>
      <c r="F5827" t="s">
        <v>37</v>
      </c>
      <c r="G5827" t="s">
        <v>1361</v>
      </c>
      <c r="H5827" t="s">
        <v>51</v>
      </c>
      <c r="I5827" t="s">
        <v>61</v>
      </c>
      <c r="J5827" t="s">
        <v>62</v>
      </c>
      <c r="K5827">
        <v>10024</v>
      </c>
      <c r="L5827" t="s">
        <v>54</v>
      </c>
      <c r="M5827" t="s">
        <v>6129</v>
      </c>
      <c r="N5827" t="s">
        <v>128</v>
      </c>
      <c r="O5827" t="s">
        <v>6026</v>
      </c>
      <c r="P5827" s="4">
        <v>379.4</v>
      </c>
      <c r="Q5827" s="4">
        <f>P5827-75</f>
        <v>304.39999999999998</v>
      </c>
      <c r="R5827" s="4">
        <f t="shared" ref="R5827:R5890" si="366">P5827-Q5827</f>
        <v>75</v>
      </c>
      <c r="S5827" s="4">
        <f t="shared" ref="S5827:S5890" si="367">0.15*R5827</f>
        <v>11.25</v>
      </c>
    </row>
    <row r="5828" spans="1:19" x14ac:dyDescent="0.3">
      <c r="A5828" t="s">
        <v>1546</v>
      </c>
      <c r="B5828" s="1">
        <v>42255</v>
      </c>
      <c r="C5828" s="1">
        <v>42262</v>
      </c>
      <c r="D5828">
        <f t="shared" si="364"/>
        <v>2015</v>
      </c>
      <c r="E5828" t="str">
        <f t="shared" si="365"/>
        <v>Sep</v>
      </c>
      <c r="F5828" t="s">
        <v>37</v>
      </c>
      <c r="G5828" t="s">
        <v>802</v>
      </c>
      <c r="H5828" t="s">
        <v>105</v>
      </c>
      <c r="I5828" t="s">
        <v>113</v>
      </c>
      <c r="J5828" t="s">
        <v>109</v>
      </c>
      <c r="K5828">
        <v>77036</v>
      </c>
      <c r="L5828" t="s">
        <v>25</v>
      </c>
      <c r="M5828" t="s">
        <v>6129</v>
      </c>
      <c r="N5828" t="s">
        <v>128</v>
      </c>
      <c r="O5828" t="s">
        <v>6026</v>
      </c>
      <c r="P5828" s="4">
        <v>182.11199999999999</v>
      </c>
      <c r="Q5828" s="4">
        <f>P5828-17</f>
        <v>165.11199999999999</v>
      </c>
      <c r="R5828" s="4">
        <f t="shared" si="366"/>
        <v>17</v>
      </c>
      <c r="S5828" s="4">
        <f t="shared" si="367"/>
        <v>2.5499999999999998</v>
      </c>
    </row>
    <row r="5829" spans="1:19" ht="15.6" x14ac:dyDescent="0.3">
      <c r="A5829" t="s">
        <v>6132</v>
      </c>
      <c r="B5829" s="1">
        <v>42306</v>
      </c>
      <c r="C5829" s="1">
        <v>42310</v>
      </c>
      <c r="D5829">
        <f t="shared" si="364"/>
        <v>2015</v>
      </c>
      <c r="E5829" t="str">
        <f t="shared" si="365"/>
        <v>Oct</v>
      </c>
      <c r="F5829" t="s">
        <v>37</v>
      </c>
      <c r="G5829" t="s">
        <v>2138</v>
      </c>
      <c r="H5829" s="2" t="s">
        <v>22</v>
      </c>
      <c r="I5829" t="s">
        <v>182</v>
      </c>
      <c r="J5829" t="s">
        <v>653</v>
      </c>
      <c r="K5829">
        <v>47201</v>
      </c>
      <c r="L5829" t="s">
        <v>25</v>
      </c>
      <c r="M5829" t="s">
        <v>6129</v>
      </c>
      <c r="N5829" t="s">
        <v>128</v>
      </c>
      <c r="O5829" t="s">
        <v>6026</v>
      </c>
      <c r="P5829" s="4">
        <v>75.88</v>
      </c>
      <c r="Q5829" s="4">
        <v>75.88</v>
      </c>
      <c r="R5829" s="4">
        <f t="shared" si="366"/>
        <v>0</v>
      </c>
      <c r="S5829" s="4">
        <f t="shared" si="367"/>
        <v>0</v>
      </c>
    </row>
    <row r="5830" spans="1:19" ht="15.6" x14ac:dyDescent="0.3">
      <c r="A5830" t="s">
        <v>6133</v>
      </c>
      <c r="B5830" s="1">
        <v>42478</v>
      </c>
      <c r="C5830" s="1">
        <v>42480</v>
      </c>
      <c r="D5830">
        <f t="shared" si="364"/>
        <v>2016</v>
      </c>
      <c r="E5830" t="str">
        <f t="shared" si="365"/>
        <v>Apr</v>
      </c>
      <c r="F5830" t="s">
        <v>67</v>
      </c>
      <c r="G5830" t="s">
        <v>876</v>
      </c>
      <c r="H5830" s="2" t="s">
        <v>22</v>
      </c>
      <c r="I5830" t="s">
        <v>47</v>
      </c>
      <c r="J5830" t="s">
        <v>33</v>
      </c>
      <c r="K5830">
        <v>90004</v>
      </c>
      <c r="L5830" t="s">
        <v>34</v>
      </c>
      <c r="M5830" t="s">
        <v>6134</v>
      </c>
      <c r="N5830" t="s">
        <v>128</v>
      </c>
      <c r="O5830" t="s">
        <v>6026</v>
      </c>
      <c r="P5830" s="4">
        <v>61.96</v>
      </c>
      <c r="Q5830" s="4">
        <v>61.96</v>
      </c>
      <c r="R5830" s="4">
        <f t="shared" si="366"/>
        <v>0</v>
      </c>
      <c r="S5830" s="4">
        <f t="shared" si="367"/>
        <v>0</v>
      </c>
    </row>
    <row r="5831" spans="1:19" ht="15.6" x14ac:dyDescent="0.3">
      <c r="A5831" t="s">
        <v>6135</v>
      </c>
      <c r="B5831" s="1">
        <v>43114</v>
      </c>
      <c r="C5831" s="1">
        <v>43119</v>
      </c>
      <c r="D5831">
        <f t="shared" si="364"/>
        <v>2018</v>
      </c>
      <c r="E5831" t="str">
        <f t="shared" si="365"/>
        <v>Jan</v>
      </c>
      <c r="F5831" t="s">
        <v>37</v>
      </c>
      <c r="G5831" t="s">
        <v>328</v>
      </c>
      <c r="H5831" s="2" t="s">
        <v>22</v>
      </c>
      <c r="I5831" t="s">
        <v>47</v>
      </c>
      <c r="J5831" t="s">
        <v>33</v>
      </c>
      <c r="K5831">
        <v>90036</v>
      </c>
      <c r="L5831" t="s">
        <v>34</v>
      </c>
      <c r="M5831" t="s">
        <v>6134</v>
      </c>
      <c r="N5831" t="s">
        <v>128</v>
      </c>
      <c r="O5831" t="s">
        <v>6026</v>
      </c>
      <c r="P5831" s="4">
        <v>154.9</v>
      </c>
      <c r="Q5831" s="4">
        <v>154.9</v>
      </c>
      <c r="R5831" s="4">
        <f t="shared" si="366"/>
        <v>0</v>
      </c>
      <c r="S5831" s="4">
        <f t="shared" si="367"/>
        <v>0</v>
      </c>
    </row>
    <row r="5832" spans="1:19" ht="15.6" x14ac:dyDescent="0.3">
      <c r="A5832" t="s">
        <v>5091</v>
      </c>
      <c r="B5832" s="1">
        <v>43234</v>
      </c>
      <c r="C5832" s="1">
        <v>43238</v>
      </c>
      <c r="D5832">
        <f t="shared" si="364"/>
        <v>2018</v>
      </c>
      <c r="E5832" t="str">
        <f t="shared" si="365"/>
        <v>May</v>
      </c>
      <c r="F5832" t="s">
        <v>37</v>
      </c>
      <c r="G5832" t="s">
        <v>1294</v>
      </c>
      <c r="H5832" s="2" t="s">
        <v>22</v>
      </c>
      <c r="I5832" t="s">
        <v>545</v>
      </c>
      <c r="J5832" t="s">
        <v>233</v>
      </c>
      <c r="K5832">
        <v>44105</v>
      </c>
      <c r="L5832" t="s">
        <v>54</v>
      </c>
      <c r="M5832" t="s">
        <v>6134</v>
      </c>
      <c r="N5832" t="s">
        <v>128</v>
      </c>
      <c r="O5832" t="s">
        <v>6026</v>
      </c>
      <c r="P5832" s="4">
        <v>24.783999999999999</v>
      </c>
      <c r="Q5832" s="4">
        <v>24.783999999999999</v>
      </c>
      <c r="R5832" s="4">
        <f t="shared" si="366"/>
        <v>0</v>
      </c>
      <c r="S5832" s="4">
        <f t="shared" si="367"/>
        <v>0</v>
      </c>
    </row>
    <row r="5833" spans="1:19" x14ac:dyDescent="0.3">
      <c r="A5833" t="s">
        <v>6136</v>
      </c>
      <c r="B5833" s="1">
        <v>42901</v>
      </c>
      <c r="C5833" s="1">
        <v>42904</v>
      </c>
      <c r="D5833">
        <f t="shared" si="364"/>
        <v>2017</v>
      </c>
      <c r="E5833" t="str">
        <f t="shared" si="365"/>
        <v>Jun</v>
      </c>
      <c r="F5833" t="s">
        <v>20</v>
      </c>
      <c r="G5833" t="s">
        <v>2042</v>
      </c>
      <c r="H5833" t="s">
        <v>51</v>
      </c>
      <c r="I5833" t="s">
        <v>113</v>
      </c>
      <c r="J5833" t="s">
        <v>109</v>
      </c>
      <c r="K5833">
        <v>77036</v>
      </c>
      <c r="L5833" t="s">
        <v>25</v>
      </c>
      <c r="M5833" t="s">
        <v>6134</v>
      </c>
      <c r="N5833" t="s">
        <v>128</v>
      </c>
      <c r="O5833" t="s">
        <v>6026</v>
      </c>
      <c r="P5833" s="4">
        <v>173.488</v>
      </c>
      <c r="Q5833" s="4">
        <f>P5833-17</f>
        <v>156.488</v>
      </c>
      <c r="R5833" s="4">
        <f t="shared" si="366"/>
        <v>17</v>
      </c>
      <c r="S5833" s="4">
        <f t="shared" si="367"/>
        <v>2.5499999999999998</v>
      </c>
    </row>
    <row r="5834" spans="1:19" ht="15.6" x14ac:dyDescent="0.3">
      <c r="A5834" t="s">
        <v>3721</v>
      </c>
      <c r="B5834" s="1">
        <v>42639</v>
      </c>
      <c r="C5834" s="1">
        <v>42643</v>
      </c>
      <c r="D5834">
        <f t="shared" si="364"/>
        <v>2016</v>
      </c>
      <c r="E5834" t="str">
        <f t="shared" si="365"/>
        <v>Sep</v>
      </c>
      <c r="F5834" t="s">
        <v>37</v>
      </c>
      <c r="G5834" t="s">
        <v>792</v>
      </c>
      <c r="H5834" s="2" t="s">
        <v>22</v>
      </c>
      <c r="I5834" t="s">
        <v>177</v>
      </c>
      <c r="J5834" t="s">
        <v>178</v>
      </c>
      <c r="K5834">
        <v>85204</v>
      </c>
      <c r="L5834" t="s">
        <v>34</v>
      </c>
      <c r="M5834" t="s">
        <v>6137</v>
      </c>
      <c r="N5834" t="s">
        <v>128</v>
      </c>
      <c r="O5834" t="s">
        <v>6026</v>
      </c>
      <c r="P5834" s="4">
        <v>86.272000000000006</v>
      </c>
      <c r="Q5834" s="4">
        <v>100</v>
      </c>
      <c r="R5834" s="4">
        <f t="shared" si="366"/>
        <v>-13.727999999999994</v>
      </c>
      <c r="S5834" s="4">
        <f t="shared" si="367"/>
        <v>-2.0591999999999993</v>
      </c>
    </row>
    <row r="5835" spans="1:19" x14ac:dyDescent="0.3">
      <c r="A5835" t="s">
        <v>6138</v>
      </c>
      <c r="B5835" s="1">
        <v>42986</v>
      </c>
      <c r="C5835" s="1">
        <v>42990</v>
      </c>
      <c r="D5835">
        <f t="shared" si="364"/>
        <v>2017</v>
      </c>
      <c r="E5835" t="str">
        <f t="shared" si="365"/>
        <v>Sep</v>
      </c>
      <c r="F5835" t="s">
        <v>37</v>
      </c>
      <c r="G5835" t="s">
        <v>4963</v>
      </c>
      <c r="H5835" t="s">
        <v>51</v>
      </c>
      <c r="I5835" t="s">
        <v>82</v>
      </c>
      <c r="J5835" t="s">
        <v>83</v>
      </c>
      <c r="K5835">
        <v>28110</v>
      </c>
      <c r="L5835" t="s">
        <v>44</v>
      </c>
      <c r="M5835" t="s">
        <v>6137</v>
      </c>
      <c r="N5835" t="s">
        <v>128</v>
      </c>
      <c r="O5835" t="s">
        <v>6026</v>
      </c>
      <c r="P5835" s="4">
        <v>64.703999999999994</v>
      </c>
      <c r="Q5835" s="4">
        <v>64.703999999999994</v>
      </c>
      <c r="R5835" s="4">
        <f t="shared" si="366"/>
        <v>0</v>
      </c>
      <c r="S5835" s="4">
        <f t="shared" si="367"/>
        <v>0</v>
      </c>
    </row>
    <row r="5836" spans="1:19" x14ac:dyDescent="0.3">
      <c r="A5836" t="s">
        <v>6139</v>
      </c>
      <c r="B5836" s="1">
        <v>42567</v>
      </c>
      <c r="C5836" s="1">
        <v>42570</v>
      </c>
      <c r="D5836">
        <f t="shared" si="364"/>
        <v>2016</v>
      </c>
      <c r="E5836" t="str">
        <f t="shared" si="365"/>
        <v>Jul</v>
      </c>
      <c r="F5836" t="s">
        <v>20</v>
      </c>
      <c r="G5836" t="s">
        <v>439</v>
      </c>
      <c r="H5836" t="s">
        <v>51</v>
      </c>
      <c r="I5836" t="s">
        <v>61</v>
      </c>
      <c r="J5836" t="s">
        <v>62</v>
      </c>
      <c r="K5836">
        <v>10035</v>
      </c>
      <c r="L5836" t="s">
        <v>54</v>
      </c>
      <c r="M5836" t="s">
        <v>6137</v>
      </c>
      <c r="N5836" t="s">
        <v>128</v>
      </c>
      <c r="O5836" t="s">
        <v>6026</v>
      </c>
      <c r="P5836" s="4">
        <v>80.88</v>
      </c>
      <c r="Q5836" s="4">
        <v>80.88</v>
      </c>
      <c r="R5836" s="4">
        <f t="shared" si="366"/>
        <v>0</v>
      </c>
      <c r="S5836" s="4">
        <f t="shared" si="367"/>
        <v>0</v>
      </c>
    </row>
    <row r="5837" spans="1:19" ht="15.6" x14ac:dyDescent="0.3">
      <c r="A5837" t="s">
        <v>6140</v>
      </c>
      <c r="B5837" s="1">
        <v>43246</v>
      </c>
      <c r="C5837" s="1">
        <v>43251</v>
      </c>
      <c r="D5837">
        <f t="shared" si="364"/>
        <v>2018</v>
      </c>
      <c r="E5837" t="str">
        <f t="shared" si="365"/>
        <v>May</v>
      </c>
      <c r="F5837" t="s">
        <v>37</v>
      </c>
      <c r="G5837" t="s">
        <v>396</v>
      </c>
      <c r="H5837" s="2" t="s">
        <v>22</v>
      </c>
      <c r="I5837" t="s">
        <v>1179</v>
      </c>
      <c r="J5837" t="s">
        <v>33</v>
      </c>
      <c r="K5837">
        <v>92054</v>
      </c>
      <c r="L5837" t="s">
        <v>34</v>
      </c>
      <c r="M5837" t="s">
        <v>6141</v>
      </c>
      <c r="N5837" t="s">
        <v>128</v>
      </c>
      <c r="O5837" t="s">
        <v>6026</v>
      </c>
      <c r="P5837" s="4">
        <v>12.96</v>
      </c>
      <c r="Q5837" s="4">
        <v>100</v>
      </c>
      <c r="R5837" s="4">
        <f t="shared" si="366"/>
        <v>-87.039999999999992</v>
      </c>
      <c r="S5837" s="4">
        <f t="shared" si="367"/>
        <v>-13.055999999999999</v>
      </c>
    </row>
    <row r="5838" spans="1:19" ht="15.6" x14ac:dyDescent="0.3">
      <c r="A5838" t="s">
        <v>3651</v>
      </c>
      <c r="B5838" s="1">
        <v>43415</v>
      </c>
      <c r="C5838" s="1">
        <v>43420</v>
      </c>
      <c r="D5838">
        <f t="shared" si="364"/>
        <v>2018</v>
      </c>
      <c r="E5838" t="str">
        <f t="shared" si="365"/>
        <v>Nov</v>
      </c>
      <c r="F5838" t="s">
        <v>37</v>
      </c>
      <c r="G5838" t="s">
        <v>118</v>
      </c>
      <c r="H5838" s="2" t="s">
        <v>22</v>
      </c>
      <c r="I5838" t="s">
        <v>47</v>
      </c>
      <c r="J5838" t="s">
        <v>33</v>
      </c>
      <c r="K5838">
        <v>90036</v>
      </c>
      <c r="L5838" t="s">
        <v>34</v>
      </c>
      <c r="M5838" t="s">
        <v>6141</v>
      </c>
      <c r="N5838" t="s">
        <v>128</v>
      </c>
      <c r="O5838" t="s">
        <v>6026</v>
      </c>
      <c r="P5838" s="4">
        <v>19.440000000000001</v>
      </c>
      <c r="Q5838" s="4">
        <v>18</v>
      </c>
      <c r="R5838" s="4">
        <f t="shared" si="366"/>
        <v>1.4400000000000013</v>
      </c>
      <c r="S5838" s="4">
        <f t="shared" si="367"/>
        <v>0.21600000000000019</v>
      </c>
    </row>
    <row r="5839" spans="1:19" x14ac:dyDescent="0.3">
      <c r="A5839" t="s">
        <v>4168</v>
      </c>
      <c r="B5839" s="1">
        <v>42714</v>
      </c>
      <c r="C5839" s="1">
        <v>42720</v>
      </c>
      <c r="D5839">
        <f t="shared" si="364"/>
        <v>2016</v>
      </c>
      <c r="E5839" t="str">
        <f t="shared" si="365"/>
        <v>Dec</v>
      </c>
      <c r="F5839" t="s">
        <v>37</v>
      </c>
      <c r="G5839" t="s">
        <v>2871</v>
      </c>
      <c r="H5839" t="s">
        <v>51</v>
      </c>
      <c r="I5839" t="s">
        <v>820</v>
      </c>
      <c r="J5839" t="s">
        <v>183</v>
      </c>
      <c r="K5839">
        <v>30076</v>
      </c>
      <c r="L5839" t="s">
        <v>44</v>
      </c>
      <c r="M5839" t="s">
        <v>6141</v>
      </c>
      <c r="N5839" t="s">
        <v>128</v>
      </c>
      <c r="O5839" t="s">
        <v>6026</v>
      </c>
      <c r="P5839" s="4">
        <v>25.92</v>
      </c>
      <c r="Q5839" s="4">
        <v>25.92</v>
      </c>
      <c r="R5839" s="4">
        <f t="shared" si="366"/>
        <v>0</v>
      </c>
      <c r="S5839" s="4">
        <f t="shared" si="367"/>
        <v>0</v>
      </c>
    </row>
    <row r="5840" spans="1:19" x14ac:dyDescent="0.3">
      <c r="A5840" t="s">
        <v>803</v>
      </c>
      <c r="B5840" s="1">
        <v>42918</v>
      </c>
      <c r="C5840" s="1">
        <v>42919</v>
      </c>
      <c r="D5840">
        <f t="shared" si="364"/>
        <v>2017</v>
      </c>
      <c r="E5840" t="str">
        <f t="shared" si="365"/>
        <v>Jul</v>
      </c>
      <c r="F5840" t="s">
        <v>20</v>
      </c>
      <c r="G5840" t="s">
        <v>804</v>
      </c>
      <c r="H5840" t="s">
        <v>51</v>
      </c>
      <c r="I5840" t="s">
        <v>108</v>
      </c>
      <c r="J5840" t="s">
        <v>109</v>
      </c>
      <c r="K5840">
        <v>77340</v>
      </c>
      <c r="L5840" t="s">
        <v>25</v>
      </c>
      <c r="M5840" t="s">
        <v>6141</v>
      </c>
      <c r="N5840" t="s">
        <v>128</v>
      </c>
      <c r="O5840" t="s">
        <v>6026</v>
      </c>
      <c r="P5840" s="4">
        <v>41.472000000000001</v>
      </c>
      <c r="Q5840" s="4">
        <v>41.472000000000001</v>
      </c>
      <c r="R5840" s="4">
        <f t="shared" si="366"/>
        <v>0</v>
      </c>
      <c r="S5840" s="4">
        <f t="shared" si="367"/>
        <v>0</v>
      </c>
    </row>
    <row r="5841" spans="1:19" x14ac:dyDescent="0.3">
      <c r="A5841" t="s">
        <v>6142</v>
      </c>
      <c r="B5841" s="1">
        <v>43435</v>
      </c>
      <c r="C5841" s="1">
        <v>43442</v>
      </c>
      <c r="D5841">
        <f t="shared" si="364"/>
        <v>2018</v>
      </c>
      <c r="E5841" t="str">
        <f t="shared" si="365"/>
        <v>Dec</v>
      </c>
      <c r="F5841" t="s">
        <v>37</v>
      </c>
      <c r="G5841" t="s">
        <v>914</v>
      </c>
      <c r="H5841" t="s">
        <v>51</v>
      </c>
      <c r="I5841" t="s">
        <v>855</v>
      </c>
      <c r="J5841" t="s">
        <v>109</v>
      </c>
      <c r="K5841">
        <v>78207</v>
      </c>
      <c r="L5841" t="s">
        <v>25</v>
      </c>
      <c r="M5841" t="s">
        <v>6141</v>
      </c>
      <c r="N5841" t="s">
        <v>128</v>
      </c>
      <c r="O5841" t="s">
        <v>6026</v>
      </c>
      <c r="P5841" s="4">
        <v>10.368</v>
      </c>
      <c r="Q5841" s="4">
        <v>10.368</v>
      </c>
      <c r="R5841" s="4">
        <f t="shared" si="366"/>
        <v>0</v>
      </c>
      <c r="S5841" s="4">
        <f t="shared" si="367"/>
        <v>0</v>
      </c>
    </row>
    <row r="5842" spans="1:19" ht="15.6" x14ac:dyDescent="0.3">
      <c r="A5842" t="s">
        <v>1872</v>
      </c>
      <c r="B5842" s="1">
        <v>42367</v>
      </c>
      <c r="C5842" s="1">
        <v>42371</v>
      </c>
      <c r="D5842">
        <f t="shared" si="364"/>
        <v>2015</v>
      </c>
      <c r="E5842" t="str">
        <f t="shared" si="365"/>
        <v>Dec</v>
      </c>
      <c r="F5842" t="s">
        <v>37</v>
      </c>
      <c r="G5842" t="s">
        <v>343</v>
      </c>
      <c r="H5842" s="2" t="s">
        <v>22</v>
      </c>
      <c r="I5842" t="s">
        <v>32</v>
      </c>
      <c r="J5842" t="s">
        <v>33</v>
      </c>
      <c r="K5842">
        <v>94110</v>
      </c>
      <c r="L5842" t="s">
        <v>34</v>
      </c>
      <c r="M5842" t="s">
        <v>6143</v>
      </c>
      <c r="N5842" t="s">
        <v>128</v>
      </c>
      <c r="O5842" t="s">
        <v>6026</v>
      </c>
      <c r="P5842" s="4">
        <v>21.12</v>
      </c>
      <c r="Q5842" s="4">
        <v>100</v>
      </c>
      <c r="R5842" s="4">
        <f t="shared" si="366"/>
        <v>-78.88</v>
      </c>
      <c r="S5842" s="4">
        <f t="shared" si="367"/>
        <v>-11.831999999999999</v>
      </c>
    </row>
    <row r="5843" spans="1:19" ht="15.6" x14ac:dyDescent="0.3">
      <c r="A5843" t="s">
        <v>6144</v>
      </c>
      <c r="B5843" s="1">
        <v>43339</v>
      </c>
      <c r="C5843" s="1">
        <v>43339</v>
      </c>
      <c r="D5843">
        <f t="shared" si="364"/>
        <v>2018</v>
      </c>
      <c r="E5843" t="str">
        <f t="shared" si="365"/>
        <v>Aug</v>
      </c>
      <c r="F5843" t="s">
        <v>30</v>
      </c>
      <c r="G5843" t="s">
        <v>437</v>
      </c>
      <c r="H5843" s="2" t="s">
        <v>22</v>
      </c>
      <c r="I5843" t="s">
        <v>100</v>
      </c>
      <c r="J5843" t="s">
        <v>101</v>
      </c>
      <c r="K5843">
        <v>19120</v>
      </c>
      <c r="L5843" t="s">
        <v>54</v>
      </c>
      <c r="M5843" t="s">
        <v>6143</v>
      </c>
      <c r="N5843" t="s">
        <v>128</v>
      </c>
      <c r="O5843" t="s">
        <v>6026</v>
      </c>
      <c r="P5843" s="4">
        <v>12.672000000000001</v>
      </c>
      <c r="Q5843" s="4">
        <v>12.672000000000001</v>
      </c>
      <c r="R5843" s="4">
        <f t="shared" si="366"/>
        <v>0</v>
      </c>
      <c r="S5843" s="4">
        <f t="shared" si="367"/>
        <v>0</v>
      </c>
    </row>
    <row r="5844" spans="1:19" ht="15.6" x14ac:dyDescent="0.3">
      <c r="A5844" t="s">
        <v>6145</v>
      </c>
      <c r="B5844" s="1">
        <v>42526</v>
      </c>
      <c r="C5844" s="1">
        <v>42530</v>
      </c>
      <c r="D5844">
        <f t="shared" si="364"/>
        <v>2016</v>
      </c>
      <c r="E5844" t="str">
        <f t="shared" si="365"/>
        <v>Jun</v>
      </c>
      <c r="F5844" t="s">
        <v>37</v>
      </c>
      <c r="G5844" t="s">
        <v>1126</v>
      </c>
      <c r="H5844" s="2" t="s">
        <v>22</v>
      </c>
      <c r="I5844" t="s">
        <v>2133</v>
      </c>
      <c r="J5844" t="s">
        <v>192</v>
      </c>
      <c r="K5844">
        <v>63301</v>
      </c>
      <c r="L5844" t="s">
        <v>25</v>
      </c>
      <c r="M5844" t="s">
        <v>6143</v>
      </c>
      <c r="N5844" t="s">
        <v>128</v>
      </c>
      <c r="O5844" t="s">
        <v>6026</v>
      </c>
      <c r="P5844" s="4">
        <v>10.56</v>
      </c>
      <c r="Q5844" s="4">
        <v>18</v>
      </c>
      <c r="R5844" s="4">
        <f t="shared" si="366"/>
        <v>-7.4399999999999995</v>
      </c>
      <c r="S5844" s="4">
        <f t="shared" si="367"/>
        <v>-1.1159999999999999</v>
      </c>
    </row>
    <row r="5845" spans="1:19" x14ac:dyDescent="0.3">
      <c r="A5845" t="s">
        <v>5495</v>
      </c>
      <c r="B5845" s="1">
        <v>42571</v>
      </c>
      <c r="C5845" s="1">
        <v>42576</v>
      </c>
      <c r="D5845">
        <f t="shared" si="364"/>
        <v>2016</v>
      </c>
      <c r="E5845" t="str">
        <f t="shared" si="365"/>
        <v>Jul</v>
      </c>
      <c r="F5845" t="s">
        <v>67</v>
      </c>
      <c r="G5845" t="s">
        <v>2982</v>
      </c>
      <c r="H5845" t="s">
        <v>51</v>
      </c>
      <c r="I5845" t="s">
        <v>5496</v>
      </c>
      <c r="J5845" t="s">
        <v>653</v>
      </c>
      <c r="K5845">
        <v>46614</v>
      </c>
      <c r="L5845" t="s">
        <v>25</v>
      </c>
      <c r="M5845" t="s">
        <v>6143</v>
      </c>
      <c r="N5845" t="s">
        <v>128</v>
      </c>
      <c r="O5845" t="s">
        <v>6026</v>
      </c>
      <c r="P5845" s="4">
        <v>26.4</v>
      </c>
      <c r="Q5845" s="4">
        <v>26.4</v>
      </c>
      <c r="R5845" s="4">
        <f t="shared" si="366"/>
        <v>0</v>
      </c>
      <c r="S5845" s="4">
        <f t="shared" si="367"/>
        <v>0</v>
      </c>
    </row>
    <row r="5846" spans="1:19" ht="15.6" x14ac:dyDescent="0.3">
      <c r="A5846" t="s">
        <v>6146</v>
      </c>
      <c r="B5846" s="1">
        <v>42712</v>
      </c>
      <c r="C5846" s="1">
        <v>42716</v>
      </c>
      <c r="D5846">
        <f t="shared" si="364"/>
        <v>2016</v>
      </c>
      <c r="E5846" t="str">
        <f t="shared" si="365"/>
        <v>Dec</v>
      </c>
      <c r="F5846" t="s">
        <v>37</v>
      </c>
      <c r="G5846" t="s">
        <v>2892</v>
      </c>
      <c r="H5846" s="2" t="s">
        <v>22</v>
      </c>
      <c r="I5846" t="s">
        <v>338</v>
      </c>
      <c r="J5846" t="s">
        <v>75</v>
      </c>
      <c r="K5846">
        <v>80906</v>
      </c>
      <c r="L5846" t="s">
        <v>34</v>
      </c>
      <c r="M5846" t="s">
        <v>6147</v>
      </c>
      <c r="N5846" t="s">
        <v>128</v>
      </c>
      <c r="O5846" t="s">
        <v>6026</v>
      </c>
      <c r="P5846" s="4">
        <v>15.696</v>
      </c>
      <c r="Q5846" s="4">
        <v>18</v>
      </c>
      <c r="R5846" s="4">
        <f t="shared" si="366"/>
        <v>-2.3040000000000003</v>
      </c>
      <c r="S5846" s="4">
        <f t="shared" si="367"/>
        <v>-0.34560000000000002</v>
      </c>
    </row>
    <row r="5847" spans="1:19" x14ac:dyDescent="0.3">
      <c r="A5847" t="s">
        <v>1020</v>
      </c>
      <c r="B5847" s="1">
        <v>42996</v>
      </c>
      <c r="C5847" s="1">
        <v>43001</v>
      </c>
      <c r="D5847">
        <f t="shared" si="364"/>
        <v>2017</v>
      </c>
      <c r="E5847" t="str">
        <f t="shared" si="365"/>
        <v>Sep</v>
      </c>
      <c r="F5847" t="s">
        <v>37</v>
      </c>
      <c r="G5847" t="s">
        <v>430</v>
      </c>
      <c r="H5847" t="s">
        <v>51</v>
      </c>
      <c r="I5847" t="s">
        <v>1021</v>
      </c>
      <c r="J5847" t="s">
        <v>754</v>
      </c>
      <c r="K5847">
        <v>36830</v>
      </c>
      <c r="L5847" t="s">
        <v>44</v>
      </c>
      <c r="M5847" t="s">
        <v>6147</v>
      </c>
      <c r="N5847" t="s">
        <v>128</v>
      </c>
      <c r="O5847" t="s">
        <v>6026</v>
      </c>
      <c r="P5847" s="4">
        <v>13.08</v>
      </c>
      <c r="Q5847" s="4">
        <v>13.08</v>
      </c>
      <c r="R5847" s="4">
        <f t="shared" si="366"/>
        <v>0</v>
      </c>
      <c r="S5847" s="4">
        <f t="shared" si="367"/>
        <v>0</v>
      </c>
    </row>
    <row r="5848" spans="1:19" ht="15.6" x14ac:dyDescent="0.3">
      <c r="A5848" t="s">
        <v>3193</v>
      </c>
      <c r="B5848" s="1">
        <v>42276</v>
      </c>
      <c r="C5848" s="1">
        <v>42280</v>
      </c>
      <c r="D5848">
        <f t="shared" si="364"/>
        <v>2015</v>
      </c>
      <c r="E5848" t="str">
        <f t="shared" si="365"/>
        <v>Sep</v>
      </c>
      <c r="F5848" t="s">
        <v>37</v>
      </c>
      <c r="G5848" t="s">
        <v>1656</v>
      </c>
      <c r="H5848" s="2" t="s">
        <v>22</v>
      </c>
      <c r="I5848" t="s">
        <v>100</v>
      </c>
      <c r="J5848" t="s">
        <v>101</v>
      </c>
      <c r="K5848">
        <v>19134</v>
      </c>
      <c r="L5848" t="s">
        <v>54</v>
      </c>
      <c r="M5848" t="s">
        <v>6147</v>
      </c>
      <c r="N5848" t="s">
        <v>128</v>
      </c>
      <c r="O5848" t="s">
        <v>6026</v>
      </c>
      <c r="P5848" s="4">
        <v>20.928000000000001</v>
      </c>
      <c r="Q5848" s="4">
        <v>18</v>
      </c>
      <c r="R5848" s="4">
        <f t="shared" si="366"/>
        <v>2.9280000000000008</v>
      </c>
      <c r="S5848" s="4">
        <f t="shared" si="367"/>
        <v>0.43920000000000009</v>
      </c>
    </row>
    <row r="5849" spans="1:19" ht="15.6" x14ac:dyDescent="0.3">
      <c r="A5849" t="s">
        <v>6148</v>
      </c>
      <c r="B5849" s="1">
        <v>42457</v>
      </c>
      <c r="C5849" s="1">
        <v>42462</v>
      </c>
      <c r="D5849">
        <f t="shared" si="364"/>
        <v>2016</v>
      </c>
      <c r="E5849" t="str">
        <f t="shared" si="365"/>
        <v>Mar</v>
      </c>
      <c r="F5849" t="s">
        <v>37</v>
      </c>
      <c r="G5849" t="s">
        <v>1442</v>
      </c>
      <c r="H5849" s="2" t="s">
        <v>22</v>
      </c>
      <c r="I5849" t="s">
        <v>100</v>
      </c>
      <c r="J5849" t="s">
        <v>101</v>
      </c>
      <c r="K5849">
        <v>19120</v>
      </c>
      <c r="L5849" t="s">
        <v>54</v>
      </c>
      <c r="M5849" t="s">
        <v>6147</v>
      </c>
      <c r="N5849" t="s">
        <v>128</v>
      </c>
      <c r="O5849" t="s">
        <v>6026</v>
      </c>
      <c r="P5849" s="4">
        <v>5.2320000000000002</v>
      </c>
      <c r="Q5849" s="4">
        <v>5</v>
      </c>
      <c r="R5849" s="4">
        <f t="shared" si="366"/>
        <v>0.23200000000000021</v>
      </c>
      <c r="S5849" s="4">
        <f t="shared" si="367"/>
        <v>3.4800000000000032E-2</v>
      </c>
    </row>
    <row r="5850" spans="1:19" ht="15.6" x14ac:dyDescent="0.3">
      <c r="A5850" t="s">
        <v>6149</v>
      </c>
      <c r="B5850" s="1">
        <v>42309</v>
      </c>
      <c r="C5850" s="1">
        <v>42316</v>
      </c>
      <c r="D5850">
        <f t="shared" si="364"/>
        <v>2015</v>
      </c>
      <c r="E5850" t="str">
        <f t="shared" si="365"/>
        <v>Nov</v>
      </c>
      <c r="F5850" t="s">
        <v>37</v>
      </c>
      <c r="G5850" t="s">
        <v>1656</v>
      </c>
      <c r="H5850" s="2" t="s">
        <v>22</v>
      </c>
      <c r="I5850" t="s">
        <v>23</v>
      </c>
      <c r="J5850" t="s">
        <v>24</v>
      </c>
      <c r="K5850">
        <v>60610</v>
      </c>
      <c r="L5850" t="s">
        <v>25</v>
      </c>
      <c r="M5850" t="s">
        <v>6147</v>
      </c>
      <c r="N5850" t="s">
        <v>128</v>
      </c>
      <c r="O5850" t="s">
        <v>6026</v>
      </c>
      <c r="P5850" s="4">
        <v>15.696</v>
      </c>
      <c r="Q5850" s="4">
        <v>18</v>
      </c>
      <c r="R5850" s="4">
        <f t="shared" si="366"/>
        <v>-2.3040000000000003</v>
      </c>
      <c r="S5850" s="4">
        <f t="shared" si="367"/>
        <v>-0.34560000000000002</v>
      </c>
    </row>
    <row r="5851" spans="1:19" ht="15.6" x14ac:dyDescent="0.3">
      <c r="A5851" t="s">
        <v>6150</v>
      </c>
      <c r="B5851" s="1">
        <v>42961</v>
      </c>
      <c r="C5851" s="1">
        <v>42965</v>
      </c>
      <c r="D5851">
        <f t="shared" si="364"/>
        <v>2017</v>
      </c>
      <c r="E5851" t="str">
        <f t="shared" si="365"/>
        <v>Aug</v>
      </c>
      <c r="F5851" t="s">
        <v>37</v>
      </c>
      <c r="G5851" t="s">
        <v>4963</v>
      </c>
      <c r="H5851" s="2" t="s">
        <v>22</v>
      </c>
      <c r="I5851" t="s">
        <v>47</v>
      </c>
      <c r="J5851" t="s">
        <v>33</v>
      </c>
      <c r="K5851">
        <v>90045</v>
      </c>
      <c r="L5851" t="s">
        <v>34</v>
      </c>
      <c r="M5851" t="s">
        <v>6151</v>
      </c>
      <c r="N5851" t="s">
        <v>128</v>
      </c>
      <c r="O5851" t="s">
        <v>6026</v>
      </c>
      <c r="P5851" s="4">
        <v>15.54</v>
      </c>
      <c r="Q5851" s="4">
        <v>18</v>
      </c>
      <c r="R5851" s="4">
        <f t="shared" si="366"/>
        <v>-2.4600000000000009</v>
      </c>
      <c r="S5851" s="4">
        <f t="shared" si="367"/>
        <v>-0.36900000000000011</v>
      </c>
    </row>
    <row r="5852" spans="1:19" ht="15.6" x14ac:dyDescent="0.3">
      <c r="A5852" t="s">
        <v>6152</v>
      </c>
      <c r="B5852" s="1">
        <v>43367</v>
      </c>
      <c r="C5852" s="1">
        <v>43371</v>
      </c>
      <c r="D5852">
        <f t="shared" si="364"/>
        <v>2018</v>
      </c>
      <c r="E5852" t="str">
        <f t="shared" si="365"/>
        <v>Sep</v>
      </c>
      <c r="F5852" t="s">
        <v>67</v>
      </c>
      <c r="G5852" t="s">
        <v>3930</v>
      </c>
      <c r="H5852" s="2" t="s">
        <v>22</v>
      </c>
      <c r="I5852" t="s">
        <v>32</v>
      </c>
      <c r="J5852" t="s">
        <v>33</v>
      </c>
      <c r="K5852">
        <v>94110</v>
      </c>
      <c r="L5852" t="s">
        <v>34</v>
      </c>
      <c r="M5852" t="s">
        <v>6151</v>
      </c>
      <c r="N5852" t="s">
        <v>128</v>
      </c>
      <c r="O5852" t="s">
        <v>6026</v>
      </c>
      <c r="P5852" s="4">
        <v>31.08</v>
      </c>
      <c r="Q5852" s="4">
        <v>31.08</v>
      </c>
      <c r="R5852" s="4">
        <f t="shared" si="366"/>
        <v>0</v>
      </c>
      <c r="S5852" s="4">
        <f t="shared" si="367"/>
        <v>0</v>
      </c>
    </row>
    <row r="5853" spans="1:19" ht="15.6" x14ac:dyDescent="0.3">
      <c r="A5853" t="s">
        <v>2540</v>
      </c>
      <c r="B5853" s="1">
        <v>43021</v>
      </c>
      <c r="C5853" s="1">
        <v>43027</v>
      </c>
      <c r="D5853">
        <f t="shared" si="364"/>
        <v>2017</v>
      </c>
      <c r="E5853" t="str">
        <f t="shared" si="365"/>
        <v>Oct</v>
      </c>
      <c r="F5853" t="s">
        <v>37</v>
      </c>
      <c r="G5853" t="s">
        <v>683</v>
      </c>
      <c r="H5853" s="2" t="s">
        <v>22</v>
      </c>
      <c r="I5853" t="s">
        <v>2541</v>
      </c>
      <c r="J5853" t="s">
        <v>109</v>
      </c>
      <c r="K5853">
        <v>78041</v>
      </c>
      <c r="L5853" t="s">
        <v>25</v>
      </c>
      <c r="M5853" t="s">
        <v>6151</v>
      </c>
      <c r="N5853" t="s">
        <v>128</v>
      </c>
      <c r="O5853" t="s">
        <v>6026</v>
      </c>
      <c r="P5853" s="4">
        <v>8.2880000000000003</v>
      </c>
      <c r="Q5853" s="4">
        <v>18</v>
      </c>
      <c r="R5853" s="4">
        <f t="shared" si="366"/>
        <v>-9.7119999999999997</v>
      </c>
      <c r="S5853" s="4">
        <f t="shared" si="367"/>
        <v>-1.4567999999999999</v>
      </c>
    </row>
    <row r="5854" spans="1:19" x14ac:dyDescent="0.3">
      <c r="A5854" t="s">
        <v>5707</v>
      </c>
      <c r="B5854" s="1">
        <v>42919</v>
      </c>
      <c r="C5854" s="1">
        <v>42922</v>
      </c>
      <c r="D5854">
        <f t="shared" si="364"/>
        <v>2017</v>
      </c>
      <c r="E5854" t="str">
        <f t="shared" si="365"/>
        <v>Jul</v>
      </c>
      <c r="F5854" t="s">
        <v>20</v>
      </c>
      <c r="G5854" t="s">
        <v>3003</v>
      </c>
      <c r="H5854" t="s">
        <v>51</v>
      </c>
      <c r="I5854" t="s">
        <v>47</v>
      </c>
      <c r="J5854" t="s">
        <v>33</v>
      </c>
      <c r="K5854">
        <v>90049</v>
      </c>
      <c r="L5854" t="s">
        <v>34</v>
      </c>
      <c r="M5854" t="s">
        <v>6153</v>
      </c>
      <c r="N5854" t="s">
        <v>128</v>
      </c>
      <c r="O5854" t="s">
        <v>6026</v>
      </c>
      <c r="P5854" s="4">
        <v>12.96</v>
      </c>
      <c r="Q5854" s="4">
        <v>12.96</v>
      </c>
      <c r="R5854" s="4">
        <f t="shared" si="366"/>
        <v>0</v>
      </c>
      <c r="S5854" s="4">
        <f t="shared" si="367"/>
        <v>0</v>
      </c>
    </row>
    <row r="5855" spans="1:19" ht="15.6" x14ac:dyDescent="0.3">
      <c r="A5855" t="s">
        <v>6154</v>
      </c>
      <c r="B5855" s="1">
        <v>42961</v>
      </c>
      <c r="C5855" s="1">
        <v>42963</v>
      </c>
      <c r="D5855">
        <f t="shared" si="364"/>
        <v>2017</v>
      </c>
      <c r="E5855" t="str">
        <f t="shared" si="365"/>
        <v>Aug</v>
      </c>
      <c r="F5855" t="s">
        <v>20</v>
      </c>
      <c r="G5855" t="s">
        <v>2177</v>
      </c>
      <c r="H5855" s="2" t="s">
        <v>22</v>
      </c>
      <c r="I5855" t="s">
        <v>1562</v>
      </c>
      <c r="J5855" t="s">
        <v>250</v>
      </c>
      <c r="K5855">
        <v>37211</v>
      </c>
      <c r="L5855" t="s">
        <v>44</v>
      </c>
      <c r="M5855" t="s">
        <v>6153</v>
      </c>
      <c r="N5855" t="s">
        <v>128</v>
      </c>
      <c r="O5855" t="s">
        <v>6026</v>
      </c>
      <c r="P5855" s="4">
        <v>15.552</v>
      </c>
      <c r="Q5855" s="4">
        <v>18</v>
      </c>
      <c r="R5855" s="4">
        <f t="shared" si="366"/>
        <v>-2.4480000000000004</v>
      </c>
      <c r="S5855" s="4">
        <f t="shared" si="367"/>
        <v>-0.36720000000000003</v>
      </c>
    </row>
    <row r="5856" spans="1:19" x14ac:dyDescent="0.3">
      <c r="A5856" t="s">
        <v>4187</v>
      </c>
      <c r="B5856" s="1">
        <v>42528</v>
      </c>
      <c r="C5856" s="1">
        <v>42532</v>
      </c>
      <c r="D5856">
        <f t="shared" si="364"/>
        <v>2016</v>
      </c>
      <c r="E5856" t="str">
        <f t="shared" si="365"/>
        <v>Jun</v>
      </c>
      <c r="F5856" t="s">
        <v>37</v>
      </c>
      <c r="G5856" t="s">
        <v>4164</v>
      </c>
      <c r="H5856" t="s">
        <v>51</v>
      </c>
      <c r="I5856" t="s">
        <v>100</v>
      </c>
      <c r="J5856" t="s">
        <v>101</v>
      </c>
      <c r="K5856">
        <v>19143</v>
      </c>
      <c r="L5856" t="s">
        <v>54</v>
      </c>
      <c r="M5856" t="s">
        <v>6153</v>
      </c>
      <c r="N5856" t="s">
        <v>128</v>
      </c>
      <c r="O5856" t="s">
        <v>6026</v>
      </c>
      <c r="P5856" s="4">
        <v>25.92</v>
      </c>
      <c r="Q5856" s="4">
        <v>25.92</v>
      </c>
      <c r="R5856" s="4">
        <f t="shared" si="366"/>
        <v>0</v>
      </c>
      <c r="S5856" s="4">
        <f t="shared" si="367"/>
        <v>0</v>
      </c>
    </row>
    <row r="5857" spans="1:19" ht="15.6" x14ac:dyDescent="0.3">
      <c r="A5857" t="s">
        <v>6155</v>
      </c>
      <c r="B5857" s="1">
        <v>43331</v>
      </c>
      <c r="C5857" s="1">
        <v>43336</v>
      </c>
      <c r="D5857">
        <f t="shared" si="364"/>
        <v>2018</v>
      </c>
      <c r="E5857" t="str">
        <f t="shared" si="365"/>
        <v>Aug</v>
      </c>
      <c r="F5857" t="s">
        <v>37</v>
      </c>
      <c r="G5857" t="s">
        <v>1437</v>
      </c>
      <c r="H5857" s="2" t="s">
        <v>22</v>
      </c>
      <c r="I5857" t="s">
        <v>1599</v>
      </c>
      <c r="J5857" t="s">
        <v>314</v>
      </c>
      <c r="K5857">
        <v>1841</v>
      </c>
      <c r="L5857" t="s">
        <v>54</v>
      </c>
      <c r="M5857" t="s">
        <v>6153</v>
      </c>
      <c r="N5857" t="s">
        <v>128</v>
      </c>
      <c r="O5857" t="s">
        <v>6026</v>
      </c>
      <c r="P5857" s="4">
        <v>19.440000000000001</v>
      </c>
      <c r="Q5857" s="4">
        <v>18</v>
      </c>
      <c r="R5857" s="4">
        <f t="shared" si="366"/>
        <v>1.4400000000000013</v>
      </c>
      <c r="S5857" s="4">
        <f t="shared" si="367"/>
        <v>0.21600000000000019</v>
      </c>
    </row>
    <row r="5858" spans="1:19" x14ac:dyDescent="0.3">
      <c r="A5858" t="s">
        <v>6156</v>
      </c>
      <c r="B5858" s="1">
        <v>42196</v>
      </c>
      <c r="C5858" s="1">
        <v>42199</v>
      </c>
      <c r="D5858">
        <f t="shared" si="364"/>
        <v>2015</v>
      </c>
      <c r="E5858" t="str">
        <f t="shared" si="365"/>
        <v>Jul</v>
      </c>
      <c r="F5858" t="s">
        <v>20</v>
      </c>
      <c r="G5858" t="s">
        <v>2586</v>
      </c>
      <c r="H5858" t="s">
        <v>105</v>
      </c>
      <c r="I5858" t="s">
        <v>777</v>
      </c>
      <c r="J5858" t="s">
        <v>109</v>
      </c>
      <c r="K5858">
        <v>79907</v>
      </c>
      <c r="L5858" t="s">
        <v>25</v>
      </c>
      <c r="M5858" t="s">
        <v>6153</v>
      </c>
      <c r="N5858" t="s">
        <v>128</v>
      </c>
      <c r="O5858" t="s">
        <v>6026</v>
      </c>
      <c r="P5858" s="4">
        <v>10.368</v>
      </c>
      <c r="Q5858" s="4">
        <v>10.368</v>
      </c>
      <c r="R5858" s="4">
        <f t="shared" si="366"/>
        <v>0</v>
      </c>
      <c r="S5858" s="4">
        <f t="shared" si="367"/>
        <v>0</v>
      </c>
    </row>
    <row r="5859" spans="1:19" ht="15.6" x14ac:dyDescent="0.3">
      <c r="A5859" t="s">
        <v>3338</v>
      </c>
      <c r="B5859" s="1">
        <v>43376</v>
      </c>
      <c r="C5859" s="1">
        <v>43382</v>
      </c>
      <c r="D5859">
        <f t="shared" si="364"/>
        <v>2018</v>
      </c>
      <c r="E5859" t="str">
        <f t="shared" si="365"/>
        <v>Oct</v>
      </c>
      <c r="F5859" t="s">
        <v>37</v>
      </c>
      <c r="G5859" t="s">
        <v>222</v>
      </c>
      <c r="H5859" s="2" t="s">
        <v>22</v>
      </c>
      <c r="I5859" t="s">
        <v>198</v>
      </c>
      <c r="J5859" t="s">
        <v>79</v>
      </c>
      <c r="K5859">
        <v>33012</v>
      </c>
      <c r="L5859" t="s">
        <v>44</v>
      </c>
      <c r="M5859" t="s">
        <v>6157</v>
      </c>
      <c r="N5859" t="s">
        <v>128</v>
      </c>
      <c r="O5859" t="s">
        <v>6026</v>
      </c>
      <c r="P5859" s="4">
        <v>15.552</v>
      </c>
      <c r="Q5859" s="4">
        <v>18</v>
      </c>
      <c r="R5859" s="4">
        <f t="shared" si="366"/>
        <v>-2.4480000000000004</v>
      </c>
      <c r="S5859" s="4">
        <f t="shared" si="367"/>
        <v>-0.36720000000000003</v>
      </c>
    </row>
    <row r="5860" spans="1:19" ht="15.6" x14ac:dyDescent="0.3">
      <c r="A5860" t="s">
        <v>2283</v>
      </c>
      <c r="B5860" s="1">
        <v>42624</v>
      </c>
      <c r="C5860" s="1">
        <v>42631</v>
      </c>
      <c r="D5860">
        <f t="shared" si="364"/>
        <v>2016</v>
      </c>
      <c r="E5860" t="str">
        <f t="shared" si="365"/>
        <v>Sep</v>
      </c>
      <c r="F5860" t="s">
        <v>37</v>
      </c>
      <c r="G5860" t="s">
        <v>2284</v>
      </c>
      <c r="H5860" s="2" t="s">
        <v>22</v>
      </c>
      <c r="I5860" t="s">
        <v>1385</v>
      </c>
      <c r="J5860" t="s">
        <v>144</v>
      </c>
      <c r="K5860">
        <v>7501</v>
      </c>
      <c r="L5860" t="s">
        <v>54</v>
      </c>
      <c r="M5860" t="s">
        <v>6157</v>
      </c>
      <c r="N5860" t="s">
        <v>128</v>
      </c>
      <c r="O5860" t="s">
        <v>6026</v>
      </c>
      <c r="P5860" s="4">
        <v>38.880000000000003</v>
      </c>
      <c r="Q5860" s="4">
        <v>38.880000000000003</v>
      </c>
      <c r="R5860" s="4">
        <f t="shared" si="366"/>
        <v>0</v>
      </c>
      <c r="S5860" s="4">
        <f t="shared" si="367"/>
        <v>0</v>
      </c>
    </row>
    <row r="5861" spans="1:19" x14ac:dyDescent="0.3">
      <c r="A5861" t="s">
        <v>6158</v>
      </c>
      <c r="B5861" s="1">
        <v>42876</v>
      </c>
      <c r="C5861" s="1">
        <v>42878</v>
      </c>
      <c r="D5861">
        <f t="shared" si="364"/>
        <v>2017</v>
      </c>
      <c r="E5861" t="str">
        <f t="shared" si="365"/>
        <v>May</v>
      </c>
      <c r="F5861" t="s">
        <v>20</v>
      </c>
      <c r="G5861" t="s">
        <v>3048</v>
      </c>
      <c r="H5861" t="s">
        <v>51</v>
      </c>
      <c r="I5861" t="s">
        <v>6159</v>
      </c>
      <c r="J5861" t="s">
        <v>58</v>
      </c>
      <c r="K5861">
        <v>2886</v>
      </c>
      <c r="L5861" t="s">
        <v>54</v>
      </c>
      <c r="M5861" t="s">
        <v>6160</v>
      </c>
      <c r="N5861" t="s">
        <v>128</v>
      </c>
      <c r="O5861" t="s">
        <v>6026</v>
      </c>
      <c r="P5861" s="4">
        <v>111.96</v>
      </c>
      <c r="Q5861" s="4">
        <v>111.96</v>
      </c>
      <c r="R5861" s="4">
        <f t="shared" si="366"/>
        <v>0</v>
      </c>
      <c r="S5861" s="4">
        <f t="shared" si="367"/>
        <v>0</v>
      </c>
    </row>
    <row r="5862" spans="1:19" ht="15.6" x14ac:dyDescent="0.3">
      <c r="A5862" t="s">
        <v>6161</v>
      </c>
      <c r="B5862" s="1">
        <v>43409</v>
      </c>
      <c r="C5862" s="1">
        <v>43411</v>
      </c>
      <c r="D5862">
        <f t="shared" si="364"/>
        <v>2018</v>
      </c>
      <c r="E5862" t="str">
        <f t="shared" si="365"/>
        <v>Nov</v>
      </c>
      <c r="F5862" t="s">
        <v>20</v>
      </c>
      <c r="G5862" t="s">
        <v>1335</v>
      </c>
      <c r="H5862" s="2" t="s">
        <v>22</v>
      </c>
      <c r="I5862" t="s">
        <v>1359</v>
      </c>
      <c r="J5862" t="s">
        <v>653</v>
      </c>
      <c r="K5862">
        <v>46142</v>
      </c>
      <c r="L5862" t="s">
        <v>25</v>
      </c>
      <c r="M5862" t="s">
        <v>6160</v>
      </c>
      <c r="N5862" t="s">
        <v>128</v>
      </c>
      <c r="O5862" t="s">
        <v>6026</v>
      </c>
      <c r="P5862" s="4">
        <v>167.94</v>
      </c>
      <c r="Q5862" s="4">
        <v>80</v>
      </c>
      <c r="R5862" s="4">
        <f t="shared" si="366"/>
        <v>87.94</v>
      </c>
      <c r="S5862" s="4">
        <f t="shared" si="367"/>
        <v>13.190999999999999</v>
      </c>
    </row>
    <row r="5863" spans="1:19" x14ac:dyDescent="0.3">
      <c r="A5863" t="s">
        <v>2225</v>
      </c>
      <c r="B5863" s="1">
        <v>42333</v>
      </c>
      <c r="C5863" s="1">
        <v>42335</v>
      </c>
      <c r="D5863">
        <f t="shared" si="364"/>
        <v>2015</v>
      </c>
      <c r="E5863" t="str">
        <f t="shared" si="365"/>
        <v>Nov</v>
      </c>
      <c r="F5863" t="s">
        <v>67</v>
      </c>
      <c r="G5863" t="s">
        <v>1619</v>
      </c>
      <c r="H5863" t="s">
        <v>51</v>
      </c>
      <c r="I5863" t="s">
        <v>2226</v>
      </c>
      <c r="J5863" t="s">
        <v>33</v>
      </c>
      <c r="K5863">
        <v>94513</v>
      </c>
      <c r="L5863" t="s">
        <v>34</v>
      </c>
      <c r="M5863" t="s">
        <v>6162</v>
      </c>
      <c r="N5863" t="s">
        <v>128</v>
      </c>
      <c r="O5863" t="s">
        <v>6026</v>
      </c>
      <c r="P5863" s="4">
        <v>26.76</v>
      </c>
      <c r="Q5863" s="4">
        <v>26.76</v>
      </c>
      <c r="R5863" s="4">
        <f t="shared" si="366"/>
        <v>0</v>
      </c>
      <c r="S5863" s="4">
        <f t="shared" si="367"/>
        <v>0</v>
      </c>
    </row>
    <row r="5864" spans="1:19" x14ac:dyDescent="0.3">
      <c r="A5864" t="s">
        <v>6163</v>
      </c>
      <c r="B5864" s="1">
        <v>42882</v>
      </c>
      <c r="C5864" s="1">
        <v>42888</v>
      </c>
      <c r="D5864">
        <f t="shared" si="364"/>
        <v>2017</v>
      </c>
      <c r="E5864" t="str">
        <f t="shared" si="365"/>
        <v>May</v>
      </c>
      <c r="F5864" t="s">
        <v>37</v>
      </c>
      <c r="G5864" t="s">
        <v>2042</v>
      </c>
      <c r="H5864" t="s">
        <v>51</v>
      </c>
      <c r="I5864" t="s">
        <v>47</v>
      </c>
      <c r="J5864" t="s">
        <v>33</v>
      </c>
      <c r="K5864">
        <v>90045</v>
      </c>
      <c r="L5864" t="s">
        <v>34</v>
      </c>
      <c r="M5864" t="s">
        <v>6162</v>
      </c>
      <c r="N5864" t="s">
        <v>128</v>
      </c>
      <c r="O5864" t="s">
        <v>6026</v>
      </c>
      <c r="P5864" s="4">
        <v>13.38</v>
      </c>
      <c r="Q5864" s="4">
        <v>13.38</v>
      </c>
      <c r="R5864" s="4">
        <f t="shared" si="366"/>
        <v>0</v>
      </c>
      <c r="S5864" s="4">
        <f t="shared" si="367"/>
        <v>0</v>
      </c>
    </row>
    <row r="5865" spans="1:19" x14ac:dyDescent="0.3">
      <c r="A5865" t="s">
        <v>6164</v>
      </c>
      <c r="B5865" s="1">
        <v>43079</v>
      </c>
      <c r="C5865" s="1">
        <v>43081</v>
      </c>
      <c r="D5865">
        <f t="shared" si="364"/>
        <v>2017</v>
      </c>
      <c r="E5865" t="str">
        <f t="shared" si="365"/>
        <v>Dec</v>
      </c>
      <c r="F5865" t="s">
        <v>20</v>
      </c>
      <c r="G5865" t="s">
        <v>1316</v>
      </c>
      <c r="H5865" t="s">
        <v>51</v>
      </c>
      <c r="I5865" t="s">
        <v>406</v>
      </c>
      <c r="J5865" t="s">
        <v>33</v>
      </c>
      <c r="K5865">
        <v>90805</v>
      </c>
      <c r="L5865" t="s">
        <v>34</v>
      </c>
      <c r="M5865" t="s">
        <v>6162</v>
      </c>
      <c r="N5865" t="s">
        <v>128</v>
      </c>
      <c r="O5865" t="s">
        <v>6026</v>
      </c>
      <c r="P5865" s="4">
        <v>80.28</v>
      </c>
      <c r="Q5865" s="4">
        <v>80.28</v>
      </c>
      <c r="R5865" s="4">
        <f t="shared" si="366"/>
        <v>0</v>
      </c>
      <c r="S5865" s="4">
        <f t="shared" si="367"/>
        <v>0</v>
      </c>
    </row>
    <row r="5866" spans="1:19" ht="15.6" x14ac:dyDescent="0.3">
      <c r="A5866" t="s">
        <v>6165</v>
      </c>
      <c r="B5866" s="1">
        <v>42988</v>
      </c>
      <c r="C5866" s="1">
        <v>42992</v>
      </c>
      <c r="D5866">
        <f t="shared" si="364"/>
        <v>2017</v>
      </c>
      <c r="E5866" t="str">
        <f t="shared" si="365"/>
        <v>Sep</v>
      </c>
      <c r="F5866" t="s">
        <v>67</v>
      </c>
      <c r="G5866" t="s">
        <v>248</v>
      </c>
      <c r="H5866" s="2" t="s">
        <v>22</v>
      </c>
      <c r="I5866" t="s">
        <v>61</v>
      </c>
      <c r="J5866" t="s">
        <v>62</v>
      </c>
      <c r="K5866">
        <v>10011</v>
      </c>
      <c r="L5866" t="s">
        <v>54</v>
      </c>
      <c r="M5866" t="s">
        <v>6162</v>
      </c>
      <c r="N5866" t="s">
        <v>110</v>
      </c>
      <c r="O5866" t="s">
        <v>6026</v>
      </c>
      <c r="P5866" s="4">
        <v>6.69</v>
      </c>
      <c r="Q5866" s="4">
        <v>5</v>
      </c>
      <c r="R5866" s="4">
        <f t="shared" si="366"/>
        <v>1.6900000000000004</v>
      </c>
      <c r="S5866" s="4">
        <f t="shared" si="367"/>
        <v>0.25350000000000006</v>
      </c>
    </row>
    <row r="5867" spans="1:19" ht="15.6" x14ac:dyDescent="0.3">
      <c r="A5867" t="s">
        <v>1503</v>
      </c>
      <c r="B5867" s="1">
        <v>42913</v>
      </c>
      <c r="C5867" s="1">
        <v>42917</v>
      </c>
      <c r="D5867">
        <f t="shared" si="364"/>
        <v>2017</v>
      </c>
      <c r="E5867" t="str">
        <f t="shared" si="365"/>
        <v>Jun</v>
      </c>
      <c r="F5867" t="s">
        <v>37</v>
      </c>
      <c r="G5867" t="s">
        <v>828</v>
      </c>
      <c r="H5867" s="2" t="s">
        <v>22</v>
      </c>
      <c r="I5867" t="s">
        <v>316</v>
      </c>
      <c r="J5867" t="s">
        <v>24</v>
      </c>
      <c r="K5867">
        <v>60035</v>
      </c>
      <c r="L5867" t="s">
        <v>25</v>
      </c>
      <c r="M5867" t="s">
        <v>6162</v>
      </c>
      <c r="N5867" t="s">
        <v>128</v>
      </c>
      <c r="O5867" t="s">
        <v>6026</v>
      </c>
      <c r="P5867" s="4">
        <v>37.463999999999999</v>
      </c>
      <c r="Q5867" s="4">
        <v>37.463999999999999</v>
      </c>
      <c r="R5867" s="4">
        <f t="shared" si="366"/>
        <v>0</v>
      </c>
      <c r="S5867" s="4">
        <f t="shared" si="367"/>
        <v>0</v>
      </c>
    </row>
    <row r="5868" spans="1:19" ht="15.6" x14ac:dyDescent="0.3">
      <c r="A5868" t="s">
        <v>6166</v>
      </c>
      <c r="B5868" s="1">
        <v>43278</v>
      </c>
      <c r="C5868" s="1">
        <v>43282</v>
      </c>
      <c r="D5868">
        <f t="shared" si="364"/>
        <v>2018</v>
      </c>
      <c r="E5868" t="str">
        <f t="shared" si="365"/>
        <v>Jun</v>
      </c>
      <c r="F5868" t="s">
        <v>37</v>
      </c>
      <c r="G5868" t="s">
        <v>285</v>
      </c>
      <c r="H5868" s="2" t="s">
        <v>22</v>
      </c>
      <c r="I5868" t="s">
        <v>1698</v>
      </c>
      <c r="J5868" t="s">
        <v>1699</v>
      </c>
      <c r="K5868">
        <v>68104</v>
      </c>
      <c r="L5868" t="s">
        <v>25</v>
      </c>
      <c r="M5868" t="s">
        <v>6162</v>
      </c>
      <c r="N5868" t="s">
        <v>128</v>
      </c>
      <c r="O5868" t="s">
        <v>6026</v>
      </c>
      <c r="P5868" s="4">
        <v>20.07</v>
      </c>
      <c r="Q5868" s="4">
        <v>18</v>
      </c>
      <c r="R5868" s="4">
        <f t="shared" si="366"/>
        <v>2.0700000000000003</v>
      </c>
      <c r="S5868" s="4">
        <f t="shared" si="367"/>
        <v>0.31050000000000005</v>
      </c>
    </row>
    <row r="5869" spans="1:19" ht="15.6" x14ac:dyDescent="0.3">
      <c r="A5869" t="s">
        <v>5320</v>
      </c>
      <c r="B5869" s="1">
        <v>43443</v>
      </c>
      <c r="C5869" s="1">
        <v>43449</v>
      </c>
      <c r="D5869">
        <f t="shared" si="364"/>
        <v>2018</v>
      </c>
      <c r="E5869" t="str">
        <f t="shared" si="365"/>
        <v>Dec</v>
      </c>
      <c r="F5869" t="s">
        <v>37</v>
      </c>
      <c r="G5869" t="s">
        <v>200</v>
      </c>
      <c r="H5869" s="2" t="s">
        <v>22</v>
      </c>
      <c r="I5869" t="s">
        <v>3450</v>
      </c>
      <c r="J5869" t="s">
        <v>653</v>
      </c>
      <c r="K5869">
        <v>46203</v>
      </c>
      <c r="L5869" t="s">
        <v>25</v>
      </c>
      <c r="M5869" t="s">
        <v>6162</v>
      </c>
      <c r="N5869" t="s">
        <v>128</v>
      </c>
      <c r="O5869" t="s">
        <v>6026</v>
      </c>
      <c r="P5869" s="4">
        <v>33.450000000000003</v>
      </c>
      <c r="Q5869" s="4">
        <v>33.450000000000003</v>
      </c>
      <c r="R5869" s="4">
        <f t="shared" si="366"/>
        <v>0</v>
      </c>
      <c r="S5869" s="4">
        <f t="shared" si="367"/>
        <v>0</v>
      </c>
    </row>
    <row r="5870" spans="1:19" ht="15.6" x14ac:dyDescent="0.3">
      <c r="A5870" t="s">
        <v>5549</v>
      </c>
      <c r="B5870" s="1">
        <v>42065</v>
      </c>
      <c r="C5870" s="1">
        <v>42071</v>
      </c>
      <c r="D5870">
        <f t="shared" si="364"/>
        <v>2015</v>
      </c>
      <c r="E5870" t="str">
        <f t="shared" si="365"/>
        <v>Mar</v>
      </c>
      <c r="F5870" t="s">
        <v>37</v>
      </c>
      <c r="G5870" t="s">
        <v>2933</v>
      </c>
      <c r="H5870" s="2" t="s">
        <v>22</v>
      </c>
      <c r="I5870" t="s">
        <v>61</v>
      </c>
      <c r="J5870" t="s">
        <v>62</v>
      </c>
      <c r="K5870">
        <v>10009</v>
      </c>
      <c r="L5870" t="s">
        <v>54</v>
      </c>
      <c r="M5870" t="s">
        <v>6167</v>
      </c>
      <c r="N5870" t="s">
        <v>128</v>
      </c>
      <c r="O5870" t="s">
        <v>6026</v>
      </c>
      <c r="P5870" s="4">
        <v>36.4</v>
      </c>
      <c r="Q5870" s="4">
        <v>36.4</v>
      </c>
      <c r="R5870" s="4">
        <f t="shared" si="366"/>
        <v>0</v>
      </c>
      <c r="S5870" s="4">
        <f t="shared" si="367"/>
        <v>0</v>
      </c>
    </row>
    <row r="5871" spans="1:19" ht="15.6" x14ac:dyDescent="0.3">
      <c r="A5871" t="s">
        <v>1476</v>
      </c>
      <c r="B5871" s="1">
        <v>42903</v>
      </c>
      <c r="C5871" s="1">
        <v>42904</v>
      </c>
      <c r="D5871">
        <f t="shared" si="364"/>
        <v>2017</v>
      </c>
      <c r="E5871" t="str">
        <f t="shared" si="365"/>
        <v>Jun</v>
      </c>
      <c r="F5871" t="s">
        <v>20</v>
      </c>
      <c r="G5871" t="s">
        <v>1477</v>
      </c>
      <c r="H5871" s="2" t="s">
        <v>22</v>
      </c>
      <c r="I5871" t="s">
        <v>232</v>
      </c>
      <c r="J5871" t="s">
        <v>62</v>
      </c>
      <c r="K5871">
        <v>12180</v>
      </c>
      <c r="L5871" t="s">
        <v>54</v>
      </c>
      <c r="M5871" t="s">
        <v>6167</v>
      </c>
      <c r="N5871" t="s">
        <v>128</v>
      </c>
      <c r="O5871" t="s">
        <v>6026</v>
      </c>
      <c r="P5871" s="4">
        <v>14.56</v>
      </c>
      <c r="Q5871" s="4">
        <v>18</v>
      </c>
      <c r="R5871" s="4">
        <f t="shared" si="366"/>
        <v>-3.4399999999999995</v>
      </c>
      <c r="S5871" s="4">
        <f t="shared" si="367"/>
        <v>-0.5159999999999999</v>
      </c>
    </row>
    <row r="5872" spans="1:19" ht="15.6" x14ac:dyDescent="0.3">
      <c r="A5872" t="s">
        <v>186</v>
      </c>
      <c r="B5872" s="1">
        <v>42175</v>
      </c>
      <c r="C5872" s="1">
        <v>42179</v>
      </c>
      <c r="D5872">
        <f t="shared" si="364"/>
        <v>2015</v>
      </c>
      <c r="E5872" t="str">
        <f t="shared" si="365"/>
        <v>Jun</v>
      </c>
      <c r="F5872" t="s">
        <v>37</v>
      </c>
      <c r="G5872" t="s">
        <v>187</v>
      </c>
      <c r="H5872" s="2" t="s">
        <v>22</v>
      </c>
      <c r="I5872" t="s">
        <v>188</v>
      </c>
      <c r="J5872" t="s">
        <v>109</v>
      </c>
      <c r="K5872">
        <v>75023</v>
      </c>
      <c r="L5872" t="s">
        <v>25</v>
      </c>
      <c r="M5872" t="s">
        <v>6167</v>
      </c>
      <c r="N5872" t="s">
        <v>128</v>
      </c>
      <c r="O5872" t="s">
        <v>6026</v>
      </c>
      <c r="P5872" s="4">
        <v>11.648</v>
      </c>
      <c r="Q5872" s="4">
        <v>11.648</v>
      </c>
      <c r="R5872" s="4">
        <f t="shared" si="366"/>
        <v>0</v>
      </c>
      <c r="S5872" s="4">
        <f t="shared" si="367"/>
        <v>0</v>
      </c>
    </row>
    <row r="5873" spans="1:19" ht="15.6" x14ac:dyDescent="0.3">
      <c r="A5873" t="s">
        <v>5608</v>
      </c>
      <c r="B5873" s="1">
        <v>42734</v>
      </c>
      <c r="C5873" s="1">
        <v>42738</v>
      </c>
      <c r="D5873">
        <f t="shared" si="364"/>
        <v>2016</v>
      </c>
      <c r="E5873" t="str">
        <f t="shared" si="365"/>
        <v>Dec</v>
      </c>
      <c r="F5873" t="s">
        <v>37</v>
      </c>
      <c r="G5873" t="s">
        <v>1000</v>
      </c>
      <c r="H5873" s="2" t="s">
        <v>22</v>
      </c>
      <c r="I5873" t="s">
        <v>47</v>
      </c>
      <c r="J5873" t="s">
        <v>33</v>
      </c>
      <c r="K5873">
        <v>90049</v>
      </c>
      <c r="L5873" t="s">
        <v>34</v>
      </c>
      <c r="M5873" t="s">
        <v>6168</v>
      </c>
      <c r="N5873" t="s">
        <v>128</v>
      </c>
      <c r="O5873" t="s">
        <v>6026</v>
      </c>
      <c r="P5873" s="4">
        <v>68.52</v>
      </c>
      <c r="Q5873" s="4">
        <v>68.52</v>
      </c>
      <c r="R5873" s="4">
        <f t="shared" si="366"/>
        <v>0</v>
      </c>
      <c r="S5873" s="4">
        <f t="shared" si="367"/>
        <v>0</v>
      </c>
    </row>
    <row r="5874" spans="1:19" x14ac:dyDescent="0.3">
      <c r="A5874" t="s">
        <v>4612</v>
      </c>
      <c r="B5874" s="1">
        <v>42233</v>
      </c>
      <c r="C5874" s="1">
        <v>42237</v>
      </c>
      <c r="D5874">
        <f t="shared" si="364"/>
        <v>2015</v>
      </c>
      <c r="E5874" t="str">
        <f t="shared" si="365"/>
        <v>Aug</v>
      </c>
      <c r="F5874" t="s">
        <v>37</v>
      </c>
      <c r="G5874" t="s">
        <v>916</v>
      </c>
      <c r="H5874" t="s">
        <v>51</v>
      </c>
      <c r="I5874" t="s">
        <v>2218</v>
      </c>
      <c r="J5874" t="s">
        <v>93</v>
      </c>
      <c r="K5874">
        <v>72209</v>
      </c>
      <c r="L5874" t="s">
        <v>44</v>
      </c>
      <c r="M5874" t="s">
        <v>6168</v>
      </c>
      <c r="N5874" t="s">
        <v>128</v>
      </c>
      <c r="O5874" t="s">
        <v>6026</v>
      </c>
      <c r="P5874" s="4">
        <v>114.2</v>
      </c>
      <c r="Q5874" s="4">
        <v>114.2</v>
      </c>
      <c r="R5874" s="4">
        <f t="shared" si="366"/>
        <v>0</v>
      </c>
      <c r="S5874" s="4">
        <f t="shared" si="367"/>
        <v>0</v>
      </c>
    </row>
    <row r="5875" spans="1:19" x14ac:dyDescent="0.3">
      <c r="A5875" t="s">
        <v>6169</v>
      </c>
      <c r="B5875" s="1">
        <v>42354</v>
      </c>
      <c r="C5875" s="1">
        <v>42358</v>
      </c>
      <c r="D5875">
        <f t="shared" si="364"/>
        <v>2015</v>
      </c>
      <c r="E5875" t="str">
        <f t="shared" si="365"/>
        <v>Dec</v>
      </c>
      <c r="F5875" t="s">
        <v>37</v>
      </c>
      <c r="G5875" t="s">
        <v>1531</v>
      </c>
      <c r="H5875" t="s">
        <v>51</v>
      </c>
      <c r="I5875" t="s">
        <v>97</v>
      </c>
      <c r="J5875" t="s">
        <v>89</v>
      </c>
      <c r="K5875">
        <v>48227</v>
      </c>
      <c r="L5875" t="s">
        <v>25</v>
      </c>
      <c r="M5875" t="s">
        <v>6168</v>
      </c>
      <c r="N5875" t="s">
        <v>128</v>
      </c>
      <c r="O5875" t="s">
        <v>6026</v>
      </c>
      <c r="P5875" s="4">
        <v>114.2</v>
      </c>
      <c r="Q5875" s="4">
        <v>114.2</v>
      </c>
      <c r="R5875" s="4">
        <f t="shared" si="366"/>
        <v>0</v>
      </c>
      <c r="S5875" s="4">
        <f t="shared" si="367"/>
        <v>0</v>
      </c>
    </row>
    <row r="5876" spans="1:19" x14ac:dyDescent="0.3">
      <c r="A5876" t="s">
        <v>2030</v>
      </c>
      <c r="B5876" s="1">
        <v>43031</v>
      </c>
      <c r="C5876" s="1">
        <v>43037</v>
      </c>
      <c r="D5876">
        <f t="shared" si="364"/>
        <v>2017</v>
      </c>
      <c r="E5876" t="str">
        <f t="shared" si="365"/>
        <v>Oct</v>
      </c>
      <c r="F5876" t="s">
        <v>37</v>
      </c>
      <c r="G5876" t="s">
        <v>1163</v>
      </c>
      <c r="H5876" t="s">
        <v>51</v>
      </c>
      <c r="I5876" t="s">
        <v>23</v>
      </c>
      <c r="J5876" t="s">
        <v>24</v>
      </c>
      <c r="K5876">
        <v>60610</v>
      </c>
      <c r="L5876" t="s">
        <v>25</v>
      </c>
      <c r="M5876" t="s">
        <v>6168</v>
      </c>
      <c r="N5876" t="s">
        <v>128</v>
      </c>
      <c r="O5876" t="s">
        <v>6026</v>
      </c>
      <c r="P5876" s="4">
        <v>54.816000000000003</v>
      </c>
      <c r="Q5876" s="4">
        <v>54.816000000000003</v>
      </c>
      <c r="R5876" s="4">
        <f t="shared" si="366"/>
        <v>0</v>
      </c>
      <c r="S5876" s="4">
        <f t="shared" si="367"/>
        <v>0</v>
      </c>
    </row>
    <row r="5877" spans="1:19" ht="15.6" x14ac:dyDescent="0.3">
      <c r="A5877" t="s">
        <v>3532</v>
      </c>
      <c r="B5877" s="1">
        <v>42731</v>
      </c>
      <c r="C5877" s="1">
        <v>42735</v>
      </c>
      <c r="D5877">
        <f t="shared" si="364"/>
        <v>2016</v>
      </c>
      <c r="E5877" t="str">
        <f t="shared" si="365"/>
        <v>Dec</v>
      </c>
      <c r="F5877" t="s">
        <v>37</v>
      </c>
      <c r="G5877" t="s">
        <v>1993</v>
      </c>
      <c r="H5877" s="2" t="s">
        <v>22</v>
      </c>
      <c r="I5877" t="s">
        <v>717</v>
      </c>
      <c r="J5877" t="s">
        <v>140</v>
      </c>
      <c r="K5877">
        <v>20735</v>
      </c>
      <c r="L5877" t="s">
        <v>54</v>
      </c>
      <c r="M5877" t="s">
        <v>6170</v>
      </c>
      <c r="N5877" t="s">
        <v>128</v>
      </c>
      <c r="O5877" t="s">
        <v>6026</v>
      </c>
      <c r="P5877" s="4">
        <v>28.9</v>
      </c>
      <c r="Q5877" s="4">
        <v>28.9</v>
      </c>
      <c r="R5877" s="4">
        <f t="shared" si="366"/>
        <v>0</v>
      </c>
      <c r="S5877" s="4">
        <f t="shared" si="367"/>
        <v>0</v>
      </c>
    </row>
    <row r="5878" spans="1:19" ht="15.6" x14ac:dyDescent="0.3">
      <c r="A5878" t="s">
        <v>2457</v>
      </c>
      <c r="B5878" s="1">
        <v>43295</v>
      </c>
      <c r="C5878" s="1">
        <v>43299</v>
      </c>
      <c r="D5878">
        <f t="shared" si="364"/>
        <v>2018</v>
      </c>
      <c r="E5878" t="str">
        <f t="shared" si="365"/>
        <v>Jul</v>
      </c>
      <c r="F5878" t="s">
        <v>37</v>
      </c>
      <c r="G5878" t="s">
        <v>1240</v>
      </c>
      <c r="H5878" s="2" t="s">
        <v>22</v>
      </c>
      <c r="I5878" t="s">
        <v>182</v>
      </c>
      <c r="J5878" t="s">
        <v>233</v>
      </c>
      <c r="K5878">
        <v>43229</v>
      </c>
      <c r="L5878" t="s">
        <v>54</v>
      </c>
      <c r="M5878" t="s">
        <v>6170</v>
      </c>
      <c r="N5878" t="s">
        <v>128</v>
      </c>
      <c r="O5878" t="s">
        <v>6026</v>
      </c>
      <c r="P5878" s="4">
        <v>9.2479999999999993</v>
      </c>
      <c r="Q5878" s="4">
        <v>18</v>
      </c>
      <c r="R5878" s="4">
        <f t="shared" si="366"/>
        <v>-8.7520000000000007</v>
      </c>
      <c r="S5878" s="4">
        <f t="shared" si="367"/>
        <v>-1.3128</v>
      </c>
    </row>
    <row r="5879" spans="1:19" x14ac:dyDescent="0.3">
      <c r="A5879" t="s">
        <v>3194</v>
      </c>
      <c r="B5879" s="1">
        <v>42973</v>
      </c>
      <c r="C5879" s="1">
        <v>42980</v>
      </c>
      <c r="D5879">
        <f t="shared" si="364"/>
        <v>2017</v>
      </c>
      <c r="E5879" t="str">
        <f t="shared" si="365"/>
        <v>Aug</v>
      </c>
      <c r="F5879" t="s">
        <v>37</v>
      </c>
      <c r="G5879" t="s">
        <v>2067</v>
      </c>
      <c r="H5879" t="s">
        <v>51</v>
      </c>
      <c r="I5879" t="s">
        <v>97</v>
      </c>
      <c r="J5879" t="s">
        <v>89</v>
      </c>
      <c r="K5879">
        <v>48234</v>
      </c>
      <c r="L5879" t="s">
        <v>25</v>
      </c>
      <c r="M5879" t="s">
        <v>6170</v>
      </c>
      <c r="N5879" t="s">
        <v>128</v>
      </c>
      <c r="O5879" t="s">
        <v>6026</v>
      </c>
      <c r="P5879" s="4">
        <v>11.56</v>
      </c>
      <c r="Q5879" s="4">
        <v>11.56</v>
      </c>
      <c r="R5879" s="4">
        <f t="shared" si="366"/>
        <v>0</v>
      </c>
      <c r="S5879" s="4">
        <f t="shared" si="367"/>
        <v>0</v>
      </c>
    </row>
    <row r="5880" spans="1:19" ht="15.6" x14ac:dyDescent="0.3">
      <c r="A5880" t="s">
        <v>236</v>
      </c>
      <c r="B5880" s="1">
        <v>42023</v>
      </c>
      <c r="C5880" s="1">
        <v>42024</v>
      </c>
      <c r="D5880">
        <f t="shared" si="364"/>
        <v>2015</v>
      </c>
      <c r="E5880" t="str">
        <f t="shared" si="365"/>
        <v>Jan</v>
      </c>
      <c r="F5880" t="s">
        <v>20</v>
      </c>
      <c r="G5880" t="s">
        <v>237</v>
      </c>
      <c r="H5880" s="2" t="s">
        <v>22</v>
      </c>
      <c r="I5880" t="s">
        <v>238</v>
      </c>
      <c r="J5880" t="s">
        <v>178</v>
      </c>
      <c r="K5880">
        <v>85254</v>
      </c>
      <c r="L5880" t="s">
        <v>34</v>
      </c>
      <c r="M5880" t="s">
        <v>6171</v>
      </c>
      <c r="N5880" t="s">
        <v>128</v>
      </c>
      <c r="O5880" t="s">
        <v>6026</v>
      </c>
      <c r="P5880" s="4">
        <v>56.064</v>
      </c>
      <c r="Q5880" s="4">
        <v>50</v>
      </c>
      <c r="R5880" s="4">
        <f t="shared" si="366"/>
        <v>6.0640000000000001</v>
      </c>
      <c r="S5880" s="4">
        <f t="shared" si="367"/>
        <v>0.90959999999999996</v>
      </c>
    </row>
    <row r="5881" spans="1:19" ht="15.6" x14ac:dyDescent="0.3">
      <c r="A5881" t="s">
        <v>1433</v>
      </c>
      <c r="B5881" s="1">
        <v>42221</v>
      </c>
      <c r="C5881" s="1">
        <v>42225</v>
      </c>
      <c r="D5881">
        <f t="shared" si="364"/>
        <v>2015</v>
      </c>
      <c r="E5881" t="str">
        <f t="shared" si="365"/>
        <v>Aug</v>
      </c>
      <c r="F5881" t="s">
        <v>37</v>
      </c>
      <c r="G5881" t="s">
        <v>1434</v>
      </c>
      <c r="H5881" s="2" t="s">
        <v>22</v>
      </c>
      <c r="I5881" t="s">
        <v>47</v>
      </c>
      <c r="J5881" t="s">
        <v>33</v>
      </c>
      <c r="K5881">
        <v>90004</v>
      </c>
      <c r="L5881" t="s">
        <v>34</v>
      </c>
      <c r="M5881" t="s">
        <v>6171</v>
      </c>
      <c r="N5881" t="s">
        <v>128</v>
      </c>
      <c r="O5881" t="s">
        <v>6026</v>
      </c>
      <c r="P5881" s="4">
        <v>20.94</v>
      </c>
      <c r="Q5881" s="4">
        <v>100</v>
      </c>
      <c r="R5881" s="4">
        <f t="shared" si="366"/>
        <v>-79.06</v>
      </c>
      <c r="S5881" s="4">
        <f t="shared" si="367"/>
        <v>-11.859</v>
      </c>
    </row>
    <row r="5882" spans="1:19" ht="15.6" x14ac:dyDescent="0.3">
      <c r="A5882" t="s">
        <v>6172</v>
      </c>
      <c r="B5882" s="1">
        <v>42452</v>
      </c>
      <c r="C5882" s="1">
        <v>42454</v>
      </c>
      <c r="D5882">
        <f t="shared" si="364"/>
        <v>2016</v>
      </c>
      <c r="E5882" t="str">
        <f t="shared" si="365"/>
        <v>Mar</v>
      </c>
      <c r="F5882" t="s">
        <v>20</v>
      </c>
      <c r="G5882" t="s">
        <v>625</v>
      </c>
      <c r="H5882" s="2" t="s">
        <v>22</v>
      </c>
      <c r="I5882" t="s">
        <v>47</v>
      </c>
      <c r="J5882" t="s">
        <v>33</v>
      </c>
      <c r="K5882">
        <v>90008</v>
      </c>
      <c r="L5882" t="s">
        <v>34</v>
      </c>
      <c r="M5882" t="s">
        <v>6171</v>
      </c>
      <c r="N5882" t="s">
        <v>128</v>
      </c>
      <c r="O5882" t="s">
        <v>6026</v>
      </c>
      <c r="P5882" s="4">
        <v>192.72</v>
      </c>
      <c r="Q5882" s="4">
        <v>100</v>
      </c>
      <c r="R5882" s="4">
        <f t="shared" si="366"/>
        <v>92.72</v>
      </c>
      <c r="S5882" s="4">
        <f t="shared" si="367"/>
        <v>13.907999999999999</v>
      </c>
    </row>
    <row r="5883" spans="1:19" x14ac:dyDescent="0.3">
      <c r="A5883" t="s">
        <v>6173</v>
      </c>
      <c r="B5883" s="1">
        <v>43079</v>
      </c>
      <c r="C5883" s="1">
        <v>43085</v>
      </c>
      <c r="D5883">
        <f t="shared" si="364"/>
        <v>2017</v>
      </c>
      <c r="E5883" t="str">
        <f t="shared" si="365"/>
        <v>Dec</v>
      </c>
      <c r="F5883" t="s">
        <v>37</v>
      </c>
      <c r="G5883" t="s">
        <v>1051</v>
      </c>
      <c r="H5883" t="s">
        <v>51</v>
      </c>
      <c r="I5883" t="s">
        <v>61</v>
      </c>
      <c r="J5883" t="s">
        <v>62</v>
      </c>
      <c r="K5883">
        <v>10024</v>
      </c>
      <c r="L5883" t="s">
        <v>54</v>
      </c>
      <c r="M5883" t="s">
        <v>6171</v>
      </c>
      <c r="N5883" t="s">
        <v>128</v>
      </c>
      <c r="O5883" t="s">
        <v>6026</v>
      </c>
      <c r="P5883" s="4">
        <v>62.82</v>
      </c>
      <c r="Q5883" s="4">
        <v>62.82</v>
      </c>
      <c r="R5883" s="4">
        <f t="shared" si="366"/>
        <v>0</v>
      </c>
      <c r="S5883" s="4">
        <f t="shared" si="367"/>
        <v>0</v>
      </c>
    </row>
    <row r="5884" spans="1:19" ht="15.6" x14ac:dyDescent="0.3">
      <c r="A5884" t="s">
        <v>6174</v>
      </c>
      <c r="B5884" s="1">
        <v>43232</v>
      </c>
      <c r="C5884" s="1">
        <v>43237</v>
      </c>
      <c r="D5884">
        <f t="shared" si="364"/>
        <v>2018</v>
      </c>
      <c r="E5884" t="str">
        <f t="shared" si="365"/>
        <v>May</v>
      </c>
      <c r="F5884" t="s">
        <v>37</v>
      </c>
      <c r="G5884" t="s">
        <v>1442</v>
      </c>
      <c r="H5884" s="2" t="s">
        <v>22</v>
      </c>
      <c r="I5884" t="s">
        <v>313</v>
      </c>
      <c r="J5884" t="s">
        <v>314</v>
      </c>
      <c r="K5884">
        <v>2149</v>
      </c>
      <c r="L5884" t="s">
        <v>54</v>
      </c>
      <c r="M5884" t="s">
        <v>6171</v>
      </c>
      <c r="N5884" t="s">
        <v>128</v>
      </c>
      <c r="O5884" t="s">
        <v>6026</v>
      </c>
      <c r="P5884" s="4">
        <v>87.6</v>
      </c>
      <c r="Q5884" s="4">
        <v>87.6</v>
      </c>
      <c r="R5884" s="4">
        <f t="shared" si="366"/>
        <v>0</v>
      </c>
      <c r="S5884" s="4">
        <f t="shared" si="367"/>
        <v>0</v>
      </c>
    </row>
    <row r="5885" spans="1:19" ht="15.6" x14ac:dyDescent="0.3">
      <c r="A5885" t="s">
        <v>1426</v>
      </c>
      <c r="B5885" s="1">
        <v>42553</v>
      </c>
      <c r="C5885" s="1">
        <v>42557</v>
      </c>
      <c r="D5885">
        <f t="shared" si="364"/>
        <v>2016</v>
      </c>
      <c r="E5885" t="str">
        <f t="shared" si="365"/>
        <v>Jul</v>
      </c>
      <c r="F5885" t="s">
        <v>37</v>
      </c>
      <c r="G5885" t="s">
        <v>1427</v>
      </c>
      <c r="H5885" s="2" t="s">
        <v>22</v>
      </c>
      <c r="I5885" t="s">
        <v>1428</v>
      </c>
      <c r="J5885" t="s">
        <v>24</v>
      </c>
      <c r="K5885">
        <v>60188</v>
      </c>
      <c r="L5885" t="s">
        <v>25</v>
      </c>
      <c r="M5885" t="s">
        <v>6171</v>
      </c>
      <c r="N5885" t="s">
        <v>128</v>
      </c>
      <c r="O5885" t="s">
        <v>6026</v>
      </c>
      <c r="P5885" s="4">
        <v>11.167999999999999</v>
      </c>
      <c r="Q5885" s="4">
        <v>18</v>
      </c>
      <c r="R5885" s="4">
        <f t="shared" si="366"/>
        <v>-6.8320000000000007</v>
      </c>
      <c r="S5885" s="4">
        <f t="shared" si="367"/>
        <v>-1.0248000000000002</v>
      </c>
    </row>
    <row r="5886" spans="1:19" x14ac:dyDescent="0.3">
      <c r="A5886" t="s">
        <v>3244</v>
      </c>
      <c r="B5886" s="1">
        <v>42807</v>
      </c>
      <c r="C5886" s="1">
        <v>42812</v>
      </c>
      <c r="D5886">
        <f t="shared" si="364"/>
        <v>2017</v>
      </c>
      <c r="E5886" t="str">
        <f t="shared" si="365"/>
        <v>Mar</v>
      </c>
      <c r="F5886" t="s">
        <v>37</v>
      </c>
      <c r="G5886" t="s">
        <v>542</v>
      </c>
      <c r="H5886" t="s">
        <v>51</v>
      </c>
      <c r="I5886" t="s">
        <v>855</v>
      </c>
      <c r="J5886" t="s">
        <v>109</v>
      </c>
      <c r="K5886">
        <v>78207</v>
      </c>
      <c r="L5886" t="s">
        <v>25</v>
      </c>
      <c r="M5886" t="s">
        <v>6171</v>
      </c>
      <c r="N5886" t="s">
        <v>128</v>
      </c>
      <c r="O5886" t="s">
        <v>6026</v>
      </c>
      <c r="P5886" s="4">
        <v>70.08</v>
      </c>
      <c r="Q5886" s="4">
        <v>70.08</v>
      </c>
      <c r="R5886" s="4">
        <f t="shared" si="366"/>
        <v>0</v>
      </c>
      <c r="S5886" s="4">
        <f t="shared" si="367"/>
        <v>0</v>
      </c>
    </row>
    <row r="5887" spans="1:19" ht="15.6" x14ac:dyDescent="0.3">
      <c r="A5887" t="s">
        <v>2465</v>
      </c>
      <c r="B5887" s="1">
        <v>43361</v>
      </c>
      <c r="C5887" s="1">
        <v>43365</v>
      </c>
      <c r="D5887">
        <f t="shared" si="364"/>
        <v>2018</v>
      </c>
      <c r="E5887" t="str">
        <f t="shared" si="365"/>
        <v>Sep</v>
      </c>
      <c r="F5887" t="s">
        <v>37</v>
      </c>
      <c r="G5887" t="s">
        <v>2220</v>
      </c>
      <c r="H5887" s="2" t="s">
        <v>22</v>
      </c>
      <c r="I5887" t="s">
        <v>182</v>
      </c>
      <c r="J5887" t="s">
        <v>183</v>
      </c>
      <c r="K5887">
        <v>31907</v>
      </c>
      <c r="L5887" t="s">
        <v>44</v>
      </c>
      <c r="M5887" t="s">
        <v>6175</v>
      </c>
      <c r="N5887" t="s">
        <v>128</v>
      </c>
      <c r="O5887" t="s">
        <v>6026</v>
      </c>
      <c r="P5887" s="4">
        <v>50.96</v>
      </c>
      <c r="Q5887" s="4">
        <v>50.96</v>
      </c>
      <c r="R5887" s="4">
        <f t="shared" si="366"/>
        <v>0</v>
      </c>
      <c r="S5887" s="4">
        <f t="shared" si="367"/>
        <v>0</v>
      </c>
    </row>
    <row r="5888" spans="1:19" ht="15.6" x14ac:dyDescent="0.3">
      <c r="A5888" t="s">
        <v>5894</v>
      </c>
      <c r="B5888" s="1">
        <v>43386</v>
      </c>
      <c r="C5888" s="1">
        <v>43390</v>
      </c>
      <c r="D5888">
        <f t="shared" si="364"/>
        <v>2018</v>
      </c>
      <c r="E5888" t="str">
        <f t="shared" si="365"/>
        <v>Oct</v>
      </c>
      <c r="F5888" t="s">
        <v>37</v>
      </c>
      <c r="G5888" t="s">
        <v>2064</v>
      </c>
      <c r="H5888" s="2" t="s">
        <v>22</v>
      </c>
      <c r="I5888" t="s">
        <v>100</v>
      </c>
      <c r="J5888" t="s">
        <v>101</v>
      </c>
      <c r="K5888">
        <v>19140</v>
      </c>
      <c r="L5888" t="s">
        <v>54</v>
      </c>
      <c r="M5888" t="s">
        <v>6175</v>
      </c>
      <c r="N5888" t="s">
        <v>128</v>
      </c>
      <c r="O5888" t="s">
        <v>6026</v>
      </c>
      <c r="P5888" s="4">
        <v>11.648</v>
      </c>
      <c r="Q5888" s="4">
        <v>11.648</v>
      </c>
      <c r="R5888" s="4">
        <f t="shared" si="366"/>
        <v>0</v>
      </c>
      <c r="S5888" s="4">
        <f t="shared" si="367"/>
        <v>0</v>
      </c>
    </row>
    <row r="5889" spans="1:19" ht="15.6" x14ac:dyDescent="0.3">
      <c r="A5889" t="s">
        <v>1164</v>
      </c>
      <c r="B5889" s="1">
        <v>42274</v>
      </c>
      <c r="C5889" s="1">
        <v>42278</v>
      </c>
      <c r="D5889">
        <f t="shared" si="364"/>
        <v>2015</v>
      </c>
      <c r="E5889" t="str">
        <f t="shared" si="365"/>
        <v>Sep</v>
      </c>
      <c r="F5889" t="s">
        <v>37</v>
      </c>
      <c r="G5889" t="s">
        <v>1165</v>
      </c>
      <c r="H5889" s="2" t="s">
        <v>22</v>
      </c>
      <c r="I5889" t="s">
        <v>39</v>
      </c>
      <c r="J5889" t="s">
        <v>33</v>
      </c>
      <c r="K5889">
        <v>92037</v>
      </c>
      <c r="L5889" t="s">
        <v>34</v>
      </c>
      <c r="M5889" t="s">
        <v>6176</v>
      </c>
      <c r="N5889" t="s">
        <v>128</v>
      </c>
      <c r="O5889" t="s">
        <v>6026</v>
      </c>
      <c r="P5889" s="4">
        <v>81.98</v>
      </c>
      <c r="Q5889" s="4">
        <v>50</v>
      </c>
      <c r="R5889" s="4">
        <f t="shared" si="366"/>
        <v>31.980000000000004</v>
      </c>
      <c r="S5889" s="4">
        <f t="shared" si="367"/>
        <v>4.7970000000000006</v>
      </c>
    </row>
    <row r="5890" spans="1:19" ht="15.6" x14ac:dyDescent="0.3">
      <c r="A5890" t="s">
        <v>4155</v>
      </c>
      <c r="B5890" s="1">
        <v>42698</v>
      </c>
      <c r="C5890" s="1">
        <v>42702</v>
      </c>
      <c r="D5890">
        <f t="shared" ref="D5890:D5953" si="368">YEAR(B5890)</f>
        <v>2016</v>
      </c>
      <c r="E5890" t="str">
        <f t="shared" ref="E5890:E5953" si="369">TEXT(B5890,"mmm")</f>
        <v>Nov</v>
      </c>
      <c r="F5890" t="s">
        <v>37</v>
      </c>
      <c r="G5890" t="s">
        <v>1294</v>
      </c>
      <c r="H5890" s="2" t="s">
        <v>22</v>
      </c>
      <c r="I5890" t="s">
        <v>47</v>
      </c>
      <c r="J5890" t="s">
        <v>33</v>
      </c>
      <c r="K5890">
        <v>90004</v>
      </c>
      <c r="L5890" t="s">
        <v>34</v>
      </c>
      <c r="M5890" t="s">
        <v>6176</v>
      </c>
      <c r="N5890" t="s">
        <v>128</v>
      </c>
      <c r="O5890" t="s">
        <v>6026</v>
      </c>
      <c r="P5890" s="4">
        <v>368.91</v>
      </c>
      <c r="Q5890" s="4">
        <v>368.91</v>
      </c>
      <c r="R5890" s="4">
        <f t="shared" si="366"/>
        <v>0</v>
      </c>
      <c r="S5890" s="4">
        <f t="shared" si="367"/>
        <v>0</v>
      </c>
    </row>
    <row r="5891" spans="1:19" ht="15.6" x14ac:dyDescent="0.3">
      <c r="A5891" t="s">
        <v>6177</v>
      </c>
      <c r="B5891" s="1">
        <v>43220</v>
      </c>
      <c r="C5891" s="1">
        <v>43225</v>
      </c>
      <c r="D5891">
        <f t="shared" si="368"/>
        <v>2018</v>
      </c>
      <c r="E5891" t="str">
        <f t="shared" si="369"/>
        <v>Apr</v>
      </c>
      <c r="F5891" t="s">
        <v>37</v>
      </c>
      <c r="G5891" t="s">
        <v>665</v>
      </c>
      <c r="H5891" s="2" t="s">
        <v>22</v>
      </c>
      <c r="I5891" t="s">
        <v>32</v>
      </c>
      <c r="J5891" t="s">
        <v>33</v>
      </c>
      <c r="K5891">
        <v>94122</v>
      </c>
      <c r="L5891" t="s">
        <v>34</v>
      </c>
      <c r="M5891" t="s">
        <v>6176</v>
      </c>
      <c r="N5891" t="s">
        <v>128</v>
      </c>
      <c r="O5891" t="s">
        <v>6026</v>
      </c>
      <c r="P5891" s="4">
        <v>163.96</v>
      </c>
      <c r="Q5891" s="4">
        <v>100</v>
      </c>
      <c r="R5891" s="4">
        <f t="shared" ref="R5891:R5954" si="370">P5891-Q5891</f>
        <v>63.960000000000008</v>
      </c>
      <c r="S5891" s="4">
        <f t="shared" ref="S5891:S5954" si="371">0.15*R5891</f>
        <v>9.5940000000000012</v>
      </c>
    </row>
    <row r="5892" spans="1:19" x14ac:dyDescent="0.3">
      <c r="A5892" t="s">
        <v>6178</v>
      </c>
      <c r="B5892" s="1">
        <v>43281</v>
      </c>
      <c r="C5892" s="1">
        <v>43286</v>
      </c>
      <c r="D5892">
        <f t="shared" si="368"/>
        <v>2018</v>
      </c>
      <c r="E5892" t="str">
        <f t="shared" si="369"/>
        <v>Jun</v>
      </c>
      <c r="F5892" t="s">
        <v>37</v>
      </c>
      <c r="G5892" t="s">
        <v>814</v>
      </c>
      <c r="H5892" t="s">
        <v>105</v>
      </c>
      <c r="I5892" t="s">
        <v>47</v>
      </c>
      <c r="J5892" t="s">
        <v>33</v>
      </c>
      <c r="K5892">
        <v>90045</v>
      </c>
      <c r="L5892" t="s">
        <v>34</v>
      </c>
      <c r="M5892" t="s">
        <v>6176</v>
      </c>
      <c r="N5892" t="s">
        <v>128</v>
      </c>
      <c r="O5892" t="s">
        <v>6026</v>
      </c>
      <c r="P5892" s="4">
        <v>204.95</v>
      </c>
      <c r="Q5892" s="4">
        <v>204.95</v>
      </c>
      <c r="R5892" s="4">
        <f t="shared" si="370"/>
        <v>0</v>
      </c>
      <c r="S5892" s="4">
        <f t="shared" si="371"/>
        <v>0</v>
      </c>
    </row>
    <row r="5893" spans="1:19" x14ac:dyDescent="0.3">
      <c r="A5893" t="s">
        <v>3014</v>
      </c>
      <c r="B5893" s="1">
        <v>43388</v>
      </c>
      <c r="C5893" s="1">
        <v>43390</v>
      </c>
      <c r="D5893">
        <f t="shared" si="368"/>
        <v>2018</v>
      </c>
      <c r="E5893" t="str">
        <f t="shared" si="369"/>
        <v>Oct</v>
      </c>
      <c r="F5893" t="s">
        <v>20</v>
      </c>
      <c r="G5893" t="s">
        <v>2655</v>
      </c>
      <c r="H5893" t="s">
        <v>51</v>
      </c>
      <c r="I5893" t="s">
        <v>47</v>
      </c>
      <c r="J5893" t="s">
        <v>33</v>
      </c>
      <c r="K5893">
        <v>90045</v>
      </c>
      <c r="L5893" t="s">
        <v>34</v>
      </c>
      <c r="M5893" t="s">
        <v>6176</v>
      </c>
      <c r="N5893" t="s">
        <v>128</v>
      </c>
      <c r="O5893" t="s">
        <v>6026</v>
      </c>
      <c r="P5893" s="4">
        <v>204.95</v>
      </c>
      <c r="Q5893" s="4">
        <v>204.95</v>
      </c>
      <c r="R5893" s="4">
        <f t="shared" si="370"/>
        <v>0</v>
      </c>
      <c r="S5893" s="4">
        <f t="shared" si="371"/>
        <v>0</v>
      </c>
    </row>
    <row r="5894" spans="1:19" ht="15.6" x14ac:dyDescent="0.3">
      <c r="A5894" t="s">
        <v>3946</v>
      </c>
      <c r="B5894" s="1">
        <v>42084</v>
      </c>
      <c r="C5894" s="1">
        <v>42088</v>
      </c>
      <c r="D5894">
        <f t="shared" si="368"/>
        <v>2015</v>
      </c>
      <c r="E5894" t="str">
        <f t="shared" si="369"/>
        <v>Mar</v>
      </c>
      <c r="F5894" t="s">
        <v>37</v>
      </c>
      <c r="G5894" t="s">
        <v>3616</v>
      </c>
      <c r="H5894" s="2" t="s">
        <v>22</v>
      </c>
      <c r="I5894" t="s">
        <v>191</v>
      </c>
      <c r="J5894" t="s">
        <v>158</v>
      </c>
      <c r="K5894">
        <v>22153</v>
      </c>
      <c r="L5894" t="s">
        <v>44</v>
      </c>
      <c r="M5894" t="s">
        <v>6176</v>
      </c>
      <c r="N5894" t="s">
        <v>128</v>
      </c>
      <c r="O5894" t="s">
        <v>6026</v>
      </c>
      <c r="P5894" s="4">
        <v>122.97</v>
      </c>
      <c r="Q5894" s="4">
        <v>122.97</v>
      </c>
      <c r="R5894" s="4">
        <f t="shared" si="370"/>
        <v>0</v>
      </c>
      <c r="S5894" s="4">
        <f t="shared" si="371"/>
        <v>0</v>
      </c>
    </row>
    <row r="5895" spans="1:19" x14ac:dyDescent="0.3">
      <c r="A5895" t="s">
        <v>2983</v>
      </c>
      <c r="B5895" s="1">
        <v>42974</v>
      </c>
      <c r="C5895" s="1">
        <v>42979</v>
      </c>
      <c r="D5895">
        <f t="shared" si="368"/>
        <v>2017</v>
      </c>
      <c r="E5895" t="str">
        <f t="shared" si="369"/>
        <v>Aug</v>
      </c>
      <c r="F5895" t="s">
        <v>67</v>
      </c>
      <c r="G5895" t="s">
        <v>1477</v>
      </c>
      <c r="H5895" t="s">
        <v>51</v>
      </c>
      <c r="I5895" t="s">
        <v>2708</v>
      </c>
      <c r="J5895" t="s">
        <v>314</v>
      </c>
      <c r="K5895">
        <v>2169</v>
      </c>
      <c r="L5895" t="s">
        <v>54</v>
      </c>
      <c r="M5895" t="s">
        <v>6176</v>
      </c>
      <c r="N5895" t="s">
        <v>128</v>
      </c>
      <c r="O5895" t="s">
        <v>6026</v>
      </c>
      <c r="P5895" s="4">
        <v>122.97</v>
      </c>
      <c r="Q5895" s="4">
        <v>122.97</v>
      </c>
      <c r="R5895" s="4">
        <f t="shared" si="370"/>
        <v>0</v>
      </c>
      <c r="S5895" s="4">
        <f t="shared" si="371"/>
        <v>0</v>
      </c>
    </row>
    <row r="5896" spans="1:19" ht="15.6" x14ac:dyDescent="0.3">
      <c r="A5896" t="s">
        <v>6179</v>
      </c>
      <c r="B5896" s="1">
        <v>43428</v>
      </c>
      <c r="C5896" s="1">
        <v>43433</v>
      </c>
      <c r="D5896">
        <f t="shared" si="368"/>
        <v>2018</v>
      </c>
      <c r="E5896" t="str">
        <f t="shared" si="369"/>
        <v>Nov</v>
      </c>
      <c r="F5896" t="s">
        <v>37</v>
      </c>
      <c r="G5896" t="s">
        <v>1703</v>
      </c>
      <c r="H5896" s="2" t="s">
        <v>22</v>
      </c>
      <c r="I5896" t="s">
        <v>744</v>
      </c>
      <c r="J5896" t="s">
        <v>101</v>
      </c>
      <c r="K5896">
        <v>17602</v>
      </c>
      <c r="L5896" t="s">
        <v>54</v>
      </c>
      <c r="M5896" t="s">
        <v>6176</v>
      </c>
      <c r="N5896" t="s">
        <v>128</v>
      </c>
      <c r="O5896" t="s">
        <v>6026</v>
      </c>
      <c r="P5896" s="4">
        <v>229.54400000000001</v>
      </c>
      <c r="Q5896" s="4">
        <v>229.54400000000001</v>
      </c>
      <c r="R5896" s="4">
        <f t="shared" si="370"/>
        <v>0</v>
      </c>
      <c r="S5896" s="4">
        <f t="shared" si="371"/>
        <v>0</v>
      </c>
    </row>
    <row r="5897" spans="1:19" ht="15.6" x14ac:dyDescent="0.3">
      <c r="A5897" t="s">
        <v>1488</v>
      </c>
      <c r="B5897" s="1">
        <v>43157</v>
      </c>
      <c r="C5897" s="1">
        <v>43159</v>
      </c>
      <c r="D5897">
        <f t="shared" si="368"/>
        <v>2018</v>
      </c>
      <c r="E5897" t="str">
        <f t="shared" si="369"/>
        <v>Feb</v>
      </c>
      <c r="F5897" t="s">
        <v>67</v>
      </c>
      <c r="G5897" t="s">
        <v>1489</v>
      </c>
      <c r="H5897" s="2" t="s">
        <v>22</v>
      </c>
      <c r="I5897" t="s">
        <v>47</v>
      </c>
      <c r="J5897" t="s">
        <v>33</v>
      </c>
      <c r="K5897">
        <v>90036</v>
      </c>
      <c r="L5897" t="s">
        <v>34</v>
      </c>
      <c r="M5897" t="s">
        <v>6180</v>
      </c>
      <c r="N5897" t="s">
        <v>128</v>
      </c>
      <c r="O5897" t="s">
        <v>6026</v>
      </c>
      <c r="P5897" s="4">
        <v>23.12</v>
      </c>
      <c r="Q5897" s="4">
        <v>100</v>
      </c>
      <c r="R5897" s="4">
        <f t="shared" si="370"/>
        <v>-76.88</v>
      </c>
      <c r="S5897" s="4">
        <f t="shared" si="371"/>
        <v>-11.531999999999998</v>
      </c>
    </row>
    <row r="5898" spans="1:19" ht="15.6" x14ac:dyDescent="0.3">
      <c r="A5898" t="s">
        <v>6181</v>
      </c>
      <c r="B5898" s="1">
        <v>42264</v>
      </c>
      <c r="C5898" s="1">
        <v>42271</v>
      </c>
      <c r="D5898">
        <f t="shared" si="368"/>
        <v>2015</v>
      </c>
      <c r="E5898" t="str">
        <f t="shared" si="369"/>
        <v>Sep</v>
      </c>
      <c r="F5898" t="s">
        <v>37</v>
      </c>
      <c r="G5898" t="s">
        <v>802</v>
      </c>
      <c r="H5898" s="2" t="s">
        <v>22</v>
      </c>
      <c r="I5898" t="s">
        <v>1734</v>
      </c>
      <c r="J5898" t="s">
        <v>83</v>
      </c>
      <c r="K5898">
        <v>27604</v>
      </c>
      <c r="L5898" t="s">
        <v>44</v>
      </c>
      <c r="M5898" t="s">
        <v>6180</v>
      </c>
      <c r="N5898" t="s">
        <v>128</v>
      </c>
      <c r="O5898" t="s">
        <v>6026</v>
      </c>
      <c r="P5898" s="4">
        <v>4.6239999999999997</v>
      </c>
      <c r="Q5898" s="4">
        <v>5</v>
      </c>
      <c r="R5898" s="4">
        <f t="shared" si="370"/>
        <v>-0.37600000000000033</v>
      </c>
      <c r="S5898" s="4">
        <f t="shared" si="371"/>
        <v>-5.6400000000000047E-2</v>
      </c>
    </row>
    <row r="5899" spans="1:19" ht="15.6" x14ac:dyDescent="0.3">
      <c r="A5899" t="s">
        <v>1953</v>
      </c>
      <c r="B5899" s="1">
        <v>43049</v>
      </c>
      <c r="C5899" s="1">
        <v>43053</v>
      </c>
      <c r="D5899">
        <f t="shared" si="368"/>
        <v>2017</v>
      </c>
      <c r="E5899" t="str">
        <f t="shared" si="369"/>
        <v>Nov</v>
      </c>
      <c r="F5899" t="s">
        <v>37</v>
      </c>
      <c r="G5899" t="s">
        <v>354</v>
      </c>
      <c r="H5899" s="2" t="s">
        <v>22</v>
      </c>
      <c r="I5899" t="s">
        <v>191</v>
      </c>
      <c r="J5899" t="s">
        <v>233</v>
      </c>
      <c r="K5899">
        <v>45503</v>
      </c>
      <c r="L5899" t="s">
        <v>54</v>
      </c>
      <c r="M5899" t="s">
        <v>6180</v>
      </c>
      <c r="N5899" t="s">
        <v>110</v>
      </c>
      <c r="O5899" t="s">
        <v>6026</v>
      </c>
      <c r="P5899" s="4">
        <v>4.6239999999999997</v>
      </c>
      <c r="Q5899" s="4">
        <v>5</v>
      </c>
      <c r="R5899" s="4">
        <f t="shared" si="370"/>
        <v>-0.37600000000000033</v>
      </c>
      <c r="S5899" s="4">
        <f t="shared" si="371"/>
        <v>-5.6400000000000047E-2</v>
      </c>
    </row>
    <row r="5900" spans="1:19" x14ac:dyDescent="0.3">
      <c r="A5900" t="s">
        <v>5152</v>
      </c>
      <c r="B5900" s="1">
        <v>43252</v>
      </c>
      <c r="C5900" s="1">
        <v>43254</v>
      </c>
      <c r="D5900">
        <f t="shared" si="368"/>
        <v>2018</v>
      </c>
      <c r="E5900" t="str">
        <f t="shared" si="369"/>
        <v>Jun</v>
      </c>
      <c r="F5900" t="s">
        <v>20</v>
      </c>
      <c r="G5900" t="s">
        <v>2713</v>
      </c>
      <c r="H5900" t="s">
        <v>105</v>
      </c>
      <c r="I5900" t="s">
        <v>1751</v>
      </c>
      <c r="J5900" t="s">
        <v>233</v>
      </c>
      <c r="K5900">
        <v>43017</v>
      </c>
      <c r="L5900" t="s">
        <v>54</v>
      </c>
      <c r="M5900" t="s">
        <v>6180</v>
      </c>
      <c r="N5900" t="s">
        <v>128</v>
      </c>
      <c r="O5900" t="s">
        <v>6026</v>
      </c>
      <c r="P5900" s="4">
        <v>27.744</v>
      </c>
      <c r="Q5900" s="4">
        <v>27.744</v>
      </c>
      <c r="R5900" s="4">
        <f t="shared" si="370"/>
        <v>0</v>
      </c>
      <c r="S5900" s="4">
        <f t="shared" si="371"/>
        <v>0</v>
      </c>
    </row>
    <row r="5901" spans="1:19" ht="15.6" x14ac:dyDescent="0.3">
      <c r="A5901" t="s">
        <v>6182</v>
      </c>
      <c r="B5901" s="1">
        <v>42870</v>
      </c>
      <c r="C5901" s="1">
        <v>42874</v>
      </c>
      <c r="D5901">
        <f t="shared" si="368"/>
        <v>2017</v>
      </c>
      <c r="E5901" t="str">
        <f t="shared" si="369"/>
        <v>May</v>
      </c>
      <c r="F5901" t="s">
        <v>67</v>
      </c>
      <c r="G5901" t="s">
        <v>2586</v>
      </c>
      <c r="H5901" s="2" t="s">
        <v>22</v>
      </c>
      <c r="I5901" t="s">
        <v>191</v>
      </c>
      <c r="J5901" t="s">
        <v>233</v>
      </c>
      <c r="K5901">
        <v>45503</v>
      </c>
      <c r="L5901" t="s">
        <v>54</v>
      </c>
      <c r="M5901" t="s">
        <v>6183</v>
      </c>
      <c r="N5901" t="s">
        <v>128</v>
      </c>
      <c r="O5901" t="s">
        <v>6026</v>
      </c>
      <c r="P5901" s="4">
        <v>15.231999999999999</v>
      </c>
      <c r="Q5901" s="4">
        <v>18</v>
      </c>
      <c r="R5901" s="4">
        <f t="shared" si="370"/>
        <v>-2.7680000000000007</v>
      </c>
      <c r="S5901" s="4">
        <f t="shared" si="371"/>
        <v>-0.41520000000000007</v>
      </c>
    </row>
    <row r="5902" spans="1:19" ht="15.6" x14ac:dyDescent="0.3">
      <c r="A5902" t="s">
        <v>789</v>
      </c>
      <c r="B5902" s="1">
        <v>43263</v>
      </c>
      <c r="C5902" s="1">
        <v>43269</v>
      </c>
      <c r="D5902">
        <f t="shared" si="368"/>
        <v>2018</v>
      </c>
      <c r="E5902" t="str">
        <f t="shared" si="369"/>
        <v>Jun</v>
      </c>
      <c r="F5902" t="s">
        <v>37</v>
      </c>
      <c r="G5902" t="s">
        <v>790</v>
      </c>
      <c r="H5902" s="2" t="s">
        <v>22</v>
      </c>
      <c r="I5902" t="s">
        <v>61</v>
      </c>
      <c r="J5902" t="s">
        <v>62</v>
      </c>
      <c r="K5902">
        <v>10035</v>
      </c>
      <c r="L5902" t="s">
        <v>54</v>
      </c>
      <c r="M5902" t="s">
        <v>6183</v>
      </c>
      <c r="N5902" t="s">
        <v>128</v>
      </c>
      <c r="O5902" t="s">
        <v>6026</v>
      </c>
      <c r="P5902" s="4">
        <v>19.04</v>
      </c>
      <c r="Q5902" s="4">
        <v>18</v>
      </c>
      <c r="R5902" s="4">
        <f t="shared" si="370"/>
        <v>1.0399999999999991</v>
      </c>
      <c r="S5902" s="4">
        <f t="shared" si="371"/>
        <v>0.15599999999999986</v>
      </c>
    </row>
    <row r="5903" spans="1:19" ht="15.6" x14ac:dyDescent="0.3">
      <c r="A5903" t="s">
        <v>6184</v>
      </c>
      <c r="B5903" s="1">
        <v>43056</v>
      </c>
      <c r="C5903" s="1">
        <v>43057</v>
      </c>
      <c r="D5903">
        <f t="shared" si="368"/>
        <v>2017</v>
      </c>
      <c r="E5903" t="str">
        <f t="shared" si="369"/>
        <v>Nov</v>
      </c>
      <c r="F5903" t="s">
        <v>20</v>
      </c>
      <c r="G5903" t="s">
        <v>1621</v>
      </c>
      <c r="H5903" s="2" t="s">
        <v>22</v>
      </c>
      <c r="I5903" t="s">
        <v>5624</v>
      </c>
      <c r="J5903" t="s">
        <v>109</v>
      </c>
      <c r="K5903">
        <v>75056</v>
      </c>
      <c r="L5903" t="s">
        <v>25</v>
      </c>
      <c r="M5903" t="s">
        <v>6183</v>
      </c>
      <c r="N5903" t="s">
        <v>128</v>
      </c>
      <c r="O5903" t="s">
        <v>6026</v>
      </c>
      <c r="P5903" s="4">
        <v>15.231999999999999</v>
      </c>
      <c r="Q5903" s="4">
        <v>18</v>
      </c>
      <c r="R5903" s="4">
        <f t="shared" si="370"/>
        <v>-2.7680000000000007</v>
      </c>
      <c r="S5903" s="4">
        <f t="shared" si="371"/>
        <v>-0.41520000000000007</v>
      </c>
    </row>
    <row r="5904" spans="1:19" ht="15.6" x14ac:dyDescent="0.3">
      <c r="A5904" t="s">
        <v>3936</v>
      </c>
      <c r="B5904" s="1">
        <v>42716</v>
      </c>
      <c r="C5904" s="1">
        <v>42720</v>
      </c>
      <c r="D5904">
        <f t="shared" si="368"/>
        <v>2016</v>
      </c>
      <c r="E5904" t="str">
        <f t="shared" si="369"/>
        <v>Dec</v>
      </c>
      <c r="F5904" t="s">
        <v>67</v>
      </c>
      <c r="G5904" t="s">
        <v>1811</v>
      </c>
      <c r="H5904" s="2" t="s">
        <v>22</v>
      </c>
      <c r="I5904" t="s">
        <v>907</v>
      </c>
      <c r="J5904" t="s">
        <v>33</v>
      </c>
      <c r="K5904">
        <v>95928</v>
      </c>
      <c r="L5904" t="s">
        <v>34</v>
      </c>
      <c r="M5904" t="s">
        <v>6185</v>
      </c>
      <c r="N5904" t="s">
        <v>128</v>
      </c>
      <c r="O5904" t="s">
        <v>6026</v>
      </c>
      <c r="P5904" s="4">
        <v>36.44</v>
      </c>
      <c r="Q5904" s="4">
        <v>36.44</v>
      </c>
      <c r="R5904" s="4">
        <f t="shared" si="370"/>
        <v>0</v>
      </c>
      <c r="S5904" s="4">
        <f t="shared" si="371"/>
        <v>0</v>
      </c>
    </row>
    <row r="5905" spans="1:19" ht="15.6" x14ac:dyDescent="0.3">
      <c r="A5905" t="s">
        <v>6186</v>
      </c>
      <c r="B5905" s="1">
        <v>43224</v>
      </c>
      <c r="C5905" s="1">
        <v>43228</v>
      </c>
      <c r="D5905">
        <f t="shared" si="368"/>
        <v>2018</v>
      </c>
      <c r="E5905" t="str">
        <f t="shared" si="369"/>
        <v>May</v>
      </c>
      <c r="F5905" t="s">
        <v>37</v>
      </c>
      <c r="G5905" t="s">
        <v>4273</v>
      </c>
      <c r="H5905" s="2" t="s">
        <v>22</v>
      </c>
      <c r="I5905" t="s">
        <v>3236</v>
      </c>
      <c r="J5905" t="s">
        <v>158</v>
      </c>
      <c r="K5905">
        <v>23602</v>
      </c>
      <c r="L5905" t="s">
        <v>44</v>
      </c>
      <c r="M5905" t="s">
        <v>6185</v>
      </c>
      <c r="N5905" t="s">
        <v>128</v>
      </c>
      <c r="O5905" t="s">
        <v>6026</v>
      </c>
      <c r="P5905" s="4">
        <v>9.11</v>
      </c>
      <c r="Q5905" s="4">
        <v>18</v>
      </c>
      <c r="R5905" s="4">
        <f t="shared" si="370"/>
        <v>-8.89</v>
      </c>
      <c r="S5905" s="4">
        <f t="shared" si="371"/>
        <v>-1.3335000000000001</v>
      </c>
    </row>
    <row r="5906" spans="1:19" ht="15.6" x14ac:dyDescent="0.3">
      <c r="A5906" t="s">
        <v>6187</v>
      </c>
      <c r="B5906" s="1">
        <v>42687</v>
      </c>
      <c r="C5906" s="1">
        <v>42691</v>
      </c>
      <c r="D5906">
        <f t="shared" si="368"/>
        <v>2016</v>
      </c>
      <c r="E5906" t="str">
        <f t="shared" si="369"/>
        <v>Nov</v>
      </c>
      <c r="F5906" t="s">
        <v>37</v>
      </c>
      <c r="G5906" t="s">
        <v>264</v>
      </c>
      <c r="H5906" s="2" t="s">
        <v>22</v>
      </c>
      <c r="I5906" t="s">
        <v>182</v>
      </c>
      <c r="J5906" t="s">
        <v>653</v>
      </c>
      <c r="K5906">
        <v>47201</v>
      </c>
      <c r="L5906" t="s">
        <v>25</v>
      </c>
      <c r="M5906" t="s">
        <v>6185</v>
      </c>
      <c r="N5906" t="s">
        <v>128</v>
      </c>
      <c r="O5906" t="s">
        <v>6026</v>
      </c>
      <c r="P5906" s="4">
        <v>63.77</v>
      </c>
      <c r="Q5906" s="4">
        <v>63.77</v>
      </c>
      <c r="R5906" s="4">
        <f t="shared" si="370"/>
        <v>0</v>
      </c>
      <c r="S5906" s="4">
        <f t="shared" si="371"/>
        <v>0</v>
      </c>
    </row>
    <row r="5907" spans="1:19" x14ac:dyDescent="0.3">
      <c r="A5907" t="s">
        <v>1150</v>
      </c>
      <c r="B5907" s="1">
        <v>43028</v>
      </c>
      <c r="C5907" s="1">
        <v>43032</v>
      </c>
      <c r="D5907">
        <f t="shared" si="368"/>
        <v>2017</v>
      </c>
      <c r="E5907" t="str">
        <f t="shared" si="369"/>
        <v>Oct</v>
      </c>
      <c r="F5907" t="s">
        <v>67</v>
      </c>
      <c r="G5907" t="s">
        <v>1151</v>
      </c>
      <c r="H5907" t="s">
        <v>51</v>
      </c>
      <c r="I5907" t="s">
        <v>113</v>
      </c>
      <c r="J5907" t="s">
        <v>109</v>
      </c>
      <c r="K5907">
        <v>77095</v>
      </c>
      <c r="L5907" t="s">
        <v>25</v>
      </c>
      <c r="M5907" t="s">
        <v>6185</v>
      </c>
      <c r="N5907" t="s">
        <v>128</v>
      </c>
      <c r="O5907" t="s">
        <v>6026</v>
      </c>
      <c r="P5907" s="4">
        <v>51.015999999999998</v>
      </c>
      <c r="Q5907" s="4">
        <v>51.015999999999998</v>
      </c>
      <c r="R5907" s="4">
        <f t="shared" si="370"/>
        <v>0</v>
      </c>
      <c r="S5907" s="4">
        <f t="shared" si="371"/>
        <v>0</v>
      </c>
    </row>
    <row r="5908" spans="1:19" x14ac:dyDescent="0.3">
      <c r="A5908" t="s">
        <v>4787</v>
      </c>
      <c r="B5908" s="1">
        <v>43023</v>
      </c>
      <c r="C5908" s="1">
        <v>43029</v>
      </c>
      <c r="D5908">
        <f t="shared" si="368"/>
        <v>2017</v>
      </c>
      <c r="E5908" t="str">
        <f t="shared" si="369"/>
        <v>Oct</v>
      </c>
      <c r="F5908" t="s">
        <v>37</v>
      </c>
      <c r="G5908" t="s">
        <v>2509</v>
      </c>
      <c r="H5908" t="s">
        <v>51</v>
      </c>
      <c r="I5908" t="s">
        <v>4788</v>
      </c>
      <c r="J5908" t="s">
        <v>415</v>
      </c>
      <c r="K5908">
        <v>84106</v>
      </c>
      <c r="L5908" t="s">
        <v>34</v>
      </c>
      <c r="M5908" t="s">
        <v>6188</v>
      </c>
      <c r="N5908" t="s">
        <v>128</v>
      </c>
      <c r="O5908" t="s">
        <v>6026</v>
      </c>
      <c r="P5908" s="4">
        <v>45.68</v>
      </c>
      <c r="Q5908" s="4">
        <v>45.68</v>
      </c>
      <c r="R5908" s="4">
        <f t="shared" si="370"/>
        <v>0</v>
      </c>
      <c r="S5908" s="4">
        <f t="shared" si="371"/>
        <v>0</v>
      </c>
    </row>
    <row r="5909" spans="1:19" x14ac:dyDescent="0.3">
      <c r="A5909" t="s">
        <v>6189</v>
      </c>
      <c r="B5909" s="1">
        <v>43186</v>
      </c>
      <c r="C5909" s="1">
        <v>43190</v>
      </c>
      <c r="D5909">
        <f t="shared" si="368"/>
        <v>2018</v>
      </c>
      <c r="E5909" t="str">
        <f t="shared" si="369"/>
        <v>Mar</v>
      </c>
      <c r="F5909" t="s">
        <v>37</v>
      </c>
      <c r="G5909" t="s">
        <v>6190</v>
      </c>
      <c r="H5909" t="s">
        <v>22</v>
      </c>
      <c r="I5909" t="s">
        <v>475</v>
      </c>
      <c r="J5909" t="s">
        <v>33</v>
      </c>
      <c r="K5909">
        <v>93727</v>
      </c>
      <c r="L5909" t="s">
        <v>34</v>
      </c>
      <c r="M5909" t="s">
        <v>6188</v>
      </c>
      <c r="N5909" t="s">
        <v>128</v>
      </c>
      <c r="O5909" t="s">
        <v>6026</v>
      </c>
      <c r="P5909" s="4">
        <v>45.68</v>
      </c>
      <c r="Q5909" s="4">
        <v>100</v>
      </c>
      <c r="R5909" s="4">
        <f t="shared" si="370"/>
        <v>-54.32</v>
      </c>
      <c r="S5909" s="4">
        <f t="shared" si="371"/>
        <v>-8.1479999999999997</v>
      </c>
    </row>
    <row r="5910" spans="1:19" ht="15.6" x14ac:dyDescent="0.3">
      <c r="A5910" t="s">
        <v>3697</v>
      </c>
      <c r="B5910" s="1">
        <v>43270</v>
      </c>
      <c r="C5910" s="1">
        <v>43274</v>
      </c>
      <c r="D5910">
        <f t="shared" si="368"/>
        <v>2018</v>
      </c>
      <c r="E5910" t="str">
        <f t="shared" si="369"/>
        <v>Jun</v>
      </c>
      <c r="F5910" t="s">
        <v>37</v>
      </c>
      <c r="G5910" t="s">
        <v>652</v>
      </c>
      <c r="H5910" s="2" t="s">
        <v>22</v>
      </c>
      <c r="I5910" t="s">
        <v>113</v>
      </c>
      <c r="J5910" t="s">
        <v>109</v>
      </c>
      <c r="K5910">
        <v>77095</v>
      </c>
      <c r="L5910" t="s">
        <v>25</v>
      </c>
      <c r="M5910" t="s">
        <v>6188</v>
      </c>
      <c r="N5910" t="s">
        <v>128</v>
      </c>
      <c r="O5910" t="s">
        <v>6026</v>
      </c>
      <c r="P5910" s="4">
        <v>146.17599999999999</v>
      </c>
      <c r="Q5910" s="4">
        <v>146.17599999999999</v>
      </c>
      <c r="R5910" s="4">
        <f t="shared" si="370"/>
        <v>0</v>
      </c>
      <c r="S5910" s="4">
        <f t="shared" si="371"/>
        <v>0</v>
      </c>
    </row>
    <row r="5911" spans="1:19" ht="15.6" x14ac:dyDescent="0.3">
      <c r="A5911" t="s">
        <v>6191</v>
      </c>
      <c r="B5911" s="1">
        <v>42457</v>
      </c>
      <c r="C5911" s="1">
        <v>42462</v>
      </c>
      <c r="D5911">
        <f t="shared" si="368"/>
        <v>2016</v>
      </c>
      <c r="E5911" t="str">
        <f t="shared" si="369"/>
        <v>Mar</v>
      </c>
      <c r="F5911" t="s">
        <v>37</v>
      </c>
      <c r="G5911" t="s">
        <v>1055</v>
      </c>
      <c r="H5911" s="2" t="s">
        <v>22</v>
      </c>
      <c r="I5911" t="s">
        <v>47</v>
      </c>
      <c r="J5911" t="s">
        <v>33</v>
      </c>
      <c r="K5911">
        <v>90036</v>
      </c>
      <c r="L5911" t="s">
        <v>34</v>
      </c>
      <c r="M5911" t="s">
        <v>6192</v>
      </c>
      <c r="N5911" t="s">
        <v>128</v>
      </c>
      <c r="O5911" t="s">
        <v>6026</v>
      </c>
      <c r="P5911" s="4">
        <v>33.4</v>
      </c>
      <c r="Q5911" s="4">
        <v>100</v>
      </c>
      <c r="R5911" s="4">
        <f t="shared" si="370"/>
        <v>-66.599999999999994</v>
      </c>
      <c r="S5911" s="4">
        <f t="shared" si="371"/>
        <v>-9.9899999999999984</v>
      </c>
    </row>
    <row r="5912" spans="1:19" ht="15.6" x14ac:dyDescent="0.3">
      <c r="A5912" t="s">
        <v>2011</v>
      </c>
      <c r="B5912" s="1">
        <v>43187</v>
      </c>
      <c r="C5912" s="1">
        <v>43190</v>
      </c>
      <c r="D5912">
        <f t="shared" si="368"/>
        <v>2018</v>
      </c>
      <c r="E5912" t="str">
        <f t="shared" si="369"/>
        <v>Mar</v>
      </c>
      <c r="F5912" t="s">
        <v>20</v>
      </c>
      <c r="G5912" t="s">
        <v>1364</v>
      </c>
      <c r="H5912" s="2" t="s">
        <v>22</v>
      </c>
      <c r="I5912" t="s">
        <v>666</v>
      </c>
      <c r="J5912" t="s">
        <v>33</v>
      </c>
      <c r="K5912">
        <v>94533</v>
      </c>
      <c r="L5912" t="s">
        <v>34</v>
      </c>
      <c r="M5912" t="s">
        <v>6192</v>
      </c>
      <c r="N5912" t="s">
        <v>128</v>
      </c>
      <c r="O5912" t="s">
        <v>6026</v>
      </c>
      <c r="P5912" s="4">
        <v>20.04</v>
      </c>
      <c r="Q5912" s="4">
        <v>18</v>
      </c>
      <c r="R5912" s="4">
        <f t="shared" si="370"/>
        <v>2.0399999999999991</v>
      </c>
      <c r="S5912" s="4">
        <f t="shared" si="371"/>
        <v>0.30599999999999988</v>
      </c>
    </row>
    <row r="5913" spans="1:19" x14ac:dyDescent="0.3">
      <c r="A5913" t="s">
        <v>372</v>
      </c>
      <c r="B5913" s="1">
        <v>42701</v>
      </c>
      <c r="C5913" s="1">
        <v>42703</v>
      </c>
      <c r="D5913">
        <f t="shared" si="368"/>
        <v>2016</v>
      </c>
      <c r="E5913" t="str">
        <f t="shared" si="369"/>
        <v>Nov</v>
      </c>
      <c r="F5913" t="s">
        <v>67</v>
      </c>
      <c r="G5913" t="s">
        <v>373</v>
      </c>
      <c r="H5913" t="s">
        <v>51</v>
      </c>
      <c r="I5913" t="s">
        <v>313</v>
      </c>
      <c r="J5913" t="s">
        <v>314</v>
      </c>
      <c r="K5913">
        <v>2149</v>
      </c>
      <c r="L5913" t="s">
        <v>54</v>
      </c>
      <c r="M5913" t="s">
        <v>6192</v>
      </c>
      <c r="N5913" t="s">
        <v>128</v>
      </c>
      <c r="O5913" t="s">
        <v>6026</v>
      </c>
      <c r="P5913" s="4">
        <v>40.08</v>
      </c>
      <c r="Q5913" s="4">
        <v>40.08</v>
      </c>
      <c r="R5913" s="4">
        <f t="shared" si="370"/>
        <v>0</v>
      </c>
      <c r="S5913" s="4">
        <f t="shared" si="371"/>
        <v>0</v>
      </c>
    </row>
    <row r="5914" spans="1:19" ht="15.6" x14ac:dyDescent="0.3">
      <c r="A5914" t="s">
        <v>1231</v>
      </c>
      <c r="B5914" s="1">
        <v>43301</v>
      </c>
      <c r="C5914" s="1">
        <v>43306</v>
      </c>
      <c r="D5914">
        <f t="shared" si="368"/>
        <v>2018</v>
      </c>
      <c r="E5914" t="str">
        <f t="shared" si="369"/>
        <v>Jul</v>
      </c>
      <c r="F5914" t="s">
        <v>37</v>
      </c>
      <c r="G5914" t="s">
        <v>1206</v>
      </c>
      <c r="H5914" s="2" t="s">
        <v>22</v>
      </c>
      <c r="I5914" t="s">
        <v>61</v>
      </c>
      <c r="J5914" t="s">
        <v>62</v>
      </c>
      <c r="K5914">
        <v>10009</v>
      </c>
      <c r="L5914" t="s">
        <v>54</v>
      </c>
      <c r="M5914" t="s">
        <v>6192</v>
      </c>
      <c r="N5914" t="s">
        <v>128</v>
      </c>
      <c r="O5914" t="s">
        <v>6026</v>
      </c>
      <c r="P5914" s="4">
        <v>13.36</v>
      </c>
      <c r="Q5914" s="4">
        <v>13.36</v>
      </c>
      <c r="R5914" s="4">
        <f t="shared" si="370"/>
        <v>0</v>
      </c>
      <c r="S5914" s="4">
        <f t="shared" si="371"/>
        <v>0</v>
      </c>
    </row>
    <row r="5915" spans="1:19" ht="15.6" x14ac:dyDescent="0.3">
      <c r="A5915" t="s">
        <v>6193</v>
      </c>
      <c r="B5915" s="1">
        <v>43253</v>
      </c>
      <c r="C5915" s="1">
        <v>43259</v>
      </c>
      <c r="D5915">
        <f t="shared" si="368"/>
        <v>2018</v>
      </c>
      <c r="E5915" t="str">
        <f t="shared" si="369"/>
        <v>Jun</v>
      </c>
      <c r="F5915" t="s">
        <v>37</v>
      </c>
      <c r="G5915" t="s">
        <v>975</v>
      </c>
      <c r="H5915" s="2" t="s">
        <v>22</v>
      </c>
      <c r="I5915" t="s">
        <v>113</v>
      </c>
      <c r="J5915" t="s">
        <v>109</v>
      </c>
      <c r="K5915">
        <v>77070</v>
      </c>
      <c r="L5915" t="s">
        <v>25</v>
      </c>
      <c r="M5915" t="s">
        <v>6192</v>
      </c>
      <c r="N5915" t="s">
        <v>128</v>
      </c>
      <c r="O5915" t="s">
        <v>6026</v>
      </c>
      <c r="P5915" s="4">
        <v>10.688000000000001</v>
      </c>
      <c r="Q5915" s="4">
        <v>18</v>
      </c>
      <c r="R5915" s="4">
        <f t="shared" si="370"/>
        <v>-7.3119999999999994</v>
      </c>
      <c r="S5915" s="4">
        <f t="shared" si="371"/>
        <v>-1.0967999999999998</v>
      </c>
    </row>
    <row r="5916" spans="1:19" ht="15.6" x14ac:dyDescent="0.3">
      <c r="A5916" t="s">
        <v>6194</v>
      </c>
      <c r="B5916" s="1">
        <v>42473</v>
      </c>
      <c r="C5916" s="1">
        <v>42474</v>
      </c>
      <c r="D5916">
        <f t="shared" si="368"/>
        <v>2016</v>
      </c>
      <c r="E5916" t="str">
        <f t="shared" si="369"/>
        <v>Apr</v>
      </c>
      <c r="F5916" t="s">
        <v>20</v>
      </c>
      <c r="G5916" t="s">
        <v>360</v>
      </c>
      <c r="H5916" s="2" t="s">
        <v>22</v>
      </c>
      <c r="I5916" t="s">
        <v>177</v>
      </c>
      <c r="J5916" t="s">
        <v>178</v>
      </c>
      <c r="K5916">
        <v>85204</v>
      </c>
      <c r="L5916" t="s">
        <v>34</v>
      </c>
      <c r="M5916" t="s">
        <v>6195</v>
      </c>
      <c r="N5916" t="s">
        <v>128</v>
      </c>
      <c r="O5916" t="s">
        <v>6026</v>
      </c>
      <c r="P5916" s="4">
        <v>31.103999999999999</v>
      </c>
      <c r="Q5916" s="4">
        <v>100</v>
      </c>
      <c r="R5916" s="4">
        <f t="shared" si="370"/>
        <v>-68.896000000000001</v>
      </c>
      <c r="S5916" s="4">
        <f t="shared" si="371"/>
        <v>-10.3344</v>
      </c>
    </row>
    <row r="5917" spans="1:19" x14ac:dyDescent="0.3">
      <c r="A5917" t="s">
        <v>6196</v>
      </c>
      <c r="B5917" s="1">
        <v>42301</v>
      </c>
      <c r="C5917" s="1">
        <v>42306</v>
      </c>
      <c r="D5917">
        <f t="shared" si="368"/>
        <v>2015</v>
      </c>
      <c r="E5917" t="str">
        <f t="shared" si="369"/>
        <v>Oct</v>
      </c>
      <c r="F5917" t="s">
        <v>37</v>
      </c>
      <c r="G5917" t="s">
        <v>153</v>
      </c>
      <c r="H5917" t="s">
        <v>22</v>
      </c>
      <c r="I5917" t="s">
        <v>486</v>
      </c>
      <c r="J5917" t="s">
        <v>79</v>
      </c>
      <c r="K5917">
        <v>33311</v>
      </c>
      <c r="L5917" t="s">
        <v>44</v>
      </c>
      <c r="M5917" t="s">
        <v>6195</v>
      </c>
      <c r="N5917" t="s">
        <v>128</v>
      </c>
      <c r="O5917" t="s">
        <v>6026</v>
      </c>
      <c r="P5917" s="4">
        <v>10.368</v>
      </c>
      <c r="Q5917" s="4">
        <v>10.368</v>
      </c>
      <c r="R5917" s="4">
        <f t="shared" si="370"/>
        <v>0</v>
      </c>
      <c r="S5917" s="4">
        <f t="shared" si="371"/>
        <v>0</v>
      </c>
    </row>
    <row r="5918" spans="1:19" x14ac:dyDescent="0.3">
      <c r="A5918" t="s">
        <v>4936</v>
      </c>
      <c r="B5918" s="1">
        <v>42917</v>
      </c>
      <c r="C5918" s="1">
        <v>42917</v>
      </c>
      <c r="D5918">
        <f t="shared" si="368"/>
        <v>2017</v>
      </c>
      <c r="E5918" t="str">
        <f t="shared" si="369"/>
        <v>Jul</v>
      </c>
      <c r="F5918" t="s">
        <v>30</v>
      </c>
      <c r="G5918" t="s">
        <v>1017</v>
      </c>
      <c r="H5918" t="s">
        <v>51</v>
      </c>
      <c r="I5918" t="s">
        <v>139</v>
      </c>
      <c r="J5918" t="s">
        <v>698</v>
      </c>
      <c r="K5918">
        <v>29203</v>
      </c>
      <c r="L5918" t="s">
        <v>44</v>
      </c>
      <c r="M5918" t="s">
        <v>6195</v>
      </c>
      <c r="N5918" t="s">
        <v>128</v>
      </c>
      <c r="O5918" t="s">
        <v>6026</v>
      </c>
      <c r="P5918" s="4">
        <v>12.96</v>
      </c>
      <c r="Q5918" s="4">
        <v>12.96</v>
      </c>
      <c r="R5918" s="4">
        <f t="shared" si="370"/>
        <v>0</v>
      </c>
      <c r="S5918" s="4">
        <f t="shared" si="371"/>
        <v>0</v>
      </c>
    </row>
    <row r="5919" spans="1:19" ht="15.6" x14ac:dyDescent="0.3">
      <c r="A5919" t="s">
        <v>2352</v>
      </c>
      <c r="B5919" s="1">
        <v>42256</v>
      </c>
      <c r="C5919" s="1">
        <v>42261</v>
      </c>
      <c r="D5919">
        <f t="shared" si="368"/>
        <v>2015</v>
      </c>
      <c r="E5919" t="str">
        <f t="shared" si="369"/>
        <v>Sep</v>
      </c>
      <c r="F5919" t="s">
        <v>67</v>
      </c>
      <c r="G5919" t="s">
        <v>899</v>
      </c>
      <c r="H5919" s="2" t="s">
        <v>22</v>
      </c>
      <c r="I5919" t="s">
        <v>100</v>
      </c>
      <c r="J5919" t="s">
        <v>101</v>
      </c>
      <c r="K5919">
        <v>19140</v>
      </c>
      <c r="L5919" t="s">
        <v>54</v>
      </c>
      <c r="M5919" t="s">
        <v>6195</v>
      </c>
      <c r="N5919" t="s">
        <v>128</v>
      </c>
      <c r="O5919" t="s">
        <v>6026</v>
      </c>
      <c r="P5919" s="4">
        <v>15.552</v>
      </c>
      <c r="Q5919" s="4">
        <v>18</v>
      </c>
      <c r="R5919" s="4">
        <f t="shared" si="370"/>
        <v>-2.4480000000000004</v>
      </c>
      <c r="S5919" s="4">
        <f t="shared" si="371"/>
        <v>-0.36720000000000003</v>
      </c>
    </row>
    <row r="5920" spans="1:19" ht="15.6" x14ac:dyDescent="0.3">
      <c r="A5920" t="s">
        <v>1888</v>
      </c>
      <c r="B5920" s="1">
        <v>43432</v>
      </c>
      <c r="C5920" s="1">
        <v>43436</v>
      </c>
      <c r="D5920">
        <f t="shared" si="368"/>
        <v>2018</v>
      </c>
      <c r="E5920" t="str">
        <f t="shared" si="369"/>
        <v>Nov</v>
      </c>
      <c r="F5920" t="s">
        <v>37</v>
      </c>
      <c r="G5920" t="s">
        <v>1889</v>
      </c>
      <c r="H5920" s="2" t="s">
        <v>22</v>
      </c>
      <c r="I5920" t="s">
        <v>100</v>
      </c>
      <c r="J5920" t="s">
        <v>101</v>
      </c>
      <c r="K5920">
        <v>19120</v>
      </c>
      <c r="L5920" t="s">
        <v>54</v>
      </c>
      <c r="M5920" t="s">
        <v>6195</v>
      </c>
      <c r="N5920" t="s">
        <v>128</v>
      </c>
      <c r="O5920" t="s">
        <v>6026</v>
      </c>
      <c r="P5920" s="4">
        <v>15.552</v>
      </c>
      <c r="Q5920" s="4">
        <v>18</v>
      </c>
      <c r="R5920" s="4">
        <f t="shared" si="370"/>
        <v>-2.4480000000000004</v>
      </c>
      <c r="S5920" s="4">
        <f t="shared" si="371"/>
        <v>-0.36720000000000003</v>
      </c>
    </row>
    <row r="5921" spans="1:19" x14ac:dyDescent="0.3">
      <c r="A5921" t="s">
        <v>2799</v>
      </c>
      <c r="B5921" s="1">
        <v>43444</v>
      </c>
      <c r="C5921" s="1">
        <v>43446</v>
      </c>
      <c r="D5921">
        <f t="shared" si="368"/>
        <v>2018</v>
      </c>
      <c r="E5921" t="str">
        <f t="shared" si="369"/>
        <v>Dec</v>
      </c>
      <c r="F5921" t="s">
        <v>20</v>
      </c>
      <c r="G5921" t="s">
        <v>2800</v>
      </c>
      <c r="H5921" t="s">
        <v>105</v>
      </c>
      <c r="I5921" t="s">
        <v>100</v>
      </c>
      <c r="J5921" t="s">
        <v>101</v>
      </c>
      <c r="K5921">
        <v>19140</v>
      </c>
      <c r="L5921" t="s">
        <v>54</v>
      </c>
      <c r="M5921" t="s">
        <v>6195</v>
      </c>
      <c r="N5921" t="s">
        <v>128</v>
      </c>
      <c r="O5921" t="s">
        <v>6026</v>
      </c>
      <c r="P5921" s="4">
        <v>10.368</v>
      </c>
      <c r="Q5921" s="4">
        <v>10.368</v>
      </c>
      <c r="R5921" s="4">
        <f t="shared" si="370"/>
        <v>0</v>
      </c>
      <c r="S5921" s="4">
        <f t="shared" si="371"/>
        <v>0</v>
      </c>
    </row>
    <row r="5922" spans="1:19" ht="15.6" x14ac:dyDescent="0.3">
      <c r="A5922" t="s">
        <v>6197</v>
      </c>
      <c r="B5922" s="1">
        <v>43406</v>
      </c>
      <c r="C5922" s="1">
        <v>43410</v>
      </c>
      <c r="D5922">
        <f t="shared" si="368"/>
        <v>2018</v>
      </c>
      <c r="E5922" t="str">
        <f t="shared" si="369"/>
        <v>Nov</v>
      </c>
      <c r="F5922" t="s">
        <v>37</v>
      </c>
      <c r="G5922" t="s">
        <v>3764</v>
      </c>
      <c r="H5922" s="2" t="s">
        <v>22</v>
      </c>
      <c r="I5922" t="s">
        <v>69</v>
      </c>
      <c r="J5922" t="s">
        <v>70</v>
      </c>
      <c r="K5922">
        <v>98105</v>
      </c>
      <c r="L5922" t="s">
        <v>34</v>
      </c>
      <c r="M5922" t="s">
        <v>6198</v>
      </c>
      <c r="N5922" t="s">
        <v>128</v>
      </c>
      <c r="O5922" t="s">
        <v>6026</v>
      </c>
      <c r="P5922" s="4">
        <v>23.85</v>
      </c>
      <c r="Q5922" s="4">
        <v>23.85</v>
      </c>
      <c r="R5922" s="4">
        <f t="shared" si="370"/>
        <v>0</v>
      </c>
      <c r="S5922" s="4">
        <f t="shared" si="371"/>
        <v>0</v>
      </c>
    </row>
    <row r="5923" spans="1:19" ht="15.6" x14ac:dyDescent="0.3">
      <c r="A5923" t="s">
        <v>2517</v>
      </c>
      <c r="B5923" s="1">
        <v>42780</v>
      </c>
      <c r="C5923" s="1">
        <v>42781</v>
      </c>
      <c r="D5923">
        <f t="shared" si="368"/>
        <v>2017</v>
      </c>
      <c r="E5923" t="str">
        <f t="shared" si="369"/>
        <v>Feb</v>
      </c>
      <c r="F5923" t="s">
        <v>20</v>
      </c>
      <c r="G5923" t="s">
        <v>2518</v>
      </c>
      <c r="H5923" s="2" t="s">
        <v>22</v>
      </c>
      <c r="I5923" t="s">
        <v>717</v>
      </c>
      <c r="J5923" t="s">
        <v>140</v>
      </c>
      <c r="K5923">
        <v>20735</v>
      </c>
      <c r="L5923" t="s">
        <v>54</v>
      </c>
      <c r="M5923" t="s">
        <v>6198</v>
      </c>
      <c r="N5923" t="s">
        <v>110</v>
      </c>
      <c r="O5923" t="s">
        <v>6026</v>
      </c>
      <c r="P5923" s="4">
        <v>4.7699999999999996</v>
      </c>
      <c r="Q5923" s="4">
        <v>5</v>
      </c>
      <c r="R5923" s="4">
        <f t="shared" si="370"/>
        <v>-0.23000000000000043</v>
      </c>
      <c r="S5923" s="4">
        <f t="shared" si="371"/>
        <v>-3.4500000000000065E-2</v>
      </c>
    </row>
    <row r="5924" spans="1:19" x14ac:dyDescent="0.3">
      <c r="A5924" t="s">
        <v>6199</v>
      </c>
      <c r="B5924" s="1">
        <v>43191</v>
      </c>
      <c r="C5924" s="1">
        <v>43197</v>
      </c>
      <c r="D5924">
        <f t="shared" si="368"/>
        <v>2018</v>
      </c>
      <c r="E5924" t="str">
        <f t="shared" si="369"/>
        <v>Apr</v>
      </c>
      <c r="F5924" t="s">
        <v>37</v>
      </c>
      <c r="G5924" t="s">
        <v>497</v>
      </c>
      <c r="H5924" t="s">
        <v>105</v>
      </c>
      <c r="I5924" t="s">
        <v>61</v>
      </c>
      <c r="J5924" t="s">
        <v>62</v>
      </c>
      <c r="K5924">
        <v>10011</v>
      </c>
      <c r="L5924" t="s">
        <v>54</v>
      </c>
      <c r="M5924" t="s">
        <v>6198</v>
      </c>
      <c r="N5924" t="s">
        <v>128</v>
      </c>
      <c r="O5924" t="s">
        <v>6026</v>
      </c>
      <c r="P5924" s="4">
        <v>42.93</v>
      </c>
      <c r="Q5924" s="4">
        <v>42.93</v>
      </c>
      <c r="R5924" s="4">
        <f t="shared" si="370"/>
        <v>0</v>
      </c>
      <c r="S5924" s="4">
        <f t="shared" si="371"/>
        <v>0</v>
      </c>
    </row>
    <row r="5925" spans="1:19" ht="15.6" x14ac:dyDescent="0.3">
      <c r="A5925" t="s">
        <v>6200</v>
      </c>
      <c r="B5925" s="1">
        <v>43293</v>
      </c>
      <c r="C5925" s="1">
        <v>43299</v>
      </c>
      <c r="D5925">
        <f t="shared" si="368"/>
        <v>2018</v>
      </c>
      <c r="E5925" t="str">
        <f t="shared" si="369"/>
        <v>Jul</v>
      </c>
      <c r="F5925" t="s">
        <v>37</v>
      </c>
      <c r="G5925" t="s">
        <v>3492</v>
      </c>
      <c r="H5925" s="2" t="s">
        <v>22</v>
      </c>
      <c r="I5925" t="s">
        <v>666</v>
      </c>
      <c r="J5925" t="s">
        <v>233</v>
      </c>
      <c r="K5925">
        <v>45014</v>
      </c>
      <c r="L5925" t="s">
        <v>54</v>
      </c>
      <c r="M5925" t="s">
        <v>6198</v>
      </c>
      <c r="N5925" t="s">
        <v>128</v>
      </c>
      <c r="O5925" t="s">
        <v>6026</v>
      </c>
      <c r="P5925" s="4">
        <v>3.8159999999999998</v>
      </c>
      <c r="Q5925" s="4">
        <v>5</v>
      </c>
      <c r="R5925" s="4">
        <f t="shared" si="370"/>
        <v>-1.1840000000000002</v>
      </c>
      <c r="S5925" s="4">
        <f t="shared" si="371"/>
        <v>-0.17760000000000001</v>
      </c>
    </row>
    <row r="5926" spans="1:19" x14ac:dyDescent="0.3">
      <c r="A5926" t="s">
        <v>3871</v>
      </c>
      <c r="B5926" s="1">
        <v>42408</v>
      </c>
      <c r="C5926" s="1">
        <v>42411</v>
      </c>
      <c r="D5926">
        <f t="shared" si="368"/>
        <v>2016</v>
      </c>
      <c r="E5926" t="str">
        <f t="shared" si="369"/>
        <v>Feb</v>
      </c>
      <c r="F5926" t="s">
        <v>20</v>
      </c>
      <c r="G5926" t="s">
        <v>1356</v>
      </c>
      <c r="H5926" t="s">
        <v>105</v>
      </c>
      <c r="I5926" t="s">
        <v>3872</v>
      </c>
      <c r="J5926" t="s">
        <v>1912</v>
      </c>
      <c r="K5926">
        <v>67846</v>
      </c>
      <c r="L5926" t="s">
        <v>25</v>
      </c>
      <c r="M5926" t="s">
        <v>6198</v>
      </c>
      <c r="N5926" t="s">
        <v>128</v>
      </c>
      <c r="O5926" t="s">
        <v>6026</v>
      </c>
      <c r="P5926" s="4">
        <v>9.5399999999999991</v>
      </c>
      <c r="Q5926" s="4">
        <v>9.5399999999999991</v>
      </c>
      <c r="R5926" s="4">
        <f t="shared" si="370"/>
        <v>0</v>
      </c>
      <c r="S5926" s="4">
        <f t="shared" si="371"/>
        <v>0</v>
      </c>
    </row>
    <row r="5927" spans="1:19" x14ac:dyDescent="0.3">
      <c r="A5927" t="s">
        <v>2910</v>
      </c>
      <c r="B5927" s="1">
        <v>42872</v>
      </c>
      <c r="C5927" s="1">
        <v>42875</v>
      </c>
      <c r="D5927">
        <f t="shared" si="368"/>
        <v>2017</v>
      </c>
      <c r="E5927" t="str">
        <f t="shared" si="369"/>
        <v>May</v>
      </c>
      <c r="F5927" t="s">
        <v>20</v>
      </c>
      <c r="G5927" t="s">
        <v>1064</v>
      </c>
      <c r="H5927" t="s">
        <v>51</v>
      </c>
      <c r="I5927" t="s">
        <v>23</v>
      </c>
      <c r="J5927" t="s">
        <v>24</v>
      </c>
      <c r="K5927">
        <v>60653</v>
      </c>
      <c r="L5927" t="s">
        <v>25</v>
      </c>
      <c r="M5927" t="s">
        <v>6198</v>
      </c>
      <c r="N5927" t="s">
        <v>128</v>
      </c>
      <c r="O5927" t="s">
        <v>6026</v>
      </c>
      <c r="P5927" s="4">
        <v>30.527999999999999</v>
      </c>
      <c r="Q5927" s="4">
        <v>30.527999999999999</v>
      </c>
      <c r="R5927" s="4">
        <f t="shared" si="370"/>
        <v>0</v>
      </c>
      <c r="S5927" s="4">
        <f t="shared" si="371"/>
        <v>0</v>
      </c>
    </row>
    <row r="5928" spans="1:19" x14ac:dyDescent="0.3">
      <c r="A5928" t="s">
        <v>3622</v>
      </c>
      <c r="B5928" s="1">
        <v>42220</v>
      </c>
      <c r="C5928" s="1">
        <v>42225</v>
      </c>
      <c r="D5928">
        <f t="shared" si="368"/>
        <v>2015</v>
      </c>
      <c r="E5928" t="str">
        <f t="shared" si="369"/>
        <v>Aug</v>
      </c>
      <c r="F5928" t="s">
        <v>67</v>
      </c>
      <c r="G5928" t="s">
        <v>1560</v>
      </c>
      <c r="H5928" t="s">
        <v>105</v>
      </c>
      <c r="I5928" t="s">
        <v>3623</v>
      </c>
      <c r="J5928" t="s">
        <v>415</v>
      </c>
      <c r="K5928">
        <v>84062</v>
      </c>
      <c r="L5928" t="s">
        <v>34</v>
      </c>
      <c r="M5928" t="s">
        <v>6201</v>
      </c>
      <c r="N5928" t="s">
        <v>128</v>
      </c>
      <c r="O5928" t="s">
        <v>6026</v>
      </c>
      <c r="P5928" s="4">
        <v>447.84</v>
      </c>
      <c r="Q5928" s="4">
        <v>447.84</v>
      </c>
      <c r="R5928" s="4">
        <f t="shared" si="370"/>
        <v>0</v>
      </c>
      <c r="S5928" s="4">
        <f t="shared" si="371"/>
        <v>0</v>
      </c>
    </row>
    <row r="5929" spans="1:19" x14ac:dyDescent="0.3">
      <c r="A5929" t="s">
        <v>6202</v>
      </c>
      <c r="B5929" s="1">
        <v>42903</v>
      </c>
      <c r="C5929" s="1">
        <v>42908</v>
      </c>
      <c r="D5929">
        <f t="shared" si="368"/>
        <v>2017</v>
      </c>
      <c r="E5929" t="str">
        <f t="shared" si="369"/>
        <v>Jun</v>
      </c>
      <c r="F5929" t="s">
        <v>37</v>
      </c>
      <c r="G5929" t="s">
        <v>3277</v>
      </c>
      <c r="H5929" t="s">
        <v>51</v>
      </c>
      <c r="I5929" t="s">
        <v>39</v>
      </c>
      <c r="J5929" t="s">
        <v>33</v>
      </c>
      <c r="K5929">
        <v>92024</v>
      </c>
      <c r="L5929" t="s">
        <v>34</v>
      </c>
      <c r="M5929" t="s">
        <v>6201</v>
      </c>
      <c r="N5929" t="s">
        <v>128</v>
      </c>
      <c r="O5929" t="s">
        <v>6026</v>
      </c>
      <c r="P5929" s="4">
        <v>111.96</v>
      </c>
      <c r="Q5929" s="4">
        <v>111.96</v>
      </c>
      <c r="R5929" s="4">
        <f t="shared" si="370"/>
        <v>0</v>
      </c>
      <c r="S5929" s="4">
        <f t="shared" si="371"/>
        <v>0</v>
      </c>
    </row>
    <row r="5930" spans="1:19" ht="15.6" x14ac:dyDescent="0.3">
      <c r="A5930" t="s">
        <v>2492</v>
      </c>
      <c r="B5930" s="1">
        <v>42309</v>
      </c>
      <c r="C5930" s="1">
        <v>42313</v>
      </c>
      <c r="D5930">
        <f t="shared" si="368"/>
        <v>2015</v>
      </c>
      <c r="E5930" t="str">
        <f t="shared" si="369"/>
        <v>Nov</v>
      </c>
      <c r="F5930" t="s">
        <v>37</v>
      </c>
      <c r="G5930" t="s">
        <v>1927</v>
      </c>
      <c r="H5930" s="2" t="s">
        <v>22</v>
      </c>
      <c r="I5930" t="s">
        <v>406</v>
      </c>
      <c r="J5930" t="s">
        <v>62</v>
      </c>
      <c r="K5930">
        <v>11561</v>
      </c>
      <c r="L5930" t="s">
        <v>54</v>
      </c>
      <c r="M5930" t="s">
        <v>6201</v>
      </c>
      <c r="N5930" t="s">
        <v>128</v>
      </c>
      <c r="O5930" t="s">
        <v>6026</v>
      </c>
      <c r="P5930" s="4">
        <v>167.94</v>
      </c>
      <c r="Q5930" s="4">
        <v>167.94</v>
      </c>
      <c r="R5930" s="4">
        <f t="shared" si="370"/>
        <v>0</v>
      </c>
      <c r="S5930" s="4">
        <f t="shared" si="371"/>
        <v>0</v>
      </c>
    </row>
    <row r="5931" spans="1:19" ht="15.6" x14ac:dyDescent="0.3">
      <c r="A5931" t="s">
        <v>6203</v>
      </c>
      <c r="B5931" s="1">
        <v>43128</v>
      </c>
      <c r="C5931" s="1">
        <v>43132</v>
      </c>
      <c r="D5931">
        <f t="shared" si="368"/>
        <v>2018</v>
      </c>
      <c r="E5931" t="str">
        <f t="shared" si="369"/>
        <v>Jan</v>
      </c>
      <c r="F5931" t="s">
        <v>37</v>
      </c>
      <c r="G5931" t="s">
        <v>697</v>
      </c>
      <c r="H5931" s="2" t="s">
        <v>22</v>
      </c>
      <c r="I5931" t="s">
        <v>1911</v>
      </c>
      <c r="J5931" t="s">
        <v>1912</v>
      </c>
      <c r="K5931">
        <v>67212</v>
      </c>
      <c r="L5931" t="s">
        <v>25</v>
      </c>
      <c r="M5931" t="s">
        <v>6201</v>
      </c>
      <c r="N5931" t="s">
        <v>128</v>
      </c>
      <c r="O5931" t="s">
        <v>6026</v>
      </c>
      <c r="P5931" s="4">
        <v>279.89999999999998</v>
      </c>
      <c r="Q5931" s="4">
        <v>279.89999999999998</v>
      </c>
      <c r="R5931" s="4">
        <f t="shared" si="370"/>
        <v>0</v>
      </c>
      <c r="S5931" s="4">
        <f t="shared" si="371"/>
        <v>0</v>
      </c>
    </row>
    <row r="5932" spans="1:19" ht="15.6" x14ac:dyDescent="0.3">
      <c r="A5932" t="s">
        <v>6204</v>
      </c>
      <c r="B5932" s="1">
        <v>43163</v>
      </c>
      <c r="C5932" s="1">
        <v>43168</v>
      </c>
      <c r="D5932">
        <f t="shared" si="368"/>
        <v>2018</v>
      </c>
      <c r="E5932" t="str">
        <f t="shared" si="369"/>
        <v>Mar</v>
      </c>
      <c r="F5932" t="s">
        <v>37</v>
      </c>
      <c r="G5932" t="s">
        <v>1294</v>
      </c>
      <c r="H5932" s="2" t="s">
        <v>22</v>
      </c>
      <c r="I5932" t="s">
        <v>113</v>
      </c>
      <c r="J5932" t="s">
        <v>109</v>
      </c>
      <c r="K5932">
        <v>77041</v>
      </c>
      <c r="L5932" t="s">
        <v>25</v>
      </c>
      <c r="M5932" t="s">
        <v>6201</v>
      </c>
      <c r="N5932" t="s">
        <v>128</v>
      </c>
      <c r="O5932" t="s">
        <v>6026</v>
      </c>
      <c r="P5932" s="4">
        <v>89.567999999999998</v>
      </c>
      <c r="Q5932" s="4">
        <v>89.567999999999998</v>
      </c>
      <c r="R5932" s="4">
        <f t="shared" si="370"/>
        <v>0</v>
      </c>
      <c r="S5932" s="4">
        <f t="shared" si="371"/>
        <v>0</v>
      </c>
    </row>
    <row r="5933" spans="1:19" ht="15.6" x14ac:dyDescent="0.3">
      <c r="A5933" t="s">
        <v>4911</v>
      </c>
      <c r="B5933" s="1">
        <v>42993</v>
      </c>
      <c r="C5933" s="1">
        <v>42998</v>
      </c>
      <c r="D5933">
        <f t="shared" si="368"/>
        <v>2017</v>
      </c>
      <c r="E5933" t="str">
        <f t="shared" si="369"/>
        <v>Sep</v>
      </c>
      <c r="F5933" t="s">
        <v>37</v>
      </c>
      <c r="G5933" t="s">
        <v>480</v>
      </c>
      <c r="H5933" s="2" t="s">
        <v>22</v>
      </c>
      <c r="I5933" t="s">
        <v>69</v>
      </c>
      <c r="J5933" t="s">
        <v>70</v>
      </c>
      <c r="K5933">
        <v>98105</v>
      </c>
      <c r="L5933" t="s">
        <v>34</v>
      </c>
      <c r="M5933" t="s">
        <v>6205</v>
      </c>
      <c r="N5933" t="s">
        <v>110</v>
      </c>
      <c r="O5933" t="s">
        <v>6026</v>
      </c>
      <c r="P5933" s="4">
        <v>21.4</v>
      </c>
      <c r="Q5933" s="4">
        <v>18</v>
      </c>
      <c r="R5933" s="4">
        <f t="shared" si="370"/>
        <v>3.3999999999999986</v>
      </c>
      <c r="S5933" s="4">
        <f t="shared" si="371"/>
        <v>0.50999999999999979</v>
      </c>
    </row>
    <row r="5934" spans="1:19" x14ac:dyDescent="0.3">
      <c r="A5934" t="s">
        <v>6206</v>
      </c>
      <c r="B5934" s="1">
        <v>42837</v>
      </c>
      <c r="C5934" s="1">
        <v>42842</v>
      </c>
      <c r="D5934">
        <f t="shared" si="368"/>
        <v>2017</v>
      </c>
      <c r="E5934" t="str">
        <f t="shared" si="369"/>
        <v>Apr</v>
      </c>
      <c r="F5934" t="s">
        <v>37</v>
      </c>
      <c r="G5934" t="s">
        <v>730</v>
      </c>
      <c r="H5934" t="s">
        <v>51</v>
      </c>
      <c r="I5934" t="s">
        <v>2256</v>
      </c>
      <c r="J5934" t="s">
        <v>83</v>
      </c>
      <c r="K5934">
        <v>27893</v>
      </c>
      <c r="L5934" t="s">
        <v>44</v>
      </c>
      <c r="M5934" t="s">
        <v>6205</v>
      </c>
      <c r="N5934" t="s">
        <v>128</v>
      </c>
      <c r="O5934" t="s">
        <v>6026</v>
      </c>
      <c r="P5934" s="4">
        <v>10.272</v>
      </c>
      <c r="Q5934" s="4">
        <v>10.272</v>
      </c>
      <c r="R5934" s="4">
        <f t="shared" si="370"/>
        <v>0</v>
      </c>
      <c r="S5934" s="4">
        <f t="shared" si="371"/>
        <v>0</v>
      </c>
    </row>
    <row r="5935" spans="1:19" ht="15.6" x14ac:dyDescent="0.3">
      <c r="A5935" t="s">
        <v>924</v>
      </c>
      <c r="B5935" s="1">
        <v>43363</v>
      </c>
      <c r="C5935" s="1">
        <v>43369</v>
      </c>
      <c r="D5935">
        <f t="shared" si="368"/>
        <v>2018</v>
      </c>
      <c r="E5935" t="str">
        <f t="shared" si="369"/>
        <v>Sep</v>
      </c>
      <c r="F5935" t="s">
        <v>37</v>
      </c>
      <c r="G5935" t="s">
        <v>85</v>
      </c>
      <c r="H5935" s="2" t="s">
        <v>22</v>
      </c>
      <c r="I5935" t="s">
        <v>61</v>
      </c>
      <c r="J5935" t="s">
        <v>62</v>
      </c>
      <c r="K5935">
        <v>10035</v>
      </c>
      <c r="L5935" t="s">
        <v>54</v>
      </c>
      <c r="M5935" t="s">
        <v>6205</v>
      </c>
      <c r="N5935" t="s">
        <v>128</v>
      </c>
      <c r="O5935" t="s">
        <v>6026</v>
      </c>
      <c r="P5935" s="4">
        <v>38.520000000000003</v>
      </c>
      <c r="Q5935" s="4">
        <v>38.520000000000003</v>
      </c>
      <c r="R5935" s="4">
        <f t="shared" si="370"/>
        <v>0</v>
      </c>
      <c r="S5935" s="4">
        <f t="shared" si="371"/>
        <v>0</v>
      </c>
    </row>
    <row r="5936" spans="1:19" ht="15.6" x14ac:dyDescent="0.3">
      <c r="A5936" t="s">
        <v>670</v>
      </c>
      <c r="B5936" s="1">
        <v>42837</v>
      </c>
      <c r="C5936" s="1">
        <v>42839</v>
      </c>
      <c r="D5936">
        <f t="shared" si="368"/>
        <v>2017</v>
      </c>
      <c r="E5936" t="str">
        <f t="shared" si="369"/>
        <v>Apr</v>
      </c>
      <c r="F5936" t="s">
        <v>20</v>
      </c>
      <c r="G5936" t="s">
        <v>671</v>
      </c>
      <c r="H5936" s="2" t="s">
        <v>22</v>
      </c>
      <c r="I5936" t="s">
        <v>47</v>
      </c>
      <c r="J5936" t="s">
        <v>33</v>
      </c>
      <c r="K5936">
        <v>90036</v>
      </c>
      <c r="L5936" t="s">
        <v>34</v>
      </c>
      <c r="M5936" t="s">
        <v>6207</v>
      </c>
      <c r="N5936" t="s">
        <v>110</v>
      </c>
      <c r="O5936" t="s">
        <v>6026</v>
      </c>
      <c r="P5936" s="4">
        <v>19.440000000000001</v>
      </c>
      <c r="Q5936" s="4">
        <v>18</v>
      </c>
      <c r="R5936" s="4">
        <f t="shared" si="370"/>
        <v>1.4400000000000013</v>
      </c>
      <c r="S5936" s="4">
        <f t="shared" si="371"/>
        <v>0.21600000000000019</v>
      </c>
    </row>
    <row r="5937" spans="1:19" ht="15.6" x14ac:dyDescent="0.3">
      <c r="A5937" t="s">
        <v>350</v>
      </c>
      <c r="B5937" s="1">
        <v>43254</v>
      </c>
      <c r="C5937" s="1">
        <v>43261</v>
      </c>
      <c r="D5937">
        <f t="shared" si="368"/>
        <v>2018</v>
      </c>
      <c r="E5937" t="str">
        <f t="shared" si="369"/>
        <v>Jun</v>
      </c>
      <c r="F5937" t="s">
        <v>37</v>
      </c>
      <c r="G5937" t="s">
        <v>142</v>
      </c>
      <c r="H5937" s="2" t="s">
        <v>22</v>
      </c>
      <c r="I5937" t="s">
        <v>351</v>
      </c>
      <c r="J5937" t="s">
        <v>79</v>
      </c>
      <c r="K5937">
        <v>33024</v>
      </c>
      <c r="L5937" t="s">
        <v>44</v>
      </c>
      <c r="M5937" t="s">
        <v>6207</v>
      </c>
      <c r="N5937" t="s">
        <v>128</v>
      </c>
      <c r="O5937" t="s">
        <v>6026</v>
      </c>
      <c r="P5937" s="4">
        <v>15.552</v>
      </c>
      <c r="Q5937" s="4">
        <v>18</v>
      </c>
      <c r="R5937" s="4">
        <f t="shared" si="370"/>
        <v>-2.4480000000000004</v>
      </c>
      <c r="S5937" s="4">
        <f t="shared" si="371"/>
        <v>-0.36720000000000003</v>
      </c>
    </row>
    <row r="5938" spans="1:19" ht="15.6" x14ac:dyDescent="0.3">
      <c r="A5938" t="s">
        <v>3334</v>
      </c>
      <c r="B5938" s="1">
        <v>42605</v>
      </c>
      <c r="C5938" s="1">
        <v>42605</v>
      </c>
      <c r="D5938">
        <f t="shared" si="368"/>
        <v>2016</v>
      </c>
      <c r="E5938" t="str">
        <f t="shared" si="369"/>
        <v>Aug</v>
      </c>
      <c r="F5938" t="s">
        <v>30</v>
      </c>
      <c r="G5938" t="s">
        <v>817</v>
      </c>
      <c r="H5938" s="2" t="s">
        <v>22</v>
      </c>
      <c r="I5938" t="s">
        <v>3335</v>
      </c>
      <c r="J5938" t="s">
        <v>24</v>
      </c>
      <c r="K5938">
        <v>60440</v>
      </c>
      <c r="L5938" t="s">
        <v>25</v>
      </c>
      <c r="M5938" t="s">
        <v>6207</v>
      </c>
      <c r="N5938" t="s">
        <v>128</v>
      </c>
      <c r="O5938" t="s">
        <v>6026</v>
      </c>
      <c r="P5938" s="4">
        <v>10.368</v>
      </c>
      <c r="Q5938" s="4">
        <v>10.368</v>
      </c>
      <c r="R5938" s="4">
        <f t="shared" si="370"/>
        <v>0</v>
      </c>
      <c r="S5938" s="4">
        <f t="shared" si="371"/>
        <v>0</v>
      </c>
    </row>
    <row r="5939" spans="1:19" ht="15.6" x14ac:dyDescent="0.3">
      <c r="A5939" t="s">
        <v>1624</v>
      </c>
      <c r="B5939" s="1">
        <v>42782</v>
      </c>
      <c r="C5939" s="1">
        <v>42786</v>
      </c>
      <c r="D5939">
        <f t="shared" si="368"/>
        <v>2017</v>
      </c>
      <c r="E5939" t="str">
        <f t="shared" si="369"/>
        <v>Feb</v>
      </c>
      <c r="F5939" t="s">
        <v>37</v>
      </c>
      <c r="G5939" t="s">
        <v>804</v>
      </c>
      <c r="H5939" s="2" t="s">
        <v>22</v>
      </c>
      <c r="I5939" t="s">
        <v>23</v>
      </c>
      <c r="J5939" t="s">
        <v>24</v>
      </c>
      <c r="K5939">
        <v>60623</v>
      </c>
      <c r="L5939" t="s">
        <v>25</v>
      </c>
      <c r="M5939" t="s">
        <v>6207</v>
      </c>
      <c r="N5939" t="s">
        <v>110</v>
      </c>
      <c r="O5939" t="s">
        <v>6026</v>
      </c>
      <c r="P5939" s="4">
        <v>5.1840000000000002</v>
      </c>
      <c r="Q5939" s="4">
        <v>5</v>
      </c>
      <c r="R5939" s="4">
        <f t="shared" si="370"/>
        <v>0.18400000000000016</v>
      </c>
      <c r="S5939" s="4">
        <f t="shared" si="371"/>
        <v>2.7600000000000024E-2</v>
      </c>
    </row>
    <row r="5940" spans="1:19" x14ac:dyDescent="0.3">
      <c r="A5940" t="s">
        <v>6208</v>
      </c>
      <c r="B5940" s="1">
        <v>42906</v>
      </c>
      <c r="C5940" s="1">
        <v>42912</v>
      </c>
      <c r="D5940">
        <f t="shared" si="368"/>
        <v>2017</v>
      </c>
      <c r="E5940" t="str">
        <f t="shared" si="369"/>
        <v>Jun</v>
      </c>
      <c r="F5940" t="s">
        <v>37</v>
      </c>
      <c r="G5940" t="s">
        <v>804</v>
      </c>
      <c r="H5940" t="s">
        <v>51</v>
      </c>
      <c r="I5940" t="s">
        <v>2247</v>
      </c>
      <c r="J5940" t="s">
        <v>109</v>
      </c>
      <c r="K5940">
        <v>75007</v>
      </c>
      <c r="L5940" t="s">
        <v>25</v>
      </c>
      <c r="M5940" t="s">
        <v>6207</v>
      </c>
      <c r="N5940" t="s">
        <v>128</v>
      </c>
      <c r="O5940" t="s">
        <v>6026</v>
      </c>
      <c r="P5940" s="4">
        <v>10.368</v>
      </c>
      <c r="Q5940" s="4">
        <v>10.368</v>
      </c>
      <c r="R5940" s="4">
        <f t="shared" si="370"/>
        <v>0</v>
      </c>
      <c r="S5940" s="4">
        <f t="shared" si="371"/>
        <v>0</v>
      </c>
    </row>
    <row r="5941" spans="1:19" ht="15.6" x14ac:dyDescent="0.3">
      <c r="A5941" t="s">
        <v>6189</v>
      </c>
      <c r="B5941" s="1">
        <v>43186</v>
      </c>
      <c r="C5941" s="1">
        <v>43190</v>
      </c>
      <c r="D5941">
        <f t="shared" si="368"/>
        <v>2018</v>
      </c>
      <c r="E5941" t="str">
        <f t="shared" si="369"/>
        <v>Mar</v>
      </c>
      <c r="F5941" t="s">
        <v>37</v>
      </c>
      <c r="G5941" t="s">
        <v>6190</v>
      </c>
      <c r="H5941" s="2" t="s">
        <v>22</v>
      </c>
      <c r="I5941" t="s">
        <v>475</v>
      </c>
      <c r="J5941" t="s">
        <v>33</v>
      </c>
      <c r="K5941">
        <v>93727</v>
      </c>
      <c r="L5941" t="s">
        <v>34</v>
      </c>
      <c r="M5941" t="s">
        <v>6209</v>
      </c>
      <c r="N5941" t="s">
        <v>128</v>
      </c>
      <c r="O5941" t="s">
        <v>6026</v>
      </c>
      <c r="P5941" s="4">
        <v>11.94</v>
      </c>
      <c r="Q5941" s="4">
        <v>100</v>
      </c>
      <c r="R5941" s="4">
        <f t="shared" si="370"/>
        <v>-88.06</v>
      </c>
      <c r="S5941" s="4">
        <f t="shared" si="371"/>
        <v>-13.209</v>
      </c>
    </row>
    <row r="5942" spans="1:19" ht="15.6" x14ac:dyDescent="0.3">
      <c r="A5942" t="s">
        <v>6210</v>
      </c>
      <c r="B5942" s="1">
        <v>43352</v>
      </c>
      <c r="C5942" s="1">
        <v>43356</v>
      </c>
      <c r="D5942">
        <f t="shared" si="368"/>
        <v>2018</v>
      </c>
      <c r="E5942" t="str">
        <f t="shared" si="369"/>
        <v>Sep</v>
      </c>
      <c r="F5942" t="s">
        <v>37</v>
      </c>
      <c r="G5942" t="s">
        <v>1262</v>
      </c>
      <c r="H5942" s="2" t="s">
        <v>22</v>
      </c>
      <c r="I5942" t="s">
        <v>1301</v>
      </c>
      <c r="J5942" t="s">
        <v>178</v>
      </c>
      <c r="K5942">
        <v>85301</v>
      </c>
      <c r="L5942" t="s">
        <v>34</v>
      </c>
      <c r="M5942" t="s">
        <v>6209</v>
      </c>
      <c r="N5942" t="s">
        <v>128</v>
      </c>
      <c r="O5942" t="s">
        <v>6026</v>
      </c>
      <c r="P5942" s="4">
        <v>6.3680000000000003</v>
      </c>
      <c r="Q5942" s="4">
        <v>100</v>
      </c>
      <c r="R5942" s="4">
        <f t="shared" si="370"/>
        <v>-93.632000000000005</v>
      </c>
      <c r="S5942" s="4">
        <f t="shared" si="371"/>
        <v>-14.0448</v>
      </c>
    </row>
    <row r="5943" spans="1:19" ht="15.6" x14ac:dyDescent="0.3">
      <c r="A5943" t="s">
        <v>3047</v>
      </c>
      <c r="B5943" s="1">
        <v>42080</v>
      </c>
      <c r="C5943" s="1">
        <v>42084</v>
      </c>
      <c r="D5943">
        <f t="shared" si="368"/>
        <v>2015</v>
      </c>
      <c r="E5943" t="str">
        <f t="shared" si="369"/>
        <v>Mar</v>
      </c>
      <c r="F5943" t="s">
        <v>37</v>
      </c>
      <c r="G5943" t="s">
        <v>3048</v>
      </c>
      <c r="H5943" s="2" t="s">
        <v>22</v>
      </c>
      <c r="I5943" t="s">
        <v>61</v>
      </c>
      <c r="J5943" t="s">
        <v>62</v>
      </c>
      <c r="K5943">
        <v>10024</v>
      </c>
      <c r="L5943" t="s">
        <v>54</v>
      </c>
      <c r="M5943" t="s">
        <v>6211</v>
      </c>
      <c r="N5943" t="s">
        <v>128</v>
      </c>
      <c r="O5943" t="s">
        <v>6026</v>
      </c>
      <c r="P5943" s="4">
        <v>155.04</v>
      </c>
      <c r="Q5943" s="4">
        <v>155.04</v>
      </c>
      <c r="R5943" s="4">
        <f t="shared" si="370"/>
        <v>0</v>
      </c>
      <c r="S5943" s="4">
        <f t="shared" si="371"/>
        <v>0</v>
      </c>
    </row>
    <row r="5944" spans="1:19" ht="15.6" x14ac:dyDescent="0.3">
      <c r="A5944" t="s">
        <v>1512</v>
      </c>
      <c r="B5944" s="1">
        <v>42010</v>
      </c>
      <c r="C5944" s="1">
        <v>42014</v>
      </c>
      <c r="D5944">
        <f t="shared" si="368"/>
        <v>2015</v>
      </c>
      <c r="E5944" t="str">
        <f t="shared" si="369"/>
        <v>Jan</v>
      </c>
      <c r="F5944" t="s">
        <v>37</v>
      </c>
      <c r="G5944" t="s">
        <v>997</v>
      </c>
      <c r="H5944" s="2" t="s">
        <v>22</v>
      </c>
      <c r="I5944" t="s">
        <v>204</v>
      </c>
      <c r="J5944" t="s">
        <v>205</v>
      </c>
      <c r="K5944">
        <v>42420</v>
      </c>
      <c r="L5944" t="s">
        <v>44</v>
      </c>
      <c r="M5944" t="s">
        <v>6212</v>
      </c>
      <c r="N5944" t="s">
        <v>128</v>
      </c>
      <c r="O5944" t="s">
        <v>6026</v>
      </c>
      <c r="P5944" s="4">
        <v>6.54</v>
      </c>
      <c r="Q5944" s="4">
        <v>5</v>
      </c>
      <c r="R5944" s="4">
        <f t="shared" si="370"/>
        <v>1.54</v>
      </c>
      <c r="S5944" s="4">
        <f t="shared" si="371"/>
        <v>0.23099999999999998</v>
      </c>
    </row>
    <row r="5945" spans="1:19" ht="15.6" x14ac:dyDescent="0.3">
      <c r="A5945" t="s">
        <v>4551</v>
      </c>
      <c r="B5945" s="1">
        <v>43059</v>
      </c>
      <c r="C5945" s="1">
        <v>43061</v>
      </c>
      <c r="D5945">
        <f t="shared" si="368"/>
        <v>2017</v>
      </c>
      <c r="E5945" t="str">
        <f t="shared" si="369"/>
        <v>Nov</v>
      </c>
      <c r="F5945" t="s">
        <v>20</v>
      </c>
      <c r="G5945" t="s">
        <v>2393</v>
      </c>
      <c r="H5945" s="2" t="s">
        <v>22</v>
      </c>
      <c r="I5945" t="s">
        <v>2455</v>
      </c>
      <c r="J5945" t="s">
        <v>233</v>
      </c>
      <c r="K5945">
        <v>45231</v>
      </c>
      <c r="L5945" t="s">
        <v>54</v>
      </c>
      <c r="M5945" t="s">
        <v>6212</v>
      </c>
      <c r="N5945" t="s">
        <v>128</v>
      </c>
      <c r="O5945" t="s">
        <v>6026</v>
      </c>
      <c r="P5945" s="4">
        <v>15.696</v>
      </c>
      <c r="Q5945" s="4">
        <v>18</v>
      </c>
      <c r="R5945" s="4">
        <f t="shared" si="370"/>
        <v>-2.3040000000000003</v>
      </c>
      <c r="S5945" s="4">
        <f t="shared" si="371"/>
        <v>-0.34560000000000002</v>
      </c>
    </row>
    <row r="5946" spans="1:19" ht="15.6" x14ac:dyDescent="0.3">
      <c r="A5946" t="s">
        <v>1787</v>
      </c>
      <c r="B5946" s="1">
        <v>42333</v>
      </c>
      <c r="C5946" s="1">
        <v>42338</v>
      </c>
      <c r="D5946">
        <f t="shared" si="368"/>
        <v>2015</v>
      </c>
      <c r="E5946" t="str">
        <f t="shared" si="369"/>
        <v>Nov</v>
      </c>
      <c r="F5946" t="s">
        <v>37</v>
      </c>
      <c r="G5946" t="s">
        <v>1788</v>
      </c>
      <c r="H5946" s="2" t="s">
        <v>22</v>
      </c>
      <c r="I5946" t="s">
        <v>422</v>
      </c>
      <c r="J5946" t="s">
        <v>109</v>
      </c>
      <c r="K5946">
        <v>76017</v>
      </c>
      <c r="L5946" t="s">
        <v>25</v>
      </c>
      <c r="M5946" t="s">
        <v>6212</v>
      </c>
      <c r="N5946" t="s">
        <v>128</v>
      </c>
      <c r="O5946" t="s">
        <v>6026</v>
      </c>
      <c r="P5946" s="4">
        <v>15.696</v>
      </c>
      <c r="Q5946" s="4">
        <v>18</v>
      </c>
      <c r="R5946" s="4">
        <f t="shared" si="370"/>
        <v>-2.3040000000000003</v>
      </c>
      <c r="S5946" s="4">
        <f t="shared" si="371"/>
        <v>-0.34560000000000002</v>
      </c>
    </row>
    <row r="5947" spans="1:19" x14ac:dyDescent="0.3">
      <c r="A5947" t="s">
        <v>6213</v>
      </c>
      <c r="B5947" s="1">
        <v>43073</v>
      </c>
      <c r="C5947" s="1">
        <v>43078</v>
      </c>
      <c r="D5947">
        <f t="shared" si="368"/>
        <v>2017</v>
      </c>
      <c r="E5947" t="str">
        <f t="shared" si="369"/>
        <v>Dec</v>
      </c>
      <c r="F5947" t="s">
        <v>37</v>
      </c>
      <c r="G5947" t="s">
        <v>802</v>
      </c>
      <c r="H5947" t="s">
        <v>51</v>
      </c>
      <c r="I5947" t="s">
        <v>32</v>
      </c>
      <c r="J5947" t="s">
        <v>33</v>
      </c>
      <c r="K5947">
        <v>94109</v>
      </c>
      <c r="L5947" t="s">
        <v>34</v>
      </c>
      <c r="M5947" t="s">
        <v>6214</v>
      </c>
      <c r="N5947" t="s">
        <v>128</v>
      </c>
      <c r="O5947" t="s">
        <v>6026</v>
      </c>
      <c r="P5947" s="4">
        <v>104.85</v>
      </c>
      <c r="Q5947" s="4">
        <v>104.85</v>
      </c>
      <c r="R5947" s="4">
        <f t="shared" si="370"/>
        <v>0</v>
      </c>
      <c r="S5947" s="4">
        <f t="shared" si="371"/>
        <v>0</v>
      </c>
    </row>
    <row r="5948" spans="1:19" ht="15.6" x14ac:dyDescent="0.3">
      <c r="A5948" t="s">
        <v>4881</v>
      </c>
      <c r="B5948" s="1">
        <v>43199</v>
      </c>
      <c r="C5948" s="1">
        <v>43201</v>
      </c>
      <c r="D5948">
        <f t="shared" si="368"/>
        <v>2018</v>
      </c>
      <c r="E5948" t="str">
        <f t="shared" si="369"/>
        <v>Apr</v>
      </c>
      <c r="F5948" t="s">
        <v>20</v>
      </c>
      <c r="G5948" t="s">
        <v>1306</v>
      </c>
      <c r="H5948" s="2" t="s">
        <v>22</v>
      </c>
      <c r="I5948" t="s">
        <v>78</v>
      </c>
      <c r="J5948" t="s">
        <v>79</v>
      </c>
      <c r="K5948">
        <v>32216</v>
      </c>
      <c r="L5948" t="s">
        <v>44</v>
      </c>
      <c r="M5948" t="s">
        <v>6214</v>
      </c>
      <c r="N5948" t="s">
        <v>128</v>
      </c>
      <c r="O5948" t="s">
        <v>6026</v>
      </c>
      <c r="P5948" s="4">
        <v>251.64</v>
      </c>
      <c r="Q5948" s="4">
        <v>251.64</v>
      </c>
      <c r="R5948" s="4">
        <f t="shared" si="370"/>
        <v>0</v>
      </c>
      <c r="S5948" s="4">
        <f t="shared" si="371"/>
        <v>0</v>
      </c>
    </row>
    <row r="5949" spans="1:19" ht="15.6" x14ac:dyDescent="0.3">
      <c r="A5949" t="s">
        <v>5766</v>
      </c>
      <c r="B5949" s="1">
        <v>43459</v>
      </c>
      <c r="C5949" s="1">
        <v>43463</v>
      </c>
      <c r="D5949">
        <f t="shared" si="368"/>
        <v>2018</v>
      </c>
      <c r="E5949" t="str">
        <f t="shared" si="369"/>
        <v>Dec</v>
      </c>
      <c r="F5949" t="s">
        <v>67</v>
      </c>
      <c r="G5949" t="s">
        <v>965</v>
      </c>
      <c r="H5949" s="2" t="s">
        <v>22</v>
      </c>
      <c r="I5949" t="s">
        <v>108</v>
      </c>
      <c r="J5949" t="s">
        <v>754</v>
      </c>
      <c r="K5949">
        <v>35810</v>
      </c>
      <c r="L5949" t="s">
        <v>44</v>
      </c>
      <c r="M5949" t="s">
        <v>6214</v>
      </c>
      <c r="N5949" t="s">
        <v>128</v>
      </c>
      <c r="O5949" t="s">
        <v>6026</v>
      </c>
      <c r="P5949" s="4">
        <v>629.1</v>
      </c>
      <c r="Q5949" s="4">
        <v>100</v>
      </c>
      <c r="R5949" s="4">
        <f t="shared" si="370"/>
        <v>529.1</v>
      </c>
      <c r="S5949" s="4">
        <f t="shared" si="371"/>
        <v>79.364999999999995</v>
      </c>
    </row>
    <row r="5950" spans="1:19" ht="15.6" x14ac:dyDescent="0.3">
      <c r="A5950" t="s">
        <v>5058</v>
      </c>
      <c r="B5950" s="1">
        <v>42697</v>
      </c>
      <c r="C5950" s="1">
        <v>42701</v>
      </c>
      <c r="D5950">
        <f t="shared" si="368"/>
        <v>2016</v>
      </c>
      <c r="E5950" t="str">
        <f t="shared" si="369"/>
        <v>Nov</v>
      </c>
      <c r="F5950" t="s">
        <v>37</v>
      </c>
      <c r="G5950" t="s">
        <v>2646</v>
      </c>
      <c r="H5950" s="2" t="s">
        <v>22</v>
      </c>
      <c r="I5950" t="s">
        <v>855</v>
      </c>
      <c r="J5950" t="s">
        <v>109</v>
      </c>
      <c r="K5950">
        <v>78207</v>
      </c>
      <c r="L5950" t="s">
        <v>25</v>
      </c>
      <c r="M5950" t="s">
        <v>6214</v>
      </c>
      <c r="N5950" t="s">
        <v>128</v>
      </c>
      <c r="O5950" t="s">
        <v>6026</v>
      </c>
      <c r="P5950" s="4">
        <v>335.52</v>
      </c>
      <c r="Q5950" s="4">
        <v>335.52</v>
      </c>
      <c r="R5950" s="4">
        <f t="shared" si="370"/>
        <v>0</v>
      </c>
      <c r="S5950" s="4">
        <f t="shared" si="371"/>
        <v>0</v>
      </c>
    </row>
    <row r="5951" spans="1:19" x14ac:dyDescent="0.3">
      <c r="A5951" t="s">
        <v>1068</v>
      </c>
      <c r="B5951" s="1">
        <v>42882</v>
      </c>
      <c r="C5951" s="1">
        <v>42884</v>
      </c>
      <c r="D5951">
        <f t="shared" si="368"/>
        <v>2017</v>
      </c>
      <c r="E5951" t="str">
        <f t="shared" si="369"/>
        <v>May</v>
      </c>
      <c r="F5951" t="s">
        <v>67</v>
      </c>
      <c r="G5951" t="s">
        <v>947</v>
      </c>
      <c r="H5951" t="s">
        <v>51</v>
      </c>
      <c r="I5951" t="s">
        <v>97</v>
      </c>
      <c r="J5951" t="s">
        <v>89</v>
      </c>
      <c r="K5951">
        <v>48205</v>
      </c>
      <c r="L5951" t="s">
        <v>25</v>
      </c>
      <c r="M5951" t="s">
        <v>6214</v>
      </c>
      <c r="N5951" t="s">
        <v>128</v>
      </c>
      <c r="O5951" t="s">
        <v>6026</v>
      </c>
      <c r="P5951" s="4">
        <v>314.55</v>
      </c>
      <c r="Q5951" s="4">
        <v>314.55</v>
      </c>
      <c r="R5951" s="4">
        <f t="shared" si="370"/>
        <v>0</v>
      </c>
      <c r="S5951" s="4">
        <f t="shared" si="371"/>
        <v>0</v>
      </c>
    </row>
    <row r="5952" spans="1:19" ht="15.6" x14ac:dyDescent="0.3">
      <c r="A5952" t="s">
        <v>1995</v>
      </c>
      <c r="B5952" s="1">
        <v>42885</v>
      </c>
      <c r="C5952" s="1">
        <v>42890</v>
      </c>
      <c r="D5952">
        <f t="shared" si="368"/>
        <v>2017</v>
      </c>
      <c r="E5952" t="str">
        <f t="shared" si="369"/>
        <v>May</v>
      </c>
      <c r="F5952" t="s">
        <v>37</v>
      </c>
      <c r="G5952" t="s">
        <v>1654</v>
      </c>
      <c r="H5952" s="2" t="s">
        <v>22</v>
      </c>
      <c r="I5952" t="s">
        <v>1996</v>
      </c>
      <c r="J5952" t="s">
        <v>148</v>
      </c>
      <c r="K5952">
        <v>54880</v>
      </c>
      <c r="L5952" t="s">
        <v>25</v>
      </c>
      <c r="M5952" t="s">
        <v>6214</v>
      </c>
      <c r="N5952" t="s">
        <v>128</v>
      </c>
      <c r="O5952" t="s">
        <v>6026</v>
      </c>
      <c r="P5952" s="4">
        <v>629.1</v>
      </c>
      <c r="Q5952" s="4">
        <v>629.1</v>
      </c>
      <c r="R5952" s="4">
        <f t="shared" si="370"/>
        <v>0</v>
      </c>
      <c r="S5952" s="4">
        <f t="shared" si="371"/>
        <v>0</v>
      </c>
    </row>
    <row r="5953" spans="1:19" x14ac:dyDescent="0.3">
      <c r="A5953" t="s">
        <v>6215</v>
      </c>
      <c r="B5953" s="1">
        <v>43374</v>
      </c>
      <c r="C5953" s="1">
        <v>43380</v>
      </c>
      <c r="D5953">
        <f t="shared" si="368"/>
        <v>2018</v>
      </c>
      <c r="E5953" t="str">
        <f t="shared" si="369"/>
        <v>Oct</v>
      </c>
      <c r="F5953" t="s">
        <v>37</v>
      </c>
      <c r="G5953" t="s">
        <v>2518</v>
      </c>
      <c r="H5953" t="s">
        <v>105</v>
      </c>
      <c r="I5953" t="s">
        <v>2237</v>
      </c>
      <c r="J5953" t="s">
        <v>1699</v>
      </c>
      <c r="K5953">
        <v>68025</v>
      </c>
      <c r="L5953" t="s">
        <v>25</v>
      </c>
      <c r="M5953" t="s">
        <v>6214</v>
      </c>
      <c r="N5953" t="s">
        <v>128</v>
      </c>
      <c r="O5953" t="s">
        <v>6026</v>
      </c>
      <c r="P5953" s="4">
        <v>104.85</v>
      </c>
      <c r="Q5953" s="4">
        <v>104.85</v>
      </c>
      <c r="R5953" s="4">
        <f t="shared" si="370"/>
        <v>0</v>
      </c>
      <c r="S5953" s="4">
        <f t="shared" si="371"/>
        <v>0</v>
      </c>
    </row>
    <row r="5954" spans="1:19" x14ac:dyDescent="0.3">
      <c r="A5954" t="s">
        <v>6216</v>
      </c>
      <c r="B5954" s="1">
        <v>43463</v>
      </c>
      <c r="C5954" s="1">
        <v>43469</v>
      </c>
      <c r="D5954">
        <f t="shared" ref="D5954:D6017" si="372">YEAR(B5954)</f>
        <v>2018</v>
      </c>
      <c r="E5954" t="str">
        <f t="shared" ref="E5954:E6017" si="373">TEXT(B5954,"mmm")</f>
        <v>Dec</v>
      </c>
      <c r="F5954" t="s">
        <v>37</v>
      </c>
      <c r="G5954" t="s">
        <v>1806</v>
      </c>
      <c r="H5954" t="s">
        <v>51</v>
      </c>
      <c r="I5954" t="s">
        <v>4461</v>
      </c>
      <c r="J5954" t="s">
        <v>89</v>
      </c>
      <c r="K5954">
        <v>49505</v>
      </c>
      <c r="L5954" t="s">
        <v>25</v>
      </c>
      <c r="M5954" t="s">
        <v>6214</v>
      </c>
      <c r="N5954" t="s">
        <v>128</v>
      </c>
      <c r="O5954" t="s">
        <v>6026</v>
      </c>
      <c r="P5954" s="4">
        <v>209.7</v>
      </c>
      <c r="Q5954" s="4">
        <f>P5954-17</f>
        <v>192.7</v>
      </c>
      <c r="R5954" s="4">
        <f t="shared" si="370"/>
        <v>17</v>
      </c>
      <c r="S5954" s="4">
        <f t="shared" si="371"/>
        <v>2.5499999999999998</v>
      </c>
    </row>
    <row r="5955" spans="1:19" x14ac:dyDescent="0.3">
      <c r="A5955" t="s">
        <v>6217</v>
      </c>
      <c r="B5955" s="1">
        <v>42860</v>
      </c>
      <c r="C5955" s="1">
        <v>42864</v>
      </c>
      <c r="D5955">
        <f t="shared" si="372"/>
        <v>2017</v>
      </c>
      <c r="E5955" t="str">
        <f t="shared" si="373"/>
        <v>May</v>
      </c>
      <c r="F5955" t="s">
        <v>37</v>
      </c>
      <c r="G5955" t="s">
        <v>748</v>
      </c>
      <c r="H5955" t="s">
        <v>51</v>
      </c>
      <c r="I5955" t="s">
        <v>1453</v>
      </c>
      <c r="J5955" t="s">
        <v>79</v>
      </c>
      <c r="K5955">
        <v>32303</v>
      </c>
      <c r="L5955" t="s">
        <v>44</v>
      </c>
      <c r="M5955" t="s">
        <v>6218</v>
      </c>
      <c r="N5955" t="s">
        <v>128</v>
      </c>
      <c r="O5955" t="s">
        <v>6026</v>
      </c>
      <c r="P5955" s="4">
        <v>93.248000000000005</v>
      </c>
      <c r="Q5955" s="4">
        <v>93.248000000000005</v>
      </c>
      <c r="R5955" s="4">
        <f t="shared" ref="R5955:R6018" si="374">P5955-Q5955</f>
        <v>0</v>
      </c>
      <c r="S5955" s="4">
        <f t="shared" ref="S5955:S6018" si="375">0.15*R5955</f>
        <v>0</v>
      </c>
    </row>
    <row r="5956" spans="1:19" ht="15.6" x14ac:dyDescent="0.3">
      <c r="A5956" t="s">
        <v>5883</v>
      </c>
      <c r="B5956" s="1">
        <v>42909</v>
      </c>
      <c r="C5956" s="1">
        <v>42911</v>
      </c>
      <c r="D5956">
        <f t="shared" si="372"/>
        <v>2017</v>
      </c>
      <c r="E5956" t="str">
        <f t="shared" si="373"/>
        <v>Jun</v>
      </c>
      <c r="F5956" t="s">
        <v>67</v>
      </c>
      <c r="G5956" t="s">
        <v>1849</v>
      </c>
      <c r="H5956" s="2" t="s">
        <v>22</v>
      </c>
      <c r="I5956" t="s">
        <v>32</v>
      </c>
      <c r="J5956" t="s">
        <v>33</v>
      </c>
      <c r="K5956">
        <v>94109</v>
      </c>
      <c r="L5956" t="s">
        <v>34</v>
      </c>
      <c r="M5956" t="s">
        <v>6219</v>
      </c>
      <c r="N5956" t="s">
        <v>110</v>
      </c>
      <c r="O5956" t="s">
        <v>6026</v>
      </c>
      <c r="P5956" s="4">
        <v>19.98</v>
      </c>
      <c r="Q5956" s="4">
        <v>18</v>
      </c>
      <c r="R5956" s="4">
        <f t="shared" si="374"/>
        <v>1.9800000000000004</v>
      </c>
      <c r="S5956" s="4">
        <f t="shared" si="375"/>
        <v>0.29700000000000004</v>
      </c>
    </row>
    <row r="5957" spans="1:19" ht="15.6" x14ac:dyDescent="0.3">
      <c r="A5957" t="s">
        <v>6050</v>
      </c>
      <c r="B5957" s="1">
        <v>42311</v>
      </c>
      <c r="C5957" s="1">
        <v>42316</v>
      </c>
      <c r="D5957">
        <f t="shared" si="372"/>
        <v>2015</v>
      </c>
      <c r="E5957" t="str">
        <f t="shared" si="373"/>
        <v>Nov</v>
      </c>
      <c r="F5957" t="s">
        <v>37</v>
      </c>
      <c r="G5957" t="s">
        <v>1841</v>
      </c>
      <c r="H5957" s="2" t="s">
        <v>22</v>
      </c>
      <c r="I5957" t="s">
        <v>1562</v>
      </c>
      <c r="J5957" t="s">
        <v>250</v>
      </c>
      <c r="K5957">
        <v>37211</v>
      </c>
      <c r="L5957" t="s">
        <v>44</v>
      </c>
      <c r="M5957" t="s">
        <v>6219</v>
      </c>
      <c r="N5957" t="s">
        <v>128</v>
      </c>
      <c r="O5957" t="s">
        <v>6026</v>
      </c>
      <c r="P5957" s="4">
        <v>143.85599999999999</v>
      </c>
      <c r="Q5957" s="4">
        <v>143.85599999999999</v>
      </c>
      <c r="R5957" s="4">
        <f t="shared" si="374"/>
        <v>0</v>
      </c>
      <c r="S5957" s="4">
        <f t="shared" si="375"/>
        <v>0</v>
      </c>
    </row>
    <row r="5958" spans="1:19" x14ac:dyDescent="0.3">
      <c r="A5958" t="s">
        <v>6220</v>
      </c>
      <c r="B5958" s="1">
        <v>42466</v>
      </c>
      <c r="C5958" s="1">
        <v>42470</v>
      </c>
      <c r="D5958">
        <f t="shared" si="372"/>
        <v>2016</v>
      </c>
      <c r="E5958" t="str">
        <f t="shared" si="373"/>
        <v>Apr</v>
      </c>
      <c r="F5958" t="s">
        <v>37</v>
      </c>
      <c r="G5958" t="s">
        <v>1358</v>
      </c>
      <c r="H5958" t="s">
        <v>51</v>
      </c>
      <c r="I5958" t="s">
        <v>78</v>
      </c>
      <c r="J5958" t="s">
        <v>83</v>
      </c>
      <c r="K5958">
        <v>28540</v>
      </c>
      <c r="L5958" t="s">
        <v>44</v>
      </c>
      <c r="M5958" t="s">
        <v>6219</v>
      </c>
      <c r="N5958" t="s">
        <v>128</v>
      </c>
      <c r="O5958" t="s">
        <v>6026</v>
      </c>
      <c r="P5958" s="4">
        <v>47.951999999999998</v>
      </c>
      <c r="Q5958" s="4">
        <v>47.951999999999998</v>
      </c>
      <c r="R5958" s="4">
        <f t="shared" si="374"/>
        <v>0</v>
      </c>
      <c r="S5958" s="4">
        <f t="shared" si="375"/>
        <v>0</v>
      </c>
    </row>
    <row r="5959" spans="1:19" ht="15.6" x14ac:dyDescent="0.3">
      <c r="A5959" t="s">
        <v>4077</v>
      </c>
      <c r="B5959" s="1">
        <v>43393</v>
      </c>
      <c r="C5959" s="1">
        <v>43400</v>
      </c>
      <c r="D5959">
        <f t="shared" si="372"/>
        <v>2018</v>
      </c>
      <c r="E5959" t="str">
        <f t="shared" si="373"/>
        <v>Oct</v>
      </c>
      <c r="F5959" t="s">
        <v>37</v>
      </c>
      <c r="G5959" t="s">
        <v>3277</v>
      </c>
      <c r="H5959" s="2" t="s">
        <v>22</v>
      </c>
      <c r="I5959" t="s">
        <v>2218</v>
      </c>
      <c r="J5959" t="s">
        <v>93</v>
      </c>
      <c r="K5959">
        <v>72209</v>
      </c>
      <c r="L5959" t="s">
        <v>44</v>
      </c>
      <c r="M5959" t="s">
        <v>6219</v>
      </c>
      <c r="N5959" t="s">
        <v>128</v>
      </c>
      <c r="O5959" t="s">
        <v>6026</v>
      </c>
      <c r="P5959" s="4">
        <v>39.96</v>
      </c>
      <c r="Q5959" s="4">
        <v>100</v>
      </c>
      <c r="R5959" s="4">
        <f t="shared" si="374"/>
        <v>-60.04</v>
      </c>
      <c r="S5959" s="4">
        <f t="shared" si="375"/>
        <v>-9.0060000000000002</v>
      </c>
    </row>
    <row r="5960" spans="1:19" ht="15.6" x14ac:dyDescent="0.3">
      <c r="A5960" t="s">
        <v>6221</v>
      </c>
      <c r="B5960" s="1">
        <v>42219</v>
      </c>
      <c r="C5960" s="1">
        <v>42224</v>
      </c>
      <c r="D5960">
        <f t="shared" si="372"/>
        <v>2015</v>
      </c>
      <c r="E5960" t="str">
        <f t="shared" si="373"/>
        <v>Aug</v>
      </c>
      <c r="F5960" t="s">
        <v>37</v>
      </c>
      <c r="G5960" t="s">
        <v>2172</v>
      </c>
      <c r="H5960" s="2" t="s">
        <v>22</v>
      </c>
      <c r="I5960" t="s">
        <v>61</v>
      </c>
      <c r="J5960" t="s">
        <v>62</v>
      </c>
      <c r="K5960">
        <v>10035</v>
      </c>
      <c r="L5960" t="s">
        <v>54</v>
      </c>
      <c r="M5960" t="s">
        <v>6219</v>
      </c>
      <c r="N5960" t="s">
        <v>128</v>
      </c>
      <c r="O5960" t="s">
        <v>6026</v>
      </c>
      <c r="P5960" s="4">
        <v>39.96</v>
      </c>
      <c r="Q5960" s="4">
        <v>39.96</v>
      </c>
      <c r="R5960" s="4">
        <f t="shared" si="374"/>
        <v>0</v>
      </c>
      <c r="S5960" s="4">
        <f t="shared" si="375"/>
        <v>0</v>
      </c>
    </row>
    <row r="5961" spans="1:19" ht="15.6" x14ac:dyDescent="0.3">
      <c r="A5961" t="s">
        <v>372</v>
      </c>
      <c r="B5961" s="1">
        <v>42701</v>
      </c>
      <c r="C5961" s="1">
        <v>42703</v>
      </c>
      <c r="D5961">
        <f t="shared" si="372"/>
        <v>2016</v>
      </c>
      <c r="E5961" t="str">
        <f t="shared" si="373"/>
        <v>Nov</v>
      </c>
      <c r="F5961" t="s">
        <v>67</v>
      </c>
      <c r="G5961" t="s">
        <v>373</v>
      </c>
      <c r="H5961" s="2" t="s">
        <v>22</v>
      </c>
      <c r="I5961" t="s">
        <v>313</v>
      </c>
      <c r="J5961" t="s">
        <v>314</v>
      </c>
      <c r="K5961">
        <v>2149</v>
      </c>
      <c r="L5961" t="s">
        <v>54</v>
      </c>
      <c r="M5961" t="s">
        <v>6219</v>
      </c>
      <c r="N5961" t="s">
        <v>128</v>
      </c>
      <c r="O5961" t="s">
        <v>6026</v>
      </c>
      <c r="P5961" s="4">
        <v>59.94</v>
      </c>
      <c r="Q5961" s="4">
        <v>59.94</v>
      </c>
      <c r="R5961" s="4">
        <f t="shared" si="374"/>
        <v>0</v>
      </c>
      <c r="S5961" s="4">
        <f t="shared" si="375"/>
        <v>0</v>
      </c>
    </row>
    <row r="5962" spans="1:19" x14ac:dyDescent="0.3">
      <c r="A5962" t="s">
        <v>2822</v>
      </c>
      <c r="B5962" s="1">
        <v>42546</v>
      </c>
      <c r="C5962" s="1">
        <v>42549</v>
      </c>
      <c r="D5962">
        <f t="shared" si="372"/>
        <v>2016</v>
      </c>
      <c r="E5962" t="str">
        <f t="shared" si="373"/>
        <v>Jun</v>
      </c>
      <c r="F5962" t="s">
        <v>20</v>
      </c>
      <c r="G5962" t="s">
        <v>517</v>
      </c>
      <c r="H5962" t="s">
        <v>51</v>
      </c>
      <c r="I5962" t="s">
        <v>113</v>
      </c>
      <c r="J5962" t="s">
        <v>109</v>
      </c>
      <c r="K5962">
        <v>77041</v>
      </c>
      <c r="L5962" t="s">
        <v>25</v>
      </c>
      <c r="M5962" t="s">
        <v>6219</v>
      </c>
      <c r="N5962" t="s">
        <v>128</v>
      </c>
      <c r="O5962" t="s">
        <v>6026</v>
      </c>
      <c r="P5962" s="4">
        <v>47.951999999999998</v>
      </c>
      <c r="Q5962" s="4">
        <v>47.951999999999998</v>
      </c>
      <c r="R5962" s="4">
        <f t="shared" si="374"/>
        <v>0</v>
      </c>
      <c r="S5962" s="4">
        <f t="shared" si="375"/>
        <v>0</v>
      </c>
    </row>
    <row r="5963" spans="1:19" ht="15.6" x14ac:dyDescent="0.3">
      <c r="A5963" t="s">
        <v>6222</v>
      </c>
      <c r="B5963" s="1">
        <v>43443</v>
      </c>
      <c r="C5963" s="1">
        <v>43450</v>
      </c>
      <c r="D5963">
        <f t="shared" si="372"/>
        <v>2018</v>
      </c>
      <c r="E5963" t="str">
        <f t="shared" si="373"/>
        <v>Dec</v>
      </c>
      <c r="F5963" t="s">
        <v>37</v>
      </c>
      <c r="G5963" t="s">
        <v>91</v>
      </c>
      <c r="H5963" s="2" t="s">
        <v>22</v>
      </c>
      <c r="I5963" t="s">
        <v>2446</v>
      </c>
      <c r="J5963" t="s">
        <v>24</v>
      </c>
      <c r="K5963">
        <v>60068</v>
      </c>
      <c r="L5963" t="s">
        <v>25</v>
      </c>
      <c r="M5963" t="s">
        <v>6219</v>
      </c>
      <c r="N5963" t="s">
        <v>128</v>
      </c>
      <c r="O5963" t="s">
        <v>6026</v>
      </c>
      <c r="P5963" s="4">
        <v>143.85599999999999</v>
      </c>
      <c r="Q5963" s="4">
        <v>143.85599999999999</v>
      </c>
      <c r="R5963" s="4">
        <f t="shared" si="374"/>
        <v>0</v>
      </c>
      <c r="S5963" s="4">
        <f t="shared" si="375"/>
        <v>0</v>
      </c>
    </row>
    <row r="5964" spans="1:19" ht="15.6" x14ac:dyDescent="0.3">
      <c r="A5964" t="s">
        <v>6223</v>
      </c>
      <c r="B5964" s="1">
        <v>42334</v>
      </c>
      <c r="C5964" s="1">
        <v>42339</v>
      </c>
      <c r="D5964">
        <f t="shared" si="372"/>
        <v>2015</v>
      </c>
      <c r="E5964" t="str">
        <f t="shared" si="373"/>
        <v>Nov</v>
      </c>
      <c r="F5964" t="s">
        <v>37</v>
      </c>
      <c r="G5964" t="s">
        <v>885</v>
      </c>
      <c r="H5964" s="2" t="s">
        <v>22</v>
      </c>
      <c r="I5964" t="s">
        <v>32</v>
      </c>
      <c r="J5964" t="s">
        <v>33</v>
      </c>
      <c r="K5964">
        <v>94109</v>
      </c>
      <c r="L5964" t="s">
        <v>34</v>
      </c>
      <c r="M5964" t="s">
        <v>6224</v>
      </c>
      <c r="N5964" t="s">
        <v>128</v>
      </c>
      <c r="O5964" t="s">
        <v>6026</v>
      </c>
      <c r="P5964" s="4">
        <v>81.98</v>
      </c>
      <c r="Q5964" s="4">
        <v>81.98</v>
      </c>
      <c r="R5964" s="4">
        <f t="shared" si="374"/>
        <v>0</v>
      </c>
      <c r="S5964" s="4">
        <f t="shared" si="375"/>
        <v>0</v>
      </c>
    </row>
    <row r="5965" spans="1:19" ht="15.6" x14ac:dyDescent="0.3">
      <c r="A5965" t="s">
        <v>4176</v>
      </c>
      <c r="B5965" s="1">
        <v>43165</v>
      </c>
      <c r="C5965" s="1">
        <v>43169</v>
      </c>
      <c r="D5965">
        <f t="shared" si="372"/>
        <v>2018</v>
      </c>
      <c r="E5965" t="str">
        <f t="shared" si="373"/>
        <v>Mar</v>
      </c>
      <c r="F5965" t="s">
        <v>37</v>
      </c>
      <c r="G5965" t="s">
        <v>2547</v>
      </c>
      <c r="H5965" s="2" t="s">
        <v>22</v>
      </c>
      <c r="I5965" t="s">
        <v>32</v>
      </c>
      <c r="J5965" t="s">
        <v>33</v>
      </c>
      <c r="K5965">
        <v>94109</v>
      </c>
      <c r="L5965" t="s">
        <v>34</v>
      </c>
      <c r="M5965" t="s">
        <v>6224</v>
      </c>
      <c r="N5965" t="s">
        <v>128</v>
      </c>
      <c r="O5965" t="s">
        <v>6026</v>
      </c>
      <c r="P5965" s="4">
        <v>286.93</v>
      </c>
      <c r="Q5965" s="4">
        <v>286.93</v>
      </c>
      <c r="R5965" s="4">
        <f t="shared" si="374"/>
        <v>0</v>
      </c>
      <c r="S5965" s="4">
        <f t="shared" si="375"/>
        <v>0</v>
      </c>
    </row>
    <row r="5966" spans="1:19" x14ac:dyDescent="0.3">
      <c r="A5966" t="s">
        <v>451</v>
      </c>
      <c r="B5966" s="1">
        <v>42935</v>
      </c>
      <c r="C5966" s="1">
        <v>42941</v>
      </c>
      <c r="D5966">
        <f t="shared" si="372"/>
        <v>2017</v>
      </c>
      <c r="E5966" t="str">
        <f t="shared" si="373"/>
        <v>Jul</v>
      </c>
      <c r="F5966" t="s">
        <v>37</v>
      </c>
      <c r="G5966" t="s">
        <v>452</v>
      </c>
      <c r="H5966" t="s">
        <v>51</v>
      </c>
      <c r="I5966" t="s">
        <v>453</v>
      </c>
      <c r="J5966" t="s">
        <v>454</v>
      </c>
      <c r="K5966">
        <v>39401</v>
      </c>
      <c r="L5966" t="s">
        <v>44</v>
      </c>
      <c r="M5966" t="s">
        <v>6224</v>
      </c>
      <c r="N5966" t="s">
        <v>128</v>
      </c>
      <c r="O5966" t="s">
        <v>6026</v>
      </c>
      <c r="P5966" s="4">
        <v>245.94</v>
      </c>
      <c r="Q5966" s="4">
        <v>245.94</v>
      </c>
      <c r="R5966" s="4">
        <f t="shared" si="374"/>
        <v>0</v>
      </c>
      <c r="S5966" s="4">
        <f t="shared" si="375"/>
        <v>0</v>
      </c>
    </row>
    <row r="5967" spans="1:19" ht="15.6" x14ac:dyDescent="0.3">
      <c r="A5967" t="s">
        <v>6225</v>
      </c>
      <c r="B5967" s="1">
        <v>43358</v>
      </c>
      <c r="C5967" s="1">
        <v>43363</v>
      </c>
      <c r="D5967">
        <f t="shared" si="372"/>
        <v>2018</v>
      </c>
      <c r="E5967" t="str">
        <f t="shared" si="373"/>
        <v>Sep</v>
      </c>
      <c r="F5967" t="s">
        <v>37</v>
      </c>
      <c r="G5967" t="s">
        <v>1055</v>
      </c>
      <c r="H5967" s="2" t="s">
        <v>22</v>
      </c>
      <c r="I5967" t="s">
        <v>6226</v>
      </c>
      <c r="J5967" t="s">
        <v>250</v>
      </c>
      <c r="K5967">
        <v>37087</v>
      </c>
      <c r="L5967" t="s">
        <v>44</v>
      </c>
      <c r="M5967" t="s">
        <v>6224</v>
      </c>
      <c r="N5967" t="s">
        <v>128</v>
      </c>
      <c r="O5967" t="s">
        <v>6026</v>
      </c>
      <c r="P5967" s="4">
        <v>163.96</v>
      </c>
      <c r="Q5967" s="4">
        <v>163.96</v>
      </c>
      <c r="R5967" s="4">
        <f t="shared" si="374"/>
        <v>0</v>
      </c>
      <c r="S5967" s="4">
        <f t="shared" si="375"/>
        <v>0</v>
      </c>
    </row>
    <row r="5968" spans="1:19" ht="15.6" x14ac:dyDescent="0.3">
      <c r="A5968" t="s">
        <v>5241</v>
      </c>
      <c r="B5968" s="1">
        <v>42343</v>
      </c>
      <c r="C5968" s="1">
        <v>42347</v>
      </c>
      <c r="D5968">
        <f t="shared" si="372"/>
        <v>2015</v>
      </c>
      <c r="E5968" t="str">
        <f t="shared" si="373"/>
        <v>Dec</v>
      </c>
      <c r="F5968" t="s">
        <v>37</v>
      </c>
      <c r="G5968" t="s">
        <v>804</v>
      </c>
      <c r="H5968" s="2" t="s">
        <v>22</v>
      </c>
      <c r="I5968" t="s">
        <v>182</v>
      </c>
      <c r="J5968" t="s">
        <v>233</v>
      </c>
      <c r="K5968">
        <v>43229</v>
      </c>
      <c r="L5968" t="s">
        <v>54</v>
      </c>
      <c r="M5968" t="s">
        <v>6224</v>
      </c>
      <c r="N5968" t="s">
        <v>128</v>
      </c>
      <c r="O5968" t="s">
        <v>6026</v>
      </c>
      <c r="P5968" s="4">
        <v>98.376000000000005</v>
      </c>
      <c r="Q5968" s="4">
        <v>98.376000000000005</v>
      </c>
      <c r="R5968" s="4">
        <f t="shared" si="374"/>
        <v>0</v>
      </c>
      <c r="S5968" s="4">
        <f t="shared" si="375"/>
        <v>0</v>
      </c>
    </row>
    <row r="5969" spans="1:19" x14ac:dyDescent="0.3">
      <c r="A5969" t="s">
        <v>6227</v>
      </c>
      <c r="B5969" s="1">
        <v>42750</v>
      </c>
      <c r="C5969" s="1">
        <v>42752</v>
      </c>
      <c r="D5969">
        <f t="shared" si="372"/>
        <v>2017</v>
      </c>
      <c r="E5969" t="str">
        <f t="shared" si="373"/>
        <v>Jan</v>
      </c>
      <c r="F5969" t="s">
        <v>20</v>
      </c>
      <c r="G5969" t="s">
        <v>1950</v>
      </c>
      <c r="H5969" t="s">
        <v>51</v>
      </c>
      <c r="I5969" t="s">
        <v>61</v>
      </c>
      <c r="J5969" t="s">
        <v>62</v>
      </c>
      <c r="K5969">
        <v>10009</v>
      </c>
      <c r="L5969" t="s">
        <v>54</v>
      </c>
      <c r="M5969" t="s">
        <v>6224</v>
      </c>
      <c r="N5969" t="s">
        <v>128</v>
      </c>
      <c r="O5969" t="s">
        <v>6026</v>
      </c>
      <c r="P5969" s="4">
        <v>81.98</v>
      </c>
      <c r="Q5969" s="4">
        <v>81.98</v>
      </c>
      <c r="R5969" s="4">
        <f t="shared" si="374"/>
        <v>0</v>
      </c>
      <c r="S5969" s="4">
        <f t="shared" si="375"/>
        <v>0</v>
      </c>
    </row>
    <row r="5970" spans="1:19" x14ac:dyDescent="0.3">
      <c r="A5970" t="s">
        <v>5382</v>
      </c>
      <c r="B5970" s="1">
        <v>43199</v>
      </c>
      <c r="C5970" s="1">
        <v>43204</v>
      </c>
      <c r="D5970">
        <f t="shared" si="372"/>
        <v>2018</v>
      </c>
      <c r="E5970" t="str">
        <f t="shared" si="373"/>
        <v>Apr</v>
      </c>
      <c r="F5970" t="s">
        <v>37</v>
      </c>
      <c r="G5970" t="s">
        <v>2138</v>
      </c>
      <c r="H5970" t="s">
        <v>51</v>
      </c>
      <c r="I5970" t="s">
        <v>1277</v>
      </c>
      <c r="J5970" t="s">
        <v>101</v>
      </c>
      <c r="K5970">
        <v>17403</v>
      </c>
      <c r="L5970" t="s">
        <v>54</v>
      </c>
      <c r="M5970" t="s">
        <v>6224</v>
      </c>
      <c r="N5970" t="s">
        <v>128</v>
      </c>
      <c r="O5970" t="s">
        <v>6026</v>
      </c>
      <c r="P5970" s="4">
        <v>65.584000000000003</v>
      </c>
      <c r="Q5970" s="4">
        <v>65.584000000000003</v>
      </c>
      <c r="R5970" s="4">
        <f t="shared" si="374"/>
        <v>0</v>
      </c>
      <c r="S5970" s="4">
        <f t="shared" si="375"/>
        <v>0</v>
      </c>
    </row>
    <row r="5971" spans="1:19" x14ac:dyDescent="0.3">
      <c r="A5971" t="s">
        <v>6228</v>
      </c>
      <c r="B5971" s="1">
        <v>43379</v>
      </c>
      <c r="C5971" s="1">
        <v>43384</v>
      </c>
      <c r="D5971">
        <f t="shared" si="372"/>
        <v>2018</v>
      </c>
      <c r="E5971" t="str">
        <f t="shared" si="373"/>
        <v>Oct</v>
      </c>
      <c r="F5971" t="s">
        <v>37</v>
      </c>
      <c r="G5971" t="s">
        <v>1233</v>
      </c>
      <c r="H5971" t="s">
        <v>51</v>
      </c>
      <c r="I5971" t="s">
        <v>61</v>
      </c>
      <c r="J5971" t="s">
        <v>62</v>
      </c>
      <c r="K5971">
        <v>10009</v>
      </c>
      <c r="L5971" t="s">
        <v>54</v>
      </c>
      <c r="M5971" t="s">
        <v>6224</v>
      </c>
      <c r="N5971" t="s">
        <v>128</v>
      </c>
      <c r="O5971" t="s">
        <v>6026</v>
      </c>
      <c r="P5971" s="4">
        <v>40.99</v>
      </c>
      <c r="Q5971" s="4">
        <v>40.99</v>
      </c>
      <c r="R5971" s="4">
        <f t="shared" si="374"/>
        <v>0</v>
      </c>
      <c r="S5971" s="4">
        <f t="shared" si="375"/>
        <v>0</v>
      </c>
    </row>
    <row r="5972" spans="1:19" x14ac:dyDescent="0.3">
      <c r="A5972" t="s">
        <v>6229</v>
      </c>
      <c r="B5972" s="1">
        <v>43405</v>
      </c>
      <c r="C5972" s="1">
        <v>43408</v>
      </c>
      <c r="D5972">
        <f t="shared" si="372"/>
        <v>2018</v>
      </c>
      <c r="E5972" t="str">
        <f t="shared" si="373"/>
        <v>Nov</v>
      </c>
      <c r="F5972" t="s">
        <v>67</v>
      </c>
      <c r="G5972" t="s">
        <v>1228</v>
      </c>
      <c r="H5972" t="s">
        <v>105</v>
      </c>
      <c r="I5972" t="s">
        <v>313</v>
      </c>
      <c r="J5972" t="s">
        <v>314</v>
      </c>
      <c r="K5972">
        <v>2149</v>
      </c>
      <c r="L5972" t="s">
        <v>54</v>
      </c>
      <c r="M5972" t="s">
        <v>6224</v>
      </c>
      <c r="N5972" t="s">
        <v>128</v>
      </c>
      <c r="O5972" t="s">
        <v>6026</v>
      </c>
      <c r="P5972" s="4">
        <v>40.99</v>
      </c>
      <c r="Q5972" s="4">
        <v>40.99</v>
      </c>
      <c r="R5972" s="4">
        <f t="shared" si="374"/>
        <v>0</v>
      </c>
      <c r="S5972" s="4">
        <f t="shared" si="375"/>
        <v>0</v>
      </c>
    </row>
    <row r="5973" spans="1:19" ht="15.6" x14ac:dyDescent="0.3">
      <c r="A5973" t="s">
        <v>4258</v>
      </c>
      <c r="B5973" s="1">
        <v>42319</v>
      </c>
      <c r="C5973" s="1">
        <v>42323</v>
      </c>
      <c r="D5973">
        <f t="shared" si="372"/>
        <v>2015</v>
      </c>
      <c r="E5973" t="str">
        <f t="shared" si="373"/>
        <v>Nov</v>
      </c>
      <c r="F5973" t="s">
        <v>37</v>
      </c>
      <c r="G5973" t="s">
        <v>2243</v>
      </c>
      <c r="H5973" s="2" t="s">
        <v>22</v>
      </c>
      <c r="I5973" t="s">
        <v>113</v>
      </c>
      <c r="J5973" t="s">
        <v>109</v>
      </c>
      <c r="K5973">
        <v>77095</v>
      </c>
      <c r="L5973" t="s">
        <v>25</v>
      </c>
      <c r="M5973" t="s">
        <v>6224</v>
      </c>
      <c r="N5973" t="s">
        <v>128</v>
      </c>
      <c r="O5973" t="s">
        <v>6026</v>
      </c>
      <c r="P5973" s="4">
        <v>262.33600000000001</v>
      </c>
      <c r="Q5973" s="4">
        <v>262.33600000000001</v>
      </c>
      <c r="R5973" s="4">
        <f t="shared" si="374"/>
        <v>0</v>
      </c>
      <c r="S5973" s="4">
        <f t="shared" si="375"/>
        <v>0</v>
      </c>
    </row>
    <row r="5974" spans="1:19" x14ac:dyDescent="0.3">
      <c r="A5974" t="s">
        <v>2827</v>
      </c>
      <c r="B5974" s="1">
        <v>43134</v>
      </c>
      <c r="C5974" s="1">
        <v>43138</v>
      </c>
      <c r="D5974">
        <f t="shared" si="372"/>
        <v>2018</v>
      </c>
      <c r="E5974" t="str">
        <f t="shared" si="373"/>
        <v>Feb</v>
      </c>
      <c r="F5974" t="s">
        <v>67</v>
      </c>
      <c r="G5974" t="s">
        <v>772</v>
      </c>
      <c r="H5974" t="s">
        <v>22</v>
      </c>
      <c r="I5974" t="s">
        <v>23</v>
      </c>
      <c r="J5974" t="s">
        <v>24</v>
      </c>
      <c r="K5974">
        <v>60610</v>
      </c>
      <c r="L5974" t="s">
        <v>25</v>
      </c>
      <c r="M5974" t="s">
        <v>6224</v>
      </c>
      <c r="N5974" t="s">
        <v>128</v>
      </c>
      <c r="O5974" t="s">
        <v>6026</v>
      </c>
      <c r="P5974" s="4">
        <v>65.584000000000003</v>
      </c>
      <c r="Q5974" s="4">
        <v>65.584000000000003</v>
      </c>
      <c r="R5974" s="4">
        <f t="shared" si="374"/>
        <v>0</v>
      </c>
      <c r="S5974" s="4">
        <f t="shared" si="375"/>
        <v>0</v>
      </c>
    </row>
    <row r="5975" spans="1:19" ht="15.6" x14ac:dyDescent="0.3">
      <c r="A5975" t="s">
        <v>2513</v>
      </c>
      <c r="B5975" s="1">
        <v>42239</v>
      </c>
      <c r="C5975" s="1">
        <v>42243</v>
      </c>
      <c r="D5975">
        <f t="shared" si="372"/>
        <v>2015</v>
      </c>
      <c r="E5975" t="str">
        <f t="shared" si="373"/>
        <v>Aug</v>
      </c>
      <c r="F5975" t="s">
        <v>37</v>
      </c>
      <c r="G5975" t="s">
        <v>213</v>
      </c>
      <c r="H5975" s="2" t="s">
        <v>22</v>
      </c>
      <c r="I5975" t="s">
        <v>165</v>
      </c>
      <c r="J5975" t="s">
        <v>75</v>
      </c>
      <c r="K5975">
        <v>80219</v>
      </c>
      <c r="L5975" t="s">
        <v>34</v>
      </c>
      <c r="M5975" t="s">
        <v>6230</v>
      </c>
      <c r="N5975" t="s">
        <v>128</v>
      </c>
      <c r="O5975" t="s">
        <v>6026</v>
      </c>
      <c r="P5975" s="4">
        <v>223.05600000000001</v>
      </c>
      <c r="Q5975" s="4">
        <v>223.05600000000001</v>
      </c>
      <c r="R5975" s="4">
        <f t="shared" si="374"/>
        <v>0</v>
      </c>
      <c r="S5975" s="4">
        <f t="shared" si="375"/>
        <v>0</v>
      </c>
    </row>
    <row r="5976" spans="1:19" ht="15.6" x14ac:dyDescent="0.3">
      <c r="A5976" t="s">
        <v>2750</v>
      </c>
      <c r="B5976" s="1">
        <v>42682</v>
      </c>
      <c r="C5976" s="1">
        <v>42688</v>
      </c>
      <c r="D5976">
        <f t="shared" si="372"/>
        <v>2016</v>
      </c>
      <c r="E5976" t="str">
        <f t="shared" si="373"/>
        <v>Nov</v>
      </c>
      <c r="F5976" t="s">
        <v>37</v>
      </c>
      <c r="G5976" t="s">
        <v>668</v>
      </c>
      <c r="H5976" s="2" t="s">
        <v>22</v>
      </c>
      <c r="I5976" t="s">
        <v>2751</v>
      </c>
      <c r="J5976" t="s">
        <v>415</v>
      </c>
      <c r="K5976">
        <v>84084</v>
      </c>
      <c r="L5976" t="s">
        <v>34</v>
      </c>
      <c r="M5976" t="s">
        <v>6230</v>
      </c>
      <c r="N5976" t="s">
        <v>128</v>
      </c>
      <c r="O5976" t="s">
        <v>6026</v>
      </c>
      <c r="P5976" s="4">
        <v>92.94</v>
      </c>
      <c r="Q5976" s="4">
        <v>92.94</v>
      </c>
      <c r="R5976" s="4">
        <f t="shared" si="374"/>
        <v>0</v>
      </c>
      <c r="S5976" s="4">
        <f t="shared" si="375"/>
        <v>0</v>
      </c>
    </row>
    <row r="5977" spans="1:19" x14ac:dyDescent="0.3">
      <c r="A5977" t="s">
        <v>3282</v>
      </c>
      <c r="B5977" s="1">
        <v>43079</v>
      </c>
      <c r="C5977" s="1">
        <v>43086</v>
      </c>
      <c r="D5977">
        <f t="shared" si="372"/>
        <v>2017</v>
      </c>
      <c r="E5977" t="str">
        <f t="shared" si="373"/>
        <v>Dec</v>
      </c>
      <c r="F5977" t="s">
        <v>37</v>
      </c>
      <c r="G5977" t="s">
        <v>213</v>
      </c>
      <c r="H5977" t="s">
        <v>51</v>
      </c>
      <c r="I5977" t="s">
        <v>69</v>
      </c>
      <c r="J5977" t="s">
        <v>70</v>
      </c>
      <c r="K5977">
        <v>98105</v>
      </c>
      <c r="L5977" t="s">
        <v>34</v>
      </c>
      <c r="M5977" t="s">
        <v>6230</v>
      </c>
      <c r="N5977" t="s">
        <v>128</v>
      </c>
      <c r="O5977" t="s">
        <v>6026</v>
      </c>
      <c r="P5977" s="4">
        <v>123.92</v>
      </c>
      <c r="Q5977" s="4">
        <v>123.92</v>
      </c>
      <c r="R5977" s="4">
        <f t="shared" si="374"/>
        <v>0</v>
      </c>
      <c r="S5977" s="4">
        <f t="shared" si="375"/>
        <v>0</v>
      </c>
    </row>
    <row r="5978" spans="1:19" ht="15.6" x14ac:dyDescent="0.3">
      <c r="A5978" t="s">
        <v>6231</v>
      </c>
      <c r="B5978" s="1">
        <v>42455</v>
      </c>
      <c r="C5978" s="1">
        <v>42460</v>
      </c>
      <c r="D5978">
        <f t="shared" si="372"/>
        <v>2016</v>
      </c>
      <c r="E5978" t="str">
        <f t="shared" si="373"/>
        <v>Mar</v>
      </c>
      <c r="F5978" t="s">
        <v>37</v>
      </c>
      <c r="G5978" t="s">
        <v>1272</v>
      </c>
      <c r="H5978" s="2" t="s">
        <v>22</v>
      </c>
      <c r="I5978" t="s">
        <v>136</v>
      </c>
      <c r="J5978" t="s">
        <v>79</v>
      </c>
      <c r="K5978">
        <v>33142</v>
      </c>
      <c r="L5978" t="s">
        <v>44</v>
      </c>
      <c r="M5978" t="s">
        <v>6230</v>
      </c>
      <c r="N5978" t="s">
        <v>128</v>
      </c>
      <c r="O5978" t="s">
        <v>6026</v>
      </c>
      <c r="P5978" s="4">
        <v>74.352000000000004</v>
      </c>
      <c r="Q5978" s="4">
        <v>74.352000000000004</v>
      </c>
      <c r="R5978" s="4">
        <f t="shared" si="374"/>
        <v>0</v>
      </c>
      <c r="S5978" s="4">
        <f t="shared" si="375"/>
        <v>0</v>
      </c>
    </row>
    <row r="5979" spans="1:19" ht="15.6" x14ac:dyDescent="0.3">
      <c r="A5979" t="s">
        <v>6232</v>
      </c>
      <c r="B5979" s="1">
        <v>42640</v>
      </c>
      <c r="C5979" s="1">
        <v>42645</v>
      </c>
      <c r="D5979">
        <f t="shared" si="372"/>
        <v>2016</v>
      </c>
      <c r="E5979" t="str">
        <f t="shared" si="373"/>
        <v>Sep</v>
      </c>
      <c r="F5979" t="s">
        <v>37</v>
      </c>
      <c r="G5979" t="s">
        <v>1289</v>
      </c>
      <c r="H5979" s="2" t="s">
        <v>22</v>
      </c>
      <c r="I5979" t="s">
        <v>422</v>
      </c>
      <c r="J5979" t="s">
        <v>158</v>
      </c>
      <c r="K5979">
        <v>22204</v>
      </c>
      <c r="L5979" t="s">
        <v>44</v>
      </c>
      <c r="M5979" t="s">
        <v>6230</v>
      </c>
      <c r="N5979" t="s">
        <v>128</v>
      </c>
      <c r="O5979" t="s">
        <v>6026</v>
      </c>
      <c r="P5979" s="4">
        <v>154.9</v>
      </c>
      <c r="Q5979" s="4">
        <v>154.9</v>
      </c>
      <c r="R5979" s="4">
        <f t="shared" si="374"/>
        <v>0</v>
      </c>
      <c r="S5979" s="4">
        <f t="shared" si="375"/>
        <v>0</v>
      </c>
    </row>
    <row r="5980" spans="1:19" ht="15.6" x14ac:dyDescent="0.3">
      <c r="A5980" t="s">
        <v>3534</v>
      </c>
      <c r="B5980" s="1">
        <v>43357</v>
      </c>
      <c r="C5980" s="1">
        <v>43360</v>
      </c>
      <c r="D5980">
        <f t="shared" si="372"/>
        <v>2018</v>
      </c>
      <c r="E5980" t="str">
        <f t="shared" si="373"/>
        <v>Sep</v>
      </c>
      <c r="F5980" t="s">
        <v>20</v>
      </c>
      <c r="G5980" t="s">
        <v>173</v>
      </c>
      <c r="H5980" s="2" t="s">
        <v>22</v>
      </c>
      <c r="I5980" t="s">
        <v>1734</v>
      </c>
      <c r="J5980" t="s">
        <v>83</v>
      </c>
      <c r="K5980">
        <v>27604</v>
      </c>
      <c r="L5980" t="s">
        <v>44</v>
      </c>
      <c r="M5980" t="s">
        <v>6230</v>
      </c>
      <c r="N5980" t="s">
        <v>128</v>
      </c>
      <c r="O5980" t="s">
        <v>6026</v>
      </c>
      <c r="P5980" s="4">
        <v>74.352000000000004</v>
      </c>
      <c r="Q5980" s="4">
        <v>74.352000000000004</v>
      </c>
      <c r="R5980" s="4">
        <f t="shared" si="374"/>
        <v>0</v>
      </c>
      <c r="S5980" s="4">
        <f t="shared" si="375"/>
        <v>0</v>
      </c>
    </row>
    <row r="5981" spans="1:19" ht="15.6" x14ac:dyDescent="0.3">
      <c r="A5981" t="s">
        <v>6233</v>
      </c>
      <c r="B5981" s="1">
        <v>43155</v>
      </c>
      <c r="C5981" s="1">
        <v>43159</v>
      </c>
      <c r="D5981">
        <f t="shared" si="372"/>
        <v>2018</v>
      </c>
      <c r="E5981" t="str">
        <f t="shared" si="373"/>
        <v>Feb</v>
      </c>
      <c r="F5981" t="s">
        <v>37</v>
      </c>
      <c r="G5981" t="s">
        <v>2963</v>
      </c>
      <c r="H5981" s="2" t="s">
        <v>22</v>
      </c>
      <c r="I5981" t="s">
        <v>100</v>
      </c>
      <c r="J5981" t="s">
        <v>101</v>
      </c>
      <c r="K5981">
        <v>19134</v>
      </c>
      <c r="L5981" t="s">
        <v>54</v>
      </c>
      <c r="M5981" t="s">
        <v>6230</v>
      </c>
      <c r="N5981" t="s">
        <v>128</v>
      </c>
      <c r="O5981" t="s">
        <v>6026</v>
      </c>
      <c r="P5981" s="4">
        <v>123.92</v>
      </c>
      <c r="Q5981" s="4">
        <v>123.92</v>
      </c>
      <c r="R5981" s="4">
        <f t="shared" si="374"/>
        <v>0</v>
      </c>
      <c r="S5981" s="4">
        <f t="shared" si="375"/>
        <v>0</v>
      </c>
    </row>
    <row r="5982" spans="1:19" ht="15.6" x14ac:dyDescent="0.3">
      <c r="A5982" t="s">
        <v>6234</v>
      </c>
      <c r="B5982" s="1">
        <v>43179</v>
      </c>
      <c r="C5982" s="1">
        <v>43183</v>
      </c>
      <c r="D5982">
        <f t="shared" si="372"/>
        <v>2018</v>
      </c>
      <c r="E5982" t="str">
        <f t="shared" si="373"/>
        <v>Mar</v>
      </c>
      <c r="F5982" t="s">
        <v>37</v>
      </c>
      <c r="G5982" t="s">
        <v>126</v>
      </c>
      <c r="H5982" s="2" t="s">
        <v>22</v>
      </c>
      <c r="I5982" t="s">
        <v>2068</v>
      </c>
      <c r="J5982" t="s">
        <v>310</v>
      </c>
      <c r="K5982">
        <v>6457</v>
      </c>
      <c r="L5982" t="s">
        <v>54</v>
      </c>
      <c r="M5982" t="s">
        <v>6230</v>
      </c>
      <c r="N5982" t="s">
        <v>128</v>
      </c>
      <c r="O5982" t="s">
        <v>6026</v>
      </c>
      <c r="P5982" s="4">
        <v>61.96</v>
      </c>
      <c r="Q5982" s="4">
        <v>61.96</v>
      </c>
      <c r="R5982" s="4">
        <f t="shared" si="374"/>
        <v>0</v>
      </c>
      <c r="S5982" s="4">
        <f t="shared" si="375"/>
        <v>0</v>
      </c>
    </row>
    <row r="5983" spans="1:19" ht="15.6" x14ac:dyDescent="0.3">
      <c r="A5983" t="s">
        <v>2411</v>
      </c>
      <c r="B5983" s="1">
        <v>42521</v>
      </c>
      <c r="C5983" s="1">
        <v>42526</v>
      </c>
      <c r="D5983">
        <f t="shared" si="372"/>
        <v>2016</v>
      </c>
      <c r="E5983" t="str">
        <f t="shared" si="373"/>
        <v>May</v>
      </c>
      <c r="F5983" t="s">
        <v>67</v>
      </c>
      <c r="G5983" t="s">
        <v>1862</v>
      </c>
      <c r="H5983" s="2" t="s">
        <v>22</v>
      </c>
      <c r="I5983" t="s">
        <v>23</v>
      </c>
      <c r="J5983" t="s">
        <v>24</v>
      </c>
      <c r="K5983">
        <v>60653</v>
      </c>
      <c r="L5983" t="s">
        <v>25</v>
      </c>
      <c r="M5983" t="s">
        <v>6230</v>
      </c>
      <c r="N5983" t="s">
        <v>128</v>
      </c>
      <c r="O5983" t="s">
        <v>6026</v>
      </c>
      <c r="P5983" s="4">
        <v>173.488</v>
      </c>
      <c r="Q5983" s="4">
        <f>P5983-17</f>
        <v>156.488</v>
      </c>
      <c r="R5983" s="4">
        <f t="shared" si="374"/>
        <v>17</v>
      </c>
      <c r="S5983" s="4">
        <f t="shared" si="375"/>
        <v>2.5499999999999998</v>
      </c>
    </row>
    <row r="5984" spans="1:19" x14ac:dyDescent="0.3">
      <c r="A5984" t="s">
        <v>1433</v>
      </c>
      <c r="B5984" s="1">
        <v>42221</v>
      </c>
      <c r="C5984" s="1">
        <v>42225</v>
      </c>
      <c r="D5984">
        <f t="shared" si="372"/>
        <v>2015</v>
      </c>
      <c r="E5984" t="str">
        <f t="shared" si="373"/>
        <v>Aug</v>
      </c>
      <c r="F5984" t="s">
        <v>37</v>
      </c>
      <c r="G5984" t="s">
        <v>1434</v>
      </c>
      <c r="H5984" t="s">
        <v>105</v>
      </c>
      <c r="I5984" t="s">
        <v>47</v>
      </c>
      <c r="J5984" t="s">
        <v>33</v>
      </c>
      <c r="K5984">
        <v>90004</v>
      </c>
      <c r="L5984" t="s">
        <v>34</v>
      </c>
      <c r="M5984" t="s">
        <v>6235</v>
      </c>
      <c r="N5984" t="s">
        <v>128</v>
      </c>
      <c r="O5984" t="s">
        <v>6026</v>
      </c>
      <c r="P5984" s="4">
        <v>110.96</v>
      </c>
      <c r="Q5984" s="4">
        <v>110.96</v>
      </c>
      <c r="R5984" s="4">
        <f t="shared" si="374"/>
        <v>0</v>
      </c>
      <c r="S5984" s="4">
        <f t="shared" si="375"/>
        <v>0</v>
      </c>
    </row>
    <row r="5985" spans="1:19" x14ac:dyDescent="0.3">
      <c r="A5985" t="s">
        <v>6189</v>
      </c>
      <c r="B5985" s="1">
        <v>43186</v>
      </c>
      <c r="C5985" s="1">
        <v>43190</v>
      </c>
      <c r="D5985">
        <f t="shared" si="372"/>
        <v>2018</v>
      </c>
      <c r="E5985" t="str">
        <f t="shared" si="373"/>
        <v>Mar</v>
      </c>
      <c r="F5985" t="s">
        <v>37</v>
      </c>
      <c r="G5985" t="s">
        <v>6190</v>
      </c>
      <c r="H5985" t="s">
        <v>22</v>
      </c>
      <c r="I5985" t="s">
        <v>475</v>
      </c>
      <c r="J5985" t="s">
        <v>33</v>
      </c>
      <c r="K5985">
        <v>93727</v>
      </c>
      <c r="L5985" t="s">
        <v>34</v>
      </c>
      <c r="M5985" t="s">
        <v>6235</v>
      </c>
      <c r="N5985" t="s">
        <v>128</v>
      </c>
      <c r="O5985" t="s">
        <v>6026</v>
      </c>
      <c r="P5985" s="4">
        <v>110.96</v>
      </c>
      <c r="Q5985" s="4">
        <v>100</v>
      </c>
      <c r="R5985" s="4">
        <f t="shared" si="374"/>
        <v>10.959999999999994</v>
      </c>
      <c r="S5985" s="4">
        <f t="shared" si="375"/>
        <v>1.643999999999999</v>
      </c>
    </row>
    <row r="5986" spans="1:19" x14ac:dyDescent="0.3">
      <c r="A5986" t="s">
        <v>6236</v>
      </c>
      <c r="B5986" s="1">
        <v>42185</v>
      </c>
      <c r="C5986" s="1">
        <v>42185</v>
      </c>
      <c r="D5986">
        <f t="shared" si="372"/>
        <v>2015</v>
      </c>
      <c r="E5986" t="str">
        <f t="shared" si="373"/>
        <v>Jun</v>
      </c>
      <c r="F5986" t="s">
        <v>30</v>
      </c>
      <c r="G5986" t="s">
        <v>883</v>
      </c>
      <c r="H5986" t="s">
        <v>105</v>
      </c>
      <c r="I5986" t="s">
        <v>52</v>
      </c>
      <c r="J5986" t="s">
        <v>83</v>
      </c>
      <c r="K5986">
        <v>28403</v>
      </c>
      <c r="L5986" t="s">
        <v>44</v>
      </c>
      <c r="M5986" t="s">
        <v>6235</v>
      </c>
      <c r="N5986" t="s">
        <v>128</v>
      </c>
      <c r="O5986" t="s">
        <v>6026</v>
      </c>
      <c r="P5986" s="4">
        <v>310.68799999999999</v>
      </c>
      <c r="Q5986" s="4">
        <v>310.68799999999999</v>
      </c>
      <c r="R5986" s="4">
        <f t="shared" si="374"/>
        <v>0</v>
      </c>
      <c r="S5986" s="4">
        <f t="shared" si="375"/>
        <v>0</v>
      </c>
    </row>
    <row r="5987" spans="1:19" ht="15.6" x14ac:dyDescent="0.3">
      <c r="A5987" t="s">
        <v>1402</v>
      </c>
      <c r="B5987" s="1">
        <v>42256</v>
      </c>
      <c r="C5987" s="1">
        <v>42259</v>
      </c>
      <c r="D5987">
        <f t="shared" si="372"/>
        <v>2015</v>
      </c>
      <c r="E5987" t="str">
        <f t="shared" si="373"/>
        <v>Sep</v>
      </c>
      <c r="F5987" t="s">
        <v>67</v>
      </c>
      <c r="G5987" t="s">
        <v>1403</v>
      </c>
      <c r="H5987" s="2" t="s">
        <v>22</v>
      </c>
      <c r="I5987" t="s">
        <v>1404</v>
      </c>
      <c r="J5987" t="s">
        <v>314</v>
      </c>
      <c r="K5987">
        <v>1852</v>
      </c>
      <c r="L5987" t="s">
        <v>54</v>
      </c>
      <c r="M5987" t="s">
        <v>6235</v>
      </c>
      <c r="N5987" t="s">
        <v>128</v>
      </c>
      <c r="O5987" t="s">
        <v>6026</v>
      </c>
      <c r="P5987" s="4">
        <v>166.44</v>
      </c>
      <c r="Q5987" s="4">
        <v>166.44</v>
      </c>
      <c r="R5987" s="4">
        <f t="shared" si="374"/>
        <v>0</v>
      </c>
      <c r="S5987" s="4">
        <f t="shared" si="375"/>
        <v>0</v>
      </c>
    </row>
    <row r="5988" spans="1:19" ht="15.6" x14ac:dyDescent="0.3">
      <c r="A5988" t="s">
        <v>6237</v>
      </c>
      <c r="B5988" s="1">
        <v>43455</v>
      </c>
      <c r="C5988" s="1">
        <v>43462</v>
      </c>
      <c r="D5988">
        <f t="shared" si="372"/>
        <v>2018</v>
      </c>
      <c r="E5988" t="str">
        <f t="shared" si="373"/>
        <v>Dec</v>
      </c>
      <c r="F5988" t="s">
        <v>37</v>
      </c>
      <c r="G5988" t="s">
        <v>702</v>
      </c>
      <c r="H5988" s="2" t="s">
        <v>22</v>
      </c>
      <c r="I5988" t="s">
        <v>1385</v>
      </c>
      <c r="J5988" t="s">
        <v>144</v>
      </c>
      <c r="K5988">
        <v>7501</v>
      </c>
      <c r="L5988" t="s">
        <v>54</v>
      </c>
      <c r="M5988" t="s">
        <v>6235</v>
      </c>
      <c r="N5988" t="s">
        <v>128</v>
      </c>
      <c r="O5988" t="s">
        <v>6026</v>
      </c>
      <c r="P5988" s="4">
        <v>166.44</v>
      </c>
      <c r="Q5988" s="4">
        <v>166.44</v>
      </c>
      <c r="R5988" s="4">
        <f t="shared" si="374"/>
        <v>0</v>
      </c>
      <c r="S5988" s="4">
        <f t="shared" si="375"/>
        <v>0</v>
      </c>
    </row>
    <row r="5989" spans="1:19" ht="15.6" x14ac:dyDescent="0.3">
      <c r="A5989" t="s">
        <v>6238</v>
      </c>
      <c r="B5989" s="1">
        <v>42334</v>
      </c>
      <c r="C5989" s="1">
        <v>42340</v>
      </c>
      <c r="D5989">
        <f t="shared" si="372"/>
        <v>2015</v>
      </c>
      <c r="E5989" t="str">
        <f t="shared" si="373"/>
        <v>Nov</v>
      </c>
      <c r="F5989" t="s">
        <v>37</v>
      </c>
      <c r="G5989" t="s">
        <v>323</v>
      </c>
      <c r="H5989" s="2" t="s">
        <v>22</v>
      </c>
      <c r="I5989" t="s">
        <v>1972</v>
      </c>
      <c r="J5989" t="s">
        <v>242</v>
      </c>
      <c r="K5989">
        <v>97224</v>
      </c>
      <c r="L5989" t="s">
        <v>34</v>
      </c>
      <c r="M5989" t="s">
        <v>6239</v>
      </c>
      <c r="N5989" t="s">
        <v>128</v>
      </c>
      <c r="O5989" t="s">
        <v>6026</v>
      </c>
      <c r="P5989" s="4">
        <v>15.552</v>
      </c>
      <c r="Q5989" s="4">
        <v>18</v>
      </c>
      <c r="R5989" s="4">
        <f t="shared" si="374"/>
        <v>-2.4480000000000004</v>
      </c>
      <c r="S5989" s="4">
        <f t="shared" si="375"/>
        <v>-0.36720000000000003</v>
      </c>
    </row>
    <row r="5990" spans="1:19" ht="15.6" x14ac:dyDescent="0.3">
      <c r="A5990" t="s">
        <v>440</v>
      </c>
      <c r="B5990" s="1">
        <v>42715</v>
      </c>
      <c r="C5990" s="1">
        <v>42720</v>
      </c>
      <c r="D5990">
        <f t="shared" si="372"/>
        <v>2016</v>
      </c>
      <c r="E5990" t="str">
        <f t="shared" si="373"/>
        <v>Dec</v>
      </c>
      <c r="F5990" t="s">
        <v>37</v>
      </c>
      <c r="G5990" t="s">
        <v>441</v>
      </c>
      <c r="H5990" s="2" t="s">
        <v>22</v>
      </c>
      <c r="I5990" t="s">
        <v>338</v>
      </c>
      <c r="J5990" t="s">
        <v>75</v>
      </c>
      <c r="K5990">
        <v>80906</v>
      </c>
      <c r="L5990" t="s">
        <v>34</v>
      </c>
      <c r="M5990" t="s">
        <v>6239</v>
      </c>
      <c r="N5990" t="s">
        <v>128</v>
      </c>
      <c r="O5990" t="s">
        <v>6026</v>
      </c>
      <c r="P5990" s="4">
        <v>85.055999999999997</v>
      </c>
      <c r="Q5990" s="4">
        <v>85.055999999999997</v>
      </c>
      <c r="R5990" s="4">
        <f t="shared" si="374"/>
        <v>0</v>
      </c>
      <c r="S5990" s="4">
        <f t="shared" si="375"/>
        <v>0</v>
      </c>
    </row>
    <row r="5991" spans="1:19" x14ac:dyDescent="0.3">
      <c r="A5991" t="s">
        <v>4272</v>
      </c>
      <c r="B5991" s="1">
        <v>43223</v>
      </c>
      <c r="C5991" s="1">
        <v>43227</v>
      </c>
      <c r="D5991">
        <f t="shared" si="372"/>
        <v>2018</v>
      </c>
      <c r="E5991" t="str">
        <f t="shared" si="373"/>
        <v>May</v>
      </c>
      <c r="F5991" t="s">
        <v>37</v>
      </c>
      <c r="G5991" t="s">
        <v>4273</v>
      </c>
      <c r="H5991" t="s">
        <v>105</v>
      </c>
      <c r="I5991" t="s">
        <v>32</v>
      </c>
      <c r="J5991" t="s">
        <v>33</v>
      </c>
      <c r="K5991">
        <v>94122</v>
      </c>
      <c r="L5991" t="s">
        <v>34</v>
      </c>
      <c r="M5991" t="s">
        <v>6239</v>
      </c>
      <c r="N5991" t="s">
        <v>128</v>
      </c>
      <c r="O5991" t="s">
        <v>6026</v>
      </c>
      <c r="P5991" s="4">
        <v>25.92</v>
      </c>
      <c r="Q5991" s="4">
        <v>25.92</v>
      </c>
      <c r="R5991" s="4">
        <f t="shared" si="374"/>
        <v>0</v>
      </c>
      <c r="S5991" s="4">
        <f t="shared" si="375"/>
        <v>0</v>
      </c>
    </row>
    <row r="5992" spans="1:19" x14ac:dyDescent="0.3">
      <c r="A5992" t="s">
        <v>6100</v>
      </c>
      <c r="B5992" s="1">
        <v>42304</v>
      </c>
      <c r="C5992" s="1">
        <v>42309</v>
      </c>
      <c r="D5992">
        <f t="shared" si="372"/>
        <v>2015</v>
      </c>
      <c r="E5992" t="str">
        <f t="shared" si="373"/>
        <v>Oct</v>
      </c>
      <c r="F5992" t="s">
        <v>37</v>
      </c>
      <c r="G5992" t="s">
        <v>772</v>
      </c>
      <c r="H5992" t="s">
        <v>22</v>
      </c>
      <c r="I5992" t="s">
        <v>281</v>
      </c>
      <c r="J5992" t="s">
        <v>83</v>
      </c>
      <c r="K5992">
        <v>28314</v>
      </c>
      <c r="L5992" t="s">
        <v>44</v>
      </c>
      <c r="M5992" t="s">
        <v>6239</v>
      </c>
      <c r="N5992" t="s">
        <v>128</v>
      </c>
      <c r="O5992" t="s">
        <v>6026</v>
      </c>
      <c r="P5992" s="4">
        <v>10.368</v>
      </c>
      <c r="Q5992" s="4">
        <v>10.368</v>
      </c>
      <c r="R5992" s="4">
        <f t="shared" si="374"/>
        <v>0</v>
      </c>
      <c r="S5992" s="4">
        <f t="shared" si="375"/>
        <v>0</v>
      </c>
    </row>
    <row r="5993" spans="1:19" ht="15.6" x14ac:dyDescent="0.3">
      <c r="A5993" t="s">
        <v>2453</v>
      </c>
      <c r="B5993" s="1">
        <v>42480</v>
      </c>
      <c r="C5993" s="1">
        <v>42485</v>
      </c>
      <c r="D5993">
        <f t="shared" si="372"/>
        <v>2016</v>
      </c>
      <c r="E5993" t="str">
        <f t="shared" si="373"/>
        <v>Apr</v>
      </c>
      <c r="F5993" t="s">
        <v>37</v>
      </c>
      <c r="G5993" t="s">
        <v>146</v>
      </c>
      <c r="H5993" s="2" t="s">
        <v>22</v>
      </c>
      <c r="I5993" t="s">
        <v>182</v>
      </c>
      <c r="J5993" t="s">
        <v>183</v>
      </c>
      <c r="K5993">
        <v>31907</v>
      </c>
      <c r="L5993" t="s">
        <v>44</v>
      </c>
      <c r="M5993" t="s">
        <v>6239</v>
      </c>
      <c r="N5993" t="s">
        <v>128</v>
      </c>
      <c r="O5993" t="s">
        <v>6026</v>
      </c>
      <c r="P5993" s="4">
        <v>12.96</v>
      </c>
      <c r="Q5993" s="4">
        <v>12.96</v>
      </c>
      <c r="R5993" s="4">
        <f t="shared" si="374"/>
        <v>0</v>
      </c>
      <c r="S5993" s="4">
        <f t="shared" si="375"/>
        <v>0</v>
      </c>
    </row>
    <row r="5994" spans="1:19" x14ac:dyDescent="0.3">
      <c r="A5994" t="s">
        <v>6240</v>
      </c>
      <c r="B5994" s="1">
        <v>43247</v>
      </c>
      <c r="C5994" s="1">
        <v>43249</v>
      </c>
      <c r="D5994">
        <f t="shared" si="372"/>
        <v>2018</v>
      </c>
      <c r="E5994" t="str">
        <f t="shared" si="373"/>
        <v>May</v>
      </c>
      <c r="F5994" t="s">
        <v>67</v>
      </c>
      <c r="G5994" t="s">
        <v>1772</v>
      </c>
      <c r="H5994" t="s">
        <v>105</v>
      </c>
      <c r="I5994" t="s">
        <v>756</v>
      </c>
      <c r="J5994" t="s">
        <v>250</v>
      </c>
      <c r="K5994">
        <v>38109</v>
      </c>
      <c r="L5994" t="s">
        <v>44</v>
      </c>
      <c r="M5994" t="s">
        <v>6239</v>
      </c>
      <c r="N5994" t="s">
        <v>128</v>
      </c>
      <c r="O5994" t="s">
        <v>6026</v>
      </c>
      <c r="P5994" s="4">
        <v>25.92</v>
      </c>
      <c r="Q5994" s="4">
        <v>25.92</v>
      </c>
      <c r="R5994" s="4">
        <f t="shared" si="374"/>
        <v>0</v>
      </c>
      <c r="S5994" s="4">
        <f t="shared" si="375"/>
        <v>0</v>
      </c>
    </row>
    <row r="5995" spans="1:19" ht="15.6" x14ac:dyDescent="0.3">
      <c r="A5995" t="s">
        <v>6241</v>
      </c>
      <c r="B5995" s="1">
        <v>42746</v>
      </c>
      <c r="C5995" s="1">
        <v>42748</v>
      </c>
      <c r="D5995">
        <f t="shared" si="372"/>
        <v>2017</v>
      </c>
      <c r="E5995" t="str">
        <f t="shared" si="373"/>
        <v>Jan</v>
      </c>
      <c r="F5995" t="s">
        <v>67</v>
      </c>
      <c r="G5995" t="s">
        <v>876</v>
      </c>
      <c r="H5995" s="2" t="s">
        <v>22</v>
      </c>
      <c r="I5995" t="s">
        <v>191</v>
      </c>
      <c r="J5995" t="s">
        <v>233</v>
      </c>
      <c r="K5995">
        <v>45503</v>
      </c>
      <c r="L5995" t="s">
        <v>54</v>
      </c>
      <c r="M5995" t="s">
        <v>6239</v>
      </c>
      <c r="N5995" t="s">
        <v>128</v>
      </c>
      <c r="O5995" t="s">
        <v>6026</v>
      </c>
      <c r="P5995" s="4">
        <v>15.552</v>
      </c>
      <c r="Q5995" s="4">
        <v>18</v>
      </c>
      <c r="R5995" s="4">
        <f t="shared" si="374"/>
        <v>-2.4480000000000004</v>
      </c>
      <c r="S5995" s="4">
        <f t="shared" si="375"/>
        <v>-0.36720000000000003</v>
      </c>
    </row>
    <row r="5996" spans="1:19" ht="15.6" x14ac:dyDescent="0.3">
      <c r="A5996" t="s">
        <v>186</v>
      </c>
      <c r="B5996" s="1">
        <v>42175</v>
      </c>
      <c r="C5996" s="1">
        <v>42179</v>
      </c>
      <c r="D5996">
        <f t="shared" si="372"/>
        <v>2015</v>
      </c>
      <c r="E5996" t="str">
        <f t="shared" si="373"/>
        <v>Jun</v>
      </c>
      <c r="F5996" t="s">
        <v>37</v>
      </c>
      <c r="G5996" t="s">
        <v>187</v>
      </c>
      <c r="H5996" s="2" t="s">
        <v>22</v>
      </c>
      <c r="I5996" t="s">
        <v>188</v>
      </c>
      <c r="J5996" t="s">
        <v>109</v>
      </c>
      <c r="K5996">
        <v>75023</v>
      </c>
      <c r="L5996" t="s">
        <v>25</v>
      </c>
      <c r="M5996" t="s">
        <v>6239</v>
      </c>
      <c r="N5996" t="s">
        <v>128</v>
      </c>
      <c r="O5996" t="s">
        <v>6026</v>
      </c>
      <c r="P5996" s="4">
        <v>15.552</v>
      </c>
      <c r="Q5996" s="4">
        <v>18</v>
      </c>
      <c r="R5996" s="4">
        <f t="shared" si="374"/>
        <v>-2.4480000000000004</v>
      </c>
      <c r="S5996" s="4">
        <f t="shared" si="375"/>
        <v>-0.36720000000000003</v>
      </c>
    </row>
    <row r="5997" spans="1:19" ht="15.6" x14ac:dyDescent="0.3">
      <c r="A5997" t="s">
        <v>3086</v>
      </c>
      <c r="B5997" s="1">
        <v>42667</v>
      </c>
      <c r="C5997" s="1">
        <v>42673</v>
      </c>
      <c r="D5997">
        <f t="shared" si="372"/>
        <v>2016</v>
      </c>
      <c r="E5997" t="str">
        <f t="shared" si="373"/>
        <v>Oct</v>
      </c>
      <c r="F5997" t="s">
        <v>37</v>
      </c>
      <c r="G5997" t="s">
        <v>2064</v>
      </c>
      <c r="H5997" s="2" t="s">
        <v>22</v>
      </c>
      <c r="I5997" t="s">
        <v>113</v>
      </c>
      <c r="J5997" t="s">
        <v>109</v>
      </c>
      <c r="K5997">
        <v>77041</v>
      </c>
      <c r="L5997" t="s">
        <v>25</v>
      </c>
      <c r="M5997" t="s">
        <v>6239</v>
      </c>
      <c r="N5997" t="s">
        <v>128</v>
      </c>
      <c r="O5997" t="s">
        <v>6026</v>
      </c>
      <c r="P5997" s="4">
        <v>10.368</v>
      </c>
      <c r="Q5997" s="4">
        <v>10.368</v>
      </c>
      <c r="R5997" s="4">
        <f t="shared" si="374"/>
        <v>0</v>
      </c>
      <c r="S5997" s="4">
        <f t="shared" si="375"/>
        <v>0</v>
      </c>
    </row>
    <row r="5998" spans="1:19" ht="15.6" x14ac:dyDescent="0.3">
      <c r="A5998" t="s">
        <v>2827</v>
      </c>
      <c r="B5998" s="1">
        <v>43134</v>
      </c>
      <c r="C5998" s="1">
        <v>43138</v>
      </c>
      <c r="D5998">
        <f t="shared" si="372"/>
        <v>2018</v>
      </c>
      <c r="E5998" t="str">
        <f t="shared" si="373"/>
        <v>Feb</v>
      </c>
      <c r="F5998" t="s">
        <v>67</v>
      </c>
      <c r="G5998" t="s">
        <v>772</v>
      </c>
      <c r="H5998" s="2" t="s">
        <v>22</v>
      </c>
      <c r="I5998" t="s">
        <v>23</v>
      </c>
      <c r="J5998" t="s">
        <v>24</v>
      </c>
      <c r="K5998">
        <v>60610</v>
      </c>
      <c r="L5998" t="s">
        <v>25</v>
      </c>
      <c r="M5998" t="s">
        <v>6239</v>
      </c>
      <c r="N5998" t="s">
        <v>128</v>
      </c>
      <c r="O5998" t="s">
        <v>6026</v>
      </c>
      <c r="P5998" s="4">
        <v>5.1840000000000002</v>
      </c>
      <c r="Q5998" s="4">
        <v>5</v>
      </c>
      <c r="R5998" s="4">
        <f t="shared" si="374"/>
        <v>0.18400000000000016</v>
      </c>
      <c r="S5998" s="4">
        <f t="shared" si="375"/>
        <v>2.7600000000000024E-2</v>
      </c>
    </row>
    <row r="5999" spans="1:19" x14ac:dyDescent="0.3">
      <c r="A5999" t="s">
        <v>3545</v>
      </c>
      <c r="B5999" s="1">
        <v>42477</v>
      </c>
      <c r="C5999" s="1">
        <v>42481</v>
      </c>
      <c r="D5999">
        <f t="shared" si="372"/>
        <v>2016</v>
      </c>
      <c r="E5999" t="str">
        <f t="shared" si="373"/>
        <v>Apr</v>
      </c>
      <c r="F5999" t="s">
        <v>37</v>
      </c>
      <c r="G5999" t="s">
        <v>1037</v>
      </c>
      <c r="H5999" t="s">
        <v>105</v>
      </c>
      <c r="I5999" t="s">
        <v>32</v>
      </c>
      <c r="J5999" t="s">
        <v>33</v>
      </c>
      <c r="K5999">
        <v>94122</v>
      </c>
      <c r="L5999" t="s">
        <v>34</v>
      </c>
      <c r="M5999" t="s">
        <v>6242</v>
      </c>
      <c r="N5999" t="s">
        <v>128</v>
      </c>
      <c r="O5999" t="s">
        <v>6026</v>
      </c>
      <c r="P5999" s="4">
        <v>11.96</v>
      </c>
      <c r="Q5999" s="4">
        <v>11.96</v>
      </c>
      <c r="R5999" s="4">
        <f t="shared" si="374"/>
        <v>0</v>
      </c>
      <c r="S5999" s="4">
        <f t="shared" si="375"/>
        <v>0</v>
      </c>
    </row>
    <row r="6000" spans="1:19" ht="15.6" x14ac:dyDescent="0.3">
      <c r="A6000" t="s">
        <v>2371</v>
      </c>
      <c r="B6000" s="1">
        <v>42661</v>
      </c>
      <c r="C6000" s="1">
        <v>42665</v>
      </c>
      <c r="D6000">
        <f t="shared" si="372"/>
        <v>2016</v>
      </c>
      <c r="E6000" t="str">
        <f t="shared" si="373"/>
        <v>Oct</v>
      </c>
      <c r="F6000" t="s">
        <v>37</v>
      </c>
      <c r="G6000" t="s">
        <v>497</v>
      </c>
      <c r="H6000" s="2" t="s">
        <v>22</v>
      </c>
      <c r="I6000" t="s">
        <v>69</v>
      </c>
      <c r="J6000" t="s">
        <v>70</v>
      </c>
      <c r="K6000">
        <v>98115</v>
      </c>
      <c r="L6000" t="s">
        <v>34</v>
      </c>
      <c r="M6000" t="s">
        <v>6242</v>
      </c>
      <c r="N6000" t="s">
        <v>128</v>
      </c>
      <c r="O6000" t="s">
        <v>6026</v>
      </c>
      <c r="P6000" s="4">
        <v>17.940000000000001</v>
      </c>
      <c r="Q6000" s="4">
        <v>18</v>
      </c>
      <c r="R6000" s="4">
        <f t="shared" si="374"/>
        <v>-5.9999999999998721E-2</v>
      </c>
      <c r="S6000" s="4">
        <f t="shared" si="375"/>
        <v>-8.9999999999998085E-3</v>
      </c>
    </row>
    <row r="6001" spans="1:19" x14ac:dyDescent="0.3">
      <c r="A6001" t="s">
        <v>2433</v>
      </c>
      <c r="B6001" s="1">
        <v>42710</v>
      </c>
      <c r="C6001" s="1">
        <v>42714</v>
      </c>
      <c r="D6001">
        <f t="shared" si="372"/>
        <v>2016</v>
      </c>
      <c r="E6001" t="str">
        <f t="shared" si="373"/>
        <v>Dec</v>
      </c>
      <c r="F6001" t="s">
        <v>37</v>
      </c>
      <c r="G6001" t="s">
        <v>2434</v>
      </c>
      <c r="H6001" t="s">
        <v>51</v>
      </c>
      <c r="I6001" t="s">
        <v>61</v>
      </c>
      <c r="J6001" t="s">
        <v>62</v>
      </c>
      <c r="K6001">
        <v>10009</v>
      </c>
      <c r="L6001" t="s">
        <v>54</v>
      </c>
      <c r="M6001" t="s">
        <v>6242</v>
      </c>
      <c r="N6001" t="s">
        <v>128</v>
      </c>
      <c r="O6001" t="s">
        <v>6026</v>
      </c>
      <c r="P6001" s="4">
        <v>41.86</v>
      </c>
      <c r="Q6001" s="4">
        <v>41.86</v>
      </c>
      <c r="R6001" s="4">
        <f t="shared" si="374"/>
        <v>0</v>
      </c>
      <c r="S6001" s="4">
        <f t="shared" si="375"/>
        <v>0</v>
      </c>
    </row>
    <row r="6002" spans="1:19" ht="15.6" x14ac:dyDescent="0.3">
      <c r="A6002" t="s">
        <v>3153</v>
      </c>
      <c r="B6002" s="1">
        <v>42723</v>
      </c>
      <c r="C6002" s="1">
        <v>42728</v>
      </c>
      <c r="D6002">
        <f t="shared" si="372"/>
        <v>2016</v>
      </c>
      <c r="E6002" t="str">
        <f t="shared" si="373"/>
        <v>Dec</v>
      </c>
      <c r="F6002" t="s">
        <v>67</v>
      </c>
      <c r="G6002" t="s">
        <v>1936</v>
      </c>
      <c r="H6002" s="2" t="s">
        <v>22</v>
      </c>
      <c r="I6002" t="s">
        <v>1711</v>
      </c>
      <c r="J6002" t="s">
        <v>1737</v>
      </c>
      <c r="K6002">
        <v>3820</v>
      </c>
      <c r="L6002" t="s">
        <v>54</v>
      </c>
      <c r="M6002" t="s">
        <v>6242</v>
      </c>
      <c r="N6002" t="s">
        <v>128</v>
      </c>
      <c r="O6002" t="s">
        <v>6026</v>
      </c>
      <c r="P6002" s="4">
        <v>29.9</v>
      </c>
      <c r="Q6002" s="4">
        <v>29.9</v>
      </c>
      <c r="R6002" s="4">
        <f t="shared" si="374"/>
        <v>0</v>
      </c>
      <c r="S6002" s="4">
        <f t="shared" si="375"/>
        <v>0</v>
      </c>
    </row>
    <row r="6003" spans="1:19" ht="15.6" x14ac:dyDescent="0.3">
      <c r="A6003" t="s">
        <v>6243</v>
      </c>
      <c r="B6003" s="1">
        <v>43144</v>
      </c>
      <c r="C6003" s="1">
        <v>43148</v>
      </c>
      <c r="D6003">
        <f t="shared" si="372"/>
        <v>2018</v>
      </c>
      <c r="E6003" t="str">
        <f t="shared" si="373"/>
        <v>Feb</v>
      </c>
      <c r="F6003" t="s">
        <v>37</v>
      </c>
      <c r="G6003" t="s">
        <v>2818</v>
      </c>
      <c r="H6003" s="2" t="s">
        <v>22</v>
      </c>
      <c r="I6003" t="s">
        <v>61</v>
      </c>
      <c r="J6003" t="s">
        <v>62</v>
      </c>
      <c r="K6003">
        <v>10009</v>
      </c>
      <c r="L6003" t="s">
        <v>54</v>
      </c>
      <c r="M6003" t="s">
        <v>6242</v>
      </c>
      <c r="N6003" t="s">
        <v>128</v>
      </c>
      <c r="O6003" t="s">
        <v>6026</v>
      </c>
      <c r="P6003" s="4">
        <v>17.940000000000001</v>
      </c>
      <c r="Q6003" s="4">
        <v>18</v>
      </c>
      <c r="R6003" s="4">
        <f t="shared" si="374"/>
        <v>-5.9999999999998721E-2</v>
      </c>
      <c r="S6003" s="4">
        <f t="shared" si="375"/>
        <v>-8.9999999999998085E-3</v>
      </c>
    </row>
    <row r="6004" spans="1:19" ht="15.6" x14ac:dyDescent="0.3">
      <c r="A6004" t="s">
        <v>4540</v>
      </c>
      <c r="B6004" s="1">
        <v>42291</v>
      </c>
      <c r="C6004" s="1">
        <v>42297</v>
      </c>
      <c r="D6004">
        <f t="shared" si="372"/>
        <v>2015</v>
      </c>
      <c r="E6004" t="str">
        <f t="shared" si="373"/>
        <v>Oct</v>
      </c>
      <c r="F6004" t="s">
        <v>37</v>
      </c>
      <c r="G6004" t="s">
        <v>278</v>
      </c>
      <c r="H6004" s="2" t="s">
        <v>22</v>
      </c>
      <c r="I6004" t="s">
        <v>23</v>
      </c>
      <c r="J6004" t="s">
        <v>24</v>
      </c>
      <c r="K6004">
        <v>60653</v>
      </c>
      <c r="L6004" t="s">
        <v>25</v>
      </c>
      <c r="M6004" t="s">
        <v>6242</v>
      </c>
      <c r="N6004" t="s">
        <v>128</v>
      </c>
      <c r="O6004" t="s">
        <v>6026</v>
      </c>
      <c r="P6004" s="4">
        <v>19.135999999999999</v>
      </c>
      <c r="Q6004" s="4">
        <v>18</v>
      </c>
      <c r="R6004" s="4">
        <f t="shared" si="374"/>
        <v>1.1359999999999992</v>
      </c>
      <c r="S6004" s="4">
        <f t="shared" si="375"/>
        <v>0.17039999999999988</v>
      </c>
    </row>
    <row r="6005" spans="1:19" ht="15.6" x14ac:dyDescent="0.3">
      <c r="A6005" t="s">
        <v>4282</v>
      </c>
      <c r="B6005" s="1">
        <v>42077</v>
      </c>
      <c r="C6005" s="1">
        <v>42081</v>
      </c>
      <c r="D6005">
        <f t="shared" si="372"/>
        <v>2015</v>
      </c>
      <c r="E6005" t="str">
        <f t="shared" si="373"/>
        <v>Mar</v>
      </c>
      <c r="F6005" t="s">
        <v>37</v>
      </c>
      <c r="G6005" t="s">
        <v>1396</v>
      </c>
      <c r="H6005" s="2" t="s">
        <v>22</v>
      </c>
      <c r="I6005" t="s">
        <v>4283</v>
      </c>
      <c r="J6005" t="s">
        <v>33</v>
      </c>
      <c r="K6005">
        <v>92646</v>
      </c>
      <c r="L6005" t="s">
        <v>34</v>
      </c>
      <c r="M6005" t="s">
        <v>6244</v>
      </c>
      <c r="N6005" t="s">
        <v>128</v>
      </c>
      <c r="O6005" t="s">
        <v>6026</v>
      </c>
      <c r="P6005" s="4">
        <v>10.56</v>
      </c>
      <c r="Q6005" s="4">
        <v>50</v>
      </c>
      <c r="R6005" s="4">
        <f t="shared" si="374"/>
        <v>-39.44</v>
      </c>
      <c r="S6005" s="4">
        <f t="shared" si="375"/>
        <v>-5.9159999999999995</v>
      </c>
    </row>
    <row r="6006" spans="1:19" ht="15.6" x14ac:dyDescent="0.3">
      <c r="A6006" t="s">
        <v>6245</v>
      </c>
      <c r="B6006" s="1">
        <v>42989</v>
      </c>
      <c r="C6006" s="1">
        <v>42991</v>
      </c>
      <c r="D6006">
        <f t="shared" si="372"/>
        <v>2017</v>
      </c>
      <c r="E6006" t="str">
        <f t="shared" si="373"/>
        <v>Sep</v>
      </c>
      <c r="F6006" t="s">
        <v>67</v>
      </c>
      <c r="G6006" t="s">
        <v>5132</v>
      </c>
      <c r="H6006" s="2" t="s">
        <v>22</v>
      </c>
      <c r="I6006" t="s">
        <v>100</v>
      </c>
      <c r="J6006" t="s">
        <v>101</v>
      </c>
      <c r="K6006">
        <v>19143</v>
      </c>
      <c r="L6006" t="s">
        <v>54</v>
      </c>
      <c r="M6006" t="s">
        <v>6244</v>
      </c>
      <c r="N6006" t="s">
        <v>128</v>
      </c>
      <c r="O6006" t="s">
        <v>6026</v>
      </c>
      <c r="P6006" s="4">
        <v>8.4480000000000004</v>
      </c>
      <c r="Q6006" s="4">
        <v>18</v>
      </c>
      <c r="R6006" s="4">
        <f t="shared" si="374"/>
        <v>-9.5519999999999996</v>
      </c>
      <c r="S6006" s="4">
        <f t="shared" si="375"/>
        <v>-1.4327999999999999</v>
      </c>
    </row>
    <row r="6007" spans="1:19" ht="15.6" x14ac:dyDescent="0.3">
      <c r="A6007" t="s">
        <v>6246</v>
      </c>
      <c r="B6007" s="1">
        <v>43425</v>
      </c>
      <c r="C6007" s="1">
        <v>43428</v>
      </c>
      <c r="D6007">
        <f t="shared" si="372"/>
        <v>2018</v>
      </c>
      <c r="E6007" t="str">
        <f t="shared" si="373"/>
        <v>Nov</v>
      </c>
      <c r="F6007" t="s">
        <v>20</v>
      </c>
      <c r="G6007" t="s">
        <v>3105</v>
      </c>
      <c r="H6007" s="2" t="s">
        <v>22</v>
      </c>
      <c r="I6007" t="s">
        <v>100</v>
      </c>
      <c r="J6007" t="s">
        <v>101</v>
      </c>
      <c r="K6007">
        <v>19143</v>
      </c>
      <c r="L6007" t="s">
        <v>54</v>
      </c>
      <c r="M6007" t="s">
        <v>6244</v>
      </c>
      <c r="N6007" t="s">
        <v>128</v>
      </c>
      <c r="O6007" t="s">
        <v>6026</v>
      </c>
      <c r="P6007" s="4">
        <v>8.4480000000000004</v>
      </c>
      <c r="Q6007" s="4">
        <v>18</v>
      </c>
      <c r="R6007" s="4">
        <f t="shared" si="374"/>
        <v>-9.5519999999999996</v>
      </c>
      <c r="S6007" s="4">
        <f t="shared" si="375"/>
        <v>-1.4327999999999999</v>
      </c>
    </row>
    <row r="6008" spans="1:19" ht="15.6" x14ac:dyDescent="0.3">
      <c r="A6008" t="s">
        <v>6247</v>
      </c>
      <c r="B6008" s="1">
        <v>42034</v>
      </c>
      <c r="C6008" s="1">
        <v>42039</v>
      </c>
      <c r="D6008">
        <f t="shared" si="372"/>
        <v>2015</v>
      </c>
      <c r="E6008" t="str">
        <f t="shared" si="373"/>
        <v>Jan</v>
      </c>
      <c r="F6008" t="s">
        <v>37</v>
      </c>
      <c r="G6008" t="s">
        <v>531</v>
      </c>
      <c r="H6008" s="2" t="s">
        <v>22</v>
      </c>
      <c r="I6008" t="s">
        <v>97</v>
      </c>
      <c r="J6008" t="s">
        <v>89</v>
      </c>
      <c r="K6008">
        <v>48234</v>
      </c>
      <c r="L6008" t="s">
        <v>25</v>
      </c>
      <c r="M6008" t="s">
        <v>6244</v>
      </c>
      <c r="N6008" t="s">
        <v>128</v>
      </c>
      <c r="O6008" t="s">
        <v>6026</v>
      </c>
      <c r="P6008" s="4">
        <v>10.56</v>
      </c>
      <c r="Q6008" s="4">
        <v>18</v>
      </c>
      <c r="R6008" s="4">
        <f t="shared" si="374"/>
        <v>-7.4399999999999995</v>
      </c>
      <c r="S6008" s="4">
        <f t="shared" si="375"/>
        <v>-1.1159999999999999</v>
      </c>
    </row>
    <row r="6009" spans="1:19" ht="15.6" x14ac:dyDescent="0.3">
      <c r="A6009" t="s">
        <v>5596</v>
      </c>
      <c r="B6009" s="1">
        <v>43400</v>
      </c>
      <c r="C6009" s="1">
        <v>43407</v>
      </c>
      <c r="D6009">
        <f t="shared" si="372"/>
        <v>2018</v>
      </c>
      <c r="E6009" t="str">
        <f t="shared" si="373"/>
        <v>Oct</v>
      </c>
      <c r="F6009" t="s">
        <v>37</v>
      </c>
      <c r="G6009" t="s">
        <v>572</v>
      </c>
      <c r="H6009" s="2" t="s">
        <v>22</v>
      </c>
      <c r="I6009" t="s">
        <v>116</v>
      </c>
      <c r="J6009" t="s">
        <v>109</v>
      </c>
      <c r="K6009">
        <v>75081</v>
      </c>
      <c r="L6009" t="s">
        <v>25</v>
      </c>
      <c r="M6009" t="s">
        <v>6244</v>
      </c>
      <c r="N6009" t="s">
        <v>128</v>
      </c>
      <c r="O6009" t="s">
        <v>6026</v>
      </c>
      <c r="P6009" s="4">
        <v>8.4480000000000004</v>
      </c>
      <c r="Q6009" s="4">
        <v>18</v>
      </c>
      <c r="R6009" s="4">
        <f t="shared" si="374"/>
        <v>-9.5519999999999996</v>
      </c>
      <c r="S6009" s="4">
        <f t="shared" si="375"/>
        <v>-1.4327999999999999</v>
      </c>
    </row>
    <row r="6010" spans="1:19" x14ac:dyDescent="0.3">
      <c r="A6010" t="s">
        <v>6248</v>
      </c>
      <c r="B6010" s="1">
        <v>43407</v>
      </c>
      <c r="C6010" s="1">
        <v>43409</v>
      </c>
      <c r="D6010">
        <f t="shared" si="372"/>
        <v>2018</v>
      </c>
      <c r="E6010" t="str">
        <f t="shared" si="373"/>
        <v>Nov</v>
      </c>
      <c r="F6010" t="s">
        <v>67</v>
      </c>
      <c r="G6010" t="s">
        <v>3596</v>
      </c>
      <c r="H6010" t="s">
        <v>51</v>
      </c>
      <c r="I6010" t="s">
        <v>645</v>
      </c>
      <c r="J6010" t="s">
        <v>205</v>
      </c>
      <c r="K6010">
        <v>40475</v>
      </c>
      <c r="L6010" t="s">
        <v>44</v>
      </c>
      <c r="M6010" t="s">
        <v>6249</v>
      </c>
      <c r="N6010" t="s">
        <v>128</v>
      </c>
      <c r="O6010" t="s">
        <v>6026</v>
      </c>
      <c r="P6010" s="4">
        <v>26.4</v>
      </c>
      <c r="Q6010" s="4">
        <v>26.4</v>
      </c>
      <c r="R6010" s="4">
        <f t="shared" si="374"/>
        <v>0</v>
      </c>
      <c r="S6010" s="4">
        <f t="shared" si="375"/>
        <v>0</v>
      </c>
    </row>
    <row r="6011" spans="1:19" ht="15.6" x14ac:dyDescent="0.3">
      <c r="A6011" t="s">
        <v>6250</v>
      </c>
      <c r="B6011" s="1">
        <v>42077</v>
      </c>
      <c r="C6011" s="1">
        <v>42080</v>
      </c>
      <c r="D6011">
        <f t="shared" si="372"/>
        <v>2015</v>
      </c>
      <c r="E6011" t="str">
        <f t="shared" si="373"/>
        <v>Mar</v>
      </c>
      <c r="F6011" t="s">
        <v>20</v>
      </c>
      <c r="G6011" t="s">
        <v>748</v>
      </c>
      <c r="H6011" s="2" t="s">
        <v>22</v>
      </c>
      <c r="I6011" t="s">
        <v>23</v>
      </c>
      <c r="J6011" t="s">
        <v>24</v>
      </c>
      <c r="K6011">
        <v>60653</v>
      </c>
      <c r="L6011" t="s">
        <v>25</v>
      </c>
      <c r="M6011" t="s">
        <v>6249</v>
      </c>
      <c r="N6011" t="s">
        <v>128</v>
      </c>
      <c r="O6011" t="s">
        <v>6026</v>
      </c>
      <c r="P6011" s="4">
        <v>8.4480000000000004</v>
      </c>
      <c r="Q6011" s="4">
        <v>18</v>
      </c>
      <c r="R6011" s="4">
        <f t="shared" si="374"/>
        <v>-9.5519999999999996</v>
      </c>
      <c r="S6011" s="4">
        <f t="shared" si="375"/>
        <v>-1.4327999999999999</v>
      </c>
    </row>
    <row r="6012" spans="1:19" ht="15.6" x14ac:dyDescent="0.3">
      <c r="A6012" t="s">
        <v>6251</v>
      </c>
      <c r="B6012" s="1">
        <v>42822</v>
      </c>
      <c r="C6012" s="1">
        <v>42825</v>
      </c>
      <c r="D6012">
        <f t="shared" si="372"/>
        <v>2017</v>
      </c>
      <c r="E6012" t="str">
        <f t="shared" si="373"/>
        <v>Mar</v>
      </c>
      <c r="F6012" t="s">
        <v>67</v>
      </c>
      <c r="G6012" t="s">
        <v>1319</v>
      </c>
      <c r="H6012" s="2" t="s">
        <v>22</v>
      </c>
      <c r="I6012" t="s">
        <v>47</v>
      </c>
      <c r="J6012" t="s">
        <v>33</v>
      </c>
      <c r="K6012">
        <v>90032</v>
      </c>
      <c r="L6012" t="s">
        <v>34</v>
      </c>
      <c r="M6012" t="s">
        <v>6252</v>
      </c>
      <c r="N6012" t="s">
        <v>110</v>
      </c>
      <c r="O6012" t="s">
        <v>6026</v>
      </c>
      <c r="P6012" s="4">
        <v>5.98</v>
      </c>
      <c r="Q6012" s="4">
        <v>5</v>
      </c>
      <c r="R6012" s="4">
        <f t="shared" si="374"/>
        <v>0.98000000000000043</v>
      </c>
      <c r="S6012" s="4">
        <f t="shared" si="375"/>
        <v>0.14700000000000005</v>
      </c>
    </row>
    <row r="6013" spans="1:19" ht="15.6" x14ac:dyDescent="0.3">
      <c r="A6013" t="s">
        <v>6253</v>
      </c>
      <c r="B6013" s="1">
        <v>42365</v>
      </c>
      <c r="C6013" s="1">
        <v>42372</v>
      </c>
      <c r="D6013">
        <f t="shared" si="372"/>
        <v>2015</v>
      </c>
      <c r="E6013" t="str">
        <f t="shared" si="373"/>
        <v>Dec</v>
      </c>
      <c r="F6013" t="s">
        <v>37</v>
      </c>
      <c r="G6013" t="s">
        <v>4037</v>
      </c>
      <c r="H6013" s="2" t="s">
        <v>22</v>
      </c>
      <c r="I6013" t="s">
        <v>720</v>
      </c>
      <c r="J6013" t="s">
        <v>754</v>
      </c>
      <c r="K6013">
        <v>35601</v>
      </c>
      <c r="L6013" t="s">
        <v>44</v>
      </c>
      <c r="M6013" t="s">
        <v>6252</v>
      </c>
      <c r="N6013" t="s">
        <v>128</v>
      </c>
      <c r="O6013" t="s">
        <v>6026</v>
      </c>
      <c r="P6013" s="4">
        <v>23.92</v>
      </c>
      <c r="Q6013" s="4">
        <v>100</v>
      </c>
      <c r="R6013" s="4">
        <f t="shared" si="374"/>
        <v>-76.08</v>
      </c>
      <c r="S6013" s="4">
        <f t="shared" si="375"/>
        <v>-11.411999999999999</v>
      </c>
    </row>
    <row r="6014" spans="1:19" ht="15.6" x14ac:dyDescent="0.3">
      <c r="A6014" t="s">
        <v>6254</v>
      </c>
      <c r="B6014" s="1">
        <v>43267</v>
      </c>
      <c r="C6014" s="1">
        <v>43272</v>
      </c>
      <c r="D6014">
        <f t="shared" si="372"/>
        <v>2018</v>
      </c>
      <c r="E6014" t="str">
        <f t="shared" si="373"/>
        <v>Jun</v>
      </c>
      <c r="F6014" t="s">
        <v>37</v>
      </c>
      <c r="G6014" t="s">
        <v>2204</v>
      </c>
      <c r="H6014" s="2" t="s">
        <v>22</v>
      </c>
      <c r="I6014" t="s">
        <v>3760</v>
      </c>
      <c r="J6014" t="s">
        <v>1031</v>
      </c>
      <c r="K6014">
        <v>88220</v>
      </c>
      <c r="L6014" t="s">
        <v>34</v>
      </c>
      <c r="M6014" t="s">
        <v>6255</v>
      </c>
      <c r="N6014" t="s">
        <v>128</v>
      </c>
      <c r="O6014" t="s">
        <v>6026</v>
      </c>
      <c r="P6014" s="4">
        <v>19.440000000000001</v>
      </c>
      <c r="Q6014" s="4">
        <v>18</v>
      </c>
      <c r="R6014" s="4">
        <f t="shared" si="374"/>
        <v>1.4400000000000013</v>
      </c>
      <c r="S6014" s="4">
        <f t="shared" si="375"/>
        <v>0.21600000000000019</v>
      </c>
    </row>
    <row r="6015" spans="1:19" ht="15.6" x14ac:dyDescent="0.3">
      <c r="A6015" t="s">
        <v>6256</v>
      </c>
      <c r="B6015" s="1">
        <v>42864</v>
      </c>
      <c r="C6015" s="1">
        <v>42869</v>
      </c>
      <c r="D6015">
        <f t="shared" si="372"/>
        <v>2017</v>
      </c>
      <c r="E6015" t="str">
        <f t="shared" si="373"/>
        <v>May</v>
      </c>
      <c r="F6015" t="s">
        <v>37</v>
      </c>
      <c r="G6015" t="s">
        <v>1133</v>
      </c>
      <c r="H6015" s="2" t="s">
        <v>22</v>
      </c>
      <c r="I6015" t="s">
        <v>47</v>
      </c>
      <c r="J6015" t="s">
        <v>33</v>
      </c>
      <c r="K6015">
        <v>90036</v>
      </c>
      <c r="L6015" t="s">
        <v>34</v>
      </c>
      <c r="M6015" t="s">
        <v>6257</v>
      </c>
      <c r="N6015" t="s">
        <v>128</v>
      </c>
      <c r="O6015" t="s">
        <v>6026</v>
      </c>
      <c r="P6015" s="4">
        <v>32.04</v>
      </c>
      <c r="Q6015" s="4">
        <v>32.04</v>
      </c>
      <c r="R6015" s="4">
        <f t="shared" si="374"/>
        <v>0</v>
      </c>
      <c r="S6015" s="4">
        <f t="shared" si="375"/>
        <v>0</v>
      </c>
    </row>
    <row r="6016" spans="1:19" ht="15.6" x14ac:dyDescent="0.3">
      <c r="A6016" t="s">
        <v>1591</v>
      </c>
      <c r="B6016" s="1">
        <v>43116</v>
      </c>
      <c r="C6016" s="1">
        <v>43118</v>
      </c>
      <c r="D6016">
        <f t="shared" si="372"/>
        <v>2018</v>
      </c>
      <c r="E6016" t="str">
        <f t="shared" si="373"/>
        <v>Jan</v>
      </c>
      <c r="F6016" t="s">
        <v>67</v>
      </c>
      <c r="G6016" t="s">
        <v>1592</v>
      </c>
      <c r="H6016" s="2" t="s">
        <v>22</v>
      </c>
      <c r="I6016" t="s">
        <v>648</v>
      </c>
      <c r="J6016" t="s">
        <v>89</v>
      </c>
      <c r="K6016">
        <v>49201</v>
      </c>
      <c r="L6016" t="s">
        <v>25</v>
      </c>
      <c r="M6016" t="s">
        <v>6257</v>
      </c>
      <c r="N6016" t="s">
        <v>128</v>
      </c>
      <c r="O6016" t="s">
        <v>6026</v>
      </c>
      <c r="P6016" s="4">
        <v>56.07</v>
      </c>
      <c r="Q6016" s="4">
        <v>56.07</v>
      </c>
      <c r="R6016" s="4">
        <f t="shared" si="374"/>
        <v>0</v>
      </c>
      <c r="S6016" s="4">
        <f t="shared" si="375"/>
        <v>0</v>
      </c>
    </row>
    <row r="6017" spans="1:19" ht="15.6" x14ac:dyDescent="0.3">
      <c r="A6017" t="s">
        <v>5798</v>
      </c>
      <c r="B6017" s="1">
        <v>42681</v>
      </c>
      <c r="C6017" s="1">
        <v>42684</v>
      </c>
      <c r="D6017">
        <f t="shared" si="372"/>
        <v>2016</v>
      </c>
      <c r="E6017" t="str">
        <f t="shared" si="373"/>
        <v>Nov</v>
      </c>
      <c r="F6017" t="s">
        <v>67</v>
      </c>
      <c r="G6017" t="s">
        <v>1377</v>
      </c>
      <c r="H6017" s="2" t="s">
        <v>22</v>
      </c>
      <c r="I6017" t="s">
        <v>466</v>
      </c>
      <c r="J6017" t="s">
        <v>53</v>
      </c>
      <c r="K6017">
        <v>19711</v>
      </c>
      <c r="L6017" t="s">
        <v>54</v>
      </c>
      <c r="M6017" t="s">
        <v>6258</v>
      </c>
      <c r="N6017" t="s">
        <v>128</v>
      </c>
      <c r="O6017" t="s">
        <v>6026</v>
      </c>
      <c r="P6017" s="4">
        <v>7.3</v>
      </c>
      <c r="Q6017" s="4">
        <v>5</v>
      </c>
      <c r="R6017" s="4">
        <f t="shared" si="374"/>
        <v>2.2999999999999998</v>
      </c>
      <c r="S6017" s="4">
        <f t="shared" si="375"/>
        <v>0.34499999999999997</v>
      </c>
    </row>
    <row r="6018" spans="1:19" ht="15.6" x14ac:dyDescent="0.3">
      <c r="A6018" t="s">
        <v>4536</v>
      </c>
      <c r="B6018" s="1">
        <v>42700</v>
      </c>
      <c r="C6018" s="1">
        <v>42704</v>
      </c>
      <c r="D6018">
        <f t="shared" ref="D6018:D6081" si="376">YEAR(B6018)</f>
        <v>2016</v>
      </c>
      <c r="E6018" t="str">
        <f t="shared" ref="E6018:E6081" si="377">TEXT(B6018,"mmm")</f>
        <v>Nov</v>
      </c>
      <c r="F6018" t="s">
        <v>37</v>
      </c>
      <c r="G6018" t="s">
        <v>4537</v>
      </c>
      <c r="H6018" s="2" t="s">
        <v>22</v>
      </c>
      <c r="I6018" t="s">
        <v>4538</v>
      </c>
      <c r="J6018" t="s">
        <v>314</v>
      </c>
      <c r="K6018">
        <v>1453</v>
      </c>
      <c r="L6018" t="s">
        <v>54</v>
      </c>
      <c r="M6018" t="s">
        <v>6258</v>
      </c>
      <c r="N6018" t="s">
        <v>128</v>
      </c>
      <c r="O6018" t="s">
        <v>6026</v>
      </c>
      <c r="P6018" s="4">
        <v>10.95</v>
      </c>
      <c r="Q6018" s="4">
        <v>18</v>
      </c>
      <c r="R6018" s="4">
        <f t="shared" si="374"/>
        <v>-7.0500000000000007</v>
      </c>
      <c r="S6018" s="4">
        <f t="shared" si="375"/>
        <v>-1.0575000000000001</v>
      </c>
    </row>
    <row r="6019" spans="1:19" x14ac:dyDescent="0.3">
      <c r="A6019" t="s">
        <v>4369</v>
      </c>
      <c r="B6019" s="1">
        <v>43199</v>
      </c>
      <c r="C6019" s="1">
        <v>43201</v>
      </c>
      <c r="D6019">
        <f t="shared" si="376"/>
        <v>2018</v>
      </c>
      <c r="E6019" t="str">
        <f t="shared" si="377"/>
        <v>Apr</v>
      </c>
      <c r="F6019" t="s">
        <v>20</v>
      </c>
      <c r="G6019" t="s">
        <v>4370</v>
      </c>
      <c r="H6019" t="s">
        <v>22</v>
      </c>
      <c r="I6019" t="s">
        <v>61</v>
      </c>
      <c r="J6019" t="s">
        <v>62</v>
      </c>
      <c r="K6019">
        <v>10011</v>
      </c>
      <c r="L6019" t="s">
        <v>54</v>
      </c>
      <c r="M6019" t="s">
        <v>6259</v>
      </c>
      <c r="N6019" t="s">
        <v>128</v>
      </c>
      <c r="O6019" t="s">
        <v>6026</v>
      </c>
      <c r="P6019" s="4">
        <v>191.6</v>
      </c>
      <c r="Q6019" s="4">
        <f>P6019-17</f>
        <v>174.6</v>
      </c>
      <c r="R6019" s="4">
        <f t="shared" ref="R6019:R6082" si="378">P6019-Q6019</f>
        <v>17</v>
      </c>
      <c r="S6019" s="4">
        <f t="shared" ref="S6019:S6082" si="379">0.15*R6019</f>
        <v>2.5499999999999998</v>
      </c>
    </row>
    <row r="6020" spans="1:19" ht="15.6" x14ac:dyDescent="0.3">
      <c r="A6020" t="s">
        <v>6260</v>
      </c>
      <c r="B6020" s="1">
        <v>42219</v>
      </c>
      <c r="C6020" s="1">
        <v>42221</v>
      </c>
      <c r="D6020">
        <f t="shared" si="376"/>
        <v>2015</v>
      </c>
      <c r="E6020" t="str">
        <f t="shared" si="377"/>
        <v>Aug</v>
      </c>
      <c r="F6020" t="s">
        <v>67</v>
      </c>
      <c r="G6020" t="s">
        <v>692</v>
      </c>
      <c r="H6020" s="2" t="s">
        <v>22</v>
      </c>
      <c r="I6020" t="s">
        <v>1301</v>
      </c>
      <c r="J6020" t="s">
        <v>178</v>
      </c>
      <c r="K6020">
        <v>85301</v>
      </c>
      <c r="L6020" t="s">
        <v>34</v>
      </c>
      <c r="M6020" t="s">
        <v>6261</v>
      </c>
      <c r="N6020" t="s">
        <v>128</v>
      </c>
      <c r="O6020" t="s">
        <v>6026</v>
      </c>
      <c r="P6020" s="4">
        <v>93.024000000000001</v>
      </c>
      <c r="Q6020" s="4">
        <v>100</v>
      </c>
      <c r="R6020" s="4">
        <f t="shared" si="378"/>
        <v>-6.9759999999999991</v>
      </c>
      <c r="S6020" s="4">
        <f t="shared" si="379"/>
        <v>-1.0463999999999998</v>
      </c>
    </row>
    <row r="6021" spans="1:19" x14ac:dyDescent="0.3">
      <c r="A6021" t="s">
        <v>1670</v>
      </c>
      <c r="B6021" s="1">
        <v>43339</v>
      </c>
      <c r="C6021" s="1">
        <v>43341</v>
      </c>
      <c r="D6021">
        <f t="shared" si="376"/>
        <v>2018</v>
      </c>
      <c r="E6021" t="str">
        <f t="shared" si="377"/>
        <v>Aug</v>
      </c>
      <c r="F6021" t="s">
        <v>67</v>
      </c>
      <c r="G6021" t="s">
        <v>334</v>
      </c>
      <c r="H6021" t="s">
        <v>51</v>
      </c>
      <c r="I6021" t="s">
        <v>1671</v>
      </c>
      <c r="J6021" t="s">
        <v>33</v>
      </c>
      <c r="K6021">
        <v>90301</v>
      </c>
      <c r="L6021" t="s">
        <v>34</v>
      </c>
      <c r="M6021" t="s">
        <v>6261</v>
      </c>
      <c r="N6021" t="s">
        <v>128</v>
      </c>
      <c r="O6021" t="s">
        <v>6026</v>
      </c>
      <c r="P6021" s="4">
        <v>116.28</v>
      </c>
      <c r="Q6021" s="4">
        <v>116.28</v>
      </c>
      <c r="R6021" s="4">
        <f t="shared" si="378"/>
        <v>0</v>
      </c>
      <c r="S6021" s="4">
        <f t="shared" si="379"/>
        <v>0</v>
      </c>
    </row>
    <row r="6022" spans="1:19" x14ac:dyDescent="0.3">
      <c r="A6022" t="s">
        <v>514</v>
      </c>
      <c r="B6022" s="1">
        <v>42771</v>
      </c>
      <c r="C6022" s="1">
        <v>42771</v>
      </c>
      <c r="D6022">
        <f t="shared" si="376"/>
        <v>2017</v>
      </c>
      <c r="E6022" t="str">
        <f t="shared" si="377"/>
        <v>Feb</v>
      </c>
      <c r="F6022" t="s">
        <v>30</v>
      </c>
      <c r="G6022" t="s">
        <v>354</v>
      </c>
      <c r="H6022" t="s">
        <v>51</v>
      </c>
      <c r="I6022" t="s">
        <v>515</v>
      </c>
      <c r="J6022" t="s">
        <v>183</v>
      </c>
      <c r="K6022">
        <v>30080</v>
      </c>
      <c r="L6022" t="s">
        <v>44</v>
      </c>
      <c r="M6022" t="s">
        <v>6261</v>
      </c>
      <c r="N6022" t="s">
        <v>128</v>
      </c>
      <c r="O6022" t="s">
        <v>6026</v>
      </c>
      <c r="P6022" s="4">
        <v>348.84</v>
      </c>
      <c r="Q6022" s="4">
        <f>P6022-75</f>
        <v>273.83999999999997</v>
      </c>
      <c r="R6022" s="4">
        <f t="shared" si="378"/>
        <v>75</v>
      </c>
      <c r="S6022" s="4">
        <f t="shared" si="379"/>
        <v>11.25</v>
      </c>
    </row>
    <row r="6023" spans="1:19" ht="15.6" x14ac:dyDescent="0.3">
      <c r="A6023" t="s">
        <v>1867</v>
      </c>
      <c r="B6023" s="1">
        <v>42276</v>
      </c>
      <c r="C6023" s="1">
        <v>42280</v>
      </c>
      <c r="D6023">
        <f t="shared" si="376"/>
        <v>2015</v>
      </c>
      <c r="E6023" t="str">
        <f t="shared" si="377"/>
        <v>Sep</v>
      </c>
      <c r="F6023" t="s">
        <v>67</v>
      </c>
      <c r="G6023" t="s">
        <v>1868</v>
      </c>
      <c r="H6023" s="2" t="s">
        <v>22</v>
      </c>
      <c r="I6023" t="s">
        <v>61</v>
      </c>
      <c r="J6023" t="s">
        <v>62</v>
      </c>
      <c r="K6023">
        <v>10011</v>
      </c>
      <c r="L6023" t="s">
        <v>54</v>
      </c>
      <c r="M6023" t="s">
        <v>6261</v>
      </c>
      <c r="N6023" t="s">
        <v>128</v>
      </c>
      <c r="O6023" t="s">
        <v>6026</v>
      </c>
      <c r="P6023" s="4">
        <v>77.52</v>
      </c>
      <c r="Q6023" s="4">
        <v>77.52</v>
      </c>
      <c r="R6023" s="4">
        <f t="shared" si="378"/>
        <v>0</v>
      </c>
      <c r="S6023" s="4">
        <f t="shared" si="379"/>
        <v>0</v>
      </c>
    </row>
    <row r="6024" spans="1:19" x14ac:dyDescent="0.3">
      <c r="A6024" t="s">
        <v>6262</v>
      </c>
      <c r="B6024" s="1">
        <v>43052</v>
      </c>
      <c r="C6024" s="1">
        <v>43056</v>
      </c>
      <c r="D6024">
        <f t="shared" si="376"/>
        <v>2017</v>
      </c>
      <c r="E6024" t="str">
        <f t="shared" si="377"/>
        <v>Nov</v>
      </c>
      <c r="F6024" t="s">
        <v>37</v>
      </c>
      <c r="G6024" t="s">
        <v>673</v>
      </c>
      <c r="H6024" t="s">
        <v>51</v>
      </c>
      <c r="I6024" t="s">
        <v>100</v>
      </c>
      <c r="J6024" t="s">
        <v>101</v>
      </c>
      <c r="K6024">
        <v>19143</v>
      </c>
      <c r="L6024" t="s">
        <v>54</v>
      </c>
      <c r="M6024" t="s">
        <v>6261</v>
      </c>
      <c r="N6024" t="s">
        <v>128</v>
      </c>
      <c r="O6024" t="s">
        <v>6026</v>
      </c>
      <c r="P6024" s="4">
        <v>217.05600000000001</v>
      </c>
      <c r="Q6024" s="4">
        <v>217.05600000000001</v>
      </c>
      <c r="R6024" s="4">
        <f t="shared" si="378"/>
        <v>0</v>
      </c>
      <c r="S6024" s="4">
        <f t="shared" si="379"/>
        <v>0</v>
      </c>
    </row>
    <row r="6025" spans="1:19" ht="15.6" x14ac:dyDescent="0.3">
      <c r="A6025" t="s">
        <v>5042</v>
      </c>
      <c r="B6025" s="1">
        <v>42360</v>
      </c>
      <c r="C6025" s="1">
        <v>42367</v>
      </c>
      <c r="D6025">
        <f t="shared" si="376"/>
        <v>2015</v>
      </c>
      <c r="E6025" t="str">
        <f t="shared" si="377"/>
        <v>Dec</v>
      </c>
      <c r="F6025" t="s">
        <v>37</v>
      </c>
      <c r="G6025" t="s">
        <v>569</v>
      </c>
      <c r="H6025" s="2" t="s">
        <v>22</v>
      </c>
      <c r="I6025" t="s">
        <v>23</v>
      </c>
      <c r="J6025" t="s">
        <v>24</v>
      </c>
      <c r="K6025">
        <v>60623</v>
      </c>
      <c r="L6025" t="s">
        <v>25</v>
      </c>
      <c r="M6025" t="s">
        <v>6261</v>
      </c>
      <c r="N6025" t="s">
        <v>128</v>
      </c>
      <c r="O6025" t="s">
        <v>6026</v>
      </c>
      <c r="P6025" s="4">
        <v>124.032</v>
      </c>
      <c r="Q6025" s="4">
        <v>124.032</v>
      </c>
      <c r="R6025" s="4">
        <f t="shared" si="378"/>
        <v>0</v>
      </c>
      <c r="S6025" s="4">
        <f t="shared" si="379"/>
        <v>0</v>
      </c>
    </row>
    <row r="6026" spans="1:19" ht="15.6" x14ac:dyDescent="0.3">
      <c r="A6026" t="s">
        <v>5100</v>
      </c>
      <c r="B6026" s="1">
        <v>42723</v>
      </c>
      <c r="C6026" s="1">
        <v>42725</v>
      </c>
      <c r="D6026">
        <f t="shared" si="376"/>
        <v>2016</v>
      </c>
      <c r="E6026" t="str">
        <f t="shared" si="377"/>
        <v>Dec</v>
      </c>
      <c r="F6026" t="s">
        <v>67</v>
      </c>
      <c r="G6026" t="s">
        <v>1656</v>
      </c>
      <c r="H6026" s="2" t="s">
        <v>22</v>
      </c>
      <c r="I6026" t="s">
        <v>1698</v>
      </c>
      <c r="J6026" t="s">
        <v>1699</v>
      </c>
      <c r="K6026">
        <v>68104</v>
      </c>
      <c r="L6026" t="s">
        <v>25</v>
      </c>
      <c r="M6026" t="s">
        <v>6261</v>
      </c>
      <c r="N6026" t="s">
        <v>128</v>
      </c>
      <c r="O6026" t="s">
        <v>6026</v>
      </c>
      <c r="P6026" s="4">
        <v>116.28</v>
      </c>
      <c r="Q6026" s="4">
        <v>116.28</v>
      </c>
      <c r="R6026" s="4">
        <f t="shared" si="378"/>
        <v>0</v>
      </c>
      <c r="S6026" s="4">
        <f t="shared" si="379"/>
        <v>0</v>
      </c>
    </row>
    <row r="6027" spans="1:19" x14ac:dyDescent="0.3">
      <c r="A6027" t="s">
        <v>6263</v>
      </c>
      <c r="B6027" s="1">
        <v>43098</v>
      </c>
      <c r="C6027" s="1">
        <v>43099</v>
      </c>
      <c r="D6027">
        <f t="shared" si="376"/>
        <v>2017</v>
      </c>
      <c r="E6027" t="str">
        <f t="shared" si="377"/>
        <v>Dec</v>
      </c>
      <c r="F6027" t="s">
        <v>20</v>
      </c>
      <c r="G6027" t="s">
        <v>104</v>
      </c>
      <c r="H6027" t="s">
        <v>51</v>
      </c>
      <c r="I6027" t="s">
        <v>293</v>
      </c>
      <c r="J6027" t="s">
        <v>24</v>
      </c>
      <c r="K6027">
        <v>60505</v>
      </c>
      <c r="L6027" t="s">
        <v>25</v>
      </c>
      <c r="M6027" t="s">
        <v>6261</v>
      </c>
      <c r="N6027" t="s">
        <v>128</v>
      </c>
      <c r="O6027" t="s">
        <v>6026</v>
      </c>
      <c r="P6027" s="4">
        <v>186.048</v>
      </c>
      <c r="Q6027" s="4">
        <v>186.048</v>
      </c>
      <c r="R6027" s="4">
        <f t="shared" si="378"/>
        <v>0</v>
      </c>
      <c r="S6027" s="4">
        <f t="shared" si="379"/>
        <v>0</v>
      </c>
    </row>
    <row r="6028" spans="1:19" x14ac:dyDescent="0.3">
      <c r="A6028" t="s">
        <v>1640</v>
      </c>
      <c r="B6028" s="1">
        <v>42881</v>
      </c>
      <c r="C6028" s="1">
        <v>42886</v>
      </c>
      <c r="D6028">
        <f t="shared" si="376"/>
        <v>2017</v>
      </c>
      <c r="E6028" t="str">
        <f t="shared" si="377"/>
        <v>May</v>
      </c>
      <c r="F6028" t="s">
        <v>37</v>
      </c>
      <c r="G6028" t="s">
        <v>788</v>
      </c>
      <c r="H6028" t="s">
        <v>51</v>
      </c>
      <c r="I6028" t="s">
        <v>1641</v>
      </c>
      <c r="J6028" t="s">
        <v>33</v>
      </c>
      <c r="K6028">
        <v>92704</v>
      </c>
      <c r="L6028" t="s">
        <v>34</v>
      </c>
      <c r="M6028" t="s">
        <v>6264</v>
      </c>
      <c r="N6028" t="s">
        <v>128</v>
      </c>
      <c r="O6028" t="s">
        <v>6026</v>
      </c>
      <c r="P6028" s="4">
        <v>45.36</v>
      </c>
      <c r="Q6028" s="4">
        <v>45.36</v>
      </c>
      <c r="R6028" s="4">
        <f t="shared" si="378"/>
        <v>0</v>
      </c>
      <c r="S6028" s="4">
        <f t="shared" si="379"/>
        <v>0</v>
      </c>
    </row>
    <row r="6029" spans="1:19" ht="15.6" x14ac:dyDescent="0.3">
      <c r="A6029" t="s">
        <v>2584</v>
      </c>
      <c r="B6029" s="1">
        <v>42647</v>
      </c>
      <c r="C6029" s="1">
        <v>42652</v>
      </c>
      <c r="D6029">
        <f t="shared" si="376"/>
        <v>2016</v>
      </c>
      <c r="E6029" t="str">
        <f t="shared" si="377"/>
        <v>Oct</v>
      </c>
      <c r="F6029" t="s">
        <v>37</v>
      </c>
      <c r="G6029" t="s">
        <v>332</v>
      </c>
      <c r="H6029" s="2" t="s">
        <v>22</v>
      </c>
      <c r="I6029" t="s">
        <v>100</v>
      </c>
      <c r="J6029" t="s">
        <v>101</v>
      </c>
      <c r="K6029">
        <v>19134</v>
      </c>
      <c r="L6029" t="s">
        <v>54</v>
      </c>
      <c r="M6029" t="s">
        <v>6264</v>
      </c>
      <c r="N6029" t="s">
        <v>128</v>
      </c>
      <c r="O6029" t="s">
        <v>6026</v>
      </c>
      <c r="P6029" s="4">
        <v>20.736000000000001</v>
      </c>
      <c r="Q6029" s="4">
        <v>18</v>
      </c>
      <c r="R6029" s="4">
        <f t="shared" si="378"/>
        <v>2.7360000000000007</v>
      </c>
      <c r="S6029" s="4">
        <f t="shared" si="379"/>
        <v>0.4104000000000001</v>
      </c>
    </row>
    <row r="6030" spans="1:19" ht="15.6" x14ac:dyDescent="0.3">
      <c r="A6030" t="s">
        <v>843</v>
      </c>
      <c r="B6030" s="1">
        <v>43443</v>
      </c>
      <c r="C6030" s="1">
        <v>43447</v>
      </c>
      <c r="D6030">
        <f t="shared" si="376"/>
        <v>2018</v>
      </c>
      <c r="E6030" t="str">
        <f t="shared" si="377"/>
        <v>Dec</v>
      </c>
      <c r="F6030" t="s">
        <v>37</v>
      </c>
      <c r="G6030" t="s">
        <v>661</v>
      </c>
      <c r="H6030" s="2" t="s">
        <v>22</v>
      </c>
      <c r="I6030" t="s">
        <v>97</v>
      </c>
      <c r="J6030" t="s">
        <v>89</v>
      </c>
      <c r="K6030">
        <v>48234</v>
      </c>
      <c r="L6030" t="s">
        <v>25</v>
      </c>
      <c r="M6030" t="s">
        <v>6264</v>
      </c>
      <c r="N6030" t="s">
        <v>128</v>
      </c>
      <c r="O6030" t="s">
        <v>6026</v>
      </c>
      <c r="P6030" s="4">
        <v>12.96</v>
      </c>
      <c r="Q6030" s="4">
        <v>12.96</v>
      </c>
      <c r="R6030" s="4">
        <f t="shared" si="378"/>
        <v>0</v>
      </c>
      <c r="S6030" s="4">
        <f t="shared" si="379"/>
        <v>0</v>
      </c>
    </row>
    <row r="6031" spans="1:19" ht="15.6" x14ac:dyDescent="0.3">
      <c r="A6031" t="s">
        <v>2435</v>
      </c>
      <c r="B6031" s="1">
        <v>42728</v>
      </c>
      <c r="C6031" s="1">
        <v>42733</v>
      </c>
      <c r="D6031">
        <f t="shared" si="376"/>
        <v>2016</v>
      </c>
      <c r="E6031" t="str">
        <f t="shared" si="377"/>
        <v>Dec</v>
      </c>
      <c r="F6031" t="s">
        <v>37</v>
      </c>
      <c r="G6031" t="s">
        <v>276</v>
      </c>
      <c r="H6031" s="2" t="s">
        <v>22</v>
      </c>
      <c r="I6031" t="s">
        <v>578</v>
      </c>
      <c r="J6031" t="s">
        <v>178</v>
      </c>
      <c r="K6031">
        <v>85023</v>
      </c>
      <c r="L6031" t="s">
        <v>34</v>
      </c>
      <c r="M6031" t="s">
        <v>6265</v>
      </c>
      <c r="N6031" t="s">
        <v>128</v>
      </c>
      <c r="O6031" t="s">
        <v>6026</v>
      </c>
      <c r="P6031" s="4">
        <v>106.232</v>
      </c>
      <c r="Q6031" s="4">
        <v>100</v>
      </c>
      <c r="R6031" s="4">
        <f t="shared" si="378"/>
        <v>6.2319999999999993</v>
      </c>
      <c r="S6031" s="4">
        <f t="shared" si="379"/>
        <v>0.93479999999999985</v>
      </c>
    </row>
    <row r="6032" spans="1:19" ht="15.6" x14ac:dyDescent="0.3">
      <c r="A6032" t="s">
        <v>3889</v>
      </c>
      <c r="B6032" s="1">
        <v>43092</v>
      </c>
      <c r="C6032" s="1">
        <v>43099</v>
      </c>
      <c r="D6032">
        <f t="shared" si="376"/>
        <v>2017</v>
      </c>
      <c r="E6032" t="str">
        <f t="shared" si="377"/>
        <v>Dec</v>
      </c>
      <c r="F6032" t="s">
        <v>37</v>
      </c>
      <c r="G6032" t="s">
        <v>605</v>
      </c>
      <c r="H6032" s="2" t="s">
        <v>22</v>
      </c>
      <c r="I6032" t="s">
        <v>69</v>
      </c>
      <c r="J6032" t="s">
        <v>70</v>
      </c>
      <c r="K6032">
        <v>98103</v>
      </c>
      <c r="L6032" t="s">
        <v>34</v>
      </c>
      <c r="M6032" t="s">
        <v>6265</v>
      </c>
      <c r="N6032" t="s">
        <v>128</v>
      </c>
      <c r="O6032" t="s">
        <v>6026</v>
      </c>
      <c r="P6032" s="4">
        <v>37.94</v>
      </c>
      <c r="Q6032" s="4">
        <v>37.94</v>
      </c>
      <c r="R6032" s="4">
        <f t="shared" si="378"/>
        <v>0</v>
      </c>
      <c r="S6032" s="4">
        <f t="shared" si="379"/>
        <v>0</v>
      </c>
    </row>
    <row r="6033" spans="1:19" ht="15.6" x14ac:dyDescent="0.3">
      <c r="A6033" t="s">
        <v>2505</v>
      </c>
      <c r="B6033" s="1">
        <v>43379</v>
      </c>
      <c r="C6033" s="1">
        <v>43384</v>
      </c>
      <c r="D6033">
        <f t="shared" si="376"/>
        <v>2018</v>
      </c>
      <c r="E6033" t="str">
        <f t="shared" si="377"/>
        <v>Oct</v>
      </c>
      <c r="F6033" t="s">
        <v>37</v>
      </c>
      <c r="G6033" t="s">
        <v>623</v>
      </c>
      <c r="H6033" s="2" t="s">
        <v>22</v>
      </c>
      <c r="I6033" t="s">
        <v>2506</v>
      </c>
      <c r="J6033" t="s">
        <v>980</v>
      </c>
      <c r="K6033">
        <v>83642</v>
      </c>
      <c r="L6033" t="s">
        <v>34</v>
      </c>
      <c r="M6033" t="s">
        <v>6265</v>
      </c>
      <c r="N6033" t="s">
        <v>128</v>
      </c>
      <c r="O6033" t="s">
        <v>6026</v>
      </c>
      <c r="P6033" s="4">
        <v>37.94</v>
      </c>
      <c r="Q6033" s="4">
        <v>37.94</v>
      </c>
      <c r="R6033" s="4">
        <f t="shared" si="378"/>
        <v>0</v>
      </c>
      <c r="S6033" s="4">
        <f t="shared" si="379"/>
        <v>0</v>
      </c>
    </row>
    <row r="6034" spans="1:19" x14ac:dyDescent="0.3">
      <c r="A6034" t="s">
        <v>1609</v>
      </c>
      <c r="B6034" s="1">
        <v>42361</v>
      </c>
      <c r="C6034" s="1">
        <v>42365</v>
      </c>
      <c r="D6034">
        <f t="shared" si="376"/>
        <v>2015</v>
      </c>
      <c r="E6034" t="str">
        <f t="shared" si="377"/>
        <v>Dec</v>
      </c>
      <c r="F6034" t="s">
        <v>67</v>
      </c>
      <c r="G6034" t="s">
        <v>513</v>
      </c>
      <c r="H6034" t="s">
        <v>105</v>
      </c>
      <c r="I6034" t="s">
        <v>1270</v>
      </c>
      <c r="J6034" t="s">
        <v>79</v>
      </c>
      <c r="K6034">
        <v>33614</v>
      </c>
      <c r="L6034" t="s">
        <v>44</v>
      </c>
      <c r="M6034" t="s">
        <v>6265</v>
      </c>
      <c r="N6034" t="s">
        <v>128</v>
      </c>
      <c r="O6034" t="s">
        <v>6026</v>
      </c>
      <c r="P6034" s="4">
        <v>45.527999999999999</v>
      </c>
      <c r="Q6034" s="4">
        <v>45.527999999999999</v>
      </c>
      <c r="R6034" s="4">
        <f t="shared" si="378"/>
        <v>0</v>
      </c>
      <c r="S6034" s="4">
        <f t="shared" si="379"/>
        <v>0</v>
      </c>
    </row>
    <row r="6035" spans="1:19" ht="15.6" x14ac:dyDescent="0.3">
      <c r="A6035" t="s">
        <v>5561</v>
      </c>
      <c r="B6035" s="1">
        <v>42645</v>
      </c>
      <c r="C6035" s="1">
        <v>42651</v>
      </c>
      <c r="D6035">
        <f t="shared" si="376"/>
        <v>2016</v>
      </c>
      <c r="E6035" t="str">
        <f t="shared" si="377"/>
        <v>Oct</v>
      </c>
      <c r="F6035" t="s">
        <v>37</v>
      </c>
      <c r="G6035" t="s">
        <v>2818</v>
      </c>
      <c r="H6035" s="2" t="s">
        <v>22</v>
      </c>
      <c r="I6035" t="s">
        <v>419</v>
      </c>
      <c r="J6035" t="s">
        <v>144</v>
      </c>
      <c r="K6035">
        <v>8701</v>
      </c>
      <c r="L6035" t="s">
        <v>54</v>
      </c>
      <c r="M6035" t="s">
        <v>6265</v>
      </c>
      <c r="N6035" t="s">
        <v>128</v>
      </c>
      <c r="O6035" t="s">
        <v>6026</v>
      </c>
      <c r="P6035" s="4">
        <v>94.85</v>
      </c>
      <c r="Q6035" s="4">
        <v>94.85</v>
      </c>
      <c r="R6035" s="4">
        <f t="shared" si="378"/>
        <v>0</v>
      </c>
      <c r="S6035" s="4">
        <f t="shared" si="379"/>
        <v>0</v>
      </c>
    </row>
    <row r="6036" spans="1:19" ht="15.6" x14ac:dyDescent="0.3">
      <c r="A6036" t="s">
        <v>2559</v>
      </c>
      <c r="B6036" s="1">
        <v>43021</v>
      </c>
      <c r="C6036" s="1">
        <v>43028</v>
      </c>
      <c r="D6036">
        <f t="shared" si="376"/>
        <v>2017</v>
      </c>
      <c r="E6036" t="str">
        <f t="shared" si="377"/>
        <v>Oct</v>
      </c>
      <c r="F6036" t="s">
        <v>37</v>
      </c>
      <c r="G6036" t="s">
        <v>1051</v>
      </c>
      <c r="H6036" s="2" t="s">
        <v>22</v>
      </c>
      <c r="I6036" t="s">
        <v>61</v>
      </c>
      <c r="J6036" t="s">
        <v>62</v>
      </c>
      <c r="K6036">
        <v>10024</v>
      </c>
      <c r="L6036" t="s">
        <v>54</v>
      </c>
      <c r="M6036" t="s">
        <v>6265</v>
      </c>
      <c r="N6036" t="s">
        <v>128</v>
      </c>
      <c r="O6036" t="s">
        <v>6026</v>
      </c>
      <c r="P6036" s="4">
        <v>37.94</v>
      </c>
      <c r="Q6036" s="4">
        <v>37.94</v>
      </c>
      <c r="R6036" s="4">
        <f t="shared" si="378"/>
        <v>0</v>
      </c>
      <c r="S6036" s="4">
        <f t="shared" si="379"/>
        <v>0</v>
      </c>
    </row>
    <row r="6037" spans="1:19" x14ac:dyDescent="0.3">
      <c r="A6037" t="s">
        <v>1280</v>
      </c>
      <c r="B6037" s="1">
        <v>42823</v>
      </c>
      <c r="C6037" s="1">
        <v>42827</v>
      </c>
      <c r="D6037">
        <f t="shared" si="376"/>
        <v>2017</v>
      </c>
      <c r="E6037" t="str">
        <f t="shared" si="377"/>
        <v>Mar</v>
      </c>
      <c r="F6037" t="s">
        <v>67</v>
      </c>
      <c r="G6037" t="s">
        <v>997</v>
      </c>
      <c r="H6037" t="s">
        <v>51</v>
      </c>
      <c r="I6037" t="s">
        <v>23</v>
      </c>
      <c r="J6037" t="s">
        <v>24</v>
      </c>
      <c r="K6037">
        <v>60653</v>
      </c>
      <c r="L6037" t="s">
        <v>25</v>
      </c>
      <c r="M6037" t="s">
        <v>6265</v>
      </c>
      <c r="N6037" t="s">
        <v>128</v>
      </c>
      <c r="O6037" t="s">
        <v>6026</v>
      </c>
      <c r="P6037" s="4">
        <v>45.527999999999999</v>
      </c>
      <c r="Q6037" s="4">
        <v>45.527999999999999</v>
      </c>
      <c r="R6037" s="4">
        <f t="shared" si="378"/>
        <v>0</v>
      </c>
      <c r="S6037" s="4">
        <f t="shared" si="379"/>
        <v>0</v>
      </c>
    </row>
    <row r="6038" spans="1:19" ht="15.6" x14ac:dyDescent="0.3">
      <c r="A6038" t="s">
        <v>6266</v>
      </c>
      <c r="B6038" s="1">
        <v>42729</v>
      </c>
      <c r="C6038" s="1">
        <v>42734</v>
      </c>
      <c r="D6038">
        <f t="shared" si="376"/>
        <v>2016</v>
      </c>
      <c r="E6038" t="str">
        <f t="shared" si="377"/>
        <v>Dec</v>
      </c>
      <c r="F6038" t="s">
        <v>67</v>
      </c>
      <c r="G6038" t="s">
        <v>523</v>
      </c>
      <c r="H6038" s="2" t="s">
        <v>22</v>
      </c>
      <c r="I6038" t="s">
        <v>39</v>
      </c>
      <c r="J6038" t="s">
        <v>33</v>
      </c>
      <c r="K6038">
        <v>92037</v>
      </c>
      <c r="L6038" t="s">
        <v>34</v>
      </c>
      <c r="M6038" t="s">
        <v>6267</v>
      </c>
      <c r="N6038" t="s">
        <v>128</v>
      </c>
      <c r="O6038" t="s">
        <v>6026</v>
      </c>
      <c r="P6038" s="4">
        <v>12.6</v>
      </c>
      <c r="Q6038" s="4">
        <v>12.6</v>
      </c>
      <c r="R6038" s="4">
        <f t="shared" si="378"/>
        <v>0</v>
      </c>
      <c r="S6038" s="4">
        <f t="shared" si="379"/>
        <v>0</v>
      </c>
    </row>
    <row r="6039" spans="1:19" ht="15.6" x14ac:dyDescent="0.3">
      <c r="A6039" t="s">
        <v>1820</v>
      </c>
      <c r="B6039" s="1">
        <v>42554</v>
      </c>
      <c r="C6039" s="1">
        <v>42556</v>
      </c>
      <c r="D6039">
        <f t="shared" si="376"/>
        <v>2016</v>
      </c>
      <c r="E6039" t="str">
        <f t="shared" si="377"/>
        <v>Jul</v>
      </c>
      <c r="F6039" t="s">
        <v>20</v>
      </c>
      <c r="G6039" t="s">
        <v>707</v>
      </c>
      <c r="H6039" s="2" t="s">
        <v>22</v>
      </c>
      <c r="I6039" t="s">
        <v>100</v>
      </c>
      <c r="J6039" t="s">
        <v>101</v>
      </c>
      <c r="K6039">
        <v>19134</v>
      </c>
      <c r="L6039" t="s">
        <v>54</v>
      </c>
      <c r="M6039" t="s">
        <v>6267</v>
      </c>
      <c r="N6039" t="s">
        <v>128</v>
      </c>
      <c r="O6039" t="s">
        <v>6026</v>
      </c>
      <c r="P6039" s="4">
        <v>6.72</v>
      </c>
      <c r="Q6039" s="4">
        <v>5</v>
      </c>
      <c r="R6039" s="4">
        <f t="shared" si="378"/>
        <v>1.7199999999999998</v>
      </c>
      <c r="S6039" s="4">
        <f t="shared" si="379"/>
        <v>0.25799999999999995</v>
      </c>
    </row>
    <row r="6040" spans="1:19" ht="15.6" x14ac:dyDescent="0.3">
      <c r="A6040" t="s">
        <v>1041</v>
      </c>
      <c r="B6040" s="1">
        <v>42584</v>
      </c>
      <c r="C6040" s="1">
        <v>42587</v>
      </c>
      <c r="D6040">
        <f t="shared" si="376"/>
        <v>2016</v>
      </c>
      <c r="E6040" t="str">
        <f t="shared" si="377"/>
        <v>Aug</v>
      </c>
      <c r="F6040" t="s">
        <v>67</v>
      </c>
      <c r="G6040" t="s">
        <v>1042</v>
      </c>
      <c r="H6040" s="2" t="s">
        <v>22</v>
      </c>
      <c r="I6040" t="s">
        <v>57</v>
      </c>
      <c r="J6040" t="s">
        <v>58</v>
      </c>
      <c r="K6040">
        <v>2908</v>
      </c>
      <c r="L6040" t="s">
        <v>54</v>
      </c>
      <c r="M6040" t="s">
        <v>6267</v>
      </c>
      <c r="N6040" t="s">
        <v>128</v>
      </c>
      <c r="O6040" t="s">
        <v>6026</v>
      </c>
      <c r="P6040" s="4">
        <v>8.4</v>
      </c>
      <c r="Q6040" s="4">
        <v>18</v>
      </c>
      <c r="R6040" s="4">
        <f t="shared" si="378"/>
        <v>-9.6</v>
      </c>
      <c r="S6040" s="4">
        <f t="shared" si="379"/>
        <v>-1.44</v>
      </c>
    </row>
    <row r="6041" spans="1:19" x14ac:dyDescent="0.3">
      <c r="A6041" t="s">
        <v>6268</v>
      </c>
      <c r="B6041" s="1">
        <v>43162</v>
      </c>
      <c r="C6041" s="1">
        <v>43166</v>
      </c>
      <c r="D6041">
        <f t="shared" si="376"/>
        <v>2018</v>
      </c>
      <c r="E6041" t="str">
        <f t="shared" si="377"/>
        <v>Mar</v>
      </c>
      <c r="F6041" t="s">
        <v>37</v>
      </c>
      <c r="G6041" t="s">
        <v>2721</v>
      </c>
      <c r="H6041" t="s">
        <v>105</v>
      </c>
      <c r="I6041" t="s">
        <v>116</v>
      </c>
      <c r="J6041" t="s">
        <v>109</v>
      </c>
      <c r="K6041">
        <v>75081</v>
      </c>
      <c r="L6041" t="s">
        <v>25</v>
      </c>
      <c r="M6041" t="s">
        <v>6267</v>
      </c>
      <c r="N6041" t="s">
        <v>128</v>
      </c>
      <c r="O6041" t="s">
        <v>6026</v>
      </c>
      <c r="P6041" s="4">
        <v>26.88</v>
      </c>
      <c r="Q6041" s="4">
        <v>26.88</v>
      </c>
      <c r="R6041" s="4">
        <f t="shared" si="378"/>
        <v>0</v>
      </c>
      <c r="S6041" s="4">
        <f t="shared" si="379"/>
        <v>0</v>
      </c>
    </row>
    <row r="6042" spans="1:19" x14ac:dyDescent="0.3">
      <c r="A6042" t="s">
        <v>1863</v>
      </c>
      <c r="B6042" s="1">
        <v>43070</v>
      </c>
      <c r="C6042" s="1">
        <v>43070</v>
      </c>
      <c r="D6042">
        <f t="shared" si="376"/>
        <v>2017</v>
      </c>
      <c r="E6042" t="str">
        <f t="shared" si="377"/>
        <v>Dec</v>
      </c>
      <c r="F6042" t="s">
        <v>30</v>
      </c>
      <c r="G6042" t="s">
        <v>1274</v>
      </c>
      <c r="H6042" t="s">
        <v>51</v>
      </c>
      <c r="I6042" t="s">
        <v>1864</v>
      </c>
      <c r="J6042" t="s">
        <v>33</v>
      </c>
      <c r="K6042">
        <v>93030</v>
      </c>
      <c r="L6042" t="s">
        <v>34</v>
      </c>
      <c r="M6042" t="s">
        <v>6269</v>
      </c>
      <c r="N6042" t="s">
        <v>128</v>
      </c>
      <c r="O6042" t="s">
        <v>6026</v>
      </c>
      <c r="P6042" s="4">
        <v>47.9</v>
      </c>
      <c r="Q6042" s="4">
        <v>47.9</v>
      </c>
      <c r="R6042" s="4">
        <f t="shared" si="378"/>
        <v>0</v>
      </c>
      <c r="S6042" s="4">
        <f t="shared" si="379"/>
        <v>0</v>
      </c>
    </row>
    <row r="6043" spans="1:19" x14ac:dyDescent="0.3">
      <c r="A6043" t="s">
        <v>6270</v>
      </c>
      <c r="B6043" s="1">
        <v>42982</v>
      </c>
      <c r="C6043" s="1">
        <v>42987</v>
      </c>
      <c r="D6043">
        <f t="shared" si="376"/>
        <v>2017</v>
      </c>
      <c r="E6043" t="str">
        <f t="shared" si="377"/>
        <v>Sep</v>
      </c>
      <c r="F6043" t="s">
        <v>37</v>
      </c>
      <c r="G6043" t="s">
        <v>168</v>
      </c>
      <c r="H6043" t="s">
        <v>51</v>
      </c>
      <c r="I6043" t="s">
        <v>92</v>
      </c>
      <c r="J6043" t="s">
        <v>93</v>
      </c>
      <c r="K6043">
        <v>72401</v>
      </c>
      <c r="L6043" t="s">
        <v>44</v>
      </c>
      <c r="M6043" t="s">
        <v>6269</v>
      </c>
      <c r="N6043" t="s">
        <v>128</v>
      </c>
      <c r="O6043" t="s">
        <v>6026</v>
      </c>
      <c r="P6043" s="4">
        <v>239.5</v>
      </c>
      <c r="Q6043" s="4">
        <v>239.5</v>
      </c>
      <c r="R6043" s="4">
        <f t="shared" si="378"/>
        <v>0</v>
      </c>
      <c r="S6043" s="4">
        <f t="shared" si="379"/>
        <v>0</v>
      </c>
    </row>
    <row r="6044" spans="1:19" ht="15.6" x14ac:dyDescent="0.3">
      <c r="A6044" t="s">
        <v>2144</v>
      </c>
      <c r="B6044" s="1">
        <v>42591</v>
      </c>
      <c r="C6044" s="1">
        <v>42594</v>
      </c>
      <c r="D6044">
        <f t="shared" si="376"/>
        <v>2016</v>
      </c>
      <c r="E6044" t="str">
        <f t="shared" si="377"/>
        <v>Aug</v>
      </c>
      <c r="F6044" t="s">
        <v>20</v>
      </c>
      <c r="G6044" t="s">
        <v>659</v>
      </c>
      <c r="H6044" s="2" t="s">
        <v>22</v>
      </c>
      <c r="I6044" t="s">
        <v>61</v>
      </c>
      <c r="J6044" t="s">
        <v>62</v>
      </c>
      <c r="K6044">
        <v>10024</v>
      </c>
      <c r="L6044" t="s">
        <v>54</v>
      </c>
      <c r="M6044" t="s">
        <v>6269</v>
      </c>
      <c r="N6044" t="s">
        <v>128</v>
      </c>
      <c r="O6044" t="s">
        <v>6026</v>
      </c>
      <c r="P6044" s="4">
        <v>143.69999999999999</v>
      </c>
      <c r="Q6044" s="4">
        <v>143.69999999999999</v>
      </c>
      <c r="R6044" s="4">
        <f t="shared" si="378"/>
        <v>0</v>
      </c>
      <c r="S6044" s="4">
        <f t="shared" si="379"/>
        <v>0</v>
      </c>
    </row>
    <row r="6045" spans="1:19" ht="15.6" x14ac:dyDescent="0.3">
      <c r="A6045" t="s">
        <v>6271</v>
      </c>
      <c r="B6045" s="1">
        <v>43379</v>
      </c>
      <c r="C6045" s="1">
        <v>43384</v>
      </c>
      <c r="D6045">
        <f t="shared" si="376"/>
        <v>2018</v>
      </c>
      <c r="E6045" t="str">
        <f t="shared" si="377"/>
        <v>Oct</v>
      </c>
      <c r="F6045" t="s">
        <v>37</v>
      </c>
      <c r="G6045" t="s">
        <v>1811</v>
      </c>
      <c r="H6045" s="2" t="s">
        <v>22</v>
      </c>
      <c r="I6045" t="s">
        <v>976</v>
      </c>
      <c r="J6045" t="s">
        <v>144</v>
      </c>
      <c r="K6045">
        <v>7109</v>
      </c>
      <c r="L6045" t="s">
        <v>54</v>
      </c>
      <c r="M6045" t="s">
        <v>6269</v>
      </c>
      <c r="N6045" t="s">
        <v>128</v>
      </c>
      <c r="O6045" t="s">
        <v>6026</v>
      </c>
      <c r="P6045" s="4">
        <v>143.69999999999999</v>
      </c>
      <c r="Q6045" s="4">
        <v>143.69999999999999</v>
      </c>
      <c r="R6045" s="4">
        <f t="shared" si="378"/>
        <v>0</v>
      </c>
      <c r="S6045" s="4">
        <f t="shared" si="379"/>
        <v>0</v>
      </c>
    </row>
    <row r="6046" spans="1:19" ht="15.6" x14ac:dyDescent="0.3">
      <c r="A6046" t="s">
        <v>6272</v>
      </c>
      <c r="B6046" s="1">
        <v>42681</v>
      </c>
      <c r="C6046" s="1">
        <v>42687</v>
      </c>
      <c r="D6046">
        <f t="shared" si="376"/>
        <v>2016</v>
      </c>
      <c r="E6046" t="str">
        <f t="shared" si="377"/>
        <v>Nov</v>
      </c>
      <c r="F6046" t="s">
        <v>37</v>
      </c>
      <c r="G6046" t="s">
        <v>1437</v>
      </c>
      <c r="H6046" s="2" t="s">
        <v>22</v>
      </c>
      <c r="I6046" t="s">
        <v>113</v>
      </c>
      <c r="J6046" t="s">
        <v>109</v>
      </c>
      <c r="K6046">
        <v>77036</v>
      </c>
      <c r="L6046" t="s">
        <v>25</v>
      </c>
      <c r="M6046" t="s">
        <v>6269</v>
      </c>
      <c r="N6046" t="s">
        <v>128</v>
      </c>
      <c r="O6046" t="s">
        <v>6026</v>
      </c>
      <c r="P6046" s="4">
        <v>76.64</v>
      </c>
      <c r="Q6046" s="4">
        <v>76.64</v>
      </c>
      <c r="R6046" s="4">
        <f t="shared" si="378"/>
        <v>0</v>
      </c>
      <c r="S6046" s="4">
        <f t="shared" si="379"/>
        <v>0</v>
      </c>
    </row>
    <row r="6047" spans="1:19" ht="15.6" x14ac:dyDescent="0.3">
      <c r="A6047" t="s">
        <v>4154</v>
      </c>
      <c r="B6047" s="1">
        <v>42343</v>
      </c>
      <c r="C6047" s="1">
        <v>42348</v>
      </c>
      <c r="D6047">
        <f t="shared" si="376"/>
        <v>2015</v>
      </c>
      <c r="E6047" t="str">
        <f t="shared" si="377"/>
        <v>Dec</v>
      </c>
      <c r="F6047" t="s">
        <v>37</v>
      </c>
      <c r="G6047" t="s">
        <v>162</v>
      </c>
      <c r="H6047" s="2" t="s">
        <v>22</v>
      </c>
      <c r="I6047" t="s">
        <v>47</v>
      </c>
      <c r="J6047" t="s">
        <v>33</v>
      </c>
      <c r="K6047">
        <v>90045</v>
      </c>
      <c r="L6047" t="s">
        <v>34</v>
      </c>
      <c r="M6047" t="s">
        <v>6273</v>
      </c>
      <c r="N6047" t="s">
        <v>128</v>
      </c>
      <c r="O6047" t="s">
        <v>6026</v>
      </c>
      <c r="P6047" s="4">
        <v>49.12</v>
      </c>
      <c r="Q6047" s="4">
        <v>49.12</v>
      </c>
      <c r="R6047" s="4">
        <f t="shared" si="378"/>
        <v>0</v>
      </c>
      <c r="S6047" s="4">
        <f t="shared" si="379"/>
        <v>0</v>
      </c>
    </row>
    <row r="6048" spans="1:19" x14ac:dyDescent="0.3">
      <c r="A6048" t="s">
        <v>1978</v>
      </c>
      <c r="B6048" s="1">
        <v>43049</v>
      </c>
      <c r="C6048" s="1">
        <v>43052</v>
      </c>
      <c r="D6048">
        <f t="shared" si="376"/>
        <v>2017</v>
      </c>
      <c r="E6048" t="str">
        <f t="shared" si="377"/>
        <v>Nov</v>
      </c>
      <c r="F6048" t="s">
        <v>67</v>
      </c>
      <c r="G6048" t="s">
        <v>1262</v>
      </c>
      <c r="H6048" t="s">
        <v>51</v>
      </c>
      <c r="I6048" t="s">
        <v>47</v>
      </c>
      <c r="J6048" t="s">
        <v>33</v>
      </c>
      <c r="K6048">
        <v>90036</v>
      </c>
      <c r="L6048" t="s">
        <v>34</v>
      </c>
      <c r="M6048" t="s">
        <v>6273</v>
      </c>
      <c r="N6048" t="s">
        <v>128</v>
      </c>
      <c r="O6048" t="s">
        <v>6026</v>
      </c>
      <c r="P6048" s="4">
        <v>61.4</v>
      </c>
      <c r="Q6048" s="4">
        <v>61.4</v>
      </c>
      <c r="R6048" s="4">
        <f t="shared" si="378"/>
        <v>0</v>
      </c>
      <c r="S6048" s="4">
        <f t="shared" si="379"/>
        <v>0</v>
      </c>
    </row>
    <row r="6049" spans="1:19" ht="15.6" x14ac:dyDescent="0.3">
      <c r="A6049" t="s">
        <v>2536</v>
      </c>
      <c r="B6049" s="1">
        <v>43420</v>
      </c>
      <c r="C6049" s="1">
        <v>43423</v>
      </c>
      <c r="D6049">
        <f t="shared" si="376"/>
        <v>2018</v>
      </c>
      <c r="E6049" t="str">
        <f t="shared" si="377"/>
        <v>Nov</v>
      </c>
      <c r="F6049" t="s">
        <v>20</v>
      </c>
      <c r="G6049" t="s">
        <v>1319</v>
      </c>
      <c r="H6049" s="2" t="s">
        <v>22</v>
      </c>
      <c r="I6049" t="s">
        <v>69</v>
      </c>
      <c r="J6049" t="s">
        <v>70</v>
      </c>
      <c r="K6049">
        <v>98103</v>
      </c>
      <c r="L6049" t="s">
        <v>34</v>
      </c>
      <c r="M6049" t="s">
        <v>6273</v>
      </c>
      <c r="N6049" t="s">
        <v>128</v>
      </c>
      <c r="O6049" t="s">
        <v>6026</v>
      </c>
      <c r="P6049" s="4">
        <v>73.680000000000007</v>
      </c>
      <c r="Q6049" s="4">
        <v>73.680000000000007</v>
      </c>
      <c r="R6049" s="4">
        <f t="shared" si="378"/>
        <v>0</v>
      </c>
      <c r="S6049" s="4">
        <f t="shared" si="379"/>
        <v>0</v>
      </c>
    </row>
    <row r="6050" spans="1:19" ht="15.6" x14ac:dyDescent="0.3">
      <c r="A6050" t="s">
        <v>4276</v>
      </c>
      <c r="B6050" s="1">
        <v>42129</v>
      </c>
      <c r="C6050" s="1">
        <v>42133</v>
      </c>
      <c r="D6050">
        <f t="shared" si="376"/>
        <v>2015</v>
      </c>
      <c r="E6050" t="str">
        <f t="shared" si="377"/>
        <v>May</v>
      </c>
      <c r="F6050" t="s">
        <v>67</v>
      </c>
      <c r="G6050" t="s">
        <v>288</v>
      </c>
      <c r="H6050" s="2" t="s">
        <v>22</v>
      </c>
      <c r="I6050" t="s">
        <v>645</v>
      </c>
      <c r="J6050" t="s">
        <v>205</v>
      </c>
      <c r="K6050">
        <v>40475</v>
      </c>
      <c r="L6050" t="s">
        <v>44</v>
      </c>
      <c r="M6050" t="s">
        <v>6273</v>
      </c>
      <c r="N6050" t="s">
        <v>128</v>
      </c>
      <c r="O6050" t="s">
        <v>6026</v>
      </c>
      <c r="P6050" s="4">
        <v>24.56</v>
      </c>
      <c r="Q6050" s="4">
        <v>24.56</v>
      </c>
      <c r="R6050" s="4">
        <f t="shared" si="378"/>
        <v>0</v>
      </c>
      <c r="S6050" s="4">
        <f t="shared" si="379"/>
        <v>0</v>
      </c>
    </row>
    <row r="6051" spans="1:19" ht="15.6" x14ac:dyDescent="0.3">
      <c r="A6051" t="s">
        <v>2625</v>
      </c>
      <c r="B6051" s="1">
        <v>42336</v>
      </c>
      <c r="C6051" s="1">
        <v>42339</v>
      </c>
      <c r="D6051">
        <f t="shared" si="376"/>
        <v>2015</v>
      </c>
      <c r="E6051" t="str">
        <f t="shared" si="377"/>
        <v>Nov</v>
      </c>
      <c r="F6051" t="s">
        <v>67</v>
      </c>
      <c r="G6051" t="s">
        <v>2348</v>
      </c>
      <c r="H6051" s="2" t="s">
        <v>22</v>
      </c>
      <c r="I6051" t="s">
        <v>139</v>
      </c>
      <c r="J6051" t="s">
        <v>698</v>
      </c>
      <c r="K6051">
        <v>29203</v>
      </c>
      <c r="L6051" t="s">
        <v>44</v>
      </c>
      <c r="M6051" t="s">
        <v>6273</v>
      </c>
      <c r="N6051" t="s">
        <v>128</v>
      </c>
      <c r="O6051" t="s">
        <v>6026</v>
      </c>
      <c r="P6051" s="4">
        <v>85.96</v>
      </c>
      <c r="Q6051" s="4">
        <v>85.96</v>
      </c>
      <c r="R6051" s="4">
        <f t="shared" si="378"/>
        <v>0</v>
      </c>
      <c r="S6051" s="4">
        <f t="shared" si="379"/>
        <v>0</v>
      </c>
    </row>
    <row r="6052" spans="1:19" ht="15.6" x14ac:dyDescent="0.3">
      <c r="A6052" t="s">
        <v>6274</v>
      </c>
      <c r="B6052" s="1">
        <v>42631</v>
      </c>
      <c r="C6052" s="1">
        <v>42635</v>
      </c>
      <c r="D6052">
        <f t="shared" si="376"/>
        <v>2016</v>
      </c>
      <c r="E6052" t="str">
        <f t="shared" si="377"/>
        <v>Sep</v>
      </c>
      <c r="F6052" t="s">
        <v>67</v>
      </c>
      <c r="G6052" t="s">
        <v>1269</v>
      </c>
      <c r="H6052" s="2" t="s">
        <v>22</v>
      </c>
      <c r="I6052" t="s">
        <v>406</v>
      </c>
      <c r="J6052" t="s">
        <v>33</v>
      </c>
      <c r="K6052">
        <v>90805</v>
      </c>
      <c r="L6052" t="s">
        <v>34</v>
      </c>
      <c r="M6052" t="s">
        <v>6275</v>
      </c>
      <c r="N6052" t="s">
        <v>128</v>
      </c>
      <c r="O6052" t="s">
        <v>6026</v>
      </c>
      <c r="P6052" s="4">
        <v>19.920000000000002</v>
      </c>
      <c r="Q6052" s="4">
        <v>18</v>
      </c>
      <c r="R6052" s="4">
        <f t="shared" si="378"/>
        <v>1.9200000000000017</v>
      </c>
      <c r="S6052" s="4">
        <f t="shared" si="379"/>
        <v>0.28800000000000026</v>
      </c>
    </row>
    <row r="6053" spans="1:19" ht="15.6" x14ac:dyDescent="0.3">
      <c r="A6053" t="s">
        <v>6276</v>
      </c>
      <c r="B6053" s="1">
        <v>42351</v>
      </c>
      <c r="C6053" s="1">
        <v>42353</v>
      </c>
      <c r="D6053">
        <f t="shared" si="376"/>
        <v>2015</v>
      </c>
      <c r="E6053" t="str">
        <f t="shared" si="377"/>
        <v>Dec</v>
      </c>
      <c r="F6053" t="s">
        <v>67</v>
      </c>
      <c r="G6053" t="s">
        <v>499</v>
      </c>
      <c r="H6053" s="2" t="s">
        <v>22</v>
      </c>
      <c r="I6053" t="s">
        <v>47</v>
      </c>
      <c r="J6053" t="s">
        <v>33</v>
      </c>
      <c r="K6053">
        <v>90049</v>
      </c>
      <c r="L6053" t="s">
        <v>34</v>
      </c>
      <c r="M6053" t="s">
        <v>6277</v>
      </c>
      <c r="N6053" t="s">
        <v>128</v>
      </c>
      <c r="O6053" t="s">
        <v>6026</v>
      </c>
      <c r="P6053" s="4">
        <v>90.24</v>
      </c>
      <c r="Q6053" s="4">
        <v>90.24</v>
      </c>
      <c r="R6053" s="4">
        <f t="shared" si="378"/>
        <v>0</v>
      </c>
      <c r="S6053" s="4">
        <f t="shared" si="379"/>
        <v>0</v>
      </c>
    </row>
    <row r="6054" spans="1:19" ht="15.6" x14ac:dyDescent="0.3">
      <c r="A6054" t="s">
        <v>6278</v>
      </c>
      <c r="B6054" s="1">
        <v>42275</v>
      </c>
      <c r="C6054" s="1">
        <v>42280</v>
      </c>
      <c r="D6054">
        <f t="shared" si="376"/>
        <v>2015</v>
      </c>
      <c r="E6054" t="str">
        <f t="shared" si="377"/>
        <v>Sep</v>
      </c>
      <c r="F6054" t="s">
        <v>37</v>
      </c>
      <c r="G6054" t="s">
        <v>228</v>
      </c>
      <c r="H6054" s="2" t="s">
        <v>22</v>
      </c>
      <c r="I6054" t="s">
        <v>281</v>
      </c>
      <c r="J6054" t="s">
        <v>83</v>
      </c>
      <c r="K6054">
        <v>28314</v>
      </c>
      <c r="L6054" t="s">
        <v>44</v>
      </c>
      <c r="M6054" t="s">
        <v>6277</v>
      </c>
      <c r="N6054" t="s">
        <v>128</v>
      </c>
      <c r="O6054" t="s">
        <v>6026</v>
      </c>
      <c r="P6054" s="4">
        <v>96.256</v>
      </c>
      <c r="Q6054" s="4">
        <v>96.256</v>
      </c>
      <c r="R6054" s="4">
        <f t="shared" si="378"/>
        <v>0</v>
      </c>
      <c r="S6054" s="4">
        <f t="shared" si="379"/>
        <v>0</v>
      </c>
    </row>
    <row r="6055" spans="1:19" x14ac:dyDescent="0.3">
      <c r="A6055" t="s">
        <v>4204</v>
      </c>
      <c r="B6055" s="1">
        <v>42932</v>
      </c>
      <c r="C6055" s="1">
        <v>42936</v>
      </c>
      <c r="D6055">
        <f t="shared" si="376"/>
        <v>2017</v>
      </c>
      <c r="E6055" t="str">
        <f t="shared" si="377"/>
        <v>Jul</v>
      </c>
      <c r="F6055" t="s">
        <v>67</v>
      </c>
      <c r="G6055" t="s">
        <v>1136</v>
      </c>
      <c r="H6055" t="s">
        <v>51</v>
      </c>
      <c r="I6055" t="s">
        <v>139</v>
      </c>
      <c r="J6055" t="s">
        <v>698</v>
      </c>
      <c r="K6055">
        <v>29203</v>
      </c>
      <c r="L6055" t="s">
        <v>44</v>
      </c>
      <c r="M6055" t="s">
        <v>6279</v>
      </c>
      <c r="N6055" t="s">
        <v>128</v>
      </c>
      <c r="O6055" t="s">
        <v>6026</v>
      </c>
      <c r="P6055" s="4">
        <v>60.12</v>
      </c>
      <c r="Q6055" s="4">
        <v>60.12</v>
      </c>
      <c r="R6055" s="4">
        <f t="shared" si="378"/>
        <v>0</v>
      </c>
      <c r="S6055" s="4">
        <f t="shared" si="379"/>
        <v>0</v>
      </c>
    </row>
    <row r="6056" spans="1:19" x14ac:dyDescent="0.3">
      <c r="A6056" t="s">
        <v>6280</v>
      </c>
      <c r="B6056" s="1">
        <v>43340</v>
      </c>
      <c r="C6056" s="1">
        <v>43344</v>
      </c>
      <c r="D6056">
        <f t="shared" si="376"/>
        <v>2018</v>
      </c>
      <c r="E6056" t="str">
        <f t="shared" si="377"/>
        <v>Aug</v>
      </c>
      <c r="F6056" t="s">
        <v>37</v>
      </c>
      <c r="G6056" t="s">
        <v>1059</v>
      </c>
      <c r="H6056" t="s">
        <v>105</v>
      </c>
      <c r="I6056" t="s">
        <v>23</v>
      </c>
      <c r="J6056" t="s">
        <v>24</v>
      </c>
      <c r="K6056">
        <v>60623</v>
      </c>
      <c r="L6056" t="s">
        <v>25</v>
      </c>
      <c r="M6056" t="s">
        <v>6279</v>
      </c>
      <c r="N6056" t="s">
        <v>128</v>
      </c>
      <c r="O6056" t="s">
        <v>6026</v>
      </c>
      <c r="P6056" s="4">
        <v>26.72</v>
      </c>
      <c r="Q6056" s="4">
        <v>26.72</v>
      </c>
      <c r="R6056" s="4">
        <f t="shared" si="378"/>
        <v>0</v>
      </c>
      <c r="S6056" s="4">
        <f t="shared" si="379"/>
        <v>0</v>
      </c>
    </row>
    <row r="6057" spans="1:19" x14ac:dyDescent="0.3">
      <c r="A6057" t="s">
        <v>3849</v>
      </c>
      <c r="B6057" s="1">
        <v>42998</v>
      </c>
      <c r="C6057" s="1">
        <v>43002</v>
      </c>
      <c r="D6057">
        <f t="shared" si="376"/>
        <v>2017</v>
      </c>
      <c r="E6057" t="str">
        <f t="shared" si="377"/>
        <v>Sep</v>
      </c>
      <c r="F6057" t="s">
        <v>37</v>
      </c>
      <c r="G6057" t="s">
        <v>2914</v>
      </c>
      <c r="H6057" t="s">
        <v>51</v>
      </c>
      <c r="I6057" t="s">
        <v>32</v>
      </c>
      <c r="J6057" t="s">
        <v>33</v>
      </c>
      <c r="K6057">
        <v>94122</v>
      </c>
      <c r="L6057" t="s">
        <v>34</v>
      </c>
      <c r="M6057" t="s">
        <v>6281</v>
      </c>
      <c r="N6057" t="s">
        <v>128</v>
      </c>
      <c r="O6057" t="s">
        <v>6026</v>
      </c>
      <c r="P6057" s="4">
        <v>65.790000000000006</v>
      </c>
      <c r="Q6057" s="4">
        <v>65.790000000000006</v>
      </c>
      <c r="R6057" s="4">
        <f t="shared" si="378"/>
        <v>0</v>
      </c>
      <c r="S6057" s="4">
        <f t="shared" si="379"/>
        <v>0</v>
      </c>
    </row>
    <row r="6058" spans="1:19" ht="15.6" x14ac:dyDescent="0.3">
      <c r="A6058" t="s">
        <v>6282</v>
      </c>
      <c r="B6058" s="1">
        <v>42149</v>
      </c>
      <c r="C6058" s="1">
        <v>42153</v>
      </c>
      <c r="D6058">
        <f t="shared" si="376"/>
        <v>2015</v>
      </c>
      <c r="E6058" t="str">
        <f t="shared" si="377"/>
        <v>May</v>
      </c>
      <c r="F6058" t="s">
        <v>37</v>
      </c>
      <c r="G6058" t="s">
        <v>2787</v>
      </c>
      <c r="H6058" s="2" t="s">
        <v>22</v>
      </c>
      <c r="I6058" t="s">
        <v>61</v>
      </c>
      <c r="J6058" t="s">
        <v>62</v>
      </c>
      <c r="K6058">
        <v>10035</v>
      </c>
      <c r="L6058" t="s">
        <v>54</v>
      </c>
      <c r="M6058" t="s">
        <v>6281</v>
      </c>
      <c r="N6058" t="s">
        <v>128</v>
      </c>
      <c r="O6058" t="s">
        <v>6026</v>
      </c>
      <c r="P6058" s="4">
        <v>14.62</v>
      </c>
      <c r="Q6058" s="4">
        <v>18</v>
      </c>
      <c r="R6058" s="4">
        <f t="shared" si="378"/>
        <v>-3.3800000000000008</v>
      </c>
      <c r="S6058" s="4">
        <f t="shared" si="379"/>
        <v>-0.50700000000000012</v>
      </c>
    </row>
    <row r="6059" spans="1:19" ht="15.6" x14ac:dyDescent="0.3">
      <c r="A6059" t="s">
        <v>2456</v>
      </c>
      <c r="B6059" s="1">
        <v>43083</v>
      </c>
      <c r="C6059" s="1">
        <v>43088</v>
      </c>
      <c r="D6059">
        <f t="shared" si="376"/>
        <v>2017</v>
      </c>
      <c r="E6059" t="str">
        <f t="shared" si="377"/>
        <v>Dec</v>
      </c>
      <c r="F6059" t="s">
        <v>37</v>
      </c>
      <c r="G6059" t="s">
        <v>985</v>
      </c>
      <c r="H6059" s="2" t="s">
        <v>22</v>
      </c>
      <c r="I6059" t="s">
        <v>61</v>
      </c>
      <c r="J6059" t="s">
        <v>62</v>
      </c>
      <c r="K6059">
        <v>10011</v>
      </c>
      <c r="L6059" t="s">
        <v>54</v>
      </c>
      <c r="M6059" t="s">
        <v>6281</v>
      </c>
      <c r="N6059" t="s">
        <v>128</v>
      </c>
      <c r="O6059" t="s">
        <v>6026</v>
      </c>
      <c r="P6059" s="4">
        <v>14.62</v>
      </c>
      <c r="Q6059" s="4">
        <v>18</v>
      </c>
      <c r="R6059" s="4">
        <f t="shared" si="378"/>
        <v>-3.3800000000000008</v>
      </c>
      <c r="S6059" s="4">
        <f t="shared" si="379"/>
        <v>-0.50700000000000012</v>
      </c>
    </row>
    <row r="6060" spans="1:19" ht="15.6" x14ac:dyDescent="0.3">
      <c r="A6060" t="s">
        <v>6283</v>
      </c>
      <c r="B6060" s="1">
        <v>42933</v>
      </c>
      <c r="C6060" s="1">
        <v>42938</v>
      </c>
      <c r="D6060">
        <f t="shared" si="376"/>
        <v>2017</v>
      </c>
      <c r="E6060" t="str">
        <f t="shared" si="377"/>
        <v>Jul</v>
      </c>
      <c r="F6060" t="s">
        <v>37</v>
      </c>
      <c r="G6060" t="s">
        <v>2067</v>
      </c>
      <c r="H6060" s="2" t="s">
        <v>22</v>
      </c>
      <c r="I6060" t="s">
        <v>191</v>
      </c>
      <c r="J6060" t="s">
        <v>192</v>
      </c>
      <c r="K6060">
        <v>65807</v>
      </c>
      <c r="L6060" t="s">
        <v>25</v>
      </c>
      <c r="M6060" t="s">
        <v>6281</v>
      </c>
      <c r="N6060" t="s">
        <v>110</v>
      </c>
      <c r="O6060" t="s">
        <v>6026</v>
      </c>
      <c r="P6060" s="4">
        <v>21.93</v>
      </c>
      <c r="Q6060" s="4">
        <v>18</v>
      </c>
      <c r="R6060" s="4">
        <f t="shared" si="378"/>
        <v>3.9299999999999997</v>
      </c>
      <c r="S6060" s="4">
        <f t="shared" si="379"/>
        <v>0.58949999999999991</v>
      </c>
    </row>
    <row r="6061" spans="1:19" ht="15.6" x14ac:dyDescent="0.3">
      <c r="A6061" t="s">
        <v>3615</v>
      </c>
      <c r="B6061" s="1">
        <v>42669</v>
      </c>
      <c r="C6061" s="1">
        <v>42675</v>
      </c>
      <c r="D6061">
        <f t="shared" si="376"/>
        <v>2016</v>
      </c>
      <c r="E6061" t="str">
        <f t="shared" si="377"/>
        <v>Oct</v>
      </c>
      <c r="F6061" t="s">
        <v>37</v>
      </c>
      <c r="G6061" t="s">
        <v>3616</v>
      </c>
      <c r="H6061" s="2" t="s">
        <v>22</v>
      </c>
      <c r="I6061" t="s">
        <v>191</v>
      </c>
      <c r="J6061" t="s">
        <v>242</v>
      </c>
      <c r="K6061">
        <v>97477</v>
      </c>
      <c r="L6061" t="s">
        <v>34</v>
      </c>
      <c r="M6061" t="s">
        <v>6284</v>
      </c>
      <c r="N6061" t="s">
        <v>128</v>
      </c>
      <c r="O6061" t="s">
        <v>6026</v>
      </c>
      <c r="P6061" s="4">
        <v>131.904</v>
      </c>
      <c r="Q6061" s="4">
        <v>131.904</v>
      </c>
      <c r="R6061" s="4">
        <f t="shared" si="378"/>
        <v>0</v>
      </c>
      <c r="S6061" s="4">
        <f t="shared" si="379"/>
        <v>0</v>
      </c>
    </row>
    <row r="6062" spans="1:19" x14ac:dyDescent="0.3">
      <c r="A6062" t="s">
        <v>530</v>
      </c>
      <c r="B6062" s="1">
        <v>42903</v>
      </c>
      <c r="C6062" s="1">
        <v>42905</v>
      </c>
      <c r="D6062">
        <f t="shared" si="376"/>
        <v>2017</v>
      </c>
      <c r="E6062" t="str">
        <f t="shared" si="377"/>
        <v>Jun</v>
      </c>
      <c r="F6062" t="s">
        <v>20</v>
      </c>
      <c r="G6062" t="s">
        <v>531</v>
      </c>
      <c r="H6062" t="s">
        <v>51</v>
      </c>
      <c r="I6062" t="s">
        <v>47</v>
      </c>
      <c r="J6062" t="s">
        <v>33</v>
      </c>
      <c r="K6062">
        <v>90045</v>
      </c>
      <c r="L6062" t="s">
        <v>34</v>
      </c>
      <c r="M6062" t="s">
        <v>6284</v>
      </c>
      <c r="N6062" t="s">
        <v>128</v>
      </c>
      <c r="O6062" t="s">
        <v>6026</v>
      </c>
      <c r="P6062" s="4">
        <v>219.84</v>
      </c>
      <c r="Q6062" s="4">
        <v>219.84</v>
      </c>
      <c r="R6062" s="4">
        <f t="shared" si="378"/>
        <v>0</v>
      </c>
      <c r="S6062" s="4">
        <f t="shared" si="379"/>
        <v>0</v>
      </c>
    </row>
    <row r="6063" spans="1:19" x14ac:dyDescent="0.3">
      <c r="A6063" t="s">
        <v>3822</v>
      </c>
      <c r="B6063" s="1">
        <v>42856</v>
      </c>
      <c r="C6063" s="1">
        <v>42859</v>
      </c>
      <c r="D6063">
        <f t="shared" si="376"/>
        <v>2017</v>
      </c>
      <c r="E6063" t="str">
        <f t="shared" si="377"/>
        <v>May</v>
      </c>
      <c r="F6063" t="s">
        <v>67</v>
      </c>
      <c r="G6063" t="s">
        <v>2280</v>
      </c>
      <c r="H6063" t="s">
        <v>51</v>
      </c>
      <c r="I6063" t="s">
        <v>2218</v>
      </c>
      <c r="J6063" t="s">
        <v>93</v>
      </c>
      <c r="K6063">
        <v>72209</v>
      </c>
      <c r="L6063" t="s">
        <v>44</v>
      </c>
      <c r="M6063" t="s">
        <v>6284</v>
      </c>
      <c r="N6063" t="s">
        <v>128</v>
      </c>
      <c r="O6063" t="s">
        <v>6026</v>
      </c>
      <c r="P6063" s="4">
        <v>109.92</v>
      </c>
      <c r="Q6063" s="4">
        <v>109.92</v>
      </c>
      <c r="R6063" s="4">
        <f t="shared" si="378"/>
        <v>0</v>
      </c>
      <c r="S6063" s="4">
        <f t="shared" si="379"/>
        <v>0</v>
      </c>
    </row>
    <row r="6064" spans="1:19" ht="15.6" x14ac:dyDescent="0.3">
      <c r="A6064" t="s">
        <v>4150</v>
      </c>
      <c r="B6064" s="1">
        <v>43290</v>
      </c>
      <c r="C6064" s="1">
        <v>43296</v>
      </c>
      <c r="D6064">
        <f t="shared" si="376"/>
        <v>2018</v>
      </c>
      <c r="E6064" t="str">
        <f t="shared" si="377"/>
        <v>Jul</v>
      </c>
      <c r="F6064" t="s">
        <v>37</v>
      </c>
      <c r="G6064" t="s">
        <v>2613</v>
      </c>
      <c r="H6064" s="2" t="s">
        <v>22</v>
      </c>
      <c r="I6064" t="s">
        <v>309</v>
      </c>
      <c r="J6064" t="s">
        <v>310</v>
      </c>
      <c r="K6064">
        <v>6040</v>
      </c>
      <c r="L6064" t="s">
        <v>54</v>
      </c>
      <c r="M6064" t="s">
        <v>6284</v>
      </c>
      <c r="N6064" t="s">
        <v>128</v>
      </c>
      <c r="O6064" t="s">
        <v>6026</v>
      </c>
      <c r="P6064" s="4">
        <v>274.8</v>
      </c>
      <c r="Q6064" s="4">
        <v>274.8</v>
      </c>
      <c r="R6064" s="4">
        <f t="shared" si="378"/>
        <v>0</v>
      </c>
      <c r="S6064" s="4">
        <f t="shared" si="379"/>
        <v>0</v>
      </c>
    </row>
    <row r="6065" spans="1:19" x14ac:dyDescent="0.3">
      <c r="A6065" t="s">
        <v>6285</v>
      </c>
      <c r="B6065" s="1">
        <v>42930</v>
      </c>
      <c r="C6065" s="1">
        <v>42934</v>
      </c>
      <c r="D6065">
        <f t="shared" si="376"/>
        <v>2017</v>
      </c>
      <c r="E6065" t="str">
        <f t="shared" si="377"/>
        <v>Jul</v>
      </c>
      <c r="F6065" t="s">
        <v>67</v>
      </c>
      <c r="G6065" t="s">
        <v>566</v>
      </c>
      <c r="H6065" t="s">
        <v>51</v>
      </c>
      <c r="I6065" t="s">
        <v>3537</v>
      </c>
      <c r="J6065" t="s">
        <v>109</v>
      </c>
      <c r="K6065">
        <v>75061</v>
      </c>
      <c r="L6065" t="s">
        <v>25</v>
      </c>
      <c r="M6065" t="s">
        <v>6284</v>
      </c>
      <c r="N6065" t="s">
        <v>128</v>
      </c>
      <c r="O6065" t="s">
        <v>6026</v>
      </c>
      <c r="P6065" s="4">
        <v>219.84</v>
      </c>
      <c r="Q6065" s="4">
        <v>219.84</v>
      </c>
      <c r="R6065" s="4">
        <f t="shared" si="378"/>
        <v>0</v>
      </c>
      <c r="S6065" s="4">
        <f t="shared" si="379"/>
        <v>0</v>
      </c>
    </row>
    <row r="6066" spans="1:19" ht="15.6" x14ac:dyDescent="0.3">
      <c r="A6066" t="s">
        <v>167</v>
      </c>
      <c r="B6066" s="1">
        <v>42317</v>
      </c>
      <c r="C6066" s="1">
        <v>42319</v>
      </c>
      <c r="D6066">
        <f t="shared" si="376"/>
        <v>2015</v>
      </c>
      <c r="E6066" t="str">
        <f t="shared" si="377"/>
        <v>Nov</v>
      </c>
      <c r="F6066" t="s">
        <v>67</v>
      </c>
      <c r="G6066" t="s">
        <v>168</v>
      </c>
      <c r="H6066" s="2" t="s">
        <v>22</v>
      </c>
      <c r="I6066" t="s">
        <v>32</v>
      </c>
      <c r="J6066" t="s">
        <v>33</v>
      </c>
      <c r="K6066">
        <v>94110</v>
      </c>
      <c r="L6066" t="s">
        <v>34</v>
      </c>
      <c r="M6066" t="s">
        <v>6286</v>
      </c>
      <c r="N6066" t="s">
        <v>128</v>
      </c>
      <c r="O6066" t="s">
        <v>6026</v>
      </c>
      <c r="P6066" s="4">
        <v>62.65</v>
      </c>
      <c r="Q6066" s="4">
        <v>62.65</v>
      </c>
      <c r="R6066" s="4">
        <f t="shared" si="378"/>
        <v>0</v>
      </c>
      <c r="S6066" s="4">
        <f t="shared" si="379"/>
        <v>0</v>
      </c>
    </row>
    <row r="6067" spans="1:19" x14ac:dyDescent="0.3">
      <c r="A6067" t="s">
        <v>4787</v>
      </c>
      <c r="B6067" s="1">
        <v>43023</v>
      </c>
      <c r="C6067" s="1">
        <v>43029</v>
      </c>
      <c r="D6067">
        <f t="shared" si="376"/>
        <v>2017</v>
      </c>
      <c r="E6067" t="str">
        <f t="shared" si="377"/>
        <v>Oct</v>
      </c>
      <c r="F6067" t="s">
        <v>37</v>
      </c>
      <c r="G6067" t="s">
        <v>2509</v>
      </c>
      <c r="H6067" t="s">
        <v>51</v>
      </c>
      <c r="I6067" t="s">
        <v>4788</v>
      </c>
      <c r="J6067" t="s">
        <v>415</v>
      </c>
      <c r="K6067">
        <v>84106</v>
      </c>
      <c r="L6067" t="s">
        <v>34</v>
      </c>
      <c r="M6067" t="s">
        <v>6286</v>
      </c>
      <c r="N6067" t="s">
        <v>128</v>
      </c>
      <c r="O6067" t="s">
        <v>6026</v>
      </c>
      <c r="P6067" s="4">
        <v>71.599999999999994</v>
      </c>
      <c r="Q6067" s="4">
        <v>71.599999999999994</v>
      </c>
      <c r="R6067" s="4">
        <f t="shared" si="378"/>
        <v>0</v>
      </c>
      <c r="S6067" s="4">
        <f t="shared" si="379"/>
        <v>0</v>
      </c>
    </row>
    <row r="6068" spans="1:19" x14ac:dyDescent="0.3">
      <c r="A6068" t="s">
        <v>823</v>
      </c>
      <c r="B6068" s="1">
        <v>42714</v>
      </c>
      <c r="C6068" s="1">
        <v>42720</v>
      </c>
      <c r="D6068">
        <f t="shared" si="376"/>
        <v>2016</v>
      </c>
      <c r="E6068" t="str">
        <f t="shared" si="377"/>
        <v>Dec</v>
      </c>
      <c r="F6068" t="s">
        <v>37</v>
      </c>
      <c r="G6068" t="s">
        <v>824</v>
      </c>
      <c r="H6068" t="s">
        <v>51</v>
      </c>
      <c r="I6068" t="s">
        <v>394</v>
      </c>
      <c r="J6068" t="s">
        <v>140</v>
      </c>
      <c r="K6068">
        <v>21215</v>
      </c>
      <c r="L6068" t="s">
        <v>54</v>
      </c>
      <c r="M6068" t="s">
        <v>6286</v>
      </c>
      <c r="N6068" t="s">
        <v>128</v>
      </c>
      <c r="O6068" t="s">
        <v>6026</v>
      </c>
      <c r="P6068" s="4">
        <v>44.75</v>
      </c>
      <c r="Q6068" s="4">
        <v>44.75</v>
      </c>
      <c r="R6068" s="4">
        <f t="shared" si="378"/>
        <v>0</v>
      </c>
      <c r="S6068" s="4">
        <f t="shared" si="379"/>
        <v>0</v>
      </c>
    </row>
    <row r="6069" spans="1:19" x14ac:dyDescent="0.3">
      <c r="A6069" t="s">
        <v>3318</v>
      </c>
      <c r="B6069" s="1">
        <v>43058</v>
      </c>
      <c r="C6069" s="1">
        <v>43064</v>
      </c>
      <c r="D6069">
        <f t="shared" si="376"/>
        <v>2017</v>
      </c>
      <c r="E6069" t="str">
        <f t="shared" si="377"/>
        <v>Nov</v>
      </c>
      <c r="F6069" t="s">
        <v>37</v>
      </c>
      <c r="G6069" t="s">
        <v>709</v>
      </c>
      <c r="H6069" t="s">
        <v>51</v>
      </c>
      <c r="I6069" t="s">
        <v>406</v>
      </c>
      <c r="J6069" t="s">
        <v>62</v>
      </c>
      <c r="K6069">
        <v>11561</v>
      </c>
      <c r="L6069" t="s">
        <v>54</v>
      </c>
      <c r="M6069" t="s">
        <v>6286</v>
      </c>
      <c r="N6069" t="s">
        <v>128</v>
      </c>
      <c r="O6069" t="s">
        <v>6026</v>
      </c>
      <c r="P6069" s="4">
        <v>44.75</v>
      </c>
      <c r="Q6069" s="4">
        <v>44.75</v>
      </c>
      <c r="R6069" s="4">
        <f t="shared" si="378"/>
        <v>0</v>
      </c>
      <c r="S6069" s="4">
        <f t="shared" si="379"/>
        <v>0</v>
      </c>
    </row>
    <row r="6070" spans="1:19" x14ac:dyDescent="0.3">
      <c r="A6070" t="s">
        <v>6287</v>
      </c>
      <c r="B6070" s="1">
        <v>43460</v>
      </c>
      <c r="C6070" s="1">
        <v>43466</v>
      </c>
      <c r="D6070">
        <f t="shared" si="376"/>
        <v>2018</v>
      </c>
      <c r="E6070" t="str">
        <f t="shared" si="377"/>
        <v>Dec</v>
      </c>
      <c r="F6070" t="s">
        <v>37</v>
      </c>
      <c r="G6070" t="s">
        <v>222</v>
      </c>
      <c r="H6070" t="s">
        <v>105</v>
      </c>
      <c r="I6070" t="s">
        <v>636</v>
      </c>
      <c r="J6070" t="s">
        <v>878</v>
      </c>
      <c r="K6070">
        <v>52601</v>
      </c>
      <c r="L6070" t="s">
        <v>25</v>
      </c>
      <c r="M6070" t="s">
        <v>6286</v>
      </c>
      <c r="N6070" t="s">
        <v>128</v>
      </c>
      <c r="O6070" t="s">
        <v>6026</v>
      </c>
      <c r="P6070" s="4">
        <v>44.75</v>
      </c>
      <c r="Q6070" s="4">
        <v>44.75</v>
      </c>
      <c r="R6070" s="4">
        <f t="shared" si="378"/>
        <v>0</v>
      </c>
      <c r="S6070" s="4">
        <f t="shared" si="379"/>
        <v>0</v>
      </c>
    </row>
    <row r="6071" spans="1:19" ht="15.6" x14ac:dyDescent="0.3">
      <c r="A6071" t="s">
        <v>6288</v>
      </c>
      <c r="B6071" s="1">
        <v>42729</v>
      </c>
      <c r="C6071" s="1">
        <v>42733</v>
      </c>
      <c r="D6071">
        <f t="shared" si="376"/>
        <v>2016</v>
      </c>
      <c r="E6071" t="str">
        <f t="shared" si="377"/>
        <v>Dec</v>
      </c>
      <c r="F6071" t="s">
        <v>37</v>
      </c>
      <c r="G6071" t="s">
        <v>1825</v>
      </c>
      <c r="H6071" s="2" t="s">
        <v>22</v>
      </c>
      <c r="I6071" t="s">
        <v>47</v>
      </c>
      <c r="J6071" t="s">
        <v>33</v>
      </c>
      <c r="K6071">
        <v>90049</v>
      </c>
      <c r="L6071" t="s">
        <v>34</v>
      </c>
      <c r="M6071" t="s">
        <v>6289</v>
      </c>
      <c r="N6071" t="s">
        <v>128</v>
      </c>
      <c r="O6071" t="s">
        <v>6026</v>
      </c>
      <c r="P6071" s="4">
        <v>9.9600000000000009</v>
      </c>
      <c r="Q6071" s="4">
        <v>9.9600000000000009</v>
      </c>
      <c r="R6071" s="4">
        <f t="shared" si="378"/>
        <v>0</v>
      </c>
      <c r="S6071" s="4">
        <f t="shared" si="379"/>
        <v>0</v>
      </c>
    </row>
    <row r="6072" spans="1:19" ht="15.6" x14ac:dyDescent="0.3">
      <c r="A6072" t="s">
        <v>6290</v>
      </c>
      <c r="B6072" s="1">
        <v>42878</v>
      </c>
      <c r="C6072" s="1">
        <v>42882</v>
      </c>
      <c r="D6072">
        <f t="shared" si="376"/>
        <v>2017</v>
      </c>
      <c r="E6072" t="str">
        <f t="shared" si="377"/>
        <v>May</v>
      </c>
      <c r="F6072" t="s">
        <v>37</v>
      </c>
      <c r="G6072" t="s">
        <v>444</v>
      </c>
      <c r="H6072" s="2" t="s">
        <v>22</v>
      </c>
      <c r="I6072" t="s">
        <v>753</v>
      </c>
      <c r="J6072" t="s">
        <v>754</v>
      </c>
      <c r="K6072">
        <v>35630</v>
      </c>
      <c r="L6072" t="s">
        <v>44</v>
      </c>
      <c r="M6072" t="s">
        <v>6289</v>
      </c>
      <c r="N6072" t="s">
        <v>110</v>
      </c>
      <c r="O6072" t="s">
        <v>6026</v>
      </c>
      <c r="P6072" s="4">
        <v>4.9800000000000004</v>
      </c>
      <c r="Q6072" s="4">
        <v>100</v>
      </c>
      <c r="R6072" s="4">
        <f t="shared" si="378"/>
        <v>-95.02</v>
      </c>
      <c r="S6072" s="4">
        <f t="shared" si="379"/>
        <v>-14.252999999999998</v>
      </c>
    </row>
    <row r="6073" spans="1:19" x14ac:dyDescent="0.3">
      <c r="A6073" t="s">
        <v>959</v>
      </c>
      <c r="B6073" s="1">
        <v>43239</v>
      </c>
      <c r="C6073" s="1">
        <v>43244</v>
      </c>
      <c r="D6073">
        <f t="shared" si="376"/>
        <v>2018</v>
      </c>
      <c r="E6073" t="str">
        <f t="shared" si="377"/>
        <v>May</v>
      </c>
      <c r="F6073" t="s">
        <v>67</v>
      </c>
      <c r="G6073" t="s">
        <v>960</v>
      </c>
      <c r="H6073" t="s">
        <v>51</v>
      </c>
      <c r="I6073" t="s">
        <v>712</v>
      </c>
      <c r="J6073" t="s">
        <v>250</v>
      </c>
      <c r="K6073">
        <v>37918</v>
      </c>
      <c r="L6073" t="s">
        <v>44</v>
      </c>
      <c r="M6073" t="s">
        <v>6289</v>
      </c>
      <c r="N6073" t="s">
        <v>128</v>
      </c>
      <c r="O6073" t="s">
        <v>6026</v>
      </c>
      <c r="P6073" s="4">
        <v>27.888000000000002</v>
      </c>
      <c r="Q6073" s="4">
        <v>80</v>
      </c>
      <c r="R6073" s="4">
        <f t="shared" si="378"/>
        <v>-52.111999999999995</v>
      </c>
      <c r="S6073" s="4">
        <f t="shared" si="379"/>
        <v>-7.8167999999999989</v>
      </c>
    </row>
    <row r="6074" spans="1:19" ht="15.6" x14ac:dyDescent="0.3">
      <c r="A6074" t="s">
        <v>1838</v>
      </c>
      <c r="B6074" s="1">
        <v>42142</v>
      </c>
      <c r="C6074" s="1">
        <v>42144</v>
      </c>
      <c r="D6074">
        <f t="shared" si="376"/>
        <v>2015</v>
      </c>
      <c r="E6074" t="str">
        <f t="shared" si="377"/>
        <v>May</v>
      </c>
      <c r="F6074" t="s">
        <v>67</v>
      </c>
      <c r="G6074" t="s">
        <v>732</v>
      </c>
      <c r="H6074" s="2" t="s">
        <v>22</v>
      </c>
      <c r="I6074" t="s">
        <v>1839</v>
      </c>
      <c r="J6074" t="s">
        <v>233</v>
      </c>
      <c r="K6074">
        <v>44312</v>
      </c>
      <c r="L6074" t="s">
        <v>54</v>
      </c>
      <c r="M6074" t="s">
        <v>6289</v>
      </c>
      <c r="N6074" t="s">
        <v>128</v>
      </c>
      <c r="O6074" t="s">
        <v>6026</v>
      </c>
      <c r="P6074" s="4">
        <v>15.936</v>
      </c>
      <c r="Q6074" s="4">
        <v>18</v>
      </c>
      <c r="R6074" s="4">
        <f t="shared" si="378"/>
        <v>-2.0640000000000001</v>
      </c>
      <c r="S6074" s="4">
        <f t="shared" si="379"/>
        <v>-0.30959999999999999</v>
      </c>
    </row>
    <row r="6075" spans="1:19" ht="15.6" x14ac:dyDescent="0.3">
      <c r="A6075" t="s">
        <v>6291</v>
      </c>
      <c r="B6075" s="1">
        <v>42489</v>
      </c>
      <c r="C6075" s="1">
        <v>42494</v>
      </c>
      <c r="D6075">
        <f t="shared" si="376"/>
        <v>2016</v>
      </c>
      <c r="E6075" t="str">
        <f t="shared" si="377"/>
        <v>Apr</v>
      </c>
      <c r="F6075" t="s">
        <v>67</v>
      </c>
      <c r="G6075" t="s">
        <v>3629</v>
      </c>
      <c r="H6075" s="2" t="s">
        <v>22</v>
      </c>
      <c r="I6075" t="s">
        <v>100</v>
      </c>
      <c r="J6075" t="s">
        <v>101</v>
      </c>
      <c r="K6075">
        <v>19120</v>
      </c>
      <c r="L6075" t="s">
        <v>54</v>
      </c>
      <c r="M6075" t="s">
        <v>6289</v>
      </c>
      <c r="N6075" t="s">
        <v>128</v>
      </c>
      <c r="O6075" t="s">
        <v>6026</v>
      </c>
      <c r="P6075" s="4">
        <v>7.968</v>
      </c>
      <c r="Q6075" s="4">
        <v>18</v>
      </c>
      <c r="R6075" s="4">
        <f t="shared" si="378"/>
        <v>-10.032</v>
      </c>
      <c r="S6075" s="4">
        <f t="shared" si="379"/>
        <v>-1.5047999999999999</v>
      </c>
    </row>
    <row r="6076" spans="1:19" ht="15.6" x14ac:dyDescent="0.3">
      <c r="A6076" t="s">
        <v>6292</v>
      </c>
      <c r="B6076" s="1">
        <v>42197</v>
      </c>
      <c r="C6076" s="1">
        <v>42200</v>
      </c>
      <c r="D6076">
        <f t="shared" si="376"/>
        <v>2015</v>
      </c>
      <c r="E6076" t="str">
        <f t="shared" si="377"/>
        <v>Jul</v>
      </c>
      <c r="F6076" t="s">
        <v>67</v>
      </c>
      <c r="G6076" t="s">
        <v>115</v>
      </c>
      <c r="H6076" s="2" t="s">
        <v>22</v>
      </c>
      <c r="I6076" t="s">
        <v>23</v>
      </c>
      <c r="J6076" t="s">
        <v>24</v>
      </c>
      <c r="K6076">
        <v>60610</v>
      </c>
      <c r="L6076" t="s">
        <v>25</v>
      </c>
      <c r="M6076" t="s">
        <v>6289</v>
      </c>
      <c r="N6076" t="s">
        <v>128</v>
      </c>
      <c r="O6076" t="s">
        <v>6026</v>
      </c>
      <c r="P6076" s="4">
        <v>35.856000000000002</v>
      </c>
      <c r="Q6076" s="4">
        <v>35.856000000000002</v>
      </c>
      <c r="R6076" s="4">
        <f t="shared" si="378"/>
        <v>0</v>
      </c>
      <c r="S6076" s="4">
        <f t="shared" si="379"/>
        <v>0</v>
      </c>
    </row>
    <row r="6077" spans="1:19" ht="15.6" x14ac:dyDescent="0.3">
      <c r="A6077" t="s">
        <v>4352</v>
      </c>
      <c r="B6077" s="1">
        <v>42466</v>
      </c>
      <c r="C6077" s="1">
        <v>42470</v>
      </c>
      <c r="D6077">
        <f t="shared" si="376"/>
        <v>2016</v>
      </c>
      <c r="E6077" t="str">
        <f t="shared" si="377"/>
        <v>Apr</v>
      </c>
      <c r="F6077" t="s">
        <v>37</v>
      </c>
      <c r="G6077" t="s">
        <v>814</v>
      </c>
      <c r="H6077" s="2" t="s">
        <v>22</v>
      </c>
      <c r="I6077" t="s">
        <v>113</v>
      </c>
      <c r="J6077" t="s">
        <v>109</v>
      </c>
      <c r="K6077">
        <v>77041</v>
      </c>
      <c r="L6077" t="s">
        <v>25</v>
      </c>
      <c r="M6077" t="s">
        <v>6289</v>
      </c>
      <c r="N6077" t="s">
        <v>128</v>
      </c>
      <c r="O6077" t="s">
        <v>6026</v>
      </c>
      <c r="P6077" s="4">
        <v>7.968</v>
      </c>
      <c r="Q6077" s="4">
        <v>18</v>
      </c>
      <c r="R6077" s="4">
        <f t="shared" si="378"/>
        <v>-10.032</v>
      </c>
      <c r="S6077" s="4">
        <f t="shared" si="379"/>
        <v>-1.5047999999999999</v>
      </c>
    </row>
    <row r="6078" spans="1:19" x14ac:dyDescent="0.3">
      <c r="A6078" t="s">
        <v>6293</v>
      </c>
      <c r="B6078" s="1">
        <v>43172</v>
      </c>
      <c r="C6078" s="1">
        <v>43177</v>
      </c>
      <c r="D6078">
        <f t="shared" si="376"/>
        <v>2018</v>
      </c>
      <c r="E6078" t="str">
        <f t="shared" si="377"/>
        <v>Mar</v>
      </c>
      <c r="F6078" t="s">
        <v>67</v>
      </c>
      <c r="G6078" t="s">
        <v>2760</v>
      </c>
      <c r="H6078" t="s">
        <v>22</v>
      </c>
      <c r="I6078" t="s">
        <v>3845</v>
      </c>
      <c r="J6078" t="s">
        <v>1031</v>
      </c>
      <c r="K6078">
        <v>87105</v>
      </c>
      <c r="L6078" t="s">
        <v>34</v>
      </c>
      <c r="M6078" t="s">
        <v>6294</v>
      </c>
      <c r="N6078" t="s">
        <v>128</v>
      </c>
      <c r="O6078" t="s">
        <v>6026</v>
      </c>
      <c r="P6078" s="4">
        <v>45.36</v>
      </c>
      <c r="Q6078" s="4">
        <v>45.36</v>
      </c>
      <c r="R6078" s="4">
        <f t="shared" si="378"/>
        <v>0</v>
      </c>
      <c r="S6078" s="4">
        <f t="shared" si="379"/>
        <v>0</v>
      </c>
    </row>
    <row r="6079" spans="1:19" ht="15.6" x14ac:dyDescent="0.3">
      <c r="A6079" t="s">
        <v>6295</v>
      </c>
      <c r="B6079" s="1">
        <v>43248</v>
      </c>
      <c r="C6079" s="1">
        <v>43253</v>
      </c>
      <c r="D6079">
        <f t="shared" si="376"/>
        <v>2018</v>
      </c>
      <c r="E6079" t="str">
        <f t="shared" si="377"/>
        <v>May</v>
      </c>
      <c r="F6079" t="s">
        <v>37</v>
      </c>
      <c r="G6079" t="s">
        <v>1608</v>
      </c>
      <c r="H6079" s="2" t="s">
        <v>22</v>
      </c>
      <c r="I6079" t="s">
        <v>578</v>
      </c>
      <c r="J6079" t="s">
        <v>178</v>
      </c>
      <c r="K6079">
        <v>85023</v>
      </c>
      <c r="L6079" t="s">
        <v>34</v>
      </c>
      <c r="M6079" t="s">
        <v>6294</v>
      </c>
      <c r="N6079" t="s">
        <v>128</v>
      </c>
      <c r="O6079" t="s">
        <v>6026</v>
      </c>
      <c r="P6079" s="4">
        <v>15.552</v>
      </c>
      <c r="Q6079" s="4">
        <v>100</v>
      </c>
      <c r="R6079" s="4">
        <f t="shared" si="378"/>
        <v>-84.448000000000008</v>
      </c>
      <c r="S6079" s="4">
        <f t="shared" si="379"/>
        <v>-12.667200000000001</v>
      </c>
    </row>
    <row r="6080" spans="1:19" x14ac:dyDescent="0.3">
      <c r="A6080" t="s">
        <v>4574</v>
      </c>
      <c r="B6080" s="1">
        <v>42892</v>
      </c>
      <c r="C6080" s="1">
        <v>42893</v>
      </c>
      <c r="D6080">
        <f t="shared" si="376"/>
        <v>2017</v>
      </c>
      <c r="E6080" t="str">
        <f t="shared" si="377"/>
        <v>Jun</v>
      </c>
      <c r="F6080" t="s">
        <v>20</v>
      </c>
      <c r="G6080" t="s">
        <v>1455</v>
      </c>
      <c r="H6080" t="s">
        <v>51</v>
      </c>
      <c r="I6080" t="s">
        <v>2218</v>
      </c>
      <c r="J6080" t="s">
        <v>93</v>
      </c>
      <c r="K6080">
        <v>72209</v>
      </c>
      <c r="L6080" t="s">
        <v>44</v>
      </c>
      <c r="M6080" t="s">
        <v>6294</v>
      </c>
      <c r="N6080" t="s">
        <v>128</v>
      </c>
      <c r="O6080" t="s">
        <v>6026</v>
      </c>
      <c r="P6080" s="4">
        <v>12.96</v>
      </c>
      <c r="Q6080" s="4">
        <v>12.96</v>
      </c>
      <c r="R6080" s="4">
        <f t="shared" si="378"/>
        <v>0</v>
      </c>
      <c r="S6080" s="4">
        <f t="shared" si="379"/>
        <v>0</v>
      </c>
    </row>
    <row r="6081" spans="1:19" ht="15.6" x14ac:dyDescent="0.3">
      <c r="A6081" t="s">
        <v>6296</v>
      </c>
      <c r="B6081" s="1">
        <v>43271</v>
      </c>
      <c r="C6081" s="1">
        <v>43278</v>
      </c>
      <c r="D6081">
        <f t="shared" si="376"/>
        <v>2018</v>
      </c>
      <c r="E6081" t="str">
        <f t="shared" si="377"/>
        <v>Jun</v>
      </c>
      <c r="F6081" t="s">
        <v>37</v>
      </c>
      <c r="G6081" t="s">
        <v>1925</v>
      </c>
      <c r="H6081" s="2" t="s">
        <v>22</v>
      </c>
      <c r="I6081" t="s">
        <v>645</v>
      </c>
      <c r="J6081" t="s">
        <v>158</v>
      </c>
      <c r="K6081">
        <v>23223</v>
      </c>
      <c r="L6081" t="s">
        <v>44</v>
      </c>
      <c r="M6081" t="s">
        <v>6294</v>
      </c>
      <c r="N6081" t="s">
        <v>128</v>
      </c>
      <c r="O6081" t="s">
        <v>6026</v>
      </c>
      <c r="P6081" s="4">
        <v>32.4</v>
      </c>
      <c r="Q6081" s="4">
        <v>32.4</v>
      </c>
      <c r="R6081" s="4">
        <f t="shared" si="378"/>
        <v>0</v>
      </c>
      <c r="S6081" s="4">
        <f t="shared" si="379"/>
        <v>0</v>
      </c>
    </row>
    <row r="6082" spans="1:19" ht="15.6" x14ac:dyDescent="0.3">
      <c r="A6082" t="s">
        <v>6297</v>
      </c>
      <c r="B6082" s="1">
        <v>43211</v>
      </c>
      <c r="C6082" s="1">
        <v>43213</v>
      </c>
      <c r="D6082">
        <f t="shared" ref="D6082:D6145" si="380">YEAR(B6082)</f>
        <v>2018</v>
      </c>
      <c r="E6082" t="str">
        <f t="shared" ref="E6082:E6145" si="381">TEXT(B6082,"mmm")</f>
        <v>Apr</v>
      </c>
      <c r="F6082" t="s">
        <v>20</v>
      </c>
      <c r="G6082" t="s">
        <v>716</v>
      </c>
      <c r="H6082" s="2" t="s">
        <v>22</v>
      </c>
      <c r="I6082" t="s">
        <v>113</v>
      </c>
      <c r="J6082" t="s">
        <v>109</v>
      </c>
      <c r="K6082">
        <v>77070</v>
      </c>
      <c r="L6082" t="s">
        <v>25</v>
      </c>
      <c r="M6082" t="s">
        <v>6294</v>
      </c>
      <c r="N6082" t="s">
        <v>128</v>
      </c>
      <c r="O6082" t="s">
        <v>6026</v>
      </c>
      <c r="P6082" s="4">
        <v>20.736000000000001</v>
      </c>
      <c r="Q6082" s="4">
        <v>18</v>
      </c>
      <c r="R6082" s="4">
        <f t="shared" si="378"/>
        <v>2.7360000000000007</v>
      </c>
      <c r="S6082" s="4">
        <f t="shared" si="379"/>
        <v>0.4104000000000001</v>
      </c>
    </row>
    <row r="6083" spans="1:19" x14ac:dyDescent="0.3">
      <c r="A6083" t="s">
        <v>6298</v>
      </c>
      <c r="B6083" s="1">
        <v>42448</v>
      </c>
      <c r="C6083" s="1">
        <v>42453</v>
      </c>
      <c r="D6083">
        <f t="shared" si="380"/>
        <v>2016</v>
      </c>
      <c r="E6083" t="str">
        <f t="shared" si="381"/>
        <v>Mar</v>
      </c>
      <c r="F6083" t="s">
        <v>37</v>
      </c>
      <c r="G6083" t="s">
        <v>544</v>
      </c>
      <c r="H6083" t="s">
        <v>105</v>
      </c>
      <c r="I6083" t="s">
        <v>6299</v>
      </c>
      <c r="J6083" t="s">
        <v>79</v>
      </c>
      <c r="K6083">
        <v>33161</v>
      </c>
      <c r="L6083" t="s">
        <v>44</v>
      </c>
      <c r="M6083" t="s">
        <v>6300</v>
      </c>
      <c r="N6083" t="s">
        <v>128</v>
      </c>
      <c r="O6083" t="s">
        <v>6026</v>
      </c>
      <c r="P6083" s="4">
        <v>14.496</v>
      </c>
      <c r="Q6083" s="4">
        <v>14.496</v>
      </c>
      <c r="R6083" s="4">
        <f t="shared" ref="R6083:R6146" si="382">P6083-Q6083</f>
        <v>0</v>
      </c>
      <c r="S6083" s="4">
        <f t="shared" ref="S6083:S6146" si="383">0.15*R6083</f>
        <v>0</v>
      </c>
    </row>
    <row r="6084" spans="1:19" x14ac:dyDescent="0.3">
      <c r="A6084" t="s">
        <v>6301</v>
      </c>
      <c r="B6084" s="1">
        <v>43408</v>
      </c>
      <c r="C6084" s="1">
        <v>43415</v>
      </c>
      <c r="D6084">
        <f t="shared" si="380"/>
        <v>2018</v>
      </c>
      <c r="E6084" t="str">
        <f t="shared" si="381"/>
        <v>Nov</v>
      </c>
      <c r="F6084" t="s">
        <v>37</v>
      </c>
      <c r="G6084" t="s">
        <v>944</v>
      </c>
      <c r="H6084" t="s">
        <v>22</v>
      </c>
      <c r="I6084" t="s">
        <v>139</v>
      </c>
      <c r="J6084" t="s">
        <v>250</v>
      </c>
      <c r="K6084">
        <v>38401</v>
      </c>
      <c r="L6084" t="s">
        <v>44</v>
      </c>
      <c r="M6084" t="s">
        <v>6300</v>
      </c>
      <c r="N6084" t="s">
        <v>128</v>
      </c>
      <c r="O6084" t="s">
        <v>6026</v>
      </c>
      <c r="P6084" s="4">
        <v>9.6639999999999997</v>
      </c>
      <c r="Q6084" s="4">
        <v>9.6639999999999997</v>
      </c>
      <c r="R6084" s="4">
        <f t="shared" si="382"/>
        <v>0</v>
      </c>
      <c r="S6084" s="4">
        <f t="shared" si="383"/>
        <v>0</v>
      </c>
    </row>
    <row r="6085" spans="1:19" x14ac:dyDescent="0.3">
      <c r="A6085" t="s">
        <v>582</v>
      </c>
      <c r="B6085" s="1">
        <v>42687</v>
      </c>
      <c r="C6085" s="1">
        <v>42693</v>
      </c>
      <c r="D6085">
        <f t="shared" si="380"/>
        <v>2016</v>
      </c>
      <c r="E6085" t="str">
        <f t="shared" si="381"/>
        <v>Nov</v>
      </c>
      <c r="F6085" t="s">
        <v>37</v>
      </c>
      <c r="G6085" t="s">
        <v>583</v>
      </c>
      <c r="H6085" t="s">
        <v>51</v>
      </c>
      <c r="I6085" t="s">
        <v>466</v>
      </c>
      <c r="J6085" t="s">
        <v>53</v>
      </c>
      <c r="K6085">
        <v>19711</v>
      </c>
      <c r="L6085" t="s">
        <v>54</v>
      </c>
      <c r="M6085" t="s">
        <v>6300</v>
      </c>
      <c r="N6085" t="s">
        <v>128</v>
      </c>
      <c r="O6085" t="s">
        <v>6026</v>
      </c>
      <c r="P6085" s="4">
        <v>42.28</v>
      </c>
      <c r="Q6085" s="4">
        <v>42.28</v>
      </c>
      <c r="R6085" s="4">
        <f t="shared" si="382"/>
        <v>0</v>
      </c>
      <c r="S6085" s="4">
        <f t="shared" si="383"/>
        <v>0</v>
      </c>
    </row>
    <row r="6086" spans="1:19" ht="15.6" x14ac:dyDescent="0.3">
      <c r="A6086" t="s">
        <v>1373</v>
      </c>
      <c r="B6086" s="1">
        <v>42145</v>
      </c>
      <c r="C6086" s="1">
        <v>42147</v>
      </c>
      <c r="D6086">
        <f t="shared" si="380"/>
        <v>2015</v>
      </c>
      <c r="E6086" t="str">
        <f t="shared" si="381"/>
        <v>May</v>
      </c>
      <c r="F6086" t="s">
        <v>67</v>
      </c>
      <c r="G6086" t="s">
        <v>932</v>
      </c>
      <c r="H6086" s="2" t="s">
        <v>22</v>
      </c>
      <c r="I6086" t="s">
        <v>113</v>
      </c>
      <c r="J6086" t="s">
        <v>109</v>
      </c>
      <c r="K6086">
        <v>77070</v>
      </c>
      <c r="L6086" t="s">
        <v>25</v>
      </c>
      <c r="M6086" t="s">
        <v>6300</v>
      </c>
      <c r="N6086" t="s">
        <v>128</v>
      </c>
      <c r="O6086" t="s">
        <v>6026</v>
      </c>
      <c r="P6086" s="4">
        <v>4.8319999999999999</v>
      </c>
      <c r="Q6086" s="4">
        <v>5</v>
      </c>
      <c r="R6086" s="4">
        <f t="shared" si="382"/>
        <v>-0.16800000000000015</v>
      </c>
      <c r="S6086" s="4">
        <f t="shared" si="383"/>
        <v>-2.5200000000000021E-2</v>
      </c>
    </row>
    <row r="6087" spans="1:19" x14ac:dyDescent="0.3">
      <c r="A6087" t="s">
        <v>6302</v>
      </c>
      <c r="B6087" s="1">
        <v>42843</v>
      </c>
      <c r="C6087" s="1">
        <v>42848</v>
      </c>
      <c r="D6087">
        <f t="shared" si="380"/>
        <v>2017</v>
      </c>
      <c r="E6087" t="str">
        <f t="shared" si="381"/>
        <v>Apr</v>
      </c>
      <c r="F6087" t="s">
        <v>37</v>
      </c>
      <c r="G6087" t="s">
        <v>2970</v>
      </c>
      <c r="H6087" t="s">
        <v>51</v>
      </c>
      <c r="I6087" t="s">
        <v>852</v>
      </c>
      <c r="J6087" t="s">
        <v>24</v>
      </c>
      <c r="K6087">
        <v>60126</v>
      </c>
      <c r="L6087" t="s">
        <v>25</v>
      </c>
      <c r="M6087" t="s">
        <v>6300</v>
      </c>
      <c r="N6087" t="s">
        <v>128</v>
      </c>
      <c r="O6087" t="s">
        <v>6026</v>
      </c>
      <c r="P6087" s="4">
        <v>9.6639999999999997</v>
      </c>
      <c r="Q6087" s="4">
        <v>9.6639999999999997</v>
      </c>
      <c r="R6087" s="4">
        <f t="shared" si="382"/>
        <v>0</v>
      </c>
      <c r="S6087" s="4">
        <f t="shared" si="383"/>
        <v>0</v>
      </c>
    </row>
    <row r="6088" spans="1:19" x14ac:dyDescent="0.3">
      <c r="A6088" t="s">
        <v>4694</v>
      </c>
      <c r="B6088" s="1">
        <v>42346</v>
      </c>
      <c r="C6088" s="1">
        <v>42351</v>
      </c>
      <c r="D6088">
        <f t="shared" si="380"/>
        <v>2015</v>
      </c>
      <c r="E6088" t="str">
        <f t="shared" si="381"/>
        <v>Dec</v>
      </c>
      <c r="F6088" t="s">
        <v>37</v>
      </c>
      <c r="G6088" t="s">
        <v>68</v>
      </c>
      <c r="H6088" t="s">
        <v>105</v>
      </c>
      <c r="I6088" t="s">
        <v>431</v>
      </c>
      <c r="J6088" t="s">
        <v>242</v>
      </c>
      <c r="K6088">
        <v>97301</v>
      </c>
      <c r="L6088" t="s">
        <v>34</v>
      </c>
      <c r="M6088" t="s">
        <v>6303</v>
      </c>
      <c r="N6088" t="s">
        <v>128</v>
      </c>
      <c r="O6088" t="s">
        <v>6026</v>
      </c>
      <c r="P6088" s="4">
        <v>10.368</v>
      </c>
      <c r="Q6088" s="4">
        <v>10.368</v>
      </c>
      <c r="R6088" s="4">
        <f t="shared" si="382"/>
        <v>0</v>
      </c>
      <c r="S6088" s="4">
        <f t="shared" si="383"/>
        <v>0</v>
      </c>
    </row>
    <row r="6089" spans="1:19" x14ac:dyDescent="0.3">
      <c r="A6089" t="s">
        <v>5180</v>
      </c>
      <c r="B6089" s="1">
        <v>42113</v>
      </c>
      <c r="C6089" s="1">
        <v>42117</v>
      </c>
      <c r="D6089">
        <f t="shared" si="380"/>
        <v>2015</v>
      </c>
      <c r="E6089" t="str">
        <f t="shared" si="381"/>
        <v>Apr</v>
      </c>
      <c r="F6089" t="s">
        <v>67</v>
      </c>
      <c r="G6089" t="s">
        <v>2393</v>
      </c>
      <c r="H6089" t="s">
        <v>105</v>
      </c>
      <c r="I6089" t="s">
        <v>422</v>
      </c>
      <c r="J6089" t="s">
        <v>158</v>
      </c>
      <c r="K6089">
        <v>22204</v>
      </c>
      <c r="L6089" t="s">
        <v>44</v>
      </c>
      <c r="M6089" t="s">
        <v>6303</v>
      </c>
      <c r="N6089" t="s">
        <v>128</v>
      </c>
      <c r="O6089" t="s">
        <v>6026</v>
      </c>
      <c r="P6089" s="4">
        <v>71.28</v>
      </c>
      <c r="Q6089" s="4">
        <v>71.28</v>
      </c>
      <c r="R6089" s="4">
        <f t="shared" si="382"/>
        <v>0</v>
      </c>
      <c r="S6089" s="4">
        <f t="shared" si="383"/>
        <v>0</v>
      </c>
    </row>
    <row r="6090" spans="1:19" ht="15.6" x14ac:dyDescent="0.3">
      <c r="A6090" t="s">
        <v>1476</v>
      </c>
      <c r="B6090" s="1">
        <v>42903</v>
      </c>
      <c r="C6090" s="1">
        <v>42904</v>
      </c>
      <c r="D6090">
        <f t="shared" si="380"/>
        <v>2017</v>
      </c>
      <c r="E6090" t="str">
        <f t="shared" si="381"/>
        <v>Jun</v>
      </c>
      <c r="F6090" t="s">
        <v>20</v>
      </c>
      <c r="G6090" t="s">
        <v>1477</v>
      </c>
      <c r="H6090" s="2" t="s">
        <v>22</v>
      </c>
      <c r="I6090" t="s">
        <v>232</v>
      </c>
      <c r="J6090" t="s">
        <v>62</v>
      </c>
      <c r="K6090">
        <v>12180</v>
      </c>
      <c r="L6090" t="s">
        <v>54</v>
      </c>
      <c r="M6090" t="s">
        <v>6303</v>
      </c>
      <c r="N6090" t="s">
        <v>128</v>
      </c>
      <c r="O6090" t="s">
        <v>6026</v>
      </c>
      <c r="P6090" s="4">
        <v>32.4</v>
      </c>
      <c r="Q6090" s="4">
        <v>32.4</v>
      </c>
      <c r="R6090" s="4">
        <f t="shared" si="382"/>
        <v>0</v>
      </c>
      <c r="S6090" s="4">
        <f t="shared" si="383"/>
        <v>0</v>
      </c>
    </row>
    <row r="6091" spans="1:19" ht="15.6" x14ac:dyDescent="0.3">
      <c r="A6091" t="s">
        <v>4718</v>
      </c>
      <c r="B6091" s="1">
        <v>43002</v>
      </c>
      <c r="C6091" s="1">
        <v>43008</v>
      </c>
      <c r="D6091">
        <f t="shared" si="380"/>
        <v>2017</v>
      </c>
      <c r="E6091" t="str">
        <f t="shared" si="381"/>
        <v>Sep</v>
      </c>
      <c r="F6091" t="s">
        <v>37</v>
      </c>
      <c r="G6091" t="s">
        <v>1857</v>
      </c>
      <c r="H6091" s="2" t="s">
        <v>22</v>
      </c>
      <c r="I6091" t="s">
        <v>2942</v>
      </c>
      <c r="J6091" t="s">
        <v>503</v>
      </c>
      <c r="K6091">
        <v>74012</v>
      </c>
      <c r="L6091" t="s">
        <v>25</v>
      </c>
      <c r="M6091" t="s">
        <v>6303</v>
      </c>
      <c r="N6091" t="s">
        <v>110</v>
      </c>
      <c r="O6091" t="s">
        <v>6026</v>
      </c>
      <c r="P6091" s="4">
        <v>6.48</v>
      </c>
      <c r="Q6091" s="4">
        <v>5</v>
      </c>
      <c r="R6091" s="4">
        <f t="shared" si="382"/>
        <v>1.4800000000000004</v>
      </c>
      <c r="S6091" s="4">
        <f t="shared" si="383"/>
        <v>0.22200000000000006</v>
      </c>
    </row>
    <row r="6092" spans="1:19" ht="15.6" x14ac:dyDescent="0.3">
      <c r="A6092" t="s">
        <v>6304</v>
      </c>
      <c r="B6092" s="1">
        <v>42327</v>
      </c>
      <c r="C6092" s="1">
        <v>42330</v>
      </c>
      <c r="D6092">
        <f t="shared" si="380"/>
        <v>2015</v>
      </c>
      <c r="E6092" t="str">
        <f t="shared" si="381"/>
        <v>Nov</v>
      </c>
      <c r="F6092" t="s">
        <v>67</v>
      </c>
      <c r="G6092" t="s">
        <v>665</v>
      </c>
      <c r="H6092" s="2" t="s">
        <v>22</v>
      </c>
      <c r="I6092" t="s">
        <v>100</v>
      </c>
      <c r="J6092" t="s">
        <v>101</v>
      </c>
      <c r="K6092">
        <v>19134</v>
      </c>
      <c r="L6092" t="s">
        <v>54</v>
      </c>
      <c r="M6092" t="s">
        <v>6305</v>
      </c>
      <c r="N6092" t="s">
        <v>128</v>
      </c>
      <c r="O6092" t="s">
        <v>6026</v>
      </c>
      <c r="P6092" s="4">
        <v>5.88</v>
      </c>
      <c r="Q6092" s="4">
        <v>5</v>
      </c>
      <c r="R6092" s="4">
        <f t="shared" si="382"/>
        <v>0.87999999999999989</v>
      </c>
      <c r="S6092" s="4">
        <f t="shared" si="383"/>
        <v>0.13199999999999998</v>
      </c>
    </row>
    <row r="6093" spans="1:19" x14ac:dyDescent="0.3">
      <c r="A6093" t="s">
        <v>4012</v>
      </c>
      <c r="B6093" s="1">
        <v>42697</v>
      </c>
      <c r="C6093" s="1">
        <v>42699</v>
      </c>
      <c r="D6093">
        <f t="shared" si="380"/>
        <v>2016</v>
      </c>
      <c r="E6093" t="str">
        <f t="shared" si="381"/>
        <v>Nov</v>
      </c>
      <c r="F6093" t="s">
        <v>67</v>
      </c>
      <c r="G6093" t="s">
        <v>274</v>
      </c>
      <c r="H6093" t="s">
        <v>51</v>
      </c>
      <c r="I6093" t="s">
        <v>52</v>
      </c>
      <c r="J6093" t="s">
        <v>53</v>
      </c>
      <c r="K6093">
        <v>19805</v>
      </c>
      <c r="L6093" t="s">
        <v>54</v>
      </c>
      <c r="M6093" t="s">
        <v>6305</v>
      </c>
      <c r="N6093" t="s">
        <v>128</v>
      </c>
      <c r="O6093" t="s">
        <v>6026</v>
      </c>
      <c r="P6093" s="4">
        <v>44.1</v>
      </c>
      <c r="Q6093" s="4">
        <v>44.1</v>
      </c>
      <c r="R6093" s="4">
        <f t="shared" si="382"/>
        <v>0</v>
      </c>
      <c r="S6093" s="4">
        <f t="shared" si="383"/>
        <v>0</v>
      </c>
    </row>
    <row r="6094" spans="1:19" x14ac:dyDescent="0.3">
      <c r="A6094" t="s">
        <v>6306</v>
      </c>
      <c r="B6094" s="1">
        <v>43137</v>
      </c>
      <c r="C6094" s="1">
        <v>43144</v>
      </c>
      <c r="D6094">
        <f t="shared" si="380"/>
        <v>2018</v>
      </c>
      <c r="E6094" t="str">
        <f t="shared" si="381"/>
        <v>Feb</v>
      </c>
      <c r="F6094" t="s">
        <v>37</v>
      </c>
      <c r="G6094" t="s">
        <v>2284</v>
      </c>
      <c r="H6094" t="s">
        <v>22</v>
      </c>
      <c r="I6094" t="s">
        <v>32</v>
      </c>
      <c r="J6094" t="s">
        <v>33</v>
      </c>
      <c r="K6094">
        <v>94109</v>
      </c>
      <c r="L6094" t="s">
        <v>34</v>
      </c>
      <c r="M6094" t="s">
        <v>6307</v>
      </c>
      <c r="N6094" t="s">
        <v>128</v>
      </c>
      <c r="O6094" t="s">
        <v>6026</v>
      </c>
      <c r="P6094" s="4">
        <v>29.9</v>
      </c>
      <c r="Q6094" s="4">
        <v>29.9</v>
      </c>
      <c r="R6094" s="4">
        <f t="shared" si="382"/>
        <v>0</v>
      </c>
      <c r="S6094" s="4">
        <f t="shared" si="383"/>
        <v>0</v>
      </c>
    </row>
    <row r="6095" spans="1:19" ht="15.6" x14ac:dyDescent="0.3">
      <c r="A6095" t="s">
        <v>4889</v>
      </c>
      <c r="B6095" s="1">
        <v>43254</v>
      </c>
      <c r="C6095" s="1">
        <v>43258</v>
      </c>
      <c r="D6095">
        <f t="shared" si="380"/>
        <v>2018</v>
      </c>
      <c r="E6095" t="str">
        <f t="shared" si="381"/>
        <v>Jun</v>
      </c>
      <c r="F6095" t="s">
        <v>37</v>
      </c>
      <c r="G6095" t="s">
        <v>2220</v>
      </c>
      <c r="H6095" s="2" t="s">
        <v>22</v>
      </c>
      <c r="I6095" t="s">
        <v>47</v>
      </c>
      <c r="J6095" t="s">
        <v>33</v>
      </c>
      <c r="K6095">
        <v>90036</v>
      </c>
      <c r="L6095" t="s">
        <v>34</v>
      </c>
      <c r="M6095" t="s">
        <v>6307</v>
      </c>
      <c r="N6095" t="s">
        <v>128</v>
      </c>
      <c r="O6095" t="s">
        <v>6026</v>
      </c>
      <c r="P6095" s="4">
        <v>11.96</v>
      </c>
      <c r="Q6095" s="4">
        <v>11.96</v>
      </c>
      <c r="R6095" s="4">
        <f t="shared" si="382"/>
        <v>0</v>
      </c>
      <c r="S6095" s="4">
        <f t="shared" si="383"/>
        <v>0</v>
      </c>
    </row>
    <row r="6096" spans="1:19" x14ac:dyDescent="0.3">
      <c r="A6096" t="s">
        <v>327</v>
      </c>
      <c r="B6096" s="1">
        <v>43435</v>
      </c>
      <c r="C6096" s="1">
        <v>43442</v>
      </c>
      <c r="D6096">
        <f t="shared" si="380"/>
        <v>2018</v>
      </c>
      <c r="E6096" t="str">
        <f t="shared" si="381"/>
        <v>Dec</v>
      </c>
      <c r="F6096" t="s">
        <v>37</v>
      </c>
      <c r="G6096" t="s">
        <v>328</v>
      </c>
      <c r="H6096" t="s">
        <v>105</v>
      </c>
      <c r="I6096" t="s">
        <v>69</v>
      </c>
      <c r="J6096" t="s">
        <v>70</v>
      </c>
      <c r="K6096">
        <v>98105</v>
      </c>
      <c r="L6096" t="s">
        <v>34</v>
      </c>
      <c r="M6096" t="s">
        <v>6307</v>
      </c>
      <c r="N6096" t="s">
        <v>128</v>
      </c>
      <c r="O6096" t="s">
        <v>6026</v>
      </c>
      <c r="P6096" s="4">
        <v>41.86</v>
      </c>
      <c r="Q6096" s="4">
        <v>41.86</v>
      </c>
      <c r="R6096" s="4">
        <f t="shared" si="382"/>
        <v>0</v>
      </c>
      <c r="S6096" s="4">
        <f t="shared" si="383"/>
        <v>0</v>
      </c>
    </row>
    <row r="6097" spans="1:19" ht="15.6" x14ac:dyDescent="0.3">
      <c r="A6097" t="s">
        <v>2746</v>
      </c>
      <c r="B6097" s="1">
        <v>43017</v>
      </c>
      <c r="C6097" s="1">
        <v>43019</v>
      </c>
      <c r="D6097">
        <f t="shared" si="380"/>
        <v>2017</v>
      </c>
      <c r="E6097" t="str">
        <f t="shared" si="381"/>
        <v>Oct</v>
      </c>
      <c r="F6097" t="s">
        <v>67</v>
      </c>
      <c r="G6097" t="s">
        <v>2616</v>
      </c>
      <c r="H6097" s="2" t="s">
        <v>22</v>
      </c>
      <c r="I6097" t="s">
        <v>100</v>
      </c>
      <c r="J6097" t="s">
        <v>101</v>
      </c>
      <c r="K6097">
        <v>19143</v>
      </c>
      <c r="L6097" t="s">
        <v>54</v>
      </c>
      <c r="M6097" t="s">
        <v>6307</v>
      </c>
      <c r="N6097" t="s">
        <v>110</v>
      </c>
      <c r="O6097" t="s">
        <v>6026</v>
      </c>
      <c r="P6097" s="4">
        <v>19.135999999999999</v>
      </c>
      <c r="Q6097" s="4">
        <v>18</v>
      </c>
      <c r="R6097" s="4">
        <f t="shared" si="382"/>
        <v>1.1359999999999992</v>
      </c>
      <c r="S6097" s="4">
        <f t="shared" si="383"/>
        <v>0.17039999999999988</v>
      </c>
    </row>
    <row r="6098" spans="1:19" ht="15.6" x14ac:dyDescent="0.3">
      <c r="A6098" t="s">
        <v>6308</v>
      </c>
      <c r="B6098" s="1">
        <v>42096</v>
      </c>
      <c r="C6098" s="1">
        <v>42100</v>
      </c>
      <c r="D6098">
        <f t="shared" si="380"/>
        <v>2015</v>
      </c>
      <c r="E6098" t="str">
        <f t="shared" si="381"/>
        <v>Apr</v>
      </c>
      <c r="F6098" t="s">
        <v>67</v>
      </c>
      <c r="G6098" t="s">
        <v>187</v>
      </c>
      <c r="H6098" s="2" t="s">
        <v>22</v>
      </c>
      <c r="I6098" t="s">
        <v>113</v>
      </c>
      <c r="J6098" t="s">
        <v>109</v>
      </c>
      <c r="K6098">
        <v>77095</v>
      </c>
      <c r="L6098" t="s">
        <v>25</v>
      </c>
      <c r="M6098" t="s">
        <v>6307</v>
      </c>
      <c r="N6098" t="s">
        <v>128</v>
      </c>
      <c r="O6098" t="s">
        <v>6026</v>
      </c>
      <c r="P6098" s="4">
        <v>33.488</v>
      </c>
      <c r="Q6098" s="4">
        <v>33.488</v>
      </c>
      <c r="R6098" s="4">
        <f t="shared" si="382"/>
        <v>0</v>
      </c>
      <c r="S6098" s="4">
        <f t="shared" si="383"/>
        <v>0</v>
      </c>
    </row>
    <row r="6099" spans="1:19" ht="15.6" x14ac:dyDescent="0.3">
      <c r="A6099" t="s">
        <v>6309</v>
      </c>
      <c r="B6099" s="1">
        <v>42329</v>
      </c>
      <c r="C6099" s="1">
        <v>42334</v>
      </c>
      <c r="D6099">
        <f t="shared" si="380"/>
        <v>2015</v>
      </c>
      <c r="E6099" t="str">
        <f t="shared" si="381"/>
        <v>Nov</v>
      </c>
      <c r="F6099" t="s">
        <v>37</v>
      </c>
      <c r="G6099" t="s">
        <v>2557</v>
      </c>
      <c r="H6099" s="2" t="s">
        <v>22</v>
      </c>
      <c r="I6099" t="s">
        <v>32</v>
      </c>
      <c r="J6099" t="s">
        <v>33</v>
      </c>
      <c r="K6099">
        <v>94110</v>
      </c>
      <c r="L6099" t="s">
        <v>34</v>
      </c>
      <c r="M6099" t="s">
        <v>6310</v>
      </c>
      <c r="N6099" t="s">
        <v>128</v>
      </c>
      <c r="O6099" t="s">
        <v>6026</v>
      </c>
      <c r="P6099" s="4">
        <v>6.58</v>
      </c>
      <c r="Q6099" s="4">
        <v>5</v>
      </c>
      <c r="R6099" s="4">
        <f t="shared" si="382"/>
        <v>1.58</v>
      </c>
      <c r="S6099" s="4">
        <f t="shared" si="383"/>
        <v>0.23699999999999999</v>
      </c>
    </row>
    <row r="6100" spans="1:19" ht="15.6" x14ac:dyDescent="0.3">
      <c r="A6100" t="s">
        <v>2814</v>
      </c>
      <c r="B6100" s="1">
        <v>42458</v>
      </c>
      <c r="C6100" s="1">
        <v>42460</v>
      </c>
      <c r="D6100">
        <f t="shared" si="380"/>
        <v>2016</v>
      </c>
      <c r="E6100" t="str">
        <f t="shared" si="381"/>
        <v>Mar</v>
      </c>
      <c r="F6100" t="s">
        <v>67</v>
      </c>
      <c r="G6100" t="s">
        <v>1129</v>
      </c>
      <c r="H6100" s="2" t="s">
        <v>22</v>
      </c>
      <c r="I6100" t="s">
        <v>39</v>
      </c>
      <c r="J6100" t="s">
        <v>33</v>
      </c>
      <c r="K6100">
        <v>92105</v>
      </c>
      <c r="L6100" t="s">
        <v>34</v>
      </c>
      <c r="M6100" t="s">
        <v>6310</v>
      </c>
      <c r="N6100" t="s">
        <v>128</v>
      </c>
      <c r="O6100" t="s">
        <v>6026</v>
      </c>
      <c r="P6100" s="4">
        <v>9.8699999999999992</v>
      </c>
      <c r="Q6100" s="4">
        <v>9.8699999999999992</v>
      </c>
      <c r="R6100" s="4">
        <f t="shared" si="382"/>
        <v>0</v>
      </c>
      <c r="S6100" s="4">
        <f t="shared" si="383"/>
        <v>0</v>
      </c>
    </row>
    <row r="6101" spans="1:19" ht="15.6" x14ac:dyDescent="0.3">
      <c r="A6101" t="s">
        <v>196</v>
      </c>
      <c r="B6101" s="1">
        <v>43063</v>
      </c>
      <c r="C6101" s="1">
        <v>43069</v>
      </c>
      <c r="D6101">
        <f t="shared" si="380"/>
        <v>2017</v>
      </c>
      <c r="E6101" t="str">
        <f t="shared" si="381"/>
        <v>Nov</v>
      </c>
      <c r="F6101" t="s">
        <v>37</v>
      </c>
      <c r="G6101" t="s">
        <v>197</v>
      </c>
      <c r="H6101" s="2" t="s">
        <v>22</v>
      </c>
      <c r="I6101" t="s">
        <v>198</v>
      </c>
      <c r="J6101" t="s">
        <v>79</v>
      </c>
      <c r="K6101">
        <v>33012</v>
      </c>
      <c r="L6101" t="s">
        <v>44</v>
      </c>
      <c r="M6101" t="s">
        <v>6310</v>
      </c>
      <c r="N6101" t="s">
        <v>128</v>
      </c>
      <c r="O6101" t="s">
        <v>6026</v>
      </c>
      <c r="P6101" s="4">
        <v>10.528</v>
      </c>
      <c r="Q6101" s="4">
        <v>18</v>
      </c>
      <c r="R6101" s="4">
        <f t="shared" si="382"/>
        <v>-7.4719999999999995</v>
      </c>
      <c r="S6101" s="4">
        <f t="shared" si="383"/>
        <v>-1.1207999999999998</v>
      </c>
    </row>
    <row r="6102" spans="1:19" ht="15.6" x14ac:dyDescent="0.3">
      <c r="A6102" t="s">
        <v>4779</v>
      </c>
      <c r="B6102" s="1">
        <v>42560</v>
      </c>
      <c r="C6102" s="1">
        <v>42564</v>
      </c>
      <c r="D6102">
        <f t="shared" si="380"/>
        <v>2016</v>
      </c>
      <c r="E6102" t="str">
        <f t="shared" si="381"/>
        <v>Jul</v>
      </c>
      <c r="F6102" t="s">
        <v>37</v>
      </c>
      <c r="G6102" t="s">
        <v>508</v>
      </c>
      <c r="H6102" s="2" t="s">
        <v>22</v>
      </c>
      <c r="I6102" t="s">
        <v>321</v>
      </c>
      <c r="J6102" t="s">
        <v>314</v>
      </c>
      <c r="K6102">
        <v>2038</v>
      </c>
      <c r="L6102" t="s">
        <v>54</v>
      </c>
      <c r="M6102" t="s">
        <v>6310</v>
      </c>
      <c r="N6102" t="s">
        <v>128</v>
      </c>
      <c r="O6102" t="s">
        <v>6026</v>
      </c>
      <c r="P6102" s="4">
        <v>6.58</v>
      </c>
      <c r="Q6102" s="4">
        <v>5</v>
      </c>
      <c r="R6102" s="4">
        <f t="shared" si="382"/>
        <v>1.58</v>
      </c>
      <c r="S6102" s="4">
        <f t="shared" si="383"/>
        <v>0.23699999999999999</v>
      </c>
    </row>
    <row r="6103" spans="1:19" ht="15.6" x14ac:dyDescent="0.3">
      <c r="A6103" t="s">
        <v>1876</v>
      </c>
      <c r="B6103" s="1">
        <v>43053</v>
      </c>
      <c r="C6103" s="1">
        <v>43059</v>
      </c>
      <c r="D6103">
        <f t="shared" si="380"/>
        <v>2017</v>
      </c>
      <c r="E6103" t="str">
        <f t="shared" si="381"/>
        <v>Nov</v>
      </c>
      <c r="F6103" t="s">
        <v>37</v>
      </c>
      <c r="G6103" t="s">
        <v>1877</v>
      </c>
      <c r="H6103" s="2" t="s">
        <v>22</v>
      </c>
      <c r="I6103" t="s">
        <v>466</v>
      </c>
      <c r="J6103" t="s">
        <v>53</v>
      </c>
      <c r="K6103">
        <v>19711</v>
      </c>
      <c r="L6103" t="s">
        <v>54</v>
      </c>
      <c r="M6103" t="s">
        <v>6310</v>
      </c>
      <c r="N6103" t="s">
        <v>128</v>
      </c>
      <c r="O6103" t="s">
        <v>6026</v>
      </c>
      <c r="P6103" s="4">
        <v>16.45</v>
      </c>
      <c r="Q6103" s="4">
        <v>18</v>
      </c>
      <c r="R6103" s="4">
        <f t="shared" si="382"/>
        <v>-1.5500000000000007</v>
      </c>
      <c r="S6103" s="4">
        <f t="shared" si="383"/>
        <v>-0.2325000000000001</v>
      </c>
    </row>
    <row r="6104" spans="1:19" x14ac:dyDescent="0.3">
      <c r="A6104" t="s">
        <v>832</v>
      </c>
      <c r="B6104" s="1">
        <v>42923</v>
      </c>
      <c r="C6104" s="1">
        <v>42927</v>
      </c>
      <c r="D6104">
        <f t="shared" si="380"/>
        <v>2017</v>
      </c>
      <c r="E6104" t="str">
        <f t="shared" si="381"/>
        <v>Jul</v>
      </c>
      <c r="F6104" t="s">
        <v>67</v>
      </c>
      <c r="G6104" t="s">
        <v>833</v>
      </c>
      <c r="H6104" t="s">
        <v>51</v>
      </c>
      <c r="I6104" t="s">
        <v>293</v>
      </c>
      <c r="J6104" t="s">
        <v>24</v>
      </c>
      <c r="K6104">
        <v>60505</v>
      </c>
      <c r="L6104" t="s">
        <v>25</v>
      </c>
      <c r="M6104" t="s">
        <v>6310</v>
      </c>
      <c r="N6104" t="s">
        <v>128</v>
      </c>
      <c r="O6104" t="s">
        <v>6026</v>
      </c>
      <c r="P6104" s="4">
        <v>23.687999999999999</v>
      </c>
      <c r="Q6104" s="4">
        <v>23.687999999999999</v>
      </c>
      <c r="R6104" s="4">
        <f t="shared" si="382"/>
        <v>0</v>
      </c>
      <c r="S6104" s="4">
        <f t="shared" si="383"/>
        <v>0</v>
      </c>
    </row>
    <row r="6105" spans="1:19" ht="15.6" x14ac:dyDescent="0.3">
      <c r="A6105" t="s">
        <v>6311</v>
      </c>
      <c r="B6105" s="1">
        <v>42154</v>
      </c>
      <c r="C6105" s="1">
        <v>42160</v>
      </c>
      <c r="D6105">
        <f t="shared" si="380"/>
        <v>2015</v>
      </c>
      <c r="E6105" t="str">
        <f t="shared" si="381"/>
        <v>May</v>
      </c>
      <c r="F6105" t="s">
        <v>37</v>
      </c>
      <c r="G6105" t="s">
        <v>1688</v>
      </c>
      <c r="H6105" s="2" t="s">
        <v>22</v>
      </c>
      <c r="I6105" t="s">
        <v>645</v>
      </c>
      <c r="J6105" t="s">
        <v>158</v>
      </c>
      <c r="K6105">
        <v>23223</v>
      </c>
      <c r="L6105" t="s">
        <v>44</v>
      </c>
      <c r="M6105" t="s">
        <v>6312</v>
      </c>
      <c r="N6105" t="s">
        <v>128</v>
      </c>
      <c r="O6105" t="s">
        <v>6026</v>
      </c>
      <c r="P6105" s="4">
        <v>13.62</v>
      </c>
      <c r="Q6105" s="4">
        <v>13.62</v>
      </c>
      <c r="R6105" s="4">
        <f t="shared" si="382"/>
        <v>0</v>
      </c>
      <c r="S6105" s="4">
        <f t="shared" si="383"/>
        <v>0</v>
      </c>
    </row>
    <row r="6106" spans="1:19" ht="15.6" x14ac:dyDescent="0.3">
      <c r="A6106" t="s">
        <v>6313</v>
      </c>
      <c r="B6106" s="1">
        <v>42256</v>
      </c>
      <c r="C6106" s="1">
        <v>42261</v>
      </c>
      <c r="D6106">
        <f t="shared" si="380"/>
        <v>2015</v>
      </c>
      <c r="E6106" t="str">
        <f t="shared" si="381"/>
        <v>Sep</v>
      </c>
      <c r="F6106" t="s">
        <v>67</v>
      </c>
      <c r="G6106" t="s">
        <v>1319</v>
      </c>
      <c r="H6106" s="2" t="s">
        <v>22</v>
      </c>
      <c r="I6106" t="s">
        <v>23</v>
      </c>
      <c r="J6106" t="s">
        <v>24</v>
      </c>
      <c r="K6106">
        <v>60653</v>
      </c>
      <c r="L6106" t="s">
        <v>25</v>
      </c>
      <c r="M6106" t="s">
        <v>6312</v>
      </c>
      <c r="N6106" t="s">
        <v>128</v>
      </c>
      <c r="O6106" t="s">
        <v>6026</v>
      </c>
      <c r="P6106" s="4">
        <v>10.896000000000001</v>
      </c>
      <c r="Q6106" s="4">
        <v>18</v>
      </c>
      <c r="R6106" s="4">
        <f t="shared" si="382"/>
        <v>-7.1039999999999992</v>
      </c>
      <c r="S6106" s="4">
        <f t="shared" si="383"/>
        <v>-1.0655999999999999</v>
      </c>
    </row>
    <row r="6107" spans="1:19" ht="15.6" x14ac:dyDescent="0.3">
      <c r="A6107" t="s">
        <v>4543</v>
      </c>
      <c r="B6107" s="1">
        <v>43059</v>
      </c>
      <c r="C6107" s="1">
        <v>43064</v>
      </c>
      <c r="D6107">
        <f t="shared" si="380"/>
        <v>2017</v>
      </c>
      <c r="E6107" t="str">
        <f t="shared" si="381"/>
        <v>Nov</v>
      </c>
      <c r="F6107" t="s">
        <v>37</v>
      </c>
      <c r="G6107" t="s">
        <v>1898</v>
      </c>
      <c r="H6107" s="2" t="s">
        <v>22</v>
      </c>
      <c r="I6107" t="s">
        <v>182</v>
      </c>
      <c r="J6107" t="s">
        <v>653</v>
      </c>
      <c r="K6107">
        <v>47201</v>
      </c>
      <c r="L6107" t="s">
        <v>25</v>
      </c>
      <c r="M6107" t="s">
        <v>6312</v>
      </c>
      <c r="N6107" t="s">
        <v>128</v>
      </c>
      <c r="O6107" t="s">
        <v>6026</v>
      </c>
      <c r="P6107" s="4">
        <v>9.08</v>
      </c>
      <c r="Q6107" s="4">
        <v>18</v>
      </c>
      <c r="R6107" s="4">
        <f t="shared" si="382"/>
        <v>-8.92</v>
      </c>
      <c r="S6107" s="4">
        <f t="shared" si="383"/>
        <v>-1.3379999999999999</v>
      </c>
    </row>
    <row r="6108" spans="1:19" ht="15.6" x14ac:dyDescent="0.3">
      <c r="A6108" t="s">
        <v>4179</v>
      </c>
      <c r="B6108" s="1">
        <v>43277</v>
      </c>
      <c r="C6108" s="1">
        <v>43278</v>
      </c>
      <c r="D6108">
        <f t="shared" si="380"/>
        <v>2018</v>
      </c>
      <c r="E6108" t="str">
        <f t="shared" si="381"/>
        <v>Jun</v>
      </c>
      <c r="F6108" t="s">
        <v>20</v>
      </c>
      <c r="G6108" t="s">
        <v>822</v>
      </c>
      <c r="H6108" s="2" t="s">
        <v>22</v>
      </c>
      <c r="I6108" t="s">
        <v>97</v>
      </c>
      <c r="J6108" t="s">
        <v>89</v>
      </c>
      <c r="K6108">
        <v>48227</v>
      </c>
      <c r="L6108" t="s">
        <v>25</v>
      </c>
      <c r="M6108" t="s">
        <v>6312</v>
      </c>
      <c r="N6108" t="s">
        <v>128</v>
      </c>
      <c r="O6108" t="s">
        <v>6026</v>
      </c>
      <c r="P6108" s="4">
        <v>4.54</v>
      </c>
      <c r="Q6108" s="4">
        <v>5</v>
      </c>
      <c r="R6108" s="4">
        <f t="shared" si="382"/>
        <v>-0.45999999999999996</v>
      </c>
      <c r="S6108" s="4">
        <f t="shared" si="383"/>
        <v>-6.8999999999999992E-2</v>
      </c>
    </row>
    <row r="6109" spans="1:19" x14ac:dyDescent="0.3">
      <c r="A6109" t="s">
        <v>982</v>
      </c>
      <c r="B6109" s="1">
        <v>42691</v>
      </c>
      <c r="C6109" s="1">
        <v>42695</v>
      </c>
      <c r="D6109">
        <f t="shared" si="380"/>
        <v>2016</v>
      </c>
      <c r="E6109" t="str">
        <f t="shared" si="381"/>
        <v>Nov</v>
      </c>
      <c r="F6109" t="s">
        <v>37</v>
      </c>
      <c r="G6109" t="s">
        <v>983</v>
      </c>
      <c r="H6109" t="s">
        <v>51</v>
      </c>
      <c r="I6109" t="s">
        <v>39</v>
      </c>
      <c r="J6109" t="s">
        <v>33</v>
      </c>
      <c r="K6109">
        <v>92105</v>
      </c>
      <c r="L6109" t="s">
        <v>34</v>
      </c>
      <c r="M6109" t="s">
        <v>6314</v>
      </c>
      <c r="N6109" t="s">
        <v>128</v>
      </c>
      <c r="O6109" t="s">
        <v>6026</v>
      </c>
      <c r="P6109" s="4">
        <v>32.4</v>
      </c>
      <c r="Q6109" s="4">
        <v>32.4</v>
      </c>
      <c r="R6109" s="4">
        <f t="shared" si="382"/>
        <v>0</v>
      </c>
      <c r="S6109" s="4">
        <f t="shared" si="383"/>
        <v>0</v>
      </c>
    </row>
    <row r="6110" spans="1:19" ht="15.6" x14ac:dyDescent="0.3">
      <c r="A6110" t="s">
        <v>6315</v>
      </c>
      <c r="B6110" s="1">
        <v>43263</v>
      </c>
      <c r="C6110" s="1">
        <v>43265</v>
      </c>
      <c r="D6110">
        <f t="shared" si="380"/>
        <v>2018</v>
      </c>
      <c r="E6110" t="str">
        <f t="shared" si="381"/>
        <v>Jun</v>
      </c>
      <c r="F6110" t="s">
        <v>67</v>
      </c>
      <c r="G6110" t="s">
        <v>290</v>
      </c>
      <c r="H6110" s="2" t="s">
        <v>22</v>
      </c>
      <c r="I6110" t="s">
        <v>2452</v>
      </c>
      <c r="J6110" t="s">
        <v>70</v>
      </c>
      <c r="K6110">
        <v>98031</v>
      </c>
      <c r="L6110" t="s">
        <v>34</v>
      </c>
      <c r="M6110" t="s">
        <v>6314</v>
      </c>
      <c r="N6110" t="s">
        <v>128</v>
      </c>
      <c r="O6110" t="s">
        <v>6026</v>
      </c>
      <c r="P6110" s="4">
        <v>19.440000000000001</v>
      </c>
      <c r="Q6110" s="4">
        <v>18</v>
      </c>
      <c r="R6110" s="4">
        <f t="shared" si="382"/>
        <v>1.4400000000000013</v>
      </c>
      <c r="S6110" s="4">
        <f t="shared" si="383"/>
        <v>0.21600000000000019</v>
      </c>
    </row>
    <row r="6111" spans="1:19" x14ac:dyDescent="0.3">
      <c r="A6111" t="s">
        <v>6316</v>
      </c>
      <c r="B6111" s="1">
        <v>43332</v>
      </c>
      <c r="C6111" s="1">
        <v>43339</v>
      </c>
      <c r="D6111">
        <f t="shared" si="380"/>
        <v>2018</v>
      </c>
      <c r="E6111" t="str">
        <f t="shared" si="381"/>
        <v>Aug</v>
      </c>
      <c r="F6111" t="s">
        <v>37</v>
      </c>
      <c r="G6111" t="s">
        <v>226</v>
      </c>
      <c r="H6111" t="s">
        <v>105</v>
      </c>
      <c r="I6111" t="s">
        <v>47</v>
      </c>
      <c r="J6111" t="s">
        <v>33</v>
      </c>
      <c r="K6111">
        <v>90036</v>
      </c>
      <c r="L6111" t="s">
        <v>34</v>
      </c>
      <c r="M6111" t="s">
        <v>6314</v>
      </c>
      <c r="N6111" t="s">
        <v>128</v>
      </c>
      <c r="O6111" t="s">
        <v>6026</v>
      </c>
      <c r="P6111" s="4">
        <v>25.92</v>
      </c>
      <c r="Q6111" s="4">
        <v>25.92</v>
      </c>
      <c r="R6111" s="4">
        <f t="shared" si="382"/>
        <v>0</v>
      </c>
      <c r="S6111" s="4">
        <f t="shared" si="383"/>
        <v>0</v>
      </c>
    </row>
    <row r="6112" spans="1:19" ht="15.6" x14ac:dyDescent="0.3">
      <c r="A6112" t="s">
        <v>4316</v>
      </c>
      <c r="B6112" s="1">
        <v>43271</v>
      </c>
      <c r="C6112" s="1">
        <v>43278</v>
      </c>
      <c r="D6112">
        <f t="shared" si="380"/>
        <v>2018</v>
      </c>
      <c r="E6112" t="str">
        <f t="shared" si="381"/>
        <v>Jun</v>
      </c>
      <c r="F6112" t="s">
        <v>37</v>
      </c>
      <c r="G6112" t="s">
        <v>2000</v>
      </c>
      <c r="H6112" s="2" t="s">
        <v>22</v>
      </c>
      <c r="I6112" t="s">
        <v>742</v>
      </c>
      <c r="J6112" t="s">
        <v>233</v>
      </c>
      <c r="K6112">
        <v>44134</v>
      </c>
      <c r="L6112" t="s">
        <v>54</v>
      </c>
      <c r="M6112" t="s">
        <v>6314</v>
      </c>
      <c r="N6112" t="s">
        <v>128</v>
      </c>
      <c r="O6112" t="s">
        <v>6026</v>
      </c>
      <c r="P6112" s="4">
        <v>31.103999999999999</v>
      </c>
      <c r="Q6112" s="4">
        <v>31.103999999999999</v>
      </c>
      <c r="R6112" s="4">
        <f t="shared" si="382"/>
        <v>0</v>
      </c>
      <c r="S6112" s="4">
        <f t="shared" si="383"/>
        <v>0</v>
      </c>
    </row>
    <row r="6113" spans="1:19" ht="15.6" x14ac:dyDescent="0.3">
      <c r="A6113" t="s">
        <v>2314</v>
      </c>
      <c r="B6113" s="1">
        <v>43361</v>
      </c>
      <c r="C6113" s="1">
        <v>43368</v>
      </c>
      <c r="D6113">
        <f t="shared" si="380"/>
        <v>2018</v>
      </c>
      <c r="E6113" t="str">
        <f t="shared" si="381"/>
        <v>Sep</v>
      </c>
      <c r="F6113" t="s">
        <v>37</v>
      </c>
      <c r="G6113" t="s">
        <v>1233</v>
      </c>
      <c r="H6113" s="2" t="s">
        <v>22</v>
      </c>
      <c r="I6113" t="s">
        <v>61</v>
      </c>
      <c r="J6113" t="s">
        <v>62</v>
      </c>
      <c r="K6113">
        <v>10035</v>
      </c>
      <c r="L6113" t="s">
        <v>54</v>
      </c>
      <c r="M6113" t="s">
        <v>6314</v>
      </c>
      <c r="N6113" t="s">
        <v>128</v>
      </c>
      <c r="O6113" t="s">
        <v>6026</v>
      </c>
      <c r="P6113" s="4">
        <v>19.440000000000001</v>
      </c>
      <c r="Q6113" s="4">
        <v>18</v>
      </c>
      <c r="R6113" s="4">
        <f t="shared" si="382"/>
        <v>1.4400000000000013</v>
      </c>
      <c r="S6113" s="4">
        <f t="shared" si="383"/>
        <v>0.21600000000000019</v>
      </c>
    </row>
    <row r="6114" spans="1:19" ht="15.6" x14ac:dyDescent="0.3">
      <c r="A6114" t="s">
        <v>6317</v>
      </c>
      <c r="B6114" s="1">
        <v>42233</v>
      </c>
      <c r="C6114" s="1">
        <v>42239</v>
      </c>
      <c r="D6114">
        <f t="shared" si="380"/>
        <v>2015</v>
      </c>
      <c r="E6114" t="str">
        <f t="shared" si="381"/>
        <v>Aug</v>
      </c>
      <c r="F6114" t="s">
        <v>37</v>
      </c>
      <c r="G6114" t="s">
        <v>866</v>
      </c>
      <c r="H6114" s="2" t="s">
        <v>22</v>
      </c>
      <c r="I6114" t="s">
        <v>113</v>
      </c>
      <c r="J6114" t="s">
        <v>109</v>
      </c>
      <c r="K6114">
        <v>77095</v>
      </c>
      <c r="L6114" t="s">
        <v>25</v>
      </c>
      <c r="M6114" t="s">
        <v>6314</v>
      </c>
      <c r="N6114" t="s">
        <v>128</v>
      </c>
      <c r="O6114" t="s">
        <v>6026</v>
      </c>
      <c r="P6114" s="4">
        <v>15.552</v>
      </c>
      <c r="Q6114" s="4">
        <v>18</v>
      </c>
      <c r="R6114" s="4">
        <f t="shared" si="382"/>
        <v>-2.4480000000000004</v>
      </c>
      <c r="S6114" s="4">
        <f t="shared" si="383"/>
        <v>-0.36720000000000003</v>
      </c>
    </row>
    <row r="6115" spans="1:19" ht="15.6" x14ac:dyDescent="0.3">
      <c r="A6115" t="s">
        <v>2903</v>
      </c>
      <c r="B6115" s="1">
        <v>42539</v>
      </c>
      <c r="C6115" s="1">
        <v>42544</v>
      </c>
      <c r="D6115">
        <f t="shared" si="380"/>
        <v>2016</v>
      </c>
      <c r="E6115" t="str">
        <f t="shared" si="381"/>
        <v>Jun</v>
      </c>
      <c r="F6115" t="s">
        <v>37</v>
      </c>
      <c r="G6115" t="s">
        <v>2284</v>
      </c>
      <c r="H6115" s="2" t="s">
        <v>22</v>
      </c>
      <c r="I6115" t="s">
        <v>65</v>
      </c>
      <c r="J6115" t="s">
        <v>178</v>
      </c>
      <c r="K6115">
        <v>85345</v>
      </c>
      <c r="L6115" t="s">
        <v>34</v>
      </c>
      <c r="M6115" t="s">
        <v>6318</v>
      </c>
      <c r="N6115" t="s">
        <v>128</v>
      </c>
      <c r="O6115" t="s">
        <v>6026</v>
      </c>
      <c r="P6115" s="4">
        <v>11.952</v>
      </c>
      <c r="Q6115" s="4">
        <v>100</v>
      </c>
      <c r="R6115" s="4">
        <f t="shared" si="382"/>
        <v>-88.048000000000002</v>
      </c>
      <c r="S6115" s="4">
        <f t="shared" si="383"/>
        <v>-13.2072</v>
      </c>
    </row>
    <row r="6116" spans="1:19" ht="15.6" x14ac:dyDescent="0.3">
      <c r="A6116" t="s">
        <v>6319</v>
      </c>
      <c r="B6116" s="1">
        <v>42225</v>
      </c>
      <c r="C6116" s="1">
        <v>42230</v>
      </c>
      <c r="D6116">
        <f t="shared" si="380"/>
        <v>2015</v>
      </c>
      <c r="E6116" t="str">
        <f t="shared" si="381"/>
        <v>Aug</v>
      </c>
      <c r="F6116" t="s">
        <v>37</v>
      </c>
      <c r="G6116" t="s">
        <v>2135</v>
      </c>
      <c r="H6116" s="2" t="s">
        <v>22</v>
      </c>
      <c r="I6116" t="s">
        <v>475</v>
      </c>
      <c r="J6116" t="s">
        <v>33</v>
      </c>
      <c r="K6116">
        <v>93727</v>
      </c>
      <c r="L6116" t="s">
        <v>34</v>
      </c>
      <c r="M6116" t="s">
        <v>6320</v>
      </c>
      <c r="N6116" t="s">
        <v>128</v>
      </c>
      <c r="O6116" t="s">
        <v>6026</v>
      </c>
      <c r="P6116" s="4">
        <v>5.98</v>
      </c>
      <c r="Q6116" s="4">
        <v>5</v>
      </c>
      <c r="R6116" s="4">
        <f t="shared" si="382"/>
        <v>0.98000000000000043</v>
      </c>
      <c r="S6116" s="4">
        <f t="shared" si="383"/>
        <v>0.14700000000000005</v>
      </c>
    </row>
    <row r="6117" spans="1:19" ht="15.6" x14ac:dyDescent="0.3">
      <c r="A6117" t="s">
        <v>6266</v>
      </c>
      <c r="B6117" s="1">
        <v>42729</v>
      </c>
      <c r="C6117" s="1">
        <v>42734</v>
      </c>
      <c r="D6117">
        <f t="shared" si="380"/>
        <v>2016</v>
      </c>
      <c r="E6117" t="str">
        <f t="shared" si="381"/>
        <v>Dec</v>
      </c>
      <c r="F6117" t="s">
        <v>67</v>
      </c>
      <c r="G6117" t="s">
        <v>523</v>
      </c>
      <c r="H6117" s="2" t="s">
        <v>22</v>
      </c>
      <c r="I6117" t="s">
        <v>39</v>
      </c>
      <c r="J6117" t="s">
        <v>33</v>
      </c>
      <c r="K6117">
        <v>92037</v>
      </c>
      <c r="L6117" t="s">
        <v>34</v>
      </c>
      <c r="M6117" t="s">
        <v>6320</v>
      </c>
      <c r="N6117" t="s">
        <v>128</v>
      </c>
      <c r="O6117" t="s">
        <v>6026</v>
      </c>
      <c r="P6117" s="4">
        <v>17.940000000000001</v>
      </c>
      <c r="Q6117" s="4">
        <v>18</v>
      </c>
      <c r="R6117" s="4">
        <f t="shared" si="382"/>
        <v>-5.9999999999998721E-2</v>
      </c>
      <c r="S6117" s="4">
        <f t="shared" si="383"/>
        <v>-8.9999999999998085E-3</v>
      </c>
    </row>
    <row r="6118" spans="1:19" x14ac:dyDescent="0.3">
      <c r="A6118" t="s">
        <v>4299</v>
      </c>
      <c r="B6118" s="1">
        <v>42989</v>
      </c>
      <c r="C6118" s="1">
        <v>42991</v>
      </c>
      <c r="D6118">
        <f t="shared" si="380"/>
        <v>2017</v>
      </c>
      <c r="E6118" t="str">
        <f t="shared" si="381"/>
        <v>Sep</v>
      </c>
      <c r="F6118" t="s">
        <v>20</v>
      </c>
      <c r="G6118" t="s">
        <v>1089</v>
      </c>
      <c r="H6118" t="s">
        <v>51</v>
      </c>
      <c r="I6118" t="s">
        <v>578</v>
      </c>
      <c r="J6118" t="s">
        <v>178</v>
      </c>
      <c r="K6118">
        <v>85023</v>
      </c>
      <c r="L6118" t="s">
        <v>34</v>
      </c>
      <c r="M6118" t="s">
        <v>6320</v>
      </c>
      <c r="N6118" t="s">
        <v>128</v>
      </c>
      <c r="O6118" t="s">
        <v>6026</v>
      </c>
      <c r="P6118" s="4">
        <v>9.5679999999999996</v>
      </c>
      <c r="Q6118" s="4">
        <v>9.5679999999999996</v>
      </c>
      <c r="R6118" s="4">
        <f t="shared" si="382"/>
        <v>0</v>
      </c>
      <c r="S6118" s="4">
        <f t="shared" si="383"/>
        <v>0</v>
      </c>
    </row>
    <row r="6119" spans="1:19" x14ac:dyDescent="0.3">
      <c r="A6119" t="s">
        <v>4104</v>
      </c>
      <c r="B6119" s="1">
        <v>43004</v>
      </c>
      <c r="C6119" s="1">
        <v>43004</v>
      </c>
      <c r="D6119">
        <f t="shared" si="380"/>
        <v>2017</v>
      </c>
      <c r="E6119" t="str">
        <f t="shared" si="381"/>
        <v>Sep</v>
      </c>
      <c r="F6119" t="s">
        <v>30</v>
      </c>
      <c r="G6119" t="s">
        <v>1151</v>
      </c>
      <c r="H6119" t="s">
        <v>51</v>
      </c>
      <c r="I6119" t="s">
        <v>272</v>
      </c>
      <c r="J6119" t="s">
        <v>33</v>
      </c>
      <c r="K6119">
        <v>92374</v>
      </c>
      <c r="L6119" t="s">
        <v>34</v>
      </c>
      <c r="M6119" t="s">
        <v>6320</v>
      </c>
      <c r="N6119" t="s">
        <v>128</v>
      </c>
      <c r="O6119" t="s">
        <v>6026</v>
      </c>
      <c r="P6119" s="4">
        <v>29.9</v>
      </c>
      <c r="Q6119" s="4">
        <v>29.9</v>
      </c>
      <c r="R6119" s="4">
        <f t="shared" si="382"/>
        <v>0</v>
      </c>
      <c r="S6119" s="4">
        <f t="shared" si="383"/>
        <v>0</v>
      </c>
    </row>
    <row r="6120" spans="1:19" ht="15.6" x14ac:dyDescent="0.3">
      <c r="A6120" t="s">
        <v>6321</v>
      </c>
      <c r="B6120" s="1">
        <v>43122</v>
      </c>
      <c r="C6120" s="1">
        <v>43127</v>
      </c>
      <c r="D6120">
        <f t="shared" si="380"/>
        <v>2018</v>
      </c>
      <c r="E6120" t="str">
        <f t="shared" si="381"/>
        <v>Jan</v>
      </c>
      <c r="F6120" t="s">
        <v>37</v>
      </c>
      <c r="G6120" t="s">
        <v>665</v>
      </c>
      <c r="H6120" s="2" t="s">
        <v>22</v>
      </c>
      <c r="I6120" t="s">
        <v>4834</v>
      </c>
      <c r="J6120" t="s">
        <v>1962</v>
      </c>
      <c r="K6120">
        <v>59405</v>
      </c>
      <c r="L6120" t="s">
        <v>34</v>
      </c>
      <c r="M6120" t="s">
        <v>6320</v>
      </c>
      <c r="N6120" t="s">
        <v>128</v>
      </c>
      <c r="O6120" t="s">
        <v>6026</v>
      </c>
      <c r="P6120" s="4">
        <v>11.96</v>
      </c>
      <c r="Q6120" s="4">
        <v>11.96</v>
      </c>
      <c r="R6120" s="4">
        <f t="shared" si="382"/>
        <v>0</v>
      </c>
      <c r="S6120" s="4">
        <f t="shared" si="383"/>
        <v>0</v>
      </c>
    </row>
    <row r="6121" spans="1:19" x14ac:dyDescent="0.3">
      <c r="A6121" t="s">
        <v>1452</v>
      </c>
      <c r="B6121" s="1">
        <v>42883</v>
      </c>
      <c r="C6121" s="1">
        <v>42889</v>
      </c>
      <c r="D6121">
        <f t="shared" si="380"/>
        <v>2017</v>
      </c>
      <c r="E6121" t="str">
        <f t="shared" si="381"/>
        <v>May</v>
      </c>
      <c r="F6121" t="s">
        <v>37</v>
      </c>
      <c r="G6121" t="s">
        <v>1033</v>
      </c>
      <c r="H6121" t="s">
        <v>51</v>
      </c>
      <c r="I6121" t="s">
        <v>1453</v>
      </c>
      <c r="J6121" t="s">
        <v>79</v>
      </c>
      <c r="K6121">
        <v>32303</v>
      </c>
      <c r="L6121" t="s">
        <v>44</v>
      </c>
      <c r="M6121" t="s">
        <v>6320</v>
      </c>
      <c r="N6121" t="s">
        <v>128</v>
      </c>
      <c r="O6121" t="s">
        <v>6026</v>
      </c>
      <c r="P6121" s="4">
        <v>62.192</v>
      </c>
      <c r="Q6121" s="4">
        <v>62.192</v>
      </c>
      <c r="R6121" s="4">
        <f t="shared" si="382"/>
        <v>0</v>
      </c>
      <c r="S6121" s="4">
        <f t="shared" si="383"/>
        <v>0</v>
      </c>
    </row>
    <row r="6122" spans="1:19" ht="15.6" x14ac:dyDescent="0.3">
      <c r="A6122" t="s">
        <v>6322</v>
      </c>
      <c r="B6122" s="1">
        <v>43393</v>
      </c>
      <c r="C6122" s="1">
        <v>43398</v>
      </c>
      <c r="D6122">
        <f t="shared" si="380"/>
        <v>2018</v>
      </c>
      <c r="E6122" t="str">
        <f t="shared" si="381"/>
        <v>Oct</v>
      </c>
      <c r="F6122" t="s">
        <v>37</v>
      </c>
      <c r="G6122" t="s">
        <v>472</v>
      </c>
      <c r="H6122" s="2" t="s">
        <v>22</v>
      </c>
      <c r="I6122" t="s">
        <v>1886</v>
      </c>
      <c r="J6122" t="s">
        <v>83</v>
      </c>
      <c r="K6122">
        <v>27707</v>
      </c>
      <c r="L6122" t="s">
        <v>44</v>
      </c>
      <c r="M6122" t="s">
        <v>6320</v>
      </c>
      <c r="N6122" t="s">
        <v>128</v>
      </c>
      <c r="O6122" t="s">
        <v>6026</v>
      </c>
      <c r="P6122" s="4">
        <v>14.352</v>
      </c>
      <c r="Q6122" s="4">
        <v>14.352</v>
      </c>
      <c r="R6122" s="4">
        <f t="shared" si="382"/>
        <v>0</v>
      </c>
      <c r="S6122" s="4">
        <f t="shared" si="383"/>
        <v>0</v>
      </c>
    </row>
    <row r="6123" spans="1:19" ht="15.6" x14ac:dyDescent="0.3">
      <c r="A6123" t="s">
        <v>4854</v>
      </c>
      <c r="B6123" s="1">
        <v>42682</v>
      </c>
      <c r="C6123" s="1">
        <v>42687</v>
      </c>
      <c r="D6123">
        <f t="shared" si="380"/>
        <v>2016</v>
      </c>
      <c r="E6123" t="str">
        <f t="shared" si="381"/>
        <v>Nov</v>
      </c>
      <c r="F6123" t="s">
        <v>37</v>
      </c>
      <c r="G6123" t="s">
        <v>4740</v>
      </c>
      <c r="H6123" s="2" t="s">
        <v>22</v>
      </c>
      <c r="I6123" t="s">
        <v>61</v>
      </c>
      <c r="J6123" t="s">
        <v>62</v>
      </c>
      <c r="K6123">
        <v>10011</v>
      </c>
      <c r="L6123" t="s">
        <v>54</v>
      </c>
      <c r="M6123" t="s">
        <v>6320</v>
      </c>
      <c r="N6123" t="s">
        <v>128</v>
      </c>
      <c r="O6123" t="s">
        <v>6026</v>
      </c>
      <c r="P6123" s="4">
        <v>17.940000000000001</v>
      </c>
      <c r="Q6123" s="4">
        <v>18</v>
      </c>
      <c r="R6123" s="4">
        <f t="shared" si="382"/>
        <v>-5.9999999999998721E-2</v>
      </c>
      <c r="S6123" s="4">
        <f t="shared" si="383"/>
        <v>-8.9999999999998085E-3</v>
      </c>
    </row>
    <row r="6124" spans="1:19" x14ac:dyDescent="0.3">
      <c r="A6124" t="s">
        <v>4587</v>
      </c>
      <c r="B6124" s="1">
        <v>43065</v>
      </c>
      <c r="C6124" s="1">
        <v>43068</v>
      </c>
      <c r="D6124">
        <f t="shared" si="380"/>
        <v>2017</v>
      </c>
      <c r="E6124" t="str">
        <f t="shared" si="381"/>
        <v>Nov</v>
      </c>
      <c r="F6124" t="s">
        <v>20</v>
      </c>
      <c r="G6124" t="s">
        <v>1669</v>
      </c>
      <c r="H6124" t="s">
        <v>51</v>
      </c>
      <c r="I6124" t="s">
        <v>1631</v>
      </c>
      <c r="J6124" t="s">
        <v>754</v>
      </c>
      <c r="K6124">
        <v>36608</v>
      </c>
      <c r="L6124" t="s">
        <v>44</v>
      </c>
      <c r="M6124" t="s">
        <v>6323</v>
      </c>
      <c r="N6124" t="s">
        <v>128</v>
      </c>
      <c r="O6124" t="s">
        <v>6026</v>
      </c>
      <c r="P6124" s="4">
        <v>70.98</v>
      </c>
      <c r="Q6124" s="4">
        <v>70.98</v>
      </c>
      <c r="R6124" s="4">
        <f t="shared" si="382"/>
        <v>0</v>
      </c>
      <c r="S6124" s="4">
        <f t="shared" si="383"/>
        <v>0</v>
      </c>
    </row>
    <row r="6125" spans="1:19" ht="15.6" x14ac:dyDescent="0.3">
      <c r="A6125" t="s">
        <v>3964</v>
      </c>
      <c r="B6125" s="1">
        <v>43400</v>
      </c>
      <c r="C6125" s="1">
        <v>43406</v>
      </c>
      <c r="D6125">
        <f t="shared" si="380"/>
        <v>2018</v>
      </c>
      <c r="E6125" t="str">
        <f t="shared" si="381"/>
        <v>Oct</v>
      </c>
      <c r="F6125" t="s">
        <v>37</v>
      </c>
      <c r="G6125" t="s">
        <v>1776</v>
      </c>
      <c r="H6125" s="2" t="s">
        <v>22</v>
      </c>
      <c r="I6125" t="s">
        <v>1453</v>
      </c>
      <c r="J6125" t="s">
        <v>79</v>
      </c>
      <c r="K6125">
        <v>32303</v>
      </c>
      <c r="L6125" t="s">
        <v>44</v>
      </c>
      <c r="M6125" t="s">
        <v>6323</v>
      </c>
      <c r="N6125" t="s">
        <v>128</v>
      </c>
      <c r="O6125" t="s">
        <v>6026</v>
      </c>
      <c r="P6125" s="4">
        <v>56.783999999999999</v>
      </c>
      <c r="Q6125" s="4">
        <v>56.783999999999999</v>
      </c>
      <c r="R6125" s="4">
        <f t="shared" si="382"/>
        <v>0</v>
      </c>
      <c r="S6125" s="4">
        <f t="shared" si="383"/>
        <v>0</v>
      </c>
    </row>
    <row r="6126" spans="1:19" ht="15.6" x14ac:dyDescent="0.3">
      <c r="A6126" t="s">
        <v>6324</v>
      </c>
      <c r="B6126" s="1">
        <v>42159</v>
      </c>
      <c r="C6126" s="1">
        <v>42164</v>
      </c>
      <c r="D6126">
        <f t="shared" si="380"/>
        <v>2015</v>
      </c>
      <c r="E6126" t="str">
        <f t="shared" si="381"/>
        <v>Jun</v>
      </c>
      <c r="F6126" t="s">
        <v>37</v>
      </c>
      <c r="G6126" t="s">
        <v>306</v>
      </c>
      <c r="H6126" s="2" t="s">
        <v>22</v>
      </c>
      <c r="I6126" t="s">
        <v>182</v>
      </c>
      <c r="J6126" t="s">
        <v>233</v>
      </c>
      <c r="K6126">
        <v>43229</v>
      </c>
      <c r="L6126" t="s">
        <v>54</v>
      </c>
      <c r="M6126" t="s">
        <v>6323</v>
      </c>
      <c r="N6126" t="s">
        <v>128</v>
      </c>
      <c r="O6126" t="s">
        <v>6026</v>
      </c>
      <c r="P6126" s="4">
        <v>16.224</v>
      </c>
      <c r="Q6126" s="4">
        <v>18</v>
      </c>
      <c r="R6126" s="4">
        <f t="shared" si="382"/>
        <v>-1.7759999999999998</v>
      </c>
      <c r="S6126" s="4">
        <f t="shared" si="383"/>
        <v>-0.26639999999999997</v>
      </c>
    </row>
    <row r="6127" spans="1:19" ht="15.6" x14ac:dyDescent="0.3">
      <c r="A6127" t="s">
        <v>2130</v>
      </c>
      <c r="B6127" s="1">
        <v>43073</v>
      </c>
      <c r="C6127" s="1">
        <v>43074</v>
      </c>
      <c r="D6127">
        <f t="shared" si="380"/>
        <v>2017</v>
      </c>
      <c r="E6127" t="str">
        <f t="shared" si="381"/>
        <v>Dec</v>
      </c>
      <c r="F6127" t="s">
        <v>20</v>
      </c>
      <c r="G6127" t="s">
        <v>1284</v>
      </c>
      <c r="H6127" s="2" t="s">
        <v>22</v>
      </c>
      <c r="I6127" t="s">
        <v>61</v>
      </c>
      <c r="J6127" t="s">
        <v>62</v>
      </c>
      <c r="K6127">
        <v>10024</v>
      </c>
      <c r="L6127" t="s">
        <v>54</v>
      </c>
      <c r="M6127" t="s">
        <v>6323</v>
      </c>
      <c r="N6127" t="s">
        <v>128</v>
      </c>
      <c r="O6127" t="s">
        <v>6026</v>
      </c>
      <c r="P6127" s="4">
        <v>40.56</v>
      </c>
      <c r="Q6127" s="4">
        <v>40.56</v>
      </c>
      <c r="R6127" s="4">
        <f t="shared" si="382"/>
        <v>0</v>
      </c>
      <c r="S6127" s="4">
        <f t="shared" si="383"/>
        <v>0</v>
      </c>
    </row>
    <row r="6128" spans="1:19" ht="15.6" x14ac:dyDescent="0.3">
      <c r="A6128" t="s">
        <v>6325</v>
      </c>
      <c r="B6128" s="1">
        <v>43350</v>
      </c>
      <c r="C6128" s="1">
        <v>43356</v>
      </c>
      <c r="D6128">
        <f t="shared" si="380"/>
        <v>2018</v>
      </c>
      <c r="E6128" t="str">
        <f t="shared" si="381"/>
        <v>Sep</v>
      </c>
      <c r="F6128" t="s">
        <v>37</v>
      </c>
      <c r="G6128" t="s">
        <v>1509</v>
      </c>
      <c r="H6128" s="2" t="s">
        <v>22</v>
      </c>
      <c r="I6128" t="s">
        <v>23</v>
      </c>
      <c r="J6128" t="s">
        <v>24</v>
      </c>
      <c r="K6128">
        <v>60610</v>
      </c>
      <c r="L6128" t="s">
        <v>25</v>
      </c>
      <c r="M6128" t="s">
        <v>6323</v>
      </c>
      <c r="N6128" t="s">
        <v>128</v>
      </c>
      <c r="O6128" t="s">
        <v>6026</v>
      </c>
      <c r="P6128" s="4">
        <v>73.007999999999996</v>
      </c>
      <c r="Q6128" s="4">
        <v>73.007999999999996</v>
      </c>
      <c r="R6128" s="4">
        <f t="shared" si="382"/>
        <v>0</v>
      </c>
      <c r="S6128" s="4">
        <f t="shared" si="383"/>
        <v>0</v>
      </c>
    </row>
    <row r="6129" spans="1:19" ht="15.6" x14ac:dyDescent="0.3">
      <c r="A6129" t="s">
        <v>2686</v>
      </c>
      <c r="B6129" s="1">
        <v>42626</v>
      </c>
      <c r="C6129" s="1">
        <v>42633</v>
      </c>
      <c r="D6129">
        <f t="shared" si="380"/>
        <v>2016</v>
      </c>
      <c r="E6129" t="str">
        <f t="shared" si="381"/>
        <v>Sep</v>
      </c>
      <c r="F6129" t="s">
        <v>37</v>
      </c>
      <c r="G6129" t="s">
        <v>2687</v>
      </c>
      <c r="H6129" s="2" t="s">
        <v>22</v>
      </c>
      <c r="I6129" t="s">
        <v>600</v>
      </c>
      <c r="J6129" t="s">
        <v>183</v>
      </c>
      <c r="K6129">
        <v>30318</v>
      </c>
      <c r="L6129" t="s">
        <v>44</v>
      </c>
      <c r="M6129" t="s">
        <v>6326</v>
      </c>
      <c r="N6129" t="s">
        <v>128</v>
      </c>
      <c r="O6129" t="s">
        <v>6026</v>
      </c>
      <c r="P6129" s="4">
        <v>69.930000000000007</v>
      </c>
      <c r="Q6129" s="4">
        <v>69.930000000000007</v>
      </c>
      <c r="R6129" s="4">
        <f t="shared" si="382"/>
        <v>0</v>
      </c>
      <c r="S6129" s="4">
        <f t="shared" si="383"/>
        <v>0</v>
      </c>
    </row>
    <row r="6130" spans="1:19" ht="15.6" x14ac:dyDescent="0.3">
      <c r="A6130" t="s">
        <v>3355</v>
      </c>
      <c r="B6130" s="1">
        <v>42154</v>
      </c>
      <c r="C6130" s="1">
        <v>42156</v>
      </c>
      <c r="D6130">
        <f t="shared" si="380"/>
        <v>2015</v>
      </c>
      <c r="E6130" t="str">
        <f t="shared" si="381"/>
        <v>May</v>
      </c>
      <c r="F6130" t="s">
        <v>20</v>
      </c>
      <c r="G6130" t="s">
        <v>1619</v>
      </c>
      <c r="H6130" s="2" t="s">
        <v>22</v>
      </c>
      <c r="I6130" t="s">
        <v>61</v>
      </c>
      <c r="J6130" t="s">
        <v>62</v>
      </c>
      <c r="K6130">
        <v>10024</v>
      </c>
      <c r="L6130" t="s">
        <v>54</v>
      </c>
      <c r="M6130" t="s">
        <v>6326</v>
      </c>
      <c r="N6130" t="s">
        <v>128</v>
      </c>
      <c r="O6130" t="s">
        <v>6026</v>
      </c>
      <c r="P6130" s="4">
        <v>39.96</v>
      </c>
      <c r="Q6130" s="4">
        <v>39.96</v>
      </c>
      <c r="R6130" s="4">
        <f t="shared" si="382"/>
        <v>0</v>
      </c>
      <c r="S6130" s="4">
        <f t="shared" si="383"/>
        <v>0</v>
      </c>
    </row>
    <row r="6131" spans="1:19" ht="15.6" x14ac:dyDescent="0.3">
      <c r="A6131" t="s">
        <v>5371</v>
      </c>
      <c r="B6131" s="1">
        <v>43202</v>
      </c>
      <c r="C6131" s="1">
        <v>43205</v>
      </c>
      <c r="D6131">
        <f t="shared" si="380"/>
        <v>2018</v>
      </c>
      <c r="E6131" t="str">
        <f t="shared" si="381"/>
        <v>Apr</v>
      </c>
      <c r="F6131" t="s">
        <v>67</v>
      </c>
      <c r="G6131" t="s">
        <v>874</v>
      </c>
      <c r="H6131" s="2" t="s">
        <v>22</v>
      </c>
      <c r="I6131" t="s">
        <v>57</v>
      </c>
      <c r="J6131" t="s">
        <v>58</v>
      </c>
      <c r="K6131">
        <v>2908</v>
      </c>
      <c r="L6131" t="s">
        <v>54</v>
      </c>
      <c r="M6131" t="s">
        <v>6326</v>
      </c>
      <c r="N6131" t="s">
        <v>128</v>
      </c>
      <c r="O6131" t="s">
        <v>6026</v>
      </c>
      <c r="P6131" s="4">
        <v>39.96</v>
      </c>
      <c r="Q6131" s="4">
        <v>39.96</v>
      </c>
      <c r="R6131" s="4">
        <f t="shared" si="382"/>
        <v>0</v>
      </c>
      <c r="S6131" s="4">
        <f t="shared" si="383"/>
        <v>0</v>
      </c>
    </row>
    <row r="6132" spans="1:19" x14ac:dyDescent="0.3">
      <c r="A6132" t="s">
        <v>3584</v>
      </c>
      <c r="B6132" s="1">
        <v>43042</v>
      </c>
      <c r="C6132" s="1">
        <v>43047</v>
      </c>
      <c r="D6132">
        <f t="shared" si="380"/>
        <v>2017</v>
      </c>
      <c r="E6132" t="str">
        <f t="shared" si="381"/>
        <v>Nov</v>
      </c>
      <c r="F6132" t="s">
        <v>37</v>
      </c>
      <c r="G6132" t="s">
        <v>1811</v>
      </c>
      <c r="H6132" t="s">
        <v>51</v>
      </c>
      <c r="I6132" t="s">
        <v>47</v>
      </c>
      <c r="J6132" t="s">
        <v>33</v>
      </c>
      <c r="K6132">
        <v>90049</v>
      </c>
      <c r="L6132" t="s">
        <v>34</v>
      </c>
      <c r="M6132" t="s">
        <v>6327</v>
      </c>
      <c r="N6132" t="s">
        <v>128</v>
      </c>
      <c r="O6132" t="s">
        <v>6026</v>
      </c>
      <c r="P6132" s="4">
        <v>116.28</v>
      </c>
      <c r="Q6132" s="4">
        <v>116.28</v>
      </c>
      <c r="R6132" s="4">
        <f t="shared" si="382"/>
        <v>0</v>
      </c>
      <c r="S6132" s="4">
        <f t="shared" si="383"/>
        <v>0</v>
      </c>
    </row>
    <row r="6133" spans="1:19" ht="15.6" x14ac:dyDescent="0.3">
      <c r="A6133" t="s">
        <v>2814</v>
      </c>
      <c r="B6133" s="1">
        <v>42458</v>
      </c>
      <c r="C6133" s="1">
        <v>42460</v>
      </c>
      <c r="D6133">
        <f t="shared" si="380"/>
        <v>2016</v>
      </c>
      <c r="E6133" t="str">
        <f t="shared" si="381"/>
        <v>Mar</v>
      </c>
      <c r="F6133" t="s">
        <v>67</v>
      </c>
      <c r="G6133" t="s">
        <v>1129</v>
      </c>
      <c r="H6133" s="2" t="s">
        <v>22</v>
      </c>
      <c r="I6133" t="s">
        <v>39</v>
      </c>
      <c r="J6133" t="s">
        <v>33</v>
      </c>
      <c r="K6133">
        <v>92105</v>
      </c>
      <c r="L6133" t="s">
        <v>34</v>
      </c>
      <c r="M6133" t="s">
        <v>6328</v>
      </c>
      <c r="N6133" t="s">
        <v>128</v>
      </c>
      <c r="O6133" t="s">
        <v>6026</v>
      </c>
      <c r="P6133" s="4">
        <v>212.64</v>
      </c>
      <c r="Q6133" s="4">
        <v>212.64</v>
      </c>
      <c r="R6133" s="4">
        <f t="shared" si="382"/>
        <v>0</v>
      </c>
      <c r="S6133" s="4">
        <f t="shared" si="383"/>
        <v>0</v>
      </c>
    </row>
    <row r="6134" spans="1:19" x14ac:dyDescent="0.3">
      <c r="A6134" t="s">
        <v>6329</v>
      </c>
      <c r="B6134" s="1">
        <v>42785</v>
      </c>
      <c r="C6134" s="1">
        <v>42788</v>
      </c>
      <c r="D6134">
        <f t="shared" si="380"/>
        <v>2017</v>
      </c>
      <c r="E6134" t="str">
        <f t="shared" si="381"/>
        <v>Feb</v>
      </c>
      <c r="F6134" t="s">
        <v>67</v>
      </c>
      <c r="G6134" t="s">
        <v>285</v>
      </c>
      <c r="H6134" t="s">
        <v>51</v>
      </c>
      <c r="I6134" t="s">
        <v>32</v>
      </c>
      <c r="J6134" t="s">
        <v>33</v>
      </c>
      <c r="K6134">
        <v>94109</v>
      </c>
      <c r="L6134" t="s">
        <v>34</v>
      </c>
      <c r="M6134" t="s">
        <v>6328</v>
      </c>
      <c r="N6134" t="s">
        <v>128</v>
      </c>
      <c r="O6134" t="s">
        <v>6026</v>
      </c>
      <c r="P6134" s="4">
        <v>70.88</v>
      </c>
      <c r="Q6134" s="4">
        <v>70.88</v>
      </c>
      <c r="R6134" s="4">
        <f t="shared" si="382"/>
        <v>0</v>
      </c>
      <c r="S6134" s="4">
        <f t="shared" si="383"/>
        <v>0</v>
      </c>
    </row>
    <row r="6135" spans="1:19" ht="15.6" x14ac:dyDescent="0.3">
      <c r="A6135" t="s">
        <v>2142</v>
      </c>
      <c r="B6135" s="1">
        <v>43021</v>
      </c>
      <c r="C6135" s="1">
        <v>43027</v>
      </c>
      <c r="D6135">
        <f t="shared" si="380"/>
        <v>2017</v>
      </c>
      <c r="E6135" t="str">
        <f t="shared" si="381"/>
        <v>Oct</v>
      </c>
      <c r="F6135" t="s">
        <v>37</v>
      </c>
      <c r="G6135" t="s">
        <v>784</v>
      </c>
      <c r="H6135" s="2" t="s">
        <v>22</v>
      </c>
      <c r="I6135" t="s">
        <v>2029</v>
      </c>
      <c r="J6135" t="s">
        <v>33</v>
      </c>
      <c r="K6135">
        <v>95661</v>
      </c>
      <c r="L6135" t="s">
        <v>34</v>
      </c>
      <c r="M6135" t="s">
        <v>6328</v>
      </c>
      <c r="N6135" t="s">
        <v>128</v>
      </c>
      <c r="O6135" t="s">
        <v>6026</v>
      </c>
      <c r="P6135" s="4">
        <v>35.44</v>
      </c>
      <c r="Q6135" s="4">
        <v>35.44</v>
      </c>
      <c r="R6135" s="4">
        <f t="shared" si="382"/>
        <v>0</v>
      </c>
      <c r="S6135" s="4">
        <f t="shared" si="383"/>
        <v>0</v>
      </c>
    </row>
    <row r="6136" spans="1:19" x14ac:dyDescent="0.3">
      <c r="A6136" t="s">
        <v>4798</v>
      </c>
      <c r="B6136" s="1">
        <v>43075</v>
      </c>
      <c r="C6136" s="1">
        <v>43081</v>
      </c>
      <c r="D6136">
        <f t="shared" si="380"/>
        <v>2017</v>
      </c>
      <c r="E6136" t="str">
        <f t="shared" si="381"/>
        <v>Dec</v>
      </c>
      <c r="F6136" t="s">
        <v>37</v>
      </c>
      <c r="G6136" t="s">
        <v>285</v>
      </c>
      <c r="H6136" t="s">
        <v>51</v>
      </c>
      <c r="I6136" t="s">
        <v>69</v>
      </c>
      <c r="J6136" t="s">
        <v>70</v>
      </c>
      <c r="K6136">
        <v>98105</v>
      </c>
      <c r="L6136" t="s">
        <v>34</v>
      </c>
      <c r="M6136" t="s">
        <v>6328</v>
      </c>
      <c r="N6136" t="s">
        <v>128</v>
      </c>
      <c r="O6136" t="s">
        <v>6026</v>
      </c>
      <c r="P6136" s="4">
        <v>248.08</v>
      </c>
      <c r="Q6136" s="4">
        <v>248.08</v>
      </c>
      <c r="R6136" s="4">
        <f t="shared" si="382"/>
        <v>0</v>
      </c>
      <c r="S6136" s="4">
        <f t="shared" si="383"/>
        <v>0</v>
      </c>
    </row>
    <row r="6137" spans="1:19" ht="15.6" x14ac:dyDescent="0.3">
      <c r="A6137" t="s">
        <v>6330</v>
      </c>
      <c r="B6137" s="1">
        <v>43235</v>
      </c>
      <c r="C6137" s="1">
        <v>43240</v>
      </c>
      <c r="D6137">
        <f t="shared" si="380"/>
        <v>2018</v>
      </c>
      <c r="E6137" t="str">
        <f t="shared" si="381"/>
        <v>May</v>
      </c>
      <c r="F6137" t="s">
        <v>37</v>
      </c>
      <c r="G6137" t="s">
        <v>4716</v>
      </c>
      <c r="H6137" s="2" t="s">
        <v>22</v>
      </c>
      <c r="I6137" t="s">
        <v>23</v>
      </c>
      <c r="J6137" t="s">
        <v>24</v>
      </c>
      <c r="K6137">
        <v>60653</v>
      </c>
      <c r="L6137" t="s">
        <v>25</v>
      </c>
      <c r="M6137" t="s">
        <v>6328</v>
      </c>
      <c r="N6137" t="s">
        <v>128</v>
      </c>
      <c r="O6137" t="s">
        <v>6026</v>
      </c>
      <c r="P6137" s="4">
        <v>56.704000000000001</v>
      </c>
      <c r="Q6137" s="4">
        <v>56.704000000000001</v>
      </c>
      <c r="R6137" s="4">
        <f t="shared" si="382"/>
        <v>0</v>
      </c>
      <c r="S6137" s="4">
        <f t="shared" si="383"/>
        <v>0</v>
      </c>
    </row>
    <row r="6138" spans="1:19" ht="15.6" x14ac:dyDescent="0.3">
      <c r="A6138" t="s">
        <v>6331</v>
      </c>
      <c r="B6138" s="1">
        <v>43382</v>
      </c>
      <c r="C6138" s="1">
        <v>43384</v>
      </c>
      <c r="D6138">
        <f t="shared" si="380"/>
        <v>2018</v>
      </c>
      <c r="E6138" t="str">
        <f t="shared" si="381"/>
        <v>Oct</v>
      </c>
      <c r="F6138" t="s">
        <v>20</v>
      </c>
      <c r="G6138" t="s">
        <v>1811</v>
      </c>
      <c r="H6138" s="2" t="s">
        <v>22</v>
      </c>
      <c r="I6138" t="s">
        <v>47</v>
      </c>
      <c r="J6138" t="s">
        <v>33</v>
      </c>
      <c r="K6138">
        <v>90032</v>
      </c>
      <c r="L6138" t="s">
        <v>34</v>
      </c>
      <c r="M6138" t="s">
        <v>6332</v>
      </c>
      <c r="N6138" t="s">
        <v>128</v>
      </c>
      <c r="O6138" t="s">
        <v>6026</v>
      </c>
      <c r="P6138" s="4">
        <v>35.200000000000003</v>
      </c>
      <c r="Q6138" s="4">
        <v>35.200000000000003</v>
      </c>
      <c r="R6138" s="4">
        <f t="shared" si="382"/>
        <v>0</v>
      </c>
      <c r="S6138" s="4">
        <f t="shared" si="383"/>
        <v>0</v>
      </c>
    </row>
    <row r="6139" spans="1:19" x14ac:dyDescent="0.3">
      <c r="A6139" t="s">
        <v>3361</v>
      </c>
      <c r="B6139" s="1">
        <v>42906</v>
      </c>
      <c r="C6139" s="1">
        <v>42910</v>
      </c>
      <c r="D6139">
        <f t="shared" si="380"/>
        <v>2017</v>
      </c>
      <c r="E6139" t="str">
        <f t="shared" si="381"/>
        <v>Jun</v>
      </c>
      <c r="F6139" t="s">
        <v>37</v>
      </c>
      <c r="G6139" t="s">
        <v>3362</v>
      </c>
      <c r="H6139" t="s">
        <v>51</v>
      </c>
      <c r="I6139" t="s">
        <v>100</v>
      </c>
      <c r="J6139" t="s">
        <v>101</v>
      </c>
      <c r="K6139">
        <v>19120</v>
      </c>
      <c r="L6139" t="s">
        <v>54</v>
      </c>
      <c r="M6139" t="s">
        <v>6332</v>
      </c>
      <c r="N6139" t="s">
        <v>128</v>
      </c>
      <c r="O6139" t="s">
        <v>6026</v>
      </c>
      <c r="P6139" s="4">
        <v>45.055999999999997</v>
      </c>
      <c r="Q6139" s="4">
        <v>45.055999999999997</v>
      </c>
      <c r="R6139" s="4">
        <f t="shared" si="382"/>
        <v>0</v>
      </c>
      <c r="S6139" s="4">
        <f t="shared" si="383"/>
        <v>0</v>
      </c>
    </row>
    <row r="6140" spans="1:19" x14ac:dyDescent="0.3">
      <c r="A6140" t="s">
        <v>6333</v>
      </c>
      <c r="B6140" s="1">
        <v>43451</v>
      </c>
      <c r="C6140" s="1">
        <v>43456</v>
      </c>
      <c r="D6140">
        <f t="shared" si="380"/>
        <v>2018</v>
      </c>
      <c r="E6140" t="str">
        <f t="shared" si="381"/>
        <v>Dec</v>
      </c>
      <c r="F6140" t="s">
        <v>37</v>
      </c>
      <c r="G6140" t="s">
        <v>851</v>
      </c>
      <c r="H6140" t="s">
        <v>22</v>
      </c>
      <c r="I6140" t="s">
        <v>182</v>
      </c>
      <c r="J6140" t="s">
        <v>653</v>
      </c>
      <c r="K6140">
        <v>47201</v>
      </c>
      <c r="L6140" t="s">
        <v>25</v>
      </c>
      <c r="M6140" t="s">
        <v>6332</v>
      </c>
      <c r="N6140" t="s">
        <v>128</v>
      </c>
      <c r="O6140" t="s">
        <v>6026</v>
      </c>
      <c r="P6140" s="4">
        <v>28.16</v>
      </c>
      <c r="Q6140" s="4">
        <v>28.16</v>
      </c>
      <c r="R6140" s="4">
        <f t="shared" si="382"/>
        <v>0</v>
      </c>
      <c r="S6140" s="4">
        <f t="shared" si="383"/>
        <v>0</v>
      </c>
    </row>
    <row r="6141" spans="1:19" ht="15.6" x14ac:dyDescent="0.3">
      <c r="A6141" t="s">
        <v>5513</v>
      </c>
      <c r="B6141" s="1">
        <v>43316</v>
      </c>
      <c r="C6141" s="1">
        <v>43319</v>
      </c>
      <c r="D6141">
        <f t="shared" si="380"/>
        <v>2018</v>
      </c>
      <c r="E6141" t="str">
        <f t="shared" si="381"/>
        <v>Aug</v>
      </c>
      <c r="F6141" t="s">
        <v>20</v>
      </c>
      <c r="G6141" t="s">
        <v>107</v>
      </c>
      <c r="H6141" s="2" t="s">
        <v>22</v>
      </c>
      <c r="I6141" t="s">
        <v>5033</v>
      </c>
      <c r="J6141" t="s">
        <v>75</v>
      </c>
      <c r="K6141">
        <v>80538</v>
      </c>
      <c r="L6141" t="s">
        <v>34</v>
      </c>
      <c r="M6141" t="s">
        <v>6334</v>
      </c>
      <c r="N6141" t="s">
        <v>128</v>
      </c>
      <c r="O6141" t="s">
        <v>6026</v>
      </c>
      <c r="P6141" s="4">
        <v>7.968</v>
      </c>
      <c r="Q6141" s="4">
        <v>18</v>
      </c>
      <c r="R6141" s="4">
        <f t="shared" si="382"/>
        <v>-10.032</v>
      </c>
      <c r="S6141" s="4">
        <f t="shared" si="383"/>
        <v>-1.5047999999999999</v>
      </c>
    </row>
    <row r="6142" spans="1:19" x14ac:dyDescent="0.3">
      <c r="A6142" t="s">
        <v>6335</v>
      </c>
      <c r="B6142" s="1">
        <v>42330</v>
      </c>
      <c r="C6142" s="1">
        <v>42333</v>
      </c>
      <c r="D6142">
        <f t="shared" si="380"/>
        <v>2015</v>
      </c>
      <c r="E6142" t="str">
        <f t="shared" si="381"/>
        <v>Nov</v>
      </c>
      <c r="F6142" t="s">
        <v>20</v>
      </c>
      <c r="G6142" t="s">
        <v>1780</v>
      </c>
      <c r="H6142" t="s">
        <v>51</v>
      </c>
      <c r="I6142" t="s">
        <v>600</v>
      </c>
      <c r="J6142" t="s">
        <v>183</v>
      </c>
      <c r="K6142">
        <v>30318</v>
      </c>
      <c r="L6142" t="s">
        <v>44</v>
      </c>
      <c r="M6142" t="s">
        <v>6334</v>
      </c>
      <c r="N6142" t="s">
        <v>128</v>
      </c>
      <c r="O6142" t="s">
        <v>6026</v>
      </c>
      <c r="P6142" s="4">
        <v>9.9600000000000009</v>
      </c>
      <c r="Q6142" s="4">
        <v>9.9600000000000009</v>
      </c>
      <c r="R6142" s="4">
        <f t="shared" si="382"/>
        <v>0</v>
      </c>
      <c r="S6142" s="4">
        <f t="shared" si="383"/>
        <v>0</v>
      </c>
    </row>
    <row r="6143" spans="1:19" ht="15.6" x14ac:dyDescent="0.3">
      <c r="A6143" t="s">
        <v>5416</v>
      </c>
      <c r="B6143" s="1">
        <v>43233</v>
      </c>
      <c r="C6143" s="1">
        <v>43237</v>
      </c>
      <c r="D6143">
        <f t="shared" si="380"/>
        <v>2018</v>
      </c>
      <c r="E6143" t="str">
        <f t="shared" si="381"/>
        <v>May</v>
      </c>
      <c r="F6143" t="s">
        <v>37</v>
      </c>
      <c r="G6143" t="s">
        <v>160</v>
      </c>
      <c r="H6143" s="2" t="s">
        <v>22</v>
      </c>
      <c r="I6143" t="s">
        <v>182</v>
      </c>
      <c r="J6143" t="s">
        <v>653</v>
      </c>
      <c r="K6143">
        <v>47201</v>
      </c>
      <c r="L6143" t="s">
        <v>25</v>
      </c>
      <c r="M6143" t="s">
        <v>6334</v>
      </c>
      <c r="N6143" t="s">
        <v>128</v>
      </c>
      <c r="O6143" t="s">
        <v>6026</v>
      </c>
      <c r="P6143" s="4">
        <v>14.94</v>
      </c>
      <c r="Q6143" s="4">
        <v>18</v>
      </c>
      <c r="R6143" s="4">
        <f t="shared" si="382"/>
        <v>-3.0600000000000005</v>
      </c>
      <c r="S6143" s="4">
        <f t="shared" si="383"/>
        <v>-0.45900000000000007</v>
      </c>
    </row>
    <row r="6144" spans="1:19" ht="15.6" x14ac:dyDescent="0.3">
      <c r="A6144" t="s">
        <v>4774</v>
      </c>
      <c r="B6144" s="1">
        <v>42562</v>
      </c>
      <c r="C6144" s="1">
        <v>42564</v>
      </c>
      <c r="D6144">
        <f t="shared" si="380"/>
        <v>2016</v>
      </c>
      <c r="E6144" t="str">
        <f t="shared" si="381"/>
        <v>Jul</v>
      </c>
      <c r="F6144" t="s">
        <v>67</v>
      </c>
      <c r="G6144" t="s">
        <v>599</v>
      </c>
      <c r="H6144" s="2" t="s">
        <v>22</v>
      </c>
      <c r="I6144" t="s">
        <v>69</v>
      </c>
      <c r="J6144" t="s">
        <v>70</v>
      </c>
      <c r="K6144">
        <v>98115</v>
      </c>
      <c r="L6144" t="s">
        <v>34</v>
      </c>
      <c r="M6144" t="s">
        <v>6336</v>
      </c>
      <c r="N6144" t="s">
        <v>128</v>
      </c>
      <c r="O6144" t="s">
        <v>6026</v>
      </c>
      <c r="P6144" s="4">
        <v>29.97</v>
      </c>
      <c r="Q6144" s="4">
        <v>29.97</v>
      </c>
      <c r="R6144" s="4">
        <f t="shared" si="382"/>
        <v>0</v>
      </c>
      <c r="S6144" s="4">
        <f t="shared" si="383"/>
        <v>0</v>
      </c>
    </row>
    <row r="6145" spans="1:19" ht="15.6" x14ac:dyDescent="0.3">
      <c r="A6145" t="s">
        <v>3506</v>
      </c>
      <c r="B6145" s="1">
        <v>43051</v>
      </c>
      <c r="C6145" s="1">
        <v>43054</v>
      </c>
      <c r="D6145">
        <f t="shared" si="380"/>
        <v>2017</v>
      </c>
      <c r="E6145" t="str">
        <f t="shared" si="381"/>
        <v>Nov</v>
      </c>
      <c r="F6145" t="s">
        <v>67</v>
      </c>
      <c r="G6145" t="s">
        <v>1174</v>
      </c>
      <c r="H6145" s="2" t="s">
        <v>22</v>
      </c>
      <c r="I6145" t="s">
        <v>1823</v>
      </c>
      <c r="J6145" t="s">
        <v>653</v>
      </c>
      <c r="K6145">
        <v>46350</v>
      </c>
      <c r="L6145" t="s">
        <v>25</v>
      </c>
      <c r="M6145" t="s">
        <v>6336</v>
      </c>
      <c r="N6145" t="s">
        <v>110</v>
      </c>
      <c r="O6145" t="s">
        <v>6026</v>
      </c>
      <c r="P6145" s="4">
        <v>19.98</v>
      </c>
      <c r="Q6145" s="4">
        <v>18</v>
      </c>
      <c r="R6145" s="4">
        <f t="shared" si="382"/>
        <v>1.9800000000000004</v>
      </c>
      <c r="S6145" s="4">
        <f t="shared" si="383"/>
        <v>0.29700000000000004</v>
      </c>
    </row>
    <row r="6146" spans="1:19" ht="15.6" x14ac:dyDescent="0.3">
      <c r="A6146" t="s">
        <v>6337</v>
      </c>
      <c r="B6146" s="1">
        <v>42631</v>
      </c>
      <c r="C6146" s="1">
        <v>42637</v>
      </c>
      <c r="D6146">
        <f t="shared" ref="D6146:D6209" si="384">YEAR(B6146)</f>
        <v>2016</v>
      </c>
      <c r="E6146" t="str">
        <f t="shared" ref="E6146:E6209" si="385">TEXT(B6146,"mmm")</f>
        <v>Sep</v>
      </c>
      <c r="F6146" t="s">
        <v>37</v>
      </c>
      <c r="G6146" t="s">
        <v>1335</v>
      </c>
      <c r="H6146" s="2" t="s">
        <v>22</v>
      </c>
      <c r="I6146" t="s">
        <v>1285</v>
      </c>
      <c r="J6146" t="s">
        <v>70</v>
      </c>
      <c r="K6146">
        <v>98198</v>
      </c>
      <c r="L6146" t="s">
        <v>34</v>
      </c>
      <c r="M6146" t="s">
        <v>6338</v>
      </c>
      <c r="N6146" t="s">
        <v>128</v>
      </c>
      <c r="O6146" t="s">
        <v>6026</v>
      </c>
      <c r="P6146" s="4">
        <v>18.54</v>
      </c>
      <c r="Q6146" s="4">
        <v>80</v>
      </c>
      <c r="R6146" s="4">
        <f t="shared" si="382"/>
        <v>-61.46</v>
      </c>
      <c r="S6146" s="4">
        <f t="shared" si="383"/>
        <v>-9.2189999999999994</v>
      </c>
    </row>
    <row r="6147" spans="1:19" x14ac:dyDescent="0.3">
      <c r="A6147" t="s">
        <v>6339</v>
      </c>
      <c r="B6147" s="1">
        <v>42902</v>
      </c>
      <c r="C6147" s="1">
        <v>42904</v>
      </c>
      <c r="D6147">
        <f t="shared" si="384"/>
        <v>2017</v>
      </c>
      <c r="E6147" t="str">
        <f t="shared" si="385"/>
        <v>Jun</v>
      </c>
      <c r="F6147" t="s">
        <v>67</v>
      </c>
      <c r="G6147" t="s">
        <v>874</v>
      </c>
      <c r="H6147" t="s">
        <v>51</v>
      </c>
      <c r="I6147" t="s">
        <v>47</v>
      </c>
      <c r="J6147" t="s">
        <v>33</v>
      </c>
      <c r="K6147">
        <v>90045</v>
      </c>
      <c r="L6147" t="s">
        <v>34</v>
      </c>
      <c r="M6147" t="s">
        <v>6338</v>
      </c>
      <c r="N6147" t="s">
        <v>128</v>
      </c>
      <c r="O6147" t="s">
        <v>6026</v>
      </c>
      <c r="P6147" s="4">
        <v>46.35</v>
      </c>
      <c r="Q6147" s="4">
        <v>46.35</v>
      </c>
      <c r="R6147" s="4">
        <f t="shared" ref="R6147:R6210" si="386">P6147-Q6147</f>
        <v>0</v>
      </c>
      <c r="S6147" s="4">
        <f t="shared" ref="S6147:S6210" si="387">0.15*R6147</f>
        <v>0</v>
      </c>
    </row>
    <row r="6148" spans="1:19" ht="15.6" x14ac:dyDescent="0.3">
      <c r="A6148" t="s">
        <v>640</v>
      </c>
      <c r="B6148" s="1">
        <v>43267</v>
      </c>
      <c r="C6148" s="1">
        <v>43270</v>
      </c>
      <c r="D6148">
        <f t="shared" si="384"/>
        <v>2018</v>
      </c>
      <c r="E6148" t="str">
        <f t="shared" si="385"/>
        <v>Jun</v>
      </c>
      <c r="F6148" t="s">
        <v>20</v>
      </c>
      <c r="G6148" t="s">
        <v>641</v>
      </c>
      <c r="H6148" s="2" t="s">
        <v>22</v>
      </c>
      <c r="I6148" t="s">
        <v>32</v>
      </c>
      <c r="J6148" t="s">
        <v>33</v>
      </c>
      <c r="K6148">
        <v>94122</v>
      </c>
      <c r="L6148" t="s">
        <v>34</v>
      </c>
      <c r="M6148" t="s">
        <v>6338</v>
      </c>
      <c r="N6148" t="s">
        <v>128</v>
      </c>
      <c r="O6148" t="s">
        <v>6026</v>
      </c>
      <c r="P6148" s="4">
        <v>18.54</v>
      </c>
      <c r="Q6148" s="4">
        <v>18</v>
      </c>
      <c r="R6148" s="4">
        <f t="shared" si="386"/>
        <v>0.53999999999999915</v>
      </c>
      <c r="S6148" s="4">
        <f t="shared" si="387"/>
        <v>8.0999999999999864E-2</v>
      </c>
    </row>
    <row r="6149" spans="1:19" x14ac:dyDescent="0.3">
      <c r="A6149" t="s">
        <v>6340</v>
      </c>
      <c r="B6149" s="1">
        <v>42829</v>
      </c>
      <c r="C6149" s="1">
        <v>42830</v>
      </c>
      <c r="D6149">
        <f t="shared" si="384"/>
        <v>2017</v>
      </c>
      <c r="E6149" t="str">
        <f t="shared" si="385"/>
        <v>Apr</v>
      </c>
      <c r="F6149" t="s">
        <v>20</v>
      </c>
      <c r="G6149" t="s">
        <v>997</v>
      </c>
      <c r="H6149" t="s">
        <v>51</v>
      </c>
      <c r="I6149" t="s">
        <v>191</v>
      </c>
      <c r="J6149" t="s">
        <v>158</v>
      </c>
      <c r="K6149">
        <v>22153</v>
      </c>
      <c r="L6149" t="s">
        <v>44</v>
      </c>
      <c r="M6149" t="s">
        <v>6338</v>
      </c>
      <c r="N6149" t="s">
        <v>128</v>
      </c>
      <c r="O6149" t="s">
        <v>6026</v>
      </c>
      <c r="P6149" s="4">
        <v>27.81</v>
      </c>
      <c r="Q6149" s="4">
        <v>27.81</v>
      </c>
      <c r="R6149" s="4">
        <f t="shared" si="386"/>
        <v>0</v>
      </c>
      <c r="S6149" s="4">
        <f t="shared" si="387"/>
        <v>0</v>
      </c>
    </row>
    <row r="6150" spans="1:19" ht="15.6" x14ac:dyDescent="0.3">
      <c r="A6150" t="s">
        <v>1953</v>
      </c>
      <c r="B6150" s="1">
        <v>43049</v>
      </c>
      <c r="C6150" s="1">
        <v>43053</v>
      </c>
      <c r="D6150">
        <f t="shared" si="384"/>
        <v>2017</v>
      </c>
      <c r="E6150" t="str">
        <f t="shared" si="385"/>
        <v>Nov</v>
      </c>
      <c r="F6150" t="s">
        <v>37</v>
      </c>
      <c r="G6150" t="s">
        <v>354</v>
      </c>
      <c r="H6150" s="2" t="s">
        <v>22</v>
      </c>
      <c r="I6150" t="s">
        <v>191</v>
      </c>
      <c r="J6150" t="s">
        <v>233</v>
      </c>
      <c r="K6150">
        <v>45503</v>
      </c>
      <c r="L6150" t="s">
        <v>54</v>
      </c>
      <c r="M6150" t="s">
        <v>6338</v>
      </c>
      <c r="N6150" t="s">
        <v>110</v>
      </c>
      <c r="O6150" t="s">
        <v>6026</v>
      </c>
      <c r="P6150" s="4">
        <v>22.248000000000001</v>
      </c>
      <c r="Q6150" s="4">
        <v>18</v>
      </c>
      <c r="R6150" s="4">
        <f t="shared" si="386"/>
        <v>4.2480000000000011</v>
      </c>
      <c r="S6150" s="4">
        <f t="shared" si="387"/>
        <v>0.6372000000000001</v>
      </c>
    </row>
    <row r="6151" spans="1:19" ht="15.6" x14ac:dyDescent="0.3">
      <c r="A6151" t="s">
        <v>5197</v>
      </c>
      <c r="B6151" s="1">
        <v>43079</v>
      </c>
      <c r="C6151" s="1">
        <v>43085</v>
      </c>
      <c r="D6151">
        <f t="shared" si="384"/>
        <v>2017</v>
      </c>
      <c r="E6151" t="str">
        <f t="shared" si="385"/>
        <v>Dec</v>
      </c>
      <c r="F6151" t="s">
        <v>37</v>
      </c>
      <c r="G6151" t="s">
        <v>2280</v>
      </c>
      <c r="H6151" s="2" t="s">
        <v>22</v>
      </c>
      <c r="I6151" t="s">
        <v>347</v>
      </c>
      <c r="J6151" t="s">
        <v>62</v>
      </c>
      <c r="K6151">
        <v>13601</v>
      </c>
      <c r="L6151" t="s">
        <v>54</v>
      </c>
      <c r="M6151" t="s">
        <v>6338</v>
      </c>
      <c r="N6151" t="s">
        <v>110</v>
      </c>
      <c r="O6151" t="s">
        <v>6026</v>
      </c>
      <c r="P6151" s="4">
        <v>18.54</v>
      </c>
      <c r="Q6151" s="4">
        <v>18</v>
      </c>
      <c r="R6151" s="4">
        <f t="shared" si="386"/>
        <v>0.53999999999999915</v>
      </c>
      <c r="S6151" s="4">
        <f t="shared" si="387"/>
        <v>8.0999999999999864E-2</v>
      </c>
    </row>
    <row r="6152" spans="1:19" ht="15.6" x14ac:dyDescent="0.3">
      <c r="A6152" t="s">
        <v>3837</v>
      </c>
      <c r="B6152" s="1">
        <v>42705</v>
      </c>
      <c r="C6152" s="1">
        <v>42709</v>
      </c>
      <c r="D6152">
        <f t="shared" si="384"/>
        <v>2016</v>
      </c>
      <c r="E6152" t="str">
        <f t="shared" si="385"/>
        <v>Dec</v>
      </c>
      <c r="F6152" t="s">
        <v>37</v>
      </c>
      <c r="G6152" t="s">
        <v>373</v>
      </c>
      <c r="H6152" s="2" t="s">
        <v>22</v>
      </c>
      <c r="I6152" t="s">
        <v>648</v>
      </c>
      <c r="J6152" t="s">
        <v>89</v>
      </c>
      <c r="K6152">
        <v>49201</v>
      </c>
      <c r="L6152" t="s">
        <v>25</v>
      </c>
      <c r="M6152" t="s">
        <v>6338</v>
      </c>
      <c r="N6152" t="s">
        <v>128</v>
      </c>
      <c r="O6152" t="s">
        <v>6026</v>
      </c>
      <c r="P6152" s="4">
        <v>18.54</v>
      </c>
      <c r="Q6152" s="4">
        <v>18</v>
      </c>
      <c r="R6152" s="4">
        <f t="shared" si="386"/>
        <v>0.53999999999999915</v>
      </c>
      <c r="S6152" s="4">
        <f t="shared" si="387"/>
        <v>8.0999999999999864E-2</v>
      </c>
    </row>
    <row r="6153" spans="1:19" x14ac:dyDescent="0.3">
      <c r="A6153" t="s">
        <v>4385</v>
      </c>
      <c r="B6153" s="1">
        <v>43323</v>
      </c>
      <c r="C6153" s="1">
        <v>43325</v>
      </c>
      <c r="D6153">
        <f t="shared" si="384"/>
        <v>2018</v>
      </c>
      <c r="E6153" t="str">
        <f t="shared" si="385"/>
        <v>Aug</v>
      </c>
      <c r="F6153" t="s">
        <v>20</v>
      </c>
      <c r="G6153" t="s">
        <v>1019</v>
      </c>
      <c r="H6153" t="s">
        <v>51</v>
      </c>
      <c r="I6153" t="s">
        <v>4386</v>
      </c>
      <c r="J6153" t="s">
        <v>109</v>
      </c>
      <c r="K6153">
        <v>76021</v>
      </c>
      <c r="L6153" t="s">
        <v>25</v>
      </c>
      <c r="M6153" t="s">
        <v>6338</v>
      </c>
      <c r="N6153" t="s">
        <v>128</v>
      </c>
      <c r="O6153" t="s">
        <v>6026</v>
      </c>
      <c r="P6153" s="4">
        <v>29.664000000000001</v>
      </c>
      <c r="Q6153" s="4">
        <v>29.664000000000001</v>
      </c>
      <c r="R6153" s="4">
        <f t="shared" si="386"/>
        <v>0</v>
      </c>
      <c r="S6153" s="4">
        <f t="shared" si="387"/>
        <v>0</v>
      </c>
    </row>
    <row r="6154" spans="1:19" ht="15.6" x14ac:dyDescent="0.3">
      <c r="A6154" t="s">
        <v>6341</v>
      </c>
      <c r="B6154" s="1">
        <v>42687</v>
      </c>
      <c r="C6154" s="1">
        <v>42691</v>
      </c>
      <c r="D6154">
        <f t="shared" si="384"/>
        <v>2016</v>
      </c>
      <c r="E6154" t="str">
        <f t="shared" si="385"/>
        <v>Nov</v>
      </c>
      <c r="F6154" t="s">
        <v>37</v>
      </c>
      <c r="G6154" t="s">
        <v>459</v>
      </c>
      <c r="H6154" s="2" t="s">
        <v>22</v>
      </c>
      <c r="I6154" t="s">
        <v>78</v>
      </c>
      <c r="J6154" t="s">
        <v>83</v>
      </c>
      <c r="K6154">
        <v>28540</v>
      </c>
      <c r="L6154" t="s">
        <v>44</v>
      </c>
      <c r="M6154" t="s">
        <v>6342</v>
      </c>
      <c r="N6154" t="s">
        <v>128</v>
      </c>
      <c r="O6154" t="s">
        <v>6026</v>
      </c>
      <c r="P6154" s="4">
        <v>115.29600000000001</v>
      </c>
      <c r="Q6154" s="4">
        <v>115.29600000000001</v>
      </c>
      <c r="R6154" s="4">
        <f t="shared" si="386"/>
        <v>0</v>
      </c>
      <c r="S6154" s="4">
        <f t="shared" si="387"/>
        <v>0</v>
      </c>
    </row>
    <row r="6155" spans="1:19" x14ac:dyDescent="0.3">
      <c r="A6155" t="s">
        <v>6343</v>
      </c>
      <c r="B6155" s="1">
        <v>43337</v>
      </c>
      <c r="C6155" s="1">
        <v>43341</v>
      </c>
      <c r="D6155">
        <f t="shared" si="384"/>
        <v>2018</v>
      </c>
      <c r="E6155" t="str">
        <f t="shared" si="385"/>
        <v>Aug</v>
      </c>
      <c r="F6155" t="s">
        <v>37</v>
      </c>
      <c r="G6155" t="s">
        <v>118</v>
      </c>
      <c r="H6155" t="s">
        <v>105</v>
      </c>
      <c r="I6155" t="s">
        <v>1899</v>
      </c>
      <c r="J6155" t="s">
        <v>83</v>
      </c>
      <c r="K6155">
        <v>28205</v>
      </c>
      <c r="L6155" t="s">
        <v>44</v>
      </c>
      <c r="M6155" t="s">
        <v>6342</v>
      </c>
      <c r="N6155" t="s">
        <v>128</v>
      </c>
      <c r="O6155" t="s">
        <v>6026</v>
      </c>
      <c r="P6155" s="4">
        <v>192.16</v>
      </c>
      <c r="Q6155" s="4">
        <f>P6155-17</f>
        <v>175.16</v>
      </c>
      <c r="R6155" s="4">
        <f t="shared" si="386"/>
        <v>17</v>
      </c>
      <c r="S6155" s="4">
        <f t="shared" si="387"/>
        <v>2.5499999999999998</v>
      </c>
    </row>
    <row r="6156" spans="1:19" ht="15.6" x14ac:dyDescent="0.3">
      <c r="A6156" t="s">
        <v>6187</v>
      </c>
      <c r="B6156" s="1">
        <v>42687</v>
      </c>
      <c r="C6156" s="1">
        <v>42691</v>
      </c>
      <c r="D6156">
        <f t="shared" si="384"/>
        <v>2016</v>
      </c>
      <c r="E6156" t="str">
        <f t="shared" si="385"/>
        <v>Nov</v>
      </c>
      <c r="F6156" t="s">
        <v>37</v>
      </c>
      <c r="G6156" t="s">
        <v>264</v>
      </c>
      <c r="H6156" s="2" t="s">
        <v>22</v>
      </c>
      <c r="I6156" t="s">
        <v>182</v>
      </c>
      <c r="J6156" t="s">
        <v>653</v>
      </c>
      <c r="K6156">
        <v>47201</v>
      </c>
      <c r="L6156" t="s">
        <v>25</v>
      </c>
      <c r="M6156" t="s">
        <v>6342</v>
      </c>
      <c r="N6156" t="s">
        <v>128</v>
      </c>
      <c r="O6156" t="s">
        <v>6026</v>
      </c>
      <c r="P6156" s="4">
        <v>96.08</v>
      </c>
      <c r="Q6156" s="4">
        <v>96.08</v>
      </c>
      <c r="R6156" s="4">
        <f t="shared" si="386"/>
        <v>0</v>
      </c>
      <c r="S6156" s="4">
        <f t="shared" si="387"/>
        <v>0</v>
      </c>
    </row>
    <row r="6157" spans="1:19" x14ac:dyDescent="0.3">
      <c r="A6157" t="s">
        <v>1068</v>
      </c>
      <c r="B6157" s="1">
        <v>42882</v>
      </c>
      <c r="C6157" s="1">
        <v>42884</v>
      </c>
      <c r="D6157">
        <f t="shared" si="384"/>
        <v>2017</v>
      </c>
      <c r="E6157" t="str">
        <f t="shared" si="385"/>
        <v>May</v>
      </c>
      <c r="F6157" t="s">
        <v>67</v>
      </c>
      <c r="G6157" t="s">
        <v>947</v>
      </c>
      <c r="H6157" t="s">
        <v>51</v>
      </c>
      <c r="I6157" t="s">
        <v>97</v>
      </c>
      <c r="J6157" t="s">
        <v>89</v>
      </c>
      <c r="K6157">
        <v>48205</v>
      </c>
      <c r="L6157" t="s">
        <v>25</v>
      </c>
      <c r="M6157" t="s">
        <v>6342</v>
      </c>
      <c r="N6157" t="s">
        <v>128</v>
      </c>
      <c r="O6157" t="s">
        <v>6026</v>
      </c>
      <c r="P6157" s="4">
        <v>144.12</v>
      </c>
      <c r="Q6157" s="4">
        <v>144.12</v>
      </c>
      <c r="R6157" s="4">
        <f t="shared" si="386"/>
        <v>0</v>
      </c>
      <c r="S6157" s="4">
        <f t="shared" si="387"/>
        <v>0</v>
      </c>
    </row>
    <row r="6158" spans="1:19" ht="15.6" x14ac:dyDescent="0.3">
      <c r="A6158" t="s">
        <v>6344</v>
      </c>
      <c r="B6158" s="1">
        <v>43060</v>
      </c>
      <c r="C6158" s="1">
        <v>43065</v>
      </c>
      <c r="D6158">
        <f t="shared" si="384"/>
        <v>2017</v>
      </c>
      <c r="E6158" t="str">
        <f t="shared" si="385"/>
        <v>Nov</v>
      </c>
      <c r="F6158" t="s">
        <v>37</v>
      </c>
      <c r="G6158" t="s">
        <v>126</v>
      </c>
      <c r="H6158" s="2" t="s">
        <v>22</v>
      </c>
      <c r="I6158" t="s">
        <v>23</v>
      </c>
      <c r="J6158" t="s">
        <v>24</v>
      </c>
      <c r="K6158">
        <v>60610</v>
      </c>
      <c r="L6158" t="s">
        <v>25</v>
      </c>
      <c r="M6158" t="s">
        <v>6342</v>
      </c>
      <c r="N6158" t="s">
        <v>128</v>
      </c>
      <c r="O6158" t="s">
        <v>6026</v>
      </c>
      <c r="P6158" s="4">
        <v>38.432000000000002</v>
      </c>
      <c r="Q6158" s="4">
        <v>38.432000000000002</v>
      </c>
      <c r="R6158" s="4">
        <f t="shared" si="386"/>
        <v>0</v>
      </c>
      <c r="S6158" s="4">
        <f t="shared" si="387"/>
        <v>0</v>
      </c>
    </row>
    <row r="6159" spans="1:19" ht="15.6" x14ac:dyDescent="0.3">
      <c r="A6159" t="s">
        <v>6345</v>
      </c>
      <c r="B6159" s="1">
        <v>42057</v>
      </c>
      <c r="C6159" s="1">
        <v>42059</v>
      </c>
      <c r="D6159">
        <f t="shared" si="384"/>
        <v>2015</v>
      </c>
      <c r="E6159" t="str">
        <f t="shared" si="385"/>
        <v>Feb</v>
      </c>
      <c r="F6159" t="s">
        <v>20</v>
      </c>
      <c r="G6159" t="s">
        <v>1306</v>
      </c>
      <c r="H6159" s="2" t="s">
        <v>22</v>
      </c>
      <c r="I6159" t="s">
        <v>1808</v>
      </c>
      <c r="J6159" t="s">
        <v>33</v>
      </c>
      <c r="K6159">
        <v>92553</v>
      </c>
      <c r="L6159" t="s">
        <v>34</v>
      </c>
      <c r="M6159" t="s">
        <v>6346</v>
      </c>
      <c r="N6159" t="s">
        <v>128</v>
      </c>
      <c r="O6159" t="s">
        <v>6026</v>
      </c>
      <c r="P6159" s="4">
        <v>19.440000000000001</v>
      </c>
      <c r="Q6159" s="4">
        <v>50</v>
      </c>
      <c r="R6159" s="4">
        <f t="shared" si="386"/>
        <v>-30.56</v>
      </c>
      <c r="S6159" s="4">
        <f t="shared" si="387"/>
        <v>-4.5839999999999996</v>
      </c>
    </row>
    <row r="6160" spans="1:19" x14ac:dyDescent="0.3">
      <c r="A6160" t="s">
        <v>5427</v>
      </c>
      <c r="B6160" s="1">
        <v>42332</v>
      </c>
      <c r="C6160" s="1">
        <v>42338</v>
      </c>
      <c r="D6160">
        <f t="shared" si="384"/>
        <v>2015</v>
      </c>
      <c r="E6160" t="str">
        <f t="shared" si="385"/>
        <v>Nov</v>
      </c>
      <c r="F6160" t="s">
        <v>37</v>
      </c>
      <c r="G6160" t="s">
        <v>934</v>
      </c>
      <c r="H6160" t="s">
        <v>51</v>
      </c>
      <c r="I6160" t="s">
        <v>69</v>
      </c>
      <c r="J6160" t="s">
        <v>70</v>
      </c>
      <c r="K6160">
        <v>98103</v>
      </c>
      <c r="L6160" t="s">
        <v>34</v>
      </c>
      <c r="M6160" t="s">
        <v>6346</v>
      </c>
      <c r="N6160" t="s">
        <v>128</v>
      </c>
      <c r="O6160" t="s">
        <v>6026</v>
      </c>
      <c r="P6160" s="4">
        <v>25.92</v>
      </c>
      <c r="Q6160" s="4">
        <v>25.92</v>
      </c>
      <c r="R6160" s="4">
        <f t="shared" si="386"/>
        <v>0</v>
      </c>
      <c r="S6160" s="4">
        <f t="shared" si="387"/>
        <v>0</v>
      </c>
    </row>
    <row r="6161" spans="1:19" ht="15.6" x14ac:dyDescent="0.3">
      <c r="A6161" t="s">
        <v>6347</v>
      </c>
      <c r="B6161" s="1">
        <v>43347</v>
      </c>
      <c r="C6161" s="1">
        <v>43348</v>
      </c>
      <c r="D6161">
        <f t="shared" si="384"/>
        <v>2018</v>
      </c>
      <c r="E6161" t="str">
        <f t="shared" si="385"/>
        <v>Sep</v>
      </c>
      <c r="F6161" t="s">
        <v>20</v>
      </c>
      <c r="G6161" t="s">
        <v>1590</v>
      </c>
      <c r="H6161" s="2" t="s">
        <v>22</v>
      </c>
      <c r="I6161" t="s">
        <v>344</v>
      </c>
      <c r="J6161" t="s">
        <v>33</v>
      </c>
      <c r="K6161">
        <v>92307</v>
      </c>
      <c r="L6161" t="s">
        <v>34</v>
      </c>
      <c r="M6161" t="s">
        <v>6346</v>
      </c>
      <c r="N6161" t="s">
        <v>128</v>
      </c>
      <c r="O6161" t="s">
        <v>6026</v>
      </c>
      <c r="P6161" s="4">
        <v>12.96</v>
      </c>
      <c r="Q6161" s="4">
        <v>12.96</v>
      </c>
      <c r="R6161" s="4">
        <f t="shared" si="386"/>
        <v>0</v>
      </c>
      <c r="S6161" s="4">
        <f t="shared" si="387"/>
        <v>0</v>
      </c>
    </row>
    <row r="6162" spans="1:19" ht="15.6" x14ac:dyDescent="0.3">
      <c r="A6162" t="s">
        <v>6348</v>
      </c>
      <c r="B6162" s="1">
        <v>43406</v>
      </c>
      <c r="C6162" s="1">
        <v>43411</v>
      </c>
      <c r="D6162">
        <f t="shared" si="384"/>
        <v>2018</v>
      </c>
      <c r="E6162" t="str">
        <f t="shared" si="385"/>
        <v>Nov</v>
      </c>
      <c r="F6162" t="s">
        <v>37</v>
      </c>
      <c r="G6162" t="s">
        <v>261</v>
      </c>
      <c r="H6162" s="2" t="s">
        <v>22</v>
      </c>
      <c r="I6162" t="s">
        <v>4788</v>
      </c>
      <c r="J6162" t="s">
        <v>415</v>
      </c>
      <c r="K6162">
        <v>84106</v>
      </c>
      <c r="L6162" t="s">
        <v>34</v>
      </c>
      <c r="M6162" t="s">
        <v>6346</v>
      </c>
      <c r="N6162" t="s">
        <v>128</v>
      </c>
      <c r="O6162" t="s">
        <v>6026</v>
      </c>
      <c r="P6162" s="4">
        <v>19.440000000000001</v>
      </c>
      <c r="Q6162" s="4">
        <v>18</v>
      </c>
      <c r="R6162" s="4">
        <f t="shared" si="386"/>
        <v>1.4400000000000013</v>
      </c>
      <c r="S6162" s="4">
        <f t="shared" si="387"/>
        <v>0.21600000000000019</v>
      </c>
    </row>
    <row r="6163" spans="1:19" x14ac:dyDescent="0.3">
      <c r="A6163" t="s">
        <v>3422</v>
      </c>
      <c r="B6163" s="1">
        <v>42259</v>
      </c>
      <c r="C6163" s="1">
        <v>42264</v>
      </c>
      <c r="D6163">
        <f t="shared" si="384"/>
        <v>2015</v>
      </c>
      <c r="E6163" t="str">
        <f t="shared" si="385"/>
        <v>Sep</v>
      </c>
      <c r="F6163" t="s">
        <v>37</v>
      </c>
      <c r="G6163" t="s">
        <v>3423</v>
      </c>
      <c r="H6163" t="s">
        <v>51</v>
      </c>
      <c r="I6163" t="s">
        <v>3424</v>
      </c>
      <c r="J6163" t="s">
        <v>83</v>
      </c>
      <c r="K6163">
        <v>27511</v>
      </c>
      <c r="L6163" t="s">
        <v>44</v>
      </c>
      <c r="M6163" t="s">
        <v>6346</v>
      </c>
      <c r="N6163" t="s">
        <v>128</v>
      </c>
      <c r="O6163" t="s">
        <v>6026</v>
      </c>
      <c r="P6163" s="4">
        <v>10.368</v>
      </c>
      <c r="Q6163" s="4">
        <v>10.368</v>
      </c>
      <c r="R6163" s="4">
        <f t="shared" si="386"/>
        <v>0</v>
      </c>
      <c r="S6163" s="4">
        <f t="shared" si="387"/>
        <v>0</v>
      </c>
    </row>
    <row r="6164" spans="1:19" ht="15.6" x14ac:dyDescent="0.3">
      <c r="A6164" t="s">
        <v>3996</v>
      </c>
      <c r="B6164" s="1">
        <v>43348</v>
      </c>
      <c r="C6164" s="1">
        <v>43352</v>
      </c>
      <c r="D6164">
        <f t="shared" si="384"/>
        <v>2018</v>
      </c>
      <c r="E6164" t="str">
        <f t="shared" si="385"/>
        <v>Sep</v>
      </c>
      <c r="F6164" t="s">
        <v>37</v>
      </c>
      <c r="G6164" t="s">
        <v>3144</v>
      </c>
      <c r="H6164" s="2" t="s">
        <v>22</v>
      </c>
      <c r="I6164" t="s">
        <v>712</v>
      </c>
      <c r="J6164" t="s">
        <v>250</v>
      </c>
      <c r="K6164">
        <v>37918</v>
      </c>
      <c r="L6164" t="s">
        <v>44</v>
      </c>
      <c r="M6164" t="s">
        <v>6346</v>
      </c>
      <c r="N6164" t="s">
        <v>128</v>
      </c>
      <c r="O6164" t="s">
        <v>6026</v>
      </c>
      <c r="P6164" s="4">
        <v>15.552</v>
      </c>
      <c r="Q6164" s="4">
        <v>18</v>
      </c>
      <c r="R6164" s="4">
        <f t="shared" si="386"/>
        <v>-2.4480000000000004</v>
      </c>
      <c r="S6164" s="4">
        <f t="shared" si="387"/>
        <v>-0.36720000000000003</v>
      </c>
    </row>
    <row r="6165" spans="1:19" x14ac:dyDescent="0.3">
      <c r="A6165" t="s">
        <v>6349</v>
      </c>
      <c r="B6165" s="1">
        <v>43371</v>
      </c>
      <c r="C6165" s="1">
        <v>43375</v>
      </c>
      <c r="D6165">
        <f t="shared" si="384"/>
        <v>2018</v>
      </c>
      <c r="E6165" t="str">
        <f t="shared" si="385"/>
        <v>Sep</v>
      </c>
      <c r="F6165" t="s">
        <v>37</v>
      </c>
      <c r="G6165" t="s">
        <v>363</v>
      </c>
      <c r="H6165" t="s">
        <v>51</v>
      </c>
      <c r="I6165" t="s">
        <v>78</v>
      </c>
      <c r="J6165" t="s">
        <v>79</v>
      </c>
      <c r="K6165">
        <v>32216</v>
      </c>
      <c r="L6165" t="s">
        <v>44</v>
      </c>
      <c r="M6165" t="s">
        <v>6346</v>
      </c>
      <c r="N6165" t="s">
        <v>128</v>
      </c>
      <c r="O6165" t="s">
        <v>6026</v>
      </c>
      <c r="P6165" s="4">
        <v>10.368</v>
      </c>
      <c r="Q6165" s="4">
        <v>10.368</v>
      </c>
      <c r="R6165" s="4">
        <f t="shared" si="386"/>
        <v>0</v>
      </c>
      <c r="S6165" s="4">
        <f t="shared" si="387"/>
        <v>0</v>
      </c>
    </row>
    <row r="6166" spans="1:19" ht="15.6" x14ac:dyDescent="0.3">
      <c r="A6166" t="s">
        <v>2841</v>
      </c>
      <c r="B6166" s="1">
        <v>43410</v>
      </c>
      <c r="C6166" s="1">
        <v>43413</v>
      </c>
      <c r="D6166">
        <f t="shared" si="384"/>
        <v>2018</v>
      </c>
      <c r="E6166" t="str">
        <f t="shared" si="385"/>
        <v>Nov</v>
      </c>
      <c r="F6166" t="s">
        <v>67</v>
      </c>
      <c r="G6166" t="s">
        <v>1009</v>
      </c>
      <c r="H6166" s="2" t="s">
        <v>22</v>
      </c>
      <c r="I6166" t="s">
        <v>281</v>
      </c>
      <c r="J6166" t="s">
        <v>83</v>
      </c>
      <c r="K6166">
        <v>28314</v>
      </c>
      <c r="L6166" t="s">
        <v>44</v>
      </c>
      <c r="M6166" t="s">
        <v>6346</v>
      </c>
      <c r="N6166" t="s">
        <v>128</v>
      </c>
      <c r="O6166" t="s">
        <v>6026</v>
      </c>
      <c r="P6166" s="4">
        <v>31.103999999999999</v>
      </c>
      <c r="Q6166" s="4">
        <v>31.103999999999999</v>
      </c>
      <c r="R6166" s="4">
        <f t="shared" si="386"/>
        <v>0</v>
      </c>
      <c r="S6166" s="4">
        <f t="shared" si="387"/>
        <v>0</v>
      </c>
    </row>
    <row r="6167" spans="1:19" ht="15.6" x14ac:dyDescent="0.3">
      <c r="A6167" t="s">
        <v>4068</v>
      </c>
      <c r="B6167" s="1">
        <v>43029</v>
      </c>
      <c r="C6167" s="1">
        <v>43034</v>
      </c>
      <c r="D6167">
        <f t="shared" si="384"/>
        <v>2017</v>
      </c>
      <c r="E6167" t="str">
        <f t="shared" si="385"/>
        <v>Oct</v>
      </c>
      <c r="F6167" t="s">
        <v>67</v>
      </c>
      <c r="G6167" t="s">
        <v>64</v>
      </c>
      <c r="H6167" s="2" t="s">
        <v>22</v>
      </c>
      <c r="I6167" t="s">
        <v>1330</v>
      </c>
      <c r="J6167" t="s">
        <v>325</v>
      </c>
      <c r="K6167">
        <v>89031</v>
      </c>
      <c r="L6167" t="s">
        <v>34</v>
      </c>
      <c r="M6167" t="s">
        <v>6350</v>
      </c>
      <c r="N6167" t="s">
        <v>128</v>
      </c>
      <c r="O6167" t="s">
        <v>6026</v>
      </c>
      <c r="P6167" s="4">
        <v>35.880000000000003</v>
      </c>
      <c r="Q6167" s="4">
        <v>35.880000000000003</v>
      </c>
      <c r="R6167" s="4">
        <f t="shared" si="386"/>
        <v>0</v>
      </c>
      <c r="S6167" s="4">
        <f t="shared" si="387"/>
        <v>0</v>
      </c>
    </row>
    <row r="6168" spans="1:19" x14ac:dyDescent="0.3">
      <c r="A6168" t="s">
        <v>696</v>
      </c>
      <c r="B6168" s="1">
        <v>42634</v>
      </c>
      <c r="C6168" s="1">
        <v>42639</v>
      </c>
      <c r="D6168">
        <f t="shared" si="384"/>
        <v>2016</v>
      </c>
      <c r="E6168" t="str">
        <f t="shared" si="385"/>
        <v>Sep</v>
      </c>
      <c r="F6168" t="s">
        <v>37</v>
      </c>
      <c r="G6168" t="s">
        <v>697</v>
      </c>
      <c r="H6168" t="s">
        <v>105</v>
      </c>
      <c r="I6168" t="s">
        <v>139</v>
      </c>
      <c r="J6168" t="s">
        <v>698</v>
      </c>
      <c r="K6168">
        <v>29203</v>
      </c>
      <c r="L6168" t="s">
        <v>44</v>
      </c>
      <c r="M6168" t="s">
        <v>6350</v>
      </c>
      <c r="N6168" t="s">
        <v>128</v>
      </c>
      <c r="O6168" t="s">
        <v>6026</v>
      </c>
      <c r="P6168" s="4">
        <v>23.92</v>
      </c>
      <c r="Q6168" s="4">
        <v>23.92</v>
      </c>
      <c r="R6168" s="4">
        <f t="shared" si="386"/>
        <v>0</v>
      </c>
      <c r="S6168" s="4">
        <f t="shared" si="387"/>
        <v>0</v>
      </c>
    </row>
    <row r="6169" spans="1:19" ht="15.6" x14ac:dyDescent="0.3">
      <c r="A6169" t="s">
        <v>1199</v>
      </c>
      <c r="B6169" s="1">
        <v>42803</v>
      </c>
      <c r="C6169" s="1">
        <v>42806</v>
      </c>
      <c r="D6169">
        <f t="shared" si="384"/>
        <v>2017</v>
      </c>
      <c r="E6169" t="str">
        <f t="shared" si="385"/>
        <v>Mar</v>
      </c>
      <c r="F6169" t="s">
        <v>20</v>
      </c>
      <c r="G6169" t="s">
        <v>854</v>
      </c>
      <c r="H6169" s="2" t="s">
        <v>22</v>
      </c>
      <c r="I6169" t="s">
        <v>1200</v>
      </c>
      <c r="J6169" t="s">
        <v>314</v>
      </c>
      <c r="K6169">
        <v>1810</v>
      </c>
      <c r="L6169" t="s">
        <v>54</v>
      </c>
      <c r="M6169" t="s">
        <v>6350</v>
      </c>
      <c r="N6169" t="s">
        <v>110</v>
      </c>
      <c r="O6169" t="s">
        <v>6026</v>
      </c>
      <c r="P6169" s="4">
        <v>17.940000000000001</v>
      </c>
      <c r="Q6169" s="4">
        <v>18</v>
      </c>
      <c r="R6169" s="4">
        <f t="shared" si="386"/>
        <v>-5.9999999999998721E-2</v>
      </c>
      <c r="S6169" s="4">
        <f t="shared" si="387"/>
        <v>-8.9999999999998085E-3</v>
      </c>
    </row>
    <row r="6170" spans="1:19" ht="15.6" x14ac:dyDescent="0.3">
      <c r="A6170" t="s">
        <v>6351</v>
      </c>
      <c r="B6170" s="1">
        <v>42027</v>
      </c>
      <c r="C6170" s="1">
        <v>42032</v>
      </c>
      <c r="D6170">
        <f t="shared" si="384"/>
        <v>2015</v>
      </c>
      <c r="E6170" t="str">
        <f t="shared" si="385"/>
        <v>Jan</v>
      </c>
      <c r="F6170" t="s">
        <v>37</v>
      </c>
      <c r="G6170" t="s">
        <v>5467</v>
      </c>
      <c r="H6170" s="2" t="s">
        <v>22</v>
      </c>
      <c r="I6170" t="s">
        <v>324</v>
      </c>
      <c r="J6170" t="s">
        <v>325</v>
      </c>
      <c r="K6170">
        <v>89115</v>
      </c>
      <c r="L6170" t="s">
        <v>34</v>
      </c>
      <c r="M6170" t="s">
        <v>6352</v>
      </c>
      <c r="N6170" t="s">
        <v>128</v>
      </c>
      <c r="O6170" t="s">
        <v>6026</v>
      </c>
      <c r="P6170" s="4">
        <v>40.08</v>
      </c>
      <c r="Q6170" s="4">
        <v>50</v>
      </c>
      <c r="R6170" s="4">
        <f t="shared" si="386"/>
        <v>-9.9200000000000017</v>
      </c>
      <c r="S6170" s="4">
        <f t="shared" si="387"/>
        <v>-1.4880000000000002</v>
      </c>
    </row>
    <row r="6171" spans="1:19" ht="15.6" x14ac:dyDescent="0.3">
      <c r="A6171" t="s">
        <v>2142</v>
      </c>
      <c r="B6171" s="1">
        <v>43021</v>
      </c>
      <c r="C6171" s="1">
        <v>43027</v>
      </c>
      <c r="D6171">
        <f t="shared" si="384"/>
        <v>2017</v>
      </c>
      <c r="E6171" t="str">
        <f t="shared" si="385"/>
        <v>Oct</v>
      </c>
      <c r="F6171" t="s">
        <v>37</v>
      </c>
      <c r="G6171" t="s">
        <v>784</v>
      </c>
      <c r="H6171" s="2" t="s">
        <v>22</v>
      </c>
      <c r="I6171" t="s">
        <v>2029</v>
      </c>
      <c r="J6171" t="s">
        <v>33</v>
      </c>
      <c r="K6171">
        <v>95661</v>
      </c>
      <c r="L6171" t="s">
        <v>34</v>
      </c>
      <c r="M6171" t="s">
        <v>6352</v>
      </c>
      <c r="N6171" t="s">
        <v>110</v>
      </c>
      <c r="O6171" t="s">
        <v>6026</v>
      </c>
      <c r="P6171" s="4">
        <v>20.04</v>
      </c>
      <c r="Q6171" s="4">
        <v>18</v>
      </c>
      <c r="R6171" s="4">
        <f t="shared" si="386"/>
        <v>2.0399999999999991</v>
      </c>
      <c r="S6171" s="4">
        <f t="shared" si="387"/>
        <v>0.30599999999999988</v>
      </c>
    </row>
    <row r="6172" spans="1:19" ht="15.6" x14ac:dyDescent="0.3">
      <c r="A6172" t="s">
        <v>2253</v>
      </c>
      <c r="B6172" s="1">
        <v>42081</v>
      </c>
      <c r="C6172" s="1">
        <v>42086</v>
      </c>
      <c r="D6172">
        <f t="shared" si="384"/>
        <v>2015</v>
      </c>
      <c r="E6172" t="str">
        <f t="shared" si="385"/>
        <v>Mar</v>
      </c>
      <c r="F6172" t="s">
        <v>37</v>
      </c>
      <c r="G6172" t="s">
        <v>1825</v>
      </c>
      <c r="H6172" s="2" t="s">
        <v>22</v>
      </c>
      <c r="I6172" t="s">
        <v>78</v>
      </c>
      <c r="J6172" t="s">
        <v>79</v>
      </c>
      <c r="K6172">
        <v>32216</v>
      </c>
      <c r="L6172" t="s">
        <v>44</v>
      </c>
      <c r="M6172" t="s">
        <v>6352</v>
      </c>
      <c r="N6172" t="s">
        <v>128</v>
      </c>
      <c r="O6172" t="s">
        <v>6026</v>
      </c>
      <c r="P6172" s="4">
        <v>21.376000000000001</v>
      </c>
      <c r="Q6172" s="4">
        <v>18</v>
      </c>
      <c r="R6172" s="4">
        <f t="shared" si="386"/>
        <v>3.3760000000000012</v>
      </c>
      <c r="S6172" s="4">
        <f t="shared" si="387"/>
        <v>0.50640000000000018</v>
      </c>
    </row>
    <row r="6173" spans="1:19" ht="15.6" x14ac:dyDescent="0.3">
      <c r="A6173" t="s">
        <v>6278</v>
      </c>
      <c r="B6173" s="1">
        <v>42275</v>
      </c>
      <c r="C6173" s="1">
        <v>42280</v>
      </c>
      <c r="D6173">
        <f t="shared" si="384"/>
        <v>2015</v>
      </c>
      <c r="E6173" t="str">
        <f t="shared" si="385"/>
        <v>Sep</v>
      </c>
      <c r="F6173" t="s">
        <v>37</v>
      </c>
      <c r="G6173" t="s">
        <v>228</v>
      </c>
      <c r="H6173" s="2" t="s">
        <v>22</v>
      </c>
      <c r="I6173" t="s">
        <v>281</v>
      </c>
      <c r="J6173" t="s">
        <v>83</v>
      </c>
      <c r="K6173">
        <v>28314</v>
      </c>
      <c r="L6173" t="s">
        <v>44</v>
      </c>
      <c r="M6173" t="s">
        <v>6352</v>
      </c>
      <c r="N6173" t="s">
        <v>128</v>
      </c>
      <c r="O6173" t="s">
        <v>6026</v>
      </c>
      <c r="P6173" s="4">
        <v>10.688000000000001</v>
      </c>
      <c r="Q6173" s="4">
        <v>18</v>
      </c>
      <c r="R6173" s="4">
        <f t="shared" si="386"/>
        <v>-7.3119999999999994</v>
      </c>
      <c r="S6173" s="4">
        <f t="shared" si="387"/>
        <v>-1.0967999999999998</v>
      </c>
    </row>
    <row r="6174" spans="1:19" ht="15.6" x14ac:dyDescent="0.3">
      <c r="A6174" t="s">
        <v>2907</v>
      </c>
      <c r="B6174" s="1">
        <v>43112</v>
      </c>
      <c r="C6174" s="1">
        <v>43117</v>
      </c>
      <c r="D6174">
        <f t="shared" si="384"/>
        <v>2018</v>
      </c>
      <c r="E6174" t="str">
        <f t="shared" si="385"/>
        <v>Jan</v>
      </c>
      <c r="F6174" t="s">
        <v>67</v>
      </c>
      <c r="G6174" t="s">
        <v>2908</v>
      </c>
      <c r="H6174" s="2" t="s">
        <v>22</v>
      </c>
      <c r="I6174" t="s">
        <v>70</v>
      </c>
      <c r="J6174" t="s">
        <v>700</v>
      </c>
      <c r="K6174">
        <v>20016</v>
      </c>
      <c r="L6174" t="s">
        <v>54</v>
      </c>
      <c r="M6174" t="s">
        <v>6352</v>
      </c>
      <c r="N6174" t="s">
        <v>128</v>
      </c>
      <c r="O6174" t="s">
        <v>6026</v>
      </c>
      <c r="P6174" s="4">
        <v>40.08</v>
      </c>
      <c r="Q6174" s="4">
        <v>40.08</v>
      </c>
      <c r="R6174" s="4">
        <f t="shared" si="386"/>
        <v>0</v>
      </c>
      <c r="S6174" s="4">
        <f t="shared" si="387"/>
        <v>0</v>
      </c>
    </row>
    <row r="6175" spans="1:19" ht="15.6" x14ac:dyDescent="0.3">
      <c r="A6175" t="s">
        <v>4504</v>
      </c>
      <c r="B6175" s="1">
        <v>43213</v>
      </c>
      <c r="C6175" s="1">
        <v>43216</v>
      </c>
      <c r="D6175">
        <f t="shared" si="384"/>
        <v>2018</v>
      </c>
      <c r="E6175" t="str">
        <f t="shared" si="385"/>
        <v>Apr</v>
      </c>
      <c r="F6175" t="s">
        <v>20</v>
      </c>
      <c r="G6175" t="s">
        <v>906</v>
      </c>
      <c r="H6175" s="2" t="s">
        <v>22</v>
      </c>
      <c r="I6175" t="s">
        <v>182</v>
      </c>
      <c r="J6175" t="s">
        <v>233</v>
      </c>
      <c r="K6175">
        <v>43229</v>
      </c>
      <c r="L6175" t="s">
        <v>54</v>
      </c>
      <c r="M6175" t="s">
        <v>6352</v>
      </c>
      <c r="N6175" t="s">
        <v>128</v>
      </c>
      <c r="O6175" t="s">
        <v>6026</v>
      </c>
      <c r="P6175" s="4">
        <v>5.3440000000000003</v>
      </c>
      <c r="Q6175" s="4">
        <v>5</v>
      </c>
      <c r="R6175" s="4">
        <f t="shared" si="386"/>
        <v>0.34400000000000031</v>
      </c>
      <c r="S6175" s="4">
        <f t="shared" si="387"/>
        <v>5.1600000000000042E-2</v>
      </c>
    </row>
    <row r="6176" spans="1:19" ht="15.6" x14ac:dyDescent="0.3">
      <c r="A6176" t="s">
        <v>1086</v>
      </c>
      <c r="B6176" s="1">
        <v>42197</v>
      </c>
      <c r="C6176" s="1">
        <v>42201</v>
      </c>
      <c r="D6176">
        <f t="shared" si="384"/>
        <v>2015</v>
      </c>
      <c r="E6176" t="str">
        <f t="shared" si="385"/>
        <v>Jul</v>
      </c>
      <c r="F6176" t="s">
        <v>37</v>
      </c>
      <c r="G6176" t="s">
        <v>1087</v>
      </c>
      <c r="H6176" s="2" t="s">
        <v>22</v>
      </c>
      <c r="I6176" t="s">
        <v>1012</v>
      </c>
      <c r="J6176" t="s">
        <v>109</v>
      </c>
      <c r="K6176">
        <v>77573</v>
      </c>
      <c r="L6176" t="s">
        <v>25</v>
      </c>
      <c r="M6176" t="s">
        <v>6352</v>
      </c>
      <c r="N6176" t="s">
        <v>128</v>
      </c>
      <c r="O6176" t="s">
        <v>6026</v>
      </c>
      <c r="P6176" s="4">
        <v>16.032</v>
      </c>
      <c r="Q6176" s="4">
        <v>18</v>
      </c>
      <c r="R6176" s="4">
        <f t="shared" si="386"/>
        <v>-1.968</v>
      </c>
      <c r="S6176" s="4">
        <f t="shared" si="387"/>
        <v>-0.29519999999999996</v>
      </c>
    </row>
    <row r="6177" spans="1:19" ht="15.6" x14ac:dyDescent="0.3">
      <c r="A6177" t="s">
        <v>6353</v>
      </c>
      <c r="B6177" s="1">
        <v>42347</v>
      </c>
      <c r="C6177" s="1">
        <v>42349</v>
      </c>
      <c r="D6177">
        <f t="shared" si="384"/>
        <v>2015</v>
      </c>
      <c r="E6177" t="str">
        <f t="shared" si="385"/>
        <v>Dec</v>
      </c>
      <c r="F6177" t="s">
        <v>20</v>
      </c>
      <c r="G6177" t="s">
        <v>849</v>
      </c>
      <c r="H6177" s="2" t="s">
        <v>22</v>
      </c>
      <c r="I6177" t="s">
        <v>262</v>
      </c>
      <c r="J6177" t="s">
        <v>109</v>
      </c>
      <c r="K6177">
        <v>78521</v>
      </c>
      <c r="L6177" t="s">
        <v>25</v>
      </c>
      <c r="M6177" t="s">
        <v>6352</v>
      </c>
      <c r="N6177" t="s">
        <v>128</v>
      </c>
      <c r="O6177" t="s">
        <v>6026</v>
      </c>
      <c r="P6177" s="4">
        <v>10.688000000000001</v>
      </c>
      <c r="Q6177" s="4">
        <v>18</v>
      </c>
      <c r="R6177" s="4">
        <f t="shared" si="386"/>
        <v>-7.3119999999999994</v>
      </c>
      <c r="S6177" s="4">
        <f t="shared" si="387"/>
        <v>-1.0967999999999998</v>
      </c>
    </row>
    <row r="6178" spans="1:19" ht="15.6" x14ac:dyDescent="0.3">
      <c r="A6178" t="s">
        <v>6293</v>
      </c>
      <c r="B6178" s="1">
        <v>43172</v>
      </c>
      <c r="C6178" s="1">
        <v>43177</v>
      </c>
      <c r="D6178">
        <f t="shared" si="384"/>
        <v>2018</v>
      </c>
      <c r="E6178" t="str">
        <f t="shared" si="385"/>
        <v>Mar</v>
      </c>
      <c r="F6178" t="s">
        <v>67</v>
      </c>
      <c r="G6178" t="s">
        <v>2760</v>
      </c>
      <c r="H6178" s="2" t="s">
        <v>22</v>
      </c>
      <c r="I6178" t="s">
        <v>3845</v>
      </c>
      <c r="J6178" t="s">
        <v>1031</v>
      </c>
      <c r="K6178">
        <v>87105</v>
      </c>
      <c r="L6178" t="s">
        <v>34</v>
      </c>
      <c r="M6178" t="s">
        <v>6354</v>
      </c>
      <c r="N6178" t="s">
        <v>128</v>
      </c>
      <c r="O6178" t="s">
        <v>6026</v>
      </c>
      <c r="P6178" s="4">
        <v>288.24</v>
      </c>
      <c r="Q6178" s="4">
        <v>288.24</v>
      </c>
      <c r="R6178" s="4">
        <f t="shared" si="386"/>
        <v>0</v>
      </c>
      <c r="S6178" s="4">
        <f t="shared" si="387"/>
        <v>0</v>
      </c>
    </row>
    <row r="6179" spans="1:19" x14ac:dyDescent="0.3">
      <c r="A6179" t="s">
        <v>6254</v>
      </c>
      <c r="B6179" s="1">
        <v>43267</v>
      </c>
      <c r="C6179" s="1">
        <v>43272</v>
      </c>
      <c r="D6179">
        <f t="shared" si="384"/>
        <v>2018</v>
      </c>
      <c r="E6179" t="str">
        <f t="shared" si="385"/>
        <v>Jun</v>
      </c>
      <c r="F6179" t="s">
        <v>37</v>
      </c>
      <c r="G6179" t="s">
        <v>2204</v>
      </c>
      <c r="H6179" t="s">
        <v>22</v>
      </c>
      <c r="I6179" t="s">
        <v>3760</v>
      </c>
      <c r="J6179" t="s">
        <v>1031</v>
      </c>
      <c r="K6179">
        <v>88220</v>
      </c>
      <c r="L6179" t="s">
        <v>34</v>
      </c>
      <c r="M6179" t="s">
        <v>6354</v>
      </c>
      <c r="N6179" t="s">
        <v>128</v>
      </c>
      <c r="O6179" t="s">
        <v>6026</v>
      </c>
      <c r="P6179" s="4">
        <v>192.16</v>
      </c>
      <c r="Q6179" s="4">
        <f>P6179-17</f>
        <v>175.16</v>
      </c>
      <c r="R6179" s="4">
        <f t="shared" si="386"/>
        <v>17</v>
      </c>
      <c r="S6179" s="4">
        <f t="shared" si="387"/>
        <v>2.5499999999999998</v>
      </c>
    </row>
    <row r="6180" spans="1:19" ht="15.6" x14ac:dyDescent="0.3">
      <c r="A6180" t="s">
        <v>1844</v>
      </c>
      <c r="B6180" s="1">
        <v>42591</v>
      </c>
      <c r="C6180" s="1">
        <v>42598</v>
      </c>
      <c r="D6180">
        <f t="shared" si="384"/>
        <v>2016</v>
      </c>
      <c r="E6180" t="str">
        <f t="shared" si="385"/>
        <v>Aug</v>
      </c>
      <c r="F6180" t="s">
        <v>37</v>
      </c>
      <c r="G6180" t="s">
        <v>1794</v>
      </c>
      <c r="H6180" s="2" t="s">
        <v>22</v>
      </c>
      <c r="I6180" t="s">
        <v>61</v>
      </c>
      <c r="J6180" t="s">
        <v>62</v>
      </c>
      <c r="K6180">
        <v>10035</v>
      </c>
      <c r="L6180" t="s">
        <v>54</v>
      </c>
      <c r="M6180" t="s">
        <v>6354</v>
      </c>
      <c r="N6180" t="s">
        <v>128</v>
      </c>
      <c r="O6180" t="s">
        <v>6026</v>
      </c>
      <c r="P6180" s="4">
        <v>144.12</v>
      </c>
      <c r="Q6180" s="4">
        <v>144.12</v>
      </c>
      <c r="R6180" s="4">
        <f t="shared" si="386"/>
        <v>0</v>
      </c>
      <c r="S6180" s="4">
        <f t="shared" si="387"/>
        <v>0</v>
      </c>
    </row>
    <row r="6181" spans="1:19" x14ac:dyDescent="0.3">
      <c r="A6181" t="s">
        <v>6355</v>
      </c>
      <c r="B6181" s="1">
        <v>42983</v>
      </c>
      <c r="C6181" s="1">
        <v>42989</v>
      </c>
      <c r="D6181">
        <f t="shared" si="384"/>
        <v>2017</v>
      </c>
      <c r="E6181" t="str">
        <f t="shared" si="385"/>
        <v>Sep</v>
      </c>
      <c r="F6181" t="s">
        <v>37</v>
      </c>
      <c r="G6181" t="s">
        <v>517</v>
      </c>
      <c r="H6181" t="s">
        <v>51</v>
      </c>
      <c r="I6181" t="s">
        <v>61</v>
      </c>
      <c r="J6181" t="s">
        <v>62</v>
      </c>
      <c r="K6181">
        <v>10011</v>
      </c>
      <c r="L6181" t="s">
        <v>54</v>
      </c>
      <c r="M6181" t="s">
        <v>6354</v>
      </c>
      <c r="N6181" t="s">
        <v>128</v>
      </c>
      <c r="O6181" t="s">
        <v>6026</v>
      </c>
      <c r="P6181" s="4">
        <v>192.16</v>
      </c>
      <c r="Q6181" s="4">
        <f>P6181-17</f>
        <v>175.16</v>
      </c>
      <c r="R6181" s="4">
        <f t="shared" si="386"/>
        <v>17</v>
      </c>
      <c r="S6181" s="4">
        <f t="shared" si="387"/>
        <v>2.5499999999999998</v>
      </c>
    </row>
    <row r="6182" spans="1:19" ht="15.6" x14ac:dyDescent="0.3">
      <c r="A6182" t="s">
        <v>3768</v>
      </c>
      <c r="B6182" s="1">
        <v>42332</v>
      </c>
      <c r="C6182" s="1">
        <v>42337</v>
      </c>
      <c r="D6182">
        <f t="shared" si="384"/>
        <v>2015</v>
      </c>
      <c r="E6182" t="str">
        <f t="shared" si="385"/>
        <v>Nov</v>
      </c>
      <c r="F6182" t="s">
        <v>37</v>
      </c>
      <c r="G6182" t="s">
        <v>1716</v>
      </c>
      <c r="H6182" s="2" t="s">
        <v>22</v>
      </c>
      <c r="I6182" t="s">
        <v>648</v>
      </c>
      <c r="J6182" t="s">
        <v>89</v>
      </c>
      <c r="K6182">
        <v>49201</v>
      </c>
      <c r="L6182" t="s">
        <v>25</v>
      </c>
      <c r="M6182" t="s">
        <v>6354</v>
      </c>
      <c r="N6182" t="s">
        <v>128</v>
      </c>
      <c r="O6182" t="s">
        <v>6026</v>
      </c>
      <c r="P6182" s="4">
        <v>144.12</v>
      </c>
      <c r="Q6182" s="4">
        <v>144.12</v>
      </c>
      <c r="R6182" s="4">
        <f t="shared" si="386"/>
        <v>0</v>
      </c>
      <c r="S6182" s="4">
        <f t="shared" si="387"/>
        <v>0</v>
      </c>
    </row>
    <row r="6183" spans="1:19" ht="15.6" x14ac:dyDescent="0.3">
      <c r="A6183" t="s">
        <v>3837</v>
      </c>
      <c r="B6183" s="1">
        <v>42705</v>
      </c>
      <c r="C6183" s="1">
        <v>42709</v>
      </c>
      <c r="D6183">
        <f t="shared" si="384"/>
        <v>2016</v>
      </c>
      <c r="E6183" t="str">
        <f t="shared" si="385"/>
        <v>Dec</v>
      </c>
      <c r="F6183" t="s">
        <v>37</v>
      </c>
      <c r="G6183" t="s">
        <v>373</v>
      </c>
      <c r="H6183" s="2" t="s">
        <v>22</v>
      </c>
      <c r="I6183" t="s">
        <v>648</v>
      </c>
      <c r="J6183" t="s">
        <v>89</v>
      </c>
      <c r="K6183">
        <v>49201</v>
      </c>
      <c r="L6183" t="s">
        <v>25</v>
      </c>
      <c r="M6183" t="s">
        <v>6356</v>
      </c>
      <c r="N6183" t="s">
        <v>128</v>
      </c>
      <c r="O6183" t="s">
        <v>6026</v>
      </c>
      <c r="P6183" s="4">
        <v>19.440000000000001</v>
      </c>
      <c r="Q6183" s="4">
        <v>18</v>
      </c>
      <c r="R6183" s="4">
        <f t="shared" si="386"/>
        <v>1.4400000000000013</v>
      </c>
      <c r="S6183" s="4">
        <f t="shared" si="387"/>
        <v>0.21600000000000019</v>
      </c>
    </row>
    <row r="6184" spans="1:19" ht="15.6" x14ac:dyDescent="0.3">
      <c r="A6184" t="s">
        <v>6357</v>
      </c>
      <c r="B6184" s="1">
        <v>43205</v>
      </c>
      <c r="C6184" s="1">
        <v>43211</v>
      </c>
      <c r="D6184">
        <f t="shared" si="384"/>
        <v>2018</v>
      </c>
      <c r="E6184" t="str">
        <f t="shared" si="385"/>
        <v>Apr</v>
      </c>
      <c r="F6184" t="s">
        <v>37</v>
      </c>
      <c r="G6184" t="s">
        <v>1556</v>
      </c>
      <c r="H6184" s="2" t="s">
        <v>22</v>
      </c>
      <c r="I6184" t="s">
        <v>113</v>
      </c>
      <c r="J6184" t="s">
        <v>109</v>
      </c>
      <c r="K6184">
        <v>77041</v>
      </c>
      <c r="L6184" t="s">
        <v>25</v>
      </c>
      <c r="M6184" t="s">
        <v>6356</v>
      </c>
      <c r="N6184" t="s">
        <v>128</v>
      </c>
      <c r="O6184" t="s">
        <v>6026</v>
      </c>
      <c r="P6184" s="4">
        <v>20.736000000000001</v>
      </c>
      <c r="Q6184" s="4">
        <v>18</v>
      </c>
      <c r="R6184" s="4">
        <f t="shared" si="386"/>
        <v>2.7360000000000007</v>
      </c>
      <c r="S6184" s="4">
        <f t="shared" si="387"/>
        <v>0.4104000000000001</v>
      </c>
    </row>
    <row r="6185" spans="1:19" ht="15.6" x14ac:dyDescent="0.3">
      <c r="A6185" t="s">
        <v>2513</v>
      </c>
      <c r="B6185" s="1">
        <v>42239</v>
      </c>
      <c r="C6185" s="1">
        <v>42243</v>
      </c>
      <c r="D6185">
        <f t="shared" si="384"/>
        <v>2015</v>
      </c>
      <c r="E6185" t="str">
        <f t="shared" si="385"/>
        <v>Aug</v>
      </c>
      <c r="F6185" t="s">
        <v>37</v>
      </c>
      <c r="G6185" t="s">
        <v>213</v>
      </c>
      <c r="H6185" s="2" t="s">
        <v>22</v>
      </c>
      <c r="I6185" t="s">
        <v>165</v>
      </c>
      <c r="J6185" t="s">
        <v>75</v>
      </c>
      <c r="K6185">
        <v>80219</v>
      </c>
      <c r="L6185" t="s">
        <v>34</v>
      </c>
      <c r="M6185" t="s">
        <v>6358</v>
      </c>
      <c r="N6185" t="s">
        <v>128</v>
      </c>
      <c r="O6185" t="s">
        <v>6026</v>
      </c>
      <c r="P6185" s="4">
        <v>15.552</v>
      </c>
      <c r="Q6185" s="4">
        <v>18</v>
      </c>
      <c r="R6185" s="4">
        <f t="shared" si="386"/>
        <v>-2.4480000000000004</v>
      </c>
      <c r="S6185" s="4">
        <f t="shared" si="387"/>
        <v>-0.36720000000000003</v>
      </c>
    </row>
    <row r="6186" spans="1:19" ht="15.6" x14ac:dyDescent="0.3">
      <c r="A6186" t="s">
        <v>4299</v>
      </c>
      <c r="B6186" s="1">
        <v>42989</v>
      </c>
      <c r="C6186" s="1">
        <v>42991</v>
      </c>
      <c r="D6186">
        <f t="shared" si="384"/>
        <v>2017</v>
      </c>
      <c r="E6186" t="str">
        <f t="shared" si="385"/>
        <v>Sep</v>
      </c>
      <c r="F6186" t="s">
        <v>20</v>
      </c>
      <c r="G6186" t="s">
        <v>1089</v>
      </c>
      <c r="H6186" s="2" t="s">
        <v>22</v>
      </c>
      <c r="I6186" t="s">
        <v>578</v>
      </c>
      <c r="J6186" t="s">
        <v>178</v>
      </c>
      <c r="K6186">
        <v>85023</v>
      </c>
      <c r="L6186" t="s">
        <v>34</v>
      </c>
      <c r="M6186" t="s">
        <v>6358</v>
      </c>
      <c r="N6186" t="s">
        <v>110</v>
      </c>
      <c r="O6186" t="s">
        <v>6026</v>
      </c>
      <c r="P6186" s="4">
        <v>20.736000000000001</v>
      </c>
      <c r="Q6186" s="4">
        <v>100</v>
      </c>
      <c r="R6186" s="4">
        <f t="shared" si="386"/>
        <v>-79.263999999999996</v>
      </c>
      <c r="S6186" s="4">
        <f t="shared" si="387"/>
        <v>-11.8896</v>
      </c>
    </row>
    <row r="6187" spans="1:19" ht="15.6" x14ac:dyDescent="0.3">
      <c r="A6187" t="s">
        <v>5652</v>
      </c>
      <c r="B6187" s="1">
        <v>42279</v>
      </c>
      <c r="C6187" s="1">
        <v>42282</v>
      </c>
      <c r="D6187">
        <f t="shared" si="384"/>
        <v>2015</v>
      </c>
      <c r="E6187" t="str">
        <f t="shared" si="385"/>
        <v>Oct</v>
      </c>
      <c r="F6187" t="s">
        <v>20</v>
      </c>
      <c r="G6187" t="s">
        <v>2963</v>
      </c>
      <c r="H6187" s="2" t="s">
        <v>22</v>
      </c>
      <c r="I6187" t="s">
        <v>1368</v>
      </c>
      <c r="J6187" t="s">
        <v>178</v>
      </c>
      <c r="K6187">
        <v>85281</v>
      </c>
      <c r="L6187" t="s">
        <v>34</v>
      </c>
      <c r="M6187" t="s">
        <v>6359</v>
      </c>
      <c r="N6187" t="s">
        <v>128</v>
      </c>
      <c r="O6187" t="s">
        <v>6026</v>
      </c>
      <c r="P6187" s="4">
        <v>9.4079999999999995</v>
      </c>
      <c r="Q6187" s="4">
        <v>100</v>
      </c>
      <c r="R6187" s="4">
        <f t="shared" si="386"/>
        <v>-90.591999999999999</v>
      </c>
      <c r="S6187" s="4">
        <f t="shared" si="387"/>
        <v>-13.588799999999999</v>
      </c>
    </row>
    <row r="6188" spans="1:19" ht="15.6" x14ac:dyDescent="0.3">
      <c r="A6188" t="s">
        <v>6360</v>
      </c>
      <c r="B6188" s="1">
        <v>42522</v>
      </c>
      <c r="C6188" s="1">
        <v>42529</v>
      </c>
      <c r="D6188">
        <f t="shared" si="384"/>
        <v>2016</v>
      </c>
      <c r="E6188" t="str">
        <f t="shared" si="385"/>
        <v>Jun</v>
      </c>
      <c r="F6188" t="s">
        <v>37</v>
      </c>
      <c r="G6188" t="s">
        <v>3362</v>
      </c>
      <c r="H6188" s="2" t="s">
        <v>22</v>
      </c>
      <c r="I6188" t="s">
        <v>47</v>
      </c>
      <c r="J6188" t="s">
        <v>33</v>
      </c>
      <c r="K6188">
        <v>90045</v>
      </c>
      <c r="L6188" t="s">
        <v>34</v>
      </c>
      <c r="M6188" t="s">
        <v>6359</v>
      </c>
      <c r="N6188" t="s">
        <v>128</v>
      </c>
      <c r="O6188" t="s">
        <v>6026</v>
      </c>
      <c r="P6188" s="4">
        <v>11.76</v>
      </c>
      <c r="Q6188" s="4">
        <v>100</v>
      </c>
      <c r="R6188" s="4">
        <f t="shared" si="386"/>
        <v>-88.24</v>
      </c>
      <c r="S6188" s="4">
        <f t="shared" si="387"/>
        <v>-13.235999999999999</v>
      </c>
    </row>
    <row r="6189" spans="1:19" ht="15.6" x14ac:dyDescent="0.3">
      <c r="A6189" t="s">
        <v>4935</v>
      </c>
      <c r="B6189" s="1">
        <v>42820</v>
      </c>
      <c r="C6189" s="1">
        <v>42822</v>
      </c>
      <c r="D6189">
        <f t="shared" si="384"/>
        <v>2017</v>
      </c>
      <c r="E6189" t="str">
        <f t="shared" si="385"/>
        <v>Mar</v>
      </c>
      <c r="F6189" t="s">
        <v>67</v>
      </c>
      <c r="G6189" t="s">
        <v>517</v>
      </c>
      <c r="H6189" s="2" t="s">
        <v>22</v>
      </c>
      <c r="I6189" t="s">
        <v>2496</v>
      </c>
      <c r="J6189" t="s">
        <v>980</v>
      </c>
      <c r="K6189">
        <v>83201</v>
      </c>
      <c r="L6189" t="s">
        <v>34</v>
      </c>
      <c r="M6189" t="s">
        <v>6359</v>
      </c>
      <c r="N6189" t="s">
        <v>110</v>
      </c>
      <c r="O6189" t="s">
        <v>6026</v>
      </c>
      <c r="P6189" s="4">
        <v>17.64</v>
      </c>
      <c r="Q6189" s="4">
        <v>18</v>
      </c>
      <c r="R6189" s="4">
        <f t="shared" si="386"/>
        <v>-0.35999999999999943</v>
      </c>
      <c r="S6189" s="4">
        <f t="shared" si="387"/>
        <v>-5.3999999999999916E-2</v>
      </c>
    </row>
    <row r="6190" spans="1:19" ht="15.6" x14ac:dyDescent="0.3">
      <c r="A6190" t="s">
        <v>3439</v>
      </c>
      <c r="B6190" s="1">
        <v>43373</v>
      </c>
      <c r="C6190" s="1">
        <v>43376</v>
      </c>
      <c r="D6190">
        <f t="shared" si="384"/>
        <v>2018</v>
      </c>
      <c r="E6190" t="str">
        <f t="shared" si="385"/>
        <v>Sep</v>
      </c>
      <c r="F6190" t="s">
        <v>20</v>
      </c>
      <c r="G6190" t="s">
        <v>1573</v>
      </c>
      <c r="H6190" s="2" t="s">
        <v>22</v>
      </c>
      <c r="I6190" t="s">
        <v>69</v>
      </c>
      <c r="J6190" t="s">
        <v>70</v>
      </c>
      <c r="K6190">
        <v>98103</v>
      </c>
      <c r="L6190" t="s">
        <v>34</v>
      </c>
      <c r="M6190" t="s">
        <v>6359</v>
      </c>
      <c r="N6190" t="s">
        <v>128</v>
      </c>
      <c r="O6190" t="s">
        <v>6026</v>
      </c>
      <c r="P6190" s="4">
        <v>11.76</v>
      </c>
      <c r="Q6190" s="4">
        <v>11.76</v>
      </c>
      <c r="R6190" s="4">
        <f t="shared" si="386"/>
        <v>0</v>
      </c>
      <c r="S6190" s="4">
        <f t="shared" si="387"/>
        <v>0</v>
      </c>
    </row>
    <row r="6191" spans="1:19" ht="15.6" x14ac:dyDescent="0.3">
      <c r="A6191" t="s">
        <v>6361</v>
      </c>
      <c r="B6191" s="1">
        <v>43438</v>
      </c>
      <c r="C6191" s="1">
        <v>43440</v>
      </c>
      <c r="D6191">
        <f t="shared" si="384"/>
        <v>2018</v>
      </c>
      <c r="E6191" t="str">
        <f t="shared" si="385"/>
        <v>Dec</v>
      </c>
      <c r="F6191" t="s">
        <v>20</v>
      </c>
      <c r="G6191" t="s">
        <v>2348</v>
      </c>
      <c r="H6191" s="2" t="s">
        <v>22</v>
      </c>
      <c r="I6191" t="s">
        <v>47</v>
      </c>
      <c r="J6191" t="s">
        <v>33</v>
      </c>
      <c r="K6191">
        <v>90032</v>
      </c>
      <c r="L6191" t="s">
        <v>34</v>
      </c>
      <c r="M6191" t="s">
        <v>6359</v>
      </c>
      <c r="N6191" t="s">
        <v>128</v>
      </c>
      <c r="O6191" t="s">
        <v>6026</v>
      </c>
      <c r="P6191" s="4">
        <v>11.76</v>
      </c>
      <c r="Q6191" s="4">
        <v>11.76</v>
      </c>
      <c r="R6191" s="4">
        <f t="shared" si="386"/>
        <v>0</v>
      </c>
      <c r="S6191" s="4">
        <f t="shared" si="387"/>
        <v>0</v>
      </c>
    </row>
    <row r="6192" spans="1:19" ht="15.6" x14ac:dyDescent="0.3">
      <c r="A6192" t="s">
        <v>6362</v>
      </c>
      <c r="B6192" s="1">
        <v>43148</v>
      </c>
      <c r="C6192" s="1">
        <v>43154</v>
      </c>
      <c r="D6192">
        <f t="shared" si="384"/>
        <v>2018</v>
      </c>
      <c r="E6192" t="str">
        <f t="shared" si="385"/>
        <v>Feb</v>
      </c>
      <c r="F6192" t="s">
        <v>37</v>
      </c>
      <c r="G6192" t="s">
        <v>692</v>
      </c>
      <c r="H6192" s="2" t="s">
        <v>22</v>
      </c>
      <c r="I6192" t="s">
        <v>143</v>
      </c>
      <c r="J6192" t="s">
        <v>144</v>
      </c>
      <c r="K6192">
        <v>8861</v>
      </c>
      <c r="L6192" t="s">
        <v>54</v>
      </c>
      <c r="M6192" t="s">
        <v>6359</v>
      </c>
      <c r="N6192" t="s">
        <v>128</v>
      </c>
      <c r="O6192" t="s">
        <v>6026</v>
      </c>
      <c r="P6192" s="4">
        <v>11.76</v>
      </c>
      <c r="Q6192" s="4">
        <v>11.76</v>
      </c>
      <c r="R6192" s="4">
        <f t="shared" si="386"/>
        <v>0</v>
      </c>
      <c r="S6192" s="4">
        <f t="shared" si="387"/>
        <v>0</v>
      </c>
    </row>
    <row r="6193" spans="1:19" ht="15.6" x14ac:dyDescent="0.3">
      <c r="A6193" t="s">
        <v>831</v>
      </c>
      <c r="B6193" s="1">
        <v>43428</v>
      </c>
      <c r="C6193" s="1">
        <v>43432</v>
      </c>
      <c r="D6193">
        <f t="shared" si="384"/>
        <v>2018</v>
      </c>
      <c r="E6193" t="str">
        <f t="shared" si="385"/>
        <v>Nov</v>
      </c>
      <c r="F6193" t="s">
        <v>37</v>
      </c>
      <c r="G6193" t="s">
        <v>124</v>
      </c>
      <c r="H6193" s="2" t="s">
        <v>22</v>
      </c>
      <c r="I6193" t="s">
        <v>61</v>
      </c>
      <c r="J6193" t="s">
        <v>62</v>
      </c>
      <c r="K6193">
        <v>10035</v>
      </c>
      <c r="L6193" t="s">
        <v>54</v>
      </c>
      <c r="M6193" t="s">
        <v>6359</v>
      </c>
      <c r="N6193" t="s">
        <v>128</v>
      </c>
      <c r="O6193" t="s">
        <v>6026</v>
      </c>
      <c r="P6193" s="4">
        <v>5.88</v>
      </c>
      <c r="Q6193" s="4">
        <v>5</v>
      </c>
      <c r="R6193" s="4">
        <f t="shared" si="386"/>
        <v>0.87999999999999989</v>
      </c>
      <c r="S6193" s="4">
        <f t="shared" si="387"/>
        <v>0.13199999999999998</v>
      </c>
    </row>
    <row r="6194" spans="1:19" x14ac:dyDescent="0.3">
      <c r="A6194" t="s">
        <v>6363</v>
      </c>
      <c r="B6194" s="1">
        <v>42459</v>
      </c>
      <c r="C6194" s="1">
        <v>42464</v>
      </c>
      <c r="D6194">
        <f t="shared" si="384"/>
        <v>2016</v>
      </c>
      <c r="E6194" t="str">
        <f t="shared" si="385"/>
        <v>Mar</v>
      </c>
      <c r="F6194" t="s">
        <v>37</v>
      </c>
      <c r="G6194" t="s">
        <v>694</v>
      </c>
      <c r="H6194" t="s">
        <v>105</v>
      </c>
      <c r="I6194" t="s">
        <v>23</v>
      </c>
      <c r="J6194" t="s">
        <v>24</v>
      </c>
      <c r="K6194">
        <v>60610</v>
      </c>
      <c r="L6194" t="s">
        <v>25</v>
      </c>
      <c r="M6194" t="s">
        <v>6359</v>
      </c>
      <c r="N6194" t="s">
        <v>128</v>
      </c>
      <c r="O6194" t="s">
        <v>6026</v>
      </c>
      <c r="P6194" s="4">
        <v>23.52</v>
      </c>
      <c r="Q6194" s="4">
        <v>23.52</v>
      </c>
      <c r="R6194" s="4">
        <f t="shared" si="386"/>
        <v>0</v>
      </c>
      <c r="S6194" s="4">
        <f t="shared" si="387"/>
        <v>0</v>
      </c>
    </row>
    <row r="6195" spans="1:19" ht="15.6" x14ac:dyDescent="0.3">
      <c r="A6195" t="s">
        <v>2590</v>
      </c>
      <c r="B6195" s="1">
        <v>42991</v>
      </c>
      <c r="C6195" s="1">
        <v>42996</v>
      </c>
      <c r="D6195">
        <f t="shared" si="384"/>
        <v>2017</v>
      </c>
      <c r="E6195" t="str">
        <f t="shared" si="385"/>
        <v>Sep</v>
      </c>
      <c r="F6195" t="s">
        <v>37</v>
      </c>
      <c r="G6195" t="s">
        <v>2591</v>
      </c>
      <c r="H6195" s="2" t="s">
        <v>22</v>
      </c>
      <c r="I6195" t="s">
        <v>1698</v>
      </c>
      <c r="J6195" t="s">
        <v>1699</v>
      </c>
      <c r="K6195">
        <v>68104</v>
      </c>
      <c r="L6195" t="s">
        <v>25</v>
      </c>
      <c r="M6195" t="s">
        <v>6359</v>
      </c>
      <c r="N6195" t="s">
        <v>110</v>
      </c>
      <c r="O6195" t="s">
        <v>6026</v>
      </c>
      <c r="P6195" s="4">
        <v>17.64</v>
      </c>
      <c r="Q6195" s="4">
        <v>18</v>
      </c>
      <c r="R6195" s="4">
        <f t="shared" si="386"/>
        <v>-0.35999999999999943</v>
      </c>
      <c r="S6195" s="4">
        <f t="shared" si="387"/>
        <v>-5.3999999999999916E-2</v>
      </c>
    </row>
    <row r="6196" spans="1:19" ht="15.6" x14ac:dyDescent="0.3">
      <c r="A6196" t="s">
        <v>3461</v>
      </c>
      <c r="B6196" s="1">
        <v>43406</v>
      </c>
      <c r="C6196" s="1">
        <v>43409</v>
      </c>
      <c r="D6196">
        <f t="shared" si="384"/>
        <v>2018</v>
      </c>
      <c r="E6196" t="str">
        <f t="shared" si="385"/>
        <v>Nov</v>
      </c>
      <c r="F6196" t="s">
        <v>20</v>
      </c>
      <c r="G6196" t="s">
        <v>418</v>
      </c>
      <c r="H6196" s="2" t="s">
        <v>22</v>
      </c>
      <c r="I6196" t="s">
        <v>3462</v>
      </c>
      <c r="J6196" t="s">
        <v>192</v>
      </c>
      <c r="K6196">
        <v>63116</v>
      </c>
      <c r="L6196" t="s">
        <v>25</v>
      </c>
      <c r="M6196" t="s">
        <v>6359</v>
      </c>
      <c r="N6196" t="s">
        <v>128</v>
      </c>
      <c r="O6196" t="s">
        <v>6026</v>
      </c>
      <c r="P6196" s="4">
        <v>11.76</v>
      </c>
      <c r="Q6196" s="4">
        <v>11.76</v>
      </c>
      <c r="R6196" s="4">
        <f t="shared" si="386"/>
        <v>0</v>
      </c>
      <c r="S6196" s="4">
        <f t="shared" si="387"/>
        <v>0</v>
      </c>
    </row>
    <row r="6197" spans="1:19" ht="15.6" x14ac:dyDescent="0.3">
      <c r="A6197" t="s">
        <v>175</v>
      </c>
      <c r="B6197" s="1">
        <v>42565</v>
      </c>
      <c r="C6197" s="1">
        <v>42570</v>
      </c>
      <c r="D6197">
        <f t="shared" si="384"/>
        <v>2016</v>
      </c>
      <c r="E6197" t="str">
        <f t="shared" si="385"/>
        <v>Jul</v>
      </c>
      <c r="F6197" t="s">
        <v>67</v>
      </c>
      <c r="G6197" t="s">
        <v>176</v>
      </c>
      <c r="H6197" s="2" t="s">
        <v>22</v>
      </c>
      <c r="I6197" t="s">
        <v>177</v>
      </c>
      <c r="J6197" t="s">
        <v>178</v>
      </c>
      <c r="K6197">
        <v>85204</v>
      </c>
      <c r="L6197" t="s">
        <v>34</v>
      </c>
      <c r="M6197" t="s">
        <v>6364</v>
      </c>
      <c r="N6197" t="s">
        <v>128</v>
      </c>
      <c r="O6197" t="s">
        <v>6026</v>
      </c>
      <c r="P6197" s="4">
        <v>18.495999999999999</v>
      </c>
      <c r="Q6197" s="4">
        <v>100</v>
      </c>
      <c r="R6197" s="4">
        <f t="shared" si="386"/>
        <v>-81.504000000000005</v>
      </c>
      <c r="S6197" s="4">
        <f t="shared" si="387"/>
        <v>-12.2256</v>
      </c>
    </row>
    <row r="6198" spans="1:19" ht="15.6" x14ac:dyDescent="0.3">
      <c r="A6198" t="s">
        <v>6365</v>
      </c>
      <c r="B6198" s="1">
        <v>43416</v>
      </c>
      <c r="C6198" s="1">
        <v>43419</v>
      </c>
      <c r="D6198">
        <f t="shared" si="384"/>
        <v>2018</v>
      </c>
      <c r="E6198" t="str">
        <f t="shared" si="385"/>
        <v>Nov</v>
      </c>
      <c r="F6198" t="s">
        <v>67</v>
      </c>
      <c r="G6198" t="s">
        <v>112</v>
      </c>
      <c r="H6198" s="2" t="s">
        <v>22</v>
      </c>
      <c r="I6198" t="s">
        <v>47</v>
      </c>
      <c r="J6198" t="s">
        <v>33</v>
      </c>
      <c r="K6198">
        <v>90032</v>
      </c>
      <c r="L6198" t="s">
        <v>34</v>
      </c>
      <c r="M6198" t="s">
        <v>6364</v>
      </c>
      <c r="N6198" t="s">
        <v>128</v>
      </c>
      <c r="O6198" t="s">
        <v>6026</v>
      </c>
      <c r="P6198" s="4">
        <v>11.56</v>
      </c>
      <c r="Q6198" s="4">
        <v>11.56</v>
      </c>
      <c r="R6198" s="4">
        <f t="shared" si="386"/>
        <v>0</v>
      </c>
      <c r="S6198" s="4">
        <f t="shared" si="387"/>
        <v>0</v>
      </c>
    </row>
    <row r="6199" spans="1:19" ht="15.6" x14ac:dyDescent="0.3">
      <c r="A6199" t="s">
        <v>6366</v>
      </c>
      <c r="B6199" s="1">
        <v>42238</v>
      </c>
      <c r="C6199" s="1">
        <v>42241</v>
      </c>
      <c r="D6199">
        <f t="shared" si="384"/>
        <v>2015</v>
      </c>
      <c r="E6199" t="str">
        <f t="shared" si="385"/>
        <v>Aug</v>
      </c>
      <c r="F6199" t="s">
        <v>20</v>
      </c>
      <c r="G6199" t="s">
        <v>1304</v>
      </c>
      <c r="H6199" s="2" t="s">
        <v>22</v>
      </c>
      <c r="I6199" t="s">
        <v>2133</v>
      </c>
      <c r="J6199" t="s">
        <v>192</v>
      </c>
      <c r="K6199">
        <v>63301</v>
      </c>
      <c r="L6199" t="s">
        <v>25</v>
      </c>
      <c r="M6199" t="s">
        <v>6364</v>
      </c>
      <c r="N6199" t="s">
        <v>128</v>
      </c>
      <c r="O6199" t="s">
        <v>6026</v>
      </c>
      <c r="P6199" s="4">
        <v>11.56</v>
      </c>
      <c r="Q6199" s="4">
        <v>11.56</v>
      </c>
      <c r="R6199" s="4">
        <f t="shared" si="386"/>
        <v>0</v>
      </c>
      <c r="S6199" s="4">
        <f t="shared" si="387"/>
        <v>0</v>
      </c>
    </row>
    <row r="6200" spans="1:19" ht="15.6" x14ac:dyDescent="0.3">
      <c r="A6200" t="s">
        <v>718</v>
      </c>
      <c r="B6200" s="1">
        <v>42886</v>
      </c>
      <c r="C6200" s="1">
        <v>42890</v>
      </c>
      <c r="D6200">
        <f t="shared" si="384"/>
        <v>2017</v>
      </c>
      <c r="E6200" t="str">
        <f t="shared" si="385"/>
        <v>May</v>
      </c>
      <c r="F6200" t="s">
        <v>37</v>
      </c>
      <c r="G6200" t="s">
        <v>719</v>
      </c>
      <c r="H6200" s="2" t="s">
        <v>22</v>
      </c>
      <c r="I6200" t="s">
        <v>720</v>
      </c>
      <c r="J6200" t="s">
        <v>24</v>
      </c>
      <c r="K6200">
        <v>62521</v>
      </c>
      <c r="L6200" t="s">
        <v>25</v>
      </c>
      <c r="M6200" t="s">
        <v>6364</v>
      </c>
      <c r="N6200" t="s">
        <v>110</v>
      </c>
      <c r="O6200" t="s">
        <v>6026</v>
      </c>
      <c r="P6200" s="4">
        <v>18.495999999999999</v>
      </c>
      <c r="Q6200" s="4">
        <v>18</v>
      </c>
      <c r="R6200" s="4">
        <f t="shared" si="386"/>
        <v>0.49599999999999866</v>
      </c>
      <c r="S6200" s="4">
        <f t="shared" si="387"/>
        <v>7.43999999999998E-2</v>
      </c>
    </row>
    <row r="6201" spans="1:19" ht="15.6" x14ac:dyDescent="0.3">
      <c r="A6201" t="s">
        <v>6367</v>
      </c>
      <c r="B6201" s="1">
        <v>43366</v>
      </c>
      <c r="C6201" s="1">
        <v>43368</v>
      </c>
      <c r="D6201">
        <f t="shared" si="384"/>
        <v>2018</v>
      </c>
      <c r="E6201" t="str">
        <f t="shared" si="385"/>
        <v>Sep</v>
      </c>
      <c r="F6201" t="s">
        <v>20</v>
      </c>
      <c r="G6201" t="s">
        <v>1782</v>
      </c>
      <c r="H6201" s="2" t="s">
        <v>22</v>
      </c>
      <c r="I6201" t="s">
        <v>2342</v>
      </c>
      <c r="J6201" t="s">
        <v>109</v>
      </c>
      <c r="K6201">
        <v>79424</v>
      </c>
      <c r="L6201" t="s">
        <v>25</v>
      </c>
      <c r="M6201" t="s">
        <v>6364</v>
      </c>
      <c r="N6201" t="s">
        <v>128</v>
      </c>
      <c r="O6201" t="s">
        <v>6026</v>
      </c>
      <c r="P6201" s="4">
        <v>9.2479999999999993</v>
      </c>
      <c r="Q6201" s="4">
        <v>18</v>
      </c>
      <c r="R6201" s="4">
        <f t="shared" si="386"/>
        <v>-8.7520000000000007</v>
      </c>
      <c r="S6201" s="4">
        <f t="shared" si="387"/>
        <v>-1.3128</v>
      </c>
    </row>
    <row r="6202" spans="1:19" ht="15.6" x14ac:dyDescent="0.3">
      <c r="A6202" t="s">
        <v>4084</v>
      </c>
      <c r="B6202" s="1">
        <v>42906</v>
      </c>
      <c r="C6202" s="1">
        <v>42911</v>
      </c>
      <c r="D6202">
        <f t="shared" si="384"/>
        <v>2017</v>
      </c>
      <c r="E6202" t="str">
        <f t="shared" si="385"/>
        <v>Jun</v>
      </c>
      <c r="F6202" t="s">
        <v>67</v>
      </c>
      <c r="G6202" t="s">
        <v>1366</v>
      </c>
      <c r="H6202" s="2" t="s">
        <v>22</v>
      </c>
      <c r="I6202" t="s">
        <v>154</v>
      </c>
      <c r="J6202" t="s">
        <v>33</v>
      </c>
      <c r="K6202">
        <v>93905</v>
      </c>
      <c r="L6202" t="s">
        <v>34</v>
      </c>
      <c r="M6202" t="s">
        <v>6368</v>
      </c>
      <c r="N6202" t="s">
        <v>128</v>
      </c>
      <c r="O6202" t="s">
        <v>6026</v>
      </c>
      <c r="P6202" s="4">
        <v>38.880000000000003</v>
      </c>
      <c r="Q6202" s="4">
        <v>38.880000000000003</v>
      </c>
      <c r="R6202" s="4">
        <f t="shared" si="386"/>
        <v>0</v>
      </c>
      <c r="S6202" s="4">
        <f t="shared" si="387"/>
        <v>0</v>
      </c>
    </row>
    <row r="6203" spans="1:19" ht="15.6" x14ac:dyDescent="0.3">
      <c r="A6203" t="s">
        <v>6369</v>
      </c>
      <c r="B6203" s="1">
        <v>42969</v>
      </c>
      <c r="C6203" s="1">
        <v>42973</v>
      </c>
      <c r="D6203">
        <f t="shared" si="384"/>
        <v>2017</v>
      </c>
      <c r="E6203" t="str">
        <f t="shared" si="385"/>
        <v>Aug</v>
      </c>
      <c r="F6203" t="s">
        <v>37</v>
      </c>
      <c r="G6203" t="s">
        <v>707</v>
      </c>
      <c r="H6203" s="2" t="s">
        <v>22</v>
      </c>
      <c r="I6203" t="s">
        <v>69</v>
      </c>
      <c r="J6203" t="s">
        <v>70</v>
      </c>
      <c r="K6203">
        <v>98105</v>
      </c>
      <c r="L6203" t="s">
        <v>34</v>
      </c>
      <c r="M6203" t="s">
        <v>6368</v>
      </c>
      <c r="N6203" t="s">
        <v>110</v>
      </c>
      <c r="O6203" t="s">
        <v>6026</v>
      </c>
      <c r="P6203" s="4">
        <v>19.440000000000001</v>
      </c>
      <c r="Q6203" s="4">
        <v>18</v>
      </c>
      <c r="R6203" s="4">
        <f t="shared" si="386"/>
        <v>1.4400000000000013</v>
      </c>
      <c r="S6203" s="4">
        <f t="shared" si="387"/>
        <v>0.21600000000000019</v>
      </c>
    </row>
    <row r="6204" spans="1:19" ht="15.6" x14ac:dyDescent="0.3">
      <c r="A6204" t="s">
        <v>6370</v>
      </c>
      <c r="B6204" s="1">
        <v>42534</v>
      </c>
      <c r="C6204" s="1">
        <v>42538</v>
      </c>
      <c r="D6204">
        <f t="shared" si="384"/>
        <v>2016</v>
      </c>
      <c r="E6204" t="str">
        <f t="shared" si="385"/>
        <v>Jun</v>
      </c>
      <c r="F6204" t="s">
        <v>37</v>
      </c>
      <c r="G6204" t="s">
        <v>1898</v>
      </c>
      <c r="H6204" s="2" t="s">
        <v>22</v>
      </c>
      <c r="I6204" t="s">
        <v>820</v>
      </c>
      <c r="J6204" t="s">
        <v>183</v>
      </c>
      <c r="K6204">
        <v>30076</v>
      </c>
      <c r="L6204" t="s">
        <v>44</v>
      </c>
      <c r="M6204" t="s">
        <v>6368</v>
      </c>
      <c r="N6204" t="s">
        <v>128</v>
      </c>
      <c r="O6204" t="s">
        <v>6026</v>
      </c>
      <c r="P6204" s="4">
        <v>6.48</v>
      </c>
      <c r="Q6204" s="4">
        <v>5</v>
      </c>
      <c r="R6204" s="4">
        <f t="shared" si="386"/>
        <v>1.4800000000000004</v>
      </c>
      <c r="S6204" s="4">
        <f t="shared" si="387"/>
        <v>0.22200000000000006</v>
      </c>
    </row>
    <row r="6205" spans="1:19" ht="15.6" x14ac:dyDescent="0.3">
      <c r="A6205" t="s">
        <v>4531</v>
      </c>
      <c r="B6205" s="1">
        <v>42645</v>
      </c>
      <c r="C6205" s="1">
        <v>42648</v>
      </c>
      <c r="D6205">
        <f t="shared" si="384"/>
        <v>2016</v>
      </c>
      <c r="E6205" t="str">
        <f t="shared" si="385"/>
        <v>Oct</v>
      </c>
      <c r="F6205" t="s">
        <v>67</v>
      </c>
      <c r="G6205" t="s">
        <v>770</v>
      </c>
      <c r="H6205" s="2" t="s">
        <v>22</v>
      </c>
      <c r="I6205" t="s">
        <v>936</v>
      </c>
      <c r="J6205" t="s">
        <v>140</v>
      </c>
      <c r="K6205">
        <v>20852</v>
      </c>
      <c r="L6205" t="s">
        <v>54</v>
      </c>
      <c r="M6205" t="s">
        <v>6368</v>
      </c>
      <c r="N6205" t="s">
        <v>128</v>
      </c>
      <c r="O6205" t="s">
        <v>6026</v>
      </c>
      <c r="P6205" s="4">
        <v>19.440000000000001</v>
      </c>
      <c r="Q6205" s="4">
        <v>18</v>
      </c>
      <c r="R6205" s="4">
        <f t="shared" si="386"/>
        <v>1.4400000000000013</v>
      </c>
      <c r="S6205" s="4">
        <f t="shared" si="387"/>
        <v>0.21600000000000019</v>
      </c>
    </row>
    <row r="6206" spans="1:19" ht="15.6" x14ac:dyDescent="0.3">
      <c r="A6206" t="s">
        <v>3361</v>
      </c>
      <c r="B6206" s="1">
        <v>42906</v>
      </c>
      <c r="C6206" s="1">
        <v>42910</v>
      </c>
      <c r="D6206">
        <f t="shared" si="384"/>
        <v>2017</v>
      </c>
      <c r="E6206" t="str">
        <f t="shared" si="385"/>
        <v>Jun</v>
      </c>
      <c r="F6206" t="s">
        <v>37</v>
      </c>
      <c r="G6206" t="s">
        <v>3362</v>
      </c>
      <c r="H6206" s="2" t="s">
        <v>22</v>
      </c>
      <c r="I6206" t="s">
        <v>100</v>
      </c>
      <c r="J6206" t="s">
        <v>101</v>
      </c>
      <c r="K6206">
        <v>19120</v>
      </c>
      <c r="L6206" t="s">
        <v>54</v>
      </c>
      <c r="M6206" t="s">
        <v>6368</v>
      </c>
      <c r="N6206" t="s">
        <v>128</v>
      </c>
      <c r="O6206" t="s">
        <v>6026</v>
      </c>
      <c r="P6206" s="4">
        <v>15.552</v>
      </c>
      <c r="Q6206" s="4">
        <v>18</v>
      </c>
      <c r="R6206" s="4">
        <f t="shared" si="386"/>
        <v>-2.4480000000000004</v>
      </c>
      <c r="S6206" s="4">
        <f t="shared" si="387"/>
        <v>-0.36720000000000003</v>
      </c>
    </row>
    <row r="6207" spans="1:19" ht="15.6" x14ac:dyDescent="0.3">
      <c r="A6207" t="s">
        <v>1657</v>
      </c>
      <c r="B6207" s="1">
        <v>43409</v>
      </c>
      <c r="C6207" s="1">
        <v>43414</v>
      </c>
      <c r="D6207">
        <f t="shared" si="384"/>
        <v>2018</v>
      </c>
      <c r="E6207" t="str">
        <f t="shared" si="385"/>
        <v>Nov</v>
      </c>
      <c r="F6207" t="s">
        <v>67</v>
      </c>
      <c r="G6207" t="s">
        <v>1658</v>
      </c>
      <c r="H6207" s="2" t="s">
        <v>22</v>
      </c>
      <c r="I6207" t="s">
        <v>61</v>
      </c>
      <c r="J6207" t="s">
        <v>62</v>
      </c>
      <c r="K6207">
        <v>10024</v>
      </c>
      <c r="L6207" t="s">
        <v>54</v>
      </c>
      <c r="M6207" t="s">
        <v>6368</v>
      </c>
      <c r="N6207" t="s">
        <v>128</v>
      </c>
      <c r="O6207" t="s">
        <v>6026</v>
      </c>
      <c r="P6207" s="4">
        <v>12.96</v>
      </c>
      <c r="Q6207" s="4">
        <v>12.96</v>
      </c>
      <c r="R6207" s="4">
        <f t="shared" si="386"/>
        <v>0</v>
      </c>
      <c r="S6207" s="4">
        <f t="shared" si="387"/>
        <v>0</v>
      </c>
    </row>
    <row r="6208" spans="1:19" ht="15.6" x14ac:dyDescent="0.3">
      <c r="A6208" t="s">
        <v>5093</v>
      </c>
      <c r="B6208" s="1">
        <v>42958</v>
      </c>
      <c r="C6208" s="1">
        <v>42963</v>
      </c>
      <c r="D6208">
        <f t="shared" si="384"/>
        <v>2017</v>
      </c>
      <c r="E6208" t="str">
        <f t="shared" si="385"/>
        <v>Aug</v>
      </c>
      <c r="F6208" t="s">
        <v>37</v>
      </c>
      <c r="G6208" t="s">
        <v>133</v>
      </c>
      <c r="H6208" s="2" t="s">
        <v>22</v>
      </c>
      <c r="I6208" t="s">
        <v>1083</v>
      </c>
      <c r="J6208" t="s">
        <v>503</v>
      </c>
      <c r="K6208">
        <v>74133</v>
      </c>
      <c r="L6208" t="s">
        <v>25</v>
      </c>
      <c r="M6208" t="s">
        <v>6368</v>
      </c>
      <c r="N6208" t="s">
        <v>128</v>
      </c>
      <c r="O6208" t="s">
        <v>6026</v>
      </c>
      <c r="P6208" s="4">
        <v>32.4</v>
      </c>
      <c r="Q6208" s="4">
        <v>32.4</v>
      </c>
      <c r="R6208" s="4">
        <f t="shared" si="386"/>
        <v>0</v>
      </c>
      <c r="S6208" s="4">
        <f t="shared" si="387"/>
        <v>0</v>
      </c>
    </row>
    <row r="6209" spans="1:19" x14ac:dyDescent="0.3">
      <c r="A6209" t="s">
        <v>5728</v>
      </c>
      <c r="B6209" s="1">
        <v>42983</v>
      </c>
      <c r="C6209" s="1">
        <v>42985</v>
      </c>
      <c r="D6209">
        <f t="shared" si="384"/>
        <v>2017</v>
      </c>
      <c r="E6209" t="str">
        <f t="shared" si="385"/>
        <v>Sep</v>
      </c>
      <c r="F6209" t="s">
        <v>67</v>
      </c>
      <c r="G6209" t="s">
        <v>1814</v>
      </c>
      <c r="H6209" t="s">
        <v>51</v>
      </c>
      <c r="I6209" t="s">
        <v>113</v>
      </c>
      <c r="J6209" t="s">
        <v>109</v>
      </c>
      <c r="K6209">
        <v>77070</v>
      </c>
      <c r="L6209" t="s">
        <v>25</v>
      </c>
      <c r="M6209" t="s">
        <v>6368</v>
      </c>
      <c r="N6209" t="s">
        <v>128</v>
      </c>
      <c r="O6209" t="s">
        <v>6026</v>
      </c>
      <c r="P6209" s="4">
        <v>25.92</v>
      </c>
      <c r="Q6209" s="4">
        <v>25.92</v>
      </c>
      <c r="R6209" s="4">
        <f t="shared" si="386"/>
        <v>0</v>
      </c>
      <c r="S6209" s="4">
        <f t="shared" si="387"/>
        <v>0</v>
      </c>
    </row>
    <row r="6210" spans="1:19" ht="15.6" x14ac:dyDescent="0.3">
      <c r="A6210" t="s">
        <v>6371</v>
      </c>
      <c r="B6210" s="1">
        <v>42117</v>
      </c>
      <c r="C6210" s="1">
        <v>42120</v>
      </c>
      <c r="D6210">
        <f t="shared" ref="D6210:D6273" si="388">YEAR(B6210)</f>
        <v>2015</v>
      </c>
      <c r="E6210" t="str">
        <f t="shared" ref="E6210:E6273" si="389">TEXT(B6210,"mmm")</f>
        <v>Apr</v>
      </c>
      <c r="F6210" t="s">
        <v>67</v>
      </c>
      <c r="G6210" t="s">
        <v>1176</v>
      </c>
      <c r="H6210" s="2" t="s">
        <v>22</v>
      </c>
      <c r="I6210" t="s">
        <v>32</v>
      </c>
      <c r="J6210" t="s">
        <v>33</v>
      </c>
      <c r="K6210">
        <v>94109</v>
      </c>
      <c r="L6210" t="s">
        <v>34</v>
      </c>
      <c r="M6210" t="s">
        <v>6372</v>
      </c>
      <c r="N6210" t="s">
        <v>128</v>
      </c>
      <c r="O6210" t="s">
        <v>6026</v>
      </c>
      <c r="P6210" s="4">
        <v>48.91</v>
      </c>
      <c r="Q6210" s="4">
        <v>48.91</v>
      </c>
      <c r="R6210" s="4">
        <f t="shared" si="386"/>
        <v>0</v>
      </c>
      <c r="S6210" s="4">
        <f t="shared" si="387"/>
        <v>0</v>
      </c>
    </row>
    <row r="6211" spans="1:19" ht="15.6" x14ac:dyDescent="0.3">
      <c r="A6211" t="s">
        <v>4071</v>
      </c>
      <c r="B6211" s="1">
        <v>42598</v>
      </c>
      <c r="C6211" s="1">
        <v>42604</v>
      </c>
      <c r="D6211">
        <f t="shared" si="388"/>
        <v>2016</v>
      </c>
      <c r="E6211" t="str">
        <f t="shared" si="389"/>
        <v>Aug</v>
      </c>
      <c r="F6211" t="s">
        <v>37</v>
      </c>
      <c r="G6211" t="s">
        <v>1209</v>
      </c>
      <c r="H6211" s="2" t="s">
        <v>22</v>
      </c>
      <c r="I6211" t="s">
        <v>578</v>
      </c>
      <c r="J6211" t="s">
        <v>178</v>
      </c>
      <c r="K6211">
        <v>85023</v>
      </c>
      <c r="L6211" t="s">
        <v>34</v>
      </c>
      <c r="M6211" t="s">
        <v>6372</v>
      </c>
      <c r="N6211" t="s">
        <v>128</v>
      </c>
      <c r="O6211" t="s">
        <v>6026</v>
      </c>
      <c r="P6211" s="4">
        <v>313.024</v>
      </c>
      <c r="Q6211" s="4">
        <v>100</v>
      </c>
      <c r="R6211" s="4">
        <f t="shared" ref="R6211:R6274" si="390">P6211-Q6211</f>
        <v>213.024</v>
      </c>
      <c r="S6211" s="4">
        <f t="shared" ref="S6211:S6274" si="391">0.15*R6211</f>
        <v>31.953599999999998</v>
      </c>
    </row>
    <row r="6212" spans="1:19" x14ac:dyDescent="0.3">
      <c r="A6212" t="s">
        <v>1510</v>
      </c>
      <c r="B6212" s="1">
        <v>43011</v>
      </c>
      <c r="C6212" s="1">
        <v>43015</v>
      </c>
      <c r="D6212">
        <f t="shared" si="388"/>
        <v>2017</v>
      </c>
      <c r="E6212" t="str">
        <f t="shared" si="389"/>
        <v>Oct</v>
      </c>
      <c r="F6212" t="s">
        <v>37</v>
      </c>
      <c r="G6212" t="s">
        <v>153</v>
      </c>
      <c r="H6212" t="s">
        <v>51</v>
      </c>
      <c r="I6212" t="s">
        <v>1511</v>
      </c>
      <c r="J6212" t="s">
        <v>33</v>
      </c>
      <c r="K6212">
        <v>92630</v>
      </c>
      <c r="L6212" t="s">
        <v>34</v>
      </c>
      <c r="M6212" t="s">
        <v>6372</v>
      </c>
      <c r="N6212" t="s">
        <v>128</v>
      </c>
      <c r="O6212" t="s">
        <v>6026</v>
      </c>
      <c r="P6212" s="4">
        <v>97.82</v>
      </c>
      <c r="Q6212" s="4">
        <v>97.82</v>
      </c>
      <c r="R6212" s="4">
        <f t="shared" si="390"/>
        <v>0</v>
      </c>
      <c r="S6212" s="4">
        <f t="shared" si="391"/>
        <v>0</v>
      </c>
    </row>
    <row r="6213" spans="1:19" ht="15.6" x14ac:dyDescent="0.3">
      <c r="A6213" t="s">
        <v>6373</v>
      </c>
      <c r="B6213" s="1">
        <v>43198</v>
      </c>
      <c r="C6213" s="1">
        <v>43202</v>
      </c>
      <c r="D6213">
        <f t="shared" si="388"/>
        <v>2018</v>
      </c>
      <c r="E6213" t="str">
        <f t="shared" si="389"/>
        <v>Apr</v>
      </c>
      <c r="F6213" t="s">
        <v>37</v>
      </c>
      <c r="G6213" t="s">
        <v>1141</v>
      </c>
      <c r="H6213" s="2" t="s">
        <v>22</v>
      </c>
      <c r="I6213" t="s">
        <v>32</v>
      </c>
      <c r="J6213" t="s">
        <v>33</v>
      </c>
      <c r="K6213">
        <v>94110</v>
      </c>
      <c r="L6213" t="s">
        <v>34</v>
      </c>
      <c r="M6213" t="s">
        <v>6372</v>
      </c>
      <c r="N6213" t="s">
        <v>128</v>
      </c>
      <c r="O6213" t="s">
        <v>6026</v>
      </c>
      <c r="P6213" s="4">
        <v>244.55</v>
      </c>
      <c r="Q6213" s="4">
        <v>100</v>
      </c>
      <c r="R6213" s="4">
        <f t="shared" si="390"/>
        <v>144.55000000000001</v>
      </c>
      <c r="S6213" s="4">
        <f t="shared" si="391"/>
        <v>21.682500000000001</v>
      </c>
    </row>
    <row r="6214" spans="1:19" ht="15.6" x14ac:dyDescent="0.3">
      <c r="A6214" t="s">
        <v>6374</v>
      </c>
      <c r="B6214" s="1">
        <v>43319</v>
      </c>
      <c r="C6214" s="1">
        <v>43324</v>
      </c>
      <c r="D6214">
        <f t="shared" si="388"/>
        <v>2018</v>
      </c>
      <c r="E6214" t="str">
        <f t="shared" si="389"/>
        <v>Aug</v>
      </c>
      <c r="F6214" t="s">
        <v>37</v>
      </c>
      <c r="G6214" t="s">
        <v>3503</v>
      </c>
      <c r="H6214" s="2" t="s">
        <v>22</v>
      </c>
      <c r="I6214" t="s">
        <v>131</v>
      </c>
      <c r="J6214" t="s">
        <v>33</v>
      </c>
      <c r="K6214">
        <v>95123</v>
      </c>
      <c r="L6214" t="s">
        <v>34</v>
      </c>
      <c r="M6214" t="s">
        <v>6372</v>
      </c>
      <c r="N6214" t="s">
        <v>128</v>
      </c>
      <c r="O6214" t="s">
        <v>6026</v>
      </c>
      <c r="P6214" s="4">
        <v>244.55</v>
      </c>
      <c r="Q6214" s="4">
        <v>244.55</v>
      </c>
      <c r="R6214" s="4">
        <f t="shared" si="390"/>
        <v>0</v>
      </c>
      <c r="S6214" s="4">
        <f t="shared" si="391"/>
        <v>0</v>
      </c>
    </row>
    <row r="6215" spans="1:19" ht="15.6" x14ac:dyDescent="0.3">
      <c r="A6215" t="s">
        <v>3794</v>
      </c>
      <c r="B6215" s="1">
        <v>42068</v>
      </c>
      <c r="C6215" s="1">
        <v>42071</v>
      </c>
      <c r="D6215">
        <f t="shared" si="388"/>
        <v>2015</v>
      </c>
      <c r="E6215" t="str">
        <f t="shared" si="389"/>
        <v>Mar</v>
      </c>
      <c r="F6215" t="s">
        <v>67</v>
      </c>
      <c r="G6215" t="s">
        <v>2246</v>
      </c>
      <c r="H6215" s="2" t="s">
        <v>22</v>
      </c>
      <c r="I6215" t="s">
        <v>2729</v>
      </c>
      <c r="J6215" t="s">
        <v>62</v>
      </c>
      <c r="K6215">
        <v>10701</v>
      </c>
      <c r="L6215" t="s">
        <v>54</v>
      </c>
      <c r="M6215" t="s">
        <v>6372</v>
      </c>
      <c r="N6215" t="s">
        <v>128</v>
      </c>
      <c r="O6215" t="s">
        <v>6026</v>
      </c>
      <c r="P6215" s="4">
        <v>97.82</v>
      </c>
      <c r="Q6215" s="4">
        <v>97.82</v>
      </c>
      <c r="R6215" s="4">
        <f t="shared" si="390"/>
        <v>0</v>
      </c>
      <c r="S6215" s="4">
        <f t="shared" si="391"/>
        <v>0</v>
      </c>
    </row>
    <row r="6216" spans="1:19" ht="15.6" x14ac:dyDescent="0.3">
      <c r="A6216" t="s">
        <v>6375</v>
      </c>
      <c r="B6216" s="1">
        <v>43284</v>
      </c>
      <c r="C6216" s="1">
        <v>43287</v>
      </c>
      <c r="D6216">
        <f t="shared" si="388"/>
        <v>2018</v>
      </c>
      <c r="E6216" t="str">
        <f t="shared" si="389"/>
        <v>Jul</v>
      </c>
      <c r="F6216" t="s">
        <v>67</v>
      </c>
      <c r="G6216" t="s">
        <v>1174</v>
      </c>
      <c r="H6216" s="2" t="s">
        <v>22</v>
      </c>
      <c r="I6216" t="s">
        <v>113</v>
      </c>
      <c r="J6216" t="s">
        <v>109</v>
      </c>
      <c r="K6216">
        <v>77041</v>
      </c>
      <c r="L6216" t="s">
        <v>25</v>
      </c>
      <c r="M6216" t="s">
        <v>6372</v>
      </c>
      <c r="N6216" t="s">
        <v>128</v>
      </c>
      <c r="O6216" t="s">
        <v>6026</v>
      </c>
      <c r="P6216" s="4">
        <v>273.89600000000002</v>
      </c>
      <c r="Q6216" s="4">
        <v>273.89600000000002</v>
      </c>
      <c r="R6216" s="4">
        <f t="shared" si="390"/>
        <v>0</v>
      </c>
      <c r="S6216" s="4">
        <f t="shared" si="391"/>
        <v>0</v>
      </c>
    </row>
    <row r="6217" spans="1:19" ht="15.6" x14ac:dyDescent="0.3">
      <c r="A6217" t="s">
        <v>6376</v>
      </c>
      <c r="B6217" s="1">
        <v>43029</v>
      </c>
      <c r="C6217" s="1">
        <v>43035</v>
      </c>
      <c r="D6217">
        <f t="shared" si="388"/>
        <v>2017</v>
      </c>
      <c r="E6217" t="str">
        <f t="shared" si="389"/>
        <v>Oct</v>
      </c>
      <c r="F6217" t="s">
        <v>37</v>
      </c>
      <c r="G6217" t="s">
        <v>2006</v>
      </c>
      <c r="H6217" s="2" t="s">
        <v>22</v>
      </c>
      <c r="I6217" t="s">
        <v>3573</v>
      </c>
      <c r="J6217" t="s">
        <v>33</v>
      </c>
      <c r="K6217">
        <v>92503</v>
      </c>
      <c r="L6217" t="s">
        <v>34</v>
      </c>
      <c r="M6217" t="s">
        <v>6377</v>
      </c>
      <c r="N6217" t="s">
        <v>110</v>
      </c>
      <c r="O6217" t="s">
        <v>6026</v>
      </c>
      <c r="P6217" s="4">
        <v>22.92</v>
      </c>
      <c r="Q6217" s="4">
        <v>18</v>
      </c>
      <c r="R6217" s="4">
        <f t="shared" si="390"/>
        <v>4.9200000000000017</v>
      </c>
      <c r="S6217" s="4">
        <f t="shared" si="391"/>
        <v>0.73800000000000021</v>
      </c>
    </row>
    <row r="6218" spans="1:19" ht="15.6" x14ac:dyDescent="0.3">
      <c r="A6218" t="s">
        <v>3502</v>
      </c>
      <c r="B6218" s="1">
        <v>43437</v>
      </c>
      <c r="C6218" s="1">
        <v>43444</v>
      </c>
      <c r="D6218">
        <f t="shared" si="388"/>
        <v>2018</v>
      </c>
      <c r="E6218" t="str">
        <f t="shared" si="389"/>
        <v>Dec</v>
      </c>
      <c r="F6218" t="s">
        <v>37</v>
      </c>
      <c r="G6218" t="s">
        <v>3503</v>
      </c>
      <c r="H6218" s="2" t="s">
        <v>22</v>
      </c>
      <c r="I6218" t="s">
        <v>281</v>
      </c>
      <c r="J6218" t="s">
        <v>83</v>
      </c>
      <c r="K6218">
        <v>28314</v>
      </c>
      <c r="L6218" t="s">
        <v>44</v>
      </c>
      <c r="M6218" t="s">
        <v>6377</v>
      </c>
      <c r="N6218" t="s">
        <v>128</v>
      </c>
      <c r="O6218" t="s">
        <v>6026</v>
      </c>
      <c r="P6218" s="4">
        <v>24.448</v>
      </c>
      <c r="Q6218" s="4">
        <v>24.448</v>
      </c>
      <c r="R6218" s="4">
        <f t="shared" si="390"/>
        <v>0</v>
      </c>
      <c r="S6218" s="4">
        <f t="shared" si="391"/>
        <v>0</v>
      </c>
    </row>
    <row r="6219" spans="1:19" x14ac:dyDescent="0.3">
      <c r="A6219" t="s">
        <v>1681</v>
      </c>
      <c r="B6219" s="1">
        <v>42797</v>
      </c>
      <c r="C6219" s="1">
        <v>42800</v>
      </c>
      <c r="D6219">
        <f t="shared" si="388"/>
        <v>2017</v>
      </c>
      <c r="E6219" t="str">
        <f t="shared" si="389"/>
        <v>Mar</v>
      </c>
      <c r="F6219" t="s">
        <v>20</v>
      </c>
      <c r="G6219" t="s">
        <v>468</v>
      </c>
      <c r="H6219" t="s">
        <v>51</v>
      </c>
      <c r="I6219" t="s">
        <v>1613</v>
      </c>
      <c r="J6219" t="s">
        <v>109</v>
      </c>
      <c r="K6219">
        <v>79762</v>
      </c>
      <c r="L6219" t="s">
        <v>25</v>
      </c>
      <c r="M6219" t="s">
        <v>6377</v>
      </c>
      <c r="N6219" t="s">
        <v>128</v>
      </c>
      <c r="O6219" t="s">
        <v>6026</v>
      </c>
      <c r="P6219" s="4">
        <v>42.783999999999999</v>
      </c>
      <c r="Q6219" s="4">
        <v>42.783999999999999</v>
      </c>
      <c r="R6219" s="4">
        <f t="shared" si="390"/>
        <v>0</v>
      </c>
      <c r="S6219" s="4">
        <f t="shared" si="391"/>
        <v>0</v>
      </c>
    </row>
    <row r="6220" spans="1:19" ht="15.6" x14ac:dyDescent="0.3">
      <c r="A6220" t="s">
        <v>6283</v>
      </c>
      <c r="B6220" s="1">
        <v>42933</v>
      </c>
      <c r="C6220" s="1">
        <v>42938</v>
      </c>
      <c r="D6220">
        <f t="shared" si="388"/>
        <v>2017</v>
      </c>
      <c r="E6220" t="str">
        <f t="shared" si="389"/>
        <v>Jul</v>
      </c>
      <c r="F6220" t="s">
        <v>37</v>
      </c>
      <c r="G6220" t="s">
        <v>2067</v>
      </c>
      <c r="H6220" s="2" t="s">
        <v>22</v>
      </c>
      <c r="I6220" t="s">
        <v>191</v>
      </c>
      <c r="J6220" t="s">
        <v>192</v>
      </c>
      <c r="K6220">
        <v>65807</v>
      </c>
      <c r="L6220" t="s">
        <v>25</v>
      </c>
      <c r="M6220" t="s">
        <v>6377</v>
      </c>
      <c r="N6220" t="s">
        <v>128</v>
      </c>
      <c r="O6220" t="s">
        <v>6026</v>
      </c>
      <c r="P6220" s="4">
        <v>7.64</v>
      </c>
      <c r="Q6220" s="4">
        <v>18</v>
      </c>
      <c r="R6220" s="4">
        <f t="shared" si="390"/>
        <v>-10.36</v>
      </c>
      <c r="S6220" s="4">
        <f t="shared" si="391"/>
        <v>-1.5539999999999998</v>
      </c>
    </row>
    <row r="6221" spans="1:19" ht="15.6" x14ac:dyDescent="0.3">
      <c r="A6221" t="s">
        <v>4570</v>
      </c>
      <c r="B6221" s="1">
        <v>43268</v>
      </c>
      <c r="C6221" s="1">
        <v>43271</v>
      </c>
      <c r="D6221">
        <f t="shared" si="388"/>
        <v>2018</v>
      </c>
      <c r="E6221" t="str">
        <f t="shared" si="389"/>
        <v>Jun</v>
      </c>
      <c r="F6221" t="s">
        <v>20</v>
      </c>
      <c r="G6221" t="s">
        <v>1587</v>
      </c>
      <c r="H6221" s="2" t="s">
        <v>22</v>
      </c>
      <c r="I6221" t="s">
        <v>2079</v>
      </c>
      <c r="J6221" t="s">
        <v>24</v>
      </c>
      <c r="K6221">
        <v>60076</v>
      </c>
      <c r="L6221" t="s">
        <v>25</v>
      </c>
      <c r="M6221" t="s">
        <v>6377</v>
      </c>
      <c r="N6221" t="s">
        <v>128</v>
      </c>
      <c r="O6221" t="s">
        <v>6026</v>
      </c>
      <c r="P6221" s="4">
        <v>12.224</v>
      </c>
      <c r="Q6221" s="4">
        <v>12.224</v>
      </c>
      <c r="R6221" s="4">
        <f t="shared" si="390"/>
        <v>0</v>
      </c>
      <c r="S6221" s="4">
        <f t="shared" si="391"/>
        <v>0</v>
      </c>
    </row>
    <row r="6222" spans="1:19" x14ac:dyDescent="0.3">
      <c r="A6222" t="s">
        <v>2510</v>
      </c>
      <c r="B6222" s="1">
        <v>42833</v>
      </c>
      <c r="C6222" s="1">
        <v>42840</v>
      </c>
      <c r="D6222">
        <f t="shared" si="388"/>
        <v>2017</v>
      </c>
      <c r="E6222" t="str">
        <f t="shared" si="389"/>
        <v>Apr</v>
      </c>
      <c r="F6222" t="s">
        <v>37</v>
      </c>
      <c r="G6222" t="s">
        <v>1343</v>
      </c>
      <c r="H6222" t="s">
        <v>51</v>
      </c>
      <c r="I6222" t="s">
        <v>2511</v>
      </c>
      <c r="J6222" t="s">
        <v>93</v>
      </c>
      <c r="K6222">
        <v>71901</v>
      </c>
      <c r="L6222" t="s">
        <v>44</v>
      </c>
      <c r="M6222" t="s">
        <v>6378</v>
      </c>
      <c r="N6222" t="s">
        <v>128</v>
      </c>
      <c r="O6222" t="s">
        <v>6026</v>
      </c>
      <c r="P6222" s="4">
        <v>25.92</v>
      </c>
      <c r="Q6222" s="4">
        <v>25.92</v>
      </c>
      <c r="R6222" s="4">
        <f t="shared" si="390"/>
        <v>0</v>
      </c>
      <c r="S6222" s="4">
        <f t="shared" si="391"/>
        <v>0</v>
      </c>
    </row>
    <row r="6223" spans="1:19" x14ac:dyDescent="0.3">
      <c r="A6223" t="s">
        <v>2525</v>
      </c>
      <c r="B6223" s="1">
        <v>42802</v>
      </c>
      <c r="C6223" s="1">
        <v>42806</v>
      </c>
      <c r="D6223">
        <f t="shared" si="388"/>
        <v>2017</v>
      </c>
      <c r="E6223" t="str">
        <f t="shared" si="389"/>
        <v>Mar</v>
      </c>
      <c r="F6223" t="s">
        <v>37</v>
      </c>
      <c r="G6223" t="s">
        <v>697</v>
      </c>
      <c r="H6223" t="s">
        <v>51</v>
      </c>
      <c r="I6223" t="s">
        <v>61</v>
      </c>
      <c r="J6223" t="s">
        <v>62</v>
      </c>
      <c r="K6223">
        <v>10011</v>
      </c>
      <c r="L6223" t="s">
        <v>54</v>
      </c>
      <c r="M6223" t="s">
        <v>6378</v>
      </c>
      <c r="N6223" t="s">
        <v>128</v>
      </c>
      <c r="O6223" t="s">
        <v>6026</v>
      </c>
      <c r="P6223" s="4">
        <v>12.96</v>
      </c>
      <c r="Q6223" s="4">
        <v>12.96</v>
      </c>
      <c r="R6223" s="4">
        <f t="shared" si="390"/>
        <v>0</v>
      </c>
      <c r="S6223" s="4">
        <f t="shared" si="391"/>
        <v>0</v>
      </c>
    </row>
    <row r="6224" spans="1:19" ht="15.6" x14ac:dyDescent="0.3">
      <c r="A6224" t="s">
        <v>6379</v>
      </c>
      <c r="B6224" s="1">
        <v>43302</v>
      </c>
      <c r="C6224" s="1">
        <v>43306</v>
      </c>
      <c r="D6224">
        <f t="shared" si="388"/>
        <v>2018</v>
      </c>
      <c r="E6224" t="str">
        <f t="shared" si="389"/>
        <v>Jul</v>
      </c>
      <c r="F6224" t="s">
        <v>37</v>
      </c>
      <c r="G6224" t="s">
        <v>912</v>
      </c>
      <c r="H6224" s="2" t="s">
        <v>22</v>
      </c>
      <c r="I6224" t="s">
        <v>3459</v>
      </c>
      <c r="J6224" t="s">
        <v>144</v>
      </c>
      <c r="K6224">
        <v>7060</v>
      </c>
      <c r="L6224" t="s">
        <v>54</v>
      </c>
      <c r="M6224" t="s">
        <v>6378</v>
      </c>
      <c r="N6224" t="s">
        <v>128</v>
      </c>
      <c r="O6224" t="s">
        <v>6026</v>
      </c>
      <c r="P6224" s="4">
        <v>6.48</v>
      </c>
      <c r="Q6224" s="4">
        <v>5</v>
      </c>
      <c r="R6224" s="4">
        <f t="shared" si="390"/>
        <v>1.4800000000000004</v>
      </c>
      <c r="S6224" s="4">
        <f t="shared" si="391"/>
        <v>0.22200000000000006</v>
      </c>
    </row>
    <row r="6225" spans="1:19" ht="15.6" x14ac:dyDescent="0.3">
      <c r="A6225" t="s">
        <v>6380</v>
      </c>
      <c r="B6225" s="1">
        <v>42239</v>
      </c>
      <c r="C6225" s="1">
        <v>42244</v>
      </c>
      <c r="D6225">
        <f t="shared" si="388"/>
        <v>2015</v>
      </c>
      <c r="E6225" t="str">
        <f t="shared" si="389"/>
        <v>Aug</v>
      </c>
      <c r="F6225" t="s">
        <v>67</v>
      </c>
      <c r="G6225" t="s">
        <v>889</v>
      </c>
      <c r="H6225" s="2" t="s">
        <v>22</v>
      </c>
      <c r="I6225" t="s">
        <v>4461</v>
      </c>
      <c r="J6225" t="s">
        <v>89</v>
      </c>
      <c r="K6225">
        <v>49505</v>
      </c>
      <c r="L6225" t="s">
        <v>25</v>
      </c>
      <c r="M6225" t="s">
        <v>6378</v>
      </c>
      <c r="N6225" t="s">
        <v>128</v>
      </c>
      <c r="O6225" t="s">
        <v>6026</v>
      </c>
      <c r="P6225" s="4">
        <v>19.440000000000001</v>
      </c>
      <c r="Q6225" s="4">
        <v>18</v>
      </c>
      <c r="R6225" s="4">
        <f t="shared" si="390"/>
        <v>1.4400000000000013</v>
      </c>
      <c r="S6225" s="4">
        <f t="shared" si="391"/>
        <v>0.21600000000000019</v>
      </c>
    </row>
    <row r="6226" spans="1:19" ht="15.6" x14ac:dyDescent="0.3">
      <c r="A6226" t="s">
        <v>565</v>
      </c>
      <c r="B6226" s="1">
        <v>42808</v>
      </c>
      <c r="C6226" s="1">
        <v>42811</v>
      </c>
      <c r="D6226">
        <f t="shared" si="388"/>
        <v>2017</v>
      </c>
      <c r="E6226" t="str">
        <f t="shared" si="389"/>
        <v>Mar</v>
      </c>
      <c r="F6226" t="s">
        <v>20</v>
      </c>
      <c r="G6226" t="s">
        <v>566</v>
      </c>
      <c r="H6226" s="2" t="s">
        <v>22</v>
      </c>
      <c r="I6226" t="s">
        <v>567</v>
      </c>
      <c r="J6226" t="s">
        <v>109</v>
      </c>
      <c r="K6226">
        <v>78550</v>
      </c>
      <c r="L6226" t="s">
        <v>25</v>
      </c>
      <c r="M6226" t="s">
        <v>6378</v>
      </c>
      <c r="N6226" t="s">
        <v>110</v>
      </c>
      <c r="O6226" t="s">
        <v>6026</v>
      </c>
      <c r="P6226" s="4">
        <v>5.1840000000000002</v>
      </c>
      <c r="Q6226" s="4">
        <v>5</v>
      </c>
      <c r="R6226" s="4">
        <f t="shared" si="390"/>
        <v>0.18400000000000016</v>
      </c>
      <c r="S6226" s="4">
        <f t="shared" si="391"/>
        <v>2.7600000000000024E-2</v>
      </c>
    </row>
    <row r="6227" spans="1:19" x14ac:dyDescent="0.3">
      <c r="A6227" t="s">
        <v>6283</v>
      </c>
      <c r="B6227" s="1">
        <v>42933</v>
      </c>
      <c r="C6227" s="1">
        <v>42938</v>
      </c>
      <c r="D6227">
        <f t="shared" si="388"/>
        <v>2017</v>
      </c>
      <c r="E6227" t="str">
        <f t="shared" si="389"/>
        <v>Jul</v>
      </c>
      <c r="F6227" t="s">
        <v>37</v>
      </c>
      <c r="G6227" t="s">
        <v>2067</v>
      </c>
      <c r="H6227" t="s">
        <v>51</v>
      </c>
      <c r="I6227" t="s">
        <v>191</v>
      </c>
      <c r="J6227" t="s">
        <v>192</v>
      </c>
      <c r="K6227">
        <v>65807</v>
      </c>
      <c r="L6227" t="s">
        <v>25</v>
      </c>
      <c r="M6227" t="s">
        <v>6378</v>
      </c>
      <c r="N6227" t="s">
        <v>128</v>
      </c>
      <c r="O6227" t="s">
        <v>6026</v>
      </c>
      <c r="P6227" s="4">
        <v>51.84</v>
      </c>
      <c r="Q6227" s="4">
        <v>51.84</v>
      </c>
      <c r="R6227" s="4">
        <f t="shared" si="390"/>
        <v>0</v>
      </c>
      <c r="S6227" s="4">
        <f t="shared" si="391"/>
        <v>0</v>
      </c>
    </row>
    <row r="6228" spans="1:19" ht="15.6" x14ac:dyDescent="0.3">
      <c r="A6228" t="s">
        <v>1394</v>
      </c>
      <c r="B6228" s="1">
        <v>43172</v>
      </c>
      <c r="C6228" s="1">
        <v>43172</v>
      </c>
      <c r="D6228">
        <f t="shared" si="388"/>
        <v>2018</v>
      </c>
      <c r="E6228" t="str">
        <f t="shared" si="389"/>
        <v>Mar</v>
      </c>
      <c r="F6228" t="s">
        <v>30</v>
      </c>
      <c r="G6228" t="s">
        <v>1287</v>
      </c>
      <c r="H6228" s="2" t="s">
        <v>22</v>
      </c>
      <c r="I6228" t="s">
        <v>23</v>
      </c>
      <c r="J6228" t="s">
        <v>24</v>
      </c>
      <c r="K6228">
        <v>60610</v>
      </c>
      <c r="L6228" t="s">
        <v>25</v>
      </c>
      <c r="M6228" t="s">
        <v>6378</v>
      </c>
      <c r="N6228" t="s">
        <v>128</v>
      </c>
      <c r="O6228" t="s">
        <v>6026</v>
      </c>
      <c r="P6228" s="4">
        <v>15.552</v>
      </c>
      <c r="Q6228" s="4">
        <v>18</v>
      </c>
      <c r="R6228" s="4">
        <f t="shared" si="390"/>
        <v>-2.4480000000000004</v>
      </c>
      <c r="S6228" s="4">
        <f t="shared" si="391"/>
        <v>-0.36720000000000003</v>
      </c>
    </row>
    <row r="6229" spans="1:19" x14ac:dyDescent="0.3">
      <c r="A6229" t="s">
        <v>6381</v>
      </c>
      <c r="B6229" s="1">
        <v>43385</v>
      </c>
      <c r="C6229" s="1">
        <v>43389</v>
      </c>
      <c r="D6229">
        <f t="shared" si="388"/>
        <v>2018</v>
      </c>
      <c r="E6229" t="str">
        <f t="shared" si="389"/>
        <v>Oct</v>
      </c>
      <c r="F6229" t="s">
        <v>37</v>
      </c>
      <c r="G6229" t="s">
        <v>2442</v>
      </c>
      <c r="H6229" t="s">
        <v>22</v>
      </c>
      <c r="I6229" t="s">
        <v>116</v>
      </c>
      <c r="J6229" t="s">
        <v>109</v>
      </c>
      <c r="K6229">
        <v>75081</v>
      </c>
      <c r="L6229" t="s">
        <v>25</v>
      </c>
      <c r="M6229" t="s">
        <v>6378</v>
      </c>
      <c r="N6229" t="s">
        <v>128</v>
      </c>
      <c r="O6229" t="s">
        <v>6026</v>
      </c>
      <c r="P6229" s="4">
        <v>10.368</v>
      </c>
      <c r="Q6229" s="4">
        <v>10.368</v>
      </c>
      <c r="R6229" s="4">
        <f t="shared" si="390"/>
        <v>0</v>
      </c>
      <c r="S6229" s="4">
        <f t="shared" si="391"/>
        <v>0</v>
      </c>
    </row>
    <row r="6230" spans="1:19" ht="15.6" x14ac:dyDescent="0.3">
      <c r="A6230" t="s">
        <v>3741</v>
      </c>
      <c r="B6230" s="1">
        <v>42599</v>
      </c>
      <c r="C6230" s="1">
        <v>42605</v>
      </c>
      <c r="D6230">
        <f t="shared" si="388"/>
        <v>2016</v>
      </c>
      <c r="E6230" t="str">
        <f t="shared" si="389"/>
        <v>Aug</v>
      </c>
      <c r="F6230" t="s">
        <v>37</v>
      </c>
      <c r="G6230" t="s">
        <v>1214</v>
      </c>
      <c r="H6230" s="2" t="s">
        <v>22</v>
      </c>
      <c r="I6230" t="s">
        <v>65</v>
      </c>
      <c r="J6230" t="s">
        <v>178</v>
      </c>
      <c r="K6230">
        <v>85345</v>
      </c>
      <c r="L6230" t="s">
        <v>34</v>
      </c>
      <c r="M6230" t="s">
        <v>6382</v>
      </c>
      <c r="N6230" t="s">
        <v>128</v>
      </c>
      <c r="O6230" t="s">
        <v>6026</v>
      </c>
      <c r="P6230" s="4">
        <v>36.287999999999997</v>
      </c>
      <c r="Q6230" s="4">
        <v>100</v>
      </c>
      <c r="R6230" s="4">
        <f t="shared" si="390"/>
        <v>-63.712000000000003</v>
      </c>
      <c r="S6230" s="4">
        <f t="shared" si="391"/>
        <v>-9.5568000000000008</v>
      </c>
    </row>
    <row r="6231" spans="1:19" ht="15.6" x14ac:dyDescent="0.3">
      <c r="A6231" t="s">
        <v>6383</v>
      </c>
      <c r="B6231" s="1">
        <v>42225</v>
      </c>
      <c r="C6231" s="1">
        <v>42232</v>
      </c>
      <c r="D6231">
        <f t="shared" si="388"/>
        <v>2015</v>
      </c>
      <c r="E6231" t="str">
        <f t="shared" si="389"/>
        <v>Aug</v>
      </c>
      <c r="F6231" t="s">
        <v>37</v>
      </c>
      <c r="G6231" t="s">
        <v>3159</v>
      </c>
      <c r="H6231" s="2" t="s">
        <v>22</v>
      </c>
      <c r="I6231" t="s">
        <v>2103</v>
      </c>
      <c r="J6231" t="s">
        <v>79</v>
      </c>
      <c r="K6231">
        <v>33710</v>
      </c>
      <c r="L6231" t="s">
        <v>44</v>
      </c>
      <c r="M6231" t="s">
        <v>6382</v>
      </c>
      <c r="N6231" t="s">
        <v>128</v>
      </c>
      <c r="O6231" t="s">
        <v>6026</v>
      </c>
      <c r="P6231" s="4">
        <v>15.552</v>
      </c>
      <c r="Q6231" s="4">
        <v>18</v>
      </c>
      <c r="R6231" s="4">
        <f t="shared" si="390"/>
        <v>-2.4480000000000004</v>
      </c>
      <c r="S6231" s="4">
        <f t="shared" si="391"/>
        <v>-0.36720000000000003</v>
      </c>
    </row>
    <row r="6232" spans="1:19" ht="15.6" x14ac:dyDescent="0.3">
      <c r="A6232" t="s">
        <v>1271</v>
      </c>
      <c r="B6232" s="1">
        <v>42539</v>
      </c>
      <c r="C6232" s="1">
        <v>42541</v>
      </c>
      <c r="D6232">
        <f t="shared" si="388"/>
        <v>2016</v>
      </c>
      <c r="E6232" t="str">
        <f t="shared" si="389"/>
        <v>Jun</v>
      </c>
      <c r="F6232" t="s">
        <v>20</v>
      </c>
      <c r="G6232" t="s">
        <v>1272</v>
      </c>
      <c r="H6232" s="2" t="s">
        <v>22</v>
      </c>
      <c r="I6232" t="s">
        <v>515</v>
      </c>
      <c r="J6232" t="s">
        <v>250</v>
      </c>
      <c r="K6232">
        <v>37167</v>
      </c>
      <c r="L6232" t="s">
        <v>44</v>
      </c>
      <c r="M6232" t="s">
        <v>6382</v>
      </c>
      <c r="N6232" t="s">
        <v>128</v>
      </c>
      <c r="O6232" t="s">
        <v>6026</v>
      </c>
      <c r="P6232" s="4">
        <v>20.736000000000001</v>
      </c>
      <c r="Q6232" s="4">
        <v>18</v>
      </c>
      <c r="R6232" s="4">
        <f t="shared" si="390"/>
        <v>2.7360000000000007</v>
      </c>
      <c r="S6232" s="4">
        <f t="shared" si="391"/>
        <v>0.4104000000000001</v>
      </c>
    </row>
    <row r="6233" spans="1:19" ht="15.6" x14ac:dyDescent="0.3">
      <c r="A6233" t="s">
        <v>2311</v>
      </c>
      <c r="B6233" s="1">
        <v>42628</v>
      </c>
      <c r="C6233" s="1">
        <v>42628</v>
      </c>
      <c r="D6233">
        <f t="shared" si="388"/>
        <v>2016</v>
      </c>
      <c r="E6233" t="str">
        <f t="shared" si="389"/>
        <v>Sep</v>
      </c>
      <c r="F6233" t="s">
        <v>30</v>
      </c>
      <c r="G6233" t="s">
        <v>1716</v>
      </c>
      <c r="H6233" s="2" t="s">
        <v>22</v>
      </c>
      <c r="I6233" t="s">
        <v>207</v>
      </c>
      <c r="J6233" t="s">
        <v>79</v>
      </c>
      <c r="K6233">
        <v>33065</v>
      </c>
      <c r="L6233" t="s">
        <v>44</v>
      </c>
      <c r="M6233" t="s">
        <v>6382</v>
      </c>
      <c r="N6233" t="s">
        <v>128</v>
      </c>
      <c r="O6233" t="s">
        <v>6026</v>
      </c>
      <c r="P6233" s="4">
        <v>15.552</v>
      </c>
      <c r="Q6233" s="4">
        <v>18</v>
      </c>
      <c r="R6233" s="4">
        <f t="shared" si="390"/>
        <v>-2.4480000000000004</v>
      </c>
      <c r="S6233" s="4">
        <f t="shared" si="391"/>
        <v>-0.36720000000000003</v>
      </c>
    </row>
    <row r="6234" spans="1:19" ht="15.6" x14ac:dyDescent="0.3">
      <c r="A6234" t="s">
        <v>6384</v>
      </c>
      <c r="B6234" s="1">
        <v>42372</v>
      </c>
      <c r="C6234" s="1">
        <v>42377</v>
      </c>
      <c r="D6234">
        <f t="shared" si="388"/>
        <v>2016</v>
      </c>
      <c r="E6234" t="str">
        <f t="shared" si="389"/>
        <v>Jan</v>
      </c>
      <c r="F6234" t="s">
        <v>37</v>
      </c>
      <c r="G6234" t="s">
        <v>1019</v>
      </c>
      <c r="H6234" s="2" t="s">
        <v>22</v>
      </c>
      <c r="I6234" t="s">
        <v>6385</v>
      </c>
      <c r="J6234" t="s">
        <v>109</v>
      </c>
      <c r="K6234">
        <v>77520</v>
      </c>
      <c r="L6234" t="s">
        <v>25</v>
      </c>
      <c r="M6234" t="s">
        <v>6382</v>
      </c>
      <c r="N6234" t="s">
        <v>128</v>
      </c>
      <c r="O6234" t="s">
        <v>6026</v>
      </c>
      <c r="P6234" s="4">
        <v>10.368</v>
      </c>
      <c r="Q6234" s="4">
        <v>10.368</v>
      </c>
      <c r="R6234" s="4">
        <f t="shared" si="390"/>
        <v>0</v>
      </c>
      <c r="S6234" s="4">
        <f t="shared" si="391"/>
        <v>0</v>
      </c>
    </row>
    <row r="6235" spans="1:19" ht="15.6" x14ac:dyDescent="0.3">
      <c r="A6235" t="s">
        <v>6386</v>
      </c>
      <c r="B6235" s="1">
        <v>43401</v>
      </c>
      <c r="C6235" s="1">
        <v>43405</v>
      </c>
      <c r="D6235">
        <f t="shared" si="388"/>
        <v>2018</v>
      </c>
      <c r="E6235" t="str">
        <f t="shared" si="389"/>
        <v>Oct</v>
      </c>
      <c r="F6235" t="s">
        <v>67</v>
      </c>
      <c r="G6235" t="s">
        <v>246</v>
      </c>
      <c r="H6235" s="2" t="s">
        <v>22</v>
      </c>
      <c r="I6235" t="s">
        <v>113</v>
      </c>
      <c r="J6235" t="s">
        <v>109</v>
      </c>
      <c r="K6235">
        <v>77095</v>
      </c>
      <c r="L6235" t="s">
        <v>25</v>
      </c>
      <c r="M6235" t="s">
        <v>6382</v>
      </c>
      <c r="N6235" t="s">
        <v>128</v>
      </c>
      <c r="O6235" t="s">
        <v>6026</v>
      </c>
      <c r="P6235" s="4">
        <v>15.552</v>
      </c>
      <c r="Q6235" s="4">
        <v>18</v>
      </c>
      <c r="R6235" s="4">
        <f t="shared" si="390"/>
        <v>-2.4480000000000004</v>
      </c>
      <c r="S6235" s="4">
        <f t="shared" si="391"/>
        <v>-0.36720000000000003</v>
      </c>
    </row>
    <row r="6236" spans="1:19" x14ac:dyDescent="0.3">
      <c r="A6236" t="s">
        <v>1493</v>
      </c>
      <c r="B6236" s="1">
        <v>43445</v>
      </c>
      <c r="C6236" s="1">
        <v>43445</v>
      </c>
      <c r="D6236">
        <f t="shared" si="388"/>
        <v>2018</v>
      </c>
      <c r="E6236" t="str">
        <f t="shared" si="389"/>
        <v>Dec</v>
      </c>
      <c r="F6236" t="s">
        <v>30</v>
      </c>
      <c r="G6236" t="s">
        <v>1494</v>
      </c>
      <c r="H6236" t="s">
        <v>105</v>
      </c>
      <c r="I6236" t="s">
        <v>293</v>
      </c>
      <c r="J6236" t="s">
        <v>24</v>
      </c>
      <c r="K6236">
        <v>60505</v>
      </c>
      <c r="L6236" t="s">
        <v>25</v>
      </c>
      <c r="M6236" t="s">
        <v>6382</v>
      </c>
      <c r="N6236" t="s">
        <v>128</v>
      </c>
      <c r="O6236" t="s">
        <v>6026</v>
      </c>
      <c r="P6236" s="4">
        <v>10.368</v>
      </c>
      <c r="Q6236" s="4">
        <v>10.368</v>
      </c>
      <c r="R6236" s="4">
        <f t="shared" si="390"/>
        <v>0</v>
      </c>
      <c r="S6236" s="4">
        <f t="shared" si="391"/>
        <v>0</v>
      </c>
    </row>
    <row r="6237" spans="1:19" ht="15.6" x14ac:dyDescent="0.3">
      <c r="A6237" t="s">
        <v>3059</v>
      </c>
      <c r="B6237" s="1">
        <v>42320</v>
      </c>
      <c r="C6237" s="1">
        <v>42324</v>
      </c>
      <c r="D6237">
        <f t="shared" si="388"/>
        <v>2015</v>
      </c>
      <c r="E6237" t="str">
        <f t="shared" si="389"/>
        <v>Nov</v>
      </c>
      <c r="F6237" t="s">
        <v>37</v>
      </c>
      <c r="G6237" t="s">
        <v>1643</v>
      </c>
      <c r="H6237" s="2" t="s">
        <v>22</v>
      </c>
      <c r="I6237" t="s">
        <v>47</v>
      </c>
      <c r="J6237" t="s">
        <v>33</v>
      </c>
      <c r="K6237">
        <v>90045</v>
      </c>
      <c r="L6237" t="s">
        <v>34</v>
      </c>
      <c r="M6237" t="s">
        <v>6387</v>
      </c>
      <c r="N6237" t="s">
        <v>128</v>
      </c>
      <c r="O6237" t="s">
        <v>6026</v>
      </c>
      <c r="P6237" s="4">
        <v>11.96</v>
      </c>
      <c r="Q6237" s="4">
        <v>11.96</v>
      </c>
      <c r="R6237" s="4">
        <f t="shared" si="390"/>
        <v>0</v>
      </c>
      <c r="S6237" s="4">
        <f t="shared" si="391"/>
        <v>0</v>
      </c>
    </row>
    <row r="6238" spans="1:19" x14ac:dyDescent="0.3">
      <c r="A6238" t="s">
        <v>6388</v>
      </c>
      <c r="B6238" s="1">
        <v>42448</v>
      </c>
      <c r="C6238" s="1">
        <v>42455</v>
      </c>
      <c r="D6238">
        <f t="shared" si="388"/>
        <v>2016</v>
      </c>
      <c r="E6238" t="str">
        <f t="shared" si="389"/>
        <v>Mar</v>
      </c>
      <c r="F6238" t="s">
        <v>37</v>
      </c>
      <c r="G6238" t="s">
        <v>1377</v>
      </c>
      <c r="H6238" t="s">
        <v>105</v>
      </c>
      <c r="I6238" t="s">
        <v>47</v>
      </c>
      <c r="J6238" t="s">
        <v>33</v>
      </c>
      <c r="K6238">
        <v>90004</v>
      </c>
      <c r="L6238" t="s">
        <v>34</v>
      </c>
      <c r="M6238" t="s">
        <v>6387</v>
      </c>
      <c r="N6238" t="s">
        <v>128</v>
      </c>
      <c r="O6238" t="s">
        <v>6026</v>
      </c>
      <c r="P6238" s="4">
        <v>11.96</v>
      </c>
      <c r="Q6238" s="4">
        <v>11.96</v>
      </c>
      <c r="R6238" s="4">
        <f t="shared" si="390"/>
        <v>0</v>
      </c>
      <c r="S6238" s="4">
        <f t="shared" si="391"/>
        <v>0</v>
      </c>
    </row>
    <row r="6239" spans="1:19" ht="15.6" x14ac:dyDescent="0.3">
      <c r="A6239" t="s">
        <v>1131</v>
      </c>
      <c r="B6239" s="1">
        <v>42603</v>
      </c>
      <c r="C6239" s="1">
        <v>42605</v>
      </c>
      <c r="D6239">
        <f t="shared" si="388"/>
        <v>2016</v>
      </c>
      <c r="E6239" t="str">
        <f t="shared" si="389"/>
        <v>Aug</v>
      </c>
      <c r="F6239" t="s">
        <v>20</v>
      </c>
      <c r="G6239" t="s">
        <v>623</v>
      </c>
      <c r="H6239" s="2" t="s">
        <v>22</v>
      </c>
      <c r="I6239" t="s">
        <v>32</v>
      </c>
      <c r="J6239" t="s">
        <v>33</v>
      </c>
      <c r="K6239">
        <v>94110</v>
      </c>
      <c r="L6239" t="s">
        <v>34</v>
      </c>
      <c r="M6239" t="s">
        <v>6387</v>
      </c>
      <c r="N6239" t="s">
        <v>128</v>
      </c>
      <c r="O6239" t="s">
        <v>6026</v>
      </c>
      <c r="P6239" s="4">
        <v>23.92</v>
      </c>
      <c r="Q6239" s="4">
        <v>23.92</v>
      </c>
      <c r="R6239" s="4">
        <f t="shared" si="390"/>
        <v>0</v>
      </c>
      <c r="S6239" s="4">
        <f t="shared" si="391"/>
        <v>0</v>
      </c>
    </row>
    <row r="6240" spans="1:19" x14ac:dyDescent="0.3">
      <c r="A6240" t="s">
        <v>6389</v>
      </c>
      <c r="B6240" s="1">
        <v>42362</v>
      </c>
      <c r="C6240" s="1">
        <v>42364</v>
      </c>
      <c r="D6240">
        <f t="shared" si="388"/>
        <v>2015</v>
      </c>
      <c r="E6240" t="str">
        <f t="shared" si="389"/>
        <v>Dec</v>
      </c>
      <c r="F6240" t="s">
        <v>20</v>
      </c>
      <c r="G6240" t="s">
        <v>892</v>
      </c>
      <c r="H6240" t="s">
        <v>105</v>
      </c>
      <c r="I6240" t="s">
        <v>136</v>
      </c>
      <c r="J6240" t="s">
        <v>79</v>
      </c>
      <c r="K6240">
        <v>33180</v>
      </c>
      <c r="L6240" t="s">
        <v>44</v>
      </c>
      <c r="M6240" t="s">
        <v>6387</v>
      </c>
      <c r="N6240" t="s">
        <v>128</v>
      </c>
      <c r="O6240" t="s">
        <v>6026</v>
      </c>
      <c r="P6240" s="4">
        <v>9.5679999999999996</v>
      </c>
      <c r="Q6240" s="4">
        <v>9.5679999999999996</v>
      </c>
      <c r="R6240" s="4">
        <f t="shared" si="390"/>
        <v>0</v>
      </c>
      <c r="S6240" s="4">
        <f t="shared" si="391"/>
        <v>0</v>
      </c>
    </row>
    <row r="6241" spans="1:19" ht="15.6" x14ac:dyDescent="0.3">
      <c r="A6241" t="s">
        <v>6390</v>
      </c>
      <c r="B6241" s="1">
        <v>42521</v>
      </c>
      <c r="C6241" s="1">
        <v>42523</v>
      </c>
      <c r="D6241">
        <f t="shared" si="388"/>
        <v>2016</v>
      </c>
      <c r="E6241" t="str">
        <f t="shared" si="389"/>
        <v>May</v>
      </c>
      <c r="F6241" t="s">
        <v>20</v>
      </c>
      <c r="G6241" t="s">
        <v>1998</v>
      </c>
      <c r="H6241" s="2" t="s">
        <v>22</v>
      </c>
      <c r="I6241" t="s">
        <v>131</v>
      </c>
      <c r="J6241" t="s">
        <v>33</v>
      </c>
      <c r="K6241">
        <v>95123</v>
      </c>
      <c r="L6241" t="s">
        <v>34</v>
      </c>
      <c r="M6241" t="s">
        <v>6391</v>
      </c>
      <c r="N6241" t="s">
        <v>128</v>
      </c>
      <c r="O6241" t="s">
        <v>6026</v>
      </c>
      <c r="P6241" s="4">
        <v>58.38</v>
      </c>
      <c r="Q6241" s="4">
        <v>58.38</v>
      </c>
      <c r="R6241" s="4">
        <f t="shared" si="390"/>
        <v>0</v>
      </c>
      <c r="S6241" s="4">
        <f t="shared" si="391"/>
        <v>0</v>
      </c>
    </row>
    <row r="6242" spans="1:19" x14ac:dyDescent="0.3">
      <c r="A6242" t="s">
        <v>6392</v>
      </c>
      <c r="B6242" s="1">
        <v>42455</v>
      </c>
      <c r="C6242" s="1">
        <v>42459</v>
      </c>
      <c r="D6242">
        <f t="shared" si="388"/>
        <v>2016</v>
      </c>
      <c r="E6242" t="str">
        <f t="shared" si="389"/>
        <v>Mar</v>
      </c>
      <c r="F6242" t="s">
        <v>67</v>
      </c>
      <c r="G6242" t="s">
        <v>2135</v>
      </c>
      <c r="H6242" t="s">
        <v>51</v>
      </c>
      <c r="I6242" t="s">
        <v>100</v>
      </c>
      <c r="J6242" t="s">
        <v>101</v>
      </c>
      <c r="K6242">
        <v>19140</v>
      </c>
      <c r="L6242" t="s">
        <v>54</v>
      </c>
      <c r="M6242" t="s">
        <v>6391</v>
      </c>
      <c r="N6242" t="s">
        <v>128</v>
      </c>
      <c r="O6242" t="s">
        <v>6026</v>
      </c>
      <c r="P6242" s="4">
        <v>40.031999999999996</v>
      </c>
      <c r="Q6242" s="4">
        <v>40.031999999999996</v>
      </c>
      <c r="R6242" s="4">
        <f t="shared" si="390"/>
        <v>0</v>
      </c>
      <c r="S6242" s="4">
        <f t="shared" si="391"/>
        <v>0</v>
      </c>
    </row>
    <row r="6243" spans="1:19" x14ac:dyDescent="0.3">
      <c r="A6243" t="s">
        <v>5858</v>
      </c>
      <c r="B6243" s="1">
        <v>42917</v>
      </c>
      <c r="C6243" s="1">
        <v>42917</v>
      </c>
      <c r="D6243">
        <f t="shared" si="388"/>
        <v>2017</v>
      </c>
      <c r="E6243" t="str">
        <f t="shared" si="389"/>
        <v>Jul</v>
      </c>
      <c r="F6243" t="s">
        <v>30</v>
      </c>
      <c r="G6243" t="s">
        <v>1287</v>
      </c>
      <c r="H6243" t="s">
        <v>51</v>
      </c>
      <c r="I6243" t="s">
        <v>61</v>
      </c>
      <c r="J6243" t="s">
        <v>62</v>
      </c>
      <c r="K6243">
        <v>10009</v>
      </c>
      <c r="L6243" t="s">
        <v>54</v>
      </c>
      <c r="M6243" t="s">
        <v>6391</v>
      </c>
      <c r="N6243" t="s">
        <v>128</v>
      </c>
      <c r="O6243" t="s">
        <v>6026</v>
      </c>
      <c r="P6243" s="4">
        <v>75.06</v>
      </c>
      <c r="Q6243" s="4">
        <v>75.06</v>
      </c>
      <c r="R6243" s="4">
        <f t="shared" si="390"/>
        <v>0</v>
      </c>
      <c r="S6243" s="4">
        <f t="shared" si="391"/>
        <v>0</v>
      </c>
    </row>
    <row r="6244" spans="1:19" ht="15.6" x14ac:dyDescent="0.3">
      <c r="A6244" t="s">
        <v>6393</v>
      </c>
      <c r="B6244" s="1">
        <v>42932</v>
      </c>
      <c r="C6244" s="1">
        <v>42938</v>
      </c>
      <c r="D6244">
        <f t="shared" si="388"/>
        <v>2017</v>
      </c>
      <c r="E6244" t="str">
        <f t="shared" si="389"/>
        <v>Jul</v>
      </c>
      <c r="F6244" t="s">
        <v>37</v>
      </c>
      <c r="G6244" t="s">
        <v>625</v>
      </c>
      <c r="H6244" s="2" t="s">
        <v>22</v>
      </c>
      <c r="I6244" t="s">
        <v>991</v>
      </c>
      <c r="J6244" t="s">
        <v>109</v>
      </c>
      <c r="K6244">
        <v>75051</v>
      </c>
      <c r="L6244" t="s">
        <v>25</v>
      </c>
      <c r="M6244" t="s">
        <v>6391</v>
      </c>
      <c r="N6244" t="s">
        <v>110</v>
      </c>
      <c r="O6244" t="s">
        <v>6026</v>
      </c>
      <c r="P6244" s="4">
        <v>20.015999999999998</v>
      </c>
      <c r="Q6244" s="4">
        <v>18</v>
      </c>
      <c r="R6244" s="4">
        <f t="shared" si="390"/>
        <v>2.0159999999999982</v>
      </c>
      <c r="S6244" s="4">
        <f t="shared" si="391"/>
        <v>0.30239999999999972</v>
      </c>
    </row>
    <row r="6245" spans="1:19" x14ac:dyDescent="0.3">
      <c r="A6245" t="s">
        <v>6394</v>
      </c>
      <c r="B6245" s="1">
        <v>42497</v>
      </c>
      <c r="C6245" s="1">
        <v>42502</v>
      </c>
      <c r="D6245">
        <f t="shared" si="388"/>
        <v>2016</v>
      </c>
      <c r="E6245" t="str">
        <f t="shared" si="389"/>
        <v>May</v>
      </c>
      <c r="F6245" t="s">
        <v>37</v>
      </c>
      <c r="G6245" t="s">
        <v>1319</v>
      </c>
      <c r="H6245" t="s">
        <v>51</v>
      </c>
      <c r="I6245" t="s">
        <v>6395</v>
      </c>
      <c r="J6245" t="s">
        <v>205</v>
      </c>
      <c r="K6245">
        <v>42301</v>
      </c>
      <c r="L6245" t="s">
        <v>44</v>
      </c>
      <c r="M6245" t="s">
        <v>6396</v>
      </c>
      <c r="N6245" t="s">
        <v>128</v>
      </c>
      <c r="O6245" t="s">
        <v>6026</v>
      </c>
      <c r="P6245" s="4">
        <v>45.68</v>
      </c>
      <c r="Q6245" s="4">
        <v>45.68</v>
      </c>
      <c r="R6245" s="4">
        <f t="shared" si="390"/>
        <v>0</v>
      </c>
      <c r="S6245" s="4">
        <f t="shared" si="391"/>
        <v>0</v>
      </c>
    </row>
    <row r="6246" spans="1:19" ht="15.6" x14ac:dyDescent="0.3">
      <c r="A6246" t="s">
        <v>6397</v>
      </c>
      <c r="B6246" s="1">
        <v>42170</v>
      </c>
      <c r="C6246" s="1">
        <v>42170</v>
      </c>
      <c r="D6246">
        <f t="shared" si="388"/>
        <v>2015</v>
      </c>
      <c r="E6246" t="str">
        <f t="shared" si="389"/>
        <v>Jun</v>
      </c>
      <c r="F6246" t="s">
        <v>30</v>
      </c>
      <c r="G6246" t="s">
        <v>854</v>
      </c>
      <c r="H6246" s="2" t="s">
        <v>22</v>
      </c>
      <c r="I6246" t="s">
        <v>777</v>
      </c>
      <c r="J6246" t="s">
        <v>109</v>
      </c>
      <c r="K6246">
        <v>79907</v>
      </c>
      <c r="L6246" t="s">
        <v>25</v>
      </c>
      <c r="M6246" t="s">
        <v>6396</v>
      </c>
      <c r="N6246" t="s">
        <v>128</v>
      </c>
      <c r="O6246" t="s">
        <v>6026</v>
      </c>
      <c r="P6246" s="4">
        <v>36.543999999999997</v>
      </c>
      <c r="Q6246" s="4">
        <v>36.543999999999997</v>
      </c>
      <c r="R6246" s="4">
        <f t="shared" si="390"/>
        <v>0</v>
      </c>
      <c r="S6246" s="4">
        <f t="shared" si="391"/>
        <v>0</v>
      </c>
    </row>
    <row r="6247" spans="1:19" x14ac:dyDescent="0.3">
      <c r="A6247" t="s">
        <v>1167</v>
      </c>
      <c r="B6247" s="1">
        <v>42346</v>
      </c>
      <c r="C6247" s="1">
        <v>42348</v>
      </c>
      <c r="D6247">
        <f t="shared" si="388"/>
        <v>2015</v>
      </c>
      <c r="E6247" t="str">
        <f t="shared" si="389"/>
        <v>Dec</v>
      </c>
      <c r="F6247" t="s">
        <v>67</v>
      </c>
      <c r="G6247" t="s">
        <v>349</v>
      </c>
      <c r="H6247" t="s">
        <v>105</v>
      </c>
      <c r="I6247" t="s">
        <v>1168</v>
      </c>
      <c r="J6247" t="s">
        <v>70</v>
      </c>
      <c r="K6247">
        <v>98502</v>
      </c>
      <c r="L6247" t="s">
        <v>34</v>
      </c>
      <c r="M6247" t="s">
        <v>6398</v>
      </c>
      <c r="N6247" t="s">
        <v>128</v>
      </c>
      <c r="O6247" t="s">
        <v>6026</v>
      </c>
      <c r="P6247" s="4">
        <v>45.68</v>
      </c>
      <c r="Q6247" s="4">
        <v>45.68</v>
      </c>
      <c r="R6247" s="4">
        <f t="shared" si="390"/>
        <v>0</v>
      </c>
      <c r="S6247" s="4">
        <f t="shared" si="391"/>
        <v>0</v>
      </c>
    </row>
    <row r="6248" spans="1:19" x14ac:dyDescent="0.3">
      <c r="A6248" t="s">
        <v>6399</v>
      </c>
      <c r="B6248" s="1">
        <v>42809</v>
      </c>
      <c r="C6248" s="1">
        <v>42813</v>
      </c>
      <c r="D6248">
        <f t="shared" si="388"/>
        <v>2017</v>
      </c>
      <c r="E6248" t="str">
        <f t="shared" si="389"/>
        <v>Mar</v>
      </c>
      <c r="F6248" t="s">
        <v>37</v>
      </c>
      <c r="G6248" t="s">
        <v>1316</v>
      </c>
      <c r="H6248" t="s">
        <v>51</v>
      </c>
      <c r="I6248" t="s">
        <v>648</v>
      </c>
      <c r="J6248" t="s">
        <v>454</v>
      </c>
      <c r="K6248">
        <v>39212</v>
      </c>
      <c r="L6248" t="s">
        <v>44</v>
      </c>
      <c r="M6248" t="s">
        <v>6398</v>
      </c>
      <c r="N6248" t="s">
        <v>128</v>
      </c>
      <c r="O6248" t="s">
        <v>6026</v>
      </c>
      <c r="P6248" s="4">
        <v>319.76</v>
      </c>
      <c r="Q6248" s="4">
        <v>319.76</v>
      </c>
      <c r="R6248" s="4">
        <f t="shared" si="390"/>
        <v>0</v>
      </c>
      <c r="S6248" s="4">
        <f t="shared" si="391"/>
        <v>0</v>
      </c>
    </row>
    <row r="6249" spans="1:19" x14ac:dyDescent="0.3">
      <c r="A6249" t="s">
        <v>6399</v>
      </c>
      <c r="B6249" s="1">
        <v>42809</v>
      </c>
      <c r="C6249" s="1">
        <v>42813</v>
      </c>
      <c r="D6249">
        <f t="shared" si="388"/>
        <v>2017</v>
      </c>
      <c r="E6249" t="str">
        <f t="shared" si="389"/>
        <v>Mar</v>
      </c>
      <c r="F6249" t="s">
        <v>37</v>
      </c>
      <c r="G6249" t="s">
        <v>1316</v>
      </c>
      <c r="H6249" t="s">
        <v>51</v>
      </c>
      <c r="I6249" t="s">
        <v>648</v>
      </c>
      <c r="J6249" t="s">
        <v>454</v>
      </c>
      <c r="K6249">
        <v>39212</v>
      </c>
      <c r="L6249" t="s">
        <v>44</v>
      </c>
      <c r="M6249" t="s">
        <v>6398</v>
      </c>
      <c r="N6249" t="s">
        <v>128</v>
      </c>
      <c r="O6249" t="s">
        <v>6026</v>
      </c>
      <c r="P6249" s="4">
        <v>45.68</v>
      </c>
      <c r="Q6249" s="4">
        <v>45.68</v>
      </c>
      <c r="R6249" s="4">
        <f t="shared" si="390"/>
        <v>0</v>
      </c>
      <c r="S6249" s="4">
        <f t="shared" si="391"/>
        <v>0</v>
      </c>
    </row>
    <row r="6250" spans="1:19" x14ac:dyDescent="0.3">
      <c r="A6250" t="s">
        <v>1278</v>
      </c>
      <c r="B6250" s="1">
        <v>43072</v>
      </c>
      <c r="C6250" s="1">
        <v>43075</v>
      </c>
      <c r="D6250">
        <f t="shared" si="388"/>
        <v>2017</v>
      </c>
      <c r="E6250" t="str">
        <f t="shared" si="389"/>
        <v>Dec</v>
      </c>
      <c r="F6250" t="s">
        <v>20</v>
      </c>
      <c r="G6250" t="s">
        <v>1279</v>
      </c>
      <c r="H6250" t="s">
        <v>51</v>
      </c>
      <c r="I6250" t="s">
        <v>1179</v>
      </c>
      <c r="J6250" t="s">
        <v>62</v>
      </c>
      <c r="K6250">
        <v>11572</v>
      </c>
      <c r="L6250" t="s">
        <v>54</v>
      </c>
      <c r="M6250" t="s">
        <v>6398</v>
      </c>
      <c r="N6250" t="s">
        <v>128</v>
      </c>
      <c r="O6250" t="s">
        <v>6026</v>
      </c>
      <c r="P6250" s="4">
        <v>182.72</v>
      </c>
      <c r="Q6250" s="4">
        <v>182.72</v>
      </c>
      <c r="R6250" s="4">
        <f t="shared" si="390"/>
        <v>0</v>
      </c>
      <c r="S6250" s="4">
        <f t="shared" si="391"/>
        <v>0</v>
      </c>
    </row>
    <row r="6251" spans="1:19" ht="15.6" x14ac:dyDescent="0.3">
      <c r="A6251" t="s">
        <v>1756</v>
      </c>
      <c r="B6251" s="1">
        <v>42502</v>
      </c>
      <c r="C6251" s="1">
        <v>42507</v>
      </c>
      <c r="D6251">
        <f t="shared" si="388"/>
        <v>2016</v>
      </c>
      <c r="E6251" t="str">
        <f t="shared" si="389"/>
        <v>May</v>
      </c>
      <c r="F6251" t="s">
        <v>37</v>
      </c>
      <c r="G6251" t="s">
        <v>1236</v>
      </c>
      <c r="H6251" s="2" t="s">
        <v>22</v>
      </c>
      <c r="I6251" t="s">
        <v>113</v>
      </c>
      <c r="J6251" t="s">
        <v>109</v>
      </c>
      <c r="K6251">
        <v>77041</v>
      </c>
      <c r="L6251" t="s">
        <v>25</v>
      </c>
      <c r="M6251" t="s">
        <v>6398</v>
      </c>
      <c r="N6251" t="s">
        <v>128</v>
      </c>
      <c r="O6251" t="s">
        <v>6026</v>
      </c>
      <c r="P6251" s="4">
        <v>127.904</v>
      </c>
      <c r="Q6251" s="4">
        <v>127.904</v>
      </c>
      <c r="R6251" s="4">
        <f t="shared" si="390"/>
        <v>0</v>
      </c>
      <c r="S6251" s="4">
        <f t="shared" si="391"/>
        <v>0</v>
      </c>
    </row>
    <row r="6252" spans="1:19" ht="15.6" x14ac:dyDescent="0.3">
      <c r="A6252" t="s">
        <v>5918</v>
      </c>
      <c r="B6252" s="1">
        <v>42416</v>
      </c>
      <c r="C6252" s="1">
        <v>42421</v>
      </c>
      <c r="D6252">
        <f t="shared" si="388"/>
        <v>2016</v>
      </c>
      <c r="E6252" t="str">
        <f t="shared" si="389"/>
        <v>Feb</v>
      </c>
      <c r="F6252" t="s">
        <v>37</v>
      </c>
      <c r="G6252" t="s">
        <v>2202</v>
      </c>
      <c r="H6252" s="2" t="s">
        <v>22</v>
      </c>
      <c r="I6252" t="s">
        <v>47</v>
      </c>
      <c r="J6252" t="s">
        <v>33</v>
      </c>
      <c r="K6252">
        <v>90008</v>
      </c>
      <c r="L6252" t="s">
        <v>34</v>
      </c>
      <c r="M6252" t="s">
        <v>6400</v>
      </c>
      <c r="N6252" t="s">
        <v>128</v>
      </c>
      <c r="O6252" t="s">
        <v>6026</v>
      </c>
      <c r="P6252" s="4">
        <v>36.840000000000003</v>
      </c>
      <c r="Q6252" s="4">
        <v>36.840000000000003</v>
      </c>
      <c r="R6252" s="4">
        <f t="shared" si="390"/>
        <v>0</v>
      </c>
      <c r="S6252" s="4">
        <f t="shared" si="391"/>
        <v>0</v>
      </c>
    </row>
    <row r="6253" spans="1:19" x14ac:dyDescent="0.3">
      <c r="A6253" t="s">
        <v>6401</v>
      </c>
      <c r="B6253" s="1">
        <v>42853</v>
      </c>
      <c r="C6253" s="1">
        <v>42857</v>
      </c>
      <c r="D6253">
        <f t="shared" si="388"/>
        <v>2017</v>
      </c>
      <c r="E6253" t="str">
        <f t="shared" si="389"/>
        <v>Apr</v>
      </c>
      <c r="F6253" t="s">
        <v>37</v>
      </c>
      <c r="G6253" t="s">
        <v>254</v>
      </c>
      <c r="H6253" t="s">
        <v>51</v>
      </c>
      <c r="I6253" t="s">
        <v>165</v>
      </c>
      <c r="J6253" t="s">
        <v>75</v>
      </c>
      <c r="K6253">
        <v>80219</v>
      </c>
      <c r="L6253" t="s">
        <v>34</v>
      </c>
      <c r="M6253" t="s">
        <v>6400</v>
      </c>
      <c r="N6253" t="s">
        <v>128</v>
      </c>
      <c r="O6253" t="s">
        <v>6026</v>
      </c>
      <c r="P6253" s="4">
        <v>29.472000000000001</v>
      </c>
      <c r="Q6253" s="4">
        <v>29.472000000000001</v>
      </c>
      <c r="R6253" s="4">
        <f t="shared" si="390"/>
        <v>0</v>
      </c>
      <c r="S6253" s="4">
        <f t="shared" si="391"/>
        <v>0</v>
      </c>
    </row>
    <row r="6254" spans="1:19" ht="15.6" x14ac:dyDescent="0.3">
      <c r="A6254" t="s">
        <v>1488</v>
      </c>
      <c r="B6254" s="1">
        <v>43157</v>
      </c>
      <c r="C6254" s="1">
        <v>43159</v>
      </c>
      <c r="D6254">
        <f t="shared" si="388"/>
        <v>2018</v>
      </c>
      <c r="E6254" t="str">
        <f t="shared" si="389"/>
        <v>Feb</v>
      </c>
      <c r="F6254" t="s">
        <v>67</v>
      </c>
      <c r="G6254" t="s">
        <v>1489</v>
      </c>
      <c r="H6254" s="2" t="s">
        <v>22</v>
      </c>
      <c r="I6254" t="s">
        <v>47</v>
      </c>
      <c r="J6254" t="s">
        <v>33</v>
      </c>
      <c r="K6254">
        <v>90036</v>
      </c>
      <c r="L6254" t="s">
        <v>34</v>
      </c>
      <c r="M6254" t="s">
        <v>6400</v>
      </c>
      <c r="N6254" t="s">
        <v>128</v>
      </c>
      <c r="O6254" t="s">
        <v>6026</v>
      </c>
      <c r="P6254" s="4">
        <v>223.92</v>
      </c>
      <c r="Q6254" s="4">
        <v>100</v>
      </c>
      <c r="R6254" s="4">
        <f t="shared" si="390"/>
        <v>123.91999999999999</v>
      </c>
      <c r="S6254" s="4">
        <f t="shared" si="391"/>
        <v>18.587999999999997</v>
      </c>
    </row>
    <row r="6255" spans="1:19" ht="15.6" x14ac:dyDescent="0.3">
      <c r="A6255" t="s">
        <v>1107</v>
      </c>
      <c r="B6255" s="1">
        <v>43319</v>
      </c>
      <c r="C6255" s="1">
        <v>43323</v>
      </c>
      <c r="D6255">
        <f t="shared" si="388"/>
        <v>2018</v>
      </c>
      <c r="E6255" t="str">
        <f t="shared" si="389"/>
        <v>Aug</v>
      </c>
      <c r="F6255" t="s">
        <v>37</v>
      </c>
      <c r="G6255" t="s">
        <v>296</v>
      </c>
      <c r="H6255" s="2" t="s">
        <v>22</v>
      </c>
      <c r="I6255" t="s">
        <v>1108</v>
      </c>
      <c r="J6255" t="s">
        <v>33</v>
      </c>
      <c r="K6255">
        <v>92683</v>
      </c>
      <c r="L6255" t="s">
        <v>34</v>
      </c>
      <c r="M6255" t="s">
        <v>6400</v>
      </c>
      <c r="N6255" t="s">
        <v>128</v>
      </c>
      <c r="O6255" t="s">
        <v>6026</v>
      </c>
      <c r="P6255" s="4">
        <v>24.56</v>
      </c>
      <c r="Q6255" s="4">
        <v>24.56</v>
      </c>
      <c r="R6255" s="4">
        <f t="shared" si="390"/>
        <v>0</v>
      </c>
      <c r="S6255" s="4">
        <f t="shared" si="391"/>
        <v>0</v>
      </c>
    </row>
    <row r="6256" spans="1:19" ht="15.6" x14ac:dyDescent="0.3">
      <c r="A6256" t="s">
        <v>245</v>
      </c>
      <c r="B6256" s="1">
        <v>43442</v>
      </c>
      <c r="C6256" s="1">
        <v>43446</v>
      </c>
      <c r="D6256">
        <f t="shared" si="388"/>
        <v>2018</v>
      </c>
      <c r="E6256" t="str">
        <f t="shared" si="389"/>
        <v>Dec</v>
      </c>
      <c r="F6256" t="s">
        <v>37</v>
      </c>
      <c r="G6256" t="s">
        <v>246</v>
      </c>
      <c r="H6256" s="2" t="s">
        <v>22</v>
      </c>
      <c r="I6256" t="s">
        <v>32</v>
      </c>
      <c r="J6256" t="s">
        <v>33</v>
      </c>
      <c r="K6256">
        <v>94110</v>
      </c>
      <c r="L6256" t="s">
        <v>34</v>
      </c>
      <c r="M6256" t="s">
        <v>6400</v>
      </c>
      <c r="N6256" t="s">
        <v>128</v>
      </c>
      <c r="O6256" t="s">
        <v>6026</v>
      </c>
      <c r="P6256" s="4">
        <v>55.98</v>
      </c>
      <c r="Q6256" s="4">
        <v>55.98</v>
      </c>
      <c r="R6256" s="4">
        <f t="shared" si="390"/>
        <v>0</v>
      </c>
      <c r="S6256" s="4">
        <f t="shared" si="391"/>
        <v>0</v>
      </c>
    </row>
    <row r="6257" spans="1:19" ht="15.6" x14ac:dyDescent="0.3">
      <c r="A6257" t="s">
        <v>5641</v>
      </c>
      <c r="B6257" s="1">
        <v>42617</v>
      </c>
      <c r="C6257" s="1">
        <v>42621</v>
      </c>
      <c r="D6257">
        <f t="shared" si="388"/>
        <v>2016</v>
      </c>
      <c r="E6257" t="str">
        <f t="shared" si="389"/>
        <v>Sep</v>
      </c>
      <c r="F6257" t="s">
        <v>37</v>
      </c>
      <c r="G6257" t="s">
        <v>433</v>
      </c>
      <c r="H6257" s="2" t="s">
        <v>22</v>
      </c>
      <c r="I6257" t="s">
        <v>820</v>
      </c>
      <c r="J6257" t="s">
        <v>183</v>
      </c>
      <c r="K6257">
        <v>30076</v>
      </c>
      <c r="L6257" t="s">
        <v>44</v>
      </c>
      <c r="M6257" t="s">
        <v>6400</v>
      </c>
      <c r="N6257" t="s">
        <v>128</v>
      </c>
      <c r="O6257" t="s">
        <v>6026</v>
      </c>
      <c r="P6257" s="4">
        <v>279.89999999999998</v>
      </c>
      <c r="Q6257" s="4">
        <v>279.89999999999998</v>
      </c>
      <c r="R6257" s="4">
        <f t="shared" si="390"/>
        <v>0</v>
      </c>
      <c r="S6257" s="4">
        <f t="shared" si="391"/>
        <v>0</v>
      </c>
    </row>
    <row r="6258" spans="1:19" ht="15.6" x14ac:dyDescent="0.3">
      <c r="A6258" t="s">
        <v>5079</v>
      </c>
      <c r="B6258" s="1">
        <v>42196</v>
      </c>
      <c r="C6258" s="1">
        <v>42200</v>
      </c>
      <c r="D6258">
        <f t="shared" si="388"/>
        <v>2015</v>
      </c>
      <c r="E6258" t="str">
        <f t="shared" si="389"/>
        <v>Jul</v>
      </c>
      <c r="F6258" t="s">
        <v>37</v>
      </c>
      <c r="G6258" t="s">
        <v>1358</v>
      </c>
      <c r="H6258" s="2" t="s">
        <v>22</v>
      </c>
      <c r="I6258" t="s">
        <v>61</v>
      </c>
      <c r="J6258" t="s">
        <v>62</v>
      </c>
      <c r="K6258">
        <v>10011</v>
      </c>
      <c r="L6258" t="s">
        <v>54</v>
      </c>
      <c r="M6258" t="s">
        <v>6400</v>
      </c>
      <c r="N6258" t="s">
        <v>128</v>
      </c>
      <c r="O6258" t="s">
        <v>6026</v>
      </c>
      <c r="P6258" s="4">
        <v>49.12</v>
      </c>
      <c r="Q6258" s="4">
        <v>49.12</v>
      </c>
      <c r="R6258" s="4">
        <f t="shared" si="390"/>
        <v>0</v>
      </c>
      <c r="S6258" s="4">
        <f t="shared" si="391"/>
        <v>0</v>
      </c>
    </row>
    <row r="6259" spans="1:19" ht="15.6" x14ac:dyDescent="0.3">
      <c r="A6259" t="s">
        <v>4981</v>
      </c>
      <c r="B6259" s="1">
        <v>42633</v>
      </c>
      <c r="C6259" s="1">
        <v>42639</v>
      </c>
      <c r="D6259">
        <f t="shared" si="388"/>
        <v>2016</v>
      </c>
      <c r="E6259" t="str">
        <f t="shared" si="389"/>
        <v>Sep</v>
      </c>
      <c r="F6259" t="s">
        <v>37</v>
      </c>
      <c r="G6259" t="s">
        <v>4037</v>
      </c>
      <c r="H6259" s="2" t="s">
        <v>22</v>
      </c>
      <c r="I6259" t="s">
        <v>406</v>
      </c>
      <c r="J6259" t="s">
        <v>62</v>
      </c>
      <c r="K6259">
        <v>11561</v>
      </c>
      <c r="L6259" t="s">
        <v>54</v>
      </c>
      <c r="M6259" t="s">
        <v>6400</v>
      </c>
      <c r="N6259" t="s">
        <v>128</v>
      </c>
      <c r="O6259" t="s">
        <v>6026</v>
      </c>
      <c r="P6259" s="4">
        <v>61.4</v>
      </c>
      <c r="Q6259" s="4">
        <v>61.4</v>
      </c>
      <c r="R6259" s="4">
        <f t="shared" si="390"/>
        <v>0</v>
      </c>
      <c r="S6259" s="4">
        <f t="shared" si="391"/>
        <v>0</v>
      </c>
    </row>
    <row r="6260" spans="1:19" x14ac:dyDescent="0.3">
      <c r="A6260" t="s">
        <v>4928</v>
      </c>
      <c r="B6260" s="1">
        <v>42979</v>
      </c>
      <c r="C6260" s="1">
        <v>42981</v>
      </c>
      <c r="D6260">
        <f t="shared" si="388"/>
        <v>2017</v>
      </c>
      <c r="E6260" t="str">
        <f t="shared" si="389"/>
        <v>Sep</v>
      </c>
      <c r="F6260" t="s">
        <v>20</v>
      </c>
      <c r="G6260" t="s">
        <v>1335</v>
      </c>
      <c r="H6260" t="s">
        <v>51</v>
      </c>
      <c r="I6260" t="s">
        <v>61</v>
      </c>
      <c r="J6260" t="s">
        <v>62</v>
      </c>
      <c r="K6260">
        <v>10009</v>
      </c>
      <c r="L6260" t="s">
        <v>54</v>
      </c>
      <c r="M6260" t="s">
        <v>6400</v>
      </c>
      <c r="N6260" t="s">
        <v>128</v>
      </c>
      <c r="O6260" t="s">
        <v>6026</v>
      </c>
      <c r="P6260" s="4">
        <v>49.12</v>
      </c>
      <c r="Q6260" s="4">
        <v>80</v>
      </c>
      <c r="R6260" s="4">
        <f t="shared" si="390"/>
        <v>-30.880000000000003</v>
      </c>
      <c r="S6260" s="4">
        <f t="shared" si="391"/>
        <v>-4.6320000000000006</v>
      </c>
    </row>
    <row r="6261" spans="1:19" x14ac:dyDescent="0.3">
      <c r="A6261" t="s">
        <v>4928</v>
      </c>
      <c r="B6261" s="1">
        <v>42979</v>
      </c>
      <c r="C6261" s="1">
        <v>42981</v>
      </c>
      <c r="D6261">
        <f t="shared" si="388"/>
        <v>2017</v>
      </c>
      <c r="E6261" t="str">
        <f t="shared" si="389"/>
        <v>Sep</v>
      </c>
      <c r="F6261" t="s">
        <v>20</v>
      </c>
      <c r="G6261" t="s">
        <v>1335</v>
      </c>
      <c r="H6261" t="s">
        <v>51</v>
      </c>
      <c r="I6261" t="s">
        <v>61</v>
      </c>
      <c r="J6261" t="s">
        <v>62</v>
      </c>
      <c r="K6261">
        <v>10009</v>
      </c>
      <c r="L6261" t="s">
        <v>54</v>
      </c>
      <c r="M6261" t="s">
        <v>6400</v>
      </c>
      <c r="N6261" t="s">
        <v>128</v>
      </c>
      <c r="O6261" t="s">
        <v>6026</v>
      </c>
      <c r="P6261" s="4">
        <v>24.56</v>
      </c>
      <c r="Q6261" s="4">
        <v>80</v>
      </c>
      <c r="R6261" s="4">
        <f t="shared" si="390"/>
        <v>-55.44</v>
      </c>
      <c r="S6261" s="4">
        <f t="shared" si="391"/>
        <v>-8.3159999999999989</v>
      </c>
    </row>
    <row r="6262" spans="1:19" x14ac:dyDescent="0.3">
      <c r="A6262" t="s">
        <v>6402</v>
      </c>
      <c r="B6262" s="1">
        <v>43022</v>
      </c>
      <c r="C6262" s="1">
        <v>43026</v>
      </c>
      <c r="D6262">
        <f t="shared" si="388"/>
        <v>2017</v>
      </c>
      <c r="E6262" t="str">
        <f t="shared" si="389"/>
        <v>Oct</v>
      </c>
      <c r="F6262" t="s">
        <v>37</v>
      </c>
      <c r="G6262" t="s">
        <v>1156</v>
      </c>
      <c r="H6262" t="s">
        <v>51</v>
      </c>
      <c r="I6262" t="s">
        <v>61</v>
      </c>
      <c r="J6262" t="s">
        <v>62</v>
      </c>
      <c r="K6262">
        <v>10009</v>
      </c>
      <c r="L6262" t="s">
        <v>54</v>
      </c>
      <c r="M6262" t="s">
        <v>6400</v>
      </c>
      <c r="N6262" t="s">
        <v>128</v>
      </c>
      <c r="O6262" t="s">
        <v>6026</v>
      </c>
      <c r="P6262" s="4">
        <v>111.96</v>
      </c>
      <c r="Q6262" s="4">
        <v>111.96</v>
      </c>
      <c r="R6262" s="4">
        <f t="shared" si="390"/>
        <v>0</v>
      </c>
      <c r="S6262" s="4">
        <f t="shared" si="391"/>
        <v>0</v>
      </c>
    </row>
    <row r="6263" spans="1:19" ht="15.6" x14ac:dyDescent="0.3">
      <c r="A6263" t="s">
        <v>3343</v>
      </c>
      <c r="B6263" s="1">
        <v>43119</v>
      </c>
      <c r="C6263" s="1">
        <v>43123</v>
      </c>
      <c r="D6263">
        <f t="shared" si="388"/>
        <v>2018</v>
      </c>
      <c r="E6263" t="str">
        <f t="shared" si="389"/>
        <v>Jan</v>
      </c>
      <c r="F6263" t="s">
        <v>37</v>
      </c>
      <c r="G6263" t="s">
        <v>181</v>
      </c>
      <c r="H6263" s="2" t="s">
        <v>22</v>
      </c>
      <c r="I6263" t="s">
        <v>636</v>
      </c>
      <c r="J6263" t="s">
        <v>637</v>
      </c>
      <c r="L6263" t="s">
        <v>54</v>
      </c>
      <c r="M6263" t="s">
        <v>6400</v>
      </c>
      <c r="N6263" t="s">
        <v>128</v>
      </c>
      <c r="O6263" t="s">
        <v>6026</v>
      </c>
      <c r="P6263" s="4">
        <v>12.28</v>
      </c>
      <c r="Q6263" s="4">
        <v>12.28</v>
      </c>
      <c r="R6263" s="4">
        <f t="shared" si="390"/>
        <v>0</v>
      </c>
      <c r="S6263" s="4">
        <f t="shared" si="391"/>
        <v>0</v>
      </c>
    </row>
    <row r="6264" spans="1:19" x14ac:dyDescent="0.3">
      <c r="A6264" t="s">
        <v>4482</v>
      </c>
      <c r="B6264" s="1">
        <v>43272</v>
      </c>
      <c r="C6264" s="1">
        <v>43276</v>
      </c>
      <c r="D6264">
        <f t="shared" si="388"/>
        <v>2018</v>
      </c>
      <c r="E6264" t="str">
        <f t="shared" si="389"/>
        <v>Jun</v>
      </c>
      <c r="F6264" t="s">
        <v>37</v>
      </c>
      <c r="G6264" t="s">
        <v>846</v>
      </c>
      <c r="H6264" t="s">
        <v>22</v>
      </c>
      <c r="I6264" t="s">
        <v>2844</v>
      </c>
      <c r="J6264" t="s">
        <v>3042</v>
      </c>
      <c r="K6264">
        <v>26003</v>
      </c>
      <c r="L6264" t="s">
        <v>54</v>
      </c>
      <c r="M6264" t="s">
        <v>6400</v>
      </c>
      <c r="N6264" t="s">
        <v>128</v>
      </c>
      <c r="O6264" t="s">
        <v>6026</v>
      </c>
      <c r="P6264" s="4">
        <v>447.84</v>
      </c>
      <c r="Q6264" s="4">
        <v>447.84</v>
      </c>
      <c r="R6264" s="4">
        <f t="shared" si="390"/>
        <v>0</v>
      </c>
      <c r="S6264" s="4">
        <f t="shared" si="391"/>
        <v>0</v>
      </c>
    </row>
    <row r="6265" spans="1:19" ht="15.6" x14ac:dyDescent="0.3">
      <c r="A6265" t="s">
        <v>6403</v>
      </c>
      <c r="B6265" s="1">
        <v>43284</v>
      </c>
      <c r="C6265" s="1">
        <v>43290</v>
      </c>
      <c r="D6265">
        <f t="shared" si="388"/>
        <v>2018</v>
      </c>
      <c r="E6265" t="str">
        <f t="shared" si="389"/>
        <v>Jul</v>
      </c>
      <c r="F6265" t="s">
        <v>37</v>
      </c>
      <c r="G6265" t="s">
        <v>4024</v>
      </c>
      <c r="H6265" s="2" t="s">
        <v>22</v>
      </c>
      <c r="I6265" t="s">
        <v>2708</v>
      </c>
      <c r="J6265" t="s">
        <v>314</v>
      </c>
      <c r="K6265">
        <v>2169</v>
      </c>
      <c r="L6265" t="s">
        <v>54</v>
      </c>
      <c r="M6265" t="s">
        <v>6400</v>
      </c>
      <c r="N6265" t="s">
        <v>128</v>
      </c>
      <c r="O6265" t="s">
        <v>6026</v>
      </c>
      <c r="P6265" s="4">
        <v>24.56</v>
      </c>
      <c r="Q6265" s="4">
        <v>24.56</v>
      </c>
      <c r="R6265" s="4">
        <f t="shared" si="390"/>
        <v>0</v>
      </c>
      <c r="S6265" s="4">
        <f t="shared" si="391"/>
        <v>0</v>
      </c>
    </row>
    <row r="6266" spans="1:19" ht="15.6" x14ac:dyDescent="0.3">
      <c r="A6266" t="s">
        <v>4754</v>
      </c>
      <c r="B6266" s="1">
        <v>43454</v>
      </c>
      <c r="C6266" s="1">
        <v>43460</v>
      </c>
      <c r="D6266">
        <f t="shared" si="388"/>
        <v>2018</v>
      </c>
      <c r="E6266" t="str">
        <f t="shared" si="389"/>
        <v>Dec</v>
      </c>
      <c r="F6266" t="s">
        <v>37</v>
      </c>
      <c r="G6266" t="s">
        <v>4755</v>
      </c>
      <c r="H6266" s="2" t="s">
        <v>22</v>
      </c>
      <c r="I6266" t="s">
        <v>61</v>
      </c>
      <c r="J6266" t="s">
        <v>62</v>
      </c>
      <c r="K6266">
        <v>10009</v>
      </c>
      <c r="L6266" t="s">
        <v>54</v>
      </c>
      <c r="M6266" t="s">
        <v>6400</v>
      </c>
      <c r="N6266" t="s">
        <v>128</v>
      </c>
      <c r="O6266" t="s">
        <v>6026</v>
      </c>
      <c r="P6266" s="4">
        <v>279.89999999999998</v>
      </c>
      <c r="Q6266" s="4">
        <v>279.89999999999998</v>
      </c>
      <c r="R6266" s="4">
        <f t="shared" si="390"/>
        <v>0</v>
      </c>
      <c r="S6266" s="4">
        <f t="shared" si="391"/>
        <v>0</v>
      </c>
    </row>
    <row r="6267" spans="1:19" ht="15.6" x14ac:dyDescent="0.3">
      <c r="A6267" t="s">
        <v>2145</v>
      </c>
      <c r="B6267" s="1">
        <v>42618</v>
      </c>
      <c r="C6267" s="1">
        <v>42623</v>
      </c>
      <c r="D6267">
        <f t="shared" si="388"/>
        <v>2016</v>
      </c>
      <c r="E6267" t="str">
        <f t="shared" si="389"/>
        <v>Sep</v>
      </c>
      <c r="F6267" t="s">
        <v>37</v>
      </c>
      <c r="G6267" t="s">
        <v>363</v>
      </c>
      <c r="H6267" s="2" t="s">
        <v>22</v>
      </c>
      <c r="I6267" t="s">
        <v>1298</v>
      </c>
      <c r="J6267" t="s">
        <v>807</v>
      </c>
      <c r="K6267">
        <v>55901</v>
      </c>
      <c r="L6267" t="s">
        <v>25</v>
      </c>
      <c r="M6267" t="s">
        <v>6400</v>
      </c>
      <c r="N6267" t="s">
        <v>128</v>
      </c>
      <c r="O6267" t="s">
        <v>6026</v>
      </c>
      <c r="P6267" s="4">
        <v>36.840000000000003</v>
      </c>
      <c r="Q6267" s="4">
        <v>36.840000000000003</v>
      </c>
      <c r="R6267" s="4">
        <f t="shared" si="390"/>
        <v>0</v>
      </c>
      <c r="S6267" s="4">
        <f t="shared" si="391"/>
        <v>0</v>
      </c>
    </row>
    <row r="6268" spans="1:19" ht="15.6" x14ac:dyDescent="0.3">
      <c r="A6268" t="s">
        <v>6404</v>
      </c>
      <c r="B6268" s="1">
        <v>42708</v>
      </c>
      <c r="C6268" s="1">
        <v>42713</v>
      </c>
      <c r="D6268">
        <f t="shared" si="388"/>
        <v>2016</v>
      </c>
      <c r="E6268" t="str">
        <f t="shared" si="389"/>
        <v>Dec</v>
      </c>
      <c r="F6268" t="s">
        <v>37</v>
      </c>
      <c r="G6268" t="s">
        <v>1581</v>
      </c>
      <c r="H6268" s="2" t="s">
        <v>22</v>
      </c>
      <c r="I6268" t="s">
        <v>191</v>
      </c>
      <c r="J6268" t="s">
        <v>192</v>
      </c>
      <c r="K6268">
        <v>65807</v>
      </c>
      <c r="L6268" t="s">
        <v>25</v>
      </c>
      <c r="M6268" t="s">
        <v>6400</v>
      </c>
      <c r="N6268" t="s">
        <v>128</v>
      </c>
      <c r="O6268" t="s">
        <v>6026</v>
      </c>
      <c r="P6268" s="4">
        <v>85.96</v>
      </c>
      <c r="Q6268" s="4">
        <v>85.96</v>
      </c>
      <c r="R6268" s="4">
        <f t="shared" si="390"/>
        <v>0</v>
      </c>
      <c r="S6268" s="4">
        <f t="shared" si="391"/>
        <v>0</v>
      </c>
    </row>
    <row r="6269" spans="1:19" x14ac:dyDescent="0.3">
      <c r="A6269" t="s">
        <v>6405</v>
      </c>
      <c r="B6269" s="1">
        <v>42898</v>
      </c>
      <c r="C6269" s="1">
        <v>42900</v>
      </c>
      <c r="D6269">
        <f t="shared" si="388"/>
        <v>2017</v>
      </c>
      <c r="E6269" t="str">
        <f t="shared" si="389"/>
        <v>Jun</v>
      </c>
      <c r="F6269" t="s">
        <v>67</v>
      </c>
      <c r="G6269" t="s">
        <v>1096</v>
      </c>
      <c r="H6269" t="s">
        <v>51</v>
      </c>
      <c r="I6269" t="s">
        <v>23</v>
      </c>
      <c r="J6269" t="s">
        <v>24</v>
      </c>
      <c r="K6269">
        <v>60623</v>
      </c>
      <c r="L6269" t="s">
        <v>25</v>
      </c>
      <c r="M6269" t="s">
        <v>6400</v>
      </c>
      <c r="N6269" t="s">
        <v>128</v>
      </c>
      <c r="O6269" t="s">
        <v>6026</v>
      </c>
      <c r="P6269" s="4">
        <v>313.488</v>
      </c>
      <c r="Q6269" s="4">
        <v>313.488</v>
      </c>
      <c r="R6269" s="4">
        <f t="shared" si="390"/>
        <v>0</v>
      </c>
      <c r="S6269" s="4">
        <f t="shared" si="391"/>
        <v>0</v>
      </c>
    </row>
    <row r="6270" spans="1:19" ht="15.6" x14ac:dyDescent="0.3">
      <c r="A6270" t="s">
        <v>1446</v>
      </c>
      <c r="B6270" s="1">
        <v>43057</v>
      </c>
      <c r="C6270" s="1">
        <v>43061</v>
      </c>
      <c r="D6270">
        <f t="shared" si="388"/>
        <v>2017</v>
      </c>
      <c r="E6270" t="str">
        <f t="shared" si="389"/>
        <v>Nov</v>
      </c>
      <c r="F6270" t="s">
        <v>37</v>
      </c>
      <c r="G6270" t="s">
        <v>318</v>
      </c>
      <c r="H6270" s="2" t="s">
        <v>22</v>
      </c>
      <c r="I6270" t="s">
        <v>684</v>
      </c>
      <c r="J6270" t="s">
        <v>109</v>
      </c>
      <c r="K6270">
        <v>77506</v>
      </c>
      <c r="L6270" t="s">
        <v>25</v>
      </c>
      <c r="M6270" t="s">
        <v>6400</v>
      </c>
      <c r="N6270" t="s">
        <v>110</v>
      </c>
      <c r="O6270" t="s">
        <v>6026</v>
      </c>
      <c r="P6270" s="4">
        <v>19.648</v>
      </c>
      <c r="Q6270" s="4">
        <v>18</v>
      </c>
      <c r="R6270" s="4">
        <f t="shared" si="390"/>
        <v>1.6479999999999997</v>
      </c>
      <c r="S6270" s="4">
        <f t="shared" si="391"/>
        <v>0.24719999999999995</v>
      </c>
    </row>
    <row r="6271" spans="1:19" ht="15.6" x14ac:dyDescent="0.3">
      <c r="A6271" t="s">
        <v>6406</v>
      </c>
      <c r="B6271" s="1">
        <v>43175</v>
      </c>
      <c r="C6271" s="1">
        <v>43177</v>
      </c>
      <c r="D6271">
        <f t="shared" si="388"/>
        <v>2018</v>
      </c>
      <c r="E6271" t="str">
        <f t="shared" si="389"/>
        <v>Mar</v>
      </c>
      <c r="F6271" t="s">
        <v>67</v>
      </c>
      <c r="G6271" t="s">
        <v>4304</v>
      </c>
      <c r="H6271" s="2" t="s">
        <v>22</v>
      </c>
      <c r="I6271" t="s">
        <v>69</v>
      </c>
      <c r="J6271" t="s">
        <v>70</v>
      </c>
      <c r="K6271">
        <v>98105</v>
      </c>
      <c r="L6271" t="s">
        <v>34</v>
      </c>
      <c r="M6271" t="s">
        <v>6407</v>
      </c>
      <c r="N6271" t="s">
        <v>128</v>
      </c>
      <c r="O6271" t="s">
        <v>6026</v>
      </c>
      <c r="P6271" s="4">
        <v>6.48</v>
      </c>
      <c r="Q6271" s="4">
        <v>5</v>
      </c>
      <c r="R6271" s="4">
        <f t="shared" si="390"/>
        <v>1.4800000000000004</v>
      </c>
      <c r="S6271" s="4">
        <f t="shared" si="391"/>
        <v>0.22200000000000006</v>
      </c>
    </row>
    <row r="6272" spans="1:19" x14ac:dyDescent="0.3">
      <c r="A6272" t="s">
        <v>2383</v>
      </c>
      <c r="B6272" s="1">
        <v>42635</v>
      </c>
      <c r="C6272" s="1">
        <v>42639</v>
      </c>
      <c r="D6272">
        <f t="shared" si="388"/>
        <v>2016</v>
      </c>
      <c r="E6272" t="str">
        <f t="shared" si="389"/>
        <v>Sep</v>
      </c>
      <c r="F6272" t="s">
        <v>67</v>
      </c>
      <c r="G6272" t="s">
        <v>2384</v>
      </c>
      <c r="H6272" t="s">
        <v>51</v>
      </c>
      <c r="I6272" t="s">
        <v>422</v>
      </c>
      <c r="J6272" t="s">
        <v>158</v>
      </c>
      <c r="K6272">
        <v>22204</v>
      </c>
      <c r="L6272" t="s">
        <v>44</v>
      </c>
      <c r="M6272" t="s">
        <v>6407</v>
      </c>
      <c r="N6272" t="s">
        <v>128</v>
      </c>
      <c r="O6272" t="s">
        <v>6026</v>
      </c>
      <c r="P6272" s="4">
        <v>32.4</v>
      </c>
      <c r="Q6272" s="4">
        <v>32.4</v>
      </c>
      <c r="R6272" s="4">
        <f t="shared" si="390"/>
        <v>0</v>
      </c>
      <c r="S6272" s="4">
        <f t="shared" si="391"/>
        <v>0</v>
      </c>
    </row>
    <row r="6273" spans="1:19" ht="15.6" x14ac:dyDescent="0.3">
      <c r="A6273" t="s">
        <v>649</v>
      </c>
      <c r="B6273" s="1">
        <v>42339</v>
      </c>
      <c r="C6273" s="1">
        <v>42341</v>
      </c>
      <c r="D6273">
        <f t="shared" si="388"/>
        <v>2015</v>
      </c>
      <c r="E6273" t="str">
        <f t="shared" si="389"/>
        <v>Dec</v>
      </c>
      <c r="F6273" t="s">
        <v>67</v>
      </c>
      <c r="G6273" t="s">
        <v>459</v>
      </c>
      <c r="H6273" s="2" t="s">
        <v>22</v>
      </c>
      <c r="I6273" t="s">
        <v>182</v>
      </c>
      <c r="J6273" t="s">
        <v>233</v>
      </c>
      <c r="K6273">
        <v>43229</v>
      </c>
      <c r="L6273" t="s">
        <v>54</v>
      </c>
      <c r="M6273" t="s">
        <v>6407</v>
      </c>
      <c r="N6273" t="s">
        <v>128</v>
      </c>
      <c r="O6273" t="s">
        <v>6026</v>
      </c>
      <c r="P6273" s="4">
        <v>36.287999999999997</v>
      </c>
      <c r="Q6273" s="4">
        <v>36.287999999999997</v>
      </c>
      <c r="R6273" s="4">
        <f t="shared" si="390"/>
        <v>0</v>
      </c>
      <c r="S6273" s="4">
        <f t="shared" si="391"/>
        <v>0</v>
      </c>
    </row>
    <row r="6274" spans="1:19" ht="15.6" x14ac:dyDescent="0.3">
      <c r="A6274" t="s">
        <v>103</v>
      </c>
      <c r="B6274" s="1">
        <v>43428</v>
      </c>
      <c r="C6274" s="1">
        <v>43435</v>
      </c>
      <c r="D6274">
        <f t="shared" ref="D6274:D6337" si="392">YEAR(B6274)</f>
        <v>2018</v>
      </c>
      <c r="E6274" t="str">
        <f t="shared" ref="E6274:E6337" si="393">TEXT(B6274,"mmm")</f>
        <v>Nov</v>
      </c>
      <c r="F6274" t="s">
        <v>37</v>
      </c>
      <c r="G6274" t="s">
        <v>104</v>
      </c>
      <c r="H6274" s="2" t="s">
        <v>22</v>
      </c>
      <c r="I6274" t="s">
        <v>61</v>
      </c>
      <c r="J6274" t="s">
        <v>62</v>
      </c>
      <c r="K6274">
        <v>10035</v>
      </c>
      <c r="L6274" t="s">
        <v>54</v>
      </c>
      <c r="M6274" t="s">
        <v>6407</v>
      </c>
      <c r="N6274" t="s">
        <v>128</v>
      </c>
      <c r="O6274" t="s">
        <v>6026</v>
      </c>
      <c r="P6274" s="4">
        <v>12.96</v>
      </c>
      <c r="Q6274" s="4">
        <v>12.96</v>
      </c>
      <c r="R6274" s="4">
        <f t="shared" si="390"/>
        <v>0</v>
      </c>
      <c r="S6274" s="4">
        <f t="shared" si="391"/>
        <v>0</v>
      </c>
    </row>
    <row r="6275" spans="1:19" ht="15.6" x14ac:dyDescent="0.3">
      <c r="A6275" t="s">
        <v>664</v>
      </c>
      <c r="B6275" s="1">
        <v>43435</v>
      </c>
      <c r="C6275" s="1">
        <v>43440</v>
      </c>
      <c r="D6275">
        <f t="shared" si="392"/>
        <v>2018</v>
      </c>
      <c r="E6275" t="str">
        <f t="shared" si="393"/>
        <v>Dec</v>
      </c>
      <c r="F6275" t="s">
        <v>37</v>
      </c>
      <c r="G6275" t="s">
        <v>665</v>
      </c>
      <c r="H6275" s="2" t="s">
        <v>22</v>
      </c>
      <c r="I6275" t="s">
        <v>666</v>
      </c>
      <c r="J6275" t="s">
        <v>310</v>
      </c>
      <c r="K6275">
        <v>6824</v>
      </c>
      <c r="L6275" t="s">
        <v>54</v>
      </c>
      <c r="M6275" t="s">
        <v>6407</v>
      </c>
      <c r="N6275" t="s">
        <v>128</v>
      </c>
      <c r="O6275" t="s">
        <v>6026</v>
      </c>
      <c r="P6275" s="4">
        <v>19.440000000000001</v>
      </c>
      <c r="Q6275" s="4">
        <v>18</v>
      </c>
      <c r="R6275" s="4">
        <f t="shared" ref="R6275:R6338" si="394">P6275-Q6275</f>
        <v>1.4400000000000013</v>
      </c>
      <c r="S6275" s="4">
        <f t="shared" ref="S6275:S6338" si="395">0.15*R6275</f>
        <v>0.21600000000000019</v>
      </c>
    </row>
    <row r="6276" spans="1:19" ht="15.6" x14ac:dyDescent="0.3">
      <c r="A6276" t="s">
        <v>4494</v>
      </c>
      <c r="B6276" s="1">
        <v>43458</v>
      </c>
      <c r="C6276" s="1">
        <v>43462</v>
      </c>
      <c r="D6276">
        <f t="shared" si="392"/>
        <v>2018</v>
      </c>
      <c r="E6276" t="str">
        <f t="shared" si="393"/>
        <v>Dec</v>
      </c>
      <c r="F6276" t="s">
        <v>37</v>
      </c>
      <c r="G6276" t="s">
        <v>478</v>
      </c>
      <c r="H6276" s="2" t="s">
        <v>22</v>
      </c>
      <c r="I6276" t="s">
        <v>4495</v>
      </c>
      <c r="J6276" t="s">
        <v>314</v>
      </c>
      <c r="K6276">
        <v>2740</v>
      </c>
      <c r="L6276" t="s">
        <v>54</v>
      </c>
      <c r="M6276" t="s">
        <v>6407</v>
      </c>
      <c r="N6276" t="s">
        <v>128</v>
      </c>
      <c r="O6276" t="s">
        <v>6026</v>
      </c>
      <c r="P6276" s="4">
        <v>19.440000000000001</v>
      </c>
      <c r="Q6276" s="4">
        <v>18</v>
      </c>
      <c r="R6276" s="4">
        <f t="shared" si="394"/>
        <v>1.4400000000000013</v>
      </c>
      <c r="S6276" s="4">
        <f t="shared" si="395"/>
        <v>0.21600000000000019</v>
      </c>
    </row>
    <row r="6277" spans="1:19" x14ac:dyDescent="0.3">
      <c r="A6277" t="s">
        <v>6408</v>
      </c>
      <c r="B6277" s="1">
        <v>42341</v>
      </c>
      <c r="C6277" s="1">
        <v>42344</v>
      </c>
      <c r="D6277">
        <f t="shared" si="392"/>
        <v>2015</v>
      </c>
      <c r="E6277" t="str">
        <f t="shared" si="393"/>
        <v>Dec</v>
      </c>
      <c r="F6277" t="s">
        <v>67</v>
      </c>
      <c r="G6277" t="s">
        <v>4485</v>
      </c>
      <c r="H6277" t="s">
        <v>51</v>
      </c>
      <c r="I6277" t="s">
        <v>3462</v>
      </c>
      <c r="J6277" t="s">
        <v>192</v>
      </c>
      <c r="K6277">
        <v>63116</v>
      </c>
      <c r="L6277" t="s">
        <v>25</v>
      </c>
      <c r="M6277" t="s">
        <v>6407</v>
      </c>
      <c r="N6277" t="s">
        <v>128</v>
      </c>
      <c r="O6277" t="s">
        <v>6026</v>
      </c>
      <c r="P6277" s="4">
        <v>25.92</v>
      </c>
      <c r="Q6277" s="4">
        <v>25.92</v>
      </c>
      <c r="R6277" s="4">
        <f t="shared" si="394"/>
        <v>0</v>
      </c>
      <c r="S6277" s="4">
        <f t="shared" si="395"/>
        <v>0</v>
      </c>
    </row>
    <row r="6278" spans="1:19" x14ac:dyDescent="0.3">
      <c r="A6278" t="s">
        <v>6409</v>
      </c>
      <c r="B6278" s="1">
        <v>43086</v>
      </c>
      <c r="C6278" s="1">
        <v>43090</v>
      </c>
      <c r="D6278">
        <f t="shared" si="392"/>
        <v>2017</v>
      </c>
      <c r="E6278" t="str">
        <f t="shared" si="393"/>
        <v>Dec</v>
      </c>
      <c r="F6278" t="s">
        <v>37</v>
      </c>
      <c r="G6278" t="s">
        <v>960</v>
      </c>
      <c r="H6278" t="s">
        <v>51</v>
      </c>
      <c r="I6278" t="s">
        <v>422</v>
      </c>
      <c r="J6278" t="s">
        <v>109</v>
      </c>
      <c r="K6278">
        <v>76017</v>
      </c>
      <c r="L6278" t="s">
        <v>25</v>
      </c>
      <c r="M6278" t="s">
        <v>6407</v>
      </c>
      <c r="N6278" t="s">
        <v>128</v>
      </c>
      <c r="O6278" t="s">
        <v>6026</v>
      </c>
      <c r="P6278" s="4">
        <v>51.84</v>
      </c>
      <c r="Q6278" s="4">
        <v>80</v>
      </c>
      <c r="R6278" s="4">
        <f t="shared" si="394"/>
        <v>-28.159999999999997</v>
      </c>
      <c r="S6278" s="4">
        <f t="shared" si="395"/>
        <v>-4.2239999999999993</v>
      </c>
    </row>
    <row r="6279" spans="1:19" x14ac:dyDescent="0.3">
      <c r="A6279" t="s">
        <v>6410</v>
      </c>
      <c r="B6279" s="1">
        <v>43096</v>
      </c>
      <c r="C6279" s="1">
        <v>43102</v>
      </c>
      <c r="D6279">
        <f t="shared" si="392"/>
        <v>2017</v>
      </c>
      <c r="E6279" t="str">
        <f t="shared" si="393"/>
        <v>Dec</v>
      </c>
      <c r="F6279" t="s">
        <v>37</v>
      </c>
      <c r="G6279" t="s">
        <v>3251</v>
      </c>
      <c r="H6279" t="s">
        <v>51</v>
      </c>
      <c r="I6279" t="s">
        <v>491</v>
      </c>
      <c r="J6279" t="s">
        <v>109</v>
      </c>
      <c r="K6279">
        <v>77642</v>
      </c>
      <c r="L6279" t="s">
        <v>25</v>
      </c>
      <c r="M6279" t="s">
        <v>6407</v>
      </c>
      <c r="N6279" t="s">
        <v>128</v>
      </c>
      <c r="O6279" t="s">
        <v>6026</v>
      </c>
      <c r="P6279" s="4">
        <v>10.368</v>
      </c>
      <c r="Q6279" s="4">
        <v>10.368</v>
      </c>
      <c r="R6279" s="4">
        <f t="shared" si="394"/>
        <v>0</v>
      </c>
      <c r="S6279" s="4">
        <f t="shared" si="395"/>
        <v>0</v>
      </c>
    </row>
    <row r="6280" spans="1:19" ht="15.6" x14ac:dyDescent="0.3">
      <c r="A6280" t="s">
        <v>1938</v>
      </c>
      <c r="B6280" s="1">
        <v>42100</v>
      </c>
      <c r="C6280" s="1">
        <v>42106</v>
      </c>
      <c r="D6280">
        <f t="shared" si="392"/>
        <v>2015</v>
      </c>
      <c r="E6280" t="str">
        <f t="shared" si="393"/>
        <v>Apr</v>
      </c>
      <c r="F6280" t="s">
        <v>37</v>
      </c>
      <c r="G6280" t="s">
        <v>1226</v>
      </c>
      <c r="H6280" s="2" t="s">
        <v>22</v>
      </c>
      <c r="I6280" t="s">
        <v>47</v>
      </c>
      <c r="J6280" t="s">
        <v>33</v>
      </c>
      <c r="K6280">
        <v>90049</v>
      </c>
      <c r="L6280" t="s">
        <v>34</v>
      </c>
      <c r="M6280" t="s">
        <v>6411</v>
      </c>
      <c r="N6280" t="s">
        <v>128</v>
      </c>
      <c r="O6280" t="s">
        <v>6026</v>
      </c>
      <c r="P6280" s="4">
        <v>55.48</v>
      </c>
      <c r="Q6280" s="4">
        <v>100</v>
      </c>
      <c r="R6280" s="4">
        <f t="shared" si="394"/>
        <v>-44.52</v>
      </c>
      <c r="S6280" s="4">
        <f t="shared" si="395"/>
        <v>-6.6779999999999999</v>
      </c>
    </row>
    <row r="6281" spans="1:19" ht="15.6" x14ac:dyDescent="0.3">
      <c r="A6281" t="s">
        <v>3322</v>
      </c>
      <c r="B6281" s="1">
        <v>42189</v>
      </c>
      <c r="C6281" s="1">
        <v>42192</v>
      </c>
      <c r="D6281">
        <f t="shared" si="392"/>
        <v>2015</v>
      </c>
      <c r="E6281" t="str">
        <f t="shared" si="393"/>
        <v>Jul</v>
      </c>
      <c r="F6281" t="s">
        <v>20</v>
      </c>
      <c r="G6281" t="s">
        <v>439</v>
      </c>
      <c r="H6281" s="2" t="s">
        <v>22</v>
      </c>
      <c r="I6281" t="s">
        <v>293</v>
      </c>
      <c r="J6281" t="s">
        <v>75</v>
      </c>
      <c r="K6281">
        <v>80013</v>
      </c>
      <c r="L6281" t="s">
        <v>34</v>
      </c>
      <c r="M6281" t="s">
        <v>6411</v>
      </c>
      <c r="N6281" t="s">
        <v>128</v>
      </c>
      <c r="O6281" t="s">
        <v>6026</v>
      </c>
      <c r="P6281" s="4">
        <v>177.536</v>
      </c>
      <c r="Q6281" s="4">
        <v>177.536</v>
      </c>
      <c r="R6281" s="4">
        <f t="shared" si="394"/>
        <v>0</v>
      </c>
      <c r="S6281" s="4">
        <f t="shared" si="395"/>
        <v>0</v>
      </c>
    </row>
    <row r="6282" spans="1:19" x14ac:dyDescent="0.3">
      <c r="A6282" t="s">
        <v>6412</v>
      </c>
      <c r="B6282" s="1">
        <v>43422</v>
      </c>
      <c r="C6282" s="1">
        <v>43427</v>
      </c>
      <c r="D6282">
        <f t="shared" si="392"/>
        <v>2018</v>
      </c>
      <c r="E6282" t="str">
        <f t="shared" si="393"/>
        <v>Nov</v>
      </c>
      <c r="F6282" t="s">
        <v>37</v>
      </c>
      <c r="G6282" t="s">
        <v>1048</v>
      </c>
      <c r="H6282" t="s">
        <v>105</v>
      </c>
      <c r="I6282" t="s">
        <v>6413</v>
      </c>
      <c r="J6282" t="s">
        <v>79</v>
      </c>
      <c r="K6282">
        <v>33030</v>
      </c>
      <c r="L6282" t="s">
        <v>44</v>
      </c>
      <c r="M6282" t="s">
        <v>6411</v>
      </c>
      <c r="N6282" t="s">
        <v>128</v>
      </c>
      <c r="O6282" t="s">
        <v>6026</v>
      </c>
      <c r="P6282" s="4">
        <v>44.384</v>
      </c>
      <c r="Q6282" s="4">
        <v>44.384</v>
      </c>
      <c r="R6282" s="4">
        <f t="shared" si="394"/>
        <v>0</v>
      </c>
      <c r="S6282" s="4">
        <f t="shared" si="395"/>
        <v>0</v>
      </c>
    </row>
    <row r="6283" spans="1:19" x14ac:dyDescent="0.3">
      <c r="A6283" t="s">
        <v>4657</v>
      </c>
      <c r="B6283" s="1">
        <v>42797</v>
      </c>
      <c r="C6283" s="1">
        <v>42802</v>
      </c>
      <c r="D6283">
        <f t="shared" si="392"/>
        <v>2017</v>
      </c>
      <c r="E6283" t="str">
        <f t="shared" si="393"/>
        <v>Mar</v>
      </c>
      <c r="F6283" t="s">
        <v>37</v>
      </c>
      <c r="G6283" t="s">
        <v>1356</v>
      </c>
      <c r="H6283" t="s">
        <v>51</v>
      </c>
      <c r="I6283" t="s">
        <v>466</v>
      </c>
      <c r="J6283" t="s">
        <v>53</v>
      </c>
      <c r="K6283">
        <v>19711</v>
      </c>
      <c r="L6283" t="s">
        <v>54</v>
      </c>
      <c r="M6283" t="s">
        <v>6411</v>
      </c>
      <c r="N6283" t="s">
        <v>128</v>
      </c>
      <c r="O6283" t="s">
        <v>6026</v>
      </c>
      <c r="P6283" s="4">
        <v>166.44</v>
      </c>
      <c r="Q6283" s="4">
        <v>166.44</v>
      </c>
      <c r="R6283" s="4">
        <f t="shared" si="394"/>
        <v>0</v>
      </c>
      <c r="S6283" s="4">
        <f t="shared" si="395"/>
        <v>0</v>
      </c>
    </row>
    <row r="6284" spans="1:19" x14ac:dyDescent="0.3">
      <c r="A6284" t="s">
        <v>5529</v>
      </c>
      <c r="B6284" s="1">
        <v>43457</v>
      </c>
      <c r="C6284" s="1">
        <v>43462</v>
      </c>
      <c r="D6284">
        <f t="shared" si="392"/>
        <v>2018</v>
      </c>
      <c r="E6284" t="str">
        <f t="shared" si="393"/>
        <v>Dec</v>
      </c>
      <c r="F6284" t="s">
        <v>67</v>
      </c>
      <c r="G6284" t="s">
        <v>1794</v>
      </c>
      <c r="H6284" t="s">
        <v>51</v>
      </c>
      <c r="I6284" t="s">
        <v>2218</v>
      </c>
      <c r="J6284" t="s">
        <v>93</v>
      </c>
      <c r="K6284">
        <v>72209</v>
      </c>
      <c r="L6284" t="s">
        <v>44</v>
      </c>
      <c r="M6284" t="s">
        <v>6414</v>
      </c>
      <c r="N6284" t="s">
        <v>128</v>
      </c>
      <c r="O6284" t="s">
        <v>6026</v>
      </c>
      <c r="P6284" s="4">
        <v>44.96</v>
      </c>
      <c r="Q6284" s="4">
        <v>44.96</v>
      </c>
      <c r="R6284" s="4">
        <f t="shared" si="394"/>
        <v>0</v>
      </c>
      <c r="S6284" s="4">
        <f t="shared" si="395"/>
        <v>0</v>
      </c>
    </row>
    <row r="6285" spans="1:19" ht="15.6" x14ac:dyDescent="0.3">
      <c r="A6285" t="s">
        <v>6415</v>
      </c>
      <c r="B6285" s="1">
        <v>42818</v>
      </c>
      <c r="C6285" s="1">
        <v>42820</v>
      </c>
      <c r="D6285">
        <f t="shared" si="392"/>
        <v>2017</v>
      </c>
      <c r="E6285" t="str">
        <f t="shared" si="393"/>
        <v>Mar</v>
      </c>
      <c r="F6285" t="s">
        <v>20</v>
      </c>
      <c r="G6285" t="s">
        <v>3963</v>
      </c>
      <c r="H6285" s="2" t="s">
        <v>22</v>
      </c>
      <c r="I6285" t="s">
        <v>645</v>
      </c>
      <c r="J6285" t="s">
        <v>653</v>
      </c>
      <c r="K6285">
        <v>47374</v>
      </c>
      <c r="L6285" t="s">
        <v>25</v>
      </c>
      <c r="M6285" t="s">
        <v>6414</v>
      </c>
      <c r="N6285" t="s">
        <v>110</v>
      </c>
      <c r="O6285" t="s">
        <v>6026</v>
      </c>
      <c r="P6285" s="4">
        <v>22.48</v>
      </c>
      <c r="Q6285" s="4">
        <v>18</v>
      </c>
      <c r="R6285" s="4">
        <f t="shared" si="394"/>
        <v>4.4800000000000004</v>
      </c>
      <c r="S6285" s="4">
        <f t="shared" si="395"/>
        <v>0.67200000000000004</v>
      </c>
    </row>
    <row r="6286" spans="1:19" x14ac:dyDescent="0.3">
      <c r="A6286" t="s">
        <v>5676</v>
      </c>
      <c r="B6286" s="1">
        <v>42955</v>
      </c>
      <c r="C6286" s="1">
        <v>42957</v>
      </c>
      <c r="D6286">
        <f t="shared" si="392"/>
        <v>2017</v>
      </c>
      <c r="E6286" t="str">
        <f t="shared" si="393"/>
        <v>Aug</v>
      </c>
      <c r="F6286" t="s">
        <v>67</v>
      </c>
      <c r="G6286" t="s">
        <v>1009</v>
      </c>
      <c r="H6286" t="s">
        <v>51</v>
      </c>
      <c r="I6286" t="s">
        <v>116</v>
      </c>
      <c r="J6286" t="s">
        <v>109</v>
      </c>
      <c r="K6286">
        <v>75081</v>
      </c>
      <c r="L6286" t="s">
        <v>25</v>
      </c>
      <c r="M6286" t="s">
        <v>6414</v>
      </c>
      <c r="N6286" t="s">
        <v>128</v>
      </c>
      <c r="O6286" t="s">
        <v>6026</v>
      </c>
      <c r="P6286" s="4">
        <v>53.951999999999998</v>
      </c>
      <c r="Q6286" s="4">
        <v>53.951999999999998</v>
      </c>
      <c r="R6286" s="4">
        <f t="shared" si="394"/>
        <v>0</v>
      </c>
      <c r="S6286" s="4">
        <f t="shared" si="395"/>
        <v>0</v>
      </c>
    </row>
    <row r="6287" spans="1:19" ht="15.6" x14ac:dyDescent="0.3">
      <c r="A6287" t="s">
        <v>6416</v>
      </c>
      <c r="B6287" s="1">
        <v>43360</v>
      </c>
      <c r="C6287" s="1">
        <v>43360</v>
      </c>
      <c r="D6287">
        <f t="shared" si="392"/>
        <v>2018</v>
      </c>
      <c r="E6287" t="str">
        <f t="shared" si="393"/>
        <v>Sep</v>
      </c>
      <c r="F6287" t="s">
        <v>30</v>
      </c>
      <c r="G6287" t="s">
        <v>398</v>
      </c>
      <c r="H6287" s="2" t="s">
        <v>22</v>
      </c>
      <c r="I6287" t="s">
        <v>69</v>
      </c>
      <c r="J6287" t="s">
        <v>70</v>
      </c>
      <c r="K6287">
        <v>98115</v>
      </c>
      <c r="L6287" t="s">
        <v>34</v>
      </c>
      <c r="M6287" t="s">
        <v>6417</v>
      </c>
      <c r="N6287" t="s">
        <v>128</v>
      </c>
      <c r="O6287" t="s">
        <v>6026</v>
      </c>
      <c r="P6287" s="4">
        <v>12.96</v>
      </c>
      <c r="Q6287" s="4">
        <v>12.96</v>
      </c>
      <c r="R6287" s="4">
        <f t="shared" si="394"/>
        <v>0</v>
      </c>
      <c r="S6287" s="4">
        <f t="shared" si="395"/>
        <v>0</v>
      </c>
    </row>
    <row r="6288" spans="1:19" ht="15.6" x14ac:dyDescent="0.3">
      <c r="A6288" t="s">
        <v>6418</v>
      </c>
      <c r="B6288" s="1">
        <v>42010</v>
      </c>
      <c r="C6288" s="1">
        <v>42012</v>
      </c>
      <c r="D6288">
        <f t="shared" si="392"/>
        <v>2015</v>
      </c>
      <c r="E6288" t="str">
        <f t="shared" si="393"/>
        <v>Jan</v>
      </c>
      <c r="F6288" t="s">
        <v>67</v>
      </c>
      <c r="G6288" t="s">
        <v>990</v>
      </c>
      <c r="H6288" s="2" t="s">
        <v>22</v>
      </c>
      <c r="I6288" t="s">
        <v>47</v>
      </c>
      <c r="J6288" t="s">
        <v>33</v>
      </c>
      <c r="K6288">
        <v>90049</v>
      </c>
      <c r="L6288" t="s">
        <v>34</v>
      </c>
      <c r="M6288" t="s">
        <v>6419</v>
      </c>
      <c r="N6288" t="s">
        <v>128</v>
      </c>
      <c r="O6288" t="s">
        <v>6026</v>
      </c>
      <c r="P6288" s="4">
        <v>19.440000000000001</v>
      </c>
      <c r="Q6288" s="4">
        <v>18</v>
      </c>
      <c r="R6288" s="4">
        <f t="shared" si="394"/>
        <v>1.4400000000000013</v>
      </c>
      <c r="S6288" s="4">
        <f t="shared" si="395"/>
        <v>0.21600000000000019</v>
      </c>
    </row>
    <row r="6289" spans="1:19" ht="15.6" x14ac:dyDescent="0.3">
      <c r="A6289" t="s">
        <v>5006</v>
      </c>
      <c r="B6289" s="1">
        <v>42698</v>
      </c>
      <c r="C6289" s="1">
        <v>42703</v>
      </c>
      <c r="D6289">
        <f t="shared" si="392"/>
        <v>2016</v>
      </c>
      <c r="E6289" t="str">
        <f t="shared" si="393"/>
        <v>Nov</v>
      </c>
      <c r="F6289" t="s">
        <v>37</v>
      </c>
      <c r="G6289" t="s">
        <v>237</v>
      </c>
      <c r="H6289" s="2" t="s">
        <v>22</v>
      </c>
      <c r="I6289" t="s">
        <v>47</v>
      </c>
      <c r="J6289" t="s">
        <v>33</v>
      </c>
      <c r="K6289">
        <v>90036</v>
      </c>
      <c r="L6289" t="s">
        <v>34</v>
      </c>
      <c r="M6289" t="s">
        <v>6419</v>
      </c>
      <c r="N6289" t="s">
        <v>128</v>
      </c>
      <c r="O6289" t="s">
        <v>6026</v>
      </c>
      <c r="P6289" s="4">
        <v>19.440000000000001</v>
      </c>
      <c r="Q6289" s="4">
        <v>18</v>
      </c>
      <c r="R6289" s="4">
        <f t="shared" si="394"/>
        <v>1.4400000000000013</v>
      </c>
      <c r="S6289" s="4">
        <f t="shared" si="395"/>
        <v>0.21600000000000019</v>
      </c>
    </row>
    <row r="6290" spans="1:19" ht="15.6" x14ac:dyDescent="0.3">
      <c r="A6290" t="s">
        <v>4984</v>
      </c>
      <c r="B6290" s="1">
        <v>42814</v>
      </c>
      <c r="C6290" s="1">
        <v>42818</v>
      </c>
      <c r="D6290">
        <f t="shared" si="392"/>
        <v>2017</v>
      </c>
      <c r="E6290" t="str">
        <f t="shared" si="393"/>
        <v>Mar</v>
      </c>
      <c r="F6290" t="s">
        <v>37</v>
      </c>
      <c r="G6290" t="s">
        <v>652</v>
      </c>
      <c r="H6290" s="2" t="s">
        <v>22</v>
      </c>
      <c r="I6290" t="s">
        <v>431</v>
      </c>
      <c r="J6290" t="s">
        <v>242</v>
      </c>
      <c r="K6290">
        <v>97301</v>
      </c>
      <c r="L6290" t="s">
        <v>34</v>
      </c>
      <c r="M6290" t="s">
        <v>6419</v>
      </c>
      <c r="N6290" t="s">
        <v>110</v>
      </c>
      <c r="O6290" t="s">
        <v>6026</v>
      </c>
      <c r="P6290" s="4">
        <v>20.736000000000001</v>
      </c>
      <c r="Q6290" s="4">
        <v>18</v>
      </c>
      <c r="R6290" s="4">
        <f t="shared" si="394"/>
        <v>2.7360000000000007</v>
      </c>
      <c r="S6290" s="4">
        <f t="shared" si="395"/>
        <v>0.4104000000000001</v>
      </c>
    </row>
    <row r="6291" spans="1:19" x14ac:dyDescent="0.3">
      <c r="A6291" t="s">
        <v>6420</v>
      </c>
      <c r="B6291" s="1">
        <v>43094</v>
      </c>
      <c r="C6291" s="1">
        <v>43097</v>
      </c>
      <c r="D6291">
        <f t="shared" si="392"/>
        <v>2017</v>
      </c>
      <c r="E6291" t="str">
        <f t="shared" si="393"/>
        <v>Dec</v>
      </c>
      <c r="F6291" t="s">
        <v>20</v>
      </c>
      <c r="G6291" t="s">
        <v>3101</v>
      </c>
      <c r="H6291" t="s">
        <v>51</v>
      </c>
      <c r="I6291" t="s">
        <v>47</v>
      </c>
      <c r="J6291" t="s">
        <v>33</v>
      </c>
      <c r="K6291">
        <v>90049</v>
      </c>
      <c r="L6291" t="s">
        <v>34</v>
      </c>
      <c r="M6291" t="s">
        <v>6419</v>
      </c>
      <c r="N6291" t="s">
        <v>128</v>
      </c>
      <c r="O6291" t="s">
        <v>6026</v>
      </c>
      <c r="P6291" s="4">
        <v>45.36</v>
      </c>
      <c r="Q6291" s="4">
        <v>45.36</v>
      </c>
      <c r="R6291" s="4">
        <f t="shared" si="394"/>
        <v>0</v>
      </c>
      <c r="S6291" s="4">
        <f t="shared" si="395"/>
        <v>0</v>
      </c>
    </row>
    <row r="6292" spans="1:19" ht="15.6" x14ac:dyDescent="0.3">
      <c r="A6292" t="s">
        <v>4599</v>
      </c>
      <c r="B6292" s="1">
        <v>43207</v>
      </c>
      <c r="C6292" s="1">
        <v>43213</v>
      </c>
      <c r="D6292">
        <f t="shared" si="392"/>
        <v>2018</v>
      </c>
      <c r="E6292" t="str">
        <f t="shared" si="393"/>
        <v>Apr</v>
      </c>
      <c r="F6292" t="s">
        <v>37</v>
      </c>
      <c r="G6292" t="s">
        <v>96</v>
      </c>
      <c r="H6292" s="2" t="s">
        <v>22</v>
      </c>
      <c r="I6292" t="s">
        <v>576</v>
      </c>
      <c r="J6292" t="s">
        <v>75</v>
      </c>
      <c r="K6292">
        <v>80027</v>
      </c>
      <c r="L6292" t="s">
        <v>34</v>
      </c>
      <c r="M6292" t="s">
        <v>6419</v>
      </c>
      <c r="N6292" t="s">
        <v>128</v>
      </c>
      <c r="O6292" t="s">
        <v>6026</v>
      </c>
      <c r="P6292" s="4">
        <v>20.736000000000001</v>
      </c>
      <c r="Q6292" s="4">
        <v>18</v>
      </c>
      <c r="R6292" s="4">
        <f t="shared" si="394"/>
        <v>2.7360000000000007</v>
      </c>
      <c r="S6292" s="4">
        <f t="shared" si="395"/>
        <v>0.4104000000000001</v>
      </c>
    </row>
    <row r="6293" spans="1:19" x14ac:dyDescent="0.3">
      <c r="A6293" t="s">
        <v>1303</v>
      </c>
      <c r="B6293" s="1">
        <v>43354</v>
      </c>
      <c r="C6293" s="1">
        <v>43354</v>
      </c>
      <c r="D6293">
        <f t="shared" si="392"/>
        <v>2018</v>
      </c>
      <c r="E6293" t="str">
        <f t="shared" si="393"/>
        <v>Sep</v>
      </c>
      <c r="F6293" t="s">
        <v>30</v>
      </c>
      <c r="G6293" t="s">
        <v>1304</v>
      </c>
      <c r="H6293" t="s">
        <v>105</v>
      </c>
      <c r="I6293" t="s">
        <v>69</v>
      </c>
      <c r="J6293" t="s">
        <v>70</v>
      </c>
      <c r="K6293">
        <v>98105</v>
      </c>
      <c r="L6293" t="s">
        <v>34</v>
      </c>
      <c r="M6293" t="s">
        <v>6419</v>
      </c>
      <c r="N6293" t="s">
        <v>128</v>
      </c>
      <c r="O6293" t="s">
        <v>6026</v>
      </c>
      <c r="P6293" s="4">
        <v>19.440000000000001</v>
      </c>
      <c r="Q6293" s="4">
        <v>18</v>
      </c>
      <c r="R6293" s="4">
        <f t="shared" si="394"/>
        <v>1.4400000000000013</v>
      </c>
      <c r="S6293" s="4">
        <f t="shared" si="395"/>
        <v>0.21600000000000019</v>
      </c>
    </row>
    <row r="6294" spans="1:19" ht="15.6" x14ac:dyDescent="0.3">
      <c r="A6294" t="s">
        <v>6421</v>
      </c>
      <c r="B6294" s="1">
        <v>43444</v>
      </c>
      <c r="C6294" s="1">
        <v>43446</v>
      </c>
      <c r="D6294">
        <f t="shared" si="392"/>
        <v>2018</v>
      </c>
      <c r="E6294" t="str">
        <f t="shared" si="393"/>
        <v>Dec</v>
      </c>
      <c r="F6294" t="s">
        <v>67</v>
      </c>
      <c r="G6294" t="s">
        <v>3124</v>
      </c>
      <c r="H6294" s="2" t="s">
        <v>22</v>
      </c>
      <c r="I6294" t="s">
        <v>2538</v>
      </c>
      <c r="J6294" t="s">
        <v>33</v>
      </c>
      <c r="K6294">
        <v>95207</v>
      </c>
      <c r="L6294" t="s">
        <v>34</v>
      </c>
      <c r="M6294" t="s">
        <v>6419</v>
      </c>
      <c r="N6294" t="s">
        <v>128</v>
      </c>
      <c r="O6294" t="s">
        <v>6026</v>
      </c>
      <c r="P6294" s="4">
        <v>12.96</v>
      </c>
      <c r="Q6294" s="4">
        <v>100</v>
      </c>
      <c r="R6294" s="4">
        <f t="shared" si="394"/>
        <v>-87.039999999999992</v>
      </c>
      <c r="S6294" s="4">
        <f t="shared" si="395"/>
        <v>-13.055999999999999</v>
      </c>
    </row>
    <row r="6295" spans="1:19" ht="15.6" x14ac:dyDescent="0.3">
      <c r="A6295" t="s">
        <v>6422</v>
      </c>
      <c r="B6295" s="1">
        <v>43366</v>
      </c>
      <c r="C6295" s="1">
        <v>43368</v>
      </c>
      <c r="D6295">
        <f t="shared" si="392"/>
        <v>2018</v>
      </c>
      <c r="E6295" t="str">
        <f t="shared" si="393"/>
        <v>Sep</v>
      </c>
      <c r="F6295" t="s">
        <v>67</v>
      </c>
      <c r="G6295" t="s">
        <v>1437</v>
      </c>
      <c r="H6295" s="2" t="s">
        <v>22</v>
      </c>
      <c r="I6295" t="s">
        <v>6423</v>
      </c>
      <c r="J6295" t="s">
        <v>93</v>
      </c>
      <c r="K6295">
        <v>71603</v>
      </c>
      <c r="L6295" t="s">
        <v>44</v>
      </c>
      <c r="M6295" t="s">
        <v>6419</v>
      </c>
      <c r="N6295" t="s">
        <v>128</v>
      </c>
      <c r="O6295" t="s">
        <v>6026</v>
      </c>
      <c r="P6295" s="4">
        <v>12.96</v>
      </c>
      <c r="Q6295" s="4">
        <v>100</v>
      </c>
      <c r="R6295" s="4">
        <f t="shared" si="394"/>
        <v>-87.039999999999992</v>
      </c>
      <c r="S6295" s="4">
        <f t="shared" si="395"/>
        <v>-13.055999999999999</v>
      </c>
    </row>
    <row r="6296" spans="1:19" x14ac:dyDescent="0.3">
      <c r="A6296" t="s">
        <v>5750</v>
      </c>
      <c r="B6296" s="1">
        <v>42185</v>
      </c>
      <c r="C6296" s="1">
        <v>42189</v>
      </c>
      <c r="D6296">
        <f t="shared" si="392"/>
        <v>2015</v>
      </c>
      <c r="E6296" t="str">
        <f t="shared" si="393"/>
        <v>Jun</v>
      </c>
      <c r="F6296" t="s">
        <v>37</v>
      </c>
      <c r="G6296" t="s">
        <v>1581</v>
      </c>
      <c r="H6296" t="s">
        <v>51</v>
      </c>
      <c r="I6296" t="s">
        <v>113</v>
      </c>
      <c r="J6296" t="s">
        <v>109</v>
      </c>
      <c r="K6296">
        <v>77095</v>
      </c>
      <c r="L6296" t="s">
        <v>25</v>
      </c>
      <c r="M6296" t="s">
        <v>6419</v>
      </c>
      <c r="N6296" t="s">
        <v>128</v>
      </c>
      <c r="O6296" t="s">
        <v>6026</v>
      </c>
      <c r="P6296" s="4">
        <v>25.92</v>
      </c>
      <c r="Q6296" s="4">
        <v>25.92</v>
      </c>
      <c r="R6296" s="4">
        <f t="shared" si="394"/>
        <v>0</v>
      </c>
      <c r="S6296" s="4">
        <f t="shared" si="395"/>
        <v>0</v>
      </c>
    </row>
    <row r="6297" spans="1:19" x14ac:dyDescent="0.3">
      <c r="A6297" t="s">
        <v>6424</v>
      </c>
      <c r="B6297" s="1">
        <v>42716</v>
      </c>
      <c r="C6297" s="1">
        <v>42719</v>
      </c>
      <c r="D6297">
        <f t="shared" si="392"/>
        <v>2016</v>
      </c>
      <c r="E6297" t="str">
        <f t="shared" si="393"/>
        <v>Dec</v>
      </c>
      <c r="F6297" t="s">
        <v>67</v>
      </c>
      <c r="G6297" t="s">
        <v>1136</v>
      </c>
      <c r="H6297" t="s">
        <v>51</v>
      </c>
      <c r="I6297" t="s">
        <v>324</v>
      </c>
      <c r="J6297" t="s">
        <v>325</v>
      </c>
      <c r="K6297">
        <v>89115</v>
      </c>
      <c r="L6297" t="s">
        <v>34</v>
      </c>
      <c r="M6297" t="s">
        <v>6425</v>
      </c>
      <c r="N6297" t="s">
        <v>128</v>
      </c>
      <c r="O6297" t="s">
        <v>6026</v>
      </c>
      <c r="P6297" s="4">
        <v>32.4</v>
      </c>
      <c r="Q6297" s="4">
        <v>32.4</v>
      </c>
      <c r="R6297" s="4">
        <f t="shared" si="394"/>
        <v>0</v>
      </c>
      <c r="S6297" s="4">
        <f t="shared" si="395"/>
        <v>0</v>
      </c>
    </row>
    <row r="6298" spans="1:19" ht="15.6" x14ac:dyDescent="0.3">
      <c r="A6298" t="s">
        <v>512</v>
      </c>
      <c r="B6298" s="1">
        <v>43269</v>
      </c>
      <c r="C6298" s="1">
        <v>43274</v>
      </c>
      <c r="D6298">
        <f t="shared" si="392"/>
        <v>2018</v>
      </c>
      <c r="E6298" t="str">
        <f t="shared" si="393"/>
        <v>Jun</v>
      </c>
      <c r="F6298" t="s">
        <v>37</v>
      </c>
      <c r="G6298" t="s">
        <v>513</v>
      </c>
      <c r="H6298" s="2" t="s">
        <v>22</v>
      </c>
      <c r="I6298" t="s">
        <v>47</v>
      </c>
      <c r="J6298" t="s">
        <v>33</v>
      </c>
      <c r="K6298">
        <v>90032</v>
      </c>
      <c r="L6298" t="s">
        <v>34</v>
      </c>
      <c r="M6298" t="s">
        <v>6425</v>
      </c>
      <c r="N6298" t="s">
        <v>128</v>
      </c>
      <c r="O6298" t="s">
        <v>6026</v>
      </c>
      <c r="P6298" s="4">
        <v>38.880000000000003</v>
      </c>
      <c r="Q6298" s="4">
        <v>38.880000000000003</v>
      </c>
      <c r="R6298" s="4">
        <f t="shared" si="394"/>
        <v>0</v>
      </c>
      <c r="S6298" s="4">
        <f t="shared" si="395"/>
        <v>0</v>
      </c>
    </row>
    <row r="6299" spans="1:19" ht="15.6" x14ac:dyDescent="0.3">
      <c r="A6299" t="s">
        <v>3607</v>
      </c>
      <c r="B6299" s="1">
        <v>43352</v>
      </c>
      <c r="C6299" s="1">
        <v>43358</v>
      </c>
      <c r="D6299">
        <f t="shared" si="392"/>
        <v>2018</v>
      </c>
      <c r="E6299" t="str">
        <f t="shared" si="393"/>
        <v>Sep</v>
      </c>
      <c r="F6299" t="s">
        <v>37</v>
      </c>
      <c r="G6299" t="s">
        <v>661</v>
      </c>
      <c r="H6299" s="2" t="s">
        <v>22</v>
      </c>
      <c r="I6299" t="s">
        <v>463</v>
      </c>
      <c r="J6299" t="s">
        <v>242</v>
      </c>
      <c r="K6299">
        <v>97206</v>
      </c>
      <c r="L6299" t="s">
        <v>34</v>
      </c>
      <c r="M6299" t="s">
        <v>6425</v>
      </c>
      <c r="N6299" t="s">
        <v>128</v>
      </c>
      <c r="O6299" t="s">
        <v>6026</v>
      </c>
      <c r="P6299" s="4">
        <v>31.103999999999999</v>
      </c>
      <c r="Q6299" s="4">
        <v>31.103999999999999</v>
      </c>
      <c r="R6299" s="4">
        <f t="shared" si="394"/>
        <v>0</v>
      </c>
      <c r="S6299" s="4">
        <f t="shared" si="395"/>
        <v>0</v>
      </c>
    </row>
    <row r="6300" spans="1:19" x14ac:dyDescent="0.3">
      <c r="A6300" t="s">
        <v>5728</v>
      </c>
      <c r="B6300" s="1">
        <v>42983</v>
      </c>
      <c r="C6300" s="1">
        <v>42985</v>
      </c>
      <c r="D6300">
        <f t="shared" si="392"/>
        <v>2017</v>
      </c>
      <c r="E6300" t="str">
        <f t="shared" si="393"/>
        <v>Sep</v>
      </c>
      <c r="F6300" t="s">
        <v>67</v>
      </c>
      <c r="G6300" t="s">
        <v>1814</v>
      </c>
      <c r="H6300" t="s">
        <v>51</v>
      </c>
      <c r="I6300" t="s">
        <v>113</v>
      </c>
      <c r="J6300" t="s">
        <v>109</v>
      </c>
      <c r="K6300">
        <v>77070</v>
      </c>
      <c r="L6300" t="s">
        <v>25</v>
      </c>
      <c r="M6300" t="s">
        <v>6425</v>
      </c>
      <c r="N6300" t="s">
        <v>128</v>
      </c>
      <c r="O6300" t="s">
        <v>6026</v>
      </c>
      <c r="P6300" s="4">
        <v>10.368</v>
      </c>
      <c r="Q6300" s="4">
        <v>10.368</v>
      </c>
      <c r="R6300" s="4">
        <f t="shared" si="394"/>
        <v>0</v>
      </c>
      <c r="S6300" s="4">
        <f t="shared" si="395"/>
        <v>0</v>
      </c>
    </row>
    <row r="6301" spans="1:19" x14ac:dyDescent="0.3">
      <c r="A6301" t="s">
        <v>6426</v>
      </c>
      <c r="B6301" s="1">
        <v>43249</v>
      </c>
      <c r="C6301" s="1">
        <v>43255</v>
      </c>
      <c r="D6301">
        <f t="shared" si="392"/>
        <v>2018</v>
      </c>
      <c r="E6301" t="str">
        <f t="shared" si="393"/>
        <v>May</v>
      </c>
      <c r="F6301" t="s">
        <v>37</v>
      </c>
      <c r="G6301" t="s">
        <v>3003</v>
      </c>
      <c r="H6301" t="s">
        <v>105</v>
      </c>
      <c r="I6301" t="s">
        <v>567</v>
      </c>
      <c r="J6301" t="s">
        <v>109</v>
      </c>
      <c r="K6301">
        <v>78550</v>
      </c>
      <c r="L6301" t="s">
        <v>25</v>
      </c>
      <c r="M6301" t="s">
        <v>6425</v>
      </c>
      <c r="N6301" t="s">
        <v>128</v>
      </c>
      <c r="O6301" t="s">
        <v>6026</v>
      </c>
      <c r="P6301" s="4">
        <v>25.92</v>
      </c>
      <c r="Q6301" s="4">
        <v>25.92</v>
      </c>
      <c r="R6301" s="4">
        <f t="shared" si="394"/>
        <v>0</v>
      </c>
      <c r="S6301" s="4">
        <f t="shared" si="395"/>
        <v>0</v>
      </c>
    </row>
    <row r="6302" spans="1:19" ht="15.6" x14ac:dyDescent="0.3">
      <c r="A6302" t="s">
        <v>2769</v>
      </c>
      <c r="B6302" s="1">
        <v>42276</v>
      </c>
      <c r="C6302" s="1">
        <v>42280</v>
      </c>
      <c r="D6302">
        <f t="shared" si="392"/>
        <v>2015</v>
      </c>
      <c r="E6302" t="str">
        <f t="shared" si="393"/>
        <v>Sep</v>
      </c>
      <c r="F6302" t="s">
        <v>37</v>
      </c>
      <c r="G6302" t="s">
        <v>213</v>
      </c>
      <c r="H6302" s="2" t="s">
        <v>22</v>
      </c>
      <c r="I6302" t="s">
        <v>47</v>
      </c>
      <c r="J6302" t="s">
        <v>33</v>
      </c>
      <c r="K6302">
        <v>90045</v>
      </c>
      <c r="L6302" t="s">
        <v>34</v>
      </c>
      <c r="M6302" t="s">
        <v>6427</v>
      </c>
      <c r="N6302" t="s">
        <v>128</v>
      </c>
      <c r="O6302" t="s">
        <v>6026</v>
      </c>
      <c r="P6302" s="4">
        <v>6.48</v>
      </c>
      <c r="Q6302" s="4">
        <v>50</v>
      </c>
      <c r="R6302" s="4">
        <f t="shared" si="394"/>
        <v>-43.519999999999996</v>
      </c>
      <c r="S6302" s="4">
        <f t="shared" si="395"/>
        <v>-6.5279999999999996</v>
      </c>
    </row>
    <row r="6303" spans="1:19" ht="15.6" x14ac:dyDescent="0.3">
      <c r="A6303" t="s">
        <v>6428</v>
      </c>
      <c r="B6303" s="1">
        <v>42443</v>
      </c>
      <c r="C6303" s="1">
        <v>42448</v>
      </c>
      <c r="D6303">
        <f t="shared" si="392"/>
        <v>2016</v>
      </c>
      <c r="E6303" t="str">
        <f t="shared" si="393"/>
        <v>Mar</v>
      </c>
      <c r="F6303" t="s">
        <v>37</v>
      </c>
      <c r="G6303" t="s">
        <v>1262</v>
      </c>
      <c r="H6303" s="2" t="s">
        <v>22</v>
      </c>
      <c r="I6303" t="s">
        <v>2029</v>
      </c>
      <c r="J6303" t="s">
        <v>33</v>
      </c>
      <c r="K6303">
        <v>95661</v>
      </c>
      <c r="L6303" t="s">
        <v>34</v>
      </c>
      <c r="M6303" t="s">
        <v>6427</v>
      </c>
      <c r="N6303" t="s">
        <v>128</v>
      </c>
      <c r="O6303" t="s">
        <v>6026</v>
      </c>
      <c r="P6303" s="4">
        <v>19.440000000000001</v>
      </c>
      <c r="Q6303" s="4">
        <v>100</v>
      </c>
      <c r="R6303" s="4">
        <f t="shared" si="394"/>
        <v>-80.56</v>
      </c>
      <c r="S6303" s="4">
        <f t="shared" si="395"/>
        <v>-12.084</v>
      </c>
    </row>
    <row r="6304" spans="1:19" ht="15.6" x14ac:dyDescent="0.3">
      <c r="A6304" t="s">
        <v>2181</v>
      </c>
      <c r="B6304" s="1">
        <v>43036</v>
      </c>
      <c r="C6304" s="1">
        <v>43042</v>
      </c>
      <c r="D6304">
        <f t="shared" si="392"/>
        <v>2017</v>
      </c>
      <c r="E6304" t="str">
        <f t="shared" si="393"/>
        <v>Oct</v>
      </c>
      <c r="F6304" t="s">
        <v>37</v>
      </c>
      <c r="G6304" t="s">
        <v>1136</v>
      </c>
      <c r="H6304" s="2" t="s">
        <v>22</v>
      </c>
      <c r="I6304" t="s">
        <v>976</v>
      </c>
      <c r="J6304" t="s">
        <v>144</v>
      </c>
      <c r="K6304">
        <v>7109</v>
      </c>
      <c r="L6304" t="s">
        <v>54</v>
      </c>
      <c r="M6304" t="s">
        <v>6427</v>
      </c>
      <c r="N6304" t="s">
        <v>128</v>
      </c>
      <c r="O6304" t="s">
        <v>6026</v>
      </c>
      <c r="P6304" s="4">
        <v>32.4</v>
      </c>
      <c r="Q6304" s="4">
        <v>32.4</v>
      </c>
      <c r="R6304" s="4">
        <f t="shared" si="394"/>
        <v>0</v>
      </c>
      <c r="S6304" s="4">
        <f t="shared" si="395"/>
        <v>0</v>
      </c>
    </row>
    <row r="6305" spans="1:19" ht="15.6" x14ac:dyDescent="0.3">
      <c r="A6305" t="s">
        <v>4581</v>
      </c>
      <c r="B6305" s="1">
        <v>42297</v>
      </c>
      <c r="C6305" s="1">
        <v>42299</v>
      </c>
      <c r="D6305">
        <f t="shared" si="392"/>
        <v>2015</v>
      </c>
      <c r="E6305" t="str">
        <f t="shared" si="393"/>
        <v>Oct</v>
      </c>
      <c r="F6305" t="s">
        <v>67</v>
      </c>
      <c r="G6305" t="s">
        <v>885</v>
      </c>
      <c r="H6305" s="2" t="s">
        <v>22</v>
      </c>
      <c r="I6305" t="s">
        <v>23</v>
      </c>
      <c r="J6305" t="s">
        <v>24</v>
      </c>
      <c r="K6305">
        <v>60653</v>
      </c>
      <c r="L6305" t="s">
        <v>25</v>
      </c>
      <c r="M6305" t="s">
        <v>6429</v>
      </c>
      <c r="N6305" t="s">
        <v>128</v>
      </c>
      <c r="O6305" t="s">
        <v>6026</v>
      </c>
      <c r="P6305" s="4">
        <v>3.8079999999999998</v>
      </c>
      <c r="Q6305" s="4">
        <v>5</v>
      </c>
      <c r="R6305" s="4">
        <f t="shared" si="394"/>
        <v>-1.1920000000000002</v>
      </c>
      <c r="S6305" s="4">
        <f t="shared" si="395"/>
        <v>-0.17880000000000001</v>
      </c>
    </row>
    <row r="6306" spans="1:19" ht="15.6" x14ac:dyDescent="0.3">
      <c r="A6306" t="s">
        <v>1492</v>
      </c>
      <c r="B6306" s="1">
        <v>43367</v>
      </c>
      <c r="C6306" s="1">
        <v>43369</v>
      </c>
      <c r="D6306">
        <f t="shared" si="392"/>
        <v>2018</v>
      </c>
      <c r="E6306" t="str">
        <f t="shared" si="393"/>
        <v>Sep</v>
      </c>
      <c r="F6306" t="s">
        <v>20</v>
      </c>
      <c r="G6306" t="s">
        <v>1091</v>
      </c>
      <c r="H6306" s="2" t="s">
        <v>22</v>
      </c>
      <c r="I6306" t="s">
        <v>23</v>
      </c>
      <c r="J6306" t="s">
        <v>24</v>
      </c>
      <c r="K6306">
        <v>60623</v>
      </c>
      <c r="L6306" t="s">
        <v>25</v>
      </c>
      <c r="M6306" t="s">
        <v>6429</v>
      </c>
      <c r="N6306" t="s">
        <v>128</v>
      </c>
      <c r="O6306" t="s">
        <v>6026</v>
      </c>
      <c r="P6306" s="4">
        <v>11.423999999999999</v>
      </c>
      <c r="Q6306" s="4">
        <v>18</v>
      </c>
      <c r="R6306" s="4">
        <f t="shared" si="394"/>
        <v>-6.5760000000000005</v>
      </c>
      <c r="S6306" s="4">
        <f t="shared" si="395"/>
        <v>-0.98640000000000005</v>
      </c>
    </row>
    <row r="6307" spans="1:19" ht="15.6" x14ac:dyDescent="0.3">
      <c r="A6307" t="s">
        <v>2158</v>
      </c>
      <c r="B6307" s="1">
        <v>42078</v>
      </c>
      <c r="C6307" s="1">
        <v>42082</v>
      </c>
      <c r="D6307">
        <f t="shared" si="392"/>
        <v>2015</v>
      </c>
      <c r="E6307" t="str">
        <f t="shared" si="393"/>
        <v>Mar</v>
      </c>
      <c r="F6307" t="s">
        <v>37</v>
      </c>
      <c r="G6307" t="s">
        <v>2159</v>
      </c>
      <c r="H6307" s="2" t="s">
        <v>22</v>
      </c>
      <c r="I6307" t="s">
        <v>1270</v>
      </c>
      <c r="J6307" t="s">
        <v>79</v>
      </c>
      <c r="K6307">
        <v>33614</v>
      </c>
      <c r="L6307" t="s">
        <v>44</v>
      </c>
      <c r="M6307" t="s">
        <v>6430</v>
      </c>
      <c r="N6307" t="s">
        <v>128</v>
      </c>
      <c r="O6307" t="s">
        <v>6026</v>
      </c>
      <c r="P6307" s="4">
        <v>131.904</v>
      </c>
      <c r="Q6307" s="4">
        <v>131.904</v>
      </c>
      <c r="R6307" s="4">
        <f t="shared" si="394"/>
        <v>0</v>
      </c>
      <c r="S6307" s="4">
        <f t="shared" si="395"/>
        <v>0</v>
      </c>
    </row>
    <row r="6308" spans="1:19" ht="15.6" x14ac:dyDescent="0.3">
      <c r="A6308" t="s">
        <v>2166</v>
      </c>
      <c r="B6308" s="1">
        <v>42521</v>
      </c>
      <c r="C6308" s="1">
        <v>42523</v>
      </c>
      <c r="D6308">
        <f t="shared" si="392"/>
        <v>2016</v>
      </c>
      <c r="E6308" t="str">
        <f t="shared" si="393"/>
        <v>May</v>
      </c>
      <c r="F6308" t="s">
        <v>67</v>
      </c>
      <c r="G6308" t="s">
        <v>1457</v>
      </c>
      <c r="H6308" s="2" t="s">
        <v>22</v>
      </c>
      <c r="I6308" t="s">
        <v>1385</v>
      </c>
      <c r="J6308" t="s">
        <v>144</v>
      </c>
      <c r="K6308">
        <v>7501</v>
      </c>
      <c r="L6308" t="s">
        <v>54</v>
      </c>
      <c r="M6308" t="s">
        <v>6430</v>
      </c>
      <c r="N6308" t="s">
        <v>128</v>
      </c>
      <c r="O6308" t="s">
        <v>6026</v>
      </c>
      <c r="P6308" s="4">
        <v>274.8</v>
      </c>
      <c r="Q6308" s="4">
        <v>274.8</v>
      </c>
      <c r="R6308" s="4">
        <f t="shared" si="394"/>
        <v>0</v>
      </c>
      <c r="S6308" s="4">
        <f t="shared" si="395"/>
        <v>0</v>
      </c>
    </row>
    <row r="6309" spans="1:19" x14ac:dyDescent="0.3">
      <c r="A6309" t="s">
        <v>5697</v>
      </c>
      <c r="B6309" s="1">
        <v>42944</v>
      </c>
      <c r="C6309" s="1">
        <v>42950</v>
      </c>
      <c r="D6309">
        <f t="shared" si="392"/>
        <v>2017</v>
      </c>
      <c r="E6309" t="str">
        <f t="shared" si="393"/>
        <v>Jul</v>
      </c>
      <c r="F6309" t="s">
        <v>37</v>
      </c>
      <c r="G6309" t="s">
        <v>2557</v>
      </c>
      <c r="H6309" t="s">
        <v>51</v>
      </c>
      <c r="I6309" t="s">
        <v>5698</v>
      </c>
      <c r="J6309" t="s">
        <v>89</v>
      </c>
      <c r="K6309">
        <v>49423</v>
      </c>
      <c r="L6309" t="s">
        <v>25</v>
      </c>
      <c r="M6309" t="s">
        <v>6430</v>
      </c>
      <c r="N6309" t="s">
        <v>128</v>
      </c>
      <c r="O6309" t="s">
        <v>6026</v>
      </c>
      <c r="P6309" s="4">
        <v>109.92</v>
      </c>
      <c r="Q6309" s="4">
        <v>109.92</v>
      </c>
      <c r="R6309" s="4">
        <f t="shared" si="394"/>
        <v>0</v>
      </c>
      <c r="S6309" s="4">
        <f t="shared" si="395"/>
        <v>0</v>
      </c>
    </row>
    <row r="6310" spans="1:19" ht="15.6" x14ac:dyDescent="0.3">
      <c r="A6310" t="s">
        <v>1848</v>
      </c>
      <c r="B6310" s="1">
        <v>42318</v>
      </c>
      <c r="C6310" s="1">
        <v>42324</v>
      </c>
      <c r="D6310">
        <f t="shared" si="392"/>
        <v>2015</v>
      </c>
      <c r="E6310" t="str">
        <f t="shared" si="393"/>
        <v>Nov</v>
      </c>
      <c r="F6310" t="s">
        <v>37</v>
      </c>
      <c r="G6310" t="s">
        <v>1849</v>
      </c>
      <c r="H6310" s="2" t="s">
        <v>22</v>
      </c>
      <c r="I6310" t="s">
        <v>39</v>
      </c>
      <c r="J6310" t="s">
        <v>33</v>
      </c>
      <c r="K6310">
        <v>92037</v>
      </c>
      <c r="L6310" t="s">
        <v>34</v>
      </c>
      <c r="M6310" t="s">
        <v>6431</v>
      </c>
      <c r="N6310" t="s">
        <v>128</v>
      </c>
      <c r="O6310" t="s">
        <v>6026</v>
      </c>
      <c r="P6310" s="4">
        <v>62.24</v>
      </c>
      <c r="Q6310" s="4">
        <v>62.24</v>
      </c>
      <c r="R6310" s="4">
        <f t="shared" si="394"/>
        <v>0</v>
      </c>
      <c r="S6310" s="4">
        <f t="shared" si="395"/>
        <v>0</v>
      </c>
    </row>
    <row r="6311" spans="1:19" ht="15.6" x14ac:dyDescent="0.3">
      <c r="A6311" t="s">
        <v>6432</v>
      </c>
      <c r="B6311" s="1">
        <v>43428</v>
      </c>
      <c r="C6311" s="1">
        <v>43428</v>
      </c>
      <c r="D6311">
        <f t="shared" si="392"/>
        <v>2018</v>
      </c>
      <c r="E6311" t="str">
        <f t="shared" si="393"/>
        <v>Nov</v>
      </c>
      <c r="F6311" t="s">
        <v>30</v>
      </c>
      <c r="G6311" t="s">
        <v>1743</v>
      </c>
      <c r="H6311" s="2" t="s">
        <v>22</v>
      </c>
      <c r="I6311" t="s">
        <v>32</v>
      </c>
      <c r="J6311" t="s">
        <v>33</v>
      </c>
      <c r="K6311">
        <v>94109</v>
      </c>
      <c r="L6311" t="s">
        <v>34</v>
      </c>
      <c r="M6311" t="s">
        <v>6431</v>
      </c>
      <c r="N6311" t="s">
        <v>128</v>
      </c>
      <c r="O6311" t="s">
        <v>6026</v>
      </c>
      <c r="P6311" s="4">
        <v>7.78</v>
      </c>
      <c r="Q6311" s="4">
        <v>18</v>
      </c>
      <c r="R6311" s="4">
        <f t="shared" si="394"/>
        <v>-10.219999999999999</v>
      </c>
      <c r="S6311" s="4">
        <f t="shared" si="395"/>
        <v>-1.5329999999999997</v>
      </c>
    </row>
    <row r="6312" spans="1:19" ht="15.6" x14ac:dyDescent="0.3">
      <c r="A6312" t="s">
        <v>3468</v>
      </c>
      <c r="B6312" s="1">
        <v>42323</v>
      </c>
      <c r="C6312" s="1">
        <v>42329</v>
      </c>
      <c r="D6312">
        <f t="shared" si="392"/>
        <v>2015</v>
      </c>
      <c r="E6312" t="str">
        <f t="shared" si="393"/>
        <v>Nov</v>
      </c>
      <c r="F6312" t="s">
        <v>37</v>
      </c>
      <c r="G6312" t="s">
        <v>2613</v>
      </c>
      <c r="H6312" s="2" t="s">
        <v>22</v>
      </c>
      <c r="I6312" t="s">
        <v>3469</v>
      </c>
      <c r="J6312" t="s">
        <v>250</v>
      </c>
      <c r="K6312">
        <v>37604</v>
      </c>
      <c r="L6312" t="s">
        <v>44</v>
      </c>
      <c r="M6312" t="s">
        <v>6431</v>
      </c>
      <c r="N6312" t="s">
        <v>128</v>
      </c>
      <c r="O6312" t="s">
        <v>6026</v>
      </c>
      <c r="P6312" s="4">
        <v>24.896000000000001</v>
      </c>
      <c r="Q6312" s="4">
        <v>24.896000000000001</v>
      </c>
      <c r="R6312" s="4">
        <f t="shared" si="394"/>
        <v>0</v>
      </c>
      <c r="S6312" s="4">
        <f t="shared" si="395"/>
        <v>0</v>
      </c>
    </row>
    <row r="6313" spans="1:19" x14ac:dyDescent="0.3">
      <c r="A6313" t="s">
        <v>6433</v>
      </c>
      <c r="B6313" s="1">
        <v>42074</v>
      </c>
      <c r="C6313" s="1">
        <v>42077</v>
      </c>
      <c r="D6313">
        <f t="shared" si="392"/>
        <v>2015</v>
      </c>
      <c r="E6313" t="str">
        <f t="shared" si="393"/>
        <v>Mar</v>
      </c>
      <c r="F6313" t="s">
        <v>67</v>
      </c>
      <c r="G6313" t="s">
        <v>104</v>
      </c>
      <c r="H6313" t="s">
        <v>105</v>
      </c>
      <c r="I6313" t="s">
        <v>61</v>
      </c>
      <c r="J6313" t="s">
        <v>62</v>
      </c>
      <c r="K6313">
        <v>10024</v>
      </c>
      <c r="L6313" t="s">
        <v>54</v>
      </c>
      <c r="M6313" t="s">
        <v>6431</v>
      </c>
      <c r="N6313" t="s">
        <v>128</v>
      </c>
      <c r="O6313" t="s">
        <v>6026</v>
      </c>
      <c r="P6313" s="4">
        <v>108.92</v>
      </c>
      <c r="Q6313" s="4">
        <v>108.92</v>
      </c>
      <c r="R6313" s="4">
        <f t="shared" si="394"/>
        <v>0</v>
      </c>
      <c r="S6313" s="4">
        <f t="shared" si="395"/>
        <v>0</v>
      </c>
    </row>
    <row r="6314" spans="1:19" ht="15.6" x14ac:dyDescent="0.3">
      <c r="A6314" t="s">
        <v>1689</v>
      </c>
      <c r="B6314" s="1">
        <v>42325</v>
      </c>
      <c r="C6314" s="1">
        <v>42332</v>
      </c>
      <c r="D6314">
        <f t="shared" si="392"/>
        <v>2015</v>
      </c>
      <c r="E6314" t="str">
        <f t="shared" si="393"/>
        <v>Nov</v>
      </c>
      <c r="F6314" t="s">
        <v>37</v>
      </c>
      <c r="G6314" t="s">
        <v>1690</v>
      </c>
      <c r="H6314" s="2" t="s">
        <v>22</v>
      </c>
      <c r="I6314" t="s">
        <v>100</v>
      </c>
      <c r="J6314" t="s">
        <v>101</v>
      </c>
      <c r="K6314">
        <v>19143</v>
      </c>
      <c r="L6314" t="s">
        <v>54</v>
      </c>
      <c r="M6314" t="s">
        <v>6431</v>
      </c>
      <c r="N6314" t="s">
        <v>128</v>
      </c>
      <c r="O6314" t="s">
        <v>6026</v>
      </c>
      <c r="P6314" s="4">
        <v>12.448</v>
      </c>
      <c r="Q6314" s="4">
        <v>12.448</v>
      </c>
      <c r="R6314" s="4">
        <f t="shared" si="394"/>
        <v>0</v>
      </c>
      <c r="S6314" s="4">
        <f t="shared" si="395"/>
        <v>0</v>
      </c>
    </row>
    <row r="6315" spans="1:19" ht="15.6" x14ac:dyDescent="0.3">
      <c r="A6315" t="s">
        <v>4829</v>
      </c>
      <c r="B6315" s="1">
        <v>43159</v>
      </c>
      <c r="C6315" s="1">
        <v>43165</v>
      </c>
      <c r="D6315">
        <f t="shared" si="392"/>
        <v>2018</v>
      </c>
      <c r="E6315" t="str">
        <f t="shared" si="393"/>
        <v>Feb</v>
      </c>
      <c r="F6315" t="s">
        <v>37</v>
      </c>
      <c r="G6315" t="s">
        <v>1491</v>
      </c>
      <c r="H6315" s="2" t="s">
        <v>22</v>
      </c>
      <c r="I6315" t="s">
        <v>2068</v>
      </c>
      <c r="J6315" t="s">
        <v>310</v>
      </c>
      <c r="K6315">
        <v>6457</v>
      </c>
      <c r="L6315" t="s">
        <v>54</v>
      </c>
      <c r="M6315" t="s">
        <v>6431</v>
      </c>
      <c r="N6315" t="s">
        <v>128</v>
      </c>
      <c r="O6315" t="s">
        <v>6026</v>
      </c>
      <c r="P6315" s="4">
        <v>7.78</v>
      </c>
      <c r="Q6315" s="4">
        <v>18</v>
      </c>
      <c r="R6315" s="4">
        <f t="shared" si="394"/>
        <v>-10.219999999999999</v>
      </c>
      <c r="S6315" s="4">
        <f t="shared" si="395"/>
        <v>-1.5329999999999997</v>
      </c>
    </row>
    <row r="6316" spans="1:19" ht="15.6" x14ac:dyDescent="0.3">
      <c r="A6316" t="s">
        <v>3690</v>
      </c>
      <c r="B6316" s="1">
        <v>43439</v>
      </c>
      <c r="C6316" s="1">
        <v>43442</v>
      </c>
      <c r="D6316">
        <f t="shared" si="392"/>
        <v>2018</v>
      </c>
      <c r="E6316" t="str">
        <f t="shared" si="393"/>
        <v>Dec</v>
      </c>
      <c r="F6316" t="s">
        <v>20</v>
      </c>
      <c r="G6316" t="s">
        <v>480</v>
      </c>
      <c r="H6316" s="2" t="s">
        <v>22</v>
      </c>
      <c r="I6316" t="s">
        <v>182</v>
      </c>
      <c r="J6316" t="s">
        <v>653</v>
      </c>
      <c r="K6316">
        <v>47201</v>
      </c>
      <c r="L6316" t="s">
        <v>25</v>
      </c>
      <c r="M6316" t="s">
        <v>6431</v>
      </c>
      <c r="N6316" t="s">
        <v>128</v>
      </c>
      <c r="O6316" t="s">
        <v>6026</v>
      </c>
      <c r="P6316" s="4">
        <v>38.9</v>
      </c>
      <c r="Q6316" s="4">
        <v>38.9</v>
      </c>
      <c r="R6316" s="4">
        <f t="shared" si="394"/>
        <v>0</v>
      </c>
      <c r="S6316" s="4">
        <f t="shared" si="395"/>
        <v>0</v>
      </c>
    </row>
    <row r="6317" spans="1:19" ht="15.6" x14ac:dyDescent="0.3">
      <c r="A6317" t="s">
        <v>1038</v>
      </c>
      <c r="B6317" s="1">
        <v>42970</v>
      </c>
      <c r="C6317" s="1">
        <v>42977</v>
      </c>
      <c r="D6317">
        <f t="shared" si="392"/>
        <v>2017</v>
      </c>
      <c r="E6317" t="str">
        <f t="shared" si="393"/>
        <v>Aug</v>
      </c>
      <c r="F6317" t="s">
        <v>37</v>
      </c>
      <c r="G6317" t="s">
        <v>1039</v>
      </c>
      <c r="H6317" s="2" t="s">
        <v>22</v>
      </c>
      <c r="I6317" t="s">
        <v>69</v>
      </c>
      <c r="J6317" t="s">
        <v>70</v>
      </c>
      <c r="K6317">
        <v>98105</v>
      </c>
      <c r="L6317" t="s">
        <v>34</v>
      </c>
      <c r="M6317" t="s">
        <v>6434</v>
      </c>
      <c r="N6317" t="s">
        <v>128</v>
      </c>
      <c r="O6317" t="s">
        <v>6026</v>
      </c>
      <c r="P6317" s="4">
        <v>34.68</v>
      </c>
      <c r="Q6317" s="4">
        <v>34.68</v>
      </c>
      <c r="R6317" s="4">
        <f t="shared" si="394"/>
        <v>0</v>
      </c>
      <c r="S6317" s="4">
        <f t="shared" si="395"/>
        <v>0</v>
      </c>
    </row>
    <row r="6318" spans="1:19" ht="15.6" x14ac:dyDescent="0.3">
      <c r="A6318" t="s">
        <v>1653</v>
      </c>
      <c r="B6318" s="1">
        <v>43416</v>
      </c>
      <c r="C6318" s="1">
        <v>43416</v>
      </c>
      <c r="D6318">
        <f t="shared" si="392"/>
        <v>2018</v>
      </c>
      <c r="E6318" t="str">
        <f t="shared" si="393"/>
        <v>Nov</v>
      </c>
      <c r="F6318" t="s">
        <v>30</v>
      </c>
      <c r="G6318" t="s">
        <v>1654</v>
      </c>
      <c r="H6318" s="2" t="s">
        <v>22</v>
      </c>
      <c r="I6318" t="s">
        <v>1301</v>
      </c>
      <c r="J6318" t="s">
        <v>178</v>
      </c>
      <c r="K6318">
        <v>85301</v>
      </c>
      <c r="L6318" t="s">
        <v>34</v>
      </c>
      <c r="M6318" t="s">
        <v>6434</v>
      </c>
      <c r="N6318" t="s">
        <v>128</v>
      </c>
      <c r="O6318" t="s">
        <v>6026</v>
      </c>
      <c r="P6318" s="4">
        <v>23.12</v>
      </c>
      <c r="Q6318" s="4">
        <v>100</v>
      </c>
      <c r="R6318" s="4">
        <f t="shared" si="394"/>
        <v>-76.88</v>
      </c>
      <c r="S6318" s="4">
        <f t="shared" si="395"/>
        <v>-11.531999999999998</v>
      </c>
    </row>
    <row r="6319" spans="1:19" ht="15.6" x14ac:dyDescent="0.3">
      <c r="A6319" t="s">
        <v>2155</v>
      </c>
      <c r="B6319" s="1">
        <v>42242</v>
      </c>
      <c r="C6319" s="1">
        <v>42248</v>
      </c>
      <c r="D6319">
        <f t="shared" si="392"/>
        <v>2015</v>
      </c>
      <c r="E6319" t="str">
        <f t="shared" si="393"/>
        <v>Aug</v>
      </c>
      <c r="F6319" t="s">
        <v>37</v>
      </c>
      <c r="G6319" t="s">
        <v>2156</v>
      </c>
      <c r="H6319" s="2" t="s">
        <v>22</v>
      </c>
      <c r="I6319" t="s">
        <v>466</v>
      </c>
      <c r="J6319" t="s">
        <v>53</v>
      </c>
      <c r="K6319">
        <v>19711</v>
      </c>
      <c r="L6319" t="s">
        <v>54</v>
      </c>
      <c r="M6319" t="s">
        <v>6434</v>
      </c>
      <c r="N6319" t="s">
        <v>128</v>
      </c>
      <c r="O6319" t="s">
        <v>6026</v>
      </c>
      <c r="P6319" s="4">
        <v>17.34</v>
      </c>
      <c r="Q6319" s="4">
        <v>18</v>
      </c>
      <c r="R6319" s="4">
        <f t="shared" si="394"/>
        <v>-0.66000000000000014</v>
      </c>
      <c r="S6319" s="4">
        <f t="shared" si="395"/>
        <v>-9.9000000000000019E-2</v>
      </c>
    </row>
    <row r="6320" spans="1:19" x14ac:dyDescent="0.3">
      <c r="A6320" t="s">
        <v>6435</v>
      </c>
      <c r="B6320" s="1">
        <v>42515</v>
      </c>
      <c r="C6320" s="1">
        <v>42518</v>
      </c>
      <c r="D6320">
        <f t="shared" si="392"/>
        <v>2016</v>
      </c>
      <c r="E6320" t="str">
        <f t="shared" si="393"/>
        <v>May</v>
      </c>
      <c r="F6320" t="s">
        <v>20</v>
      </c>
      <c r="G6320" t="s">
        <v>1233</v>
      </c>
      <c r="H6320" t="s">
        <v>51</v>
      </c>
      <c r="I6320" t="s">
        <v>5508</v>
      </c>
      <c r="J6320" t="s">
        <v>109</v>
      </c>
      <c r="K6320">
        <v>76117</v>
      </c>
      <c r="L6320" t="s">
        <v>25</v>
      </c>
      <c r="M6320" t="s">
        <v>6434</v>
      </c>
      <c r="N6320" t="s">
        <v>128</v>
      </c>
      <c r="O6320" t="s">
        <v>6026</v>
      </c>
      <c r="P6320" s="4">
        <v>32.368000000000002</v>
      </c>
      <c r="Q6320" s="4">
        <v>32.368000000000002</v>
      </c>
      <c r="R6320" s="4">
        <f t="shared" si="394"/>
        <v>0</v>
      </c>
      <c r="S6320" s="4">
        <f t="shared" si="395"/>
        <v>0</v>
      </c>
    </row>
    <row r="6321" spans="1:19" ht="15.6" x14ac:dyDescent="0.3">
      <c r="A6321" t="s">
        <v>3103</v>
      </c>
      <c r="B6321" s="1">
        <v>42683</v>
      </c>
      <c r="C6321" s="1">
        <v>42687</v>
      </c>
      <c r="D6321">
        <f t="shared" si="392"/>
        <v>2016</v>
      </c>
      <c r="E6321" t="str">
        <f t="shared" si="393"/>
        <v>Nov</v>
      </c>
      <c r="F6321" t="s">
        <v>37</v>
      </c>
      <c r="G6321" t="s">
        <v>408</v>
      </c>
      <c r="H6321" s="2" t="s">
        <v>22</v>
      </c>
      <c r="I6321" t="s">
        <v>191</v>
      </c>
      <c r="J6321" t="s">
        <v>192</v>
      </c>
      <c r="K6321">
        <v>65807</v>
      </c>
      <c r="L6321" t="s">
        <v>25</v>
      </c>
      <c r="M6321" t="s">
        <v>6434</v>
      </c>
      <c r="N6321" t="s">
        <v>128</v>
      </c>
      <c r="O6321" t="s">
        <v>6026</v>
      </c>
      <c r="P6321" s="4">
        <v>17.34</v>
      </c>
      <c r="Q6321" s="4">
        <v>80</v>
      </c>
      <c r="R6321" s="4">
        <f t="shared" si="394"/>
        <v>-62.66</v>
      </c>
      <c r="S6321" s="4">
        <f t="shared" si="395"/>
        <v>-9.3989999999999991</v>
      </c>
    </row>
    <row r="6322" spans="1:19" ht="15.6" x14ac:dyDescent="0.3">
      <c r="A6322" t="s">
        <v>546</v>
      </c>
      <c r="B6322" s="1">
        <v>42729</v>
      </c>
      <c r="C6322" s="1">
        <v>42736</v>
      </c>
      <c r="D6322">
        <f t="shared" si="392"/>
        <v>2016</v>
      </c>
      <c r="E6322" t="str">
        <f t="shared" si="393"/>
        <v>Dec</v>
      </c>
      <c r="F6322" t="s">
        <v>37</v>
      </c>
      <c r="G6322" t="s">
        <v>547</v>
      </c>
      <c r="H6322" s="2" t="s">
        <v>22</v>
      </c>
      <c r="I6322" t="s">
        <v>97</v>
      </c>
      <c r="J6322" t="s">
        <v>89</v>
      </c>
      <c r="K6322">
        <v>48227</v>
      </c>
      <c r="L6322" t="s">
        <v>25</v>
      </c>
      <c r="M6322" t="s">
        <v>6434</v>
      </c>
      <c r="N6322" t="s">
        <v>128</v>
      </c>
      <c r="O6322" t="s">
        <v>6026</v>
      </c>
      <c r="P6322" s="4">
        <v>17.34</v>
      </c>
      <c r="Q6322" s="4">
        <v>18</v>
      </c>
      <c r="R6322" s="4">
        <f t="shared" si="394"/>
        <v>-0.66000000000000014</v>
      </c>
      <c r="S6322" s="4">
        <f t="shared" si="395"/>
        <v>-9.9000000000000019E-2</v>
      </c>
    </row>
    <row r="6323" spans="1:19" ht="15.6" x14ac:dyDescent="0.3">
      <c r="A6323" t="s">
        <v>6436</v>
      </c>
      <c r="B6323" s="1">
        <v>42898</v>
      </c>
      <c r="C6323" s="1">
        <v>42903</v>
      </c>
      <c r="D6323">
        <f t="shared" si="392"/>
        <v>2017</v>
      </c>
      <c r="E6323" t="str">
        <f t="shared" si="393"/>
        <v>Jun</v>
      </c>
      <c r="F6323" t="s">
        <v>37</v>
      </c>
      <c r="G6323" t="s">
        <v>1575</v>
      </c>
      <c r="H6323" s="2" t="s">
        <v>22</v>
      </c>
      <c r="I6323" t="s">
        <v>23</v>
      </c>
      <c r="J6323" t="s">
        <v>24</v>
      </c>
      <c r="K6323">
        <v>60610</v>
      </c>
      <c r="L6323" t="s">
        <v>25</v>
      </c>
      <c r="M6323" t="s">
        <v>6434</v>
      </c>
      <c r="N6323" t="s">
        <v>110</v>
      </c>
      <c r="O6323" t="s">
        <v>6026</v>
      </c>
      <c r="P6323" s="4">
        <v>23.12</v>
      </c>
      <c r="Q6323" s="4">
        <v>18</v>
      </c>
      <c r="R6323" s="4">
        <f t="shared" si="394"/>
        <v>5.120000000000001</v>
      </c>
      <c r="S6323" s="4">
        <f t="shared" si="395"/>
        <v>0.76800000000000013</v>
      </c>
    </row>
    <row r="6324" spans="1:19" ht="15.6" x14ac:dyDescent="0.3">
      <c r="A6324" t="s">
        <v>6437</v>
      </c>
      <c r="B6324" s="1">
        <v>43042</v>
      </c>
      <c r="C6324" s="1">
        <v>43048</v>
      </c>
      <c r="D6324">
        <f t="shared" si="392"/>
        <v>2017</v>
      </c>
      <c r="E6324" t="str">
        <f t="shared" si="393"/>
        <v>Nov</v>
      </c>
      <c r="F6324" t="s">
        <v>37</v>
      </c>
      <c r="G6324" t="s">
        <v>3596</v>
      </c>
      <c r="H6324" s="2" t="s">
        <v>22</v>
      </c>
      <c r="I6324" t="s">
        <v>116</v>
      </c>
      <c r="J6324" t="s">
        <v>109</v>
      </c>
      <c r="K6324">
        <v>75217</v>
      </c>
      <c r="L6324" t="s">
        <v>25</v>
      </c>
      <c r="M6324" t="s">
        <v>6434</v>
      </c>
      <c r="N6324" t="s">
        <v>128</v>
      </c>
      <c r="O6324" t="s">
        <v>6026</v>
      </c>
      <c r="P6324" s="4">
        <v>9.2479999999999993</v>
      </c>
      <c r="Q6324" s="4">
        <v>18</v>
      </c>
      <c r="R6324" s="4">
        <f t="shared" si="394"/>
        <v>-8.7520000000000007</v>
      </c>
      <c r="S6324" s="4">
        <f t="shared" si="395"/>
        <v>-1.3128</v>
      </c>
    </row>
    <row r="6325" spans="1:19" ht="15.6" x14ac:dyDescent="0.3">
      <c r="A6325" t="s">
        <v>6438</v>
      </c>
      <c r="B6325" s="1">
        <v>42210</v>
      </c>
      <c r="C6325" s="1">
        <v>42212</v>
      </c>
      <c r="D6325">
        <f t="shared" si="392"/>
        <v>2015</v>
      </c>
      <c r="E6325" t="str">
        <f t="shared" si="393"/>
        <v>Jul</v>
      </c>
      <c r="F6325" t="s">
        <v>67</v>
      </c>
      <c r="G6325" t="s">
        <v>851</v>
      </c>
      <c r="H6325" s="2" t="s">
        <v>22</v>
      </c>
      <c r="I6325" t="s">
        <v>47</v>
      </c>
      <c r="J6325" t="s">
        <v>33</v>
      </c>
      <c r="K6325">
        <v>90045</v>
      </c>
      <c r="L6325" t="s">
        <v>34</v>
      </c>
      <c r="M6325" t="s">
        <v>6439</v>
      </c>
      <c r="N6325" t="s">
        <v>128</v>
      </c>
      <c r="O6325" t="s">
        <v>6026</v>
      </c>
      <c r="P6325" s="4">
        <v>6.48</v>
      </c>
      <c r="Q6325" s="4">
        <v>5</v>
      </c>
      <c r="R6325" s="4">
        <f t="shared" si="394"/>
        <v>1.4800000000000004</v>
      </c>
      <c r="S6325" s="4">
        <f t="shared" si="395"/>
        <v>0.22200000000000006</v>
      </c>
    </row>
    <row r="6326" spans="1:19" x14ac:dyDescent="0.3">
      <c r="A6326" t="s">
        <v>6440</v>
      </c>
      <c r="B6326" s="1">
        <v>42994</v>
      </c>
      <c r="C6326" s="1">
        <v>43000</v>
      </c>
      <c r="D6326">
        <f t="shared" si="392"/>
        <v>2017</v>
      </c>
      <c r="E6326" t="str">
        <f t="shared" si="393"/>
        <v>Sep</v>
      </c>
      <c r="F6326" t="s">
        <v>37</v>
      </c>
      <c r="G6326" t="s">
        <v>655</v>
      </c>
      <c r="H6326" t="s">
        <v>51</v>
      </c>
      <c r="I6326" t="s">
        <v>511</v>
      </c>
      <c r="J6326" t="s">
        <v>33</v>
      </c>
      <c r="K6326">
        <v>92677</v>
      </c>
      <c r="L6326" t="s">
        <v>34</v>
      </c>
      <c r="M6326" t="s">
        <v>6439</v>
      </c>
      <c r="N6326" t="s">
        <v>128</v>
      </c>
      <c r="O6326" t="s">
        <v>6026</v>
      </c>
      <c r="P6326" s="4">
        <v>12.96</v>
      </c>
      <c r="Q6326" s="4">
        <v>12.96</v>
      </c>
      <c r="R6326" s="4">
        <f t="shared" si="394"/>
        <v>0</v>
      </c>
      <c r="S6326" s="4">
        <f t="shared" si="395"/>
        <v>0</v>
      </c>
    </row>
    <row r="6327" spans="1:19" ht="15.6" x14ac:dyDescent="0.3">
      <c r="A6327" t="s">
        <v>6441</v>
      </c>
      <c r="B6327" s="1">
        <v>42098</v>
      </c>
      <c r="C6327" s="1">
        <v>42102</v>
      </c>
      <c r="D6327">
        <f t="shared" si="392"/>
        <v>2015</v>
      </c>
      <c r="E6327" t="str">
        <f t="shared" si="393"/>
        <v>Apr</v>
      </c>
      <c r="F6327" t="s">
        <v>37</v>
      </c>
      <c r="G6327" t="s">
        <v>866</v>
      </c>
      <c r="H6327" s="2" t="s">
        <v>22</v>
      </c>
      <c r="I6327" t="s">
        <v>42</v>
      </c>
      <c r="J6327" t="s">
        <v>43</v>
      </c>
      <c r="K6327">
        <v>70506</v>
      </c>
      <c r="L6327" t="s">
        <v>44</v>
      </c>
      <c r="M6327" t="s">
        <v>6439</v>
      </c>
      <c r="N6327" t="s">
        <v>128</v>
      </c>
      <c r="O6327" t="s">
        <v>6026</v>
      </c>
      <c r="P6327" s="4">
        <v>12.96</v>
      </c>
      <c r="Q6327" s="4">
        <v>12.96</v>
      </c>
      <c r="R6327" s="4">
        <f t="shared" si="394"/>
        <v>0</v>
      </c>
      <c r="S6327" s="4">
        <f t="shared" si="395"/>
        <v>0</v>
      </c>
    </row>
    <row r="6328" spans="1:19" ht="15.6" x14ac:dyDescent="0.3">
      <c r="A6328" t="s">
        <v>6442</v>
      </c>
      <c r="B6328" s="1">
        <v>42340</v>
      </c>
      <c r="C6328" s="1">
        <v>42347</v>
      </c>
      <c r="D6328">
        <f t="shared" si="392"/>
        <v>2015</v>
      </c>
      <c r="E6328" t="str">
        <f t="shared" si="393"/>
        <v>Dec</v>
      </c>
      <c r="F6328" t="s">
        <v>37</v>
      </c>
      <c r="G6328" t="s">
        <v>1457</v>
      </c>
      <c r="H6328" s="2" t="s">
        <v>22</v>
      </c>
      <c r="I6328" t="s">
        <v>457</v>
      </c>
      <c r="J6328" t="s">
        <v>183</v>
      </c>
      <c r="K6328">
        <v>30328</v>
      </c>
      <c r="L6328" t="s">
        <v>44</v>
      </c>
      <c r="M6328" t="s">
        <v>6439</v>
      </c>
      <c r="N6328" t="s">
        <v>128</v>
      </c>
      <c r="O6328" t="s">
        <v>6026</v>
      </c>
      <c r="P6328" s="4">
        <v>15.24</v>
      </c>
      <c r="Q6328" s="4">
        <v>18</v>
      </c>
      <c r="R6328" s="4">
        <f t="shared" si="394"/>
        <v>-2.76</v>
      </c>
      <c r="S6328" s="4">
        <f t="shared" si="395"/>
        <v>-0.41399999999999998</v>
      </c>
    </row>
    <row r="6329" spans="1:19" x14ac:dyDescent="0.3">
      <c r="A6329" t="s">
        <v>3376</v>
      </c>
      <c r="B6329" s="1">
        <v>42982</v>
      </c>
      <c r="C6329" s="1">
        <v>42985</v>
      </c>
      <c r="D6329">
        <f t="shared" si="392"/>
        <v>2017</v>
      </c>
      <c r="E6329" t="str">
        <f t="shared" si="393"/>
        <v>Sep</v>
      </c>
      <c r="F6329" t="s">
        <v>67</v>
      </c>
      <c r="G6329" t="s">
        <v>2016</v>
      </c>
      <c r="H6329" t="s">
        <v>51</v>
      </c>
      <c r="I6329" t="s">
        <v>712</v>
      </c>
      <c r="J6329" t="s">
        <v>250</v>
      </c>
      <c r="K6329">
        <v>37918</v>
      </c>
      <c r="L6329" t="s">
        <v>44</v>
      </c>
      <c r="M6329" t="s">
        <v>6439</v>
      </c>
      <c r="N6329" t="s">
        <v>128</v>
      </c>
      <c r="O6329" t="s">
        <v>6026</v>
      </c>
      <c r="P6329" s="4">
        <v>12.192</v>
      </c>
      <c r="Q6329" s="4">
        <v>12.192</v>
      </c>
      <c r="R6329" s="4">
        <f t="shared" si="394"/>
        <v>0</v>
      </c>
      <c r="S6329" s="4">
        <f t="shared" si="395"/>
        <v>0</v>
      </c>
    </row>
    <row r="6330" spans="1:19" x14ac:dyDescent="0.3">
      <c r="A6330" t="s">
        <v>1113</v>
      </c>
      <c r="B6330" s="1">
        <v>42308</v>
      </c>
      <c r="C6330" s="1">
        <v>42310</v>
      </c>
      <c r="D6330">
        <f t="shared" si="392"/>
        <v>2015</v>
      </c>
      <c r="E6330" t="str">
        <f t="shared" si="393"/>
        <v>Oct</v>
      </c>
      <c r="F6330" t="s">
        <v>67</v>
      </c>
      <c r="G6330" t="s">
        <v>430</v>
      </c>
      <c r="H6330" t="s">
        <v>105</v>
      </c>
      <c r="I6330" t="s">
        <v>1114</v>
      </c>
      <c r="J6330" t="s">
        <v>58</v>
      </c>
      <c r="K6330">
        <v>2920</v>
      </c>
      <c r="L6330" t="s">
        <v>54</v>
      </c>
      <c r="M6330" t="s">
        <v>6439</v>
      </c>
      <c r="N6330" t="s">
        <v>128</v>
      </c>
      <c r="O6330" t="s">
        <v>6026</v>
      </c>
      <c r="P6330" s="4">
        <v>10.16</v>
      </c>
      <c r="Q6330" s="4">
        <v>10.16</v>
      </c>
      <c r="R6330" s="4">
        <f t="shared" si="394"/>
        <v>0</v>
      </c>
      <c r="S6330" s="4">
        <f t="shared" si="395"/>
        <v>0</v>
      </c>
    </row>
    <row r="6331" spans="1:19" x14ac:dyDescent="0.3">
      <c r="A6331" t="s">
        <v>3351</v>
      </c>
      <c r="B6331" s="1">
        <v>43336</v>
      </c>
      <c r="C6331" s="1">
        <v>43338</v>
      </c>
      <c r="D6331">
        <f t="shared" si="392"/>
        <v>2018</v>
      </c>
      <c r="E6331" t="str">
        <f t="shared" si="393"/>
        <v>Aug</v>
      </c>
      <c r="F6331" t="s">
        <v>67</v>
      </c>
      <c r="G6331" t="s">
        <v>2960</v>
      </c>
      <c r="H6331" t="s">
        <v>105</v>
      </c>
      <c r="I6331" t="s">
        <v>744</v>
      </c>
      <c r="J6331" t="s">
        <v>233</v>
      </c>
      <c r="K6331">
        <v>43130</v>
      </c>
      <c r="L6331" t="s">
        <v>54</v>
      </c>
      <c r="M6331" t="s">
        <v>6439</v>
      </c>
      <c r="N6331" t="s">
        <v>128</v>
      </c>
      <c r="O6331" t="s">
        <v>6026</v>
      </c>
      <c r="P6331" s="4">
        <v>10.368</v>
      </c>
      <c r="Q6331" s="4">
        <v>10.368</v>
      </c>
      <c r="R6331" s="4">
        <f t="shared" si="394"/>
        <v>0</v>
      </c>
      <c r="S6331" s="4">
        <f t="shared" si="395"/>
        <v>0</v>
      </c>
    </row>
    <row r="6332" spans="1:19" ht="15.6" x14ac:dyDescent="0.3">
      <c r="A6332" t="s">
        <v>6443</v>
      </c>
      <c r="B6332" s="1">
        <v>43345</v>
      </c>
      <c r="C6332" s="1">
        <v>43349</v>
      </c>
      <c r="D6332">
        <f t="shared" si="392"/>
        <v>2018</v>
      </c>
      <c r="E6332" t="str">
        <f t="shared" si="393"/>
        <v>Sep</v>
      </c>
      <c r="F6332" t="s">
        <v>37</v>
      </c>
      <c r="G6332" t="s">
        <v>2982</v>
      </c>
      <c r="H6332" s="2" t="s">
        <v>22</v>
      </c>
      <c r="I6332" t="s">
        <v>100</v>
      </c>
      <c r="J6332" t="s">
        <v>101</v>
      </c>
      <c r="K6332">
        <v>19140</v>
      </c>
      <c r="L6332" t="s">
        <v>54</v>
      </c>
      <c r="M6332" t="s">
        <v>6439</v>
      </c>
      <c r="N6332" t="s">
        <v>128</v>
      </c>
      <c r="O6332" t="s">
        <v>6026</v>
      </c>
      <c r="P6332" s="4">
        <v>12.192</v>
      </c>
      <c r="Q6332" s="4">
        <v>12.192</v>
      </c>
      <c r="R6332" s="4">
        <f t="shared" si="394"/>
        <v>0</v>
      </c>
      <c r="S6332" s="4">
        <f t="shared" si="395"/>
        <v>0</v>
      </c>
    </row>
    <row r="6333" spans="1:19" ht="15.6" x14ac:dyDescent="0.3">
      <c r="A6333" t="s">
        <v>3352</v>
      </c>
      <c r="B6333" s="1">
        <v>43394</v>
      </c>
      <c r="C6333" s="1">
        <v>43398</v>
      </c>
      <c r="D6333">
        <f t="shared" si="392"/>
        <v>2018</v>
      </c>
      <c r="E6333" t="str">
        <f t="shared" si="393"/>
        <v>Oct</v>
      </c>
      <c r="F6333" t="s">
        <v>37</v>
      </c>
      <c r="G6333" t="s">
        <v>2547</v>
      </c>
      <c r="H6333" s="2" t="s">
        <v>22</v>
      </c>
      <c r="I6333" t="s">
        <v>419</v>
      </c>
      <c r="J6333" t="s">
        <v>233</v>
      </c>
      <c r="K6333">
        <v>44107</v>
      </c>
      <c r="L6333" t="s">
        <v>54</v>
      </c>
      <c r="M6333" t="s">
        <v>6439</v>
      </c>
      <c r="N6333" t="s">
        <v>128</v>
      </c>
      <c r="O6333" t="s">
        <v>6026</v>
      </c>
      <c r="P6333" s="4">
        <v>4.0640000000000001</v>
      </c>
      <c r="Q6333" s="4">
        <v>5</v>
      </c>
      <c r="R6333" s="4">
        <f t="shared" si="394"/>
        <v>-0.93599999999999994</v>
      </c>
      <c r="S6333" s="4">
        <f t="shared" si="395"/>
        <v>-0.1404</v>
      </c>
    </row>
    <row r="6334" spans="1:19" ht="15.6" x14ac:dyDescent="0.3">
      <c r="A6334" t="s">
        <v>4293</v>
      </c>
      <c r="B6334" s="1">
        <v>42080</v>
      </c>
      <c r="C6334" s="1">
        <v>42080</v>
      </c>
      <c r="D6334">
        <f t="shared" si="392"/>
        <v>2015</v>
      </c>
      <c r="E6334" t="str">
        <f t="shared" si="393"/>
        <v>Mar</v>
      </c>
      <c r="F6334" t="s">
        <v>30</v>
      </c>
      <c r="G6334" t="s">
        <v>1161</v>
      </c>
      <c r="H6334" s="2" t="s">
        <v>22</v>
      </c>
      <c r="I6334" t="s">
        <v>116</v>
      </c>
      <c r="J6334" t="s">
        <v>109</v>
      </c>
      <c r="K6334">
        <v>75217</v>
      </c>
      <c r="L6334" t="s">
        <v>25</v>
      </c>
      <c r="M6334" t="s">
        <v>6439</v>
      </c>
      <c r="N6334" t="s">
        <v>128</v>
      </c>
      <c r="O6334" t="s">
        <v>6026</v>
      </c>
      <c r="P6334" s="4">
        <v>5.1840000000000002</v>
      </c>
      <c r="Q6334" s="4">
        <v>5</v>
      </c>
      <c r="R6334" s="4">
        <f t="shared" si="394"/>
        <v>0.18400000000000016</v>
      </c>
      <c r="S6334" s="4">
        <f t="shared" si="395"/>
        <v>2.7600000000000024E-2</v>
      </c>
    </row>
    <row r="6335" spans="1:19" ht="15.6" x14ac:dyDescent="0.3">
      <c r="A6335" t="s">
        <v>2579</v>
      </c>
      <c r="B6335" s="1">
        <v>43286</v>
      </c>
      <c r="C6335" s="1">
        <v>43291</v>
      </c>
      <c r="D6335">
        <f t="shared" si="392"/>
        <v>2018</v>
      </c>
      <c r="E6335" t="str">
        <f t="shared" si="393"/>
        <v>Jul</v>
      </c>
      <c r="F6335" t="s">
        <v>37</v>
      </c>
      <c r="G6335" t="s">
        <v>1118</v>
      </c>
      <c r="H6335" s="2" t="s">
        <v>22</v>
      </c>
      <c r="I6335" t="s">
        <v>116</v>
      </c>
      <c r="J6335" t="s">
        <v>109</v>
      </c>
      <c r="K6335">
        <v>75220</v>
      </c>
      <c r="L6335" t="s">
        <v>25</v>
      </c>
      <c r="M6335" t="s">
        <v>6439</v>
      </c>
      <c r="N6335" t="s">
        <v>128</v>
      </c>
      <c r="O6335" t="s">
        <v>6026</v>
      </c>
      <c r="P6335" s="4">
        <v>31.103999999999999</v>
      </c>
      <c r="Q6335" s="4">
        <v>31.103999999999999</v>
      </c>
      <c r="R6335" s="4">
        <f t="shared" si="394"/>
        <v>0</v>
      </c>
      <c r="S6335" s="4">
        <f t="shared" si="395"/>
        <v>0</v>
      </c>
    </row>
    <row r="6336" spans="1:19" ht="15.6" x14ac:dyDescent="0.3">
      <c r="A6336" t="s">
        <v>978</v>
      </c>
      <c r="B6336" s="1">
        <v>42348</v>
      </c>
      <c r="C6336" s="1">
        <v>42352</v>
      </c>
      <c r="D6336">
        <f t="shared" si="392"/>
        <v>2015</v>
      </c>
      <c r="E6336" t="str">
        <f t="shared" si="393"/>
        <v>Dec</v>
      </c>
      <c r="F6336" t="s">
        <v>37</v>
      </c>
      <c r="G6336" t="s">
        <v>572</v>
      </c>
      <c r="H6336" s="2" t="s">
        <v>22</v>
      </c>
      <c r="I6336" t="s">
        <v>979</v>
      </c>
      <c r="J6336" t="s">
        <v>980</v>
      </c>
      <c r="K6336">
        <v>83605</v>
      </c>
      <c r="L6336" t="s">
        <v>34</v>
      </c>
      <c r="M6336" t="s">
        <v>6444</v>
      </c>
      <c r="N6336" t="s">
        <v>128</v>
      </c>
      <c r="O6336" t="s">
        <v>6026</v>
      </c>
      <c r="P6336" s="4">
        <v>91.36</v>
      </c>
      <c r="Q6336" s="4">
        <v>91.36</v>
      </c>
      <c r="R6336" s="4">
        <f t="shared" si="394"/>
        <v>0</v>
      </c>
      <c r="S6336" s="4">
        <f t="shared" si="395"/>
        <v>0</v>
      </c>
    </row>
    <row r="6337" spans="1:19" ht="15.6" x14ac:dyDescent="0.3">
      <c r="A6337" t="s">
        <v>911</v>
      </c>
      <c r="B6337" s="1">
        <v>42705</v>
      </c>
      <c r="C6337" s="1">
        <v>42709</v>
      </c>
      <c r="D6337">
        <f t="shared" si="392"/>
        <v>2016</v>
      </c>
      <c r="E6337" t="str">
        <f t="shared" si="393"/>
        <v>Dec</v>
      </c>
      <c r="F6337" t="s">
        <v>67</v>
      </c>
      <c r="G6337" t="s">
        <v>912</v>
      </c>
      <c r="H6337" s="2" t="s">
        <v>22</v>
      </c>
      <c r="I6337" t="s">
        <v>69</v>
      </c>
      <c r="J6337" t="s">
        <v>70</v>
      </c>
      <c r="K6337">
        <v>98105</v>
      </c>
      <c r="L6337" t="s">
        <v>34</v>
      </c>
      <c r="M6337" t="s">
        <v>6444</v>
      </c>
      <c r="N6337" t="s">
        <v>128</v>
      </c>
      <c r="O6337" t="s">
        <v>6026</v>
      </c>
      <c r="P6337" s="4">
        <v>114.2</v>
      </c>
      <c r="Q6337" s="4">
        <v>114.2</v>
      </c>
      <c r="R6337" s="4">
        <f t="shared" si="394"/>
        <v>0</v>
      </c>
      <c r="S6337" s="4">
        <f t="shared" si="395"/>
        <v>0</v>
      </c>
    </row>
    <row r="6338" spans="1:19" x14ac:dyDescent="0.3">
      <c r="A6338" t="s">
        <v>6445</v>
      </c>
      <c r="B6338" s="1">
        <v>42997</v>
      </c>
      <c r="C6338" s="1">
        <v>43001</v>
      </c>
      <c r="D6338">
        <f t="shared" ref="D6338:D6401" si="396">YEAR(B6338)</f>
        <v>2017</v>
      </c>
      <c r="E6338" t="str">
        <f t="shared" ref="E6338:E6401" si="397">TEXT(B6338,"mmm")</f>
        <v>Sep</v>
      </c>
      <c r="F6338" t="s">
        <v>37</v>
      </c>
      <c r="G6338" t="s">
        <v>616</v>
      </c>
      <c r="H6338" t="s">
        <v>51</v>
      </c>
      <c r="I6338" t="s">
        <v>2538</v>
      </c>
      <c r="J6338" t="s">
        <v>33</v>
      </c>
      <c r="K6338">
        <v>95207</v>
      </c>
      <c r="L6338" t="s">
        <v>34</v>
      </c>
      <c r="M6338" t="s">
        <v>6444</v>
      </c>
      <c r="N6338" t="s">
        <v>128</v>
      </c>
      <c r="O6338" t="s">
        <v>6026</v>
      </c>
      <c r="P6338" s="4">
        <v>159.88</v>
      </c>
      <c r="Q6338" s="4">
        <v>159.88</v>
      </c>
      <c r="R6338" s="4">
        <f t="shared" si="394"/>
        <v>0</v>
      </c>
      <c r="S6338" s="4">
        <f t="shared" si="395"/>
        <v>0</v>
      </c>
    </row>
    <row r="6339" spans="1:19" x14ac:dyDescent="0.3">
      <c r="A6339" t="s">
        <v>4426</v>
      </c>
      <c r="B6339" s="1">
        <v>42638</v>
      </c>
      <c r="C6339" s="1">
        <v>42642</v>
      </c>
      <c r="D6339">
        <f t="shared" si="396"/>
        <v>2016</v>
      </c>
      <c r="E6339" t="str">
        <f t="shared" si="397"/>
        <v>Sep</v>
      </c>
      <c r="F6339" t="s">
        <v>37</v>
      </c>
      <c r="G6339" t="s">
        <v>993</v>
      </c>
      <c r="H6339" t="s">
        <v>51</v>
      </c>
      <c r="I6339" t="s">
        <v>1134</v>
      </c>
      <c r="J6339" t="s">
        <v>310</v>
      </c>
      <c r="K6339">
        <v>6450</v>
      </c>
      <c r="L6339" t="s">
        <v>54</v>
      </c>
      <c r="M6339" t="s">
        <v>6444</v>
      </c>
      <c r="N6339" t="s">
        <v>128</v>
      </c>
      <c r="O6339" t="s">
        <v>6026</v>
      </c>
      <c r="P6339" s="4">
        <v>45.68</v>
      </c>
      <c r="Q6339" s="4">
        <v>45.68</v>
      </c>
      <c r="R6339" s="4">
        <f t="shared" ref="R6339:R6402" si="398">P6339-Q6339</f>
        <v>0</v>
      </c>
      <c r="S6339" s="4">
        <f t="shared" ref="S6339:S6402" si="399">0.15*R6339</f>
        <v>0</v>
      </c>
    </row>
    <row r="6340" spans="1:19" ht="15.6" x14ac:dyDescent="0.3">
      <c r="A6340" t="s">
        <v>3684</v>
      </c>
      <c r="B6340" s="1">
        <v>43452</v>
      </c>
      <c r="C6340" s="1">
        <v>43457</v>
      </c>
      <c r="D6340">
        <f t="shared" si="396"/>
        <v>2018</v>
      </c>
      <c r="E6340" t="str">
        <f t="shared" si="397"/>
        <v>Dec</v>
      </c>
      <c r="F6340" t="s">
        <v>37</v>
      </c>
      <c r="G6340" t="s">
        <v>719</v>
      </c>
      <c r="H6340" s="2" t="s">
        <v>22</v>
      </c>
      <c r="I6340" t="s">
        <v>182</v>
      </c>
      <c r="J6340" t="s">
        <v>233</v>
      </c>
      <c r="K6340">
        <v>43229</v>
      </c>
      <c r="L6340" t="s">
        <v>54</v>
      </c>
      <c r="M6340" t="s">
        <v>6444</v>
      </c>
      <c r="N6340" t="s">
        <v>128</v>
      </c>
      <c r="O6340" t="s">
        <v>6026</v>
      </c>
      <c r="P6340" s="4">
        <v>91.36</v>
      </c>
      <c r="Q6340" s="4">
        <v>91.36</v>
      </c>
      <c r="R6340" s="4">
        <f t="shared" si="398"/>
        <v>0</v>
      </c>
      <c r="S6340" s="4">
        <f t="shared" si="399"/>
        <v>0</v>
      </c>
    </row>
    <row r="6341" spans="1:19" x14ac:dyDescent="0.3">
      <c r="A6341" t="s">
        <v>1149</v>
      </c>
      <c r="B6341" s="1">
        <v>42983</v>
      </c>
      <c r="C6341" s="1">
        <v>42985</v>
      </c>
      <c r="D6341">
        <f t="shared" si="396"/>
        <v>2017</v>
      </c>
      <c r="E6341" t="str">
        <f t="shared" si="397"/>
        <v>Sep</v>
      </c>
      <c r="F6341" t="s">
        <v>67</v>
      </c>
      <c r="G6341" t="s">
        <v>985</v>
      </c>
      <c r="H6341" t="s">
        <v>51</v>
      </c>
      <c r="I6341" t="s">
        <v>97</v>
      </c>
      <c r="J6341" t="s">
        <v>89</v>
      </c>
      <c r="K6341">
        <v>48227</v>
      </c>
      <c r="L6341" t="s">
        <v>25</v>
      </c>
      <c r="M6341" t="s">
        <v>6444</v>
      </c>
      <c r="N6341" t="s">
        <v>128</v>
      </c>
      <c r="O6341" t="s">
        <v>6026</v>
      </c>
      <c r="P6341" s="4">
        <v>91.36</v>
      </c>
      <c r="Q6341" s="4">
        <v>91.36</v>
      </c>
      <c r="R6341" s="4">
        <f t="shared" si="398"/>
        <v>0</v>
      </c>
      <c r="S6341" s="4">
        <f t="shared" si="399"/>
        <v>0</v>
      </c>
    </row>
    <row r="6342" spans="1:19" ht="15.6" x14ac:dyDescent="0.3">
      <c r="A6342" t="s">
        <v>2572</v>
      </c>
      <c r="B6342" s="1">
        <v>42205</v>
      </c>
      <c r="C6342" s="1">
        <v>42207</v>
      </c>
      <c r="D6342">
        <f t="shared" si="396"/>
        <v>2015</v>
      </c>
      <c r="E6342" t="str">
        <f t="shared" si="397"/>
        <v>Jul</v>
      </c>
      <c r="F6342" t="s">
        <v>20</v>
      </c>
      <c r="G6342" t="s">
        <v>776</v>
      </c>
      <c r="H6342" s="2" t="s">
        <v>22</v>
      </c>
      <c r="I6342" t="s">
        <v>39</v>
      </c>
      <c r="J6342" t="s">
        <v>33</v>
      </c>
      <c r="K6342">
        <v>92105</v>
      </c>
      <c r="L6342" t="s">
        <v>34</v>
      </c>
      <c r="M6342" t="s">
        <v>6446</v>
      </c>
      <c r="N6342" t="s">
        <v>128</v>
      </c>
      <c r="O6342" t="s">
        <v>6026</v>
      </c>
      <c r="P6342" s="4">
        <v>19.920000000000002</v>
      </c>
      <c r="Q6342" s="4">
        <v>100</v>
      </c>
      <c r="R6342" s="4">
        <f t="shared" si="398"/>
        <v>-80.08</v>
      </c>
      <c r="S6342" s="4">
        <f t="shared" si="399"/>
        <v>-12.011999999999999</v>
      </c>
    </row>
    <row r="6343" spans="1:19" ht="15.6" x14ac:dyDescent="0.3">
      <c r="A6343" t="s">
        <v>1406</v>
      </c>
      <c r="B6343" s="1">
        <v>42292</v>
      </c>
      <c r="C6343" s="1">
        <v>42294</v>
      </c>
      <c r="D6343">
        <f t="shared" si="396"/>
        <v>2015</v>
      </c>
      <c r="E6343" t="str">
        <f t="shared" si="397"/>
        <v>Oct</v>
      </c>
      <c r="F6343" t="s">
        <v>20</v>
      </c>
      <c r="G6343" t="s">
        <v>1407</v>
      </c>
      <c r="H6343" s="2" t="s">
        <v>22</v>
      </c>
      <c r="I6343" t="s">
        <v>742</v>
      </c>
      <c r="J6343" t="s">
        <v>233</v>
      </c>
      <c r="K6343">
        <v>44134</v>
      </c>
      <c r="L6343" t="s">
        <v>54</v>
      </c>
      <c r="M6343" t="s">
        <v>6446</v>
      </c>
      <c r="N6343" t="s">
        <v>128</v>
      </c>
      <c r="O6343" t="s">
        <v>6026</v>
      </c>
      <c r="P6343" s="4">
        <v>7.968</v>
      </c>
      <c r="Q6343" s="4">
        <v>18</v>
      </c>
      <c r="R6343" s="4">
        <f t="shared" si="398"/>
        <v>-10.032</v>
      </c>
      <c r="S6343" s="4">
        <f t="shared" si="399"/>
        <v>-1.5047999999999999</v>
      </c>
    </row>
    <row r="6344" spans="1:19" ht="15.6" x14ac:dyDescent="0.3">
      <c r="A6344" t="s">
        <v>1275</v>
      </c>
      <c r="B6344" s="1">
        <v>42493</v>
      </c>
      <c r="C6344" s="1">
        <v>42497</v>
      </c>
      <c r="D6344">
        <f t="shared" si="396"/>
        <v>2016</v>
      </c>
      <c r="E6344" t="str">
        <f t="shared" si="397"/>
        <v>May</v>
      </c>
      <c r="F6344" t="s">
        <v>37</v>
      </c>
      <c r="G6344" t="s">
        <v>788</v>
      </c>
      <c r="H6344" s="2" t="s">
        <v>22</v>
      </c>
      <c r="I6344" t="s">
        <v>100</v>
      </c>
      <c r="J6344" t="s">
        <v>101</v>
      </c>
      <c r="K6344">
        <v>19140</v>
      </c>
      <c r="L6344" t="s">
        <v>54</v>
      </c>
      <c r="M6344" t="s">
        <v>6446</v>
      </c>
      <c r="N6344" t="s">
        <v>128</v>
      </c>
      <c r="O6344" t="s">
        <v>6026</v>
      </c>
      <c r="P6344" s="4">
        <v>7.968</v>
      </c>
      <c r="Q6344" s="4">
        <v>18</v>
      </c>
      <c r="R6344" s="4">
        <f t="shared" si="398"/>
        <v>-10.032</v>
      </c>
      <c r="S6344" s="4">
        <f t="shared" si="399"/>
        <v>-1.5047999999999999</v>
      </c>
    </row>
    <row r="6345" spans="1:19" ht="15.6" x14ac:dyDescent="0.3">
      <c r="A6345" t="s">
        <v>6447</v>
      </c>
      <c r="B6345" s="1">
        <v>43358</v>
      </c>
      <c r="C6345" s="1">
        <v>43362</v>
      </c>
      <c r="D6345">
        <f t="shared" si="396"/>
        <v>2018</v>
      </c>
      <c r="E6345" t="str">
        <f t="shared" si="397"/>
        <v>Sep</v>
      </c>
      <c r="F6345" t="s">
        <v>37</v>
      </c>
      <c r="G6345" t="s">
        <v>1126</v>
      </c>
      <c r="H6345" s="2" t="s">
        <v>22</v>
      </c>
      <c r="I6345" t="s">
        <v>113</v>
      </c>
      <c r="J6345" t="s">
        <v>109</v>
      </c>
      <c r="K6345">
        <v>77070</v>
      </c>
      <c r="L6345" t="s">
        <v>25</v>
      </c>
      <c r="M6345" t="s">
        <v>6446</v>
      </c>
      <c r="N6345" t="s">
        <v>128</v>
      </c>
      <c r="O6345" t="s">
        <v>6026</v>
      </c>
      <c r="P6345" s="4">
        <v>31.872</v>
      </c>
      <c r="Q6345" s="4">
        <v>31.872</v>
      </c>
      <c r="R6345" s="4">
        <f t="shared" si="398"/>
        <v>0</v>
      </c>
      <c r="S6345" s="4">
        <f t="shared" si="399"/>
        <v>0</v>
      </c>
    </row>
    <row r="6346" spans="1:19" ht="15.6" x14ac:dyDescent="0.3">
      <c r="A6346" t="s">
        <v>6448</v>
      </c>
      <c r="B6346" s="1">
        <v>42330</v>
      </c>
      <c r="C6346" s="1">
        <v>42334</v>
      </c>
      <c r="D6346">
        <f t="shared" si="396"/>
        <v>2015</v>
      </c>
      <c r="E6346" t="str">
        <f t="shared" si="397"/>
        <v>Nov</v>
      </c>
      <c r="F6346" t="s">
        <v>37</v>
      </c>
      <c r="G6346" t="s">
        <v>741</v>
      </c>
      <c r="H6346" s="2" t="s">
        <v>22</v>
      </c>
      <c r="I6346" t="s">
        <v>47</v>
      </c>
      <c r="J6346" t="s">
        <v>33</v>
      </c>
      <c r="K6346">
        <v>90036</v>
      </c>
      <c r="L6346" t="s">
        <v>34</v>
      </c>
      <c r="M6346" t="s">
        <v>6449</v>
      </c>
      <c r="N6346" t="s">
        <v>128</v>
      </c>
      <c r="O6346" t="s">
        <v>6026</v>
      </c>
      <c r="P6346" s="4">
        <v>53.82</v>
      </c>
      <c r="Q6346" s="4">
        <v>53.82</v>
      </c>
      <c r="R6346" s="4">
        <f t="shared" si="398"/>
        <v>0</v>
      </c>
      <c r="S6346" s="4">
        <f t="shared" si="399"/>
        <v>0</v>
      </c>
    </row>
    <row r="6347" spans="1:19" ht="15.6" x14ac:dyDescent="0.3">
      <c r="A6347" t="s">
        <v>2336</v>
      </c>
      <c r="B6347" s="1">
        <v>42536</v>
      </c>
      <c r="C6347" s="1">
        <v>42541</v>
      </c>
      <c r="D6347">
        <f t="shared" si="396"/>
        <v>2016</v>
      </c>
      <c r="E6347" t="str">
        <f t="shared" si="397"/>
        <v>Jun</v>
      </c>
      <c r="F6347" t="s">
        <v>37</v>
      </c>
      <c r="G6347" t="s">
        <v>288</v>
      </c>
      <c r="H6347" s="2" t="s">
        <v>22</v>
      </c>
      <c r="I6347" t="s">
        <v>1535</v>
      </c>
      <c r="J6347" t="s">
        <v>178</v>
      </c>
      <c r="K6347">
        <v>85234</v>
      </c>
      <c r="L6347" t="s">
        <v>34</v>
      </c>
      <c r="M6347" t="s">
        <v>6449</v>
      </c>
      <c r="N6347" t="s">
        <v>128</v>
      </c>
      <c r="O6347" t="s">
        <v>6026</v>
      </c>
      <c r="P6347" s="4">
        <v>9.5679999999999996</v>
      </c>
      <c r="Q6347" s="4">
        <v>100</v>
      </c>
      <c r="R6347" s="4">
        <f t="shared" si="398"/>
        <v>-90.432000000000002</v>
      </c>
      <c r="S6347" s="4">
        <f t="shared" si="399"/>
        <v>-13.5648</v>
      </c>
    </row>
    <row r="6348" spans="1:19" ht="15.6" x14ac:dyDescent="0.3">
      <c r="A6348" t="s">
        <v>2651</v>
      </c>
      <c r="B6348" s="1">
        <v>43369</v>
      </c>
      <c r="C6348" s="1">
        <v>43369</v>
      </c>
      <c r="D6348">
        <f t="shared" si="396"/>
        <v>2018</v>
      </c>
      <c r="E6348" t="str">
        <f t="shared" si="397"/>
        <v>Sep</v>
      </c>
      <c r="F6348" t="s">
        <v>30</v>
      </c>
      <c r="G6348" t="s">
        <v>2652</v>
      </c>
      <c r="H6348" s="2" t="s">
        <v>22</v>
      </c>
      <c r="I6348" t="s">
        <v>32</v>
      </c>
      <c r="J6348" t="s">
        <v>33</v>
      </c>
      <c r="K6348">
        <v>94109</v>
      </c>
      <c r="L6348" t="s">
        <v>34</v>
      </c>
      <c r="M6348" t="s">
        <v>6449</v>
      </c>
      <c r="N6348" t="s">
        <v>128</v>
      </c>
      <c r="O6348" t="s">
        <v>6026</v>
      </c>
      <c r="P6348" s="4">
        <v>35.880000000000003</v>
      </c>
      <c r="Q6348" s="4">
        <v>35.880000000000003</v>
      </c>
      <c r="R6348" s="4">
        <f t="shared" si="398"/>
        <v>0</v>
      </c>
      <c r="S6348" s="4">
        <f t="shared" si="399"/>
        <v>0</v>
      </c>
    </row>
    <row r="6349" spans="1:19" x14ac:dyDescent="0.3">
      <c r="A6349" t="s">
        <v>6450</v>
      </c>
      <c r="B6349" s="1">
        <v>42652</v>
      </c>
      <c r="C6349" s="1">
        <v>42656</v>
      </c>
      <c r="D6349">
        <f t="shared" si="396"/>
        <v>2016</v>
      </c>
      <c r="E6349" t="str">
        <f t="shared" si="397"/>
        <v>Oct</v>
      </c>
      <c r="F6349" t="s">
        <v>67</v>
      </c>
      <c r="G6349" t="s">
        <v>68</v>
      </c>
      <c r="H6349" t="s">
        <v>105</v>
      </c>
      <c r="I6349" t="s">
        <v>61</v>
      </c>
      <c r="J6349" t="s">
        <v>62</v>
      </c>
      <c r="K6349">
        <v>10024</v>
      </c>
      <c r="L6349" t="s">
        <v>54</v>
      </c>
      <c r="M6349" t="s">
        <v>6449</v>
      </c>
      <c r="N6349" t="s">
        <v>128</v>
      </c>
      <c r="O6349" t="s">
        <v>6026</v>
      </c>
      <c r="P6349" s="4">
        <v>23.92</v>
      </c>
      <c r="Q6349" s="4">
        <v>23.92</v>
      </c>
      <c r="R6349" s="4">
        <f t="shared" si="398"/>
        <v>0</v>
      </c>
      <c r="S6349" s="4">
        <f t="shared" si="399"/>
        <v>0</v>
      </c>
    </row>
    <row r="6350" spans="1:19" ht="15.6" x14ac:dyDescent="0.3">
      <c r="A6350" t="s">
        <v>4986</v>
      </c>
      <c r="B6350" s="1">
        <v>43445</v>
      </c>
      <c r="C6350" s="1">
        <v>43449</v>
      </c>
      <c r="D6350">
        <f t="shared" si="396"/>
        <v>2018</v>
      </c>
      <c r="E6350" t="str">
        <f t="shared" si="397"/>
        <v>Dec</v>
      </c>
      <c r="F6350" t="s">
        <v>37</v>
      </c>
      <c r="G6350" t="s">
        <v>2527</v>
      </c>
      <c r="H6350" s="2" t="s">
        <v>22</v>
      </c>
      <c r="I6350" t="s">
        <v>61</v>
      </c>
      <c r="J6350" t="s">
        <v>62</v>
      </c>
      <c r="K6350">
        <v>10035</v>
      </c>
      <c r="L6350" t="s">
        <v>54</v>
      </c>
      <c r="M6350" t="s">
        <v>6449</v>
      </c>
      <c r="N6350" t="s">
        <v>128</v>
      </c>
      <c r="O6350" t="s">
        <v>6026</v>
      </c>
      <c r="P6350" s="4">
        <v>17.940000000000001</v>
      </c>
      <c r="Q6350" s="4">
        <v>18</v>
      </c>
      <c r="R6350" s="4">
        <f t="shared" si="398"/>
        <v>-5.9999999999998721E-2</v>
      </c>
      <c r="S6350" s="4">
        <f t="shared" si="399"/>
        <v>-8.9999999999998085E-3</v>
      </c>
    </row>
    <row r="6351" spans="1:19" ht="15.6" x14ac:dyDescent="0.3">
      <c r="A6351" t="s">
        <v>6451</v>
      </c>
      <c r="B6351" s="1">
        <v>42194</v>
      </c>
      <c r="C6351" s="1">
        <v>42200</v>
      </c>
      <c r="D6351">
        <f t="shared" si="396"/>
        <v>2015</v>
      </c>
      <c r="E6351" t="str">
        <f t="shared" si="397"/>
        <v>Jul</v>
      </c>
      <c r="F6351" t="s">
        <v>37</v>
      </c>
      <c r="G6351" t="s">
        <v>160</v>
      </c>
      <c r="H6351" s="2" t="s">
        <v>22</v>
      </c>
      <c r="I6351" t="s">
        <v>116</v>
      </c>
      <c r="J6351" t="s">
        <v>109</v>
      </c>
      <c r="K6351">
        <v>75217</v>
      </c>
      <c r="L6351" t="s">
        <v>25</v>
      </c>
      <c r="M6351" t="s">
        <v>6449</v>
      </c>
      <c r="N6351" t="s">
        <v>128</v>
      </c>
      <c r="O6351" t="s">
        <v>6026</v>
      </c>
      <c r="P6351" s="4">
        <v>14.352</v>
      </c>
      <c r="Q6351" s="4">
        <v>14.352</v>
      </c>
      <c r="R6351" s="4">
        <f t="shared" si="398"/>
        <v>0</v>
      </c>
      <c r="S6351" s="4">
        <f t="shared" si="399"/>
        <v>0</v>
      </c>
    </row>
    <row r="6352" spans="1:19" ht="15.6" x14ac:dyDescent="0.3">
      <c r="A6352" t="s">
        <v>6452</v>
      </c>
      <c r="B6352" s="1">
        <v>43000</v>
      </c>
      <c r="C6352" s="1">
        <v>43006</v>
      </c>
      <c r="D6352">
        <f t="shared" si="396"/>
        <v>2017</v>
      </c>
      <c r="E6352" t="str">
        <f t="shared" si="397"/>
        <v>Sep</v>
      </c>
      <c r="F6352" t="s">
        <v>37</v>
      </c>
      <c r="G6352" t="s">
        <v>1407</v>
      </c>
      <c r="H6352" s="2" t="s">
        <v>22</v>
      </c>
      <c r="I6352" t="s">
        <v>1599</v>
      </c>
      <c r="J6352" t="s">
        <v>653</v>
      </c>
      <c r="K6352">
        <v>46226</v>
      </c>
      <c r="L6352" t="s">
        <v>25</v>
      </c>
      <c r="M6352" t="s">
        <v>6449</v>
      </c>
      <c r="N6352" t="s">
        <v>128</v>
      </c>
      <c r="O6352" t="s">
        <v>6026</v>
      </c>
      <c r="P6352" s="4">
        <v>35.880000000000003</v>
      </c>
      <c r="Q6352" s="4">
        <v>35.880000000000003</v>
      </c>
      <c r="R6352" s="4">
        <f t="shared" si="398"/>
        <v>0</v>
      </c>
      <c r="S6352" s="4">
        <f t="shared" si="399"/>
        <v>0</v>
      </c>
    </row>
    <row r="6353" spans="1:19" ht="15.6" x14ac:dyDescent="0.3">
      <c r="A6353" t="s">
        <v>3951</v>
      </c>
      <c r="B6353" s="1">
        <v>42268</v>
      </c>
      <c r="C6353" s="1">
        <v>42272</v>
      </c>
      <c r="D6353">
        <f t="shared" si="396"/>
        <v>2015</v>
      </c>
      <c r="E6353" t="str">
        <f t="shared" si="397"/>
        <v>Sep</v>
      </c>
      <c r="F6353" t="s">
        <v>37</v>
      </c>
      <c r="G6353" t="s">
        <v>200</v>
      </c>
      <c r="H6353" s="2" t="s">
        <v>22</v>
      </c>
      <c r="I6353" t="s">
        <v>32</v>
      </c>
      <c r="J6353" t="s">
        <v>33</v>
      </c>
      <c r="K6353">
        <v>94109</v>
      </c>
      <c r="L6353" t="s">
        <v>34</v>
      </c>
      <c r="M6353" t="s">
        <v>6453</v>
      </c>
      <c r="N6353" t="s">
        <v>128</v>
      </c>
      <c r="O6353" t="s">
        <v>6026</v>
      </c>
      <c r="P6353" s="4">
        <v>19.350000000000001</v>
      </c>
      <c r="Q6353" s="4">
        <v>92.52</v>
      </c>
      <c r="R6353" s="4">
        <f t="shared" si="398"/>
        <v>-73.169999999999987</v>
      </c>
      <c r="S6353" s="4">
        <f t="shared" si="399"/>
        <v>-10.975499999999998</v>
      </c>
    </row>
    <row r="6354" spans="1:19" ht="15.6" x14ac:dyDescent="0.3">
      <c r="A6354" t="s">
        <v>6454</v>
      </c>
      <c r="B6354" s="1">
        <v>42975</v>
      </c>
      <c r="C6354" s="1">
        <v>42980</v>
      </c>
      <c r="D6354">
        <f t="shared" si="396"/>
        <v>2017</v>
      </c>
      <c r="E6354" t="str">
        <f t="shared" si="397"/>
        <v>Aug</v>
      </c>
      <c r="F6354" t="s">
        <v>37</v>
      </c>
      <c r="G6354" t="s">
        <v>1434</v>
      </c>
      <c r="H6354" s="2" t="s">
        <v>22</v>
      </c>
      <c r="I6354" t="s">
        <v>6455</v>
      </c>
      <c r="J6354" t="s">
        <v>75</v>
      </c>
      <c r="K6354">
        <v>80112</v>
      </c>
      <c r="L6354" t="s">
        <v>34</v>
      </c>
      <c r="M6354" t="s">
        <v>6453</v>
      </c>
      <c r="N6354" t="s">
        <v>128</v>
      </c>
      <c r="O6354" t="s">
        <v>6026</v>
      </c>
      <c r="P6354" s="4">
        <v>15.48</v>
      </c>
      <c r="Q6354" s="4">
        <v>18</v>
      </c>
      <c r="R6354" s="4">
        <f t="shared" si="398"/>
        <v>-2.5199999999999996</v>
      </c>
      <c r="S6354" s="4">
        <f t="shared" si="399"/>
        <v>-0.37799999999999995</v>
      </c>
    </row>
    <row r="6355" spans="1:19" x14ac:dyDescent="0.3">
      <c r="A6355" t="s">
        <v>6456</v>
      </c>
      <c r="B6355" s="1">
        <v>43046</v>
      </c>
      <c r="C6355" s="1">
        <v>43051</v>
      </c>
      <c r="D6355">
        <f t="shared" si="396"/>
        <v>2017</v>
      </c>
      <c r="E6355" t="str">
        <f t="shared" si="397"/>
        <v>Nov</v>
      </c>
      <c r="F6355" t="s">
        <v>37</v>
      </c>
      <c r="G6355" t="s">
        <v>2937</v>
      </c>
      <c r="H6355" t="s">
        <v>51</v>
      </c>
      <c r="I6355" t="s">
        <v>1179</v>
      </c>
      <c r="J6355" t="s">
        <v>33</v>
      </c>
      <c r="K6355">
        <v>92054</v>
      </c>
      <c r="L6355" t="s">
        <v>34</v>
      </c>
      <c r="M6355" t="s">
        <v>6453</v>
      </c>
      <c r="N6355" t="s">
        <v>128</v>
      </c>
      <c r="O6355" t="s">
        <v>6026</v>
      </c>
      <c r="P6355" s="4">
        <v>12.9</v>
      </c>
      <c r="Q6355" s="4">
        <v>12.9</v>
      </c>
      <c r="R6355" s="4">
        <f t="shared" si="398"/>
        <v>0</v>
      </c>
      <c r="S6355" s="4">
        <f t="shared" si="399"/>
        <v>0</v>
      </c>
    </row>
    <row r="6356" spans="1:19" x14ac:dyDescent="0.3">
      <c r="A6356" t="s">
        <v>2739</v>
      </c>
      <c r="B6356" s="1">
        <v>43437</v>
      </c>
      <c r="C6356" s="1">
        <v>43440</v>
      </c>
      <c r="D6356">
        <f t="shared" si="396"/>
        <v>2018</v>
      </c>
      <c r="E6356" t="str">
        <f t="shared" si="397"/>
        <v>Dec</v>
      </c>
      <c r="F6356" t="s">
        <v>67</v>
      </c>
      <c r="G6356" t="s">
        <v>2631</v>
      </c>
      <c r="H6356" t="s">
        <v>105</v>
      </c>
      <c r="I6356" t="s">
        <v>2740</v>
      </c>
      <c r="J6356" t="s">
        <v>75</v>
      </c>
      <c r="K6356">
        <v>80229</v>
      </c>
      <c r="L6356" t="s">
        <v>34</v>
      </c>
      <c r="M6356" t="s">
        <v>6453</v>
      </c>
      <c r="N6356" t="s">
        <v>128</v>
      </c>
      <c r="O6356" t="s">
        <v>6026</v>
      </c>
      <c r="P6356" s="4">
        <v>10.32</v>
      </c>
      <c r="Q6356" s="4">
        <v>10.32</v>
      </c>
      <c r="R6356" s="4">
        <f t="shared" si="398"/>
        <v>0</v>
      </c>
      <c r="S6356" s="4">
        <f t="shared" si="399"/>
        <v>0</v>
      </c>
    </row>
    <row r="6357" spans="1:19" x14ac:dyDescent="0.3">
      <c r="A6357" t="s">
        <v>6457</v>
      </c>
      <c r="B6357" s="1">
        <v>42981</v>
      </c>
      <c r="C6357" s="1">
        <v>42986</v>
      </c>
      <c r="D6357">
        <f t="shared" si="396"/>
        <v>2017</v>
      </c>
      <c r="E6357" t="str">
        <f t="shared" si="397"/>
        <v>Sep</v>
      </c>
      <c r="F6357" t="s">
        <v>37</v>
      </c>
      <c r="G6357" t="s">
        <v>2753</v>
      </c>
      <c r="H6357" t="s">
        <v>51</v>
      </c>
      <c r="I6357" t="s">
        <v>2455</v>
      </c>
      <c r="J6357" t="s">
        <v>233</v>
      </c>
      <c r="K6357">
        <v>45231</v>
      </c>
      <c r="L6357" t="s">
        <v>54</v>
      </c>
      <c r="M6357" t="s">
        <v>6453</v>
      </c>
      <c r="N6357" t="s">
        <v>128</v>
      </c>
      <c r="O6357" t="s">
        <v>6026</v>
      </c>
      <c r="P6357" s="4">
        <v>30.96</v>
      </c>
      <c r="Q6357" s="4">
        <v>30.96</v>
      </c>
      <c r="R6357" s="4">
        <f t="shared" si="398"/>
        <v>0</v>
      </c>
      <c r="S6357" s="4">
        <f t="shared" si="399"/>
        <v>0</v>
      </c>
    </row>
    <row r="6358" spans="1:19" x14ac:dyDescent="0.3">
      <c r="A6358" t="s">
        <v>3054</v>
      </c>
      <c r="B6358" s="1">
        <v>43284</v>
      </c>
      <c r="C6358" s="1">
        <v>43287</v>
      </c>
      <c r="D6358">
        <f t="shared" si="396"/>
        <v>2018</v>
      </c>
      <c r="E6358" t="str">
        <f t="shared" si="397"/>
        <v>Jul</v>
      </c>
      <c r="F6358" t="s">
        <v>67</v>
      </c>
      <c r="G6358" t="s">
        <v>2111</v>
      </c>
      <c r="H6358" t="s">
        <v>22</v>
      </c>
      <c r="I6358" t="s">
        <v>744</v>
      </c>
      <c r="J6358" t="s">
        <v>233</v>
      </c>
      <c r="K6358">
        <v>43130</v>
      </c>
      <c r="L6358" t="s">
        <v>54</v>
      </c>
      <c r="M6358" t="s">
        <v>6453</v>
      </c>
      <c r="N6358" t="s">
        <v>128</v>
      </c>
      <c r="O6358" t="s">
        <v>6026</v>
      </c>
      <c r="P6358" s="4">
        <v>30.96</v>
      </c>
      <c r="Q6358" s="4">
        <v>30.96</v>
      </c>
      <c r="R6358" s="4">
        <f t="shared" si="398"/>
        <v>0</v>
      </c>
      <c r="S6358" s="4">
        <f t="shared" si="399"/>
        <v>0</v>
      </c>
    </row>
    <row r="6359" spans="1:19" ht="15.6" x14ac:dyDescent="0.3">
      <c r="A6359" t="s">
        <v>3150</v>
      </c>
      <c r="B6359" s="1">
        <v>43224</v>
      </c>
      <c r="C6359" s="1">
        <v>43229</v>
      </c>
      <c r="D6359">
        <f t="shared" si="396"/>
        <v>2018</v>
      </c>
      <c r="E6359" t="str">
        <f t="shared" si="397"/>
        <v>May</v>
      </c>
      <c r="F6359" t="s">
        <v>37</v>
      </c>
      <c r="G6359" t="s">
        <v>1267</v>
      </c>
      <c r="H6359" s="2" t="s">
        <v>22</v>
      </c>
      <c r="I6359" t="s">
        <v>32</v>
      </c>
      <c r="J6359" t="s">
        <v>33</v>
      </c>
      <c r="K6359">
        <v>94109</v>
      </c>
      <c r="L6359" t="s">
        <v>34</v>
      </c>
      <c r="M6359" t="s">
        <v>6458</v>
      </c>
      <c r="N6359" t="s">
        <v>128</v>
      </c>
      <c r="O6359" t="s">
        <v>6026</v>
      </c>
      <c r="P6359" s="4">
        <v>17.61</v>
      </c>
      <c r="Q6359" s="4">
        <v>18</v>
      </c>
      <c r="R6359" s="4">
        <f t="shared" si="398"/>
        <v>-0.39000000000000057</v>
      </c>
      <c r="S6359" s="4">
        <f t="shared" si="399"/>
        <v>-5.850000000000008E-2</v>
      </c>
    </row>
    <row r="6360" spans="1:19" ht="15.6" x14ac:dyDescent="0.3">
      <c r="A6360" t="s">
        <v>1733</v>
      </c>
      <c r="B6360" s="1">
        <v>42553</v>
      </c>
      <c r="C6360" s="1">
        <v>42555</v>
      </c>
      <c r="D6360">
        <f t="shared" si="396"/>
        <v>2016</v>
      </c>
      <c r="E6360" t="str">
        <f t="shared" si="397"/>
        <v>Jul</v>
      </c>
      <c r="F6360" t="s">
        <v>20</v>
      </c>
      <c r="G6360" t="s">
        <v>596</v>
      </c>
      <c r="H6360" s="2" t="s">
        <v>22</v>
      </c>
      <c r="I6360" t="s">
        <v>1734</v>
      </c>
      <c r="J6360" t="s">
        <v>83</v>
      </c>
      <c r="K6360">
        <v>27604</v>
      </c>
      <c r="L6360" t="s">
        <v>44</v>
      </c>
      <c r="M6360" t="s">
        <v>6458</v>
      </c>
      <c r="N6360" t="s">
        <v>128</v>
      </c>
      <c r="O6360" t="s">
        <v>6026</v>
      </c>
      <c r="P6360" s="4">
        <v>9.3919999999999995</v>
      </c>
      <c r="Q6360" s="4">
        <v>18</v>
      </c>
      <c r="R6360" s="4">
        <f t="shared" si="398"/>
        <v>-8.6080000000000005</v>
      </c>
      <c r="S6360" s="4">
        <f t="shared" si="399"/>
        <v>-1.2912000000000001</v>
      </c>
    </row>
    <row r="6361" spans="1:19" ht="15.6" x14ac:dyDescent="0.3">
      <c r="A6361" t="s">
        <v>3793</v>
      </c>
      <c r="B6361" s="1">
        <v>43100</v>
      </c>
      <c r="C6361" s="1">
        <v>43106</v>
      </c>
      <c r="D6361">
        <f t="shared" si="396"/>
        <v>2017</v>
      </c>
      <c r="E6361" t="str">
        <f t="shared" si="397"/>
        <v>Dec</v>
      </c>
      <c r="F6361" t="s">
        <v>37</v>
      </c>
      <c r="G6361" t="s">
        <v>112</v>
      </c>
      <c r="H6361" s="2" t="s">
        <v>22</v>
      </c>
      <c r="I6361" t="s">
        <v>78</v>
      </c>
      <c r="J6361" t="s">
        <v>79</v>
      </c>
      <c r="K6361">
        <v>32216</v>
      </c>
      <c r="L6361" t="s">
        <v>44</v>
      </c>
      <c r="M6361" t="s">
        <v>6458</v>
      </c>
      <c r="N6361" t="s">
        <v>110</v>
      </c>
      <c r="O6361" t="s">
        <v>6026</v>
      </c>
      <c r="P6361" s="4">
        <v>23.48</v>
      </c>
      <c r="Q6361" s="4">
        <v>18</v>
      </c>
      <c r="R6361" s="4">
        <f t="shared" si="398"/>
        <v>5.48</v>
      </c>
      <c r="S6361" s="4">
        <f t="shared" si="399"/>
        <v>0.82200000000000006</v>
      </c>
    </row>
    <row r="6362" spans="1:19" x14ac:dyDescent="0.3">
      <c r="A6362" t="s">
        <v>6459</v>
      </c>
      <c r="B6362" s="1">
        <v>43402</v>
      </c>
      <c r="C6362" s="1">
        <v>43404</v>
      </c>
      <c r="D6362">
        <f t="shared" si="396"/>
        <v>2018</v>
      </c>
      <c r="E6362" t="str">
        <f t="shared" si="397"/>
        <v>Oct</v>
      </c>
      <c r="F6362" t="s">
        <v>67</v>
      </c>
      <c r="G6362" t="s">
        <v>366</v>
      </c>
      <c r="H6362" t="s">
        <v>51</v>
      </c>
      <c r="I6362" t="s">
        <v>1021</v>
      </c>
      <c r="J6362" t="s">
        <v>62</v>
      </c>
      <c r="K6362">
        <v>13021</v>
      </c>
      <c r="L6362" t="s">
        <v>54</v>
      </c>
      <c r="M6362" t="s">
        <v>6458</v>
      </c>
      <c r="N6362" t="s">
        <v>128</v>
      </c>
      <c r="O6362" t="s">
        <v>6026</v>
      </c>
      <c r="P6362" s="4">
        <v>46.96</v>
      </c>
      <c r="Q6362" s="4">
        <v>46.96</v>
      </c>
      <c r="R6362" s="4">
        <f t="shared" si="398"/>
        <v>0</v>
      </c>
      <c r="S6362" s="4">
        <f t="shared" si="399"/>
        <v>0</v>
      </c>
    </row>
    <row r="6363" spans="1:19" x14ac:dyDescent="0.3">
      <c r="A6363" t="s">
        <v>4909</v>
      </c>
      <c r="B6363" s="1">
        <v>42507</v>
      </c>
      <c r="C6363" s="1">
        <v>42511</v>
      </c>
      <c r="D6363">
        <f t="shared" si="396"/>
        <v>2016</v>
      </c>
      <c r="E6363" t="str">
        <f t="shared" si="397"/>
        <v>May</v>
      </c>
      <c r="F6363" t="s">
        <v>37</v>
      </c>
      <c r="G6363" t="s">
        <v>1623</v>
      </c>
      <c r="H6363" t="s">
        <v>105</v>
      </c>
      <c r="I6363" t="s">
        <v>113</v>
      </c>
      <c r="J6363" t="s">
        <v>109</v>
      </c>
      <c r="K6363">
        <v>77095</v>
      </c>
      <c r="L6363" t="s">
        <v>25</v>
      </c>
      <c r="M6363" t="s">
        <v>6458</v>
      </c>
      <c r="N6363" t="s">
        <v>128</v>
      </c>
      <c r="O6363" t="s">
        <v>6026</v>
      </c>
      <c r="P6363" s="4">
        <v>14.087999999999999</v>
      </c>
      <c r="Q6363" s="4">
        <v>14.087999999999999</v>
      </c>
      <c r="R6363" s="4">
        <f t="shared" si="398"/>
        <v>0</v>
      </c>
      <c r="S6363" s="4">
        <f t="shared" si="399"/>
        <v>0</v>
      </c>
    </row>
    <row r="6364" spans="1:19" ht="15.6" x14ac:dyDescent="0.3">
      <c r="A6364" t="s">
        <v>2590</v>
      </c>
      <c r="B6364" s="1">
        <v>42991</v>
      </c>
      <c r="C6364" s="1">
        <v>42996</v>
      </c>
      <c r="D6364">
        <f t="shared" si="396"/>
        <v>2017</v>
      </c>
      <c r="E6364" t="str">
        <f t="shared" si="397"/>
        <v>Sep</v>
      </c>
      <c r="F6364" t="s">
        <v>37</v>
      </c>
      <c r="G6364" t="s">
        <v>2591</v>
      </c>
      <c r="H6364" s="2" t="s">
        <v>22</v>
      </c>
      <c r="I6364" t="s">
        <v>1698</v>
      </c>
      <c r="J6364" t="s">
        <v>1699</v>
      </c>
      <c r="K6364">
        <v>68104</v>
      </c>
      <c r="L6364" t="s">
        <v>25</v>
      </c>
      <c r="M6364" t="s">
        <v>6458</v>
      </c>
      <c r="N6364" t="s">
        <v>110</v>
      </c>
      <c r="O6364" t="s">
        <v>6026</v>
      </c>
      <c r="P6364" s="4">
        <v>17.61</v>
      </c>
      <c r="Q6364" s="4">
        <v>18</v>
      </c>
      <c r="R6364" s="4">
        <f t="shared" si="398"/>
        <v>-0.39000000000000057</v>
      </c>
      <c r="S6364" s="4">
        <f t="shared" si="399"/>
        <v>-5.850000000000008E-2</v>
      </c>
    </row>
    <row r="6365" spans="1:19" ht="15.6" x14ac:dyDescent="0.3">
      <c r="A6365" t="s">
        <v>3787</v>
      </c>
      <c r="B6365" s="1">
        <v>43078</v>
      </c>
      <c r="C6365" s="1">
        <v>43082</v>
      </c>
      <c r="D6365">
        <f t="shared" si="396"/>
        <v>2017</v>
      </c>
      <c r="E6365" t="str">
        <f t="shared" si="397"/>
        <v>Dec</v>
      </c>
      <c r="F6365" t="s">
        <v>37</v>
      </c>
      <c r="G6365" t="s">
        <v>366</v>
      </c>
      <c r="H6365" s="2" t="s">
        <v>22</v>
      </c>
      <c r="I6365" t="s">
        <v>174</v>
      </c>
      <c r="J6365" t="s">
        <v>109</v>
      </c>
      <c r="K6365">
        <v>76106</v>
      </c>
      <c r="L6365" t="s">
        <v>25</v>
      </c>
      <c r="M6365" t="s">
        <v>6458</v>
      </c>
      <c r="N6365" t="s">
        <v>128</v>
      </c>
      <c r="O6365" t="s">
        <v>6026</v>
      </c>
      <c r="P6365" s="4">
        <v>9.3919999999999995</v>
      </c>
      <c r="Q6365" s="4">
        <v>18</v>
      </c>
      <c r="R6365" s="4">
        <f t="shared" si="398"/>
        <v>-8.6080000000000005</v>
      </c>
      <c r="S6365" s="4">
        <f t="shared" si="399"/>
        <v>-1.2912000000000001</v>
      </c>
    </row>
    <row r="6366" spans="1:19" ht="15.6" x14ac:dyDescent="0.3">
      <c r="A6366" t="s">
        <v>6390</v>
      </c>
      <c r="B6366" s="1">
        <v>42521</v>
      </c>
      <c r="C6366" s="1">
        <v>42523</v>
      </c>
      <c r="D6366">
        <f t="shared" si="396"/>
        <v>2016</v>
      </c>
      <c r="E6366" t="str">
        <f t="shared" si="397"/>
        <v>May</v>
      </c>
      <c r="F6366" t="s">
        <v>20</v>
      </c>
      <c r="G6366" t="s">
        <v>1998</v>
      </c>
      <c r="H6366" s="2" t="s">
        <v>22</v>
      </c>
      <c r="I6366" t="s">
        <v>131</v>
      </c>
      <c r="J6366" t="s">
        <v>33</v>
      </c>
      <c r="K6366">
        <v>95123</v>
      </c>
      <c r="L6366" t="s">
        <v>34</v>
      </c>
      <c r="M6366" t="s">
        <v>6460</v>
      </c>
      <c r="N6366" t="s">
        <v>128</v>
      </c>
      <c r="O6366" t="s">
        <v>6026</v>
      </c>
      <c r="P6366" s="4">
        <v>105.52</v>
      </c>
      <c r="Q6366" s="4">
        <v>105.52</v>
      </c>
      <c r="R6366" s="4">
        <f t="shared" si="398"/>
        <v>0</v>
      </c>
      <c r="S6366" s="4">
        <f t="shared" si="399"/>
        <v>0</v>
      </c>
    </row>
    <row r="6367" spans="1:19" x14ac:dyDescent="0.3">
      <c r="A6367" t="s">
        <v>6461</v>
      </c>
      <c r="B6367" s="1">
        <v>42767</v>
      </c>
      <c r="C6367" s="1">
        <v>42773</v>
      </c>
      <c r="D6367">
        <f t="shared" si="396"/>
        <v>2017</v>
      </c>
      <c r="E6367" t="str">
        <f t="shared" si="397"/>
        <v>Feb</v>
      </c>
      <c r="F6367" t="s">
        <v>37</v>
      </c>
      <c r="G6367" t="s">
        <v>1656</v>
      </c>
      <c r="H6367" t="s">
        <v>51</v>
      </c>
      <c r="I6367" t="s">
        <v>47</v>
      </c>
      <c r="J6367" t="s">
        <v>33</v>
      </c>
      <c r="K6367">
        <v>90036</v>
      </c>
      <c r="L6367" t="s">
        <v>34</v>
      </c>
      <c r="M6367" t="s">
        <v>6460</v>
      </c>
      <c r="N6367" t="s">
        <v>128</v>
      </c>
      <c r="O6367" t="s">
        <v>6026</v>
      </c>
      <c r="P6367" s="4">
        <v>105.52</v>
      </c>
      <c r="Q6367" s="4">
        <v>105.52</v>
      </c>
      <c r="R6367" s="4">
        <f t="shared" si="398"/>
        <v>0</v>
      </c>
      <c r="S6367" s="4">
        <f t="shared" si="399"/>
        <v>0</v>
      </c>
    </row>
    <row r="6368" spans="1:19" ht="15.6" x14ac:dyDescent="0.3">
      <c r="A6368" t="s">
        <v>6462</v>
      </c>
      <c r="B6368" s="1">
        <v>43205</v>
      </c>
      <c r="C6368" s="1">
        <v>43207</v>
      </c>
      <c r="D6368">
        <f t="shared" si="396"/>
        <v>2018</v>
      </c>
      <c r="E6368" t="str">
        <f t="shared" si="397"/>
        <v>Apr</v>
      </c>
      <c r="F6368" t="s">
        <v>67</v>
      </c>
      <c r="G6368" t="s">
        <v>1321</v>
      </c>
      <c r="H6368" s="2" t="s">
        <v>22</v>
      </c>
      <c r="I6368" t="s">
        <v>47</v>
      </c>
      <c r="J6368" t="s">
        <v>33</v>
      </c>
      <c r="K6368">
        <v>90049</v>
      </c>
      <c r="L6368" t="s">
        <v>34</v>
      </c>
      <c r="M6368" t="s">
        <v>6460</v>
      </c>
      <c r="N6368" t="s">
        <v>128</v>
      </c>
      <c r="O6368" t="s">
        <v>6026</v>
      </c>
      <c r="P6368" s="4">
        <v>79.14</v>
      </c>
      <c r="Q6368" s="4">
        <v>79.14</v>
      </c>
      <c r="R6368" s="4">
        <f t="shared" si="398"/>
        <v>0</v>
      </c>
      <c r="S6368" s="4">
        <f t="shared" si="399"/>
        <v>0</v>
      </c>
    </row>
    <row r="6369" spans="1:19" ht="15.6" x14ac:dyDescent="0.3">
      <c r="A6369" t="s">
        <v>6463</v>
      </c>
      <c r="B6369" s="1">
        <v>43226</v>
      </c>
      <c r="C6369" s="1">
        <v>43230</v>
      </c>
      <c r="D6369">
        <f t="shared" si="396"/>
        <v>2018</v>
      </c>
      <c r="E6369" t="str">
        <f t="shared" si="397"/>
        <v>May</v>
      </c>
      <c r="F6369" t="s">
        <v>37</v>
      </c>
      <c r="G6369" t="s">
        <v>3378</v>
      </c>
      <c r="H6369" s="2" t="s">
        <v>22</v>
      </c>
      <c r="I6369" t="s">
        <v>955</v>
      </c>
      <c r="J6369" t="s">
        <v>178</v>
      </c>
      <c r="K6369">
        <v>85705</v>
      </c>
      <c r="L6369" t="s">
        <v>34</v>
      </c>
      <c r="M6369" t="s">
        <v>6460</v>
      </c>
      <c r="N6369" t="s">
        <v>128</v>
      </c>
      <c r="O6369" t="s">
        <v>6026</v>
      </c>
      <c r="P6369" s="4">
        <v>84.415999999999997</v>
      </c>
      <c r="Q6369" s="4">
        <v>100</v>
      </c>
      <c r="R6369" s="4">
        <f t="shared" si="398"/>
        <v>-15.584000000000003</v>
      </c>
      <c r="S6369" s="4">
        <f t="shared" si="399"/>
        <v>-2.3376000000000006</v>
      </c>
    </row>
    <row r="6370" spans="1:19" ht="15.6" x14ac:dyDescent="0.3">
      <c r="A6370" t="s">
        <v>3579</v>
      </c>
      <c r="B6370" s="1">
        <v>42450</v>
      </c>
      <c r="C6370" s="1">
        <v>42455</v>
      </c>
      <c r="D6370">
        <f t="shared" si="396"/>
        <v>2016</v>
      </c>
      <c r="E6370" t="str">
        <f t="shared" si="397"/>
        <v>Mar</v>
      </c>
      <c r="F6370" t="s">
        <v>37</v>
      </c>
      <c r="G6370" t="s">
        <v>3580</v>
      </c>
      <c r="H6370" s="2" t="s">
        <v>22</v>
      </c>
      <c r="I6370" t="s">
        <v>78</v>
      </c>
      <c r="J6370" t="s">
        <v>83</v>
      </c>
      <c r="K6370">
        <v>28540</v>
      </c>
      <c r="L6370" t="s">
        <v>44</v>
      </c>
      <c r="M6370" t="s">
        <v>6460</v>
      </c>
      <c r="N6370" t="s">
        <v>128</v>
      </c>
      <c r="O6370" t="s">
        <v>6026</v>
      </c>
      <c r="P6370" s="4">
        <v>295.45600000000002</v>
      </c>
      <c r="Q6370" s="4">
        <v>295.45600000000002</v>
      </c>
      <c r="R6370" s="4">
        <f t="shared" si="398"/>
        <v>0</v>
      </c>
      <c r="S6370" s="4">
        <f t="shared" si="399"/>
        <v>0</v>
      </c>
    </row>
    <row r="6371" spans="1:19" ht="15.6" x14ac:dyDescent="0.3">
      <c r="A6371" t="s">
        <v>5983</v>
      </c>
      <c r="B6371" s="1">
        <v>42714</v>
      </c>
      <c r="C6371" s="1">
        <v>42714</v>
      </c>
      <c r="D6371">
        <f t="shared" si="396"/>
        <v>2016</v>
      </c>
      <c r="E6371" t="str">
        <f t="shared" si="397"/>
        <v>Dec</v>
      </c>
      <c r="F6371" t="s">
        <v>30</v>
      </c>
      <c r="G6371" t="s">
        <v>373</v>
      </c>
      <c r="H6371" s="2" t="s">
        <v>22</v>
      </c>
      <c r="I6371" t="s">
        <v>61</v>
      </c>
      <c r="J6371" t="s">
        <v>62</v>
      </c>
      <c r="K6371">
        <v>10024</v>
      </c>
      <c r="L6371" t="s">
        <v>54</v>
      </c>
      <c r="M6371" t="s">
        <v>6460</v>
      </c>
      <c r="N6371" t="s">
        <v>128</v>
      </c>
      <c r="O6371" t="s">
        <v>6026</v>
      </c>
      <c r="P6371" s="4">
        <v>184.66</v>
      </c>
      <c r="Q6371" s="4">
        <v>184.66</v>
      </c>
      <c r="R6371" s="4">
        <f t="shared" si="398"/>
        <v>0</v>
      </c>
      <c r="S6371" s="4">
        <f t="shared" si="399"/>
        <v>0</v>
      </c>
    </row>
    <row r="6372" spans="1:19" x14ac:dyDescent="0.3">
      <c r="A6372" t="s">
        <v>2387</v>
      </c>
      <c r="B6372" s="1">
        <v>43165</v>
      </c>
      <c r="C6372" s="1">
        <v>43170</v>
      </c>
      <c r="D6372">
        <f t="shared" si="396"/>
        <v>2018</v>
      </c>
      <c r="E6372" t="str">
        <f t="shared" si="397"/>
        <v>Mar</v>
      </c>
      <c r="F6372" t="s">
        <v>67</v>
      </c>
      <c r="G6372" t="s">
        <v>2388</v>
      </c>
      <c r="H6372" t="s">
        <v>105</v>
      </c>
      <c r="I6372" t="s">
        <v>61</v>
      </c>
      <c r="J6372" t="s">
        <v>62</v>
      </c>
      <c r="K6372">
        <v>10011</v>
      </c>
      <c r="L6372" t="s">
        <v>54</v>
      </c>
      <c r="M6372" t="s">
        <v>6460</v>
      </c>
      <c r="N6372" t="s">
        <v>128</v>
      </c>
      <c r="O6372" t="s">
        <v>6026</v>
      </c>
      <c r="P6372" s="4">
        <v>26.38</v>
      </c>
      <c r="Q6372" s="4">
        <v>26.38</v>
      </c>
      <c r="R6372" s="4">
        <f t="shared" si="398"/>
        <v>0</v>
      </c>
      <c r="S6372" s="4">
        <f t="shared" si="399"/>
        <v>0</v>
      </c>
    </row>
    <row r="6373" spans="1:19" ht="15.6" x14ac:dyDescent="0.3">
      <c r="A6373" t="s">
        <v>2948</v>
      </c>
      <c r="B6373" s="1">
        <v>42326</v>
      </c>
      <c r="C6373" s="1">
        <v>42328</v>
      </c>
      <c r="D6373">
        <f t="shared" si="396"/>
        <v>2015</v>
      </c>
      <c r="E6373" t="str">
        <f t="shared" si="397"/>
        <v>Nov</v>
      </c>
      <c r="F6373" t="s">
        <v>67</v>
      </c>
      <c r="G6373" t="s">
        <v>274</v>
      </c>
      <c r="H6373" s="2" t="s">
        <v>22</v>
      </c>
      <c r="I6373" t="s">
        <v>576</v>
      </c>
      <c r="J6373" t="s">
        <v>75</v>
      </c>
      <c r="K6373">
        <v>80027</v>
      </c>
      <c r="L6373" t="s">
        <v>34</v>
      </c>
      <c r="M6373" t="s">
        <v>6464</v>
      </c>
      <c r="N6373" t="s">
        <v>128</v>
      </c>
      <c r="O6373" t="s">
        <v>6026</v>
      </c>
      <c r="P6373" s="4">
        <v>35.808</v>
      </c>
      <c r="Q6373" s="4">
        <v>35.808</v>
      </c>
      <c r="R6373" s="4">
        <f t="shared" si="398"/>
        <v>0</v>
      </c>
      <c r="S6373" s="4">
        <f t="shared" si="399"/>
        <v>0</v>
      </c>
    </row>
    <row r="6374" spans="1:19" ht="15.6" x14ac:dyDescent="0.3">
      <c r="A6374" t="s">
        <v>6465</v>
      </c>
      <c r="B6374" s="1">
        <v>42073</v>
      </c>
      <c r="C6374" s="1">
        <v>42077</v>
      </c>
      <c r="D6374">
        <f t="shared" si="396"/>
        <v>2015</v>
      </c>
      <c r="E6374" t="str">
        <f t="shared" si="397"/>
        <v>Mar</v>
      </c>
      <c r="F6374" t="s">
        <v>37</v>
      </c>
      <c r="G6374" t="s">
        <v>2563</v>
      </c>
      <c r="H6374" s="2" t="s">
        <v>22</v>
      </c>
      <c r="I6374" t="s">
        <v>6096</v>
      </c>
      <c r="J6374" t="s">
        <v>89</v>
      </c>
      <c r="K6374">
        <v>48073</v>
      </c>
      <c r="L6374" t="s">
        <v>25</v>
      </c>
      <c r="M6374" t="s">
        <v>6464</v>
      </c>
      <c r="N6374" t="s">
        <v>128</v>
      </c>
      <c r="O6374" t="s">
        <v>6026</v>
      </c>
      <c r="P6374" s="4">
        <v>22.38</v>
      </c>
      <c r="Q6374" s="4">
        <v>18</v>
      </c>
      <c r="R6374" s="4">
        <f t="shared" si="398"/>
        <v>4.379999999999999</v>
      </c>
      <c r="S6374" s="4">
        <f t="shared" si="399"/>
        <v>0.65699999999999981</v>
      </c>
    </row>
    <row r="6375" spans="1:19" ht="15.6" x14ac:dyDescent="0.3">
      <c r="A6375" t="s">
        <v>1546</v>
      </c>
      <c r="B6375" s="1">
        <v>42255</v>
      </c>
      <c r="C6375" s="1">
        <v>42262</v>
      </c>
      <c r="D6375">
        <f t="shared" si="396"/>
        <v>2015</v>
      </c>
      <c r="E6375" t="str">
        <f t="shared" si="397"/>
        <v>Sep</v>
      </c>
      <c r="F6375" t="s">
        <v>37</v>
      </c>
      <c r="G6375" t="s">
        <v>802</v>
      </c>
      <c r="H6375" s="2" t="s">
        <v>22</v>
      </c>
      <c r="I6375" t="s">
        <v>113</v>
      </c>
      <c r="J6375" t="s">
        <v>109</v>
      </c>
      <c r="K6375">
        <v>77036</v>
      </c>
      <c r="L6375" t="s">
        <v>25</v>
      </c>
      <c r="M6375" t="s">
        <v>6464</v>
      </c>
      <c r="N6375" t="s">
        <v>128</v>
      </c>
      <c r="O6375" t="s">
        <v>6026</v>
      </c>
      <c r="P6375" s="4">
        <v>17.904</v>
      </c>
      <c r="Q6375" s="4">
        <v>18</v>
      </c>
      <c r="R6375" s="4">
        <f t="shared" si="398"/>
        <v>-9.6000000000000085E-2</v>
      </c>
      <c r="S6375" s="4">
        <f t="shared" si="399"/>
        <v>-1.4400000000000012E-2</v>
      </c>
    </row>
    <row r="6376" spans="1:19" x14ac:dyDescent="0.3">
      <c r="A6376" t="s">
        <v>6466</v>
      </c>
      <c r="B6376" s="1">
        <v>43071</v>
      </c>
      <c r="C6376" s="1">
        <v>43077</v>
      </c>
      <c r="D6376">
        <f t="shared" si="396"/>
        <v>2017</v>
      </c>
      <c r="E6376" t="str">
        <f t="shared" si="397"/>
        <v>Dec</v>
      </c>
      <c r="F6376" t="s">
        <v>37</v>
      </c>
      <c r="G6376" t="s">
        <v>4273</v>
      </c>
      <c r="H6376" t="s">
        <v>51</v>
      </c>
      <c r="I6376" t="s">
        <v>32</v>
      </c>
      <c r="J6376" t="s">
        <v>33</v>
      </c>
      <c r="K6376">
        <v>94122</v>
      </c>
      <c r="L6376" t="s">
        <v>34</v>
      </c>
      <c r="M6376" t="s">
        <v>6467</v>
      </c>
      <c r="N6376" t="s">
        <v>128</v>
      </c>
      <c r="O6376" t="s">
        <v>6026</v>
      </c>
      <c r="P6376" s="4">
        <v>25.92</v>
      </c>
      <c r="Q6376" s="4">
        <v>25.92</v>
      </c>
      <c r="R6376" s="4">
        <f t="shared" si="398"/>
        <v>0</v>
      </c>
      <c r="S6376" s="4">
        <f t="shared" si="399"/>
        <v>0</v>
      </c>
    </row>
    <row r="6377" spans="1:19" ht="15.6" x14ac:dyDescent="0.3">
      <c r="A6377" t="s">
        <v>4825</v>
      </c>
      <c r="B6377" s="1">
        <v>43123</v>
      </c>
      <c r="C6377" s="1">
        <v>43128</v>
      </c>
      <c r="D6377">
        <f t="shared" si="396"/>
        <v>2018</v>
      </c>
      <c r="E6377" t="str">
        <f t="shared" si="397"/>
        <v>Jan</v>
      </c>
      <c r="F6377" t="s">
        <v>37</v>
      </c>
      <c r="G6377" t="s">
        <v>2348</v>
      </c>
      <c r="H6377" s="2" t="s">
        <v>22</v>
      </c>
      <c r="I6377" t="s">
        <v>69</v>
      </c>
      <c r="J6377" t="s">
        <v>70</v>
      </c>
      <c r="K6377">
        <v>98103</v>
      </c>
      <c r="L6377" t="s">
        <v>34</v>
      </c>
      <c r="M6377" t="s">
        <v>6467</v>
      </c>
      <c r="N6377" t="s">
        <v>128</v>
      </c>
      <c r="O6377" t="s">
        <v>6026</v>
      </c>
      <c r="P6377" s="4">
        <v>6.48</v>
      </c>
      <c r="Q6377" s="4">
        <v>5</v>
      </c>
      <c r="R6377" s="4">
        <f t="shared" si="398"/>
        <v>1.4800000000000004</v>
      </c>
      <c r="S6377" s="4">
        <f t="shared" si="399"/>
        <v>0.22200000000000006</v>
      </c>
    </row>
    <row r="6378" spans="1:19" ht="15.6" x14ac:dyDescent="0.3">
      <c r="A6378" t="s">
        <v>6468</v>
      </c>
      <c r="B6378" s="1">
        <v>43354</v>
      </c>
      <c r="C6378" s="1">
        <v>43356</v>
      </c>
      <c r="D6378">
        <f t="shared" si="396"/>
        <v>2018</v>
      </c>
      <c r="E6378" t="str">
        <f t="shared" si="397"/>
        <v>Sep</v>
      </c>
      <c r="F6378" t="s">
        <v>67</v>
      </c>
      <c r="G6378" t="s">
        <v>3764</v>
      </c>
      <c r="H6378" s="2" t="s">
        <v>22</v>
      </c>
      <c r="I6378" t="s">
        <v>1641</v>
      </c>
      <c r="J6378" t="s">
        <v>33</v>
      </c>
      <c r="K6378">
        <v>92704</v>
      </c>
      <c r="L6378" t="s">
        <v>34</v>
      </c>
      <c r="M6378" t="s">
        <v>6467</v>
      </c>
      <c r="N6378" t="s">
        <v>128</v>
      </c>
      <c r="O6378" t="s">
        <v>6026</v>
      </c>
      <c r="P6378" s="4">
        <v>19.440000000000001</v>
      </c>
      <c r="Q6378" s="4">
        <v>18</v>
      </c>
      <c r="R6378" s="4">
        <f t="shared" si="398"/>
        <v>1.4400000000000013</v>
      </c>
      <c r="S6378" s="4">
        <f t="shared" si="399"/>
        <v>0.21600000000000019</v>
      </c>
    </row>
    <row r="6379" spans="1:19" ht="15.6" x14ac:dyDescent="0.3">
      <c r="A6379" t="s">
        <v>6469</v>
      </c>
      <c r="B6379" s="1">
        <v>42322</v>
      </c>
      <c r="C6379" s="1">
        <v>42328</v>
      </c>
      <c r="D6379">
        <f t="shared" si="396"/>
        <v>2015</v>
      </c>
      <c r="E6379" t="str">
        <f t="shared" si="397"/>
        <v>Nov</v>
      </c>
      <c r="F6379" t="s">
        <v>37</v>
      </c>
      <c r="G6379" t="s">
        <v>1319</v>
      </c>
      <c r="H6379" s="2" t="s">
        <v>22</v>
      </c>
      <c r="I6379" t="s">
        <v>1344</v>
      </c>
      <c r="J6379" t="s">
        <v>158</v>
      </c>
      <c r="K6379">
        <v>23320</v>
      </c>
      <c r="L6379" t="s">
        <v>44</v>
      </c>
      <c r="M6379" t="s">
        <v>6467</v>
      </c>
      <c r="N6379" t="s">
        <v>128</v>
      </c>
      <c r="O6379" t="s">
        <v>6026</v>
      </c>
      <c r="P6379" s="4">
        <v>32.4</v>
      </c>
      <c r="Q6379" s="4">
        <v>32.4</v>
      </c>
      <c r="R6379" s="4">
        <f t="shared" si="398"/>
        <v>0</v>
      </c>
      <c r="S6379" s="4">
        <f t="shared" si="399"/>
        <v>0</v>
      </c>
    </row>
    <row r="6380" spans="1:19" x14ac:dyDescent="0.3">
      <c r="A6380" t="s">
        <v>6470</v>
      </c>
      <c r="B6380" s="1">
        <v>42467</v>
      </c>
      <c r="C6380" s="1">
        <v>42470</v>
      </c>
      <c r="D6380">
        <f t="shared" si="396"/>
        <v>2016</v>
      </c>
      <c r="E6380" t="str">
        <f t="shared" si="397"/>
        <v>Apr</v>
      </c>
      <c r="F6380" t="s">
        <v>20</v>
      </c>
      <c r="G6380" t="s">
        <v>1025</v>
      </c>
      <c r="H6380" t="s">
        <v>51</v>
      </c>
      <c r="I6380" t="s">
        <v>61</v>
      </c>
      <c r="J6380" t="s">
        <v>62</v>
      </c>
      <c r="K6380">
        <v>10035</v>
      </c>
      <c r="L6380" t="s">
        <v>54</v>
      </c>
      <c r="M6380" t="s">
        <v>6467</v>
      </c>
      <c r="N6380" t="s">
        <v>128</v>
      </c>
      <c r="O6380" t="s">
        <v>6026</v>
      </c>
      <c r="P6380" s="4">
        <v>25.92</v>
      </c>
      <c r="Q6380" s="4">
        <v>25.92</v>
      </c>
      <c r="R6380" s="4">
        <f t="shared" si="398"/>
        <v>0</v>
      </c>
      <c r="S6380" s="4">
        <f t="shared" si="399"/>
        <v>0</v>
      </c>
    </row>
    <row r="6381" spans="1:19" ht="15.6" x14ac:dyDescent="0.3">
      <c r="A6381" t="s">
        <v>3981</v>
      </c>
      <c r="B6381" s="1">
        <v>42938</v>
      </c>
      <c r="C6381" s="1">
        <v>42942</v>
      </c>
      <c r="D6381">
        <f t="shared" si="396"/>
        <v>2017</v>
      </c>
      <c r="E6381" t="str">
        <f t="shared" si="397"/>
        <v>Jul</v>
      </c>
      <c r="F6381" t="s">
        <v>37</v>
      </c>
      <c r="G6381" t="s">
        <v>1646</v>
      </c>
      <c r="H6381" s="2" t="s">
        <v>22</v>
      </c>
      <c r="I6381" t="s">
        <v>2316</v>
      </c>
      <c r="J6381" t="s">
        <v>89</v>
      </c>
      <c r="K6381">
        <v>48185</v>
      </c>
      <c r="L6381" t="s">
        <v>25</v>
      </c>
      <c r="M6381" t="s">
        <v>6467</v>
      </c>
      <c r="N6381" t="s">
        <v>128</v>
      </c>
      <c r="O6381" t="s">
        <v>6026</v>
      </c>
      <c r="P6381" s="4">
        <v>32.4</v>
      </c>
      <c r="Q6381" s="4">
        <v>32.4</v>
      </c>
      <c r="R6381" s="4">
        <f t="shared" si="398"/>
        <v>0</v>
      </c>
      <c r="S6381" s="4">
        <f t="shared" si="399"/>
        <v>0</v>
      </c>
    </row>
    <row r="6382" spans="1:19" x14ac:dyDescent="0.3">
      <c r="A6382" t="s">
        <v>3849</v>
      </c>
      <c r="B6382" s="1">
        <v>42998</v>
      </c>
      <c r="C6382" s="1">
        <v>43002</v>
      </c>
      <c r="D6382">
        <f t="shared" si="396"/>
        <v>2017</v>
      </c>
      <c r="E6382" t="str">
        <f t="shared" si="397"/>
        <v>Sep</v>
      </c>
      <c r="F6382" t="s">
        <v>37</v>
      </c>
      <c r="G6382" t="s">
        <v>2914</v>
      </c>
      <c r="H6382" t="s">
        <v>51</v>
      </c>
      <c r="I6382" t="s">
        <v>32</v>
      </c>
      <c r="J6382" t="s">
        <v>33</v>
      </c>
      <c r="K6382">
        <v>94122</v>
      </c>
      <c r="L6382" t="s">
        <v>34</v>
      </c>
      <c r="M6382" t="s">
        <v>6471</v>
      </c>
      <c r="N6382" t="s">
        <v>128</v>
      </c>
      <c r="O6382" t="s">
        <v>6026</v>
      </c>
      <c r="P6382" s="4">
        <v>77.52</v>
      </c>
      <c r="Q6382" s="4">
        <v>77.52</v>
      </c>
      <c r="R6382" s="4">
        <f t="shared" si="398"/>
        <v>0</v>
      </c>
      <c r="S6382" s="4">
        <f t="shared" si="399"/>
        <v>0</v>
      </c>
    </row>
    <row r="6383" spans="1:19" ht="15.6" x14ac:dyDescent="0.3">
      <c r="A6383" t="s">
        <v>4988</v>
      </c>
      <c r="B6383" s="1">
        <v>42161</v>
      </c>
      <c r="C6383" s="1">
        <v>42167</v>
      </c>
      <c r="D6383">
        <f t="shared" si="396"/>
        <v>2015</v>
      </c>
      <c r="E6383" t="str">
        <f t="shared" si="397"/>
        <v>Jun</v>
      </c>
      <c r="F6383" t="s">
        <v>37</v>
      </c>
      <c r="G6383" t="s">
        <v>788</v>
      </c>
      <c r="H6383" s="2" t="s">
        <v>22</v>
      </c>
      <c r="I6383" t="s">
        <v>78</v>
      </c>
      <c r="J6383" t="s">
        <v>79</v>
      </c>
      <c r="K6383">
        <v>32216</v>
      </c>
      <c r="L6383" t="s">
        <v>44</v>
      </c>
      <c r="M6383" t="s">
        <v>6471</v>
      </c>
      <c r="N6383" t="s">
        <v>128</v>
      </c>
      <c r="O6383" t="s">
        <v>6026</v>
      </c>
      <c r="P6383" s="4">
        <v>62.015999999999998</v>
      </c>
      <c r="Q6383" s="4">
        <v>62.015999999999998</v>
      </c>
      <c r="R6383" s="4">
        <f t="shared" si="398"/>
        <v>0</v>
      </c>
      <c r="S6383" s="4">
        <f t="shared" si="399"/>
        <v>0</v>
      </c>
    </row>
    <row r="6384" spans="1:19" ht="15.6" x14ac:dyDescent="0.3">
      <c r="A6384" t="s">
        <v>3341</v>
      </c>
      <c r="B6384" s="1">
        <v>42605</v>
      </c>
      <c r="C6384" s="1">
        <v>42610</v>
      </c>
      <c r="D6384">
        <f t="shared" si="396"/>
        <v>2016</v>
      </c>
      <c r="E6384" t="str">
        <f t="shared" si="397"/>
        <v>Aug</v>
      </c>
      <c r="F6384" t="s">
        <v>37</v>
      </c>
      <c r="G6384" t="s">
        <v>2713</v>
      </c>
      <c r="H6384" s="2" t="s">
        <v>22</v>
      </c>
      <c r="I6384" t="s">
        <v>600</v>
      </c>
      <c r="J6384" t="s">
        <v>183</v>
      </c>
      <c r="K6384">
        <v>30318</v>
      </c>
      <c r="L6384" t="s">
        <v>44</v>
      </c>
      <c r="M6384" t="s">
        <v>6471</v>
      </c>
      <c r="N6384" t="s">
        <v>128</v>
      </c>
      <c r="O6384" t="s">
        <v>6026</v>
      </c>
      <c r="P6384" s="4">
        <v>193.8</v>
      </c>
      <c r="Q6384" s="4">
        <v>193.8</v>
      </c>
      <c r="R6384" s="4">
        <f t="shared" si="398"/>
        <v>0</v>
      </c>
      <c r="S6384" s="4">
        <f t="shared" si="399"/>
        <v>0</v>
      </c>
    </row>
    <row r="6385" spans="1:19" ht="15.6" x14ac:dyDescent="0.3">
      <c r="A6385" t="s">
        <v>6472</v>
      </c>
      <c r="B6385" s="1">
        <v>42973</v>
      </c>
      <c r="C6385" s="1">
        <v>42975</v>
      </c>
      <c r="D6385">
        <f t="shared" si="396"/>
        <v>2017</v>
      </c>
      <c r="E6385" t="str">
        <f t="shared" si="397"/>
        <v>Aug</v>
      </c>
      <c r="F6385" t="s">
        <v>20</v>
      </c>
      <c r="G6385" t="s">
        <v>2147</v>
      </c>
      <c r="H6385" s="2" t="s">
        <v>22</v>
      </c>
      <c r="I6385" t="s">
        <v>136</v>
      </c>
      <c r="J6385" t="s">
        <v>79</v>
      </c>
      <c r="K6385">
        <v>33142</v>
      </c>
      <c r="L6385" t="s">
        <v>44</v>
      </c>
      <c r="M6385" t="s">
        <v>6471</v>
      </c>
      <c r="N6385" t="s">
        <v>128</v>
      </c>
      <c r="O6385" t="s">
        <v>6026</v>
      </c>
      <c r="P6385" s="4">
        <v>31.007999999999999</v>
      </c>
      <c r="Q6385" s="4">
        <v>31.007999999999999</v>
      </c>
      <c r="R6385" s="4">
        <f t="shared" si="398"/>
        <v>0</v>
      </c>
      <c r="S6385" s="4">
        <f t="shared" si="399"/>
        <v>0</v>
      </c>
    </row>
    <row r="6386" spans="1:19" x14ac:dyDescent="0.3">
      <c r="A6386" t="s">
        <v>1389</v>
      </c>
      <c r="B6386" s="1">
        <v>43022</v>
      </c>
      <c r="C6386" s="1">
        <v>43028</v>
      </c>
      <c r="D6386">
        <f t="shared" si="396"/>
        <v>2017</v>
      </c>
      <c r="E6386" t="str">
        <f t="shared" si="397"/>
        <v>Oct</v>
      </c>
      <c r="F6386" t="s">
        <v>37</v>
      </c>
      <c r="G6386" t="s">
        <v>1390</v>
      </c>
      <c r="H6386" t="s">
        <v>51</v>
      </c>
      <c r="I6386" t="s">
        <v>78</v>
      </c>
      <c r="J6386" t="s">
        <v>83</v>
      </c>
      <c r="K6386">
        <v>28540</v>
      </c>
      <c r="L6386" t="s">
        <v>44</v>
      </c>
      <c r="M6386" t="s">
        <v>6471</v>
      </c>
      <c r="N6386" t="s">
        <v>128</v>
      </c>
      <c r="O6386" t="s">
        <v>6026</v>
      </c>
      <c r="P6386" s="4">
        <v>93.024000000000001</v>
      </c>
      <c r="Q6386" s="4">
        <v>93.024000000000001</v>
      </c>
      <c r="R6386" s="4">
        <f t="shared" si="398"/>
        <v>0</v>
      </c>
      <c r="S6386" s="4">
        <f t="shared" si="399"/>
        <v>0</v>
      </c>
    </row>
    <row r="6387" spans="1:19" x14ac:dyDescent="0.3">
      <c r="A6387" t="s">
        <v>6473</v>
      </c>
      <c r="B6387" s="1">
        <v>42148</v>
      </c>
      <c r="C6387" s="1">
        <v>42154</v>
      </c>
      <c r="D6387">
        <f t="shared" si="396"/>
        <v>2015</v>
      </c>
      <c r="E6387" t="str">
        <f t="shared" si="397"/>
        <v>May</v>
      </c>
      <c r="F6387" t="s">
        <v>37</v>
      </c>
      <c r="G6387" t="s">
        <v>1025</v>
      </c>
      <c r="H6387" t="s">
        <v>105</v>
      </c>
      <c r="I6387" t="s">
        <v>394</v>
      </c>
      <c r="J6387" t="s">
        <v>140</v>
      </c>
      <c r="K6387">
        <v>21215</v>
      </c>
      <c r="L6387" t="s">
        <v>54</v>
      </c>
      <c r="M6387" t="s">
        <v>6471</v>
      </c>
      <c r="N6387" t="s">
        <v>128</v>
      </c>
      <c r="O6387" t="s">
        <v>6026</v>
      </c>
      <c r="P6387" s="4">
        <v>116.28</v>
      </c>
      <c r="Q6387" s="4">
        <v>116.28</v>
      </c>
      <c r="R6387" s="4">
        <f t="shared" si="398"/>
        <v>0</v>
      </c>
      <c r="S6387" s="4">
        <f t="shared" si="399"/>
        <v>0</v>
      </c>
    </row>
    <row r="6388" spans="1:19" ht="15.6" x14ac:dyDescent="0.3">
      <c r="A6388" t="s">
        <v>5378</v>
      </c>
      <c r="B6388" s="1">
        <v>43235</v>
      </c>
      <c r="C6388" s="1">
        <v>43238</v>
      </c>
      <c r="D6388">
        <f t="shared" si="396"/>
        <v>2018</v>
      </c>
      <c r="E6388" t="str">
        <f t="shared" si="397"/>
        <v>May</v>
      </c>
      <c r="F6388" t="s">
        <v>67</v>
      </c>
      <c r="G6388" t="s">
        <v>1643</v>
      </c>
      <c r="H6388" s="2" t="s">
        <v>22</v>
      </c>
      <c r="I6388" t="s">
        <v>578</v>
      </c>
      <c r="J6388" t="s">
        <v>178</v>
      </c>
      <c r="K6388">
        <v>85023</v>
      </c>
      <c r="L6388" t="s">
        <v>34</v>
      </c>
      <c r="M6388" t="s">
        <v>6474</v>
      </c>
      <c r="N6388" t="s">
        <v>128</v>
      </c>
      <c r="O6388" t="s">
        <v>6026</v>
      </c>
      <c r="P6388" s="4">
        <v>15.552</v>
      </c>
      <c r="Q6388" s="4">
        <v>100</v>
      </c>
      <c r="R6388" s="4">
        <f t="shared" si="398"/>
        <v>-84.448000000000008</v>
      </c>
      <c r="S6388" s="4">
        <f t="shared" si="399"/>
        <v>-12.667200000000001</v>
      </c>
    </row>
    <row r="6389" spans="1:19" ht="15.6" x14ac:dyDescent="0.3">
      <c r="A6389" t="s">
        <v>527</v>
      </c>
      <c r="B6389" s="1">
        <v>42194</v>
      </c>
      <c r="C6389" s="1">
        <v>42199</v>
      </c>
      <c r="D6389">
        <f t="shared" si="396"/>
        <v>2015</v>
      </c>
      <c r="E6389" t="str">
        <f t="shared" si="397"/>
        <v>Jul</v>
      </c>
      <c r="F6389" t="s">
        <v>37</v>
      </c>
      <c r="G6389" t="s">
        <v>194</v>
      </c>
      <c r="H6389" s="2" t="s">
        <v>22</v>
      </c>
      <c r="I6389" t="s">
        <v>32</v>
      </c>
      <c r="J6389" t="s">
        <v>33</v>
      </c>
      <c r="K6389">
        <v>94122</v>
      </c>
      <c r="L6389" t="s">
        <v>34</v>
      </c>
      <c r="M6389" t="s">
        <v>6475</v>
      </c>
      <c r="N6389" t="s">
        <v>128</v>
      </c>
      <c r="O6389" t="s">
        <v>6026</v>
      </c>
      <c r="P6389" s="4">
        <v>32.4</v>
      </c>
      <c r="Q6389" s="4">
        <v>32.4</v>
      </c>
      <c r="R6389" s="4">
        <f t="shared" si="398"/>
        <v>0</v>
      </c>
      <c r="S6389" s="4">
        <f t="shared" si="399"/>
        <v>0</v>
      </c>
    </row>
    <row r="6390" spans="1:19" ht="15.6" x14ac:dyDescent="0.3">
      <c r="A6390" t="s">
        <v>6476</v>
      </c>
      <c r="B6390" s="1">
        <v>43205</v>
      </c>
      <c r="C6390" s="1">
        <v>43210</v>
      </c>
      <c r="D6390">
        <f t="shared" si="396"/>
        <v>2018</v>
      </c>
      <c r="E6390" t="str">
        <f t="shared" si="397"/>
        <v>Apr</v>
      </c>
      <c r="F6390" t="s">
        <v>37</v>
      </c>
      <c r="G6390" t="s">
        <v>2067</v>
      </c>
      <c r="H6390" s="2" t="s">
        <v>22</v>
      </c>
      <c r="I6390" t="s">
        <v>533</v>
      </c>
      <c r="J6390" t="s">
        <v>83</v>
      </c>
      <c r="K6390">
        <v>28027</v>
      </c>
      <c r="L6390" t="s">
        <v>44</v>
      </c>
      <c r="M6390" t="s">
        <v>6475</v>
      </c>
      <c r="N6390" t="s">
        <v>128</v>
      </c>
      <c r="O6390" t="s">
        <v>6026</v>
      </c>
      <c r="P6390" s="4">
        <v>15.552</v>
      </c>
      <c r="Q6390" s="4">
        <v>18</v>
      </c>
      <c r="R6390" s="4">
        <f t="shared" si="398"/>
        <v>-2.4480000000000004</v>
      </c>
      <c r="S6390" s="4">
        <f t="shared" si="399"/>
        <v>-0.36720000000000003</v>
      </c>
    </row>
    <row r="6391" spans="1:19" ht="15.6" x14ac:dyDescent="0.3">
      <c r="A6391" t="s">
        <v>618</v>
      </c>
      <c r="B6391" s="1">
        <v>42628</v>
      </c>
      <c r="C6391" s="1">
        <v>42632</v>
      </c>
      <c r="D6391">
        <f t="shared" si="396"/>
        <v>2016</v>
      </c>
      <c r="E6391" t="str">
        <f t="shared" si="397"/>
        <v>Sep</v>
      </c>
      <c r="F6391" t="s">
        <v>67</v>
      </c>
      <c r="G6391" t="s">
        <v>619</v>
      </c>
      <c r="H6391" s="2" t="s">
        <v>22</v>
      </c>
      <c r="I6391" t="s">
        <v>61</v>
      </c>
      <c r="J6391" t="s">
        <v>62</v>
      </c>
      <c r="K6391">
        <v>10035</v>
      </c>
      <c r="L6391" t="s">
        <v>54</v>
      </c>
      <c r="M6391" t="s">
        <v>6475</v>
      </c>
      <c r="N6391" t="s">
        <v>128</v>
      </c>
      <c r="O6391" t="s">
        <v>6026</v>
      </c>
      <c r="P6391" s="4">
        <v>12.96</v>
      </c>
      <c r="Q6391" s="4">
        <v>12.96</v>
      </c>
      <c r="R6391" s="4">
        <f t="shared" si="398"/>
        <v>0</v>
      </c>
      <c r="S6391" s="4">
        <f t="shared" si="399"/>
        <v>0</v>
      </c>
    </row>
    <row r="6392" spans="1:19" ht="15.6" x14ac:dyDescent="0.3">
      <c r="A6392" t="s">
        <v>5901</v>
      </c>
      <c r="B6392" s="1">
        <v>42728</v>
      </c>
      <c r="C6392" s="1">
        <v>42730</v>
      </c>
      <c r="D6392">
        <f t="shared" si="396"/>
        <v>2016</v>
      </c>
      <c r="E6392" t="str">
        <f t="shared" si="397"/>
        <v>Dec</v>
      </c>
      <c r="F6392" t="s">
        <v>20</v>
      </c>
      <c r="G6392" t="s">
        <v>2014</v>
      </c>
      <c r="H6392" s="2" t="s">
        <v>22</v>
      </c>
      <c r="I6392" t="s">
        <v>1298</v>
      </c>
      <c r="J6392" t="s">
        <v>62</v>
      </c>
      <c r="K6392">
        <v>14609</v>
      </c>
      <c r="L6392" t="s">
        <v>54</v>
      </c>
      <c r="M6392" t="s">
        <v>6475</v>
      </c>
      <c r="N6392" t="s">
        <v>128</v>
      </c>
      <c r="O6392" t="s">
        <v>6026</v>
      </c>
      <c r="P6392" s="4">
        <v>12.96</v>
      </c>
      <c r="Q6392" s="4">
        <v>12.96</v>
      </c>
      <c r="R6392" s="4">
        <f t="shared" si="398"/>
        <v>0</v>
      </c>
      <c r="S6392" s="4">
        <f t="shared" si="399"/>
        <v>0</v>
      </c>
    </row>
    <row r="6393" spans="1:19" ht="15.6" x14ac:dyDescent="0.3">
      <c r="A6393" t="s">
        <v>4293</v>
      </c>
      <c r="B6393" s="1">
        <v>42080</v>
      </c>
      <c r="C6393" s="1">
        <v>42080</v>
      </c>
      <c r="D6393">
        <f t="shared" si="396"/>
        <v>2015</v>
      </c>
      <c r="E6393" t="str">
        <f t="shared" si="397"/>
        <v>Mar</v>
      </c>
      <c r="F6393" t="s">
        <v>30</v>
      </c>
      <c r="G6393" t="s">
        <v>1161</v>
      </c>
      <c r="H6393" s="2" t="s">
        <v>22</v>
      </c>
      <c r="I6393" t="s">
        <v>116</v>
      </c>
      <c r="J6393" t="s">
        <v>109</v>
      </c>
      <c r="K6393">
        <v>75217</v>
      </c>
      <c r="L6393" t="s">
        <v>25</v>
      </c>
      <c r="M6393" t="s">
        <v>6475</v>
      </c>
      <c r="N6393" t="s">
        <v>128</v>
      </c>
      <c r="O6393" t="s">
        <v>6026</v>
      </c>
      <c r="P6393" s="4">
        <v>15.552</v>
      </c>
      <c r="Q6393" s="4">
        <v>18</v>
      </c>
      <c r="R6393" s="4">
        <f t="shared" si="398"/>
        <v>-2.4480000000000004</v>
      </c>
      <c r="S6393" s="4">
        <f t="shared" si="399"/>
        <v>-0.36720000000000003</v>
      </c>
    </row>
    <row r="6394" spans="1:19" ht="15.6" x14ac:dyDescent="0.3">
      <c r="A6394" t="s">
        <v>6477</v>
      </c>
      <c r="B6394" s="1">
        <v>42640</v>
      </c>
      <c r="C6394" s="1">
        <v>42642</v>
      </c>
      <c r="D6394">
        <f t="shared" si="396"/>
        <v>2016</v>
      </c>
      <c r="E6394" t="str">
        <f t="shared" si="397"/>
        <v>Sep</v>
      </c>
      <c r="F6394" t="s">
        <v>67</v>
      </c>
      <c r="G6394" t="s">
        <v>1601</v>
      </c>
      <c r="H6394" s="2" t="s">
        <v>22</v>
      </c>
      <c r="I6394" t="s">
        <v>32</v>
      </c>
      <c r="J6394" t="s">
        <v>33</v>
      </c>
      <c r="K6394">
        <v>94110</v>
      </c>
      <c r="L6394" t="s">
        <v>34</v>
      </c>
      <c r="M6394" t="s">
        <v>6478</v>
      </c>
      <c r="N6394" t="s">
        <v>128</v>
      </c>
      <c r="O6394" t="s">
        <v>6026</v>
      </c>
      <c r="P6394" s="4">
        <v>146.82</v>
      </c>
      <c r="Q6394" s="4">
        <v>146.82</v>
      </c>
      <c r="R6394" s="4">
        <f t="shared" si="398"/>
        <v>0</v>
      </c>
      <c r="S6394" s="4">
        <f t="shared" si="399"/>
        <v>0</v>
      </c>
    </row>
    <row r="6395" spans="1:19" ht="15.6" x14ac:dyDescent="0.3">
      <c r="A6395" t="s">
        <v>6424</v>
      </c>
      <c r="B6395" s="1">
        <v>42716</v>
      </c>
      <c r="C6395" s="1">
        <v>42719</v>
      </c>
      <c r="D6395">
        <f t="shared" si="396"/>
        <v>2016</v>
      </c>
      <c r="E6395" t="str">
        <f t="shared" si="397"/>
        <v>Dec</v>
      </c>
      <c r="F6395" t="s">
        <v>67</v>
      </c>
      <c r="G6395" t="s">
        <v>1136</v>
      </c>
      <c r="H6395" s="2" t="s">
        <v>22</v>
      </c>
      <c r="I6395" t="s">
        <v>324</v>
      </c>
      <c r="J6395" t="s">
        <v>325</v>
      </c>
      <c r="K6395">
        <v>89115</v>
      </c>
      <c r="L6395" t="s">
        <v>34</v>
      </c>
      <c r="M6395" t="s">
        <v>6478</v>
      </c>
      <c r="N6395" t="s">
        <v>128</v>
      </c>
      <c r="O6395" t="s">
        <v>6026</v>
      </c>
      <c r="P6395" s="4">
        <v>97.88</v>
      </c>
      <c r="Q6395" s="4">
        <v>97.88</v>
      </c>
      <c r="R6395" s="4">
        <f t="shared" si="398"/>
        <v>0</v>
      </c>
      <c r="S6395" s="4">
        <f t="shared" si="399"/>
        <v>0</v>
      </c>
    </row>
    <row r="6396" spans="1:19" ht="15.6" x14ac:dyDescent="0.3">
      <c r="A6396" t="s">
        <v>3835</v>
      </c>
      <c r="B6396" s="1">
        <v>42844</v>
      </c>
      <c r="C6396" s="1">
        <v>42849</v>
      </c>
      <c r="D6396">
        <f t="shared" si="396"/>
        <v>2017</v>
      </c>
      <c r="E6396" t="str">
        <f t="shared" si="397"/>
        <v>Apr</v>
      </c>
      <c r="F6396" t="s">
        <v>67</v>
      </c>
      <c r="G6396" t="s">
        <v>2649</v>
      </c>
      <c r="H6396" s="2" t="s">
        <v>22</v>
      </c>
      <c r="I6396" t="s">
        <v>47</v>
      </c>
      <c r="J6396" t="s">
        <v>33</v>
      </c>
      <c r="K6396">
        <v>90049</v>
      </c>
      <c r="L6396" t="s">
        <v>34</v>
      </c>
      <c r="M6396" t="s">
        <v>6478</v>
      </c>
      <c r="N6396" t="s">
        <v>110</v>
      </c>
      <c r="O6396" t="s">
        <v>6026</v>
      </c>
      <c r="P6396" s="4">
        <v>22.72</v>
      </c>
      <c r="Q6396" s="4">
        <v>18</v>
      </c>
      <c r="R6396" s="4">
        <f t="shared" si="398"/>
        <v>4.7199999999999989</v>
      </c>
      <c r="S6396" s="4">
        <f t="shared" si="399"/>
        <v>0.70799999999999985</v>
      </c>
    </row>
    <row r="6397" spans="1:19" ht="15.6" x14ac:dyDescent="0.3">
      <c r="A6397" t="s">
        <v>6479</v>
      </c>
      <c r="B6397" s="1">
        <v>43429</v>
      </c>
      <c r="C6397" s="1">
        <v>43433</v>
      </c>
      <c r="D6397">
        <f t="shared" si="396"/>
        <v>2018</v>
      </c>
      <c r="E6397" t="str">
        <f t="shared" si="397"/>
        <v>Nov</v>
      </c>
      <c r="F6397" t="s">
        <v>67</v>
      </c>
      <c r="G6397" t="s">
        <v>1422</v>
      </c>
      <c r="H6397" s="2" t="s">
        <v>22</v>
      </c>
      <c r="I6397" t="s">
        <v>511</v>
      </c>
      <c r="J6397" t="s">
        <v>33</v>
      </c>
      <c r="K6397">
        <v>92677</v>
      </c>
      <c r="L6397" t="s">
        <v>34</v>
      </c>
      <c r="M6397" t="s">
        <v>6478</v>
      </c>
      <c r="N6397" t="s">
        <v>128</v>
      </c>
      <c r="O6397" t="s">
        <v>6026</v>
      </c>
      <c r="P6397" s="4">
        <v>34.08</v>
      </c>
      <c r="Q6397" s="4">
        <v>34.08</v>
      </c>
      <c r="R6397" s="4">
        <f t="shared" si="398"/>
        <v>0</v>
      </c>
      <c r="S6397" s="4">
        <f t="shared" si="399"/>
        <v>0</v>
      </c>
    </row>
    <row r="6398" spans="1:19" ht="15.6" x14ac:dyDescent="0.3">
      <c r="A6398" t="s">
        <v>1897</v>
      </c>
      <c r="B6398" s="1">
        <v>42217</v>
      </c>
      <c r="C6398" s="1">
        <v>42221</v>
      </c>
      <c r="D6398">
        <f t="shared" si="396"/>
        <v>2015</v>
      </c>
      <c r="E6398" t="str">
        <f t="shared" si="397"/>
        <v>Aug</v>
      </c>
      <c r="F6398" t="s">
        <v>37</v>
      </c>
      <c r="G6398" t="s">
        <v>1898</v>
      </c>
      <c r="H6398" s="2" t="s">
        <v>22</v>
      </c>
      <c r="I6398" t="s">
        <v>1899</v>
      </c>
      <c r="J6398" t="s">
        <v>83</v>
      </c>
      <c r="K6398">
        <v>28205</v>
      </c>
      <c r="L6398" t="s">
        <v>44</v>
      </c>
      <c r="M6398" t="s">
        <v>6478</v>
      </c>
      <c r="N6398" t="s">
        <v>128</v>
      </c>
      <c r="O6398" t="s">
        <v>6026</v>
      </c>
      <c r="P6398" s="4">
        <v>78.304000000000002</v>
      </c>
      <c r="Q6398" s="4">
        <v>78.304000000000002</v>
      </c>
      <c r="R6398" s="4">
        <f t="shared" si="398"/>
        <v>0</v>
      </c>
      <c r="S6398" s="4">
        <f t="shared" si="399"/>
        <v>0</v>
      </c>
    </row>
    <row r="6399" spans="1:19" ht="15.6" x14ac:dyDescent="0.3">
      <c r="A6399" t="s">
        <v>1389</v>
      </c>
      <c r="B6399" s="1">
        <v>43022</v>
      </c>
      <c r="C6399" s="1">
        <v>43028</v>
      </c>
      <c r="D6399">
        <f t="shared" si="396"/>
        <v>2017</v>
      </c>
      <c r="E6399" t="str">
        <f t="shared" si="397"/>
        <v>Oct</v>
      </c>
      <c r="F6399" t="s">
        <v>37</v>
      </c>
      <c r="G6399" t="s">
        <v>1390</v>
      </c>
      <c r="H6399" s="2" t="s">
        <v>22</v>
      </c>
      <c r="I6399" t="s">
        <v>78</v>
      </c>
      <c r="J6399" t="s">
        <v>83</v>
      </c>
      <c r="K6399">
        <v>28540</v>
      </c>
      <c r="L6399" t="s">
        <v>44</v>
      </c>
      <c r="M6399" t="s">
        <v>6478</v>
      </c>
      <c r="N6399" t="s">
        <v>128</v>
      </c>
      <c r="O6399" t="s">
        <v>6026</v>
      </c>
      <c r="P6399" s="4">
        <v>39.152000000000001</v>
      </c>
      <c r="Q6399" s="4">
        <v>39.152000000000001</v>
      </c>
      <c r="R6399" s="4">
        <f t="shared" si="398"/>
        <v>0</v>
      </c>
      <c r="S6399" s="4">
        <f t="shared" si="399"/>
        <v>0</v>
      </c>
    </row>
    <row r="6400" spans="1:19" ht="15.6" x14ac:dyDescent="0.3">
      <c r="A6400" t="s">
        <v>5877</v>
      </c>
      <c r="B6400" s="1">
        <v>42425</v>
      </c>
      <c r="C6400" s="1">
        <v>42430</v>
      </c>
      <c r="D6400">
        <f t="shared" si="396"/>
        <v>2016</v>
      </c>
      <c r="E6400" t="str">
        <f t="shared" si="397"/>
        <v>Feb</v>
      </c>
      <c r="F6400" t="s">
        <v>37</v>
      </c>
      <c r="G6400" t="s">
        <v>135</v>
      </c>
      <c r="H6400" s="2" t="s">
        <v>22</v>
      </c>
      <c r="I6400" t="s">
        <v>4538</v>
      </c>
      <c r="J6400" t="s">
        <v>314</v>
      </c>
      <c r="K6400">
        <v>1453</v>
      </c>
      <c r="L6400" t="s">
        <v>54</v>
      </c>
      <c r="M6400" t="s">
        <v>6478</v>
      </c>
      <c r="N6400" t="s">
        <v>128</v>
      </c>
      <c r="O6400" t="s">
        <v>6026</v>
      </c>
      <c r="P6400" s="4">
        <v>22.72</v>
      </c>
      <c r="Q6400" s="4">
        <v>18</v>
      </c>
      <c r="R6400" s="4">
        <f t="shared" si="398"/>
        <v>4.7199999999999989</v>
      </c>
      <c r="S6400" s="4">
        <f t="shared" si="399"/>
        <v>0.70799999999999985</v>
      </c>
    </row>
    <row r="6401" spans="1:19" ht="15.6" x14ac:dyDescent="0.3">
      <c r="A6401" t="s">
        <v>1600</v>
      </c>
      <c r="B6401" s="1">
        <v>42997</v>
      </c>
      <c r="C6401" s="1">
        <v>42999</v>
      </c>
      <c r="D6401">
        <f t="shared" si="396"/>
        <v>2017</v>
      </c>
      <c r="E6401" t="str">
        <f t="shared" si="397"/>
        <v>Sep</v>
      </c>
      <c r="F6401" t="s">
        <v>20</v>
      </c>
      <c r="G6401" t="s">
        <v>1601</v>
      </c>
      <c r="H6401" s="2" t="s">
        <v>22</v>
      </c>
      <c r="I6401" t="s">
        <v>57</v>
      </c>
      <c r="J6401" t="s">
        <v>58</v>
      </c>
      <c r="K6401">
        <v>2908</v>
      </c>
      <c r="L6401" t="s">
        <v>54</v>
      </c>
      <c r="M6401" t="s">
        <v>6478</v>
      </c>
      <c r="N6401" t="s">
        <v>110</v>
      </c>
      <c r="O6401" t="s">
        <v>6026</v>
      </c>
      <c r="P6401" s="4">
        <v>17.04</v>
      </c>
      <c r="Q6401" s="4">
        <v>18</v>
      </c>
      <c r="R6401" s="4">
        <f t="shared" si="398"/>
        <v>-0.96000000000000085</v>
      </c>
      <c r="S6401" s="4">
        <f t="shared" si="399"/>
        <v>-0.14400000000000013</v>
      </c>
    </row>
    <row r="6402" spans="1:19" ht="15.6" x14ac:dyDescent="0.3">
      <c r="A6402" t="s">
        <v>5747</v>
      </c>
      <c r="B6402" s="1">
        <v>43133</v>
      </c>
      <c r="C6402" s="1">
        <v>43136</v>
      </c>
      <c r="D6402">
        <f t="shared" ref="D6402:D6465" si="400">YEAR(B6402)</f>
        <v>2018</v>
      </c>
      <c r="E6402" t="str">
        <f t="shared" ref="E6402:E6465" si="401">TEXT(B6402,"mmm")</f>
        <v>Feb</v>
      </c>
      <c r="F6402" t="s">
        <v>20</v>
      </c>
      <c r="G6402" t="s">
        <v>231</v>
      </c>
      <c r="H6402" s="2" t="s">
        <v>22</v>
      </c>
      <c r="I6402" t="s">
        <v>182</v>
      </c>
      <c r="J6402" t="s">
        <v>233</v>
      </c>
      <c r="K6402">
        <v>43229</v>
      </c>
      <c r="L6402" t="s">
        <v>54</v>
      </c>
      <c r="M6402" t="s">
        <v>6478</v>
      </c>
      <c r="N6402" t="s">
        <v>128</v>
      </c>
      <c r="O6402" t="s">
        <v>6026</v>
      </c>
      <c r="P6402" s="4">
        <v>78.304000000000002</v>
      </c>
      <c r="Q6402" s="4">
        <v>78.304000000000002</v>
      </c>
      <c r="R6402" s="4">
        <f t="shared" si="398"/>
        <v>0</v>
      </c>
      <c r="S6402" s="4">
        <f t="shared" si="399"/>
        <v>0</v>
      </c>
    </row>
    <row r="6403" spans="1:19" ht="15.6" x14ac:dyDescent="0.3">
      <c r="A6403" t="s">
        <v>6480</v>
      </c>
      <c r="B6403" s="1">
        <v>43379</v>
      </c>
      <c r="C6403" s="1">
        <v>43385</v>
      </c>
      <c r="D6403">
        <f t="shared" si="400"/>
        <v>2018</v>
      </c>
      <c r="E6403" t="str">
        <f t="shared" si="401"/>
        <v>Oct</v>
      </c>
      <c r="F6403" t="s">
        <v>37</v>
      </c>
      <c r="G6403" t="s">
        <v>171</v>
      </c>
      <c r="H6403" s="2" t="s">
        <v>22</v>
      </c>
      <c r="I6403" t="s">
        <v>61</v>
      </c>
      <c r="J6403" t="s">
        <v>62</v>
      </c>
      <c r="K6403">
        <v>10035</v>
      </c>
      <c r="L6403" t="s">
        <v>54</v>
      </c>
      <c r="M6403" t="s">
        <v>6478</v>
      </c>
      <c r="N6403" t="s">
        <v>128</v>
      </c>
      <c r="O6403" t="s">
        <v>6026</v>
      </c>
      <c r="P6403" s="4">
        <v>17.04</v>
      </c>
      <c r="Q6403" s="4">
        <v>18</v>
      </c>
      <c r="R6403" s="4">
        <f t="shared" ref="R6403:R6466" si="402">P6403-Q6403</f>
        <v>-0.96000000000000085</v>
      </c>
      <c r="S6403" s="4">
        <f t="shared" ref="S6403:S6466" si="403">0.15*R6403</f>
        <v>-0.14400000000000013</v>
      </c>
    </row>
    <row r="6404" spans="1:19" ht="15.6" x14ac:dyDescent="0.3">
      <c r="A6404" t="s">
        <v>6481</v>
      </c>
      <c r="B6404" s="1">
        <v>42480</v>
      </c>
      <c r="C6404" s="1">
        <v>42485</v>
      </c>
      <c r="D6404">
        <f t="shared" si="400"/>
        <v>2016</v>
      </c>
      <c r="E6404" t="str">
        <f t="shared" si="401"/>
        <v>Apr</v>
      </c>
      <c r="F6404" t="s">
        <v>37</v>
      </c>
      <c r="G6404" t="s">
        <v>962</v>
      </c>
      <c r="H6404" s="2" t="s">
        <v>22</v>
      </c>
      <c r="I6404" t="s">
        <v>113</v>
      </c>
      <c r="J6404" t="s">
        <v>109</v>
      </c>
      <c r="K6404">
        <v>77036</v>
      </c>
      <c r="L6404" t="s">
        <v>25</v>
      </c>
      <c r="M6404" t="s">
        <v>6478</v>
      </c>
      <c r="N6404" t="s">
        <v>128</v>
      </c>
      <c r="O6404" t="s">
        <v>6026</v>
      </c>
      <c r="P6404" s="4">
        <v>117.456</v>
      </c>
      <c r="Q6404" s="4">
        <v>117.456</v>
      </c>
      <c r="R6404" s="4">
        <f t="shared" si="402"/>
        <v>0</v>
      </c>
      <c r="S6404" s="4">
        <f t="shared" si="403"/>
        <v>0</v>
      </c>
    </row>
    <row r="6405" spans="1:19" ht="15.6" x14ac:dyDescent="0.3">
      <c r="A6405" t="s">
        <v>6122</v>
      </c>
      <c r="B6405" s="1">
        <v>43179</v>
      </c>
      <c r="C6405" s="1">
        <v>43179</v>
      </c>
      <c r="D6405">
        <f t="shared" si="400"/>
        <v>2018</v>
      </c>
      <c r="E6405" t="str">
        <f t="shared" si="401"/>
        <v>Mar</v>
      </c>
      <c r="F6405" t="s">
        <v>30</v>
      </c>
      <c r="G6405" t="s">
        <v>384</v>
      </c>
      <c r="H6405" s="2" t="s">
        <v>22</v>
      </c>
      <c r="I6405" t="s">
        <v>113</v>
      </c>
      <c r="J6405" t="s">
        <v>109</v>
      </c>
      <c r="K6405">
        <v>77041</v>
      </c>
      <c r="L6405" t="s">
        <v>25</v>
      </c>
      <c r="M6405" t="s">
        <v>6478</v>
      </c>
      <c r="N6405" t="s">
        <v>128</v>
      </c>
      <c r="O6405" t="s">
        <v>6026</v>
      </c>
      <c r="P6405" s="4">
        <v>274.06400000000002</v>
      </c>
      <c r="Q6405" s="4">
        <v>274.06400000000002</v>
      </c>
      <c r="R6405" s="4">
        <f t="shared" si="402"/>
        <v>0</v>
      </c>
      <c r="S6405" s="4">
        <f t="shared" si="403"/>
        <v>0</v>
      </c>
    </row>
    <row r="6406" spans="1:19" ht="15.6" x14ac:dyDescent="0.3">
      <c r="A6406" t="s">
        <v>2421</v>
      </c>
      <c r="B6406" s="1">
        <v>43260</v>
      </c>
      <c r="C6406" s="1">
        <v>43264</v>
      </c>
      <c r="D6406">
        <f t="shared" si="400"/>
        <v>2018</v>
      </c>
      <c r="E6406" t="str">
        <f t="shared" si="401"/>
        <v>Jun</v>
      </c>
      <c r="F6406" t="s">
        <v>37</v>
      </c>
      <c r="G6406" t="s">
        <v>819</v>
      </c>
      <c r="H6406" s="2" t="s">
        <v>22</v>
      </c>
      <c r="I6406" t="s">
        <v>23</v>
      </c>
      <c r="J6406" t="s">
        <v>24</v>
      </c>
      <c r="K6406">
        <v>60653</v>
      </c>
      <c r="L6406" t="s">
        <v>25</v>
      </c>
      <c r="M6406" t="s">
        <v>6478</v>
      </c>
      <c r="N6406" t="s">
        <v>128</v>
      </c>
      <c r="O6406" t="s">
        <v>6026</v>
      </c>
      <c r="P6406" s="4">
        <v>36.351999999999997</v>
      </c>
      <c r="Q6406" s="4">
        <v>36.351999999999997</v>
      </c>
      <c r="R6406" s="4">
        <f t="shared" si="402"/>
        <v>0</v>
      </c>
      <c r="S6406" s="4">
        <f t="shared" si="403"/>
        <v>0</v>
      </c>
    </row>
    <row r="6407" spans="1:19" ht="15.6" x14ac:dyDescent="0.3">
      <c r="A6407" t="s">
        <v>6482</v>
      </c>
      <c r="B6407" s="1">
        <v>43361</v>
      </c>
      <c r="C6407" s="1">
        <v>43365</v>
      </c>
      <c r="D6407">
        <f t="shared" si="400"/>
        <v>2018</v>
      </c>
      <c r="E6407" t="str">
        <f t="shared" si="401"/>
        <v>Sep</v>
      </c>
      <c r="F6407" t="s">
        <v>37</v>
      </c>
      <c r="G6407" t="s">
        <v>833</v>
      </c>
      <c r="H6407" s="2" t="s">
        <v>22</v>
      </c>
      <c r="I6407" t="s">
        <v>2349</v>
      </c>
      <c r="J6407" t="s">
        <v>148</v>
      </c>
      <c r="K6407">
        <v>54302</v>
      </c>
      <c r="L6407" t="s">
        <v>25</v>
      </c>
      <c r="M6407" t="s">
        <v>6478</v>
      </c>
      <c r="N6407" t="s">
        <v>128</v>
      </c>
      <c r="O6407" t="s">
        <v>6026</v>
      </c>
      <c r="P6407" s="4">
        <v>22.72</v>
      </c>
      <c r="Q6407" s="4">
        <v>18</v>
      </c>
      <c r="R6407" s="4">
        <f t="shared" si="402"/>
        <v>4.7199999999999989</v>
      </c>
      <c r="S6407" s="4">
        <f t="shared" si="403"/>
        <v>0.70799999999999985</v>
      </c>
    </row>
    <row r="6408" spans="1:19" x14ac:dyDescent="0.3">
      <c r="A6408" t="s">
        <v>1978</v>
      </c>
      <c r="B6408" s="1">
        <v>43049</v>
      </c>
      <c r="C6408" s="1">
        <v>43052</v>
      </c>
      <c r="D6408">
        <f t="shared" si="400"/>
        <v>2017</v>
      </c>
      <c r="E6408" t="str">
        <f t="shared" si="401"/>
        <v>Nov</v>
      </c>
      <c r="F6408" t="s">
        <v>67</v>
      </c>
      <c r="G6408" t="s">
        <v>1262</v>
      </c>
      <c r="H6408" t="s">
        <v>51</v>
      </c>
      <c r="I6408" t="s">
        <v>47</v>
      </c>
      <c r="J6408" t="s">
        <v>33</v>
      </c>
      <c r="K6408">
        <v>90036</v>
      </c>
      <c r="L6408" t="s">
        <v>34</v>
      </c>
      <c r="M6408" t="s">
        <v>6483</v>
      </c>
      <c r="N6408" t="s">
        <v>128</v>
      </c>
      <c r="O6408" t="s">
        <v>6026</v>
      </c>
      <c r="P6408" s="4">
        <v>67.709999999999994</v>
      </c>
      <c r="Q6408" s="4">
        <v>67.709999999999994</v>
      </c>
      <c r="R6408" s="4">
        <f t="shared" si="402"/>
        <v>0</v>
      </c>
      <c r="S6408" s="4">
        <f t="shared" si="403"/>
        <v>0</v>
      </c>
    </row>
    <row r="6409" spans="1:19" ht="15.6" x14ac:dyDescent="0.3">
      <c r="A6409" t="s">
        <v>757</v>
      </c>
      <c r="B6409" s="1">
        <v>43045</v>
      </c>
      <c r="C6409" s="1">
        <v>43048</v>
      </c>
      <c r="D6409">
        <f t="shared" si="400"/>
        <v>2017</v>
      </c>
      <c r="E6409" t="str">
        <f t="shared" si="401"/>
        <v>Nov</v>
      </c>
      <c r="F6409" t="s">
        <v>20</v>
      </c>
      <c r="G6409" t="s">
        <v>758</v>
      </c>
      <c r="H6409" s="2" t="s">
        <v>22</v>
      </c>
      <c r="I6409" t="s">
        <v>78</v>
      </c>
      <c r="J6409" t="s">
        <v>79</v>
      </c>
      <c r="K6409">
        <v>32216</v>
      </c>
      <c r="L6409" t="s">
        <v>44</v>
      </c>
      <c r="M6409" t="s">
        <v>6483</v>
      </c>
      <c r="N6409" t="s">
        <v>128</v>
      </c>
      <c r="O6409" t="s">
        <v>6026</v>
      </c>
      <c r="P6409" s="4">
        <v>36.112000000000002</v>
      </c>
      <c r="Q6409" s="4">
        <v>36.112000000000002</v>
      </c>
      <c r="R6409" s="4">
        <f t="shared" si="402"/>
        <v>0</v>
      </c>
      <c r="S6409" s="4">
        <f t="shared" si="403"/>
        <v>0</v>
      </c>
    </row>
    <row r="6410" spans="1:19" x14ac:dyDescent="0.3">
      <c r="A6410" t="s">
        <v>6484</v>
      </c>
      <c r="B6410" s="1">
        <v>43099</v>
      </c>
      <c r="C6410" s="1">
        <v>43104</v>
      </c>
      <c r="D6410">
        <f t="shared" si="400"/>
        <v>2017</v>
      </c>
      <c r="E6410" t="str">
        <f t="shared" si="401"/>
        <v>Dec</v>
      </c>
      <c r="F6410" t="s">
        <v>37</v>
      </c>
      <c r="G6410" t="s">
        <v>4521</v>
      </c>
      <c r="H6410" t="s">
        <v>51</v>
      </c>
      <c r="I6410" t="s">
        <v>4414</v>
      </c>
      <c r="J6410" t="s">
        <v>79</v>
      </c>
      <c r="K6410">
        <v>33407</v>
      </c>
      <c r="L6410" t="s">
        <v>44</v>
      </c>
      <c r="M6410" t="s">
        <v>6483</v>
      </c>
      <c r="N6410" t="s">
        <v>128</v>
      </c>
      <c r="O6410" t="s">
        <v>6026</v>
      </c>
      <c r="P6410" s="4">
        <v>72.224000000000004</v>
      </c>
      <c r="Q6410" s="4">
        <v>72.224000000000004</v>
      </c>
      <c r="R6410" s="4">
        <f t="shared" si="402"/>
        <v>0</v>
      </c>
      <c r="S6410" s="4">
        <f t="shared" si="403"/>
        <v>0</v>
      </c>
    </row>
    <row r="6411" spans="1:19" x14ac:dyDescent="0.3">
      <c r="A6411" t="s">
        <v>6485</v>
      </c>
      <c r="B6411" s="1">
        <v>42848</v>
      </c>
      <c r="C6411" s="1">
        <v>42851</v>
      </c>
      <c r="D6411">
        <f t="shared" si="400"/>
        <v>2017</v>
      </c>
      <c r="E6411" t="str">
        <f t="shared" si="401"/>
        <v>Apr</v>
      </c>
      <c r="F6411" t="s">
        <v>20</v>
      </c>
      <c r="G6411" t="s">
        <v>3387</v>
      </c>
      <c r="H6411" t="s">
        <v>51</v>
      </c>
      <c r="I6411" t="s">
        <v>744</v>
      </c>
      <c r="J6411" t="s">
        <v>233</v>
      </c>
      <c r="K6411">
        <v>43130</v>
      </c>
      <c r="L6411" t="s">
        <v>54</v>
      </c>
      <c r="M6411" t="s">
        <v>6483</v>
      </c>
      <c r="N6411" t="s">
        <v>128</v>
      </c>
      <c r="O6411" t="s">
        <v>6026</v>
      </c>
      <c r="P6411" s="4">
        <v>108.336</v>
      </c>
      <c r="Q6411" s="4">
        <v>108.336</v>
      </c>
      <c r="R6411" s="4">
        <f t="shared" si="402"/>
        <v>0</v>
      </c>
      <c r="S6411" s="4">
        <f t="shared" si="403"/>
        <v>0</v>
      </c>
    </row>
    <row r="6412" spans="1:19" ht="15.6" x14ac:dyDescent="0.3">
      <c r="A6412" t="s">
        <v>6466</v>
      </c>
      <c r="B6412" s="1">
        <v>43071</v>
      </c>
      <c r="C6412" s="1">
        <v>43077</v>
      </c>
      <c r="D6412">
        <f t="shared" si="400"/>
        <v>2017</v>
      </c>
      <c r="E6412" t="str">
        <f t="shared" si="401"/>
        <v>Dec</v>
      </c>
      <c r="F6412" t="s">
        <v>37</v>
      </c>
      <c r="G6412" t="s">
        <v>4273</v>
      </c>
      <c r="H6412" s="2" t="s">
        <v>22</v>
      </c>
      <c r="I6412" t="s">
        <v>32</v>
      </c>
      <c r="J6412" t="s">
        <v>33</v>
      </c>
      <c r="K6412">
        <v>94122</v>
      </c>
      <c r="L6412" t="s">
        <v>34</v>
      </c>
      <c r="M6412" t="s">
        <v>6486</v>
      </c>
      <c r="N6412" t="s">
        <v>128</v>
      </c>
      <c r="O6412" t="s">
        <v>6026</v>
      </c>
      <c r="P6412" s="4">
        <v>40.46</v>
      </c>
      <c r="Q6412" s="4">
        <v>40.46</v>
      </c>
      <c r="R6412" s="4">
        <f t="shared" si="402"/>
        <v>0</v>
      </c>
      <c r="S6412" s="4">
        <f t="shared" si="403"/>
        <v>0</v>
      </c>
    </row>
    <row r="6413" spans="1:19" ht="15.6" x14ac:dyDescent="0.3">
      <c r="A6413" t="s">
        <v>4400</v>
      </c>
      <c r="B6413" s="1">
        <v>42625</v>
      </c>
      <c r="C6413" s="1">
        <v>42631</v>
      </c>
      <c r="D6413">
        <f t="shared" si="400"/>
        <v>2016</v>
      </c>
      <c r="E6413" t="str">
        <f t="shared" si="401"/>
        <v>Sep</v>
      </c>
      <c r="F6413" t="s">
        <v>37</v>
      </c>
      <c r="G6413" t="s">
        <v>538</v>
      </c>
      <c r="H6413" s="2" t="s">
        <v>22</v>
      </c>
      <c r="I6413" t="s">
        <v>1021</v>
      </c>
      <c r="J6413" t="s">
        <v>62</v>
      </c>
      <c r="K6413">
        <v>13021</v>
      </c>
      <c r="L6413" t="s">
        <v>54</v>
      </c>
      <c r="M6413" t="s">
        <v>6486</v>
      </c>
      <c r="N6413" t="s">
        <v>128</v>
      </c>
      <c r="O6413" t="s">
        <v>6026</v>
      </c>
      <c r="P6413" s="4">
        <v>28.9</v>
      </c>
      <c r="Q6413" s="4">
        <v>28.9</v>
      </c>
      <c r="R6413" s="4">
        <f t="shared" si="402"/>
        <v>0</v>
      </c>
      <c r="S6413" s="4">
        <f t="shared" si="403"/>
        <v>0</v>
      </c>
    </row>
    <row r="6414" spans="1:19" ht="15.6" x14ac:dyDescent="0.3">
      <c r="A6414" t="s">
        <v>6487</v>
      </c>
      <c r="B6414" s="1">
        <v>43141</v>
      </c>
      <c r="C6414" s="1">
        <v>43144</v>
      </c>
      <c r="D6414">
        <f t="shared" si="400"/>
        <v>2018</v>
      </c>
      <c r="E6414" t="str">
        <f t="shared" si="401"/>
        <v>Feb</v>
      </c>
      <c r="F6414" t="s">
        <v>20</v>
      </c>
      <c r="G6414" t="s">
        <v>2586</v>
      </c>
      <c r="H6414" s="2" t="s">
        <v>22</v>
      </c>
      <c r="I6414" t="s">
        <v>717</v>
      </c>
      <c r="J6414" t="s">
        <v>140</v>
      </c>
      <c r="K6414">
        <v>20735</v>
      </c>
      <c r="L6414" t="s">
        <v>54</v>
      </c>
      <c r="M6414" t="s">
        <v>6486</v>
      </c>
      <c r="N6414" t="s">
        <v>128</v>
      </c>
      <c r="O6414" t="s">
        <v>6026</v>
      </c>
      <c r="P6414" s="4">
        <v>23.12</v>
      </c>
      <c r="Q6414" s="4">
        <v>18</v>
      </c>
      <c r="R6414" s="4">
        <f t="shared" si="402"/>
        <v>5.120000000000001</v>
      </c>
      <c r="S6414" s="4">
        <f t="shared" si="403"/>
        <v>0.76800000000000013</v>
      </c>
    </row>
    <row r="6415" spans="1:19" ht="15.6" x14ac:dyDescent="0.3">
      <c r="A6415" t="s">
        <v>624</v>
      </c>
      <c r="B6415" s="1">
        <v>43248</v>
      </c>
      <c r="C6415" s="1">
        <v>43252</v>
      </c>
      <c r="D6415">
        <f t="shared" si="400"/>
        <v>2018</v>
      </c>
      <c r="E6415" t="str">
        <f t="shared" si="401"/>
        <v>May</v>
      </c>
      <c r="F6415" t="s">
        <v>37</v>
      </c>
      <c r="G6415" t="s">
        <v>625</v>
      </c>
      <c r="H6415" s="2" t="s">
        <v>22</v>
      </c>
      <c r="I6415" t="s">
        <v>545</v>
      </c>
      <c r="J6415" t="s">
        <v>233</v>
      </c>
      <c r="K6415">
        <v>44105</v>
      </c>
      <c r="L6415" t="s">
        <v>54</v>
      </c>
      <c r="M6415" t="s">
        <v>6486</v>
      </c>
      <c r="N6415" t="s">
        <v>128</v>
      </c>
      <c r="O6415" t="s">
        <v>6026</v>
      </c>
      <c r="P6415" s="4">
        <v>13.872</v>
      </c>
      <c r="Q6415" s="4">
        <v>13.872</v>
      </c>
      <c r="R6415" s="4">
        <f t="shared" si="402"/>
        <v>0</v>
      </c>
      <c r="S6415" s="4">
        <f t="shared" si="403"/>
        <v>0</v>
      </c>
    </row>
    <row r="6416" spans="1:19" ht="15.6" x14ac:dyDescent="0.3">
      <c r="A6416" t="s">
        <v>5094</v>
      </c>
      <c r="B6416" s="1">
        <v>43203</v>
      </c>
      <c r="C6416" s="1">
        <v>43205</v>
      </c>
      <c r="D6416">
        <f t="shared" si="400"/>
        <v>2018</v>
      </c>
      <c r="E6416" t="str">
        <f t="shared" si="401"/>
        <v>Apr</v>
      </c>
      <c r="F6416" t="s">
        <v>20</v>
      </c>
      <c r="G6416" t="s">
        <v>2925</v>
      </c>
      <c r="H6416" s="2" t="s">
        <v>22</v>
      </c>
      <c r="I6416" t="s">
        <v>69</v>
      </c>
      <c r="J6416" t="s">
        <v>70</v>
      </c>
      <c r="K6416">
        <v>98105</v>
      </c>
      <c r="L6416" t="s">
        <v>34</v>
      </c>
      <c r="M6416" t="s">
        <v>6488</v>
      </c>
      <c r="N6416" t="s">
        <v>128</v>
      </c>
      <c r="O6416" t="s">
        <v>6026</v>
      </c>
      <c r="P6416" s="4">
        <v>5.28</v>
      </c>
      <c r="Q6416" s="4">
        <v>5</v>
      </c>
      <c r="R6416" s="4">
        <f t="shared" si="402"/>
        <v>0.28000000000000025</v>
      </c>
      <c r="S6416" s="4">
        <f t="shared" si="403"/>
        <v>4.2000000000000037E-2</v>
      </c>
    </row>
    <row r="6417" spans="1:19" x14ac:dyDescent="0.3">
      <c r="A6417" t="s">
        <v>5512</v>
      </c>
      <c r="B6417" s="1">
        <v>43253</v>
      </c>
      <c r="C6417" s="1">
        <v>43256</v>
      </c>
      <c r="D6417">
        <f t="shared" si="400"/>
        <v>2018</v>
      </c>
      <c r="E6417" t="str">
        <f t="shared" si="401"/>
        <v>Jun</v>
      </c>
      <c r="F6417" t="s">
        <v>67</v>
      </c>
      <c r="G6417" t="s">
        <v>2939</v>
      </c>
      <c r="H6417" t="s">
        <v>105</v>
      </c>
      <c r="I6417" t="s">
        <v>177</v>
      </c>
      <c r="J6417" t="s">
        <v>178</v>
      </c>
      <c r="K6417">
        <v>85204</v>
      </c>
      <c r="L6417" t="s">
        <v>34</v>
      </c>
      <c r="M6417" t="s">
        <v>6488</v>
      </c>
      <c r="N6417" t="s">
        <v>128</v>
      </c>
      <c r="O6417" t="s">
        <v>6026</v>
      </c>
      <c r="P6417" s="4">
        <v>25.344000000000001</v>
      </c>
      <c r="Q6417" s="4">
        <v>25.344000000000001</v>
      </c>
      <c r="R6417" s="4">
        <f t="shared" si="402"/>
        <v>0</v>
      </c>
      <c r="S6417" s="4">
        <f t="shared" si="403"/>
        <v>0</v>
      </c>
    </row>
    <row r="6418" spans="1:19" ht="15.6" x14ac:dyDescent="0.3">
      <c r="A6418" t="s">
        <v>6489</v>
      </c>
      <c r="B6418" s="1">
        <v>43416</v>
      </c>
      <c r="C6418" s="1">
        <v>43420</v>
      </c>
      <c r="D6418">
        <f t="shared" si="400"/>
        <v>2018</v>
      </c>
      <c r="E6418" t="str">
        <f t="shared" si="401"/>
        <v>Nov</v>
      </c>
      <c r="F6418" t="s">
        <v>37</v>
      </c>
      <c r="G6418" t="s">
        <v>2014</v>
      </c>
      <c r="H6418" s="2" t="s">
        <v>22</v>
      </c>
      <c r="I6418" t="s">
        <v>3711</v>
      </c>
      <c r="J6418" t="s">
        <v>33</v>
      </c>
      <c r="K6418">
        <v>95051</v>
      </c>
      <c r="L6418" t="s">
        <v>34</v>
      </c>
      <c r="M6418" t="s">
        <v>6488</v>
      </c>
      <c r="N6418" t="s">
        <v>128</v>
      </c>
      <c r="O6418" t="s">
        <v>6026</v>
      </c>
      <c r="P6418" s="4">
        <v>10.56</v>
      </c>
      <c r="Q6418" s="4">
        <v>18</v>
      </c>
      <c r="R6418" s="4">
        <f t="shared" si="402"/>
        <v>-7.4399999999999995</v>
      </c>
      <c r="S6418" s="4">
        <f t="shared" si="403"/>
        <v>-1.1159999999999999</v>
      </c>
    </row>
    <row r="6419" spans="1:19" ht="15.6" x14ac:dyDescent="0.3">
      <c r="A6419" t="s">
        <v>5475</v>
      </c>
      <c r="B6419" s="1">
        <v>43053</v>
      </c>
      <c r="C6419" s="1">
        <v>43055</v>
      </c>
      <c r="D6419">
        <f t="shared" si="400"/>
        <v>2017</v>
      </c>
      <c r="E6419" t="str">
        <f t="shared" si="401"/>
        <v>Nov</v>
      </c>
      <c r="F6419" t="s">
        <v>67</v>
      </c>
      <c r="G6419" t="s">
        <v>2527</v>
      </c>
      <c r="H6419" s="2" t="s">
        <v>22</v>
      </c>
      <c r="I6419" t="s">
        <v>600</v>
      </c>
      <c r="J6419" t="s">
        <v>183</v>
      </c>
      <c r="K6419">
        <v>30318</v>
      </c>
      <c r="L6419" t="s">
        <v>44</v>
      </c>
      <c r="M6419" t="s">
        <v>6488</v>
      </c>
      <c r="N6419" t="s">
        <v>110</v>
      </c>
      <c r="O6419" t="s">
        <v>6026</v>
      </c>
      <c r="P6419" s="4">
        <v>5.28</v>
      </c>
      <c r="Q6419" s="4">
        <v>5</v>
      </c>
      <c r="R6419" s="4">
        <f t="shared" si="402"/>
        <v>0.28000000000000025</v>
      </c>
      <c r="S6419" s="4">
        <f t="shared" si="403"/>
        <v>4.2000000000000037E-2</v>
      </c>
    </row>
    <row r="6420" spans="1:19" x14ac:dyDescent="0.3">
      <c r="A6420" t="s">
        <v>1959</v>
      </c>
      <c r="B6420" s="1">
        <v>43396</v>
      </c>
      <c r="C6420" s="1">
        <v>43402</v>
      </c>
      <c r="D6420">
        <f t="shared" si="400"/>
        <v>2018</v>
      </c>
      <c r="E6420" t="str">
        <f t="shared" si="401"/>
        <v>Oct</v>
      </c>
      <c r="F6420" t="s">
        <v>37</v>
      </c>
      <c r="G6420" t="s">
        <v>880</v>
      </c>
      <c r="H6420" t="s">
        <v>51</v>
      </c>
      <c r="I6420" t="s">
        <v>1298</v>
      </c>
      <c r="J6420" t="s">
        <v>62</v>
      </c>
      <c r="K6420">
        <v>14609</v>
      </c>
      <c r="L6420" t="s">
        <v>54</v>
      </c>
      <c r="M6420" t="s">
        <v>6488</v>
      </c>
      <c r="N6420" t="s">
        <v>128</v>
      </c>
      <c r="O6420" t="s">
        <v>6026</v>
      </c>
      <c r="P6420" s="4">
        <v>26.4</v>
      </c>
      <c r="Q6420" s="4">
        <v>26.4</v>
      </c>
      <c r="R6420" s="4">
        <f t="shared" si="402"/>
        <v>0</v>
      </c>
      <c r="S6420" s="4">
        <f t="shared" si="403"/>
        <v>0</v>
      </c>
    </row>
    <row r="6421" spans="1:19" x14ac:dyDescent="0.3">
      <c r="A6421" t="s">
        <v>1888</v>
      </c>
      <c r="B6421" s="1">
        <v>43432</v>
      </c>
      <c r="C6421" s="1">
        <v>43436</v>
      </c>
      <c r="D6421">
        <f t="shared" si="400"/>
        <v>2018</v>
      </c>
      <c r="E6421" t="str">
        <f t="shared" si="401"/>
        <v>Nov</v>
      </c>
      <c r="F6421" t="s">
        <v>37</v>
      </c>
      <c r="G6421" t="s">
        <v>1889</v>
      </c>
      <c r="H6421" t="s">
        <v>22</v>
      </c>
      <c r="I6421" t="s">
        <v>100</v>
      </c>
      <c r="J6421" t="s">
        <v>101</v>
      </c>
      <c r="K6421">
        <v>19120</v>
      </c>
      <c r="L6421" t="s">
        <v>54</v>
      </c>
      <c r="M6421" t="s">
        <v>6488</v>
      </c>
      <c r="N6421" t="s">
        <v>128</v>
      </c>
      <c r="O6421" t="s">
        <v>6026</v>
      </c>
      <c r="P6421" s="4">
        <v>25.344000000000001</v>
      </c>
      <c r="Q6421" s="4">
        <v>25.344000000000001</v>
      </c>
      <c r="R6421" s="4">
        <f t="shared" si="402"/>
        <v>0</v>
      </c>
      <c r="S6421" s="4">
        <f t="shared" si="403"/>
        <v>0</v>
      </c>
    </row>
    <row r="6422" spans="1:19" ht="15.6" x14ac:dyDescent="0.3">
      <c r="A6422" t="s">
        <v>1695</v>
      </c>
      <c r="B6422" s="1">
        <v>42318</v>
      </c>
      <c r="C6422" s="1">
        <v>42324</v>
      </c>
      <c r="D6422">
        <f t="shared" si="400"/>
        <v>2015</v>
      </c>
      <c r="E6422" t="str">
        <f t="shared" si="401"/>
        <v>Nov</v>
      </c>
      <c r="F6422" t="s">
        <v>37</v>
      </c>
      <c r="G6422" t="s">
        <v>187</v>
      </c>
      <c r="H6422" s="2" t="s">
        <v>22</v>
      </c>
      <c r="I6422" t="s">
        <v>1696</v>
      </c>
      <c r="J6422" t="s">
        <v>89</v>
      </c>
      <c r="K6422">
        <v>48640</v>
      </c>
      <c r="L6422" t="s">
        <v>25</v>
      </c>
      <c r="M6422" t="s">
        <v>6488</v>
      </c>
      <c r="N6422" t="s">
        <v>128</v>
      </c>
      <c r="O6422" t="s">
        <v>6026</v>
      </c>
      <c r="P6422" s="4">
        <v>15.84</v>
      </c>
      <c r="Q6422" s="4">
        <v>18</v>
      </c>
      <c r="R6422" s="4">
        <f t="shared" si="402"/>
        <v>-2.16</v>
      </c>
      <c r="S6422" s="4">
        <f t="shared" si="403"/>
        <v>-0.32400000000000001</v>
      </c>
    </row>
    <row r="6423" spans="1:19" x14ac:dyDescent="0.3">
      <c r="A6423" t="s">
        <v>6280</v>
      </c>
      <c r="B6423" s="1">
        <v>43340</v>
      </c>
      <c r="C6423" s="1">
        <v>43344</v>
      </c>
      <c r="D6423">
        <f t="shared" si="400"/>
        <v>2018</v>
      </c>
      <c r="E6423" t="str">
        <f t="shared" si="401"/>
        <v>Aug</v>
      </c>
      <c r="F6423" t="s">
        <v>37</v>
      </c>
      <c r="G6423" t="s">
        <v>1059</v>
      </c>
      <c r="H6423" t="s">
        <v>105</v>
      </c>
      <c r="I6423" t="s">
        <v>23</v>
      </c>
      <c r="J6423" t="s">
        <v>24</v>
      </c>
      <c r="K6423">
        <v>60623</v>
      </c>
      <c r="L6423" t="s">
        <v>25</v>
      </c>
      <c r="M6423" t="s">
        <v>6488</v>
      </c>
      <c r="N6423" t="s">
        <v>128</v>
      </c>
      <c r="O6423" t="s">
        <v>6026</v>
      </c>
      <c r="P6423" s="4">
        <v>25.344000000000001</v>
      </c>
      <c r="Q6423" s="4">
        <v>25.344000000000001</v>
      </c>
      <c r="R6423" s="4">
        <f t="shared" si="402"/>
        <v>0</v>
      </c>
      <c r="S6423" s="4">
        <f t="shared" si="403"/>
        <v>0</v>
      </c>
    </row>
    <row r="6424" spans="1:19" ht="15.6" x14ac:dyDescent="0.3">
      <c r="A6424" t="s">
        <v>3341</v>
      </c>
      <c r="B6424" s="1">
        <v>42605</v>
      </c>
      <c r="C6424" s="1">
        <v>42610</v>
      </c>
      <c r="D6424">
        <f t="shared" si="400"/>
        <v>2016</v>
      </c>
      <c r="E6424" t="str">
        <f t="shared" si="401"/>
        <v>Aug</v>
      </c>
      <c r="F6424" t="s">
        <v>37</v>
      </c>
      <c r="G6424" t="s">
        <v>2713</v>
      </c>
      <c r="H6424" s="2" t="s">
        <v>22</v>
      </c>
      <c r="I6424" t="s">
        <v>600</v>
      </c>
      <c r="J6424" t="s">
        <v>183</v>
      </c>
      <c r="K6424">
        <v>30318</v>
      </c>
      <c r="L6424" t="s">
        <v>44</v>
      </c>
      <c r="M6424" t="s">
        <v>6490</v>
      </c>
      <c r="N6424" t="s">
        <v>128</v>
      </c>
      <c r="O6424" t="s">
        <v>6026</v>
      </c>
      <c r="P6424" s="4">
        <v>97.88</v>
      </c>
      <c r="Q6424" s="4">
        <v>97.88</v>
      </c>
      <c r="R6424" s="4">
        <f t="shared" si="402"/>
        <v>0</v>
      </c>
      <c r="S6424" s="4">
        <f t="shared" si="403"/>
        <v>0</v>
      </c>
    </row>
    <row r="6425" spans="1:19" ht="15.6" x14ac:dyDescent="0.3">
      <c r="A6425" t="s">
        <v>6056</v>
      </c>
      <c r="B6425" s="1">
        <v>43345</v>
      </c>
      <c r="C6425" s="1">
        <v>43350</v>
      </c>
      <c r="D6425">
        <f t="shared" si="400"/>
        <v>2018</v>
      </c>
      <c r="E6425" t="str">
        <f t="shared" si="401"/>
        <v>Sep</v>
      </c>
      <c r="F6425" t="s">
        <v>67</v>
      </c>
      <c r="G6425" t="s">
        <v>1477</v>
      </c>
      <c r="H6425" s="2" t="s">
        <v>22</v>
      </c>
      <c r="I6425" t="s">
        <v>1134</v>
      </c>
      <c r="J6425" t="s">
        <v>310</v>
      </c>
      <c r="K6425">
        <v>6450</v>
      </c>
      <c r="L6425" t="s">
        <v>54</v>
      </c>
      <c r="M6425" t="s">
        <v>6490</v>
      </c>
      <c r="N6425" t="s">
        <v>128</v>
      </c>
      <c r="O6425" t="s">
        <v>6026</v>
      </c>
      <c r="P6425" s="4">
        <v>146.82</v>
      </c>
      <c r="Q6425" s="4">
        <v>146.82</v>
      </c>
      <c r="R6425" s="4">
        <f t="shared" si="402"/>
        <v>0</v>
      </c>
      <c r="S6425" s="4">
        <f t="shared" si="403"/>
        <v>0</v>
      </c>
    </row>
    <row r="6426" spans="1:19" ht="15.6" x14ac:dyDescent="0.3">
      <c r="A6426" t="s">
        <v>6491</v>
      </c>
      <c r="B6426" s="1">
        <v>43084</v>
      </c>
      <c r="C6426" s="1">
        <v>43088</v>
      </c>
      <c r="D6426">
        <f t="shared" si="400"/>
        <v>2017</v>
      </c>
      <c r="E6426" t="str">
        <f t="shared" si="401"/>
        <v>Dec</v>
      </c>
      <c r="F6426" t="s">
        <v>37</v>
      </c>
      <c r="G6426" t="s">
        <v>1827</v>
      </c>
      <c r="H6426" s="2" t="s">
        <v>22</v>
      </c>
      <c r="I6426" t="s">
        <v>281</v>
      </c>
      <c r="J6426" t="s">
        <v>93</v>
      </c>
      <c r="K6426">
        <v>72701</v>
      </c>
      <c r="L6426" t="s">
        <v>44</v>
      </c>
      <c r="M6426" t="s">
        <v>6492</v>
      </c>
      <c r="N6426" t="s">
        <v>110</v>
      </c>
      <c r="O6426" t="s">
        <v>6026</v>
      </c>
      <c r="P6426" s="4">
        <v>19.440000000000001</v>
      </c>
      <c r="Q6426" s="4">
        <v>100</v>
      </c>
      <c r="R6426" s="4">
        <f t="shared" si="402"/>
        <v>-80.56</v>
      </c>
      <c r="S6426" s="4">
        <f t="shared" si="403"/>
        <v>-12.084</v>
      </c>
    </row>
    <row r="6427" spans="1:19" ht="15.6" x14ac:dyDescent="0.3">
      <c r="A6427" t="s">
        <v>6493</v>
      </c>
      <c r="B6427" s="1">
        <v>43390</v>
      </c>
      <c r="C6427" s="1">
        <v>43392</v>
      </c>
      <c r="D6427">
        <f t="shared" si="400"/>
        <v>2018</v>
      </c>
      <c r="E6427" t="str">
        <f t="shared" si="401"/>
        <v>Oct</v>
      </c>
      <c r="F6427" t="s">
        <v>67</v>
      </c>
      <c r="G6427" t="s">
        <v>2220</v>
      </c>
      <c r="H6427" s="2" t="s">
        <v>22</v>
      </c>
      <c r="I6427" t="s">
        <v>6159</v>
      </c>
      <c r="J6427" t="s">
        <v>58</v>
      </c>
      <c r="K6427">
        <v>2886</v>
      </c>
      <c r="L6427" t="s">
        <v>54</v>
      </c>
      <c r="M6427" t="s">
        <v>6492</v>
      </c>
      <c r="N6427" t="s">
        <v>128</v>
      </c>
      <c r="O6427" t="s">
        <v>6026</v>
      </c>
      <c r="P6427" s="4">
        <v>12.96</v>
      </c>
      <c r="Q6427" s="4">
        <v>12.96</v>
      </c>
      <c r="R6427" s="4">
        <f t="shared" si="402"/>
        <v>0</v>
      </c>
      <c r="S6427" s="4">
        <f t="shared" si="403"/>
        <v>0</v>
      </c>
    </row>
    <row r="6428" spans="1:19" ht="15.6" x14ac:dyDescent="0.3">
      <c r="A6428" t="s">
        <v>6494</v>
      </c>
      <c r="B6428" s="1">
        <v>43421</v>
      </c>
      <c r="C6428" s="1">
        <v>43425</v>
      </c>
      <c r="D6428">
        <f t="shared" si="400"/>
        <v>2018</v>
      </c>
      <c r="E6428" t="str">
        <f t="shared" si="401"/>
        <v>Nov</v>
      </c>
      <c r="F6428" t="s">
        <v>37</v>
      </c>
      <c r="G6428" t="s">
        <v>1455</v>
      </c>
      <c r="H6428" s="2" t="s">
        <v>22</v>
      </c>
      <c r="I6428" t="s">
        <v>1899</v>
      </c>
      <c r="J6428" t="s">
        <v>83</v>
      </c>
      <c r="K6428">
        <v>28205</v>
      </c>
      <c r="L6428" t="s">
        <v>44</v>
      </c>
      <c r="M6428" t="s">
        <v>6495</v>
      </c>
      <c r="N6428" t="s">
        <v>128</v>
      </c>
      <c r="O6428" t="s">
        <v>6026</v>
      </c>
      <c r="P6428" s="4">
        <v>268.24</v>
      </c>
      <c r="Q6428" s="4">
        <v>268.24</v>
      </c>
      <c r="R6428" s="4">
        <f t="shared" si="402"/>
        <v>0</v>
      </c>
      <c r="S6428" s="4">
        <f t="shared" si="403"/>
        <v>0</v>
      </c>
    </row>
    <row r="6429" spans="1:19" ht="15.6" x14ac:dyDescent="0.3">
      <c r="A6429" t="s">
        <v>953</v>
      </c>
      <c r="B6429" s="1">
        <v>42085</v>
      </c>
      <c r="C6429" s="1">
        <v>42089</v>
      </c>
      <c r="D6429">
        <f t="shared" si="400"/>
        <v>2015</v>
      </c>
      <c r="E6429" t="str">
        <f t="shared" si="401"/>
        <v>Mar</v>
      </c>
      <c r="F6429" t="s">
        <v>37</v>
      </c>
      <c r="G6429" t="s">
        <v>954</v>
      </c>
      <c r="H6429" s="2" t="s">
        <v>22</v>
      </c>
      <c r="I6429" t="s">
        <v>955</v>
      </c>
      <c r="J6429" t="s">
        <v>178</v>
      </c>
      <c r="K6429">
        <v>85705</v>
      </c>
      <c r="L6429" t="s">
        <v>34</v>
      </c>
      <c r="M6429" t="s">
        <v>6496</v>
      </c>
      <c r="N6429" t="s">
        <v>128</v>
      </c>
      <c r="O6429" t="s">
        <v>6026</v>
      </c>
      <c r="P6429" s="4">
        <v>74.352000000000004</v>
      </c>
      <c r="Q6429" s="4">
        <v>100</v>
      </c>
      <c r="R6429" s="4">
        <f t="shared" si="402"/>
        <v>-25.647999999999996</v>
      </c>
      <c r="S6429" s="4">
        <f t="shared" si="403"/>
        <v>-3.8471999999999991</v>
      </c>
    </row>
    <row r="6430" spans="1:19" ht="15.6" x14ac:dyDescent="0.3">
      <c r="A6430" t="s">
        <v>4671</v>
      </c>
      <c r="B6430" s="1">
        <v>43378</v>
      </c>
      <c r="C6430" s="1">
        <v>43383</v>
      </c>
      <c r="D6430">
        <f t="shared" si="400"/>
        <v>2018</v>
      </c>
      <c r="E6430" t="str">
        <f t="shared" si="401"/>
        <v>Oct</v>
      </c>
      <c r="F6430" t="s">
        <v>37</v>
      </c>
      <c r="G6430" t="s">
        <v>392</v>
      </c>
      <c r="H6430" s="2" t="s">
        <v>22</v>
      </c>
      <c r="I6430" t="s">
        <v>32</v>
      </c>
      <c r="J6430" t="s">
        <v>33</v>
      </c>
      <c r="K6430">
        <v>94110</v>
      </c>
      <c r="L6430" t="s">
        <v>34</v>
      </c>
      <c r="M6430" t="s">
        <v>6496</v>
      </c>
      <c r="N6430" t="s">
        <v>128</v>
      </c>
      <c r="O6430" t="s">
        <v>6026</v>
      </c>
      <c r="P6430" s="4">
        <v>61.96</v>
      </c>
      <c r="Q6430" s="4">
        <v>61.96</v>
      </c>
      <c r="R6430" s="4">
        <f t="shared" si="402"/>
        <v>0</v>
      </c>
      <c r="S6430" s="4">
        <f t="shared" si="403"/>
        <v>0</v>
      </c>
    </row>
    <row r="6431" spans="1:19" x14ac:dyDescent="0.3">
      <c r="A6431" t="s">
        <v>2862</v>
      </c>
      <c r="B6431" s="1">
        <v>42861</v>
      </c>
      <c r="C6431" s="1">
        <v>42865</v>
      </c>
      <c r="D6431">
        <f t="shared" si="400"/>
        <v>2017</v>
      </c>
      <c r="E6431" t="str">
        <f t="shared" si="401"/>
        <v>May</v>
      </c>
      <c r="F6431" t="s">
        <v>37</v>
      </c>
      <c r="G6431" t="s">
        <v>1042</v>
      </c>
      <c r="H6431" t="s">
        <v>51</v>
      </c>
      <c r="I6431" t="s">
        <v>2676</v>
      </c>
      <c r="J6431" t="s">
        <v>233</v>
      </c>
      <c r="K6431">
        <v>44052</v>
      </c>
      <c r="L6431" t="s">
        <v>54</v>
      </c>
      <c r="M6431" t="s">
        <v>6496</v>
      </c>
      <c r="N6431" t="s">
        <v>128</v>
      </c>
      <c r="O6431" t="s">
        <v>6026</v>
      </c>
      <c r="P6431" s="4">
        <v>49.567999999999998</v>
      </c>
      <c r="Q6431" s="4">
        <v>49.567999999999998</v>
      </c>
      <c r="R6431" s="4">
        <f t="shared" si="402"/>
        <v>0</v>
      </c>
      <c r="S6431" s="4">
        <f t="shared" si="403"/>
        <v>0</v>
      </c>
    </row>
    <row r="6432" spans="1:19" x14ac:dyDescent="0.3">
      <c r="A6432" t="s">
        <v>4540</v>
      </c>
      <c r="B6432" s="1">
        <v>42291</v>
      </c>
      <c r="C6432" s="1">
        <v>42297</v>
      </c>
      <c r="D6432">
        <f t="shared" si="400"/>
        <v>2015</v>
      </c>
      <c r="E6432" t="str">
        <f t="shared" si="401"/>
        <v>Oct</v>
      </c>
      <c r="F6432" t="s">
        <v>37</v>
      </c>
      <c r="G6432" t="s">
        <v>278</v>
      </c>
      <c r="H6432" t="s">
        <v>105</v>
      </c>
      <c r="I6432" t="s">
        <v>23</v>
      </c>
      <c r="J6432" t="s">
        <v>24</v>
      </c>
      <c r="K6432">
        <v>60653</v>
      </c>
      <c r="L6432" t="s">
        <v>25</v>
      </c>
      <c r="M6432" t="s">
        <v>6496</v>
      </c>
      <c r="N6432" t="s">
        <v>128</v>
      </c>
      <c r="O6432" t="s">
        <v>6026</v>
      </c>
      <c r="P6432" s="4">
        <v>322.19200000000001</v>
      </c>
      <c r="Q6432" s="4">
        <v>322.19200000000001</v>
      </c>
      <c r="R6432" s="4">
        <f t="shared" si="402"/>
        <v>0</v>
      </c>
      <c r="S6432" s="4">
        <f t="shared" si="403"/>
        <v>0</v>
      </c>
    </row>
    <row r="6433" spans="1:19" ht="15.6" x14ac:dyDescent="0.3">
      <c r="A6433" t="s">
        <v>3383</v>
      </c>
      <c r="B6433" s="1">
        <v>43185</v>
      </c>
      <c r="C6433" s="1">
        <v>43189</v>
      </c>
      <c r="D6433">
        <f t="shared" si="400"/>
        <v>2018</v>
      </c>
      <c r="E6433" t="str">
        <f t="shared" si="401"/>
        <v>Mar</v>
      </c>
      <c r="F6433" t="s">
        <v>37</v>
      </c>
      <c r="G6433" t="s">
        <v>1163</v>
      </c>
      <c r="H6433" s="2" t="s">
        <v>22</v>
      </c>
      <c r="I6433" t="s">
        <v>113</v>
      </c>
      <c r="J6433" t="s">
        <v>109</v>
      </c>
      <c r="K6433">
        <v>77070</v>
      </c>
      <c r="L6433" t="s">
        <v>25</v>
      </c>
      <c r="M6433" t="s">
        <v>6496</v>
      </c>
      <c r="N6433" t="s">
        <v>128</v>
      </c>
      <c r="O6433" t="s">
        <v>6026</v>
      </c>
      <c r="P6433" s="4">
        <v>74.352000000000004</v>
      </c>
      <c r="Q6433" s="4">
        <v>74.352000000000004</v>
      </c>
      <c r="R6433" s="4">
        <f t="shared" si="402"/>
        <v>0</v>
      </c>
      <c r="S6433" s="4">
        <f t="shared" si="403"/>
        <v>0</v>
      </c>
    </row>
    <row r="6434" spans="1:19" ht="15.6" x14ac:dyDescent="0.3">
      <c r="A6434" t="s">
        <v>3323</v>
      </c>
      <c r="B6434" s="1">
        <v>42334</v>
      </c>
      <c r="C6434" s="1">
        <v>42339</v>
      </c>
      <c r="D6434">
        <f t="shared" si="400"/>
        <v>2015</v>
      </c>
      <c r="E6434" t="str">
        <f t="shared" si="401"/>
        <v>Nov</v>
      </c>
      <c r="F6434" t="s">
        <v>37</v>
      </c>
      <c r="G6434" t="s">
        <v>1587</v>
      </c>
      <c r="H6434" s="2" t="s">
        <v>22</v>
      </c>
      <c r="I6434" t="s">
        <v>475</v>
      </c>
      <c r="J6434" t="s">
        <v>33</v>
      </c>
      <c r="K6434">
        <v>93727</v>
      </c>
      <c r="L6434" t="s">
        <v>34</v>
      </c>
      <c r="M6434" t="s">
        <v>6497</v>
      </c>
      <c r="N6434" t="s">
        <v>128</v>
      </c>
      <c r="O6434" t="s">
        <v>6026</v>
      </c>
      <c r="P6434" s="4">
        <v>14.94</v>
      </c>
      <c r="Q6434" s="4">
        <v>18</v>
      </c>
      <c r="R6434" s="4">
        <f t="shared" si="402"/>
        <v>-3.0600000000000005</v>
      </c>
      <c r="S6434" s="4">
        <f t="shared" si="403"/>
        <v>-0.45900000000000007</v>
      </c>
    </row>
    <row r="6435" spans="1:19" ht="15.6" x14ac:dyDescent="0.3">
      <c r="A6435" t="s">
        <v>2301</v>
      </c>
      <c r="B6435" s="1">
        <v>42710</v>
      </c>
      <c r="C6435" s="1">
        <v>42715</v>
      </c>
      <c r="D6435">
        <f t="shared" si="400"/>
        <v>2016</v>
      </c>
      <c r="E6435" t="str">
        <f t="shared" si="401"/>
        <v>Dec</v>
      </c>
      <c r="F6435" t="s">
        <v>37</v>
      </c>
      <c r="G6435" t="s">
        <v>2302</v>
      </c>
      <c r="H6435" s="2" t="s">
        <v>22</v>
      </c>
      <c r="I6435" t="s">
        <v>955</v>
      </c>
      <c r="J6435" t="s">
        <v>178</v>
      </c>
      <c r="K6435">
        <v>85705</v>
      </c>
      <c r="L6435" t="s">
        <v>34</v>
      </c>
      <c r="M6435" t="s">
        <v>6497</v>
      </c>
      <c r="N6435" t="s">
        <v>128</v>
      </c>
      <c r="O6435" t="s">
        <v>6026</v>
      </c>
      <c r="P6435" s="4">
        <v>19.920000000000002</v>
      </c>
      <c r="Q6435" s="4">
        <v>100</v>
      </c>
      <c r="R6435" s="4">
        <f t="shared" si="402"/>
        <v>-80.08</v>
      </c>
      <c r="S6435" s="4">
        <f t="shared" si="403"/>
        <v>-12.011999999999999</v>
      </c>
    </row>
    <row r="6436" spans="1:19" ht="15.6" x14ac:dyDescent="0.3">
      <c r="A6436" t="s">
        <v>55</v>
      </c>
      <c r="B6436" s="1">
        <v>42369</v>
      </c>
      <c r="C6436" s="1">
        <v>42376</v>
      </c>
      <c r="D6436">
        <f t="shared" si="400"/>
        <v>2015</v>
      </c>
      <c r="E6436" t="str">
        <f t="shared" si="401"/>
        <v>Dec</v>
      </c>
      <c r="F6436" t="s">
        <v>37</v>
      </c>
      <c r="G6436" t="s">
        <v>56</v>
      </c>
      <c r="H6436" s="2" t="s">
        <v>22</v>
      </c>
      <c r="I6436" t="s">
        <v>57</v>
      </c>
      <c r="J6436" t="s">
        <v>58</v>
      </c>
      <c r="K6436">
        <v>2908</v>
      </c>
      <c r="L6436" t="s">
        <v>54</v>
      </c>
      <c r="M6436" t="s">
        <v>6497</v>
      </c>
      <c r="N6436" t="s">
        <v>128</v>
      </c>
      <c r="O6436" t="s">
        <v>6026</v>
      </c>
      <c r="P6436" s="4">
        <v>14.94</v>
      </c>
      <c r="Q6436" s="4">
        <v>18</v>
      </c>
      <c r="R6436" s="4">
        <f t="shared" si="402"/>
        <v>-3.0600000000000005</v>
      </c>
      <c r="S6436" s="4">
        <f t="shared" si="403"/>
        <v>-0.45900000000000007</v>
      </c>
    </row>
    <row r="6437" spans="1:19" ht="15.6" x14ac:dyDescent="0.3">
      <c r="A6437" t="s">
        <v>6498</v>
      </c>
      <c r="B6437" s="1">
        <v>42696</v>
      </c>
      <c r="C6437" s="1">
        <v>42700</v>
      </c>
      <c r="D6437">
        <f t="shared" si="400"/>
        <v>2016</v>
      </c>
      <c r="E6437" t="str">
        <f t="shared" si="401"/>
        <v>Nov</v>
      </c>
      <c r="F6437" t="s">
        <v>37</v>
      </c>
      <c r="G6437" t="s">
        <v>1592</v>
      </c>
      <c r="H6437" s="2" t="s">
        <v>22</v>
      </c>
      <c r="I6437" t="s">
        <v>2708</v>
      </c>
      <c r="J6437" t="s">
        <v>314</v>
      </c>
      <c r="K6437">
        <v>2169</v>
      </c>
      <c r="L6437" t="s">
        <v>54</v>
      </c>
      <c r="M6437" t="s">
        <v>6497</v>
      </c>
      <c r="N6437" t="s">
        <v>128</v>
      </c>
      <c r="O6437" t="s">
        <v>6026</v>
      </c>
      <c r="P6437" s="4">
        <v>14.94</v>
      </c>
      <c r="Q6437" s="4">
        <v>18</v>
      </c>
      <c r="R6437" s="4">
        <f t="shared" si="402"/>
        <v>-3.0600000000000005</v>
      </c>
      <c r="S6437" s="4">
        <f t="shared" si="403"/>
        <v>-0.45900000000000007</v>
      </c>
    </row>
    <row r="6438" spans="1:19" x14ac:dyDescent="0.3">
      <c r="A6438" t="s">
        <v>2900</v>
      </c>
      <c r="B6438" s="1">
        <v>43001</v>
      </c>
      <c r="C6438" s="1">
        <v>43004</v>
      </c>
      <c r="D6438">
        <f t="shared" si="400"/>
        <v>2017</v>
      </c>
      <c r="E6438" t="str">
        <f t="shared" si="401"/>
        <v>Sep</v>
      </c>
      <c r="F6438" t="s">
        <v>67</v>
      </c>
      <c r="G6438" t="s">
        <v>2105</v>
      </c>
      <c r="H6438" t="s">
        <v>51</v>
      </c>
      <c r="I6438" t="s">
        <v>744</v>
      </c>
      <c r="J6438" t="s">
        <v>233</v>
      </c>
      <c r="K6438">
        <v>43130</v>
      </c>
      <c r="L6438" t="s">
        <v>54</v>
      </c>
      <c r="M6438" t="s">
        <v>6497</v>
      </c>
      <c r="N6438" t="s">
        <v>128</v>
      </c>
      <c r="O6438" t="s">
        <v>6026</v>
      </c>
      <c r="P6438" s="4">
        <v>11.952</v>
      </c>
      <c r="Q6438" s="4">
        <v>11.952</v>
      </c>
      <c r="R6438" s="4">
        <f t="shared" si="402"/>
        <v>0</v>
      </c>
      <c r="S6438" s="4">
        <f t="shared" si="403"/>
        <v>0</v>
      </c>
    </row>
    <row r="6439" spans="1:19" ht="15.6" x14ac:dyDescent="0.3">
      <c r="A6439" t="s">
        <v>3614</v>
      </c>
      <c r="B6439" s="1">
        <v>43353</v>
      </c>
      <c r="C6439" s="1">
        <v>43358</v>
      </c>
      <c r="D6439">
        <f t="shared" si="400"/>
        <v>2018</v>
      </c>
      <c r="E6439" t="str">
        <f t="shared" si="401"/>
        <v>Sep</v>
      </c>
      <c r="F6439" t="s">
        <v>67</v>
      </c>
      <c r="G6439" t="s">
        <v>3275</v>
      </c>
      <c r="H6439" s="2" t="s">
        <v>22</v>
      </c>
      <c r="I6439" t="s">
        <v>191</v>
      </c>
      <c r="J6439" t="s">
        <v>192</v>
      </c>
      <c r="K6439">
        <v>65807</v>
      </c>
      <c r="L6439" t="s">
        <v>25</v>
      </c>
      <c r="M6439" t="s">
        <v>6497</v>
      </c>
      <c r="N6439" t="s">
        <v>128</v>
      </c>
      <c r="O6439" t="s">
        <v>6026</v>
      </c>
      <c r="P6439" s="4">
        <v>24.9</v>
      </c>
      <c r="Q6439" s="4">
        <v>24.9</v>
      </c>
      <c r="R6439" s="4">
        <f t="shared" si="402"/>
        <v>0</v>
      </c>
      <c r="S6439" s="4">
        <f t="shared" si="403"/>
        <v>0</v>
      </c>
    </row>
    <row r="6440" spans="1:19" x14ac:dyDescent="0.3">
      <c r="A6440" t="s">
        <v>6499</v>
      </c>
      <c r="B6440" s="1">
        <v>42621</v>
      </c>
      <c r="C6440" s="1">
        <v>42624</v>
      </c>
      <c r="D6440">
        <f t="shared" si="400"/>
        <v>2016</v>
      </c>
      <c r="E6440" t="str">
        <f t="shared" si="401"/>
        <v>Sep</v>
      </c>
      <c r="F6440" t="s">
        <v>20</v>
      </c>
      <c r="G6440" t="s">
        <v>2006</v>
      </c>
      <c r="H6440" t="s">
        <v>51</v>
      </c>
      <c r="I6440" t="s">
        <v>1808</v>
      </c>
      <c r="J6440" t="s">
        <v>33</v>
      </c>
      <c r="K6440">
        <v>92553</v>
      </c>
      <c r="L6440" t="s">
        <v>34</v>
      </c>
      <c r="M6440" t="s">
        <v>6500</v>
      </c>
      <c r="N6440" t="s">
        <v>128</v>
      </c>
      <c r="O6440" t="s">
        <v>6026</v>
      </c>
      <c r="P6440" s="4">
        <v>26.4</v>
      </c>
      <c r="Q6440" s="4">
        <v>26.4</v>
      </c>
      <c r="R6440" s="4">
        <f t="shared" si="402"/>
        <v>0</v>
      </c>
      <c r="S6440" s="4">
        <f t="shared" si="403"/>
        <v>0</v>
      </c>
    </row>
    <row r="6441" spans="1:19" x14ac:dyDescent="0.3">
      <c r="A6441" t="s">
        <v>3155</v>
      </c>
      <c r="B6441" s="1">
        <v>42968</v>
      </c>
      <c r="C6441" s="1">
        <v>42975</v>
      </c>
      <c r="D6441">
        <f t="shared" si="400"/>
        <v>2017</v>
      </c>
      <c r="E6441" t="str">
        <f t="shared" si="401"/>
        <v>Aug</v>
      </c>
      <c r="F6441" t="s">
        <v>37</v>
      </c>
      <c r="G6441" t="s">
        <v>3156</v>
      </c>
      <c r="H6441" t="s">
        <v>51</v>
      </c>
      <c r="I6441" t="s">
        <v>47</v>
      </c>
      <c r="J6441" t="s">
        <v>33</v>
      </c>
      <c r="K6441">
        <v>90004</v>
      </c>
      <c r="L6441" t="s">
        <v>34</v>
      </c>
      <c r="M6441" t="s">
        <v>6500</v>
      </c>
      <c r="N6441" t="s">
        <v>128</v>
      </c>
      <c r="O6441" t="s">
        <v>6026</v>
      </c>
      <c r="P6441" s="4">
        <v>47.52</v>
      </c>
      <c r="Q6441" s="4">
        <v>47.52</v>
      </c>
      <c r="R6441" s="4">
        <f t="shared" si="402"/>
        <v>0</v>
      </c>
      <c r="S6441" s="4">
        <f t="shared" si="403"/>
        <v>0</v>
      </c>
    </row>
    <row r="6442" spans="1:19" ht="15.6" x14ac:dyDescent="0.3">
      <c r="A6442" t="s">
        <v>1423</v>
      </c>
      <c r="B6442" s="1">
        <v>43372</v>
      </c>
      <c r="C6442" s="1">
        <v>43372</v>
      </c>
      <c r="D6442">
        <f t="shared" si="400"/>
        <v>2018</v>
      </c>
      <c r="E6442" t="str">
        <f t="shared" si="401"/>
        <v>Sep</v>
      </c>
      <c r="F6442" t="s">
        <v>30</v>
      </c>
      <c r="G6442" t="s">
        <v>630</v>
      </c>
      <c r="H6442" s="2" t="s">
        <v>22</v>
      </c>
      <c r="I6442" t="s">
        <v>1424</v>
      </c>
      <c r="J6442" t="s">
        <v>233</v>
      </c>
      <c r="K6442">
        <v>44060</v>
      </c>
      <c r="L6442" t="s">
        <v>54</v>
      </c>
      <c r="M6442" t="s">
        <v>6500</v>
      </c>
      <c r="N6442" t="s">
        <v>128</v>
      </c>
      <c r="O6442" t="s">
        <v>6026</v>
      </c>
      <c r="P6442" s="4">
        <v>8.4480000000000004</v>
      </c>
      <c r="Q6442" s="4">
        <v>18</v>
      </c>
      <c r="R6442" s="4">
        <f t="shared" si="402"/>
        <v>-9.5519999999999996</v>
      </c>
      <c r="S6442" s="4">
        <f t="shared" si="403"/>
        <v>-1.4327999999999999</v>
      </c>
    </row>
    <row r="6443" spans="1:19" x14ac:dyDescent="0.3">
      <c r="A6443" t="s">
        <v>4848</v>
      </c>
      <c r="B6443" s="1">
        <v>42522</v>
      </c>
      <c r="C6443" s="1">
        <v>42526</v>
      </c>
      <c r="D6443">
        <f t="shared" si="400"/>
        <v>2016</v>
      </c>
      <c r="E6443" t="str">
        <f t="shared" si="401"/>
        <v>Jun</v>
      </c>
      <c r="F6443" t="s">
        <v>37</v>
      </c>
      <c r="G6443" t="s">
        <v>439</v>
      </c>
      <c r="H6443" t="s">
        <v>51</v>
      </c>
      <c r="I6443" t="s">
        <v>855</v>
      </c>
      <c r="J6443" t="s">
        <v>109</v>
      </c>
      <c r="K6443">
        <v>78207</v>
      </c>
      <c r="L6443" t="s">
        <v>25</v>
      </c>
      <c r="M6443" t="s">
        <v>6500</v>
      </c>
      <c r="N6443" t="s">
        <v>128</v>
      </c>
      <c r="O6443" t="s">
        <v>6026</v>
      </c>
      <c r="P6443" s="4">
        <v>42.24</v>
      </c>
      <c r="Q6443" s="4">
        <v>42.24</v>
      </c>
      <c r="R6443" s="4">
        <f t="shared" si="402"/>
        <v>0</v>
      </c>
      <c r="S6443" s="4">
        <f t="shared" si="403"/>
        <v>0</v>
      </c>
    </row>
    <row r="6444" spans="1:19" x14ac:dyDescent="0.3">
      <c r="A6444" t="s">
        <v>2474</v>
      </c>
      <c r="B6444" s="1">
        <v>42986</v>
      </c>
      <c r="C6444" s="1">
        <v>42991</v>
      </c>
      <c r="D6444">
        <f t="shared" si="400"/>
        <v>2017</v>
      </c>
      <c r="E6444" t="str">
        <f t="shared" si="401"/>
        <v>Sep</v>
      </c>
      <c r="F6444" t="s">
        <v>37</v>
      </c>
      <c r="G6444" t="s">
        <v>2177</v>
      </c>
      <c r="H6444" t="s">
        <v>105</v>
      </c>
      <c r="I6444" t="s">
        <v>69</v>
      </c>
      <c r="J6444" t="s">
        <v>70</v>
      </c>
      <c r="K6444">
        <v>98103</v>
      </c>
      <c r="L6444" t="s">
        <v>34</v>
      </c>
      <c r="M6444" t="s">
        <v>6501</v>
      </c>
      <c r="N6444" t="s">
        <v>128</v>
      </c>
      <c r="O6444" t="s">
        <v>6026</v>
      </c>
      <c r="P6444" s="4">
        <v>30.87</v>
      </c>
      <c r="Q6444" s="4">
        <v>30.87</v>
      </c>
      <c r="R6444" s="4">
        <f t="shared" si="402"/>
        <v>0</v>
      </c>
      <c r="S6444" s="4">
        <f t="shared" si="403"/>
        <v>0</v>
      </c>
    </row>
    <row r="6445" spans="1:19" ht="15.6" x14ac:dyDescent="0.3">
      <c r="A6445" t="s">
        <v>3916</v>
      </c>
      <c r="B6445" s="1">
        <v>43359</v>
      </c>
      <c r="C6445" s="1">
        <v>43360</v>
      </c>
      <c r="D6445">
        <f t="shared" si="400"/>
        <v>2018</v>
      </c>
      <c r="E6445" t="str">
        <f t="shared" si="401"/>
        <v>Sep</v>
      </c>
      <c r="F6445" t="s">
        <v>20</v>
      </c>
      <c r="G6445" t="s">
        <v>3490</v>
      </c>
      <c r="H6445" s="2" t="s">
        <v>22</v>
      </c>
      <c r="I6445" t="s">
        <v>1671</v>
      </c>
      <c r="J6445" t="s">
        <v>33</v>
      </c>
      <c r="K6445">
        <v>90301</v>
      </c>
      <c r="L6445" t="s">
        <v>34</v>
      </c>
      <c r="M6445" t="s">
        <v>6501</v>
      </c>
      <c r="N6445" t="s">
        <v>128</v>
      </c>
      <c r="O6445" t="s">
        <v>6026</v>
      </c>
      <c r="P6445" s="4">
        <v>8.82</v>
      </c>
      <c r="Q6445" s="4">
        <v>100</v>
      </c>
      <c r="R6445" s="4">
        <f t="shared" si="402"/>
        <v>-91.18</v>
      </c>
      <c r="S6445" s="4">
        <f t="shared" si="403"/>
        <v>-13.677000000000001</v>
      </c>
    </row>
    <row r="6446" spans="1:19" ht="15.6" x14ac:dyDescent="0.3">
      <c r="A6446" t="s">
        <v>4576</v>
      </c>
      <c r="B6446" s="1">
        <v>43451</v>
      </c>
      <c r="C6446" s="1">
        <v>43455</v>
      </c>
      <c r="D6446">
        <f t="shared" si="400"/>
        <v>2018</v>
      </c>
      <c r="E6446" t="str">
        <f t="shared" si="401"/>
        <v>Dec</v>
      </c>
      <c r="F6446" t="s">
        <v>37</v>
      </c>
      <c r="G6446" t="s">
        <v>899</v>
      </c>
      <c r="H6446" s="2" t="s">
        <v>22</v>
      </c>
      <c r="I6446" t="s">
        <v>32</v>
      </c>
      <c r="J6446" t="s">
        <v>33</v>
      </c>
      <c r="K6446">
        <v>94122</v>
      </c>
      <c r="L6446" t="s">
        <v>34</v>
      </c>
      <c r="M6446" t="s">
        <v>6501</v>
      </c>
      <c r="N6446" t="s">
        <v>128</v>
      </c>
      <c r="O6446" t="s">
        <v>6026</v>
      </c>
      <c r="P6446" s="4">
        <v>13.23</v>
      </c>
      <c r="Q6446" s="4">
        <v>13.23</v>
      </c>
      <c r="R6446" s="4">
        <f t="shared" si="402"/>
        <v>0</v>
      </c>
      <c r="S6446" s="4">
        <f t="shared" si="403"/>
        <v>0</v>
      </c>
    </row>
    <row r="6447" spans="1:19" ht="15.6" x14ac:dyDescent="0.3">
      <c r="A6447" t="s">
        <v>3079</v>
      </c>
      <c r="B6447" s="1">
        <v>43186</v>
      </c>
      <c r="C6447" s="1">
        <v>43188</v>
      </c>
      <c r="D6447">
        <f t="shared" si="400"/>
        <v>2018</v>
      </c>
      <c r="E6447" t="str">
        <f t="shared" si="401"/>
        <v>Mar</v>
      </c>
      <c r="F6447" t="s">
        <v>67</v>
      </c>
      <c r="G6447" t="s">
        <v>2631</v>
      </c>
      <c r="H6447" s="2" t="s">
        <v>22</v>
      </c>
      <c r="I6447" t="s">
        <v>645</v>
      </c>
      <c r="J6447" t="s">
        <v>158</v>
      </c>
      <c r="K6447">
        <v>23223</v>
      </c>
      <c r="L6447" t="s">
        <v>44</v>
      </c>
      <c r="M6447" t="s">
        <v>6501</v>
      </c>
      <c r="N6447" t="s">
        <v>128</v>
      </c>
      <c r="O6447" t="s">
        <v>6026</v>
      </c>
      <c r="P6447" s="4">
        <v>17.64</v>
      </c>
      <c r="Q6447" s="4">
        <v>18</v>
      </c>
      <c r="R6447" s="4">
        <f t="shared" si="402"/>
        <v>-0.35999999999999943</v>
      </c>
      <c r="S6447" s="4">
        <f t="shared" si="403"/>
        <v>-5.3999999999999916E-2</v>
      </c>
    </row>
    <row r="6448" spans="1:19" ht="15.6" x14ac:dyDescent="0.3">
      <c r="A6448" t="s">
        <v>6502</v>
      </c>
      <c r="B6448" s="1">
        <v>42458</v>
      </c>
      <c r="C6448" s="1">
        <v>42464</v>
      </c>
      <c r="D6448">
        <f t="shared" si="400"/>
        <v>2016</v>
      </c>
      <c r="E6448" t="str">
        <f t="shared" si="401"/>
        <v>Mar</v>
      </c>
      <c r="F6448" t="s">
        <v>37</v>
      </c>
      <c r="G6448" t="s">
        <v>2048</v>
      </c>
      <c r="H6448" s="2" t="s">
        <v>22</v>
      </c>
      <c r="I6448" t="s">
        <v>61</v>
      </c>
      <c r="J6448" t="s">
        <v>62</v>
      </c>
      <c r="K6448">
        <v>10024</v>
      </c>
      <c r="L6448" t="s">
        <v>54</v>
      </c>
      <c r="M6448" t="s">
        <v>6501</v>
      </c>
      <c r="N6448" t="s">
        <v>128</v>
      </c>
      <c r="O6448" t="s">
        <v>6026</v>
      </c>
      <c r="P6448" s="4">
        <v>17.64</v>
      </c>
      <c r="Q6448" s="4">
        <v>18</v>
      </c>
      <c r="R6448" s="4">
        <f t="shared" si="402"/>
        <v>-0.35999999999999943</v>
      </c>
      <c r="S6448" s="4">
        <f t="shared" si="403"/>
        <v>-5.3999999999999916E-2</v>
      </c>
    </row>
    <row r="6449" spans="1:19" ht="15.6" x14ac:dyDescent="0.3">
      <c r="A6449" t="s">
        <v>6503</v>
      </c>
      <c r="B6449" s="1">
        <v>43077</v>
      </c>
      <c r="C6449" s="1">
        <v>43081</v>
      </c>
      <c r="D6449">
        <f t="shared" si="400"/>
        <v>2017</v>
      </c>
      <c r="E6449" t="str">
        <f t="shared" si="401"/>
        <v>Dec</v>
      </c>
      <c r="F6449" t="s">
        <v>67</v>
      </c>
      <c r="G6449" t="s">
        <v>1946</v>
      </c>
      <c r="H6449" s="2" t="s">
        <v>22</v>
      </c>
      <c r="I6449" t="s">
        <v>182</v>
      </c>
      <c r="J6449" t="s">
        <v>233</v>
      </c>
      <c r="K6449">
        <v>43229</v>
      </c>
      <c r="L6449" t="s">
        <v>54</v>
      </c>
      <c r="M6449" t="s">
        <v>6501</v>
      </c>
      <c r="N6449" t="s">
        <v>128</v>
      </c>
      <c r="O6449" t="s">
        <v>6026</v>
      </c>
      <c r="P6449" s="4">
        <v>10.584</v>
      </c>
      <c r="Q6449" s="4">
        <v>18</v>
      </c>
      <c r="R6449" s="4">
        <f t="shared" si="402"/>
        <v>-7.4160000000000004</v>
      </c>
      <c r="S6449" s="4">
        <f t="shared" si="403"/>
        <v>-1.1124000000000001</v>
      </c>
    </row>
    <row r="6450" spans="1:19" ht="15.6" x14ac:dyDescent="0.3">
      <c r="A6450" t="s">
        <v>6504</v>
      </c>
      <c r="B6450" s="1">
        <v>42974</v>
      </c>
      <c r="C6450" s="1">
        <v>42979</v>
      </c>
      <c r="D6450">
        <f t="shared" si="400"/>
        <v>2017</v>
      </c>
      <c r="E6450" t="str">
        <f t="shared" si="401"/>
        <v>Aug</v>
      </c>
      <c r="F6450" t="s">
        <v>37</v>
      </c>
      <c r="G6450" t="s">
        <v>135</v>
      </c>
      <c r="H6450" s="2" t="s">
        <v>22</v>
      </c>
      <c r="I6450" t="s">
        <v>116</v>
      </c>
      <c r="J6450" t="s">
        <v>109</v>
      </c>
      <c r="K6450">
        <v>75220</v>
      </c>
      <c r="L6450" t="s">
        <v>25</v>
      </c>
      <c r="M6450" t="s">
        <v>6501</v>
      </c>
      <c r="N6450" t="s">
        <v>128</v>
      </c>
      <c r="O6450" t="s">
        <v>6026</v>
      </c>
      <c r="P6450" s="4">
        <v>3.528</v>
      </c>
      <c r="Q6450" s="4">
        <v>5</v>
      </c>
      <c r="R6450" s="4">
        <f t="shared" si="402"/>
        <v>-1.472</v>
      </c>
      <c r="S6450" s="4">
        <f t="shared" si="403"/>
        <v>-0.2208</v>
      </c>
    </row>
    <row r="6451" spans="1:19" ht="15.6" x14ac:dyDescent="0.3">
      <c r="A6451" t="s">
        <v>6161</v>
      </c>
      <c r="B6451" s="1">
        <v>43409</v>
      </c>
      <c r="C6451" s="1">
        <v>43411</v>
      </c>
      <c r="D6451">
        <f t="shared" si="400"/>
        <v>2018</v>
      </c>
      <c r="E6451" t="str">
        <f t="shared" si="401"/>
        <v>Nov</v>
      </c>
      <c r="F6451" t="s">
        <v>20</v>
      </c>
      <c r="G6451" t="s">
        <v>1335</v>
      </c>
      <c r="H6451" s="2" t="s">
        <v>22</v>
      </c>
      <c r="I6451" t="s">
        <v>1359</v>
      </c>
      <c r="J6451" t="s">
        <v>653</v>
      </c>
      <c r="K6451">
        <v>46142</v>
      </c>
      <c r="L6451" t="s">
        <v>25</v>
      </c>
      <c r="M6451" t="s">
        <v>6501</v>
      </c>
      <c r="N6451" t="s">
        <v>128</v>
      </c>
      <c r="O6451" t="s">
        <v>6026</v>
      </c>
      <c r="P6451" s="4">
        <v>4.41</v>
      </c>
      <c r="Q6451" s="4">
        <v>80</v>
      </c>
      <c r="R6451" s="4">
        <f t="shared" si="402"/>
        <v>-75.59</v>
      </c>
      <c r="S6451" s="4">
        <f t="shared" si="403"/>
        <v>-11.3385</v>
      </c>
    </row>
    <row r="6452" spans="1:19" ht="15.6" x14ac:dyDescent="0.3">
      <c r="A6452" t="s">
        <v>6505</v>
      </c>
      <c r="B6452" s="1">
        <v>43382</v>
      </c>
      <c r="C6452" s="1">
        <v>43383</v>
      </c>
      <c r="D6452">
        <f t="shared" si="400"/>
        <v>2018</v>
      </c>
      <c r="E6452" t="str">
        <f t="shared" si="401"/>
        <v>Oct</v>
      </c>
      <c r="F6452" t="s">
        <v>20</v>
      </c>
      <c r="G6452" t="s">
        <v>2820</v>
      </c>
      <c r="H6452" s="2" t="s">
        <v>22</v>
      </c>
      <c r="I6452" t="s">
        <v>52</v>
      </c>
      <c r="J6452" t="s">
        <v>83</v>
      </c>
      <c r="K6452">
        <v>28403</v>
      </c>
      <c r="L6452" t="s">
        <v>44</v>
      </c>
      <c r="M6452" t="s">
        <v>6506</v>
      </c>
      <c r="N6452" t="s">
        <v>128</v>
      </c>
      <c r="O6452" t="s">
        <v>6026</v>
      </c>
      <c r="P6452" s="4">
        <v>10.816000000000001</v>
      </c>
      <c r="Q6452" s="4">
        <v>18</v>
      </c>
      <c r="R6452" s="4">
        <f t="shared" si="402"/>
        <v>-7.1839999999999993</v>
      </c>
      <c r="S6452" s="4">
        <f t="shared" si="403"/>
        <v>-1.0775999999999999</v>
      </c>
    </row>
    <row r="6453" spans="1:19" ht="15.6" x14ac:dyDescent="0.3">
      <c r="A6453" t="s">
        <v>2155</v>
      </c>
      <c r="B6453" s="1">
        <v>42242</v>
      </c>
      <c r="C6453" s="1">
        <v>42248</v>
      </c>
      <c r="D6453">
        <f t="shared" si="400"/>
        <v>2015</v>
      </c>
      <c r="E6453" t="str">
        <f t="shared" si="401"/>
        <v>Aug</v>
      </c>
      <c r="F6453" t="s">
        <v>37</v>
      </c>
      <c r="G6453" t="s">
        <v>2156</v>
      </c>
      <c r="H6453" s="2" t="s">
        <v>22</v>
      </c>
      <c r="I6453" t="s">
        <v>466</v>
      </c>
      <c r="J6453" t="s">
        <v>53</v>
      </c>
      <c r="K6453">
        <v>19711</v>
      </c>
      <c r="L6453" t="s">
        <v>54</v>
      </c>
      <c r="M6453" t="s">
        <v>6506</v>
      </c>
      <c r="N6453" t="s">
        <v>128</v>
      </c>
      <c r="O6453" t="s">
        <v>6026</v>
      </c>
      <c r="P6453" s="4">
        <v>3.38</v>
      </c>
      <c r="Q6453" s="4">
        <v>5</v>
      </c>
      <c r="R6453" s="4">
        <f t="shared" si="402"/>
        <v>-1.62</v>
      </c>
      <c r="S6453" s="4">
        <f t="shared" si="403"/>
        <v>-0.24299999999999999</v>
      </c>
    </row>
    <row r="6454" spans="1:19" x14ac:dyDescent="0.3">
      <c r="A6454" t="s">
        <v>1982</v>
      </c>
      <c r="B6454" s="1">
        <v>42675</v>
      </c>
      <c r="C6454" s="1">
        <v>42679</v>
      </c>
      <c r="D6454">
        <f t="shared" si="400"/>
        <v>2016</v>
      </c>
      <c r="E6454" t="str">
        <f t="shared" si="401"/>
        <v>Nov</v>
      </c>
      <c r="F6454" t="s">
        <v>37</v>
      </c>
      <c r="G6454" t="s">
        <v>1560</v>
      </c>
      <c r="H6454" t="s">
        <v>105</v>
      </c>
      <c r="I6454" t="s">
        <v>61</v>
      </c>
      <c r="J6454" t="s">
        <v>62</v>
      </c>
      <c r="K6454">
        <v>10011</v>
      </c>
      <c r="L6454" t="s">
        <v>54</v>
      </c>
      <c r="M6454" t="s">
        <v>6506</v>
      </c>
      <c r="N6454" t="s">
        <v>128</v>
      </c>
      <c r="O6454" t="s">
        <v>6026</v>
      </c>
      <c r="P6454" s="4">
        <v>13.52</v>
      </c>
      <c r="Q6454" s="4">
        <v>13.52</v>
      </c>
      <c r="R6454" s="4">
        <f t="shared" si="402"/>
        <v>0</v>
      </c>
      <c r="S6454" s="4">
        <f t="shared" si="403"/>
        <v>0</v>
      </c>
    </row>
    <row r="6455" spans="1:19" x14ac:dyDescent="0.3">
      <c r="A6455" t="s">
        <v>184</v>
      </c>
      <c r="B6455" s="1">
        <v>42704</v>
      </c>
      <c r="C6455" s="1">
        <v>42708</v>
      </c>
      <c r="D6455">
        <f t="shared" si="400"/>
        <v>2016</v>
      </c>
      <c r="E6455" t="str">
        <f t="shared" si="401"/>
        <v>Nov</v>
      </c>
      <c r="F6455" t="s">
        <v>37</v>
      </c>
      <c r="G6455" t="s">
        <v>185</v>
      </c>
      <c r="H6455" t="s">
        <v>105</v>
      </c>
      <c r="I6455" t="s">
        <v>61</v>
      </c>
      <c r="J6455" t="s">
        <v>62</v>
      </c>
      <c r="K6455">
        <v>10035</v>
      </c>
      <c r="L6455" t="s">
        <v>54</v>
      </c>
      <c r="M6455" t="s">
        <v>6506</v>
      </c>
      <c r="N6455" t="s">
        <v>128</v>
      </c>
      <c r="O6455" t="s">
        <v>6026</v>
      </c>
      <c r="P6455" s="4">
        <v>23.66</v>
      </c>
      <c r="Q6455" s="4">
        <v>23.66</v>
      </c>
      <c r="R6455" s="4">
        <f t="shared" si="402"/>
        <v>0</v>
      </c>
      <c r="S6455" s="4">
        <f t="shared" si="403"/>
        <v>0</v>
      </c>
    </row>
    <row r="6456" spans="1:19" ht="15.6" x14ac:dyDescent="0.3">
      <c r="A6456" t="s">
        <v>6057</v>
      </c>
      <c r="B6456" s="1">
        <v>43350</v>
      </c>
      <c r="C6456" s="1">
        <v>43352</v>
      </c>
      <c r="D6456">
        <f t="shared" si="400"/>
        <v>2018</v>
      </c>
      <c r="E6456" t="str">
        <f t="shared" si="401"/>
        <v>Sep</v>
      </c>
      <c r="F6456" t="s">
        <v>20</v>
      </c>
      <c r="G6456" t="s">
        <v>2527</v>
      </c>
      <c r="H6456" s="2" t="s">
        <v>22</v>
      </c>
      <c r="I6456" t="s">
        <v>57</v>
      </c>
      <c r="J6456" t="s">
        <v>58</v>
      </c>
      <c r="K6456">
        <v>2908</v>
      </c>
      <c r="L6456" t="s">
        <v>54</v>
      </c>
      <c r="M6456" t="s">
        <v>6506</v>
      </c>
      <c r="N6456" t="s">
        <v>128</v>
      </c>
      <c r="O6456" t="s">
        <v>6026</v>
      </c>
      <c r="P6456" s="4">
        <v>16.899999999999999</v>
      </c>
      <c r="Q6456" s="4">
        <v>18</v>
      </c>
      <c r="R6456" s="4">
        <f t="shared" si="402"/>
        <v>-1.1000000000000014</v>
      </c>
      <c r="S6456" s="4">
        <f t="shared" si="403"/>
        <v>-0.1650000000000002</v>
      </c>
    </row>
    <row r="6457" spans="1:19" x14ac:dyDescent="0.3">
      <c r="A6457" t="s">
        <v>6507</v>
      </c>
      <c r="B6457" s="1">
        <v>43365</v>
      </c>
      <c r="C6457" s="1">
        <v>43371</v>
      </c>
      <c r="D6457">
        <f t="shared" si="400"/>
        <v>2018</v>
      </c>
      <c r="E6457" t="str">
        <f t="shared" si="401"/>
        <v>Sep</v>
      </c>
      <c r="F6457" t="s">
        <v>37</v>
      </c>
      <c r="G6457" t="s">
        <v>1430</v>
      </c>
      <c r="H6457" t="s">
        <v>51</v>
      </c>
      <c r="I6457" t="s">
        <v>3845</v>
      </c>
      <c r="J6457" t="s">
        <v>1031</v>
      </c>
      <c r="K6457">
        <v>87105</v>
      </c>
      <c r="L6457" t="s">
        <v>34</v>
      </c>
      <c r="M6457" t="s">
        <v>6508</v>
      </c>
      <c r="N6457" t="s">
        <v>128</v>
      </c>
      <c r="O6457" t="s">
        <v>6026</v>
      </c>
      <c r="P6457" s="4">
        <v>27.18</v>
      </c>
      <c r="Q6457" s="4">
        <v>27.18</v>
      </c>
      <c r="R6457" s="4">
        <f t="shared" si="402"/>
        <v>0</v>
      </c>
      <c r="S6457" s="4">
        <f t="shared" si="403"/>
        <v>0</v>
      </c>
    </row>
    <row r="6458" spans="1:19" ht="15.6" x14ac:dyDescent="0.3">
      <c r="A6458" t="s">
        <v>6509</v>
      </c>
      <c r="B6458" s="1">
        <v>42848</v>
      </c>
      <c r="C6458" s="1">
        <v>42853</v>
      </c>
      <c r="D6458">
        <f t="shared" si="400"/>
        <v>2017</v>
      </c>
      <c r="E6458" t="str">
        <f t="shared" si="401"/>
        <v>Apr</v>
      </c>
      <c r="F6458" t="s">
        <v>37</v>
      </c>
      <c r="G6458" t="s">
        <v>1163</v>
      </c>
      <c r="H6458" s="2" t="s">
        <v>22</v>
      </c>
      <c r="I6458" t="s">
        <v>1899</v>
      </c>
      <c r="J6458" t="s">
        <v>83</v>
      </c>
      <c r="K6458">
        <v>28205</v>
      </c>
      <c r="L6458" t="s">
        <v>44</v>
      </c>
      <c r="M6458" t="s">
        <v>6508</v>
      </c>
      <c r="N6458" t="s">
        <v>128</v>
      </c>
      <c r="O6458" t="s">
        <v>6026</v>
      </c>
      <c r="P6458" s="4">
        <v>36.24</v>
      </c>
      <c r="Q6458" s="4">
        <v>36.24</v>
      </c>
      <c r="R6458" s="4">
        <f t="shared" si="402"/>
        <v>0</v>
      </c>
      <c r="S6458" s="4">
        <f t="shared" si="403"/>
        <v>0</v>
      </c>
    </row>
    <row r="6459" spans="1:19" x14ac:dyDescent="0.3">
      <c r="A6459" t="s">
        <v>2983</v>
      </c>
      <c r="B6459" s="1">
        <v>42974</v>
      </c>
      <c r="C6459" s="1">
        <v>42979</v>
      </c>
      <c r="D6459">
        <f t="shared" si="400"/>
        <v>2017</v>
      </c>
      <c r="E6459" t="str">
        <f t="shared" si="401"/>
        <v>Aug</v>
      </c>
      <c r="F6459" t="s">
        <v>67</v>
      </c>
      <c r="G6459" t="s">
        <v>1477</v>
      </c>
      <c r="H6459" t="s">
        <v>51</v>
      </c>
      <c r="I6459" t="s">
        <v>2708</v>
      </c>
      <c r="J6459" t="s">
        <v>314</v>
      </c>
      <c r="K6459">
        <v>2169</v>
      </c>
      <c r="L6459" t="s">
        <v>54</v>
      </c>
      <c r="M6459" t="s">
        <v>6508</v>
      </c>
      <c r="N6459" t="s">
        <v>128</v>
      </c>
      <c r="O6459" t="s">
        <v>6026</v>
      </c>
      <c r="P6459" s="4">
        <v>81.540000000000006</v>
      </c>
      <c r="Q6459" s="4">
        <v>81.540000000000006</v>
      </c>
      <c r="R6459" s="4">
        <f t="shared" si="402"/>
        <v>0</v>
      </c>
      <c r="S6459" s="4">
        <f t="shared" si="403"/>
        <v>0</v>
      </c>
    </row>
    <row r="6460" spans="1:19" ht="15.6" x14ac:dyDescent="0.3">
      <c r="A6460" t="s">
        <v>6510</v>
      </c>
      <c r="B6460" s="1">
        <v>43275</v>
      </c>
      <c r="C6460" s="1">
        <v>43280</v>
      </c>
      <c r="D6460">
        <f t="shared" si="400"/>
        <v>2018</v>
      </c>
      <c r="E6460" t="str">
        <f t="shared" si="401"/>
        <v>Jun</v>
      </c>
      <c r="F6460" t="s">
        <v>37</v>
      </c>
      <c r="G6460" t="s">
        <v>1011</v>
      </c>
      <c r="H6460" s="2" t="s">
        <v>22</v>
      </c>
      <c r="I6460" t="s">
        <v>1839</v>
      </c>
      <c r="J6460" t="s">
        <v>233</v>
      </c>
      <c r="K6460">
        <v>44312</v>
      </c>
      <c r="L6460" t="s">
        <v>54</v>
      </c>
      <c r="M6460" t="s">
        <v>6508</v>
      </c>
      <c r="N6460" t="s">
        <v>128</v>
      </c>
      <c r="O6460" t="s">
        <v>6026</v>
      </c>
      <c r="P6460" s="4">
        <v>21.744</v>
      </c>
      <c r="Q6460" s="4">
        <v>18</v>
      </c>
      <c r="R6460" s="4">
        <f t="shared" si="402"/>
        <v>3.7439999999999998</v>
      </c>
      <c r="S6460" s="4">
        <f t="shared" si="403"/>
        <v>0.56159999999999999</v>
      </c>
    </row>
    <row r="6461" spans="1:19" ht="15.6" x14ac:dyDescent="0.3">
      <c r="A6461" t="s">
        <v>5147</v>
      </c>
      <c r="B6461" s="1">
        <v>43304</v>
      </c>
      <c r="C6461" s="1">
        <v>43307</v>
      </c>
      <c r="D6461">
        <f t="shared" si="400"/>
        <v>2018</v>
      </c>
      <c r="E6461" t="str">
        <f t="shared" si="401"/>
        <v>Jul</v>
      </c>
      <c r="F6461" t="s">
        <v>20</v>
      </c>
      <c r="G6461" t="s">
        <v>633</v>
      </c>
      <c r="H6461" s="2" t="s">
        <v>22</v>
      </c>
      <c r="I6461" t="s">
        <v>47</v>
      </c>
      <c r="J6461" t="s">
        <v>33</v>
      </c>
      <c r="K6461">
        <v>90045</v>
      </c>
      <c r="L6461" t="s">
        <v>34</v>
      </c>
      <c r="M6461" t="s">
        <v>6511</v>
      </c>
      <c r="N6461" t="s">
        <v>128</v>
      </c>
      <c r="O6461" t="s">
        <v>6026</v>
      </c>
      <c r="P6461" s="4">
        <v>58.32</v>
      </c>
      <c r="Q6461" s="4">
        <v>58.32</v>
      </c>
      <c r="R6461" s="4">
        <f t="shared" si="402"/>
        <v>0</v>
      </c>
      <c r="S6461" s="4">
        <f t="shared" si="403"/>
        <v>0</v>
      </c>
    </row>
    <row r="6462" spans="1:19" x14ac:dyDescent="0.3">
      <c r="A6462" t="s">
        <v>5874</v>
      </c>
      <c r="B6462" s="1">
        <v>42133</v>
      </c>
      <c r="C6462" s="1">
        <v>42133</v>
      </c>
      <c r="D6462">
        <f t="shared" si="400"/>
        <v>2015</v>
      </c>
      <c r="E6462" t="str">
        <f t="shared" si="401"/>
        <v>May</v>
      </c>
      <c r="F6462" t="s">
        <v>30</v>
      </c>
      <c r="G6462" t="s">
        <v>1952</v>
      </c>
      <c r="H6462" t="s">
        <v>51</v>
      </c>
      <c r="I6462" t="s">
        <v>204</v>
      </c>
      <c r="J6462" t="s">
        <v>205</v>
      </c>
      <c r="K6462">
        <v>42420</v>
      </c>
      <c r="L6462" t="s">
        <v>44</v>
      </c>
      <c r="M6462" t="s">
        <v>6511</v>
      </c>
      <c r="N6462" t="s">
        <v>128</v>
      </c>
      <c r="O6462" t="s">
        <v>6026</v>
      </c>
      <c r="P6462" s="4">
        <v>45.36</v>
      </c>
      <c r="Q6462" s="4">
        <v>45.36</v>
      </c>
      <c r="R6462" s="4">
        <f t="shared" si="402"/>
        <v>0</v>
      </c>
      <c r="S6462" s="4">
        <f t="shared" si="403"/>
        <v>0</v>
      </c>
    </row>
    <row r="6463" spans="1:19" x14ac:dyDescent="0.3">
      <c r="A6463" t="s">
        <v>1540</v>
      </c>
      <c r="B6463" s="1">
        <v>42358</v>
      </c>
      <c r="C6463" s="1">
        <v>42363</v>
      </c>
      <c r="D6463">
        <f t="shared" si="400"/>
        <v>2015</v>
      </c>
      <c r="E6463" t="str">
        <f t="shared" si="401"/>
        <v>Dec</v>
      </c>
      <c r="F6463" t="s">
        <v>37</v>
      </c>
      <c r="G6463" t="s">
        <v>73</v>
      </c>
      <c r="H6463" t="s">
        <v>105</v>
      </c>
      <c r="I6463" t="s">
        <v>139</v>
      </c>
      <c r="J6463" t="s">
        <v>250</v>
      </c>
      <c r="K6463">
        <v>38401</v>
      </c>
      <c r="L6463" t="s">
        <v>44</v>
      </c>
      <c r="M6463" t="s">
        <v>6511</v>
      </c>
      <c r="N6463" t="s">
        <v>128</v>
      </c>
      <c r="O6463" t="s">
        <v>6026</v>
      </c>
      <c r="P6463" s="4">
        <v>25.92</v>
      </c>
      <c r="Q6463" s="4">
        <v>25.92</v>
      </c>
      <c r="R6463" s="4">
        <f t="shared" si="402"/>
        <v>0</v>
      </c>
      <c r="S6463" s="4">
        <f t="shared" si="403"/>
        <v>0</v>
      </c>
    </row>
    <row r="6464" spans="1:19" ht="15.6" x14ac:dyDescent="0.3">
      <c r="A6464" t="s">
        <v>1989</v>
      </c>
      <c r="B6464" s="1">
        <v>42490</v>
      </c>
      <c r="C6464" s="1">
        <v>42494</v>
      </c>
      <c r="D6464">
        <f t="shared" si="400"/>
        <v>2016</v>
      </c>
      <c r="E6464" t="str">
        <f t="shared" si="401"/>
        <v>Apr</v>
      </c>
      <c r="F6464" t="s">
        <v>37</v>
      </c>
      <c r="G6464" t="s">
        <v>918</v>
      </c>
      <c r="H6464" s="2" t="s">
        <v>22</v>
      </c>
      <c r="I6464" t="s">
        <v>1599</v>
      </c>
      <c r="J6464" t="s">
        <v>314</v>
      </c>
      <c r="K6464">
        <v>1841</v>
      </c>
      <c r="L6464" t="s">
        <v>54</v>
      </c>
      <c r="M6464" t="s">
        <v>6511</v>
      </c>
      <c r="N6464" t="s">
        <v>128</v>
      </c>
      <c r="O6464" t="s">
        <v>6026</v>
      </c>
      <c r="P6464" s="4">
        <v>6.48</v>
      </c>
      <c r="Q6464" s="4">
        <v>5</v>
      </c>
      <c r="R6464" s="4">
        <f t="shared" si="402"/>
        <v>1.4800000000000004</v>
      </c>
      <c r="S6464" s="4">
        <f t="shared" si="403"/>
        <v>0.22200000000000006</v>
      </c>
    </row>
    <row r="6465" spans="1:19" ht="15.6" x14ac:dyDescent="0.3">
      <c r="A6465" t="s">
        <v>1902</v>
      </c>
      <c r="B6465" s="1">
        <v>42881</v>
      </c>
      <c r="C6465" s="1">
        <v>42887</v>
      </c>
      <c r="D6465">
        <f t="shared" si="400"/>
        <v>2017</v>
      </c>
      <c r="E6465" t="str">
        <f t="shared" si="401"/>
        <v>May</v>
      </c>
      <c r="F6465" t="s">
        <v>37</v>
      </c>
      <c r="G6465" t="s">
        <v>1903</v>
      </c>
      <c r="H6465" s="2" t="s">
        <v>22</v>
      </c>
      <c r="I6465" t="s">
        <v>70</v>
      </c>
      <c r="J6465" t="s">
        <v>700</v>
      </c>
      <c r="K6465">
        <v>20016</v>
      </c>
      <c r="L6465" t="s">
        <v>54</v>
      </c>
      <c r="M6465" t="s">
        <v>6511</v>
      </c>
      <c r="N6465" t="s">
        <v>110</v>
      </c>
      <c r="O6465" t="s">
        <v>6026</v>
      </c>
      <c r="P6465" s="4">
        <v>19.440000000000001</v>
      </c>
      <c r="Q6465" s="4">
        <v>18</v>
      </c>
      <c r="R6465" s="4">
        <f t="shared" si="402"/>
        <v>1.4400000000000013</v>
      </c>
      <c r="S6465" s="4">
        <f t="shared" si="403"/>
        <v>0.21600000000000019</v>
      </c>
    </row>
    <row r="6466" spans="1:19" x14ac:dyDescent="0.3">
      <c r="A6466" t="s">
        <v>6512</v>
      </c>
      <c r="B6466" s="1">
        <v>42212</v>
      </c>
      <c r="C6466" s="1">
        <v>42218</v>
      </c>
      <c r="D6466">
        <f t="shared" ref="D6466:D6529" si="404">YEAR(B6466)</f>
        <v>2015</v>
      </c>
      <c r="E6466" t="str">
        <f t="shared" ref="E6466:E6529" si="405">TEXT(B6466,"mmm")</f>
        <v>Jul</v>
      </c>
      <c r="F6466" t="s">
        <v>37</v>
      </c>
      <c r="G6466" t="s">
        <v>341</v>
      </c>
      <c r="H6466" t="s">
        <v>51</v>
      </c>
      <c r="I6466" t="s">
        <v>61</v>
      </c>
      <c r="J6466" t="s">
        <v>62</v>
      </c>
      <c r="K6466">
        <v>10035</v>
      </c>
      <c r="L6466" t="s">
        <v>54</v>
      </c>
      <c r="M6466" t="s">
        <v>6513</v>
      </c>
      <c r="N6466" t="s">
        <v>128</v>
      </c>
      <c r="O6466" t="s">
        <v>6026</v>
      </c>
      <c r="P6466" s="4">
        <v>65.78</v>
      </c>
      <c r="Q6466" s="4">
        <v>80</v>
      </c>
      <c r="R6466" s="4">
        <f t="shared" si="402"/>
        <v>-14.219999999999999</v>
      </c>
      <c r="S6466" s="4">
        <f t="shared" si="403"/>
        <v>-2.1329999999999996</v>
      </c>
    </row>
    <row r="6467" spans="1:19" ht="15.6" x14ac:dyDescent="0.3">
      <c r="A6467" t="s">
        <v>1580</v>
      </c>
      <c r="B6467" s="1">
        <v>43438</v>
      </c>
      <c r="C6467" s="1">
        <v>43443</v>
      </c>
      <c r="D6467">
        <f t="shared" si="404"/>
        <v>2018</v>
      </c>
      <c r="E6467" t="str">
        <f t="shared" si="405"/>
        <v>Dec</v>
      </c>
      <c r="F6467" t="s">
        <v>37</v>
      </c>
      <c r="G6467" t="s">
        <v>1581</v>
      </c>
      <c r="H6467" s="2" t="s">
        <v>22</v>
      </c>
      <c r="I6467" t="s">
        <v>100</v>
      </c>
      <c r="J6467" t="s">
        <v>101</v>
      </c>
      <c r="K6467">
        <v>19134</v>
      </c>
      <c r="L6467" t="s">
        <v>54</v>
      </c>
      <c r="M6467" t="s">
        <v>6513</v>
      </c>
      <c r="N6467" t="s">
        <v>128</v>
      </c>
      <c r="O6467" t="s">
        <v>6026</v>
      </c>
      <c r="P6467" s="4">
        <v>23.92</v>
      </c>
      <c r="Q6467" s="4">
        <v>23.92</v>
      </c>
      <c r="R6467" s="4">
        <f t="shared" ref="R6467:R6530" si="406">P6467-Q6467</f>
        <v>0</v>
      </c>
      <c r="S6467" s="4">
        <f t="shared" ref="S6467:S6530" si="407">0.15*R6467</f>
        <v>0</v>
      </c>
    </row>
    <row r="6468" spans="1:19" ht="15.6" x14ac:dyDescent="0.3">
      <c r="A6468" t="s">
        <v>3953</v>
      </c>
      <c r="B6468" s="1">
        <v>43222</v>
      </c>
      <c r="C6468" s="1">
        <v>43226</v>
      </c>
      <c r="D6468">
        <f t="shared" si="404"/>
        <v>2018</v>
      </c>
      <c r="E6468" t="str">
        <f t="shared" si="405"/>
        <v>May</v>
      </c>
      <c r="F6468" t="s">
        <v>37</v>
      </c>
      <c r="G6468" t="s">
        <v>3954</v>
      </c>
      <c r="H6468" s="2" t="s">
        <v>22</v>
      </c>
      <c r="I6468" t="s">
        <v>47</v>
      </c>
      <c r="J6468" t="s">
        <v>33</v>
      </c>
      <c r="K6468">
        <v>90049</v>
      </c>
      <c r="L6468" t="s">
        <v>34</v>
      </c>
      <c r="M6468" t="s">
        <v>6514</v>
      </c>
      <c r="N6468" t="s">
        <v>128</v>
      </c>
      <c r="O6468" t="s">
        <v>6026</v>
      </c>
      <c r="P6468" s="4">
        <v>34.4</v>
      </c>
      <c r="Q6468" s="4">
        <v>34.4</v>
      </c>
      <c r="R6468" s="4">
        <f t="shared" si="406"/>
        <v>0</v>
      </c>
      <c r="S6468" s="4">
        <f t="shared" si="407"/>
        <v>0</v>
      </c>
    </row>
    <row r="6469" spans="1:19" ht="15.6" x14ac:dyDescent="0.3">
      <c r="A6469" t="s">
        <v>6515</v>
      </c>
      <c r="B6469" s="1">
        <v>43317</v>
      </c>
      <c r="C6469" s="1">
        <v>43320</v>
      </c>
      <c r="D6469">
        <f t="shared" si="404"/>
        <v>2018</v>
      </c>
      <c r="E6469" t="str">
        <f t="shared" si="405"/>
        <v>Aug</v>
      </c>
      <c r="F6469" t="s">
        <v>20</v>
      </c>
      <c r="G6469" t="s">
        <v>1156</v>
      </c>
      <c r="H6469" s="2" t="s">
        <v>22</v>
      </c>
      <c r="I6469" t="s">
        <v>645</v>
      </c>
      <c r="J6469" t="s">
        <v>205</v>
      </c>
      <c r="K6469">
        <v>40475</v>
      </c>
      <c r="L6469" t="s">
        <v>44</v>
      </c>
      <c r="M6469" t="s">
        <v>6514</v>
      </c>
      <c r="N6469" t="s">
        <v>128</v>
      </c>
      <c r="O6469" t="s">
        <v>6026</v>
      </c>
      <c r="P6469" s="4">
        <v>13.76</v>
      </c>
      <c r="Q6469" s="4">
        <v>13.76</v>
      </c>
      <c r="R6469" s="4">
        <f t="shared" si="406"/>
        <v>0</v>
      </c>
      <c r="S6469" s="4">
        <f t="shared" si="407"/>
        <v>0</v>
      </c>
    </row>
    <row r="6470" spans="1:19" x14ac:dyDescent="0.3">
      <c r="A6470" t="s">
        <v>5983</v>
      </c>
      <c r="B6470" s="1">
        <v>42714</v>
      </c>
      <c r="C6470" s="1">
        <v>42714</v>
      </c>
      <c r="D6470">
        <f t="shared" si="404"/>
        <v>2016</v>
      </c>
      <c r="E6470" t="str">
        <f t="shared" si="405"/>
        <v>Dec</v>
      </c>
      <c r="F6470" t="s">
        <v>30</v>
      </c>
      <c r="G6470" t="s">
        <v>373</v>
      </c>
      <c r="H6470" t="s">
        <v>51</v>
      </c>
      <c r="I6470" t="s">
        <v>61</v>
      </c>
      <c r="J6470" t="s">
        <v>62</v>
      </c>
      <c r="K6470">
        <v>10024</v>
      </c>
      <c r="L6470" t="s">
        <v>54</v>
      </c>
      <c r="M6470" t="s">
        <v>6514</v>
      </c>
      <c r="N6470" t="s">
        <v>128</v>
      </c>
      <c r="O6470" t="s">
        <v>6026</v>
      </c>
      <c r="P6470" s="4">
        <v>41.28</v>
      </c>
      <c r="Q6470" s="4">
        <v>41.28</v>
      </c>
      <c r="R6470" s="4">
        <f t="shared" si="406"/>
        <v>0</v>
      </c>
      <c r="S6470" s="4">
        <f t="shared" si="407"/>
        <v>0</v>
      </c>
    </row>
    <row r="6471" spans="1:19" ht="15.6" x14ac:dyDescent="0.3">
      <c r="A6471" t="s">
        <v>295</v>
      </c>
      <c r="B6471" s="1">
        <v>42833</v>
      </c>
      <c r="C6471" s="1">
        <v>42838</v>
      </c>
      <c r="D6471">
        <f t="shared" si="404"/>
        <v>2017</v>
      </c>
      <c r="E6471" t="str">
        <f t="shared" si="405"/>
        <v>Apr</v>
      </c>
      <c r="F6471" t="s">
        <v>37</v>
      </c>
      <c r="G6471" t="s">
        <v>296</v>
      </c>
      <c r="H6471" s="2" t="s">
        <v>22</v>
      </c>
      <c r="I6471" t="s">
        <v>61</v>
      </c>
      <c r="J6471" t="s">
        <v>62</v>
      </c>
      <c r="K6471">
        <v>10035</v>
      </c>
      <c r="L6471" t="s">
        <v>54</v>
      </c>
      <c r="M6471" t="s">
        <v>6514</v>
      </c>
      <c r="N6471" t="s">
        <v>128</v>
      </c>
      <c r="O6471" t="s">
        <v>6026</v>
      </c>
      <c r="P6471" s="4">
        <v>34.4</v>
      </c>
      <c r="Q6471" s="4">
        <v>34.4</v>
      </c>
      <c r="R6471" s="4">
        <f t="shared" si="406"/>
        <v>0</v>
      </c>
      <c r="S6471" s="4">
        <f t="shared" si="407"/>
        <v>0</v>
      </c>
    </row>
    <row r="6472" spans="1:19" x14ac:dyDescent="0.3">
      <c r="A6472" t="s">
        <v>6516</v>
      </c>
      <c r="B6472" s="1">
        <v>42981</v>
      </c>
      <c r="C6472" s="1">
        <v>42983</v>
      </c>
      <c r="D6472">
        <f t="shared" si="404"/>
        <v>2017</v>
      </c>
      <c r="E6472" t="str">
        <f t="shared" si="405"/>
        <v>Sep</v>
      </c>
      <c r="F6472" t="s">
        <v>20</v>
      </c>
      <c r="G6472" t="s">
        <v>1238</v>
      </c>
      <c r="H6472" t="s">
        <v>51</v>
      </c>
      <c r="I6472" t="s">
        <v>2068</v>
      </c>
      <c r="J6472" t="s">
        <v>310</v>
      </c>
      <c r="K6472">
        <v>6457</v>
      </c>
      <c r="L6472" t="s">
        <v>54</v>
      </c>
      <c r="M6472" t="s">
        <v>6514</v>
      </c>
      <c r="N6472" t="s">
        <v>128</v>
      </c>
      <c r="O6472" t="s">
        <v>6026</v>
      </c>
      <c r="P6472" s="4">
        <v>48.16</v>
      </c>
      <c r="Q6472" s="4">
        <v>48.16</v>
      </c>
      <c r="R6472" s="4">
        <f t="shared" si="406"/>
        <v>0</v>
      </c>
      <c r="S6472" s="4">
        <f t="shared" si="407"/>
        <v>0</v>
      </c>
    </row>
    <row r="6473" spans="1:19" ht="15.6" x14ac:dyDescent="0.3">
      <c r="A6473" t="s">
        <v>924</v>
      </c>
      <c r="B6473" s="1">
        <v>43363</v>
      </c>
      <c r="C6473" s="1">
        <v>43369</v>
      </c>
      <c r="D6473">
        <f t="shared" si="404"/>
        <v>2018</v>
      </c>
      <c r="E6473" t="str">
        <f t="shared" si="405"/>
        <v>Sep</v>
      </c>
      <c r="F6473" t="s">
        <v>37</v>
      </c>
      <c r="G6473" t="s">
        <v>85</v>
      </c>
      <c r="H6473" s="2" t="s">
        <v>22</v>
      </c>
      <c r="I6473" t="s">
        <v>61</v>
      </c>
      <c r="J6473" t="s">
        <v>62</v>
      </c>
      <c r="K6473">
        <v>10035</v>
      </c>
      <c r="L6473" t="s">
        <v>54</v>
      </c>
      <c r="M6473" t="s">
        <v>6514</v>
      </c>
      <c r="N6473" t="s">
        <v>128</v>
      </c>
      <c r="O6473" t="s">
        <v>6026</v>
      </c>
      <c r="P6473" s="4">
        <v>13.76</v>
      </c>
      <c r="Q6473" s="4">
        <v>13.76</v>
      </c>
      <c r="R6473" s="4">
        <f t="shared" si="406"/>
        <v>0</v>
      </c>
      <c r="S6473" s="4">
        <f t="shared" si="407"/>
        <v>0</v>
      </c>
    </row>
    <row r="6474" spans="1:19" x14ac:dyDescent="0.3">
      <c r="A6474" t="s">
        <v>764</v>
      </c>
      <c r="B6474" s="1">
        <v>43069</v>
      </c>
      <c r="C6474" s="1">
        <v>43075</v>
      </c>
      <c r="D6474">
        <f t="shared" si="404"/>
        <v>2017</v>
      </c>
      <c r="E6474" t="str">
        <f t="shared" si="405"/>
        <v>Nov</v>
      </c>
      <c r="F6474" t="s">
        <v>37</v>
      </c>
      <c r="G6474" t="s">
        <v>556</v>
      </c>
      <c r="H6474" t="s">
        <v>51</v>
      </c>
      <c r="I6474" t="s">
        <v>97</v>
      </c>
      <c r="J6474" t="s">
        <v>89</v>
      </c>
      <c r="K6474">
        <v>48227</v>
      </c>
      <c r="L6474" t="s">
        <v>25</v>
      </c>
      <c r="M6474" t="s">
        <v>6514</v>
      </c>
      <c r="N6474" t="s">
        <v>128</v>
      </c>
      <c r="O6474" t="s">
        <v>6026</v>
      </c>
      <c r="P6474" s="4">
        <v>13.76</v>
      </c>
      <c r="Q6474" s="4">
        <v>13.76</v>
      </c>
      <c r="R6474" s="4">
        <f t="shared" si="406"/>
        <v>0</v>
      </c>
      <c r="S6474" s="4">
        <f t="shared" si="407"/>
        <v>0</v>
      </c>
    </row>
    <row r="6475" spans="1:19" x14ac:dyDescent="0.3">
      <c r="A6475" t="s">
        <v>399</v>
      </c>
      <c r="B6475" s="1">
        <v>43442</v>
      </c>
      <c r="C6475" s="1">
        <v>43447</v>
      </c>
      <c r="D6475">
        <f t="shared" si="404"/>
        <v>2018</v>
      </c>
      <c r="E6475" t="str">
        <f t="shared" si="405"/>
        <v>Dec</v>
      </c>
      <c r="F6475" t="s">
        <v>37</v>
      </c>
      <c r="G6475" t="s">
        <v>168</v>
      </c>
      <c r="H6475" t="s">
        <v>105</v>
      </c>
      <c r="I6475" t="s">
        <v>400</v>
      </c>
      <c r="J6475" t="s">
        <v>148</v>
      </c>
      <c r="K6475">
        <v>53711</v>
      </c>
      <c r="L6475" t="s">
        <v>25</v>
      </c>
      <c r="M6475" t="s">
        <v>6514</v>
      </c>
      <c r="N6475" t="s">
        <v>128</v>
      </c>
      <c r="O6475" t="s">
        <v>6026</v>
      </c>
      <c r="P6475" s="4">
        <v>27.52</v>
      </c>
      <c r="Q6475" s="4">
        <v>27.52</v>
      </c>
      <c r="R6475" s="4">
        <f t="shared" si="406"/>
        <v>0</v>
      </c>
      <c r="S6475" s="4">
        <f t="shared" si="407"/>
        <v>0</v>
      </c>
    </row>
    <row r="6476" spans="1:19" x14ac:dyDescent="0.3">
      <c r="A6476" t="s">
        <v>6517</v>
      </c>
      <c r="B6476" s="1">
        <v>43182</v>
      </c>
      <c r="C6476" s="1">
        <v>43188</v>
      </c>
      <c r="D6476">
        <f t="shared" si="404"/>
        <v>2018</v>
      </c>
      <c r="E6476" t="str">
        <f t="shared" si="405"/>
        <v>Mar</v>
      </c>
      <c r="F6476" t="s">
        <v>37</v>
      </c>
      <c r="G6476" t="s">
        <v>2491</v>
      </c>
      <c r="H6476" t="s">
        <v>105</v>
      </c>
      <c r="I6476" t="s">
        <v>61</v>
      </c>
      <c r="J6476" t="s">
        <v>62</v>
      </c>
      <c r="K6476">
        <v>10024</v>
      </c>
      <c r="L6476" t="s">
        <v>54</v>
      </c>
      <c r="M6476" t="s">
        <v>6518</v>
      </c>
      <c r="N6476" t="s">
        <v>128</v>
      </c>
      <c r="O6476" t="s">
        <v>6026</v>
      </c>
      <c r="P6476" s="4">
        <v>25.68</v>
      </c>
      <c r="Q6476" s="4">
        <v>25.68</v>
      </c>
      <c r="R6476" s="4">
        <f t="shared" si="406"/>
        <v>0</v>
      </c>
      <c r="S6476" s="4">
        <f t="shared" si="407"/>
        <v>0</v>
      </c>
    </row>
    <row r="6477" spans="1:19" ht="15.6" x14ac:dyDescent="0.3">
      <c r="A6477" t="s">
        <v>6519</v>
      </c>
      <c r="B6477" s="1">
        <v>43357</v>
      </c>
      <c r="C6477" s="1">
        <v>43362</v>
      </c>
      <c r="D6477">
        <f t="shared" si="404"/>
        <v>2018</v>
      </c>
      <c r="E6477" t="str">
        <f t="shared" si="405"/>
        <v>Sep</v>
      </c>
      <c r="F6477" t="s">
        <v>37</v>
      </c>
      <c r="G6477" t="s">
        <v>485</v>
      </c>
      <c r="H6477" s="2" t="s">
        <v>22</v>
      </c>
      <c r="I6477" t="s">
        <v>61</v>
      </c>
      <c r="J6477" t="s">
        <v>62</v>
      </c>
      <c r="K6477">
        <v>10024</v>
      </c>
      <c r="L6477" t="s">
        <v>54</v>
      </c>
      <c r="M6477" t="s">
        <v>6518</v>
      </c>
      <c r="N6477" t="s">
        <v>128</v>
      </c>
      <c r="O6477" t="s">
        <v>6026</v>
      </c>
      <c r="P6477" s="4">
        <v>8.56</v>
      </c>
      <c r="Q6477" s="4">
        <v>18</v>
      </c>
      <c r="R6477" s="4">
        <f t="shared" si="406"/>
        <v>-9.44</v>
      </c>
      <c r="S6477" s="4">
        <f t="shared" si="407"/>
        <v>-1.4159999999999999</v>
      </c>
    </row>
    <row r="6478" spans="1:19" x14ac:dyDescent="0.3">
      <c r="A6478" t="s">
        <v>4453</v>
      </c>
      <c r="B6478" s="1">
        <v>42448</v>
      </c>
      <c r="C6478" s="1">
        <v>42452</v>
      </c>
      <c r="D6478">
        <f t="shared" si="404"/>
        <v>2016</v>
      </c>
      <c r="E6478" t="str">
        <f t="shared" si="405"/>
        <v>Mar</v>
      </c>
      <c r="F6478" t="s">
        <v>37</v>
      </c>
      <c r="G6478" t="s">
        <v>2172</v>
      </c>
      <c r="H6478" t="s">
        <v>51</v>
      </c>
      <c r="I6478" t="s">
        <v>4454</v>
      </c>
      <c r="J6478" t="s">
        <v>33</v>
      </c>
      <c r="K6478">
        <v>92404</v>
      </c>
      <c r="L6478" t="s">
        <v>34</v>
      </c>
      <c r="M6478" t="s">
        <v>6520</v>
      </c>
      <c r="N6478" t="s">
        <v>128</v>
      </c>
      <c r="O6478" t="s">
        <v>6026</v>
      </c>
      <c r="P6478" s="4">
        <v>40.14</v>
      </c>
      <c r="Q6478" s="4">
        <v>40.14</v>
      </c>
      <c r="R6478" s="4">
        <f t="shared" si="406"/>
        <v>0</v>
      </c>
      <c r="S6478" s="4">
        <f t="shared" si="407"/>
        <v>0</v>
      </c>
    </row>
    <row r="6479" spans="1:19" ht="15.6" x14ac:dyDescent="0.3">
      <c r="A6479" t="s">
        <v>4539</v>
      </c>
      <c r="B6479" s="1">
        <v>43287</v>
      </c>
      <c r="C6479" s="1">
        <v>43294</v>
      </c>
      <c r="D6479">
        <f t="shared" si="404"/>
        <v>2018</v>
      </c>
      <c r="E6479" t="str">
        <f t="shared" si="405"/>
        <v>Jul</v>
      </c>
      <c r="F6479" t="s">
        <v>37</v>
      </c>
      <c r="G6479" t="s">
        <v>1678</v>
      </c>
      <c r="H6479" s="2" t="s">
        <v>22</v>
      </c>
      <c r="I6479" t="s">
        <v>100</v>
      </c>
      <c r="J6479" t="s">
        <v>101</v>
      </c>
      <c r="K6479">
        <v>19120</v>
      </c>
      <c r="L6479" t="s">
        <v>54</v>
      </c>
      <c r="M6479" t="s">
        <v>6520</v>
      </c>
      <c r="N6479" t="s">
        <v>128</v>
      </c>
      <c r="O6479" t="s">
        <v>6026</v>
      </c>
      <c r="P6479" s="4">
        <v>16.056000000000001</v>
      </c>
      <c r="Q6479" s="4">
        <v>18</v>
      </c>
      <c r="R6479" s="4">
        <f t="shared" si="406"/>
        <v>-1.9439999999999991</v>
      </c>
      <c r="S6479" s="4">
        <f t="shared" si="407"/>
        <v>-0.29159999999999986</v>
      </c>
    </row>
    <row r="6480" spans="1:19" ht="15.6" x14ac:dyDescent="0.3">
      <c r="A6480" t="s">
        <v>6521</v>
      </c>
      <c r="B6480" s="1">
        <v>43416</v>
      </c>
      <c r="C6480" s="1">
        <v>43422</v>
      </c>
      <c r="D6480">
        <f t="shared" si="404"/>
        <v>2018</v>
      </c>
      <c r="E6480" t="str">
        <f t="shared" si="405"/>
        <v>Nov</v>
      </c>
      <c r="F6480" t="s">
        <v>37</v>
      </c>
      <c r="G6480" t="s">
        <v>4416</v>
      </c>
      <c r="H6480" s="2" t="s">
        <v>22</v>
      </c>
      <c r="I6480" t="s">
        <v>1207</v>
      </c>
      <c r="J6480" t="s">
        <v>109</v>
      </c>
      <c r="K6480">
        <v>78745</v>
      </c>
      <c r="L6480" t="s">
        <v>25</v>
      </c>
      <c r="M6480" t="s">
        <v>6520</v>
      </c>
      <c r="N6480" t="s">
        <v>128</v>
      </c>
      <c r="O6480" t="s">
        <v>6026</v>
      </c>
      <c r="P6480" s="4">
        <v>16.056000000000001</v>
      </c>
      <c r="Q6480" s="4">
        <v>18</v>
      </c>
      <c r="R6480" s="4">
        <f t="shared" si="406"/>
        <v>-1.9439999999999991</v>
      </c>
      <c r="S6480" s="4">
        <f t="shared" si="407"/>
        <v>-0.29159999999999986</v>
      </c>
    </row>
    <row r="6481" spans="1:19" ht="15.6" x14ac:dyDescent="0.3">
      <c r="A6481" t="s">
        <v>6522</v>
      </c>
      <c r="B6481" s="1">
        <v>42863</v>
      </c>
      <c r="C6481" s="1">
        <v>42865</v>
      </c>
      <c r="D6481">
        <f t="shared" si="404"/>
        <v>2017</v>
      </c>
      <c r="E6481" t="str">
        <f t="shared" si="405"/>
        <v>May</v>
      </c>
      <c r="F6481" t="s">
        <v>20</v>
      </c>
      <c r="G6481" t="s">
        <v>1499</v>
      </c>
      <c r="H6481" s="2" t="s">
        <v>22</v>
      </c>
      <c r="I6481" t="s">
        <v>47</v>
      </c>
      <c r="J6481" t="s">
        <v>33</v>
      </c>
      <c r="K6481">
        <v>90004</v>
      </c>
      <c r="L6481" t="s">
        <v>34</v>
      </c>
      <c r="M6481" t="s">
        <v>6523</v>
      </c>
      <c r="N6481" t="s">
        <v>110</v>
      </c>
      <c r="O6481" t="s">
        <v>6026</v>
      </c>
      <c r="P6481" s="4">
        <v>17.940000000000001</v>
      </c>
      <c r="Q6481" s="4">
        <v>18</v>
      </c>
      <c r="R6481" s="4">
        <f t="shared" si="406"/>
        <v>-5.9999999999998721E-2</v>
      </c>
      <c r="S6481" s="4">
        <f t="shared" si="407"/>
        <v>-8.9999999999998085E-3</v>
      </c>
    </row>
    <row r="6482" spans="1:19" ht="15.6" x14ac:dyDescent="0.3">
      <c r="A6482" t="s">
        <v>6524</v>
      </c>
      <c r="B6482" s="1">
        <v>42866</v>
      </c>
      <c r="C6482" s="1">
        <v>42867</v>
      </c>
      <c r="D6482">
        <f t="shared" si="404"/>
        <v>2017</v>
      </c>
      <c r="E6482" t="str">
        <f t="shared" si="405"/>
        <v>May</v>
      </c>
      <c r="F6482" t="s">
        <v>20</v>
      </c>
      <c r="G6482" t="s">
        <v>732</v>
      </c>
      <c r="H6482" s="2" t="s">
        <v>22</v>
      </c>
      <c r="I6482" t="s">
        <v>47</v>
      </c>
      <c r="J6482" t="s">
        <v>33</v>
      </c>
      <c r="K6482">
        <v>90045</v>
      </c>
      <c r="L6482" t="s">
        <v>34</v>
      </c>
      <c r="M6482" t="s">
        <v>6523</v>
      </c>
      <c r="N6482" t="s">
        <v>110</v>
      </c>
      <c r="O6482" t="s">
        <v>6026</v>
      </c>
      <c r="P6482" s="4">
        <v>5.98</v>
      </c>
      <c r="Q6482" s="4">
        <v>5</v>
      </c>
      <c r="R6482" s="4">
        <f t="shared" si="406"/>
        <v>0.98000000000000043</v>
      </c>
      <c r="S6482" s="4">
        <f t="shared" si="407"/>
        <v>0.14700000000000005</v>
      </c>
    </row>
    <row r="6483" spans="1:19" ht="15.6" x14ac:dyDescent="0.3">
      <c r="A6483" t="s">
        <v>6525</v>
      </c>
      <c r="B6483" s="1">
        <v>42406</v>
      </c>
      <c r="C6483" s="1">
        <v>42408</v>
      </c>
      <c r="D6483">
        <f t="shared" si="404"/>
        <v>2016</v>
      </c>
      <c r="E6483" t="str">
        <f t="shared" si="405"/>
        <v>Feb</v>
      </c>
      <c r="F6483" t="s">
        <v>20</v>
      </c>
      <c r="G6483" t="s">
        <v>1615</v>
      </c>
      <c r="H6483" s="2" t="s">
        <v>22</v>
      </c>
      <c r="I6483" t="s">
        <v>2122</v>
      </c>
      <c r="J6483" t="s">
        <v>158</v>
      </c>
      <c r="K6483">
        <v>23434</v>
      </c>
      <c r="L6483" t="s">
        <v>44</v>
      </c>
      <c r="M6483" t="s">
        <v>6523</v>
      </c>
      <c r="N6483" t="s">
        <v>128</v>
      </c>
      <c r="O6483" t="s">
        <v>6026</v>
      </c>
      <c r="P6483" s="4">
        <v>29.9</v>
      </c>
      <c r="Q6483" s="4">
        <v>29.9</v>
      </c>
      <c r="R6483" s="4">
        <f t="shared" si="406"/>
        <v>0</v>
      </c>
      <c r="S6483" s="4">
        <f t="shared" si="407"/>
        <v>0</v>
      </c>
    </row>
    <row r="6484" spans="1:19" ht="15.6" x14ac:dyDescent="0.3">
      <c r="A6484" t="s">
        <v>6526</v>
      </c>
      <c r="B6484" s="1">
        <v>42416</v>
      </c>
      <c r="C6484" s="1">
        <v>42420</v>
      </c>
      <c r="D6484">
        <f t="shared" si="404"/>
        <v>2016</v>
      </c>
      <c r="E6484" t="str">
        <f t="shared" si="405"/>
        <v>Feb</v>
      </c>
      <c r="F6484" t="s">
        <v>37</v>
      </c>
      <c r="G6484" t="s">
        <v>363</v>
      </c>
      <c r="H6484" s="2" t="s">
        <v>22</v>
      </c>
      <c r="I6484" t="s">
        <v>1711</v>
      </c>
      <c r="J6484" t="s">
        <v>1737</v>
      </c>
      <c r="K6484">
        <v>3820</v>
      </c>
      <c r="L6484" t="s">
        <v>54</v>
      </c>
      <c r="M6484" t="s">
        <v>6523</v>
      </c>
      <c r="N6484" t="s">
        <v>128</v>
      </c>
      <c r="O6484" t="s">
        <v>6026</v>
      </c>
      <c r="P6484" s="4">
        <v>35.880000000000003</v>
      </c>
      <c r="Q6484" s="4">
        <v>35.880000000000003</v>
      </c>
      <c r="R6484" s="4">
        <f t="shared" si="406"/>
        <v>0</v>
      </c>
      <c r="S6484" s="4">
        <f t="shared" si="407"/>
        <v>0</v>
      </c>
    </row>
    <row r="6485" spans="1:19" x14ac:dyDescent="0.3">
      <c r="A6485" t="s">
        <v>6527</v>
      </c>
      <c r="B6485" s="1">
        <v>42766</v>
      </c>
      <c r="C6485" s="1">
        <v>42770</v>
      </c>
      <c r="D6485">
        <f t="shared" si="404"/>
        <v>2017</v>
      </c>
      <c r="E6485" t="str">
        <f t="shared" si="405"/>
        <v>Jan</v>
      </c>
      <c r="F6485" t="s">
        <v>37</v>
      </c>
      <c r="G6485" t="s">
        <v>197</v>
      </c>
      <c r="H6485" t="s">
        <v>51</v>
      </c>
      <c r="I6485" t="s">
        <v>47</v>
      </c>
      <c r="J6485" t="s">
        <v>33</v>
      </c>
      <c r="K6485">
        <v>90045</v>
      </c>
      <c r="L6485" t="s">
        <v>34</v>
      </c>
      <c r="M6485" t="s">
        <v>6528</v>
      </c>
      <c r="N6485" t="s">
        <v>128</v>
      </c>
      <c r="O6485" t="s">
        <v>6026</v>
      </c>
      <c r="P6485" s="4">
        <v>56.7</v>
      </c>
      <c r="Q6485" s="4">
        <v>56.7</v>
      </c>
      <c r="R6485" s="4">
        <f t="shared" si="406"/>
        <v>0</v>
      </c>
      <c r="S6485" s="4">
        <f t="shared" si="407"/>
        <v>0</v>
      </c>
    </row>
    <row r="6486" spans="1:19" x14ac:dyDescent="0.3">
      <c r="A6486" t="s">
        <v>5823</v>
      </c>
      <c r="B6486" s="1">
        <v>43410</v>
      </c>
      <c r="C6486" s="1">
        <v>43410</v>
      </c>
      <c r="D6486">
        <f t="shared" si="404"/>
        <v>2018</v>
      </c>
      <c r="E6486" t="str">
        <f t="shared" si="405"/>
        <v>Nov</v>
      </c>
      <c r="F6486" t="s">
        <v>30</v>
      </c>
      <c r="G6486" t="s">
        <v>4024</v>
      </c>
      <c r="H6486" t="s">
        <v>22</v>
      </c>
      <c r="I6486" t="s">
        <v>32</v>
      </c>
      <c r="J6486" t="s">
        <v>33</v>
      </c>
      <c r="K6486">
        <v>94122</v>
      </c>
      <c r="L6486" t="s">
        <v>34</v>
      </c>
      <c r="M6486" t="s">
        <v>6528</v>
      </c>
      <c r="N6486" t="s">
        <v>128</v>
      </c>
      <c r="O6486" t="s">
        <v>6026</v>
      </c>
      <c r="P6486" s="4">
        <v>45.36</v>
      </c>
      <c r="Q6486" s="4">
        <v>45.36</v>
      </c>
      <c r="R6486" s="4">
        <f t="shared" si="406"/>
        <v>0</v>
      </c>
      <c r="S6486" s="4">
        <f t="shared" si="407"/>
        <v>0</v>
      </c>
    </row>
    <row r="6487" spans="1:19" x14ac:dyDescent="0.3">
      <c r="A6487" t="s">
        <v>465</v>
      </c>
      <c r="B6487" s="1">
        <v>43161</v>
      </c>
      <c r="C6487" s="1">
        <v>43167</v>
      </c>
      <c r="D6487">
        <f t="shared" si="404"/>
        <v>2018</v>
      </c>
      <c r="E6487" t="str">
        <f t="shared" si="405"/>
        <v>Mar</v>
      </c>
      <c r="F6487" t="s">
        <v>37</v>
      </c>
      <c r="G6487" t="s">
        <v>173</v>
      </c>
      <c r="H6487" t="s">
        <v>51</v>
      </c>
      <c r="I6487" t="s">
        <v>466</v>
      </c>
      <c r="J6487" t="s">
        <v>53</v>
      </c>
      <c r="K6487">
        <v>19711</v>
      </c>
      <c r="L6487" t="s">
        <v>54</v>
      </c>
      <c r="M6487" t="s">
        <v>6528</v>
      </c>
      <c r="N6487" t="s">
        <v>128</v>
      </c>
      <c r="O6487" t="s">
        <v>6026</v>
      </c>
      <c r="P6487" s="4">
        <v>68.040000000000006</v>
      </c>
      <c r="Q6487" s="4">
        <v>68.040000000000006</v>
      </c>
      <c r="R6487" s="4">
        <f t="shared" si="406"/>
        <v>0</v>
      </c>
      <c r="S6487" s="4">
        <f t="shared" si="407"/>
        <v>0</v>
      </c>
    </row>
    <row r="6488" spans="1:19" x14ac:dyDescent="0.3">
      <c r="A6488" t="s">
        <v>4487</v>
      </c>
      <c r="B6488" s="1">
        <v>42835</v>
      </c>
      <c r="C6488" s="1">
        <v>42841</v>
      </c>
      <c r="D6488">
        <f t="shared" si="404"/>
        <v>2017</v>
      </c>
      <c r="E6488" t="str">
        <f t="shared" si="405"/>
        <v>Apr</v>
      </c>
      <c r="F6488" t="s">
        <v>37</v>
      </c>
      <c r="G6488" t="s">
        <v>1238</v>
      </c>
      <c r="H6488" t="s">
        <v>51</v>
      </c>
      <c r="I6488" t="s">
        <v>389</v>
      </c>
      <c r="J6488" t="s">
        <v>33</v>
      </c>
      <c r="K6488">
        <v>93309</v>
      </c>
      <c r="L6488" t="s">
        <v>34</v>
      </c>
      <c r="M6488" t="s">
        <v>6529</v>
      </c>
      <c r="N6488" t="s">
        <v>128</v>
      </c>
      <c r="O6488" t="s">
        <v>6026</v>
      </c>
      <c r="P6488" s="4">
        <v>12.96</v>
      </c>
      <c r="Q6488" s="4">
        <v>12.96</v>
      </c>
      <c r="R6488" s="4">
        <f t="shared" si="406"/>
        <v>0</v>
      </c>
      <c r="S6488" s="4">
        <f t="shared" si="407"/>
        <v>0</v>
      </c>
    </row>
    <row r="6489" spans="1:19" ht="15.6" x14ac:dyDescent="0.3">
      <c r="A6489" t="s">
        <v>2228</v>
      </c>
      <c r="B6489" s="1">
        <v>43308</v>
      </c>
      <c r="C6489" s="1">
        <v>43313</v>
      </c>
      <c r="D6489">
        <f t="shared" si="404"/>
        <v>2018</v>
      </c>
      <c r="E6489" t="str">
        <f t="shared" si="405"/>
        <v>Jul</v>
      </c>
      <c r="F6489" t="s">
        <v>67</v>
      </c>
      <c r="G6489" t="s">
        <v>1646</v>
      </c>
      <c r="H6489" s="2" t="s">
        <v>22</v>
      </c>
      <c r="I6489" t="s">
        <v>69</v>
      </c>
      <c r="J6489" t="s">
        <v>70</v>
      </c>
      <c r="K6489">
        <v>98115</v>
      </c>
      <c r="L6489" t="s">
        <v>34</v>
      </c>
      <c r="M6489" t="s">
        <v>6529</v>
      </c>
      <c r="N6489" t="s">
        <v>128</v>
      </c>
      <c r="O6489" t="s">
        <v>6026</v>
      </c>
      <c r="P6489" s="4">
        <v>12.96</v>
      </c>
      <c r="Q6489" s="4">
        <v>12.96</v>
      </c>
      <c r="R6489" s="4">
        <f t="shared" si="406"/>
        <v>0</v>
      </c>
      <c r="S6489" s="4">
        <f t="shared" si="407"/>
        <v>0</v>
      </c>
    </row>
    <row r="6490" spans="1:19" ht="15.6" x14ac:dyDescent="0.3">
      <c r="A6490" t="s">
        <v>5940</v>
      </c>
      <c r="B6490" s="1">
        <v>42729</v>
      </c>
      <c r="C6490" s="1">
        <v>42735</v>
      </c>
      <c r="D6490">
        <f t="shared" si="404"/>
        <v>2016</v>
      </c>
      <c r="E6490" t="str">
        <f t="shared" si="405"/>
        <v>Dec</v>
      </c>
      <c r="F6490" t="s">
        <v>37</v>
      </c>
      <c r="G6490" t="s">
        <v>1011</v>
      </c>
      <c r="H6490" s="2" t="s">
        <v>22</v>
      </c>
      <c r="I6490" t="s">
        <v>1562</v>
      </c>
      <c r="J6490" t="s">
        <v>250</v>
      </c>
      <c r="K6490">
        <v>37211</v>
      </c>
      <c r="L6490" t="s">
        <v>44</v>
      </c>
      <c r="M6490" t="s">
        <v>6529</v>
      </c>
      <c r="N6490" t="s">
        <v>128</v>
      </c>
      <c r="O6490" t="s">
        <v>6026</v>
      </c>
      <c r="P6490" s="4">
        <v>10.368</v>
      </c>
      <c r="Q6490" s="4">
        <v>10.368</v>
      </c>
      <c r="R6490" s="4">
        <f t="shared" si="406"/>
        <v>0</v>
      </c>
      <c r="S6490" s="4">
        <f t="shared" si="407"/>
        <v>0</v>
      </c>
    </row>
    <row r="6491" spans="1:19" ht="15.6" x14ac:dyDescent="0.3">
      <c r="A6491" t="s">
        <v>6530</v>
      </c>
      <c r="B6491" s="1">
        <v>43256</v>
      </c>
      <c r="C6491" s="1">
        <v>43260</v>
      </c>
      <c r="D6491">
        <f t="shared" si="404"/>
        <v>2018</v>
      </c>
      <c r="E6491" t="str">
        <f t="shared" si="405"/>
        <v>Jun</v>
      </c>
      <c r="F6491" t="s">
        <v>37</v>
      </c>
      <c r="G6491" t="s">
        <v>1321</v>
      </c>
      <c r="H6491" s="2" t="s">
        <v>22</v>
      </c>
      <c r="I6491" t="s">
        <v>597</v>
      </c>
      <c r="J6491" t="s">
        <v>79</v>
      </c>
      <c r="K6491">
        <v>32839</v>
      </c>
      <c r="L6491" t="s">
        <v>44</v>
      </c>
      <c r="M6491" t="s">
        <v>6529</v>
      </c>
      <c r="N6491" t="s">
        <v>128</v>
      </c>
      <c r="O6491" t="s">
        <v>6026</v>
      </c>
      <c r="P6491" s="4">
        <v>20.736000000000001</v>
      </c>
      <c r="Q6491" s="4">
        <v>18</v>
      </c>
      <c r="R6491" s="4">
        <f t="shared" si="406"/>
        <v>2.7360000000000007</v>
      </c>
      <c r="S6491" s="4">
        <f t="shared" si="407"/>
        <v>0.4104000000000001</v>
      </c>
    </row>
    <row r="6492" spans="1:19" ht="15.6" x14ac:dyDescent="0.3">
      <c r="A6492" t="s">
        <v>2096</v>
      </c>
      <c r="B6492" s="1">
        <v>42598</v>
      </c>
      <c r="C6492" s="1">
        <v>42602</v>
      </c>
      <c r="D6492">
        <f t="shared" si="404"/>
        <v>2016</v>
      </c>
      <c r="E6492" t="str">
        <f t="shared" si="405"/>
        <v>Aug</v>
      </c>
      <c r="F6492" t="s">
        <v>37</v>
      </c>
      <c r="G6492" t="s">
        <v>363</v>
      </c>
      <c r="H6492" s="2" t="s">
        <v>22</v>
      </c>
      <c r="I6492" t="s">
        <v>100</v>
      </c>
      <c r="J6492" t="s">
        <v>101</v>
      </c>
      <c r="K6492">
        <v>19134</v>
      </c>
      <c r="L6492" t="s">
        <v>54</v>
      </c>
      <c r="M6492" t="s">
        <v>6529</v>
      </c>
      <c r="N6492" t="s">
        <v>128</v>
      </c>
      <c r="O6492" t="s">
        <v>6026</v>
      </c>
      <c r="P6492" s="4">
        <v>10.368</v>
      </c>
      <c r="Q6492" s="4">
        <v>10.368</v>
      </c>
      <c r="R6492" s="4">
        <f t="shared" si="406"/>
        <v>0</v>
      </c>
      <c r="S6492" s="4">
        <f t="shared" si="407"/>
        <v>0</v>
      </c>
    </row>
    <row r="6493" spans="1:19" ht="15.6" x14ac:dyDescent="0.3">
      <c r="A6493" t="s">
        <v>6531</v>
      </c>
      <c r="B6493" s="1">
        <v>43049</v>
      </c>
      <c r="C6493" s="1">
        <v>43051</v>
      </c>
      <c r="D6493">
        <f t="shared" si="404"/>
        <v>2017</v>
      </c>
      <c r="E6493" t="str">
        <f t="shared" si="405"/>
        <v>Nov</v>
      </c>
      <c r="F6493" t="s">
        <v>20</v>
      </c>
      <c r="G6493" t="s">
        <v>85</v>
      </c>
      <c r="H6493" s="2" t="s">
        <v>22</v>
      </c>
      <c r="I6493" t="s">
        <v>232</v>
      </c>
      <c r="J6493" t="s">
        <v>233</v>
      </c>
      <c r="K6493">
        <v>45373</v>
      </c>
      <c r="L6493" t="s">
        <v>54</v>
      </c>
      <c r="M6493" t="s">
        <v>6529</v>
      </c>
      <c r="N6493" t="s">
        <v>128</v>
      </c>
      <c r="O6493" t="s">
        <v>6026</v>
      </c>
      <c r="P6493" s="4">
        <v>31.103999999999999</v>
      </c>
      <c r="Q6493" s="4">
        <v>31.103999999999999</v>
      </c>
      <c r="R6493" s="4">
        <f t="shared" si="406"/>
        <v>0</v>
      </c>
      <c r="S6493" s="4">
        <f t="shared" si="407"/>
        <v>0</v>
      </c>
    </row>
    <row r="6494" spans="1:19" ht="15.6" x14ac:dyDescent="0.3">
      <c r="A6494" t="s">
        <v>1423</v>
      </c>
      <c r="B6494" s="1">
        <v>43372</v>
      </c>
      <c r="C6494" s="1">
        <v>43372</v>
      </c>
      <c r="D6494">
        <f t="shared" si="404"/>
        <v>2018</v>
      </c>
      <c r="E6494" t="str">
        <f t="shared" si="405"/>
        <v>Sep</v>
      </c>
      <c r="F6494" t="s">
        <v>30</v>
      </c>
      <c r="G6494" t="s">
        <v>630</v>
      </c>
      <c r="H6494" s="2" t="s">
        <v>22</v>
      </c>
      <c r="I6494" t="s">
        <v>1424</v>
      </c>
      <c r="J6494" t="s">
        <v>233</v>
      </c>
      <c r="K6494">
        <v>44060</v>
      </c>
      <c r="L6494" t="s">
        <v>54</v>
      </c>
      <c r="M6494" t="s">
        <v>6529</v>
      </c>
      <c r="N6494" t="s">
        <v>128</v>
      </c>
      <c r="O6494" t="s">
        <v>6026</v>
      </c>
      <c r="P6494" s="4">
        <v>15.552</v>
      </c>
      <c r="Q6494" s="4">
        <v>18</v>
      </c>
      <c r="R6494" s="4">
        <f t="shared" si="406"/>
        <v>-2.4480000000000004</v>
      </c>
      <c r="S6494" s="4">
        <f t="shared" si="407"/>
        <v>-0.36720000000000003</v>
      </c>
    </row>
    <row r="6495" spans="1:19" ht="15.6" x14ac:dyDescent="0.3">
      <c r="A6495" t="s">
        <v>5122</v>
      </c>
      <c r="B6495" s="1">
        <v>43454</v>
      </c>
      <c r="C6495" s="1">
        <v>43460</v>
      </c>
      <c r="D6495">
        <f t="shared" si="404"/>
        <v>2018</v>
      </c>
      <c r="E6495" t="str">
        <f t="shared" si="405"/>
        <v>Dec</v>
      </c>
      <c r="F6495" t="s">
        <v>37</v>
      </c>
      <c r="G6495" t="s">
        <v>1396</v>
      </c>
      <c r="H6495" s="2" t="s">
        <v>22</v>
      </c>
      <c r="I6495" t="s">
        <v>1298</v>
      </c>
      <c r="J6495" t="s">
        <v>62</v>
      </c>
      <c r="K6495">
        <v>14609</v>
      </c>
      <c r="L6495" t="s">
        <v>54</v>
      </c>
      <c r="M6495" t="s">
        <v>6529</v>
      </c>
      <c r="N6495" t="s">
        <v>128</v>
      </c>
      <c r="O6495" t="s">
        <v>6026</v>
      </c>
      <c r="P6495" s="4">
        <v>6.48</v>
      </c>
      <c r="Q6495" s="4">
        <v>5</v>
      </c>
      <c r="R6495" s="4">
        <f t="shared" si="406"/>
        <v>1.4800000000000004</v>
      </c>
      <c r="S6495" s="4">
        <f t="shared" si="407"/>
        <v>0.22200000000000006</v>
      </c>
    </row>
    <row r="6496" spans="1:19" x14ac:dyDescent="0.3">
      <c r="A6496" t="s">
        <v>5690</v>
      </c>
      <c r="B6496" s="1">
        <v>42912</v>
      </c>
      <c r="C6496" s="1">
        <v>42912</v>
      </c>
      <c r="D6496">
        <f t="shared" si="404"/>
        <v>2017</v>
      </c>
      <c r="E6496" t="str">
        <f t="shared" si="405"/>
        <v>Jun</v>
      </c>
      <c r="F6496" t="s">
        <v>30</v>
      </c>
      <c r="G6496" t="s">
        <v>960</v>
      </c>
      <c r="H6496" t="s">
        <v>51</v>
      </c>
      <c r="I6496" t="s">
        <v>47</v>
      </c>
      <c r="J6496" t="s">
        <v>33</v>
      </c>
      <c r="K6496">
        <v>90036</v>
      </c>
      <c r="L6496" t="s">
        <v>34</v>
      </c>
      <c r="M6496" t="s">
        <v>6532</v>
      </c>
      <c r="N6496" t="s">
        <v>128</v>
      </c>
      <c r="O6496" t="s">
        <v>6026</v>
      </c>
      <c r="P6496" s="4">
        <v>12.48</v>
      </c>
      <c r="Q6496" s="4">
        <v>80</v>
      </c>
      <c r="R6496" s="4">
        <f t="shared" si="406"/>
        <v>-67.52</v>
      </c>
      <c r="S6496" s="4">
        <f t="shared" si="407"/>
        <v>-10.127999999999998</v>
      </c>
    </row>
    <row r="6497" spans="1:19" ht="15.6" x14ac:dyDescent="0.3">
      <c r="A6497" t="s">
        <v>6533</v>
      </c>
      <c r="B6497" s="1">
        <v>43154</v>
      </c>
      <c r="C6497" s="1">
        <v>43160</v>
      </c>
      <c r="D6497">
        <f t="shared" si="404"/>
        <v>2018</v>
      </c>
      <c r="E6497" t="str">
        <f t="shared" si="405"/>
        <v>Feb</v>
      </c>
      <c r="F6497" t="s">
        <v>37</v>
      </c>
      <c r="G6497" t="s">
        <v>1455</v>
      </c>
      <c r="H6497" s="2" t="s">
        <v>22</v>
      </c>
      <c r="I6497" t="s">
        <v>47</v>
      </c>
      <c r="J6497" t="s">
        <v>33</v>
      </c>
      <c r="K6497">
        <v>90008</v>
      </c>
      <c r="L6497" t="s">
        <v>34</v>
      </c>
      <c r="M6497" t="s">
        <v>6532</v>
      </c>
      <c r="N6497" t="s">
        <v>128</v>
      </c>
      <c r="O6497" t="s">
        <v>6026</v>
      </c>
      <c r="P6497" s="4">
        <v>37.44</v>
      </c>
      <c r="Q6497" s="4">
        <v>37.44</v>
      </c>
      <c r="R6497" s="4">
        <f t="shared" si="406"/>
        <v>0</v>
      </c>
      <c r="S6497" s="4">
        <f t="shared" si="407"/>
        <v>0</v>
      </c>
    </row>
    <row r="6498" spans="1:19" ht="15.6" x14ac:dyDescent="0.3">
      <c r="A6498" t="s">
        <v>4631</v>
      </c>
      <c r="B6498" s="1">
        <v>43231</v>
      </c>
      <c r="C6498" s="1">
        <v>43232</v>
      </c>
      <c r="D6498">
        <f t="shared" si="404"/>
        <v>2018</v>
      </c>
      <c r="E6498" t="str">
        <f t="shared" si="405"/>
        <v>May</v>
      </c>
      <c r="F6498" t="s">
        <v>30</v>
      </c>
      <c r="G6498" t="s">
        <v>1686</v>
      </c>
      <c r="H6498" s="2" t="s">
        <v>22</v>
      </c>
      <c r="I6498" t="s">
        <v>69</v>
      </c>
      <c r="J6498" t="s">
        <v>70</v>
      </c>
      <c r="K6498">
        <v>98103</v>
      </c>
      <c r="L6498" t="s">
        <v>34</v>
      </c>
      <c r="M6498" t="s">
        <v>6532</v>
      </c>
      <c r="N6498" t="s">
        <v>128</v>
      </c>
      <c r="O6498" t="s">
        <v>6026</v>
      </c>
      <c r="P6498" s="4">
        <v>37.44</v>
      </c>
      <c r="Q6498" s="4">
        <v>37.44</v>
      </c>
      <c r="R6498" s="4">
        <f t="shared" si="406"/>
        <v>0</v>
      </c>
      <c r="S6498" s="4">
        <f t="shared" si="407"/>
        <v>0</v>
      </c>
    </row>
    <row r="6499" spans="1:19" ht="15.6" x14ac:dyDescent="0.3">
      <c r="A6499" t="s">
        <v>6534</v>
      </c>
      <c r="B6499" s="1">
        <v>43255</v>
      </c>
      <c r="C6499" s="1">
        <v>43259</v>
      </c>
      <c r="D6499">
        <f t="shared" si="404"/>
        <v>2018</v>
      </c>
      <c r="E6499" t="str">
        <f t="shared" si="405"/>
        <v>Jun</v>
      </c>
      <c r="F6499" t="s">
        <v>37</v>
      </c>
      <c r="G6499" t="s">
        <v>544</v>
      </c>
      <c r="H6499" s="2" t="s">
        <v>22</v>
      </c>
      <c r="I6499" t="s">
        <v>753</v>
      </c>
      <c r="J6499" t="s">
        <v>754</v>
      </c>
      <c r="K6499">
        <v>35630</v>
      </c>
      <c r="L6499" t="s">
        <v>44</v>
      </c>
      <c r="M6499" t="s">
        <v>6532</v>
      </c>
      <c r="N6499" t="s">
        <v>128</v>
      </c>
      <c r="O6499" t="s">
        <v>6026</v>
      </c>
      <c r="P6499" s="4">
        <v>12.48</v>
      </c>
      <c r="Q6499" s="4">
        <v>100</v>
      </c>
      <c r="R6499" s="4">
        <f t="shared" si="406"/>
        <v>-87.52</v>
      </c>
      <c r="S6499" s="4">
        <f t="shared" si="407"/>
        <v>-13.127999999999998</v>
      </c>
    </row>
    <row r="6500" spans="1:19" ht="15.6" x14ac:dyDescent="0.3">
      <c r="A6500" t="s">
        <v>6535</v>
      </c>
      <c r="B6500" s="1">
        <v>42550</v>
      </c>
      <c r="C6500" s="1">
        <v>42555</v>
      </c>
      <c r="D6500">
        <f t="shared" si="404"/>
        <v>2016</v>
      </c>
      <c r="E6500" t="str">
        <f t="shared" si="405"/>
        <v>Jun</v>
      </c>
      <c r="F6500" t="s">
        <v>37</v>
      </c>
      <c r="G6500" t="s">
        <v>292</v>
      </c>
      <c r="H6500" s="2" t="s">
        <v>22</v>
      </c>
      <c r="I6500" t="s">
        <v>61</v>
      </c>
      <c r="J6500" t="s">
        <v>62</v>
      </c>
      <c r="K6500">
        <v>10011</v>
      </c>
      <c r="L6500" t="s">
        <v>54</v>
      </c>
      <c r="M6500" t="s">
        <v>6532</v>
      </c>
      <c r="N6500" t="s">
        <v>128</v>
      </c>
      <c r="O6500" t="s">
        <v>6026</v>
      </c>
      <c r="P6500" s="4">
        <v>24.96</v>
      </c>
      <c r="Q6500" s="4">
        <v>24.96</v>
      </c>
      <c r="R6500" s="4">
        <f t="shared" si="406"/>
        <v>0</v>
      </c>
      <c r="S6500" s="4">
        <f t="shared" si="407"/>
        <v>0</v>
      </c>
    </row>
    <row r="6501" spans="1:19" ht="15.6" x14ac:dyDescent="0.3">
      <c r="A6501" t="s">
        <v>2500</v>
      </c>
      <c r="B6501" s="1">
        <v>42024</v>
      </c>
      <c r="C6501" s="1">
        <v>42029</v>
      </c>
      <c r="D6501">
        <f t="shared" si="404"/>
        <v>2015</v>
      </c>
      <c r="E6501" t="str">
        <f t="shared" si="405"/>
        <v>Jan</v>
      </c>
      <c r="F6501" t="s">
        <v>37</v>
      </c>
      <c r="G6501" t="s">
        <v>517</v>
      </c>
      <c r="H6501" s="2" t="s">
        <v>22</v>
      </c>
      <c r="I6501" t="s">
        <v>47</v>
      </c>
      <c r="J6501" t="s">
        <v>33</v>
      </c>
      <c r="K6501">
        <v>90049</v>
      </c>
      <c r="L6501" t="s">
        <v>34</v>
      </c>
      <c r="M6501" t="s">
        <v>6536</v>
      </c>
      <c r="N6501" t="s">
        <v>128</v>
      </c>
      <c r="O6501" t="s">
        <v>6026</v>
      </c>
      <c r="P6501" s="4">
        <v>19.36</v>
      </c>
      <c r="Q6501" s="4">
        <v>50</v>
      </c>
      <c r="R6501" s="4">
        <f t="shared" si="406"/>
        <v>-30.64</v>
      </c>
      <c r="S6501" s="4">
        <f t="shared" si="407"/>
        <v>-4.5960000000000001</v>
      </c>
    </row>
    <row r="6502" spans="1:19" ht="15.6" x14ac:dyDescent="0.3">
      <c r="A6502" t="s">
        <v>6537</v>
      </c>
      <c r="B6502" s="1">
        <v>42150</v>
      </c>
      <c r="C6502" s="1">
        <v>42153</v>
      </c>
      <c r="D6502">
        <f t="shared" si="404"/>
        <v>2015</v>
      </c>
      <c r="E6502" t="str">
        <f t="shared" si="405"/>
        <v>May</v>
      </c>
      <c r="F6502" t="s">
        <v>20</v>
      </c>
      <c r="G6502" t="s">
        <v>2025</v>
      </c>
      <c r="H6502" s="2" t="s">
        <v>22</v>
      </c>
      <c r="I6502" t="s">
        <v>2851</v>
      </c>
      <c r="J6502" t="s">
        <v>415</v>
      </c>
      <c r="K6502">
        <v>84107</v>
      </c>
      <c r="L6502" t="s">
        <v>34</v>
      </c>
      <c r="M6502" t="s">
        <v>6536</v>
      </c>
      <c r="N6502" t="s">
        <v>128</v>
      </c>
      <c r="O6502" t="s">
        <v>6026</v>
      </c>
      <c r="P6502" s="4">
        <v>48.4</v>
      </c>
      <c r="Q6502" s="4">
        <v>48.4</v>
      </c>
      <c r="R6502" s="4">
        <f t="shared" si="406"/>
        <v>0</v>
      </c>
      <c r="S6502" s="4">
        <f t="shared" si="407"/>
        <v>0</v>
      </c>
    </row>
    <row r="6503" spans="1:19" ht="15.6" x14ac:dyDescent="0.3">
      <c r="A6503" t="s">
        <v>5930</v>
      </c>
      <c r="B6503" s="1">
        <v>42392</v>
      </c>
      <c r="C6503" s="1">
        <v>42396</v>
      </c>
      <c r="D6503">
        <f t="shared" si="404"/>
        <v>2016</v>
      </c>
      <c r="E6503" t="str">
        <f t="shared" si="405"/>
        <v>Jan</v>
      </c>
      <c r="F6503" t="s">
        <v>37</v>
      </c>
      <c r="G6503" t="s">
        <v>4019</v>
      </c>
      <c r="H6503" s="2" t="s">
        <v>22</v>
      </c>
      <c r="I6503" t="s">
        <v>5931</v>
      </c>
      <c r="J6503" t="s">
        <v>1962</v>
      </c>
      <c r="K6503">
        <v>59715</v>
      </c>
      <c r="L6503" t="s">
        <v>34</v>
      </c>
      <c r="M6503" t="s">
        <v>6536</v>
      </c>
      <c r="N6503" t="s">
        <v>128</v>
      </c>
      <c r="O6503" t="s">
        <v>6026</v>
      </c>
      <c r="P6503" s="4">
        <v>29.04</v>
      </c>
      <c r="Q6503" s="4">
        <v>29.04</v>
      </c>
      <c r="R6503" s="4">
        <f t="shared" si="406"/>
        <v>0</v>
      </c>
      <c r="S6503" s="4">
        <f t="shared" si="407"/>
        <v>0</v>
      </c>
    </row>
    <row r="6504" spans="1:19" x14ac:dyDescent="0.3">
      <c r="A6504" t="s">
        <v>245</v>
      </c>
      <c r="B6504" s="1">
        <v>43442</v>
      </c>
      <c r="C6504" s="1">
        <v>43446</v>
      </c>
      <c r="D6504">
        <f t="shared" si="404"/>
        <v>2018</v>
      </c>
      <c r="E6504" t="str">
        <f t="shared" si="405"/>
        <v>Dec</v>
      </c>
      <c r="F6504" t="s">
        <v>37</v>
      </c>
      <c r="G6504" t="s">
        <v>246</v>
      </c>
      <c r="H6504" t="s">
        <v>105</v>
      </c>
      <c r="I6504" t="s">
        <v>32</v>
      </c>
      <c r="J6504" t="s">
        <v>33</v>
      </c>
      <c r="K6504">
        <v>94110</v>
      </c>
      <c r="L6504" t="s">
        <v>34</v>
      </c>
      <c r="M6504" t="s">
        <v>6536</v>
      </c>
      <c r="N6504" t="s">
        <v>128</v>
      </c>
      <c r="O6504" t="s">
        <v>6026</v>
      </c>
      <c r="P6504" s="4">
        <v>9.68</v>
      </c>
      <c r="Q6504" s="4">
        <v>9.68</v>
      </c>
      <c r="R6504" s="4">
        <f t="shared" si="406"/>
        <v>0</v>
      </c>
      <c r="S6504" s="4">
        <f t="shared" si="407"/>
        <v>0</v>
      </c>
    </row>
    <row r="6505" spans="1:19" ht="15.6" x14ac:dyDescent="0.3">
      <c r="A6505" t="s">
        <v>1945</v>
      </c>
      <c r="B6505" s="1">
        <v>42880</v>
      </c>
      <c r="C6505" s="1">
        <v>42885</v>
      </c>
      <c r="D6505">
        <f t="shared" si="404"/>
        <v>2017</v>
      </c>
      <c r="E6505" t="str">
        <f t="shared" si="405"/>
        <v>May</v>
      </c>
      <c r="F6505" t="s">
        <v>37</v>
      </c>
      <c r="G6505" t="s">
        <v>1946</v>
      </c>
      <c r="H6505" s="2" t="s">
        <v>22</v>
      </c>
      <c r="I6505" t="s">
        <v>182</v>
      </c>
      <c r="J6505" t="s">
        <v>183</v>
      </c>
      <c r="K6505">
        <v>31907</v>
      </c>
      <c r="L6505" t="s">
        <v>44</v>
      </c>
      <c r="M6505" t="s">
        <v>6536</v>
      </c>
      <c r="N6505" t="s">
        <v>110</v>
      </c>
      <c r="O6505" t="s">
        <v>6026</v>
      </c>
      <c r="P6505" s="4">
        <v>19.36</v>
      </c>
      <c r="Q6505" s="4">
        <v>18</v>
      </c>
      <c r="R6505" s="4">
        <f t="shared" si="406"/>
        <v>1.3599999999999994</v>
      </c>
      <c r="S6505" s="4">
        <f t="shared" si="407"/>
        <v>0.2039999999999999</v>
      </c>
    </row>
    <row r="6506" spans="1:19" ht="15.6" x14ac:dyDescent="0.3">
      <c r="A6506" t="s">
        <v>2199</v>
      </c>
      <c r="B6506" s="1">
        <v>42260</v>
      </c>
      <c r="C6506" s="1">
        <v>42260</v>
      </c>
      <c r="D6506">
        <f t="shared" si="404"/>
        <v>2015</v>
      </c>
      <c r="E6506" t="str">
        <f t="shared" si="405"/>
        <v>Sep</v>
      </c>
      <c r="F6506" t="s">
        <v>30</v>
      </c>
      <c r="G6506" t="s">
        <v>1025</v>
      </c>
      <c r="H6506" s="2" t="s">
        <v>22</v>
      </c>
      <c r="I6506" t="s">
        <v>69</v>
      </c>
      <c r="J6506" t="s">
        <v>70</v>
      </c>
      <c r="K6506">
        <v>98103</v>
      </c>
      <c r="L6506" t="s">
        <v>34</v>
      </c>
      <c r="M6506" t="s">
        <v>6538</v>
      </c>
      <c r="N6506" t="s">
        <v>128</v>
      </c>
      <c r="O6506" t="s">
        <v>6026</v>
      </c>
      <c r="P6506" s="4">
        <v>48.94</v>
      </c>
      <c r="Q6506" s="4">
        <v>48.94</v>
      </c>
      <c r="R6506" s="4">
        <f t="shared" si="406"/>
        <v>0</v>
      </c>
      <c r="S6506" s="4">
        <f t="shared" si="407"/>
        <v>0</v>
      </c>
    </row>
    <row r="6507" spans="1:19" x14ac:dyDescent="0.3">
      <c r="A6507" t="s">
        <v>1281</v>
      </c>
      <c r="B6507" s="1">
        <v>42923</v>
      </c>
      <c r="C6507" s="1">
        <v>42925</v>
      </c>
      <c r="D6507">
        <f t="shared" si="404"/>
        <v>2017</v>
      </c>
      <c r="E6507" t="str">
        <f t="shared" si="405"/>
        <v>Jul</v>
      </c>
      <c r="F6507" t="s">
        <v>67</v>
      </c>
      <c r="G6507" t="s">
        <v>870</v>
      </c>
      <c r="H6507" t="s">
        <v>51</v>
      </c>
      <c r="I6507" t="s">
        <v>47</v>
      </c>
      <c r="J6507" t="s">
        <v>33</v>
      </c>
      <c r="K6507">
        <v>90045</v>
      </c>
      <c r="L6507" t="s">
        <v>34</v>
      </c>
      <c r="M6507" t="s">
        <v>6538</v>
      </c>
      <c r="N6507" t="s">
        <v>128</v>
      </c>
      <c r="O6507" t="s">
        <v>6026</v>
      </c>
      <c r="P6507" s="4">
        <v>48.94</v>
      </c>
      <c r="Q6507" s="4">
        <v>48.94</v>
      </c>
      <c r="R6507" s="4">
        <f t="shared" si="406"/>
        <v>0</v>
      </c>
      <c r="S6507" s="4">
        <f t="shared" si="407"/>
        <v>0</v>
      </c>
    </row>
    <row r="6508" spans="1:19" x14ac:dyDescent="0.3">
      <c r="A6508" t="s">
        <v>6373</v>
      </c>
      <c r="B6508" s="1">
        <v>43198</v>
      </c>
      <c r="C6508" s="1">
        <v>43202</v>
      </c>
      <c r="D6508">
        <f t="shared" si="404"/>
        <v>2018</v>
      </c>
      <c r="E6508" t="str">
        <f t="shared" si="405"/>
        <v>Apr</v>
      </c>
      <c r="F6508" t="s">
        <v>37</v>
      </c>
      <c r="G6508" t="s">
        <v>1141</v>
      </c>
      <c r="H6508" t="s">
        <v>22</v>
      </c>
      <c r="I6508" t="s">
        <v>32</v>
      </c>
      <c r="J6508" t="s">
        <v>33</v>
      </c>
      <c r="K6508">
        <v>94110</v>
      </c>
      <c r="L6508" t="s">
        <v>34</v>
      </c>
      <c r="M6508" t="s">
        <v>6538</v>
      </c>
      <c r="N6508" t="s">
        <v>128</v>
      </c>
      <c r="O6508" t="s">
        <v>6026</v>
      </c>
      <c r="P6508" s="4">
        <v>195.76</v>
      </c>
      <c r="Q6508" s="4">
        <v>100</v>
      </c>
      <c r="R6508" s="4">
        <f t="shared" si="406"/>
        <v>95.759999999999991</v>
      </c>
      <c r="S6508" s="4">
        <f t="shared" si="407"/>
        <v>14.363999999999999</v>
      </c>
    </row>
    <row r="6509" spans="1:19" ht="15.6" x14ac:dyDescent="0.3">
      <c r="A6509" t="s">
        <v>1622</v>
      </c>
      <c r="B6509" s="1">
        <v>42340</v>
      </c>
      <c r="C6509" s="1">
        <v>42345</v>
      </c>
      <c r="D6509">
        <f t="shared" si="404"/>
        <v>2015</v>
      </c>
      <c r="E6509" t="str">
        <f t="shared" si="405"/>
        <v>Dec</v>
      </c>
      <c r="F6509" t="s">
        <v>37</v>
      </c>
      <c r="G6509" t="s">
        <v>1623</v>
      </c>
      <c r="H6509" s="2" t="s">
        <v>22</v>
      </c>
      <c r="I6509" t="s">
        <v>717</v>
      </c>
      <c r="J6509" t="s">
        <v>140</v>
      </c>
      <c r="K6509">
        <v>20735</v>
      </c>
      <c r="L6509" t="s">
        <v>54</v>
      </c>
      <c r="M6509" t="s">
        <v>6538</v>
      </c>
      <c r="N6509" t="s">
        <v>128</v>
      </c>
      <c r="O6509" t="s">
        <v>6026</v>
      </c>
      <c r="P6509" s="4">
        <v>146.82</v>
      </c>
      <c r="Q6509" s="4">
        <v>146.82</v>
      </c>
      <c r="R6509" s="4">
        <f t="shared" si="406"/>
        <v>0</v>
      </c>
      <c r="S6509" s="4">
        <f t="shared" si="407"/>
        <v>0</v>
      </c>
    </row>
    <row r="6510" spans="1:19" x14ac:dyDescent="0.3">
      <c r="A6510" t="s">
        <v>6485</v>
      </c>
      <c r="B6510" s="1">
        <v>42848</v>
      </c>
      <c r="C6510" s="1">
        <v>42851</v>
      </c>
      <c r="D6510">
        <f t="shared" si="404"/>
        <v>2017</v>
      </c>
      <c r="E6510" t="str">
        <f t="shared" si="405"/>
        <v>Apr</v>
      </c>
      <c r="F6510" t="s">
        <v>20</v>
      </c>
      <c r="G6510" t="s">
        <v>3387</v>
      </c>
      <c r="H6510" t="s">
        <v>51</v>
      </c>
      <c r="I6510" t="s">
        <v>744</v>
      </c>
      <c r="J6510" t="s">
        <v>233</v>
      </c>
      <c r="K6510">
        <v>43130</v>
      </c>
      <c r="L6510" t="s">
        <v>54</v>
      </c>
      <c r="M6510" t="s">
        <v>6538</v>
      </c>
      <c r="N6510" t="s">
        <v>128</v>
      </c>
      <c r="O6510" t="s">
        <v>6026</v>
      </c>
      <c r="P6510" s="4">
        <v>78.304000000000002</v>
      </c>
      <c r="Q6510" s="4">
        <v>78.304000000000002</v>
      </c>
      <c r="R6510" s="4">
        <f t="shared" si="406"/>
        <v>0</v>
      </c>
      <c r="S6510" s="4">
        <f t="shared" si="407"/>
        <v>0</v>
      </c>
    </row>
    <row r="6511" spans="1:19" ht="15.6" x14ac:dyDescent="0.3">
      <c r="A6511" t="s">
        <v>3127</v>
      </c>
      <c r="B6511" s="1">
        <v>43427</v>
      </c>
      <c r="C6511" s="1">
        <v>43430</v>
      </c>
      <c r="D6511">
        <f t="shared" si="404"/>
        <v>2018</v>
      </c>
      <c r="E6511" t="str">
        <f t="shared" si="405"/>
        <v>Nov</v>
      </c>
      <c r="F6511" t="s">
        <v>20</v>
      </c>
      <c r="G6511" t="s">
        <v>2818</v>
      </c>
      <c r="H6511" s="2" t="s">
        <v>22</v>
      </c>
      <c r="I6511" t="s">
        <v>116</v>
      </c>
      <c r="J6511" t="s">
        <v>109</v>
      </c>
      <c r="K6511">
        <v>75220</v>
      </c>
      <c r="L6511" t="s">
        <v>25</v>
      </c>
      <c r="M6511" t="s">
        <v>6538</v>
      </c>
      <c r="N6511" t="s">
        <v>128</v>
      </c>
      <c r="O6511" t="s">
        <v>6026</v>
      </c>
      <c r="P6511" s="4">
        <v>78.304000000000002</v>
      </c>
      <c r="Q6511" s="4">
        <v>78.304000000000002</v>
      </c>
      <c r="R6511" s="4">
        <f t="shared" si="406"/>
        <v>0</v>
      </c>
      <c r="S6511" s="4">
        <f t="shared" si="407"/>
        <v>0</v>
      </c>
    </row>
    <row r="6512" spans="1:19" ht="15.6" x14ac:dyDescent="0.3">
      <c r="A6512" t="s">
        <v>6028</v>
      </c>
      <c r="B6512" s="1">
        <v>42833</v>
      </c>
      <c r="C6512" s="1">
        <v>42837</v>
      </c>
      <c r="D6512">
        <f t="shared" si="404"/>
        <v>2017</v>
      </c>
      <c r="E6512" t="str">
        <f t="shared" si="405"/>
        <v>Apr</v>
      </c>
      <c r="F6512" t="s">
        <v>37</v>
      </c>
      <c r="G6512" t="s">
        <v>899</v>
      </c>
      <c r="H6512" s="2" t="s">
        <v>22</v>
      </c>
      <c r="I6512" t="s">
        <v>47</v>
      </c>
      <c r="J6512" t="s">
        <v>33</v>
      </c>
      <c r="K6512">
        <v>90032</v>
      </c>
      <c r="L6512" t="s">
        <v>34</v>
      </c>
      <c r="M6512" t="s">
        <v>6539</v>
      </c>
      <c r="N6512" t="s">
        <v>110</v>
      </c>
      <c r="O6512" t="s">
        <v>6026</v>
      </c>
      <c r="P6512" s="4">
        <v>20.04</v>
      </c>
      <c r="Q6512" s="4">
        <v>18</v>
      </c>
      <c r="R6512" s="4">
        <f t="shared" si="406"/>
        <v>2.0399999999999991</v>
      </c>
      <c r="S6512" s="4">
        <f t="shared" si="407"/>
        <v>0.30599999999999988</v>
      </c>
    </row>
    <row r="6513" spans="1:19" ht="15.6" x14ac:dyDescent="0.3">
      <c r="A6513" t="s">
        <v>4332</v>
      </c>
      <c r="B6513" s="1">
        <v>43407</v>
      </c>
      <c r="C6513" s="1">
        <v>43411</v>
      </c>
      <c r="D6513">
        <f t="shared" si="404"/>
        <v>2018</v>
      </c>
      <c r="E6513" t="str">
        <f t="shared" si="405"/>
        <v>Nov</v>
      </c>
      <c r="F6513" t="s">
        <v>37</v>
      </c>
      <c r="G6513" t="s">
        <v>2518</v>
      </c>
      <c r="H6513" s="2" t="s">
        <v>22</v>
      </c>
      <c r="I6513" t="s">
        <v>597</v>
      </c>
      <c r="J6513" t="s">
        <v>79</v>
      </c>
      <c r="K6513">
        <v>32839</v>
      </c>
      <c r="L6513" t="s">
        <v>44</v>
      </c>
      <c r="M6513" t="s">
        <v>6539</v>
      </c>
      <c r="N6513" t="s">
        <v>128</v>
      </c>
      <c r="O6513" t="s">
        <v>6026</v>
      </c>
      <c r="P6513" s="4">
        <v>10.688000000000001</v>
      </c>
      <c r="Q6513" s="4">
        <v>18</v>
      </c>
      <c r="R6513" s="4">
        <f t="shared" si="406"/>
        <v>-7.3119999999999994</v>
      </c>
      <c r="S6513" s="4">
        <f t="shared" si="407"/>
        <v>-1.0967999999999998</v>
      </c>
    </row>
    <row r="6514" spans="1:19" ht="15.6" x14ac:dyDescent="0.3">
      <c r="A6514" t="s">
        <v>5165</v>
      </c>
      <c r="B6514" s="1">
        <v>42017</v>
      </c>
      <c r="C6514" s="1">
        <v>42022</v>
      </c>
      <c r="D6514">
        <f t="shared" si="404"/>
        <v>2015</v>
      </c>
      <c r="E6514" t="str">
        <f t="shared" si="405"/>
        <v>Jan</v>
      </c>
      <c r="F6514" t="s">
        <v>37</v>
      </c>
      <c r="G6514" t="s">
        <v>1626</v>
      </c>
      <c r="H6514" s="2" t="s">
        <v>22</v>
      </c>
      <c r="I6514" t="s">
        <v>466</v>
      </c>
      <c r="J6514" t="s">
        <v>233</v>
      </c>
      <c r="K6514">
        <v>43055</v>
      </c>
      <c r="L6514" t="s">
        <v>54</v>
      </c>
      <c r="M6514" t="s">
        <v>6539</v>
      </c>
      <c r="N6514" t="s">
        <v>128</v>
      </c>
      <c r="O6514" t="s">
        <v>6026</v>
      </c>
      <c r="P6514" s="4">
        <v>37.408000000000001</v>
      </c>
      <c r="Q6514" s="4">
        <v>37.408000000000001</v>
      </c>
      <c r="R6514" s="4">
        <f t="shared" si="406"/>
        <v>0</v>
      </c>
      <c r="S6514" s="4">
        <f t="shared" si="407"/>
        <v>0</v>
      </c>
    </row>
    <row r="6515" spans="1:19" ht="15.6" x14ac:dyDescent="0.3">
      <c r="A6515" t="s">
        <v>970</v>
      </c>
      <c r="B6515" s="1">
        <v>42638</v>
      </c>
      <c r="C6515" s="1">
        <v>42638</v>
      </c>
      <c r="D6515">
        <f t="shared" si="404"/>
        <v>2016</v>
      </c>
      <c r="E6515" t="str">
        <f t="shared" si="405"/>
        <v>Sep</v>
      </c>
      <c r="F6515" t="s">
        <v>30</v>
      </c>
      <c r="G6515" t="s">
        <v>971</v>
      </c>
      <c r="H6515" s="2" t="s">
        <v>22</v>
      </c>
      <c r="I6515" t="s">
        <v>972</v>
      </c>
      <c r="J6515" t="s">
        <v>62</v>
      </c>
      <c r="K6515">
        <v>11520</v>
      </c>
      <c r="L6515" t="s">
        <v>54</v>
      </c>
      <c r="M6515" t="s">
        <v>6539</v>
      </c>
      <c r="N6515" t="s">
        <v>128</v>
      </c>
      <c r="O6515" t="s">
        <v>6026</v>
      </c>
      <c r="P6515" s="4">
        <v>20.04</v>
      </c>
      <c r="Q6515" s="4">
        <v>18</v>
      </c>
      <c r="R6515" s="4">
        <f t="shared" si="406"/>
        <v>2.0399999999999991</v>
      </c>
      <c r="S6515" s="4">
        <f t="shared" si="407"/>
        <v>0.30599999999999988</v>
      </c>
    </row>
    <row r="6516" spans="1:19" ht="15.6" x14ac:dyDescent="0.3">
      <c r="A6516" t="s">
        <v>6540</v>
      </c>
      <c r="B6516" s="1">
        <v>43225</v>
      </c>
      <c r="C6516" s="1">
        <v>43225</v>
      </c>
      <c r="D6516">
        <f t="shared" si="404"/>
        <v>2018</v>
      </c>
      <c r="E6516" t="str">
        <f t="shared" si="405"/>
        <v>May</v>
      </c>
      <c r="F6516" t="s">
        <v>30</v>
      </c>
      <c r="G6516" t="s">
        <v>1262</v>
      </c>
      <c r="H6516" s="2" t="s">
        <v>22</v>
      </c>
      <c r="I6516" t="s">
        <v>61</v>
      </c>
      <c r="J6516" t="s">
        <v>62</v>
      </c>
      <c r="K6516">
        <v>10035</v>
      </c>
      <c r="L6516" t="s">
        <v>54</v>
      </c>
      <c r="M6516" t="s">
        <v>6539</v>
      </c>
      <c r="N6516" t="s">
        <v>128</v>
      </c>
      <c r="O6516" t="s">
        <v>6026</v>
      </c>
      <c r="P6516" s="4">
        <v>6.68</v>
      </c>
      <c r="Q6516" s="4">
        <v>5</v>
      </c>
      <c r="R6516" s="4">
        <f t="shared" si="406"/>
        <v>1.6799999999999997</v>
      </c>
      <c r="S6516" s="4">
        <f t="shared" si="407"/>
        <v>0.25199999999999995</v>
      </c>
    </row>
    <row r="6517" spans="1:19" ht="15.6" x14ac:dyDescent="0.3">
      <c r="A6517" t="s">
        <v>3047</v>
      </c>
      <c r="B6517" s="1">
        <v>42080</v>
      </c>
      <c r="C6517" s="1">
        <v>42084</v>
      </c>
      <c r="D6517">
        <f t="shared" si="404"/>
        <v>2015</v>
      </c>
      <c r="E6517" t="str">
        <f t="shared" si="405"/>
        <v>Mar</v>
      </c>
      <c r="F6517" t="s">
        <v>37</v>
      </c>
      <c r="G6517" t="s">
        <v>3048</v>
      </c>
      <c r="H6517" s="2" t="s">
        <v>22</v>
      </c>
      <c r="I6517" t="s">
        <v>61</v>
      </c>
      <c r="J6517" t="s">
        <v>62</v>
      </c>
      <c r="K6517">
        <v>10024</v>
      </c>
      <c r="L6517" t="s">
        <v>54</v>
      </c>
      <c r="M6517" t="s">
        <v>6541</v>
      </c>
      <c r="N6517" t="s">
        <v>128</v>
      </c>
      <c r="O6517" t="s">
        <v>6026</v>
      </c>
      <c r="P6517" s="4">
        <v>34.86</v>
      </c>
      <c r="Q6517" s="4">
        <v>34.86</v>
      </c>
      <c r="R6517" s="4">
        <f t="shared" si="406"/>
        <v>0</v>
      </c>
      <c r="S6517" s="4">
        <f t="shared" si="407"/>
        <v>0</v>
      </c>
    </row>
    <row r="6518" spans="1:19" x14ac:dyDescent="0.3">
      <c r="A6518" t="s">
        <v>6194</v>
      </c>
      <c r="B6518" s="1">
        <v>42473</v>
      </c>
      <c r="C6518" s="1">
        <v>42474</v>
      </c>
      <c r="D6518">
        <f t="shared" si="404"/>
        <v>2016</v>
      </c>
      <c r="E6518" t="str">
        <f t="shared" si="405"/>
        <v>Apr</v>
      </c>
      <c r="F6518" t="s">
        <v>20</v>
      </c>
      <c r="G6518" t="s">
        <v>360</v>
      </c>
      <c r="H6518" t="s">
        <v>51</v>
      </c>
      <c r="I6518" t="s">
        <v>177</v>
      </c>
      <c r="J6518" t="s">
        <v>178</v>
      </c>
      <c r="K6518">
        <v>85204</v>
      </c>
      <c r="L6518" t="s">
        <v>34</v>
      </c>
      <c r="M6518" t="s">
        <v>6542</v>
      </c>
      <c r="N6518" t="s">
        <v>128</v>
      </c>
      <c r="O6518" t="s">
        <v>6026</v>
      </c>
      <c r="P6518" s="4">
        <v>54.816000000000003</v>
      </c>
      <c r="Q6518" s="4">
        <v>54.816000000000003</v>
      </c>
      <c r="R6518" s="4">
        <f t="shared" si="406"/>
        <v>0</v>
      </c>
      <c r="S6518" s="4">
        <f t="shared" si="407"/>
        <v>0</v>
      </c>
    </row>
    <row r="6519" spans="1:19" ht="15.6" x14ac:dyDescent="0.3">
      <c r="A6519" t="s">
        <v>5805</v>
      </c>
      <c r="B6519" s="1">
        <v>42609</v>
      </c>
      <c r="C6519" s="1">
        <v>42614</v>
      </c>
      <c r="D6519">
        <f t="shared" si="404"/>
        <v>2016</v>
      </c>
      <c r="E6519" t="str">
        <f t="shared" si="405"/>
        <v>Aug</v>
      </c>
      <c r="F6519" t="s">
        <v>37</v>
      </c>
      <c r="G6519" t="s">
        <v>594</v>
      </c>
      <c r="H6519" s="2" t="s">
        <v>22</v>
      </c>
      <c r="I6519" t="s">
        <v>39</v>
      </c>
      <c r="J6519" t="s">
        <v>33</v>
      </c>
      <c r="K6519">
        <v>92105</v>
      </c>
      <c r="L6519" t="s">
        <v>34</v>
      </c>
      <c r="M6519" t="s">
        <v>6542</v>
      </c>
      <c r="N6519" t="s">
        <v>128</v>
      </c>
      <c r="O6519" t="s">
        <v>6026</v>
      </c>
      <c r="P6519" s="4">
        <v>114.2</v>
      </c>
      <c r="Q6519" s="4">
        <v>114.2</v>
      </c>
      <c r="R6519" s="4">
        <f t="shared" si="406"/>
        <v>0</v>
      </c>
      <c r="S6519" s="4">
        <f t="shared" si="407"/>
        <v>0</v>
      </c>
    </row>
    <row r="6520" spans="1:19" ht="15.6" x14ac:dyDescent="0.3">
      <c r="A6520" t="s">
        <v>5525</v>
      </c>
      <c r="B6520" s="1">
        <v>42672</v>
      </c>
      <c r="C6520" s="1">
        <v>42676</v>
      </c>
      <c r="D6520">
        <f t="shared" si="404"/>
        <v>2016</v>
      </c>
      <c r="E6520" t="str">
        <f t="shared" si="405"/>
        <v>Oct</v>
      </c>
      <c r="F6520" t="s">
        <v>37</v>
      </c>
      <c r="G6520" t="s">
        <v>1776</v>
      </c>
      <c r="H6520" s="2" t="s">
        <v>22</v>
      </c>
      <c r="I6520" t="s">
        <v>32</v>
      </c>
      <c r="J6520" t="s">
        <v>33</v>
      </c>
      <c r="K6520">
        <v>94109</v>
      </c>
      <c r="L6520" t="s">
        <v>34</v>
      </c>
      <c r="M6520" t="s">
        <v>6543</v>
      </c>
      <c r="N6520" t="s">
        <v>128</v>
      </c>
      <c r="O6520" t="s">
        <v>6026</v>
      </c>
      <c r="P6520" s="4">
        <v>33.4</v>
      </c>
      <c r="Q6520" s="4">
        <v>33.4</v>
      </c>
      <c r="R6520" s="4">
        <f t="shared" si="406"/>
        <v>0</v>
      </c>
      <c r="S6520" s="4">
        <f t="shared" si="407"/>
        <v>0</v>
      </c>
    </row>
    <row r="6521" spans="1:19" x14ac:dyDescent="0.3">
      <c r="A6521" t="s">
        <v>1459</v>
      </c>
      <c r="B6521" s="1">
        <v>42906</v>
      </c>
      <c r="C6521" s="1">
        <v>42907</v>
      </c>
      <c r="D6521">
        <f t="shared" si="404"/>
        <v>2017</v>
      </c>
      <c r="E6521" t="str">
        <f t="shared" si="405"/>
        <v>Jun</v>
      </c>
      <c r="F6521" t="s">
        <v>20</v>
      </c>
      <c r="G6521" t="s">
        <v>1460</v>
      </c>
      <c r="H6521" t="s">
        <v>51</v>
      </c>
      <c r="I6521" t="s">
        <v>684</v>
      </c>
      <c r="J6521" t="s">
        <v>33</v>
      </c>
      <c r="K6521">
        <v>91104</v>
      </c>
      <c r="L6521" t="s">
        <v>34</v>
      </c>
      <c r="M6521" t="s">
        <v>6543</v>
      </c>
      <c r="N6521" t="s">
        <v>128</v>
      </c>
      <c r="O6521" t="s">
        <v>6026</v>
      </c>
      <c r="P6521" s="4">
        <v>46.76</v>
      </c>
      <c r="Q6521" s="4">
        <v>46.76</v>
      </c>
      <c r="R6521" s="4">
        <f t="shared" si="406"/>
        <v>0</v>
      </c>
      <c r="S6521" s="4">
        <f t="shared" si="407"/>
        <v>0</v>
      </c>
    </row>
    <row r="6522" spans="1:19" ht="15.6" x14ac:dyDescent="0.3">
      <c r="A6522" t="s">
        <v>6544</v>
      </c>
      <c r="B6522" s="1">
        <v>43093</v>
      </c>
      <c r="C6522" s="1">
        <v>43094</v>
      </c>
      <c r="D6522">
        <f t="shared" si="404"/>
        <v>2017</v>
      </c>
      <c r="E6522" t="str">
        <f t="shared" si="405"/>
        <v>Dec</v>
      </c>
      <c r="F6522" t="s">
        <v>20</v>
      </c>
      <c r="G6522" t="s">
        <v>1272</v>
      </c>
      <c r="H6522" s="2" t="s">
        <v>22</v>
      </c>
      <c r="I6522" t="s">
        <v>69</v>
      </c>
      <c r="J6522" t="s">
        <v>70</v>
      </c>
      <c r="K6522">
        <v>98103</v>
      </c>
      <c r="L6522" t="s">
        <v>34</v>
      </c>
      <c r="M6522" t="s">
        <v>6543</v>
      </c>
      <c r="N6522" t="s">
        <v>128</v>
      </c>
      <c r="O6522" t="s">
        <v>6026</v>
      </c>
      <c r="P6522" s="4">
        <v>33.4</v>
      </c>
      <c r="Q6522" s="4">
        <v>33.4</v>
      </c>
      <c r="R6522" s="4">
        <f t="shared" si="406"/>
        <v>0</v>
      </c>
      <c r="S6522" s="4">
        <f t="shared" si="407"/>
        <v>0</v>
      </c>
    </row>
    <row r="6523" spans="1:19" ht="15.6" x14ac:dyDescent="0.3">
      <c r="A6523" t="s">
        <v>6545</v>
      </c>
      <c r="B6523" s="1">
        <v>43182</v>
      </c>
      <c r="C6523" s="1">
        <v>43184</v>
      </c>
      <c r="D6523">
        <f t="shared" si="404"/>
        <v>2018</v>
      </c>
      <c r="E6523" t="str">
        <f t="shared" si="405"/>
        <v>Mar</v>
      </c>
      <c r="F6523" t="s">
        <v>20</v>
      </c>
      <c r="G6523" t="s">
        <v>1730</v>
      </c>
      <c r="H6523" s="2" t="s">
        <v>22</v>
      </c>
      <c r="I6523" t="s">
        <v>69</v>
      </c>
      <c r="J6523" t="s">
        <v>70</v>
      </c>
      <c r="K6523">
        <v>98115</v>
      </c>
      <c r="L6523" t="s">
        <v>34</v>
      </c>
      <c r="M6523" t="s">
        <v>6543</v>
      </c>
      <c r="N6523" t="s">
        <v>128</v>
      </c>
      <c r="O6523" t="s">
        <v>6026</v>
      </c>
      <c r="P6523" s="4">
        <v>20.04</v>
      </c>
      <c r="Q6523" s="4">
        <v>18</v>
      </c>
      <c r="R6523" s="4">
        <f t="shared" si="406"/>
        <v>2.0399999999999991</v>
      </c>
      <c r="S6523" s="4">
        <f t="shared" si="407"/>
        <v>0.30599999999999988</v>
      </c>
    </row>
    <row r="6524" spans="1:19" ht="15.6" x14ac:dyDescent="0.3">
      <c r="A6524" t="s">
        <v>6546</v>
      </c>
      <c r="B6524" s="1">
        <v>43450</v>
      </c>
      <c r="C6524" s="1">
        <v>43455</v>
      </c>
      <c r="D6524">
        <f t="shared" si="404"/>
        <v>2018</v>
      </c>
      <c r="E6524" t="str">
        <f t="shared" si="405"/>
        <v>Dec</v>
      </c>
      <c r="F6524" t="s">
        <v>67</v>
      </c>
      <c r="G6524" t="s">
        <v>748</v>
      </c>
      <c r="H6524" s="2" t="s">
        <v>22</v>
      </c>
      <c r="I6524" t="s">
        <v>47</v>
      </c>
      <c r="J6524" t="s">
        <v>33</v>
      </c>
      <c r="K6524">
        <v>90036</v>
      </c>
      <c r="L6524" t="s">
        <v>34</v>
      </c>
      <c r="M6524" t="s">
        <v>6543</v>
      </c>
      <c r="N6524" t="s">
        <v>128</v>
      </c>
      <c r="O6524" t="s">
        <v>6026</v>
      </c>
      <c r="P6524" s="4">
        <v>13.36</v>
      </c>
      <c r="Q6524" s="4">
        <v>13.36</v>
      </c>
      <c r="R6524" s="4">
        <f t="shared" si="406"/>
        <v>0</v>
      </c>
      <c r="S6524" s="4">
        <f t="shared" si="407"/>
        <v>0</v>
      </c>
    </row>
    <row r="6525" spans="1:19" ht="15.6" x14ac:dyDescent="0.3">
      <c r="A6525" t="s">
        <v>6547</v>
      </c>
      <c r="B6525" s="1">
        <v>42243</v>
      </c>
      <c r="C6525" s="1">
        <v>42246</v>
      </c>
      <c r="D6525">
        <f t="shared" si="404"/>
        <v>2015</v>
      </c>
      <c r="E6525" t="str">
        <f t="shared" si="405"/>
        <v>Aug</v>
      </c>
      <c r="F6525" t="s">
        <v>67</v>
      </c>
      <c r="G6525" t="s">
        <v>1626</v>
      </c>
      <c r="H6525" s="2" t="s">
        <v>22</v>
      </c>
      <c r="I6525" t="s">
        <v>191</v>
      </c>
      <c r="J6525" t="s">
        <v>158</v>
      </c>
      <c r="K6525">
        <v>22153</v>
      </c>
      <c r="L6525" t="s">
        <v>44</v>
      </c>
      <c r="M6525" t="s">
        <v>6543</v>
      </c>
      <c r="N6525" t="s">
        <v>128</v>
      </c>
      <c r="O6525" t="s">
        <v>6026</v>
      </c>
      <c r="P6525" s="4">
        <v>13.36</v>
      </c>
      <c r="Q6525" s="4">
        <v>13.36</v>
      </c>
      <c r="R6525" s="4">
        <f t="shared" si="406"/>
        <v>0</v>
      </c>
      <c r="S6525" s="4">
        <f t="shared" si="407"/>
        <v>0</v>
      </c>
    </row>
    <row r="6526" spans="1:19" ht="15.6" x14ac:dyDescent="0.3">
      <c r="A6526" t="s">
        <v>6548</v>
      </c>
      <c r="B6526" s="1">
        <v>43039</v>
      </c>
      <c r="C6526" s="1">
        <v>43043</v>
      </c>
      <c r="D6526">
        <f t="shared" si="404"/>
        <v>2017</v>
      </c>
      <c r="E6526" t="str">
        <f t="shared" si="405"/>
        <v>Oct</v>
      </c>
      <c r="F6526" t="s">
        <v>67</v>
      </c>
      <c r="G6526" t="s">
        <v>3220</v>
      </c>
      <c r="H6526" s="2" t="s">
        <v>22</v>
      </c>
      <c r="I6526" t="s">
        <v>1812</v>
      </c>
      <c r="J6526" t="s">
        <v>79</v>
      </c>
      <c r="K6526">
        <v>33021</v>
      </c>
      <c r="L6526" t="s">
        <v>44</v>
      </c>
      <c r="M6526" t="s">
        <v>6543</v>
      </c>
      <c r="N6526" t="s">
        <v>128</v>
      </c>
      <c r="O6526" t="s">
        <v>6026</v>
      </c>
      <c r="P6526" s="4">
        <v>32.064</v>
      </c>
      <c r="Q6526" s="4">
        <v>32.064</v>
      </c>
      <c r="R6526" s="4">
        <f t="shared" si="406"/>
        <v>0</v>
      </c>
      <c r="S6526" s="4">
        <f t="shared" si="407"/>
        <v>0</v>
      </c>
    </row>
    <row r="6527" spans="1:19" ht="15.6" x14ac:dyDescent="0.3">
      <c r="A6527" t="s">
        <v>6054</v>
      </c>
      <c r="B6527" s="1">
        <v>43098</v>
      </c>
      <c r="C6527" s="1">
        <v>43100</v>
      </c>
      <c r="D6527">
        <f t="shared" si="404"/>
        <v>2017</v>
      </c>
      <c r="E6527" t="str">
        <f t="shared" si="405"/>
        <v>Dec</v>
      </c>
      <c r="F6527" t="s">
        <v>67</v>
      </c>
      <c r="G6527" t="s">
        <v>529</v>
      </c>
      <c r="H6527" s="2" t="s">
        <v>22</v>
      </c>
      <c r="I6527" t="s">
        <v>136</v>
      </c>
      <c r="J6527" t="s">
        <v>79</v>
      </c>
      <c r="K6527">
        <v>33178</v>
      </c>
      <c r="L6527" t="s">
        <v>44</v>
      </c>
      <c r="M6527" t="s">
        <v>6543</v>
      </c>
      <c r="N6527" t="s">
        <v>128</v>
      </c>
      <c r="O6527" t="s">
        <v>6026</v>
      </c>
      <c r="P6527" s="4">
        <v>37.408000000000001</v>
      </c>
      <c r="Q6527" s="4">
        <v>37.408000000000001</v>
      </c>
      <c r="R6527" s="4">
        <f t="shared" si="406"/>
        <v>0</v>
      </c>
      <c r="S6527" s="4">
        <f t="shared" si="407"/>
        <v>0</v>
      </c>
    </row>
    <row r="6528" spans="1:19" ht="15.6" x14ac:dyDescent="0.3">
      <c r="A6528" t="s">
        <v>6549</v>
      </c>
      <c r="B6528" s="1">
        <v>42863</v>
      </c>
      <c r="C6528" s="1">
        <v>42863</v>
      </c>
      <c r="D6528">
        <f t="shared" si="404"/>
        <v>2017</v>
      </c>
      <c r="E6528" t="str">
        <f t="shared" si="405"/>
        <v>May</v>
      </c>
      <c r="F6528" t="s">
        <v>30</v>
      </c>
      <c r="G6528" t="s">
        <v>1000</v>
      </c>
      <c r="H6528" s="2" t="s">
        <v>22</v>
      </c>
      <c r="I6528" t="s">
        <v>545</v>
      </c>
      <c r="J6528" t="s">
        <v>233</v>
      </c>
      <c r="K6528">
        <v>44105</v>
      </c>
      <c r="L6528" t="s">
        <v>54</v>
      </c>
      <c r="M6528" t="s">
        <v>6543</v>
      </c>
      <c r="N6528" t="s">
        <v>128</v>
      </c>
      <c r="O6528" t="s">
        <v>6026</v>
      </c>
      <c r="P6528" s="4">
        <v>10.688000000000001</v>
      </c>
      <c r="Q6528" s="4">
        <v>18</v>
      </c>
      <c r="R6528" s="4">
        <f t="shared" si="406"/>
        <v>-7.3119999999999994</v>
      </c>
      <c r="S6528" s="4">
        <f t="shared" si="407"/>
        <v>-1.0967999999999998</v>
      </c>
    </row>
    <row r="6529" spans="1:19" ht="15.6" x14ac:dyDescent="0.3">
      <c r="A6529" t="s">
        <v>4546</v>
      </c>
      <c r="B6529" s="1">
        <v>43423</v>
      </c>
      <c r="C6529" s="1">
        <v>43426</v>
      </c>
      <c r="D6529">
        <f t="shared" si="404"/>
        <v>2018</v>
      </c>
      <c r="E6529" t="str">
        <f t="shared" si="405"/>
        <v>Nov</v>
      </c>
      <c r="F6529" t="s">
        <v>20</v>
      </c>
      <c r="G6529" t="s">
        <v>2783</v>
      </c>
      <c r="H6529" s="2" t="s">
        <v>22</v>
      </c>
      <c r="I6529" t="s">
        <v>61</v>
      </c>
      <c r="J6529" t="s">
        <v>62</v>
      </c>
      <c r="K6529">
        <v>10035</v>
      </c>
      <c r="L6529" t="s">
        <v>54</v>
      </c>
      <c r="M6529" t="s">
        <v>6543</v>
      </c>
      <c r="N6529" t="s">
        <v>128</v>
      </c>
      <c r="O6529" t="s">
        <v>6026</v>
      </c>
      <c r="P6529" s="4">
        <v>13.36</v>
      </c>
      <c r="Q6529" s="4">
        <v>13.36</v>
      </c>
      <c r="R6529" s="4">
        <f t="shared" si="406"/>
        <v>0</v>
      </c>
      <c r="S6529" s="4">
        <f t="shared" si="407"/>
        <v>0</v>
      </c>
    </row>
    <row r="6530" spans="1:19" x14ac:dyDescent="0.3">
      <c r="A6530" t="s">
        <v>6308</v>
      </c>
      <c r="B6530" s="1">
        <v>42096</v>
      </c>
      <c r="C6530" s="1">
        <v>42100</v>
      </c>
      <c r="D6530">
        <f t="shared" ref="D6530:D6593" si="408">YEAR(B6530)</f>
        <v>2015</v>
      </c>
      <c r="E6530" t="str">
        <f t="shared" ref="E6530:E6593" si="409">TEXT(B6530,"mmm")</f>
        <v>Apr</v>
      </c>
      <c r="F6530" t="s">
        <v>67</v>
      </c>
      <c r="G6530" t="s">
        <v>187</v>
      </c>
      <c r="H6530" t="s">
        <v>105</v>
      </c>
      <c r="I6530" t="s">
        <v>113</v>
      </c>
      <c r="J6530" t="s">
        <v>109</v>
      </c>
      <c r="K6530">
        <v>77095</v>
      </c>
      <c r="L6530" t="s">
        <v>25</v>
      </c>
      <c r="M6530" t="s">
        <v>6543</v>
      </c>
      <c r="N6530" t="s">
        <v>128</v>
      </c>
      <c r="O6530" t="s">
        <v>6026</v>
      </c>
      <c r="P6530" s="4">
        <v>26.72</v>
      </c>
      <c r="Q6530" s="4">
        <v>26.72</v>
      </c>
      <c r="R6530" s="4">
        <f t="shared" si="406"/>
        <v>0</v>
      </c>
      <c r="S6530" s="4">
        <f t="shared" si="407"/>
        <v>0</v>
      </c>
    </row>
    <row r="6531" spans="1:19" ht="15.6" x14ac:dyDescent="0.3">
      <c r="A6531" t="s">
        <v>6550</v>
      </c>
      <c r="B6531" s="1">
        <v>42245</v>
      </c>
      <c r="C6531" s="1">
        <v>42245</v>
      </c>
      <c r="D6531">
        <f t="shared" si="408"/>
        <v>2015</v>
      </c>
      <c r="E6531" t="str">
        <f t="shared" si="409"/>
        <v>Aug</v>
      </c>
      <c r="F6531" t="s">
        <v>30</v>
      </c>
      <c r="G6531" t="s">
        <v>2673</v>
      </c>
      <c r="H6531" s="2" t="s">
        <v>22</v>
      </c>
      <c r="I6531" t="s">
        <v>32</v>
      </c>
      <c r="J6531" t="s">
        <v>33</v>
      </c>
      <c r="K6531">
        <v>94110</v>
      </c>
      <c r="L6531" t="s">
        <v>34</v>
      </c>
      <c r="M6531" t="s">
        <v>6551</v>
      </c>
      <c r="N6531" t="s">
        <v>128</v>
      </c>
      <c r="O6531" t="s">
        <v>6026</v>
      </c>
      <c r="P6531" s="4">
        <v>13.36</v>
      </c>
      <c r="Q6531" s="4">
        <v>13.36</v>
      </c>
      <c r="R6531" s="4">
        <f t="shared" ref="R6531:R6594" si="410">P6531-Q6531</f>
        <v>0</v>
      </c>
      <c r="S6531" s="4">
        <f t="shared" ref="S6531:S6594" si="411">0.15*R6531</f>
        <v>0</v>
      </c>
    </row>
    <row r="6532" spans="1:19" x14ac:dyDescent="0.3">
      <c r="A6532" t="s">
        <v>4787</v>
      </c>
      <c r="B6532" s="1">
        <v>43023</v>
      </c>
      <c r="C6532" s="1">
        <v>43029</v>
      </c>
      <c r="D6532">
        <f t="shared" si="408"/>
        <v>2017</v>
      </c>
      <c r="E6532" t="str">
        <f t="shared" si="409"/>
        <v>Oct</v>
      </c>
      <c r="F6532" t="s">
        <v>37</v>
      </c>
      <c r="G6532" t="s">
        <v>2509</v>
      </c>
      <c r="H6532" t="s">
        <v>51</v>
      </c>
      <c r="I6532" t="s">
        <v>4788</v>
      </c>
      <c r="J6532" t="s">
        <v>415</v>
      </c>
      <c r="K6532">
        <v>84106</v>
      </c>
      <c r="L6532" t="s">
        <v>34</v>
      </c>
      <c r="M6532" t="s">
        <v>6551</v>
      </c>
      <c r="N6532" t="s">
        <v>128</v>
      </c>
      <c r="O6532" t="s">
        <v>6026</v>
      </c>
      <c r="P6532" s="4">
        <v>60.12</v>
      </c>
      <c r="Q6532" s="4">
        <v>60.12</v>
      </c>
      <c r="R6532" s="4">
        <f t="shared" si="410"/>
        <v>0</v>
      </c>
      <c r="S6532" s="4">
        <f t="shared" si="411"/>
        <v>0</v>
      </c>
    </row>
    <row r="6533" spans="1:19" ht="15.6" x14ac:dyDescent="0.3">
      <c r="A6533" t="s">
        <v>2479</v>
      </c>
      <c r="B6533" s="1">
        <v>43030</v>
      </c>
      <c r="C6533" s="1">
        <v>43030</v>
      </c>
      <c r="D6533">
        <f t="shared" si="408"/>
        <v>2017</v>
      </c>
      <c r="E6533" t="str">
        <f t="shared" si="409"/>
        <v>Oct</v>
      </c>
      <c r="F6533" t="s">
        <v>30</v>
      </c>
      <c r="G6533" t="s">
        <v>2480</v>
      </c>
      <c r="H6533" s="2" t="s">
        <v>22</v>
      </c>
      <c r="I6533" t="s">
        <v>69</v>
      </c>
      <c r="J6533" t="s">
        <v>70</v>
      </c>
      <c r="K6533">
        <v>98105</v>
      </c>
      <c r="L6533" t="s">
        <v>34</v>
      </c>
      <c r="M6533" t="s">
        <v>6551</v>
      </c>
      <c r="N6533" t="s">
        <v>110</v>
      </c>
      <c r="O6533" t="s">
        <v>6026</v>
      </c>
      <c r="P6533" s="4">
        <v>6.68</v>
      </c>
      <c r="Q6533" s="4">
        <v>5</v>
      </c>
      <c r="R6533" s="4">
        <f t="shared" si="410"/>
        <v>1.6799999999999997</v>
      </c>
      <c r="S6533" s="4">
        <f t="shared" si="411"/>
        <v>0.25199999999999995</v>
      </c>
    </row>
    <row r="6534" spans="1:19" ht="15.6" x14ac:dyDescent="0.3">
      <c r="A6534" t="s">
        <v>2890</v>
      </c>
      <c r="B6534" s="1">
        <v>42658</v>
      </c>
      <c r="C6534" s="1">
        <v>42658</v>
      </c>
      <c r="D6534">
        <f t="shared" si="408"/>
        <v>2016</v>
      </c>
      <c r="E6534" t="str">
        <f t="shared" si="409"/>
        <v>Oct</v>
      </c>
      <c r="F6534" t="s">
        <v>30</v>
      </c>
      <c r="G6534" t="s">
        <v>203</v>
      </c>
      <c r="H6534" s="2" t="s">
        <v>22</v>
      </c>
      <c r="I6534" t="s">
        <v>116</v>
      </c>
      <c r="J6534" t="s">
        <v>109</v>
      </c>
      <c r="K6534">
        <v>75217</v>
      </c>
      <c r="L6534" t="s">
        <v>25</v>
      </c>
      <c r="M6534" t="s">
        <v>6551</v>
      </c>
      <c r="N6534" t="s">
        <v>128</v>
      </c>
      <c r="O6534" t="s">
        <v>6026</v>
      </c>
      <c r="P6534" s="4">
        <v>5.3440000000000003</v>
      </c>
      <c r="Q6534" s="4">
        <v>5</v>
      </c>
      <c r="R6534" s="4">
        <f t="shared" si="410"/>
        <v>0.34400000000000031</v>
      </c>
      <c r="S6534" s="4">
        <f t="shared" si="411"/>
        <v>5.1600000000000042E-2</v>
      </c>
    </row>
    <row r="6535" spans="1:19" ht="15.6" x14ac:dyDescent="0.3">
      <c r="A6535" t="s">
        <v>6552</v>
      </c>
      <c r="B6535" s="1">
        <v>42326</v>
      </c>
      <c r="C6535" s="1">
        <v>42329</v>
      </c>
      <c r="D6535">
        <f t="shared" si="408"/>
        <v>2015</v>
      </c>
      <c r="E6535" t="str">
        <f t="shared" si="409"/>
        <v>Nov</v>
      </c>
      <c r="F6535" t="s">
        <v>67</v>
      </c>
      <c r="G6535" t="s">
        <v>2748</v>
      </c>
      <c r="H6535" s="2" t="s">
        <v>22</v>
      </c>
      <c r="I6535" t="s">
        <v>414</v>
      </c>
      <c r="J6535" t="s">
        <v>415</v>
      </c>
      <c r="K6535">
        <v>84604</v>
      </c>
      <c r="L6535" t="s">
        <v>34</v>
      </c>
      <c r="M6535" t="s">
        <v>6553</v>
      </c>
      <c r="N6535" t="s">
        <v>128</v>
      </c>
      <c r="O6535" t="s">
        <v>6026</v>
      </c>
      <c r="P6535" s="4">
        <v>21.98</v>
      </c>
      <c r="Q6535" s="4">
        <v>18</v>
      </c>
      <c r="R6535" s="4">
        <f t="shared" si="410"/>
        <v>3.9800000000000004</v>
      </c>
      <c r="S6535" s="4">
        <f t="shared" si="411"/>
        <v>0.59700000000000009</v>
      </c>
    </row>
    <row r="6536" spans="1:19" ht="15.6" x14ac:dyDescent="0.3">
      <c r="A6536" t="s">
        <v>6554</v>
      </c>
      <c r="B6536" s="1">
        <v>42686</v>
      </c>
      <c r="C6536" s="1">
        <v>42688</v>
      </c>
      <c r="D6536">
        <f t="shared" si="408"/>
        <v>2016</v>
      </c>
      <c r="E6536" t="str">
        <f t="shared" si="409"/>
        <v>Nov</v>
      </c>
      <c r="F6536" t="s">
        <v>20</v>
      </c>
      <c r="G6536" t="s">
        <v>2334</v>
      </c>
      <c r="H6536" s="2" t="s">
        <v>22</v>
      </c>
      <c r="I6536" t="s">
        <v>47</v>
      </c>
      <c r="J6536" t="s">
        <v>33</v>
      </c>
      <c r="K6536">
        <v>90032</v>
      </c>
      <c r="L6536" t="s">
        <v>34</v>
      </c>
      <c r="M6536" t="s">
        <v>6553</v>
      </c>
      <c r="N6536" t="s">
        <v>128</v>
      </c>
      <c r="O6536" t="s">
        <v>6026</v>
      </c>
      <c r="P6536" s="4">
        <v>15.7</v>
      </c>
      <c r="Q6536" s="4">
        <v>18</v>
      </c>
      <c r="R6536" s="4">
        <f t="shared" si="410"/>
        <v>-2.3000000000000007</v>
      </c>
      <c r="S6536" s="4">
        <f t="shared" si="411"/>
        <v>-0.34500000000000008</v>
      </c>
    </row>
    <row r="6537" spans="1:19" ht="15.6" x14ac:dyDescent="0.3">
      <c r="A6537" t="s">
        <v>3953</v>
      </c>
      <c r="B6537" s="1">
        <v>43222</v>
      </c>
      <c r="C6537" s="1">
        <v>43226</v>
      </c>
      <c r="D6537">
        <f t="shared" si="408"/>
        <v>2018</v>
      </c>
      <c r="E6537" t="str">
        <f t="shared" si="409"/>
        <v>May</v>
      </c>
      <c r="F6537" t="s">
        <v>37</v>
      </c>
      <c r="G6537" t="s">
        <v>3954</v>
      </c>
      <c r="H6537" s="2" t="s">
        <v>22</v>
      </c>
      <c r="I6537" t="s">
        <v>47</v>
      </c>
      <c r="J6537" t="s">
        <v>33</v>
      </c>
      <c r="K6537">
        <v>90049</v>
      </c>
      <c r="L6537" t="s">
        <v>34</v>
      </c>
      <c r="M6537" t="s">
        <v>6553</v>
      </c>
      <c r="N6537" t="s">
        <v>128</v>
      </c>
      <c r="O6537" t="s">
        <v>6026</v>
      </c>
      <c r="P6537" s="4">
        <v>15.7</v>
      </c>
      <c r="Q6537" s="4">
        <v>18</v>
      </c>
      <c r="R6537" s="4">
        <f t="shared" si="410"/>
        <v>-2.3000000000000007</v>
      </c>
      <c r="S6537" s="4">
        <f t="shared" si="411"/>
        <v>-0.34500000000000008</v>
      </c>
    </row>
    <row r="6538" spans="1:19" ht="15.6" x14ac:dyDescent="0.3">
      <c r="A6538" t="s">
        <v>4276</v>
      </c>
      <c r="B6538" s="1">
        <v>42129</v>
      </c>
      <c r="C6538" s="1">
        <v>42133</v>
      </c>
      <c r="D6538">
        <f t="shared" si="408"/>
        <v>2015</v>
      </c>
      <c r="E6538" t="str">
        <f t="shared" si="409"/>
        <v>May</v>
      </c>
      <c r="F6538" t="s">
        <v>67</v>
      </c>
      <c r="G6538" t="s">
        <v>288</v>
      </c>
      <c r="H6538" s="2" t="s">
        <v>22</v>
      </c>
      <c r="I6538" t="s">
        <v>645</v>
      </c>
      <c r="J6538" t="s">
        <v>205</v>
      </c>
      <c r="K6538">
        <v>40475</v>
      </c>
      <c r="L6538" t="s">
        <v>44</v>
      </c>
      <c r="M6538" t="s">
        <v>6553</v>
      </c>
      <c r="N6538" t="s">
        <v>128</v>
      </c>
      <c r="O6538" t="s">
        <v>6026</v>
      </c>
      <c r="P6538" s="4">
        <v>9.42</v>
      </c>
      <c r="Q6538" s="4">
        <v>18</v>
      </c>
      <c r="R6538" s="4">
        <f t="shared" si="410"/>
        <v>-8.58</v>
      </c>
      <c r="S6538" s="4">
        <f t="shared" si="411"/>
        <v>-1.2869999999999999</v>
      </c>
    </row>
    <row r="6539" spans="1:19" x14ac:dyDescent="0.3">
      <c r="A6539" t="s">
        <v>5520</v>
      </c>
      <c r="B6539" s="1">
        <v>42295</v>
      </c>
      <c r="C6539" s="1">
        <v>42299</v>
      </c>
      <c r="D6539">
        <f t="shared" si="408"/>
        <v>2015</v>
      </c>
      <c r="E6539" t="str">
        <f t="shared" si="409"/>
        <v>Oct</v>
      </c>
      <c r="F6539" t="s">
        <v>37</v>
      </c>
      <c r="G6539" t="s">
        <v>605</v>
      </c>
      <c r="H6539" t="s">
        <v>51</v>
      </c>
      <c r="I6539" t="s">
        <v>100</v>
      </c>
      <c r="J6539" t="s">
        <v>101</v>
      </c>
      <c r="K6539">
        <v>19134</v>
      </c>
      <c r="L6539" t="s">
        <v>54</v>
      </c>
      <c r="M6539" t="s">
        <v>6553</v>
      </c>
      <c r="N6539" t="s">
        <v>128</v>
      </c>
      <c r="O6539" t="s">
        <v>6026</v>
      </c>
      <c r="P6539" s="4">
        <v>10.048</v>
      </c>
      <c r="Q6539" s="4">
        <v>10.048</v>
      </c>
      <c r="R6539" s="4">
        <f t="shared" si="410"/>
        <v>0</v>
      </c>
      <c r="S6539" s="4">
        <f t="shared" si="411"/>
        <v>0</v>
      </c>
    </row>
    <row r="6540" spans="1:19" ht="15.6" x14ac:dyDescent="0.3">
      <c r="A6540" t="s">
        <v>2252</v>
      </c>
      <c r="B6540" s="1">
        <v>43371</v>
      </c>
      <c r="C6540" s="1">
        <v>43374</v>
      </c>
      <c r="D6540">
        <f t="shared" si="408"/>
        <v>2018</v>
      </c>
      <c r="E6540" t="str">
        <f t="shared" si="409"/>
        <v>Sep</v>
      </c>
      <c r="F6540" t="s">
        <v>20</v>
      </c>
      <c r="G6540" t="s">
        <v>194</v>
      </c>
      <c r="H6540" s="2" t="s">
        <v>22</v>
      </c>
      <c r="I6540" t="s">
        <v>293</v>
      </c>
      <c r="J6540" t="s">
        <v>75</v>
      </c>
      <c r="K6540">
        <v>80013</v>
      </c>
      <c r="L6540" t="s">
        <v>34</v>
      </c>
      <c r="M6540" t="s">
        <v>6555</v>
      </c>
      <c r="N6540" t="s">
        <v>128</v>
      </c>
      <c r="O6540" t="s">
        <v>6026</v>
      </c>
      <c r="P6540" s="4">
        <v>14.352</v>
      </c>
      <c r="Q6540" s="4">
        <v>14.352</v>
      </c>
      <c r="R6540" s="4">
        <f t="shared" si="410"/>
        <v>0</v>
      </c>
      <c r="S6540" s="4">
        <f t="shared" si="411"/>
        <v>0</v>
      </c>
    </row>
    <row r="6541" spans="1:19" ht="15.6" x14ac:dyDescent="0.3">
      <c r="A6541" t="s">
        <v>6556</v>
      </c>
      <c r="B6541" s="1">
        <v>43407</v>
      </c>
      <c r="C6541" s="1">
        <v>43412</v>
      </c>
      <c r="D6541">
        <f t="shared" si="408"/>
        <v>2018</v>
      </c>
      <c r="E6541" t="str">
        <f t="shared" si="409"/>
        <v>Nov</v>
      </c>
      <c r="F6541" t="s">
        <v>37</v>
      </c>
      <c r="G6541" t="s">
        <v>1925</v>
      </c>
      <c r="H6541" s="2" t="s">
        <v>22</v>
      </c>
      <c r="I6541" t="s">
        <v>32</v>
      </c>
      <c r="J6541" t="s">
        <v>33</v>
      </c>
      <c r="K6541">
        <v>94109</v>
      </c>
      <c r="L6541" t="s">
        <v>34</v>
      </c>
      <c r="M6541" t="s">
        <v>6555</v>
      </c>
      <c r="N6541" t="s">
        <v>128</v>
      </c>
      <c r="O6541" t="s">
        <v>6026</v>
      </c>
      <c r="P6541" s="4">
        <v>35.880000000000003</v>
      </c>
      <c r="Q6541" s="4">
        <v>35.880000000000003</v>
      </c>
      <c r="R6541" s="4">
        <f t="shared" si="410"/>
        <v>0</v>
      </c>
      <c r="S6541" s="4">
        <f t="shared" si="411"/>
        <v>0</v>
      </c>
    </row>
    <row r="6542" spans="1:19" ht="15.6" x14ac:dyDescent="0.3">
      <c r="A6542" t="s">
        <v>4810</v>
      </c>
      <c r="B6542" s="1">
        <v>43442</v>
      </c>
      <c r="C6542" s="1">
        <v>43448</v>
      </c>
      <c r="D6542">
        <f t="shared" si="408"/>
        <v>2018</v>
      </c>
      <c r="E6542" t="str">
        <f t="shared" si="409"/>
        <v>Dec</v>
      </c>
      <c r="F6542" t="s">
        <v>37</v>
      </c>
      <c r="G6542" t="s">
        <v>1475</v>
      </c>
      <c r="H6542" s="2" t="s">
        <v>22</v>
      </c>
      <c r="I6542" t="s">
        <v>32</v>
      </c>
      <c r="J6542" t="s">
        <v>33</v>
      </c>
      <c r="K6542">
        <v>94109</v>
      </c>
      <c r="L6542" t="s">
        <v>34</v>
      </c>
      <c r="M6542" t="s">
        <v>6555</v>
      </c>
      <c r="N6542" t="s">
        <v>128</v>
      </c>
      <c r="O6542" t="s">
        <v>6026</v>
      </c>
      <c r="P6542" s="4">
        <v>87.92</v>
      </c>
      <c r="Q6542" s="4">
        <v>87.92</v>
      </c>
      <c r="R6542" s="4">
        <f t="shared" si="410"/>
        <v>0</v>
      </c>
      <c r="S6542" s="4">
        <f t="shared" si="411"/>
        <v>0</v>
      </c>
    </row>
    <row r="6543" spans="1:19" x14ac:dyDescent="0.3">
      <c r="A6543" t="s">
        <v>6557</v>
      </c>
      <c r="B6543" s="1">
        <v>42841</v>
      </c>
      <c r="C6543" s="1">
        <v>42847</v>
      </c>
      <c r="D6543">
        <f t="shared" si="408"/>
        <v>2017</v>
      </c>
      <c r="E6543" t="str">
        <f t="shared" si="409"/>
        <v>Apr</v>
      </c>
      <c r="F6543" t="s">
        <v>37</v>
      </c>
      <c r="G6543" t="s">
        <v>985</v>
      </c>
      <c r="H6543" t="s">
        <v>51</v>
      </c>
      <c r="I6543" t="s">
        <v>1562</v>
      </c>
      <c r="J6543" t="s">
        <v>250</v>
      </c>
      <c r="K6543">
        <v>37211</v>
      </c>
      <c r="L6543" t="s">
        <v>44</v>
      </c>
      <c r="M6543" t="s">
        <v>6555</v>
      </c>
      <c r="N6543" t="s">
        <v>128</v>
      </c>
      <c r="O6543" t="s">
        <v>6026</v>
      </c>
      <c r="P6543" s="4">
        <v>123.08799999999999</v>
      </c>
      <c r="Q6543" s="4">
        <v>123.08799999999999</v>
      </c>
      <c r="R6543" s="4">
        <f t="shared" si="410"/>
        <v>0</v>
      </c>
      <c r="S6543" s="4">
        <f t="shared" si="411"/>
        <v>0</v>
      </c>
    </row>
    <row r="6544" spans="1:19" ht="15.6" x14ac:dyDescent="0.3">
      <c r="A6544" t="s">
        <v>3401</v>
      </c>
      <c r="B6544" s="1">
        <v>42145</v>
      </c>
      <c r="C6544" s="1">
        <v>42150</v>
      </c>
      <c r="D6544">
        <f t="shared" si="408"/>
        <v>2015</v>
      </c>
      <c r="E6544" t="str">
        <f t="shared" si="409"/>
        <v>May</v>
      </c>
      <c r="F6544" t="s">
        <v>37</v>
      </c>
      <c r="G6544" t="s">
        <v>3402</v>
      </c>
      <c r="H6544" s="2" t="s">
        <v>22</v>
      </c>
      <c r="I6544" t="s">
        <v>1599</v>
      </c>
      <c r="J6544" t="s">
        <v>314</v>
      </c>
      <c r="K6544">
        <v>1841</v>
      </c>
      <c r="L6544" t="s">
        <v>54</v>
      </c>
      <c r="M6544" t="s">
        <v>6555</v>
      </c>
      <c r="N6544" t="s">
        <v>128</v>
      </c>
      <c r="O6544" t="s">
        <v>6026</v>
      </c>
      <c r="P6544" s="4">
        <v>17.940000000000001</v>
      </c>
      <c r="Q6544" s="4">
        <v>18</v>
      </c>
      <c r="R6544" s="4">
        <f t="shared" si="410"/>
        <v>-5.9999999999998721E-2</v>
      </c>
      <c r="S6544" s="4">
        <f t="shared" si="411"/>
        <v>-8.9999999999998085E-3</v>
      </c>
    </row>
    <row r="6545" spans="1:19" ht="15.6" x14ac:dyDescent="0.3">
      <c r="A6545" t="s">
        <v>5905</v>
      </c>
      <c r="B6545" s="1">
        <v>43266</v>
      </c>
      <c r="C6545" s="1">
        <v>43269</v>
      </c>
      <c r="D6545">
        <f t="shared" si="408"/>
        <v>2018</v>
      </c>
      <c r="E6545" t="str">
        <f t="shared" si="409"/>
        <v>Jun</v>
      </c>
      <c r="F6545" t="s">
        <v>20</v>
      </c>
      <c r="G6545" t="s">
        <v>2025</v>
      </c>
      <c r="H6545" s="2" t="s">
        <v>22</v>
      </c>
      <c r="I6545" t="s">
        <v>5408</v>
      </c>
      <c r="J6545" t="s">
        <v>807</v>
      </c>
      <c r="K6545">
        <v>55369</v>
      </c>
      <c r="L6545" t="s">
        <v>25</v>
      </c>
      <c r="M6545" t="s">
        <v>6555</v>
      </c>
      <c r="N6545" t="s">
        <v>128</v>
      </c>
      <c r="O6545" t="s">
        <v>6026</v>
      </c>
      <c r="P6545" s="4">
        <v>17.940000000000001</v>
      </c>
      <c r="Q6545" s="4">
        <v>18</v>
      </c>
      <c r="R6545" s="4">
        <f t="shared" si="410"/>
        <v>-5.9999999999998721E-2</v>
      </c>
      <c r="S6545" s="4">
        <f t="shared" si="411"/>
        <v>-8.9999999999998085E-3</v>
      </c>
    </row>
    <row r="6546" spans="1:19" x14ac:dyDescent="0.3">
      <c r="A6546" t="s">
        <v>3068</v>
      </c>
      <c r="B6546" s="1">
        <v>43087</v>
      </c>
      <c r="C6546" s="1">
        <v>43090</v>
      </c>
      <c r="D6546">
        <f t="shared" si="408"/>
        <v>2017</v>
      </c>
      <c r="E6546" t="str">
        <f t="shared" si="409"/>
        <v>Dec</v>
      </c>
      <c r="F6546" t="s">
        <v>20</v>
      </c>
      <c r="G6546" t="s">
        <v>1141</v>
      </c>
      <c r="H6546" t="s">
        <v>51</v>
      </c>
      <c r="I6546" t="s">
        <v>431</v>
      </c>
      <c r="J6546" t="s">
        <v>242</v>
      </c>
      <c r="K6546">
        <v>97301</v>
      </c>
      <c r="L6546" t="s">
        <v>34</v>
      </c>
      <c r="M6546" t="s">
        <v>6558</v>
      </c>
      <c r="N6546" t="s">
        <v>128</v>
      </c>
      <c r="O6546" t="s">
        <v>6026</v>
      </c>
      <c r="P6546" s="4">
        <v>11.648</v>
      </c>
      <c r="Q6546" s="4">
        <v>11.648</v>
      </c>
      <c r="R6546" s="4">
        <f t="shared" si="410"/>
        <v>0</v>
      </c>
      <c r="S6546" s="4">
        <f t="shared" si="411"/>
        <v>0</v>
      </c>
    </row>
    <row r="6547" spans="1:19" ht="15.6" x14ac:dyDescent="0.3">
      <c r="A6547" t="s">
        <v>5241</v>
      </c>
      <c r="B6547" s="1">
        <v>42343</v>
      </c>
      <c r="C6547" s="1">
        <v>42347</v>
      </c>
      <c r="D6547">
        <f t="shared" si="408"/>
        <v>2015</v>
      </c>
      <c r="E6547" t="str">
        <f t="shared" si="409"/>
        <v>Dec</v>
      </c>
      <c r="F6547" t="s">
        <v>37</v>
      </c>
      <c r="G6547" t="s">
        <v>804</v>
      </c>
      <c r="H6547" s="2" t="s">
        <v>22</v>
      </c>
      <c r="I6547" t="s">
        <v>182</v>
      </c>
      <c r="J6547" t="s">
        <v>233</v>
      </c>
      <c r="K6547">
        <v>43229</v>
      </c>
      <c r="L6547" t="s">
        <v>54</v>
      </c>
      <c r="M6547" t="s">
        <v>6558</v>
      </c>
      <c r="N6547" t="s">
        <v>128</v>
      </c>
      <c r="O6547" t="s">
        <v>6026</v>
      </c>
      <c r="P6547" s="4">
        <v>17.472000000000001</v>
      </c>
      <c r="Q6547" s="4">
        <v>18</v>
      </c>
      <c r="R6547" s="4">
        <f t="shared" si="410"/>
        <v>-0.52799999999999869</v>
      </c>
      <c r="S6547" s="4">
        <f t="shared" si="411"/>
        <v>-7.9199999999999798E-2</v>
      </c>
    </row>
    <row r="6548" spans="1:19" ht="15.6" x14ac:dyDescent="0.3">
      <c r="A6548" t="s">
        <v>850</v>
      </c>
      <c r="B6548" s="1">
        <v>42064</v>
      </c>
      <c r="C6548" s="1">
        <v>42068</v>
      </c>
      <c r="D6548">
        <f t="shared" si="408"/>
        <v>2015</v>
      </c>
      <c r="E6548" t="str">
        <f t="shared" si="409"/>
        <v>Mar</v>
      </c>
      <c r="F6548" t="s">
        <v>37</v>
      </c>
      <c r="G6548" t="s">
        <v>851</v>
      </c>
      <c r="H6548" s="2" t="s">
        <v>22</v>
      </c>
      <c r="I6548" t="s">
        <v>852</v>
      </c>
      <c r="J6548" t="s">
        <v>24</v>
      </c>
      <c r="K6548">
        <v>60126</v>
      </c>
      <c r="L6548" t="s">
        <v>25</v>
      </c>
      <c r="M6548" t="s">
        <v>6558</v>
      </c>
      <c r="N6548" t="s">
        <v>128</v>
      </c>
      <c r="O6548" t="s">
        <v>6026</v>
      </c>
      <c r="P6548" s="4">
        <v>17.472000000000001</v>
      </c>
      <c r="Q6548" s="4">
        <v>18</v>
      </c>
      <c r="R6548" s="4">
        <f t="shared" si="410"/>
        <v>-0.52799999999999869</v>
      </c>
      <c r="S6548" s="4">
        <f t="shared" si="411"/>
        <v>-7.9199999999999798E-2</v>
      </c>
    </row>
    <row r="6549" spans="1:19" ht="15.6" x14ac:dyDescent="0.3">
      <c r="A6549" t="s">
        <v>4885</v>
      </c>
      <c r="B6549" s="1">
        <v>42135</v>
      </c>
      <c r="C6549" s="1">
        <v>42139</v>
      </c>
      <c r="D6549">
        <f t="shared" si="408"/>
        <v>2015</v>
      </c>
      <c r="E6549" t="str">
        <f t="shared" si="409"/>
        <v>May</v>
      </c>
      <c r="F6549" t="s">
        <v>37</v>
      </c>
      <c r="G6549" t="s">
        <v>4164</v>
      </c>
      <c r="H6549" s="2" t="s">
        <v>22</v>
      </c>
      <c r="I6549" t="s">
        <v>23</v>
      </c>
      <c r="J6549" t="s">
        <v>24</v>
      </c>
      <c r="K6549">
        <v>60610</v>
      </c>
      <c r="L6549" t="s">
        <v>25</v>
      </c>
      <c r="M6549" t="s">
        <v>6558</v>
      </c>
      <c r="N6549" t="s">
        <v>128</v>
      </c>
      <c r="O6549" t="s">
        <v>6026</v>
      </c>
      <c r="P6549" s="4">
        <v>17.472000000000001</v>
      </c>
      <c r="Q6549" s="4">
        <v>18</v>
      </c>
      <c r="R6549" s="4">
        <f t="shared" si="410"/>
        <v>-0.52799999999999869</v>
      </c>
      <c r="S6549" s="4">
        <f t="shared" si="411"/>
        <v>-7.9199999999999798E-2</v>
      </c>
    </row>
    <row r="6550" spans="1:19" ht="15.6" x14ac:dyDescent="0.3">
      <c r="A6550" t="s">
        <v>3778</v>
      </c>
      <c r="B6550" s="1">
        <v>42264</v>
      </c>
      <c r="C6550" s="1">
        <v>42269</v>
      </c>
      <c r="D6550">
        <f t="shared" si="408"/>
        <v>2015</v>
      </c>
      <c r="E6550" t="str">
        <f t="shared" si="409"/>
        <v>Sep</v>
      </c>
      <c r="F6550" t="s">
        <v>37</v>
      </c>
      <c r="G6550" t="s">
        <v>1643</v>
      </c>
      <c r="H6550" s="2" t="s">
        <v>22</v>
      </c>
      <c r="I6550" t="s">
        <v>191</v>
      </c>
      <c r="J6550" t="s">
        <v>242</v>
      </c>
      <c r="K6550">
        <v>97477</v>
      </c>
      <c r="L6550" t="s">
        <v>34</v>
      </c>
      <c r="M6550" t="s">
        <v>6559</v>
      </c>
      <c r="N6550" t="s">
        <v>128</v>
      </c>
      <c r="O6550" t="s">
        <v>6026</v>
      </c>
      <c r="P6550" s="4">
        <v>148.70400000000001</v>
      </c>
      <c r="Q6550" s="4">
        <v>148.70400000000001</v>
      </c>
      <c r="R6550" s="4">
        <f t="shared" si="410"/>
        <v>0</v>
      </c>
      <c r="S6550" s="4">
        <f t="shared" si="411"/>
        <v>0</v>
      </c>
    </row>
    <row r="6551" spans="1:19" ht="15.6" x14ac:dyDescent="0.3">
      <c r="A6551" t="s">
        <v>2301</v>
      </c>
      <c r="B6551" s="1">
        <v>42710</v>
      </c>
      <c r="C6551" s="1">
        <v>42715</v>
      </c>
      <c r="D6551">
        <f t="shared" si="408"/>
        <v>2016</v>
      </c>
      <c r="E6551" t="str">
        <f t="shared" si="409"/>
        <v>Dec</v>
      </c>
      <c r="F6551" t="s">
        <v>37</v>
      </c>
      <c r="G6551" t="s">
        <v>2302</v>
      </c>
      <c r="H6551" s="2" t="s">
        <v>22</v>
      </c>
      <c r="I6551" t="s">
        <v>955</v>
      </c>
      <c r="J6551" t="s">
        <v>178</v>
      </c>
      <c r="K6551">
        <v>85705</v>
      </c>
      <c r="L6551" t="s">
        <v>34</v>
      </c>
      <c r="M6551" t="s">
        <v>6559</v>
      </c>
      <c r="N6551" t="s">
        <v>128</v>
      </c>
      <c r="O6551" t="s">
        <v>6026</v>
      </c>
      <c r="P6551" s="4">
        <v>198.27199999999999</v>
      </c>
      <c r="Q6551" s="4">
        <v>100</v>
      </c>
      <c r="R6551" s="4">
        <f t="shared" si="410"/>
        <v>98.271999999999991</v>
      </c>
      <c r="S6551" s="4">
        <f t="shared" si="411"/>
        <v>14.740799999999998</v>
      </c>
    </row>
    <row r="6552" spans="1:19" ht="15.6" x14ac:dyDescent="0.3">
      <c r="A6552" t="s">
        <v>6560</v>
      </c>
      <c r="B6552" s="1">
        <v>43439</v>
      </c>
      <c r="C6552" s="1">
        <v>43441</v>
      </c>
      <c r="D6552">
        <f t="shared" si="408"/>
        <v>2018</v>
      </c>
      <c r="E6552" t="str">
        <f t="shared" si="409"/>
        <v>Dec</v>
      </c>
      <c r="F6552" t="s">
        <v>67</v>
      </c>
      <c r="G6552" t="s">
        <v>659</v>
      </c>
      <c r="H6552" s="2" t="s">
        <v>22</v>
      </c>
      <c r="I6552" t="s">
        <v>39</v>
      </c>
      <c r="J6552" t="s">
        <v>33</v>
      </c>
      <c r="K6552">
        <v>92024</v>
      </c>
      <c r="L6552" t="s">
        <v>34</v>
      </c>
      <c r="M6552" t="s">
        <v>6559</v>
      </c>
      <c r="N6552" t="s">
        <v>128</v>
      </c>
      <c r="O6552" t="s">
        <v>6026</v>
      </c>
      <c r="P6552" s="4">
        <v>92.94</v>
      </c>
      <c r="Q6552" s="4">
        <v>92.94</v>
      </c>
      <c r="R6552" s="4">
        <f t="shared" si="410"/>
        <v>0</v>
      </c>
      <c r="S6552" s="4">
        <f t="shared" si="411"/>
        <v>0</v>
      </c>
    </row>
    <row r="6553" spans="1:19" ht="15.6" x14ac:dyDescent="0.3">
      <c r="A6553" t="s">
        <v>604</v>
      </c>
      <c r="B6553" s="1">
        <v>42623</v>
      </c>
      <c r="C6553" s="1">
        <v>42627</v>
      </c>
      <c r="D6553">
        <f t="shared" si="408"/>
        <v>2016</v>
      </c>
      <c r="E6553" t="str">
        <f t="shared" si="409"/>
        <v>Sep</v>
      </c>
      <c r="F6553" t="s">
        <v>37</v>
      </c>
      <c r="G6553" t="s">
        <v>605</v>
      </c>
      <c r="H6553" s="2" t="s">
        <v>22</v>
      </c>
      <c r="I6553" t="s">
        <v>606</v>
      </c>
      <c r="J6553" t="s">
        <v>314</v>
      </c>
      <c r="K6553">
        <v>2151</v>
      </c>
      <c r="L6553" t="s">
        <v>54</v>
      </c>
      <c r="M6553" t="s">
        <v>6559</v>
      </c>
      <c r="N6553" t="s">
        <v>128</v>
      </c>
      <c r="O6553" t="s">
        <v>6026</v>
      </c>
      <c r="P6553" s="4">
        <v>278.82</v>
      </c>
      <c r="Q6553" s="4">
        <v>278.82</v>
      </c>
      <c r="R6553" s="4">
        <f t="shared" si="410"/>
        <v>0</v>
      </c>
      <c r="S6553" s="4">
        <f t="shared" si="411"/>
        <v>0</v>
      </c>
    </row>
    <row r="6554" spans="1:19" x14ac:dyDescent="0.3">
      <c r="A6554" t="s">
        <v>1383</v>
      </c>
      <c r="B6554" s="1">
        <v>42914</v>
      </c>
      <c r="C6554" s="1">
        <v>42916</v>
      </c>
      <c r="D6554">
        <f t="shared" si="408"/>
        <v>2017</v>
      </c>
      <c r="E6554" t="str">
        <f t="shared" si="409"/>
        <v>Jun</v>
      </c>
      <c r="F6554" t="s">
        <v>67</v>
      </c>
      <c r="G6554" t="s">
        <v>1384</v>
      </c>
      <c r="H6554" t="s">
        <v>51</v>
      </c>
      <c r="I6554" t="s">
        <v>1385</v>
      </c>
      <c r="J6554" t="s">
        <v>144</v>
      </c>
      <c r="K6554">
        <v>7501</v>
      </c>
      <c r="L6554" t="s">
        <v>54</v>
      </c>
      <c r="M6554" t="s">
        <v>6559</v>
      </c>
      <c r="N6554" t="s">
        <v>128</v>
      </c>
      <c r="O6554" t="s">
        <v>6026</v>
      </c>
      <c r="P6554" s="4">
        <v>61.96</v>
      </c>
      <c r="Q6554" s="4">
        <v>61.96</v>
      </c>
      <c r="R6554" s="4">
        <f t="shared" si="410"/>
        <v>0</v>
      </c>
      <c r="S6554" s="4">
        <f t="shared" si="411"/>
        <v>0</v>
      </c>
    </row>
    <row r="6555" spans="1:19" x14ac:dyDescent="0.3">
      <c r="A6555" t="s">
        <v>6561</v>
      </c>
      <c r="B6555" s="1">
        <v>43006</v>
      </c>
      <c r="C6555" s="1">
        <v>43009</v>
      </c>
      <c r="D6555">
        <f t="shared" si="408"/>
        <v>2017</v>
      </c>
      <c r="E6555" t="str">
        <f t="shared" si="409"/>
        <v>Sep</v>
      </c>
      <c r="F6555" t="s">
        <v>20</v>
      </c>
      <c r="G6555" t="s">
        <v>1233</v>
      </c>
      <c r="H6555" t="s">
        <v>51</v>
      </c>
      <c r="I6555" t="s">
        <v>2708</v>
      </c>
      <c r="J6555" t="s">
        <v>24</v>
      </c>
      <c r="K6555">
        <v>62301</v>
      </c>
      <c r="L6555" t="s">
        <v>25</v>
      </c>
      <c r="M6555" t="s">
        <v>6559</v>
      </c>
      <c r="N6555" t="s">
        <v>128</v>
      </c>
      <c r="O6555" t="s">
        <v>6026</v>
      </c>
      <c r="P6555" s="4">
        <v>99.135999999999996</v>
      </c>
      <c r="Q6555" s="4">
        <v>99.135999999999996</v>
      </c>
      <c r="R6555" s="4">
        <f t="shared" si="410"/>
        <v>0</v>
      </c>
      <c r="S6555" s="4">
        <f t="shared" si="411"/>
        <v>0</v>
      </c>
    </row>
    <row r="6556" spans="1:19" ht="15.6" x14ac:dyDescent="0.3">
      <c r="A6556" t="s">
        <v>1152</v>
      </c>
      <c r="B6556" s="1">
        <v>42137</v>
      </c>
      <c r="C6556" s="1">
        <v>42143</v>
      </c>
      <c r="D6556">
        <f t="shared" si="408"/>
        <v>2015</v>
      </c>
      <c r="E6556" t="str">
        <f t="shared" si="409"/>
        <v>May</v>
      </c>
      <c r="F6556" t="s">
        <v>37</v>
      </c>
      <c r="G6556" t="s">
        <v>1153</v>
      </c>
      <c r="H6556" s="2" t="s">
        <v>22</v>
      </c>
      <c r="I6556" t="s">
        <v>47</v>
      </c>
      <c r="J6556" t="s">
        <v>33</v>
      </c>
      <c r="K6556">
        <v>90004</v>
      </c>
      <c r="L6556" t="s">
        <v>34</v>
      </c>
      <c r="M6556" t="s">
        <v>6562</v>
      </c>
      <c r="N6556" t="s">
        <v>128</v>
      </c>
      <c r="O6556" t="s">
        <v>6026</v>
      </c>
      <c r="P6556" s="4">
        <v>8</v>
      </c>
      <c r="Q6556" s="4">
        <v>80</v>
      </c>
      <c r="R6556" s="4">
        <f t="shared" si="410"/>
        <v>-72</v>
      </c>
      <c r="S6556" s="4">
        <f t="shared" si="411"/>
        <v>-10.799999999999999</v>
      </c>
    </row>
    <row r="6557" spans="1:19" ht="15.6" x14ac:dyDescent="0.3">
      <c r="A6557" t="s">
        <v>3652</v>
      </c>
      <c r="B6557" s="1">
        <v>42080</v>
      </c>
      <c r="C6557" s="1">
        <v>42084</v>
      </c>
      <c r="D6557">
        <f t="shared" si="408"/>
        <v>2015</v>
      </c>
      <c r="E6557" t="str">
        <f t="shared" si="409"/>
        <v>Mar</v>
      </c>
      <c r="F6557" t="s">
        <v>37</v>
      </c>
      <c r="G6557" t="s">
        <v>939</v>
      </c>
      <c r="H6557" s="2" t="s">
        <v>22</v>
      </c>
      <c r="I6557" t="s">
        <v>648</v>
      </c>
      <c r="J6557" t="s">
        <v>454</v>
      </c>
      <c r="K6557">
        <v>39212</v>
      </c>
      <c r="L6557" t="s">
        <v>44</v>
      </c>
      <c r="M6557" t="s">
        <v>6562</v>
      </c>
      <c r="N6557" t="s">
        <v>128</v>
      </c>
      <c r="O6557" t="s">
        <v>6026</v>
      </c>
      <c r="P6557" s="4">
        <v>16</v>
      </c>
      <c r="Q6557" s="4">
        <v>18</v>
      </c>
      <c r="R6557" s="4">
        <f t="shared" si="410"/>
        <v>-2</v>
      </c>
      <c r="S6557" s="4">
        <f t="shared" si="411"/>
        <v>-0.3</v>
      </c>
    </row>
    <row r="6558" spans="1:19" x14ac:dyDescent="0.3">
      <c r="A6558" t="s">
        <v>6563</v>
      </c>
      <c r="B6558" s="1">
        <v>42270</v>
      </c>
      <c r="C6558" s="1">
        <v>42275</v>
      </c>
      <c r="D6558">
        <f t="shared" si="408"/>
        <v>2015</v>
      </c>
      <c r="E6558" t="str">
        <f t="shared" si="409"/>
        <v>Sep</v>
      </c>
      <c r="F6558" t="s">
        <v>37</v>
      </c>
      <c r="G6558" t="s">
        <v>3629</v>
      </c>
      <c r="H6558" t="s">
        <v>22</v>
      </c>
      <c r="I6558" t="s">
        <v>419</v>
      </c>
      <c r="J6558" t="s">
        <v>233</v>
      </c>
      <c r="K6558">
        <v>44107</v>
      </c>
      <c r="L6558" t="s">
        <v>54</v>
      </c>
      <c r="M6558" t="s">
        <v>6562</v>
      </c>
      <c r="N6558" t="s">
        <v>128</v>
      </c>
      <c r="O6558" t="s">
        <v>6026</v>
      </c>
      <c r="P6558" s="4">
        <v>28.8</v>
      </c>
      <c r="Q6558" s="4">
        <v>28.8</v>
      </c>
      <c r="R6558" s="4">
        <f t="shared" si="410"/>
        <v>0</v>
      </c>
      <c r="S6558" s="4">
        <f t="shared" si="411"/>
        <v>0</v>
      </c>
    </row>
    <row r="6559" spans="1:19" ht="15.6" x14ac:dyDescent="0.3">
      <c r="A6559" t="s">
        <v>2891</v>
      </c>
      <c r="B6559" s="1">
        <v>43087</v>
      </c>
      <c r="C6559" s="1">
        <v>43092</v>
      </c>
      <c r="D6559">
        <f t="shared" si="408"/>
        <v>2017</v>
      </c>
      <c r="E6559" t="str">
        <f t="shared" si="409"/>
        <v>Dec</v>
      </c>
      <c r="F6559" t="s">
        <v>37</v>
      </c>
      <c r="G6559" t="s">
        <v>2892</v>
      </c>
      <c r="H6559" s="2" t="s">
        <v>22</v>
      </c>
      <c r="I6559" t="s">
        <v>47</v>
      </c>
      <c r="J6559" t="s">
        <v>33</v>
      </c>
      <c r="K6559">
        <v>90032</v>
      </c>
      <c r="L6559" t="s">
        <v>34</v>
      </c>
      <c r="M6559" t="s">
        <v>6564</v>
      </c>
      <c r="N6559" t="s">
        <v>128</v>
      </c>
      <c r="O6559" t="s">
        <v>6026</v>
      </c>
      <c r="P6559" s="4">
        <v>38.880000000000003</v>
      </c>
      <c r="Q6559" s="4">
        <v>38.880000000000003</v>
      </c>
      <c r="R6559" s="4">
        <f t="shared" si="410"/>
        <v>0</v>
      </c>
      <c r="S6559" s="4">
        <f t="shared" si="411"/>
        <v>0</v>
      </c>
    </row>
    <row r="6560" spans="1:19" ht="15.6" x14ac:dyDescent="0.3">
      <c r="A6560" t="s">
        <v>2165</v>
      </c>
      <c r="B6560" s="1">
        <v>42030</v>
      </c>
      <c r="C6560" s="1">
        <v>42035</v>
      </c>
      <c r="D6560">
        <f t="shared" si="408"/>
        <v>2015</v>
      </c>
      <c r="E6560" t="str">
        <f t="shared" si="409"/>
        <v>Jan</v>
      </c>
      <c r="F6560" t="s">
        <v>37</v>
      </c>
      <c r="G6560" t="s">
        <v>1556</v>
      </c>
      <c r="H6560" s="2" t="s">
        <v>22</v>
      </c>
      <c r="I6560" t="s">
        <v>2065</v>
      </c>
      <c r="J6560" t="s">
        <v>158</v>
      </c>
      <c r="K6560">
        <v>22304</v>
      </c>
      <c r="L6560" t="s">
        <v>44</v>
      </c>
      <c r="M6560" t="s">
        <v>6564</v>
      </c>
      <c r="N6560" t="s">
        <v>128</v>
      </c>
      <c r="O6560" t="s">
        <v>6026</v>
      </c>
      <c r="P6560" s="4">
        <v>19.440000000000001</v>
      </c>
      <c r="Q6560" s="4">
        <v>18</v>
      </c>
      <c r="R6560" s="4">
        <f t="shared" si="410"/>
        <v>1.4400000000000013</v>
      </c>
      <c r="S6560" s="4">
        <f t="shared" si="411"/>
        <v>0.21600000000000019</v>
      </c>
    </row>
    <row r="6561" spans="1:19" ht="15.6" x14ac:dyDescent="0.3">
      <c r="A6561" t="s">
        <v>5535</v>
      </c>
      <c r="B6561" s="1">
        <v>43350</v>
      </c>
      <c r="C6561" s="1">
        <v>43354</v>
      </c>
      <c r="D6561">
        <f t="shared" si="408"/>
        <v>2018</v>
      </c>
      <c r="E6561" t="str">
        <f t="shared" si="409"/>
        <v>Sep</v>
      </c>
      <c r="F6561" t="s">
        <v>37</v>
      </c>
      <c r="G6561" t="s">
        <v>591</v>
      </c>
      <c r="H6561" s="2" t="s">
        <v>22</v>
      </c>
      <c r="I6561" t="s">
        <v>100</v>
      </c>
      <c r="J6561" t="s">
        <v>101</v>
      </c>
      <c r="K6561">
        <v>19134</v>
      </c>
      <c r="L6561" t="s">
        <v>54</v>
      </c>
      <c r="M6561" t="s">
        <v>6564</v>
      </c>
      <c r="N6561" t="s">
        <v>128</v>
      </c>
      <c r="O6561" t="s">
        <v>6026</v>
      </c>
      <c r="P6561" s="4">
        <v>15.552</v>
      </c>
      <c r="Q6561" s="4">
        <v>18</v>
      </c>
      <c r="R6561" s="4">
        <f t="shared" si="410"/>
        <v>-2.4480000000000004</v>
      </c>
      <c r="S6561" s="4">
        <f t="shared" si="411"/>
        <v>-0.36720000000000003</v>
      </c>
    </row>
    <row r="6562" spans="1:19" x14ac:dyDescent="0.3">
      <c r="A6562" t="s">
        <v>6451</v>
      </c>
      <c r="B6562" s="1">
        <v>42194</v>
      </c>
      <c r="C6562" s="1">
        <v>42200</v>
      </c>
      <c r="D6562">
        <f t="shared" si="408"/>
        <v>2015</v>
      </c>
      <c r="E6562" t="str">
        <f t="shared" si="409"/>
        <v>Jul</v>
      </c>
      <c r="F6562" t="s">
        <v>37</v>
      </c>
      <c r="G6562" t="s">
        <v>160</v>
      </c>
      <c r="H6562" t="s">
        <v>51</v>
      </c>
      <c r="I6562" t="s">
        <v>116</v>
      </c>
      <c r="J6562" t="s">
        <v>109</v>
      </c>
      <c r="K6562">
        <v>75217</v>
      </c>
      <c r="L6562" t="s">
        <v>25</v>
      </c>
      <c r="M6562" t="s">
        <v>6564</v>
      </c>
      <c r="N6562" t="s">
        <v>128</v>
      </c>
      <c r="O6562" t="s">
        <v>6026</v>
      </c>
      <c r="P6562" s="4">
        <v>10.368</v>
      </c>
      <c r="Q6562" s="4">
        <v>10.368</v>
      </c>
      <c r="R6562" s="4">
        <f t="shared" si="410"/>
        <v>0</v>
      </c>
      <c r="S6562" s="4">
        <f t="shared" si="411"/>
        <v>0</v>
      </c>
    </row>
    <row r="6563" spans="1:19" ht="15.6" x14ac:dyDescent="0.3">
      <c r="A6563" t="s">
        <v>6565</v>
      </c>
      <c r="B6563" s="1">
        <v>43032</v>
      </c>
      <c r="C6563" s="1">
        <v>43036</v>
      </c>
      <c r="D6563">
        <f t="shared" si="408"/>
        <v>2017</v>
      </c>
      <c r="E6563" t="str">
        <f t="shared" si="409"/>
        <v>Oct</v>
      </c>
      <c r="F6563" t="s">
        <v>37</v>
      </c>
      <c r="G6563" t="s">
        <v>2818</v>
      </c>
      <c r="H6563" s="2" t="s">
        <v>22</v>
      </c>
      <c r="I6563" t="s">
        <v>113</v>
      </c>
      <c r="J6563" t="s">
        <v>109</v>
      </c>
      <c r="K6563">
        <v>77041</v>
      </c>
      <c r="L6563" t="s">
        <v>25</v>
      </c>
      <c r="M6563" t="s">
        <v>6564</v>
      </c>
      <c r="N6563" t="s">
        <v>128</v>
      </c>
      <c r="O6563" t="s">
        <v>6026</v>
      </c>
      <c r="P6563" s="4">
        <v>15.552</v>
      </c>
      <c r="Q6563" s="4">
        <v>18</v>
      </c>
      <c r="R6563" s="4">
        <f t="shared" si="410"/>
        <v>-2.4480000000000004</v>
      </c>
      <c r="S6563" s="4">
        <f t="shared" si="411"/>
        <v>-0.36720000000000003</v>
      </c>
    </row>
    <row r="6564" spans="1:19" ht="15.6" x14ac:dyDescent="0.3">
      <c r="A6564" t="s">
        <v>1940</v>
      </c>
      <c r="B6564" s="1">
        <v>42451</v>
      </c>
      <c r="C6564" s="1">
        <v>42455</v>
      </c>
      <c r="D6564">
        <f t="shared" si="408"/>
        <v>2016</v>
      </c>
      <c r="E6564" t="str">
        <f t="shared" si="409"/>
        <v>Mar</v>
      </c>
      <c r="F6564" t="s">
        <v>37</v>
      </c>
      <c r="G6564" t="s">
        <v>505</v>
      </c>
      <c r="H6564" s="2" t="s">
        <v>22</v>
      </c>
      <c r="I6564" t="s">
        <v>39</v>
      </c>
      <c r="J6564" t="s">
        <v>33</v>
      </c>
      <c r="K6564">
        <v>92037</v>
      </c>
      <c r="L6564" t="s">
        <v>34</v>
      </c>
      <c r="M6564" t="s">
        <v>6566</v>
      </c>
      <c r="N6564" t="s">
        <v>128</v>
      </c>
      <c r="O6564" t="s">
        <v>6026</v>
      </c>
      <c r="P6564" s="4">
        <v>105.52</v>
      </c>
      <c r="Q6564" s="4">
        <v>105.52</v>
      </c>
      <c r="R6564" s="4">
        <f t="shared" si="410"/>
        <v>0</v>
      </c>
      <c r="S6564" s="4">
        <f t="shared" si="411"/>
        <v>0</v>
      </c>
    </row>
    <row r="6565" spans="1:19" x14ac:dyDescent="0.3">
      <c r="A6565" t="s">
        <v>6567</v>
      </c>
      <c r="B6565" s="1">
        <v>42471</v>
      </c>
      <c r="C6565" s="1">
        <v>42474</v>
      </c>
      <c r="D6565">
        <f t="shared" si="408"/>
        <v>2016</v>
      </c>
      <c r="E6565" t="str">
        <f t="shared" si="409"/>
        <v>Apr</v>
      </c>
      <c r="F6565" t="s">
        <v>67</v>
      </c>
      <c r="G6565" t="s">
        <v>1592</v>
      </c>
      <c r="H6565" t="s">
        <v>51</v>
      </c>
      <c r="I6565" t="s">
        <v>47</v>
      </c>
      <c r="J6565" t="s">
        <v>33</v>
      </c>
      <c r="K6565">
        <v>90004</v>
      </c>
      <c r="L6565" t="s">
        <v>34</v>
      </c>
      <c r="M6565" t="s">
        <v>6566</v>
      </c>
      <c r="N6565" t="s">
        <v>128</v>
      </c>
      <c r="O6565" t="s">
        <v>6026</v>
      </c>
      <c r="P6565" s="4">
        <v>52.76</v>
      </c>
      <c r="Q6565" s="4">
        <v>52.76</v>
      </c>
      <c r="R6565" s="4">
        <f t="shared" si="410"/>
        <v>0</v>
      </c>
      <c r="S6565" s="4">
        <f t="shared" si="411"/>
        <v>0</v>
      </c>
    </row>
    <row r="6566" spans="1:19" ht="15.6" x14ac:dyDescent="0.3">
      <c r="A6566" t="s">
        <v>6568</v>
      </c>
      <c r="B6566" s="1">
        <v>43289</v>
      </c>
      <c r="C6566" s="1">
        <v>43293</v>
      </c>
      <c r="D6566">
        <f t="shared" si="408"/>
        <v>2018</v>
      </c>
      <c r="E6566" t="str">
        <f t="shared" si="409"/>
        <v>Jul</v>
      </c>
      <c r="F6566" t="s">
        <v>37</v>
      </c>
      <c r="G6566" t="s">
        <v>1796</v>
      </c>
      <c r="H6566" s="2" t="s">
        <v>22</v>
      </c>
      <c r="I6566" t="s">
        <v>69</v>
      </c>
      <c r="J6566" t="s">
        <v>70</v>
      </c>
      <c r="K6566">
        <v>98103</v>
      </c>
      <c r="L6566" t="s">
        <v>34</v>
      </c>
      <c r="M6566" t="s">
        <v>6566</v>
      </c>
      <c r="N6566" t="s">
        <v>128</v>
      </c>
      <c r="O6566" t="s">
        <v>6026</v>
      </c>
      <c r="P6566" s="4">
        <v>52.76</v>
      </c>
      <c r="Q6566" s="4">
        <v>52.76</v>
      </c>
      <c r="R6566" s="4">
        <f t="shared" si="410"/>
        <v>0</v>
      </c>
      <c r="S6566" s="4">
        <f t="shared" si="411"/>
        <v>0</v>
      </c>
    </row>
    <row r="6567" spans="1:19" x14ac:dyDescent="0.3">
      <c r="A6567" t="s">
        <v>2972</v>
      </c>
      <c r="B6567" s="1">
        <v>42795</v>
      </c>
      <c r="C6567" s="1">
        <v>42799</v>
      </c>
      <c r="D6567">
        <f t="shared" si="408"/>
        <v>2017</v>
      </c>
      <c r="E6567" t="str">
        <f t="shared" si="409"/>
        <v>Mar</v>
      </c>
      <c r="F6567" t="s">
        <v>37</v>
      </c>
      <c r="G6567" t="s">
        <v>2243</v>
      </c>
      <c r="H6567" t="s">
        <v>51</v>
      </c>
      <c r="I6567" t="s">
        <v>2729</v>
      </c>
      <c r="J6567" t="s">
        <v>62</v>
      </c>
      <c r="K6567">
        <v>10701</v>
      </c>
      <c r="L6567" t="s">
        <v>54</v>
      </c>
      <c r="M6567" t="s">
        <v>6566</v>
      </c>
      <c r="N6567" t="s">
        <v>128</v>
      </c>
      <c r="O6567" t="s">
        <v>6026</v>
      </c>
      <c r="P6567" s="4">
        <v>26.38</v>
      </c>
      <c r="Q6567" s="4">
        <v>26.38</v>
      </c>
      <c r="R6567" s="4">
        <f t="shared" si="410"/>
        <v>0</v>
      </c>
      <c r="S6567" s="4">
        <f t="shared" si="411"/>
        <v>0</v>
      </c>
    </row>
    <row r="6568" spans="1:19" ht="15.6" x14ac:dyDescent="0.3">
      <c r="A6568" t="s">
        <v>2053</v>
      </c>
      <c r="B6568" s="1">
        <v>43386</v>
      </c>
      <c r="C6568" s="1">
        <v>43389</v>
      </c>
      <c r="D6568">
        <f t="shared" si="408"/>
        <v>2018</v>
      </c>
      <c r="E6568" t="str">
        <f t="shared" si="409"/>
        <v>Oct</v>
      </c>
      <c r="F6568" t="s">
        <v>20</v>
      </c>
      <c r="G6568" t="s">
        <v>641</v>
      </c>
      <c r="H6568" s="2" t="s">
        <v>22</v>
      </c>
      <c r="I6568" t="s">
        <v>972</v>
      </c>
      <c r="J6568" t="s">
        <v>24</v>
      </c>
      <c r="K6568">
        <v>61032</v>
      </c>
      <c r="L6568" t="s">
        <v>25</v>
      </c>
      <c r="M6568" t="s">
        <v>6566</v>
      </c>
      <c r="N6568" t="s">
        <v>128</v>
      </c>
      <c r="O6568" t="s">
        <v>6026</v>
      </c>
      <c r="P6568" s="4">
        <v>63.311999999999998</v>
      </c>
      <c r="Q6568" s="4">
        <v>63.311999999999998</v>
      </c>
      <c r="R6568" s="4">
        <f t="shared" si="410"/>
        <v>0</v>
      </c>
      <c r="S6568" s="4">
        <f t="shared" si="411"/>
        <v>0</v>
      </c>
    </row>
    <row r="6569" spans="1:19" x14ac:dyDescent="0.3">
      <c r="A6569" t="s">
        <v>3883</v>
      </c>
      <c r="B6569" s="1">
        <v>43410</v>
      </c>
      <c r="C6569" s="1">
        <v>43414</v>
      </c>
      <c r="D6569">
        <f t="shared" si="408"/>
        <v>2018</v>
      </c>
      <c r="E6569" t="str">
        <f t="shared" si="409"/>
        <v>Nov</v>
      </c>
      <c r="F6569" t="s">
        <v>67</v>
      </c>
      <c r="G6569" t="s">
        <v>673</v>
      </c>
      <c r="H6569" t="s">
        <v>22</v>
      </c>
      <c r="I6569" t="s">
        <v>1116</v>
      </c>
      <c r="J6569" t="s">
        <v>807</v>
      </c>
      <c r="K6569">
        <v>55407</v>
      </c>
      <c r="L6569" t="s">
        <v>25</v>
      </c>
      <c r="M6569" t="s">
        <v>6566</v>
      </c>
      <c r="N6569" t="s">
        <v>128</v>
      </c>
      <c r="O6569" t="s">
        <v>6026</v>
      </c>
      <c r="P6569" s="4">
        <v>26.38</v>
      </c>
      <c r="Q6569" s="4">
        <v>26.38</v>
      </c>
      <c r="R6569" s="4">
        <f t="shared" si="410"/>
        <v>0</v>
      </c>
      <c r="S6569" s="4">
        <f t="shared" si="411"/>
        <v>0</v>
      </c>
    </row>
    <row r="6570" spans="1:19" ht="15.6" x14ac:dyDescent="0.3">
      <c r="A6570" t="s">
        <v>6569</v>
      </c>
      <c r="B6570" s="1">
        <v>43431</v>
      </c>
      <c r="C6570" s="1">
        <v>43437</v>
      </c>
      <c r="D6570">
        <f t="shared" si="408"/>
        <v>2018</v>
      </c>
      <c r="E6570" t="str">
        <f t="shared" si="409"/>
        <v>Nov</v>
      </c>
      <c r="F6570" t="s">
        <v>37</v>
      </c>
      <c r="G6570" t="s">
        <v>1267</v>
      </c>
      <c r="H6570" s="2" t="s">
        <v>22</v>
      </c>
      <c r="I6570" t="s">
        <v>32</v>
      </c>
      <c r="J6570" t="s">
        <v>33</v>
      </c>
      <c r="K6570">
        <v>94109</v>
      </c>
      <c r="L6570" t="s">
        <v>34</v>
      </c>
      <c r="M6570" t="s">
        <v>6570</v>
      </c>
      <c r="N6570" t="s">
        <v>128</v>
      </c>
      <c r="O6570" t="s">
        <v>6026</v>
      </c>
      <c r="P6570" s="4">
        <v>244.55</v>
      </c>
      <c r="Q6570" s="4">
        <v>244.55</v>
      </c>
      <c r="R6570" s="4">
        <f t="shared" si="410"/>
        <v>0</v>
      </c>
      <c r="S6570" s="4">
        <f t="shared" si="411"/>
        <v>0</v>
      </c>
    </row>
    <row r="6571" spans="1:19" x14ac:dyDescent="0.3">
      <c r="A6571" t="s">
        <v>6571</v>
      </c>
      <c r="B6571" s="1">
        <v>43239</v>
      </c>
      <c r="C6571" s="1">
        <v>43239</v>
      </c>
      <c r="D6571">
        <f t="shared" si="408"/>
        <v>2018</v>
      </c>
      <c r="E6571" t="str">
        <f t="shared" si="409"/>
        <v>May</v>
      </c>
      <c r="F6571" t="s">
        <v>30</v>
      </c>
      <c r="G6571" t="s">
        <v>497</v>
      </c>
      <c r="H6571" t="s">
        <v>105</v>
      </c>
      <c r="I6571" t="s">
        <v>600</v>
      </c>
      <c r="J6571" t="s">
        <v>183</v>
      </c>
      <c r="K6571">
        <v>30318</v>
      </c>
      <c r="L6571" t="s">
        <v>44</v>
      </c>
      <c r="M6571" t="s">
        <v>6570</v>
      </c>
      <c r="N6571" t="s">
        <v>128</v>
      </c>
      <c r="O6571" t="s">
        <v>6026</v>
      </c>
      <c r="P6571" s="4">
        <v>195.64</v>
      </c>
      <c r="Q6571" s="4">
        <v>195.64</v>
      </c>
      <c r="R6571" s="4">
        <f t="shared" si="410"/>
        <v>0</v>
      </c>
      <c r="S6571" s="4">
        <f t="shared" si="411"/>
        <v>0</v>
      </c>
    </row>
    <row r="6572" spans="1:19" x14ac:dyDescent="0.3">
      <c r="A6572" t="s">
        <v>5783</v>
      </c>
      <c r="B6572" s="1">
        <v>42909</v>
      </c>
      <c r="C6572" s="1">
        <v>42914</v>
      </c>
      <c r="D6572">
        <f t="shared" si="408"/>
        <v>2017</v>
      </c>
      <c r="E6572" t="str">
        <f t="shared" si="409"/>
        <v>Jun</v>
      </c>
      <c r="F6572" t="s">
        <v>37</v>
      </c>
      <c r="G6572" t="s">
        <v>441</v>
      </c>
      <c r="H6572" t="s">
        <v>51</v>
      </c>
      <c r="I6572" t="s">
        <v>61</v>
      </c>
      <c r="J6572" t="s">
        <v>62</v>
      </c>
      <c r="K6572">
        <v>10009</v>
      </c>
      <c r="L6572" t="s">
        <v>54</v>
      </c>
      <c r="M6572" t="s">
        <v>6570</v>
      </c>
      <c r="N6572" t="s">
        <v>128</v>
      </c>
      <c r="O6572" t="s">
        <v>6026</v>
      </c>
      <c r="P6572" s="4">
        <v>146.72999999999999</v>
      </c>
      <c r="Q6572" s="4">
        <v>146.72999999999999</v>
      </c>
      <c r="R6572" s="4">
        <f t="shared" si="410"/>
        <v>0</v>
      </c>
      <c r="S6572" s="4">
        <f t="shared" si="411"/>
        <v>0</v>
      </c>
    </row>
    <row r="6573" spans="1:19" ht="15.6" x14ac:dyDescent="0.3">
      <c r="A6573" t="s">
        <v>5495</v>
      </c>
      <c r="B6573" s="1">
        <v>42571</v>
      </c>
      <c r="C6573" s="1">
        <v>42576</v>
      </c>
      <c r="D6573">
        <f t="shared" si="408"/>
        <v>2016</v>
      </c>
      <c r="E6573" t="str">
        <f t="shared" si="409"/>
        <v>Jul</v>
      </c>
      <c r="F6573" t="s">
        <v>67</v>
      </c>
      <c r="G6573" t="s">
        <v>2982</v>
      </c>
      <c r="H6573" s="2" t="s">
        <v>22</v>
      </c>
      <c r="I6573" t="s">
        <v>5496</v>
      </c>
      <c r="J6573" t="s">
        <v>653</v>
      </c>
      <c r="K6573">
        <v>46614</v>
      </c>
      <c r="L6573" t="s">
        <v>25</v>
      </c>
      <c r="M6573" t="s">
        <v>6570</v>
      </c>
      <c r="N6573" t="s">
        <v>128</v>
      </c>
      <c r="O6573" t="s">
        <v>6026</v>
      </c>
      <c r="P6573" s="4">
        <v>97.82</v>
      </c>
      <c r="Q6573" s="4">
        <v>97.82</v>
      </c>
      <c r="R6573" s="4">
        <f t="shared" si="410"/>
        <v>0</v>
      </c>
      <c r="S6573" s="4">
        <f t="shared" si="411"/>
        <v>0</v>
      </c>
    </row>
    <row r="6574" spans="1:19" x14ac:dyDescent="0.3">
      <c r="A6574" t="s">
        <v>5356</v>
      </c>
      <c r="B6574" s="1">
        <v>43324</v>
      </c>
      <c r="C6574" s="1">
        <v>43331</v>
      </c>
      <c r="D6574">
        <f t="shared" si="408"/>
        <v>2018</v>
      </c>
      <c r="E6574" t="str">
        <f t="shared" si="409"/>
        <v>Aug</v>
      </c>
      <c r="F6574" t="s">
        <v>37</v>
      </c>
      <c r="G6574" t="s">
        <v>375</v>
      </c>
      <c r="H6574" t="s">
        <v>105</v>
      </c>
      <c r="I6574" t="s">
        <v>69</v>
      </c>
      <c r="J6574" t="s">
        <v>70</v>
      </c>
      <c r="K6574">
        <v>98103</v>
      </c>
      <c r="L6574" t="s">
        <v>34</v>
      </c>
      <c r="M6574" t="s">
        <v>6572</v>
      </c>
      <c r="N6574" t="s">
        <v>128</v>
      </c>
      <c r="O6574" t="s">
        <v>6026</v>
      </c>
      <c r="P6574" s="4">
        <v>192.16</v>
      </c>
      <c r="Q6574" s="4">
        <f>P6574-17</f>
        <v>175.16</v>
      </c>
      <c r="R6574" s="4">
        <f t="shared" si="410"/>
        <v>17</v>
      </c>
      <c r="S6574" s="4">
        <f t="shared" si="411"/>
        <v>2.5499999999999998</v>
      </c>
    </row>
    <row r="6575" spans="1:19" ht="15.6" x14ac:dyDescent="0.3">
      <c r="A6575" t="s">
        <v>5640</v>
      </c>
      <c r="B6575" s="1">
        <v>42516</v>
      </c>
      <c r="C6575" s="1">
        <v>42519</v>
      </c>
      <c r="D6575">
        <f t="shared" si="408"/>
        <v>2016</v>
      </c>
      <c r="E6575" t="str">
        <f t="shared" si="409"/>
        <v>May</v>
      </c>
      <c r="F6575" t="s">
        <v>67</v>
      </c>
      <c r="G6575" t="s">
        <v>1768</v>
      </c>
      <c r="H6575" s="2" t="s">
        <v>22</v>
      </c>
      <c r="I6575" t="s">
        <v>78</v>
      </c>
      <c r="J6575" t="s">
        <v>83</v>
      </c>
      <c r="K6575">
        <v>28540</v>
      </c>
      <c r="L6575" t="s">
        <v>44</v>
      </c>
      <c r="M6575" t="s">
        <v>6572</v>
      </c>
      <c r="N6575" t="s">
        <v>128</v>
      </c>
      <c r="O6575" t="s">
        <v>6026</v>
      </c>
      <c r="P6575" s="4">
        <v>153.72800000000001</v>
      </c>
      <c r="Q6575" s="4">
        <v>153.72800000000001</v>
      </c>
      <c r="R6575" s="4">
        <f t="shared" si="410"/>
        <v>0</v>
      </c>
      <c r="S6575" s="4">
        <f t="shared" si="411"/>
        <v>0</v>
      </c>
    </row>
    <row r="6576" spans="1:19" x14ac:dyDescent="0.3">
      <c r="A6576" t="s">
        <v>6573</v>
      </c>
      <c r="B6576" s="1">
        <v>42904</v>
      </c>
      <c r="C6576" s="1">
        <v>42907</v>
      </c>
      <c r="D6576">
        <f t="shared" si="408"/>
        <v>2017</v>
      </c>
      <c r="E6576" t="str">
        <f t="shared" si="409"/>
        <v>Jun</v>
      </c>
      <c r="F6576" t="s">
        <v>20</v>
      </c>
      <c r="G6576" t="s">
        <v>257</v>
      </c>
      <c r="H6576" t="s">
        <v>51</v>
      </c>
      <c r="I6576" t="s">
        <v>3303</v>
      </c>
      <c r="J6576" t="s">
        <v>24</v>
      </c>
      <c r="K6576">
        <v>60423</v>
      </c>
      <c r="L6576" t="s">
        <v>25</v>
      </c>
      <c r="M6576" t="s">
        <v>6572</v>
      </c>
      <c r="N6576" t="s">
        <v>128</v>
      </c>
      <c r="O6576" t="s">
        <v>6026</v>
      </c>
      <c r="P6576" s="4">
        <v>76.864000000000004</v>
      </c>
      <c r="Q6576" s="4">
        <v>76.864000000000004</v>
      </c>
      <c r="R6576" s="4">
        <f t="shared" si="410"/>
        <v>0</v>
      </c>
      <c r="S6576" s="4">
        <f t="shared" si="411"/>
        <v>0</v>
      </c>
    </row>
    <row r="6577" spans="1:19" ht="15.6" x14ac:dyDescent="0.3">
      <c r="A6577" t="s">
        <v>1504</v>
      </c>
      <c r="B6577" s="1">
        <v>43234</v>
      </c>
      <c r="C6577" s="1">
        <v>43235</v>
      </c>
      <c r="D6577">
        <f t="shared" si="408"/>
        <v>2018</v>
      </c>
      <c r="E6577" t="str">
        <f t="shared" si="409"/>
        <v>May</v>
      </c>
      <c r="F6577" t="s">
        <v>20</v>
      </c>
      <c r="G6577" t="s">
        <v>285</v>
      </c>
      <c r="H6577" s="2" t="s">
        <v>22</v>
      </c>
      <c r="I6577" t="s">
        <v>113</v>
      </c>
      <c r="J6577" t="s">
        <v>109</v>
      </c>
      <c r="K6577">
        <v>77041</v>
      </c>
      <c r="L6577" t="s">
        <v>25</v>
      </c>
      <c r="M6577" t="s">
        <v>6572</v>
      </c>
      <c r="N6577" t="s">
        <v>128</v>
      </c>
      <c r="O6577" t="s">
        <v>6026</v>
      </c>
      <c r="P6577" s="4">
        <v>76.864000000000004</v>
      </c>
      <c r="Q6577" s="4">
        <v>76.864000000000004</v>
      </c>
      <c r="R6577" s="4">
        <f t="shared" si="410"/>
        <v>0</v>
      </c>
      <c r="S6577" s="4">
        <f t="shared" si="411"/>
        <v>0</v>
      </c>
    </row>
    <row r="6578" spans="1:19" ht="15.6" x14ac:dyDescent="0.3">
      <c r="A6578" t="s">
        <v>5472</v>
      </c>
      <c r="B6578" s="1">
        <v>43049</v>
      </c>
      <c r="C6578" s="1">
        <v>43051</v>
      </c>
      <c r="D6578">
        <f t="shared" si="408"/>
        <v>2017</v>
      </c>
      <c r="E6578" t="str">
        <f t="shared" si="409"/>
        <v>Nov</v>
      </c>
      <c r="F6578" t="s">
        <v>20</v>
      </c>
      <c r="G6578" t="s">
        <v>673</v>
      </c>
      <c r="H6578" s="2" t="s">
        <v>22</v>
      </c>
      <c r="I6578" t="s">
        <v>32</v>
      </c>
      <c r="J6578" t="s">
        <v>33</v>
      </c>
      <c r="K6578">
        <v>94122</v>
      </c>
      <c r="L6578" t="s">
        <v>34</v>
      </c>
      <c r="M6578" t="s">
        <v>6574</v>
      </c>
      <c r="N6578" t="s">
        <v>128</v>
      </c>
      <c r="O6578" t="s">
        <v>6026</v>
      </c>
      <c r="P6578" s="4">
        <v>32.4</v>
      </c>
      <c r="Q6578" s="4">
        <v>32.4</v>
      </c>
      <c r="R6578" s="4">
        <f t="shared" si="410"/>
        <v>0</v>
      </c>
      <c r="S6578" s="4">
        <f t="shared" si="411"/>
        <v>0</v>
      </c>
    </row>
    <row r="6579" spans="1:19" ht="15.6" x14ac:dyDescent="0.3">
      <c r="A6579" t="s">
        <v>1112</v>
      </c>
      <c r="B6579" s="1">
        <v>43354</v>
      </c>
      <c r="C6579" s="1">
        <v>43355</v>
      </c>
      <c r="D6579">
        <f t="shared" si="408"/>
        <v>2018</v>
      </c>
      <c r="E6579" t="str">
        <f t="shared" si="409"/>
        <v>Sep</v>
      </c>
      <c r="F6579" t="s">
        <v>30</v>
      </c>
      <c r="G6579" t="s">
        <v>728</v>
      </c>
      <c r="H6579" s="2" t="s">
        <v>22</v>
      </c>
      <c r="I6579" t="s">
        <v>406</v>
      </c>
      <c r="J6579" t="s">
        <v>33</v>
      </c>
      <c r="K6579">
        <v>90805</v>
      </c>
      <c r="L6579" t="s">
        <v>34</v>
      </c>
      <c r="M6579" t="s">
        <v>6574</v>
      </c>
      <c r="N6579" t="s">
        <v>128</v>
      </c>
      <c r="O6579" t="s">
        <v>6026</v>
      </c>
      <c r="P6579" s="4">
        <v>12.96</v>
      </c>
      <c r="Q6579" s="4">
        <v>12.96</v>
      </c>
      <c r="R6579" s="4">
        <f t="shared" si="410"/>
        <v>0</v>
      </c>
      <c r="S6579" s="4">
        <f t="shared" si="411"/>
        <v>0</v>
      </c>
    </row>
    <row r="6580" spans="1:19" ht="15.6" x14ac:dyDescent="0.3">
      <c r="A6580" t="s">
        <v>6575</v>
      </c>
      <c r="B6580" s="1">
        <v>43409</v>
      </c>
      <c r="C6580" s="1">
        <v>43413</v>
      </c>
      <c r="D6580">
        <f t="shared" si="408"/>
        <v>2018</v>
      </c>
      <c r="E6580" t="str">
        <f t="shared" si="409"/>
        <v>Nov</v>
      </c>
      <c r="F6580" t="s">
        <v>37</v>
      </c>
      <c r="G6580" t="s">
        <v>210</v>
      </c>
      <c r="H6580" s="2" t="s">
        <v>22</v>
      </c>
      <c r="I6580" t="s">
        <v>39</v>
      </c>
      <c r="J6580" t="s">
        <v>33</v>
      </c>
      <c r="K6580">
        <v>92105</v>
      </c>
      <c r="L6580" t="s">
        <v>34</v>
      </c>
      <c r="M6580" t="s">
        <v>6574</v>
      </c>
      <c r="N6580" t="s">
        <v>128</v>
      </c>
      <c r="O6580" t="s">
        <v>6026</v>
      </c>
      <c r="P6580" s="4">
        <v>12.96</v>
      </c>
      <c r="Q6580" s="4">
        <v>100</v>
      </c>
      <c r="R6580" s="4">
        <f t="shared" si="410"/>
        <v>-87.039999999999992</v>
      </c>
      <c r="S6580" s="4">
        <f t="shared" si="411"/>
        <v>-13.055999999999999</v>
      </c>
    </row>
    <row r="6581" spans="1:19" ht="15.6" x14ac:dyDescent="0.3">
      <c r="A6581" t="s">
        <v>2062</v>
      </c>
      <c r="B6581" s="1">
        <v>43447</v>
      </c>
      <c r="C6581" s="1">
        <v>43452</v>
      </c>
      <c r="D6581">
        <f t="shared" si="408"/>
        <v>2018</v>
      </c>
      <c r="E6581" t="str">
        <f t="shared" si="409"/>
        <v>Dec</v>
      </c>
      <c r="F6581" t="s">
        <v>37</v>
      </c>
      <c r="G6581" t="s">
        <v>112</v>
      </c>
      <c r="H6581" s="2" t="s">
        <v>22</v>
      </c>
      <c r="I6581" t="s">
        <v>32</v>
      </c>
      <c r="J6581" t="s">
        <v>33</v>
      </c>
      <c r="K6581">
        <v>94122</v>
      </c>
      <c r="L6581" t="s">
        <v>34</v>
      </c>
      <c r="M6581" t="s">
        <v>6574</v>
      </c>
      <c r="N6581" t="s">
        <v>128</v>
      </c>
      <c r="O6581" t="s">
        <v>6026</v>
      </c>
      <c r="P6581" s="4">
        <v>38.880000000000003</v>
      </c>
      <c r="Q6581" s="4">
        <v>38.880000000000003</v>
      </c>
      <c r="R6581" s="4">
        <f t="shared" si="410"/>
        <v>0</v>
      </c>
      <c r="S6581" s="4">
        <f t="shared" si="411"/>
        <v>0</v>
      </c>
    </row>
    <row r="6582" spans="1:19" ht="15.6" x14ac:dyDescent="0.3">
      <c r="A6582" t="s">
        <v>4311</v>
      </c>
      <c r="B6582" s="1">
        <v>43452</v>
      </c>
      <c r="C6582" s="1">
        <v>43453</v>
      </c>
      <c r="D6582">
        <f t="shared" si="408"/>
        <v>2018</v>
      </c>
      <c r="E6582" t="str">
        <f t="shared" si="409"/>
        <v>Dec</v>
      </c>
      <c r="F6582" t="s">
        <v>20</v>
      </c>
      <c r="G6582" t="s">
        <v>112</v>
      </c>
      <c r="H6582" s="2" t="s">
        <v>22</v>
      </c>
      <c r="I6582" t="s">
        <v>47</v>
      </c>
      <c r="J6582" t="s">
        <v>33</v>
      </c>
      <c r="K6582">
        <v>90008</v>
      </c>
      <c r="L6582" t="s">
        <v>34</v>
      </c>
      <c r="M6582" t="s">
        <v>6574</v>
      </c>
      <c r="N6582" t="s">
        <v>128</v>
      </c>
      <c r="O6582" t="s">
        <v>6026</v>
      </c>
      <c r="P6582" s="4">
        <v>12.96</v>
      </c>
      <c r="Q6582" s="4">
        <v>12.96</v>
      </c>
      <c r="R6582" s="4">
        <f t="shared" si="410"/>
        <v>0</v>
      </c>
      <c r="S6582" s="4">
        <f t="shared" si="411"/>
        <v>0</v>
      </c>
    </row>
    <row r="6583" spans="1:19" ht="15.6" x14ac:dyDescent="0.3">
      <c r="A6583" t="s">
        <v>2327</v>
      </c>
      <c r="B6583" s="1">
        <v>43375</v>
      </c>
      <c r="C6583" s="1">
        <v>43378</v>
      </c>
      <c r="D6583">
        <f t="shared" si="408"/>
        <v>2018</v>
      </c>
      <c r="E6583" t="str">
        <f t="shared" si="409"/>
        <v>Oct</v>
      </c>
      <c r="F6583" t="s">
        <v>20</v>
      </c>
      <c r="G6583" t="s">
        <v>2025</v>
      </c>
      <c r="H6583" s="2" t="s">
        <v>22</v>
      </c>
      <c r="I6583" t="s">
        <v>712</v>
      </c>
      <c r="J6583" t="s">
        <v>250</v>
      </c>
      <c r="K6583">
        <v>37918</v>
      </c>
      <c r="L6583" t="s">
        <v>44</v>
      </c>
      <c r="M6583" t="s">
        <v>6574</v>
      </c>
      <c r="N6583" t="s">
        <v>128</v>
      </c>
      <c r="O6583" t="s">
        <v>6026</v>
      </c>
      <c r="P6583" s="4">
        <v>20.736000000000001</v>
      </c>
      <c r="Q6583" s="4">
        <v>18</v>
      </c>
      <c r="R6583" s="4">
        <f t="shared" si="410"/>
        <v>2.7360000000000007</v>
      </c>
      <c r="S6583" s="4">
        <f t="shared" si="411"/>
        <v>0.4104000000000001</v>
      </c>
    </row>
    <row r="6584" spans="1:19" ht="15.6" x14ac:dyDescent="0.3">
      <c r="A6584" t="s">
        <v>2889</v>
      </c>
      <c r="B6584" s="1">
        <v>43442</v>
      </c>
      <c r="C6584" s="1">
        <v>43444</v>
      </c>
      <c r="D6584">
        <f t="shared" si="408"/>
        <v>2018</v>
      </c>
      <c r="E6584" t="str">
        <f t="shared" si="409"/>
        <v>Dec</v>
      </c>
      <c r="F6584" t="s">
        <v>67</v>
      </c>
      <c r="G6584" t="s">
        <v>2016</v>
      </c>
      <c r="H6584" s="2" t="s">
        <v>22</v>
      </c>
      <c r="I6584" t="s">
        <v>61</v>
      </c>
      <c r="J6584" t="s">
        <v>62</v>
      </c>
      <c r="K6584">
        <v>10035</v>
      </c>
      <c r="L6584" t="s">
        <v>54</v>
      </c>
      <c r="M6584" t="s">
        <v>6574</v>
      </c>
      <c r="N6584" t="s">
        <v>128</v>
      </c>
      <c r="O6584" t="s">
        <v>6026</v>
      </c>
      <c r="P6584" s="4">
        <v>19.440000000000001</v>
      </c>
      <c r="Q6584" s="4">
        <v>18</v>
      </c>
      <c r="R6584" s="4">
        <f t="shared" si="410"/>
        <v>1.4400000000000013</v>
      </c>
      <c r="S6584" s="4">
        <f t="shared" si="411"/>
        <v>0.21600000000000019</v>
      </c>
    </row>
    <row r="6585" spans="1:19" x14ac:dyDescent="0.3">
      <c r="A6585" t="s">
        <v>3740</v>
      </c>
      <c r="B6585" s="1">
        <v>42640</v>
      </c>
      <c r="C6585" s="1">
        <v>42643</v>
      </c>
      <c r="D6585">
        <f t="shared" si="408"/>
        <v>2016</v>
      </c>
      <c r="E6585" t="str">
        <f t="shared" si="409"/>
        <v>Sep</v>
      </c>
      <c r="F6585" t="s">
        <v>67</v>
      </c>
      <c r="G6585" t="s">
        <v>21</v>
      </c>
      <c r="H6585" t="s">
        <v>51</v>
      </c>
      <c r="I6585" t="s">
        <v>97</v>
      </c>
      <c r="J6585" t="s">
        <v>89</v>
      </c>
      <c r="K6585">
        <v>48205</v>
      </c>
      <c r="L6585" t="s">
        <v>25</v>
      </c>
      <c r="M6585" t="s">
        <v>6574</v>
      </c>
      <c r="N6585" t="s">
        <v>128</v>
      </c>
      <c r="O6585" t="s">
        <v>6026</v>
      </c>
      <c r="P6585" s="4">
        <v>25.92</v>
      </c>
      <c r="Q6585" s="4">
        <v>25.92</v>
      </c>
      <c r="R6585" s="4">
        <f t="shared" si="410"/>
        <v>0</v>
      </c>
      <c r="S6585" s="4">
        <f t="shared" si="411"/>
        <v>0</v>
      </c>
    </row>
    <row r="6586" spans="1:19" ht="15.6" x14ac:dyDescent="0.3">
      <c r="A6586" t="s">
        <v>6576</v>
      </c>
      <c r="B6586" s="1">
        <v>42147</v>
      </c>
      <c r="C6586" s="1">
        <v>42151</v>
      </c>
      <c r="D6586">
        <f t="shared" si="408"/>
        <v>2015</v>
      </c>
      <c r="E6586" t="str">
        <f t="shared" si="409"/>
        <v>May</v>
      </c>
      <c r="F6586" t="s">
        <v>37</v>
      </c>
      <c r="G6586" t="s">
        <v>993</v>
      </c>
      <c r="H6586" s="2" t="s">
        <v>22</v>
      </c>
      <c r="I6586" t="s">
        <v>2667</v>
      </c>
      <c r="J6586" t="s">
        <v>70</v>
      </c>
      <c r="K6586">
        <v>98006</v>
      </c>
      <c r="L6586" t="s">
        <v>34</v>
      </c>
      <c r="M6586" t="s">
        <v>6577</v>
      </c>
      <c r="N6586" t="s">
        <v>128</v>
      </c>
      <c r="O6586" t="s">
        <v>6026</v>
      </c>
      <c r="P6586" s="4">
        <v>12.96</v>
      </c>
      <c r="Q6586" s="4">
        <v>12.96</v>
      </c>
      <c r="R6586" s="4">
        <f t="shared" si="410"/>
        <v>0</v>
      </c>
      <c r="S6586" s="4">
        <f t="shared" si="411"/>
        <v>0</v>
      </c>
    </row>
    <row r="6587" spans="1:19" ht="15.6" x14ac:dyDescent="0.3">
      <c r="A6587" t="s">
        <v>3228</v>
      </c>
      <c r="B6587" s="1">
        <v>43296</v>
      </c>
      <c r="C6587" s="1">
        <v>43298</v>
      </c>
      <c r="D6587">
        <f t="shared" si="408"/>
        <v>2018</v>
      </c>
      <c r="E6587" t="str">
        <f t="shared" si="409"/>
        <v>Jul</v>
      </c>
      <c r="F6587" t="s">
        <v>20</v>
      </c>
      <c r="G6587" t="s">
        <v>1133</v>
      </c>
      <c r="H6587" s="2" t="s">
        <v>22</v>
      </c>
      <c r="I6587" t="s">
        <v>2122</v>
      </c>
      <c r="J6587" t="s">
        <v>158</v>
      </c>
      <c r="K6587">
        <v>23434</v>
      </c>
      <c r="L6587" t="s">
        <v>44</v>
      </c>
      <c r="M6587" t="s">
        <v>6577</v>
      </c>
      <c r="N6587" t="s">
        <v>128</v>
      </c>
      <c r="O6587" t="s">
        <v>6026</v>
      </c>
      <c r="P6587" s="4">
        <v>12.96</v>
      </c>
      <c r="Q6587" s="4">
        <v>12.96</v>
      </c>
      <c r="R6587" s="4">
        <f t="shared" si="410"/>
        <v>0</v>
      </c>
      <c r="S6587" s="4">
        <f t="shared" si="411"/>
        <v>0</v>
      </c>
    </row>
    <row r="6588" spans="1:19" ht="15.6" x14ac:dyDescent="0.3">
      <c r="A6588" t="s">
        <v>6148</v>
      </c>
      <c r="B6588" s="1">
        <v>42457</v>
      </c>
      <c r="C6588" s="1">
        <v>42462</v>
      </c>
      <c r="D6588">
        <f t="shared" si="408"/>
        <v>2016</v>
      </c>
      <c r="E6588" t="str">
        <f t="shared" si="409"/>
        <v>Mar</v>
      </c>
      <c r="F6588" t="s">
        <v>37</v>
      </c>
      <c r="G6588" t="s">
        <v>1442</v>
      </c>
      <c r="H6588" s="2" t="s">
        <v>22</v>
      </c>
      <c r="I6588" t="s">
        <v>100</v>
      </c>
      <c r="J6588" t="s">
        <v>101</v>
      </c>
      <c r="K6588">
        <v>19120</v>
      </c>
      <c r="L6588" t="s">
        <v>54</v>
      </c>
      <c r="M6588" t="s">
        <v>6577</v>
      </c>
      <c r="N6588" t="s">
        <v>128</v>
      </c>
      <c r="O6588" t="s">
        <v>6026</v>
      </c>
      <c r="P6588" s="4">
        <v>15.552</v>
      </c>
      <c r="Q6588" s="4">
        <v>18</v>
      </c>
      <c r="R6588" s="4">
        <f t="shared" si="410"/>
        <v>-2.4480000000000004</v>
      </c>
      <c r="S6588" s="4">
        <f t="shared" si="411"/>
        <v>-0.36720000000000003</v>
      </c>
    </row>
    <row r="6589" spans="1:19" ht="15.6" x14ac:dyDescent="0.3">
      <c r="A6589" t="s">
        <v>230</v>
      </c>
      <c r="B6589" s="1">
        <v>42549</v>
      </c>
      <c r="C6589" s="1">
        <v>42554</v>
      </c>
      <c r="D6589">
        <f t="shared" si="408"/>
        <v>2016</v>
      </c>
      <c r="E6589" t="str">
        <f t="shared" si="409"/>
        <v>Jun</v>
      </c>
      <c r="F6589" t="s">
        <v>67</v>
      </c>
      <c r="G6589" t="s">
        <v>231</v>
      </c>
      <c r="H6589" s="2" t="s">
        <v>22</v>
      </c>
      <c r="I6589" t="s">
        <v>232</v>
      </c>
      <c r="J6589" t="s">
        <v>233</v>
      </c>
      <c r="K6589">
        <v>45373</v>
      </c>
      <c r="L6589" t="s">
        <v>54</v>
      </c>
      <c r="M6589" t="s">
        <v>6577</v>
      </c>
      <c r="N6589" t="s">
        <v>128</v>
      </c>
      <c r="O6589" t="s">
        <v>6026</v>
      </c>
      <c r="P6589" s="4">
        <v>15.552</v>
      </c>
      <c r="Q6589" s="4">
        <v>18</v>
      </c>
      <c r="R6589" s="4">
        <f t="shared" si="410"/>
        <v>-2.4480000000000004</v>
      </c>
      <c r="S6589" s="4">
        <f t="shared" si="411"/>
        <v>-0.36720000000000003</v>
      </c>
    </row>
    <row r="6590" spans="1:19" ht="15.6" x14ac:dyDescent="0.3">
      <c r="A6590" t="s">
        <v>2639</v>
      </c>
      <c r="B6590" s="1">
        <v>42400</v>
      </c>
      <c r="C6590" s="1">
        <v>42405</v>
      </c>
      <c r="D6590">
        <f t="shared" si="408"/>
        <v>2016</v>
      </c>
      <c r="E6590" t="str">
        <f t="shared" si="409"/>
        <v>Jan</v>
      </c>
      <c r="F6590" t="s">
        <v>67</v>
      </c>
      <c r="G6590" t="s">
        <v>2156</v>
      </c>
      <c r="H6590" s="2" t="s">
        <v>22</v>
      </c>
      <c r="I6590" t="s">
        <v>1116</v>
      </c>
      <c r="J6590" t="s">
        <v>807</v>
      </c>
      <c r="K6590">
        <v>55407</v>
      </c>
      <c r="L6590" t="s">
        <v>25</v>
      </c>
      <c r="M6590" t="s">
        <v>6577</v>
      </c>
      <c r="N6590" t="s">
        <v>128</v>
      </c>
      <c r="O6590" t="s">
        <v>6026</v>
      </c>
      <c r="P6590" s="4">
        <v>12.96</v>
      </c>
      <c r="Q6590" s="4">
        <v>12.96</v>
      </c>
      <c r="R6590" s="4">
        <f t="shared" si="410"/>
        <v>0</v>
      </c>
      <c r="S6590" s="4">
        <f t="shared" si="411"/>
        <v>0</v>
      </c>
    </row>
    <row r="6591" spans="1:19" ht="15.6" x14ac:dyDescent="0.3">
      <c r="A6591" t="s">
        <v>3086</v>
      </c>
      <c r="B6591" s="1">
        <v>42667</v>
      </c>
      <c r="C6591" s="1">
        <v>42673</v>
      </c>
      <c r="D6591">
        <f t="shared" si="408"/>
        <v>2016</v>
      </c>
      <c r="E6591" t="str">
        <f t="shared" si="409"/>
        <v>Oct</v>
      </c>
      <c r="F6591" t="s">
        <v>37</v>
      </c>
      <c r="G6591" t="s">
        <v>2064</v>
      </c>
      <c r="H6591" s="2" t="s">
        <v>22</v>
      </c>
      <c r="I6591" t="s">
        <v>113</v>
      </c>
      <c r="J6591" t="s">
        <v>109</v>
      </c>
      <c r="K6591">
        <v>77041</v>
      </c>
      <c r="L6591" t="s">
        <v>25</v>
      </c>
      <c r="M6591" t="s">
        <v>6577</v>
      </c>
      <c r="N6591" t="s">
        <v>128</v>
      </c>
      <c r="O6591" t="s">
        <v>6026</v>
      </c>
      <c r="P6591" s="4">
        <v>15.552</v>
      </c>
      <c r="Q6591" s="4">
        <v>18</v>
      </c>
      <c r="R6591" s="4">
        <f t="shared" si="410"/>
        <v>-2.4480000000000004</v>
      </c>
      <c r="S6591" s="4">
        <f t="shared" si="411"/>
        <v>-0.36720000000000003</v>
      </c>
    </row>
    <row r="6592" spans="1:19" x14ac:dyDescent="0.3">
      <c r="A6592" t="s">
        <v>3551</v>
      </c>
      <c r="B6592" s="1">
        <v>43023</v>
      </c>
      <c r="C6592" s="1">
        <v>43029</v>
      </c>
      <c r="D6592">
        <f t="shared" si="408"/>
        <v>2017</v>
      </c>
      <c r="E6592" t="str">
        <f t="shared" si="409"/>
        <v>Oct</v>
      </c>
      <c r="F6592" t="s">
        <v>37</v>
      </c>
      <c r="G6592" t="s">
        <v>1683</v>
      </c>
      <c r="H6592" t="s">
        <v>51</v>
      </c>
      <c r="I6592" t="s">
        <v>502</v>
      </c>
      <c r="J6592" t="s">
        <v>503</v>
      </c>
      <c r="K6592">
        <v>73120</v>
      </c>
      <c r="L6592" t="s">
        <v>25</v>
      </c>
      <c r="M6592" t="s">
        <v>6577</v>
      </c>
      <c r="N6592" t="s">
        <v>128</v>
      </c>
      <c r="O6592" t="s">
        <v>6026</v>
      </c>
      <c r="P6592" s="4">
        <v>12.96</v>
      </c>
      <c r="Q6592" s="4">
        <v>12.96</v>
      </c>
      <c r="R6592" s="4">
        <f t="shared" si="410"/>
        <v>0</v>
      </c>
      <c r="S6592" s="4">
        <f t="shared" si="411"/>
        <v>0</v>
      </c>
    </row>
    <row r="6593" spans="1:19" ht="15.6" x14ac:dyDescent="0.3">
      <c r="A6593" t="s">
        <v>863</v>
      </c>
      <c r="B6593" s="1">
        <v>43302</v>
      </c>
      <c r="C6593" s="1">
        <v>43306</v>
      </c>
      <c r="D6593">
        <f t="shared" si="408"/>
        <v>2018</v>
      </c>
      <c r="E6593" t="str">
        <f t="shared" si="409"/>
        <v>Jul</v>
      </c>
      <c r="F6593" t="s">
        <v>37</v>
      </c>
      <c r="G6593" t="s">
        <v>864</v>
      </c>
      <c r="H6593" s="2" t="s">
        <v>22</v>
      </c>
      <c r="I6593" t="s">
        <v>39</v>
      </c>
      <c r="J6593" t="s">
        <v>33</v>
      </c>
      <c r="K6593">
        <v>92024</v>
      </c>
      <c r="L6593" t="s">
        <v>34</v>
      </c>
      <c r="M6593" t="s">
        <v>6578</v>
      </c>
      <c r="N6593" t="s">
        <v>128</v>
      </c>
      <c r="O6593" t="s">
        <v>6026</v>
      </c>
      <c r="P6593" s="4">
        <v>16.34</v>
      </c>
      <c r="Q6593" s="4">
        <v>18</v>
      </c>
      <c r="R6593" s="4">
        <f t="shared" si="410"/>
        <v>-1.6600000000000001</v>
      </c>
      <c r="S6593" s="4">
        <f t="shared" si="411"/>
        <v>-0.249</v>
      </c>
    </row>
    <row r="6594" spans="1:19" ht="15.6" x14ac:dyDescent="0.3">
      <c r="A6594" t="s">
        <v>5031</v>
      </c>
      <c r="B6594" s="1">
        <v>43421</v>
      </c>
      <c r="C6594" s="1">
        <v>43425</v>
      </c>
      <c r="D6594">
        <f t="shared" ref="D6594:D6657" si="412">YEAR(B6594)</f>
        <v>2018</v>
      </c>
      <c r="E6594" t="str">
        <f t="shared" ref="E6594:E6657" si="413">TEXT(B6594,"mmm")</f>
        <v>Nov</v>
      </c>
      <c r="F6594" t="s">
        <v>37</v>
      </c>
      <c r="G6594" t="s">
        <v>828</v>
      </c>
      <c r="H6594" s="2" t="s">
        <v>22</v>
      </c>
      <c r="I6594" t="s">
        <v>1892</v>
      </c>
      <c r="J6594" t="s">
        <v>242</v>
      </c>
      <c r="K6594">
        <v>97123</v>
      </c>
      <c r="L6594" t="s">
        <v>34</v>
      </c>
      <c r="M6594" t="s">
        <v>6578</v>
      </c>
      <c r="N6594" t="s">
        <v>128</v>
      </c>
      <c r="O6594" t="s">
        <v>6026</v>
      </c>
      <c r="P6594" s="4">
        <v>19.608000000000001</v>
      </c>
      <c r="Q6594" s="4">
        <v>18</v>
      </c>
      <c r="R6594" s="4">
        <f t="shared" si="410"/>
        <v>1.6080000000000005</v>
      </c>
      <c r="S6594" s="4">
        <f t="shared" si="411"/>
        <v>0.24120000000000008</v>
      </c>
    </row>
    <row r="6595" spans="1:19" ht="15.6" x14ac:dyDescent="0.3">
      <c r="A6595" t="s">
        <v>5106</v>
      </c>
      <c r="B6595" s="1">
        <v>42296</v>
      </c>
      <c r="C6595" s="1">
        <v>42299</v>
      </c>
      <c r="D6595">
        <f t="shared" si="412"/>
        <v>2015</v>
      </c>
      <c r="E6595" t="str">
        <f t="shared" si="413"/>
        <v>Oct</v>
      </c>
      <c r="F6595" t="s">
        <v>67</v>
      </c>
      <c r="G6595" t="s">
        <v>488</v>
      </c>
      <c r="H6595" s="2" t="s">
        <v>22</v>
      </c>
      <c r="I6595" t="s">
        <v>32</v>
      </c>
      <c r="J6595" t="s">
        <v>33</v>
      </c>
      <c r="K6595">
        <v>94110</v>
      </c>
      <c r="L6595" t="s">
        <v>34</v>
      </c>
      <c r="M6595" t="s">
        <v>6579</v>
      </c>
      <c r="N6595" t="s">
        <v>128</v>
      </c>
      <c r="O6595" t="s">
        <v>6026</v>
      </c>
      <c r="P6595" s="4">
        <v>146.72999999999999</v>
      </c>
      <c r="Q6595" s="4">
        <v>146.72999999999999</v>
      </c>
      <c r="R6595" s="4">
        <f t="shared" ref="R6595:R6658" si="414">P6595-Q6595</f>
        <v>0</v>
      </c>
      <c r="S6595" s="4">
        <f t="shared" ref="S6595:S6658" si="415">0.15*R6595</f>
        <v>0</v>
      </c>
    </row>
    <row r="6596" spans="1:19" x14ac:dyDescent="0.3">
      <c r="A6596" t="s">
        <v>6580</v>
      </c>
      <c r="B6596" s="1">
        <v>43234</v>
      </c>
      <c r="C6596" s="1">
        <v>43239</v>
      </c>
      <c r="D6596">
        <f t="shared" si="412"/>
        <v>2018</v>
      </c>
      <c r="E6596" t="str">
        <f t="shared" si="413"/>
        <v>May</v>
      </c>
      <c r="F6596" t="s">
        <v>37</v>
      </c>
      <c r="G6596" t="s">
        <v>866</v>
      </c>
      <c r="H6596" t="s">
        <v>51</v>
      </c>
      <c r="I6596" t="s">
        <v>69</v>
      </c>
      <c r="J6596" t="s">
        <v>70</v>
      </c>
      <c r="K6596">
        <v>98103</v>
      </c>
      <c r="L6596" t="s">
        <v>34</v>
      </c>
      <c r="M6596" t="s">
        <v>6579</v>
      </c>
      <c r="N6596" t="s">
        <v>128</v>
      </c>
      <c r="O6596" t="s">
        <v>6026</v>
      </c>
      <c r="P6596" s="4">
        <v>440.19</v>
      </c>
      <c r="Q6596" s="4">
        <v>440.19</v>
      </c>
      <c r="R6596" s="4">
        <f t="shared" si="414"/>
        <v>0</v>
      </c>
      <c r="S6596" s="4">
        <f t="shared" si="415"/>
        <v>0</v>
      </c>
    </row>
    <row r="6597" spans="1:19" ht="15.6" x14ac:dyDescent="0.3">
      <c r="A6597" t="s">
        <v>2465</v>
      </c>
      <c r="B6597" s="1">
        <v>43361</v>
      </c>
      <c r="C6597" s="1">
        <v>43365</v>
      </c>
      <c r="D6597">
        <f t="shared" si="412"/>
        <v>2018</v>
      </c>
      <c r="E6597" t="str">
        <f t="shared" si="413"/>
        <v>Sep</v>
      </c>
      <c r="F6597" t="s">
        <v>37</v>
      </c>
      <c r="G6597" t="s">
        <v>2220</v>
      </c>
      <c r="H6597" s="2" t="s">
        <v>22</v>
      </c>
      <c r="I6597" t="s">
        <v>182</v>
      </c>
      <c r="J6597" t="s">
        <v>183</v>
      </c>
      <c r="K6597">
        <v>31907</v>
      </c>
      <c r="L6597" t="s">
        <v>44</v>
      </c>
      <c r="M6597" t="s">
        <v>6579</v>
      </c>
      <c r="N6597" t="s">
        <v>128</v>
      </c>
      <c r="O6597" t="s">
        <v>6026</v>
      </c>
      <c r="P6597" s="4">
        <v>244.55</v>
      </c>
      <c r="Q6597" s="4">
        <v>244.55</v>
      </c>
      <c r="R6597" s="4">
        <f t="shared" si="414"/>
        <v>0</v>
      </c>
      <c r="S6597" s="4">
        <f t="shared" si="415"/>
        <v>0</v>
      </c>
    </row>
    <row r="6598" spans="1:19" x14ac:dyDescent="0.3">
      <c r="A6598" t="s">
        <v>55</v>
      </c>
      <c r="B6598" s="1">
        <v>42369</v>
      </c>
      <c r="C6598" s="1">
        <v>42376</v>
      </c>
      <c r="D6598">
        <f t="shared" si="412"/>
        <v>2015</v>
      </c>
      <c r="E6598" t="str">
        <f t="shared" si="413"/>
        <v>Dec</v>
      </c>
      <c r="F6598" t="s">
        <v>37</v>
      </c>
      <c r="G6598" t="s">
        <v>56</v>
      </c>
      <c r="H6598" t="s">
        <v>22</v>
      </c>
      <c r="I6598" t="s">
        <v>57</v>
      </c>
      <c r="J6598" t="s">
        <v>58</v>
      </c>
      <c r="K6598">
        <v>2908</v>
      </c>
      <c r="L6598" t="s">
        <v>54</v>
      </c>
      <c r="M6598" t="s">
        <v>6579</v>
      </c>
      <c r="N6598" t="s">
        <v>128</v>
      </c>
      <c r="O6598" t="s">
        <v>6026</v>
      </c>
      <c r="P6598" s="4">
        <v>195.64</v>
      </c>
      <c r="Q6598" s="4">
        <v>195.64</v>
      </c>
      <c r="R6598" s="4">
        <f t="shared" si="414"/>
        <v>0</v>
      </c>
      <c r="S6598" s="4">
        <f t="shared" si="415"/>
        <v>0</v>
      </c>
    </row>
    <row r="6599" spans="1:19" ht="15.6" x14ac:dyDescent="0.3">
      <c r="A6599" t="s">
        <v>6581</v>
      </c>
      <c r="B6599" s="1">
        <v>42731</v>
      </c>
      <c r="C6599" s="1">
        <v>42734</v>
      </c>
      <c r="D6599">
        <f t="shared" si="412"/>
        <v>2016</v>
      </c>
      <c r="E6599" t="str">
        <f t="shared" si="413"/>
        <v>Dec</v>
      </c>
      <c r="F6599" t="s">
        <v>20</v>
      </c>
      <c r="G6599" t="s">
        <v>2721</v>
      </c>
      <c r="H6599" s="2" t="s">
        <v>22</v>
      </c>
      <c r="I6599" t="s">
        <v>447</v>
      </c>
      <c r="J6599" t="s">
        <v>148</v>
      </c>
      <c r="K6599">
        <v>54703</v>
      </c>
      <c r="L6599" t="s">
        <v>25</v>
      </c>
      <c r="M6599" t="s">
        <v>6579</v>
      </c>
      <c r="N6599" t="s">
        <v>128</v>
      </c>
      <c r="O6599" t="s">
        <v>6026</v>
      </c>
      <c r="P6599" s="4">
        <v>195.64</v>
      </c>
      <c r="Q6599" s="4">
        <v>195.64</v>
      </c>
      <c r="R6599" s="4">
        <f t="shared" si="414"/>
        <v>0</v>
      </c>
      <c r="S6599" s="4">
        <f t="shared" si="415"/>
        <v>0</v>
      </c>
    </row>
    <row r="6600" spans="1:19" ht="15.6" x14ac:dyDescent="0.3">
      <c r="A6600" t="s">
        <v>440</v>
      </c>
      <c r="B6600" s="1">
        <v>42715</v>
      </c>
      <c r="C6600" s="1">
        <v>42720</v>
      </c>
      <c r="D6600">
        <f t="shared" si="412"/>
        <v>2016</v>
      </c>
      <c r="E6600" t="str">
        <f t="shared" si="413"/>
        <v>Dec</v>
      </c>
      <c r="F6600" t="s">
        <v>37</v>
      </c>
      <c r="G6600" t="s">
        <v>441</v>
      </c>
      <c r="H6600" s="2" t="s">
        <v>22</v>
      </c>
      <c r="I6600" t="s">
        <v>338</v>
      </c>
      <c r="J6600" t="s">
        <v>75</v>
      </c>
      <c r="K6600">
        <v>80906</v>
      </c>
      <c r="L6600" t="s">
        <v>34</v>
      </c>
      <c r="M6600" t="s">
        <v>6582</v>
      </c>
      <c r="N6600" t="s">
        <v>128</v>
      </c>
      <c r="O6600" t="s">
        <v>6026</v>
      </c>
      <c r="P6600" s="4">
        <v>27.696000000000002</v>
      </c>
      <c r="Q6600" s="4">
        <v>27.696000000000002</v>
      </c>
      <c r="R6600" s="4">
        <f t="shared" si="414"/>
        <v>0</v>
      </c>
      <c r="S6600" s="4">
        <f t="shared" si="415"/>
        <v>0</v>
      </c>
    </row>
    <row r="6601" spans="1:19" x14ac:dyDescent="0.3">
      <c r="A6601" t="s">
        <v>5063</v>
      </c>
      <c r="B6601" s="1">
        <v>43312</v>
      </c>
      <c r="C6601" s="1">
        <v>43316</v>
      </c>
      <c r="D6601">
        <f t="shared" si="412"/>
        <v>2018</v>
      </c>
      <c r="E6601" t="str">
        <f t="shared" si="413"/>
        <v>Jul</v>
      </c>
      <c r="F6601" t="s">
        <v>37</v>
      </c>
      <c r="G6601" t="s">
        <v>1274</v>
      </c>
      <c r="H6601" t="s">
        <v>22</v>
      </c>
      <c r="I6601" t="s">
        <v>52</v>
      </c>
      <c r="J6601" t="s">
        <v>53</v>
      </c>
      <c r="K6601">
        <v>19805</v>
      </c>
      <c r="L6601" t="s">
        <v>54</v>
      </c>
      <c r="M6601" t="s">
        <v>6582</v>
      </c>
      <c r="N6601" t="s">
        <v>128</v>
      </c>
      <c r="O6601" t="s">
        <v>6026</v>
      </c>
      <c r="P6601" s="4">
        <v>11.54</v>
      </c>
      <c r="Q6601" s="4">
        <v>11.54</v>
      </c>
      <c r="R6601" s="4">
        <f t="shared" si="414"/>
        <v>0</v>
      </c>
      <c r="S6601" s="4">
        <f t="shared" si="415"/>
        <v>0</v>
      </c>
    </row>
    <row r="6602" spans="1:19" x14ac:dyDescent="0.3">
      <c r="A6602" t="s">
        <v>5001</v>
      </c>
      <c r="B6602" s="1">
        <v>42976</v>
      </c>
      <c r="C6602" s="1">
        <v>42980</v>
      </c>
      <c r="D6602">
        <f t="shared" si="412"/>
        <v>2017</v>
      </c>
      <c r="E6602" t="str">
        <f t="shared" si="413"/>
        <v>Aug</v>
      </c>
      <c r="F6602" t="s">
        <v>37</v>
      </c>
      <c r="G6602" t="s">
        <v>748</v>
      </c>
      <c r="H6602" t="s">
        <v>51</v>
      </c>
      <c r="I6602" t="s">
        <v>23</v>
      </c>
      <c r="J6602" t="s">
        <v>24</v>
      </c>
      <c r="K6602">
        <v>60610</v>
      </c>
      <c r="L6602" t="s">
        <v>25</v>
      </c>
      <c r="M6602" t="s">
        <v>6582</v>
      </c>
      <c r="N6602" t="s">
        <v>128</v>
      </c>
      <c r="O6602" t="s">
        <v>6026</v>
      </c>
      <c r="P6602" s="4">
        <v>64.623999999999995</v>
      </c>
      <c r="Q6602" s="4">
        <v>64.623999999999995</v>
      </c>
      <c r="R6602" s="4">
        <f t="shared" si="414"/>
        <v>0</v>
      </c>
      <c r="S6602" s="4">
        <f t="shared" si="415"/>
        <v>0</v>
      </c>
    </row>
    <row r="6603" spans="1:19" ht="15.6" x14ac:dyDescent="0.3">
      <c r="A6603" t="s">
        <v>1638</v>
      </c>
      <c r="B6603" s="1">
        <v>42358</v>
      </c>
      <c r="C6603" s="1">
        <v>42360</v>
      </c>
      <c r="D6603">
        <f t="shared" si="412"/>
        <v>2015</v>
      </c>
      <c r="E6603" t="str">
        <f t="shared" si="413"/>
        <v>Dec</v>
      </c>
      <c r="F6603" t="s">
        <v>20</v>
      </c>
      <c r="G6603" t="s">
        <v>1297</v>
      </c>
      <c r="H6603" s="2" t="s">
        <v>22</v>
      </c>
      <c r="I6603" t="s">
        <v>955</v>
      </c>
      <c r="J6603" t="s">
        <v>178</v>
      </c>
      <c r="K6603">
        <v>85705</v>
      </c>
      <c r="L6603" t="s">
        <v>34</v>
      </c>
      <c r="M6603" t="s">
        <v>6583</v>
      </c>
      <c r="N6603" t="s">
        <v>128</v>
      </c>
      <c r="O6603" t="s">
        <v>6026</v>
      </c>
      <c r="P6603" s="4">
        <v>8.4480000000000004</v>
      </c>
      <c r="Q6603" s="4">
        <v>100</v>
      </c>
      <c r="R6603" s="4">
        <f t="shared" si="414"/>
        <v>-91.551999999999992</v>
      </c>
      <c r="S6603" s="4">
        <f t="shared" si="415"/>
        <v>-13.732799999999999</v>
      </c>
    </row>
    <row r="6604" spans="1:19" ht="15.6" x14ac:dyDescent="0.3">
      <c r="A6604" t="s">
        <v>409</v>
      </c>
      <c r="B6604" s="1">
        <v>42272</v>
      </c>
      <c r="C6604" s="1">
        <v>42277</v>
      </c>
      <c r="D6604">
        <f t="shared" si="412"/>
        <v>2015</v>
      </c>
      <c r="E6604" t="str">
        <f t="shared" si="413"/>
        <v>Sep</v>
      </c>
      <c r="F6604" t="s">
        <v>37</v>
      </c>
      <c r="G6604" t="s">
        <v>133</v>
      </c>
      <c r="H6604" s="2" t="s">
        <v>22</v>
      </c>
      <c r="I6604" t="s">
        <v>113</v>
      </c>
      <c r="J6604" t="s">
        <v>109</v>
      </c>
      <c r="K6604">
        <v>77041</v>
      </c>
      <c r="L6604" t="s">
        <v>25</v>
      </c>
      <c r="M6604" t="s">
        <v>6583</v>
      </c>
      <c r="N6604" t="s">
        <v>128</v>
      </c>
      <c r="O6604" t="s">
        <v>6026</v>
      </c>
      <c r="P6604" s="4">
        <v>33.792000000000002</v>
      </c>
      <c r="Q6604" s="4">
        <v>33.792000000000002</v>
      </c>
      <c r="R6604" s="4">
        <f t="shared" si="414"/>
        <v>0</v>
      </c>
      <c r="S6604" s="4">
        <f t="shared" si="415"/>
        <v>0</v>
      </c>
    </row>
    <row r="6605" spans="1:19" ht="15.6" x14ac:dyDescent="0.3">
      <c r="A6605" t="s">
        <v>4795</v>
      </c>
      <c r="B6605" s="1">
        <v>42324</v>
      </c>
      <c r="C6605" s="1">
        <v>42329</v>
      </c>
      <c r="D6605">
        <f t="shared" si="412"/>
        <v>2015</v>
      </c>
      <c r="E6605" t="str">
        <f t="shared" si="413"/>
        <v>Nov</v>
      </c>
      <c r="F6605" t="s">
        <v>37</v>
      </c>
      <c r="G6605" t="s">
        <v>1361</v>
      </c>
      <c r="H6605" s="2" t="s">
        <v>22</v>
      </c>
      <c r="I6605" t="s">
        <v>1985</v>
      </c>
      <c r="J6605" t="s">
        <v>653</v>
      </c>
      <c r="K6605">
        <v>47401</v>
      </c>
      <c r="L6605" t="s">
        <v>25</v>
      </c>
      <c r="M6605" t="s">
        <v>6583</v>
      </c>
      <c r="N6605" t="s">
        <v>128</v>
      </c>
      <c r="O6605" t="s">
        <v>6026</v>
      </c>
      <c r="P6605" s="4">
        <v>31.68</v>
      </c>
      <c r="Q6605" s="4">
        <v>31.68</v>
      </c>
      <c r="R6605" s="4">
        <f t="shared" si="414"/>
        <v>0</v>
      </c>
      <c r="S6605" s="4">
        <f t="shared" si="415"/>
        <v>0</v>
      </c>
    </row>
    <row r="6606" spans="1:19" ht="15.6" x14ac:dyDescent="0.3">
      <c r="A6606" t="s">
        <v>6584</v>
      </c>
      <c r="B6606" s="1">
        <v>42955</v>
      </c>
      <c r="C6606" s="1">
        <v>42961</v>
      </c>
      <c r="D6606">
        <f t="shared" si="412"/>
        <v>2017</v>
      </c>
      <c r="E6606" t="str">
        <f t="shared" si="413"/>
        <v>Aug</v>
      </c>
      <c r="F6606" t="s">
        <v>37</v>
      </c>
      <c r="G6606" t="s">
        <v>776</v>
      </c>
      <c r="H6606" s="2" t="s">
        <v>22</v>
      </c>
      <c r="I6606" t="s">
        <v>502</v>
      </c>
      <c r="J6606" t="s">
        <v>503</v>
      </c>
      <c r="K6606">
        <v>73120</v>
      </c>
      <c r="L6606" t="s">
        <v>25</v>
      </c>
      <c r="M6606" t="s">
        <v>6583</v>
      </c>
      <c r="N6606" t="s">
        <v>128</v>
      </c>
      <c r="O6606" t="s">
        <v>6026</v>
      </c>
      <c r="P6606" s="4">
        <v>10.56</v>
      </c>
      <c r="Q6606" s="4">
        <v>18</v>
      </c>
      <c r="R6606" s="4">
        <f t="shared" si="414"/>
        <v>-7.4399999999999995</v>
      </c>
      <c r="S6606" s="4">
        <f t="shared" si="415"/>
        <v>-1.1159999999999999</v>
      </c>
    </row>
    <row r="6607" spans="1:19" x14ac:dyDescent="0.3">
      <c r="A6607" t="s">
        <v>2567</v>
      </c>
      <c r="B6607" s="1">
        <v>43094</v>
      </c>
      <c r="C6607" s="1">
        <v>43098</v>
      </c>
      <c r="D6607">
        <f t="shared" si="412"/>
        <v>2017</v>
      </c>
      <c r="E6607" t="str">
        <f t="shared" si="413"/>
        <v>Dec</v>
      </c>
      <c r="F6607" t="s">
        <v>37</v>
      </c>
      <c r="G6607" t="s">
        <v>2568</v>
      </c>
      <c r="H6607" t="s">
        <v>51</v>
      </c>
      <c r="I6607" t="s">
        <v>281</v>
      </c>
      <c r="J6607" t="s">
        <v>93</v>
      </c>
      <c r="K6607">
        <v>72701</v>
      </c>
      <c r="L6607" t="s">
        <v>44</v>
      </c>
      <c r="M6607" t="s">
        <v>6585</v>
      </c>
      <c r="N6607" t="s">
        <v>128</v>
      </c>
      <c r="O6607" t="s">
        <v>6026</v>
      </c>
      <c r="P6607" s="4">
        <v>106.32</v>
      </c>
      <c r="Q6607" s="4">
        <v>106.32</v>
      </c>
      <c r="R6607" s="4">
        <f t="shared" si="414"/>
        <v>0</v>
      </c>
      <c r="S6607" s="4">
        <f t="shared" si="415"/>
        <v>0</v>
      </c>
    </row>
    <row r="6608" spans="1:19" ht="15.6" x14ac:dyDescent="0.3">
      <c r="A6608" t="s">
        <v>3548</v>
      </c>
      <c r="B6608" s="1">
        <v>42366</v>
      </c>
      <c r="C6608" s="1">
        <v>42370</v>
      </c>
      <c r="D6608">
        <f t="shared" si="412"/>
        <v>2015</v>
      </c>
      <c r="E6608" t="str">
        <f t="shared" si="413"/>
        <v>Dec</v>
      </c>
      <c r="F6608" t="s">
        <v>37</v>
      </c>
      <c r="G6608" t="s">
        <v>1323</v>
      </c>
      <c r="H6608" s="2" t="s">
        <v>22</v>
      </c>
      <c r="I6608" t="s">
        <v>3549</v>
      </c>
      <c r="J6608" t="s">
        <v>314</v>
      </c>
      <c r="K6608">
        <v>1915</v>
      </c>
      <c r="L6608" t="s">
        <v>54</v>
      </c>
      <c r="M6608" t="s">
        <v>6585</v>
      </c>
      <c r="N6608" t="s">
        <v>128</v>
      </c>
      <c r="O6608" t="s">
        <v>6026</v>
      </c>
      <c r="P6608" s="4">
        <v>141.76</v>
      </c>
      <c r="Q6608" s="4">
        <v>141.76</v>
      </c>
      <c r="R6608" s="4">
        <f t="shared" si="414"/>
        <v>0</v>
      </c>
      <c r="S6608" s="4">
        <f t="shared" si="415"/>
        <v>0</v>
      </c>
    </row>
    <row r="6609" spans="1:19" ht="15.6" x14ac:dyDescent="0.3">
      <c r="A6609" t="s">
        <v>6586</v>
      </c>
      <c r="B6609" s="1">
        <v>42730</v>
      </c>
      <c r="C6609" s="1">
        <v>42734</v>
      </c>
      <c r="D6609">
        <f t="shared" si="412"/>
        <v>2016</v>
      </c>
      <c r="E6609" t="str">
        <f t="shared" si="413"/>
        <v>Dec</v>
      </c>
      <c r="F6609" t="s">
        <v>67</v>
      </c>
      <c r="G6609" t="s">
        <v>3213</v>
      </c>
      <c r="H6609" s="2" t="s">
        <v>22</v>
      </c>
      <c r="I6609" t="s">
        <v>61</v>
      </c>
      <c r="J6609" t="s">
        <v>62</v>
      </c>
      <c r="K6609">
        <v>10009</v>
      </c>
      <c r="L6609" t="s">
        <v>54</v>
      </c>
      <c r="M6609" t="s">
        <v>6585</v>
      </c>
      <c r="N6609" t="s">
        <v>128</v>
      </c>
      <c r="O6609" t="s">
        <v>6026</v>
      </c>
      <c r="P6609" s="4">
        <v>212.64</v>
      </c>
      <c r="Q6609" s="4">
        <v>212.64</v>
      </c>
      <c r="R6609" s="4">
        <f t="shared" si="414"/>
        <v>0</v>
      </c>
      <c r="S6609" s="4">
        <f t="shared" si="415"/>
        <v>0</v>
      </c>
    </row>
    <row r="6610" spans="1:19" ht="15.6" x14ac:dyDescent="0.3">
      <c r="A6610" t="s">
        <v>6587</v>
      </c>
      <c r="B6610" s="1">
        <v>43353</v>
      </c>
      <c r="C6610" s="1">
        <v>43356</v>
      </c>
      <c r="D6610">
        <f t="shared" si="412"/>
        <v>2018</v>
      </c>
      <c r="E6610" t="str">
        <f t="shared" si="413"/>
        <v>Sep</v>
      </c>
      <c r="F6610" t="s">
        <v>20</v>
      </c>
      <c r="G6610" t="s">
        <v>3764</v>
      </c>
      <c r="H6610" s="2" t="s">
        <v>22</v>
      </c>
      <c r="I6610" t="s">
        <v>1839</v>
      </c>
      <c r="J6610" t="s">
        <v>233</v>
      </c>
      <c r="K6610">
        <v>44312</v>
      </c>
      <c r="L6610" t="s">
        <v>54</v>
      </c>
      <c r="M6610" t="s">
        <v>6585</v>
      </c>
      <c r="N6610" t="s">
        <v>128</v>
      </c>
      <c r="O6610" t="s">
        <v>6026</v>
      </c>
      <c r="P6610" s="4">
        <v>85.055999999999997</v>
      </c>
      <c r="Q6610" s="4">
        <v>85.055999999999997</v>
      </c>
      <c r="R6610" s="4">
        <f t="shared" si="414"/>
        <v>0</v>
      </c>
      <c r="S6610" s="4">
        <f t="shared" si="415"/>
        <v>0</v>
      </c>
    </row>
    <row r="6611" spans="1:19" x14ac:dyDescent="0.3">
      <c r="A6611" t="s">
        <v>6588</v>
      </c>
      <c r="B6611" s="1">
        <v>43410</v>
      </c>
      <c r="C6611" s="1">
        <v>43414</v>
      </c>
      <c r="D6611">
        <f t="shared" si="412"/>
        <v>2018</v>
      </c>
      <c r="E6611" t="str">
        <f t="shared" si="413"/>
        <v>Nov</v>
      </c>
      <c r="F6611" t="s">
        <v>37</v>
      </c>
      <c r="G6611" t="s">
        <v>2570</v>
      </c>
      <c r="H6611" t="s">
        <v>105</v>
      </c>
      <c r="I6611" t="s">
        <v>61</v>
      </c>
      <c r="J6611" t="s">
        <v>62</v>
      </c>
      <c r="K6611">
        <v>10011</v>
      </c>
      <c r="L6611" t="s">
        <v>54</v>
      </c>
      <c r="M6611" t="s">
        <v>6585</v>
      </c>
      <c r="N6611" t="s">
        <v>128</v>
      </c>
      <c r="O6611" t="s">
        <v>6026</v>
      </c>
      <c r="P6611" s="4">
        <v>318.95999999999998</v>
      </c>
      <c r="Q6611" s="4">
        <v>318.95999999999998</v>
      </c>
      <c r="R6611" s="4">
        <f t="shared" si="414"/>
        <v>0</v>
      </c>
      <c r="S6611" s="4">
        <f t="shared" si="415"/>
        <v>0</v>
      </c>
    </row>
    <row r="6612" spans="1:19" ht="15.6" x14ac:dyDescent="0.3">
      <c r="A6612" t="s">
        <v>487</v>
      </c>
      <c r="B6612" s="1">
        <v>42588</v>
      </c>
      <c r="C6612" s="1">
        <v>42592</v>
      </c>
      <c r="D6612">
        <f t="shared" si="412"/>
        <v>2016</v>
      </c>
      <c r="E6612" t="str">
        <f t="shared" si="413"/>
        <v>Aug</v>
      </c>
      <c r="F6612" t="s">
        <v>37</v>
      </c>
      <c r="G6612" t="s">
        <v>488</v>
      </c>
      <c r="H6612" s="2" t="s">
        <v>22</v>
      </c>
      <c r="I6612" t="s">
        <v>113</v>
      </c>
      <c r="J6612" t="s">
        <v>109</v>
      </c>
      <c r="K6612">
        <v>77095</v>
      </c>
      <c r="L6612" t="s">
        <v>25</v>
      </c>
      <c r="M6612" t="s">
        <v>6585</v>
      </c>
      <c r="N6612" t="s">
        <v>128</v>
      </c>
      <c r="O6612" t="s">
        <v>6026</v>
      </c>
      <c r="P6612" s="4">
        <v>56.704000000000001</v>
      </c>
      <c r="Q6612" s="4">
        <v>56.704000000000001</v>
      </c>
      <c r="R6612" s="4">
        <f t="shared" si="414"/>
        <v>0</v>
      </c>
      <c r="S6612" s="4">
        <f t="shared" si="415"/>
        <v>0</v>
      </c>
    </row>
    <row r="6613" spans="1:19" ht="15.6" x14ac:dyDescent="0.3">
      <c r="A6613" t="s">
        <v>6589</v>
      </c>
      <c r="B6613" s="1">
        <v>43322</v>
      </c>
      <c r="C6613" s="1">
        <v>43327</v>
      </c>
      <c r="D6613">
        <f t="shared" si="412"/>
        <v>2018</v>
      </c>
      <c r="E6613" t="str">
        <f t="shared" si="413"/>
        <v>Aug</v>
      </c>
      <c r="F6613" t="s">
        <v>67</v>
      </c>
      <c r="G6613" t="s">
        <v>1531</v>
      </c>
      <c r="H6613" s="2" t="s">
        <v>22</v>
      </c>
      <c r="I6613" t="s">
        <v>645</v>
      </c>
      <c r="J6613" t="s">
        <v>653</v>
      </c>
      <c r="K6613">
        <v>47374</v>
      </c>
      <c r="L6613" t="s">
        <v>25</v>
      </c>
      <c r="M6613" t="s">
        <v>6585</v>
      </c>
      <c r="N6613" t="s">
        <v>128</v>
      </c>
      <c r="O6613" t="s">
        <v>6026</v>
      </c>
      <c r="P6613" s="4">
        <v>177.2</v>
      </c>
      <c r="Q6613" s="4">
        <v>177.2</v>
      </c>
      <c r="R6613" s="4">
        <f t="shared" si="414"/>
        <v>0</v>
      </c>
      <c r="S6613" s="4">
        <f t="shared" si="415"/>
        <v>0</v>
      </c>
    </row>
    <row r="6614" spans="1:19" x14ac:dyDescent="0.3">
      <c r="A6614" t="s">
        <v>1938</v>
      </c>
      <c r="B6614" s="1">
        <v>42100</v>
      </c>
      <c r="C6614" s="1">
        <v>42106</v>
      </c>
      <c r="D6614">
        <f t="shared" si="412"/>
        <v>2015</v>
      </c>
      <c r="E6614" t="str">
        <f t="shared" si="413"/>
        <v>Apr</v>
      </c>
      <c r="F6614" t="s">
        <v>37</v>
      </c>
      <c r="G6614" t="s">
        <v>1226</v>
      </c>
      <c r="H6614" t="s">
        <v>51</v>
      </c>
      <c r="I6614" t="s">
        <v>47</v>
      </c>
      <c r="J6614" t="s">
        <v>33</v>
      </c>
      <c r="K6614">
        <v>90049</v>
      </c>
      <c r="L6614" t="s">
        <v>34</v>
      </c>
      <c r="M6614" t="s">
        <v>6590</v>
      </c>
      <c r="N6614" t="s">
        <v>128</v>
      </c>
      <c r="O6614" t="s">
        <v>6026</v>
      </c>
      <c r="P6614" s="4">
        <v>19.440000000000001</v>
      </c>
      <c r="Q6614" s="4">
        <v>18</v>
      </c>
      <c r="R6614" s="4">
        <f t="shared" si="414"/>
        <v>1.4400000000000013</v>
      </c>
      <c r="S6614" s="4">
        <f t="shared" si="415"/>
        <v>0.21600000000000019</v>
      </c>
    </row>
    <row r="6615" spans="1:19" ht="15.6" x14ac:dyDescent="0.3">
      <c r="A6615" t="s">
        <v>6591</v>
      </c>
      <c r="B6615" s="1">
        <v>42329</v>
      </c>
      <c r="C6615" s="1">
        <v>42334</v>
      </c>
      <c r="D6615">
        <f t="shared" si="412"/>
        <v>2015</v>
      </c>
      <c r="E6615" t="str">
        <f t="shared" si="413"/>
        <v>Nov</v>
      </c>
      <c r="F6615" t="s">
        <v>37</v>
      </c>
      <c r="G6615" t="s">
        <v>50</v>
      </c>
      <c r="H6615" s="2" t="s">
        <v>22</v>
      </c>
      <c r="I6615" t="s">
        <v>32</v>
      </c>
      <c r="J6615" t="s">
        <v>33</v>
      </c>
      <c r="K6615">
        <v>94110</v>
      </c>
      <c r="L6615" t="s">
        <v>34</v>
      </c>
      <c r="M6615" t="s">
        <v>6590</v>
      </c>
      <c r="N6615" t="s">
        <v>128</v>
      </c>
      <c r="O6615" t="s">
        <v>6026</v>
      </c>
      <c r="P6615" s="4">
        <v>12.96</v>
      </c>
      <c r="Q6615" s="4">
        <v>12.96</v>
      </c>
      <c r="R6615" s="4">
        <f t="shared" si="414"/>
        <v>0</v>
      </c>
      <c r="S6615" s="4">
        <f t="shared" si="415"/>
        <v>0</v>
      </c>
    </row>
    <row r="6616" spans="1:19" x14ac:dyDescent="0.3">
      <c r="A6616" t="s">
        <v>3558</v>
      </c>
      <c r="B6616" s="1">
        <v>43422</v>
      </c>
      <c r="C6616" s="1">
        <v>43427</v>
      </c>
      <c r="D6616">
        <f t="shared" si="412"/>
        <v>2018</v>
      </c>
      <c r="E6616" t="str">
        <f t="shared" si="413"/>
        <v>Nov</v>
      </c>
      <c r="F6616" t="s">
        <v>67</v>
      </c>
      <c r="G6616" t="s">
        <v>3139</v>
      </c>
      <c r="H6616" t="s">
        <v>51</v>
      </c>
      <c r="I6616" t="s">
        <v>1317</v>
      </c>
      <c r="J6616" t="s">
        <v>79</v>
      </c>
      <c r="K6616">
        <v>33023</v>
      </c>
      <c r="L6616" t="s">
        <v>44</v>
      </c>
      <c r="M6616" t="s">
        <v>6590</v>
      </c>
      <c r="N6616" t="s">
        <v>128</v>
      </c>
      <c r="O6616" t="s">
        <v>6026</v>
      </c>
      <c r="P6616" s="4">
        <v>41.472000000000001</v>
      </c>
      <c r="Q6616" s="4">
        <v>41.472000000000001</v>
      </c>
      <c r="R6616" s="4">
        <f t="shared" si="414"/>
        <v>0</v>
      </c>
      <c r="S6616" s="4">
        <f t="shared" si="415"/>
        <v>0</v>
      </c>
    </row>
    <row r="6617" spans="1:19" ht="15.6" x14ac:dyDescent="0.3">
      <c r="A6617" t="s">
        <v>6592</v>
      </c>
      <c r="B6617" s="1">
        <v>42546</v>
      </c>
      <c r="C6617" s="1">
        <v>42552</v>
      </c>
      <c r="D6617">
        <f t="shared" si="412"/>
        <v>2016</v>
      </c>
      <c r="E6617" t="str">
        <f t="shared" si="413"/>
        <v>Jun</v>
      </c>
      <c r="F6617" t="s">
        <v>37</v>
      </c>
      <c r="G6617" t="s">
        <v>6593</v>
      </c>
      <c r="H6617" s="2" t="s">
        <v>22</v>
      </c>
      <c r="I6617" t="s">
        <v>100</v>
      </c>
      <c r="J6617" t="s">
        <v>101</v>
      </c>
      <c r="K6617">
        <v>19143</v>
      </c>
      <c r="L6617" t="s">
        <v>54</v>
      </c>
      <c r="M6617" t="s">
        <v>6590</v>
      </c>
      <c r="N6617" t="s">
        <v>128</v>
      </c>
      <c r="O6617" t="s">
        <v>6026</v>
      </c>
      <c r="P6617" s="4">
        <v>31.103999999999999</v>
      </c>
      <c r="Q6617" s="4">
        <v>31.103999999999999</v>
      </c>
      <c r="R6617" s="4">
        <f t="shared" si="414"/>
        <v>0</v>
      </c>
      <c r="S6617" s="4">
        <f t="shared" si="415"/>
        <v>0</v>
      </c>
    </row>
    <row r="6618" spans="1:19" ht="15.6" x14ac:dyDescent="0.3">
      <c r="A6618" t="s">
        <v>3652</v>
      </c>
      <c r="B6618" s="1">
        <v>42080</v>
      </c>
      <c r="C6618" s="1">
        <v>42084</v>
      </c>
      <c r="D6618">
        <f t="shared" si="412"/>
        <v>2015</v>
      </c>
      <c r="E6618" t="str">
        <f t="shared" si="413"/>
        <v>Mar</v>
      </c>
      <c r="F6618" t="s">
        <v>37</v>
      </c>
      <c r="G6618" t="s">
        <v>939</v>
      </c>
      <c r="H6618" s="2" t="s">
        <v>22</v>
      </c>
      <c r="I6618" t="s">
        <v>648</v>
      </c>
      <c r="J6618" t="s">
        <v>454</v>
      </c>
      <c r="K6618">
        <v>39212</v>
      </c>
      <c r="L6618" t="s">
        <v>44</v>
      </c>
      <c r="M6618" t="s">
        <v>6594</v>
      </c>
      <c r="N6618" t="s">
        <v>128</v>
      </c>
      <c r="O6618" t="s">
        <v>6026</v>
      </c>
      <c r="P6618" s="4">
        <v>12.96</v>
      </c>
      <c r="Q6618" s="4">
        <v>12.96</v>
      </c>
      <c r="R6618" s="4">
        <f t="shared" si="414"/>
        <v>0</v>
      </c>
      <c r="S6618" s="4">
        <f t="shared" si="415"/>
        <v>0</v>
      </c>
    </row>
    <row r="6619" spans="1:19" ht="15.6" x14ac:dyDescent="0.3">
      <c r="A6619" t="s">
        <v>3738</v>
      </c>
      <c r="B6619" s="1">
        <v>42099</v>
      </c>
      <c r="C6619" s="1">
        <v>42103</v>
      </c>
      <c r="D6619">
        <f t="shared" si="412"/>
        <v>2015</v>
      </c>
      <c r="E6619" t="str">
        <f t="shared" si="413"/>
        <v>Apr</v>
      </c>
      <c r="F6619" t="s">
        <v>67</v>
      </c>
      <c r="G6619" t="s">
        <v>2914</v>
      </c>
      <c r="H6619" s="2" t="s">
        <v>22</v>
      </c>
      <c r="I6619" t="s">
        <v>2065</v>
      </c>
      <c r="J6619" t="s">
        <v>158</v>
      </c>
      <c r="K6619">
        <v>22304</v>
      </c>
      <c r="L6619" t="s">
        <v>44</v>
      </c>
      <c r="M6619" t="s">
        <v>6594</v>
      </c>
      <c r="N6619" t="s">
        <v>128</v>
      </c>
      <c r="O6619" t="s">
        <v>6026</v>
      </c>
      <c r="P6619" s="4">
        <v>12.96</v>
      </c>
      <c r="Q6619" s="4">
        <v>12.96</v>
      </c>
      <c r="R6619" s="4">
        <f t="shared" si="414"/>
        <v>0</v>
      </c>
      <c r="S6619" s="4">
        <f t="shared" si="415"/>
        <v>0</v>
      </c>
    </row>
    <row r="6620" spans="1:19" ht="15.6" x14ac:dyDescent="0.3">
      <c r="A6620" t="s">
        <v>5484</v>
      </c>
      <c r="B6620" s="1">
        <v>42407</v>
      </c>
      <c r="C6620" s="1">
        <v>42411</v>
      </c>
      <c r="D6620">
        <f t="shared" si="412"/>
        <v>2016</v>
      </c>
      <c r="E6620" t="str">
        <f t="shared" si="413"/>
        <v>Feb</v>
      </c>
      <c r="F6620" t="s">
        <v>37</v>
      </c>
      <c r="G6620" t="s">
        <v>661</v>
      </c>
      <c r="H6620" s="2" t="s">
        <v>22</v>
      </c>
      <c r="I6620" t="s">
        <v>191</v>
      </c>
      <c r="J6620" t="s">
        <v>158</v>
      </c>
      <c r="K6620">
        <v>22153</v>
      </c>
      <c r="L6620" t="s">
        <v>44</v>
      </c>
      <c r="M6620" t="s">
        <v>6594</v>
      </c>
      <c r="N6620" t="s">
        <v>128</v>
      </c>
      <c r="O6620" t="s">
        <v>6026</v>
      </c>
      <c r="P6620" s="4">
        <v>12.96</v>
      </c>
      <c r="Q6620" s="4">
        <v>12.96</v>
      </c>
      <c r="R6620" s="4">
        <f t="shared" si="414"/>
        <v>0</v>
      </c>
      <c r="S6620" s="4">
        <f t="shared" si="415"/>
        <v>0</v>
      </c>
    </row>
    <row r="6621" spans="1:19" ht="15.6" x14ac:dyDescent="0.3">
      <c r="A6621" t="s">
        <v>6102</v>
      </c>
      <c r="B6621" s="1">
        <v>42553</v>
      </c>
      <c r="C6621" s="1">
        <v>42560</v>
      </c>
      <c r="D6621">
        <f t="shared" si="412"/>
        <v>2016</v>
      </c>
      <c r="E6621" t="str">
        <f t="shared" si="413"/>
        <v>Jul</v>
      </c>
      <c r="F6621" t="s">
        <v>37</v>
      </c>
      <c r="G6621" t="s">
        <v>2156</v>
      </c>
      <c r="H6621" s="2" t="s">
        <v>22</v>
      </c>
      <c r="I6621" t="s">
        <v>1812</v>
      </c>
      <c r="J6621" t="s">
        <v>79</v>
      </c>
      <c r="K6621">
        <v>33021</v>
      </c>
      <c r="L6621" t="s">
        <v>44</v>
      </c>
      <c r="M6621" t="s">
        <v>6594</v>
      </c>
      <c r="N6621" t="s">
        <v>128</v>
      </c>
      <c r="O6621" t="s">
        <v>6026</v>
      </c>
      <c r="P6621" s="4">
        <v>15.552</v>
      </c>
      <c r="Q6621" s="4">
        <v>18</v>
      </c>
      <c r="R6621" s="4">
        <f t="shared" si="414"/>
        <v>-2.4480000000000004</v>
      </c>
      <c r="S6621" s="4">
        <f t="shared" si="415"/>
        <v>-0.36720000000000003</v>
      </c>
    </row>
    <row r="6622" spans="1:19" ht="15.6" x14ac:dyDescent="0.3">
      <c r="A6622" t="s">
        <v>5593</v>
      </c>
      <c r="B6622" s="1">
        <v>42686</v>
      </c>
      <c r="C6622" s="1">
        <v>42692</v>
      </c>
      <c r="D6622">
        <f t="shared" si="412"/>
        <v>2016</v>
      </c>
      <c r="E6622" t="str">
        <f t="shared" si="413"/>
        <v>Nov</v>
      </c>
      <c r="F6622" t="s">
        <v>37</v>
      </c>
      <c r="G6622" t="s">
        <v>1794</v>
      </c>
      <c r="H6622" s="2" t="s">
        <v>22</v>
      </c>
      <c r="I6622" t="s">
        <v>113</v>
      </c>
      <c r="J6622" t="s">
        <v>109</v>
      </c>
      <c r="K6622">
        <v>77095</v>
      </c>
      <c r="L6622" t="s">
        <v>25</v>
      </c>
      <c r="M6622" t="s">
        <v>6594</v>
      </c>
      <c r="N6622" t="s">
        <v>128</v>
      </c>
      <c r="O6622" t="s">
        <v>6026</v>
      </c>
      <c r="P6622" s="4">
        <v>15.552</v>
      </c>
      <c r="Q6622" s="4">
        <v>18</v>
      </c>
      <c r="R6622" s="4">
        <f t="shared" si="414"/>
        <v>-2.4480000000000004</v>
      </c>
      <c r="S6622" s="4">
        <f t="shared" si="415"/>
        <v>-0.36720000000000003</v>
      </c>
    </row>
    <row r="6623" spans="1:19" x14ac:dyDescent="0.3">
      <c r="A6623" t="s">
        <v>1890</v>
      </c>
      <c r="B6623" s="1">
        <v>42890</v>
      </c>
      <c r="C6623" s="1">
        <v>42895</v>
      </c>
      <c r="D6623">
        <f t="shared" si="412"/>
        <v>2017</v>
      </c>
      <c r="E6623" t="str">
        <f t="shared" si="413"/>
        <v>Jun</v>
      </c>
      <c r="F6623" t="s">
        <v>67</v>
      </c>
      <c r="G6623" t="s">
        <v>583</v>
      </c>
      <c r="H6623" t="s">
        <v>51</v>
      </c>
      <c r="I6623" t="s">
        <v>23</v>
      </c>
      <c r="J6623" t="s">
        <v>24</v>
      </c>
      <c r="K6623">
        <v>60610</v>
      </c>
      <c r="L6623" t="s">
        <v>25</v>
      </c>
      <c r="M6623" t="s">
        <v>6594</v>
      </c>
      <c r="N6623" t="s">
        <v>128</v>
      </c>
      <c r="O6623" t="s">
        <v>6026</v>
      </c>
      <c r="P6623" s="4">
        <v>25.92</v>
      </c>
      <c r="Q6623" s="4">
        <v>25.92</v>
      </c>
      <c r="R6623" s="4">
        <f t="shared" si="414"/>
        <v>0</v>
      </c>
      <c r="S6623" s="4">
        <f t="shared" si="415"/>
        <v>0</v>
      </c>
    </row>
    <row r="6624" spans="1:19" ht="15.6" x14ac:dyDescent="0.3">
      <c r="A6624" t="s">
        <v>6595</v>
      </c>
      <c r="B6624" s="1">
        <v>42055</v>
      </c>
      <c r="C6624" s="1">
        <v>42059</v>
      </c>
      <c r="D6624">
        <f t="shared" si="412"/>
        <v>2015</v>
      </c>
      <c r="E6624" t="str">
        <f t="shared" si="413"/>
        <v>Feb</v>
      </c>
      <c r="F6624" t="s">
        <v>37</v>
      </c>
      <c r="G6624" t="s">
        <v>1361</v>
      </c>
      <c r="H6624" s="2" t="s">
        <v>22</v>
      </c>
      <c r="I6624" t="s">
        <v>47</v>
      </c>
      <c r="J6624" t="s">
        <v>33</v>
      </c>
      <c r="K6624">
        <v>90049</v>
      </c>
      <c r="L6624" t="s">
        <v>34</v>
      </c>
      <c r="M6624" t="s">
        <v>6596</v>
      </c>
      <c r="N6624" t="s">
        <v>128</v>
      </c>
      <c r="O6624" t="s">
        <v>6026</v>
      </c>
      <c r="P6624" s="4">
        <v>12.96</v>
      </c>
      <c r="Q6624" s="4">
        <v>50</v>
      </c>
      <c r="R6624" s="4">
        <f t="shared" si="414"/>
        <v>-37.04</v>
      </c>
      <c r="S6624" s="4">
        <f t="shared" si="415"/>
        <v>-5.556</v>
      </c>
    </row>
    <row r="6625" spans="1:19" x14ac:dyDescent="0.3">
      <c r="A6625" t="s">
        <v>3180</v>
      </c>
      <c r="B6625" s="1">
        <v>43077</v>
      </c>
      <c r="C6625" s="1">
        <v>43083</v>
      </c>
      <c r="D6625">
        <f t="shared" si="412"/>
        <v>2017</v>
      </c>
      <c r="E6625" t="str">
        <f t="shared" si="413"/>
        <v>Dec</v>
      </c>
      <c r="F6625" t="s">
        <v>37</v>
      </c>
      <c r="G6625" t="s">
        <v>1649</v>
      </c>
      <c r="H6625" t="s">
        <v>51</v>
      </c>
      <c r="I6625" t="s">
        <v>32</v>
      </c>
      <c r="J6625" t="s">
        <v>33</v>
      </c>
      <c r="K6625">
        <v>94110</v>
      </c>
      <c r="L6625" t="s">
        <v>34</v>
      </c>
      <c r="M6625" t="s">
        <v>6596</v>
      </c>
      <c r="N6625" t="s">
        <v>128</v>
      </c>
      <c r="O6625" t="s">
        <v>6026</v>
      </c>
      <c r="P6625" s="4">
        <v>45.36</v>
      </c>
      <c r="Q6625" s="4">
        <v>45.36</v>
      </c>
      <c r="R6625" s="4">
        <f t="shared" si="414"/>
        <v>0</v>
      </c>
      <c r="S6625" s="4">
        <f t="shared" si="415"/>
        <v>0</v>
      </c>
    </row>
    <row r="6626" spans="1:19" x14ac:dyDescent="0.3">
      <c r="A6626" t="s">
        <v>4361</v>
      </c>
      <c r="B6626" s="1">
        <v>42534</v>
      </c>
      <c r="C6626" s="1">
        <v>42540</v>
      </c>
      <c r="D6626">
        <f t="shared" si="412"/>
        <v>2016</v>
      </c>
      <c r="E6626" t="str">
        <f t="shared" si="413"/>
        <v>Jun</v>
      </c>
      <c r="F6626" t="s">
        <v>37</v>
      </c>
      <c r="G6626" t="s">
        <v>1364</v>
      </c>
      <c r="H6626" t="s">
        <v>51</v>
      </c>
      <c r="I6626" t="s">
        <v>720</v>
      </c>
      <c r="J6626" t="s">
        <v>754</v>
      </c>
      <c r="K6626">
        <v>35601</v>
      </c>
      <c r="L6626" t="s">
        <v>44</v>
      </c>
      <c r="M6626" t="s">
        <v>6596</v>
      </c>
      <c r="N6626" t="s">
        <v>128</v>
      </c>
      <c r="O6626" t="s">
        <v>6026</v>
      </c>
      <c r="P6626" s="4">
        <v>32.4</v>
      </c>
      <c r="Q6626" s="4">
        <v>32.4</v>
      </c>
      <c r="R6626" s="4">
        <f t="shared" si="414"/>
        <v>0</v>
      </c>
      <c r="S6626" s="4">
        <f t="shared" si="415"/>
        <v>0</v>
      </c>
    </row>
    <row r="6627" spans="1:19" ht="15.6" x14ac:dyDescent="0.3">
      <c r="A6627" t="s">
        <v>1198</v>
      </c>
      <c r="B6627" s="1">
        <v>42498</v>
      </c>
      <c r="C6627" s="1">
        <v>42505</v>
      </c>
      <c r="D6627">
        <f t="shared" si="412"/>
        <v>2016</v>
      </c>
      <c r="E6627" t="str">
        <f t="shared" si="413"/>
        <v>May</v>
      </c>
      <c r="F6627" t="s">
        <v>37</v>
      </c>
      <c r="G6627" t="s">
        <v>323</v>
      </c>
      <c r="H6627" s="2" t="s">
        <v>22</v>
      </c>
      <c r="I6627" t="s">
        <v>61</v>
      </c>
      <c r="J6627" t="s">
        <v>62</v>
      </c>
      <c r="K6627">
        <v>10024</v>
      </c>
      <c r="L6627" t="s">
        <v>54</v>
      </c>
      <c r="M6627" t="s">
        <v>6596</v>
      </c>
      <c r="N6627" t="s">
        <v>128</v>
      </c>
      <c r="O6627" t="s">
        <v>6026</v>
      </c>
      <c r="P6627" s="4">
        <v>19.440000000000001</v>
      </c>
      <c r="Q6627" s="4">
        <v>18</v>
      </c>
      <c r="R6627" s="4">
        <f t="shared" si="414"/>
        <v>1.4400000000000013</v>
      </c>
      <c r="S6627" s="4">
        <f t="shared" si="415"/>
        <v>0.21600000000000019</v>
      </c>
    </row>
    <row r="6628" spans="1:19" ht="15.6" x14ac:dyDescent="0.3">
      <c r="A6628" t="s">
        <v>3384</v>
      </c>
      <c r="B6628" s="1">
        <v>42325</v>
      </c>
      <c r="C6628" s="1">
        <v>42327</v>
      </c>
      <c r="D6628">
        <f t="shared" si="412"/>
        <v>2015</v>
      </c>
      <c r="E6628" t="str">
        <f t="shared" si="413"/>
        <v>Nov</v>
      </c>
      <c r="F6628" t="s">
        <v>20</v>
      </c>
      <c r="G6628" t="s">
        <v>2114</v>
      </c>
      <c r="H6628" s="2" t="s">
        <v>22</v>
      </c>
      <c r="I6628" t="s">
        <v>32</v>
      </c>
      <c r="J6628" t="s">
        <v>33</v>
      </c>
      <c r="K6628">
        <v>94109</v>
      </c>
      <c r="L6628" t="s">
        <v>34</v>
      </c>
      <c r="M6628" t="s">
        <v>6597</v>
      </c>
      <c r="N6628" t="s">
        <v>128</v>
      </c>
      <c r="O6628" t="s">
        <v>6026</v>
      </c>
      <c r="P6628" s="4">
        <v>733.95</v>
      </c>
      <c r="Q6628" s="4">
        <v>733.95</v>
      </c>
      <c r="R6628" s="4">
        <f t="shared" si="414"/>
        <v>0</v>
      </c>
      <c r="S6628" s="4">
        <f t="shared" si="415"/>
        <v>0</v>
      </c>
    </row>
    <row r="6629" spans="1:19" ht="15.6" x14ac:dyDescent="0.3">
      <c r="A6629" t="s">
        <v>6598</v>
      </c>
      <c r="B6629" s="1">
        <v>43333</v>
      </c>
      <c r="C6629" s="1">
        <v>43333</v>
      </c>
      <c r="D6629">
        <f t="shared" si="412"/>
        <v>2018</v>
      </c>
      <c r="E6629" t="str">
        <f t="shared" si="413"/>
        <v>Aug</v>
      </c>
      <c r="F6629" t="s">
        <v>30</v>
      </c>
      <c r="G6629" t="s">
        <v>547</v>
      </c>
      <c r="H6629" s="2" t="s">
        <v>22</v>
      </c>
      <c r="I6629" t="s">
        <v>945</v>
      </c>
      <c r="J6629" t="s">
        <v>178</v>
      </c>
      <c r="K6629">
        <v>85224</v>
      </c>
      <c r="L6629" t="s">
        <v>34</v>
      </c>
      <c r="M6629" t="s">
        <v>6597</v>
      </c>
      <c r="N6629" t="s">
        <v>128</v>
      </c>
      <c r="O6629" t="s">
        <v>6026</v>
      </c>
      <c r="P6629" s="4">
        <v>83.88</v>
      </c>
      <c r="Q6629" s="4">
        <v>100</v>
      </c>
      <c r="R6629" s="4">
        <f t="shared" si="414"/>
        <v>-16.120000000000005</v>
      </c>
      <c r="S6629" s="4">
        <f t="shared" si="415"/>
        <v>-2.4180000000000006</v>
      </c>
    </row>
    <row r="6630" spans="1:19" ht="15.6" x14ac:dyDescent="0.3">
      <c r="A6630" t="s">
        <v>6599</v>
      </c>
      <c r="B6630" s="1">
        <v>43366</v>
      </c>
      <c r="C6630" s="1">
        <v>43369</v>
      </c>
      <c r="D6630">
        <f t="shared" si="412"/>
        <v>2018</v>
      </c>
      <c r="E6630" t="str">
        <f t="shared" si="413"/>
        <v>Sep</v>
      </c>
      <c r="F6630" t="s">
        <v>20</v>
      </c>
      <c r="G6630" t="s">
        <v>4980</v>
      </c>
      <c r="H6630" s="2" t="s">
        <v>22</v>
      </c>
      <c r="I6630" t="s">
        <v>136</v>
      </c>
      <c r="J6630" t="s">
        <v>79</v>
      </c>
      <c r="K6630">
        <v>33178</v>
      </c>
      <c r="L6630" t="s">
        <v>44</v>
      </c>
      <c r="M6630" t="s">
        <v>6597</v>
      </c>
      <c r="N6630" t="s">
        <v>128</v>
      </c>
      <c r="O6630" t="s">
        <v>6026</v>
      </c>
      <c r="P6630" s="4">
        <v>251.64</v>
      </c>
      <c r="Q6630" s="4">
        <v>251.64</v>
      </c>
      <c r="R6630" s="4">
        <f t="shared" si="414"/>
        <v>0</v>
      </c>
      <c r="S6630" s="4">
        <f t="shared" si="415"/>
        <v>0</v>
      </c>
    </row>
    <row r="6631" spans="1:19" x14ac:dyDescent="0.3">
      <c r="A6631" t="s">
        <v>948</v>
      </c>
      <c r="B6631" s="1">
        <v>42183</v>
      </c>
      <c r="C6631" s="1">
        <v>42187</v>
      </c>
      <c r="D6631">
        <f t="shared" si="412"/>
        <v>2015</v>
      </c>
      <c r="E6631" t="str">
        <f t="shared" si="413"/>
        <v>Jun</v>
      </c>
      <c r="F6631" t="s">
        <v>37</v>
      </c>
      <c r="G6631" t="s">
        <v>949</v>
      </c>
      <c r="H6631" t="s">
        <v>105</v>
      </c>
      <c r="I6631" t="s">
        <v>100</v>
      </c>
      <c r="J6631" t="s">
        <v>101</v>
      </c>
      <c r="K6631">
        <v>19140</v>
      </c>
      <c r="L6631" t="s">
        <v>54</v>
      </c>
      <c r="M6631" t="s">
        <v>6597</v>
      </c>
      <c r="N6631" t="s">
        <v>128</v>
      </c>
      <c r="O6631" t="s">
        <v>6026</v>
      </c>
      <c r="P6631" s="4">
        <v>335.52</v>
      </c>
      <c r="Q6631" s="4">
        <v>335.52</v>
      </c>
      <c r="R6631" s="4">
        <f t="shared" si="414"/>
        <v>0</v>
      </c>
      <c r="S6631" s="4">
        <f t="shared" si="415"/>
        <v>0</v>
      </c>
    </row>
    <row r="6632" spans="1:19" ht="15.6" x14ac:dyDescent="0.3">
      <c r="A6632" t="s">
        <v>6600</v>
      </c>
      <c r="B6632" s="1">
        <v>42702</v>
      </c>
      <c r="C6632" s="1">
        <v>42706</v>
      </c>
      <c r="D6632">
        <f t="shared" si="412"/>
        <v>2016</v>
      </c>
      <c r="E6632" t="str">
        <f t="shared" si="413"/>
        <v>Nov</v>
      </c>
      <c r="F6632" t="s">
        <v>37</v>
      </c>
      <c r="G6632" t="s">
        <v>2820</v>
      </c>
      <c r="H6632" s="2" t="s">
        <v>22</v>
      </c>
      <c r="I6632" t="s">
        <v>1207</v>
      </c>
      <c r="J6632" t="s">
        <v>109</v>
      </c>
      <c r="K6632">
        <v>78745</v>
      </c>
      <c r="L6632" t="s">
        <v>25</v>
      </c>
      <c r="M6632" t="s">
        <v>6597</v>
      </c>
      <c r="N6632" t="s">
        <v>128</v>
      </c>
      <c r="O6632" t="s">
        <v>6026</v>
      </c>
      <c r="P6632" s="4">
        <v>335.52</v>
      </c>
      <c r="Q6632" s="4">
        <v>335.52</v>
      </c>
      <c r="R6632" s="4">
        <f t="shared" si="414"/>
        <v>0</v>
      </c>
      <c r="S6632" s="4">
        <f t="shared" si="415"/>
        <v>0</v>
      </c>
    </row>
    <row r="6633" spans="1:19" ht="15.6" x14ac:dyDescent="0.3">
      <c r="A6633" t="s">
        <v>1288</v>
      </c>
      <c r="B6633" s="1">
        <v>43403</v>
      </c>
      <c r="C6633" s="1">
        <v>43409</v>
      </c>
      <c r="D6633">
        <f t="shared" si="412"/>
        <v>2018</v>
      </c>
      <c r="E6633" t="str">
        <f t="shared" si="413"/>
        <v>Oct</v>
      </c>
      <c r="F6633" t="s">
        <v>37</v>
      </c>
      <c r="G6633" t="s">
        <v>1289</v>
      </c>
      <c r="H6633" s="2" t="s">
        <v>22</v>
      </c>
      <c r="I6633" t="s">
        <v>32</v>
      </c>
      <c r="J6633" t="s">
        <v>33</v>
      </c>
      <c r="K6633">
        <v>94122</v>
      </c>
      <c r="L6633" t="s">
        <v>34</v>
      </c>
      <c r="M6633" t="s">
        <v>6601</v>
      </c>
      <c r="N6633" t="s">
        <v>128</v>
      </c>
      <c r="O6633" t="s">
        <v>6026</v>
      </c>
      <c r="P6633" s="4">
        <v>7.42</v>
      </c>
      <c r="Q6633" s="4">
        <v>5</v>
      </c>
      <c r="R6633" s="4">
        <f t="shared" si="414"/>
        <v>2.42</v>
      </c>
      <c r="S6633" s="4">
        <f t="shared" si="415"/>
        <v>0.36299999999999999</v>
      </c>
    </row>
    <row r="6634" spans="1:19" ht="15.6" x14ac:dyDescent="0.3">
      <c r="A6634" t="s">
        <v>6602</v>
      </c>
      <c r="B6634" s="1">
        <v>43417</v>
      </c>
      <c r="C6634" s="1">
        <v>43420</v>
      </c>
      <c r="D6634">
        <f t="shared" si="412"/>
        <v>2018</v>
      </c>
      <c r="E6634" t="str">
        <f t="shared" si="413"/>
        <v>Nov</v>
      </c>
      <c r="F6634" t="s">
        <v>67</v>
      </c>
      <c r="G6634" t="s">
        <v>2586</v>
      </c>
      <c r="H6634" s="2" t="s">
        <v>22</v>
      </c>
      <c r="I6634" t="s">
        <v>756</v>
      </c>
      <c r="J6634" t="s">
        <v>250</v>
      </c>
      <c r="K6634">
        <v>38109</v>
      </c>
      <c r="L6634" t="s">
        <v>44</v>
      </c>
      <c r="M6634" t="s">
        <v>6601</v>
      </c>
      <c r="N6634" t="s">
        <v>128</v>
      </c>
      <c r="O6634" t="s">
        <v>6026</v>
      </c>
      <c r="P6634" s="4">
        <v>8.9039999999999999</v>
      </c>
      <c r="Q6634" s="4">
        <v>18</v>
      </c>
      <c r="R6634" s="4">
        <f t="shared" si="414"/>
        <v>-9.0960000000000001</v>
      </c>
      <c r="S6634" s="4">
        <f t="shared" si="415"/>
        <v>-1.3644000000000001</v>
      </c>
    </row>
    <row r="6635" spans="1:19" ht="15.6" x14ac:dyDescent="0.3">
      <c r="A6635" t="s">
        <v>6603</v>
      </c>
      <c r="B6635" s="1">
        <v>43346</v>
      </c>
      <c r="C6635" s="1">
        <v>43350</v>
      </c>
      <c r="D6635">
        <f t="shared" si="412"/>
        <v>2018</v>
      </c>
      <c r="E6635" t="str">
        <f t="shared" si="413"/>
        <v>Sep</v>
      </c>
      <c r="F6635" t="s">
        <v>37</v>
      </c>
      <c r="G6635" t="s">
        <v>472</v>
      </c>
      <c r="H6635" s="2" t="s">
        <v>22</v>
      </c>
      <c r="I6635" t="s">
        <v>23</v>
      </c>
      <c r="J6635" t="s">
        <v>24</v>
      </c>
      <c r="K6635">
        <v>60623</v>
      </c>
      <c r="L6635" t="s">
        <v>25</v>
      </c>
      <c r="M6635" t="s">
        <v>6601</v>
      </c>
      <c r="N6635" t="s">
        <v>128</v>
      </c>
      <c r="O6635" t="s">
        <v>6026</v>
      </c>
      <c r="P6635" s="4">
        <v>8.9039999999999999</v>
      </c>
      <c r="Q6635" s="4">
        <v>18</v>
      </c>
      <c r="R6635" s="4">
        <f t="shared" si="414"/>
        <v>-9.0960000000000001</v>
      </c>
      <c r="S6635" s="4">
        <f t="shared" si="415"/>
        <v>-1.3644000000000001</v>
      </c>
    </row>
    <row r="6636" spans="1:19" ht="15.6" x14ac:dyDescent="0.3">
      <c r="A6636" t="s">
        <v>6604</v>
      </c>
      <c r="B6636" s="1">
        <v>42613</v>
      </c>
      <c r="C6636" s="1">
        <v>42618</v>
      </c>
      <c r="D6636">
        <f t="shared" si="412"/>
        <v>2016</v>
      </c>
      <c r="E6636" t="str">
        <f t="shared" si="413"/>
        <v>Aug</v>
      </c>
      <c r="F6636" t="s">
        <v>37</v>
      </c>
      <c r="G6636" t="s">
        <v>3654</v>
      </c>
      <c r="H6636" s="2" t="s">
        <v>22</v>
      </c>
      <c r="I6636" t="s">
        <v>47</v>
      </c>
      <c r="J6636" t="s">
        <v>33</v>
      </c>
      <c r="K6636">
        <v>90004</v>
      </c>
      <c r="L6636" t="s">
        <v>34</v>
      </c>
      <c r="M6636" t="s">
        <v>6605</v>
      </c>
      <c r="N6636" t="s">
        <v>128</v>
      </c>
      <c r="O6636" t="s">
        <v>6026</v>
      </c>
      <c r="P6636" s="4">
        <v>58.32</v>
      </c>
      <c r="Q6636" s="4">
        <v>100</v>
      </c>
      <c r="R6636" s="4">
        <f t="shared" si="414"/>
        <v>-41.68</v>
      </c>
      <c r="S6636" s="4">
        <f t="shared" si="415"/>
        <v>-6.2519999999999998</v>
      </c>
    </row>
    <row r="6637" spans="1:19" ht="15.6" x14ac:dyDescent="0.3">
      <c r="A6637" t="s">
        <v>6477</v>
      </c>
      <c r="B6637" s="1">
        <v>42640</v>
      </c>
      <c r="C6637" s="1">
        <v>42642</v>
      </c>
      <c r="D6637">
        <f t="shared" si="412"/>
        <v>2016</v>
      </c>
      <c r="E6637" t="str">
        <f t="shared" si="413"/>
        <v>Sep</v>
      </c>
      <c r="F6637" t="s">
        <v>67</v>
      </c>
      <c r="G6637" t="s">
        <v>1601</v>
      </c>
      <c r="H6637" s="2" t="s">
        <v>22</v>
      </c>
      <c r="I6637" t="s">
        <v>32</v>
      </c>
      <c r="J6637" t="s">
        <v>33</v>
      </c>
      <c r="K6637">
        <v>94110</v>
      </c>
      <c r="L6637" t="s">
        <v>34</v>
      </c>
      <c r="M6637" t="s">
        <v>6605</v>
      </c>
      <c r="N6637" t="s">
        <v>128</v>
      </c>
      <c r="O6637" t="s">
        <v>6026</v>
      </c>
      <c r="P6637" s="4">
        <v>12.96</v>
      </c>
      <c r="Q6637" s="4">
        <v>12.96</v>
      </c>
      <c r="R6637" s="4">
        <f t="shared" si="414"/>
        <v>0</v>
      </c>
      <c r="S6637" s="4">
        <f t="shared" si="415"/>
        <v>0</v>
      </c>
    </row>
    <row r="6638" spans="1:19" ht="15.6" x14ac:dyDescent="0.3">
      <c r="A6638" t="s">
        <v>1536</v>
      </c>
      <c r="B6638" s="1">
        <v>42849</v>
      </c>
      <c r="C6638" s="1">
        <v>42853</v>
      </c>
      <c r="D6638">
        <f t="shared" si="412"/>
        <v>2017</v>
      </c>
      <c r="E6638" t="str">
        <f t="shared" si="413"/>
        <v>Apr</v>
      </c>
      <c r="F6638" t="s">
        <v>37</v>
      </c>
      <c r="G6638" t="s">
        <v>1537</v>
      </c>
      <c r="H6638" s="2" t="s">
        <v>22</v>
      </c>
      <c r="I6638" t="s">
        <v>338</v>
      </c>
      <c r="J6638" t="s">
        <v>75</v>
      </c>
      <c r="K6638">
        <v>80906</v>
      </c>
      <c r="L6638" t="s">
        <v>34</v>
      </c>
      <c r="M6638" t="s">
        <v>6605</v>
      </c>
      <c r="N6638" t="s">
        <v>128</v>
      </c>
      <c r="O6638" t="s">
        <v>6026</v>
      </c>
      <c r="P6638" s="4">
        <v>15.552</v>
      </c>
      <c r="Q6638" s="4">
        <v>18</v>
      </c>
      <c r="R6638" s="4">
        <f t="shared" si="414"/>
        <v>-2.4480000000000004</v>
      </c>
      <c r="S6638" s="4">
        <f t="shared" si="415"/>
        <v>-0.36720000000000003</v>
      </c>
    </row>
    <row r="6639" spans="1:19" ht="15.6" x14ac:dyDescent="0.3">
      <c r="A6639" t="s">
        <v>3207</v>
      </c>
      <c r="B6639" s="1">
        <v>42896</v>
      </c>
      <c r="C6639" s="1">
        <v>42901</v>
      </c>
      <c r="D6639">
        <f t="shared" si="412"/>
        <v>2017</v>
      </c>
      <c r="E6639" t="str">
        <f t="shared" si="413"/>
        <v>Jun</v>
      </c>
      <c r="F6639" t="s">
        <v>37</v>
      </c>
      <c r="G6639" t="s">
        <v>560</v>
      </c>
      <c r="H6639" s="2" t="s">
        <v>22</v>
      </c>
      <c r="I6639" t="s">
        <v>47</v>
      </c>
      <c r="J6639" t="s">
        <v>33</v>
      </c>
      <c r="K6639">
        <v>90045</v>
      </c>
      <c r="L6639" t="s">
        <v>34</v>
      </c>
      <c r="M6639" t="s">
        <v>6605</v>
      </c>
      <c r="N6639" t="s">
        <v>128</v>
      </c>
      <c r="O6639" t="s">
        <v>6026</v>
      </c>
      <c r="P6639" s="4">
        <v>32.4</v>
      </c>
      <c r="Q6639" s="4">
        <v>32.4</v>
      </c>
      <c r="R6639" s="4">
        <f t="shared" si="414"/>
        <v>0</v>
      </c>
      <c r="S6639" s="4">
        <f t="shared" si="415"/>
        <v>0</v>
      </c>
    </row>
    <row r="6640" spans="1:19" x14ac:dyDescent="0.3">
      <c r="A6640" t="s">
        <v>4392</v>
      </c>
      <c r="B6640" s="1">
        <v>42923</v>
      </c>
      <c r="C6640" s="1">
        <v>42929</v>
      </c>
      <c r="D6640">
        <f t="shared" si="412"/>
        <v>2017</v>
      </c>
      <c r="E6640" t="str">
        <f t="shared" si="413"/>
        <v>Jul</v>
      </c>
      <c r="F6640" t="s">
        <v>37</v>
      </c>
      <c r="G6640" t="s">
        <v>3387</v>
      </c>
      <c r="H6640" t="s">
        <v>51</v>
      </c>
      <c r="I6640" t="s">
        <v>539</v>
      </c>
      <c r="J6640" t="s">
        <v>415</v>
      </c>
      <c r="K6640">
        <v>84057</v>
      </c>
      <c r="L6640" t="s">
        <v>34</v>
      </c>
      <c r="M6640" t="s">
        <v>6605</v>
      </c>
      <c r="N6640" t="s">
        <v>128</v>
      </c>
      <c r="O6640" t="s">
        <v>6026</v>
      </c>
      <c r="P6640" s="4">
        <v>12.96</v>
      </c>
      <c r="Q6640" s="4">
        <v>12.96</v>
      </c>
      <c r="R6640" s="4">
        <f t="shared" si="414"/>
        <v>0</v>
      </c>
      <c r="S6640" s="4">
        <f t="shared" si="415"/>
        <v>0</v>
      </c>
    </row>
    <row r="6641" spans="1:19" ht="15.6" x14ac:dyDescent="0.3">
      <c r="A6641" t="s">
        <v>6606</v>
      </c>
      <c r="B6641" s="1">
        <v>42101</v>
      </c>
      <c r="C6641" s="1">
        <v>42101</v>
      </c>
      <c r="D6641">
        <f t="shared" si="412"/>
        <v>2015</v>
      </c>
      <c r="E6641" t="str">
        <f t="shared" si="413"/>
        <v>Apr</v>
      </c>
      <c r="F6641" t="s">
        <v>30</v>
      </c>
      <c r="G6641" t="s">
        <v>4304</v>
      </c>
      <c r="H6641" s="2" t="s">
        <v>22</v>
      </c>
      <c r="I6641" t="s">
        <v>1565</v>
      </c>
      <c r="J6641" t="s">
        <v>183</v>
      </c>
      <c r="K6641">
        <v>30062</v>
      </c>
      <c r="L6641" t="s">
        <v>44</v>
      </c>
      <c r="M6641" t="s">
        <v>6605</v>
      </c>
      <c r="N6641" t="s">
        <v>128</v>
      </c>
      <c r="O6641" t="s">
        <v>6026</v>
      </c>
      <c r="P6641" s="4">
        <v>58.32</v>
      </c>
      <c r="Q6641" s="4">
        <v>58.32</v>
      </c>
      <c r="R6641" s="4">
        <f t="shared" si="414"/>
        <v>0</v>
      </c>
      <c r="S6641" s="4">
        <f t="shared" si="415"/>
        <v>0</v>
      </c>
    </row>
    <row r="6642" spans="1:19" ht="15.6" x14ac:dyDescent="0.3">
      <c r="A6642" t="s">
        <v>4012</v>
      </c>
      <c r="B6642" s="1">
        <v>42697</v>
      </c>
      <c r="C6642" s="1">
        <v>42699</v>
      </c>
      <c r="D6642">
        <f t="shared" si="412"/>
        <v>2016</v>
      </c>
      <c r="E6642" t="str">
        <f t="shared" si="413"/>
        <v>Nov</v>
      </c>
      <c r="F6642" t="s">
        <v>67</v>
      </c>
      <c r="G6642" t="s">
        <v>274</v>
      </c>
      <c r="H6642" s="2" t="s">
        <v>22</v>
      </c>
      <c r="I6642" t="s">
        <v>52</v>
      </c>
      <c r="J6642" t="s">
        <v>53</v>
      </c>
      <c r="K6642">
        <v>19805</v>
      </c>
      <c r="L6642" t="s">
        <v>54</v>
      </c>
      <c r="M6642" t="s">
        <v>6605</v>
      </c>
      <c r="N6642" t="s">
        <v>128</v>
      </c>
      <c r="O6642" t="s">
        <v>6026</v>
      </c>
      <c r="P6642" s="4">
        <v>38.880000000000003</v>
      </c>
      <c r="Q6642" s="4">
        <v>38.880000000000003</v>
      </c>
      <c r="R6642" s="4">
        <f t="shared" si="414"/>
        <v>0</v>
      </c>
      <c r="S6642" s="4">
        <f t="shared" si="415"/>
        <v>0</v>
      </c>
    </row>
    <row r="6643" spans="1:19" ht="15.6" x14ac:dyDescent="0.3">
      <c r="A6643" t="s">
        <v>6607</v>
      </c>
      <c r="B6643" s="1">
        <v>42722</v>
      </c>
      <c r="C6643" s="1">
        <v>42722</v>
      </c>
      <c r="D6643">
        <f t="shared" si="412"/>
        <v>2016</v>
      </c>
      <c r="E6643" t="str">
        <f t="shared" si="413"/>
        <v>Dec</v>
      </c>
      <c r="F6643" t="s">
        <v>30</v>
      </c>
      <c r="G6643" t="s">
        <v>3629</v>
      </c>
      <c r="H6643" s="2" t="s">
        <v>22</v>
      </c>
      <c r="I6643" t="s">
        <v>545</v>
      </c>
      <c r="J6643" t="s">
        <v>233</v>
      </c>
      <c r="K6643">
        <v>44105</v>
      </c>
      <c r="L6643" t="s">
        <v>54</v>
      </c>
      <c r="M6643" t="s">
        <v>6605</v>
      </c>
      <c r="N6643" t="s">
        <v>128</v>
      </c>
      <c r="O6643" t="s">
        <v>6026</v>
      </c>
      <c r="P6643" s="4">
        <v>20.736000000000001</v>
      </c>
      <c r="Q6643" s="4">
        <v>18</v>
      </c>
      <c r="R6643" s="4">
        <f t="shared" si="414"/>
        <v>2.7360000000000007</v>
      </c>
      <c r="S6643" s="4">
        <f t="shared" si="415"/>
        <v>0.4104000000000001</v>
      </c>
    </row>
    <row r="6644" spans="1:19" ht="15.6" x14ac:dyDescent="0.3">
      <c r="A6644" t="s">
        <v>6608</v>
      </c>
      <c r="B6644" s="1">
        <v>42893</v>
      </c>
      <c r="C6644" s="1">
        <v>42896</v>
      </c>
      <c r="D6644">
        <f t="shared" si="412"/>
        <v>2017</v>
      </c>
      <c r="E6644" t="str">
        <f t="shared" si="413"/>
        <v>Jun</v>
      </c>
      <c r="F6644" t="s">
        <v>20</v>
      </c>
      <c r="G6644" t="s">
        <v>772</v>
      </c>
      <c r="H6644" s="2" t="s">
        <v>22</v>
      </c>
      <c r="I6644" t="s">
        <v>61</v>
      </c>
      <c r="J6644" t="s">
        <v>62</v>
      </c>
      <c r="K6644">
        <v>10035</v>
      </c>
      <c r="L6644" t="s">
        <v>54</v>
      </c>
      <c r="M6644" t="s">
        <v>6605</v>
      </c>
      <c r="N6644" t="s">
        <v>128</v>
      </c>
      <c r="O6644" t="s">
        <v>6026</v>
      </c>
      <c r="P6644" s="4">
        <v>32.4</v>
      </c>
      <c r="Q6644" s="4">
        <v>32.4</v>
      </c>
      <c r="R6644" s="4">
        <f t="shared" si="414"/>
        <v>0</v>
      </c>
      <c r="S6644" s="4">
        <f t="shared" si="415"/>
        <v>0</v>
      </c>
    </row>
    <row r="6645" spans="1:19" x14ac:dyDescent="0.3">
      <c r="A6645" t="s">
        <v>6609</v>
      </c>
      <c r="B6645" s="1">
        <v>43323</v>
      </c>
      <c r="C6645" s="1">
        <v>43328</v>
      </c>
      <c r="D6645">
        <f t="shared" si="412"/>
        <v>2018</v>
      </c>
      <c r="E6645" t="str">
        <f t="shared" si="413"/>
        <v>Aug</v>
      </c>
      <c r="F6645" t="s">
        <v>37</v>
      </c>
      <c r="G6645" t="s">
        <v>1316</v>
      </c>
      <c r="H6645" t="s">
        <v>22</v>
      </c>
      <c r="I6645" t="s">
        <v>61</v>
      </c>
      <c r="J6645" t="s">
        <v>62</v>
      </c>
      <c r="K6645">
        <v>10009</v>
      </c>
      <c r="L6645" t="s">
        <v>54</v>
      </c>
      <c r="M6645" t="s">
        <v>6605</v>
      </c>
      <c r="N6645" t="s">
        <v>128</v>
      </c>
      <c r="O6645" t="s">
        <v>6026</v>
      </c>
      <c r="P6645" s="4">
        <v>25.92</v>
      </c>
      <c r="Q6645" s="4">
        <v>25.92</v>
      </c>
      <c r="R6645" s="4">
        <f t="shared" si="414"/>
        <v>0</v>
      </c>
      <c r="S6645" s="4">
        <f t="shared" si="415"/>
        <v>0</v>
      </c>
    </row>
    <row r="6646" spans="1:19" x14ac:dyDescent="0.3">
      <c r="A6646" t="s">
        <v>5198</v>
      </c>
      <c r="B6646" s="1">
        <v>43282</v>
      </c>
      <c r="C6646" s="1">
        <v>43289</v>
      </c>
      <c r="D6646">
        <f t="shared" si="412"/>
        <v>2018</v>
      </c>
      <c r="E6646" t="str">
        <f t="shared" si="413"/>
        <v>Jul</v>
      </c>
      <c r="F6646" t="s">
        <v>37</v>
      </c>
      <c r="G6646" t="s">
        <v>728</v>
      </c>
      <c r="H6646" t="s">
        <v>22</v>
      </c>
      <c r="I6646" t="s">
        <v>3450</v>
      </c>
      <c r="J6646" t="s">
        <v>653</v>
      </c>
      <c r="K6646">
        <v>46203</v>
      </c>
      <c r="L6646" t="s">
        <v>25</v>
      </c>
      <c r="M6646" t="s">
        <v>6605</v>
      </c>
      <c r="N6646" t="s">
        <v>128</v>
      </c>
      <c r="O6646" t="s">
        <v>6026</v>
      </c>
      <c r="P6646" s="4">
        <v>25.92</v>
      </c>
      <c r="Q6646" s="4">
        <v>25.92</v>
      </c>
      <c r="R6646" s="4">
        <f t="shared" si="414"/>
        <v>0</v>
      </c>
      <c r="S6646" s="4">
        <f t="shared" si="415"/>
        <v>0</v>
      </c>
    </row>
    <row r="6647" spans="1:19" ht="15.6" x14ac:dyDescent="0.3">
      <c r="A6647" t="s">
        <v>167</v>
      </c>
      <c r="B6647" s="1">
        <v>42317</v>
      </c>
      <c r="C6647" s="1">
        <v>42319</v>
      </c>
      <c r="D6647">
        <f t="shared" si="412"/>
        <v>2015</v>
      </c>
      <c r="E6647" t="str">
        <f t="shared" si="413"/>
        <v>Nov</v>
      </c>
      <c r="F6647" t="s">
        <v>67</v>
      </c>
      <c r="G6647" t="s">
        <v>168</v>
      </c>
      <c r="H6647" s="2" t="s">
        <v>22</v>
      </c>
      <c r="I6647" t="s">
        <v>32</v>
      </c>
      <c r="J6647" t="s">
        <v>33</v>
      </c>
      <c r="K6647">
        <v>94110</v>
      </c>
      <c r="L6647" t="s">
        <v>34</v>
      </c>
      <c r="M6647" t="s">
        <v>6610</v>
      </c>
      <c r="N6647" t="s">
        <v>128</v>
      </c>
      <c r="O6647" t="s">
        <v>6026</v>
      </c>
      <c r="P6647" s="4">
        <v>94.85</v>
      </c>
      <c r="Q6647" s="4">
        <v>94.85</v>
      </c>
      <c r="R6647" s="4">
        <f t="shared" si="414"/>
        <v>0</v>
      </c>
      <c r="S6647" s="4">
        <f t="shared" si="415"/>
        <v>0</v>
      </c>
    </row>
    <row r="6648" spans="1:19" ht="15.6" x14ac:dyDescent="0.3">
      <c r="A6648" t="s">
        <v>6611</v>
      </c>
      <c r="B6648" s="1">
        <v>42498</v>
      </c>
      <c r="C6648" s="1">
        <v>42500</v>
      </c>
      <c r="D6648">
        <f t="shared" si="412"/>
        <v>2016</v>
      </c>
      <c r="E6648" t="str">
        <f t="shared" si="413"/>
        <v>May</v>
      </c>
      <c r="F6648" t="s">
        <v>20</v>
      </c>
      <c r="G6648" t="s">
        <v>2204</v>
      </c>
      <c r="H6648" s="2" t="s">
        <v>22</v>
      </c>
      <c r="I6648" t="s">
        <v>61</v>
      </c>
      <c r="J6648" t="s">
        <v>62</v>
      </c>
      <c r="K6648">
        <v>10009</v>
      </c>
      <c r="L6648" t="s">
        <v>54</v>
      </c>
      <c r="M6648" t="s">
        <v>6610</v>
      </c>
      <c r="N6648" t="s">
        <v>128</v>
      </c>
      <c r="O6648" t="s">
        <v>6026</v>
      </c>
      <c r="P6648" s="4">
        <v>37.94</v>
      </c>
      <c r="Q6648" s="4">
        <v>37.94</v>
      </c>
      <c r="R6648" s="4">
        <f t="shared" si="414"/>
        <v>0</v>
      </c>
      <c r="S6648" s="4">
        <f t="shared" si="415"/>
        <v>0</v>
      </c>
    </row>
    <row r="6649" spans="1:19" x14ac:dyDescent="0.3">
      <c r="A6649" t="s">
        <v>6612</v>
      </c>
      <c r="B6649" s="1">
        <v>42773</v>
      </c>
      <c r="C6649" s="1">
        <v>42775</v>
      </c>
      <c r="D6649">
        <f t="shared" si="412"/>
        <v>2017</v>
      </c>
      <c r="E6649" t="str">
        <f t="shared" si="413"/>
        <v>Feb</v>
      </c>
      <c r="F6649" t="s">
        <v>20</v>
      </c>
      <c r="G6649" t="s">
        <v>4980</v>
      </c>
      <c r="H6649" t="s">
        <v>51</v>
      </c>
      <c r="I6649" t="s">
        <v>744</v>
      </c>
      <c r="J6649" t="s">
        <v>233</v>
      </c>
      <c r="K6649">
        <v>43130</v>
      </c>
      <c r="L6649" t="s">
        <v>54</v>
      </c>
      <c r="M6649" t="s">
        <v>6610</v>
      </c>
      <c r="N6649" t="s">
        <v>128</v>
      </c>
      <c r="O6649" t="s">
        <v>6026</v>
      </c>
      <c r="P6649" s="4">
        <v>30.352</v>
      </c>
      <c r="Q6649" s="4">
        <v>30.352</v>
      </c>
      <c r="R6649" s="4">
        <f t="shared" si="414"/>
        <v>0</v>
      </c>
      <c r="S6649" s="4">
        <f t="shared" si="415"/>
        <v>0</v>
      </c>
    </row>
    <row r="6650" spans="1:19" ht="15.6" x14ac:dyDescent="0.3">
      <c r="A6650" t="s">
        <v>6613</v>
      </c>
      <c r="B6650" s="1">
        <v>43147</v>
      </c>
      <c r="C6650" s="1">
        <v>43151</v>
      </c>
      <c r="D6650">
        <f t="shared" si="412"/>
        <v>2018</v>
      </c>
      <c r="E6650" t="str">
        <f t="shared" si="413"/>
        <v>Feb</v>
      </c>
      <c r="F6650" t="s">
        <v>37</v>
      </c>
      <c r="G6650" t="s">
        <v>892</v>
      </c>
      <c r="H6650" s="2" t="s">
        <v>22</v>
      </c>
      <c r="I6650" t="s">
        <v>61</v>
      </c>
      <c r="J6650" t="s">
        <v>62</v>
      </c>
      <c r="K6650">
        <v>10035</v>
      </c>
      <c r="L6650" t="s">
        <v>54</v>
      </c>
      <c r="M6650" t="s">
        <v>6610</v>
      </c>
      <c r="N6650" t="s">
        <v>128</v>
      </c>
      <c r="O6650" t="s">
        <v>6026</v>
      </c>
      <c r="P6650" s="4">
        <v>37.94</v>
      </c>
      <c r="Q6650" s="4">
        <v>37.94</v>
      </c>
      <c r="R6650" s="4">
        <f t="shared" si="414"/>
        <v>0</v>
      </c>
      <c r="S6650" s="4">
        <f t="shared" si="415"/>
        <v>0</v>
      </c>
    </row>
    <row r="6651" spans="1:19" ht="15.6" x14ac:dyDescent="0.3">
      <c r="A6651" t="s">
        <v>6614</v>
      </c>
      <c r="B6651" s="1">
        <v>42260</v>
      </c>
      <c r="C6651" s="1">
        <v>42263</v>
      </c>
      <c r="D6651">
        <f t="shared" si="412"/>
        <v>2015</v>
      </c>
      <c r="E6651" t="str">
        <f t="shared" si="413"/>
        <v>Sep</v>
      </c>
      <c r="F6651" t="s">
        <v>20</v>
      </c>
      <c r="G6651" t="s">
        <v>388</v>
      </c>
      <c r="H6651" s="2" t="s">
        <v>22</v>
      </c>
      <c r="I6651" t="s">
        <v>100</v>
      </c>
      <c r="J6651" t="s">
        <v>101</v>
      </c>
      <c r="K6651">
        <v>19143</v>
      </c>
      <c r="L6651" t="s">
        <v>54</v>
      </c>
      <c r="M6651" t="s">
        <v>6615</v>
      </c>
      <c r="N6651" t="s">
        <v>128</v>
      </c>
      <c r="O6651" t="s">
        <v>6026</v>
      </c>
      <c r="P6651" s="4">
        <v>15.552</v>
      </c>
      <c r="Q6651" s="4">
        <v>18</v>
      </c>
      <c r="R6651" s="4">
        <f t="shared" si="414"/>
        <v>-2.4480000000000004</v>
      </c>
      <c r="S6651" s="4">
        <f t="shared" si="415"/>
        <v>-0.36720000000000003</v>
      </c>
    </row>
    <row r="6652" spans="1:19" x14ac:dyDescent="0.3">
      <c r="A6652" t="s">
        <v>4067</v>
      </c>
      <c r="B6652" s="1">
        <v>42119</v>
      </c>
      <c r="C6652" s="1">
        <v>42123</v>
      </c>
      <c r="D6652">
        <f t="shared" si="412"/>
        <v>2015</v>
      </c>
      <c r="E6652" t="str">
        <f t="shared" si="413"/>
        <v>Apr</v>
      </c>
      <c r="F6652" t="s">
        <v>37</v>
      </c>
      <c r="G6652" t="s">
        <v>2908</v>
      </c>
      <c r="H6652" t="s">
        <v>22</v>
      </c>
      <c r="I6652" t="s">
        <v>113</v>
      </c>
      <c r="J6652" t="s">
        <v>109</v>
      </c>
      <c r="K6652">
        <v>77095</v>
      </c>
      <c r="L6652" t="s">
        <v>25</v>
      </c>
      <c r="M6652" t="s">
        <v>6615</v>
      </c>
      <c r="N6652" t="s">
        <v>128</v>
      </c>
      <c r="O6652" t="s">
        <v>6026</v>
      </c>
      <c r="P6652" s="4">
        <v>10.368</v>
      </c>
      <c r="Q6652" s="4">
        <v>10.368</v>
      </c>
      <c r="R6652" s="4">
        <f t="shared" si="414"/>
        <v>0</v>
      </c>
      <c r="S6652" s="4">
        <f t="shared" si="415"/>
        <v>0</v>
      </c>
    </row>
    <row r="6653" spans="1:19" ht="15.6" x14ac:dyDescent="0.3">
      <c r="A6653" t="s">
        <v>6616</v>
      </c>
      <c r="B6653" s="1">
        <v>42325</v>
      </c>
      <c r="C6653" s="1">
        <v>42330</v>
      </c>
      <c r="D6653">
        <f t="shared" si="412"/>
        <v>2015</v>
      </c>
      <c r="E6653" t="str">
        <f t="shared" si="413"/>
        <v>Nov</v>
      </c>
      <c r="F6653" t="s">
        <v>67</v>
      </c>
      <c r="G6653" t="s">
        <v>3402</v>
      </c>
      <c r="H6653" s="2" t="s">
        <v>22</v>
      </c>
      <c r="I6653" t="s">
        <v>61</v>
      </c>
      <c r="J6653" t="s">
        <v>62</v>
      </c>
      <c r="K6653">
        <v>10024</v>
      </c>
      <c r="L6653" t="s">
        <v>54</v>
      </c>
      <c r="M6653" t="s">
        <v>6617</v>
      </c>
      <c r="N6653" t="s">
        <v>128</v>
      </c>
      <c r="O6653" t="s">
        <v>6026</v>
      </c>
      <c r="P6653" s="4">
        <v>34.44</v>
      </c>
      <c r="Q6653" s="4">
        <v>34.44</v>
      </c>
      <c r="R6653" s="4">
        <f t="shared" si="414"/>
        <v>0</v>
      </c>
      <c r="S6653" s="4">
        <f t="shared" si="415"/>
        <v>0</v>
      </c>
    </row>
    <row r="6654" spans="1:19" ht="15.6" x14ac:dyDescent="0.3">
      <c r="A6654" t="s">
        <v>6618</v>
      </c>
      <c r="B6654" s="1">
        <v>42662</v>
      </c>
      <c r="C6654" s="1">
        <v>42663</v>
      </c>
      <c r="D6654">
        <f t="shared" si="412"/>
        <v>2016</v>
      </c>
      <c r="E6654" t="str">
        <f t="shared" si="413"/>
        <v>Oct</v>
      </c>
      <c r="F6654" t="s">
        <v>20</v>
      </c>
      <c r="G6654" t="s">
        <v>633</v>
      </c>
      <c r="H6654" s="2" t="s">
        <v>22</v>
      </c>
      <c r="I6654" t="s">
        <v>533</v>
      </c>
      <c r="J6654" t="s">
        <v>1737</v>
      </c>
      <c r="K6654">
        <v>3301</v>
      </c>
      <c r="L6654" t="s">
        <v>54</v>
      </c>
      <c r="M6654" t="s">
        <v>6617</v>
      </c>
      <c r="N6654" t="s">
        <v>128</v>
      </c>
      <c r="O6654" t="s">
        <v>6026</v>
      </c>
      <c r="P6654" s="4">
        <v>34.44</v>
      </c>
      <c r="Q6654" s="4">
        <v>34.44</v>
      </c>
      <c r="R6654" s="4">
        <f t="shared" si="414"/>
        <v>0</v>
      </c>
      <c r="S6654" s="4">
        <f t="shared" si="415"/>
        <v>0</v>
      </c>
    </row>
    <row r="6655" spans="1:19" x14ac:dyDescent="0.3">
      <c r="A6655" t="s">
        <v>4541</v>
      </c>
      <c r="B6655" s="1">
        <v>42876</v>
      </c>
      <c r="C6655" s="1">
        <v>42881</v>
      </c>
      <c r="D6655">
        <f t="shared" si="412"/>
        <v>2017</v>
      </c>
      <c r="E6655" t="str">
        <f t="shared" si="413"/>
        <v>May</v>
      </c>
      <c r="F6655" t="s">
        <v>37</v>
      </c>
      <c r="G6655" t="s">
        <v>2534</v>
      </c>
      <c r="H6655" t="s">
        <v>51</v>
      </c>
      <c r="I6655" t="s">
        <v>116</v>
      </c>
      <c r="J6655" t="s">
        <v>109</v>
      </c>
      <c r="K6655">
        <v>75081</v>
      </c>
      <c r="L6655" t="s">
        <v>25</v>
      </c>
      <c r="M6655" t="s">
        <v>6617</v>
      </c>
      <c r="N6655" t="s">
        <v>128</v>
      </c>
      <c r="O6655" t="s">
        <v>6026</v>
      </c>
      <c r="P6655" s="4">
        <v>82.656000000000006</v>
      </c>
      <c r="Q6655" s="4">
        <v>82.656000000000006</v>
      </c>
      <c r="R6655" s="4">
        <f t="shared" si="414"/>
        <v>0</v>
      </c>
      <c r="S6655" s="4">
        <f t="shared" si="415"/>
        <v>0</v>
      </c>
    </row>
    <row r="6656" spans="1:19" ht="15.6" x14ac:dyDescent="0.3">
      <c r="A6656" t="s">
        <v>3436</v>
      </c>
      <c r="B6656" s="1">
        <v>42319</v>
      </c>
      <c r="C6656" s="1">
        <v>42321</v>
      </c>
      <c r="D6656">
        <f t="shared" si="412"/>
        <v>2015</v>
      </c>
      <c r="E6656" t="str">
        <f t="shared" si="413"/>
        <v>Nov</v>
      </c>
      <c r="F6656" t="s">
        <v>67</v>
      </c>
      <c r="G6656" t="s">
        <v>373</v>
      </c>
      <c r="H6656" s="2" t="s">
        <v>22</v>
      </c>
      <c r="I6656" t="s">
        <v>47</v>
      </c>
      <c r="J6656" t="s">
        <v>33</v>
      </c>
      <c r="K6656">
        <v>90004</v>
      </c>
      <c r="L6656" t="s">
        <v>34</v>
      </c>
      <c r="M6656" t="s">
        <v>6619</v>
      </c>
      <c r="N6656" t="s">
        <v>128</v>
      </c>
      <c r="O6656" t="s">
        <v>6026</v>
      </c>
      <c r="P6656" s="4">
        <v>123.92</v>
      </c>
      <c r="Q6656" s="4">
        <v>123.92</v>
      </c>
      <c r="R6656" s="4">
        <f t="shared" si="414"/>
        <v>0</v>
      </c>
      <c r="S6656" s="4">
        <f t="shared" si="415"/>
        <v>0</v>
      </c>
    </row>
    <row r="6657" spans="1:19" x14ac:dyDescent="0.3">
      <c r="A6657" t="s">
        <v>5752</v>
      </c>
      <c r="B6657" s="1">
        <v>42973</v>
      </c>
      <c r="C6657" s="1">
        <v>42974</v>
      </c>
      <c r="D6657">
        <f t="shared" si="412"/>
        <v>2017</v>
      </c>
      <c r="E6657" t="str">
        <f t="shared" si="413"/>
        <v>Aug</v>
      </c>
      <c r="F6657" t="s">
        <v>20</v>
      </c>
      <c r="G6657" t="s">
        <v>1594</v>
      </c>
      <c r="H6657" t="s">
        <v>51</v>
      </c>
      <c r="I6657" t="s">
        <v>131</v>
      </c>
      <c r="J6657" t="s">
        <v>33</v>
      </c>
      <c r="K6657">
        <v>95123</v>
      </c>
      <c r="L6657" t="s">
        <v>34</v>
      </c>
      <c r="M6657" t="s">
        <v>6619</v>
      </c>
      <c r="N6657" t="s">
        <v>128</v>
      </c>
      <c r="O6657" t="s">
        <v>6026</v>
      </c>
      <c r="P6657" s="4">
        <v>154.9</v>
      </c>
      <c r="Q6657" s="4">
        <v>154.9</v>
      </c>
      <c r="R6657" s="4">
        <f t="shared" si="414"/>
        <v>0</v>
      </c>
      <c r="S6657" s="4">
        <f t="shared" si="415"/>
        <v>0</v>
      </c>
    </row>
    <row r="6658" spans="1:19" x14ac:dyDescent="0.3">
      <c r="A6658" t="s">
        <v>5390</v>
      </c>
      <c r="B6658" s="1">
        <v>42603</v>
      </c>
      <c r="C6658" s="1">
        <v>42607</v>
      </c>
      <c r="D6658">
        <f t="shared" ref="D6658:D6721" si="416">YEAR(B6658)</f>
        <v>2016</v>
      </c>
      <c r="E6658" t="str">
        <f t="shared" ref="E6658:E6721" si="417">TEXT(B6658,"mmm")</f>
        <v>Aug</v>
      </c>
      <c r="F6658" t="s">
        <v>37</v>
      </c>
      <c r="G6658" t="s">
        <v>1825</v>
      </c>
      <c r="H6658" t="s">
        <v>51</v>
      </c>
      <c r="I6658" t="s">
        <v>2356</v>
      </c>
      <c r="J6658" t="s">
        <v>101</v>
      </c>
      <c r="K6658">
        <v>18103</v>
      </c>
      <c r="L6658" t="s">
        <v>54</v>
      </c>
      <c r="M6658" t="s">
        <v>6619</v>
      </c>
      <c r="N6658" t="s">
        <v>128</v>
      </c>
      <c r="O6658" t="s">
        <v>6026</v>
      </c>
      <c r="P6658" s="4">
        <v>49.567999999999998</v>
      </c>
      <c r="Q6658" s="4">
        <v>49.567999999999998</v>
      </c>
      <c r="R6658" s="4">
        <f t="shared" si="414"/>
        <v>0</v>
      </c>
      <c r="S6658" s="4">
        <f t="shared" si="415"/>
        <v>0</v>
      </c>
    </row>
    <row r="6659" spans="1:19" ht="15.6" x14ac:dyDescent="0.3">
      <c r="A6659" t="s">
        <v>2406</v>
      </c>
      <c r="B6659" s="1">
        <v>42164</v>
      </c>
      <c r="C6659" s="1">
        <v>42168</v>
      </c>
      <c r="D6659">
        <f t="shared" si="416"/>
        <v>2015</v>
      </c>
      <c r="E6659" t="str">
        <f t="shared" si="417"/>
        <v>Jun</v>
      </c>
      <c r="F6659" t="s">
        <v>67</v>
      </c>
      <c r="G6659" t="s">
        <v>2114</v>
      </c>
      <c r="H6659" s="2" t="s">
        <v>22</v>
      </c>
      <c r="I6659" t="s">
        <v>1330</v>
      </c>
      <c r="J6659" t="s">
        <v>325</v>
      </c>
      <c r="K6659">
        <v>89031</v>
      </c>
      <c r="L6659" t="s">
        <v>34</v>
      </c>
      <c r="M6659" t="s">
        <v>6620</v>
      </c>
      <c r="N6659" t="s">
        <v>128</v>
      </c>
      <c r="O6659" t="s">
        <v>6026</v>
      </c>
      <c r="P6659" s="4">
        <v>79.14</v>
      </c>
      <c r="Q6659" s="4">
        <v>79.14</v>
      </c>
      <c r="R6659" s="4">
        <f t="shared" ref="R6659:R6722" si="418">P6659-Q6659</f>
        <v>0</v>
      </c>
      <c r="S6659" s="4">
        <f t="shared" ref="S6659:S6722" si="419">0.15*R6659</f>
        <v>0</v>
      </c>
    </row>
    <row r="6660" spans="1:19" x14ac:dyDescent="0.3">
      <c r="A6660" t="s">
        <v>1668</v>
      </c>
      <c r="B6660" s="1">
        <v>42931</v>
      </c>
      <c r="C6660" s="1">
        <v>42936</v>
      </c>
      <c r="D6660">
        <f t="shared" si="416"/>
        <v>2017</v>
      </c>
      <c r="E6660" t="str">
        <f t="shared" si="417"/>
        <v>Jul</v>
      </c>
      <c r="F6660" t="s">
        <v>37</v>
      </c>
      <c r="G6660" t="s">
        <v>1669</v>
      </c>
      <c r="H6660" t="s">
        <v>51</v>
      </c>
      <c r="I6660" t="s">
        <v>463</v>
      </c>
      <c r="J6660" t="s">
        <v>242</v>
      </c>
      <c r="K6660">
        <v>97206</v>
      </c>
      <c r="L6660" t="s">
        <v>34</v>
      </c>
      <c r="M6660" t="s">
        <v>6620</v>
      </c>
      <c r="N6660" t="s">
        <v>128</v>
      </c>
      <c r="O6660" t="s">
        <v>6026</v>
      </c>
      <c r="P6660" s="4">
        <v>105.52</v>
      </c>
      <c r="Q6660" s="4">
        <v>105.52</v>
      </c>
      <c r="R6660" s="4">
        <f t="shared" si="418"/>
        <v>0</v>
      </c>
      <c r="S6660" s="4">
        <f t="shared" si="419"/>
        <v>0</v>
      </c>
    </row>
    <row r="6661" spans="1:19" x14ac:dyDescent="0.3">
      <c r="A6661" t="s">
        <v>1490</v>
      </c>
      <c r="B6661" s="1">
        <v>43366</v>
      </c>
      <c r="C6661" s="1">
        <v>43372</v>
      </c>
      <c r="D6661">
        <f t="shared" si="416"/>
        <v>2018</v>
      </c>
      <c r="E6661" t="str">
        <f t="shared" si="417"/>
        <v>Sep</v>
      </c>
      <c r="F6661" t="s">
        <v>37</v>
      </c>
      <c r="G6661" t="s">
        <v>1491</v>
      </c>
      <c r="H6661" t="s">
        <v>105</v>
      </c>
      <c r="I6661" t="s">
        <v>47</v>
      </c>
      <c r="J6661" t="s">
        <v>33</v>
      </c>
      <c r="K6661">
        <v>90036</v>
      </c>
      <c r="L6661" t="s">
        <v>34</v>
      </c>
      <c r="M6661" t="s">
        <v>6620</v>
      </c>
      <c r="N6661" t="s">
        <v>128</v>
      </c>
      <c r="O6661" t="s">
        <v>6026</v>
      </c>
      <c r="P6661" s="4">
        <v>211.04</v>
      </c>
      <c r="Q6661" s="4">
        <v>211.04</v>
      </c>
      <c r="R6661" s="4">
        <f t="shared" si="418"/>
        <v>0</v>
      </c>
      <c r="S6661" s="4">
        <f t="shared" si="419"/>
        <v>0</v>
      </c>
    </row>
    <row r="6662" spans="1:19" x14ac:dyDescent="0.3">
      <c r="A6662" t="s">
        <v>6621</v>
      </c>
      <c r="B6662" s="1">
        <v>42344</v>
      </c>
      <c r="C6662" s="1">
        <v>42349</v>
      </c>
      <c r="D6662">
        <f t="shared" si="416"/>
        <v>2015</v>
      </c>
      <c r="E6662" t="str">
        <f t="shared" si="417"/>
        <v>Dec</v>
      </c>
      <c r="F6662" t="s">
        <v>37</v>
      </c>
      <c r="G6662" t="s">
        <v>1621</v>
      </c>
      <c r="H6662" t="s">
        <v>105</v>
      </c>
      <c r="I6662" t="s">
        <v>756</v>
      </c>
      <c r="J6662" t="s">
        <v>250</v>
      </c>
      <c r="K6662">
        <v>38109</v>
      </c>
      <c r="L6662" t="s">
        <v>44</v>
      </c>
      <c r="M6662" t="s">
        <v>6620</v>
      </c>
      <c r="N6662" t="s">
        <v>128</v>
      </c>
      <c r="O6662" t="s">
        <v>6026</v>
      </c>
      <c r="P6662" s="4">
        <v>42.207999999999998</v>
      </c>
      <c r="Q6662" s="4">
        <v>42.207999999999998</v>
      </c>
      <c r="R6662" s="4">
        <f t="shared" si="418"/>
        <v>0</v>
      </c>
      <c r="S6662" s="4">
        <f t="shared" si="419"/>
        <v>0</v>
      </c>
    </row>
    <row r="6663" spans="1:19" x14ac:dyDescent="0.3">
      <c r="A6663" t="s">
        <v>6622</v>
      </c>
      <c r="B6663" s="1">
        <v>42345</v>
      </c>
      <c r="C6663" s="1">
        <v>42351</v>
      </c>
      <c r="D6663">
        <f t="shared" si="416"/>
        <v>2015</v>
      </c>
      <c r="E6663" t="str">
        <f t="shared" si="417"/>
        <v>Dec</v>
      </c>
      <c r="F6663" t="s">
        <v>37</v>
      </c>
      <c r="G6663" t="s">
        <v>222</v>
      </c>
      <c r="H6663" t="s">
        <v>105</v>
      </c>
      <c r="I6663" t="s">
        <v>2264</v>
      </c>
      <c r="J6663" t="s">
        <v>158</v>
      </c>
      <c r="K6663">
        <v>23464</v>
      </c>
      <c r="L6663" t="s">
        <v>44</v>
      </c>
      <c r="M6663" t="s">
        <v>6620</v>
      </c>
      <c r="N6663" t="s">
        <v>128</v>
      </c>
      <c r="O6663" t="s">
        <v>6026</v>
      </c>
      <c r="P6663" s="4">
        <v>105.52</v>
      </c>
      <c r="Q6663" s="4">
        <v>105.52</v>
      </c>
      <c r="R6663" s="4">
        <f t="shared" si="418"/>
        <v>0</v>
      </c>
      <c r="S6663" s="4">
        <f t="shared" si="419"/>
        <v>0</v>
      </c>
    </row>
    <row r="6664" spans="1:19" x14ac:dyDescent="0.3">
      <c r="A6664" t="s">
        <v>6623</v>
      </c>
      <c r="B6664" s="1">
        <v>42860</v>
      </c>
      <c r="C6664" s="1">
        <v>42862</v>
      </c>
      <c r="D6664">
        <f t="shared" si="416"/>
        <v>2017</v>
      </c>
      <c r="E6664" t="str">
        <f t="shared" si="417"/>
        <v>May</v>
      </c>
      <c r="F6664" t="s">
        <v>20</v>
      </c>
      <c r="G6664" t="s">
        <v>709</v>
      </c>
      <c r="H6664" t="s">
        <v>51</v>
      </c>
      <c r="I6664" t="s">
        <v>576</v>
      </c>
      <c r="J6664" t="s">
        <v>205</v>
      </c>
      <c r="K6664">
        <v>40214</v>
      </c>
      <c r="L6664" t="s">
        <v>44</v>
      </c>
      <c r="M6664" t="s">
        <v>6620</v>
      </c>
      <c r="N6664" t="s">
        <v>128</v>
      </c>
      <c r="O6664" t="s">
        <v>6026</v>
      </c>
      <c r="P6664" s="4">
        <v>79.14</v>
      </c>
      <c r="Q6664" s="4">
        <v>79.14</v>
      </c>
      <c r="R6664" s="4">
        <f t="shared" si="418"/>
        <v>0</v>
      </c>
      <c r="S6664" s="4">
        <f t="shared" si="419"/>
        <v>0</v>
      </c>
    </row>
    <row r="6665" spans="1:19" ht="15.6" x14ac:dyDescent="0.3">
      <c r="A6665" t="s">
        <v>6624</v>
      </c>
      <c r="B6665" s="1">
        <v>42080</v>
      </c>
      <c r="C6665" s="1">
        <v>42083</v>
      </c>
      <c r="D6665">
        <f t="shared" si="416"/>
        <v>2015</v>
      </c>
      <c r="E6665" t="str">
        <f t="shared" si="417"/>
        <v>Mar</v>
      </c>
      <c r="F6665" t="s">
        <v>67</v>
      </c>
      <c r="G6665" t="s">
        <v>635</v>
      </c>
      <c r="H6665" s="2" t="s">
        <v>22</v>
      </c>
      <c r="I6665" t="s">
        <v>100</v>
      </c>
      <c r="J6665" t="s">
        <v>101</v>
      </c>
      <c r="K6665">
        <v>19134</v>
      </c>
      <c r="L6665" t="s">
        <v>54</v>
      </c>
      <c r="M6665" t="s">
        <v>6620</v>
      </c>
      <c r="N6665" t="s">
        <v>128</v>
      </c>
      <c r="O6665" t="s">
        <v>6026</v>
      </c>
      <c r="P6665" s="4">
        <v>126.624</v>
      </c>
      <c r="Q6665" s="4">
        <v>126.624</v>
      </c>
      <c r="R6665" s="4">
        <f t="shared" si="418"/>
        <v>0</v>
      </c>
      <c r="S6665" s="4">
        <f t="shared" si="419"/>
        <v>0</v>
      </c>
    </row>
    <row r="6666" spans="1:19" ht="15.6" x14ac:dyDescent="0.3">
      <c r="A6666" t="s">
        <v>6625</v>
      </c>
      <c r="B6666" s="1">
        <v>43304</v>
      </c>
      <c r="C6666" s="1">
        <v>43308</v>
      </c>
      <c r="D6666">
        <f t="shared" si="416"/>
        <v>2018</v>
      </c>
      <c r="E6666" t="str">
        <f t="shared" si="417"/>
        <v>Jul</v>
      </c>
      <c r="F6666" t="s">
        <v>37</v>
      </c>
      <c r="G6666" t="s">
        <v>914</v>
      </c>
      <c r="H6666" s="2" t="s">
        <v>22</v>
      </c>
      <c r="I6666" t="s">
        <v>23</v>
      </c>
      <c r="J6666" t="s">
        <v>24</v>
      </c>
      <c r="K6666">
        <v>60623</v>
      </c>
      <c r="L6666" t="s">
        <v>25</v>
      </c>
      <c r="M6666" t="s">
        <v>6620</v>
      </c>
      <c r="N6666" t="s">
        <v>128</v>
      </c>
      <c r="O6666" t="s">
        <v>6026</v>
      </c>
      <c r="P6666" s="4">
        <v>63.311999999999998</v>
      </c>
      <c r="Q6666" s="4">
        <v>63.311999999999998</v>
      </c>
      <c r="R6666" s="4">
        <f t="shared" si="418"/>
        <v>0</v>
      </c>
      <c r="S6666" s="4">
        <f t="shared" si="419"/>
        <v>0</v>
      </c>
    </row>
    <row r="6667" spans="1:19" ht="15.6" x14ac:dyDescent="0.3">
      <c r="A6667" t="s">
        <v>5392</v>
      </c>
      <c r="B6667" s="1">
        <v>43431</v>
      </c>
      <c r="C6667" s="1">
        <v>43436</v>
      </c>
      <c r="D6667">
        <f t="shared" si="416"/>
        <v>2018</v>
      </c>
      <c r="E6667" t="str">
        <f t="shared" si="417"/>
        <v>Nov</v>
      </c>
      <c r="F6667" t="s">
        <v>37</v>
      </c>
      <c r="G6667" t="s">
        <v>241</v>
      </c>
      <c r="H6667" s="2" t="s">
        <v>22</v>
      </c>
      <c r="I6667" t="s">
        <v>182</v>
      </c>
      <c r="J6667" t="s">
        <v>653</v>
      </c>
      <c r="K6667">
        <v>47201</v>
      </c>
      <c r="L6667" t="s">
        <v>25</v>
      </c>
      <c r="M6667" t="s">
        <v>6620</v>
      </c>
      <c r="N6667" t="s">
        <v>128</v>
      </c>
      <c r="O6667" t="s">
        <v>6026</v>
      </c>
      <c r="P6667" s="4">
        <v>158.28</v>
      </c>
      <c r="Q6667" s="4">
        <v>158.28</v>
      </c>
      <c r="R6667" s="4">
        <f t="shared" si="418"/>
        <v>0</v>
      </c>
      <c r="S6667" s="4">
        <f t="shared" si="419"/>
        <v>0</v>
      </c>
    </row>
    <row r="6668" spans="1:19" x14ac:dyDescent="0.3">
      <c r="A6668" t="s">
        <v>2011</v>
      </c>
      <c r="B6668" s="1">
        <v>43187</v>
      </c>
      <c r="C6668" s="1">
        <v>43190</v>
      </c>
      <c r="D6668">
        <f t="shared" si="416"/>
        <v>2018</v>
      </c>
      <c r="E6668" t="str">
        <f t="shared" si="417"/>
        <v>Mar</v>
      </c>
      <c r="F6668" t="s">
        <v>20</v>
      </c>
      <c r="G6668" t="s">
        <v>1364</v>
      </c>
      <c r="H6668" t="s">
        <v>51</v>
      </c>
      <c r="I6668" t="s">
        <v>666</v>
      </c>
      <c r="J6668" t="s">
        <v>33</v>
      </c>
      <c r="K6668">
        <v>94533</v>
      </c>
      <c r="L6668" t="s">
        <v>34</v>
      </c>
      <c r="M6668" t="s">
        <v>6626</v>
      </c>
      <c r="N6668" t="s">
        <v>128</v>
      </c>
      <c r="O6668" t="s">
        <v>6026</v>
      </c>
      <c r="P6668" s="4">
        <v>26.72</v>
      </c>
      <c r="Q6668" s="4">
        <v>26.72</v>
      </c>
      <c r="R6668" s="4">
        <f t="shared" si="418"/>
        <v>0</v>
      </c>
      <c r="S6668" s="4">
        <f t="shared" si="419"/>
        <v>0</v>
      </c>
    </row>
    <row r="6669" spans="1:19" ht="15.6" x14ac:dyDescent="0.3">
      <c r="A6669" t="s">
        <v>2409</v>
      </c>
      <c r="B6669" s="1">
        <v>43442</v>
      </c>
      <c r="C6669" s="1">
        <v>43443</v>
      </c>
      <c r="D6669">
        <f t="shared" si="416"/>
        <v>2018</v>
      </c>
      <c r="E6669" t="str">
        <f t="shared" si="417"/>
        <v>Dec</v>
      </c>
      <c r="F6669" t="s">
        <v>20</v>
      </c>
      <c r="G6669" t="s">
        <v>892</v>
      </c>
      <c r="H6669" s="2" t="s">
        <v>22</v>
      </c>
      <c r="I6669" t="s">
        <v>1671</v>
      </c>
      <c r="J6669" t="s">
        <v>33</v>
      </c>
      <c r="K6669">
        <v>90301</v>
      </c>
      <c r="L6669" t="s">
        <v>34</v>
      </c>
      <c r="M6669" t="s">
        <v>6626</v>
      </c>
      <c r="N6669" t="s">
        <v>128</v>
      </c>
      <c r="O6669" t="s">
        <v>6026</v>
      </c>
      <c r="P6669" s="4">
        <v>60.12</v>
      </c>
      <c r="Q6669" s="4">
        <v>60.12</v>
      </c>
      <c r="R6669" s="4">
        <f t="shared" si="418"/>
        <v>0</v>
      </c>
      <c r="S6669" s="4">
        <f t="shared" si="419"/>
        <v>0</v>
      </c>
    </row>
    <row r="6670" spans="1:19" x14ac:dyDescent="0.3">
      <c r="A6670" t="s">
        <v>6627</v>
      </c>
      <c r="B6670" s="1">
        <v>43416</v>
      </c>
      <c r="C6670" s="1">
        <v>43421</v>
      </c>
      <c r="D6670">
        <f t="shared" si="416"/>
        <v>2018</v>
      </c>
      <c r="E6670" t="str">
        <f t="shared" si="417"/>
        <v>Nov</v>
      </c>
      <c r="F6670" t="s">
        <v>37</v>
      </c>
      <c r="G6670" t="s">
        <v>1719</v>
      </c>
      <c r="H6670" t="s">
        <v>105</v>
      </c>
      <c r="I6670" t="s">
        <v>1453</v>
      </c>
      <c r="J6670" t="s">
        <v>79</v>
      </c>
      <c r="K6670">
        <v>32303</v>
      </c>
      <c r="L6670" t="s">
        <v>44</v>
      </c>
      <c r="M6670" t="s">
        <v>6626</v>
      </c>
      <c r="N6670" t="s">
        <v>128</v>
      </c>
      <c r="O6670" t="s">
        <v>6026</v>
      </c>
      <c r="P6670" s="4">
        <v>26.72</v>
      </c>
      <c r="Q6670" s="4">
        <v>26.72</v>
      </c>
      <c r="R6670" s="4">
        <f t="shared" si="418"/>
        <v>0</v>
      </c>
      <c r="S6670" s="4">
        <f t="shared" si="419"/>
        <v>0</v>
      </c>
    </row>
    <row r="6671" spans="1:19" ht="15.6" x14ac:dyDescent="0.3">
      <c r="A6671" t="s">
        <v>6628</v>
      </c>
      <c r="B6671" s="1">
        <v>42993</v>
      </c>
      <c r="C6671" s="1">
        <v>42997</v>
      </c>
      <c r="D6671">
        <f t="shared" si="416"/>
        <v>2017</v>
      </c>
      <c r="E6671" t="str">
        <f t="shared" si="417"/>
        <v>Sep</v>
      </c>
      <c r="F6671" t="s">
        <v>37</v>
      </c>
      <c r="G6671" t="s">
        <v>702</v>
      </c>
      <c r="H6671" s="2" t="s">
        <v>22</v>
      </c>
      <c r="I6671" t="s">
        <v>100</v>
      </c>
      <c r="J6671" t="s">
        <v>101</v>
      </c>
      <c r="K6671">
        <v>19140</v>
      </c>
      <c r="L6671" t="s">
        <v>54</v>
      </c>
      <c r="M6671" t="s">
        <v>6626</v>
      </c>
      <c r="N6671" t="s">
        <v>110</v>
      </c>
      <c r="O6671" t="s">
        <v>6026</v>
      </c>
      <c r="P6671" s="4">
        <v>5.3440000000000003</v>
      </c>
      <c r="Q6671" s="4">
        <v>5</v>
      </c>
      <c r="R6671" s="4">
        <f t="shared" si="418"/>
        <v>0.34400000000000031</v>
      </c>
      <c r="S6671" s="4">
        <f t="shared" si="419"/>
        <v>5.1600000000000042E-2</v>
      </c>
    </row>
    <row r="6672" spans="1:19" x14ac:dyDescent="0.3">
      <c r="A6672" t="s">
        <v>395</v>
      </c>
      <c r="B6672" s="1">
        <v>43424</v>
      </c>
      <c r="C6672" s="1">
        <v>43426</v>
      </c>
      <c r="D6672">
        <f t="shared" si="416"/>
        <v>2018</v>
      </c>
      <c r="E6672" t="str">
        <f t="shared" si="417"/>
        <v>Nov</v>
      </c>
      <c r="F6672" t="s">
        <v>20</v>
      </c>
      <c r="G6672" t="s">
        <v>396</v>
      </c>
      <c r="H6672" t="s">
        <v>105</v>
      </c>
      <c r="I6672" t="s">
        <v>61</v>
      </c>
      <c r="J6672" t="s">
        <v>62</v>
      </c>
      <c r="K6672">
        <v>10035</v>
      </c>
      <c r="L6672" t="s">
        <v>54</v>
      </c>
      <c r="M6672" t="s">
        <v>6626</v>
      </c>
      <c r="N6672" t="s">
        <v>128</v>
      </c>
      <c r="O6672" t="s">
        <v>6026</v>
      </c>
      <c r="P6672" s="4">
        <v>46.76</v>
      </c>
      <c r="Q6672" s="4">
        <v>46.76</v>
      </c>
      <c r="R6672" s="4">
        <f t="shared" si="418"/>
        <v>0</v>
      </c>
      <c r="S6672" s="4">
        <f t="shared" si="419"/>
        <v>0</v>
      </c>
    </row>
    <row r="6673" spans="1:19" x14ac:dyDescent="0.3">
      <c r="A6673" t="s">
        <v>6629</v>
      </c>
      <c r="B6673" s="1">
        <v>43354</v>
      </c>
      <c r="C6673" s="1">
        <v>43358</v>
      </c>
      <c r="D6673">
        <f t="shared" si="416"/>
        <v>2018</v>
      </c>
      <c r="E6673" t="str">
        <f t="shared" si="417"/>
        <v>Sep</v>
      </c>
      <c r="F6673" t="s">
        <v>37</v>
      </c>
      <c r="G6673" t="s">
        <v>153</v>
      </c>
      <c r="H6673" t="s">
        <v>22</v>
      </c>
      <c r="I6673" t="s">
        <v>182</v>
      </c>
      <c r="J6673" t="s">
        <v>183</v>
      </c>
      <c r="K6673">
        <v>31907</v>
      </c>
      <c r="L6673" t="s">
        <v>44</v>
      </c>
      <c r="M6673" t="s">
        <v>6630</v>
      </c>
      <c r="N6673" t="s">
        <v>128</v>
      </c>
      <c r="O6673" t="s">
        <v>6026</v>
      </c>
      <c r="P6673" s="4">
        <v>184.66</v>
      </c>
      <c r="Q6673" s="4">
        <v>184.66</v>
      </c>
      <c r="R6673" s="4">
        <f t="shared" si="418"/>
        <v>0</v>
      </c>
      <c r="S6673" s="4">
        <f t="shared" si="419"/>
        <v>0</v>
      </c>
    </row>
    <row r="6674" spans="1:19" ht="15.6" x14ac:dyDescent="0.3">
      <c r="A6674" t="s">
        <v>6631</v>
      </c>
      <c r="B6674" s="1">
        <v>42707</v>
      </c>
      <c r="C6674" s="1">
        <v>42709</v>
      </c>
      <c r="D6674">
        <f t="shared" si="416"/>
        <v>2016</v>
      </c>
      <c r="E6674" t="str">
        <f t="shared" si="417"/>
        <v>Dec</v>
      </c>
      <c r="F6674" t="s">
        <v>67</v>
      </c>
      <c r="G6674" t="s">
        <v>1544</v>
      </c>
      <c r="H6674" s="2" t="s">
        <v>22</v>
      </c>
      <c r="I6674" t="s">
        <v>533</v>
      </c>
      <c r="J6674" t="s">
        <v>1737</v>
      </c>
      <c r="K6674">
        <v>3301</v>
      </c>
      <c r="L6674" t="s">
        <v>54</v>
      </c>
      <c r="M6674" t="s">
        <v>6630</v>
      </c>
      <c r="N6674" t="s">
        <v>128</v>
      </c>
      <c r="O6674" t="s">
        <v>6026</v>
      </c>
      <c r="P6674" s="4">
        <v>184.66</v>
      </c>
      <c r="Q6674" s="4">
        <v>184.66</v>
      </c>
      <c r="R6674" s="4">
        <f t="shared" si="418"/>
        <v>0</v>
      </c>
      <c r="S6674" s="4">
        <f t="shared" si="419"/>
        <v>0</v>
      </c>
    </row>
    <row r="6675" spans="1:19" x14ac:dyDescent="0.3">
      <c r="A6675" t="s">
        <v>6241</v>
      </c>
      <c r="B6675" s="1">
        <v>42746</v>
      </c>
      <c r="C6675" s="1">
        <v>42748</v>
      </c>
      <c r="D6675">
        <f t="shared" si="416"/>
        <v>2017</v>
      </c>
      <c r="E6675" t="str">
        <f t="shared" si="417"/>
        <v>Jan</v>
      </c>
      <c r="F6675" t="s">
        <v>67</v>
      </c>
      <c r="G6675" t="s">
        <v>876</v>
      </c>
      <c r="H6675" t="s">
        <v>51</v>
      </c>
      <c r="I6675" t="s">
        <v>191</v>
      </c>
      <c r="J6675" t="s">
        <v>233</v>
      </c>
      <c r="K6675">
        <v>45503</v>
      </c>
      <c r="L6675" t="s">
        <v>54</v>
      </c>
      <c r="M6675" t="s">
        <v>6630</v>
      </c>
      <c r="N6675" t="s">
        <v>128</v>
      </c>
      <c r="O6675" t="s">
        <v>6026</v>
      </c>
      <c r="P6675" s="4">
        <v>63.311999999999998</v>
      </c>
      <c r="Q6675" s="4">
        <v>63.311999999999998</v>
      </c>
      <c r="R6675" s="4">
        <f t="shared" si="418"/>
        <v>0</v>
      </c>
      <c r="S6675" s="4">
        <f t="shared" si="419"/>
        <v>0</v>
      </c>
    </row>
    <row r="6676" spans="1:19" x14ac:dyDescent="0.3">
      <c r="A6676" t="s">
        <v>6632</v>
      </c>
      <c r="B6676" s="1">
        <v>42892</v>
      </c>
      <c r="C6676" s="1">
        <v>42895</v>
      </c>
      <c r="D6676">
        <f t="shared" si="416"/>
        <v>2017</v>
      </c>
      <c r="E6676" t="str">
        <f t="shared" si="417"/>
        <v>Jun</v>
      </c>
      <c r="F6676" t="s">
        <v>67</v>
      </c>
      <c r="G6676" t="s">
        <v>3156</v>
      </c>
      <c r="H6676" t="s">
        <v>51</v>
      </c>
      <c r="I6676" t="s">
        <v>1404</v>
      </c>
      <c r="J6676" t="s">
        <v>314</v>
      </c>
      <c r="K6676">
        <v>1852</v>
      </c>
      <c r="L6676" t="s">
        <v>54</v>
      </c>
      <c r="M6676" t="s">
        <v>6630</v>
      </c>
      <c r="N6676" t="s">
        <v>128</v>
      </c>
      <c r="O6676" t="s">
        <v>6026</v>
      </c>
      <c r="P6676" s="4">
        <v>105.52</v>
      </c>
      <c r="Q6676" s="4">
        <v>105.52</v>
      </c>
      <c r="R6676" s="4">
        <f t="shared" si="418"/>
        <v>0</v>
      </c>
      <c r="S6676" s="4">
        <f t="shared" si="419"/>
        <v>0</v>
      </c>
    </row>
    <row r="6677" spans="1:19" ht="15.6" x14ac:dyDescent="0.3">
      <c r="A6677" t="s">
        <v>1665</v>
      </c>
      <c r="B6677" s="1">
        <v>42365</v>
      </c>
      <c r="C6677" s="1">
        <v>42371</v>
      </c>
      <c r="D6677">
        <f t="shared" si="416"/>
        <v>2015</v>
      </c>
      <c r="E6677" t="str">
        <f t="shared" si="417"/>
        <v>Dec</v>
      </c>
      <c r="F6677" t="s">
        <v>37</v>
      </c>
      <c r="G6677" t="s">
        <v>462</v>
      </c>
      <c r="H6677" s="2" t="s">
        <v>22</v>
      </c>
      <c r="I6677" t="s">
        <v>32</v>
      </c>
      <c r="J6677" t="s">
        <v>33</v>
      </c>
      <c r="K6677">
        <v>94122</v>
      </c>
      <c r="L6677" t="s">
        <v>34</v>
      </c>
      <c r="M6677" t="s">
        <v>6633</v>
      </c>
      <c r="N6677" t="s">
        <v>128</v>
      </c>
      <c r="O6677" t="s">
        <v>6026</v>
      </c>
      <c r="P6677" s="4">
        <v>12.84</v>
      </c>
      <c r="Q6677" s="4">
        <v>12.84</v>
      </c>
      <c r="R6677" s="4">
        <f t="shared" si="418"/>
        <v>0</v>
      </c>
      <c r="S6677" s="4">
        <f t="shared" si="419"/>
        <v>0</v>
      </c>
    </row>
    <row r="6678" spans="1:19" ht="15.6" x14ac:dyDescent="0.3">
      <c r="A6678" t="s">
        <v>1131</v>
      </c>
      <c r="B6678" s="1">
        <v>42603</v>
      </c>
      <c r="C6678" s="1">
        <v>42605</v>
      </c>
      <c r="D6678">
        <f t="shared" si="416"/>
        <v>2016</v>
      </c>
      <c r="E6678" t="str">
        <f t="shared" si="417"/>
        <v>Aug</v>
      </c>
      <c r="F6678" t="s">
        <v>20</v>
      </c>
      <c r="G6678" t="s">
        <v>623</v>
      </c>
      <c r="H6678" s="2" t="s">
        <v>22</v>
      </c>
      <c r="I6678" t="s">
        <v>32</v>
      </c>
      <c r="J6678" t="s">
        <v>33</v>
      </c>
      <c r="K6678">
        <v>94110</v>
      </c>
      <c r="L6678" t="s">
        <v>34</v>
      </c>
      <c r="M6678" t="s">
        <v>6633</v>
      </c>
      <c r="N6678" t="s">
        <v>128</v>
      </c>
      <c r="O6678" t="s">
        <v>6026</v>
      </c>
      <c r="P6678" s="4">
        <v>4.28</v>
      </c>
      <c r="Q6678" s="4">
        <v>5</v>
      </c>
      <c r="R6678" s="4">
        <f t="shared" si="418"/>
        <v>-0.71999999999999975</v>
      </c>
      <c r="S6678" s="4">
        <f t="shared" si="419"/>
        <v>-0.10799999999999996</v>
      </c>
    </row>
    <row r="6679" spans="1:19" ht="15.6" x14ac:dyDescent="0.3">
      <c r="A6679" t="s">
        <v>6634</v>
      </c>
      <c r="B6679" s="1">
        <v>43359</v>
      </c>
      <c r="C6679" s="1">
        <v>43361</v>
      </c>
      <c r="D6679">
        <f t="shared" si="416"/>
        <v>2018</v>
      </c>
      <c r="E6679" t="str">
        <f t="shared" si="417"/>
        <v>Sep</v>
      </c>
      <c r="F6679" t="s">
        <v>67</v>
      </c>
      <c r="G6679" t="s">
        <v>4521</v>
      </c>
      <c r="H6679" s="2" t="s">
        <v>22</v>
      </c>
      <c r="I6679" t="s">
        <v>100</v>
      </c>
      <c r="J6679" t="s">
        <v>101</v>
      </c>
      <c r="K6679">
        <v>19143</v>
      </c>
      <c r="L6679" t="s">
        <v>54</v>
      </c>
      <c r="M6679" t="s">
        <v>6633</v>
      </c>
      <c r="N6679" t="s">
        <v>128</v>
      </c>
      <c r="O6679" t="s">
        <v>6026</v>
      </c>
      <c r="P6679" s="4">
        <v>20.544</v>
      </c>
      <c r="Q6679" s="4">
        <v>18</v>
      </c>
      <c r="R6679" s="4">
        <f t="shared" si="418"/>
        <v>2.5440000000000005</v>
      </c>
      <c r="S6679" s="4">
        <f t="shared" si="419"/>
        <v>0.38160000000000005</v>
      </c>
    </row>
    <row r="6680" spans="1:19" ht="15.6" x14ac:dyDescent="0.3">
      <c r="A6680" t="s">
        <v>2244</v>
      </c>
      <c r="B6680" s="1">
        <v>43231</v>
      </c>
      <c r="C6680" s="1">
        <v>43237</v>
      </c>
      <c r="D6680">
        <f t="shared" si="416"/>
        <v>2018</v>
      </c>
      <c r="E6680" t="str">
        <f t="shared" si="417"/>
        <v>May</v>
      </c>
      <c r="F6680" t="s">
        <v>37</v>
      </c>
      <c r="G6680" t="s">
        <v>332</v>
      </c>
      <c r="H6680" s="2" t="s">
        <v>22</v>
      </c>
      <c r="I6680" t="s">
        <v>1207</v>
      </c>
      <c r="J6680" t="s">
        <v>109</v>
      </c>
      <c r="K6680">
        <v>78745</v>
      </c>
      <c r="L6680" t="s">
        <v>25</v>
      </c>
      <c r="M6680" t="s">
        <v>6633</v>
      </c>
      <c r="N6680" t="s">
        <v>128</v>
      </c>
      <c r="O6680" t="s">
        <v>6026</v>
      </c>
      <c r="P6680" s="4">
        <v>6.8479999999999999</v>
      </c>
      <c r="Q6680" s="4">
        <v>5</v>
      </c>
      <c r="R6680" s="4">
        <f t="shared" si="418"/>
        <v>1.8479999999999999</v>
      </c>
      <c r="S6680" s="4">
        <f t="shared" si="419"/>
        <v>0.27719999999999995</v>
      </c>
    </row>
    <row r="6681" spans="1:19" ht="15.6" x14ac:dyDescent="0.3">
      <c r="A6681" t="s">
        <v>5702</v>
      </c>
      <c r="B6681" s="1">
        <v>43354</v>
      </c>
      <c r="C6681" s="1">
        <v>43356</v>
      </c>
      <c r="D6681">
        <f t="shared" si="416"/>
        <v>2018</v>
      </c>
      <c r="E6681" t="str">
        <f t="shared" si="417"/>
        <v>Sep</v>
      </c>
      <c r="F6681" t="s">
        <v>67</v>
      </c>
      <c r="G6681" t="s">
        <v>683</v>
      </c>
      <c r="H6681" s="2" t="s">
        <v>22</v>
      </c>
      <c r="I6681" t="s">
        <v>23</v>
      </c>
      <c r="J6681" t="s">
        <v>24</v>
      </c>
      <c r="K6681">
        <v>60623</v>
      </c>
      <c r="L6681" t="s">
        <v>25</v>
      </c>
      <c r="M6681" t="s">
        <v>6633</v>
      </c>
      <c r="N6681" t="s">
        <v>128</v>
      </c>
      <c r="O6681" t="s">
        <v>6026</v>
      </c>
      <c r="P6681" s="4">
        <v>20.544</v>
      </c>
      <c r="Q6681" s="4">
        <v>18</v>
      </c>
      <c r="R6681" s="4">
        <f t="shared" si="418"/>
        <v>2.5440000000000005</v>
      </c>
      <c r="S6681" s="4">
        <f t="shared" si="419"/>
        <v>0.38160000000000005</v>
      </c>
    </row>
    <row r="6682" spans="1:19" ht="15.6" x14ac:dyDescent="0.3">
      <c r="A6682" t="s">
        <v>6635</v>
      </c>
      <c r="B6682" s="1">
        <v>43095</v>
      </c>
      <c r="C6682" s="1">
        <v>43099</v>
      </c>
      <c r="D6682">
        <f t="shared" si="416"/>
        <v>2017</v>
      </c>
      <c r="E6682" t="str">
        <f t="shared" si="417"/>
        <v>Dec</v>
      </c>
      <c r="F6682" t="s">
        <v>37</v>
      </c>
      <c r="G6682" t="s">
        <v>737</v>
      </c>
      <c r="H6682" s="2" t="s">
        <v>22</v>
      </c>
      <c r="I6682" t="s">
        <v>69</v>
      </c>
      <c r="J6682" t="s">
        <v>70</v>
      </c>
      <c r="K6682">
        <v>98105</v>
      </c>
      <c r="L6682" t="s">
        <v>34</v>
      </c>
      <c r="M6682" t="s">
        <v>6636</v>
      </c>
      <c r="N6682" t="s">
        <v>128</v>
      </c>
      <c r="O6682" t="s">
        <v>6026</v>
      </c>
      <c r="P6682" s="4">
        <v>33.9</v>
      </c>
      <c r="Q6682" s="4">
        <v>33.9</v>
      </c>
      <c r="R6682" s="4">
        <f t="shared" si="418"/>
        <v>0</v>
      </c>
      <c r="S6682" s="4">
        <f t="shared" si="419"/>
        <v>0</v>
      </c>
    </row>
    <row r="6683" spans="1:19" ht="15.6" x14ac:dyDescent="0.3">
      <c r="A6683" t="s">
        <v>5888</v>
      </c>
      <c r="B6683" s="1">
        <v>43216</v>
      </c>
      <c r="C6683" s="1">
        <v>43221</v>
      </c>
      <c r="D6683">
        <f t="shared" si="416"/>
        <v>2018</v>
      </c>
      <c r="E6683" t="str">
        <f t="shared" si="417"/>
        <v>Apr</v>
      </c>
      <c r="F6683" t="s">
        <v>37</v>
      </c>
      <c r="G6683" t="s">
        <v>1096</v>
      </c>
      <c r="H6683" s="2" t="s">
        <v>22</v>
      </c>
      <c r="I6683" t="s">
        <v>69</v>
      </c>
      <c r="J6683" t="s">
        <v>70</v>
      </c>
      <c r="K6683">
        <v>98115</v>
      </c>
      <c r="L6683" t="s">
        <v>34</v>
      </c>
      <c r="M6683" t="s">
        <v>6636</v>
      </c>
      <c r="N6683" t="s">
        <v>128</v>
      </c>
      <c r="O6683" t="s">
        <v>6026</v>
      </c>
      <c r="P6683" s="4">
        <v>20.34</v>
      </c>
      <c r="Q6683" s="4">
        <v>18</v>
      </c>
      <c r="R6683" s="4">
        <f t="shared" si="418"/>
        <v>2.34</v>
      </c>
      <c r="S6683" s="4">
        <f t="shared" si="419"/>
        <v>0.35099999999999998</v>
      </c>
    </row>
    <row r="6684" spans="1:19" ht="15.6" x14ac:dyDescent="0.3">
      <c r="A6684" t="s">
        <v>6637</v>
      </c>
      <c r="B6684" s="1">
        <v>43407</v>
      </c>
      <c r="C6684" s="1">
        <v>43410</v>
      </c>
      <c r="D6684">
        <f t="shared" si="416"/>
        <v>2018</v>
      </c>
      <c r="E6684" t="str">
        <f t="shared" si="417"/>
        <v>Nov</v>
      </c>
      <c r="F6684" t="s">
        <v>67</v>
      </c>
      <c r="G6684" t="s">
        <v>1877</v>
      </c>
      <c r="H6684" s="2" t="s">
        <v>22</v>
      </c>
      <c r="I6684" t="s">
        <v>52</v>
      </c>
      <c r="J6684" t="s">
        <v>83</v>
      </c>
      <c r="K6684">
        <v>28403</v>
      </c>
      <c r="L6684" t="s">
        <v>44</v>
      </c>
      <c r="M6684" t="s">
        <v>6636</v>
      </c>
      <c r="N6684" t="s">
        <v>128</v>
      </c>
      <c r="O6684" t="s">
        <v>6026</v>
      </c>
      <c r="P6684" s="4">
        <v>16.271999999999998</v>
      </c>
      <c r="Q6684" s="4">
        <v>18</v>
      </c>
      <c r="R6684" s="4">
        <f t="shared" si="418"/>
        <v>-1.7280000000000015</v>
      </c>
      <c r="S6684" s="4">
        <f t="shared" si="419"/>
        <v>-0.25920000000000021</v>
      </c>
    </row>
    <row r="6685" spans="1:19" ht="15.6" x14ac:dyDescent="0.3">
      <c r="A6685" t="s">
        <v>703</v>
      </c>
      <c r="B6685" s="1">
        <v>43119</v>
      </c>
      <c r="C6685" s="1">
        <v>43124</v>
      </c>
      <c r="D6685">
        <f t="shared" si="416"/>
        <v>2018</v>
      </c>
      <c r="E6685" t="str">
        <f t="shared" si="417"/>
        <v>Jan</v>
      </c>
      <c r="F6685" t="s">
        <v>67</v>
      </c>
      <c r="G6685" t="s">
        <v>704</v>
      </c>
      <c r="H6685" s="2" t="s">
        <v>22</v>
      </c>
      <c r="I6685" t="s">
        <v>100</v>
      </c>
      <c r="J6685" t="s">
        <v>101</v>
      </c>
      <c r="K6685">
        <v>19140</v>
      </c>
      <c r="L6685" t="s">
        <v>54</v>
      </c>
      <c r="M6685" t="s">
        <v>6636</v>
      </c>
      <c r="N6685" t="s">
        <v>128</v>
      </c>
      <c r="O6685" t="s">
        <v>6026</v>
      </c>
      <c r="P6685" s="4">
        <v>21.696000000000002</v>
      </c>
      <c r="Q6685" s="4">
        <v>18</v>
      </c>
      <c r="R6685" s="4">
        <f t="shared" si="418"/>
        <v>3.6960000000000015</v>
      </c>
      <c r="S6685" s="4">
        <f t="shared" si="419"/>
        <v>0.55440000000000023</v>
      </c>
    </row>
    <row r="6686" spans="1:19" x14ac:dyDescent="0.3">
      <c r="A6686" t="s">
        <v>3434</v>
      </c>
      <c r="B6686" s="1">
        <v>43172</v>
      </c>
      <c r="C6686" s="1">
        <v>43174</v>
      </c>
      <c r="D6686">
        <f t="shared" si="416"/>
        <v>2018</v>
      </c>
      <c r="E6686" t="str">
        <f t="shared" si="417"/>
        <v>Mar</v>
      </c>
      <c r="F6686" t="s">
        <v>20</v>
      </c>
      <c r="G6686" t="s">
        <v>599</v>
      </c>
      <c r="H6686" t="s">
        <v>105</v>
      </c>
      <c r="I6686" t="s">
        <v>666</v>
      </c>
      <c r="J6686" t="s">
        <v>310</v>
      </c>
      <c r="K6686">
        <v>6824</v>
      </c>
      <c r="L6686" t="s">
        <v>54</v>
      </c>
      <c r="M6686" t="s">
        <v>6636</v>
      </c>
      <c r="N6686" t="s">
        <v>128</v>
      </c>
      <c r="O6686" t="s">
        <v>6026</v>
      </c>
      <c r="P6686" s="4">
        <v>27.12</v>
      </c>
      <c r="Q6686" s="4">
        <v>27.12</v>
      </c>
      <c r="R6686" s="4">
        <f t="shared" si="418"/>
        <v>0</v>
      </c>
      <c r="S6686" s="4">
        <f t="shared" si="419"/>
        <v>0</v>
      </c>
    </row>
    <row r="6687" spans="1:19" ht="15.6" x14ac:dyDescent="0.3">
      <c r="A6687" t="s">
        <v>6638</v>
      </c>
      <c r="B6687" s="1">
        <v>43416</v>
      </c>
      <c r="C6687" s="1">
        <v>43421</v>
      </c>
      <c r="D6687">
        <f t="shared" si="416"/>
        <v>2018</v>
      </c>
      <c r="E6687" t="str">
        <f t="shared" si="417"/>
        <v>Nov</v>
      </c>
      <c r="F6687" t="s">
        <v>37</v>
      </c>
      <c r="G6687" t="s">
        <v>1019</v>
      </c>
      <c r="H6687" s="2" t="s">
        <v>22</v>
      </c>
      <c r="I6687" t="s">
        <v>182</v>
      </c>
      <c r="J6687" t="s">
        <v>233</v>
      </c>
      <c r="K6687">
        <v>43229</v>
      </c>
      <c r="L6687" t="s">
        <v>54</v>
      </c>
      <c r="M6687" t="s">
        <v>6636</v>
      </c>
      <c r="N6687" t="s">
        <v>128</v>
      </c>
      <c r="O6687" t="s">
        <v>6026</v>
      </c>
      <c r="P6687" s="4">
        <v>10.848000000000001</v>
      </c>
      <c r="Q6687" s="4">
        <v>18</v>
      </c>
      <c r="R6687" s="4">
        <f t="shared" si="418"/>
        <v>-7.1519999999999992</v>
      </c>
      <c r="S6687" s="4">
        <f t="shared" si="419"/>
        <v>-1.0727999999999998</v>
      </c>
    </row>
    <row r="6688" spans="1:19" ht="15.6" x14ac:dyDescent="0.3">
      <c r="A6688" t="s">
        <v>6639</v>
      </c>
      <c r="B6688" s="1">
        <v>43089</v>
      </c>
      <c r="C6688" s="1">
        <v>43092</v>
      </c>
      <c r="D6688">
        <f t="shared" si="416"/>
        <v>2017</v>
      </c>
      <c r="E6688" t="str">
        <f t="shared" si="417"/>
        <v>Dec</v>
      </c>
      <c r="F6688" t="s">
        <v>67</v>
      </c>
      <c r="G6688" t="s">
        <v>3503</v>
      </c>
      <c r="H6688" s="2" t="s">
        <v>22</v>
      </c>
      <c r="I6688" t="s">
        <v>2237</v>
      </c>
      <c r="J6688" t="s">
        <v>1699</v>
      </c>
      <c r="K6688">
        <v>68025</v>
      </c>
      <c r="L6688" t="s">
        <v>25</v>
      </c>
      <c r="M6688" t="s">
        <v>6636</v>
      </c>
      <c r="N6688" t="s">
        <v>128</v>
      </c>
      <c r="O6688" t="s">
        <v>6026</v>
      </c>
      <c r="P6688" s="4">
        <v>33.9</v>
      </c>
      <c r="Q6688" s="4">
        <v>33.9</v>
      </c>
      <c r="R6688" s="4">
        <f t="shared" si="418"/>
        <v>0</v>
      </c>
      <c r="S6688" s="4">
        <f t="shared" si="419"/>
        <v>0</v>
      </c>
    </row>
    <row r="6689" spans="1:19" ht="15.6" x14ac:dyDescent="0.3">
      <c r="A6689" t="s">
        <v>6640</v>
      </c>
      <c r="B6689" s="1">
        <v>43294</v>
      </c>
      <c r="C6689" s="1">
        <v>43298</v>
      </c>
      <c r="D6689">
        <f t="shared" si="416"/>
        <v>2018</v>
      </c>
      <c r="E6689" t="str">
        <f t="shared" si="417"/>
        <v>Jul</v>
      </c>
      <c r="F6689" t="s">
        <v>37</v>
      </c>
      <c r="G6689" t="s">
        <v>1403</v>
      </c>
      <c r="H6689" s="2" t="s">
        <v>22</v>
      </c>
      <c r="I6689" t="s">
        <v>4402</v>
      </c>
      <c r="J6689" t="s">
        <v>1912</v>
      </c>
      <c r="K6689">
        <v>66212</v>
      </c>
      <c r="L6689" t="s">
        <v>25</v>
      </c>
      <c r="M6689" t="s">
        <v>6636</v>
      </c>
      <c r="N6689" t="s">
        <v>128</v>
      </c>
      <c r="O6689" t="s">
        <v>6026</v>
      </c>
      <c r="P6689" s="4">
        <v>13.56</v>
      </c>
      <c r="Q6689" s="4">
        <v>13.56</v>
      </c>
      <c r="R6689" s="4">
        <f t="shared" si="418"/>
        <v>0</v>
      </c>
      <c r="S6689" s="4">
        <f t="shared" si="419"/>
        <v>0</v>
      </c>
    </row>
    <row r="6690" spans="1:19" x14ac:dyDescent="0.3">
      <c r="A6690" t="s">
        <v>6161</v>
      </c>
      <c r="B6690" s="1">
        <v>43409</v>
      </c>
      <c r="C6690" s="1">
        <v>43411</v>
      </c>
      <c r="D6690">
        <f t="shared" si="416"/>
        <v>2018</v>
      </c>
      <c r="E6690" t="str">
        <f t="shared" si="417"/>
        <v>Nov</v>
      </c>
      <c r="F6690" t="s">
        <v>20</v>
      </c>
      <c r="G6690" t="s">
        <v>1335</v>
      </c>
      <c r="H6690" t="s">
        <v>22</v>
      </c>
      <c r="I6690" t="s">
        <v>1359</v>
      </c>
      <c r="J6690" t="s">
        <v>653</v>
      </c>
      <c r="K6690">
        <v>46142</v>
      </c>
      <c r="L6690" t="s">
        <v>25</v>
      </c>
      <c r="M6690" t="s">
        <v>6636</v>
      </c>
      <c r="N6690" t="s">
        <v>128</v>
      </c>
      <c r="O6690" t="s">
        <v>6026</v>
      </c>
      <c r="P6690" s="4">
        <v>67.8</v>
      </c>
      <c r="Q6690" s="4">
        <v>80</v>
      </c>
      <c r="R6690" s="4">
        <f t="shared" si="418"/>
        <v>-12.200000000000003</v>
      </c>
      <c r="S6690" s="4">
        <f t="shared" si="419"/>
        <v>-1.8300000000000003</v>
      </c>
    </row>
    <row r="6691" spans="1:19" ht="15.6" x14ac:dyDescent="0.3">
      <c r="A6691" t="s">
        <v>5859</v>
      </c>
      <c r="B6691" s="1">
        <v>42267</v>
      </c>
      <c r="C6691" s="1">
        <v>42273</v>
      </c>
      <c r="D6691">
        <f t="shared" si="416"/>
        <v>2015</v>
      </c>
      <c r="E6691" t="str">
        <f t="shared" si="417"/>
        <v>Sep</v>
      </c>
      <c r="F6691" t="s">
        <v>37</v>
      </c>
      <c r="G6691" t="s">
        <v>962</v>
      </c>
      <c r="H6691" s="2" t="s">
        <v>22</v>
      </c>
      <c r="I6691" t="s">
        <v>32</v>
      </c>
      <c r="J6691" t="s">
        <v>33</v>
      </c>
      <c r="K6691">
        <v>94110</v>
      </c>
      <c r="L6691" t="s">
        <v>34</v>
      </c>
      <c r="M6691" t="s">
        <v>6641</v>
      </c>
      <c r="N6691" t="s">
        <v>128</v>
      </c>
      <c r="O6691" t="s">
        <v>6026</v>
      </c>
      <c r="P6691" s="4">
        <v>21.72</v>
      </c>
      <c r="Q6691" s="4">
        <v>92.52</v>
      </c>
      <c r="R6691" s="4">
        <f t="shared" si="418"/>
        <v>-70.8</v>
      </c>
      <c r="S6691" s="4">
        <f t="shared" si="419"/>
        <v>-10.62</v>
      </c>
    </row>
    <row r="6692" spans="1:19" ht="15.6" x14ac:dyDescent="0.3">
      <c r="A6692" t="s">
        <v>6642</v>
      </c>
      <c r="B6692" s="1">
        <v>42508</v>
      </c>
      <c r="C6692" s="1">
        <v>42512</v>
      </c>
      <c r="D6692">
        <f t="shared" si="416"/>
        <v>2016</v>
      </c>
      <c r="E6692" t="str">
        <f t="shared" si="417"/>
        <v>May</v>
      </c>
      <c r="F6692" t="s">
        <v>37</v>
      </c>
      <c r="G6692" t="s">
        <v>1323</v>
      </c>
      <c r="H6692" s="2" t="s">
        <v>22</v>
      </c>
      <c r="I6692" t="s">
        <v>47</v>
      </c>
      <c r="J6692" t="s">
        <v>33</v>
      </c>
      <c r="K6692">
        <v>90004</v>
      </c>
      <c r="L6692" t="s">
        <v>34</v>
      </c>
      <c r="M6692" t="s">
        <v>6641</v>
      </c>
      <c r="N6692" t="s">
        <v>128</v>
      </c>
      <c r="O6692" t="s">
        <v>6026</v>
      </c>
      <c r="P6692" s="4">
        <v>10.86</v>
      </c>
      <c r="Q6692" s="4">
        <v>100</v>
      </c>
      <c r="R6692" s="4">
        <f t="shared" si="418"/>
        <v>-89.14</v>
      </c>
      <c r="S6692" s="4">
        <f t="shared" si="419"/>
        <v>-13.371</v>
      </c>
    </row>
    <row r="6693" spans="1:19" ht="15.6" x14ac:dyDescent="0.3">
      <c r="A6693" t="s">
        <v>3565</v>
      </c>
      <c r="B6693" s="1">
        <v>43436</v>
      </c>
      <c r="C6693" s="1">
        <v>43437</v>
      </c>
      <c r="D6693">
        <f t="shared" si="416"/>
        <v>2018</v>
      </c>
      <c r="E6693" t="str">
        <f t="shared" si="417"/>
        <v>Dec</v>
      </c>
      <c r="F6693" t="s">
        <v>30</v>
      </c>
      <c r="G6693" t="s">
        <v>625</v>
      </c>
      <c r="H6693" s="2" t="s">
        <v>22</v>
      </c>
      <c r="I6693" t="s">
        <v>47</v>
      </c>
      <c r="J6693" t="s">
        <v>33</v>
      </c>
      <c r="K6693">
        <v>90032</v>
      </c>
      <c r="L6693" t="s">
        <v>34</v>
      </c>
      <c r="M6693" t="s">
        <v>6641</v>
      </c>
      <c r="N6693" t="s">
        <v>128</v>
      </c>
      <c r="O6693" t="s">
        <v>6026</v>
      </c>
      <c r="P6693" s="4">
        <v>10.86</v>
      </c>
      <c r="Q6693" s="4">
        <v>100</v>
      </c>
      <c r="R6693" s="4">
        <f t="shared" si="418"/>
        <v>-89.14</v>
      </c>
      <c r="S6693" s="4">
        <f t="shared" si="419"/>
        <v>-13.371</v>
      </c>
    </row>
    <row r="6694" spans="1:19" x14ac:dyDescent="0.3">
      <c r="A6694" t="s">
        <v>245</v>
      </c>
      <c r="B6694" s="1">
        <v>43442</v>
      </c>
      <c r="C6694" s="1">
        <v>43446</v>
      </c>
      <c r="D6694">
        <f t="shared" si="416"/>
        <v>2018</v>
      </c>
      <c r="E6694" t="str">
        <f t="shared" si="417"/>
        <v>Dec</v>
      </c>
      <c r="F6694" t="s">
        <v>37</v>
      </c>
      <c r="G6694" t="s">
        <v>246</v>
      </c>
      <c r="H6694" t="s">
        <v>105</v>
      </c>
      <c r="I6694" t="s">
        <v>32</v>
      </c>
      <c r="J6694" t="s">
        <v>33</v>
      </c>
      <c r="K6694">
        <v>94110</v>
      </c>
      <c r="L6694" t="s">
        <v>34</v>
      </c>
      <c r="M6694" t="s">
        <v>6641</v>
      </c>
      <c r="N6694" t="s">
        <v>128</v>
      </c>
      <c r="O6694" t="s">
        <v>6026</v>
      </c>
      <c r="P6694" s="4">
        <v>27.15</v>
      </c>
      <c r="Q6694" s="4">
        <v>27.15</v>
      </c>
      <c r="R6694" s="4">
        <f t="shared" si="418"/>
        <v>0</v>
      </c>
      <c r="S6694" s="4">
        <f t="shared" si="419"/>
        <v>0</v>
      </c>
    </row>
    <row r="6695" spans="1:19" ht="15.6" x14ac:dyDescent="0.3">
      <c r="A6695" t="s">
        <v>6643</v>
      </c>
      <c r="B6695" s="1">
        <v>43429</v>
      </c>
      <c r="C6695" s="1">
        <v>43433</v>
      </c>
      <c r="D6695">
        <f t="shared" si="416"/>
        <v>2018</v>
      </c>
      <c r="E6695" t="str">
        <f t="shared" si="417"/>
        <v>Nov</v>
      </c>
      <c r="F6695" t="s">
        <v>67</v>
      </c>
      <c r="G6695" t="s">
        <v>2016</v>
      </c>
      <c r="H6695" s="2" t="s">
        <v>22</v>
      </c>
      <c r="I6695" t="s">
        <v>600</v>
      </c>
      <c r="J6695" t="s">
        <v>183</v>
      </c>
      <c r="K6695">
        <v>30318</v>
      </c>
      <c r="L6695" t="s">
        <v>44</v>
      </c>
      <c r="M6695" t="s">
        <v>6641</v>
      </c>
      <c r="N6695" t="s">
        <v>128</v>
      </c>
      <c r="O6695" t="s">
        <v>6026</v>
      </c>
      <c r="P6695" s="4">
        <v>48.87</v>
      </c>
      <c r="Q6695" s="4">
        <v>48.87</v>
      </c>
      <c r="R6695" s="4">
        <f t="shared" si="418"/>
        <v>0</v>
      </c>
      <c r="S6695" s="4">
        <f t="shared" si="419"/>
        <v>0</v>
      </c>
    </row>
    <row r="6696" spans="1:19" x14ac:dyDescent="0.3">
      <c r="A6696" t="s">
        <v>1815</v>
      </c>
      <c r="B6696" s="1">
        <v>43396</v>
      </c>
      <c r="C6696" s="1">
        <v>43397</v>
      </c>
      <c r="D6696">
        <f t="shared" si="416"/>
        <v>2018</v>
      </c>
      <c r="E6696" t="str">
        <f t="shared" si="417"/>
        <v>Oct</v>
      </c>
      <c r="F6696" t="s">
        <v>20</v>
      </c>
      <c r="G6696" t="s">
        <v>960</v>
      </c>
      <c r="H6696" t="s">
        <v>51</v>
      </c>
      <c r="I6696" t="s">
        <v>1114</v>
      </c>
      <c r="J6696" t="s">
        <v>58</v>
      </c>
      <c r="K6696">
        <v>2920</v>
      </c>
      <c r="L6696" t="s">
        <v>54</v>
      </c>
      <c r="M6696" t="s">
        <v>6641</v>
      </c>
      <c r="N6696" t="s">
        <v>128</v>
      </c>
      <c r="O6696" t="s">
        <v>6026</v>
      </c>
      <c r="P6696" s="4">
        <v>43.44</v>
      </c>
      <c r="Q6696" s="4">
        <v>80</v>
      </c>
      <c r="R6696" s="4">
        <f t="shared" si="418"/>
        <v>-36.56</v>
      </c>
      <c r="S6696" s="4">
        <f t="shared" si="419"/>
        <v>-5.484</v>
      </c>
    </row>
    <row r="6697" spans="1:19" ht="15.6" x14ac:dyDescent="0.3">
      <c r="A6697" t="s">
        <v>4258</v>
      </c>
      <c r="B6697" s="1">
        <v>42319</v>
      </c>
      <c r="C6697" s="1">
        <v>42323</v>
      </c>
      <c r="D6697">
        <f t="shared" si="416"/>
        <v>2015</v>
      </c>
      <c r="E6697" t="str">
        <f t="shared" si="417"/>
        <v>Nov</v>
      </c>
      <c r="F6697" t="s">
        <v>37</v>
      </c>
      <c r="G6697" t="s">
        <v>2243</v>
      </c>
      <c r="H6697" s="2" t="s">
        <v>22</v>
      </c>
      <c r="I6697" t="s">
        <v>113</v>
      </c>
      <c r="J6697" t="s">
        <v>109</v>
      </c>
      <c r="K6697">
        <v>77095</v>
      </c>
      <c r="L6697" t="s">
        <v>25</v>
      </c>
      <c r="M6697" t="s">
        <v>6641</v>
      </c>
      <c r="N6697" t="s">
        <v>128</v>
      </c>
      <c r="O6697" t="s">
        <v>6026</v>
      </c>
      <c r="P6697" s="4">
        <v>21.72</v>
      </c>
      <c r="Q6697" s="4">
        <v>18</v>
      </c>
      <c r="R6697" s="4">
        <f t="shared" si="418"/>
        <v>3.7199999999999989</v>
      </c>
      <c r="S6697" s="4">
        <f t="shared" si="419"/>
        <v>0.55799999999999983</v>
      </c>
    </row>
    <row r="6698" spans="1:19" ht="15.6" x14ac:dyDescent="0.3">
      <c r="A6698" t="s">
        <v>6644</v>
      </c>
      <c r="B6698" s="1">
        <v>43313</v>
      </c>
      <c r="C6698" s="1">
        <v>43319</v>
      </c>
      <c r="D6698">
        <f t="shared" si="416"/>
        <v>2018</v>
      </c>
      <c r="E6698" t="str">
        <f t="shared" si="417"/>
        <v>Aug</v>
      </c>
      <c r="F6698" t="s">
        <v>37</v>
      </c>
      <c r="G6698" t="s">
        <v>341</v>
      </c>
      <c r="H6698" s="2" t="s">
        <v>22</v>
      </c>
      <c r="I6698" t="s">
        <v>1207</v>
      </c>
      <c r="J6698" t="s">
        <v>109</v>
      </c>
      <c r="K6698">
        <v>78745</v>
      </c>
      <c r="L6698" t="s">
        <v>25</v>
      </c>
      <c r="M6698" t="s">
        <v>6645</v>
      </c>
      <c r="N6698" t="s">
        <v>128</v>
      </c>
      <c r="O6698" t="s">
        <v>6026</v>
      </c>
      <c r="P6698" s="4">
        <v>36.287999999999997</v>
      </c>
      <c r="Q6698" s="4">
        <v>80</v>
      </c>
      <c r="R6698" s="4">
        <f t="shared" si="418"/>
        <v>-43.712000000000003</v>
      </c>
      <c r="S6698" s="4">
        <f t="shared" si="419"/>
        <v>-6.5568</v>
      </c>
    </row>
    <row r="6699" spans="1:19" x14ac:dyDescent="0.3">
      <c r="A6699" t="s">
        <v>6646</v>
      </c>
      <c r="B6699" s="1">
        <v>43437</v>
      </c>
      <c r="C6699" s="1">
        <v>43440</v>
      </c>
      <c r="D6699">
        <f t="shared" si="416"/>
        <v>2018</v>
      </c>
      <c r="E6699" t="str">
        <f t="shared" si="417"/>
        <v>Dec</v>
      </c>
      <c r="F6699" t="s">
        <v>20</v>
      </c>
      <c r="G6699" t="s">
        <v>5150</v>
      </c>
      <c r="H6699" t="s">
        <v>105</v>
      </c>
      <c r="I6699" t="s">
        <v>188</v>
      </c>
      <c r="J6699" t="s">
        <v>109</v>
      </c>
      <c r="K6699">
        <v>75023</v>
      </c>
      <c r="L6699" t="s">
        <v>25</v>
      </c>
      <c r="M6699" t="s">
        <v>6645</v>
      </c>
      <c r="N6699" t="s">
        <v>128</v>
      </c>
      <c r="O6699" t="s">
        <v>6026</v>
      </c>
      <c r="P6699" s="4">
        <v>10.368</v>
      </c>
      <c r="Q6699" s="4">
        <v>10.368</v>
      </c>
      <c r="R6699" s="4">
        <f t="shared" si="418"/>
        <v>0</v>
      </c>
      <c r="S6699" s="4">
        <f t="shared" si="419"/>
        <v>0</v>
      </c>
    </row>
    <row r="6700" spans="1:19" ht="15.6" x14ac:dyDescent="0.3">
      <c r="A6700" t="s">
        <v>1959</v>
      </c>
      <c r="B6700" s="1">
        <v>43396</v>
      </c>
      <c r="C6700" s="1">
        <v>43402</v>
      </c>
      <c r="D6700">
        <f t="shared" si="416"/>
        <v>2018</v>
      </c>
      <c r="E6700" t="str">
        <f t="shared" si="417"/>
        <v>Oct</v>
      </c>
      <c r="F6700" t="s">
        <v>37</v>
      </c>
      <c r="G6700" t="s">
        <v>880</v>
      </c>
      <c r="H6700" s="2" t="s">
        <v>22</v>
      </c>
      <c r="I6700" t="s">
        <v>1298</v>
      </c>
      <c r="J6700" t="s">
        <v>62</v>
      </c>
      <c r="K6700">
        <v>14609</v>
      </c>
      <c r="L6700" t="s">
        <v>54</v>
      </c>
      <c r="M6700" t="s">
        <v>6647</v>
      </c>
      <c r="N6700" t="s">
        <v>128</v>
      </c>
      <c r="O6700" t="s">
        <v>6026</v>
      </c>
      <c r="P6700" s="4">
        <v>11.56</v>
      </c>
      <c r="Q6700" s="4">
        <v>11.56</v>
      </c>
      <c r="R6700" s="4">
        <f t="shared" si="418"/>
        <v>0</v>
      </c>
      <c r="S6700" s="4">
        <f t="shared" si="419"/>
        <v>0</v>
      </c>
    </row>
    <row r="6701" spans="1:19" ht="15.6" x14ac:dyDescent="0.3">
      <c r="A6701" t="s">
        <v>6648</v>
      </c>
      <c r="B6701" s="1">
        <v>42395</v>
      </c>
      <c r="C6701" s="1">
        <v>42401</v>
      </c>
      <c r="D6701">
        <f t="shared" si="416"/>
        <v>2016</v>
      </c>
      <c r="E6701" t="str">
        <f t="shared" si="417"/>
        <v>Jan</v>
      </c>
      <c r="F6701" t="s">
        <v>37</v>
      </c>
      <c r="G6701" t="s">
        <v>1457</v>
      </c>
      <c r="H6701" s="2" t="s">
        <v>22</v>
      </c>
      <c r="I6701" t="s">
        <v>1808</v>
      </c>
      <c r="J6701" t="s">
        <v>33</v>
      </c>
      <c r="K6701">
        <v>92553</v>
      </c>
      <c r="L6701" t="s">
        <v>34</v>
      </c>
      <c r="M6701" t="s">
        <v>6649</v>
      </c>
      <c r="N6701" t="s">
        <v>128</v>
      </c>
      <c r="O6701" t="s">
        <v>6026</v>
      </c>
      <c r="P6701" s="4">
        <v>182.72</v>
      </c>
      <c r="Q6701" s="4">
        <v>182.72</v>
      </c>
      <c r="R6701" s="4">
        <f t="shared" si="418"/>
        <v>0</v>
      </c>
      <c r="S6701" s="4">
        <f t="shared" si="419"/>
        <v>0</v>
      </c>
    </row>
    <row r="6702" spans="1:19" x14ac:dyDescent="0.3">
      <c r="A6702" t="s">
        <v>3345</v>
      </c>
      <c r="B6702" s="1">
        <v>42883</v>
      </c>
      <c r="C6702" s="1">
        <v>42889</v>
      </c>
      <c r="D6702">
        <f t="shared" si="416"/>
        <v>2017</v>
      </c>
      <c r="E6702" t="str">
        <f t="shared" si="417"/>
        <v>May</v>
      </c>
      <c r="F6702" t="s">
        <v>37</v>
      </c>
      <c r="G6702" t="s">
        <v>1000</v>
      </c>
      <c r="H6702" t="s">
        <v>51</v>
      </c>
      <c r="I6702" t="s">
        <v>47</v>
      </c>
      <c r="J6702" t="s">
        <v>33</v>
      </c>
      <c r="K6702">
        <v>90004</v>
      </c>
      <c r="L6702" t="s">
        <v>34</v>
      </c>
      <c r="M6702" t="s">
        <v>6649</v>
      </c>
      <c r="N6702" t="s">
        <v>128</v>
      </c>
      <c r="O6702" t="s">
        <v>6026</v>
      </c>
      <c r="P6702" s="4">
        <v>182.72</v>
      </c>
      <c r="Q6702" s="4">
        <v>182.72</v>
      </c>
      <c r="R6702" s="4">
        <f t="shared" si="418"/>
        <v>0</v>
      </c>
      <c r="S6702" s="4">
        <f t="shared" si="419"/>
        <v>0</v>
      </c>
    </row>
    <row r="6703" spans="1:19" ht="15.6" x14ac:dyDescent="0.3">
      <c r="A6703" t="s">
        <v>5640</v>
      </c>
      <c r="B6703" s="1">
        <v>42516</v>
      </c>
      <c r="C6703" s="1">
        <v>42519</v>
      </c>
      <c r="D6703">
        <f t="shared" si="416"/>
        <v>2016</v>
      </c>
      <c r="E6703" t="str">
        <f t="shared" si="417"/>
        <v>May</v>
      </c>
      <c r="F6703" t="s">
        <v>67</v>
      </c>
      <c r="G6703" t="s">
        <v>1768</v>
      </c>
      <c r="H6703" s="2" t="s">
        <v>22</v>
      </c>
      <c r="I6703" t="s">
        <v>78</v>
      </c>
      <c r="J6703" t="s">
        <v>83</v>
      </c>
      <c r="K6703">
        <v>28540</v>
      </c>
      <c r="L6703" t="s">
        <v>44</v>
      </c>
      <c r="M6703" t="s">
        <v>6649</v>
      </c>
      <c r="N6703" t="s">
        <v>128</v>
      </c>
      <c r="O6703" t="s">
        <v>6026</v>
      </c>
      <c r="P6703" s="4">
        <v>18.271999999999998</v>
      </c>
      <c r="Q6703" s="4">
        <v>18</v>
      </c>
      <c r="R6703" s="4">
        <f t="shared" si="418"/>
        <v>0.27199999999999847</v>
      </c>
      <c r="S6703" s="4">
        <f t="shared" si="419"/>
        <v>4.0799999999999767E-2</v>
      </c>
    </row>
    <row r="6704" spans="1:19" x14ac:dyDescent="0.3">
      <c r="A6704" t="s">
        <v>4658</v>
      </c>
      <c r="B6704" s="1">
        <v>43277</v>
      </c>
      <c r="C6704" s="1">
        <v>43281</v>
      </c>
      <c r="D6704">
        <f t="shared" si="416"/>
        <v>2018</v>
      </c>
      <c r="E6704" t="str">
        <f t="shared" si="417"/>
        <v>Jun</v>
      </c>
      <c r="F6704" t="s">
        <v>37</v>
      </c>
      <c r="G6704" t="s">
        <v>300</v>
      </c>
      <c r="H6704" t="s">
        <v>51</v>
      </c>
      <c r="I6704" t="s">
        <v>61</v>
      </c>
      <c r="J6704" t="s">
        <v>62</v>
      </c>
      <c r="K6704">
        <v>10009</v>
      </c>
      <c r="L6704" t="s">
        <v>54</v>
      </c>
      <c r="M6704" t="s">
        <v>6649</v>
      </c>
      <c r="N6704" t="s">
        <v>128</v>
      </c>
      <c r="O6704" t="s">
        <v>6026</v>
      </c>
      <c r="P6704" s="4">
        <v>68.52</v>
      </c>
      <c r="Q6704" s="4">
        <v>68.52</v>
      </c>
      <c r="R6704" s="4">
        <f t="shared" si="418"/>
        <v>0</v>
      </c>
      <c r="S6704" s="4">
        <f t="shared" si="419"/>
        <v>0</v>
      </c>
    </row>
    <row r="6705" spans="1:19" ht="15.6" x14ac:dyDescent="0.3">
      <c r="A6705" t="s">
        <v>6650</v>
      </c>
      <c r="B6705" s="1">
        <v>43312</v>
      </c>
      <c r="C6705" s="1">
        <v>43317</v>
      </c>
      <c r="D6705">
        <f t="shared" si="416"/>
        <v>2018</v>
      </c>
      <c r="E6705" t="str">
        <f t="shared" si="417"/>
        <v>Jul</v>
      </c>
      <c r="F6705" t="s">
        <v>37</v>
      </c>
      <c r="G6705" t="s">
        <v>804</v>
      </c>
      <c r="H6705" s="2" t="s">
        <v>22</v>
      </c>
      <c r="I6705" t="s">
        <v>100</v>
      </c>
      <c r="J6705" t="s">
        <v>101</v>
      </c>
      <c r="K6705">
        <v>19134</v>
      </c>
      <c r="L6705" t="s">
        <v>54</v>
      </c>
      <c r="M6705" t="s">
        <v>6649</v>
      </c>
      <c r="N6705" t="s">
        <v>128</v>
      </c>
      <c r="O6705" t="s">
        <v>6026</v>
      </c>
      <c r="P6705" s="4">
        <v>54.816000000000003</v>
      </c>
      <c r="Q6705" s="4">
        <v>54.816000000000003</v>
      </c>
      <c r="R6705" s="4">
        <f t="shared" si="418"/>
        <v>0</v>
      </c>
      <c r="S6705" s="4">
        <f t="shared" si="419"/>
        <v>0</v>
      </c>
    </row>
    <row r="6706" spans="1:19" x14ac:dyDescent="0.3">
      <c r="A6706" t="s">
        <v>6651</v>
      </c>
      <c r="B6706" s="1">
        <v>42990</v>
      </c>
      <c r="C6706" s="1">
        <v>42996</v>
      </c>
      <c r="D6706">
        <f t="shared" si="416"/>
        <v>2017</v>
      </c>
      <c r="E6706" t="str">
        <f t="shared" si="417"/>
        <v>Sep</v>
      </c>
      <c r="F6706" t="s">
        <v>37</v>
      </c>
      <c r="G6706" t="s">
        <v>1531</v>
      </c>
      <c r="H6706" t="s">
        <v>51</v>
      </c>
      <c r="I6706" t="s">
        <v>2029</v>
      </c>
      <c r="J6706" t="s">
        <v>89</v>
      </c>
      <c r="K6706">
        <v>48066</v>
      </c>
      <c r="L6706" t="s">
        <v>25</v>
      </c>
      <c r="M6706" t="s">
        <v>6649</v>
      </c>
      <c r="N6706" t="s">
        <v>128</v>
      </c>
      <c r="O6706" t="s">
        <v>6026</v>
      </c>
      <c r="P6706" s="4">
        <v>68.52</v>
      </c>
      <c r="Q6706" s="4">
        <v>68.52</v>
      </c>
      <c r="R6706" s="4">
        <f t="shared" si="418"/>
        <v>0</v>
      </c>
      <c r="S6706" s="4">
        <f t="shared" si="419"/>
        <v>0</v>
      </c>
    </row>
    <row r="6707" spans="1:19" ht="15.6" x14ac:dyDescent="0.3">
      <c r="A6707" t="s">
        <v>4807</v>
      </c>
      <c r="B6707" s="1">
        <v>43425</v>
      </c>
      <c r="C6707" s="1">
        <v>43429</v>
      </c>
      <c r="D6707">
        <f t="shared" si="416"/>
        <v>2018</v>
      </c>
      <c r="E6707" t="str">
        <f t="shared" si="417"/>
        <v>Nov</v>
      </c>
      <c r="F6707" t="s">
        <v>37</v>
      </c>
      <c r="G6707" t="s">
        <v>1442</v>
      </c>
      <c r="H6707" s="2" t="s">
        <v>22</v>
      </c>
      <c r="I6707" t="s">
        <v>4808</v>
      </c>
      <c r="J6707" t="s">
        <v>70</v>
      </c>
      <c r="K6707">
        <v>98059</v>
      </c>
      <c r="L6707" t="s">
        <v>34</v>
      </c>
      <c r="M6707" t="s">
        <v>6652</v>
      </c>
      <c r="N6707" t="s">
        <v>128</v>
      </c>
      <c r="O6707" t="s">
        <v>6026</v>
      </c>
      <c r="P6707" s="4">
        <v>51.84</v>
      </c>
      <c r="Q6707" s="4">
        <v>51.84</v>
      </c>
      <c r="R6707" s="4">
        <f t="shared" si="418"/>
        <v>0</v>
      </c>
      <c r="S6707" s="4">
        <f t="shared" si="419"/>
        <v>0</v>
      </c>
    </row>
    <row r="6708" spans="1:19" ht="15.6" x14ac:dyDescent="0.3">
      <c r="A6708" t="s">
        <v>6441</v>
      </c>
      <c r="B6708" s="1">
        <v>42098</v>
      </c>
      <c r="C6708" s="1">
        <v>42102</v>
      </c>
      <c r="D6708">
        <f t="shared" si="416"/>
        <v>2015</v>
      </c>
      <c r="E6708" t="str">
        <f t="shared" si="417"/>
        <v>Apr</v>
      </c>
      <c r="F6708" t="s">
        <v>37</v>
      </c>
      <c r="G6708" t="s">
        <v>866</v>
      </c>
      <c r="H6708" s="2" t="s">
        <v>22</v>
      </c>
      <c r="I6708" t="s">
        <v>42</v>
      </c>
      <c r="J6708" t="s">
        <v>43</v>
      </c>
      <c r="K6708">
        <v>70506</v>
      </c>
      <c r="L6708" t="s">
        <v>44</v>
      </c>
      <c r="M6708" t="s">
        <v>6652</v>
      </c>
      <c r="N6708" t="s">
        <v>128</v>
      </c>
      <c r="O6708" t="s">
        <v>6026</v>
      </c>
      <c r="P6708" s="4">
        <v>19.440000000000001</v>
      </c>
      <c r="Q6708" s="4">
        <v>18</v>
      </c>
      <c r="R6708" s="4">
        <f t="shared" si="418"/>
        <v>1.4400000000000013</v>
      </c>
      <c r="S6708" s="4">
        <f t="shared" si="419"/>
        <v>0.21600000000000019</v>
      </c>
    </row>
    <row r="6709" spans="1:19" ht="15.6" x14ac:dyDescent="0.3">
      <c r="A6709" t="s">
        <v>6653</v>
      </c>
      <c r="B6709" s="1">
        <v>42553</v>
      </c>
      <c r="C6709" s="1">
        <v>42554</v>
      </c>
      <c r="D6709">
        <f t="shared" si="416"/>
        <v>2016</v>
      </c>
      <c r="E6709" t="str">
        <f t="shared" si="417"/>
        <v>Jul</v>
      </c>
      <c r="F6709" t="s">
        <v>20</v>
      </c>
      <c r="G6709" t="s">
        <v>1361</v>
      </c>
      <c r="H6709" s="2" t="s">
        <v>22</v>
      </c>
      <c r="I6709" t="s">
        <v>61</v>
      </c>
      <c r="J6709" t="s">
        <v>62</v>
      </c>
      <c r="K6709">
        <v>10024</v>
      </c>
      <c r="L6709" t="s">
        <v>54</v>
      </c>
      <c r="M6709" t="s">
        <v>6652</v>
      </c>
      <c r="N6709" t="s">
        <v>128</v>
      </c>
      <c r="O6709" t="s">
        <v>6026</v>
      </c>
      <c r="P6709" s="4">
        <v>19.440000000000001</v>
      </c>
      <c r="Q6709" s="4">
        <v>18</v>
      </c>
      <c r="R6709" s="4">
        <f t="shared" si="418"/>
        <v>1.4400000000000013</v>
      </c>
      <c r="S6709" s="4">
        <f t="shared" si="419"/>
        <v>0.21600000000000019</v>
      </c>
    </row>
    <row r="6710" spans="1:19" x14ac:dyDescent="0.3">
      <c r="A6710" t="s">
        <v>4421</v>
      </c>
      <c r="B6710" s="1">
        <v>42846</v>
      </c>
      <c r="C6710" s="1">
        <v>42846</v>
      </c>
      <c r="D6710">
        <f t="shared" si="416"/>
        <v>2017</v>
      </c>
      <c r="E6710" t="str">
        <f t="shared" si="417"/>
        <v>Apr</v>
      </c>
      <c r="F6710" t="s">
        <v>30</v>
      </c>
      <c r="G6710" t="s">
        <v>1770</v>
      </c>
      <c r="H6710" t="s">
        <v>51</v>
      </c>
      <c r="I6710" t="s">
        <v>335</v>
      </c>
      <c r="J6710" t="s">
        <v>310</v>
      </c>
      <c r="K6710">
        <v>6460</v>
      </c>
      <c r="L6710" t="s">
        <v>54</v>
      </c>
      <c r="M6710" t="s">
        <v>6652</v>
      </c>
      <c r="N6710" t="s">
        <v>128</v>
      </c>
      <c r="O6710" t="s">
        <v>6026</v>
      </c>
      <c r="P6710" s="4">
        <v>51.84</v>
      </c>
      <c r="Q6710" s="4">
        <v>51.84</v>
      </c>
      <c r="R6710" s="4">
        <f t="shared" si="418"/>
        <v>0</v>
      </c>
      <c r="S6710" s="4">
        <f t="shared" si="419"/>
        <v>0</v>
      </c>
    </row>
    <row r="6711" spans="1:19" x14ac:dyDescent="0.3">
      <c r="A6711" t="s">
        <v>5224</v>
      </c>
      <c r="B6711" s="1">
        <v>43355</v>
      </c>
      <c r="C6711" s="1">
        <v>43358</v>
      </c>
      <c r="D6711">
        <f t="shared" si="416"/>
        <v>2018</v>
      </c>
      <c r="E6711" t="str">
        <f t="shared" si="417"/>
        <v>Sep</v>
      </c>
      <c r="F6711" t="s">
        <v>20</v>
      </c>
      <c r="G6711" t="s">
        <v>916</v>
      </c>
      <c r="H6711" t="s">
        <v>51</v>
      </c>
      <c r="I6711" t="s">
        <v>2019</v>
      </c>
      <c r="J6711" t="s">
        <v>58</v>
      </c>
      <c r="K6711">
        <v>2895</v>
      </c>
      <c r="L6711" t="s">
        <v>54</v>
      </c>
      <c r="M6711" t="s">
        <v>6652</v>
      </c>
      <c r="N6711" t="s">
        <v>128</v>
      </c>
      <c r="O6711" t="s">
        <v>6026</v>
      </c>
      <c r="P6711" s="4">
        <v>45.36</v>
      </c>
      <c r="Q6711" s="4">
        <v>45.36</v>
      </c>
      <c r="R6711" s="4">
        <f t="shared" si="418"/>
        <v>0</v>
      </c>
      <c r="S6711" s="4">
        <f t="shared" si="419"/>
        <v>0</v>
      </c>
    </row>
    <row r="6712" spans="1:19" ht="15.6" x14ac:dyDescent="0.3">
      <c r="A6712" t="s">
        <v>6654</v>
      </c>
      <c r="B6712" s="1">
        <v>42285</v>
      </c>
      <c r="C6712" s="1">
        <v>42290</v>
      </c>
      <c r="D6712">
        <f t="shared" si="416"/>
        <v>2015</v>
      </c>
      <c r="E6712" t="str">
        <f t="shared" si="417"/>
        <v>Oct</v>
      </c>
      <c r="F6712" t="s">
        <v>67</v>
      </c>
      <c r="G6712" t="s">
        <v>138</v>
      </c>
      <c r="H6712" s="2" t="s">
        <v>22</v>
      </c>
      <c r="I6712" t="s">
        <v>61</v>
      </c>
      <c r="J6712" t="s">
        <v>62</v>
      </c>
      <c r="K6712">
        <v>10011</v>
      </c>
      <c r="L6712" t="s">
        <v>54</v>
      </c>
      <c r="M6712" t="s">
        <v>6655</v>
      </c>
      <c r="N6712" t="s">
        <v>128</v>
      </c>
      <c r="O6712" t="s">
        <v>6026</v>
      </c>
      <c r="P6712" s="4">
        <v>123.92</v>
      </c>
      <c r="Q6712" s="4">
        <v>123.92</v>
      </c>
      <c r="R6712" s="4">
        <f t="shared" si="418"/>
        <v>0</v>
      </c>
      <c r="S6712" s="4">
        <f t="shared" si="419"/>
        <v>0</v>
      </c>
    </row>
    <row r="6713" spans="1:19" ht="15.6" x14ac:dyDescent="0.3">
      <c r="A6713" t="s">
        <v>372</v>
      </c>
      <c r="B6713" s="1">
        <v>42701</v>
      </c>
      <c r="C6713" s="1">
        <v>42703</v>
      </c>
      <c r="D6713">
        <f t="shared" si="416"/>
        <v>2016</v>
      </c>
      <c r="E6713" t="str">
        <f t="shared" si="417"/>
        <v>Nov</v>
      </c>
      <c r="F6713" t="s">
        <v>67</v>
      </c>
      <c r="G6713" t="s">
        <v>373</v>
      </c>
      <c r="H6713" s="2" t="s">
        <v>22</v>
      </c>
      <c r="I6713" t="s">
        <v>313</v>
      </c>
      <c r="J6713" t="s">
        <v>314</v>
      </c>
      <c r="K6713">
        <v>2149</v>
      </c>
      <c r="L6713" t="s">
        <v>54</v>
      </c>
      <c r="M6713" t="s">
        <v>6655</v>
      </c>
      <c r="N6713" t="s">
        <v>128</v>
      </c>
      <c r="O6713" t="s">
        <v>6026</v>
      </c>
      <c r="P6713" s="4">
        <v>154.9</v>
      </c>
      <c r="Q6713" s="4">
        <v>154.9</v>
      </c>
      <c r="R6713" s="4">
        <f t="shared" si="418"/>
        <v>0</v>
      </c>
      <c r="S6713" s="4">
        <f t="shared" si="419"/>
        <v>0</v>
      </c>
    </row>
    <row r="6714" spans="1:19" ht="15.6" x14ac:dyDescent="0.3">
      <c r="A6714" t="s">
        <v>6521</v>
      </c>
      <c r="B6714" s="1">
        <v>43416</v>
      </c>
      <c r="C6714" s="1">
        <v>43422</v>
      </c>
      <c r="D6714">
        <f t="shared" si="416"/>
        <v>2018</v>
      </c>
      <c r="E6714" t="str">
        <f t="shared" si="417"/>
        <v>Nov</v>
      </c>
      <c r="F6714" t="s">
        <v>37</v>
      </c>
      <c r="G6714" t="s">
        <v>4416</v>
      </c>
      <c r="H6714" s="2" t="s">
        <v>22</v>
      </c>
      <c r="I6714" t="s">
        <v>1207</v>
      </c>
      <c r="J6714" t="s">
        <v>109</v>
      </c>
      <c r="K6714">
        <v>78745</v>
      </c>
      <c r="L6714" t="s">
        <v>25</v>
      </c>
      <c r="M6714" t="s">
        <v>6655</v>
      </c>
      <c r="N6714" t="s">
        <v>128</v>
      </c>
      <c r="O6714" t="s">
        <v>6026</v>
      </c>
      <c r="P6714" s="4">
        <v>223.05600000000001</v>
      </c>
      <c r="Q6714" s="4">
        <v>223.05600000000001</v>
      </c>
      <c r="R6714" s="4">
        <f t="shared" si="418"/>
        <v>0</v>
      </c>
      <c r="S6714" s="4">
        <f t="shared" si="419"/>
        <v>0</v>
      </c>
    </row>
    <row r="6715" spans="1:19" ht="15.6" x14ac:dyDescent="0.3">
      <c r="A6715" t="s">
        <v>6656</v>
      </c>
      <c r="B6715" s="1">
        <v>42347</v>
      </c>
      <c r="C6715" s="1">
        <v>42354</v>
      </c>
      <c r="D6715">
        <f t="shared" si="416"/>
        <v>2015</v>
      </c>
      <c r="E6715" t="str">
        <f t="shared" si="417"/>
        <v>Dec</v>
      </c>
      <c r="F6715" t="s">
        <v>37</v>
      </c>
      <c r="G6715" t="s">
        <v>1300</v>
      </c>
      <c r="H6715" s="2" t="s">
        <v>22</v>
      </c>
      <c r="I6715" t="s">
        <v>32</v>
      </c>
      <c r="J6715" t="s">
        <v>33</v>
      </c>
      <c r="K6715">
        <v>94122</v>
      </c>
      <c r="L6715" t="s">
        <v>34</v>
      </c>
      <c r="M6715" t="s">
        <v>6657</v>
      </c>
      <c r="N6715" t="s">
        <v>128</v>
      </c>
      <c r="O6715" t="s">
        <v>6026</v>
      </c>
      <c r="P6715" s="4">
        <v>34.68</v>
      </c>
      <c r="Q6715" s="4">
        <v>34.68</v>
      </c>
      <c r="R6715" s="4">
        <f t="shared" si="418"/>
        <v>0</v>
      </c>
      <c r="S6715" s="4">
        <f t="shared" si="419"/>
        <v>0</v>
      </c>
    </row>
    <row r="6716" spans="1:19" ht="15.6" x14ac:dyDescent="0.3">
      <c r="A6716" t="s">
        <v>6658</v>
      </c>
      <c r="B6716" s="1">
        <v>43410</v>
      </c>
      <c r="C6716" s="1">
        <v>43414</v>
      </c>
      <c r="D6716">
        <f t="shared" si="416"/>
        <v>2018</v>
      </c>
      <c r="E6716" t="str">
        <f t="shared" si="417"/>
        <v>Nov</v>
      </c>
      <c r="F6716" t="s">
        <v>37</v>
      </c>
      <c r="G6716" t="s">
        <v>2646</v>
      </c>
      <c r="H6716" s="2" t="s">
        <v>22</v>
      </c>
      <c r="I6716" t="s">
        <v>645</v>
      </c>
      <c r="J6716" t="s">
        <v>205</v>
      </c>
      <c r="K6716">
        <v>40475</v>
      </c>
      <c r="L6716" t="s">
        <v>44</v>
      </c>
      <c r="M6716" t="s">
        <v>6657</v>
      </c>
      <c r="N6716" t="s">
        <v>128</v>
      </c>
      <c r="O6716" t="s">
        <v>6026</v>
      </c>
      <c r="P6716" s="4">
        <v>5.78</v>
      </c>
      <c r="Q6716" s="4">
        <v>5</v>
      </c>
      <c r="R6716" s="4">
        <f t="shared" si="418"/>
        <v>0.78000000000000025</v>
      </c>
      <c r="S6716" s="4">
        <f t="shared" si="419"/>
        <v>0.11700000000000003</v>
      </c>
    </row>
    <row r="6717" spans="1:19" ht="15.6" x14ac:dyDescent="0.3">
      <c r="A6717" t="s">
        <v>6519</v>
      </c>
      <c r="B6717" s="1">
        <v>43357</v>
      </c>
      <c r="C6717" s="1">
        <v>43362</v>
      </c>
      <c r="D6717">
        <f t="shared" si="416"/>
        <v>2018</v>
      </c>
      <c r="E6717" t="str">
        <f t="shared" si="417"/>
        <v>Sep</v>
      </c>
      <c r="F6717" t="s">
        <v>37</v>
      </c>
      <c r="G6717" t="s">
        <v>485</v>
      </c>
      <c r="H6717" s="2" t="s">
        <v>22</v>
      </c>
      <c r="I6717" t="s">
        <v>61</v>
      </c>
      <c r="J6717" t="s">
        <v>62</v>
      </c>
      <c r="K6717">
        <v>10024</v>
      </c>
      <c r="L6717" t="s">
        <v>54</v>
      </c>
      <c r="M6717" t="s">
        <v>6657</v>
      </c>
      <c r="N6717" t="s">
        <v>128</v>
      </c>
      <c r="O6717" t="s">
        <v>6026</v>
      </c>
      <c r="P6717" s="4">
        <v>11.56</v>
      </c>
      <c r="Q6717" s="4">
        <v>11.56</v>
      </c>
      <c r="R6717" s="4">
        <f t="shared" si="418"/>
        <v>0</v>
      </c>
      <c r="S6717" s="4">
        <f t="shared" si="419"/>
        <v>0</v>
      </c>
    </row>
    <row r="6718" spans="1:19" ht="15.6" x14ac:dyDescent="0.3">
      <c r="A6718" t="s">
        <v>6659</v>
      </c>
      <c r="B6718" s="1">
        <v>43060</v>
      </c>
      <c r="C6718" s="1">
        <v>43064</v>
      </c>
      <c r="D6718">
        <f t="shared" si="416"/>
        <v>2017</v>
      </c>
      <c r="E6718" t="str">
        <f t="shared" si="417"/>
        <v>Nov</v>
      </c>
      <c r="F6718" t="s">
        <v>67</v>
      </c>
      <c r="G6718" t="s">
        <v>1475</v>
      </c>
      <c r="H6718" s="2" t="s">
        <v>22</v>
      </c>
      <c r="I6718" t="s">
        <v>1285</v>
      </c>
      <c r="J6718" t="s">
        <v>878</v>
      </c>
      <c r="K6718">
        <v>50315</v>
      </c>
      <c r="L6718" t="s">
        <v>25</v>
      </c>
      <c r="M6718" t="s">
        <v>6657</v>
      </c>
      <c r="N6718" t="s">
        <v>128</v>
      </c>
      <c r="O6718" t="s">
        <v>6026</v>
      </c>
      <c r="P6718" s="4">
        <v>40.46</v>
      </c>
      <c r="Q6718" s="4">
        <v>40.46</v>
      </c>
      <c r="R6718" s="4">
        <f t="shared" si="418"/>
        <v>0</v>
      </c>
      <c r="S6718" s="4">
        <f t="shared" si="419"/>
        <v>0</v>
      </c>
    </row>
    <row r="6719" spans="1:19" x14ac:dyDescent="0.3">
      <c r="A6719" t="s">
        <v>2424</v>
      </c>
      <c r="B6719" s="1">
        <v>42704</v>
      </c>
      <c r="C6719" s="1">
        <v>42706</v>
      </c>
      <c r="D6719">
        <f t="shared" si="416"/>
        <v>2016</v>
      </c>
      <c r="E6719" t="str">
        <f t="shared" si="417"/>
        <v>Nov</v>
      </c>
      <c r="F6719" t="s">
        <v>67</v>
      </c>
      <c r="G6719" t="s">
        <v>1209</v>
      </c>
      <c r="H6719" t="s">
        <v>51</v>
      </c>
      <c r="I6719" t="s">
        <v>324</v>
      </c>
      <c r="J6719" t="s">
        <v>325</v>
      </c>
      <c r="K6719">
        <v>89115</v>
      </c>
      <c r="L6719" t="s">
        <v>34</v>
      </c>
      <c r="M6719" t="s">
        <v>6660</v>
      </c>
      <c r="N6719" t="s">
        <v>128</v>
      </c>
      <c r="O6719" t="s">
        <v>6026</v>
      </c>
      <c r="P6719" s="4">
        <v>25.92</v>
      </c>
      <c r="Q6719" s="4">
        <v>25.92</v>
      </c>
      <c r="R6719" s="4">
        <f t="shared" si="418"/>
        <v>0</v>
      </c>
      <c r="S6719" s="4">
        <f t="shared" si="419"/>
        <v>0</v>
      </c>
    </row>
    <row r="6720" spans="1:19" x14ac:dyDescent="0.3">
      <c r="A6720" t="s">
        <v>3155</v>
      </c>
      <c r="B6720" s="1">
        <v>42968</v>
      </c>
      <c r="C6720" s="1">
        <v>42975</v>
      </c>
      <c r="D6720">
        <f t="shared" si="416"/>
        <v>2017</v>
      </c>
      <c r="E6720" t="str">
        <f t="shared" si="417"/>
        <v>Aug</v>
      </c>
      <c r="F6720" t="s">
        <v>37</v>
      </c>
      <c r="G6720" t="s">
        <v>3156</v>
      </c>
      <c r="H6720" t="s">
        <v>51</v>
      </c>
      <c r="I6720" t="s">
        <v>47</v>
      </c>
      <c r="J6720" t="s">
        <v>33</v>
      </c>
      <c r="K6720">
        <v>90004</v>
      </c>
      <c r="L6720" t="s">
        <v>34</v>
      </c>
      <c r="M6720" t="s">
        <v>6660</v>
      </c>
      <c r="N6720" t="s">
        <v>128</v>
      </c>
      <c r="O6720" t="s">
        <v>6026</v>
      </c>
      <c r="P6720" s="4">
        <v>12.96</v>
      </c>
      <c r="Q6720" s="4">
        <v>12.96</v>
      </c>
      <c r="R6720" s="4">
        <f t="shared" si="418"/>
        <v>0</v>
      </c>
      <c r="S6720" s="4">
        <f t="shared" si="419"/>
        <v>0</v>
      </c>
    </row>
    <row r="6721" spans="1:19" ht="15.6" x14ac:dyDescent="0.3">
      <c r="A6721" t="s">
        <v>2038</v>
      </c>
      <c r="B6721" s="1">
        <v>43278</v>
      </c>
      <c r="C6721" s="1">
        <v>43280</v>
      </c>
      <c r="D6721">
        <f t="shared" si="416"/>
        <v>2018</v>
      </c>
      <c r="E6721" t="str">
        <f t="shared" si="417"/>
        <v>Jun</v>
      </c>
      <c r="F6721" t="s">
        <v>67</v>
      </c>
      <c r="G6721" t="s">
        <v>1156</v>
      </c>
      <c r="H6721" s="2" t="s">
        <v>22</v>
      </c>
      <c r="I6721" t="s">
        <v>69</v>
      </c>
      <c r="J6721" t="s">
        <v>70</v>
      </c>
      <c r="K6721">
        <v>98105</v>
      </c>
      <c r="L6721" t="s">
        <v>34</v>
      </c>
      <c r="M6721" t="s">
        <v>6660</v>
      </c>
      <c r="N6721" t="s">
        <v>128</v>
      </c>
      <c r="O6721" t="s">
        <v>6026</v>
      </c>
      <c r="P6721" s="4">
        <v>19.440000000000001</v>
      </c>
      <c r="Q6721" s="4">
        <v>18</v>
      </c>
      <c r="R6721" s="4">
        <f t="shared" si="418"/>
        <v>1.4400000000000013</v>
      </c>
      <c r="S6721" s="4">
        <f t="shared" si="419"/>
        <v>0.21600000000000019</v>
      </c>
    </row>
    <row r="6722" spans="1:19" x14ac:dyDescent="0.3">
      <c r="A6722" t="s">
        <v>2465</v>
      </c>
      <c r="B6722" s="1">
        <v>43361</v>
      </c>
      <c r="C6722" s="1">
        <v>43365</v>
      </c>
      <c r="D6722">
        <f t="shared" ref="D6722:D6785" si="420">YEAR(B6722)</f>
        <v>2018</v>
      </c>
      <c r="E6722" t="str">
        <f t="shared" ref="E6722:E6785" si="421">TEXT(B6722,"mmm")</f>
        <v>Sep</v>
      </c>
      <c r="F6722" t="s">
        <v>37</v>
      </c>
      <c r="G6722" t="s">
        <v>2220</v>
      </c>
      <c r="H6722" t="s">
        <v>51</v>
      </c>
      <c r="I6722" t="s">
        <v>182</v>
      </c>
      <c r="J6722" t="s">
        <v>183</v>
      </c>
      <c r="K6722">
        <v>31907</v>
      </c>
      <c r="L6722" t="s">
        <v>44</v>
      </c>
      <c r="M6722" t="s">
        <v>6660</v>
      </c>
      <c r="N6722" t="s">
        <v>128</v>
      </c>
      <c r="O6722" t="s">
        <v>6026</v>
      </c>
      <c r="P6722" s="4">
        <v>25.92</v>
      </c>
      <c r="Q6722" s="4">
        <v>25.92</v>
      </c>
      <c r="R6722" s="4">
        <f t="shared" si="418"/>
        <v>0</v>
      </c>
      <c r="S6722" s="4">
        <f t="shared" si="419"/>
        <v>0</v>
      </c>
    </row>
    <row r="6723" spans="1:19" ht="15.6" x14ac:dyDescent="0.3">
      <c r="A6723" t="s">
        <v>6661</v>
      </c>
      <c r="B6723" s="1">
        <v>42437</v>
      </c>
      <c r="C6723" s="1">
        <v>42442</v>
      </c>
      <c r="D6723">
        <f t="shared" si="420"/>
        <v>2016</v>
      </c>
      <c r="E6723" t="str">
        <f t="shared" si="421"/>
        <v>Mar</v>
      </c>
      <c r="F6723" t="s">
        <v>37</v>
      </c>
      <c r="G6723" t="s">
        <v>1206</v>
      </c>
      <c r="H6723" s="2" t="s">
        <v>22</v>
      </c>
      <c r="I6723" t="s">
        <v>406</v>
      </c>
      <c r="J6723" t="s">
        <v>62</v>
      </c>
      <c r="K6723">
        <v>11561</v>
      </c>
      <c r="L6723" t="s">
        <v>54</v>
      </c>
      <c r="M6723" t="s">
        <v>6660</v>
      </c>
      <c r="N6723" t="s">
        <v>128</v>
      </c>
      <c r="O6723" t="s">
        <v>6026</v>
      </c>
      <c r="P6723" s="4">
        <v>19.440000000000001</v>
      </c>
      <c r="Q6723" s="4">
        <v>18</v>
      </c>
      <c r="R6723" s="4">
        <f t="shared" ref="R6723:R6786" si="422">P6723-Q6723</f>
        <v>1.4400000000000013</v>
      </c>
      <c r="S6723" s="4">
        <f t="shared" ref="S6723:S6786" si="423">0.15*R6723</f>
        <v>0.21600000000000019</v>
      </c>
    </row>
    <row r="6724" spans="1:19" ht="15.6" x14ac:dyDescent="0.3">
      <c r="A6724" t="s">
        <v>2583</v>
      </c>
      <c r="B6724" s="1">
        <v>42533</v>
      </c>
      <c r="C6724" s="1">
        <v>42538</v>
      </c>
      <c r="D6724">
        <f t="shared" si="420"/>
        <v>2016</v>
      </c>
      <c r="E6724" t="str">
        <f t="shared" si="421"/>
        <v>Jun</v>
      </c>
      <c r="F6724" t="s">
        <v>37</v>
      </c>
      <c r="G6724" t="s">
        <v>697</v>
      </c>
      <c r="H6724" s="2" t="s">
        <v>22</v>
      </c>
      <c r="I6724" t="s">
        <v>100</v>
      </c>
      <c r="J6724" t="s">
        <v>101</v>
      </c>
      <c r="K6724">
        <v>19134</v>
      </c>
      <c r="L6724" t="s">
        <v>54</v>
      </c>
      <c r="M6724" t="s">
        <v>6660</v>
      </c>
      <c r="N6724" t="s">
        <v>128</v>
      </c>
      <c r="O6724" t="s">
        <v>6026</v>
      </c>
      <c r="P6724" s="4">
        <v>20.736000000000001</v>
      </c>
      <c r="Q6724" s="4">
        <v>18</v>
      </c>
      <c r="R6724" s="4">
        <f t="shared" si="422"/>
        <v>2.7360000000000007</v>
      </c>
      <c r="S6724" s="4">
        <f t="shared" si="423"/>
        <v>0.4104000000000001</v>
      </c>
    </row>
    <row r="6725" spans="1:19" x14ac:dyDescent="0.3">
      <c r="A6725" t="s">
        <v>6662</v>
      </c>
      <c r="B6725" s="1">
        <v>43228</v>
      </c>
      <c r="C6725" s="1">
        <v>43231</v>
      </c>
      <c r="D6725">
        <f t="shared" si="420"/>
        <v>2018</v>
      </c>
      <c r="E6725" t="str">
        <f t="shared" si="421"/>
        <v>May</v>
      </c>
      <c r="F6725" t="s">
        <v>67</v>
      </c>
      <c r="G6725" t="s">
        <v>1420</v>
      </c>
      <c r="H6725" t="s">
        <v>51</v>
      </c>
      <c r="I6725" t="s">
        <v>3241</v>
      </c>
      <c r="J6725" t="s">
        <v>109</v>
      </c>
      <c r="K6725">
        <v>76063</v>
      </c>
      <c r="L6725" t="s">
        <v>25</v>
      </c>
      <c r="M6725" t="s">
        <v>6660</v>
      </c>
      <c r="N6725" t="s">
        <v>128</v>
      </c>
      <c r="O6725" t="s">
        <v>6026</v>
      </c>
      <c r="P6725" s="4">
        <v>41.472000000000001</v>
      </c>
      <c r="Q6725" s="4">
        <v>41.472000000000001</v>
      </c>
      <c r="R6725" s="4">
        <f t="shared" si="422"/>
        <v>0</v>
      </c>
      <c r="S6725" s="4">
        <f t="shared" si="423"/>
        <v>0</v>
      </c>
    </row>
    <row r="6726" spans="1:19" x14ac:dyDescent="0.3">
      <c r="A6726" t="s">
        <v>6663</v>
      </c>
      <c r="B6726" s="1">
        <v>42710</v>
      </c>
      <c r="C6726" s="1">
        <v>42715</v>
      </c>
      <c r="D6726">
        <f t="shared" si="420"/>
        <v>2016</v>
      </c>
      <c r="E6726" t="str">
        <f t="shared" si="421"/>
        <v>Dec</v>
      </c>
      <c r="F6726" t="s">
        <v>37</v>
      </c>
      <c r="G6726" t="s">
        <v>56</v>
      </c>
      <c r="H6726" t="s">
        <v>51</v>
      </c>
      <c r="I6726" t="s">
        <v>1740</v>
      </c>
      <c r="J6726" t="s">
        <v>33</v>
      </c>
      <c r="K6726">
        <v>91360</v>
      </c>
      <c r="L6726" t="s">
        <v>34</v>
      </c>
      <c r="M6726" t="s">
        <v>6664</v>
      </c>
      <c r="N6726" t="s">
        <v>128</v>
      </c>
      <c r="O6726" t="s">
        <v>6026</v>
      </c>
      <c r="P6726" s="4">
        <v>32.75</v>
      </c>
      <c r="Q6726" s="4">
        <v>32.75</v>
      </c>
      <c r="R6726" s="4">
        <f t="shared" si="422"/>
        <v>0</v>
      </c>
      <c r="S6726" s="4">
        <f t="shared" si="423"/>
        <v>0</v>
      </c>
    </row>
    <row r="6727" spans="1:19" x14ac:dyDescent="0.3">
      <c r="A6727" t="s">
        <v>2228</v>
      </c>
      <c r="B6727" s="1">
        <v>43308</v>
      </c>
      <c r="C6727" s="1">
        <v>43313</v>
      </c>
      <c r="D6727">
        <f t="shared" si="420"/>
        <v>2018</v>
      </c>
      <c r="E6727" t="str">
        <f t="shared" si="421"/>
        <v>Jul</v>
      </c>
      <c r="F6727" t="s">
        <v>67</v>
      </c>
      <c r="G6727" t="s">
        <v>1646</v>
      </c>
      <c r="H6727" t="s">
        <v>105</v>
      </c>
      <c r="I6727" t="s">
        <v>69</v>
      </c>
      <c r="J6727" t="s">
        <v>70</v>
      </c>
      <c r="K6727">
        <v>98115</v>
      </c>
      <c r="L6727" t="s">
        <v>34</v>
      </c>
      <c r="M6727" t="s">
        <v>6664</v>
      </c>
      <c r="N6727" t="s">
        <v>128</v>
      </c>
      <c r="O6727" t="s">
        <v>6026</v>
      </c>
      <c r="P6727" s="4">
        <v>26.2</v>
      </c>
      <c r="Q6727" s="4">
        <v>26.2</v>
      </c>
      <c r="R6727" s="4">
        <f t="shared" si="422"/>
        <v>0</v>
      </c>
      <c r="S6727" s="4">
        <f t="shared" si="423"/>
        <v>0</v>
      </c>
    </row>
    <row r="6728" spans="1:19" ht="15.6" x14ac:dyDescent="0.3">
      <c r="A6728" t="s">
        <v>3408</v>
      </c>
      <c r="B6728" s="1">
        <v>42176</v>
      </c>
      <c r="C6728" s="1">
        <v>42179</v>
      </c>
      <c r="D6728">
        <f t="shared" si="420"/>
        <v>2015</v>
      </c>
      <c r="E6728" t="str">
        <f t="shared" si="421"/>
        <v>Jun</v>
      </c>
      <c r="F6728" t="s">
        <v>20</v>
      </c>
      <c r="G6728" t="s">
        <v>1903</v>
      </c>
      <c r="H6728" s="2" t="s">
        <v>22</v>
      </c>
      <c r="I6728" t="s">
        <v>61</v>
      </c>
      <c r="J6728" t="s">
        <v>62</v>
      </c>
      <c r="K6728">
        <v>10024</v>
      </c>
      <c r="L6728" t="s">
        <v>54</v>
      </c>
      <c r="M6728" t="s">
        <v>6664</v>
      </c>
      <c r="N6728" t="s">
        <v>128</v>
      </c>
      <c r="O6728" t="s">
        <v>6026</v>
      </c>
      <c r="P6728" s="4">
        <v>19.649999999999999</v>
      </c>
      <c r="Q6728" s="4">
        <v>18</v>
      </c>
      <c r="R6728" s="4">
        <f t="shared" si="422"/>
        <v>1.6499999999999986</v>
      </c>
      <c r="S6728" s="4">
        <f t="shared" si="423"/>
        <v>0.24749999999999978</v>
      </c>
    </row>
    <row r="6729" spans="1:19" ht="15.6" x14ac:dyDescent="0.3">
      <c r="A6729" t="s">
        <v>6665</v>
      </c>
      <c r="B6729" s="1">
        <v>42694</v>
      </c>
      <c r="C6729" s="1">
        <v>42700</v>
      </c>
      <c r="D6729">
        <f t="shared" si="420"/>
        <v>2016</v>
      </c>
      <c r="E6729" t="str">
        <f t="shared" si="421"/>
        <v>Nov</v>
      </c>
      <c r="F6729" t="s">
        <v>37</v>
      </c>
      <c r="G6729" t="s">
        <v>1100</v>
      </c>
      <c r="H6729" s="2" t="s">
        <v>22</v>
      </c>
      <c r="I6729" t="s">
        <v>61</v>
      </c>
      <c r="J6729" t="s">
        <v>62</v>
      </c>
      <c r="K6729">
        <v>10011</v>
      </c>
      <c r="L6729" t="s">
        <v>54</v>
      </c>
      <c r="M6729" t="s">
        <v>6664</v>
      </c>
      <c r="N6729" t="s">
        <v>128</v>
      </c>
      <c r="O6729" t="s">
        <v>6026</v>
      </c>
      <c r="P6729" s="4">
        <v>19.649999999999999</v>
      </c>
      <c r="Q6729" s="4">
        <v>18</v>
      </c>
      <c r="R6729" s="4">
        <f t="shared" si="422"/>
        <v>1.6499999999999986</v>
      </c>
      <c r="S6729" s="4">
        <f t="shared" si="423"/>
        <v>0.24749999999999978</v>
      </c>
    </row>
    <row r="6730" spans="1:19" ht="15.6" x14ac:dyDescent="0.3">
      <c r="A6730" t="s">
        <v>6666</v>
      </c>
      <c r="B6730" s="1">
        <v>42613</v>
      </c>
      <c r="C6730" s="1">
        <v>42618</v>
      </c>
      <c r="D6730">
        <f t="shared" si="420"/>
        <v>2016</v>
      </c>
      <c r="E6730" t="str">
        <f t="shared" si="421"/>
        <v>Aug</v>
      </c>
      <c r="F6730" t="s">
        <v>37</v>
      </c>
      <c r="G6730" t="s">
        <v>1556</v>
      </c>
      <c r="H6730" s="2" t="s">
        <v>22</v>
      </c>
      <c r="I6730" t="s">
        <v>4386</v>
      </c>
      <c r="J6730" t="s">
        <v>109</v>
      </c>
      <c r="K6730">
        <v>76021</v>
      </c>
      <c r="L6730" t="s">
        <v>25</v>
      </c>
      <c r="M6730" t="s">
        <v>6664</v>
      </c>
      <c r="N6730" t="s">
        <v>128</v>
      </c>
      <c r="O6730" t="s">
        <v>6026</v>
      </c>
      <c r="P6730" s="4">
        <v>20.96</v>
      </c>
      <c r="Q6730" s="4">
        <v>18</v>
      </c>
      <c r="R6730" s="4">
        <f t="shared" si="422"/>
        <v>2.9600000000000009</v>
      </c>
      <c r="S6730" s="4">
        <f t="shared" si="423"/>
        <v>0.44400000000000012</v>
      </c>
    </row>
    <row r="6731" spans="1:19" ht="15.6" x14ac:dyDescent="0.3">
      <c r="A6731" t="s">
        <v>1852</v>
      </c>
      <c r="B6731" s="1">
        <v>42698</v>
      </c>
      <c r="C6731" s="1">
        <v>42704</v>
      </c>
      <c r="D6731">
        <f t="shared" si="420"/>
        <v>2016</v>
      </c>
      <c r="E6731" t="str">
        <f t="shared" si="421"/>
        <v>Nov</v>
      </c>
      <c r="F6731" t="s">
        <v>37</v>
      </c>
      <c r="G6731" t="s">
        <v>1181</v>
      </c>
      <c r="H6731" s="2" t="s">
        <v>22</v>
      </c>
      <c r="I6731" t="s">
        <v>47</v>
      </c>
      <c r="J6731" t="s">
        <v>33</v>
      </c>
      <c r="K6731">
        <v>90004</v>
      </c>
      <c r="L6731" t="s">
        <v>34</v>
      </c>
      <c r="M6731" t="s">
        <v>6667</v>
      </c>
      <c r="N6731" t="s">
        <v>128</v>
      </c>
      <c r="O6731" t="s">
        <v>6026</v>
      </c>
      <c r="P6731" s="4">
        <v>146.72999999999999</v>
      </c>
      <c r="Q6731" s="4">
        <v>146.72999999999999</v>
      </c>
      <c r="R6731" s="4">
        <f t="shared" si="422"/>
        <v>0</v>
      </c>
      <c r="S6731" s="4">
        <f t="shared" si="423"/>
        <v>0</v>
      </c>
    </row>
    <row r="6732" spans="1:19" x14ac:dyDescent="0.3">
      <c r="A6732" t="s">
        <v>514</v>
      </c>
      <c r="B6732" s="1">
        <v>42771</v>
      </c>
      <c r="C6732" s="1">
        <v>42771</v>
      </c>
      <c r="D6732">
        <f t="shared" si="420"/>
        <v>2017</v>
      </c>
      <c r="E6732" t="str">
        <f t="shared" si="421"/>
        <v>Feb</v>
      </c>
      <c r="F6732" t="s">
        <v>30</v>
      </c>
      <c r="G6732" t="s">
        <v>354</v>
      </c>
      <c r="H6732" t="s">
        <v>51</v>
      </c>
      <c r="I6732" t="s">
        <v>515</v>
      </c>
      <c r="J6732" t="s">
        <v>183</v>
      </c>
      <c r="K6732">
        <v>30080</v>
      </c>
      <c r="L6732" t="s">
        <v>44</v>
      </c>
      <c r="M6732" t="s">
        <v>6667</v>
      </c>
      <c r="N6732" t="s">
        <v>128</v>
      </c>
      <c r="O6732" t="s">
        <v>6026</v>
      </c>
      <c r="P6732" s="4">
        <v>342.37</v>
      </c>
      <c r="Q6732" s="4">
        <v>342.37</v>
      </c>
      <c r="R6732" s="4">
        <f t="shared" si="422"/>
        <v>0</v>
      </c>
      <c r="S6732" s="4">
        <f t="shared" si="423"/>
        <v>0</v>
      </c>
    </row>
    <row r="6733" spans="1:19" ht="15.6" x14ac:dyDescent="0.3">
      <c r="A6733" t="s">
        <v>6668</v>
      </c>
      <c r="B6733" s="1">
        <v>43270</v>
      </c>
      <c r="C6733" s="1">
        <v>43274</v>
      </c>
      <c r="D6733">
        <f t="shared" si="420"/>
        <v>2018</v>
      </c>
      <c r="E6733" t="str">
        <f t="shared" si="421"/>
        <v>Jun</v>
      </c>
      <c r="F6733" t="s">
        <v>37</v>
      </c>
      <c r="G6733" t="s">
        <v>1216</v>
      </c>
      <c r="H6733" s="2" t="s">
        <v>22</v>
      </c>
      <c r="I6733" t="s">
        <v>61</v>
      </c>
      <c r="J6733" t="s">
        <v>62</v>
      </c>
      <c r="K6733">
        <v>10035</v>
      </c>
      <c r="L6733" t="s">
        <v>54</v>
      </c>
      <c r="M6733" t="s">
        <v>6667</v>
      </c>
      <c r="N6733" t="s">
        <v>128</v>
      </c>
      <c r="O6733" t="s">
        <v>6026</v>
      </c>
      <c r="P6733" s="4">
        <v>97.82</v>
      </c>
      <c r="Q6733" s="4">
        <v>97.82</v>
      </c>
      <c r="R6733" s="4">
        <f t="shared" si="422"/>
        <v>0</v>
      </c>
      <c r="S6733" s="4">
        <f t="shared" si="423"/>
        <v>0</v>
      </c>
    </row>
    <row r="6734" spans="1:19" x14ac:dyDescent="0.3">
      <c r="A6734" t="s">
        <v>6669</v>
      </c>
      <c r="B6734" s="1">
        <v>42765</v>
      </c>
      <c r="C6734" s="1">
        <v>42770</v>
      </c>
      <c r="D6734">
        <f t="shared" si="420"/>
        <v>2017</v>
      </c>
      <c r="E6734" t="str">
        <f t="shared" si="421"/>
        <v>Jan</v>
      </c>
      <c r="F6734" t="s">
        <v>37</v>
      </c>
      <c r="G6734" t="s">
        <v>2003</v>
      </c>
      <c r="H6734" t="s">
        <v>51</v>
      </c>
      <c r="I6734" t="s">
        <v>23</v>
      </c>
      <c r="J6734" t="s">
        <v>24</v>
      </c>
      <c r="K6734">
        <v>60623</v>
      </c>
      <c r="L6734" t="s">
        <v>25</v>
      </c>
      <c r="M6734" t="s">
        <v>6667</v>
      </c>
      <c r="N6734" t="s">
        <v>128</v>
      </c>
      <c r="O6734" t="s">
        <v>6026</v>
      </c>
      <c r="P6734" s="4">
        <v>156.512</v>
      </c>
      <c r="Q6734" s="4">
        <v>156.512</v>
      </c>
      <c r="R6734" s="4">
        <f t="shared" si="422"/>
        <v>0</v>
      </c>
      <c r="S6734" s="4">
        <f t="shared" si="423"/>
        <v>0</v>
      </c>
    </row>
    <row r="6735" spans="1:19" ht="15.6" x14ac:dyDescent="0.3">
      <c r="A6735" t="s">
        <v>6670</v>
      </c>
      <c r="B6735" s="1">
        <v>42502</v>
      </c>
      <c r="C6735" s="1">
        <v>42506</v>
      </c>
      <c r="D6735">
        <f t="shared" si="420"/>
        <v>2016</v>
      </c>
      <c r="E6735" t="str">
        <f t="shared" si="421"/>
        <v>May</v>
      </c>
      <c r="F6735" t="s">
        <v>37</v>
      </c>
      <c r="G6735" t="s">
        <v>3592</v>
      </c>
      <c r="H6735" s="2" t="s">
        <v>22</v>
      </c>
      <c r="I6735" t="s">
        <v>32</v>
      </c>
      <c r="J6735" t="s">
        <v>33</v>
      </c>
      <c r="K6735">
        <v>94122</v>
      </c>
      <c r="L6735" t="s">
        <v>34</v>
      </c>
      <c r="M6735" t="s">
        <v>6671</v>
      </c>
      <c r="N6735" t="s">
        <v>128</v>
      </c>
      <c r="O6735" t="s">
        <v>6026</v>
      </c>
      <c r="P6735" s="4">
        <v>12.84</v>
      </c>
      <c r="Q6735" s="4">
        <v>12.84</v>
      </c>
      <c r="R6735" s="4">
        <f t="shared" si="422"/>
        <v>0</v>
      </c>
      <c r="S6735" s="4">
        <f t="shared" si="423"/>
        <v>0</v>
      </c>
    </row>
    <row r="6736" spans="1:19" ht="15.6" x14ac:dyDescent="0.3">
      <c r="A6736" t="s">
        <v>3358</v>
      </c>
      <c r="B6736" s="1">
        <v>43329</v>
      </c>
      <c r="C6736" s="1">
        <v>43336</v>
      </c>
      <c r="D6736">
        <f t="shared" si="420"/>
        <v>2018</v>
      </c>
      <c r="E6736" t="str">
        <f t="shared" si="421"/>
        <v>Aug</v>
      </c>
      <c r="F6736" t="s">
        <v>37</v>
      </c>
      <c r="G6736" t="s">
        <v>792</v>
      </c>
      <c r="H6736" s="2" t="s">
        <v>22</v>
      </c>
      <c r="I6736" t="s">
        <v>2226</v>
      </c>
      <c r="J6736" t="s">
        <v>33</v>
      </c>
      <c r="K6736">
        <v>94513</v>
      </c>
      <c r="L6736" t="s">
        <v>34</v>
      </c>
      <c r="M6736" t="s">
        <v>6671</v>
      </c>
      <c r="N6736" t="s">
        <v>128</v>
      </c>
      <c r="O6736" t="s">
        <v>6026</v>
      </c>
      <c r="P6736" s="4">
        <v>8.56</v>
      </c>
      <c r="Q6736" s="4">
        <v>18</v>
      </c>
      <c r="R6736" s="4">
        <f t="shared" si="422"/>
        <v>-9.44</v>
      </c>
      <c r="S6736" s="4">
        <f t="shared" si="423"/>
        <v>-1.4159999999999999</v>
      </c>
    </row>
    <row r="6737" spans="1:19" ht="15.6" x14ac:dyDescent="0.3">
      <c r="A6737" t="s">
        <v>6672</v>
      </c>
      <c r="B6737" s="1">
        <v>43436</v>
      </c>
      <c r="C6737" s="1">
        <v>43439</v>
      </c>
      <c r="D6737">
        <f t="shared" si="420"/>
        <v>2018</v>
      </c>
      <c r="E6737" t="str">
        <f t="shared" si="421"/>
        <v>Dec</v>
      </c>
      <c r="F6737" t="s">
        <v>20</v>
      </c>
      <c r="G6737" t="s">
        <v>602</v>
      </c>
      <c r="H6737" s="2" t="s">
        <v>22</v>
      </c>
      <c r="I6737" t="s">
        <v>32</v>
      </c>
      <c r="J6737" t="s">
        <v>33</v>
      </c>
      <c r="K6737">
        <v>94122</v>
      </c>
      <c r="L6737" t="s">
        <v>34</v>
      </c>
      <c r="M6737" t="s">
        <v>6671</v>
      </c>
      <c r="N6737" t="s">
        <v>128</v>
      </c>
      <c r="O6737" t="s">
        <v>6026</v>
      </c>
      <c r="P6737" s="4">
        <v>8.56</v>
      </c>
      <c r="Q6737" s="4">
        <v>18</v>
      </c>
      <c r="R6737" s="4">
        <f t="shared" si="422"/>
        <v>-9.44</v>
      </c>
      <c r="S6737" s="4">
        <f t="shared" si="423"/>
        <v>-1.4159999999999999</v>
      </c>
    </row>
    <row r="6738" spans="1:19" ht="15.6" x14ac:dyDescent="0.3">
      <c r="A6738" t="s">
        <v>3341</v>
      </c>
      <c r="B6738" s="1">
        <v>42605</v>
      </c>
      <c r="C6738" s="1">
        <v>42610</v>
      </c>
      <c r="D6738">
        <f t="shared" si="420"/>
        <v>2016</v>
      </c>
      <c r="E6738" t="str">
        <f t="shared" si="421"/>
        <v>Aug</v>
      </c>
      <c r="F6738" t="s">
        <v>37</v>
      </c>
      <c r="G6738" t="s">
        <v>2713</v>
      </c>
      <c r="H6738" s="2" t="s">
        <v>22</v>
      </c>
      <c r="I6738" t="s">
        <v>600</v>
      </c>
      <c r="J6738" t="s">
        <v>183</v>
      </c>
      <c r="K6738">
        <v>30318</v>
      </c>
      <c r="L6738" t="s">
        <v>44</v>
      </c>
      <c r="M6738" t="s">
        <v>6671</v>
      </c>
      <c r="N6738" t="s">
        <v>128</v>
      </c>
      <c r="O6738" t="s">
        <v>6026</v>
      </c>
      <c r="P6738" s="4">
        <v>21.4</v>
      </c>
      <c r="Q6738" s="4">
        <v>18</v>
      </c>
      <c r="R6738" s="4">
        <f t="shared" si="422"/>
        <v>3.3999999999999986</v>
      </c>
      <c r="S6738" s="4">
        <f t="shared" si="423"/>
        <v>0.50999999999999979</v>
      </c>
    </row>
    <row r="6739" spans="1:19" ht="15.6" x14ac:dyDescent="0.3">
      <c r="A6739" t="s">
        <v>1351</v>
      </c>
      <c r="B6739" s="1">
        <v>43345</v>
      </c>
      <c r="C6739" s="1">
        <v>43349</v>
      </c>
      <c r="D6739">
        <f t="shared" si="420"/>
        <v>2018</v>
      </c>
      <c r="E6739" t="str">
        <f t="shared" si="421"/>
        <v>Sep</v>
      </c>
      <c r="F6739" t="s">
        <v>37</v>
      </c>
      <c r="G6739" t="s">
        <v>1352</v>
      </c>
      <c r="H6739" s="2" t="s">
        <v>22</v>
      </c>
      <c r="I6739" t="s">
        <v>61</v>
      </c>
      <c r="J6739" t="s">
        <v>62</v>
      </c>
      <c r="K6739">
        <v>10009</v>
      </c>
      <c r="L6739" t="s">
        <v>54</v>
      </c>
      <c r="M6739" t="s">
        <v>6671</v>
      </c>
      <c r="N6739" t="s">
        <v>128</v>
      </c>
      <c r="O6739" t="s">
        <v>6026</v>
      </c>
      <c r="P6739" s="4">
        <v>17.12</v>
      </c>
      <c r="Q6739" s="4">
        <v>18</v>
      </c>
      <c r="R6739" s="4">
        <f t="shared" si="422"/>
        <v>-0.87999999999999901</v>
      </c>
      <c r="S6739" s="4">
        <f t="shared" si="423"/>
        <v>-0.13199999999999984</v>
      </c>
    </row>
    <row r="6740" spans="1:19" x14ac:dyDescent="0.3">
      <c r="A6740" t="s">
        <v>6673</v>
      </c>
      <c r="B6740" s="1">
        <v>42828</v>
      </c>
      <c r="C6740" s="1">
        <v>42828</v>
      </c>
      <c r="D6740">
        <f t="shared" si="420"/>
        <v>2017</v>
      </c>
      <c r="E6740" t="str">
        <f t="shared" si="421"/>
        <v>Apr</v>
      </c>
      <c r="F6740" t="s">
        <v>30</v>
      </c>
      <c r="G6740" t="s">
        <v>1361</v>
      </c>
      <c r="H6740" t="s">
        <v>51</v>
      </c>
      <c r="I6740" t="s">
        <v>116</v>
      </c>
      <c r="J6740" t="s">
        <v>109</v>
      </c>
      <c r="K6740">
        <v>75081</v>
      </c>
      <c r="L6740" t="s">
        <v>25</v>
      </c>
      <c r="M6740" t="s">
        <v>6671</v>
      </c>
      <c r="N6740" t="s">
        <v>128</v>
      </c>
      <c r="O6740" t="s">
        <v>6026</v>
      </c>
      <c r="P6740" s="4">
        <v>10.272</v>
      </c>
      <c r="Q6740" s="4">
        <v>10.272</v>
      </c>
      <c r="R6740" s="4">
        <f t="shared" si="422"/>
        <v>0</v>
      </c>
      <c r="S6740" s="4">
        <f t="shared" si="423"/>
        <v>0</v>
      </c>
    </row>
    <row r="6741" spans="1:19" x14ac:dyDescent="0.3">
      <c r="A6741" t="s">
        <v>471</v>
      </c>
      <c r="B6741" s="1">
        <v>43071</v>
      </c>
      <c r="C6741" s="1">
        <v>43073</v>
      </c>
      <c r="D6741">
        <f t="shared" si="420"/>
        <v>2017</v>
      </c>
      <c r="E6741" t="str">
        <f t="shared" si="421"/>
        <v>Dec</v>
      </c>
      <c r="F6741" t="s">
        <v>67</v>
      </c>
      <c r="G6741" t="s">
        <v>472</v>
      </c>
      <c r="H6741" t="s">
        <v>51</v>
      </c>
      <c r="I6741" t="s">
        <v>113</v>
      </c>
      <c r="J6741" t="s">
        <v>109</v>
      </c>
      <c r="K6741">
        <v>77036</v>
      </c>
      <c r="L6741" t="s">
        <v>25</v>
      </c>
      <c r="M6741" t="s">
        <v>6671</v>
      </c>
      <c r="N6741" t="s">
        <v>128</v>
      </c>
      <c r="O6741" t="s">
        <v>6026</v>
      </c>
      <c r="P6741" s="4">
        <v>30.815999999999999</v>
      </c>
      <c r="Q6741" s="4">
        <v>30.815999999999999</v>
      </c>
      <c r="R6741" s="4">
        <f t="shared" si="422"/>
        <v>0</v>
      </c>
      <c r="S6741" s="4">
        <f t="shared" si="423"/>
        <v>0</v>
      </c>
    </row>
    <row r="6742" spans="1:19" ht="15.6" x14ac:dyDescent="0.3">
      <c r="A6742" t="s">
        <v>6674</v>
      </c>
      <c r="B6742" s="1">
        <v>43385</v>
      </c>
      <c r="C6742" s="1">
        <v>43385</v>
      </c>
      <c r="D6742">
        <f t="shared" si="420"/>
        <v>2018</v>
      </c>
      <c r="E6742" t="str">
        <f t="shared" si="421"/>
        <v>Oct</v>
      </c>
      <c r="F6742" t="s">
        <v>30</v>
      </c>
      <c r="G6742" t="s">
        <v>1825</v>
      </c>
      <c r="H6742" s="2" t="s">
        <v>22</v>
      </c>
      <c r="I6742" t="s">
        <v>82</v>
      </c>
      <c r="J6742" t="s">
        <v>83</v>
      </c>
      <c r="K6742">
        <v>28110</v>
      </c>
      <c r="L6742" t="s">
        <v>44</v>
      </c>
      <c r="M6742" t="s">
        <v>6675</v>
      </c>
      <c r="N6742" t="s">
        <v>128</v>
      </c>
      <c r="O6742" t="s">
        <v>6026</v>
      </c>
      <c r="P6742" s="4">
        <v>7.968</v>
      </c>
      <c r="Q6742" s="4">
        <v>18</v>
      </c>
      <c r="R6742" s="4">
        <f t="shared" si="422"/>
        <v>-10.032</v>
      </c>
      <c r="S6742" s="4">
        <f t="shared" si="423"/>
        <v>-1.5047999999999999</v>
      </c>
    </row>
    <row r="6743" spans="1:19" ht="15.6" x14ac:dyDescent="0.3">
      <c r="A6743" t="s">
        <v>3822</v>
      </c>
      <c r="B6743" s="1">
        <v>42856</v>
      </c>
      <c r="C6743" s="1">
        <v>42859</v>
      </c>
      <c r="D6743">
        <f t="shared" si="420"/>
        <v>2017</v>
      </c>
      <c r="E6743" t="str">
        <f t="shared" si="421"/>
        <v>May</v>
      </c>
      <c r="F6743" t="s">
        <v>67</v>
      </c>
      <c r="G6743" t="s">
        <v>2280</v>
      </c>
      <c r="H6743" s="2" t="s">
        <v>22</v>
      </c>
      <c r="I6743" t="s">
        <v>2218</v>
      </c>
      <c r="J6743" t="s">
        <v>93</v>
      </c>
      <c r="K6743">
        <v>72209</v>
      </c>
      <c r="L6743" t="s">
        <v>44</v>
      </c>
      <c r="M6743" t="s">
        <v>6676</v>
      </c>
      <c r="N6743" t="s">
        <v>110</v>
      </c>
      <c r="O6743" t="s">
        <v>6026</v>
      </c>
      <c r="P6743" s="4">
        <v>19.440000000000001</v>
      </c>
      <c r="Q6743" s="4">
        <v>100</v>
      </c>
      <c r="R6743" s="4">
        <f t="shared" si="422"/>
        <v>-80.56</v>
      </c>
      <c r="S6743" s="4">
        <f t="shared" si="423"/>
        <v>-12.084</v>
      </c>
    </row>
    <row r="6744" spans="1:19" x14ac:dyDescent="0.3">
      <c r="A6744" t="s">
        <v>6677</v>
      </c>
      <c r="B6744" s="1">
        <v>42239</v>
      </c>
      <c r="C6744" s="1">
        <v>42239</v>
      </c>
      <c r="D6744">
        <f t="shared" si="420"/>
        <v>2015</v>
      </c>
      <c r="E6744" t="str">
        <f t="shared" si="421"/>
        <v>Aug</v>
      </c>
      <c r="F6744" t="s">
        <v>30</v>
      </c>
      <c r="G6744" t="s">
        <v>3112</v>
      </c>
      <c r="H6744" t="s">
        <v>105</v>
      </c>
      <c r="I6744" t="s">
        <v>61</v>
      </c>
      <c r="J6744" t="s">
        <v>62</v>
      </c>
      <c r="K6744">
        <v>10009</v>
      </c>
      <c r="L6744" t="s">
        <v>54</v>
      </c>
      <c r="M6744" t="s">
        <v>6676</v>
      </c>
      <c r="N6744" t="s">
        <v>128</v>
      </c>
      <c r="O6744" t="s">
        <v>6026</v>
      </c>
      <c r="P6744" s="4">
        <v>25.92</v>
      </c>
      <c r="Q6744" s="4">
        <v>25.92</v>
      </c>
      <c r="R6744" s="4">
        <f t="shared" si="422"/>
        <v>0</v>
      </c>
      <c r="S6744" s="4">
        <f t="shared" si="423"/>
        <v>0</v>
      </c>
    </row>
    <row r="6745" spans="1:19" ht="15.6" x14ac:dyDescent="0.3">
      <c r="A6745" t="s">
        <v>680</v>
      </c>
      <c r="B6745" s="1">
        <v>42478</v>
      </c>
      <c r="C6745" s="1">
        <v>42482</v>
      </c>
      <c r="D6745">
        <f t="shared" si="420"/>
        <v>2016</v>
      </c>
      <c r="E6745" t="str">
        <f t="shared" si="421"/>
        <v>Apr</v>
      </c>
      <c r="F6745" t="s">
        <v>67</v>
      </c>
      <c r="G6745" t="s">
        <v>613</v>
      </c>
      <c r="H6745" s="2" t="s">
        <v>22</v>
      </c>
      <c r="I6745" t="s">
        <v>681</v>
      </c>
      <c r="J6745" t="s">
        <v>109</v>
      </c>
      <c r="K6745">
        <v>78501</v>
      </c>
      <c r="L6745" t="s">
        <v>25</v>
      </c>
      <c r="M6745" t="s">
        <v>6676</v>
      </c>
      <c r="N6745" t="s">
        <v>128</v>
      </c>
      <c r="O6745" t="s">
        <v>6026</v>
      </c>
      <c r="P6745" s="4">
        <v>15.552</v>
      </c>
      <c r="Q6745" s="4">
        <v>18</v>
      </c>
      <c r="R6745" s="4">
        <f t="shared" si="422"/>
        <v>-2.4480000000000004</v>
      </c>
      <c r="S6745" s="4">
        <f t="shared" si="423"/>
        <v>-0.36720000000000003</v>
      </c>
    </row>
    <row r="6746" spans="1:19" ht="15.6" x14ac:dyDescent="0.3">
      <c r="A6746" t="s">
        <v>6678</v>
      </c>
      <c r="B6746" s="1">
        <v>42766</v>
      </c>
      <c r="C6746" s="1">
        <v>42768</v>
      </c>
      <c r="D6746">
        <f t="shared" si="420"/>
        <v>2017</v>
      </c>
      <c r="E6746" t="str">
        <f t="shared" si="421"/>
        <v>Jan</v>
      </c>
      <c r="F6746" t="s">
        <v>67</v>
      </c>
      <c r="G6746" t="s">
        <v>2246</v>
      </c>
      <c r="H6746" s="2" t="s">
        <v>22</v>
      </c>
      <c r="I6746" t="s">
        <v>116</v>
      </c>
      <c r="J6746" t="s">
        <v>109</v>
      </c>
      <c r="K6746">
        <v>75220</v>
      </c>
      <c r="L6746" t="s">
        <v>25</v>
      </c>
      <c r="M6746" t="s">
        <v>6676</v>
      </c>
      <c r="N6746" t="s">
        <v>128</v>
      </c>
      <c r="O6746" t="s">
        <v>6026</v>
      </c>
      <c r="P6746" s="4">
        <v>15.552</v>
      </c>
      <c r="Q6746" s="4">
        <v>18</v>
      </c>
      <c r="R6746" s="4">
        <f t="shared" si="422"/>
        <v>-2.4480000000000004</v>
      </c>
      <c r="S6746" s="4">
        <f t="shared" si="423"/>
        <v>-0.36720000000000003</v>
      </c>
    </row>
    <row r="6747" spans="1:19" ht="15.6" x14ac:dyDescent="0.3">
      <c r="A6747" t="s">
        <v>6679</v>
      </c>
      <c r="B6747" s="1">
        <v>42711</v>
      </c>
      <c r="C6747" s="1">
        <v>42711</v>
      </c>
      <c r="D6747">
        <f t="shared" si="420"/>
        <v>2016</v>
      </c>
      <c r="E6747" t="str">
        <f t="shared" si="421"/>
        <v>Dec</v>
      </c>
      <c r="F6747" t="s">
        <v>30</v>
      </c>
      <c r="G6747" t="s">
        <v>3616</v>
      </c>
      <c r="H6747" s="2" t="s">
        <v>22</v>
      </c>
      <c r="I6747" t="s">
        <v>3573</v>
      </c>
      <c r="J6747" t="s">
        <v>33</v>
      </c>
      <c r="K6747">
        <v>92503</v>
      </c>
      <c r="L6747" t="s">
        <v>34</v>
      </c>
      <c r="M6747" t="s">
        <v>6680</v>
      </c>
      <c r="N6747" t="s">
        <v>128</v>
      </c>
      <c r="O6747" t="s">
        <v>6026</v>
      </c>
      <c r="P6747" s="4">
        <v>12.96</v>
      </c>
      <c r="Q6747" s="4">
        <v>12.96</v>
      </c>
      <c r="R6747" s="4">
        <f t="shared" si="422"/>
        <v>0</v>
      </c>
      <c r="S6747" s="4">
        <f t="shared" si="423"/>
        <v>0</v>
      </c>
    </row>
    <row r="6748" spans="1:19" x14ac:dyDescent="0.3">
      <c r="A6748" t="s">
        <v>6681</v>
      </c>
      <c r="B6748" s="1">
        <v>42757</v>
      </c>
      <c r="C6748" s="1">
        <v>42762</v>
      </c>
      <c r="D6748">
        <f t="shared" si="420"/>
        <v>2017</v>
      </c>
      <c r="E6748" t="str">
        <f t="shared" si="421"/>
        <v>Jan</v>
      </c>
      <c r="F6748" t="s">
        <v>37</v>
      </c>
      <c r="G6748" t="s">
        <v>553</v>
      </c>
      <c r="H6748" t="s">
        <v>51</v>
      </c>
      <c r="I6748" t="s">
        <v>69</v>
      </c>
      <c r="J6748" t="s">
        <v>70</v>
      </c>
      <c r="K6748">
        <v>98105</v>
      </c>
      <c r="L6748" t="s">
        <v>34</v>
      </c>
      <c r="M6748" t="s">
        <v>6680</v>
      </c>
      <c r="N6748" t="s">
        <v>128</v>
      </c>
      <c r="O6748" t="s">
        <v>6026</v>
      </c>
      <c r="P6748" s="4">
        <v>12.96</v>
      </c>
      <c r="Q6748" s="4">
        <v>12.96</v>
      </c>
      <c r="R6748" s="4">
        <f t="shared" si="422"/>
        <v>0</v>
      </c>
      <c r="S6748" s="4">
        <f t="shared" si="423"/>
        <v>0</v>
      </c>
    </row>
    <row r="6749" spans="1:19" ht="15.6" x14ac:dyDescent="0.3">
      <c r="A6749" t="s">
        <v>660</v>
      </c>
      <c r="B6749" s="1">
        <v>43394</v>
      </c>
      <c r="C6749" s="1">
        <v>43395</v>
      </c>
      <c r="D6749">
        <f t="shared" si="420"/>
        <v>2018</v>
      </c>
      <c r="E6749" t="str">
        <f t="shared" si="421"/>
        <v>Oct</v>
      </c>
      <c r="F6749" t="s">
        <v>20</v>
      </c>
      <c r="G6749" t="s">
        <v>661</v>
      </c>
      <c r="H6749" s="2" t="s">
        <v>22</v>
      </c>
      <c r="I6749" t="s">
        <v>191</v>
      </c>
      <c r="J6749" t="s">
        <v>242</v>
      </c>
      <c r="K6749">
        <v>97477</v>
      </c>
      <c r="L6749" t="s">
        <v>34</v>
      </c>
      <c r="M6749" t="s">
        <v>6680</v>
      </c>
      <c r="N6749" t="s">
        <v>128</v>
      </c>
      <c r="O6749" t="s">
        <v>6026</v>
      </c>
      <c r="P6749" s="4">
        <v>5.1840000000000002</v>
      </c>
      <c r="Q6749" s="4">
        <v>5</v>
      </c>
      <c r="R6749" s="4">
        <f t="shared" si="422"/>
        <v>0.18400000000000016</v>
      </c>
      <c r="S6749" s="4">
        <f t="shared" si="423"/>
        <v>2.7600000000000024E-2</v>
      </c>
    </row>
    <row r="6750" spans="1:19" x14ac:dyDescent="0.3">
      <c r="A6750" t="s">
        <v>6682</v>
      </c>
      <c r="B6750" s="1">
        <v>42806</v>
      </c>
      <c r="C6750" s="1">
        <v>42811</v>
      </c>
      <c r="D6750">
        <f t="shared" si="420"/>
        <v>2017</v>
      </c>
      <c r="E6750" t="str">
        <f t="shared" si="421"/>
        <v>Mar</v>
      </c>
      <c r="F6750" t="s">
        <v>37</v>
      </c>
      <c r="G6750" t="s">
        <v>1377</v>
      </c>
      <c r="H6750" t="s">
        <v>51</v>
      </c>
      <c r="I6750" t="s">
        <v>82</v>
      </c>
      <c r="J6750" t="s">
        <v>43</v>
      </c>
      <c r="K6750">
        <v>71203</v>
      </c>
      <c r="L6750" t="s">
        <v>44</v>
      </c>
      <c r="M6750" t="s">
        <v>6680</v>
      </c>
      <c r="N6750" t="s">
        <v>128</v>
      </c>
      <c r="O6750" t="s">
        <v>6026</v>
      </c>
      <c r="P6750" s="4">
        <v>12.96</v>
      </c>
      <c r="Q6750" s="4">
        <v>12.96</v>
      </c>
      <c r="R6750" s="4">
        <f t="shared" si="422"/>
        <v>0</v>
      </c>
      <c r="S6750" s="4">
        <f t="shared" si="423"/>
        <v>0</v>
      </c>
    </row>
    <row r="6751" spans="1:19" ht="15.6" x14ac:dyDescent="0.3">
      <c r="A6751" t="s">
        <v>6683</v>
      </c>
      <c r="B6751" s="1">
        <v>43280</v>
      </c>
      <c r="C6751" s="1">
        <v>43285</v>
      </c>
      <c r="D6751">
        <f t="shared" si="420"/>
        <v>2018</v>
      </c>
      <c r="E6751" t="str">
        <f t="shared" si="421"/>
        <v>Jun</v>
      </c>
      <c r="F6751" t="s">
        <v>37</v>
      </c>
      <c r="G6751" t="s">
        <v>694</v>
      </c>
      <c r="H6751" s="2" t="s">
        <v>22</v>
      </c>
      <c r="I6751" t="s">
        <v>2232</v>
      </c>
      <c r="J6751" t="s">
        <v>109</v>
      </c>
      <c r="K6751">
        <v>75150</v>
      </c>
      <c r="L6751" t="s">
        <v>25</v>
      </c>
      <c r="M6751" t="s">
        <v>6680</v>
      </c>
      <c r="N6751" t="s">
        <v>128</v>
      </c>
      <c r="O6751" t="s">
        <v>6026</v>
      </c>
      <c r="P6751" s="4">
        <v>5.1840000000000002</v>
      </c>
      <c r="Q6751" s="4">
        <v>5</v>
      </c>
      <c r="R6751" s="4">
        <f t="shared" si="422"/>
        <v>0.18400000000000016</v>
      </c>
      <c r="S6751" s="4">
        <f t="shared" si="423"/>
        <v>2.7600000000000024E-2</v>
      </c>
    </row>
    <row r="6752" spans="1:19" ht="15.6" x14ac:dyDescent="0.3">
      <c r="A6752" t="s">
        <v>4232</v>
      </c>
      <c r="B6752" s="1">
        <v>42205</v>
      </c>
      <c r="C6752" s="1">
        <v>42208</v>
      </c>
      <c r="D6752">
        <f t="shared" si="420"/>
        <v>2015</v>
      </c>
      <c r="E6752" t="str">
        <f t="shared" si="421"/>
        <v>Jul</v>
      </c>
      <c r="F6752" t="s">
        <v>20</v>
      </c>
      <c r="G6752" t="s">
        <v>1136</v>
      </c>
      <c r="H6752" s="2" t="s">
        <v>22</v>
      </c>
      <c r="I6752" t="s">
        <v>3573</v>
      </c>
      <c r="J6752" t="s">
        <v>33</v>
      </c>
      <c r="K6752">
        <v>92503</v>
      </c>
      <c r="L6752" t="s">
        <v>34</v>
      </c>
      <c r="M6752" t="s">
        <v>6684</v>
      </c>
      <c r="N6752" t="s">
        <v>128</v>
      </c>
      <c r="O6752" t="s">
        <v>6026</v>
      </c>
      <c r="P6752" s="4">
        <v>11.96</v>
      </c>
      <c r="Q6752" s="4">
        <v>11.96</v>
      </c>
      <c r="R6752" s="4">
        <f t="shared" si="422"/>
        <v>0</v>
      </c>
      <c r="S6752" s="4">
        <f t="shared" si="423"/>
        <v>0</v>
      </c>
    </row>
    <row r="6753" spans="1:19" x14ac:dyDescent="0.3">
      <c r="A6753" t="s">
        <v>6685</v>
      </c>
      <c r="B6753" s="1">
        <v>42865</v>
      </c>
      <c r="C6753" s="1">
        <v>42871</v>
      </c>
      <c r="D6753">
        <f t="shared" si="420"/>
        <v>2017</v>
      </c>
      <c r="E6753" t="str">
        <f t="shared" si="421"/>
        <v>May</v>
      </c>
      <c r="F6753" t="s">
        <v>37</v>
      </c>
      <c r="G6753" t="s">
        <v>126</v>
      </c>
      <c r="H6753" t="s">
        <v>51</v>
      </c>
      <c r="I6753" t="s">
        <v>69</v>
      </c>
      <c r="J6753" t="s">
        <v>70</v>
      </c>
      <c r="K6753">
        <v>98105</v>
      </c>
      <c r="L6753" t="s">
        <v>34</v>
      </c>
      <c r="M6753" t="s">
        <v>6684</v>
      </c>
      <c r="N6753" t="s">
        <v>128</v>
      </c>
      <c r="O6753" t="s">
        <v>6026</v>
      </c>
      <c r="P6753" s="4">
        <v>11.96</v>
      </c>
      <c r="Q6753" s="4">
        <v>11.96</v>
      </c>
      <c r="R6753" s="4">
        <f t="shared" si="422"/>
        <v>0</v>
      </c>
      <c r="S6753" s="4">
        <f t="shared" si="423"/>
        <v>0</v>
      </c>
    </row>
    <row r="6754" spans="1:19" x14ac:dyDescent="0.3">
      <c r="A6754" t="s">
        <v>6686</v>
      </c>
      <c r="B6754" s="1">
        <v>42860</v>
      </c>
      <c r="C6754" s="1">
        <v>42863</v>
      </c>
      <c r="D6754">
        <f t="shared" si="420"/>
        <v>2017</v>
      </c>
      <c r="E6754" t="str">
        <f t="shared" si="421"/>
        <v>May</v>
      </c>
      <c r="F6754" t="s">
        <v>20</v>
      </c>
      <c r="G6754" t="s">
        <v>3596</v>
      </c>
      <c r="H6754" t="s">
        <v>51</v>
      </c>
      <c r="I6754" t="s">
        <v>364</v>
      </c>
      <c r="J6754" t="s">
        <v>250</v>
      </c>
      <c r="K6754">
        <v>37130</v>
      </c>
      <c r="L6754" t="s">
        <v>44</v>
      </c>
      <c r="M6754" t="s">
        <v>6684</v>
      </c>
      <c r="N6754" t="s">
        <v>128</v>
      </c>
      <c r="O6754" t="s">
        <v>6026</v>
      </c>
      <c r="P6754" s="4">
        <v>14.352</v>
      </c>
      <c r="Q6754" s="4">
        <v>14.352</v>
      </c>
      <c r="R6754" s="4">
        <f t="shared" si="422"/>
        <v>0</v>
      </c>
      <c r="S6754" s="4">
        <f t="shared" si="423"/>
        <v>0</v>
      </c>
    </row>
    <row r="6755" spans="1:19" ht="15.6" x14ac:dyDescent="0.3">
      <c r="A6755" t="s">
        <v>4399</v>
      </c>
      <c r="B6755" s="1">
        <v>43005</v>
      </c>
      <c r="C6755" s="1">
        <v>43007</v>
      </c>
      <c r="D6755">
        <f t="shared" si="420"/>
        <v>2017</v>
      </c>
      <c r="E6755" t="str">
        <f t="shared" si="421"/>
        <v>Sep</v>
      </c>
      <c r="F6755" t="s">
        <v>67</v>
      </c>
      <c r="G6755" t="s">
        <v>1236</v>
      </c>
      <c r="H6755" s="2" t="s">
        <v>22</v>
      </c>
      <c r="I6755" t="s">
        <v>600</v>
      </c>
      <c r="J6755" t="s">
        <v>183</v>
      </c>
      <c r="K6755">
        <v>30318</v>
      </c>
      <c r="L6755" t="s">
        <v>44</v>
      </c>
      <c r="M6755" t="s">
        <v>6684</v>
      </c>
      <c r="N6755" t="s">
        <v>110</v>
      </c>
      <c r="O6755" t="s">
        <v>6026</v>
      </c>
      <c r="P6755" s="4">
        <v>17.940000000000001</v>
      </c>
      <c r="Q6755" s="4">
        <v>18</v>
      </c>
      <c r="R6755" s="4">
        <f t="shared" si="422"/>
        <v>-5.9999999999998721E-2</v>
      </c>
      <c r="S6755" s="4">
        <f t="shared" si="423"/>
        <v>-8.9999999999998085E-3</v>
      </c>
    </row>
    <row r="6756" spans="1:19" ht="15.6" x14ac:dyDescent="0.3">
      <c r="A6756" t="s">
        <v>5127</v>
      </c>
      <c r="B6756" s="1">
        <v>42893</v>
      </c>
      <c r="C6756" s="1">
        <v>42897</v>
      </c>
      <c r="D6756">
        <f t="shared" si="420"/>
        <v>2017</v>
      </c>
      <c r="E6756" t="str">
        <f t="shared" si="421"/>
        <v>Jun</v>
      </c>
      <c r="F6756" t="s">
        <v>37</v>
      </c>
      <c r="G6756" t="s">
        <v>4024</v>
      </c>
      <c r="H6756" s="2" t="s">
        <v>22</v>
      </c>
      <c r="I6756" t="s">
        <v>389</v>
      </c>
      <c r="J6756" t="s">
        <v>33</v>
      </c>
      <c r="K6756">
        <v>93309</v>
      </c>
      <c r="L6756" t="s">
        <v>34</v>
      </c>
      <c r="M6756" t="s">
        <v>6687</v>
      </c>
      <c r="N6756" t="s">
        <v>110</v>
      </c>
      <c r="O6756" t="s">
        <v>6026</v>
      </c>
      <c r="P6756" s="4">
        <v>4.7300000000000004</v>
      </c>
      <c r="Q6756" s="4">
        <v>5</v>
      </c>
      <c r="R6756" s="4">
        <f t="shared" si="422"/>
        <v>-0.26999999999999957</v>
      </c>
      <c r="S6756" s="4">
        <f t="shared" si="423"/>
        <v>-4.0499999999999932E-2</v>
      </c>
    </row>
    <row r="6757" spans="1:19" ht="15.6" x14ac:dyDescent="0.3">
      <c r="A6757" t="s">
        <v>5999</v>
      </c>
      <c r="B6757" s="1">
        <v>42268</v>
      </c>
      <c r="C6757" s="1">
        <v>42271</v>
      </c>
      <c r="D6757">
        <f t="shared" si="420"/>
        <v>2015</v>
      </c>
      <c r="E6757" t="str">
        <f t="shared" si="421"/>
        <v>Sep</v>
      </c>
      <c r="F6757" t="s">
        <v>20</v>
      </c>
      <c r="G6757" t="s">
        <v>373</v>
      </c>
      <c r="H6757" s="2" t="s">
        <v>22</v>
      </c>
      <c r="I6757" t="s">
        <v>100</v>
      </c>
      <c r="J6757" t="s">
        <v>101</v>
      </c>
      <c r="K6757">
        <v>19143</v>
      </c>
      <c r="L6757" t="s">
        <v>54</v>
      </c>
      <c r="M6757" t="s">
        <v>6687</v>
      </c>
      <c r="N6757" t="s">
        <v>128</v>
      </c>
      <c r="O6757" t="s">
        <v>6026</v>
      </c>
      <c r="P6757" s="4">
        <v>11.352</v>
      </c>
      <c r="Q6757" s="4">
        <v>18</v>
      </c>
      <c r="R6757" s="4">
        <f t="shared" si="422"/>
        <v>-6.6479999999999997</v>
      </c>
      <c r="S6757" s="4">
        <f t="shared" si="423"/>
        <v>-0.99719999999999986</v>
      </c>
    </row>
    <row r="6758" spans="1:19" ht="15.6" x14ac:dyDescent="0.3">
      <c r="A6758" t="s">
        <v>6688</v>
      </c>
      <c r="B6758" s="1">
        <v>42683</v>
      </c>
      <c r="C6758" s="1">
        <v>42683</v>
      </c>
      <c r="D6758">
        <f t="shared" si="420"/>
        <v>2016</v>
      </c>
      <c r="E6758" t="str">
        <f t="shared" si="421"/>
        <v>Nov</v>
      </c>
      <c r="F6758" t="s">
        <v>30</v>
      </c>
      <c r="G6758" t="s">
        <v>386</v>
      </c>
      <c r="H6758" s="2" t="s">
        <v>22</v>
      </c>
      <c r="I6758" t="s">
        <v>100</v>
      </c>
      <c r="J6758" t="s">
        <v>101</v>
      </c>
      <c r="K6758">
        <v>19134</v>
      </c>
      <c r="L6758" t="s">
        <v>54</v>
      </c>
      <c r="M6758" t="s">
        <v>6687</v>
      </c>
      <c r="N6758" t="s">
        <v>128</v>
      </c>
      <c r="O6758" t="s">
        <v>6026</v>
      </c>
      <c r="P6758" s="4">
        <v>11.352</v>
      </c>
      <c r="Q6758" s="4">
        <v>18</v>
      </c>
      <c r="R6758" s="4">
        <f t="shared" si="422"/>
        <v>-6.6479999999999997</v>
      </c>
      <c r="S6758" s="4">
        <f t="shared" si="423"/>
        <v>-0.99719999999999986</v>
      </c>
    </row>
    <row r="6759" spans="1:19" ht="15.6" x14ac:dyDescent="0.3">
      <c r="A6759" t="s">
        <v>1749</v>
      </c>
      <c r="B6759" s="1">
        <v>42728</v>
      </c>
      <c r="C6759" s="1">
        <v>42731</v>
      </c>
      <c r="D6759">
        <f t="shared" si="420"/>
        <v>2016</v>
      </c>
      <c r="E6759" t="str">
        <f t="shared" si="421"/>
        <v>Dec</v>
      </c>
      <c r="F6759" t="s">
        <v>20</v>
      </c>
      <c r="G6759" t="s">
        <v>1750</v>
      </c>
      <c r="H6759" s="2" t="s">
        <v>22</v>
      </c>
      <c r="I6759" t="s">
        <v>1751</v>
      </c>
      <c r="J6759" t="s">
        <v>233</v>
      </c>
      <c r="K6759">
        <v>43017</v>
      </c>
      <c r="L6759" t="s">
        <v>54</v>
      </c>
      <c r="M6759" t="s">
        <v>6687</v>
      </c>
      <c r="N6759" t="s">
        <v>128</v>
      </c>
      <c r="O6759" t="s">
        <v>6026</v>
      </c>
      <c r="P6759" s="4">
        <v>22.704000000000001</v>
      </c>
      <c r="Q6759" s="4">
        <v>18</v>
      </c>
      <c r="R6759" s="4">
        <f t="shared" si="422"/>
        <v>4.7040000000000006</v>
      </c>
      <c r="S6759" s="4">
        <f t="shared" si="423"/>
        <v>0.70560000000000012</v>
      </c>
    </row>
    <row r="6760" spans="1:19" ht="15.6" x14ac:dyDescent="0.3">
      <c r="A6760" t="s">
        <v>6689</v>
      </c>
      <c r="B6760" s="1">
        <v>42806</v>
      </c>
      <c r="C6760" s="1">
        <v>42810</v>
      </c>
      <c r="D6760">
        <f t="shared" si="420"/>
        <v>2017</v>
      </c>
      <c r="E6760" t="str">
        <f t="shared" si="421"/>
        <v>Mar</v>
      </c>
      <c r="F6760" t="s">
        <v>37</v>
      </c>
      <c r="G6760" t="s">
        <v>616</v>
      </c>
      <c r="H6760" s="2" t="s">
        <v>22</v>
      </c>
      <c r="I6760" t="s">
        <v>47</v>
      </c>
      <c r="J6760" t="s">
        <v>33</v>
      </c>
      <c r="K6760">
        <v>90036</v>
      </c>
      <c r="L6760" t="s">
        <v>34</v>
      </c>
      <c r="M6760" t="s">
        <v>6690</v>
      </c>
      <c r="N6760" t="s">
        <v>110</v>
      </c>
      <c r="O6760" t="s">
        <v>6026</v>
      </c>
      <c r="P6760" s="4">
        <v>19.98</v>
      </c>
      <c r="Q6760" s="4">
        <v>18</v>
      </c>
      <c r="R6760" s="4">
        <f t="shared" si="422"/>
        <v>1.9800000000000004</v>
      </c>
      <c r="S6760" s="4">
        <f t="shared" si="423"/>
        <v>0.29700000000000004</v>
      </c>
    </row>
    <row r="6761" spans="1:19" x14ac:dyDescent="0.3">
      <c r="A6761" t="s">
        <v>6691</v>
      </c>
      <c r="B6761" s="1">
        <v>43004</v>
      </c>
      <c r="C6761" s="1">
        <v>43009</v>
      </c>
      <c r="D6761">
        <f t="shared" si="420"/>
        <v>2017</v>
      </c>
      <c r="E6761" t="str">
        <f t="shared" si="421"/>
        <v>Sep</v>
      </c>
      <c r="F6761" t="s">
        <v>67</v>
      </c>
      <c r="G6761" t="s">
        <v>2633</v>
      </c>
      <c r="H6761" t="s">
        <v>51</v>
      </c>
      <c r="I6761" t="s">
        <v>6692</v>
      </c>
      <c r="J6761" t="s">
        <v>878</v>
      </c>
      <c r="K6761">
        <v>52240</v>
      </c>
      <c r="L6761" t="s">
        <v>25</v>
      </c>
      <c r="M6761" t="s">
        <v>6690</v>
      </c>
      <c r="N6761" t="s">
        <v>128</v>
      </c>
      <c r="O6761" t="s">
        <v>6026</v>
      </c>
      <c r="P6761" s="4">
        <v>9.99</v>
      </c>
      <c r="Q6761" s="4">
        <v>9.99</v>
      </c>
      <c r="R6761" s="4">
        <f t="shared" si="422"/>
        <v>0</v>
      </c>
      <c r="S6761" s="4">
        <f t="shared" si="423"/>
        <v>0</v>
      </c>
    </row>
    <row r="6762" spans="1:19" ht="15.6" x14ac:dyDescent="0.3">
      <c r="A6762" t="s">
        <v>3439</v>
      </c>
      <c r="B6762" s="1">
        <v>43373</v>
      </c>
      <c r="C6762" s="1">
        <v>43376</v>
      </c>
      <c r="D6762">
        <f t="shared" si="420"/>
        <v>2018</v>
      </c>
      <c r="E6762" t="str">
        <f t="shared" si="421"/>
        <v>Sep</v>
      </c>
      <c r="F6762" t="s">
        <v>20</v>
      </c>
      <c r="G6762" t="s">
        <v>1573</v>
      </c>
      <c r="H6762" s="2" t="s">
        <v>22</v>
      </c>
      <c r="I6762" t="s">
        <v>69</v>
      </c>
      <c r="J6762" t="s">
        <v>70</v>
      </c>
      <c r="K6762">
        <v>98103</v>
      </c>
      <c r="L6762" t="s">
        <v>34</v>
      </c>
      <c r="M6762" t="s">
        <v>6693</v>
      </c>
      <c r="N6762" t="s">
        <v>128</v>
      </c>
      <c r="O6762" t="s">
        <v>6026</v>
      </c>
      <c r="P6762" s="4">
        <v>167.94</v>
      </c>
      <c r="Q6762" s="4">
        <v>167.94</v>
      </c>
      <c r="R6762" s="4">
        <f t="shared" si="422"/>
        <v>0</v>
      </c>
      <c r="S6762" s="4">
        <f t="shared" si="423"/>
        <v>0</v>
      </c>
    </row>
    <row r="6763" spans="1:19" x14ac:dyDescent="0.3">
      <c r="A6763" t="s">
        <v>6694</v>
      </c>
      <c r="B6763" s="1">
        <v>43400</v>
      </c>
      <c r="C6763" s="1">
        <v>43405</v>
      </c>
      <c r="D6763">
        <f t="shared" si="420"/>
        <v>2018</v>
      </c>
      <c r="E6763" t="str">
        <f t="shared" si="421"/>
        <v>Oct</v>
      </c>
      <c r="F6763" t="s">
        <v>37</v>
      </c>
      <c r="G6763" t="s">
        <v>912</v>
      </c>
      <c r="H6763" t="s">
        <v>22</v>
      </c>
      <c r="I6763" t="s">
        <v>177</v>
      </c>
      <c r="J6763" t="s">
        <v>178</v>
      </c>
      <c r="K6763">
        <v>85204</v>
      </c>
      <c r="L6763" t="s">
        <v>34</v>
      </c>
      <c r="M6763" t="s">
        <v>6693</v>
      </c>
      <c r="N6763" t="s">
        <v>128</v>
      </c>
      <c r="O6763" t="s">
        <v>6026</v>
      </c>
      <c r="P6763" s="4">
        <v>44.783999999999999</v>
      </c>
      <c r="Q6763" s="4">
        <v>100</v>
      </c>
      <c r="R6763" s="4">
        <f t="shared" si="422"/>
        <v>-55.216000000000001</v>
      </c>
      <c r="S6763" s="4">
        <f t="shared" si="423"/>
        <v>-8.2823999999999991</v>
      </c>
    </row>
    <row r="6764" spans="1:19" x14ac:dyDescent="0.3">
      <c r="A6764" t="s">
        <v>2532</v>
      </c>
      <c r="B6764" s="1">
        <v>42749</v>
      </c>
      <c r="C6764" s="1">
        <v>42755</v>
      </c>
      <c r="D6764">
        <f t="shared" si="420"/>
        <v>2017</v>
      </c>
      <c r="E6764" t="str">
        <f t="shared" si="421"/>
        <v>Jan</v>
      </c>
      <c r="F6764" t="s">
        <v>37</v>
      </c>
      <c r="G6764" t="s">
        <v>639</v>
      </c>
      <c r="H6764" t="s">
        <v>51</v>
      </c>
      <c r="I6764" t="s">
        <v>533</v>
      </c>
      <c r="J6764" t="s">
        <v>83</v>
      </c>
      <c r="K6764">
        <v>28027</v>
      </c>
      <c r="L6764" t="s">
        <v>44</v>
      </c>
      <c r="M6764" t="s">
        <v>6693</v>
      </c>
      <c r="N6764" t="s">
        <v>128</v>
      </c>
      <c r="O6764" t="s">
        <v>6026</v>
      </c>
      <c r="P6764" s="4">
        <v>89.567999999999998</v>
      </c>
      <c r="Q6764" s="4">
        <v>89.567999999999998</v>
      </c>
      <c r="R6764" s="4">
        <f t="shared" si="422"/>
        <v>0</v>
      </c>
      <c r="S6764" s="4">
        <f t="shared" si="423"/>
        <v>0</v>
      </c>
    </row>
    <row r="6765" spans="1:19" x14ac:dyDescent="0.3">
      <c r="A6765" t="s">
        <v>1953</v>
      </c>
      <c r="B6765" s="1">
        <v>43049</v>
      </c>
      <c r="C6765" s="1">
        <v>43053</v>
      </c>
      <c r="D6765">
        <f t="shared" si="420"/>
        <v>2017</v>
      </c>
      <c r="E6765" t="str">
        <f t="shared" si="421"/>
        <v>Nov</v>
      </c>
      <c r="F6765" t="s">
        <v>37</v>
      </c>
      <c r="G6765" t="s">
        <v>354</v>
      </c>
      <c r="H6765" t="s">
        <v>51</v>
      </c>
      <c r="I6765" t="s">
        <v>191</v>
      </c>
      <c r="J6765" t="s">
        <v>233</v>
      </c>
      <c r="K6765">
        <v>45503</v>
      </c>
      <c r="L6765" t="s">
        <v>54</v>
      </c>
      <c r="M6765" t="s">
        <v>6693</v>
      </c>
      <c r="N6765" t="s">
        <v>128</v>
      </c>
      <c r="O6765" t="s">
        <v>6026</v>
      </c>
      <c r="P6765" s="4">
        <v>89.567999999999998</v>
      </c>
      <c r="Q6765" s="4">
        <v>89.567999999999998</v>
      </c>
      <c r="R6765" s="4">
        <f t="shared" si="422"/>
        <v>0</v>
      </c>
      <c r="S6765" s="4">
        <f t="shared" si="423"/>
        <v>0</v>
      </c>
    </row>
    <row r="6766" spans="1:19" ht="15.6" x14ac:dyDescent="0.3">
      <c r="A6766" t="s">
        <v>6695</v>
      </c>
      <c r="B6766" s="1">
        <v>42873</v>
      </c>
      <c r="C6766" s="1">
        <v>42879</v>
      </c>
      <c r="D6766">
        <f t="shared" si="420"/>
        <v>2017</v>
      </c>
      <c r="E6766" t="str">
        <f t="shared" si="421"/>
        <v>May</v>
      </c>
      <c r="F6766" t="s">
        <v>37</v>
      </c>
      <c r="G6766" t="s">
        <v>1701</v>
      </c>
      <c r="H6766" s="2" t="s">
        <v>22</v>
      </c>
      <c r="I6766" t="s">
        <v>32</v>
      </c>
      <c r="J6766" t="s">
        <v>33</v>
      </c>
      <c r="K6766">
        <v>94110</v>
      </c>
      <c r="L6766" t="s">
        <v>34</v>
      </c>
      <c r="M6766" t="s">
        <v>6696</v>
      </c>
      <c r="N6766" t="s">
        <v>110</v>
      </c>
      <c r="O6766" t="s">
        <v>6026</v>
      </c>
      <c r="P6766" s="4">
        <v>17.940000000000001</v>
      </c>
      <c r="Q6766" s="4">
        <v>18</v>
      </c>
      <c r="R6766" s="4">
        <f t="shared" si="422"/>
        <v>-5.9999999999998721E-2</v>
      </c>
      <c r="S6766" s="4">
        <f t="shared" si="423"/>
        <v>-8.9999999999998085E-3</v>
      </c>
    </row>
    <row r="6767" spans="1:19" x14ac:dyDescent="0.3">
      <c r="A6767" t="s">
        <v>3311</v>
      </c>
      <c r="B6767" s="1">
        <v>43004</v>
      </c>
      <c r="C6767" s="1">
        <v>43008</v>
      </c>
      <c r="D6767">
        <f t="shared" si="420"/>
        <v>2017</v>
      </c>
      <c r="E6767" t="str">
        <f t="shared" si="421"/>
        <v>Sep</v>
      </c>
      <c r="F6767" t="s">
        <v>37</v>
      </c>
      <c r="G6767" t="s">
        <v>318</v>
      </c>
      <c r="H6767" t="s">
        <v>51</v>
      </c>
      <c r="I6767" t="s">
        <v>2660</v>
      </c>
      <c r="J6767" t="s">
        <v>70</v>
      </c>
      <c r="K6767">
        <v>98042</v>
      </c>
      <c r="L6767" t="s">
        <v>34</v>
      </c>
      <c r="M6767" t="s">
        <v>6696</v>
      </c>
      <c r="N6767" t="s">
        <v>128</v>
      </c>
      <c r="O6767" t="s">
        <v>6026</v>
      </c>
      <c r="P6767" s="4">
        <v>29.9</v>
      </c>
      <c r="Q6767" s="4">
        <v>29.9</v>
      </c>
      <c r="R6767" s="4">
        <f t="shared" si="422"/>
        <v>0</v>
      </c>
      <c r="S6767" s="4">
        <f t="shared" si="423"/>
        <v>0</v>
      </c>
    </row>
    <row r="6768" spans="1:19" x14ac:dyDescent="0.3">
      <c r="A6768" t="s">
        <v>6697</v>
      </c>
      <c r="B6768" s="1">
        <v>42547</v>
      </c>
      <c r="C6768" s="1">
        <v>42551</v>
      </c>
      <c r="D6768">
        <f t="shared" si="420"/>
        <v>2016</v>
      </c>
      <c r="E6768" t="str">
        <f t="shared" si="421"/>
        <v>Jun</v>
      </c>
      <c r="F6768" t="s">
        <v>37</v>
      </c>
      <c r="G6768" t="s">
        <v>1680</v>
      </c>
      <c r="H6768" t="s">
        <v>51</v>
      </c>
      <c r="I6768" t="s">
        <v>419</v>
      </c>
      <c r="J6768" t="s">
        <v>233</v>
      </c>
      <c r="K6768">
        <v>44107</v>
      </c>
      <c r="L6768" t="s">
        <v>54</v>
      </c>
      <c r="M6768" t="s">
        <v>6696</v>
      </c>
      <c r="N6768" t="s">
        <v>128</v>
      </c>
      <c r="O6768" t="s">
        <v>6026</v>
      </c>
      <c r="P6768" s="4">
        <v>43.055999999999997</v>
      </c>
      <c r="Q6768" s="4">
        <v>43.055999999999997</v>
      </c>
      <c r="R6768" s="4">
        <f t="shared" si="422"/>
        <v>0</v>
      </c>
      <c r="S6768" s="4">
        <f t="shared" si="423"/>
        <v>0</v>
      </c>
    </row>
    <row r="6769" spans="1:19" x14ac:dyDescent="0.3">
      <c r="A6769" t="s">
        <v>1045</v>
      </c>
      <c r="B6769" s="1">
        <v>42881</v>
      </c>
      <c r="C6769" s="1">
        <v>42881</v>
      </c>
      <c r="D6769">
        <f t="shared" si="420"/>
        <v>2017</v>
      </c>
      <c r="E6769" t="str">
        <f t="shared" si="421"/>
        <v>May</v>
      </c>
      <c r="F6769" t="s">
        <v>30</v>
      </c>
      <c r="G6769" t="s">
        <v>1046</v>
      </c>
      <c r="H6769" t="s">
        <v>51</v>
      </c>
      <c r="I6769" t="s">
        <v>174</v>
      </c>
      <c r="J6769" t="s">
        <v>109</v>
      </c>
      <c r="K6769">
        <v>76106</v>
      </c>
      <c r="L6769" t="s">
        <v>25</v>
      </c>
      <c r="M6769" t="s">
        <v>6696</v>
      </c>
      <c r="N6769" t="s">
        <v>128</v>
      </c>
      <c r="O6769" t="s">
        <v>6026</v>
      </c>
      <c r="P6769" s="4">
        <v>14.352</v>
      </c>
      <c r="Q6769" s="4">
        <v>14.352</v>
      </c>
      <c r="R6769" s="4">
        <f t="shared" si="422"/>
        <v>0</v>
      </c>
      <c r="S6769" s="4">
        <f t="shared" si="423"/>
        <v>0</v>
      </c>
    </row>
    <row r="6770" spans="1:19" x14ac:dyDescent="0.3">
      <c r="A6770" t="s">
        <v>6698</v>
      </c>
      <c r="B6770" s="1">
        <v>43070</v>
      </c>
      <c r="C6770" s="1">
        <v>43073</v>
      </c>
      <c r="D6770">
        <f t="shared" si="420"/>
        <v>2017</v>
      </c>
      <c r="E6770" t="str">
        <f t="shared" si="421"/>
        <v>Dec</v>
      </c>
      <c r="F6770" t="s">
        <v>67</v>
      </c>
      <c r="G6770" t="s">
        <v>1029</v>
      </c>
      <c r="H6770" t="s">
        <v>51</v>
      </c>
      <c r="I6770" t="s">
        <v>1298</v>
      </c>
      <c r="J6770" t="s">
        <v>807</v>
      </c>
      <c r="K6770">
        <v>55901</v>
      </c>
      <c r="L6770" t="s">
        <v>25</v>
      </c>
      <c r="M6770" t="s">
        <v>6696</v>
      </c>
      <c r="N6770" t="s">
        <v>128</v>
      </c>
      <c r="O6770" t="s">
        <v>6026</v>
      </c>
      <c r="P6770" s="4">
        <v>23.92</v>
      </c>
      <c r="Q6770" s="4">
        <v>23.92</v>
      </c>
      <c r="R6770" s="4">
        <f t="shared" si="422"/>
        <v>0</v>
      </c>
      <c r="S6770" s="4">
        <f t="shared" si="423"/>
        <v>0</v>
      </c>
    </row>
    <row r="6771" spans="1:19" ht="15.6" x14ac:dyDescent="0.3">
      <c r="A6771" t="s">
        <v>5014</v>
      </c>
      <c r="B6771" s="1">
        <v>42375</v>
      </c>
      <c r="C6771" s="1">
        <v>42381</v>
      </c>
      <c r="D6771">
        <f t="shared" si="420"/>
        <v>2016</v>
      </c>
      <c r="E6771" t="str">
        <f t="shared" si="421"/>
        <v>Jan</v>
      </c>
      <c r="F6771" t="s">
        <v>37</v>
      </c>
      <c r="G6771" t="s">
        <v>1649</v>
      </c>
      <c r="H6771" s="2" t="s">
        <v>22</v>
      </c>
      <c r="I6771" t="s">
        <v>338</v>
      </c>
      <c r="J6771" t="s">
        <v>75</v>
      </c>
      <c r="K6771">
        <v>80906</v>
      </c>
      <c r="L6771" t="s">
        <v>34</v>
      </c>
      <c r="M6771" t="s">
        <v>6699</v>
      </c>
      <c r="N6771" t="s">
        <v>128</v>
      </c>
      <c r="O6771" t="s">
        <v>6026</v>
      </c>
      <c r="P6771" s="4">
        <v>29.6</v>
      </c>
      <c r="Q6771" s="4">
        <v>29.6</v>
      </c>
      <c r="R6771" s="4">
        <f t="shared" si="422"/>
        <v>0</v>
      </c>
      <c r="S6771" s="4">
        <f t="shared" si="423"/>
        <v>0</v>
      </c>
    </row>
    <row r="6772" spans="1:19" ht="15.6" x14ac:dyDescent="0.3">
      <c r="A6772" t="s">
        <v>6700</v>
      </c>
      <c r="B6772" s="1">
        <v>42688</v>
      </c>
      <c r="C6772" s="1">
        <v>42693</v>
      </c>
      <c r="D6772">
        <f t="shared" si="420"/>
        <v>2016</v>
      </c>
      <c r="E6772" t="str">
        <f t="shared" si="421"/>
        <v>Nov</v>
      </c>
      <c r="F6772" t="s">
        <v>37</v>
      </c>
      <c r="G6772" t="s">
        <v>3596</v>
      </c>
      <c r="H6772" s="2" t="s">
        <v>22</v>
      </c>
      <c r="I6772" t="s">
        <v>61</v>
      </c>
      <c r="J6772" t="s">
        <v>62</v>
      </c>
      <c r="K6772">
        <v>10035</v>
      </c>
      <c r="L6772" t="s">
        <v>54</v>
      </c>
      <c r="M6772" t="s">
        <v>6699</v>
      </c>
      <c r="N6772" t="s">
        <v>128</v>
      </c>
      <c r="O6772" t="s">
        <v>6026</v>
      </c>
      <c r="P6772" s="4">
        <v>37</v>
      </c>
      <c r="Q6772" s="4">
        <v>37</v>
      </c>
      <c r="R6772" s="4">
        <f t="shared" si="422"/>
        <v>0</v>
      </c>
      <c r="S6772" s="4">
        <f t="shared" si="423"/>
        <v>0</v>
      </c>
    </row>
    <row r="6773" spans="1:19" ht="15.6" x14ac:dyDescent="0.3">
      <c r="A6773" t="s">
        <v>4148</v>
      </c>
      <c r="B6773" s="1">
        <v>43392</v>
      </c>
      <c r="C6773" s="1">
        <v>43398</v>
      </c>
      <c r="D6773">
        <f t="shared" si="420"/>
        <v>2018</v>
      </c>
      <c r="E6773" t="str">
        <f t="shared" si="421"/>
        <v>Oct</v>
      </c>
      <c r="F6773" t="s">
        <v>37</v>
      </c>
      <c r="G6773" t="s">
        <v>107</v>
      </c>
      <c r="H6773" s="2" t="s">
        <v>22</v>
      </c>
      <c r="I6773" t="s">
        <v>100</v>
      </c>
      <c r="J6773" t="s">
        <v>101</v>
      </c>
      <c r="K6773">
        <v>19120</v>
      </c>
      <c r="L6773" t="s">
        <v>54</v>
      </c>
      <c r="M6773" t="s">
        <v>6699</v>
      </c>
      <c r="N6773" t="s">
        <v>128</v>
      </c>
      <c r="O6773" t="s">
        <v>6026</v>
      </c>
      <c r="P6773" s="4">
        <v>23.68</v>
      </c>
      <c r="Q6773" s="4">
        <v>23.68</v>
      </c>
      <c r="R6773" s="4">
        <f t="shared" si="422"/>
        <v>0</v>
      </c>
      <c r="S6773" s="4">
        <f t="shared" si="423"/>
        <v>0</v>
      </c>
    </row>
    <row r="6774" spans="1:19" x14ac:dyDescent="0.3">
      <c r="A6774" t="s">
        <v>6410</v>
      </c>
      <c r="B6774" s="1">
        <v>43096</v>
      </c>
      <c r="C6774" s="1">
        <v>43102</v>
      </c>
      <c r="D6774">
        <f t="shared" si="420"/>
        <v>2017</v>
      </c>
      <c r="E6774" t="str">
        <f t="shared" si="421"/>
        <v>Dec</v>
      </c>
      <c r="F6774" t="s">
        <v>37</v>
      </c>
      <c r="G6774" t="s">
        <v>3251</v>
      </c>
      <c r="H6774" t="s">
        <v>51</v>
      </c>
      <c r="I6774" t="s">
        <v>491</v>
      </c>
      <c r="J6774" t="s">
        <v>109</v>
      </c>
      <c r="K6774">
        <v>77642</v>
      </c>
      <c r="L6774" t="s">
        <v>25</v>
      </c>
      <c r="M6774" t="s">
        <v>6699</v>
      </c>
      <c r="N6774" t="s">
        <v>128</v>
      </c>
      <c r="O6774" t="s">
        <v>6026</v>
      </c>
      <c r="P6774" s="4">
        <v>23.68</v>
      </c>
      <c r="Q6774" s="4">
        <v>23.68</v>
      </c>
      <c r="R6774" s="4">
        <f t="shared" si="422"/>
        <v>0</v>
      </c>
      <c r="S6774" s="4">
        <f t="shared" si="423"/>
        <v>0</v>
      </c>
    </row>
    <row r="6775" spans="1:19" ht="15.6" x14ac:dyDescent="0.3">
      <c r="A6775" t="s">
        <v>19</v>
      </c>
      <c r="B6775" s="1">
        <v>43347</v>
      </c>
      <c r="C6775" s="1">
        <v>43349</v>
      </c>
      <c r="D6775">
        <f t="shared" si="420"/>
        <v>2018</v>
      </c>
      <c r="E6775" t="str">
        <f t="shared" si="421"/>
        <v>Sep</v>
      </c>
      <c r="F6775" t="s">
        <v>20</v>
      </c>
      <c r="G6775" t="s">
        <v>21</v>
      </c>
      <c r="H6775" s="2" t="s">
        <v>22</v>
      </c>
      <c r="I6775" t="s">
        <v>23</v>
      </c>
      <c r="J6775" t="s">
        <v>24</v>
      </c>
      <c r="K6775">
        <v>60653</v>
      </c>
      <c r="L6775" t="s">
        <v>25</v>
      </c>
      <c r="M6775" t="s">
        <v>6699</v>
      </c>
      <c r="N6775" t="s">
        <v>128</v>
      </c>
      <c r="O6775" t="s">
        <v>6026</v>
      </c>
      <c r="P6775" s="4">
        <v>17.760000000000002</v>
      </c>
      <c r="Q6775" s="4">
        <v>18</v>
      </c>
      <c r="R6775" s="4">
        <f t="shared" si="422"/>
        <v>-0.23999999999999844</v>
      </c>
      <c r="S6775" s="4">
        <f t="shared" si="423"/>
        <v>-3.5999999999999761E-2</v>
      </c>
    </row>
    <row r="6776" spans="1:19" ht="15.6" x14ac:dyDescent="0.3">
      <c r="A6776" t="s">
        <v>6701</v>
      </c>
      <c r="B6776" s="1">
        <v>43355</v>
      </c>
      <c r="C6776" s="1">
        <v>43360</v>
      </c>
      <c r="D6776">
        <f t="shared" si="420"/>
        <v>2018</v>
      </c>
      <c r="E6776" t="str">
        <f t="shared" si="421"/>
        <v>Sep</v>
      </c>
      <c r="F6776" t="s">
        <v>67</v>
      </c>
      <c r="G6776" t="s">
        <v>1209</v>
      </c>
      <c r="H6776" s="2" t="s">
        <v>22</v>
      </c>
      <c r="I6776" t="s">
        <v>47</v>
      </c>
      <c r="J6776" t="s">
        <v>33</v>
      </c>
      <c r="K6776">
        <v>90036</v>
      </c>
      <c r="L6776" t="s">
        <v>34</v>
      </c>
      <c r="M6776" t="s">
        <v>6702</v>
      </c>
      <c r="N6776" t="s">
        <v>128</v>
      </c>
      <c r="O6776" t="s">
        <v>6026</v>
      </c>
      <c r="P6776" s="4">
        <v>166.44</v>
      </c>
      <c r="Q6776" s="4">
        <v>166.44</v>
      </c>
      <c r="R6776" s="4">
        <f t="shared" si="422"/>
        <v>0</v>
      </c>
      <c r="S6776" s="4">
        <f t="shared" si="423"/>
        <v>0</v>
      </c>
    </row>
    <row r="6777" spans="1:19" ht="15.6" x14ac:dyDescent="0.3">
      <c r="A6777" t="s">
        <v>6703</v>
      </c>
      <c r="B6777" s="1">
        <v>43432</v>
      </c>
      <c r="C6777" s="1">
        <v>43435</v>
      </c>
      <c r="D6777">
        <f t="shared" si="420"/>
        <v>2018</v>
      </c>
      <c r="E6777" t="str">
        <f t="shared" si="421"/>
        <v>Nov</v>
      </c>
      <c r="F6777" t="s">
        <v>20</v>
      </c>
      <c r="G6777" t="s">
        <v>3112</v>
      </c>
      <c r="H6777" s="2" t="s">
        <v>22</v>
      </c>
      <c r="I6777" t="s">
        <v>165</v>
      </c>
      <c r="J6777" t="s">
        <v>75</v>
      </c>
      <c r="K6777">
        <v>80219</v>
      </c>
      <c r="L6777" t="s">
        <v>34</v>
      </c>
      <c r="M6777" t="s">
        <v>6702</v>
      </c>
      <c r="N6777" t="s">
        <v>128</v>
      </c>
      <c r="O6777" t="s">
        <v>6026</v>
      </c>
      <c r="P6777" s="4">
        <v>88.768000000000001</v>
      </c>
      <c r="Q6777" s="4">
        <v>88.768000000000001</v>
      </c>
      <c r="R6777" s="4">
        <f t="shared" si="422"/>
        <v>0</v>
      </c>
      <c r="S6777" s="4">
        <f t="shared" si="423"/>
        <v>0</v>
      </c>
    </row>
    <row r="6778" spans="1:19" ht="15.6" x14ac:dyDescent="0.3">
      <c r="A6778" t="s">
        <v>6704</v>
      </c>
      <c r="B6778" s="1">
        <v>42286</v>
      </c>
      <c r="C6778" s="1">
        <v>42292</v>
      </c>
      <c r="D6778">
        <f t="shared" si="420"/>
        <v>2015</v>
      </c>
      <c r="E6778" t="str">
        <f t="shared" si="421"/>
        <v>Oct</v>
      </c>
      <c r="F6778" t="s">
        <v>37</v>
      </c>
      <c r="G6778" t="s">
        <v>521</v>
      </c>
      <c r="H6778" s="2" t="s">
        <v>22</v>
      </c>
      <c r="I6778" t="s">
        <v>78</v>
      </c>
      <c r="J6778" t="s">
        <v>83</v>
      </c>
      <c r="K6778">
        <v>28540</v>
      </c>
      <c r="L6778" t="s">
        <v>44</v>
      </c>
      <c r="M6778" t="s">
        <v>6702</v>
      </c>
      <c r="N6778" t="s">
        <v>128</v>
      </c>
      <c r="O6778" t="s">
        <v>6026</v>
      </c>
      <c r="P6778" s="4">
        <v>88.768000000000001</v>
      </c>
      <c r="Q6778" s="4">
        <v>88.768000000000001</v>
      </c>
      <c r="R6778" s="4">
        <f t="shared" si="422"/>
        <v>0</v>
      </c>
      <c r="S6778" s="4">
        <f t="shared" si="423"/>
        <v>0</v>
      </c>
    </row>
    <row r="6779" spans="1:19" x14ac:dyDescent="0.3">
      <c r="A6779" t="s">
        <v>757</v>
      </c>
      <c r="B6779" s="1">
        <v>43045</v>
      </c>
      <c r="C6779" s="1">
        <v>43048</v>
      </c>
      <c r="D6779">
        <f t="shared" si="420"/>
        <v>2017</v>
      </c>
      <c r="E6779" t="str">
        <f t="shared" si="421"/>
        <v>Nov</v>
      </c>
      <c r="F6779" t="s">
        <v>20</v>
      </c>
      <c r="G6779" t="s">
        <v>758</v>
      </c>
      <c r="H6779" t="s">
        <v>51</v>
      </c>
      <c r="I6779" t="s">
        <v>78</v>
      </c>
      <c r="J6779" t="s">
        <v>79</v>
      </c>
      <c r="K6779">
        <v>32216</v>
      </c>
      <c r="L6779" t="s">
        <v>44</v>
      </c>
      <c r="M6779" t="s">
        <v>6702</v>
      </c>
      <c r="N6779" t="s">
        <v>128</v>
      </c>
      <c r="O6779" t="s">
        <v>6026</v>
      </c>
      <c r="P6779" s="4">
        <v>88.768000000000001</v>
      </c>
      <c r="Q6779" s="4">
        <v>88.768000000000001</v>
      </c>
      <c r="R6779" s="4">
        <f t="shared" si="422"/>
        <v>0</v>
      </c>
      <c r="S6779" s="4">
        <f t="shared" si="423"/>
        <v>0</v>
      </c>
    </row>
    <row r="6780" spans="1:19" ht="15.6" x14ac:dyDescent="0.3">
      <c r="A6780" t="s">
        <v>6705</v>
      </c>
      <c r="B6780" s="1">
        <v>42099</v>
      </c>
      <c r="C6780" s="1">
        <v>42101</v>
      </c>
      <c r="D6780">
        <f t="shared" si="420"/>
        <v>2015</v>
      </c>
      <c r="E6780" t="str">
        <f t="shared" si="421"/>
        <v>Apr</v>
      </c>
      <c r="F6780" t="s">
        <v>20</v>
      </c>
      <c r="G6780" t="s">
        <v>822</v>
      </c>
      <c r="H6780" s="2" t="s">
        <v>22</v>
      </c>
      <c r="I6780" t="s">
        <v>61</v>
      </c>
      <c r="J6780" t="s">
        <v>62</v>
      </c>
      <c r="K6780">
        <v>10035</v>
      </c>
      <c r="L6780" t="s">
        <v>54</v>
      </c>
      <c r="M6780" t="s">
        <v>6702</v>
      </c>
      <c r="N6780" t="s">
        <v>128</v>
      </c>
      <c r="O6780" t="s">
        <v>6026</v>
      </c>
      <c r="P6780" s="4">
        <v>55.48</v>
      </c>
      <c r="Q6780" s="4">
        <v>55.48</v>
      </c>
      <c r="R6780" s="4">
        <f t="shared" si="422"/>
        <v>0</v>
      </c>
      <c r="S6780" s="4">
        <f t="shared" si="423"/>
        <v>0</v>
      </c>
    </row>
    <row r="6781" spans="1:19" ht="15.6" x14ac:dyDescent="0.3">
      <c r="A6781" t="s">
        <v>287</v>
      </c>
      <c r="B6781" s="1">
        <v>42630</v>
      </c>
      <c r="C6781" s="1">
        <v>42636</v>
      </c>
      <c r="D6781">
        <f t="shared" si="420"/>
        <v>2016</v>
      </c>
      <c r="E6781" t="str">
        <f t="shared" si="421"/>
        <v>Sep</v>
      </c>
      <c r="F6781" t="s">
        <v>37</v>
      </c>
      <c r="G6781" t="s">
        <v>288</v>
      </c>
      <c r="H6781" s="2" t="s">
        <v>22</v>
      </c>
      <c r="I6781" t="s">
        <v>61</v>
      </c>
      <c r="J6781" t="s">
        <v>62</v>
      </c>
      <c r="K6781">
        <v>10035</v>
      </c>
      <c r="L6781" t="s">
        <v>54</v>
      </c>
      <c r="M6781" t="s">
        <v>6702</v>
      </c>
      <c r="N6781" t="s">
        <v>128</v>
      </c>
      <c r="O6781" t="s">
        <v>6026</v>
      </c>
      <c r="P6781" s="4">
        <v>110.96</v>
      </c>
      <c r="Q6781" s="4">
        <v>110.96</v>
      </c>
      <c r="R6781" s="4">
        <f t="shared" si="422"/>
        <v>0</v>
      </c>
      <c r="S6781" s="4">
        <f t="shared" si="423"/>
        <v>0</v>
      </c>
    </row>
    <row r="6782" spans="1:19" ht="15.6" x14ac:dyDescent="0.3">
      <c r="A6782" t="s">
        <v>6706</v>
      </c>
      <c r="B6782" s="1">
        <v>42724</v>
      </c>
      <c r="C6782" s="1">
        <v>42728</v>
      </c>
      <c r="D6782">
        <f t="shared" si="420"/>
        <v>2016</v>
      </c>
      <c r="E6782" t="str">
        <f t="shared" si="421"/>
        <v>Dec</v>
      </c>
      <c r="F6782" t="s">
        <v>37</v>
      </c>
      <c r="G6782" t="s">
        <v>1782</v>
      </c>
      <c r="H6782" s="2" t="s">
        <v>22</v>
      </c>
      <c r="I6782" t="s">
        <v>6707</v>
      </c>
      <c r="J6782" t="s">
        <v>62</v>
      </c>
      <c r="K6782">
        <v>11757</v>
      </c>
      <c r="L6782" t="s">
        <v>54</v>
      </c>
      <c r="M6782" t="s">
        <v>6702</v>
      </c>
      <c r="N6782" t="s">
        <v>128</v>
      </c>
      <c r="O6782" t="s">
        <v>6026</v>
      </c>
      <c r="P6782" s="4">
        <v>55.48</v>
      </c>
      <c r="Q6782" s="4">
        <v>55.48</v>
      </c>
      <c r="R6782" s="4">
        <f t="shared" si="422"/>
        <v>0</v>
      </c>
      <c r="S6782" s="4">
        <f t="shared" si="423"/>
        <v>0</v>
      </c>
    </row>
    <row r="6783" spans="1:19" x14ac:dyDescent="0.3">
      <c r="A6783" t="s">
        <v>3683</v>
      </c>
      <c r="B6783" s="1">
        <v>42933</v>
      </c>
      <c r="C6783" s="1">
        <v>42937</v>
      </c>
      <c r="D6783">
        <f t="shared" si="420"/>
        <v>2017</v>
      </c>
      <c r="E6783" t="str">
        <f t="shared" si="421"/>
        <v>Jul</v>
      </c>
      <c r="F6783" t="s">
        <v>37</v>
      </c>
      <c r="G6783" t="s">
        <v>1788</v>
      </c>
      <c r="H6783" t="s">
        <v>51</v>
      </c>
      <c r="I6783" t="s">
        <v>143</v>
      </c>
      <c r="J6783" t="s">
        <v>144</v>
      </c>
      <c r="K6783">
        <v>8861</v>
      </c>
      <c r="L6783" t="s">
        <v>54</v>
      </c>
      <c r="M6783" t="s">
        <v>6702</v>
      </c>
      <c r="N6783" t="s">
        <v>128</v>
      </c>
      <c r="O6783" t="s">
        <v>6026</v>
      </c>
      <c r="P6783" s="4">
        <v>55.48</v>
      </c>
      <c r="Q6783" s="4">
        <v>55.48</v>
      </c>
      <c r="R6783" s="4">
        <f t="shared" si="422"/>
        <v>0</v>
      </c>
      <c r="S6783" s="4">
        <f t="shared" si="423"/>
        <v>0</v>
      </c>
    </row>
    <row r="6784" spans="1:19" x14ac:dyDescent="0.3">
      <c r="A6784" t="s">
        <v>1657</v>
      </c>
      <c r="B6784" s="1">
        <v>43409</v>
      </c>
      <c r="C6784" s="1">
        <v>43414</v>
      </c>
      <c r="D6784">
        <f t="shared" si="420"/>
        <v>2018</v>
      </c>
      <c r="E6784" t="str">
        <f t="shared" si="421"/>
        <v>Nov</v>
      </c>
      <c r="F6784" t="s">
        <v>67</v>
      </c>
      <c r="G6784" t="s">
        <v>1658</v>
      </c>
      <c r="H6784" t="s">
        <v>105</v>
      </c>
      <c r="I6784" t="s">
        <v>61</v>
      </c>
      <c r="J6784" t="s">
        <v>62</v>
      </c>
      <c r="K6784">
        <v>10024</v>
      </c>
      <c r="L6784" t="s">
        <v>54</v>
      </c>
      <c r="M6784" t="s">
        <v>6702</v>
      </c>
      <c r="N6784" t="s">
        <v>128</v>
      </c>
      <c r="O6784" t="s">
        <v>6026</v>
      </c>
      <c r="P6784" s="4">
        <v>110.96</v>
      </c>
      <c r="Q6784" s="4">
        <v>110.96</v>
      </c>
      <c r="R6784" s="4">
        <f t="shared" si="422"/>
        <v>0</v>
      </c>
      <c r="S6784" s="4">
        <f t="shared" si="423"/>
        <v>0</v>
      </c>
    </row>
    <row r="6785" spans="1:19" ht="15.6" x14ac:dyDescent="0.3">
      <c r="A6785" t="s">
        <v>6708</v>
      </c>
      <c r="B6785" s="1">
        <v>43180</v>
      </c>
      <c r="C6785" s="1">
        <v>43184</v>
      </c>
      <c r="D6785">
        <f t="shared" si="420"/>
        <v>2018</v>
      </c>
      <c r="E6785" t="str">
        <f t="shared" si="421"/>
        <v>Mar</v>
      </c>
      <c r="F6785" t="s">
        <v>37</v>
      </c>
      <c r="G6785" t="s">
        <v>3275</v>
      </c>
      <c r="H6785" s="2" t="s">
        <v>22</v>
      </c>
      <c r="I6785" t="s">
        <v>42</v>
      </c>
      <c r="J6785" t="s">
        <v>653</v>
      </c>
      <c r="K6785">
        <v>47905</v>
      </c>
      <c r="L6785" t="s">
        <v>25</v>
      </c>
      <c r="M6785" t="s">
        <v>6702</v>
      </c>
      <c r="N6785" t="s">
        <v>128</v>
      </c>
      <c r="O6785" t="s">
        <v>6026</v>
      </c>
      <c r="P6785" s="4">
        <v>277.39999999999998</v>
      </c>
      <c r="Q6785" s="4">
        <v>277.39999999999998</v>
      </c>
      <c r="R6785" s="4">
        <f t="shared" si="422"/>
        <v>0</v>
      </c>
      <c r="S6785" s="4">
        <f t="shared" si="423"/>
        <v>0</v>
      </c>
    </row>
    <row r="6786" spans="1:19" ht="15.6" x14ac:dyDescent="0.3">
      <c r="A6786" t="s">
        <v>6709</v>
      </c>
      <c r="B6786" s="1">
        <v>43364</v>
      </c>
      <c r="C6786" s="1">
        <v>43368</v>
      </c>
      <c r="D6786">
        <f t="shared" ref="D6786:D6849" si="424">YEAR(B6786)</f>
        <v>2018</v>
      </c>
      <c r="E6786" t="str">
        <f t="shared" ref="E6786:E6849" si="425">TEXT(B6786,"mmm")</f>
        <v>Sep</v>
      </c>
      <c r="F6786" t="s">
        <v>37</v>
      </c>
      <c r="G6786" t="s">
        <v>3378</v>
      </c>
      <c r="H6786" s="2" t="s">
        <v>22</v>
      </c>
      <c r="I6786" t="s">
        <v>32</v>
      </c>
      <c r="J6786" t="s">
        <v>33</v>
      </c>
      <c r="K6786">
        <v>94109</v>
      </c>
      <c r="L6786" t="s">
        <v>34</v>
      </c>
      <c r="M6786" t="s">
        <v>6710</v>
      </c>
      <c r="N6786" t="s">
        <v>128</v>
      </c>
      <c r="O6786" t="s">
        <v>6026</v>
      </c>
      <c r="P6786" s="4">
        <v>55.86</v>
      </c>
      <c r="Q6786" s="4">
        <v>55.86</v>
      </c>
      <c r="R6786" s="4">
        <f t="shared" si="422"/>
        <v>0</v>
      </c>
      <c r="S6786" s="4">
        <f t="shared" si="423"/>
        <v>0</v>
      </c>
    </row>
    <row r="6787" spans="1:19" ht="15.6" x14ac:dyDescent="0.3">
      <c r="A6787" t="s">
        <v>3299</v>
      </c>
      <c r="B6787" s="1">
        <v>43355</v>
      </c>
      <c r="C6787" s="1">
        <v>43358</v>
      </c>
      <c r="D6787">
        <f t="shared" si="424"/>
        <v>2018</v>
      </c>
      <c r="E6787" t="str">
        <f t="shared" si="425"/>
        <v>Sep</v>
      </c>
      <c r="F6787" t="s">
        <v>20</v>
      </c>
      <c r="G6787" t="s">
        <v>3300</v>
      </c>
      <c r="H6787" s="2" t="s">
        <v>22</v>
      </c>
      <c r="I6787" t="s">
        <v>394</v>
      </c>
      <c r="J6787" t="s">
        <v>140</v>
      </c>
      <c r="K6787">
        <v>21215</v>
      </c>
      <c r="L6787" t="s">
        <v>54</v>
      </c>
      <c r="M6787" t="s">
        <v>6710</v>
      </c>
      <c r="N6787" t="s">
        <v>128</v>
      </c>
      <c r="O6787" t="s">
        <v>6026</v>
      </c>
      <c r="P6787" s="4">
        <v>39.9</v>
      </c>
      <c r="Q6787" s="4">
        <v>39.9</v>
      </c>
      <c r="R6787" s="4">
        <f t="shared" ref="R6787:R6850" si="426">P6787-Q6787</f>
        <v>0</v>
      </c>
      <c r="S6787" s="4">
        <f t="shared" ref="S6787:S6850" si="427">0.15*R6787</f>
        <v>0</v>
      </c>
    </row>
    <row r="6788" spans="1:19" x14ac:dyDescent="0.3">
      <c r="A6788" t="s">
        <v>1513</v>
      </c>
      <c r="B6788" s="1">
        <v>42156</v>
      </c>
      <c r="C6788" s="1">
        <v>42161</v>
      </c>
      <c r="D6788">
        <f t="shared" si="424"/>
        <v>2015</v>
      </c>
      <c r="E6788" t="str">
        <f t="shared" si="425"/>
        <v>Jun</v>
      </c>
      <c r="F6788" t="s">
        <v>67</v>
      </c>
      <c r="G6788" t="s">
        <v>1514</v>
      </c>
      <c r="H6788" t="s">
        <v>22</v>
      </c>
      <c r="I6788" t="s">
        <v>1104</v>
      </c>
      <c r="J6788" t="s">
        <v>807</v>
      </c>
      <c r="K6788">
        <v>55044</v>
      </c>
      <c r="L6788" t="s">
        <v>25</v>
      </c>
      <c r="M6788" t="s">
        <v>6710</v>
      </c>
      <c r="N6788" t="s">
        <v>128</v>
      </c>
      <c r="O6788" t="s">
        <v>6026</v>
      </c>
      <c r="P6788" s="4">
        <v>47.88</v>
      </c>
      <c r="Q6788" s="4">
        <v>47.88</v>
      </c>
      <c r="R6788" s="4">
        <f t="shared" si="426"/>
        <v>0</v>
      </c>
      <c r="S6788" s="4">
        <f t="shared" si="427"/>
        <v>0</v>
      </c>
    </row>
    <row r="6789" spans="1:19" ht="15.6" x14ac:dyDescent="0.3">
      <c r="A6789" t="s">
        <v>3768</v>
      </c>
      <c r="B6789" s="1">
        <v>42332</v>
      </c>
      <c r="C6789" s="1">
        <v>42337</v>
      </c>
      <c r="D6789">
        <f t="shared" si="424"/>
        <v>2015</v>
      </c>
      <c r="E6789" t="str">
        <f t="shared" si="425"/>
        <v>Nov</v>
      </c>
      <c r="F6789" t="s">
        <v>37</v>
      </c>
      <c r="G6789" t="s">
        <v>1716</v>
      </c>
      <c r="H6789" s="2" t="s">
        <v>22</v>
      </c>
      <c r="I6789" t="s">
        <v>648</v>
      </c>
      <c r="J6789" t="s">
        <v>89</v>
      </c>
      <c r="K6789">
        <v>49201</v>
      </c>
      <c r="L6789" t="s">
        <v>25</v>
      </c>
      <c r="M6789" t="s">
        <v>6710</v>
      </c>
      <c r="N6789" t="s">
        <v>128</v>
      </c>
      <c r="O6789" t="s">
        <v>6026</v>
      </c>
      <c r="P6789" s="4">
        <v>15.96</v>
      </c>
      <c r="Q6789" s="4">
        <v>18</v>
      </c>
      <c r="R6789" s="4">
        <f t="shared" si="426"/>
        <v>-2.0399999999999991</v>
      </c>
      <c r="S6789" s="4">
        <f t="shared" si="427"/>
        <v>-0.30599999999999988</v>
      </c>
    </row>
    <row r="6790" spans="1:19" ht="15.6" x14ac:dyDescent="0.3">
      <c r="A6790" t="s">
        <v>5210</v>
      </c>
      <c r="B6790" s="1">
        <v>42373</v>
      </c>
      <c r="C6790" s="1">
        <v>42379</v>
      </c>
      <c r="D6790">
        <f t="shared" si="424"/>
        <v>2016</v>
      </c>
      <c r="E6790" t="str">
        <f t="shared" si="425"/>
        <v>Jan</v>
      </c>
      <c r="F6790" t="s">
        <v>37</v>
      </c>
      <c r="G6790" t="s">
        <v>2348</v>
      </c>
      <c r="H6790" s="2" t="s">
        <v>22</v>
      </c>
      <c r="I6790" t="s">
        <v>5211</v>
      </c>
      <c r="J6790" t="s">
        <v>807</v>
      </c>
      <c r="K6790">
        <v>55125</v>
      </c>
      <c r="L6790" t="s">
        <v>25</v>
      </c>
      <c r="M6790" t="s">
        <v>6710</v>
      </c>
      <c r="N6790" t="s">
        <v>128</v>
      </c>
      <c r="O6790" t="s">
        <v>6026</v>
      </c>
      <c r="P6790" s="4">
        <v>39.9</v>
      </c>
      <c r="Q6790" s="4">
        <v>39.9</v>
      </c>
      <c r="R6790" s="4">
        <f t="shared" si="426"/>
        <v>0</v>
      </c>
      <c r="S6790" s="4">
        <f t="shared" si="427"/>
        <v>0</v>
      </c>
    </row>
    <row r="6791" spans="1:19" ht="15.6" x14ac:dyDescent="0.3">
      <c r="A6791" t="s">
        <v>2701</v>
      </c>
      <c r="B6791" s="1">
        <v>43249</v>
      </c>
      <c r="C6791" s="1">
        <v>43255</v>
      </c>
      <c r="D6791">
        <f t="shared" si="424"/>
        <v>2018</v>
      </c>
      <c r="E6791" t="str">
        <f t="shared" si="425"/>
        <v>May</v>
      </c>
      <c r="F6791" t="s">
        <v>37</v>
      </c>
      <c r="G6791" t="s">
        <v>750</v>
      </c>
      <c r="H6791" s="2" t="s">
        <v>22</v>
      </c>
      <c r="I6791" t="s">
        <v>182</v>
      </c>
      <c r="J6791" t="s">
        <v>653</v>
      </c>
      <c r="K6791">
        <v>47201</v>
      </c>
      <c r="L6791" t="s">
        <v>25</v>
      </c>
      <c r="M6791" t="s">
        <v>6710</v>
      </c>
      <c r="N6791" t="s">
        <v>128</v>
      </c>
      <c r="O6791" t="s">
        <v>6026</v>
      </c>
      <c r="P6791" s="4">
        <v>7.98</v>
      </c>
      <c r="Q6791" s="4">
        <v>18</v>
      </c>
      <c r="R6791" s="4">
        <f t="shared" si="426"/>
        <v>-10.02</v>
      </c>
      <c r="S6791" s="4">
        <f t="shared" si="427"/>
        <v>-1.5029999999999999</v>
      </c>
    </row>
    <row r="6792" spans="1:19" ht="15.6" x14ac:dyDescent="0.3">
      <c r="A6792" t="s">
        <v>6711</v>
      </c>
      <c r="B6792" s="1">
        <v>43361</v>
      </c>
      <c r="C6792" s="1">
        <v>43366</v>
      </c>
      <c r="D6792">
        <f t="shared" si="424"/>
        <v>2018</v>
      </c>
      <c r="E6792" t="str">
        <f t="shared" si="425"/>
        <v>Sep</v>
      </c>
      <c r="F6792" t="s">
        <v>67</v>
      </c>
      <c r="G6792" t="s">
        <v>538</v>
      </c>
      <c r="H6792" s="2" t="s">
        <v>22</v>
      </c>
      <c r="I6792" t="s">
        <v>6712</v>
      </c>
      <c r="J6792" t="s">
        <v>1699</v>
      </c>
      <c r="K6792">
        <v>68801</v>
      </c>
      <c r="L6792" t="s">
        <v>25</v>
      </c>
      <c r="M6792" t="s">
        <v>6710</v>
      </c>
      <c r="N6792" t="s">
        <v>128</v>
      </c>
      <c r="O6792" t="s">
        <v>6026</v>
      </c>
      <c r="P6792" s="4">
        <v>15.96</v>
      </c>
      <c r="Q6792" s="4">
        <v>18</v>
      </c>
      <c r="R6792" s="4">
        <f t="shared" si="426"/>
        <v>-2.0399999999999991</v>
      </c>
      <c r="S6792" s="4">
        <f t="shared" si="427"/>
        <v>-0.30599999999999988</v>
      </c>
    </row>
    <row r="6793" spans="1:19" x14ac:dyDescent="0.3">
      <c r="A6793" t="s">
        <v>6713</v>
      </c>
      <c r="B6793" s="1">
        <v>42779</v>
      </c>
      <c r="C6793" s="1">
        <v>42784</v>
      </c>
      <c r="D6793">
        <f t="shared" si="424"/>
        <v>2017</v>
      </c>
      <c r="E6793" t="str">
        <f t="shared" si="425"/>
        <v>Feb</v>
      </c>
      <c r="F6793" t="s">
        <v>37</v>
      </c>
      <c r="G6793" t="s">
        <v>772</v>
      </c>
      <c r="H6793" t="s">
        <v>51</v>
      </c>
      <c r="I6793" t="s">
        <v>47</v>
      </c>
      <c r="J6793" t="s">
        <v>33</v>
      </c>
      <c r="K6793">
        <v>90045</v>
      </c>
      <c r="L6793" t="s">
        <v>34</v>
      </c>
      <c r="M6793" t="s">
        <v>6714</v>
      </c>
      <c r="N6793" t="s">
        <v>128</v>
      </c>
      <c r="O6793" t="s">
        <v>6026</v>
      </c>
      <c r="P6793" s="4">
        <v>146.82</v>
      </c>
      <c r="Q6793" s="4">
        <v>146.82</v>
      </c>
      <c r="R6793" s="4">
        <f t="shared" si="426"/>
        <v>0</v>
      </c>
      <c r="S6793" s="4">
        <f t="shared" si="427"/>
        <v>0</v>
      </c>
    </row>
    <row r="6794" spans="1:19" ht="15.6" x14ac:dyDescent="0.3">
      <c r="A6794" t="s">
        <v>6715</v>
      </c>
      <c r="B6794" s="1">
        <v>42277</v>
      </c>
      <c r="C6794" s="1">
        <v>42281</v>
      </c>
      <c r="D6794">
        <f t="shared" si="424"/>
        <v>2015</v>
      </c>
      <c r="E6794" t="str">
        <f t="shared" si="425"/>
        <v>Sep</v>
      </c>
      <c r="F6794" t="s">
        <v>37</v>
      </c>
      <c r="G6794" t="s">
        <v>264</v>
      </c>
      <c r="H6794" s="2" t="s">
        <v>22</v>
      </c>
      <c r="I6794" t="s">
        <v>61</v>
      </c>
      <c r="J6794" t="s">
        <v>62</v>
      </c>
      <c r="K6794">
        <v>10011</v>
      </c>
      <c r="L6794" t="s">
        <v>54</v>
      </c>
      <c r="M6794" t="s">
        <v>6714</v>
      </c>
      <c r="N6794" t="s">
        <v>128</v>
      </c>
      <c r="O6794" t="s">
        <v>6026</v>
      </c>
      <c r="P6794" s="4">
        <v>48.94</v>
      </c>
      <c r="Q6794" s="4">
        <v>48.94</v>
      </c>
      <c r="R6794" s="4">
        <f t="shared" si="426"/>
        <v>0</v>
      </c>
      <c r="S6794" s="4">
        <f t="shared" si="427"/>
        <v>0</v>
      </c>
    </row>
    <row r="6795" spans="1:19" ht="15.6" x14ac:dyDescent="0.3">
      <c r="A6795" t="s">
        <v>6716</v>
      </c>
      <c r="B6795" s="1">
        <v>43420</v>
      </c>
      <c r="C6795" s="1">
        <v>43420</v>
      </c>
      <c r="D6795">
        <f t="shared" si="424"/>
        <v>2018</v>
      </c>
      <c r="E6795" t="str">
        <f t="shared" si="425"/>
        <v>Nov</v>
      </c>
      <c r="F6795" t="s">
        <v>30</v>
      </c>
      <c r="G6795" t="s">
        <v>1914</v>
      </c>
      <c r="H6795" s="2" t="s">
        <v>22</v>
      </c>
      <c r="I6795" t="s">
        <v>61</v>
      </c>
      <c r="J6795" t="s">
        <v>62</v>
      </c>
      <c r="K6795">
        <v>10009</v>
      </c>
      <c r="L6795" t="s">
        <v>54</v>
      </c>
      <c r="M6795" t="s">
        <v>6714</v>
      </c>
      <c r="N6795" t="s">
        <v>128</v>
      </c>
      <c r="O6795" t="s">
        <v>6026</v>
      </c>
      <c r="P6795" s="4">
        <v>146.82</v>
      </c>
      <c r="Q6795" s="4">
        <v>146.82</v>
      </c>
      <c r="R6795" s="4">
        <f t="shared" si="426"/>
        <v>0</v>
      </c>
      <c r="S6795" s="4">
        <f t="shared" si="427"/>
        <v>0</v>
      </c>
    </row>
    <row r="6796" spans="1:19" x14ac:dyDescent="0.3">
      <c r="A6796" t="s">
        <v>6717</v>
      </c>
      <c r="B6796" s="1">
        <v>42630</v>
      </c>
      <c r="C6796" s="1">
        <v>42632</v>
      </c>
      <c r="D6796">
        <f t="shared" si="424"/>
        <v>2016</v>
      </c>
      <c r="E6796" t="str">
        <f t="shared" si="425"/>
        <v>Sep</v>
      </c>
      <c r="F6796" t="s">
        <v>67</v>
      </c>
      <c r="G6796" t="s">
        <v>819</v>
      </c>
      <c r="H6796" t="s">
        <v>51</v>
      </c>
      <c r="I6796" t="s">
        <v>47</v>
      </c>
      <c r="J6796" t="s">
        <v>33</v>
      </c>
      <c r="K6796">
        <v>90036</v>
      </c>
      <c r="L6796" t="s">
        <v>34</v>
      </c>
      <c r="M6796" t="s">
        <v>6718</v>
      </c>
      <c r="N6796" t="s">
        <v>128</v>
      </c>
      <c r="O6796" t="s">
        <v>6026</v>
      </c>
      <c r="P6796" s="4">
        <v>32.4</v>
      </c>
      <c r="Q6796" s="4">
        <v>32.4</v>
      </c>
      <c r="R6796" s="4">
        <f t="shared" si="426"/>
        <v>0</v>
      </c>
      <c r="S6796" s="4">
        <f t="shared" si="427"/>
        <v>0</v>
      </c>
    </row>
    <row r="6797" spans="1:19" ht="15.6" x14ac:dyDescent="0.3">
      <c r="A6797" t="s">
        <v>6118</v>
      </c>
      <c r="B6797" s="1">
        <v>42639</v>
      </c>
      <c r="C6797" s="1">
        <v>42645</v>
      </c>
      <c r="D6797">
        <f t="shared" si="424"/>
        <v>2016</v>
      </c>
      <c r="E6797" t="str">
        <f t="shared" si="425"/>
        <v>Sep</v>
      </c>
      <c r="F6797" t="s">
        <v>37</v>
      </c>
      <c r="G6797" t="s">
        <v>633</v>
      </c>
      <c r="H6797" s="2" t="s">
        <v>22</v>
      </c>
      <c r="I6797" t="s">
        <v>463</v>
      </c>
      <c r="J6797" t="s">
        <v>242</v>
      </c>
      <c r="K6797">
        <v>97206</v>
      </c>
      <c r="L6797" t="s">
        <v>34</v>
      </c>
      <c r="M6797" t="s">
        <v>6718</v>
      </c>
      <c r="N6797" t="s">
        <v>128</v>
      </c>
      <c r="O6797" t="s">
        <v>6026</v>
      </c>
      <c r="P6797" s="4">
        <v>31.103999999999999</v>
      </c>
      <c r="Q6797" s="4">
        <v>31.103999999999999</v>
      </c>
      <c r="R6797" s="4">
        <f t="shared" si="426"/>
        <v>0</v>
      </c>
      <c r="S6797" s="4">
        <f t="shared" si="427"/>
        <v>0</v>
      </c>
    </row>
    <row r="6798" spans="1:19" ht="15.6" x14ac:dyDescent="0.3">
      <c r="A6798" t="s">
        <v>6719</v>
      </c>
      <c r="B6798" s="1">
        <v>43075</v>
      </c>
      <c r="C6798" s="1">
        <v>43076</v>
      </c>
      <c r="D6798">
        <f t="shared" si="424"/>
        <v>2017</v>
      </c>
      <c r="E6798" t="str">
        <f t="shared" si="425"/>
        <v>Dec</v>
      </c>
      <c r="F6798" t="s">
        <v>20</v>
      </c>
      <c r="G6798" t="s">
        <v>906</v>
      </c>
      <c r="H6798" s="2" t="s">
        <v>22</v>
      </c>
      <c r="I6798" t="s">
        <v>6720</v>
      </c>
      <c r="J6798" t="s">
        <v>33</v>
      </c>
      <c r="K6798">
        <v>94509</v>
      </c>
      <c r="L6798" t="s">
        <v>34</v>
      </c>
      <c r="M6798" t="s">
        <v>6718</v>
      </c>
      <c r="N6798" t="s">
        <v>110</v>
      </c>
      <c r="O6798" t="s">
        <v>6026</v>
      </c>
      <c r="P6798" s="4">
        <v>19.440000000000001</v>
      </c>
      <c r="Q6798" s="4">
        <v>18</v>
      </c>
      <c r="R6798" s="4">
        <f t="shared" si="426"/>
        <v>1.4400000000000013</v>
      </c>
      <c r="S6798" s="4">
        <f t="shared" si="427"/>
        <v>0.21600000000000019</v>
      </c>
    </row>
    <row r="6799" spans="1:19" x14ac:dyDescent="0.3">
      <c r="A6799" t="s">
        <v>1969</v>
      </c>
      <c r="B6799" s="1">
        <v>42938</v>
      </c>
      <c r="C6799" s="1">
        <v>42942</v>
      </c>
      <c r="D6799">
        <f t="shared" si="424"/>
        <v>2017</v>
      </c>
      <c r="E6799" t="str">
        <f t="shared" si="425"/>
        <v>Jul</v>
      </c>
      <c r="F6799" t="s">
        <v>37</v>
      </c>
      <c r="G6799" t="s">
        <v>1970</v>
      </c>
      <c r="H6799" t="s">
        <v>51</v>
      </c>
      <c r="I6799" t="s">
        <v>139</v>
      </c>
      <c r="J6799" t="s">
        <v>140</v>
      </c>
      <c r="K6799">
        <v>21044</v>
      </c>
      <c r="L6799" t="s">
        <v>54</v>
      </c>
      <c r="M6799" t="s">
        <v>6718</v>
      </c>
      <c r="N6799" t="s">
        <v>128</v>
      </c>
      <c r="O6799" t="s">
        <v>6026</v>
      </c>
      <c r="P6799" s="4">
        <v>51.84</v>
      </c>
      <c r="Q6799" s="4">
        <v>51.84</v>
      </c>
      <c r="R6799" s="4">
        <f t="shared" si="426"/>
        <v>0</v>
      </c>
      <c r="S6799" s="4">
        <f t="shared" si="427"/>
        <v>0</v>
      </c>
    </row>
    <row r="6800" spans="1:19" ht="15.6" x14ac:dyDescent="0.3">
      <c r="A6800" t="s">
        <v>161</v>
      </c>
      <c r="B6800" s="1">
        <v>43288</v>
      </c>
      <c r="C6800" s="1">
        <v>43290</v>
      </c>
      <c r="D6800">
        <f t="shared" si="424"/>
        <v>2018</v>
      </c>
      <c r="E6800" t="str">
        <f t="shared" si="425"/>
        <v>Jul</v>
      </c>
      <c r="F6800" t="s">
        <v>20</v>
      </c>
      <c r="G6800" t="s">
        <v>162</v>
      </c>
      <c r="H6800" s="2" t="s">
        <v>22</v>
      </c>
      <c r="I6800" t="s">
        <v>100</v>
      </c>
      <c r="J6800" t="s">
        <v>101</v>
      </c>
      <c r="K6800">
        <v>19120</v>
      </c>
      <c r="L6800" t="s">
        <v>54</v>
      </c>
      <c r="M6800" t="s">
        <v>6718</v>
      </c>
      <c r="N6800" t="s">
        <v>128</v>
      </c>
      <c r="O6800" t="s">
        <v>6026</v>
      </c>
      <c r="P6800" s="4">
        <v>15.552</v>
      </c>
      <c r="Q6800" s="4">
        <v>18</v>
      </c>
      <c r="R6800" s="4">
        <f t="shared" si="426"/>
        <v>-2.4480000000000004</v>
      </c>
      <c r="S6800" s="4">
        <f t="shared" si="427"/>
        <v>-0.36720000000000003</v>
      </c>
    </row>
    <row r="6801" spans="1:19" ht="15.6" x14ac:dyDescent="0.3">
      <c r="A6801" t="s">
        <v>1934</v>
      </c>
      <c r="B6801" s="1">
        <v>43306</v>
      </c>
      <c r="C6801" s="1">
        <v>43309</v>
      </c>
      <c r="D6801">
        <f t="shared" si="424"/>
        <v>2018</v>
      </c>
      <c r="E6801" t="str">
        <f t="shared" si="425"/>
        <v>Jul</v>
      </c>
      <c r="F6801" t="s">
        <v>67</v>
      </c>
      <c r="G6801" t="s">
        <v>497</v>
      </c>
      <c r="H6801" s="2" t="s">
        <v>22</v>
      </c>
      <c r="I6801" t="s">
        <v>100</v>
      </c>
      <c r="J6801" t="s">
        <v>101</v>
      </c>
      <c r="K6801">
        <v>19143</v>
      </c>
      <c r="L6801" t="s">
        <v>54</v>
      </c>
      <c r="M6801" t="s">
        <v>6718</v>
      </c>
      <c r="N6801" t="s">
        <v>128</v>
      </c>
      <c r="O6801" t="s">
        <v>6026</v>
      </c>
      <c r="P6801" s="4">
        <v>20.736000000000001</v>
      </c>
      <c r="Q6801" s="4">
        <v>18</v>
      </c>
      <c r="R6801" s="4">
        <f t="shared" si="426"/>
        <v>2.7360000000000007</v>
      </c>
      <c r="S6801" s="4">
        <f t="shared" si="427"/>
        <v>0.4104000000000001</v>
      </c>
    </row>
    <row r="6802" spans="1:19" ht="15.6" x14ac:dyDescent="0.3">
      <c r="A6802" t="s">
        <v>5075</v>
      </c>
      <c r="B6802" s="1">
        <v>42248</v>
      </c>
      <c r="C6802" s="1">
        <v>42251</v>
      </c>
      <c r="D6802">
        <f t="shared" si="424"/>
        <v>2015</v>
      </c>
      <c r="E6802" t="str">
        <f t="shared" si="425"/>
        <v>Sep</v>
      </c>
      <c r="F6802" t="s">
        <v>20</v>
      </c>
      <c r="G6802" t="s">
        <v>3110</v>
      </c>
      <c r="H6802" s="2" t="s">
        <v>22</v>
      </c>
      <c r="I6802" t="s">
        <v>113</v>
      </c>
      <c r="J6802" t="s">
        <v>109</v>
      </c>
      <c r="K6802">
        <v>77036</v>
      </c>
      <c r="L6802" t="s">
        <v>25</v>
      </c>
      <c r="M6802" t="s">
        <v>6718</v>
      </c>
      <c r="N6802" t="s">
        <v>128</v>
      </c>
      <c r="O6802" t="s">
        <v>6026</v>
      </c>
      <c r="P6802" s="4">
        <v>31.103999999999999</v>
      </c>
      <c r="Q6802" s="4">
        <v>31.103999999999999</v>
      </c>
      <c r="R6802" s="4">
        <f t="shared" si="426"/>
        <v>0</v>
      </c>
      <c r="S6802" s="4">
        <f t="shared" si="427"/>
        <v>0</v>
      </c>
    </row>
    <row r="6803" spans="1:19" ht="15.6" x14ac:dyDescent="0.3">
      <c r="A6803" t="s">
        <v>584</v>
      </c>
      <c r="B6803" s="1">
        <v>42320</v>
      </c>
      <c r="C6803" s="1">
        <v>42324</v>
      </c>
      <c r="D6803">
        <f t="shared" si="424"/>
        <v>2015</v>
      </c>
      <c r="E6803" t="str">
        <f t="shared" si="425"/>
        <v>Nov</v>
      </c>
      <c r="F6803" t="s">
        <v>37</v>
      </c>
      <c r="G6803" t="s">
        <v>585</v>
      </c>
      <c r="H6803" s="2" t="s">
        <v>22</v>
      </c>
      <c r="I6803" t="s">
        <v>113</v>
      </c>
      <c r="J6803" t="s">
        <v>109</v>
      </c>
      <c r="K6803">
        <v>77036</v>
      </c>
      <c r="L6803" t="s">
        <v>25</v>
      </c>
      <c r="M6803" t="s">
        <v>6718</v>
      </c>
      <c r="N6803" t="s">
        <v>128</v>
      </c>
      <c r="O6803" t="s">
        <v>6026</v>
      </c>
      <c r="P6803" s="4">
        <v>36.287999999999997</v>
      </c>
      <c r="Q6803" s="4">
        <v>36.287999999999997</v>
      </c>
      <c r="R6803" s="4">
        <f t="shared" si="426"/>
        <v>0</v>
      </c>
      <c r="S6803" s="4">
        <f t="shared" si="427"/>
        <v>0</v>
      </c>
    </row>
    <row r="6804" spans="1:19" x14ac:dyDescent="0.3">
      <c r="A6804" t="s">
        <v>5065</v>
      </c>
      <c r="B6804" s="1">
        <v>42519</v>
      </c>
      <c r="C6804" s="1">
        <v>42524</v>
      </c>
      <c r="D6804">
        <f t="shared" si="424"/>
        <v>2016</v>
      </c>
      <c r="E6804" t="str">
        <f t="shared" si="425"/>
        <v>May</v>
      </c>
      <c r="F6804" t="s">
        <v>37</v>
      </c>
      <c r="G6804" t="s">
        <v>1833</v>
      </c>
      <c r="H6804" t="s">
        <v>51</v>
      </c>
      <c r="I6804" t="s">
        <v>69</v>
      </c>
      <c r="J6804" t="s">
        <v>70</v>
      </c>
      <c r="K6804">
        <v>98105</v>
      </c>
      <c r="L6804" t="s">
        <v>34</v>
      </c>
      <c r="M6804" t="s">
        <v>6721</v>
      </c>
      <c r="N6804" t="s">
        <v>128</v>
      </c>
      <c r="O6804" t="s">
        <v>6026</v>
      </c>
      <c r="P6804" s="4">
        <v>32.4</v>
      </c>
      <c r="Q6804" s="4">
        <v>32.4</v>
      </c>
      <c r="R6804" s="4">
        <f t="shared" si="426"/>
        <v>0</v>
      </c>
      <c r="S6804" s="4">
        <f t="shared" si="427"/>
        <v>0</v>
      </c>
    </row>
    <row r="6805" spans="1:19" x14ac:dyDescent="0.3">
      <c r="A6805" t="s">
        <v>6722</v>
      </c>
      <c r="B6805" s="1">
        <v>42653</v>
      </c>
      <c r="C6805" s="1">
        <v>42654</v>
      </c>
      <c r="D6805">
        <f t="shared" si="424"/>
        <v>2016</v>
      </c>
      <c r="E6805" t="str">
        <f t="shared" si="425"/>
        <v>Oct</v>
      </c>
      <c r="F6805" t="s">
        <v>20</v>
      </c>
      <c r="G6805" t="s">
        <v>842</v>
      </c>
      <c r="H6805" t="s">
        <v>51</v>
      </c>
      <c r="I6805" t="s">
        <v>32</v>
      </c>
      <c r="J6805" t="s">
        <v>33</v>
      </c>
      <c r="K6805">
        <v>94109</v>
      </c>
      <c r="L6805" t="s">
        <v>34</v>
      </c>
      <c r="M6805" t="s">
        <v>6721</v>
      </c>
      <c r="N6805" t="s">
        <v>128</v>
      </c>
      <c r="O6805" t="s">
        <v>6026</v>
      </c>
      <c r="P6805" s="4">
        <v>45.36</v>
      </c>
      <c r="Q6805" s="4">
        <v>45.36</v>
      </c>
      <c r="R6805" s="4">
        <f t="shared" si="426"/>
        <v>0</v>
      </c>
      <c r="S6805" s="4">
        <f t="shared" si="427"/>
        <v>0</v>
      </c>
    </row>
    <row r="6806" spans="1:19" x14ac:dyDescent="0.3">
      <c r="A6806" t="s">
        <v>4984</v>
      </c>
      <c r="B6806" s="1">
        <v>42814</v>
      </c>
      <c r="C6806" s="1">
        <v>42818</v>
      </c>
      <c r="D6806">
        <f t="shared" si="424"/>
        <v>2017</v>
      </c>
      <c r="E6806" t="str">
        <f t="shared" si="425"/>
        <v>Mar</v>
      </c>
      <c r="F6806" t="s">
        <v>37</v>
      </c>
      <c r="G6806" t="s">
        <v>652</v>
      </c>
      <c r="H6806" t="s">
        <v>51</v>
      </c>
      <c r="I6806" t="s">
        <v>431</v>
      </c>
      <c r="J6806" t="s">
        <v>242</v>
      </c>
      <c r="K6806">
        <v>97301</v>
      </c>
      <c r="L6806" t="s">
        <v>34</v>
      </c>
      <c r="M6806" t="s">
        <v>6721</v>
      </c>
      <c r="N6806" t="s">
        <v>128</v>
      </c>
      <c r="O6806" t="s">
        <v>6026</v>
      </c>
      <c r="P6806" s="4">
        <v>10.368</v>
      </c>
      <c r="Q6806" s="4">
        <v>10.368</v>
      </c>
      <c r="R6806" s="4">
        <f t="shared" si="426"/>
        <v>0</v>
      </c>
      <c r="S6806" s="4">
        <f t="shared" si="427"/>
        <v>0</v>
      </c>
    </row>
    <row r="6807" spans="1:19" x14ac:dyDescent="0.3">
      <c r="A6807" t="s">
        <v>1303</v>
      </c>
      <c r="B6807" s="1">
        <v>43354</v>
      </c>
      <c r="C6807" s="1">
        <v>43354</v>
      </c>
      <c r="D6807">
        <f t="shared" si="424"/>
        <v>2018</v>
      </c>
      <c r="E6807" t="str">
        <f t="shared" si="425"/>
        <v>Sep</v>
      </c>
      <c r="F6807" t="s">
        <v>30</v>
      </c>
      <c r="G6807" t="s">
        <v>1304</v>
      </c>
      <c r="H6807" t="s">
        <v>105</v>
      </c>
      <c r="I6807" t="s">
        <v>69</v>
      </c>
      <c r="J6807" t="s">
        <v>70</v>
      </c>
      <c r="K6807">
        <v>98105</v>
      </c>
      <c r="L6807" t="s">
        <v>34</v>
      </c>
      <c r="M6807" t="s">
        <v>6721</v>
      </c>
      <c r="N6807" t="s">
        <v>128</v>
      </c>
      <c r="O6807" t="s">
        <v>6026</v>
      </c>
      <c r="P6807" s="4">
        <v>71.28</v>
      </c>
      <c r="Q6807" s="4">
        <v>71.28</v>
      </c>
      <c r="R6807" s="4">
        <f t="shared" si="426"/>
        <v>0</v>
      </c>
      <c r="S6807" s="4">
        <f t="shared" si="427"/>
        <v>0</v>
      </c>
    </row>
    <row r="6808" spans="1:19" x14ac:dyDescent="0.3">
      <c r="A6808" t="s">
        <v>6723</v>
      </c>
      <c r="B6808" s="1">
        <v>43200</v>
      </c>
      <c r="C6808" s="1">
        <v>43200</v>
      </c>
      <c r="D6808">
        <f t="shared" si="424"/>
        <v>2018</v>
      </c>
      <c r="E6808" t="str">
        <f t="shared" si="425"/>
        <v>Apr</v>
      </c>
      <c r="F6808" t="s">
        <v>30</v>
      </c>
      <c r="G6808" t="s">
        <v>723</v>
      </c>
      <c r="H6808" t="s">
        <v>105</v>
      </c>
      <c r="I6808" t="s">
        <v>1207</v>
      </c>
      <c r="J6808" t="s">
        <v>109</v>
      </c>
      <c r="K6808">
        <v>78745</v>
      </c>
      <c r="L6808" t="s">
        <v>25</v>
      </c>
      <c r="M6808" t="s">
        <v>6721</v>
      </c>
      <c r="N6808" t="s">
        <v>128</v>
      </c>
      <c r="O6808" t="s">
        <v>6026</v>
      </c>
      <c r="P6808" s="4">
        <v>10.368</v>
      </c>
      <c r="Q6808" s="4">
        <v>10.368</v>
      </c>
      <c r="R6808" s="4">
        <f t="shared" si="426"/>
        <v>0</v>
      </c>
      <c r="S6808" s="4">
        <f t="shared" si="427"/>
        <v>0</v>
      </c>
    </row>
    <row r="6809" spans="1:19" ht="15.6" x14ac:dyDescent="0.3">
      <c r="A6809" t="s">
        <v>1381</v>
      </c>
      <c r="B6809" s="1">
        <v>42709</v>
      </c>
      <c r="C6809" s="1">
        <v>42713</v>
      </c>
      <c r="D6809">
        <f t="shared" si="424"/>
        <v>2016</v>
      </c>
      <c r="E6809" t="str">
        <f t="shared" si="425"/>
        <v>Dec</v>
      </c>
      <c r="F6809" t="s">
        <v>67</v>
      </c>
      <c r="G6809" t="s">
        <v>1382</v>
      </c>
      <c r="H6809" s="2" t="s">
        <v>22</v>
      </c>
      <c r="I6809" t="s">
        <v>61</v>
      </c>
      <c r="J6809" t="s">
        <v>62</v>
      </c>
      <c r="K6809">
        <v>10009</v>
      </c>
      <c r="L6809" t="s">
        <v>54</v>
      </c>
      <c r="M6809" t="s">
        <v>6724</v>
      </c>
      <c r="N6809" t="s">
        <v>128</v>
      </c>
      <c r="O6809" t="s">
        <v>6026</v>
      </c>
      <c r="P6809" s="4">
        <v>22.68</v>
      </c>
      <c r="Q6809" s="4">
        <v>18</v>
      </c>
      <c r="R6809" s="4">
        <f t="shared" si="426"/>
        <v>4.68</v>
      </c>
      <c r="S6809" s="4">
        <f t="shared" si="427"/>
        <v>0.70199999999999996</v>
      </c>
    </row>
    <row r="6810" spans="1:19" ht="15.6" x14ac:dyDescent="0.3">
      <c r="A6810" t="s">
        <v>6725</v>
      </c>
      <c r="B6810" s="1">
        <v>42824</v>
      </c>
      <c r="C6810" s="1">
        <v>42826</v>
      </c>
      <c r="D6810">
        <f t="shared" si="424"/>
        <v>2017</v>
      </c>
      <c r="E6810" t="str">
        <f t="shared" si="425"/>
        <v>Mar</v>
      </c>
      <c r="F6810" t="s">
        <v>20</v>
      </c>
      <c r="G6810" t="s">
        <v>190</v>
      </c>
      <c r="H6810" s="2" t="s">
        <v>22</v>
      </c>
      <c r="I6810" t="s">
        <v>2223</v>
      </c>
      <c r="J6810" t="s">
        <v>310</v>
      </c>
      <c r="K6810">
        <v>6360</v>
      </c>
      <c r="L6810" t="s">
        <v>54</v>
      </c>
      <c r="M6810" t="s">
        <v>6724</v>
      </c>
      <c r="N6810" t="s">
        <v>128</v>
      </c>
      <c r="O6810" t="s">
        <v>6026</v>
      </c>
      <c r="P6810" s="4">
        <v>11.34</v>
      </c>
      <c r="Q6810" s="4">
        <v>18</v>
      </c>
      <c r="R6810" s="4">
        <f t="shared" si="426"/>
        <v>-6.66</v>
      </c>
      <c r="S6810" s="4">
        <f t="shared" si="427"/>
        <v>-0.999</v>
      </c>
    </row>
    <row r="6811" spans="1:19" x14ac:dyDescent="0.3">
      <c r="A6811" t="s">
        <v>3040</v>
      </c>
      <c r="B6811" s="1">
        <v>43254</v>
      </c>
      <c r="C6811" s="1">
        <v>43260</v>
      </c>
      <c r="D6811">
        <f t="shared" si="424"/>
        <v>2018</v>
      </c>
      <c r="E6811" t="str">
        <f t="shared" si="425"/>
        <v>Jun</v>
      </c>
      <c r="F6811" t="s">
        <v>37</v>
      </c>
      <c r="G6811" t="s">
        <v>716</v>
      </c>
      <c r="H6811" t="s">
        <v>51</v>
      </c>
      <c r="I6811" t="s">
        <v>61</v>
      </c>
      <c r="J6811" t="s">
        <v>62</v>
      </c>
      <c r="K6811">
        <v>10011</v>
      </c>
      <c r="L6811" t="s">
        <v>54</v>
      </c>
      <c r="M6811" t="s">
        <v>6724</v>
      </c>
      <c r="N6811" t="s">
        <v>128</v>
      </c>
      <c r="O6811" t="s">
        <v>6026</v>
      </c>
      <c r="P6811" s="4">
        <v>45.36</v>
      </c>
      <c r="Q6811" s="4">
        <v>45.36</v>
      </c>
      <c r="R6811" s="4">
        <f t="shared" si="426"/>
        <v>0</v>
      </c>
      <c r="S6811" s="4">
        <f t="shared" si="427"/>
        <v>0</v>
      </c>
    </row>
    <row r="6812" spans="1:19" ht="15.6" x14ac:dyDescent="0.3">
      <c r="A6812" t="s">
        <v>4754</v>
      </c>
      <c r="B6812" s="1">
        <v>43454</v>
      </c>
      <c r="C6812" s="1">
        <v>43460</v>
      </c>
      <c r="D6812">
        <f t="shared" si="424"/>
        <v>2018</v>
      </c>
      <c r="E6812" t="str">
        <f t="shared" si="425"/>
        <v>Dec</v>
      </c>
      <c r="F6812" t="s">
        <v>37</v>
      </c>
      <c r="G6812" t="s">
        <v>4755</v>
      </c>
      <c r="H6812" s="2" t="s">
        <v>22</v>
      </c>
      <c r="I6812" t="s">
        <v>61</v>
      </c>
      <c r="J6812" t="s">
        <v>62</v>
      </c>
      <c r="K6812">
        <v>10009</v>
      </c>
      <c r="L6812" t="s">
        <v>54</v>
      </c>
      <c r="M6812" t="s">
        <v>6724</v>
      </c>
      <c r="N6812" t="s">
        <v>128</v>
      </c>
      <c r="O6812" t="s">
        <v>6026</v>
      </c>
      <c r="P6812" s="4">
        <v>34.020000000000003</v>
      </c>
      <c r="Q6812" s="4">
        <v>34.020000000000003</v>
      </c>
      <c r="R6812" s="4">
        <f t="shared" si="426"/>
        <v>0</v>
      </c>
      <c r="S6812" s="4">
        <f t="shared" si="427"/>
        <v>0</v>
      </c>
    </row>
    <row r="6813" spans="1:19" x14ac:dyDescent="0.3">
      <c r="A6813" t="s">
        <v>989</v>
      </c>
      <c r="B6813" s="1">
        <v>42537</v>
      </c>
      <c r="C6813" s="1">
        <v>42541</v>
      </c>
      <c r="D6813">
        <f t="shared" si="424"/>
        <v>2016</v>
      </c>
      <c r="E6813" t="str">
        <f t="shared" si="425"/>
        <v>Jun</v>
      </c>
      <c r="F6813" t="s">
        <v>37</v>
      </c>
      <c r="G6813" t="s">
        <v>990</v>
      </c>
      <c r="H6813" t="s">
        <v>51</v>
      </c>
      <c r="I6813" t="s">
        <v>991</v>
      </c>
      <c r="J6813" t="s">
        <v>109</v>
      </c>
      <c r="K6813">
        <v>75051</v>
      </c>
      <c r="L6813" t="s">
        <v>25</v>
      </c>
      <c r="M6813" t="s">
        <v>6724</v>
      </c>
      <c r="N6813" t="s">
        <v>128</v>
      </c>
      <c r="O6813" t="s">
        <v>6026</v>
      </c>
      <c r="P6813" s="4">
        <v>27.216000000000001</v>
      </c>
      <c r="Q6813" s="4">
        <v>27.216000000000001</v>
      </c>
      <c r="R6813" s="4">
        <f t="shared" si="426"/>
        <v>0</v>
      </c>
      <c r="S6813" s="4">
        <f t="shared" si="427"/>
        <v>0</v>
      </c>
    </row>
    <row r="6814" spans="1:19" x14ac:dyDescent="0.3">
      <c r="A6814" t="s">
        <v>6726</v>
      </c>
      <c r="B6814" s="1">
        <v>42588</v>
      </c>
      <c r="C6814" s="1">
        <v>42590</v>
      </c>
      <c r="D6814">
        <f t="shared" si="424"/>
        <v>2016</v>
      </c>
      <c r="E6814" t="str">
        <f t="shared" si="425"/>
        <v>Aug</v>
      </c>
      <c r="F6814" t="s">
        <v>20</v>
      </c>
      <c r="G6814" t="s">
        <v>1581</v>
      </c>
      <c r="H6814" t="s">
        <v>51</v>
      </c>
      <c r="I6814" t="s">
        <v>113</v>
      </c>
      <c r="J6814" t="s">
        <v>109</v>
      </c>
      <c r="K6814">
        <v>77041</v>
      </c>
      <c r="L6814" t="s">
        <v>25</v>
      </c>
      <c r="M6814" t="s">
        <v>6724</v>
      </c>
      <c r="N6814" t="s">
        <v>128</v>
      </c>
      <c r="O6814" t="s">
        <v>6026</v>
      </c>
      <c r="P6814" s="4">
        <v>27.216000000000001</v>
      </c>
      <c r="Q6814" s="4">
        <v>27.216000000000001</v>
      </c>
      <c r="R6814" s="4">
        <f t="shared" si="426"/>
        <v>0</v>
      </c>
      <c r="S6814" s="4">
        <f t="shared" si="427"/>
        <v>0</v>
      </c>
    </row>
    <row r="6815" spans="1:19" ht="15.6" x14ac:dyDescent="0.3">
      <c r="A6815" t="s">
        <v>6727</v>
      </c>
      <c r="B6815" s="1">
        <v>42713</v>
      </c>
      <c r="C6815" s="1">
        <v>42716</v>
      </c>
      <c r="D6815">
        <f t="shared" si="424"/>
        <v>2016</v>
      </c>
      <c r="E6815" t="str">
        <f t="shared" si="425"/>
        <v>Dec</v>
      </c>
      <c r="F6815" t="s">
        <v>20</v>
      </c>
      <c r="G6815" t="s">
        <v>1806</v>
      </c>
      <c r="H6815" s="2" t="s">
        <v>22</v>
      </c>
      <c r="I6815" t="s">
        <v>182</v>
      </c>
      <c r="J6815" t="s">
        <v>653</v>
      </c>
      <c r="K6815">
        <v>47201</v>
      </c>
      <c r="L6815" t="s">
        <v>25</v>
      </c>
      <c r="M6815" t="s">
        <v>6724</v>
      </c>
      <c r="N6815" t="s">
        <v>128</v>
      </c>
      <c r="O6815" t="s">
        <v>6026</v>
      </c>
      <c r="P6815" s="4">
        <v>34.020000000000003</v>
      </c>
      <c r="Q6815" s="4">
        <v>34.020000000000003</v>
      </c>
      <c r="R6815" s="4">
        <f t="shared" si="426"/>
        <v>0</v>
      </c>
      <c r="S6815" s="4">
        <f t="shared" si="427"/>
        <v>0</v>
      </c>
    </row>
    <row r="6816" spans="1:19" ht="15.6" x14ac:dyDescent="0.3">
      <c r="A6816" t="s">
        <v>6670</v>
      </c>
      <c r="B6816" s="1">
        <v>42502</v>
      </c>
      <c r="C6816" s="1">
        <v>42506</v>
      </c>
      <c r="D6816">
        <f t="shared" si="424"/>
        <v>2016</v>
      </c>
      <c r="E6816" t="str">
        <f t="shared" si="425"/>
        <v>May</v>
      </c>
      <c r="F6816" t="s">
        <v>37</v>
      </c>
      <c r="G6816" t="s">
        <v>3592</v>
      </c>
      <c r="H6816" s="2" t="s">
        <v>22</v>
      </c>
      <c r="I6816" t="s">
        <v>32</v>
      </c>
      <c r="J6816" t="s">
        <v>33</v>
      </c>
      <c r="K6816">
        <v>94122</v>
      </c>
      <c r="L6816" t="s">
        <v>34</v>
      </c>
      <c r="M6816" t="s">
        <v>6728</v>
      </c>
      <c r="N6816" t="s">
        <v>128</v>
      </c>
      <c r="O6816" t="s">
        <v>6026</v>
      </c>
      <c r="P6816" s="4">
        <v>25.68</v>
      </c>
      <c r="Q6816" s="4">
        <v>25.68</v>
      </c>
      <c r="R6816" s="4">
        <f t="shared" si="426"/>
        <v>0</v>
      </c>
      <c r="S6816" s="4">
        <f t="shared" si="427"/>
        <v>0</v>
      </c>
    </row>
    <row r="6817" spans="1:19" ht="15.6" x14ac:dyDescent="0.3">
      <c r="A6817" t="s">
        <v>6729</v>
      </c>
      <c r="B6817" s="1">
        <v>43462</v>
      </c>
      <c r="C6817" s="1">
        <v>43466</v>
      </c>
      <c r="D6817">
        <f t="shared" si="424"/>
        <v>2018</v>
      </c>
      <c r="E6817" t="str">
        <f t="shared" si="425"/>
        <v>Dec</v>
      </c>
      <c r="F6817" t="s">
        <v>37</v>
      </c>
      <c r="G6817" t="s">
        <v>1784</v>
      </c>
      <c r="H6817" s="2" t="s">
        <v>22</v>
      </c>
      <c r="I6817" t="s">
        <v>3845</v>
      </c>
      <c r="J6817" t="s">
        <v>1031</v>
      </c>
      <c r="K6817">
        <v>87105</v>
      </c>
      <c r="L6817" t="s">
        <v>34</v>
      </c>
      <c r="M6817" t="s">
        <v>6728</v>
      </c>
      <c r="N6817" t="s">
        <v>128</v>
      </c>
      <c r="O6817" t="s">
        <v>6026</v>
      </c>
      <c r="P6817" s="4">
        <v>4.28</v>
      </c>
      <c r="Q6817" s="4">
        <v>5</v>
      </c>
      <c r="R6817" s="4">
        <f t="shared" si="426"/>
        <v>-0.71999999999999975</v>
      </c>
      <c r="S6817" s="4">
        <f t="shared" si="427"/>
        <v>-0.10799999999999996</v>
      </c>
    </row>
    <row r="6818" spans="1:19" ht="15.6" x14ac:dyDescent="0.3">
      <c r="A6818" t="s">
        <v>6730</v>
      </c>
      <c r="B6818" s="1">
        <v>43184</v>
      </c>
      <c r="C6818" s="1">
        <v>43189</v>
      </c>
      <c r="D6818">
        <f t="shared" si="424"/>
        <v>2018</v>
      </c>
      <c r="E6818" t="str">
        <f t="shared" si="425"/>
        <v>Mar</v>
      </c>
      <c r="F6818" t="s">
        <v>67</v>
      </c>
      <c r="G6818" t="s">
        <v>1491</v>
      </c>
      <c r="H6818" s="2" t="s">
        <v>22</v>
      </c>
      <c r="I6818" t="s">
        <v>116</v>
      </c>
      <c r="J6818" t="s">
        <v>109</v>
      </c>
      <c r="K6818">
        <v>75081</v>
      </c>
      <c r="L6818" t="s">
        <v>25</v>
      </c>
      <c r="M6818" t="s">
        <v>6728</v>
      </c>
      <c r="N6818" t="s">
        <v>128</v>
      </c>
      <c r="O6818" t="s">
        <v>6026</v>
      </c>
      <c r="P6818" s="4">
        <v>6.8479999999999999</v>
      </c>
      <c r="Q6818" s="4">
        <v>5</v>
      </c>
      <c r="R6818" s="4">
        <f t="shared" si="426"/>
        <v>1.8479999999999999</v>
      </c>
      <c r="S6818" s="4">
        <f t="shared" si="427"/>
        <v>0.27719999999999995</v>
      </c>
    </row>
    <row r="6819" spans="1:19" x14ac:dyDescent="0.3">
      <c r="A6819" t="s">
        <v>3104</v>
      </c>
      <c r="B6819" s="1">
        <v>43354</v>
      </c>
      <c r="C6819" s="1">
        <v>43359</v>
      </c>
      <c r="D6819">
        <f t="shared" si="424"/>
        <v>2018</v>
      </c>
      <c r="E6819" t="str">
        <f t="shared" si="425"/>
        <v>Sep</v>
      </c>
      <c r="F6819" t="s">
        <v>37</v>
      </c>
      <c r="G6819" t="s">
        <v>3105</v>
      </c>
      <c r="H6819" t="s">
        <v>105</v>
      </c>
      <c r="I6819" t="s">
        <v>113</v>
      </c>
      <c r="J6819" t="s">
        <v>109</v>
      </c>
      <c r="K6819">
        <v>77070</v>
      </c>
      <c r="L6819" t="s">
        <v>25</v>
      </c>
      <c r="M6819" t="s">
        <v>6728</v>
      </c>
      <c r="N6819" t="s">
        <v>128</v>
      </c>
      <c r="O6819" t="s">
        <v>6026</v>
      </c>
      <c r="P6819" s="4">
        <v>10.272</v>
      </c>
      <c r="Q6819" s="4">
        <v>10.272</v>
      </c>
      <c r="R6819" s="4">
        <f t="shared" si="426"/>
        <v>0</v>
      </c>
      <c r="S6819" s="4">
        <f t="shared" si="427"/>
        <v>0</v>
      </c>
    </row>
    <row r="6820" spans="1:19" ht="15.6" x14ac:dyDescent="0.3">
      <c r="A6820" t="s">
        <v>149</v>
      </c>
      <c r="B6820" s="1">
        <v>43262</v>
      </c>
      <c r="C6820" s="1">
        <v>43264</v>
      </c>
      <c r="D6820">
        <f t="shared" si="424"/>
        <v>2018</v>
      </c>
      <c r="E6820" t="str">
        <f t="shared" si="425"/>
        <v>Jun</v>
      </c>
      <c r="F6820" t="s">
        <v>67</v>
      </c>
      <c r="G6820" t="s">
        <v>150</v>
      </c>
      <c r="H6820" s="2" t="s">
        <v>22</v>
      </c>
      <c r="I6820" t="s">
        <v>69</v>
      </c>
      <c r="J6820" t="s">
        <v>70</v>
      </c>
      <c r="K6820">
        <v>98103</v>
      </c>
      <c r="L6820" t="s">
        <v>34</v>
      </c>
      <c r="M6820" t="s">
        <v>6731</v>
      </c>
      <c r="N6820" t="s">
        <v>128</v>
      </c>
      <c r="O6820" t="s">
        <v>6026</v>
      </c>
      <c r="P6820" s="4">
        <v>37.94</v>
      </c>
      <c r="Q6820" s="4">
        <v>37.94</v>
      </c>
      <c r="R6820" s="4">
        <f t="shared" si="426"/>
        <v>0</v>
      </c>
      <c r="S6820" s="4">
        <f t="shared" si="427"/>
        <v>0</v>
      </c>
    </row>
    <row r="6821" spans="1:19" ht="15.6" x14ac:dyDescent="0.3">
      <c r="A6821" t="s">
        <v>6732</v>
      </c>
      <c r="B6821" s="1">
        <v>42832</v>
      </c>
      <c r="C6821" s="1">
        <v>42834</v>
      </c>
      <c r="D6821">
        <f t="shared" si="424"/>
        <v>2017</v>
      </c>
      <c r="E6821" t="str">
        <f t="shared" si="425"/>
        <v>Apr</v>
      </c>
      <c r="F6821" t="s">
        <v>20</v>
      </c>
      <c r="G6821" t="s">
        <v>2963</v>
      </c>
      <c r="H6821" s="2" t="s">
        <v>22</v>
      </c>
      <c r="I6821" t="s">
        <v>419</v>
      </c>
      <c r="J6821" t="s">
        <v>144</v>
      </c>
      <c r="K6821">
        <v>8701</v>
      </c>
      <c r="L6821" t="s">
        <v>54</v>
      </c>
      <c r="M6821" t="s">
        <v>6731</v>
      </c>
      <c r="N6821" t="s">
        <v>128</v>
      </c>
      <c r="O6821" t="s">
        <v>6026</v>
      </c>
      <c r="P6821" s="4">
        <v>37.94</v>
      </c>
      <c r="Q6821" s="4">
        <v>37.94</v>
      </c>
      <c r="R6821" s="4">
        <f t="shared" si="426"/>
        <v>0</v>
      </c>
      <c r="S6821" s="4">
        <f t="shared" si="427"/>
        <v>0</v>
      </c>
    </row>
    <row r="6822" spans="1:19" x14ac:dyDescent="0.3">
      <c r="A6822" t="s">
        <v>2181</v>
      </c>
      <c r="B6822" s="1">
        <v>43036</v>
      </c>
      <c r="C6822" s="1">
        <v>43042</v>
      </c>
      <c r="D6822">
        <f t="shared" si="424"/>
        <v>2017</v>
      </c>
      <c r="E6822" t="str">
        <f t="shared" si="425"/>
        <v>Oct</v>
      </c>
      <c r="F6822" t="s">
        <v>37</v>
      </c>
      <c r="G6822" t="s">
        <v>1136</v>
      </c>
      <c r="H6822" t="s">
        <v>51</v>
      </c>
      <c r="I6822" t="s">
        <v>976</v>
      </c>
      <c r="J6822" t="s">
        <v>144</v>
      </c>
      <c r="K6822">
        <v>7109</v>
      </c>
      <c r="L6822" t="s">
        <v>54</v>
      </c>
      <c r="M6822" t="s">
        <v>6731</v>
      </c>
      <c r="N6822" t="s">
        <v>128</v>
      </c>
      <c r="O6822" t="s">
        <v>6026</v>
      </c>
      <c r="P6822" s="4">
        <v>56.91</v>
      </c>
      <c r="Q6822" s="4">
        <v>56.91</v>
      </c>
      <c r="R6822" s="4">
        <f t="shared" si="426"/>
        <v>0</v>
      </c>
      <c r="S6822" s="4">
        <f t="shared" si="427"/>
        <v>0</v>
      </c>
    </row>
    <row r="6823" spans="1:19" ht="15.6" x14ac:dyDescent="0.3">
      <c r="A6823" t="s">
        <v>3299</v>
      </c>
      <c r="B6823" s="1">
        <v>43355</v>
      </c>
      <c r="C6823" s="1">
        <v>43358</v>
      </c>
      <c r="D6823">
        <f t="shared" si="424"/>
        <v>2018</v>
      </c>
      <c r="E6823" t="str">
        <f t="shared" si="425"/>
        <v>Sep</v>
      </c>
      <c r="F6823" t="s">
        <v>20</v>
      </c>
      <c r="G6823" t="s">
        <v>3300</v>
      </c>
      <c r="H6823" s="2" t="s">
        <v>22</v>
      </c>
      <c r="I6823" t="s">
        <v>394</v>
      </c>
      <c r="J6823" t="s">
        <v>140</v>
      </c>
      <c r="K6823">
        <v>21215</v>
      </c>
      <c r="L6823" t="s">
        <v>54</v>
      </c>
      <c r="M6823" t="s">
        <v>6731</v>
      </c>
      <c r="N6823" t="s">
        <v>128</v>
      </c>
      <c r="O6823" t="s">
        <v>6026</v>
      </c>
      <c r="P6823" s="4">
        <v>94.85</v>
      </c>
      <c r="Q6823" s="4">
        <v>94.85</v>
      </c>
      <c r="R6823" s="4">
        <f t="shared" si="426"/>
        <v>0</v>
      </c>
      <c r="S6823" s="4">
        <f t="shared" si="427"/>
        <v>0</v>
      </c>
    </row>
    <row r="6824" spans="1:19" x14ac:dyDescent="0.3">
      <c r="A6824" t="s">
        <v>6229</v>
      </c>
      <c r="B6824" s="1">
        <v>43405</v>
      </c>
      <c r="C6824" s="1">
        <v>43408</v>
      </c>
      <c r="D6824">
        <f t="shared" si="424"/>
        <v>2018</v>
      </c>
      <c r="E6824" t="str">
        <f t="shared" si="425"/>
        <v>Nov</v>
      </c>
      <c r="F6824" t="s">
        <v>67</v>
      </c>
      <c r="G6824" t="s">
        <v>1228</v>
      </c>
      <c r="H6824" t="s">
        <v>105</v>
      </c>
      <c r="I6824" t="s">
        <v>313</v>
      </c>
      <c r="J6824" t="s">
        <v>314</v>
      </c>
      <c r="K6824">
        <v>2149</v>
      </c>
      <c r="L6824" t="s">
        <v>54</v>
      </c>
      <c r="M6824" t="s">
        <v>6731</v>
      </c>
      <c r="N6824" t="s">
        <v>128</v>
      </c>
      <c r="O6824" t="s">
        <v>6026</v>
      </c>
      <c r="P6824" s="4">
        <v>189.7</v>
      </c>
      <c r="Q6824" s="4">
        <f>P6824-17</f>
        <v>172.7</v>
      </c>
      <c r="R6824" s="4">
        <f t="shared" si="426"/>
        <v>17</v>
      </c>
      <c r="S6824" s="4">
        <f t="shared" si="427"/>
        <v>2.5499999999999998</v>
      </c>
    </row>
    <row r="6825" spans="1:19" ht="15.6" x14ac:dyDescent="0.3">
      <c r="A6825" t="s">
        <v>3635</v>
      </c>
      <c r="B6825" s="1">
        <v>42096</v>
      </c>
      <c r="C6825" s="1">
        <v>42102</v>
      </c>
      <c r="D6825">
        <f t="shared" si="424"/>
        <v>2015</v>
      </c>
      <c r="E6825" t="str">
        <f t="shared" si="425"/>
        <v>Apr</v>
      </c>
      <c r="F6825" t="s">
        <v>37</v>
      </c>
      <c r="G6825" t="s">
        <v>2202</v>
      </c>
      <c r="H6825" s="2" t="s">
        <v>22</v>
      </c>
      <c r="I6825" t="s">
        <v>1837</v>
      </c>
      <c r="J6825" t="s">
        <v>183</v>
      </c>
      <c r="K6825">
        <v>30605</v>
      </c>
      <c r="L6825" t="s">
        <v>44</v>
      </c>
      <c r="M6825" t="s">
        <v>6733</v>
      </c>
      <c r="N6825" t="s">
        <v>128</v>
      </c>
      <c r="O6825" t="s">
        <v>6026</v>
      </c>
      <c r="P6825" s="4">
        <v>15.84</v>
      </c>
      <c r="Q6825" s="4">
        <v>18</v>
      </c>
      <c r="R6825" s="4">
        <f t="shared" si="426"/>
        <v>-2.16</v>
      </c>
      <c r="S6825" s="4">
        <f t="shared" si="427"/>
        <v>-0.32400000000000001</v>
      </c>
    </row>
    <row r="6826" spans="1:19" ht="15.6" x14ac:dyDescent="0.3">
      <c r="A6826" t="s">
        <v>6734</v>
      </c>
      <c r="B6826" s="1">
        <v>42559</v>
      </c>
      <c r="C6826" s="1">
        <v>42559</v>
      </c>
      <c r="D6826">
        <f t="shared" si="424"/>
        <v>2016</v>
      </c>
      <c r="E6826" t="str">
        <f t="shared" si="425"/>
        <v>Jul</v>
      </c>
      <c r="F6826" t="s">
        <v>30</v>
      </c>
      <c r="G6826" t="s">
        <v>2960</v>
      </c>
      <c r="H6826" s="2" t="s">
        <v>22</v>
      </c>
      <c r="I6826" t="s">
        <v>113</v>
      </c>
      <c r="J6826" t="s">
        <v>109</v>
      </c>
      <c r="K6826">
        <v>77070</v>
      </c>
      <c r="L6826" t="s">
        <v>25</v>
      </c>
      <c r="M6826" t="s">
        <v>6733</v>
      </c>
      <c r="N6826" t="s">
        <v>128</v>
      </c>
      <c r="O6826" t="s">
        <v>6026</v>
      </c>
      <c r="P6826" s="4">
        <v>21.12</v>
      </c>
      <c r="Q6826" s="4">
        <v>18</v>
      </c>
      <c r="R6826" s="4">
        <f t="shared" si="426"/>
        <v>3.120000000000001</v>
      </c>
      <c r="S6826" s="4">
        <f t="shared" si="427"/>
        <v>0.46800000000000014</v>
      </c>
    </row>
    <row r="6827" spans="1:19" x14ac:dyDescent="0.3">
      <c r="A6827" t="s">
        <v>911</v>
      </c>
      <c r="B6827" s="1">
        <v>42705</v>
      </c>
      <c r="C6827" s="1">
        <v>42709</v>
      </c>
      <c r="D6827">
        <f t="shared" si="424"/>
        <v>2016</v>
      </c>
      <c r="E6827" t="str">
        <f t="shared" si="425"/>
        <v>Dec</v>
      </c>
      <c r="F6827" t="s">
        <v>67</v>
      </c>
      <c r="G6827" t="s">
        <v>912</v>
      </c>
      <c r="H6827" t="s">
        <v>51</v>
      </c>
      <c r="I6827" t="s">
        <v>69</v>
      </c>
      <c r="J6827" t="s">
        <v>70</v>
      </c>
      <c r="K6827">
        <v>98105</v>
      </c>
      <c r="L6827" t="s">
        <v>34</v>
      </c>
      <c r="M6827" t="s">
        <v>6735</v>
      </c>
      <c r="N6827" t="s">
        <v>128</v>
      </c>
      <c r="O6827" t="s">
        <v>6026</v>
      </c>
      <c r="P6827" s="4">
        <v>32.4</v>
      </c>
      <c r="Q6827" s="4">
        <v>32.4</v>
      </c>
      <c r="R6827" s="4">
        <f t="shared" si="426"/>
        <v>0</v>
      </c>
      <c r="S6827" s="4">
        <f t="shared" si="427"/>
        <v>0</v>
      </c>
    </row>
    <row r="6828" spans="1:19" ht="15.6" x14ac:dyDescent="0.3">
      <c r="A6828" t="s">
        <v>4320</v>
      </c>
      <c r="B6828" s="1">
        <v>43365</v>
      </c>
      <c r="C6828" s="1">
        <v>43370</v>
      </c>
      <c r="D6828">
        <f t="shared" si="424"/>
        <v>2018</v>
      </c>
      <c r="E6828" t="str">
        <f t="shared" si="425"/>
        <v>Sep</v>
      </c>
      <c r="F6828" t="s">
        <v>37</v>
      </c>
      <c r="G6828" t="s">
        <v>4321</v>
      </c>
      <c r="H6828" s="2" t="s">
        <v>22</v>
      </c>
      <c r="I6828" t="s">
        <v>515</v>
      </c>
      <c r="J6828" t="s">
        <v>183</v>
      </c>
      <c r="K6828">
        <v>30080</v>
      </c>
      <c r="L6828" t="s">
        <v>44</v>
      </c>
      <c r="M6828" t="s">
        <v>6735</v>
      </c>
      <c r="N6828" t="s">
        <v>128</v>
      </c>
      <c r="O6828" t="s">
        <v>6026</v>
      </c>
      <c r="P6828" s="4">
        <v>12.96</v>
      </c>
      <c r="Q6828" s="4">
        <v>12.96</v>
      </c>
      <c r="R6828" s="4">
        <f t="shared" si="426"/>
        <v>0</v>
      </c>
      <c r="S6828" s="4">
        <f t="shared" si="427"/>
        <v>0</v>
      </c>
    </row>
    <row r="6829" spans="1:19" x14ac:dyDescent="0.3">
      <c r="A6829" t="s">
        <v>4577</v>
      </c>
      <c r="B6829" s="1">
        <v>42518</v>
      </c>
      <c r="C6829" s="1">
        <v>42523</v>
      </c>
      <c r="D6829">
        <f t="shared" si="424"/>
        <v>2016</v>
      </c>
      <c r="E6829" t="str">
        <f t="shared" si="425"/>
        <v>May</v>
      </c>
      <c r="F6829" t="s">
        <v>37</v>
      </c>
      <c r="G6829" t="s">
        <v>1039</v>
      </c>
      <c r="H6829" t="s">
        <v>51</v>
      </c>
      <c r="I6829" t="s">
        <v>1298</v>
      </c>
      <c r="J6829" t="s">
        <v>62</v>
      </c>
      <c r="K6829">
        <v>14609</v>
      </c>
      <c r="L6829" t="s">
        <v>54</v>
      </c>
      <c r="M6829" t="s">
        <v>6735</v>
      </c>
      <c r="N6829" t="s">
        <v>128</v>
      </c>
      <c r="O6829" t="s">
        <v>6026</v>
      </c>
      <c r="P6829" s="4">
        <v>45.36</v>
      </c>
      <c r="Q6829" s="4">
        <v>45.36</v>
      </c>
      <c r="R6829" s="4">
        <f t="shared" si="426"/>
        <v>0</v>
      </c>
      <c r="S6829" s="4">
        <f t="shared" si="427"/>
        <v>0</v>
      </c>
    </row>
    <row r="6830" spans="1:19" ht="15.6" x14ac:dyDescent="0.3">
      <c r="A6830" t="s">
        <v>2433</v>
      </c>
      <c r="B6830" s="1">
        <v>42710</v>
      </c>
      <c r="C6830" s="1">
        <v>42714</v>
      </c>
      <c r="D6830">
        <f t="shared" si="424"/>
        <v>2016</v>
      </c>
      <c r="E6830" t="str">
        <f t="shared" si="425"/>
        <v>Dec</v>
      </c>
      <c r="F6830" t="s">
        <v>37</v>
      </c>
      <c r="G6830" t="s">
        <v>2434</v>
      </c>
      <c r="H6830" s="2" t="s">
        <v>22</v>
      </c>
      <c r="I6830" t="s">
        <v>61</v>
      </c>
      <c r="J6830" t="s">
        <v>62</v>
      </c>
      <c r="K6830">
        <v>10009</v>
      </c>
      <c r="L6830" t="s">
        <v>54</v>
      </c>
      <c r="M6830" t="s">
        <v>6735</v>
      </c>
      <c r="N6830" t="s">
        <v>128</v>
      </c>
      <c r="O6830" t="s">
        <v>6026</v>
      </c>
      <c r="P6830" s="4">
        <v>6.48</v>
      </c>
      <c r="Q6830" s="4">
        <v>5</v>
      </c>
      <c r="R6830" s="4">
        <f t="shared" si="426"/>
        <v>1.4800000000000004</v>
      </c>
      <c r="S6830" s="4">
        <f t="shared" si="427"/>
        <v>0.22200000000000006</v>
      </c>
    </row>
    <row r="6831" spans="1:19" x14ac:dyDescent="0.3">
      <c r="A6831" t="s">
        <v>3416</v>
      </c>
      <c r="B6831" s="1">
        <v>42415</v>
      </c>
      <c r="C6831" s="1">
        <v>42418</v>
      </c>
      <c r="D6831">
        <f t="shared" si="424"/>
        <v>2016</v>
      </c>
      <c r="E6831" t="str">
        <f t="shared" si="425"/>
        <v>Feb</v>
      </c>
      <c r="F6831" t="s">
        <v>67</v>
      </c>
      <c r="G6831" t="s">
        <v>1877</v>
      </c>
      <c r="H6831" t="s">
        <v>105</v>
      </c>
      <c r="I6831" t="s">
        <v>47</v>
      </c>
      <c r="J6831" t="s">
        <v>33</v>
      </c>
      <c r="K6831">
        <v>90004</v>
      </c>
      <c r="L6831" t="s">
        <v>34</v>
      </c>
      <c r="M6831" t="s">
        <v>6736</v>
      </c>
      <c r="N6831" t="s">
        <v>128</v>
      </c>
      <c r="O6831" t="s">
        <v>6026</v>
      </c>
      <c r="P6831" s="4">
        <v>13.36</v>
      </c>
      <c r="Q6831" s="4">
        <v>13.36</v>
      </c>
      <c r="R6831" s="4">
        <f t="shared" si="426"/>
        <v>0</v>
      </c>
      <c r="S6831" s="4">
        <f t="shared" si="427"/>
        <v>0</v>
      </c>
    </row>
    <row r="6832" spans="1:19" ht="15.6" x14ac:dyDescent="0.3">
      <c r="A6832" t="s">
        <v>3927</v>
      </c>
      <c r="B6832" s="1">
        <v>42371</v>
      </c>
      <c r="C6832" s="1">
        <v>42373</v>
      </c>
      <c r="D6832">
        <f t="shared" si="424"/>
        <v>2016</v>
      </c>
      <c r="E6832" t="str">
        <f t="shared" si="425"/>
        <v>Jan</v>
      </c>
      <c r="F6832" t="s">
        <v>67</v>
      </c>
      <c r="G6832" t="s">
        <v>508</v>
      </c>
      <c r="H6832" s="2" t="s">
        <v>22</v>
      </c>
      <c r="I6832" t="s">
        <v>466</v>
      </c>
      <c r="J6832" t="s">
        <v>53</v>
      </c>
      <c r="K6832">
        <v>19711</v>
      </c>
      <c r="L6832" t="s">
        <v>54</v>
      </c>
      <c r="M6832" t="s">
        <v>6736</v>
      </c>
      <c r="N6832" t="s">
        <v>128</v>
      </c>
      <c r="O6832" t="s">
        <v>6026</v>
      </c>
      <c r="P6832" s="4">
        <v>20.04</v>
      </c>
      <c r="Q6832" s="4">
        <v>18</v>
      </c>
      <c r="R6832" s="4">
        <f t="shared" si="426"/>
        <v>2.0399999999999991</v>
      </c>
      <c r="S6832" s="4">
        <f t="shared" si="427"/>
        <v>0.30599999999999988</v>
      </c>
    </row>
    <row r="6833" spans="1:19" x14ac:dyDescent="0.3">
      <c r="A6833" t="s">
        <v>4941</v>
      </c>
      <c r="B6833" s="1">
        <v>42750</v>
      </c>
      <c r="C6833" s="1">
        <v>42756</v>
      </c>
      <c r="D6833">
        <f t="shared" si="424"/>
        <v>2017</v>
      </c>
      <c r="E6833" t="str">
        <f t="shared" si="425"/>
        <v>Jan</v>
      </c>
      <c r="F6833" t="s">
        <v>37</v>
      </c>
      <c r="G6833" t="s">
        <v>1409</v>
      </c>
      <c r="H6833" t="s">
        <v>51</v>
      </c>
      <c r="I6833" t="s">
        <v>61</v>
      </c>
      <c r="J6833" t="s">
        <v>62</v>
      </c>
      <c r="K6833">
        <v>10011</v>
      </c>
      <c r="L6833" t="s">
        <v>54</v>
      </c>
      <c r="M6833" t="s">
        <v>6736</v>
      </c>
      <c r="N6833" t="s">
        <v>128</v>
      </c>
      <c r="O6833" t="s">
        <v>6026</v>
      </c>
      <c r="P6833" s="4">
        <v>60.12</v>
      </c>
      <c r="Q6833" s="4">
        <v>60.12</v>
      </c>
      <c r="R6833" s="4">
        <f t="shared" si="426"/>
        <v>0</v>
      </c>
      <c r="S6833" s="4">
        <f t="shared" si="427"/>
        <v>0</v>
      </c>
    </row>
    <row r="6834" spans="1:19" x14ac:dyDescent="0.3">
      <c r="A6834" t="s">
        <v>6737</v>
      </c>
      <c r="B6834" s="1">
        <v>43065</v>
      </c>
      <c r="C6834" s="1">
        <v>43067</v>
      </c>
      <c r="D6834">
        <f t="shared" si="424"/>
        <v>2017</v>
      </c>
      <c r="E6834" t="str">
        <f t="shared" si="425"/>
        <v>Nov</v>
      </c>
      <c r="F6834" t="s">
        <v>20</v>
      </c>
      <c r="G6834" t="s">
        <v>1683</v>
      </c>
      <c r="H6834" t="s">
        <v>51</v>
      </c>
      <c r="I6834" t="s">
        <v>6738</v>
      </c>
      <c r="J6834" t="s">
        <v>310</v>
      </c>
      <c r="K6834">
        <v>6484</v>
      </c>
      <c r="L6834" t="s">
        <v>54</v>
      </c>
      <c r="M6834" t="s">
        <v>6736</v>
      </c>
      <c r="N6834" t="s">
        <v>128</v>
      </c>
      <c r="O6834" t="s">
        <v>6026</v>
      </c>
      <c r="P6834" s="4">
        <v>13.36</v>
      </c>
      <c r="Q6834" s="4">
        <v>13.36</v>
      </c>
      <c r="R6834" s="4">
        <f t="shared" si="426"/>
        <v>0</v>
      </c>
      <c r="S6834" s="4">
        <f t="shared" si="427"/>
        <v>0</v>
      </c>
    </row>
    <row r="6835" spans="1:19" ht="15.6" x14ac:dyDescent="0.3">
      <c r="A6835" t="s">
        <v>6739</v>
      </c>
      <c r="B6835" s="1">
        <v>43427</v>
      </c>
      <c r="C6835" s="1">
        <v>43431</v>
      </c>
      <c r="D6835">
        <f t="shared" si="424"/>
        <v>2018</v>
      </c>
      <c r="E6835" t="str">
        <f t="shared" si="425"/>
        <v>Nov</v>
      </c>
      <c r="F6835" t="s">
        <v>37</v>
      </c>
      <c r="G6835" t="s">
        <v>2348</v>
      </c>
      <c r="H6835" s="2" t="s">
        <v>22</v>
      </c>
      <c r="I6835" t="s">
        <v>23</v>
      </c>
      <c r="J6835" t="s">
        <v>24</v>
      </c>
      <c r="K6835">
        <v>60623</v>
      </c>
      <c r="L6835" t="s">
        <v>25</v>
      </c>
      <c r="M6835" t="s">
        <v>6736</v>
      </c>
      <c r="N6835" t="s">
        <v>128</v>
      </c>
      <c r="O6835" t="s">
        <v>6026</v>
      </c>
      <c r="P6835" s="4">
        <v>10.688000000000001</v>
      </c>
      <c r="Q6835" s="4">
        <v>18</v>
      </c>
      <c r="R6835" s="4">
        <f t="shared" si="426"/>
        <v>-7.3119999999999994</v>
      </c>
      <c r="S6835" s="4">
        <f t="shared" si="427"/>
        <v>-1.0967999999999998</v>
      </c>
    </row>
    <row r="6836" spans="1:19" ht="15.6" x14ac:dyDescent="0.3">
      <c r="A6836" t="s">
        <v>6740</v>
      </c>
      <c r="B6836" s="1">
        <v>43460</v>
      </c>
      <c r="C6836" s="1">
        <v>43466</v>
      </c>
      <c r="D6836">
        <f t="shared" si="424"/>
        <v>2018</v>
      </c>
      <c r="E6836" t="str">
        <f t="shared" si="425"/>
        <v>Dec</v>
      </c>
      <c r="F6836" t="s">
        <v>37</v>
      </c>
      <c r="G6836" t="s">
        <v>782</v>
      </c>
      <c r="H6836" s="2" t="s">
        <v>22</v>
      </c>
      <c r="I6836" t="s">
        <v>1613</v>
      </c>
      <c r="J6836" t="s">
        <v>109</v>
      </c>
      <c r="K6836">
        <v>79762</v>
      </c>
      <c r="L6836" t="s">
        <v>25</v>
      </c>
      <c r="M6836" t="s">
        <v>6736</v>
      </c>
      <c r="N6836" t="s">
        <v>128</v>
      </c>
      <c r="O6836" t="s">
        <v>6026</v>
      </c>
      <c r="P6836" s="4">
        <v>16.032</v>
      </c>
      <c r="Q6836" s="4">
        <v>18</v>
      </c>
      <c r="R6836" s="4">
        <f t="shared" si="426"/>
        <v>-1.968</v>
      </c>
      <c r="S6836" s="4">
        <f t="shared" si="427"/>
        <v>-0.29519999999999996</v>
      </c>
    </row>
    <row r="6837" spans="1:19" x14ac:dyDescent="0.3">
      <c r="A6837" t="s">
        <v>6741</v>
      </c>
      <c r="B6837" s="1">
        <v>42840</v>
      </c>
      <c r="C6837" s="1">
        <v>42842</v>
      </c>
      <c r="D6837">
        <f t="shared" si="424"/>
        <v>2017</v>
      </c>
      <c r="E6837" t="str">
        <f t="shared" si="425"/>
        <v>Apr</v>
      </c>
      <c r="F6837" t="s">
        <v>67</v>
      </c>
      <c r="G6837" t="s">
        <v>332</v>
      </c>
      <c r="H6837" t="s">
        <v>51</v>
      </c>
      <c r="I6837" t="s">
        <v>39</v>
      </c>
      <c r="J6837" t="s">
        <v>33</v>
      </c>
      <c r="K6837">
        <v>92105</v>
      </c>
      <c r="L6837" t="s">
        <v>34</v>
      </c>
      <c r="M6837" t="s">
        <v>6742</v>
      </c>
      <c r="N6837" t="s">
        <v>128</v>
      </c>
      <c r="O6837" t="s">
        <v>6026</v>
      </c>
      <c r="P6837" s="4">
        <v>143.69999999999999</v>
      </c>
      <c r="Q6837" s="4">
        <v>143.69999999999999</v>
      </c>
      <c r="R6837" s="4">
        <f t="shared" si="426"/>
        <v>0</v>
      </c>
      <c r="S6837" s="4">
        <f t="shared" si="427"/>
        <v>0</v>
      </c>
    </row>
    <row r="6838" spans="1:19" x14ac:dyDescent="0.3">
      <c r="A6838" t="s">
        <v>3889</v>
      </c>
      <c r="B6838" s="1">
        <v>43092</v>
      </c>
      <c r="C6838" s="1">
        <v>43099</v>
      </c>
      <c r="D6838">
        <f t="shared" si="424"/>
        <v>2017</v>
      </c>
      <c r="E6838" t="str">
        <f t="shared" si="425"/>
        <v>Dec</v>
      </c>
      <c r="F6838" t="s">
        <v>37</v>
      </c>
      <c r="G6838" t="s">
        <v>605</v>
      </c>
      <c r="H6838" t="s">
        <v>51</v>
      </c>
      <c r="I6838" t="s">
        <v>69</v>
      </c>
      <c r="J6838" t="s">
        <v>70</v>
      </c>
      <c r="K6838">
        <v>98103</v>
      </c>
      <c r="L6838" t="s">
        <v>34</v>
      </c>
      <c r="M6838" t="s">
        <v>6742</v>
      </c>
      <c r="N6838" t="s">
        <v>128</v>
      </c>
      <c r="O6838" t="s">
        <v>6026</v>
      </c>
      <c r="P6838" s="4">
        <v>47.9</v>
      </c>
      <c r="Q6838" s="4">
        <v>47.9</v>
      </c>
      <c r="R6838" s="4">
        <f t="shared" si="426"/>
        <v>0</v>
      </c>
      <c r="S6838" s="4">
        <f t="shared" si="427"/>
        <v>0</v>
      </c>
    </row>
    <row r="6839" spans="1:19" ht="15.6" x14ac:dyDescent="0.3">
      <c r="A6839" t="s">
        <v>3850</v>
      </c>
      <c r="B6839" s="1">
        <v>43361</v>
      </c>
      <c r="C6839" s="1">
        <v>43366</v>
      </c>
      <c r="D6839">
        <f t="shared" si="424"/>
        <v>2018</v>
      </c>
      <c r="E6839" t="str">
        <f t="shared" si="425"/>
        <v>Sep</v>
      </c>
      <c r="F6839" t="s">
        <v>37</v>
      </c>
      <c r="G6839" t="s">
        <v>572</v>
      </c>
      <c r="H6839" s="2" t="s">
        <v>22</v>
      </c>
      <c r="I6839" t="s">
        <v>32</v>
      </c>
      <c r="J6839" t="s">
        <v>33</v>
      </c>
      <c r="K6839">
        <v>94122</v>
      </c>
      <c r="L6839" t="s">
        <v>34</v>
      </c>
      <c r="M6839" t="s">
        <v>6742</v>
      </c>
      <c r="N6839" t="s">
        <v>128</v>
      </c>
      <c r="O6839" t="s">
        <v>6026</v>
      </c>
      <c r="P6839" s="4">
        <v>143.69999999999999</v>
      </c>
      <c r="Q6839" s="4">
        <v>143.69999999999999</v>
      </c>
      <c r="R6839" s="4">
        <f t="shared" si="426"/>
        <v>0</v>
      </c>
      <c r="S6839" s="4">
        <f t="shared" si="427"/>
        <v>0</v>
      </c>
    </row>
    <row r="6840" spans="1:19" x14ac:dyDescent="0.3">
      <c r="A6840" t="s">
        <v>6743</v>
      </c>
      <c r="B6840" s="1">
        <v>42879</v>
      </c>
      <c r="C6840" s="1">
        <v>42879</v>
      </c>
      <c r="D6840">
        <f t="shared" si="424"/>
        <v>2017</v>
      </c>
      <c r="E6840" t="str">
        <f t="shared" si="425"/>
        <v>May</v>
      </c>
      <c r="F6840" t="s">
        <v>30</v>
      </c>
      <c r="G6840" t="s">
        <v>846</v>
      </c>
      <c r="H6840" t="s">
        <v>51</v>
      </c>
      <c r="I6840" t="s">
        <v>3236</v>
      </c>
      <c r="J6840" t="s">
        <v>158</v>
      </c>
      <c r="K6840">
        <v>23602</v>
      </c>
      <c r="L6840" t="s">
        <v>44</v>
      </c>
      <c r="M6840" t="s">
        <v>6742</v>
      </c>
      <c r="N6840" t="s">
        <v>128</v>
      </c>
      <c r="O6840" t="s">
        <v>6026</v>
      </c>
      <c r="P6840" s="4">
        <v>191.6</v>
      </c>
      <c r="Q6840" s="4">
        <f>P6840-17</f>
        <v>174.6</v>
      </c>
      <c r="R6840" s="4">
        <f t="shared" si="426"/>
        <v>17</v>
      </c>
      <c r="S6840" s="4">
        <f t="shared" si="427"/>
        <v>2.5499999999999998</v>
      </c>
    </row>
    <row r="6841" spans="1:19" x14ac:dyDescent="0.3">
      <c r="A6841" t="s">
        <v>3309</v>
      </c>
      <c r="B6841" s="1">
        <v>42864</v>
      </c>
      <c r="C6841" s="1">
        <v>42868</v>
      </c>
      <c r="D6841">
        <f t="shared" si="424"/>
        <v>2017</v>
      </c>
      <c r="E6841" t="str">
        <f t="shared" si="425"/>
        <v>May</v>
      </c>
      <c r="F6841" t="s">
        <v>37</v>
      </c>
      <c r="G6841" t="s">
        <v>298</v>
      </c>
      <c r="H6841" t="s">
        <v>51</v>
      </c>
      <c r="I6841" t="s">
        <v>1207</v>
      </c>
      <c r="J6841" t="s">
        <v>109</v>
      </c>
      <c r="K6841">
        <v>78745</v>
      </c>
      <c r="L6841" t="s">
        <v>25</v>
      </c>
      <c r="M6841" t="s">
        <v>6742</v>
      </c>
      <c r="N6841" t="s">
        <v>128</v>
      </c>
      <c r="O6841" t="s">
        <v>6026</v>
      </c>
      <c r="P6841" s="4">
        <v>76.64</v>
      </c>
      <c r="Q6841" s="4">
        <v>76.64</v>
      </c>
      <c r="R6841" s="4">
        <f t="shared" si="426"/>
        <v>0</v>
      </c>
      <c r="S6841" s="4">
        <f t="shared" si="427"/>
        <v>0</v>
      </c>
    </row>
    <row r="6842" spans="1:19" ht="15.6" x14ac:dyDescent="0.3">
      <c r="A6842" t="s">
        <v>1110</v>
      </c>
      <c r="B6842" s="1">
        <v>42134</v>
      </c>
      <c r="C6842" s="1">
        <v>42139</v>
      </c>
      <c r="D6842">
        <f t="shared" si="424"/>
        <v>2015</v>
      </c>
      <c r="E6842" t="str">
        <f t="shared" si="425"/>
        <v>May</v>
      </c>
      <c r="F6842" t="s">
        <v>37</v>
      </c>
      <c r="G6842" t="s">
        <v>382</v>
      </c>
      <c r="H6842" s="2" t="s">
        <v>22</v>
      </c>
      <c r="I6842" t="s">
        <v>131</v>
      </c>
      <c r="J6842" t="s">
        <v>33</v>
      </c>
      <c r="K6842">
        <v>95123</v>
      </c>
      <c r="L6842" t="s">
        <v>34</v>
      </c>
      <c r="M6842" t="s">
        <v>6744</v>
      </c>
      <c r="N6842" t="s">
        <v>128</v>
      </c>
      <c r="O6842" t="s">
        <v>6026</v>
      </c>
      <c r="P6842" s="4">
        <v>39.96</v>
      </c>
      <c r="Q6842" s="4">
        <v>39.96</v>
      </c>
      <c r="R6842" s="4">
        <f t="shared" si="426"/>
        <v>0</v>
      </c>
      <c r="S6842" s="4">
        <f t="shared" si="427"/>
        <v>0</v>
      </c>
    </row>
    <row r="6843" spans="1:19" x14ac:dyDescent="0.3">
      <c r="A6843" t="s">
        <v>686</v>
      </c>
      <c r="B6843" s="1">
        <v>43043</v>
      </c>
      <c r="C6843" s="1">
        <v>43045</v>
      </c>
      <c r="D6843">
        <f t="shared" si="424"/>
        <v>2017</v>
      </c>
      <c r="E6843" t="str">
        <f t="shared" si="425"/>
        <v>Nov</v>
      </c>
      <c r="F6843" t="s">
        <v>67</v>
      </c>
      <c r="G6843" t="s">
        <v>687</v>
      </c>
      <c r="H6843" t="s">
        <v>51</v>
      </c>
      <c r="I6843" t="s">
        <v>688</v>
      </c>
      <c r="J6843" t="s">
        <v>242</v>
      </c>
      <c r="K6843">
        <v>97405</v>
      </c>
      <c r="L6843" t="s">
        <v>34</v>
      </c>
      <c r="M6843" t="s">
        <v>6744</v>
      </c>
      <c r="N6843" t="s">
        <v>128</v>
      </c>
      <c r="O6843" t="s">
        <v>6026</v>
      </c>
      <c r="P6843" s="4">
        <v>47.951999999999998</v>
      </c>
      <c r="Q6843" s="4">
        <v>47.951999999999998</v>
      </c>
      <c r="R6843" s="4">
        <f t="shared" si="426"/>
        <v>0</v>
      </c>
      <c r="S6843" s="4">
        <f t="shared" si="427"/>
        <v>0</v>
      </c>
    </row>
    <row r="6844" spans="1:19" ht="15.6" x14ac:dyDescent="0.3">
      <c r="A6844" t="s">
        <v>3398</v>
      </c>
      <c r="B6844" s="1">
        <v>42220</v>
      </c>
      <c r="C6844" s="1">
        <v>42224</v>
      </c>
      <c r="D6844">
        <f t="shared" si="424"/>
        <v>2015</v>
      </c>
      <c r="E6844" t="str">
        <f t="shared" si="425"/>
        <v>Aug</v>
      </c>
      <c r="F6844" t="s">
        <v>37</v>
      </c>
      <c r="G6844" t="s">
        <v>46</v>
      </c>
      <c r="H6844" s="2" t="s">
        <v>22</v>
      </c>
      <c r="I6844" t="s">
        <v>2887</v>
      </c>
      <c r="J6844" t="s">
        <v>2888</v>
      </c>
      <c r="K6844">
        <v>4401</v>
      </c>
      <c r="L6844" t="s">
        <v>54</v>
      </c>
      <c r="M6844" t="s">
        <v>6744</v>
      </c>
      <c r="N6844" t="s">
        <v>128</v>
      </c>
      <c r="O6844" t="s">
        <v>6026</v>
      </c>
      <c r="P6844" s="4">
        <v>259.74</v>
      </c>
      <c r="Q6844" s="4">
        <v>259.74</v>
      </c>
      <c r="R6844" s="4">
        <f t="shared" si="426"/>
        <v>0</v>
      </c>
      <c r="S6844" s="4">
        <f t="shared" si="427"/>
        <v>0</v>
      </c>
    </row>
    <row r="6845" spans="1:19" ht="15.6" x14ac:dyDescent="0.3">
      <c r="A6845" t="s">
        <v>2864</v>
      </c>
      <c r="B6845" s="1">
        <v>43298</v>
      </c>
      <c r="C6845" s="1">
        <v>43304</v>
      </c>
      <c r="D6845">
        <f t="shared" si="424"/>
        <v>2018</v>
      </c>
      <c r="E6845" t="str">
        <f t="shared" si="425"/>
        <v>Jul</v>
      </c>
      <c r="F6845" t="s">
        <v>37</v>
      </c>
      <c r="G6845" t="s">
        <v>1950</v>
      </c>
      <c r="H6845" s="2" t="s">
        <v>22</v>
      </c>
      <c r="I6845" t="s">
        <v>1528</v>
      </c>
      <c r="J6845" t="s">
        <v>62</v>
      </c>
      <c r="K6845">
        <v>13440</v>
      </c>
      <c r="L6845" t="s">
        <v>54</v>
      </c>
      <c r="M6845" t="s">
        <v>6744</v>
      </c>
      <c r="N6845" t="s">
        <v>128</v>
      </c>
      <c r="O6845" t="s">
        <v>6026</v>
      </c>
      <c r="P6845" s="4">
        <v>99.9</v>
      </c>
      <c r="Q6845" s="4">
        <v>99.9</v>
      </c>
      <c r="R6845" s="4">
        <f t="shared" si="426"/>
        <v>0</v>
      </c>
      <c r="S6845" s="4">
        <f t="shared" si="427"/>
        <v>0</v>
      </c>
    </row>
    <row r="6846" spans="1:19" x14ac:dyDescent="0.3">
      <c r="A6846" t="s">
        <v>6745</v>
      </c>
      <c r="B6846" s="1">
        <v>42974</v>
      </c>
      <c r="C6846" s="1">
        <v>42976</v>
      </c>
      <c r="D6846">
        <f t="shared" si="424"/>
        <v>2017</v>
      </c>
      <c r="E6846" t="str">
        <f t="shared" si="425"/>
        <v>Aug</v>
      </c>
      <c r="F6846" t="s">
        <v>67</v>
      </c>
      <c r="G6846" t="s">
        <v>456</v>
      </c>
      <c r="H6846" t="s">
        <v>51</v>
      </c>
      <c r="I6846" t="s">
        <v>113</v>
      </c>
      <c r="J6846" t="s">
        <v>109</v>
      </c>
      <c r="K6846">
        <v>77041</v>
      </c>
      <c r="L6846" t="s">
        <v>25</v>
      </c>
      <c r="M6846" t="s">
        <v>6744</v>
      </c>
      <c r="N6846" t="s">
        <v>128</v>
      </c>
      <c r="O6846" t="s">
        <v>6026</v>
      </c>
      <c r="P6846" s="4">
        <v>79.92</v>
      </c>
      <c r="Q6846" s="4">
        <v>79.92</v>
      </c>
      <c r="R6846" s="4">
        <f t="shared" si="426"/>
        <v>0</v>
      </c>
      <c r="S6846" s="4">
        <f t="shared" si="427"/>
        <v>0</v>
      </c>
    </row>
    <row r="6847" spans="1:19" ht="15.6" x14ac:dyDescent="0.3">
      <c r="A6847" t="s">
        <v>1930</v>
      </c>
      <c r="B6847" s="1">
        <v>42540</v>
      </c>
      <c r="C6847" s="1">
        <v>42544</v>
      </c>
      <c r="D6847">
        <f t="shared" si="424"/>
        <v>2016</v>
      </c>
      <c r="E6847" t="str">
        <f t="shared" si="425"/>
        <v>Jun</v>
      </c>
      <c r="F6847" t="s">
        <v>37</v>
      </c>
      <c r="G6847" t="s">
        <v>1264</v>
      </c>
      <c r="H6847" s="2" t="s">
        <v>22</v>
      </c>
      <c r="I6847" t="s">
        <v>47</v>
      </c>
      <c r="J6847" t="s">
        <v>33</v>
      </c>
      <c r="K6847">
        <v>90032</v>
      </c>
      <c r="L6847" t="s">
        <v>34</v>
      </c>
      <c r="M6847" t="s">
        <v>6746</v>
      </c>
      <c r="N6847" t="s">
        <v>128</v>
      </c>
      <c r="O6847" t="s">
        <v>6026</v>
      </c>
      <c r="P6847" s="4">
        <v>6.48</v>
      </c>
      <c r="Q6847" s="4">
        <v>5</v>
      </c>
      <c r="R6847" s="4">
        <f t="shared" si="426"/>
        <v>1.4800000000000004</v>
      </c>
      <c r="S6847" s="4">
        <f t="shared" si="427"/>
        <v>0.22200000000000006</v>
      </c>
    </row>
    <row r="6848" spans="1:19" x14ac:dyDescent="0.3">
      <c r="A6848" t="s">
        <v>3152</v>
      </c>
      <c r="B6848" s="1">
        <v>43386</v>
      </c>
      <c r="C6848" s="1">
        <v>43387</v>
      </c>
      <c r="D6848">
        <f t="shared" si="424"/>
        <v>2018</v>
      </c>
      <c r="E6848" t="str">
        <f t="shared" si="425"/>
        <v>Oct</v>
      </c>
      <c r="F6848" t="s">
        <v>20</v>
      </c>
      <c r="G6848" t="s">
        <v>268</v>
      </c>
      <c r="H6848" t="s">
        <v>105</v>
      </c>
      <c r="I6848" t="s">
        <v>42</v>
      </c>
      <c r="J6848" t="s">
        <v>43</v>
      </c>
      <c r="K6848">
        <v>70506</v>
      </c>
      <c r="L6848" t="s">
        <v>44</v>
      </c>
      <c r="M6848" t="s">
        <v>6746</v>
      </c>
      <c r="N6848" t="s">
        <v>128</v>
      </c>
      <c r="O6848" t="s">
        <v>6026</v>
      </c>
      <c r="P6848" s="4">
        <v>25.92</v>
      </c>
      <c r="Q6848" s="4">
        <v>25.92</v>
      </c>
      <c r="R6848" s="4">
        <f t="shared" si="426"/>
        <v>0</v>
      </c>
      <c r="S6848" s="4">
        <f t="shared" si="427"/>
        <v>0</v>
      </c>
    </row>
    <row r="6849" spans="1:19" ht="15.6" x14ac:dyDescent="0.3">
      <c r="A6849" t="s">
        <v>6747</v>
      </c>
      <c r="B6849" s="1">
        <v>43359</v>
      </c>
      <c r="C6849" s="1">
        <v>43364</v>
      </c>
      <c r="D6849">
        <f t="shared" si="424"/>
        <v>2018</v>
      </c>
      <c r="E6849" t="str">
        <f t="shared" si="425"/>
        <v>Sep</v>
      </c>
      <c r="F6849" t="s">
        <v>37</v>
      </c>
      <c r="G6849" t="s">
        <v>1335</v>
      </c>
      <c r="H6849" s="2" t="s">
        <v>22</v>
      </c>
      <c r="I6849" t="s">
        <v>100</v>
      </c>
      <c r="J6849" t="s">
        <v>101</v>
      </c>
      <c r="K6849">
        <v>19143</v>
      </c>
      <c r="L6849" t="s">
        <v>54</v>
      </c>
      <c r="M6849" t="s">
        <v>6746</v>
      </c>
      <c r="N6849" t="s">
        <v>128</v>
      </c>
      <c r="O6849" t="s">
        <v>6026</v>
      </c>
      <c r="P6849" s="4">
        <v>20.736000000000001</v>
      </c>
      <c r="Q6849" s="4">
        <v>80</v>
      </c>
      <c r="R6849" s="4">
        <f t="shared" si="426"/>
        <v>-59.263999999999996</v>
      </c>
      <c r="S6849" s="4">
        <f t="shared" si="427"/>
        <v>-8.8895999999999997</v>
      </c>
    </row>
    <row r="6850" spans="1:19" ht="15.6" x14ac:dyDescent="0.3">
      <c r="A6850" t="s">
        <v>2809</v>
      </c>
      <c r="B6850" s="1">
        <v>43403</v>
      </c>
      <c r="C6850" s="1">
        <v>43407</v>
      </c>
      <c r="D6850">
        <f t="shared" ref="D6850:D6913" si="428">YEAR(B6850)</f>
        <v>2018</v>
      </c>
      <c r="E6850" t="str">
        <f t="shared" ref="E6850:E6913" si="429">TEXT(B6850,"mmm")</f>
        <v>Oct</v>
      </c>
      <c r="F6850" t="s">
        <v>37</v>
      </c>
      <c r="G6850" t="s">
        <v>1603</v>
      </c>
      <c r="H6850" s="2" t="s">
        <v>22</v>
      </c>
      <c r="I6850" t="s">
        <v>100</v>
      </c>
      <c r="J6850" t="s">
        <v>101</v>
      </c>
      <c r="K6850">
        <v>19140</v>
      </c>
      <c r="L6850" t="s">
        <v>54</v>
      </c>
      <c r="M6850" t="s">
        <v>6746</v>
      </c>
      <c r="N6850" t="s">
        <v>128</v>
      </c>
      <c r="O6850" t="s">
        <v>6026</v>
      </c>
      <c r="P6850" s="4">
        <v>20.736000000000001</v>
      </c>
      <c r="Q6850" s="4">
        <v>18</v>
      </c>
      <c r="R6850" s="4">
        <f t="shared" si="426"/>
        <v>2.7360000000000007</v>
      </c>
      <c r="S6850" s="4">
        <f t="shared" si="427"/>
        <v>0.4104000000000001</v>
      </c>
    </row>
    <row r="6851" spans="1:19" ht="15.6" x14ac:dyDescent="0.3">
      <c r="A6851" t="s">
        <v>3882</v>
      </c>
      <c r="B6851" s="1">
        <v>42939</v>
      </c>
      <c r="C6851" s="1">
        <v>42944</v>
      </c>
      <c r="D6851">
        <f t="shared" si="428"/>
        <v>2017</v>
      </c>
      <c r="E6851" t="str">
        <f t="shared" si="429"/>
        <v>Jul</v>
      </c>
      <c r="F6851" t="s">
        <v>37</v>
      </c>
      <c r="G6851" t="s">
        <v>1442</v>
      </c>
      <c r="H6851" s="2" t="s">
        <v>22</v>
      </c>
      <c r="I6851" t="s">
        <v>681</v>
      </c>
      <c r="J6851" t="s">
        <v>109</v>
      </c>
      <c r="K6851">
        <v>78501</v>
      </c>
      <c r="L6851" t="s">
        <v>25</v>
      </c>
      <c r="M6851" t="s">
        <v>6746</v>
      </c>
      <c r="N6851" t="s">
        <v>110</v>
      </c>
      <c r="O6851" t="s">
        <v>6026</v>
      </c>
      <c r="P6851" s="4">
        <v>5.1840000000000002</v>
      </c>
      <c r="Q6851" s="4">
        <v>5</v>
      </c>
      <c r="R6851" s="4">
        <f t="shared" ref="R6851:R6914" si="430">P6851-Q6851</f>
        <v>0.18400000000000016</v>
      </c>
      <c r="S6851" s="4">
        <f t="shared" ref="S6851:S6914" si="431">0.15*R6851</f>
        <v>2.7600000000000024E-2</v>
      </c>
    </row>
    <row r="6852" spans="1:19" ht="15.6" x14ac:dyDescent="0.3">
      <c r="A6852" t="s">
        <v>6748</v>
      </c>
      <c r="B6852" s="1">
        <v>42448</v>
      </c>
      <c r="C6852" s="1">
        <v>42449</v>
      </c>
      <c r="D6852">
        <f t="shared" si="428"/>
        <v>2016</v>
      </c>
      <c r="E6852" t="str">
        <f t="shared" si="429"/>
        <v>Mar</v>
      </c>
      <c r="F6852" t="s">
        <v>20</v>
      </c>
      <c r="G6852" t="s">
        <v>1678</v>
      </c>
      <c r="H6852" s="2" t="s">
        <v>22</v>
      </c>
      <c r="I6852" t="s">
        <v>69</v>
      </c>
      <c r="J6852" t="s">
        <v>70</v>
      </c>
      <c r="K6852">
        <v>98115</v>
      </c>
      <c r="L6852" t="s">
        <v>34</v>
      </c>
      <c r="M6852" t="s">
        <v>6749</v>
      </c>
      <c r="N6852" t="s">
        <v>128</v>
      </c>
      <c r="O6852" t="s">
        <v>6026</v>
      </c>
      <c r="P6852" s="4">
        <v>209.7</v>
      </c>
      <c r="Q6852" s="4">
        <v>209.7</v>
      </c>
      <c r="R6852" s="4">
        <f t="shared" si="430"/>
        <v>0</v>
      </c>
      <c r="S6852" s="4">
        <f t="shared" si="431"/>
        <v>0</v>
      </c>
    </row>
    <row r="6853" spans="1:19" x14ac:dyDescent="0.3">
      <c r="A6853" t="s">
        <v>3584</v>
      </c>
      <c r="B6853" s="1">
        <v>43042</v>
      </c>
      <c r="C6853" s="1">
        <v>43047</v>
      </c>
      <c r="D6853">
        <f t="shared" si="428"/>
        <v>2017</v>
      </c>
      <c r="E6853" t="str">
        <f t="shared" si="429"/>
        <v>Nov</v>
      </c>
      <c r="F6853" t="s">
        <v>37</v>
      </c>
      <c r="G6853" t="s">
        <v>1811</v>
      </c>
      <c r="H6853" t="s">
        <v>51</v>
      </c>
      <c r="I6853" t="s">
        <v>47</v>
      </c>
      <c r="J6853" t="s">
        <v>33</v>
      </c>
      <c r="K6853">
        <v>90049</v>
      </c>
      <c r="L6853" t="s">
        <v>34</v>
      </c>
      <c r="M6853" t="s">
        <v>6749</v>
      </c>
      <c r="N6853" t="s">
        <v>128</v>
      </c>
      <c r="O6853" t="s">
        <v>6026</v>
      </c>
      <c r="P6853" s="4">
        <v>314.55</v>
      </c>
      <c r="Q6853" s="4">
        <v>314.55</v>
      </c>
      <c r="R6853" s="4">
        <f t="shared" si="430"/>
        <v>0</v>
      </c>
      <c r="S6853" s="4">
        <f t="shared" si="431"/>
        <v>0</v>
      </c>
    </row>
    <row r="6854" spans="1:19" x14ac:dyDescent="0.3">
      <c r="A6854" t="s">
        <v>6750</v>
      </c>
      <c r="B6854" s="1">
        <v>43172</v>
      </c>
      <c r="C6854" s="1">
        <v>43178</v>
      </c>
      <c r="D6854">
        <f t="shared" si="428"/>
        <v>2018</v>
      </c>
      <c r="E6854" t="str">
        <f t="shared" si="429"/>
        <v>Mar</v>
      </c>
      <c r="F6854" t="s">
        <v>37</v>
      </c>
      <c r="G6854" t="s">
        <v>728</v>
      </c>
      <c r="H6854" t="s">
        <v>22</v>
      </c>
      <c r="I6854" t="s">
        <v>1220</v>
      </c>
      <c r="J6854" t="s">
        <v>33</v>
      </c>
      <c r="K6854">
        <v>95336</v>
      </c>
      <c r="L6854" t="s">
        <v>34</v>
      </c>
      <c r="M6854" t="s">
        <v>6749</v>
      </c>
      <c r="N6854" t="s">
        <v>128</v>
      </c>
      <c r="O6854" t="s">
        <v>6026</v>
      </c>
      <c r="P6854" s="4">
        <v>314.55</v>
      </c>
      <c r="Q6854" s="4">
        <v>314.55</v>
      </c>
      <c r="R6854" s="4">
        <f t="shared" si="430"/>
        <v>0</v>
      </c>
      <c r="S6854" s="4">
        <f t="shared" si="431"/>
        <v>0</v>
      </c>
    </row>
    <row r="6855" spans="1:19" x14ac:dyDescent="0.3">
      <c r="A6855" t="s">
        <v>4499</v>
      </c>
      <c r="B6855" s="1">
        <v>43443</v>
      </c>
      <c r="C6855" s="1">
        <v>43447</v>
      </c>
      <c r="D6855">
        <f t="shared" si="428"/>
        <v>2018</v>
      </c>
      <c r="E6855" t="str">
        <f t="shared" si="429"/>
        <v>Dec</v>
      </c>
      <c r="F6855" t="s">
        <v>37</v>
      </c>
      <c r="G6855" t="s">
        <v>478</v>
      </c>
      <c r="H6855" t="s">
        <v>51</v>
      </c>
      <c r="I6855" t="s">
        <v>578</v>
      </c>
      <c r="J6855" t="s">
        <v>178</v>
      </c>
      <c r="K6855">
        <v>85023</v>
      </c>
      <c r="L6855" t="s">
        <v>34</v>
      </c>
      <c r="M6855" t="s">
        <v>6749</v>
      </c>
      <c r="N6855" t="s">
        <v>128</v>
      </c>
      <c r="O6855" t="s">
        <v>6026</v>
      </c>
      <c r="P6855" s="4">
        <v>419.4</v>
      </c>
      <c r="Q6855" s="4">
        <v>419.4</v>
      </c>
      <c r="R6855" s="4">
        <f t="shared" si="430"/>
        <v>0</v>
      </c>
      <c r="S6855" s="4">
        <f t="shared" si="431"/>
        <v>0</v>
      </c>
    </row>
    <row r="6856" spans="1:19" ht="15.6" x14ac:dyDescent="0.3">
      <c r="A6856" t="s">
        <v>4136</v>
      </c>
      <c r="B6856" s="1">
        <v>42329</v>
      </c>
      <c r="C6856" s="1">
        <v>42334</v>
      </c>
      <c r="D6856">
        <f t="shared" si="428"/>
        <v>2015</v>
      </c>
      <c r="E6856" t="str">
        <f t="shared" si="429"/>
        <v>Nov</v>
      </c>
      <c r="F6856" t="s">
        <v>37</v>
      </c>
      <c r="G6856" t="s">
        <v>1364</v>
      </c>
      <c r="H6856" s="2" t="s">
        <v>22</v>
      </c>
      <c r="I6856" t="s">
        <v>645</v>
      </c>
      <c r="J6856" t="s">
        <v>205</v>
      </c>
      <c r="K6856">
        <v>40475</v>
      </c>
      <c r="L6856" t="s">
        <v>44</v>
      </c>
      <c r="M6856" t="s">
        <v>6749</v>
      </c>
      <c r="N6856" t="s">
        <v>128</v>
      </c>
      <c r="O6856" t="s">
        <v>6026</v>
      </c>
      <c r="P6856" s="4">
        <v>629.1</v>
      </c>
      <c r="Q6856" s="4">
        <v>629.1</v>
      </c>
      <c r="R6856" s="4">
        <f t="shared" si="430"/>
        <v>0</v>
      </c>
      <c r="S6856" s="4">
        <f t="shared" si="431"/>
        <v>0</v>
      </c>
    </row>
    <row r="6857" spans="1:19" x14ac:dyDescent="0.3">
      <c r="A6857" t="s">
        <v>4445</v>
      </c>
      <c r="B6857" s="1">
        <v>42983</v>
      </c>
      <c r="C6857" s="1">
        <v>42984</v>
      </c>
      <c r="D6857">
        <f t="shared" si="428"/>
        <v>2017</v>
      </c>
      <c r="E6857" t="str">
        <f t="shared" si="429"/>
        <v>Sep</v>
      </c>
      <c r="F6857" t="s">
        <v>20</v>
      </c>
      <c r="G6857" t="s">
        <v>2918</v>
      </c>
      <c r="H6857" t="s">
        <v>51</v>
      </c>
      <c r="I6857" t="s">
        <v>122</v>
      </c>
      <c r="J6857" t="s">
        <v>33</v>
      </c>
      <c r="K6857">
        <v>90278</v>
      </c>
      <c r="L6857" t="s">
        <v>34</v>
      </c>
      <c r="M6857" t="s">
        <v>6751</v>
      </c>
      <c r="N6857" t="s">
        <v>128</v>
      </c>
      <c r="O6857" t="s">
        <v>6026</v>
      </c>
      <c r="P6857" s="4">
        <v>96.08</v>
      </c>
      <c r="Q6857" s="4">
        <v>96.08</v>
      </c>
      <c r="R6857" s="4">
        <f t="shared" si="430"/>
        <v>0</v>
      </c>
      <c r="S6857" s="4">
        <f t="shared" si="431"/>
        <v>0</v>
      </c>
    </row>
    <row r="6858" spans="1:19" x14ac:dyDescent="0.3">
      <c r="A6858" t="s">
        <v>4510</v>
      </c>
      <c r="B6858" s="1">
        <v>43134</v>
      </c>
      <c r="C6858" s="1">
        <v>43139</v>
      </c>
      <c r="D6858">
        <f t="shared" si="428"/>
        <v>2018</v>
      </c>
      <c r="E6858" t="str">
        <f t="shared" si="429"/>
        <v>Feb</v>
      </c>
      <c r="F6858" t="s">
        <v>37</v>
      </c>
      <c r="G6858" t="s">
        <v>599</v>
      </c>
      <c r="H6858" t="s">
        <v>105</v>
      </c>
      <c r="I6858" t="s">
        <v>351</v>
      </c>
      <c r="J6858" t="s">
        <v>79</v>
      </c>
      <c r="K6858">
        <v>33024</v>
      </c>
      <c r="L6858" t="s">
        <v>44</v>
      </c>
      <c r="M6858" t="s">
        <v>6751</v>
      </c>
      <c r="N6858" t="s">
        <v>128</v>
      </c>
      <c r="O6858" t="s">
        <v>6026</v>
      </c>
      <c r="P6858" s="4">
        <v>115.29600000000001</v>
      </c>
      <c r="Q6858" s="4">
        <v>115.29600000000001</v>
      </c>
      <c r="R6858" s="4">
        <f t="shared" si="430"/>
        <v>0</v>
      </c>
      <c r="S6858" s="4">
        <f t="shared" si="431"/>
        <v>0</v>
      </c>
    </row>
    <row r="6859" spans="1:19" ht="15.6" x14ac:dyDescent="0.3">
      <c r="A6859" t="s">
        <v>5766</v>
      </c>
      <c r="B6859" s="1">
        <v>43459</v>
      </c>
      <c r="C6859" s="1">
        <v>43463</v>
      </c>
      <c r="D6859">
        <f t="shared" si="428"/>
        <v>2018</v>
      </c>
      <c r="E6859" t="str">
        <f t="shared" si="429"/>
        <v>Dec</v>
      </c>
      <c r="F6859" t="s">
        <v>67</v>
      </c>
      <c r="G6859" t="s">
        <v>965</v>
      </c>
      <c r="H6859" s="2" t="s">
        <v>22</v>
      </c>
      <c r="I6859" t="s">
        <v>108</v>
      </c>
      <c r="J6859" t="s">
        <v>754</v>
      </c>
      <c r="K6859">
        <v>35810</v>
      </c>
      <c r="L6859" t="s">
        <v>44</v>
      </c>
      <c r="M6859" t="s">
        <v>6751</v>
      </c>
      <c r="N6859" t="s">
        <v>128</v>
      </c>
      <c r="O6859" t="s">
        <v>6026</v>
      </c>
      <c r="P6859" s="4">
        <v>96.08</v>
      </c>
      <c r="Q6859" s="4">
        <v>100</v>
      </c>
      <c r="R6859" s="4">
        <f t="shared" si="430"/>
        <v>-3.9200000000000017</v>
      </c>
      <c r="S6859" s="4">
        <f t="shared" si="431"/>
        <v>-0.58800000000000019</v>
      </c>
    </row>
    <row r="6860" spans="1:19" x14ac:dyDescent="0.3">
      <c r="A6860" t="s">
        <v>6752</v>
      </c>
      <c r="B6860" s="1">
        <v>43318</v>
      </c>
      <c r="C6860" s="1">
        <v>43323</v>
      </c>
      <c r="D6860">
        <f t="shared" si="428"/>
        <v>2018</v>
      </c>
      <c r="E6860" t="str">
        <f t="shared" si="429"/>
        <v>Aug</v>
      </c>
      <c r="F6860" t="s">
        <v>37</v>
      </c>
      <c r="G6860" t="s">
        <v>456</v>
      </c>
      <c r="H6860" t="s">
        <v>51</v>
      </c>
      <c r="I6860" t="s">
        <v>5572</v>
      </c>
      <c r="J6860" t="s">
        <v>109</v>
      </c>
      <c r="K6860">
        <v>75104</v>
      </c>
      <c r="L6860" t="s">
        <v>25</v>
      </c>
      <c r="M6860" t="s">
        <v>6751</v>
      </c>
      <c r="N6860" t="s">
        <v>128</v>
      </c>
      <c r="O6860" t="s">
        <v>6026</v>
      </c>
      <c r="P6860" s="4">
        <v>115.29600000000001</v>
      </c>
      <c r="Q6860" s="4">
        <v>115.29600000000001</v>
      </c>
      <c r="R6860" s="4">
        <f t="shared" si="430"/>
        <v>0</v>
      </c>
      <c r="S6860" s="4">
        <f t="shared" si="431"/>
        <v>0</v>
      </c>
    </row>
    <row r="6861" spans="1:19" ht="15.6" x14ac:dyDescent="0.3">
      <c r="A6861" t="s">
        <v>6753</v>
      </c>
      <c r="B6861" s="1">
        <v>42804</v>
      </c>
      <c r="C6861" s="1">
        <v>42805</v>
      </c>
      <c r="D6861">
        <f t="shared" si="428"/>
        <v>2017</v>
      </c>
      <c r="E6861" t="str">
        <f t="shared" si="429"/>
        <v>Mar</v>
      </c>
      <c r="F6861" t="s">
        <v>20</v>
      </c>
      <c r="G6861" t="s">
        <v>728</v>
      </c>
      <c r="H6861" s="2" t="s">
        <v>22</v>
      </c>
      <c r="I6861" t="s">
        <v>47</v>
      </c>
      <c r="J6861" t="s">
        <v>33</v>
      </c>
      <c r="K6861">
        <v>90008</v>
      </c>
      <c r="L6861" t="s">
        <v>34</v>
      </c>
      <c r="M6861" t="s">
        <v>6754</v>
      </c>
      <c r="N6861" t="s">
        <v>128</v>
      </c>
      <c r="O6861" t="s">
        <v>6026</v>
      </c>
      <c r="P6861" s="4">
        <v>14.9</v>
      </c>
      <c r="Q6861" s="4">
        <v>18</v>
      </c>
      <c r="R6861" s="4">
        <f t="shared" si="430"/>
        <v>-3.0999999999999996</v>
      </c>
      <c r="S6861" s="4">
        <f t="shared" si="431"/>
        <v>-0.46499999999999991</v>
      </c>
    </row>
    <row r="6862" spans="1:19" x14ac:dyDescent="0.3">
      <c r="A6862" t="s">
        <v>6755</v>
      </c>
      <c r="B6862" s="1">
        <v>42399</v>
      </c>
      <c r="C6862" s="1">
        <v>42404</v>
      </c>
      <c r="D6862">
        <f t="shared" si="428"/>
        <v>2016</v>
      </c>
      <c r="E6862" t="str">
        <f t="shared" si="429"/>
        <v>Jan</v>
      </c>
      <c r="F6862" t="s">
        <v>37</v>
      </c>
      <c r="G6862" t="s">
        <v>168</v>
      </c>
      <c r="H6862" t="s">
        <v>105</v>
      </c>
      <c r="I6862" t="s">
        <v>113</v>
      </c>
      <c r="J6862" t="s">
        <v>109</v>
      </c>
      <c r="K6862">
        <v>77070</v>
      </c>
      <c r="L6862" t="s">
        <v>25</v>
      </c>
      <c r="M6862" t="s">
        <v>6754</v>
      </c>
      <c r="N6862" t="s">
        <v>128</v>
      </c>
      <c r="O6862" t="s">
        <v>6026</v>
      </c>
      <c r="P6862" s="4">
        <v>14.304</v>
      </c>
      <c r="Q6862" s="4">
        <v>14.304</v>
      </c>
      <c r="R6862" s="4">
        <f t="shared" si="430"/>
        <v>0</v>
      </c>
      <c r="S6862" s="4">
        <f t="shared" si="431"/>
        <v>0</v>
      </c>
    </row>
    <row r="6863" spans="1:19" x14ac:dyDescent="0.3">
      <c r="A6863" t="s">
        <v>6756</v>
      </c>
      <c r="B6863" s="1">
        <v>43081</v>
      </c>
      <c r="C6863" s="1">
        <v>43087</v>
      </c>
      <c r="D6863">
        <f t="shared" si="428"/>
        <v>2017</v>
      </c>
      <c r="E6863" t="str">
        <f t="shared" si="429"/>
        <v>Dec</v>
      </c>
      <c r="F6863" t="s">
        <v>37</v>
      </c>
      <c r="G6863" t="s">
        <v>2491</v>
      </c>
      <c r="H6863" t="s">
        <v>51</v>
      </c>
      <c r="I6863" t="s">
        <v>182</v>
      </c>
      <c r="J6863" t="s">
        <v>183</v>
      </c>
      <c r="K6863">
        <v>31907</v>
      </c>
      <c r="L6863" t="s">
        <v>44</v>
      </c>
      <c r="M6863" t="s">
        <v>6757</v>
      </c>
      <c r="N6863" t="s">
        <v>128</v>
      </c>
      <c r="O6863" t="s">
        <v>6026</v>
      </c>
      <c r="P6863" s="4">
        <v>49.12</v>
      </c>
      <c r="Q6863" s="4">
        <v>49.12</v>
      </c>
      <c r="R6863" s="4">
        <f t="shared" si="430"/>
        <v>0</v>
      </c>
      <c r="S6863" s="4">
        <f t="shared" si="431"/>
        <v>0</v>
      </c>
    </row>
    <row r="6864" spans="1:19" ht="15.6" x14ac:dyDescent="0.3">
      <c r="A6864" t="s">
        <v>6758</v>
      </c>
      <c r="B6864" s="1">
        <v>43375</v>
      </c>
      <c r="C6864" s="1">
        <v>43379</v>
      </c>
      <c r="D6864">
        <f t="shared" si="428"/>
        <v>2018</v>
      </c>
      <c r="E6864" t="str">
        <f t="shared" si="429"/>
        <v>Oct</v>
      </c>
      <c r="F6864" t="s">
        <v>37</v>
      </c>
      <c r="G6864" t="s">
        <v>1384</v>
      </c>
      <c r="H6864" s="2" t="s">
        <v>22</v>
      </c>
      <c r="I6864" t="s">
        <v>61</v>
      </c>
      <c r="J6864" t="s">
        <v>62</v>
      </c>
      <c r="K6864">
        <v>10011</v>
      </c>
      <c r="L6864" t="s">
        <v>54</v>
      </c>
      <c r="M6864" t="s">
        <v>6757</v>
      </c>
      <c r="N6864" t="s">
        <v>128</v>
      </c>
      <c r="O6864" t="s">
        <v>6026</v>
      </c>
      <c r="P6864" s="4">
        <v>49.12</v>
      </c>
      <c r="Q6864" s="4">
        <v>49.12</v>
      </c>
      <c r="R6864" s="4">
        <f t="shared" si="430"/>
        <v>0</v>
      </c>
      <c r="S6864" s="4">
        <f t="shared" si="431"/>
        <v>0</v>
      </c>
    </row>
    <row r="6865" spans="1:19" ht="15.6" x14ac:dyDescent="0.3">
      <c r="A6865" t="s">
        <v>6759</v>
      </c>
      <c r="B6865" s="1">
        <v>43060</v>
      </c>
      <c r="C6865" s="1">
        <v>43065</v>
      </c>
      <c r="D6865">
        <f t="shared" si="428"/>
        <v>2017</v>
      </c>
      <c r="E6865" t="str">
        <f t="shared" si="429"/>
        <v>Nov</v>
      </c>
      <c r="F6865" t="s">
        <v>37</v>
      </c>
      <c r="G6865" t="s">
        <v>901</v>
      </c>
      <c r="H6865" s="2" t="s">
        <v>22</v>
      </c>
      <c r="I6865" t="s">
        <v>47</v>
      </c>
      <c r="J6865" t="s">
        <v>33</v>
      </c>
      <c r="K6865">
        <v>90049</v>
      </c>
      <c r="L6865" t="s">
        <v>34</v>
      </c>
      <c r="M6865" t="s">
        <v>6760</v>
      </c>
      <c r="N6865" t="s">
        <v>128</v>
      </c>
      <c r="O6865" t="s">
        <v>6026</v>
      </c>
      <c r="P6865" s="4">
        <v>32.4</v>
      </c>
      <c r="Q6865" s="4">
        <v>32.4</v>
      </c>
      <c r="R6865" s="4">
        <f t="shared" si="430"/>
        <v>0</v>
      </c>
      <c r="S6865" s="4">
        <f t="shared" si="431"/>
        <v>0</v>
      </c>
    </row>
    <row r="6866" spans="1:19" ht="15.6" x14ac:dyDescent="0.3">
      <c r="A6866" t="s">
        <v>1687</v>
      </c>
      <c r="B6866" s="1">
        <v>43374</v>
      </c>
      <c r="C6866" s="1">
        <v>43381</v>
      </c>
      <c r="D6866">
        <f t="shared" si="428"/>
        <v>2018</v>
      </c>
      <c r="E6866" t="str">
        <f t="shared" si="429"/>
        <v>Oct</v>
      </c>
      <c r="F6866" t="s">
        <v>37</v>
      </c>
      <c r="G6866" t="s">
        <v>1688</v>
      </c>
      <c r="H6866" s="2" t="s">
        <v>22</v>
      </c>
      <c r="I6866" t="s">
        <v>69</v>
      </c>
      <c r="J6866" t="s">
        <v>70</v>
      </c>
      <c r="K6866">
        <v>98105</v>
      </c>
      <c r="L6866" t="s">
        <v>34</v>
      </c>
      <c r="M6866" t="s">
        <v>6760</v>
      </c>
      <c r="N6866" t="s">
        <v>128</v>
      </c>
      <c r="O6866" t="s">
        <v>6026</v>
      </c>
      <c r="P6866" s="4">
        <v>19.440000000000001</v>
      </c>
      <c r="Q6866" s="4">
        <v>18</v>
      </c>
      <c r="R6866" s="4">
        <f t="shared" si="430"/>
        <v>1.4400000000000013</v>
      </c>
      <c r="S6866" s="4">
        <f t="shared" si="431"/>
        <v>0.21600000000000019</v>
      </c>
    </row>
    <row r="6867" spans="1:19" x14ac:dyDescent="0.3">
      <c r="A6867" t="s">
        <v>2836</v>
      </c>
      <c r="B6867" s="1">
        <v>42532</v>
      </c>
      <c r="C6867" s="1">
        <v>42537</v>
      </c>
      <c r="D6867">
        <f t="shared" si="428"/>
        <v>2016</v>
      </c>
      <c r="E6867" t="str">
        <f t="shared" si="429"/>
        <v>Jun</v>
      </c>
      <c r="F6867" t="s">
        <v>37</v>
      </c>
      <c r="G6867" t="s">
        <v>378</v>
      </c>
      <c r="H6867" t="s">
        <v>51</v>
      </c>
      <c r="I6867" t="s">
        <v>82</v>
      </c>
      <c r="J6867" t="s">
        <v>43</v>
      </c>
      <c r="K6867">
        <v>71203</v>
      </c>
      <c r="L6867" t="s">
        <v>44</v>
      </c>
      <c r="M6867" t="s">
        <v>6760</v>
      </c>
      <c r="N6867" t="s">
        <v>128</v>
      </c>
      <c r="O6867" t="s">
        <v>6026</v>
      </c>
      <c r="P6867" s="4">
        <v>32.4</v>
      </c>
      <c r="Q6867" s="4">
        <v>32.4</v>
      </c>
      <c r="R6867" s="4">
        <f t="shared" si="430"/>
        <v>0</v>
      </c>
      <c r="S6867" s="4">
        <f t="shared" si="431"/>
        <v>0</v>
      </c>
    </row>
    <row r="6868" spans="1:19" ht="15.6" x14ac:dyDescent="0.3">
      <c r="A6868" t="s">
        <v>5439</v>
      </c>
      <c r="B6868" s="1">
        <v>42717</v>
      </c>
      <c r="C6868" s="1">
        <v>42724</v>
      </c>
      <c r="D6868">
        <f t="shared" si="428"/>
        <v>2016</v>
      </c>
      <c r="E6868" t="str">
        <f t="shared" si="429"/>
        <v>Dec</v>
      </c>
      <c r="F6868" t="s">
        <v>37</v>
      </c>
      <c r="G6868" t="s">
        <v>2025</v>
      </c>
      <c r="H6868" s="2" t="s">
        <v>22</v>
      </c>
      <c r="I6868" t="s">
        <v>606</v>
      </c>
      <c r="J6868" t="s">
        <v>314</v>
      </c>
      <c r="K6868">
        <v>2151</v>
      </c>
      <c r="L6868" t="s">
        <v>54</v>
      </c>
      <c r="M6868" t="s">
        <v>6760</v>
      </c>
      <c r="N6868" t="s">
        <v>128</v>
      </c>
      <c r="O6868" t="s">
        <v>6026</v>
      </c>
      <c r="P6868" s="4">
        <v>19.440000000000001</v>
      </c>
      <c r="Q6868" s="4">
        <v>18</v>
      </c>
      <c r="R6868" s="4">
        <f t="shared" si="430"/>
        <v>1.4400000000000013</v>
      </c>
      <c r="S6868" s="4">
        <f t="shared" si="431"/>
        <v>0.21600000000000019</v>
      </c>
    </row>
    <row r="6869" spans="1:19" x14ac:dyDescent="0.3">
      <c r="A6869" t="s">
        <v>6549</v>
      </c>
      <c r="B6869" s="1">
        <v>42863</v>
      </c>
      <c r="C6869" s="1">
        <v>42863</v>
      </c>
      <c r="D6869">
        <f t="shared" si="428"/>
        <v>2017</v>
      </c>
      <c r="E6869" t="str">
        <f t="shared" si="429"/>
        <v>May</v>
      </c>
      <c r="F6869" t="s">
        <v>30</v>
      </c>
      <c r="G6869" t="s">
        <v>1000</v>
      </c>
      <c r="H6869" t="s">
        <v>51</v>
      </c>
      <c r="I6869" t="s">
        <v>545</v>
      </c>
      <c r="J6869" t="s">
        <v>233</v>
      </c>
      <c r="K6869">
        <v>44105</v>
      </c>
      <c r="L6869" t="s">
        <v>54</v>
      </c>
      <c r="M6869" t="s">
        <v>6760</v>
      </c>
      <c r="N6869" t="s">
        <v>128</v>
      </c>
      <c r="O6869" t="s">
        <v>6026</v>
      </c>
      <c r="P6869" s="4">
        <v>10.368</v>
      </c>
      <c r="Q6869" s="4">
        <v>10.368</v>
      </c>
      <c r="R6869" s="4">
        <f t="shared" si="430"/>
        <v>0</v>
      </c>
      <c r="S6869" s="4">
        <f t="shared" si="431"/>
        <v>0</v>
      </c>
    </row>
    <row r="6870" spans="1:19" x14ac:dyDescent="0.3">
      <c r="A6870" t="s">
        <v>6761</v>
      </c>
      <c r="B6870" s="1">
        <v>43220</v>
      </c>
      <c r="C6870" s="1">
        <v>43226</v>
      </c>
      <c r="D6870">
        <f t="shared" si="428"/>
        <v>2018</v>
      </c>
      <c r="E6870" t="str">
        <f t="shared" si="429"/>
        <v>Apr</v>
      </c>
      <c r="F6870" t="s">
        <v>37</v>
      </c>
      <c r="G6870" t="s">
        <v>462</v>
      </c>
      <c r="H6870" t="s">
        <v>105</v>
      </c>
      <c r="I6870" t="s">
        <v>182</v>
      </c>
      <c r="J6870" t="s">
        <v>233</v>
      </c>
      <c r="K6870">
        <v>43229</v>
      </c>
      <c r="L6870" t="s">
        <v>54</v>
      </c>
      <c r="M6870" t="s">
        <v>6760</v>
      </c>
      <c r="N6870" t="s">
        <v>128</v>
      </c>
      <c r="O6870" t="s">
        <v>6026</v>
      </c>
      <c r="P6870" s="4">
        <v>10.368</v>
      </c>
      <c r="Q6870" s="4">
        <v>10.368</v>
      </c>
      <c r="R6870" s="4">
        <f t="shared" si="430"/>
        <v>0</v>
      </c>
      <c r="S6870" s="4">
        <f t="shared" si="431"/>
        <v>0</v>
      </c>
    </row>
    <row r="6871" spans="1:19" x14ac:dyDescent="0.3">
      <c r="A6871" t="s">
        <v>6762</v>
      </c>
      <c r="B6871" s="1">
        <v>43415</v>
      </c>
      <c r="C6871" s="1">
        <v>43422</v>
      </c>
      <c r="D6871">
        <f t="shared" si="428"/>
        <v>2018</v>
      </c>
      <c r="E6871" t="str">
        <f t="shared" si="429"/>
        <v>Nov</v>
      </c>
      <c r="F6871" t="s">
        <v>37</v>
      </c>
      <c r="G6871" t="s">
        <v>2121</v>
      </c>
      <c r="H6871" t="s">
        <v>22</v>
      </c>
      <c r="I6871" t="s">
        <v>191</v>
      </c>
      <c r="J6871" t="s">
        <v>233</v>
      </c>
      <c r="K6871">
        <v>45503</v>
      </c>
      <c r="L6871" t="s">
        <v>54</v>
      </c>
      <c r="M6871" t="s">
        <v>6760</v>
      </c>
      <c r="N6871" t="s">
        <v>128</v>
      </c>
      <c r="O6871" t="s">
        <v>6026</v>
      </c>
      <c r="P6871" s="4">
        <v>10.368</v>
      </c>
      <c r="Q6871" s="4">
        <v>10.368</v>
      </c>
      <c r="R6871" s="4">
        <f t="shared" si="430"/>
        <v>0</v>
      </c>
      <c r="S6871" s="4">
        <f t="shared" si="431"/>
        <v>0</v>
      </c>
    </row>
    <row r="6872" spans="1:19" ht="15.6" x14ac:dyDescent="0.3">
      <c r="A6872" t="s">
        <v>1003</v>
      </c>
      <c r="B6872" s="1">
        <v>42322</v>
      </c>
      <c r="C6872" s="1">
        <v>42326</v>
      </c>
      <c r="D6872">
        <f t="shared" si="428"/>
        <v>2015</v>
      </c>
      <c r="E6872" t="str">
        <f t="shared" si="429"/>
        <v>Nov</v>
      </c>
      <c r="F6872" t="s">
        <v>37</v>
      </c>
      <c r="G6872" t="s">
        <v>1004</v>
      </c>
      <c r="H6872" s="2" t="s">
        <v>22</v>
      </c>
      <c r="I6872" t="s">
        <v>61</v>
      </c>
      <c r="J6872" t="s">
        <v>62</v>
      </c>
      <c r="K6872">
        <v>10011</v>
      </c>
      <c r="L6872" t="s">
        <v>54</v>
      </c>
      <c r="M6872" t="s">
        <v>6763</v>
      </c>
      <c r="N6872" t="s">
        <v>128</v>
      </c>
      <c r="O6872" t="s">
        <v>6026</v>
      </c>
      <c r="P6872" s="4">
        <v>11.36</v>
      </c>
      <c r="Q6872" s="4">
        <v>18</v>
      </c>
      <c r="R6872" s="4">
        <f t="shared" si="430"/>
        <v>-6.6400000000000006</v>
      </c>
      <c r="S6872" s="4">
        <f t="shared" si="431"/>
        <v>-0.996</v>
      </c>
    </row>
    <row r="6873" spans="1:19" ht="15.6" x14ac:dyDescent="0.3">
      <c r="A6873" t="s">
        <v>4527</v>
      </c>
      <c r="B6873" s="1">
        <v>42348</v>
      </c>
      <c r="C6873" s="1">
        <v>42353</v>
      </c>
      <c r="D6873">
        <f t="shared" si="428"/>
        <v>2015</v>
      </c>
      <c r="E6873" t="str">
        <f t="shared" si="429"/>
        <v>Dec</v>
      </c>
      <c r="F6873" t="s">
        <v>37</v>
      </c>
      <c r="G6873" t="s">
        <v>1929</v>
      </c>
      <c r="H6873" s="2" t="s">
        <v>22</v>
      </c>
      <c r="I6873" t="s">
        <v>61</v>
      </c>
      <c r="J6873" t="s">
        <v>62</v>
      </c>
      <c r="K6873">
        <v>10009</v>
      </c>
      <c r="L6873" t="s">
        <v>54</v>
      </c>
      <c r="M6873" t="s">
        <v>6763</v>
      </c>
      <c r="N6873" t="s">
        <v>128</v>
      </c>
      <c r="O6873" t="s">
        <v>6026</v>
      </c>
      <c r="P6873" s="4">
        <v>11.36</v>
      </c>
      <c r="Q6873" s="4">
        <v>18</v>
      </c>
      <c r="R6873" s="4">
        <f t="shared" si="430"/>
        <v>-6.6400000000000006</v>
      </c>
      <c r="S6873" s="4">
        <f t="shared" si="431"/>
        <v>-0.996</v>
      </c>
    </row>
    <row r="6874" spans="1:19" ht="15.6" x14ac:dyDescent="0.3">
      <c r="A6874" t="s">
        <v>5894</v>
      </c>
      <c r="B6874" s="1">
        <v>43386</v>
      </c>
      <c r="C6874" s="1">
        <v>43390</v>
      </c>
      <c r="D6874">
        <f t="shared" si="428"/>
        <v>2018</v>
      </c>
      <c r="E6874" t="str">
        <f t="shared" si="429"/>
        <v>Oct</v>
      </c>
      <c r="F6874" t="s">
        <v>37</v>
      </c>
      <c r="G6874" t="s">
        <v>2064</v>
      </c>
      <c r="H6874" s="2" t="s">
        <v>22</v>
      </c>
      <c r="I6874" t="s">
        <v>100</v>
      </c>
      <c r="J6874" t="s">
        <v>101</v>
      </c>
      <c r="K6874">
        <v>19140</v>
      </c>
      <c r="L6874" t="s">
        <v>54</v>
      </c>
      <c r="M6874" t="s">
        <v>6763</v>
      </c>
      <c r="N6874" t="s">
        <v>128</v>
      </c>
      <c r="O6874" t="s">
        <v>6026</v>
      </c>
      <c r="P6874" s="4">
        <v>18.175999999999998</v>
      </c>
      <c r="Q6874" s="4">
        <v>18</v>
      </c>
      <c r="R6874" s="4">
        <f t="shared" si="430"/>
        <v>0.17599999999999838</v>
      </c>
      <c r="S6874" s="4">
        <f t="shared" si="431"/>
        <v>2.6399999999999757E-2</v>
      </c>
    </row>
    <row r="6875" spans="1:19" x14ac:dyDescent="0.3">
      <c r="A6875" t="s">
        <v>6550</v>
      </c>
      <c r="B6875" s="1">
        <v>42245</v>
      </c>
      <c r="C6875" s="1">
        <v>42245</v>
      </c>
      <c r="D6875">
        <f t="shared" si="428"/>
        <v>2015</v>
      </c>
      <c r="E6875" t="str">
        <f t="shared" si="429"/>
        <v>Aug</v>
      </c>
      <c r="F6875" t="s">
        <v>30</v>
      </c>
      <c r="G6875" t="s">
        <v>2673</v>
      </c>
      <c r="H6875" t="s">
        <v>51</v>
      </c>
      <c r="I6875" t="s">
        <v>32</v>
      </c>
      <c r="J6875" t="s">
        <v>33</v>
      </c>
      <c r="K6875">
        <v>94110</v>
      </c>
      <c r="L6875" t="s">
        <v>34</v>
      </c>
      <c r="M6875" t="s">
        <v>6764</v>
      </c>
      <c r="N6875" t="s">
        <v>128</v>
      </c>
      <c r="O6875" t="s">
        <v>6026</v>
      </c>
      <c r="P6875" s="4">
        <v>109.92</v>
      </c>
      <c r="Q6875" s="4">
        <v>109.92</v>
      </c>
      <c r="R6875" s="4">
        <f t="shared" si="430"/>
        <v>0</v>
      </c>
      <c r="S6875" s="4">
        <f t="shared" si="431"/>
        <v>0</v>
      </c>
    </row>
    <row r="6876" spans="1:19" x14ac:dyDescent="0.3">
      <c r="A6876" t="s">
        <v>6672</v>
      </c>
      <c r="B6876" s="1">
        <v>43436</v>
      </c>
      <c r="C6876" s="1">
        <v>43439</v>
      </c>
      <c r="D6876">
        <f t="shared" si="428"/>
        <v>2018</v>
      </c>
      <c r="E6876" t="str">
        <f t="shared" si="429"/>
        <v>Dec</v>
      </c>
      <c r="F6876" t="s">
        <v>20</v>
      </c>
      <c r="G6876" t="s">
        <v>602</v>
      </c>
      <c r="H6876" t="s">
        <v>51</v>
      </c>
      <c r="I6876" t="s">
        <v>32</v>
      </c>
      <c r="J6876" t="s">
        <v>33</v>
      </c>
      <c r="K6876">
        <v>94122</v>
      </c>
      <c r="L6876" t="s">
        <v>34</v>
      </c>
      <c r="M6876" t="s">
        <v>6764</v>
      </c>
      <c r="N6876" t="s">
        <v>128</v>
      </c>
      <c r="O6876" t="s">
        <v>6026</v>
      </c>
      <c r="P6876" s="4">
        <v>109.92</v>
      </c>
      <c r="Q6876" s="4">
        <v>109.92</v>
      </c>
      <c r="R6876" s="4">
        <f t="shared" si="430"/>
        <v>0</v>
      </c>
      <c r="S6876" s="4">
        <f t="shared" si="431"/>
        <v>0</v>
      </c>
    </row>
    <row r="6877" spans="1:19" ht="15.6" x14ac:dyDescent="0.3">
      <c r="A6877" t="s">
        <v>5084</v>
      </c>
      <c r="B6877" s="1">
        <v>43365</v>
      </c>
      <c r="C6877" s="1">
        <v>43369</v>
      </c>
      <c r="D6877">
        <f t="shared" si="428"/>
        <v>2018</v>
      </c>
      <c r="E6877" t="str">
        <f t="shared" si="429"/>
        <v>Sep</v>
      </c>
      <c r="F6877" t="s">
        <v>37</v>
      </c>
      <c r="G6877" t="s">
        <v>1339</v>
      </c>
      <c r="H6877" s="2" t="s">
        <v>22</v>
      </c>
      <c r="I6877" t="s">
        <v>589</v>
      </c>
      <c r="J6877" t="s">
        <v>148</v>
      </c>
      <c r="K6877">
        <v>53209</v>
      </c>
      <c r="L6877" t="s">
        <v>25</v>
      </c>
      <c r="M6877" t="s">
        <v>6764</v>
      </c>
      <c r="N6877" t="s">
        <v>128</v>
      </c>
      <c r="O6877" t="s">
        <v>6026</v>
      </c>
      <c r="P6877" s="4">
        <v>219.84</v>
      </c>
      <c r="Q6877" s="4">
        <v>219.84</v>
      </c>
      <c r="R6877" s="4">
        <f t="shared" si="430"/>
        <v>0</v>
      </c>
      <c r="S6877" s="4">
        <f t="shared" si="431"/>
        <v>0</v>
      </c>
    </row>
    <row r="6878" spans="1:19" ht="15.6" x14ac:dyDescent="0.3">
      <c r="A6878" t="s">
        <v>5283</v>
      </c>
      <c r="B6878" s="1">
        <v>43457</v>
      </c>
      <c r="C6878" s="1">
        <v>43459</v>
      </c>
      <c r="D6878">
        <f t="shared" si="428"/>
        <v>2018</v>
      </c>
      <c r="E6878" t="str">
        <f t="shared" si="429"/>
        <v>Dec</v>
      </c>
      <c r="F6878" t="s">
        <v>67</v>
      </c>
      <c r="G6878" t="s">
        <v>1291</v>
      </c>
      <c r="H6878" s="2" t="s">
        <v>22</v>
      </c>
      <c r="I6878" t="s">
        <v>1106</v>
      </c>
      <c r="J6878" t="s">
        <v>24</v>
      </c>
      <c r="K6878">
        <v>61107</v>
      </c>
      <c r="L6878" t="s">
        <v>25</v>
      </c>
      <c r="M6878" t="s">
        <v>6764</v>
      </c>
      <c r="N6878" t="s">
        <v>128</v>
      </c>
      <c r="O6878" t="s">
        <v>6026</v>
      </c>
      <c r="P6878" s="4">
        <v>175.87200000000001</v>
      </c>
      <c r="Q6878" s="4">
        <v>175.87200000000001</v>
      </c>
      <c r="R6878" s="4">
        <f t="shared" si="430"/>
        <v>0</v>
      </c>
      <c r="S6878" s="4">
        <f t="shared" si="431"/>
        <v>0</v>
      </c>
    </row>
    <row r="6879" spans="1:19" ht="15.6" x14ac:dyDescent="0.3">
      <c r="A6879" t="s">
        <v>6765</v>
      </c>
      <c r="B6879" s="1">
        <v>42296</v>
      </c>
      <c r="C6879" s="1">
        <v>42296</v>
      </c>
      <c r="D6879">
        <f t="shared" si="428"/>
        <v>2015</v>
      </c>
      <c r="E6879" t="str">
        <f t="shared" si="429"/>
        <v>Oct</v>
      </c>
      <c r="F6879" t="s">
        <v>30</v>
      </c>
      <c r="G6879" t="s">
        <v>462</v>
      </c>
      <c r="H6879" s="2" t="s">
        <v>22</v>
      </c>
      <c r="I6879" t="s">
        <v>47</v>
      </c>
      <c r="J6879" t="s">
        <v>33</v>
      </c>
      <c r="K6879">
        <v>90032</v>
      </c>
      <c r="L6879" t="s">
        <v>34</v>
      </c>
      <c r="M6879" t="s">
        <v>6766</v>
      </c>
      <c r="N6879" t="s">
        <v>128</v>
      </c>
      <c r="O6879" t="s">
        <v>6026</v>
      </c>
      <c r="P6879" s="4">
        <v>13.44</v>
      </c>
      <c r="Q6879" s="4">
        <v>13.44</v>
      </c>
      <c r="R6879" s="4">
        <f t="shared" si="430"/>
        <v>0</v>
      </c>
      <c r="S6879" s="4">
        <f t="shared" si="431"/>
        <v>0</v>
      </c>
    </row>
    <row r="6880" spans="1:19" ht="15.6" x14ac:dyDescent="0.3">
      <c r="A6880" t="s">
        <v>6767</v>
      </c>
      <c r="B6880" s="1">
        <v>42710</v>
      </c>
      <c r="C6880" s="1">
        <v>42715</v>
      </c>
      <c r="D6880">
        <f t="shared" si="428"/>
        <v>2016</v>
      </c>
      <c r="E6880" t="str">
        <f t="shared" si="429"/>
        <v>Dec</v>
      </c>
      <c r="F6880" t="s">
        <v>67</v>
      </c>
      <c r="G6880" t="s">
        <v>2014</v>
      </c>
      <c r="H6880" s="2" t="s">
        <v>22</v>
      </c>
      <c r="I6880" t="s">
        <v>3620</v>
      </c>
      <c r="J6880" t="s">
        <v>33</v>
      </c>
      <c r="K6880">
        <v>93101</v>
      </c>
      <c r="L6880" t="s">
        <v>34</v>
      </c>
      <c r="M6880" t="s">
        <v>6766</v>
      </c>
      <c r="N6880" t="s">
        <v>128</v>
      </c>
      <c r="O6880" t="s">
        <v>6026</v>
      </c>
      <c r="P6880" s="4">
        <v>8.9600000000000009</v>
      </c>
      <c r="Q6880" s="4">
        <v>18</v>
      </c>
      <c r="R6880" s="4">
        <f t="shared" si="430"/>
        <v>-9.0399999999999991</v>
      </c>
      <c r="S6880" s="4">
        <f t="shared" si="431"/>
        <v>-1.3559999999999999</v>
      </c>
    </row>
    <row r="6881" spans="1:19" ht="15.6" x14ac:dyDescent="0.3">
      <c r="A6881" t="s">
        <v>1081</v>
      </c>
      <c r="B6881" s="1">
        <v>43296</v>
      </c>
      <c r="C6881" s="1">
        <v>43299</v>
      </c>
      <c r="D6881">
        <f t="shared" si="428"/>
        <v>2018</v>
      </c>
      <c r="E6881" t="str">
        <f t="shared" si="429"/>
        <v>Jul</v>
      </c>
      <c r="F6881" t="s">
        <v>67</v>
      </c>
      <c r="G6881" t="s">
        <v>292</v>
      </c>
      <c r="H6881" s="2" t="s">
        <v>22</v>
      </c>
      <c r="I6881" t="s">
        <v>61</v>
      </c>
      <c r="J6881" t="s">
        <v>62</v>
      </c>
      <c r="K6881">
        <v>10024</v>
      </c>
      <c r="L6881" t="s">
        <v>54</v>
      </c>
      <c r="M6881" t="s">
        <v>6766</v>
      </c>
      <c r="N6881" t="s">
        <v>128</v>
      </c>
      <c r="O6881" t="s">
        <v>6026</v>
      </c>
      <c r="P6881" s="4">
        <v>8.9600000000000009</v>
      </c>
      <c r="Q6881" s="4">
        <v>18</v>
      </c>
      <c r="R6881" s="4">
        <f t="shared" si="430"/>
        <v>-9.0399999999999991</v>
      </c>
      <c r="S6881" s="4">
        <f t="shared" si="431"/>
        <v>-1.3559999999999999</v>
      </c>
    </row>
    <row r="6882" spans="1:19" x14ac:dyDescent="0.3">
      <c r="A6882" t="s">
        <v>3454</v>
      </c>
      <c r="B6882" s="1">
        <v>43457</v>
      </c>
      <c r="C6882" s="1">
        <v>43459</v>
      </c>
      <c r="D6882">
        <f t="shared" si="428"/>
        <v>2018</v>
      </c>
      <c r="E6882" t="str">
        <f t="shared" si="429"/>
        <v>Dec</v>
      </c>
      <c r="F6882" t="s">
        <v>67</v>
      </c>
      <c r="G6882" t="s">
        <v>1626</v>
      </c>
      <c r="H6882" t="s">
        <v>105</v>
      </c>
      <c r="I6882" t="s">
        <v>1049</v>
      </c>
      <c r="J6882" t="s">
        <v>109</v>
      </c>
      <c r="K6882">
        <v>77840</v>
      </c>
      <c r="L6882" t="s">
        <v>25</v>
      </c>
      <c r="M6882" t="s">
        <v>6766</v>
      </c>
      <c r="N6882" t="s">
        <v>128</v>
      </c>
      <c r="O6882" t="s">
        <v>6026</v>
      </c>
      <c r="P6882" s="4">
        <v>28.672000000000001</v>
      </c>
      <c r="Q6882" s="4">
        <v>28.672000000000001</v>
      </c>
      <c r="R6882" s="4">
        <f t="shared" si="430"/>
        <v>0</v>
      </c>
      <c r="S6882" s="4">
        <f t="shared" si="431"/>
        <v>0</v>
      </c>
    </row>
    <row r="6883" spans="1:19" x14ac:dyDescent="0.3">
      <c r="A6883" t="s">
        <v>6274</v>
      </c>
      <c r="B6883" s="1">
        <v>42631</v>
      </c>
      <c r="C6883" s="1">
        <v>42635</v>
      </c>
      <c r="D6883">
        <f t="shared" si="428"/>
        <v>2016</v>
      </c>
      <c r="E6883" t="str">
        <f t="shared" si="429"/>
        <v>Sep</v>
      </c>
      <c r="F6883" t="s">
        <v>67</v>
      </c>
      <c r="G6883" t="s">
        <v>1269</v>
      </c>
      <c r="H6883" t="s">
        <v>105</v>
      </c>
      <c r="I6883" t="s">
        <v>406</v>
      </c>
      <c r="J6883" t="s">
        <v>33</v>
      </c>
      <c r="K6883">
        <v>90805</v>
      </c>
      <c r="L6883" t="s">
        <v>34</v>
      </c>
      <c r="M6883" t="s">
        <v>6768</v>
      </c>
      <c r="N6883" t="s">
        <v>128</v>
      </c>
      <c r="O6883" t="s">
        <v>6026</v>
      </c>
      <c r="P6883" s="4">
        <v>160.72</v>
      </c>
      <c r="Q6883" s="4">
        <v>160.72</v>
      </c>
      <c r="R6883" s="4">
        <f t="shared" si="430"/>
        <v>0</v>
      </c>
      <c r="S6883" s="4">
        <f t="shared" si="431"/>
        <v>0</v>
      </c>
    </row>
    <row r="6884" spans="1:19" ht="15.6" x14ac:dyDescent="0.3">
      <c r="A6884" t="s">
        <v>6769</v>
      </c>
      <c r="B6884" s="1">
        <v>42632</v>
      </c>
      <c r="C6884" s="1">
        <v>42635</v>
      </c>
      <c r="D6884">
        <f t="shared" si="428"/>
        <v>2016</v>
      </c>
      <c r="E6884" t="str">
        <f t="shared" si="429"/>
        <v>Sep</v>
      </c>
      <c r="F6884" t="s">
        <v>67</v>
      </c>
      <c r="G6884" t="s">
        <v>792</v>
      </c>
      <c r="H6884" s="2" t="s">
        <v>22</v>
      </c>
      <c r="I6884" t="s">
        <v>47</v>
      </c>
      <c r="J6884" t="s">
        <v>33</v>
      </c>
      <c r="K6884">
        <v>90008</v>
      </c>
      <c r="L6884" t="s">
        <v>34</v>
      </c>
      <c r="M6884" t="s">
        <v>6768</v>
      </c>
      <c r="N6884" t="s">
        <v>128</v>
      </c>
      <c r="O6884" t="s">
        <v>6026</v>
      </c>
      <c r="P6884" s="4">
        <v>22.96</v>
      </c>
      <c r="Q6884" s="4">
        <v>18</v>
      </c>
      <c r="R6884" s="4">
        <f t="shared" si="430"/>
        <v>4.9600000000000009</v>
      </c>
      <c r="S6884" s="4">
        <f t="shared" si="431"/>
        <v>0.74400000000000011</v>
      </c>
    </row>
    <row r="6885" spans="1:19" ht="15.6" x14ac:dyDescent="0.3">
      <c r="A6885" t="s">
        <v>1687</v>
      </c>
      <c r="B6885" s="1">
        <v>43374</v>
      </c>
      <c r="C6885" s="1">
        <v>43381</v>
      </c>
      <c r="D6885">
        <f t="shared" si="428"/>
        <v>2018</v>
      </c>
      <c r="E6885" t="str">
        <f t="shared" si="429"/>
        <v>Oct</v>
      </c>
      <c r="F6885" t="s">
        <v>37</v>
      </c>
      <c r="G6885" t="s">
        <v>1688</v>
      </c>
      <c r="H6885" s="2" t="s">
        <v>22</v>
      </c>
      <c r="I6885" t="s">
        <v>69</v>
      </c>
      <c r="J6885" t="s">
        <v>70</v>
      </c>
      <c r="K6885">
        <v>98105</v>
      </c>
      <c r="L6885" t="s">
        <v>34</v>
      </c>
      <c r="M6885" t="s">
        <v>6768</v>
      </c>
      <c r="N6885" t="s">
        <v>128</v>
      </c>
      <c r="O6885" t="s">
        <v>6026</v>
      </c>
      <c r="P6885" s="4">
        <v>91.84</v>
      </c>
      <c r="Q6885" s="4">
        <v>91.84</v>
      </c>
      <c r="R6885" s="4">
        <f t="shared" si="430"/>
        <v>0</v>
      </c>
      <c r="S6885" s="4">
        <f t="shared" si="431"/>
        <v>0</v>
      </c>
    </row>
    <row r="6886" spans="1:19" x14ac:dyDescent="0.3">
      <c r="A6886" t="s">
        <v>6677</v>
      </c>
      <c r="B6886" s="1">
        <v>42239</v>
      </c>
      <c r="C6886" s="1">
        <v>42239</v>
      </c>
      <c r="D6886">
        <f t="shared" si="428"/>
        <v>2015</v>
      </c>
      <c r="E6886" t="str">
        <f t="shared" si="429"/>
        <v>Aug</v>
      </c>
      <c r="F6886" t="s">
        <v>30</v>
      </c>
      <c r="G6886" t="s">
        <v>3112</v>
      </c>
      <c r="H6886" t="s">
        <v>105</v>
      </c>
      <c r="I6886" t="s">
        <v>61</v>
      </c>
      <c r="J6886" t="s">
        <v>62</v>
      </c>
      <c r="K6886">
        <v>10009</v>
      </c>
      <c r="L6886" t="s">
        <v>54</v>
      </c>
      <c r="M6886" t="s">
        <v>6768</v>
      </c>
      <c r="N6886" t="s">
        <v>128</v>
      </c>
      <c r="O6886" t="s">
        <v>6026</v>
      </c>
      <c r="P6886" s="4">
        <v>45.92</v>
      </c>
      <c r="Q6886" s="4">
        <v>45.92</v>
      </c>
      <c r="R6886" s="4">
        <f t="shared" si="430"/>
        <v>0</v>
      </c>
      <c r="S6886" s="4">
        <f t="shared" si="431"/>
        <v>0</v>
      </c>
    </row>
    <row r="6887" spans="1:19" ht="15.6" x14ac:dyDescent="0.3">
      <c r="A6887" t="s">
        <v>4982</v>
      </c>
      <c r="B6887" s="1">
        <v>42205</v>
      </c>
      <c r="C6887" s="1">
        <v>42207</v>
      </c>
      <c r="D6887">
        <f t="shared" si="428"/>
        <v>2015</v>
      </c>
      <c r="E6887" t="str">
        <f t="shared" si="429"/>
        <v>Jul</v>
      </c>
      <c r="F6887" t="s">
        <v>20</v>
      </c>
      <c r="G6887" t="s">
        <v>126</v>
      </c>
      <c r="H6887" s="2" t="s">
        <v>22</v>
      </c>
      <c r="I6887" t="s">
        <v>32</v>
      </c>
      <c r="J6887" t="s">
        <v>33</v>
      </c>
      <c r="K6887">
        <v>94122</v>
      </c>
      <c r="L6887" t="s">
        <v>34</v>
      </c>
      <c r="M6887" t="s">
        <v>6770</v>
      </c>
      <c r="N6887" t="s">
        <v>128</v>
      </c>
      <c r="O6887" t="s">
        <v>6026</v>
      </c>
      <c r="P6887" s="4">
        <v>22.83</v>
      </c>
      <c r="Q6887" s="4">
        <v>18</v>
      </c>
      <c r="R6887" s="4">
        <f t="shared" si="430"/>
        <v>4.8299999999999983</v>
      </c>
      <c r="S6887" s="4">
        <f t="shared" si="431"/>
        <v>0.7244999999999997</v>
      </c>
    </row>
    <row r="6888" spans="1:19" ht="15.6" x14ac:dyDescent="0.3">
      <c r="A6888" t="s">
        <v>6771</v>
      </c>
      <c r="B6888" s="1">
        <v>42989</v>
      </c>
      <c r="C6888" s="1">
        <v>42995</v>
      </c>
      <c r="D6888">
        <f t="shared" si="428"/>
        <v>2017</v>
      </c>
      <c r="E6888" t="str">
        <f t="shared" si="429"/>
        <v>Sep</v>
      </c>
      <c r="F6888" t="s">
        <v>37</v>
      </c>
      <c r="G6888" t="s">
        <v>2306</v>
      </c>
      <c r="H6888" s="2" t="s">
        <v>22</v>
      </c>
      <c r="I6888" t="s">
        <v>39</v>
      </c>
      <c r="J6888" t="s">
        <v>33</v>
      </c>
      <c r="K6888">
        <v>92037</v>
      </c>
      <c r="L6888" t="s">
        <v>34</v>
      </c>
      <c r="M6888" t="s">
        <v>6770</v>
      </c>
      <c r="N6888" t="s">
        <v>128</v>
      </c>
      <c r="O6888" t="s">
        <v>6026</v>
      </c>
      <c r="P6888" s="4">
        <v>7.61</v>
      </c>
      <c r="Q6888" s="4">
        <v>18</v>
      </c>
      <c r="R6888" s="4">
        <f t="shared" si="430"/>
        <v>-10.39</v>
      </c>
      <c r="S6888" s="4">
        <f t="shared" si="431"/>
        <v>-1.5585</v>
      </c>
    </row>
    <row r="6889" spans="1:19" ht="15.6" x14ac:dyDescent="0.3">
      <c r="A6889" t="s">
        <v>3267</v>
      </c>
      <c r="B6889" s="1">
        <v>43449</v>
      </c>
      <c r="C6889" s="1">
        <v>43453</v>
      </c>
      <c r="D6889">
        <f t="shared" si="428"/>
        <v>2018</v>
      </c>
      <c r="E6889" t="str">
        <f t="shared" si="429"/>
        <v>Dec</v>
      </c>
      <c r="F6889" t="s">
        <v>37</v>
      </c>
      <c r="G6889" t="s">
        <v>2871</v>
      </c>
      <c r="H6889" s="2" t="s">
        <v>22</v>
      </c>
      <c r="I6889" t="s">
        <v>1671</v>
      </c>
      <c r="J6889" t="s">
        <v>33</v>
      </c>
      <c r="K6889">
        <v>90301</v>
      </c>
      <c r="L6889" t="s">
        <v>34</v>
      </c>
      <c r="M6889" t="s">
        <v>6770</v>
      </c>
      <c r="N6889" t="s">
        <v>128</v>
      </c>
      <c r="O6889" t="s">
        <v>6026</v>
      </c>
      <c r="P6889" s="4">
        <v>22.83</v>
      </c>
      <c r="Q6889" s="4">
        <v>18</v>
      </c>
      <c r="R6889" s="4">
        <f t="shared" si="430"/>
        <v>4.8299999999999983</v>
      </c>
      <c r="S6889" s="4">
        <f t="shared" si="431"/>
        <v>0.7244999999999997</v>
      </c>
    </row>
    <row r="6890" spans="1:19" ht="15.6" x14ac:dyDescent="0.3">
      <c r="A6890" t="s">
        <v>3585</v>
      </c>
      <c r="B6890" s="1">
        <v>42364</v>
      </c>
      <c r="C6890" s="1">
        <v>42369</v>
      </c>
      <c r="D6890">
        <f t="shared" si="428"/>
        <v>2015</v>
      </c>
      <c r="E6890" t="str">
        <f t="shared" si="429"/>
        <v>Dec</v>
      </c>
      <c r="F6890" t="s">
        <v>37</v>
      </c>
      <c r="G6890" t="s">
        <v>3586</v>
      </c>
      <c r="H6890" s="2" t="s">
        <v>22</v>
      </c>
      <c r="I6890" t="s">
        <v>100</v>
      </c>
      <c r="J6890" t="s">
        <v>101</v>
      </c>
      <c r="K6890">
        <v>19134</v>
      </c>
      <c r="L6890" t="s">
        <v>54</v>
      </c>
      <c r="M6890" t="s">
        <v>6770</v>
      </c>
      <c r="N6890" t="s">
        <v>128</v>
      </c>
      <c r="O6890" t="s">
        <v>6026</v>
      </c>
      <c r="P6890" s="4">
        <v>18.263999999999999</v>
      </c>
      <c r="Q6890" s="4">
        <v>18</v>
      </c>
      <c r="R6890" s="4">
        <f t="shared" si="430"/>
        <v>0.26399999999999935</v>
      </c>
      <c r="S6890" s="4">
        <f t="shared" si="431"/>
        <v>3.9599999999999899E-2</v>
      </c>
    </row>
    <row r="6891" spans="1:19" ht="15.6" x14ac:dyDescent="0.3">
      <c r="A6891" t="s">
        <v>1909</v>
      </c>
      <c r="B6891" s="1">
        <v>42525</v>
      </c>
      <c r="C6891" s="1">
        <v>42529</v>
      </c>
      <c r="D6891">
        <f t="shared" si="428"/>
        <v>2016</v>
      </c>
      <c r="E6891" t="str">
        <f t="shared" si="429"/>
        <v>Jun</v>
      </c>
      <c r="F6891" t="s">
        <v>67</v>
      </c>
      <c r="G6891" t="s">
        <v>421</v>
      </c>
      <c r="H6891" s="2" t="s">
        <v>22</v>
      </c>
      <c r="I6891" t="s">
        <v>61</v>
      </c>
      <c r="J6891" t="s">
        <v>62</v>
      </c>
      <c r="K6891">
        <v>10024</v>
      </c>
      <c r="L6891" t="s">
        <v>54</v>
      </c>
      <c r="M6891" t="s">
        <v>6770</v>
      </c>
      <c r="N6891" t="s">
        <v>128</v>
      </c>
      <c r="O6891" t="s">
        <v>6026</v>
      </c>
      <c r="P6891" s="4">
        <v>30.44</v>
      </c>
      <c r="Q6891" s="4">
        <v>30.44</v>
      </c>
      <c r="R6891" s="4">
        <f t="shared" si="430"/>
        <v>0</v>
      </c>
      <c r="S6891" s="4">
        <f t="shared" si="431"/>
        <v>0</v>
      </c>
    </row>
    <row r="6892" spans="1:19" ht="15.6" x14ac:dyDescent="0.3">
      <c r="A6892" t="s">
        <v>5693</v>
      </c>
      <c r="B6892" s="1">
        <v>43200</v>
      </c>
      <c r="C6892" s="1">
        <v>43205</v>
      </c>
      <c r="D6892">
        <f t="shared" si="428"/>
        <v>2018</v>
      </c>
      <c r="E6892" t="str">
        <f t="shared" si="429"/>
        <v>Apr</v>
      </c>
      <c r="F6892" t="s">
        <v>37</v>
      </c>
      <c r="G6892" t="s">
        <v>1316</v>
      </c>
      <c r="H6892" s="2" t="s">
        <v>22</v>
      </c>
      <c r="I6892" t="s">
        <v>5694</v>
      </c>
      <c r="J6892" t="s">
        <v>144</v>
      </c>
      <c r="K6892">
        <v>8901</v>
      </c>
      <c r="L6892" t="s">
        <v>54</v>
      </c>
      <c r="M6892" t="s">
        <v>6770</v>
      </c>
      <c r="N6892" t="s">
        <v>128</v>
      </c>
      <c r="O6892" t="s">
        <v>6026</v>
      </c>
      <c r="P6892" s="4">
        <v>7.61</v>
      </c>
      <c r="Q6892" s="4">
        <v>18</v>
      </c>
      <c r="R6892" s="4">
        <f t="shared" si="430"/>
        <v>-10.39</v>
      </c>
      <c r="S6892" s="4">
        <f t="shared" si="431"/>
        <v>-1.5585</v>
      </c>
    </row>
    <row r="6893" spans="1:19" ht="15.6" x14ac:dyDescent="0.3">
      <c r="A6893" t="s">
        <v>342</v>
      </c>
      <c r="B6893" s="1">
        <v>43298</v>
      </c>
      <c r="C6893" s="1">
        <v>43300</v>
      </c>
      <c r="D6893">
        <f t="shared" si="428"/>
        <v>2018</v>
      </c>
      <c r="E6893" t="str">
        <f t="shared" si="429"/>
        <v>Jul</v>
      </c>
      <c r="F6893" t="s">
        <v>67</v>
      </c>
      <c r="G6893" t="s">
        <v>343</v>
      </c>
      <c r="H6893" s="2" t="s">
        <v>22</v>
      </c>
      <c r="I6893" t="s">
        <v>344</v>
      </c>
      <c r="J6893" t="s">
        <v>33</v>
      </c>
      <c r="K6893">
        <v>92307</v>
      </c>
      <c r="L6893" t="s">
        <v>34</v>
      </c>
      <c r="M6893" t="s">
        <v>6772</v>
      </c>
      <c r="N6893" t="s">
        <v>128</v>
      </c>
      <c r="O6893" t="s">
        <v>6026</v>
      </c>
      <c r="P6893" s="4">
        <v>32.4</v>
      </c>
      <c r="Q6893" s="4">
        <v>100</v>
      </c>
      <c r="R6893" s="4">
        <f t="shared" si="430"/>
        <v>-67.599999999999994</v>
      </c>
      <c r="S6893" s="4">
        <f t="shared" si="431"/>
        <v>-10.139999999999999</v>
      </c>
    </row>
    <row r="6894" spans="1:19" ht="15.6" x14ac:dyDescent="0.3">
      <c r="A6894" t="s">
        <v>3558</v>
      </c>
      <c r="B6894" s="1">
        <v>43422</v>
      </c>
      <c r="C6894" s="1">
        <v>43427</v>
      </c>
      <c r="D6894">
        <f t="shared" si="428"/>
        <v>2018</v>
      </c>
      <c r="E6894" t="str">
        <f t="shared" si="429"/>
        <v>Nov</v>
      </c>
      <c r="F6894" t="s">
        <v>67</v>
      </c>
      <c r="G6894" t="s">
        <v>3139</v>
      </c>
      <c r="H6894" s="2" t="s">
        <v>22</v>
      </c>
      <c r="I6894" t="s">
        <v>1317</v>
      </c>
      <c r="J6894" t="s">
        <v>79</v>
      </c>
      <c r="K6894">
        <v>33023</v>
      </c>
      <c r="L6894" t="s">
        <v>44</v>
      </c>
      <c r="M6894" t="s">
        <v>6772</v>
      </c>
      <c r="N6894" t="s">
        <v>128</v>
      </c>
      <c r="O6894" t="s">
        <v>6026</v>
      </c>
      <c r="P6894" s="4">
        <v>20.736000000000001</v>
      </c>
      <c r="Q6894" s="4">
        <v>18</v>
      </c>
      <c r="R6894" s="4">
        <f t="shared" si="430"/>
        <v>2.7360000000000007</v>
      </c>
      <c r="S6894" s="4">
        <f t="shared" si="431"/>
        <v>0.4104000000000001</v>
      </c>
    </row>
    <row r="6895" spans="1:19" ht="15.6" x14ac:dyDescent="0.3">
      <c r="A6895" t="s">
        <v>6773</v>
      </c>
      <c r="B6895" s="1">
        <v>42322</v>
      </c>
      <c r="C6895" s="1">
        <v>42323</v>
      </c>
      <c r="D6895">
        <f t="shared" si="428"/>
        <v>2015</v>
      </c>
      <c r="E6895" t="str">
        <f t="shared" si="429"/>
        <v>Nov</v>
      </c>
      <c r="F6895" t="s">
        <v>20</v>
      </c>
      <c r="G6895" t="s">
        <v>1608</v>
      </c>
      <c r="H6895" s="2" t="s">
        <v>22</v>
      </c>
      <c r="I6895" t="s">
        <v>684</v>
      </c>
      <c r="J6895" t="s">
        <v>109</v>
      </c>
      <c r="K6895">
        <v>77506</v>
      </c>
      <c r="L6895" t="s">
        <v>25</v>
      </c>
      <c r="M6895" t="s">
        <v>6772</v>
      </c>
      <c r="N6895" t="s">
        <v>128</v>
      </c>
      <c r="O6895" t="s">
        <v>6026</v>
      </c>
      <c r="P6895" s="4">
        <v>20.736000000000001</v>
      </c>
      <c r="Q6895" s="4">
        <v>18</v>
      </c>
      <c r="R6895" s="4">
        <f t="shared" si="430"/>
        <v>2.7360000000000007</v>
      </c>
      <c r="S6895" s="4">
        <f t="shared" si="431"/>
        <v>0.4104000000000001</v>
      </c>
    </row>
    <row r="6896" spans="1:19" ht="15.6" x14ac:dyDescent="0.3">
      <c r="A6896" t="s">
        <v>6774</v>
      </c>
      <c r="B6896" s="1">
        <v>42267</v>
      </c>
      <c r="C6896" s="1">
        <v>42271</v>
      </c>
      <c r="D6896">
        <f t="shared" si="428"/>
        <v>2015</v>
      </c>
      <c r="E6896" t="str">
        <f t="shared" si="429"/>
        <v>Sep</v>
      </c>
      <c r="F6896" t="s">
        <v>37</v>
      </c>
      <c r="G6896" t="s">
        <v>2892</v>
      </c>
      <c r="H6896" s="2" t="s">
        <v>22</v>
      </c>
      <c r="I6896" t="s">
        <v>39</v>
      </c>
      <c r="J6896" t="s">
        <v>33</v>
      </c>
      <c r="K6896">
        <v>92024</v>
      </c>
      <c r="L6896" t="s">
        <v>34</v>
      </c>
      <c r="M6896" t="s">
        <v>6775</v>
      </c>
      <c r="N6896" t="s">
        <v>128</v>
      </c>
      <c r="O6896" t="s">
        <v>6026</v>
      </c>
      <c r="P6896" s="4">
        <v>8.56</v>
      </c>
      <c r="Q6896" s="4">
        <v>92.52</v>
      </c>
      <c r="R6896" s="4">
        <f t="shared" si="430"/>
        <v>-83.96</v>
      </c>
      <c r="S6896" s="4">
        <f t="shared" si="431"/>
        <v>-12.593999999999999</v>
      </c>
    </row>
    <row r="6897" spans="1:19" ht="15.6" x14ac:dyDescent="0.3">
      <c r="A6897" t="s">
        <v>4202</v>
      </c>
      <c r="B6897" s="1">
        <v>42986</v>
      </c>
      <c r="C6897" s="1">
        <v>42993</v>
      </c>
      <c r="D6897">
        <f t="shared" si="428"/>
        <v>2017</v>
      </c>
      <c r="E6897" t="str">
        <f t="shared" si="429"/>
        <v>Sep</v>
      </c>
      <c r="F6897" t="s">
        <v>37</v>
      </c>
      <c r="G6897" t="s">
        <v>3144</v>
      </c>
      <c r="H6897" s="2" t="s">
        <v>22</v>
      </c>
      <c r="I6897" t="s">
        <v>4203</v>
      </c>
      <c r="J6897" t="s">
        <v>33</v>
      </c>
      <c r="K6897">
        <v>93277</v>
      </c>
      <c r="L6897" t="s">
        <v>34</v>
      </c>
      <c r="M6897" t="s">
        <v>6775</v>
      </c>
      <c r="N6897" t="s">
        <v>128</v>
      </c>
      <c r="O6897" t="s">
        <v>6026</v>
      </c>
      <c r="P6897" s="4">
        <v>34.24</v>
      </c>
      <c r="Q6897" s="4">
        <v>34.24</v>
      </c>
      <c r="R6897" s="4">
        <f t="shared" si="430"/>
        <v>0</v>
      </c>
      <c r="S6897" s="4">
        <f t="shared" si="431"/>
        <v>0</v>
      </c>
    </row>
    <row r="6898" spans="1:19" ht="15.6" x14ac:dyDescent="0.3">
      <c r="A6898" t="s">
        <v>1510</v>
      </c>
      <c r="B6898" s="1">
        <v>43011</v>
      </c>
      <c r="C6898" s="1">
        <v>43015</v>
      </c>
      <c r="D6898">
        <f t="shared" si="428"/>
        <v>2017</v>
      </c>
      <c r="E6898" t="str">
        <f t="shared" si="429"/>
        <v>Oct</v>
      </c>
      <c r="F6898" t="s">
        <v>37</v>
      </c>
      <c r="G6898" t="s">
        <v>153</v>
      </c>
      <c r="H6898" s="2" t="s">
        <v>22</v>
      </c>
      <c r="I6898" t="s">
        <v>1511</v>
      </c>
      <c r="J6898" t="s">
        <v>33</v>
      </c>
      <c r="K6898">
        <v>92630</v>
      </c>
      <c r="L6898" t="s">
        <v>34</v>
      </c>
      <c r="M6898" t="s">
        <v>6775</v>
      </c>
      <c r="N6898" t="s">
        <v>128</v>
      </c>
      <c r="O6898" t="s">
        <v>6026</v>
      </c>
      <c r="P6898" s="4">
        <v>8.56</v>
      </c>
      <c r="Q6898" s="4">
        <v>18</v>
      </c>
      <c r="R6898" s="4">
        <f t="shared" si="430"/>
        <v>-9.44</v>
      </c>
      <c r="S6898" s="4">
        <f t="shared" si="431"/>
        <v>-1.4159999999999999</v>
      </c>
    </row>
    <row r="6899" spans="1:19" ht="15.6" x14ac:dyDescent="0.3">
      <c r="A6899" t="s">
        <v>3418</v>
      </c>
      <c r="B6899" s="1">
        <v>42904</v>
      </c>
      <c r="C6899" s="1">
        <v>42906</v>
      </c>
      <c r="D6899">
        <f t="shared" si="428"/>
        <v>2017</v>
      </c>
      <c r="E6899" t="str">
        <f t="shared" si="429"/>
        <v>Jun</v>
      </c>
      <c r="F6899" t="s">
        <v>67</v>
      </c>
      <c r="G6899" t="s">
        <v>1542</v>
      </c>
      <c r="H6899" s="2" t="s">
        <v>22</v>
      </c>
      <c r="I6899" t="s">
        <v>100</v>
      </c>
      <c r="J6899" t="s">
        <v>101</v>
      </c>
      <c r="K6899">
        <v>19134</v>
      </c>
      <c r="L6899" t="s">
        <v>54</v>
      </c>
      <c r="M6899" t="s">
        <v>6775</v>
      </c>
      <c r="N6899" t="s">
        <v>110</v>
      </c>
      <c r="O6899" t="s">
        <v>6026</v>
      </c>
      <c r="P6899" s="4">
        <v>6.8479999999999999</v>
      </c>
      <c r="Q6899" s="4">
        <v>5</v>
      </c>
      <c r="R6899" s="4">
        <f t="shared" si="430"/>
        <v>1.8479999999999999</v>
      </c>
      <c r="S6899" s="4">
        <f t="shared" si="431"/>
        <v>0.27719999999999995</v>
      </c>
    </row>
    <row r="6900" spans="1:19" ht="15.6" x14ac:dyDescent="0.3">
      <c r="A6900" t="s">
        <v>1878</v>
      </c>
      <c r="B6900" s="1">
        <v>42261</v>
      </c>
      <c r="C6900" s="1">
        <v>42265</v>
      </c>
      <c r="D6900">
        <f t="shared" si="428"/>
        <v>2015</v>
      </c>
      <c r="E6900" t="str">
        <f t="shared" si="429"/>
        <v>Sep</v>
      </c>
      <c r="F6900" t="s">
        <v>67</v>
      </c>
      <c r="G6900" t="s">
        <v>300</v>
      </c>
      <c r="H6900" s="2" t="s">
        <v>22</v>
      </c>
      <c r="I6900" t="s">
        <v>1879</v>
      </c>
      <c r="J6900" t="s">
        <v>109</v>
      </c>
      <c r="K6900">
        <v>78415</v>
      </c>
      <c r="L6900" t="s">
        <v>25</v>
      </c>
      <c r="M6900" t="s">
        <v>6775</v>
      </c>
      <c r="N6900" t="s">
        <v>128</v>
      </c>
      <c r="O6900" t="s">
        <v>6026</v>
      </c>
      <c r="P6900" s="4">
        <v>6.8479999999999999</v>
      </c>
      <c r="Q6900" s="4">
        <v>5</v>
      </c>
      <c r="R6900" s="4">
        <f t="shared" si="430"/>
        <v>1.8479999999999999</v>
      </c>
      <c r="S6900" s="4">
        <f t="shared" si="431"/>
        <v>0.27719999999999995</v>
      </c>
    </row>
    <row r="6901" spans="1:19" x14ac:dyDescent="0.3">
      <c r="A6901" t="s">
        <v>5105</v>
      </c>
      <c r="B6901" s="1">
        <v>43176</v>
      </c>
      <c r="C6901" s="1">
        <v>43180</v>
      </c>
      <c r="D6901">
        <f t="shared" si="428"/>
        <v>2018</v>
      </c>
      <c r="E6901" t="str">
        <f t="shared" si="429"/>
        <v>Mar</v>
      </c>
      <c r="F6901" t="s">
        <v>37</v>
      </c>
      <c r="G6901" t="s">
        <v>1096</v>
      </c>
      <c r="H6901" t="s">
        <v>22</v>
      </c>
      <c r="I6901" t="s">
        <v>113</v>
      </c>
      <c r="J6901" t="s">
        <v>109</v>
      </c>
      <c r="K6901">
        <v>77095</v>
      </c>
      <c r="L6901" t="s">
        <v>25</v>
      </c>
      <c r="M6901" t="s">
        <v>6775</v>
      </c>
      <c r="N6901" t="s">
        <v>128</v>
      </c>
      <c r="O6901" t="s">
        <v>6026</v>
      </c>
      <c r="P6901" s="4">
        <v>10.272</v>
      </c>
      <c r="Q6901" s="4">
        <v>10.272</v>
      </c>
      <c r="R6901" s="4">
        <f t="shared" si="430"/>
        <v>0</v>
      </c>
      <c r="S6901" s="4">
        <f t="shared" si="431"/>
        <v>0</v>
      </c>
    </row>
    <row r="6902" spans="1:19" x14ac:dyDescent="0.3">
      <c r="A6902" t="s">
        <v>4825</v>
      </c>
      <c r="B6902" s="1">
        <v>43123</v>
      </c>
      <c r="C6902" s="1">
        <v>43128</v>
      </c>
      <c r="D6902">
        <f t="shared" si="428"/>
        <v>2018</v>
      </c>
      <c r="E6902" t="str">
        <f t="shared" si="429"/>
        <v>Jan</v>
      </c>
      <c r="F6902" t="s">
        <v>37</v>
      </c>
      <c r="G6902" t="s">
        <v>2348</v>
      </c>
      <c r="H6902" t="s">
        <v>51</v>
      </c>
      <c r="I6902" t="s">
        <v>69</v>
      </c>
      <c r="J6902" t="s">
        <v>70</v>
      </c>
      <c r="K6902">
        <v>98103</v>
      </c>
      <c r="L6902" t="s">
        <v>34</v>
      </c>
      <c r="M6902" t="s">
        <v>6776</v>
      </c>
      <c r="N6902" t="s">
        <v>128</v>
      </c>
      <c r="O6902" t="s">
        <v>6026</v>
      </c>
      <c r="P6902" s="4">
        <v>25.92</v>
      </c>
      <c r="Q6902" s="4">
        <v>25.92</v>
      </c>
      <c r="R6902" s="4">
        <f t="shared" si="430"/>
        <v>0</v>
      </c>
      <c r="S6902" s="4">
        <f t="shared" si="431"/>
        <v>0</v>
      </c>
    </row>
    <row r="6903" spans="1:19" ht="15.6" x14ac:dyDescent="0.3">
      <c r="A6903" t="s">
        <v>3111</v>
      </c>
      <c r="B6903" s="1">
        <v>42582</v>
      </c>
      <c r="C6903" s="1">
        <v>42582</v>
      </c>
      <c r="D6903">
        <f t="shared" si="428"/>
        <v>2016</v>
      </c>
      <c r="E6903" t="str">
        <f t="shared" si="429"/>
        <v>Jul</v>
      </c>
      <c r="F6903" t="s">
        <v>30</v>
      </c>
      <c r="G6903" t="s">
        <v>3112</v>
      </c>
      <c r="H6903" s="2" t="s">
        <v>22</v>
      </c>
      <c r="I6903" t="s">
        <v>61</v>
      </c>
      <c r="J6903" t="s">
        <v>62</v>
      </c>
      <c r="K6903">
        <v>10024</v>
      </c>
      <c r="L6903" t="s">
        <v>54</v>
      </c>
      <c r="M6903" t="s">
        <v>6776</v>
      </c>
      <c r="N6903" t="s">
        <v>128</v>
      </c>
      <c r="O6903" t="s">
        <v>6026</v>
      </c>
      <c r="P6903" s="4">
        <v>19.440000000000001</v>
      </c>
      <c r="Q6903" s="4">
        <v>18</v>
      </c>
      <c r="R6903" s="4">
        <f t="shared" si="430"/>
        <v>1.4400000000000013</v>
      </c>
      <c r="S6903" s="4">
        <f t="shared" si="431"/>
        <v>0.21600000000000019</v>
      </c>
    </row>
    <row r="6904" spans="1:19" ht="15.6" x14ac:dyDescent="0.3">
      <c r="A6904" t="s">
        <v>4369</v>
      </c>
      <c r="B6904" s="1">
        <v>43199</v>
      </c>
      <c r="C6904" s="1">
        <v>43201</v>
      </c>
      <c r="D6904">
        <f t="shared" si="428"/>
        <v>2018</v>
      </c>
      <c r="E6904" t="str">
        <f t="shared" si="429"/>
        <v>Apr</v>
      </c>
      <c r="F6904" t="s">
        <v>20</v>
      </c>
      <c r="G6904" t="s">
        <v>4370</v>
      </c>
      <c r="H6904" s="2" t="s">
        <v>22</v>
      </c>
      <c r="I6904" t="s">
        <v>61</v>
      </c>
      <c r="J6904" t="s">
        <v>62</v>
      </c>
      <c r="K6904">
        <v>10011</v>
      </c>
      <c r="L6904" t="s">
        <v>54</v>
      </c>
      <c r="M6904" t="s">
        <v>6776</v>
      </c>
      <c r="N6904" t="s">
        <v>128</v>
      </c>
      <c r="O6904" t="s">
        <v>6026</v>
      </c>
      <c r="P6904" s="4">
        <v>12.96</v>
      </c>
      <c r="Q6904" s="4">
        <v>12.96</v>
      </c>
      <c r="R6904" s="4">
        <f t="shared" si="430"/>
        <v>0</v>
      </c>
      <c r="S6904" s="4">
        <f t="shared" si="431"/>
        <v>0</v>
      </c>
    </row>
    <row r="6905" spans="1:19" ht="15.6" x14ac:dyDescent="0.3">
      <c r="A6905" t="s">
        <v>6777</v>
      </c>
      <c r="B6905" s="1">
        <v>42666</v>
      </c>
      <c r="C6905" s="1">
        <v>42669</v>
      </c>
      <c r="D6905">
        <f t="shared" si="428"/>
        <v>2016</v>
      </c>
      <c r="E6905" t="str">
        <f t="shared" si="429"/>
        <v>Oct</v>
      </c>
      <c r="F6905" t="s">
        <v>20</v>
      </c>
      <c r="G6905" t="s">
        <v>81</v>
      </c>
      <c r="H6905" s="2" t="s">
        <v>22</v>
      </c>
      <c r="I6905" t="s">
        <v>113</v>
      </c>
      <c r="J6905" t="s">
        <v>109</v>
      </c>
      <c r="K6905">
        <v>77041</v>
      </c>
      <c r="L6905" t="s">
        <v>25</v>
      </c>
      <c r="M6905" t="s">
        <v>6776</v>
      </c>
      <c r="N6905" t="s">
        <v>128</v>
      </c>
      <c r="O6905" t="s">
        <v>6026</v>
      </c>
      <c r="P6905" s="4">
        <v>36.287999999999997</v>
      </c>
      <c r="Q6905" s="4">
        <v>36.287999999999997</v>
      </c>
      <c r="R6905" s="4">
        <f t="shared" si="430"/>
        <v>0</v>
      </c>
      <c r="S6905" s="4">
        <f t="shared" si="431"/>
        <v>0</v>
      </c>
    </row>
    <row r="6906" spans="1:19" x14ac:dyDescent="0.3">
      <c r="A6906" t="s">
        <v>2792</v>
      </c>
      <c r="B6906" s="1">
        <v>42742</v>
      </c>
      <c r="C6906" s="1">
        <v>42746</v>
      </c>
      <c r="D6906">
        <f t="shared" si="428"/>
        <v>2017</v>
      </c>
      <c r="E6906" t="str">
        <f t="shared" si="429"/>
        <v>Jan</v>
      </c>
      <c r="F6906" t="s">
        <v>37</v>
      </c>
      <c r="G6906" t="s">
        <v>2006</v>
      </c>
      <c r="H6906" t="s">
        <v>51</v>
      </c>
      <c r="I6906" t="s">
        <v>358</v>
      </c>
      <c r="J6906" t="s">
        <v>109</v>
      </c>
      <c r="K6906">
        <v>79109</v>
      </c>
      <c r="L6906" t="s">
        <v>25</v>
      </c>
      <c r="M6906" t="s">
        <v>6776</v>
      </c>
      <c r="N6906" t="s">
        <v>128</v>
      </c>
      <c r="O6906" t="s">
        <v>6026</v>
      </c>
      <c r="P6906" s="4">
        <v>25.92</v>
      </c>
      <c r="Q6906" s="4">
        <v>25.92</v>
      </c>
      <c r="R6906" s="4">
        <f t="shared" si="430"/>
        <v>0</v>
      </c>
      <c r="S6906" s="4">
        <f t="shared" si="431"/>
        <v>0</v>
      </c>
    </row>
    <row r="6907" spans="1:19" x14ac:dyDescent="0.3">
      <c r="A6907" t="s">
        <v>1045</v>
      </c>
      <c r="B6907" s="1">
        <v>42881</v>
      </c>
      <c r="C6907" s="1">
        <v>42881</v>
      </c>
      <c r="D6907">
        <f t="shared" si="428"/>
        <v>2017</v>
      </c>
      <c r="E6907" t="str">
        <f t="shared" si="429"/>
        <v>May</v>
      </c>
      <c r="F6907" t="s">
        <v>30</v>
      </c>
      <c r="G6907" t="s">
        <v>1046</v>
      </c>
      <c r="H6907" t="s">
        <v>51</v>
      </c>
      <c r="I6907" t="s">
        <v>174</v>
      </c>
      <c r="J6907" t="s">
        <v>109</v>
      </c>
      <c r="K6907">
        <v>76106</v>
      </c>
      <c r="L6907" t="s">
        <v>25</v>
      </c>
      <c r="M6907" t="s">
        <v>6776</v>
      </c>
      <c r="N6907" t="s">
        <v>128</v>
      </c>
      <c r="O6907" t="s">
        <v>6026</v>
      </c>
      <c r="P6907" s="4">
        <v>10.368</v>
      </c>
      <c r="Q6907" s="4">
        <v>10.368</v>
      </c>
      <c r="R6907" s="4">
        <f t="shared" si="430"/>
        <v>0</v>
      </c>
      <c r="S6907" s="4">
        <f t="shared" si="431"/>
        <v>0</v>
      </c>
    </row>
    <row r="6908" spans="1:19" x14ac:dyDescent="0.3">
      <c r="A6908" t="s">
        <v>718</v>
      </c>
      <c r="B6908" s="1">
        <v>42886</v>
      </c>
      <c r="C6908" s="1">
        <v>42890</v>
      </c>
      <c r="D6908">
        <f t="shared" si="428"/>
        <v>2017</v>
      </c>
      <c r="E6908" t="str">
        <f t="shared" si="429"/>
        <v>May</v>
      </c>
      <c r="F6908" t="s">
        <v>37</v>
      </c>
      <c r="G6908" t="s">
        <v>719</v>
      </c>
      <c r="H6908" t="s">
        <v>51</v>
      </c>
      <c r="I6908" t="s">
        <v>720</v>
      </c>
      <c r="J6908" t="s">
        <v>24</v>
      </c>
      <c r="K6908">
        <v>62521</v>
      </c>
      <c r="L6908" t="s">
        <v>25</v>
      </c>
      <c r="M6908" t="s">
        <v>6776</v>
      </c>
      <c r="N6908" t="s">
        <v>128</v>
      </c>
      <c r="O6908" t="s">
        <v>6026</v>
      </c>
      <c r="P6908" s="4">
        <v>10.368</v>
      </c>
      <c r="Q6908" s="4">
        <v>10.368</v>
      </c>
      <c r="R6908" s="4">
        <f t="shared" si="430"/>
        <v>0</v>
      </c>
      <c r="S6908" s="4">
        <f t="shared" si="431"/>
        <v>0</v>
      </c>
    </row>
    <row r="6909" spans="1:19" ht="15.6" x14ac:dyDescent="0.3">
      <c r="A6909" t="s">
        <v>4689</v>
      </c>
      <c r="B6909" s="1">
        <v>42638</v>
      </c>
      <c r="C6909" s="1">
        <v>42645</v>
      </c>
      <c r="D6909">
        <f t="shared" si="428"/>
        <v>2016</v>
      </c>
      <c r="E6909" t="str">
        <f t="shared" si="429"/>
        <v>Sep</v>
      </c>
      <c r="F6909" t="s">
        <v>37</v>
      </c>
      <c r="G6909" t="s">
        <v>46</v>
      </c>
      <c r="H6909" s="2" t="s">
        <v>22</v>
      </c>
      <c r="I6909" t="s">
        <v>364</v>
      </c>
      <c r="J6909" t="s">
        <v>250</v>
      </c>
      <c r="K6909">
        <v>37130</v>
      </c>
      <c r="L6909" t="s">
        <v>44</v>
      </c>
      <c r="M6909" t="s">
        <v>6778</v>
      </c>
      <c r="N6909" t="s">
        <v>128</v>
      </c>
      <c r="O6909" t="s">
        <v>6026</v>
      </c>
      <c r="P6909" s="4">
        <v>10.48</v>
      </c>
      <c r="Q6909" s="4">
        <v>10.48</v>
      </c>
      <c r="R6909" s="4">
        <f t="shared" si="430"/>
        <v>0</v>
      </c>
      <c r="S6909" s="4">
        <f t="shared" si="431"/>
        <v>0</v>
      </c>
    </row>
    <row r="6910" spans="1:19" x14ac:dyDescent="0.3">
      <c r="A6910" t="s">
        <v>3250</v>
      </c>
      <c r="B6910" s="1">
        <v>42941</v>
      </c>
      <c r="C6910" s="1">
        <v>42945</v>
      </c>
      <c r="D6910">
        <f t="shared" si="428"/>
        <v>2017</v>
      </c>
      <c r="E6910" t="str">
        <f t="shared" si="429"/>
        <v>Jul</v>
      </c>
      <c r="F6910" t="s">
        <v>37</v>
      </c>
      <c r="G6910" t="s">
        <v>3251</v>
      </c>
      <c r="H6910" t="s">
        <v>51</v>
      </c>
      <c r="I6910" t="s">
        <v>648</v>
      </c>
      <c r="J6910" t="s">
        <v>454</v>
      </c>
      <c r="K6910">
        <v>39212</v>
      </c>
      <c r="L6910" t="s">
        <v>44</v>
      </c>
      <c r="M6910" t="s">
        <v>6778</v>
      </c>
      <c r="N6910" t="s">
        <v>128</v>
      </c>
      <c r="O6910" t="s">
        <v>6026</v>
      </c>
      <c r="P6910" s="4">
        <v>65.5</v>
      </c>
      <c r="Q6910" s="4">
        <v>65.5</v>
      </c>
      <c r="R6910" s="4">
        <f t="shared" si="430"/>
        <v>0</v>
      </c>
      <c r="S6910" s="4">
        <f t="shared" si="431"/>
        <v>0</v>
      </c>
    </row>
    <row r="6911" spans="1:19" x14ac:dyDescent="0.3">
      <c r="A6911" t="s">
        <v>1402</v>
      </c>
      <c r="B6911" s="1">
        <v>42256</v>
      </c>
      <c r="C6911" s="1">
        <v>42259</v>
      </c>
      <c r="D6911">
        <f t="shared" si="428"/>
        <v>2015</v>
      </c>
      <c r="E6911" t="str">
        <f t="shared" si="429"/>
        <v>Sep</v>
      </c>
      <c r="F6911" t="s">
        <v>67</v>
      </c>
      <c r="G6911" t="s">
        <v>1403</v>
      </c>
      <c r="H6911" t="s">
        <v>51</v>
      </c>
      <c r="I6911" t="s">
        <v>1404</v>
      </c>
      <c r="J6911" t="s">
        <v>314</v>
      </c>
      <c r="K6911">
        <v>1852</v>
      </c>
      <c r="L6911" t="s">
        <v>54</v>
      </c>
      <c r="M6911" t="s">
        <v>6778</v>
      </c>
      <c r="N6911" t="s">
        <v>128</v>
      </c>
      <c r="O6911" t="s">
        <v>6026</v>
      </c>
      <c r="P6911" s="4">
        <v>26.2</v>
      </c>
      <c r="Q6911" s="4">
        <v>26.2</v>
      </c>
      <c r="R6911" s="4">
        <f t="shared" si="430"/>
        <v>0</v>
      </c>
      <c r="S6911" s="4">
        <f t="shared" si="431"/>
        <v>0</v>
      </c>
    </row>
    <row r="6912" spans="1:19" x14ac:dyDescent="0.3">
      <c r="A6912" t="s">
        <v>4783</v>
      </c>
      <c r="B6912" s="1">
        <v>42965</v>
      </c>
      <c r="C6912" s="1">
        <v>42967</v>
      </c>
      <c r="D6912">
        <f t="shared" si="428"/>
        <v>2017</v>
      </c>
      <c r="E6912" t="str">
        <f t="shared" si="429"/>
        <v>Aug</v>
      </c>
      <c r="F6912" t="s">
        <v>20</v>
      </c>
      <c r="G6912" t="s">
        <v>647</v>
      </c>
      <c r="H6912" t="s">
        <v>51</v>
      </c>
      <c r="I6912" t="s">
        <v>4784</v>
      </c>
      <c r="J6912" t="s">
        <v>109</v>
      </c>
      <c r="K6912">
        <v>78539</v>
      </c>
      <c r="L6912" t="s">
        <v>25</v>
      </c>
      <c r="M6912" t="s">
        <v>6778</v>
      </c>
      <c r="N6912" t="s">
        <v>128</v>
      </c>
      <c r="O6912" t="s">
        <v>6026</v>
      </c>
      <c r="P6912" s="4">
        <v>83.84</v>
      </c>
      <c r="Q6912" s="4">
        <v>83.84</v>
      </c>
      <c r="R6912" s="4">
        <f t="shared" si="430"/>
        <v>0</v>
      </c>
      <c r="S6912" s="4">
        <f t="shared" si="431"/>
        <v>0</v>
      </c>
    </row>
    <row r="6913" spans="1:19" x14ac:dyDescent="0.3">
      <c r="A6913" t="s">
        <v>6779</v>
      </c>
      <c r="B6913" s="1">
        <v>42984</v>
      </c>
      <c r="C6913" s="1">
        <v>42990</v>
      </c>
      <c r="D6913">
        <f t="shared" si="428"/>
        <v>2017</v>
      </c>
      <c r="E6913" t="str">
        <f t="shared" si="429"/>
        <v>Sep</v>
      </c>
      <c r="F6913" t="s">
        <v>37</v>
      </c>
      <c r="G6913" t="s">
        <v>2334</v>
      </c>
      <c r="H6913" t="s">
        <v>51</v>
      </c>
      <c r="I6913" t="s">
        <v>116</v>
      </c>
      <c r="J6913" t="s">
        <v>109</v>
      </c>
      <c r="K6913">
        <v>75217</v>
      </c>
      <c r="L6913" t="s">
        <v>25</v>
      </c>
      <c r="M6913" t="s">
        <v>6778</v>
      </c>
      <c r="N6913" t="s">
        <v>128</v>
      </c>
      <c r="O6913" t="s">
        <v>6026</v>
      </c>
      <c r="P6913" s="4">
        <v>41.92</v>
      </c>
      <c r="Q6913" s="4">
        <v>41.92</v>
      </c>
      <c r="R6913" s="4">
        <f t="shared" si="430"/>
        <v>0</v>
      </c>
      <c r="S6913" s="4">
        <f t="shared" si="431"/>
        <v>0</v>
      </c>
    </row>
    <row r="6914" spans="1:19" ht="15.6" x14ac:dyDescent="0.3">
      <c r="A6914" t="s">
        <v>4584</v>
      </c>
      <c r="B6914" s="1">
        <v>43215</v>
      </c>
      <c r="C6914" s="1">
        <v>43222</v>
      </c>
      <c r="D6914">
        <f t="shared" ref="D6914:D6977" si="432">YEAR(B6914)</f>
        <v>2018</v>
      </c>
      <c r="E6914" t="str">
        <f t="shared" ref="E6914:E6977" si="433">TEXT(B6914,"mmm")</f>
        <v>Apr</v>
      </c>
      <c r="F6914" t="s">
        <v>37</v>
      </c>
      <c r="G6914" t="s">
        <v>156</v>
      </c>
      <c r="H6914" s="2" t="s">
        <v>22</v>
      </c>
      <c r="I6914" t="s">
        <v>47</v>
      </c>
      <c r="J6914" t="s">
        <v>33</v>
      </c>
      <c r="K6914">
        <v>90032</v>
      </c>
      <c r="L6914" t="s">
        <v>34</v>
      </c>
      <c r="M6914" t="s">
        <v>6780</v>
      </c>
      <c r="N6914" t="s">
        <v>128</v>
      </c>
      <c r="O6914" t="s">
        <v>6026</v>
      </c>
      <c r="P6914" s="4">
        <v>19.05</v>
      </c>
      <c r="Q6914" s="4">
        <v>18</v>
      </c>
      <c r="R6914" s="4">
        <f t="shared" si="430"/>
        <v>1.0500000000000007</v>
      </c>
      <c r="S6914" s="4">
        <f t="shared" si="431"/>
        <v>0.15750000000000011</v>
      </c>
    </row>
    <row r="6915" spans="1:19" ht="15.6" x14ac:dyDescent="0.3">
      <c r="A6915" t="s">
        <v>6781</v>
      </c>
      <c r="B6915" s="1">
        <v>43064</v>
      </c>
      <c r="C6915" s="1">
        <v>43069</v>
      </c>
      <c r="D6915">
        <f t="shared" si="432"/>
        <v>2017</v>
      </c>
      <c r="E6915" t="str">
        <f t="shared" si="433"/>
        <v>Nov</v>
      </c>
      <c r="F6915" t="s">
        <v>37</v>
      </c>
      <c r="G6915" t="s">
        <v>360</v>
      </c>
      <c r="H6915" s="2" t="s">
        <v>22</v>
      </c>
      <c r="I6915" t="s">
        <v>78</v>
      </c>
      <c r="J6915" t="s">
        <v>79</v>
      </c>
      <c r="K6915">
        <v>32216</v>
      </c>
      <c r="L6915" t="s">
        <v>44</v>
      </c>
      <c r="M6915" t="s">
        <v>6780</v>
      </c>
      <c r="N6915" t="s">
        <v>110</v>
      </c>
      <c r="O6915" t="s">
        <v>6026</v>
      </c>
      <c r="P6915" s="4">
        <v>5.08</v>
      </c>
      <c r="Q6915" s="4">
        <v>5</v>
      </c>
      <c r="R6915" s="4">
        <f t="shared" ref="R6915:R6978" si="434">P6915-Q6915</f>
        <v>8.0000000000000071E-2</v>
      </c>
      <c r="S6915" s="4">
        <f t="shared" ref="S6915:S6978" si="435">0.15*R6915</f>
        <v>1.2000000000000011E-2</v>
      </c>
    </row>
    <row r="6916" spans="1:19" x14ac:dyDescent="0.3">
      <c r="A6916" t="s">
        <v>1902</v>
      </c>
      <c r="B6916" s="1">
        <v>42881</v>
      </c>
      <c r="C6916" s="1">
        <v>42887</v>
      </c>
      <c r="D6916">
        <f t="shared" si="432"/>
        <v>2017</v>
      </c>
      <c r="E6916" t="str">
        <f t="shared" si="433"/>
        <v>May</v>
      </c>
      <c r="F6916" t="s">
        <v>37</v>
      </c>
      <c r="G6916" t="s">
        <v>1903</v>
      </c>
      <c r="H6916" t="s">
        <v>51</v>
      </c>
      <c r="I6916" t="s">
        <v>70</v>
      </c>
      <c r="J6916" t="s">
        <v>700</v>
      </c>
      <c r="K6916">
        <v>20016</v>
      </c>
      <c r="L6916" t="s">
        <v>54</v>
      </c>
      <c r="M6916" t="s">
        <v>6780</v>
      </c>
      <c r="N6916" t="s">
        <v>128</v>
      </c>
      <c r="O6916" t="s">
        <v>6026</v>
      </c>
      <c r="P6916" s="4">
        <v>12.7</v>
      </c>
      <c r="Q6916" s="4">
        <v>12.7</v>
      </c>
      <c r="R6916" s="4">
        <f t="shared" si="434"/>
        <v>0</v>
      </c>
      <c r="S6916" s="4">
        <f t="shared" si="435"/>
        <v>0</v>
      </c>
    </row>
    <row r="6917" spans="1:19" x14ac:dyDescent="0.3">
      <c r="A6917" t="s">
        <v>5746</v>
      </c>
      <c r="B6917" s="1">
        <v>42979</v>
      </c>
      <c r="C6917" s="1">
        <v>42983</v>
      </c>
      <c r="D6917">
        <f t="shared" si="432"/>
        <v>2017</v>
      </c>
      <c r="E6917" t="str">
        <f t="shared" si="433"/>
        <v>Sep</v>
      </c>
      <c r="F6917" t="s">
        <v>37</v>
      </c>
      <c r="G6917" t="s">
        <v>1396</v>
      </c>
      <c r="H6917" t="s">
        <v>51</v>
      </c>
      <c r="I6917" t="s">
        <v>100</v>
      </c>
      <c r="J6917" t="s">
        <v>101</v>
      </c>
      <c r="K6917">
        <v>19140</v>
      </c>
      <c r="L6917" t="s">
        <v>54</v>
      </c>
      <c r="M6917" t="s">
        <v>6780</v>
      </c>
      <c r="N6917" t="s">
        <v>128</v>
      </c>
      <c r="O6917" t="s">
        <v>6026</v>
      </c>
      <c r="P6917" s="4">
        <v>30.48</v>
      </c>
      <c r="Q6917" s="4">
        <v>30.48</v>
      </c>
      <c r="R6917" s="4">
        <f t="shared" si="434"/>
        <v>0</v>
      </c>
      <c r="S6917" s="4">
        <f t="shared" si="435"/>
        <v>0</v>
      </c>
    </row>
    <row r="6918" spans="1:19" ht="15.6" x14ac:dyDescent="0.3">
      <c r="A6918" t="s">
        <v>6782</v>
      </c>
      <c r="B6918" s="1">
        <v>43115</v>
      </c>
      <c r="C6918" s="1">
        <v>43119</v>
      </c>
      <c r="D6918">
        <f t="shared" si="432"/>
        <v>2018</v>
      </c>
      <c r="E6918" t="str">
        <f t="shared" si="433"/>
        <v>Jan</v>
      </c>
      <c r="F6918" t="s">
        <v>37</v>
      </c>
      <c r="G6918" t="s">
        <v>668</v>
      </c>
      <c r="H6918" s="2" t="s">
        <v>22</v>
      </c>
      <c r="I6918" t="s">
        <v>2708</v>
      </c>
      <c r="J6918" t="s">
        <v>314</v>
      </c>
      <c r="K6918">
        <v>2169</v>
      </c>
      <c r="L6918" t="s">
        <v>54</v>
      </c>
      <c r="M6918" t="s">
        <v>6780</v>
      </c>
      <c r="N6918" t="s">
        <v>128</v>
      </c>
      <c r="O6918" t="s">
        <v>6026</v>
      </c>
      <c r="P6918" s="4">
        <v>12.7</v>
      </c>
      <c r="Q6918" s="4">
        <v>12.7</v>
      </c>
      <c r="R6918" s="4">
        <f t="shared" si="434"/>
        <v>0</v>
      </c>
      <c r="S6918" s="4">
        <f t="shared" si="435"/>
        <v>0</v>
      </c>
    </row>
    <row r="6919" spans="1:19" ht="15.6" x14ac:dyDescent="0.3">
      <c r="A6919" t="s">
        <v>6783</v>
      </c>
      <c r="B6919" s="1">
        <v>43357</v>
      </c>
      <c r="C6919" s="1">
        <v>43360</v>
      </c>
      <c r="D6919">
        <f t="shared" si="432"/>
        <v>2018</v>
      </c>
      <c r="E6919" t="str">
        <f t="shared" si="433"/>
        <v>Sep</v>
      </c>
      <c r="F6919" t="s">
        <v>67</v>
      </c>
      <c r="G6919" t="s">
        <v>633</v>
      </c>
      <c r="H6919" s="2" t="s">
        <v>22</v>
      </c>
      <c r="I6919" t="s">
        <v>648</v>
      </c>
      <c r="J6919" t="s">
        <v>89</v>
      </c>
      <c r="K6919">
        <v>49201</v>
      </c>
      <c r="L6919" t="s">
        <v>25</v>
      </c>
      <c r="M6919" t="s">
        <v>6780</v>
      </c>
      <c r="N6919" t="s">
        <v>128</v>
      </c>
      <c r="O6919" t="s">
        <v>6026</v>
      </c>
      <c r="P6919" s="4">
        <v>19.05</v>
      </c>
      <c r="Q6919" s="4">
        <v>18</v>
      </c>
      <c r="R6919" s="4">
        <f t="shared" si="434"/>
        <v>1.0500000000000007</v>
      </c>
      <c r="S6919" s="4">
        <f t="shared" si="435"/>
        <v>0.15750000000000011</v>
      </c>
    </row>
    <row r="6920" spans="1:19" ht="15.6" x14ac:dyDescent="0.3">
      <c r="A6920" t="s">
        <v>5677</v>
      </c>
      <c r="B6920" s="1">
        <v>42102</v>
      </c>
      <c r="C6920" s="1">
        <v>42109</v>
      </c>
      <c r="D6920">
        <f t="shared" si="432"/>
        <v>2015</v>
      </c>
      <c r="E6920" t="str">
        <f t="shared" si="433"/>
        <v>Apr</v>
      </c>
      <c r="F6920" t="s">
        <v>37</v>
      </c>
      <c r="G6920" t="s">
        <v>2995</v>
      </c>
      <c r="H6920" s="2" t="s">
        <v>22</v>
      </c>
      <c r="I6920" t="s">
        <v>1301</v>
      </c>
      <c r="J6920" t="s">
        <v>178</v>
      </c>
      <c r="K6920">
        <v>85301</v>
      </c>
      <c r="L6920" t="s">
        <v>34</v>
      </c>
      <c r="M6920" t="s">
        <v>6784</v>
      </c>
      <c r="N6920" t="s">
        <v>128</v>
      </c>
      <c r="O6920" t="s">
        <v>6026</v>
      </c>
      <c r="P6920" s="4">
        <v>19.007999999999999</v>
      </c>
      <c r="Q6920" s="4">
        <v>100</v>
      </c>
      <c r="R6920" s="4">
        <f t="shared" si="434"/>
        <v>-80.992000000000004</v>
      </c>
      <c r="S6920" s="4">
        <f t="shared" si="435"/>
        <v>-12.1488</v>
      </c>
    </row>
    <row r="6921" spans="1:19" ht="15.6" x14ac:dyDescent="0.3">
      <c r="A6921" t="s">
        <v>6785</v>
      </c>
      <c r="B6921" s="1">
        <v>43253</v>
      </c>
      <c r="C6921" s="1">
        <v>43254</v>
      </c>
      <c r="D6921">
        <f t="shared" si="432"/>
        <v>2018</v>
      </c>
      <c r="E6921" t="str">
        <f t="shared" si="433"/>
        <v>Jun</v>
      </c>
      <c r="F6921" t="s">
        <v>30</v>
      </c>
      <c r="G6921" t="s">
        <v>3492</v>
      </c>
      <c r="H6921" s="2" t="s">
        <v>22</v>
      </c>
      <c r="I6921" t="s">
        <v>78</v>
      </c>
      <c r="J6921" t="s">
        <v>83</v>
      </c>
      <c r="K6921">
        <v>28540</v>
      </c>
      <c r="L6921" t="s">
        <v>44</v>
      </c>
      <c r="M6921" t="s">
        <v>6784</v>
      </c>
      <c r="N6921" t="s">
        <v>128</v>
      </c>
      <c r="O6921" t="s">
        <v>6026</v>
      </c>
      <c r="P6921" s="4">
        <v>25.344000000000001</v>
      </c>
      <c r="Q6921" s="4">
        <v>25.344000000000001</v>
      </c>
      <c r="R6921" s="4">
        <f t="shared" si="434"/>
        <v>0</v>
      </c>
      <c r="S6921" s="4">
        <f t="shared" si="435"/>
        <v>0</v>
      </c>
    </row>
    <row r="6922" spans="1:19" ht="15.6" x14ac:dyDescent="0.3">
      <c r="A6922" t="s">
        <v>6786</v>
      </c>
      <c r="B6922" s="1">
        <v>43239</v>
      </c>
      <c r="C6922" s="1">
        <v>43243</v>
      </c>
      <c r="D6922">
        <f t="shared" si="432"/>
        <v>2018</v>
      </c>
      <c r="E6922" t="str">
        <f t="shared" si="433"/>
        <v>May</v>
      </c>
      <c r="F6922" t="s">
        <v>37</v>
      </c>
      <c r="G6922" t="s">
        <v>3596</v>
      </c>
      <c r="H6922" s="2" t="s">
        <v>22</v>
      </c>
      <c r="I6922" t="s">
        <v>1106</v>
      </c>
      <c r="J6922" t="s">
        <v>24</v>
      </c>
      <c r="K6922">
        <v>61107</v>
      </c>
      <c r="L6922" t="s">
        <v>25</v>
      </c>
      <c r="M6922" t="s">
        <v>6784</v>
      </c>
      <c r="N6922" t="s">
        <v>128</v>
      </c>
      <c r="O6922" t="s">
        <v>6026</v>
      </c>
      <c r="P6922" s="4">
        <v>38.015999999999998</v>
      </c>
      <c r="Q6922" s="4">
        <v>38.015999999999998</v>
      </c>
      <c r="R6922" s="4">
        <f t="shared" si="434"/>
        <v>0</v>
      </c>
      <c r="S6922" s="4">
        <f t="shared" si="435"/>
        <v>0</v>
      </c>
    </row>
    <row r="6923" spans="1:19" x14ac:dyDescent="0.3">
      <c r="A6923" t="s">
        <v>4938</v>
      </c>
      <c r="B6923" s="1">
        <v>43036</v>
      </c>
      <c r="C6923" s="1">
        <v>43037</v>
      </c>
      <c r="D6923">
        <f t="shared" si="432"/>
        <v>2017</v>
      </c>
      <c r="E6923" t="str">
        <f t="shared" si="433"/>
        <v>Oct</v>
      </c>
      <c r="F6923" t="s">
        <v>20</v>
      </c>
      <c r="G6923" t="s">
        <v>2534</v>
      </c>
      <c r="H6923" t="s">
        <v>51</v>
      </c>
      <c r="I6923" t="s">
        <v>32</v>
      </c>
      <c r="J6923" t="s">
        <v>33</v>
      </c>
      <c r="K6923">
        <v>94109</v>
      </c>
      <c r="L6923" t="s">
        <v>34</v>
      </c>
      <c r="M6923" t="s">
        <v>6787</v>
      </c>
      <c r="N6923" t="s">
        <v>128</v>
      </c>
      <c r="O6923" t="s">
        <v>6026</v>
      </c>
      <c r="P6923" s="4">
        <v>50.96</v>
      </c>
      <c r="Q6923" s="4">
        <v>50.96</v>
      </c>
      <c r="R6923" s="4">
        <f t="shared" si="434"/>
        <v>0</v>
      </c>
      <c r="S6923" s="4">
        <f t="shared" si="435"/>
        <v>0</v>
      </c>
    </row>
    <row r="6924" spans="1:19" ht="15.6" x14ac:dyDescent="0.3">
      <c r="A6924" t="s">
        <v>4474</v>
      </c>
      <c r="B6924" s="1">
        <v>42189</v>
      </c>
      <c r="C6924" s="1">
        <v>42194</v>
      </c>
      <c r="D6924">
        <f t="shared" si="432"/>
        <v>2015</v>
      </c>
      <c r="E6924" t="str">
        <f t="shared" si="433"/>
        <v>Jul</v>
      </c>
      <c r="F6924" t="s">
        <v>37</v>
      </c>
      <c r="G6924" t="s">
        <v>1039</v>
      </c>
      <c r="H6924" s="2" t="s">
        <v>22</v>
      </c>
      <c r="I6924" t="s">
        <v>645</v>
      </c>
      <c r="J6924" t="s">
        <v>158</v>
      </c>
      <c r="K6924">
        <v>23223</v>
      </c>
      <c r="L6924" t="s">
        <v>44</v>
      </c>
      <c r="M6924" t="s">
        <v>6787</v>
      </c>
      <c r="N6924" t="s">
        <v>128</v>
      </c>
      <c r="O6924" t="s">
        <v>6026</v>
      </c>
      <c r="P6924" s="4">
        <v>21.84</v>
      </c>
      <c r="Q6924" s="4">
        <v>18</v>
      </c>
      <c r="R6924" s="4">
        <f t="shared" si="434"/>
        <v>3.84</v>
      </c>
      <c r="S6924" s="4">
        <f t="shared" si="435"/>
        <v>0.57599999999999996</v>
      </c>
    </row>
    <row r="6925" spans="1:19" x14ac:dyDescent="0.3">
      <c r="A6925" t="s">
        <v>6788</v>
      </c>
      <c r="B6925" s="1">
        <v>43004</v>
      </c>
      <c r="C6925" s="1">
        <v>43008</v>
      </c>
      <c r="D6925">
        <f t="shared" si="432"/>
        <v>2017</v>
      </c>
      <c r="E6925" t="str">
        <f t="shared" si="433"/>
        <v>Sep</v>
      </c>
      <c r="F6925" t="s">
        <v>37</v>
      </c>
      <c r="G6925" t="s">
        <v>231</v>
      </c>
      <c r="H6925" t="s">
        <v>51</v>
      </c>
      <c r="I6925" t="s">
        <v>32</v>
      </c>
      <c r="J6925" t="s">
        <v>33</v>
      </c>
      <c r="K6925">
        <v>94109</v>
      </c>
      <c r="L6925" t="s">
        <v>34</v>
      </c>
      <c r="M6925" t="s">
        <v>6789</v>
      </c>
      <c r="N6925" t="s">
        <v>128</v>
      </c>
      <c r="O6925" t="s">
        <v>6026</v>
      </c>
      <c r="P6925" s="4">
        <v>12.96</v>
      </c>
      <c r="Q6925" s="4">
        <v>12.96</v>
      </c>
      <c r="R6925" s="4">
        <f t="shared" si="434"/>
        <v>0</v>
      </c>
      <c r="S6925" s="4">
        <f t="shared" si="435"/>
        <v>0</v>
      </c>
    </row>
    <row r="6926" spans="1:19" ht="15.6" x14ac:dyDescent="0.3">
      <c r="A6926" t="s">
        <v>6790</v>
      </c>
      <c r="B6926" s="1">
        <v>43103</v>
      </c>
      <c r="C6926" s="1">
        <v>43108</v>
      </c>
      <c r="D6926">
        <f t="shared" si="432"/>
        <v>2018</v>
      </c>
      <c r="E6926" t="str">
        <f t="shared" si="433"/>
        <v>Jan</v>
      </c>
      <c r="F6926" t="s">
        <v>37</v>
      </c>
      <c r="G6926" t="s">
        <v>2016</v>
      </c>
      <c r="H6926" s="2" t="s">
        <v>22</v>
      </c>
      <c r="I6926" t="s">
        <v>3394</v>
      </c>
      <c r="J6926" t="s">
        <v>33</v>
      </c>
      <c r="K6926">
        <v>91730</v>
      </c>
      <c r="L6926" t="s">
        <v>34</v>
      </c>
      <c r="M6926" t="s">
        <v>6789</v>
      </c>
      <c r="N6926" t="s">
        <v>128</v>
      </c>
      <c r="O6926" t="s">
        <v>6026</v>
      </c>
      <c r="P6926" s="4">
        <v>38.880000000000003</v>
      </c>
      <c r="Q6926" s="4">
        <v>38.880000000000003</v>
      </c>
      <c r="R6926" s="4">
        <f t="shared" si="434"/>
        <v>0</v>
      </c>
      <c r="S6926" s="4">
        <f t="shared" si="435"/>
        <v>0</v>
      </c>
    </row>
    <row r="6927" spans="1:19" x14ac:dyDescent="0.3">
      <c r="A6927" t="s">
        <v>5149</v>
      </c>
      <c r="B6927" s="1">
        <v>43435</v>
      </c>
      <c r="C6927" s="1">
        <v>43439</v>
      </c>
      <c r="D6927">
        <f t="shared" si="432"/>
        <v>2018</v>
      </c>
      <c r="E6927" t="str">
        <f t="shared" si="433"/>
        <v>Dec</v>
      </c>
      <c r="F6927" t="s">
        <v>37</v>
      </c>
      <c r="G6927" t="s">
        <v>5150</v>
      </c>
      <c r="H6927" t="s">
        <v>105</v>
      </c>
      <c r="I6927" t="s">
        <v>47</v>
      </c>
      <c r="J6927" t="s">
        <v>33</v>
      </c>
      <c r="K6927">
        <v>90008</v>
      </c>
      <c r="L6927" t="s">
        <v>34</v>
      </c>
      <c r="M6927" t="s">
        <v>6789</v>
      </c>
      <c r="N6927" t="s">
        <v>128</v>
      </c>
      <c r="O6927" t="s">
        <v>6026</v>
      </c>
      <c r="P6927" s="4">
        <v>45.36</v>
      </c>
      <c r="Q6927" s="4">
        <v>45.36</v>
      </c>
      <c r="R6927" s="4">
        <f t="shared" si="434"/>
        <v>0</v>
      </c>
      <c r="S6927" s="4">
        <f t="shared" si="435"/>
        <v>0</v>
      </c>
    </row>
    <row r="6928" spans="1:19" ht="15.6" x14ac:dyDescent="0.3">
      <c r="A6928" t="s">
        <v>2762</v>
      </c>
      <c r="B6928" s="1">
        <v>43421</v>
      </c>
      <c r="C6928" s="1">
        <v>43425</v>
      </c>
      <c r="D6928">
        <f t="shared" si="432"/>
        <v>2018</v>
      </c>
      <c r="E6928" t="str">
        <f t="shared" si="433"/>
        <v>Nov</v>
      </c>
      <c r="F6928" t="s">
        <v>37</v>
      </c>
      <c r="G6928" t="s">
        <v>870</v>
      </c>
      <c r="H6928" s="2" t="s">
        <v>22</v>
      </c>
      <c r="I6928" t="s">
        <v>61</v>
      </c>
      <c r="J6928" t="s">
        <v>62</v>
      </c>
      <c r="K6928">
        <v>10011</v>
      </c>
      <c r="L6928" t="s">
        <v>54</v>
      </c>
      <c r="M6928" t="s">
        <v>6789</v>
      </c>
      <c r="N6928" t="s">
        <v>128</v>
      </c>
      <c r="O6928" t="s">
        <v>6026</v>
      </c>
      <c r="P6928" s="4">
        <v>38.880000000000003</v>
      </c>
      <c r="Q6928" s="4">
        <v>38.880000000000003</v>
      </c>
      <c r="R6928" s="4">
        <f t="shared" si="434"/>
        <v>0</v>
      </c>
      <c r="S6928" s="4">
        <f t="shared" si="435"/>
        <v>0</v>
      </c>
    </row>
    <row r="6929" spans="1:19" x14ac:dyDescent="0.3">
      <c r="A6929" t="s">
        <v>1771</v>
      </c>
      <c r="B6929" s="1">
        <v>43058</v>
      </c>
      <c r="C6929" s="1">
        <v>43063</v>
      </c>
      <c r="D6929">
        <f t="shared" si="432"/>
        <v>2017</v>
      </c>
      <c r="E6929" t="str">
        <f t="shared" si="433"/>
        <v>Nov</v>
      </c>
      <c r="F6929" t="s">
        <v>37</v>
      </c>
      <c r="G6929" t="s">
        <v>1772</v>
      </c>
      <c r="H6929" t="s">
        <v>51</v>
      </c>
      <c r="I6929" t="s">
        <v>113</v>
      </c>
      <c r="J6929" t="s">
        <v>109</v>
      </c>
      <c r="K6929">
        <v>77041</v>
      </c>
      <c r="L6929" t="s">
        <v>25</v>
      </c>
      <c r="M6929" t="s">
        <v>6789</v>
      </c>
      <c r="N6929" t="s">
        <v>128</v>
      </c>
      <c r="O6929" t="s">
        <v>6026</v>
      </c>
      <c r="P6929" s="4">
        <v>10.368</v>
      </c>
      <c r="Q6929" s="4">
        <v>10.368</v>
      </c>
      <c r="R6929" s="4">
        <f t="shared" si="434"/>
        <v>0</v>
      </c>
      <c r="S6929" s="4">
        <f t="shared" si="435"/>
        <v>0</v>
      </c>
    </row>
    <row r="6930" spans="1:19" ht="15.6" x14ac:dyDescent="0.3">
      <c r="A6930" t="s">
        <v>267</v>
      </c>
      <c r="B6930" s="1">
        <v>42576</v>
      </c>
      <c r="C6930" s="1">
        <v>42578</v>
      </c>
      <c r="D6930">
        <f t="shared" si="432"/>
        <v>2016</v>
      </c>
      <c r="E6930" t="str">
        <f t="shared" si="433"/>
        <v>Jul</v>
      </c>
      <c r="F6930" t="s">
        <v>67</v>
      </c>
      <c r="G6930" t="s">
        <v>268</v>
      </c>
      <c r="H6930" s="2" t="s">
        <v>22</v>
      </c>
      <c r="I6930" t="s">
        <v>69</v>
      </c>
      <c r="J6930" t="s">
        <v>70</v>
      </c>
      <c r="K6930">
        <v>98115</v>
      </c>
      <c r="L6930" t="s">
        <v>34</v>
      </c>
      <c r="M6930" t="s">
        <v>6791</v>
      </c>
      <c r="N6930" t="s">
        <v>128</v>
      </c>
      <c r="O6930" t="s">
        <v>6026</v>
      </c>
      <c r="P6930" s="4">
        <v>12.96</v>
      </c>
      <c r="Q6930" s="4">
        <v>12.96</v>
      </c>
      <c r="R6930" s="4">
        <f t="shared" si="434"/>
        <v>0</v>
      </c>
      <c r="S6930" s="4">
        <f t="shared" si="435"/>
        <v>0</v>
      </c>
    </row>
    <row r="6931" spans="1:19" ht="15.6" x14ac:dyDescent="0.3">
      <c r="A6931" t="s">
        <v>6792</v>
      </c>
      <c r="B6931" s="1">
        <v>42885</v>
      </c>
      <c r="C6931" s="1">
        <v>42889</v>
      </c>
      <c r="D6931">
        <f t="shared" si="432"/>
        <v>2017</v>
      </c>
      <c r="E6931" t="str">
        <f t="shared" si="433"/>
        <v>May</v>
      </c>
      <c r="F6931" t="s">
        <v>37</v>
      </c>
      <c r="G6931" t="s">
        <v>1223</v>
      </c>
      <c r="H6931" s="2" t="s">
        <v>22</v>
      </c>
      <c r="I6931" t="s">
        <v>47</v>
      </c>
      <c r="J6931" t="s">
        <v>33</v>
      </c>
      <c r="K6931">
        <v>90049</v>
      </c>
      <c r="L6931" t="s">
        <v>34</v>
      </c>
      <c r="M6931" t="s">
        <v>6791</v>
      </c>
      <c r="N6931" t="s">
        <v>128</v>
      </c>
      <c r="O6931" t="s">
        <v>6026</v>
      </c>
      <c r="P6931" s="4">
        <v>38.880000000000003</v>
      </c>
      <c r="Q6931" s="4">
        <v>38.880000000000003</v>
      </c>
      <c r="R6931" s="4">
        <f t="shared" si="434"/>
        <v>0</v>
      </c>
      <c r="S6931" s="4">
        <f t="shared" si="435"/>
        <v>0</v>
      </c>
    </row>
    <row r="6932" spans="1:19" x14ac:dyDescent="0.3">
      <c r="A6932" t="s">
        <v>6077</v>
      </c>
      <c r="B6932" s="1">
        <v>42898</v>
      </c>
      <c r="C6932" s="1">
        <v>42902</v>
      </c>
      <c r="D6932">
        <f t="shared" si="432"/>
        <v>2017</v>
      </c>
      <c r="E6932" t="str">
        <f t="shared" si="433"/>
        <v>Jun</v>
      </c>
      <c r="F6932" t="s">
        <v>37</v>
      </c>
      <c r="G6932" t="s">
        <v>804</v>
      </c>
      <c r="H6932" t="s">
        <v>51</v>
      </c>
      <c r="I6932" t="s">
        <v>684</v>
      </c>
      <c r="J6932" t="s">
        <v>33</v>
      </c>
      <c r="K6932">
        <v>91104</v>
      </c>
      <c r="L6932" t="s">
        <v>34</v>
      </c>
      <c r="M6932" t="s">
        <v>6791</v>
      </c>
      <c r="N6932" t="s">
        <v>128</v>
      </c>
      <c r="O6932" t="s">
        <v>6026</v>
      </c>
      <c r="P6932" s="4">
        <v>12.96</v>
      </c>
      <c r="Q6932" s="4">
        <v>12.96</v>
      </c>
      <c r="R6932" s="4">
        <f t="shared" si="434"/>
        <v>0</v>
      </c>
      <c r="S6932" s="4">
        <f t="shared" si="435"/>
        <v>0</v>
      </c>
    </row>
    <row r="6933" spans="1:19" ht="15.6" x14ac:dyDescent="0.3">
      <c r="A6933" t="s">
        <v>6793</v>
      </c>
      <c r="B6933" s="1">
        <v>43362</v>
      </c>
      <c r="C6933" s="1">
        <v>43367</v>
      </c>
      <c r="D6933">
        <f t="shared" si="432"/>
        <v>2018</v>
      </c>
      <c r="E6933" t="str">
        <f t="shared" si="433"/>
        <v>Sep</v>
      </c>
      <c r="F6933" t="s">
        <v>37</v>
      </c>
      <c r="G6933" t="s">
        <v>388</v>
      </c>
      <c r="H6933" s="2" t="s">
        <v>22</v>
      </c>
      <c r="I6933" t="s">
        <v>61</v>
      </c>
      <c r="J6933" t="s">
        <v>62</v>
      </c>
      <c r="K6933">
        <v>10011</v>
      </c>
      <c r="L6933" t="s">
        <v>54</v>
      </c>
      <c r="M6933" t="s">
        <v>6791</v>
      </c>
      <c r="N6933" t="s">
        <v>128</v>
      </c>
      <c r="O6933" t="s">
        <v>6026</v>
      </c>
      <c r="P6933" s="4">
        <v>32.4</v>
      </c>
      <c r="Q6933" s="4">
        <v>32.4</v>
      </c>
      <c r="R6933" s="4">
        <f t="shared" si="434"/>
        <v>0</v>
      </c>
      <c r="S6933" s="4">
        <f t="shared" si="435"/>
        <v>0</v>
      </c>
    </row>
    <row r="6934" spans="1:19" ht="15.6" x14ac:dyDescent="0.3">
      <c r="A6934" t="s">
        <v>727</v>
      </c>
      <c r="B6934" s="1">
        <v>42273</v>
      </c>
      <c r="C6934" s="1">
        <v>42274</v>
      </c>
      <c r="D6934">
        <f t="shared" si="432"/>
        <v>2015</v>
      </c>
      <c r="E6934" t="str">
        <f t="shared" si="433"/>
        <v>Sep</v>
      </c>
      <c r="F6934" t="s">
        <v>20</v>
      </c>
      <c r="G6934" t="s">
        <v>728</v>
      </c>
      <c r="H6934" s="2" t="s">
        <v>22</v>
      </c>
      <c r="I6934" t="s">
        <v>39</v>
      </c>
      <c r="J6934" t="s">
        <v>33</v>
      </c>
      <c r="K6934">
        <v>92105</v>
      </c>
      <c r="L6934" t="s">
        <v>34</v>
      </c>
      <c r="M6934" t="s">
        <v>6794</v>
      </c>
      <c r="N6934" t="s">
        <v>128</v>
      </c>
      <c r="O6934" t="s">
        <v>6026</v>
      </c>
      <c r="P6934" s="4">
        <v>19.440000000000001</v>
      </c>
      <c r="Q6934" s="4">
        <v>50</v>
      </c>
      <c r="R6934" s="4">
        <f t="shared" si="434"/>
        <v>-30.56</v>
      </c>
      <c r="S6934" s="4">
        <f t="shared" si="435"/>
        <v>-4.5839999999999996</v>
      </c>
    </row>
    <row r="6935" spans="1:19" ht="15.6" x14ac:dyDescent="0.3">
      <c r="A6935" t="s">
        <v>6795</v>
      </c>
      <c r="B6935" s="1">
        <v>42277</v>
      </c>
      <c r="C6935" s="1">
        <v>42282</v>
      </c>
      <c r="D6935">
        <f t="shared" si="432"/>
        <v>2015</v>
      </c>
      <c r="E6935" t="str">
        <f t="shared" si="433"/>
        <v>Sep</v>
      </c>
      <c r="F6935" t="s">
        <v>37</v>
      </c>
      <c r="G6935" t="s">
        <v>774</v>
      </c>
      <c r="H6935" s="2" t="s">
        <v>22</v>
      </c>
      <c r="I6935" t="s">
        <v>1438</v>
      </c>
      <c r="J6935" t="s">
        <v>79</v>
      </c>
      <c r="K6935">
        <v>33437</v>
      </c>
      <c r="L6935" t="s">
        <v>44</v>
      </c>
      <c r="M6935" t="s">
        <v>6794</v>
      </c>
      <c r="N6935" t="s">
        <v>128</v>
      </c>
      <c r="O6935" t="s">
        <v>6026</v>
      </c>
      <c r="P6935" s="4">
        <v>15.552</v>
      </c>
      <c r="Q6935" s="4">
        <v>18</v>
      </c>
      <c r="R6935" s="4">
        <f t="shared" si="434"/>
        <v>-2.4480000000000004</v>
      </c>
      <c r="S6935" s="4">
        <f t="shared" si="435"/>
        <v>-0.36720000000000003</v>
      </c>
    </row>
    <row r="6936" spans="1:19" ht="15.6" x14ac:dyDescent="0.3">
      <c r="A6936" t="s">
        <v>6796</v>
      </c>
      <c r="B6936" s="1">
        <v>43339</v>
      </c>
      <c r="C6936" s="1">
        <v>43344</v>
      </c>
      <c r="D6936">
        <f t="shared" si="432"/>
        <v>2018</v>
      </c>
      <c r="E6936" t="str">
        <f t="shared" si="433"/>
        <v>Aug</v>
      </c>
      <c r="F6936" t="s">
        <v>37</v>
      </c>
      <c r="G6936" t="s">
        <v>375</v>
      </c>
      <c r="H6936" s="2" t="s">
        <v>22</v>
      </c>
      <c r="I6936" t="s">
        <v>321</v>
      </c>
      <c r="J6936" t="s">
        <v>250</v>
      </c>
      <c r="K6936">
        <v>37064</v>
      </c>
      <c r="L6936" t="s">
        <v>44</v>
      </c>
      <c r="M6936" t="s">
        <v>6794</v>
      </c>
      <c r="N6936" t="s">
        <v>128</v>
      </c>
      <c r="O6936" t="s">
        <v>6026</v>
      </c>
      <c r="P6936" s="4">
        <v>5.1840000000000002</v>
      </c>
      <c r="Q6936" s="4">
        <v>5</v>
      </c>
      <c r="R6936" s="4">
        <f t="shared" si="434"/>
        <v>0.18400000000000016</v>
      </c>
      <c r="S6936" s="4">
        <f t="shared" si="435"/>
        <v>2.7600000000000024E-2</v>
      </c>
    </row>
    <row r="6937" spans="1:19" ht="15.6" x14ac:dyDescent="0.3">
      <c r="A6937" t="s">
        <v>4610</v>
      </c>
      <c r="B6937" s="1">
        <v>43063</v>
      </c>
      <c r="C6937" s="1">
        <v>43065</v>
      </c>
      <c r="D6937">
        <f t="shared" si="432"/>
        <v>2017</v>
      </c>
      <c r="E6937" t="str">
        <f t="shared" si="433"/>
        <v>Nov</v>
      </c>
      <c r="F6937" t="s">
        <v>20</v>
      </c>
      <c r="G6937" t="s">
        <v>3643</v>
      </c>
      <c r="H6937" s="2" t="s">
        <v>22</v>
      </c>
      <c r="I6937" t="s">
        <v>61</v>
      </c>
      <c r="J6937" t="s">
        <v>62</v>
      </c>
      <c r="K6937">
        <v>10035</v>
      </c>
      <c r="L6937" t="s">
        <v>54</v>
      </c>
      <c r="M6937" t="s">
        <v>6794</v>
      </c>
      <c r="N6937" t="s">
        <v>110</v>
      </c>
      <c r="O6937" t="s">
        <v>6026</v>
      </c>
      <c r="P6937" s="4">
        <v>6.48</v>
      </c>
      <c r="Q6937" s="4">
        <v>5</v>
      </c>
      <c r="R6937" s="4">
        <f t="shared" si="434"/>
        <v>1.4800000000000004</v>
      </c>
      <c r="S6937" s="4">
        <f t="shared" si="435"/>
        <v>0.22200000000000006</v>
      </c>
    </row>
    <row r="6938" spans="1:19" ht="15.6" x14ac:dyDescent="0.3">
      <c r="A6938" t="s">
        <v>6271</v>
      </c>
      <c r="B6938" s="1">
        <v>43379</v>
      </c>
      <c r="C6938" s="1">
        <v>43384</v>
      </c>
      <c r="D6938">
        <f t="shared" si="432"/>
        <v>2018</v>
      </c>
      <c r="E6938" t="str">
        <f t="shared" si="433"/>
        <v>Oct</v>
      </c>
      <c r="F6938" t="s">
        <v>37</v>
      </c>
      <c r="G6938" t="s">
        <v>1811</v>
      </c>
      <c r="H6938" s="2" t="s">
        <v>22</v>
      </c>
      <c r="I6938" t="s">
        <v>976</v>
      </c>
      <c r="J6938" t="s">
        <v>144</v>
      </c>
      <c r="K6938">
        <v>7109</v>
      </c>
      <c r="L6938" t="s">
        <v>54</v>
      </c>
      <c r="M6938" t="s">
        <v>6794</v>
      </c>
      <c r="N6938" t="s">
        <v>128</v>
      </c>
      <c r="O6938" t="s">
        <v>6026</v>
      </c>
      <c r="P6938" s="4">
        <v>6.48</v>
      </c>
      <c r="Q6938" s="4">
        <v>5</v>
      </c>
      <c r="R6938" s="4">
        <f t="shared" si="434"/>
        <v>1.4800000000000004</v>
      </c>
      <c r="S6938" s="4">
        <f t="shared" si="435"/>
        <v>0.22200000000000006</v>
      </c>
    </row>
    <row r="6939" spans="1:19" ht="15.6" x14ac:dyDescent="0.3">
      <c r="A6939" t="s">
        <v>4513</v>
      </c>
      <c r="B6939" s="1">
        <v>42270</v>
      </c>
      <c r="C6939" s="1">
        <v>42275</v>
      </c>
      <c r="D6939">
        <f t="shared" si="432"/>
        <v>2015</v>
      </c>
      <c r="E6939" t="str">
        <f t="shared" si="433"/>
        <v>Sep</v>
      </c>
      <c r="F6939" t="s">
        <v>37</v>
      </c>
      <c r="G6939" t="s">
        <v>668</v>
      </c>
      <c r="H6939" s="2" t="s">
        <v>22</v>
      </c>
      <c r="I6939" t="s">
        <v>1116</v>
      </c>
      <c r="J6939" t="s">
        <v>807</v>
      </c>
      <c r="K6939">
        <v>55407</v>
      </c>
      <c r="L6939" t="s">
        <v>25</v>
      </c>
      <c r="M6939" t="s">
        <v>6794</v>
      </c>
      <c r="N6939" t="s">
        <v>128</v>
      </c>
      <c r="O6939" t="s">
        <v>6026</v>
      </c>
      <c r="P6939" s="4">
        <v>32.4</v>
      </c>
      <c r="Q6939" s="4">
        <v>32.4</v>
      </c>
      <c r="R6939" s="4">
        <f t="shared" si="434"/>
        <v>0</v>
      </c>
      <c r="S6939" s="4">
        <f t="shared" si="435"/>
        <v>0</v>
      </c>
    </row>
    <row r="6940" spans="1:19" x14ac:dyDescent="0.3">
      <c r="A6940" t="s">
        <v>1995</v>
      </c>
      <c r="B6940" s="1">
        <v>42885</v>
      </c>
      <c r="C6940" s="1">
        <v>42890</v>
      </c>
      <c r="D6940">
        <f t="shared" si="432"/>
        <v>2017</v>
      </c>
      <c r="E6940" t="str">
        <f t="shared" si="433"/>
        <v>May</v>
      </c>
      <c r="F6940" t="s">
        <v>37</v>
      </c>
      <c r="G6940" t="s">
        <v>1654</v>
      </c>
      <c r="H6940" t="s">
        <v>51</v>
      </c>
      <c r="I6940" t="s">
        <v>1996</v>
      </c>
      <c r="J6940" t="s">
        <v>148</v>
      </c>
      <c r="K6940">
        <v>54880</v>
      </c>
      <c r="L6940" t="s">
        <v>25</v>
      </c>
      <c r="M6940" t="s">
        <v>6794</v>
      </c>
      <c r="N6940" t="s">
        <v>128</v>
      </c>
      <c r="O6940" t="s">
        <v>6026</v>
      </c>
      <c r="P6940" s="4">
        <v>45.36</v>
      </c>
      <c r="Q6940" s="4">
        <v>45.36</v>
      </c>
      <c r="R6940" s="4">
        <f t="shared" si="434"/>
        <v>0</v>
      </c>
      <c r="S6940" s="4">
        <f t="shared" si="435"/>
        <v>0</v>
      </c>
    </row>
    <row r="6941" spans="1:19" ht="15.6" x14ac:dyDescent="0.3">
      <c r="A6941" t="s">
        <v>3310</v>
      </c>
      <c r="B6941" s="1">
        <v>43366</v>
      </c>
      <c r="C6941" s="1">
        <v>43371</v>
      </c>
      <c r="D6941">
        <f t="shared" si="432"/>
        <v>2018</v>
      </c>
      <c r="E6941" t="str">
        <f t="shared" si="433"/>
        <v>Sep</v>
      </c>
      <c r="F6941" t="s">
        <v>37</v>
      </c>
      <c r="G6941" t="s">
        <v>2631</v>
      </c>
      <c r="H6941" s="2" t="s">
        <v>22</v>
      </c>
      <c r="I6941" t="s">
        <v>23</v>
      </c>
      <c r="J6941" t="s">
        <v>24</v>
      </c>
      <c r="K6941">
        <v>60653</v>
      </c>
      <c r="L6941" t="s">
        <v>25</v>
      </c>
      <c r="M6941" t="s">
        <v>6794</v>
      </c>
      <c r="N6941" t="s">
        <v>128</v>
      </c>
      <c r="O6941" t="s">
        <v>6026</v>
      </c>
      <c r="P6941" s="4">
        <v>20.736000000000001</v>
      </c>
      <c r="Q6941" s="4">
        <v>18</v>
      </c>
      <c r="R6941" s="4">
        <f t="shared" si="434"/>
        <v>2.7360000000000007</v>
      </c>
      <c r="S6941" s="4">
        <f t="shared" si="435"/>
        <v>0.4104000000000001</v>
      </c>
    </row>
    <row r="6942" spans="1:19" ht="15.6" x14ac:dyDescent="0.3">
      <c r="A6942" t="s">
        <v>2743</v>
      </c>
      <c r="B6942" s="1">
        <v>42962</v>
      </c>
      <c r="C6942" s="1">
        <v>42969</v>
      </c>
      <c r="D6942">
        <f t="shared" si="432"/>
        <v>2017</v>
      </c>
      <c r="E6942" t="str">
        <f t="shared" si="433"/>
        <v>Aug</v>
      </c>
      <c r="F6942" t="s">
        <v>37</v>
      </c>
      <c r="G6942" t="s">
        <v>874</v>
      </c>
      <c r="H6942" s="2" t="s">
        <v>22</v>
      </c>
      <c r="I6942" t="s">
        <v>47</v>
      </c>
      <c r="J6942" t="s">
        <v>33</v>
      </c>
      <c r="K6942">
        <v>90004</v>
      </c>
      <c r="L6942" t="s">
        <v>34</v>
      </c>
      <c r="M6942" t="s">
        <v>6797</v>
      </c>
      <c r="N6942" t="s">
        <v>128</v>
      </c>
      <c r="O6942" t="s">
        <v>6026</v>
      </c>
      <c r="P6942" s="4">
        <v>37.520000000000003</v>
      </c>
      <c r="Q6942" s="4">
        <v>100</v>
      </c>
      <c r="R6942" s="4">
        <f t="shared" si="434"/>
        <v>-62.48</v>
      </c>
      <c r="S6942" s="4">
        <f t="shared" si="435"/>
        <v>-9.3719999999999999</v>
      </c>
    </row>
    <row r="6943" spans="1:19" x14ac:dyDescent="0.3">
      <c r="A6943" t="s">
        <v>1414</v>
      </c>
      <c r="B6943" s="1">
        <v>43207</v>
      </c>
      <c r="C6943" s="1">
        <v>43212</v>
      </c>
      <c r="D6943">
        <f t="shared" si="432"/>
        <v>2018</v>
      </c>
      <c r="E6943" t="str">
        <f t="shared" si="433"/>
        <v>Apr</v>
      </c>
      <c r="F6943" t="s">
        <v>37</v>
      </c>
      <c r="G6943" t="s">
        <v>854</v>
      </c>
      <c r="H6943" t="s">
        <v>105</v>
      </c>
      <c r="I6943" t="s">
        <v>47</v>
      </c>
      <c r="J6943" t="s">
        <v>33</v>
      </c>
      <c r="K6943">
        <v>90008</v>
      </c>
      <c r="L6943" t="s">
        <v>34</v>
      </c>
      <c r="M6943" t="s">
        <v>6797</v>
      </c>
      <c r="N6943" t="s">
        <v>128</v>
      </c>
      <c r="O6943" t="s">
        <v>6026</v>
      </c>
      <c r="P6943" s="4">
        <v>28.14</v>
      </c>
      <c r="Q6943" s="4">
        <v>28.14</v>
      </c>
      <c r="R6943" s="4">
        <f t="shared" si="434"/>
        <v>0</v>
      </c>
      <c r="S6943" s="4">
        <f t="shared" si="435"/>
        <v>0</v>
      </c>
    </row>
    <row r="6944" spans="1:19" ht="15.6" x14ac:dyDescent="0.3">
      <c r="A6944" t="s">
        <v>6798</v>
      </c>
      <c r="B6944" s="1">
        <v>43250</v>
      </c>
      <c r="C6944" s="1">
        <v>43255</v>
      </c>
      <c r="D6944">
        <f t="shared" si="432"/>
        <v>2018</v>
      </c>
      <c r="E6944" t="str">
        <f t="shared" si="433"/>
        <v>May</v>
      </c>
      <c r="F6944" t="s">
        <v>37</v>
      </c>
      <c r="G6944" t="s">
        <v>1656</v>
      </c>
      <c r="H6944" s="2" t="s">
        <v>22</v>
      </c>
      <c r="I6944" t="s">
        <v>47</v>
      </c>
      <c r="J6944" t="s">
        <v>33</v>
      </c>
      <c r="K6944">
        <v>90004</v>
      </c>
      <c r="L6944" t="s">
        <v>34</v>
      </c>
      <c r="M6944" t="s">
        <v>6797</v>
      </c>
      <c r="N6944" t="s">
        <v>128</v>
      </c>
      <c r="O6944" t="s">
        <v>6026</v>
      </c>
      <c r="P6944" s="4">
        <v>37.520000000000003</v>
      </c>
      <c r="Q6944" s="4">
        <v>37.520000000000003</v>
      </c>
      <c r="R6944" s="4">
        <f t="shared" si="434"/>
        <v>0</v>
      </c>
      <c r="S6944" s="4">
        <f t="shared" si="435"/>
        <v>0</v>
      </c>
    </row>
    <row r="6945" spans="1:19" ht="15.6" x14ac:dyDescent="0.3">
      <c r="A6945" t="s">
        <v>2724</v>
      </c>
      <c r="B6945" s="1">
        <v>43190</v>
      </c>
      <c r="C6945" s="1">
        <v>43192</v>
      </c>
      <c r="D6945">
        <f t="shared" si="432"/>
        <v>2018</v>
      </c>
      <c r="E6945" t="str">
        <f t="shared" si="433"/>
        <v>Mar</v>
      </c>
      <c r="F6945" t="s">
        <v>67</v>
      </c>
      <c r="G6945" t="s">
        <v>2048</v>
      </c>
      <c r="H6945" s="2" t="s">
        <v>22</v>
      </c>
      <c r="I6945" t="s">
        <v>61</v>
      </c>
      <c r="J6945" t="s">
        <v>62</v>
      </c>
      <c r="K6945">
        <v>10011</v>
      </c>
      <c r="L6945" t="s">
        <v>54</v>
      </c>
      <c r="M6945" t="s">
        <v>6797</v>
      </c>
      <c r="N6945" t="s">
        <v>128</v>
      </c>
      <c r="O6945" t="s">
        <v>6026</v>
      </c>
      <c r="P6945" s="4">
        <v>75.040000000000006</v>
      </c>
      <c r="Q6945" s="4">
        <v>75.040000000000006</v>
      </c>
      <c r="R6945" s="4">
        <f t="shared" si="434"/>
        <v>0</v>
      </c>
      <c r="S6945" s="4">
        <f t="shared" si="435"/>
        <v>0</v>
      </c>
    </row>
    <row r="6946" spans="1:19" ht="15.6" x14ac:dyDescent="0.3">
      <c r="A6946" t="s">
        <v>6799</v>
      </c>
      <c r="B6946" s="1">
        <v>43353</v>
      </c>
      <c r="C6946" s="1">
        <v>43353</v>
      </c>
      <c r="D6946">
        <f t="shared" si="432"/>
        <v>2018</v>
      </c>
      <c r="E6946" t="str">
        <f t="shared" si="433"/>
        <v>Sep</v>
      </c>
      <c r="F6946" t="s">
        <v>30</v>
      </c>
      <c r="G6946" t="s">
        <v>2055</v>
      </c>
      <c r="H6946" s="2" t="s">
        <v>22</v>
      </c>
      <c r="I6946" t="s">
        <v>61</v>
      </c>
      <c r="J6946" t="s">
        <v>62</v>
      </c>
      <c r="K6946">
        <v>10024</v>
      </c>
      <c r="L6946" t="s">
        <v>54</v>
      </c>
      <c r="M6946" t="s">
        <v>6797</v>
      </c>
      <c r="N6946" t="s">
        <v>128</v>
      </c>
      <c r="O6946" t="s">
        <v>6026</v>
      </c>
      <c r="P6946" s="4">
        <v>18.760000000000002</v>
      </c>
      <c r="Q6946" s="4">
        <v>18</v>
      </c>
      <c r="R6946" s="4">
        <f t="shared" si="434"/>
        <v>0.76000000000000156</v>
      </c>
      <c r="S6946" s="4">
        <f t="shared" si="435"/>
        <v>0.11400000000000023</v>
      </c>
    </row>
    <row r="6947" spans="1:19" ht="15.6" x14ac:dyDescent="0.3">
      <c r="A6947" t="s">
        <v>5949</v>
      </c>
      <c r="B6947" s="1">
        <v>42309</v>
      </c>
      <c r="C6947" s="1">
        <v>42316</v>
      </c>
      <c r="D6947">
        <f t="shared" si="432"/>
        <v>2015</v>
      </c>
      <c r="E6947" t="str">
        <f t="shared" si="433"/>
        <v>Nov</v>
      </c>
      <c r="F6947" t="s">
        <v>37</v>
      </c>
      <c r="G6947" t="s">
        <v>2483</v>
      </c>
      <c r="H6947" s="2" t="s">
        <v>22</v>
      </c>
      <c r="I6947" t="s">
        <v>47</v>
      </c>
      <c r="J6947" t="s">
        <v>33</v>
      </c>
      <c r="K6947">
        <v>90049</v>
      </c>
      <c r="L6947" t="s">
        <v>34</v>
      </c>
      <c r="M6947" t="s">
        <v>6800</v>
      </c>
      <c r="N6947" t="s">
        <v>128</v>
      </c>
      <c r="O6947" t="s">
        <v>6026</v>
      </c>
      <c r="P6947" s="4">
        <v>21.4</v>
      </c>
      <c r="Q6947" s="4">
        <v>18</v>
      </c>
      <c r="R6947" s="4">
        <f t="shared" si="434"/>
        <v>3.3999999999999986</v>
      </c>
      <c r="S6947" s="4">
        <f t="shared" si="435"/>
        <v>0.50999999999999979</v>
      </c>
    </row>
    <row r="6948" spans="1:19" ht="15.6" x14ac:dyDescent="0.3">
      <c r="A6948" t="s">
        <v>6801</v>
      </c>
      <c r="B6948" s="1">
        <v>42724</v>
      </c>
      <c r="C6948" s="1">
        <v>42729</v>
      </c>
      <c r="D6948">
        <f t="shared" si="432"/>
        <v>2016</v>
      </c>
      <c r="E6948" t="str">
        <f t="shared" si="433"/>
        <v>Dec</v>
      </c>
      <c r="F6948" t="s">
        <v>67</v>
      </c>
      <c r="G6948" t="s">
        <v>1262</v>
      </c>
      <c r="H6948" s="2" t="s">
        <v>22</v>
      </c>
      <c r="I6948" t="s">
        <v>47</v>
      </c>
      <c r="J6948" t="s">
        <v>33</v>
      </c>
      <c r="K6948">
        <v>90036</v>
      </c>
      <c r="L6948" t="s">
        <v>34</v>
      </c>
      <c r="M6948" t="s">
        <v>6800</v>
      </c>
      <c r="N6948" t="s">
        <v>128</v>
      </c>
      <c r="O6948" t="s">
        <v>6026</v>
      </c>
      <c r="P6948" s="4">
        <v>17.12</v>
      </c>
      <c r="Q6948" s="4">
        <v>100</v>
      </c>
      <c r="R6948" s="4">
        <f t="shared" si="434"/>
        <v>-82.88</v>
      </c>
      <c r="S6948" s="4">
        <f t="shared" si="435"/>
        <v>-12.431999999999999</v>
      </c>
    </row>
    <row r="6949" spans="1:19" x14ac:dyDescent="0.3">
      <c r="A6949" t="s">
        <v>4467</v>
      </c>
      <c r="B6949" s="1">
        <v>42960</v>
      </c>
      <c r="C6949" s="1">
        <v>42964</v>
      </c>
      <c r="D6949">
        <f t="shared" si="432"/>
        <v>2017</v>
      </c>
      <c r="E6949" t="str">
        <f t="shared" si="433"/>
        <v>Aug</v>
      </c>
      <c r="F6949" t="s">
        <v>67</v>
      </c>
      <c r="G6949" t="s">
        <v>2366</v>
      </c>
      <c r="H6949" t="s">
        <v>51</v>
      </c>
      <c r="I6949" t="s">
        <v>78</v>
      </c>
      <c r="J6949" t="s">
        <v>83</v>
      </c>
      <c r="K6949">
        <v>28540</v>
      </c>
      <c r="L6949" t="s">
        <v>44</v>
      </c>
      <c r="M6949" t="s">
        <v>6800</v>
      </c>
      <c r="N6949" t="s">
        <v>128</v>
      </c>
      <c r="O6949" t="s">
        <v>6026</v>
      </c>
      <c r="P6949" s="4">
        <v>10.272</v>
      </c>
      <c r="Q6949" s="4">
        <v>10.272</v>
      </c>
      <c r="R6949" s="4">
        <f t="shared" si="434"/>
        <v>0</v>
      </c>
      <c r="S6949" s="4">
        <f t="shared" si="435"/>
        <v>0</v>
      </c>
    </row>
    <row r="6950" spans="1:19" ht="15.6" x14ac:dyDescent="0.3">
      <c r="A6950" t="s">
        <v>6802</v>
      </c>
      <c r="B6950" s="1">
        <v>42720</v>
      </c>
      <c r="C6950" s="1">
        <v>42723</v>
      </c>
      <c r="D6950">
        <f t="shared" si="432"/>
        <v>2016</v>
      </c>
      <c r="E6950" t="str">
        <f t="shared" si="433"/>
        <v>Dec</v>
      </c>
      <c r="F6950" t="s">
        <v>20</v>
      </c>
      <c r="G6950" t="s">
        <v>271</v>
      </c>
      <c r="H6950" s="2" t="s">
        <v>22</v>
      </c>
      <c r="I6950" t="s">
        <v>69</v>
      </c>
      <c r="J6950" t="s">
        <v>70</v>
      </c>
      <c r="K6950">
        <v>98105</v>
      </c>
      <c r="L6950" t="s">
        <v>34</v>
      </c>
      <c r="M6950" t="s">
        <v>6803</v>
      </c>
      <c r="N6950" t="s">
        <v>128</v>
      </c>
      <c r="O6950" t="s">
        <v>6026</v>
      </c>
      <c r="P6950" s="4">
        <v>4.9800000000000004</v>
      </c>
      <c r="Q6950" s="4">
        <v>5</v>
      </c>
      <c r="R6950" s="4">
        <f t="shared" si="434"/>
        <v>-1.9999999999999574E-2</v>
      </c>
      <c r="S6950" s="4">
        <f t="shared" si="435"/>
        <v>-2.9999999999999359E-3</v>
      </c>
    </row>
    <row r="6951" spans="1:19" ht="15.6" x14ac:dyDescent="0.3">
      <c r="A6951" t="s">
        <v>6804</v>
      </c>
      <c r="B6951" s="1">
        <v>42087</v>
      </c>
      <c r="C6951" s="1">
        <v>42091</v>
      </c>
      <c r="D6951">
        <f t="shared" si="432"/>
        <v>2015</v>
      </c>
      <c r="E6951" t="str">
        <f t="shared" si="433"/>
        <v>Mar</v>
      </c>
      <c r="F6951" t="s">
        <v>37</v>
      </c>
      <c r="G6951" t="s">
        <v>396</v>
      </c>
      <c r="H6951" s="2" t="s">
        <v>22</v>
      </c>
      <c r="I6951" t="s">
        <v>61</v>
      </c>
      <c r="J6951" t="s">
        <v>62</v>
      </c>
      <c r="K6951">
        <v>10024</v>
      </c>
      <c r="L6951" t="s">
        <v>54</v>
      </c>
      <c r="M6951" t="s">
        <v>6803</v>
      </c>
      <c r="N6951" t="s">
        <v>128</v>
      </c>
      <c r="O6951" t="s">
        <v>6026</v>
      </c>
      <c r="P6951" s="4">
        <v>24.9</v>
      </c>
      <c r="Q6951" s="4">
        <v>24.9</v>
      </c>
      <c r="R6951" s="4">
        <f t="shared" si="434"/>
        <v>0</v>
      </c>
      <c r="S6951" s="4">
        <f t="shared" si="435"/>
        <v>0</v>
      </c>
    </row>
    <row r="6952" spans="1:19" ht="15.6" x14ac:dyDescent="0.3">
      <c r="A6952" t="s">
        <v>6805</v>
      </c>
      <c r="B6952" s="1">
        <v>42924</v>
      </c>
      <c r="C6952" s="1">
        <v>42924</v>
      </c>
      <c r="D6952">
        <f t="shared" si="432"/>
        <v>2017</v>
      </c>
      <c r="E6952" t="str">
        <f t="shared" si="433"/>
        <v>Jul</v>
      </c>
      <c r="F6952" t="s">
        <v>30</v>
      </c>
      <c r="G6952" t="s">
        <v>2641</v>
      </c>
      <c r="H6952" s="2" t="s">
        <v>22</v>
      </c>
      <c r="I6952" t="s">
        <v>78</v>
      </c>
      <c r="J6952" t="s">
        <v>79</v>
      </c>
      <c r="K6952">
        <v>32216</v>
      </c>
      <c r="L6952" t="s">
        <v>44</v>
      </c>
      <c r="M6952" t="s">
        <v>6806</v>
      </c>
      <c r="N6952" t="s">
        <v>128</v>
      </c>
      <c r="O6952" t="s">
        <v>6026</v>
      </c>
      <c r="P6952" s="4">
        <v>15.984</v>
      </c>
      <c r="Q6952" s="4">
        <v>18</v>
      </c>
      <c r="R6952" s="4">
        <f t="shared" si="434"/>
        <v>-2.016</v>
      </c>
      <c r="S6952" s="4">
        <f t="shared" si="435"/>
        <v>-0.3024</v>
      </c>
    </row>
    <row r="6953" spans="1:19" ht="15.6" x14ac:dyDescent="0.3">
      <c r="A6953" t="s">
        <v>5565</v>
      </c>
      <c r="B6953" s="1">
        <v>42241</v>
      </c>
      <c r="C6953" s="1">
        <v>42243</v>
      </c>
      <c r="D6953">
        <f t="shared" si="432"/>
        <v>2015</v>
      </c>
      <c r="E6953" t="str">
        <f t="shared" si="433"/>
        <v>Aug</v>
      </c>
      <c r="F6953" t="s">
        <v>67</v>
      </c>
      <c r="G6953" t="s">
        <v>2477</v>
      </c>
      <c r="H6953" s="2" t="s">
        <v>22</v>
      </c>
      <c r="I6953" t="s">
        <v>182</v>
      </c>
      <c r="J6953" t="s">
        <v>233</v>
      </c>
      <c r="K6953">
        <v>43229</v>
      </c>
      <c r="L6953" t="s">
        <v>54</v>
      </c>
      <c r="M6953" t="s">
        <v>6806</v>
      </c>
      <c r="N6953" t="s">
        <v>128</v>
      </c>
      <c r="O6953" t="s">
        <v>6026</v>
      </c>
      <c r="P6953" s="4">
        <v>23.975999999999999</v>
      </c>
      <c r="Q6953" s="4">
        <v>23.975999999999999</v>
      </c>
      <c r="R6953" s="4">
        <f t="shared" si="434"/>
        <v>0</v>
      </c>
      <c r="S6953" s="4">
        <f t="shared" si="435"/>
        <v>0</v>
      </c>
    </row>
    <row r="6954" spans="1:19" ht="15.6" x14ac:dyDescent="0.3">
      <c r="A6954" t="s">
        <v>6807</v>
      </c>
      <c r="B6954" s="1">
        <v>43443</v>
      </c>
      <c r="C6954" s="1">
        <v>43448</v>
      </c>
      <c r="D6954">
        <f t="shared" si="432"/>
        <v>2018</v>
      </c>
      <c r="E6954" t="str">
        <f t="shared" si="433"/>
        <v>Dec</v>
      </c>
      <c r="F6954" t="s">
        <v>37</v>
      </c>
      <c r="G6954" t="s">
        <v>663</v>
      </c>
      <c r="H6954" s="2" t="s">
        <v>22</v>
      </c>
      <c r="I6954" t="s">
        <v>23</v>
      </c>
      <c r="J6954" t="s">
        <v>24</v>
      </c>
      <c r="K6954">
        <v>60623</v>
      </c>
      <c r="L6954" t="s">
        <v>25</v>
      </c>
      <c r="M6954" t="s">
        <v>6806</v>
      </c>
      <c r="N6954" t="s">
        <v>128</v>
      </c>
      <c r="O6954" t="s">
        <v>6026</v>
      </c>
      <c r="P6954" s="4">
        <v>15.984</v>
      </c>
      <c r="Q6954" s="4">
        <v>18</v>
      </c>
      <c r="R6954" s="4">
        <f t="shared" si="434"/>
        <v>-2.016</v>
      </c>
      <c r="S6954" s="4">
        <f t="shared" si="435"/>
        <v>-0.3024</v>
      </c>
    </row>
    <row r="6955" spans="1:19" ht="15.6" x14ac:dyDescent="0.3">
      <c r="A6955" t="s">
        <v>1016</v>
      </c>
      <c r="B6955" s="1">
        <v>42666</v>
      </c>
      <c r="C6955" s="1">
        <v>42670</v>
      </c>
      <c r="D6955">
        <f t="shared" si="432"/>
        <v>2016</v>
      </c>
      <c r="E6955" t="str">
        <f t="shared" si="433"/>
        <v>Oct</v>
      </c>
      <c r="F6955" t="s">
        <v>67</v>
      </c>
      <c r="G6955" t="s">
        <v>1017</v>
      </c>
      <c r="H6955" s="2" t="s">
        <v>22</v>
      </c>
      <c r="I6955" t="s">
        <v>39</v>
      </c>
      <c r="J6955" t="s">
        <v>33</v>
      </c>
      <c r="K6955">
        <v>92105</v>
      </c>
      <c r="L6955" t="s">
        <v>34</v>
      </c>
      <c r="M6955" t="s">
        <v>6808</v>
      </c>
      <c r="N6955" t="s">
        <v>128</v>
      </c>
      <c r="O6955" t="s">
        <v>6026</v>
      </c>
      <c r="P6955" s="4">
        <v>11.56</v>
      </c>
      <c r="Q6955" s="4">
        <v>11.56</v>
      </c>
      <c r="R6955" s="4">
        <f t="shared" si="434"/>
        <v>0</v>
      </c>
      <c r="S6955" s="4">
        <f t="shared" si="435"/>
        <v>0</v>
      </c>
    </row>
    <row r="6956" spans="1:19" ht="15.6" x14ac:dyDescent="0.3">
      <c r="A6956" t="s">
        <v>6809</v>
      </c>
      <c r="B6956" s="1">
        <v>42871</v>
      </c>
      <c r="C6956" s="1">
        <v>42876</v>
      </c>
      <c r="D6956">
        <f t="shared" si="432"/>
        <v>2017</v>
      </c>
      <c r="E6956" t="str">
        <f t="shared" si="433"/>
        <v>May</v>
      </c>
      <c r="F6956" t="s">
        <v>67</v>
      </c>
      <c r="G6956" t="s">
        <v>2939</v>
      </c>
      <c r="H6956" s="2" t="s">
        <v>22</v>
      </c>
      <c r="I6956" t="s">
        <v>47</v>
      </c>
      <c r="J6956" t="s">
        <v>33</v>
      </c>
      <c r="K6956">
        <v>90036</v>
      </c>
      <c r="L6956" t="s">
        <v>34</v>
      </c>
      <c r="M6956" t="s">
        <v>6808</v>
      </c>
      <c r="N6956" t="s">
        <v>110</v>
      </c>
      <c r="O6956" t="s">
        <v>6026</v>
      </c>
      <c r="P6956" s="4">
        <v>17.34</v>
      </c>
      <c r="Q6956" s="4">
        <v>18</v>
      </c>
      <c r="R6956" s="4">
        <f t="shared" si="434"/>
        <v>-0.66000000000000014</v>
      </c>
      <c r="S6956" s="4">
        <f t="shared" si="435"/>
        <v>-9.9000000000000019E-2</v>
      </c>
    </row>
    <row r="6957" spans="1:19" ht="15.6" x14ac:dyDescent="0.3">
      <c r="A6957" t="s">
        <v>3929</v>
      </c>
      <c r="B6957" s="1">
        <v>42934</v>
      </c>
      <c r="C6957" s="1">
        <v>42938</v>
      </c>
      <c r="D6957">
        <f t="shared" si="432"/>
        <v>2017</v>
      </c>
      <c r="E6957" t="str">
        <f t="shared" si="433"/>
        <v>Jul</v>
      </c>
      <c r="F6957" t="s">
        <v>37</v>
      </c>
      <c r="G6957" t="s">
        <v>3930</v>
      </c>
      <c r="H6957" s="2" t="s">
        <v>22</v>
      </c>
      <c r="I6957" t="s">
        <v>100</v>
      </c>
      <c r="J6957" t="s">
        <v>101</v>
      </c>
      <c r="K6957">
        <v>19140</v>
      </c>
      <c r="L6957" t="s">
        <v>54</v>
      </c>
      <c r="M6957" t="s">
        <v>6808</v>
      </c>
      <c r="N6957" t="s">
        <v>110</v>
      </c>
      <c r="O6957" t="s">
        <v>6026</v>
      </c>
      <c r="P6957" s="4">
        <v>18.495999999999999</v>
      </c>
      <c r="Q6957" s="4">
        <v>18</v>
      </c>
      <c r="R6957" s="4">
        <f t="shared" si="434"/>
        <v>0.49599999999999866</v>
      </c>
      <c r="S6957" s="4">
        <f t="shared" si="435"/>
        <v>7.43999999999998E-2</v>
      </c>
    </row>
    <row r="6958" spans="1:19" x14ac:dyDescent="0.3">
      <c r="A6958" t="s">
        <v>4610</v>
      </c>
      <c r="B6958" s="1">
        <v>43063</v>
      </c>
      <c r="C6958" s="1">
        <v>43065</v>
      </c>
      <c r="D6958">
        <f t="shared" si="432"/>
        <v>2017</v>
      </c>
      <c r="E6958" t="str">
        <f t="shared" si="433"/>
        <v>Nov</v>
      </c>
      <c r="F6958" t="s">
        <v>20</v>
      </c>
      <c r="G6958" t="s">
        <v>3643</v>
      </c>
      <c r="H6958" t="s">
        <v>51</v>
      </c>
      <c r="I6958" t="s">
        <v>61</v>
      </c>
      <c r="J6958" t="s">
        <v>62</v>
      </c>
      <c r="K6958">
        <v>10035</v>
      </c>
      <c r="L6958" t="s">
        <v>54</v>
      </c>
      <c r="M6958" t="s">
        <v>6808</v>
      </c>
      <c r="N6958" t="s">
        <v>128</v>
      </c>
      <c r="O6958" t="s">
        <v>6026</v>
      </c>
      <c r="P6958" s="4">
        <v>11.56</v>
      </c>
      <c r="Q6958" s="4">
        <v>11.56</v>
      </c>
      <c r="R6958" s="4">
        <f t="shared" si="434"/>
        <v>0</v>
      </c>
      <c r="S6958" s="4">
        <f t="shared" si="435"/>
        <v>0</v>
      </c>
    </row>
    <row r="6959" spans="1:19" ht="15.6" x14ac:dyDescent="0.3">
      <c r="A6959" t="s">
        <v>3925</v>
      </c>
      <c r="B6959" s="1">
        <v>43204</v>
      </c>
      <c r="C6959" s="1">
        <v>43207</v>
      </c>
      <c r="D6959">
        <f t="shared" si="432"/>
        <v>2018</v>
      </c>
      <c r="E6959" t="str">
        <f t="shared" si="433"/>
        <v>Apr</v>
      </c>
      <c r="F6959" t="s">
        <v>20</v>
      </c>
      <c r="G6959" t="s">
        <v>1055</v>
      </c>
      <c r="H6959" s="2" t="s">
        <v>22</v>
      </c>
      <c r="I6959" t="s">
        <v>2346</v>
      </c>
      <c r="J6959" t="s">
        <v>233</v>
      </c>
      <c r="K6959">
        <v>43615</v>
      </c>
      <c r="L6959" t="s">
        <v>54</v>
      </c>
      <c r="M6959" t="s">
        <v>6808</v>
      </c>
      <c r="N6959" t="s">
        <v>128</v>
      </c>
      <c r="O6959" t="s">
        <v>6026</v>
      </c>
      <c r="P6959" s="4">
        <v>13.872</v>
      </c>
      <c r="Q6959" s="4">
        <v>13.872</v>
      </c>
      <c r="R6959" s="4">
        <f t="shared" si="434"/>
        <v>0</v>
      </c>
      <c r="S6959" s="4">
        <f t="shared" si="435"/>
        <v>0</v>
      </c>
    </row>
    <row r="6960" spans="1:19" ht="15.6" x14ac:dyDescent="0.3">
      <c r="A6960" t="s">
        <v>6504</v>
      </c>
      <c r="B6960" s="1">
        <v>42974</v>
      </c>
      <c r="C6960" s="1">
        <v>42979</v>
      </c>
      <c r="D6960">
        <f t="shared" si="432"/>
        <v>2017</v>
      </c>
      <c r="E6960" t="str">
        <f t="shared" si="433"/>
        <v>Aug</v>
      </c>
      <c r="F6960" t="s">
        <v>37</v>
      </c>
      <c r="G6960" t="s">
        <v>135</v>
      </c>
      <c r="H6960" s="2" t="s">
        <v>22</v>
      </c>
      <c r="I6960" t="s">
        <v>116</v>
      </c>
      <c r="J6960" t="s">
        <v>109</v>
      </c>
      <c r="K6960">
        <v>75220</v>
      </c>
      <c r="L6960" t="s">
        <v>25</v>
      </c>
      <c r="M6960" t="s">
        <v>6808</v>
      </c>
      <c r="N6960" t="s">
        <v>110</v>
      </c>
      <c r="O6960" t="s">
        <v>6026</v>
      </c>
      <c r="P6960" s="4">
        <v>4.6239999999999997</v>
      </c>
      <c r="Q6960" s="4">
        <v>5</v>
      </c>
      <c r="R6960" s="4">
        <f t="shared" si="434"/>
        <v>-0.37600000000000033</v>
      </c>
      <c r="S6960" s="4">
        <f t="shared" si="435"/>
        <v>-5.6400000000000047E-2</v>
      </c>
    </row>
    <row r="6961" spans="1:19" ht="15.6" x14ac:dyDescent="0.3">
      <c r="A6961" t="s">
        <v>6810</v>
      </c>
      <c r="B6961" s="1">
        <v>42983</v>
      </c>
      <c r="C6961" s="1">
        <v>42988</v>
      </c>
      <c r="D6961">
        <f t="shared" si="432"/>
        <v>2017</v>
      </c>
      <c r="E6961" t="str">
        <f t="shared" si="433"/>
        <v>Sep</v>
      </c>
      <c r="F6961" t="s">
        <v>67</v>
      </c>
      <c r="G6961" t="s">
        <v>1287</v>
      </c>
      <c r="H6961" s="2" t="s">
        <v>22</v>
      </c>
      <c r="I6961" t="s">
        <v>23</v>
      </c>
      <c r="J6961" t="s">
        <v>24</v>
      </c>
      <c r="K6961">
        <v>60653</v>
      </c>
      <c r="L6961" t="s">
        <v>25</v>
      </c>
      <c r="M6961" t="s">
        <v>6808</v>
      </c>
      <c r="N6961" t="s">
        <v>128</v>
      </c>
      <c r="O6961" t="s">
        <v>6026</v>
      </c>
      <c r="P6961" s="4">
        <v>9.2479999999999993</v>
      </c>
      <c r="Q6961" s="4">
        <v>18</v>
      </c>
      <c r="R6961" s="4">
        <f t="shared" si="434"/>
        <v>-8.7520000000000007</v>
      </c>
      <c r="S6961" s="4">
        <f t="shared" si="435"/>
        <v>-1.3128</v>
      </c>
    </row>
    <row r="6962" spans="1:19" ht="15.6" x14ac:dyDescent="0.3">
      <c r="A6962" t="s">
        <v>6708</v>
      </c>
      <c r="B6962" s="1">
        <v>43180</v>
      </c>
      <c r="C6962" s="1">
        <v>43184</v>
      </c>
      <c r="D6962">
        <f t="shared" si="432"/>
        <v>2018</v>
      </c>
      <c r="E6962" t="str">
        <f t="shared" si="433"/>
        <v>Mar</v>
      </c>
      <c r="F6962" t="s">
        <v>37</v>
      </c>
      <c r="G6962" t="s">
        <v>3275</v>
      </c>
      <c r="H6962" s="2" t="s">
        <v>22</v>
      </c>
      <c r="I6962" t="s">
        <v>42</v>
      </c>
      <c r="J6962" t="s">
        <v>653</v>
      </c>
      <c r="K6962">
        <v>47905</v>
      </c>
      <c r="L6962" t="s">
        <v>25</v>
      </c>
      <c r="M6962" t="s">
        <v>6808</v>
      </c>
      <c r="N6962" t="s">
        <v>128</v>
      </c>
      <c r="O6962" t="s">
        <v>6026</v>
      </c>
      <c r="P6962" s="4">
        <v>5.78</v>
      </c>
      <c r="Q6962" s="4">
        <v>5</v>
      </c>
      <c r="R6962" s="4">
        <f t="shared" si="434"/>
        <v>0.78000000000000025</v>
      </c>
      <c r="S6962" s="4">
        <f t="shared" si="435"/>
        <v>0.11700000000000003</v>
      </c>
    </row>
    <row r="6963" spans="1:19" x14ac:dyDescent="0.3">
      <c r="A6963" t="s">
        <v>1955</v>
      </c>
      <c r="B6963" s="1">
        <v>42241</v>
      </c>
      <c r="C6963" s="1">
        <v>42245</v>
      </c>
      <c r="D6963">
        <f t="shared" si="432"/>
        <v>2015</v>
      </c>
      <c r="E6963" t="str">
        <f t="shared" si="433"/>
        <v>Aug</v>
      </c>
      <c r="F6963" t="s">
        <v>37</v>
      </c>
      <c r="G6963" t="s">
        <v>1862</v>
      </c>
      <c r="H6963" t="s">
        <v>51</v>
      </c>
      <c r="I6963" t="s">
        <v>47</v>
      </c>
      <c r="J6963" t="s">
        <v>33</v>
      </c>
      <c r="K6963">
        <v>90036</v>
      </c>
      <c r="L6963" t="s">
        <v>34</v>
      </c>
      <c r="M6963" t="s">
        <v>6811</v>
      </c>
      <c r="N6963" t="s">
        <v>128</v>
      </c>
      <c r="O6963" t="s">
        <v>6026</v>
      </c>
      <c r="P6963" s="4">
        <v>25.92</v>
      </c>
      <c r="Q6963" s="4">
        <v>25.92</v>
      </c>
      <c r="R6963" s="4">
        <f t="shared" si="434"/>
        <v>0</v>
      </c>
      <c r="S6963" s="4">
        <f t="shared" si="435"/>
        <v>0</v>
      </c>
    </row>
    <row r="6964" spans="1:19" ht="15.6" x14ac:dyDescent="0.3">
      <c r="A6964" t="s">
        <v>2340</v>
      </c>
      <c r="B6964" s="1">
        <v>42869</v>
      </c>
      <c r="C6964" s="1">
        <v>42874</v>
      </c>
      <c r="D6964">
        <f t="shared" si="432"/>
        <v>2017</v>
      </c>
      <c r="E6964" t="str">
        <f t="shared" si="433"/>
        <v>May</v>
      </c>
      <c r="F6964" t="s">
        <v>37</v>
      </c>
      <c r="G6964" t="s">
        <v>308</v>
      </c>
      <c r="H6964" s="2" t="s">
        <v>22</v>
      </c>
      <c r="I6964" t="s">
        <v>78</v>
      </c>
      <c r="J6964" t="s">
        <v>79</v>
      </c>
      <c r="K6964">
        <v>32216</v>
      </c>
      <c r="L6964" t="s">
        <v>44</v>
      </c>
      <c r="M6964" t="s">
        <v>6811</v>
      </c>
      <c r="N6964" t="s">
        <v>128</v>
      </c>
      <c r="O6964" t="s">
        <v>6026</v>
      </c>
      <c r="P6964" s="4">
        <v>31.103999999999999</v>
      </c>
      <c r="Q6964" s="4">
        <v>31.103999999999999</v>
      </c>
      <c r="R6964" s="4">
        <f t="shared" si="434"/>
        <v>0</v>
      </c>
      <c r="S6964" s="4">
        <f t="shared" si="435"/>
        <v>0</v>
      </c>
    </row>
    <row r="6965" spans="1:19" ht="15.6" x14ac:dyDescent="0.3">
      <c r="A6965" t="s">
        <v>6186</v>
      </c>
      <c r="B6965" s="1">
        <v>43224</v>
      </c>
      <c r="C6965" s="1">
        <v>43228</v>
      </c>
      <c r="D6965">
        <f t="shared" si="432"/>
        <v>2018</v>
      </c>
      <c r="E6965" t="str">
        <f t="shared" si="433"/>
        <v>May</v>
      </c>
      <c r="F6965" t="s">
        <v>37</v>
      </c>
      <c r="G6965" t="s">
        <v>4273</v>
      </c>
      <c r="H6965" s="2" t="s">
        <v>22</v>
      </c>
      <c r="I6965" t="s">
        <v>3236</v>
      </c>
      <c r="J6965" t="s">
        <v>158</v>
      </c>
      <c r="K6965">
        <v>23602</v>
      </c>
      <c r="L6965" t="s">
        <v>44</v>
      </c>
      <c r="M6965" t="s">
        <v>6811</v>
      </c>
      <c r="N6965" t="s">
        <v>128</v>
      </c>
      <c r="O6965" t="s">
        <v>6026</v>
      </c>
      <c r="P6965" s="4">
        <v>32.4</v>
      </c>
      <c r="Q6965" s="4">
        <v>32.4</v>
      </c>
      <c r="R6965" s="4">
        <f t="shared" si="434"/>
        <v>0</v>
      </c>
      <c r="S6965" s="4">
        <f t="shared" si="435"/>
        <v>0</v>
      </c>
    </row>
    <row r="6966" spans="1:19" x14ac:dyDescent="0.3">
      <c r="A6966" t="s">
        <v>5361</v>
      </c>
      <c r="B6966" s="1">
        <v>43046</v>
      </c>
      <c r="C6966" s="1">
        <v>43048</v>
      </c>
      <c r="D6966">
        <f t="shared" si="432"/>
        <v>2017</v>
      </c>
      <c r="E6966" t="str">
        <f t="shared" si="433"/>
        <v>Nov</v>
      </c>
      <c r="F6966" t="s">
        <v>20</v>
      </c>
      <c r="G6966" t="s">
        <v>1064</v>
      </c>
      <c r="H6966" t="s">
        <v>51</v>
      </c>
      <c r="I6966" t="s">
        <v>1298</v>
      </c>
      <c r="J6966" t="s">
        <v>62</v>
      </c>
      <c r="K6966">
        <v>14609</v>
      </c>
      <c r="L6966" t="s">
        <v>54</v>
      </c>
      <c r="M6966" t="s">
        <v>6811</v>
      </c>
      <c r="N6966" t="s">
        <v>128</v>
      </c>
      <c r="O6966" t="s">
        <v>6026</v>
      </c>
      <c r="P6966" s="4">
        <v>12.96</v>
      </c>
      <c r="Q6966" s="4">
        <v>12.96</v>
      </c>
      <c r="R6966" s="4">
        <f t="shared" si="434"/>
        <v>0</v>
      </c>
      <c r="S6966" s="4">
        <f t="shared" si="435"/>
        <v>0</v>
      </c>
    </row>
    <row r="6967" spans="1:19" ht="15.6" x14ac:dyDescent="0.3">
      <c r="A6967" t="s">
        <v>189</v>
      </c>
      <c r="B6967" s="1">
        <v>43113</v>
      </c>
      <c r="C6967" s="1">
        <v>43118</v>
      </c>
      <c r="D6967">
        <f t="shared" si="432"/>
        <v>2018</v>
      </c>
      <c r="E6967" t="str">
        <f t="shared" si="433"/>
        <v>Jan</v>
      </c>
      <c r="F6967" t="s">
        <v>67</v>
      </c>
      <c r="G6967" t="s">
        <v>190</v>
      </c>
      <c r="H6967" s="2" t="s">
        <v>22</v>
      </c>
      <c r="I6967" t="s">
        <v>191</v>
      </c>
      <c r="J6967" t="s">
        <v>192</v>
      </c>
      <c r="K6967">
        <v>65807</v>
      </c>
      <c r="L6967" t="s">
        <v>25</v>
      </c>
      <c r="M6967" t="s">
        <v>6811</v>
      </c>
      <c r="N6967" t="s">
        <v>128</v>
      </c>
      <c r="O6967" t="s">
        <v>6026</v>
      </c>
      <c r="P6967" s="4">
        <v>32.4</v>
      </c>
      <c r="Q6967" s="4">
        <v>32.4</v>
      </c>
      <c r="R6967" s="4">
        <f t="shared" si="434"/>
        <v>0</v>
      </c>
      <c r="S6967" s="4">
        <f t="shared" si="435"/>
        <v>0</v>
      </c>
    </row>
    <row r="6968" spans="1:19" x14ac:dyDescent="0.3">
      <c r="A6968" t="s">
        <v>3374</v>
      </c>
      <c r="B6968" s="1">
        <v>42378</v>
      </c>
      <c r="C6968" s="1">
        <v>42382</v>
      </c>
      <c r="D6968">
        <f t="shared" si="432"/>
        <v>2016</v>
      </c>
      <c r="E6968" t="str">
        <f t="shared" si="433"/>
        <v>Jan</v>
      </c>
      <c r="F6968" t="s">
        <v>37</v>
      </c>
      <c r="G6968" t="s">
        <v>3375</v>
      </c>
      <c r="H6968" t="s">
        <v>51</v>
      </c>
      <c r="I6968" t="s">
        <v>204</v>
      </c>
      <c r="J6968" t="s">
        <v>205</v>
      </c>
      <c r="K6968">
        <v>42420</v>
      </c>
      <c r="L6968" t="s">
        <v>44</v>
      </c>
      <c r="M6968" t="s">
        <v>6812</v>
      </c>
      <c r="N6968" t="s">
        <v>128</v>
      </c>
      <c r="O6968" t="s">
        <v>6026</v>
      </c>
      <c r="P6968" s="4">
        <v>51.55</v>
      </c>
      <c r="Q6968" s="4">
        <v>51.55</v>
      </c>
      <c r="R6968" s="4">
        <f t="shared" si="434"/>
        <v>0</v>
      </c>
      <c r="S6968" s="4">
        <f t="shared" si="435"/>
        <v>0</v>
      </c>
    </row>
    <row r="6969" spans="1:19" ht="15.6" x14ac:dyDescent="0.3">
      <c r="A6969" t="s">
        <v>6813</v>
      </c>
      <c r="B6969" s="1">
        <v>42786</v>
      </c>
      <c r="C6969" s="1">
        <v>42793</v>
      </c>
      <c r="D6969">
        <f t="shared" si="432"/>
        <v>2017</v>
      </c>
      <c r="E6969" t="str">
        <f t="shared" si="433"/>
        <v>Feb</v>
      </c>
      <c r="F6969" t="s">
        <v>37</v>
      </c>
      <c r="G6969" t="s">
        <v>4043</v>
      </c>
      <c r="H6969" s="2" t="s">
        <v>22</v>
      </c>
      <c r="I6969" t="s">
        <v>1562</v>
      </c>
      <c r="J6969" t="s">
        <v>250</v>
      </c>
      <c r="K6969">
        <v>37211</v>
      </c>
      <c r="L6969" t="s">
        <v>44</v>
      </c>
      <c r="M6969" t="s">
        <v>6812</v>
      </c>
      <c r="N6969" t="s">
        <v>128</v>
      </c>
      <c r="O6969" t="s">
        <v>6026</v>
      </c>
      <c r="P6969" s="4">
        <v>16.495999999999999</v>
      </c>
      <c r="Q6969" s="4">
        <v>18</v>
      </c>
      <c r="R6969" s="4">
        <f t="shared" si="434"/>
        <v>-1.5040000000000013</v>
      </c>
      <c r="S6969" s="4">
        <f t="shared" si="435"/>
        <v>-0.22560000000000019</v>
      </c>
    </row>
    <row r="6970" spans="1:19" x14ac:dyDescent="0.3">
      <c r="A6970" t="s">
        <v>1541</v>
      </c>
      <c r="B6970" s="1">
        <v>42807</v>
      </c>
      <c r="C6970" s="1">
        <v>42809</v>
      </c>
      <c r="D6970">
        <f t="shared" si="432"/>
        <v>2017</v>
      </c>
      <c r="E6970" t="str">
        <f t="shared" si="433"/>
        <v>Mar</v>
      </c>
      <c r="F6970" t="s">
        <v>67</v>
      </c>
      <c r="G6970" t="s">
        <v>1542</v>
      </c>
      <c r="H6970" t="s">
        <v>51</v>
      </c>
      <c r="I6970" t="s">
        <v>100</v>
      </c>
      <c r="J6970" t="s">
        <v>101</v>
      </c>
      <c r="K6970">
        <v>19134</v>
      </c>
      <c r="L6970" t="s">
        <v>54</v>
      </c>
      <c r="M6970" t="s">
        <v>6812</v>
      </c>
      <c r="N6970" t="s">
        <v>128</v>
      </c>
      <c r="O6970" t="s">
        <v>6026</v>
      </c>
      <c r="P6970" s="4">
        <v>41.24</v>
      </c>
      <c r="Q6970" s="4">
        <v>41.24</v>
      </c>
      <c r="R6970" s="4">
        <f t="shared" si="434"/>
        <v>0</v>
      </c>
      <c r="S6970" s="4">
        <f t="shared" si="435"/>
        <v>0</v>
      </c>
    </row>
    <row r="6971" spans="1:19" ht="15.6" x14ac:dyDescent="0.3">
      <c r="A6971" t="s">
        <v>5545</v>
      </c>
      <c r="B6971" s="1">
        <v>43372</v>
      </c>
      <c r="C6971" s="1">
        <v>43378</v>
      </c>
      <c r="D6971">
        <f t="shared" si="432"/>
        <v>2018</v>
      </c>
      <c r="E6971" t="str">
        <f t="shared" si="433"/>
        <v>Sep</v>
      </c>
      <c r="F6971" t="s">
        <v>37</v>
      </c>
      <c r="G6971" t="s">
        <v>1643</v>
      </c>
      <c r="H6971" s="2" t="s">
        <v>22</v>
      </c>
      <c r="I6971" t="s">
        <v>3370</v>
      </c>
      <c r="J6971" t="s">
        <v>62</v>
      </c>
      <c r="K6971">
        <v>10550</v>
      </c>
      <c r="L6971" t="s">
        <v>54</v>
      </c>
      <c r="M6971" t="s">
        <v>6812</v>
      </c>
      <c r="N6971" t="s">
        <v>128</v>
      </c>
      <c r="O6971" t="s">
        <v>6026</v>
      </c>
      <c r="P6971" s="4">
        <v>51.55</v>
      </c>
      <c r="Q6971" s="4">
        <v>51.55</v>
      </c>
      <c r="R6971" s="4">
        <f t="shared" si="434"/>
        <v>0</v>
      </c>
      <c r="S6971" s="4">
        <f t="shared" si="435"/>
        <v>0</v>
      </c>
    </row>
    <row r="6972" spans="1:19" ht="15.6" x14ac:dyDescent="0.3">
      <c r="A6972" t="s">
        <v>6814</v>
      </c>
      <c r="B6972" s="1">
        <v>43223</v>
      </c>
      <c r="C6972" s="1">
        <v>43228</v>
      </c>
      <c r="D6972">
        <f t="shared" si="432"/>
        <v>2018</v>
      </c>
      <c r="E6972" t="str">
        <f t="shared" si="433"/>
        <v>May</v>
      </c>
      <c r="F6972" t="s">
        <v>67</v>
      </c>
      <c r="G6972" t="s">
        <v>585</v>
      </c>
      <c r="H6972" s="2" t="s">
        <v>22</v>
      </c>
      <c r="I6972" t="s">
        <v>47</v>
      </c>
      <c r="J6972" t="s">
        <v>33</v>
      </c>
      <c r="K6972">
        <v>90004</v>
      </c>
      <c r="L6972" t="s">
        <v>34</v>
      </c>
      <c r="M6972" t="s">
        <v>6815</v>
      </c>
      <c r="N6972" t="s">
        <v>128</v>
      </c>
      <c r="O6972" t="s">
        <v>6816</v>
      </c>
      <c r="P6972" s="4">
        <v>763.44</v>
      </c>
      <c r="Q6972" s="4">
        <v>763.44</v>
      </c>
      <c r="R6972" s="4">
        <f t="shared" si="434"/>
        <v>0</v>
      </c>
      <c r="S6972" s="4">
        <f t="shared" si="435"/>
        <v>0</v>
      </c>
    </row>
    <row r="6973" spans="1:19" x14ac:dyDescent="0.3">
      <c r="A6973" t="s">
        <v>2895</v>
      </c>
      <c r="B6973" s="1">
        <v>43247</v>
      </c>
      <c r="C6973" s="1">
        <v>43249</v>
      </c>
      <c r="D6973">
        <f t="shared" si="432"/>
        <v>2018</v>
      </c>
      <c r="E6973" t="str">
        <f t="shared" si="433"/>
        <v>May</v>
      </c>
      <c r="F6973" t="s">
        <v>20</v>
      </c>
      <c r="G6973" t="s">
        <v>1236</v>
      </c>
      <c r="H6973" t="s">
        <v>51</v>
      </c>
      <c r="I6973" t="s">
        <v>2496</v>
      </c>
      <c r="J6973" t="s">
        <v>980</v>
      </c>
      <c r="K6973">
        <v>83201</v>
      </c>
      <c r="L6973" t="s">
        <v>34</v>
      </c>
      <c r="M6973" t="s">
        <v>6815</v>
      </c>
      <c r="N6973" t="s">
        <v>128</v>
      </c>
      <c r="O6973" t="s">
        <v>6816</v>
      </c>
      <c r="P6973" s="4">
        <v>477.15</v>
      </c>
      <c r="Q6973" s="4">
        <v>477.15</v>
      </c>
      <c r="R6973" s="4">
        <f t="shared" si="434"/>
        <v>0</v>
      </c>
      <c r="S6973" s="4">
        <f t="shared" si="435"/>
        <v>0</v>
      </c>
    </row>
    <row r="6974" spans="1:19" ht="15.6" x14ac:dyDescent="0.3">
      <c r="A6974" t="s">
        <v>1607</v>
      </c>
      <c r="B6974" s="1">
        <v>43333</v>
      </c>
      <c r="C6974" s="1">
        <v>43337</v>
      </c>
      <c r="D6974">
        <f t="shared" si="432"/>
        <v>2018</v>
      </c>
      <c r="E6974" t="str">
        <f t="shared" si="433"/>
        <v>Aug</v>
      </c>
      <c r="F6974" t="s">
        <v>67</v>
      </c>
      <c r="G6974" t="s">
        <v>1608</v>
      </c>
      <c r="H6974" s="2" t="s">
        <v>22</v>
      </c>
      <c r="I6974" t="s">
        <v>69</v>
      </c>
      <c r="J6974" t="s">
        <v>70</v>
      </c>
      <c r="K6974">
        <v>98115</v>
      </c>
      <c r="L6974" t="s">
        <v>34</v>
      </c>
      <c r="M6974" t="s">
        <v>6815</v>
      </c>
      <c r="N6974" t="s">
        <v>128</v>
      </c>
      <c r="O6974" t="s">
        <v>6816</v>
      </c>
      <c r="P6974" s="4">
        <v>572.58000000000004</v>
      </c>
      <c r="Q6974" s="4">
        <v>572.58000000000004</v>
      </c>
      <c r="R6974" s="4">
        <f t="shared" si="434"/>
        <v>0</v>
      </c>
      <c r="S6974" s="4">
        <f t="shared" si="435"/>
        <v>0</v>
      </c>
    </row>
    <row r="6975" spans="1:19" ht="15.6" x14ac:dyDescent="0.3">
      <c r="A6975" t="s">
        <v>5323</v>
      </c>
      <c r="B6975" s="1">
        <v>42017</v>
      </c>
      <c r="C6975" s="1">
        <v>42019</v>
      </c>
      <c r="D6975">
        <f t="shared" si="432"/>
        <v>2015</v>
      </c>
      <c r="E6975" t="str">
        <f t="shared" si="433"/>
        <v>Jan</v>
      </c>
      <c r="F6975" t="s">
        <v>67</v>
      </c>
      <c r="G6975" t="s">
        <v>2348</v>
      </c>
      <c r="H6975" s="2" t="s">
        <v>22</v>
      </c>
      <c r="I6975" t="s">
        <v>1761</v>
      </c>
      <c r="J6975" t="s">
        <v>43</v>
      </c>
      <c r="K6975">
        <v>71111</v>
      </c>
      <c r="L6975" t="s">
        <v>44</v>
      </c>
      <c r="M6975" t="s">
        <v>6815</v>
      </c>
      <c r="N6975" t="s">
        <v>128</v>
      </c>
      <c r="O6975" t="s">
        <v>6816</v>
      </c>
      <c r="P6975" s="4">
        <v>572.58000000000004</v>
      </c>
      <c r="Q6975" s="4">
        <v>572.58000000000004</v>
      </c>
      <c r="R6975" s="4">
        <f t="shared" si="434"/>
        <v>0</v>
      </c>
      <c r="S6975" s="4">
        <f t="shared" si="435"/>
        <v>0</v>
      </c>
    </row>
    <row r="6976" spans="1:19" x14ac:dyDescent="0.3">
      <c r="A6976" t="s">
        <v>458</v>
      </c>
      <c r="B6976" s="1">
        <v>42326</v>
      </c>
      <c r="C6976" s="1">
        <v>42329</v>
      </c>
      <c r="D6976">
        <f t="shared" si="432"/>
        <v>2015</v>
      </c>
      <c r="E6976" t="str">
        <f t="shared" si="433"/>
        <v>Nov</v>
      </c>
      <c r="F6976" t="s">
        <v>20</v>
      </c>
      <c r="G6976" t="s">
        <v>459</v>
      </c>
      <c r="H6976" t="s">
        <v>51</v>
      </c>
      <c r="I6976" t="s">
        <v>460</v>
      </c>
      <c r="J6976" t="s">
        <v>24</v>
      </c>
      <c r="K6976">
        <v>60016</v>
      </c>
      <c r="L6976" t="s">
        <v>25</v>
      </c>
      <c r="M6976" t="s">
        <v>6815</v>
      </c>
      <c r="N6976" t="s">
        <v>128</v>
      </c>
      <c r="O6976" t="s">
        <v>6816</v>
      </c>
      <c r="P6976" s="4">
        <v>381.72</v>
      </c>
      <c r="Q6976" s="4">
        <v>381.72</v>
      </c>
      <c r="R6976" s="4">
        <f t="shared" si="434"/>
        <v>0</v>
      </c>
      <c r="S6976" s="4">
        <f t="shared" si="435"/>
        <v>0</v>
      </c>
    </row>
    <row r="6977" spans="1:19" ht="15.6" x14ac:dyDescent="0.3">
      <c r="A6977" t="s">
        <v>3833</v>
      </c>
      <c r="B6977" s="1">
        <v>42628</v>
      </c>
      <c r="C6977" s="1">
        <v>42630</v>
      </c>
      <c r="D6977">
        <f t="shared" si="432"/>
        <v>2016</v>
      </c>
      <c r="E6977" t="str">
        <f t="shared" si="433"/>
        <v>Sep</v>
      </c>
      <c r="F6977" t="s">
        <v>67</v>
      </c>
      <c r="G6977" t="s">
        <v>1297</v>
      </c>
      <c r="H6977" s="2" t="s">
        <v>22</v>
      </c>
      <c r="I6977" t="s">
        <v>3450</v>
      </c>
      <c r="J6977" t="s">
        <v>653</v>
      </c>
      <c r="K6977">
        <v>46203</v>
      </c>
      <c r="L6977" t="s">
        <v>25</v>
      </c>
      <c r="M6977" t="s">
        <v>6815</v>
      </c>
      <c r="N6977" t="s">
        <v>128</v>
      </c>
      <c r="O6977" t="s">
        <v>6816</v>
      </c>
      <c r="P6977" s="4">
        <v>190.86</v>
      </c>
      <c r="Q6977" s="4">
        <f>P6977-17</f>
        <v>173.86</v>
      </c>
      <c r="R6977" s="4">
        <f t="shared" si="434"/>
        <v>17</v>
      </c>
      <c r="S6977" s="4">
        <f t="shared" si="435"/>
        <v>2.5499999999999998</v>
      </c>
    </row>
    <row r="6978" spans="1:19" ht="15.6" x14ac:dyDescent="0.3">
      <c r="A6978" t="s">
        <v>5721</v>
      </c>
      <c r="B6978" s="1">
        <v>42735</v>
      </c>
      <c r="C6978" s="1">
        <v>42739</v>
      </c>
      <c r="D6978">
        <f t="shared" ref="D6978:D7041" si="436">YEAR(B6978)</f>
        <v>2016</v>
      </c>
      <c r="E6978" t="str">
        <f t="shared" ref="E6978:E7041" si="437">TEXT(B6978,"mmm")</f>
        <v>Dec</v>
      </c>
      <c r="F6978" t="s">
        <v>37</v>
      </c>
      <c r="G6978" t="s">
        <v>1621</v>
      </c>
      <c r="H6978" s="2" t="s">
        <v>22</v>
      </c>
      <c r="I6978" t="s">
        <v>1207</v>
      </c>
      <c r="J6978" t="s">
        <v>109</v>
      </c>
      <c r="K6978">
        <v>78745</v>
      </c>
      <c r="L6978" t="s">
        <v>25</v>
      </c>
      <c r="M6978" t="s">
        <v>6815</v>
      </c>
      <c r="N6978" t="s">
        <v>128</v>
      </c>
      <c r="O6978" t="s">
        <v>6816</v>
      </c>
      <c r="P6978" s="4">
        <v>152.68799999999999</v>
      </c>
      <c r="Q6978" s="4">
        <v>152.68799999999999</v>
      </c>
      <c r="R6978" s="4">
        <f t="shared" si="434"/>
        <v>0</v>
      </c>
      <c r="S6978" s="4">
        <f t="shared" si="435"/>
        <v>0</v>
      </c>
    </row>
    <row r="6979" spans="1:19" ht="15.6" x14ac:dyDescent="0.3">
      <c r="A6979" t="s">
        <v>3614</v>
      </c>
      <c r="B6979" s="1">
        <v>43353</v>
      </c>
      <c r="C6979" s="1">
        <v>43358</v>
      </c>
      <c r="D6979">
        <f t="shared" si="436"/>
        <v>2018</v>
      </c>
      <c r="E6979" t="str">
        <f t="shared" si="437"/>
        <v>Sep</v>
      </c>
      <c r="F6979" t="s">
        <v>67</v>
      </c>
      <c r="G6979" t="s">
        <v>3275</v>
      </c>
      <c r="H6979" s="2" t="s">
        <v>22</v>
      </c>
      <c r="I6979" t="s">
        <v>191</v>
      </c>
      <c r="J6979" t="s">
        <v>192</v>
      </c>
      <c r="K6979">
        <v>65807</v>
      </c>
      <c r="L6979" t="s">
        <v>25</v>
      </c>
      <c r="M6979" t="s">
        <v>6815</v>
      </c>
      <c r="N6979" t="s">
        <v>128</v>
      </c>
      <c r="O6979" t="s">
        <v>6816</v>
      </c>
      <c r="P6979" s="4">
        <v>286.29000000000002</v>
      </c>
      <c r="Q6979" s="4">
        <v>286.29000000000002</v>
      </c>
      <c r="R6979" s="4">
        <f t="shared" ref="R6979:R7042" si="438">P6979-Q6979</f>
        <v>0</v>
      </c>
      <c r="S6979" s="4">
        <f t="shared" ref="S6979:S7042" si="439">0.15*R6979</f>
        <v>0</v>
      </c>
    </row>
    <row r="6980" spans="1:19" x14ac:dyDescent="0.3">
      <c r="A6980" t="s">
        <v>5427</v>
      </c>
      <c r="B6980" s="1">
        <v>42332</v>
      </c>
      <c r="C6980" s="1">
        <v>42338</v>
      </c>
      <c r="D6980">
        <f t="shared" si="436"/>
        <v>2015</v>
      </c>
      <c r="E6980" t="str">
        <f t="shared" si="437"/>
        <v>Nov</v>
      </c>
      <c r="F6980" t="s">
        <v>37</v>
      </c>
      <c r="G6980" t="s">
        <v>934</v>
      </c>
      <c r="H6980" t="s">
        <v>51</v>
      </c>
      <c r="I6980" t="s">
        <v>69</v>
      </c>
      <c r="J6980" t="s">
        <v>70</v>
      </c>
      <c r="K6980">
        <v>98103</v>
      </c>
      <c r="L6980" t="s">
        <v>34</v>
      </c>
      <c r="M6980" t="s">
        <v>6817</v>
      </c>
      <c r="N6980" t="s">
        <v>128</v>
      </c>
      <c r="O6980" t="s">
        <v>6816</v>
      </c>
      <c r="P6980" s="4">
        <v>197.58</v>
      </c>
      <c r="Q6980" s="4">
        <v>197.58</v>
      </c>
      <c r="R6980" s="4">
        <f t="shared" si="438"/>
        <v>0</v>
      </c>
      <c r="S6980" s="4">
        <f t="shared" si="439"/>
        <v>0</v>
      </c>
    </row>
    <row r="6981" spans="1:19" x14ac:dyDescent="0.3">
      <c r="A6981" t="s">
        <v>1901</v>
      </c>
      <c r="B6981" s="1">
        <v>42787</v>
      </c>
      <c r="C6981" s="1">
        <v>42792</v>
      </c>
      <c r="D6981">
        <f t="shared" si="436"/>
        <v>2017</v>
      </c>
      <c r="E6981" t="str">
        <f t="shared" si="437"/>
        <v>Feb</v>
      </c>
      <c r="F6981" t="s">
        <v>37</v>
      </c>
      <c r="G6981" t="s">
        <v>1272</v>
      </c>
      <c r="H6981" t="s">
        <v>51</v>
      </c>
      <c r="I6981" t="s">
        <v>1179</v>
      </c>
      <c r="J6981" t="s">
        <v>62</v>
      </c>
      <c r="K6981">
        <v>11572</v>
      </c>
      <c r="L6981" t="s">
        <v>54</v>
      </c>
      <c r="M6981" t="s">
        <v>6817</v>
      </c>
      <c r="N6981" t="s">
        <v>128</v>
      </c>
      <c r="O6981" t="s">
        <v>6816</v>
      </c>
      <c r="P6981" s="4">
        <v>296.37</v>
      </c>
      <c r="Q6981" s="4">
        <v>296.37</v>
      </c>
      <c r="R6981" s="4">
        <f t="shared" si="438"/>
        <v>0</v>
      </c>
      <c r="S6981" s="4">
        <f t="shared" si="439"/>
        <v>0</v>
      </c>
    </row>
    <row r="6982" spans="1:19" ht="15.6" x14ac:dyDescent="0.3">
      <c r="A6982" t="s">
        <v>6818</v>
      </c>
      <c r="B6982" s="1">
        <v>43442</v>
      </c>
      <c r="C6982" s="1">
        <v>43444</v>
      </c>
      <c r="D6982">
        <f t="shared" si="436"/>
        <v>2018</v>
      </c>
      <c r="E6982" t="str">
        <f t="shared" si="437"/>
        <v>Dec</v>
      </c>
      <c r="F6982" t="s">
        <v>67</v>
      </c>
      <c r="G6982" t="s">
        <v>4019</v>
      </c>
      <c r="H6982" s="2" t="s">
        <v>22</v>
      </c>
      <c r="I6982" t="s">
        <v>1114</v>
      </c>
      <c r="J6982" t="s">
        <v>58</v>
      </c>
      <c r="K6982">
        <v>2920</v>
      </c>
      <c r="L6982" t="s">
        <v>54</v>
      </c>
      <c r="M6982" t="s">
        <v>6817</v>
      </c>
      <c r="N6982" t="s">
        <v>128</v>
      </c>
      <c r="O6982" t="s">
        <v>6816</v>
      </c>
      <c r="P6982" s="4">
        <v>592.74</v>
      </c>
      <c r="Q6982" s="4">
        <v>592.74</v>
      </c>
      <c r="R6982" s="4">
        <f t="shared" si="438"/>
        <v>0</v>
      </c>
      <c r="S6982" s="4">
        <f t="shared" si="439"/>
        <v>0</v>
      </c>
    </row>
    <row r="6983" spans="1:19" ht="15.6" x14ac:dyDescent="0.3">
      <c r="A6983" t="s">
        <v>6353</v>
      </c>
      <c r="B6983" s="1">
        <v>42347</v>
      </c>
      <c r="C6983" s="1">
        <v>42349</v>
      </c>
      <c r="D6983">
        <f t="shared" si="436"/>
        <v>2015</v>
      </c>
      <c r="E6983" t="str">
        <f t="shared" si="437"/>
        <v>Dec</v>
      </c>
      <c r="F6983" t="s">
        <v>20</v>
      </c>
      <c r="G6983" t="s">
        <v>849</v>
      </c>
      <c r="H6983" s="2" t="s">
        <v>22</v>
      </c>
      <c r="I6983" t="s">
        <v>262</v>
      </c>
      <c r="J6983" t="s">
        <v>109</v>
      </c>
      <c r="K6983">
        <v>78521</v>
      </c>
      <c r="L6983" t="s">
        <v>25</v>
      </c>
      <c r="M6983" t="s">
        <v>6817</v>
      </c>
      <c r="N6983" t="s">
        <v>128</v>
      </c>
      <c r="O6983" t="s">
        <v>6816</v>
      </c>
      <c r="P6983" s="4">
        <v>237.096</v>
      </c>
      <c r="Q6983" s="4">
        <v>237.096</v>
      </c>
      <c r="R6983" s="4">
        <f t="shared" si="438"/>
        <v>0</v>
      </c>
      <c r="S6983" s="4">
        <f t="shared" si="439"/>
        <v>0</v>
      </c>
    </row>
    <row r="6984" spans="1:19" x14ac:dyDescent="0.3">
      <c r="A6984" t="s">
        <v>2919</v>
      </c>
      <c r="B6984" s="1">
        <v>43084</v>
      </c>
      <c r="C6984" s="1">
        <v>43088</v>
      </c>
      <c r="D6984">
        <f t="shared" si="436"/>
        <v>2017</v>
      </c>
      <c r="E6984" t="str">
        <f t="shared" si="437"/>
        <v>Dec</v>
      </c>
      <c r="F6984" t="s">
        <v>37</v>
      </c>
      <c r="G6984" t="s">
        <v>613</v>
      </c>
      <c r="H6984" t="s">
        <v>51</v>
      </c>
      <c r="I6984" t="s">
        <v>97</v>
      </c>
      <c r="J6984" t="s">
        <v>89</v>
      </c>
      <c r="K6984">
        <v>48205</v>
      </c>
      <c r="L6984" t="s">
        <v>25</v>
      </c>
      <c r="M6984" t="s">
        <v>6817</v>
      </c>
      <c r="N6984" t="s">
        <v>128</v>
      </c>
      <c r="O6984" t="s">
        <v>6816</v>
      </c>
      <c r="P6984" s="4">
        <v>296.37</v>
      </c>
      <c r="Q6984" s="4">
        <v>296.37</v>
      </c>
      <c r="R6984" s="4">
        <f t="shared" si="438"/>
        <v>0</v>
      </c>
      <c r="S6984" s="4">
        <f t="shared" si="439"/>
        <v>0</v>
      </c>
    </row>
    <row r="6985" spans="1:19" ht="15.6" x14ac:dyDescent="0.3">
      <c r="A6985" t="s">
        <v>4726</v>
      </c>
      <c r="B6985" s="1">
        <v>42276</v>
      </c>
      <c r="C6985" s="1">
        <v>42281</v>
      </c>
      <c r="D6985">
        <f t="shared" si="436"/>
        <v>2015</v>
      </c>
      <c r="E6985" t="str">
        <f t="shared" si="437"/>
        <v>Sep</v>
      </c>
      <c r="F6985" t="s">
        <v>37</v>
      </c>
      <c r="G6985" t="s">
        <v>2820</v>
      </c>
      <c r="H6985" s="2" t="s">
        <v>22</v>
      </c>
      <c r="I6985" t="s">
        <v>69</v>
      </c>
      <c r="J6985" t="s">
        <v>70</v>
      </c>
      <c r="K6985">
        <v>98115</v>
      </c>
      <c r="L6985" t="s">
        <v>34</v>
      </c>
      <c r="M6985" t="s">
        <v>6819</v>
      </c>
      <c r="N6985" t="s">
        <v>128</v>
      </c>
      <c r="O6985" t="s">
        <v>6816</v>
      </c>
      <c r="P6985" s="4">
        <v>807.75</v>
      </c>
      <c r="Q6985" s="4">
        <v>50</v>
      </c>
      <c r="R6985" s="4">
        <f t="shared" si="438"/>
        <v>757.75</v>
      </c>
      <c r="S6985" s="4">
        <f t="shared" si="439"/>
        <v>113.66249999999999</v>
      </c>
    </row>
    <row r="6986" spans="1:19" ht="15.6" x14ac:dyDescent="0.3">
      <c r="A6986" t="s">
        <v>537</v>
      </c>
      <c r="B6986" s="1">
        <v>42521</v>
      </c>
      <c r="C6986" s="1">
        <v>42525</v>
      </c>
      <c r="D6986">
        <f t="shared" si="436"/>
        <v>2016</v>
      </c>
      <c r="E6986" t="str">
        <f t="shared" si="437"/>
        <v>May</v>
      </c>
      <c r="F6986" t="s">
        <v>37</v>
      </c>
      <c r="G6986" t="s">
        <v>538</v>
      </c>
      <c r="H6986" s="2" t="s">
        <v>22</v>
      </c>
      <c r="I6986" t="s">
        <v>539</v>
      </c>
      <c r="J6986" t="s">
        <v>415</v>
      </c>
      <c r="K6986">
        <v>84057</v>
      </c>
      <c r="L6986" t="s">
        <v>34</v>
      </c>
      <c r="M6986" t="s">
        <v>6819</v>
      </c>
      <c r="N6986" t="s">
        <v>128</v>
      </c>
      <c r="O6986" t="s">
        <v>6816</v>
      </c>
      <c r="P6986" s="4">
        <v>323.10000000000002</v>
      </c>
      <c r="Q6986" s="4">
        <v>323.10000000000002</v>
      </c>
      <c r="R6986" s="4">
        <f t="shared" si="438"/>
        <v>0</v>
      </c>
      <c r="S6986" s="4">
        <f t="shared" si="439"/>
        <v>0</v>
      </c>
    </row>
    <row r="6987" spans="1:19" ht="15.6" x14ac:dyDescent="0.3">
      <c r="A6987" t="s">
        <v>6820</v>
      </c>
      <c r="B6987" s="1">
        <v>42597</v>
      </c>
      <c r="C6987" s="1">
        <v>42601</v>
      </c>
      <c r="D6987">
        <f t="shared" si="436"/>
        <v>2016</v>
      </c>
      <c r="E6987" t="str">
        <f t="shared" si="437"/>
        <v>Aug</v>
      </c>
      <c r="F6987" t="s">
        <v>37</v>
      </c>
      <c r="G6987" t="s">
        <v>3449</v>
      </c>
      <c r="H6987" s="2" t="s">
        <v>22</v>
      </c>
      <c r="I6987" t="s">
        <v>47</v>
      </c>
      <c r="J6987" t="s">
        <v>33</v>
      </c>
      <c r="K6987">
        <v>90045</v>
      </c>
      <c r="L6987" t="s">
        <v>34</v>
      </c>
      <c r="M6987" t="s">
        <v>6819</v>
      </c>
      <c r="N6987" t="s">
        <v>128</v>
      </c>
      <c r="O6987" t="s">
        <v>6816</v>
      </c>
      <c r="P6987" s="4">
        <v>323.10000000000002</v>
      </c>
      <c r="Q6987" s="4">
        <v>323.10000000000002</v>
      </c>
      <c r="R6987" s="4">
        <f t="shared" si="438"/>
        <v>0</v>
      </c>
      <c r="S6987" s="4">
        <f t="shared" si="439"/>
        <v>0</v>
      </c>
    </row>
    <row r="6988" spans="1:19" ht="15.6" x14ac:dyDescent="0.3">
      <c r="A6988" t="s">
        <v>6821</v>
      </c>
      <c r="B6988" s="1">
        <v>42609</v>
      </c>
      <c r="C6988" s="1">
        <v>42613</v>
      </c>
      <c r="D6988">
        <f t="shared" si="436"/>
        <v>2016</v>
      </c>
      <c r="E6988" t="str">
        <f t="shared" si="437"/>
        <v>Aug</v>
      </c>
      <c r="F6988" t="s">
        <v>37</v>
      </c>
      <c r="G6988" t="s">
        <v>2671</v>
      </c>
      <c r="H6988" s="2" t="s">
        <v>22</v>
      </c>
      <c r="I6988" t="s">
        <v>6822</v>
      </c>
      <c r="J6988" t="s">
        <v>33</v>
      </c>
      <c r="K6988">
        <v>92563</v>
      </c>
      <c r="L6988" t="s">
        <v>34</v>
      </c>
      <c r="M6988" t="s">
        <v>6819</v>
      </c>
      <c r="N6988" t="s">
        <v>128</v>
      </c>
      <c r="O6988" t="s">
        <v>6816</v>
      </c>
      <c r="P6988" s="4">
        <v>484.65</v>
      </c>
      <c r="Q6988" s="4">
        <v>484.65</v>
      </c>
      <c r="R6988" s="4">
        <f t="shared" si="438"/>
        <v>0</v>
      </c>
      <c r="S6988" s="4">
        <f t="shared" si="439"/>
        <v>0</v>
      </c>
    </row>
    <row r="6989" spans="1:19" ht="15.6" x14ac:dyDescent="0.3">
      <c r="A6989" t="s">
        <v>6823</v>
      </c>
      <c r="B6989" s="1">
        <v>42731</v>
      </c>
      <c r="C6989" s="1">
        <v>42735</v>
      </c>
      <c r="D6989">
        <f t="shared" si="436"/>
        <v>2016</v>
      </c>
      <c r="E6989" t="str">
        <f t="shared" si="437"/>
        <v>Dec</v>
      </c>
      <c r="F6989" t="s">
        <v>37</v>
      </c>
      <c r="G6989" t="s">
        <v>1153</v>
      </c>
      <c r="H6989" s="2" t="s">
        <v>22</v>
      </c>
      <c r="I6989" t="s">
        <v>32</v>
      </c>
      <c r="J6989" t="s">
        <v>33</v>
      </c>
      <c r="K6989">
        <v>94122</v>
      </c>
      <c r="L6989" t="s">
        <v>34</v>
      </c>
      <c r="M6989" t="s">
        <v>6819</v>
      </c>
      <c r="N6989" t="s">
        <v>128</v>
      </c>
      <c r="O6989" t="s">
        <v>6816</v>
      </c>
      <c r="P6989" s="4">
        <v>323.10000000000002</v>
      </c>
      <c r="Q6989" s="4">
        <v>80</v>
      </c>
      <c r="R6989" s="4">
        <f t="shared" si="438"/>
        <v>243.10000000000002</v>
      </c>
      <c r="S6989" s="4">
        <f t="shared" si="439"/>
        <v>36.465000000000003</v>
      </c>
    </row>
    <row r="6990" spans="1:19" x14ac:dyDescent="0.3">
      <c r="A6990" t="s">
        <v>6824</v>
      </c>
      <c r="B6990" s="1">
        <v>43330</v>
      </c>
      <c r="C6990" s="1">
        <v>43334</v>
      </c>
      <c r="D6990">
        <f t="shared" si="436"/>
        <v>2018</v>
      </c>
      <c r="E6990" t="str">
        <f t="shared" si="437"/>
        <v>Aug</v>
      </c>
      <c r="F6990" t="s">
        <v>37</v>
      </c>
      <c r="G6990" t="s">
        <v>1509</v>
      </c>
      <c r="H6990" t="s">
        <v>51</v>
      </c>
      <c r="I6990" t="s">
        <v>69</v>
      </c>
      <c r="J6990" t="s">
        <v>70</v>
      </c>
      <c r="K6990">
        <v>98105</v>
      </c>
      <c r="L6990" t="s">
        <v>34</v>
      </c>
      <c r="M6990" t="s">
        <v>6819</v>
      </c>
      <c r="N6990" t="s">
        <v>128</v>
      </c>
      <c r="O6990" t="s">
        <v>6816</v>
      </c>
      <c r="P6990" s="4">
        <v>323.10000000000002</v>
      </c>
      <c r="Q6990" s="4">
        <v>323.10000000000002</v>
      </c>
      <c r="R6990" s="4">
        <f t="shared" si="438"/>
        <v>0</v>
      </c>
      <c r="S6990" s="4">
        <f t="shared" si="439"/>
        <v>0</v>
      </c>
    </row>
    <row r="6991" spans="1:19" ht="15.6" x14ac:dyDescent="0.3">
      <c r="A6991" t="s">
        <v>1725</v>
      </c>
      <c r="B6991" s="1">
        <v>43352</v>
      </c>
      <c r="C6991" s="1">
        <v>43357</v>
      </c>
      <c r="D6991">
        <f t="shared" si="436"/>
        <v>2018</v>
      </c>
      <c r="E6991" t="str">
        <f t="shared" si="437"/>
        <v>Sep</v>
      </c>
      <c r="F6991" t="s">
        <v>37</v>
      </c>
      <c r="G6991" t="s">
        <v>328</v>
      </c>
      <c r="H6991" s="2" t="s">
        <v>22</v>
      </c>
      <c r="I6991" t="s">
        <v>139</v>
      </c>
      <c r="J6991" t="s">
        <v>250</v>
      </c>
      <c r="K6991">
        <v>38401</v>
      </c>
      <c r="L6991" t="s">
        <v>44</v>
      </c>
      <c r="M6991" t="s">
        <v>6819</v>
      </c>
      <c r="N6991" t="s">
        <v>128</v>
      </c>
      <c r="O6991" t="s">
        <v>6816</v>
      </c>
      <c r="P6991" s="4">
        <v>258.48</v>
      </c>
      <c r="Q6991" s="4">
        <v>258.48</v>
      </c>
      <c r="R6991" s="4">
        <f t="shared" si="438"/>
        <v>0</v>
      </c>
      <c r="S6991" s="4">
        <f t="shared" si="439"/>
        <v>0</v>
      </c>
    </row>
    <row r="6992" spans="1:19" ht="15.6" x14ac:dyDescent="0.3">
      <c r="A6992" t="s">
        <v>6825</v>
      </c>
      <c r="B6992" s="1">
        <v>42332</v>
      </c>
      <c r="C6992" s="1">
        <v>42336</v>
      </c>
      <c r="D6992">
        <f t="shared" si="436"/>
        <v>2015</v>
      </c>
      <c r="E6992" t="str">
        <f t="shared" si="437"/>
        <v>Nov</v>
      </c>
      <c r="F6992" t="s">
        <v>37</v>
      </c>
      <c r="G6992" t="s">
        <v>1192</v>
      </c>
      <c r="H6992" s="2" t="s">
        <v>22</v>
      </c>
      <c r="I6992" t="s">
        <v>23</v>
      </c>
      <c r="J6992" t="s">
        <v>24</v>
      </c>
      <c r="K6992">
        <v>60610</v>
      </c>
      <c r="L6992" t="s">
        <v>25</v>
      </c>
      <c r="M6992" t="s">
        <v>6819</v>
      </c>
      <c r="N6992" t="s">
        <v>128</v>
      </c>
      <c r="O6992" t="s">
        <v>6816</v>
      </c>
      <c r="P6992" s="4">
        <v>646.20000000000005</v>
      </c>
      <c r="Q6992" s="4">
        <v>646.20000000000005</v>
      </c>
      <c r="R6992" s="4">
        <f t="shared" si="438"/>
        <v>0</v>
      </c>
      <c r="S6992" s="4">
        <f t="shared" si="439"/>
        <v>0</v>
      </c>
    </row>
    <row r="6993" spans="1:19" ht="15.6" x14ac:dyDescent="0.3">
      <c r="A6993" t="s">
        <v>5006</v>
      </c>
      <c r="B6993" s="1">
        <v>42698</v>
      </c>
      <c r="C6993" s="1">
        <v>42703</v>
      </c>
      <c r="D6993">
        <f t="shared" si="436"/>
        <v>2016</v>
      </c>
      <c r="E6993" t="str">
        <f t="shared" si="437"/>
        <v>Nov</v>
      </c>
      <c r="F6993" t="s">
        <v>37</v>
      </c>
      <c r="G6993" t="s">
        <v>237</v>
      </c>
      <c r="H6993" s="2" t="s">
        <v>22</v>
      </c>
      <c r="I6993" t="s">
        <v>47</v>
      </c>
      <c r="J6993" t="s">
        <v>33</v>
      </c>
      <c r="K6993">
        <v>90036</v>
      </c>
      <c r="L6993" t="s">
        <v>34</v>
      </c>
      <c r="M6993" t="s">
        <v>6826</v>
      </c>
      <c r="N6993" t="s">
        <v>128</v>
      </c>
      <c r="O6993" t="s">
        <v>6816</v>
      </c>
      <c r="P6993" s="4">
        <v>454.86</v>
      </c>
      <c r="Q6993" s="4">
        <v>454.86</v>
      </c>
      <c r="R6993" s="4">
        <f t="shared" si="438"/>
        <v>0</v>
      </c>
      <c r="S6993" s="4">
        <f t="shared" si="439"/>
        <v>0</v>
      </c>
    </row>
    <row r="6994" spans="1:19" x14ac:dyDescent="0.3">
      <c r="A6994" t="s">
        <v>5342</v>
      </c>
      <c r="B6994" s="1">
        <v>43428</v>
      </c>
      <c r="C6994" s="1">
        <v>43433</v>
      </c>
      <c r="D6994">
        <f t="shared" si="436"/>
        <v>2018</v>
      </c>
      <c r="E6994" t="str">
        <f t="shared" si="437"/>
        <v>Nov</v>
      </c>
      <c r="F6994" t="s">
        <v>67</v>
      </c>
      <c r="G6994" t="s">
        <v>517</v>
      </c>
      <c r="H6994" t="s">
        <v>51</v>
      </c>
      <c r="I6994" t="s">
        <v>177</v>
      </c>
      <c r="J6994" t="s">
        <v>178</v>
      </c>
      <c r="K6994">
        <v>85204</v>
      </c>
      <c r="L6994" t="s">
        <v>34</v>
      </c>
      <c r="M6994" t="s">
        <v>6826</v>
      </c>
      <c r="N6994" t="s">
        <v>128</v>
      </c>
      <c r="O6994" t="s">
        <v>6816</v>
      </c>
      <c r="P6994" s="4">
        <v>415.87200000000001</v>
      </c>
      <c r="Q6994" s="4">
        <v>415.87200000000001</v>
      </c>
      <c r="R6994" s="4">
        <f t="shared" si="438"/>
        <v>0</v>
      </c>
      <c r="S6994" s="4">
        <f t="shared" si="439"/>
        <v>0</v>
      </c>
    </row>
    <row r="6995" spans="1:19" x14ac:dyDescent="0.3">
      <c r="A6995" t="s">
        <v>3826</v>
      </c>
      <c r="B6995" s="1">
        <v>43444</v>
      </c>
      <c r="C6995" s="1">
        <v>43446</v>
      </c>
      <c r="D6995">
        <f t="shared" si="436"/>
        <v>2018</v>
      </c>
      <c r="E6995" t="str">
        <f t="shared" si="437"/>
        <v>Dec</v>
      </c>
      <c r="F6995" t="s">
        <v>67</v>
      </c>
      <c r="G6995" t="s">
        <v>437</v>
      </c>
      <c r="H6995" t="s">
        <v>51</v>
      </c>
      <c r="I6995" t="s">
        <v>69</v>
      </c>
      <c r="J6995" t="s">
        <v>70</v>
      </c>
      <c r="K6995">
        <v>98103</v>
      </c>
      <c r="L6995" t="s">
        <v>34</v>
      </c>
      <c r="M6995" t="s">
        <v>6826</v>
      </c>
      <c r="N6995" t="s">
        <v>128</v>
      </c>
      <c r="O6995" t="s">
        <v>6816</v>
      </c>
      <c r="P6995" s="4">
        <v>324.89999999999998</v>
      </c>
      <c r="Q6995" s="4">
        <v>324.89999999999998</v>
      </c>
      <c r="R6995" s="4">
        <f t="shared" si="438"/>
        <v>0</v>
      </c>
      <c r="S6995" s="4">
        <f t="shared" si="439"/>
        <v>0</v>
      </c>
    </row>
    <row r="6996" spans="1:19" x14ac:dyDescent="0.3">
      <c r="A6996" t="s">
        <v>6206</v>
      </c>
      <c r="B6996" s="1">
        <v>42837</v>
      </c>
      <c r="C6996" s="1">
        <v>42842</v>
      </c>
      <c r="D6996">
        <f t="shared" si="436"/>
        <v>2017</v>
      </c>
      <c r="E6996" t="str">
        <f t="shared" si="437"/>
        <v>Apr</v>
      </c>
      <c r="F6996" t="s">
        <v>37</v>
      </c>
      <c r="G6996" t="s">
        <v>730</v>
      </c>
      <c r="H6996" t="s">
        <v>51</v>
      </c>
      <c r="I6996" t="s">
        <v>2256</v>
      </c>
      <c r="J6996" t="s">
        <v>83</v>
      </c>
      <c r="K6996">
        <v>27893</v>
      </c>
      <c r="L6996" t="s">
        <v>44</v>
      </c>
      <c r="M6996" t="s">
        <v>6826</v>
      </c>
      <c r="N6996" t="s">
        <v>128</v>
      </c>
      <c r="O6996" t="s">
        <v>6816</v>
      </c>
      <c r="P6996" s="4">
        <v>51.984000000000002</v>
      </c>
      <c r="Q6996" s="4">
        <v>51.984000000000002</v>
      </c>
      <c r="R6996" s="4">
        <f t="shared" si="438"/>
        <v>0</v>
      </c>
      <c r="S6996" s="4">
        <f t="shared" si="439"/>
        <v>0</v>
      </c>
    </row>
    <row r="6997" spans="1:19" ht="15.6" x14ac:dyDescent="0.3">
      <c r="A6997" t="s">
        <v>6827</v>
      </c>
      <c r="B6997" s="1">
        <v>43074</v>
      </c>
      <c r="C6997" s="1">
        <v>43076</v>
      </c>
      <c r="D6997">
        <f t="shared" si="436"/>
        <v>2017</v>
      </c>
      <c r="E6997" t="str">
        <f t="shared" si="437"/>
        <v>Dec</v>
      </c>
      <c r="F6997" t="s">
        <v>67</v>
      </c>
      <c r="G6997" t="s">
        <v>1139</v>
      </c>
      <c r="H6997" s="2" t="s">
        <v>22</v>
      </c>
      <c r="I6997" t="s">
        <v>2524</v>
      </c>
      <c r="J6997" t="s">
        <v>205</v>
      </c>
      <c r="K6997">
        <v>40324</v>
      </c>
      <c r="L6997" t="s">
        <v>44</v>
      </c>
      <c r="M6997" t="s">
        <v>6826</v>
      </c>
      <c r="N6997" t="s">
        <v>128</v>
      </c>
      <c r="O6997" t="s">
        <v>6816</v>
      </c>
      <c r="P6997" s="4">
        <v>584.82000000000005</v>
      </c>
      <c r="Q6997" s="4">
        <v>584.82000000000005</v>
      </c>
      <c r="R6997" s="4">
        <f t="shared" si="438"/>
        <v>0</v>
      </c>
      <c r="S6997" s="4">
        <f t="shared" si="439"/>
        <v>0</v>
      </c>
    </row>
    <row r="6998" spans="1:19" x14ac:dyDescent="0.3">
      <c r="A6998" t="s">
        <v>5783</v>
      </c>
      <c r="B6998" s="1">
        <v>42909</v>
      </c>
      <c r="C6998" s="1">
        <v>42914</v>
      </c>
      <c r="D6998">
        <f t="shared" si="436"/>
        <v>2017</v>
      </c>
      <c r="E6998" t="str">
        <f t="shared" si="437"/>
        <v>Jun</v>
      </c>
      <c r="F6998" t="s">
        <v>37</v>
      </c>
      <c r="G6998" t="s">
        <v>441</v>
      </c>
      <c r="H6998" t="s">
        <v>51</v>
      </c>
      <c r="I6998" t="s">
        <v>61</v>
      </c>
      <c r="J6998" t="s">
        <v>62</v>
      </c>
      <c r="K6998">
        <v>10009</v>
      </c>
      <c r="L6998" t="s">
        <v>54</v>
      </c>
      <c r="M6998" t="s">
        <v>6826</v>
      </c>
      <c r="N6998" t="s">
        <v>128</v>
      </c>
      <c r="O6998" t="s">
        <v>6816</v>
      </c>
      <c r="P6998" s="4">
        <v>324.89999999999998</v>
      </c>
      <c r="Q6998" s="4">
        <v>324.89999999999998</v>
      </c>
      <c r="R6998" s="4">
        <f t="shared" si="438"/>
        <v>0</v>
      </c>
      <c r="S6998" s="4">
        <f t="shared" si="439"/>
        <v>0</v>
      </c>
    </row>
    <row r="6999" spans="1:19" ht="15.6" x14ac:dyDescent="0.3">
      <c r="A6999" t="s">
        <v>1934</v>
      </c>
      <c r="B6999" s="1">
        <v>43306</v>
      </c>
      <c r="C6999" s="1">
        <v>43309</v>
      </c>
      <c r="D6999">
        <f t="shared" si="436"/>
        <v>2018</v>
      </c>
      <c r="E6999" t="str">
        <f t="shared" si="437"/>
        <v>Jul</v>
      </c>
      <c r="F6999" t="s">
        <v>67</v>
      </c>
      <c r="G6999" t="s">
        <v>497</v>
      </c>
      <c r="H6999" s="2" t="s">
        <v>22</v>
      </c>
      <c r="I6999" t="s">
        <v>100</v>
      </c>
      <c r="J6999" t="s">
        <v>101</v>
      </c>
      <c r="K6999">
        <v>19143</v>
      </c>
      <c r="L6999" t="s">
        <v>54</v>
      </c>
      <c r="M6999" t="s">
        <v>6826</v>
      </c>
      <c r="N6999" t="s">
        <v>128</v>
      </c>
      <c r="O6999" t="s">
        <v>6816</v>
      </c>
      <c r="P6999" s="4">
        <v>259.92</v>
      </c>
      <c r="Q6999" s="4">
        <v>259.92</v>
      </c>
      <c r="R6999" s="4">
        <f t="shared" si="438"/>
        <v>0</v>
      </c>
      <c r="S6999" s="4">
        <f t="shared" si="439"/>
        <v>0</v>
      </c>
    </row>
    <row r="7000" spans="1:19" x14ac:dyDescent="0.3">
      <c r="A7000" t="s">
        <v>1149</v>
      </c>
      <c r="B7000" s="1">
        <v>42983</v>
      </c>
      <c r="C7000" s="1">
        <v>42985</v>
      </c>
      <c r="D7000">
        <f t="shared" si="436"/>
        <v>2017</v>
      </c>
      <c r="E7000" t="str">
        <f t="shared" si="437"/>
        <v>Sep</v>
      </c>
      <c r="F7000" t="s">
        <v>67</v>
      </c>
      <c r="G7000" t="s">
        <v>985</v>
      </c>
      <c r="H7000" t="s">
        <v>51</v>
      </c>
      <c r="I7000" t="s">
        <v>97</v>
      </c>
      <c r="J7000" t="s">
        <v>89</v>
      </c>
      <c r="K7000">
        <v>48227</v>
      </c>
      <c r="L7000" t="s">
        <v>25</v>
      </c>
      <c r="M7000" t="s">
        <v>6826</v>
      </c>
      <c r="N7000" t="s">
        <v>128</v>
      </c>
      <c r="O7000" t="s">
        <v>6816</v>
      </c>
      <c r="P7000" s="4">
        <v>194.94</v>
      </c>
      <c r="Q7000" s="4">
        <v>194.94</v>
      </c>
      <c r="R7000" s="4">
        <f t="shared" si="438"/>
        <v>0</v>
      </c>
      <c r="S7000" s="4">
        <f t="shared" si="439"/>
        <v>0</v>
      </c>
    </row>
    <row r="7001" spans="1:19" x14ac:dyDescent="0.3">
      <c r="A7001" t="s">
        <v>377</v>
      </c>
      <c r="B7001" s="1">
        <v>42017</v>
      </c>
      <c r="C7001" s="1">
        <v>42022</v>
      </c>
      <c r="D7001">
        <f t="shared" si="436"/>
        <v>2015</v>
      </c>
      <c r="E7001" t="str">
        <f t="shared" si="437"/>
        <v>Jan</v>
      </c>
      <c r="F7001" t="s">
        <v>37</v>
      </c>
      <c r="G7001" t="s">
        <v>378</v>
      </c>
      <c r="H7001" t="s">
        <v>51</v>
      </c>
      <c r="I7001" t="s">
        <v>32</v>
      </c>
      <c r="J7001" t="s">
        <v>33</v>
      </c>
      <c r="K7001">
        <v>94109</v>
      </c>
      <c r="L7001" t="s">
        <v>34</v>
      </c>
      <c r="M7001" t="s">
        <v>6828</v>
      </c>
      <c r="N7001" t="s">
        <v>128</v>
      </c>
      <c r="O7001" t="s">
        <v>6816</v>
      </c>
      <c r="P7001" s="4">
        <v>1325.85</v>
      </c>
      <c r="Q7001" s="4">
        <v>1325.85</v>
      </c>
      <c r="R7001" s="4">
        <f t="shared" si="438"/>
        <v>0</v>
      </c>
      <c r="S7001" s="4">
        <f t="shared" si="439"/>
        <v>0</v>
      </c>
    </row>
    <row r="7002" spans="1:19" ht="15.6" x14ac:dyDescent="0.3">
      <c r="A7002" t="s">
        <v>3857</v>
      </c>
      <c r="B7002" s="1">
        <v>42073</v>
      </c>
      <c r="C7002" s="1">
        <v>42080</v>
      </c>
      <c r="D7002">
        <f t="shared" si="436"/>
        <v>2015</v>
      </c>
      <c r="E7002" t="str">
        <f t="shared" si="437"/>
        <v>Mar</v>
      </c>
      <c r="F7002" t="s">
        <v>37</v>
      </c>
      <c r="G7002" t="s">
        <v>226</v>
      </c>
      <c r="H7002" s="2" t="s">
        <v>22</v>
      </c>
      <c r="I7002" t="s">
        <v>165</v>
      </c>
      <c r="J7002" t="s">
        <v>75</v>
      </c>
      <c r="K7002">
        <v>80219</v>
      </c>
      <c r="L7002" t="s">
        <v>34</v>
      </c>
      <c r="M7002" t="s">
        <v>6828</v>
      </c>
      <c r="N7002" t="s">
        <v>128</v>
      </c>
      <c r="O7002" t="s">
        <v>6816</v>
      </c>
      <c r="P7002" s="4">
        <v>636.40800000000002</v>
      </c>
      <c r="Q7002" s="4">
        <v>50</v>
      </c>
      <c r="R7002" s="4">
        <f t="shared" si="438"/>
        <v>586.40800000000002</v>
      </c>
      <c r="S7002" s="4">
        <f t="shared" si="439"/>
        <v>87.961200000000005</v>
      </c>
    </row>
    <row r="7003" spans="1:19" x14ac:dyDescent="0.3">
      <c r="A7003" t="s">
        <v>2823</v>
      </c>
      <c r="B7003" s="1">
        <v>42081</v>
      </c>
      <c r="C7003" s="1">
        <v>42087</v>
      </c>
      <c r="D7003">
        <f t="shared" si="436"/>
        <v>2015</v>
      </c>
      <c r="E7003" t="str">
        <f t="shared" si="437"/>
        <v>Mar</v>
      </c>
      <c r="F7003" t="s">
        <v>37</v>
      </c>
      <c r="G7003" t="s">
        <v>197</v>
      </c>
      <c r="H7003" t="s">
        <v>51</v>
      </c>
      <c r="I7003" t="s">
        <v>2824</v>
      </c>
      <c r="J7003" t="s">
        <v>33</v>
      </c>
      <c r="K7003">
        <v>91505</v>
      </c>
      <c r="L7003" t="s">
        <v>34</v>
      </c>
      <c r="M7003" t="s">
        <v>6828</v>
      </c>
      <c r="N7003" t="s">
        <v>128</v>
      </c>
      <c r="O7003" t="s">
        <v>6816</v>
      </c>
      <c r="P7003" s="4">
        <v>1856.19</v>
      </c>
      <c r="Q7003" s="4">
        <v>1856.19</v>
      </c>
      <c r="R7003" s="4">
        <f t="shared" si="438"/>
        <v>0</v>
      </c>
      <c r="S7003" s="4">
        <f t="shared" si="439"/>
        <v>0</v>
      </c>
    </row>
    <row r="7004" spans="1:19" ht="15.6" x14ac:dyDescent="0.3">
      <c r="A7004" t="s">
        <v>6021</v>
      </c>
      <c r="B7004" s="1">
        <v>42710</v>
      </c>
      <c r="C7004" s="1">
        <v>42714</v>
      </c>
      <c r="D7004">
        <f t="shared" si="436"/>
        <v>2016</v>
      </c>
      <c r="E7004" t="str">
        <f t="shared" si="437"/>
        <v>Dec</v>
      </c>
      <c r="F7004" t="s">
        <v>37</v>
      </c>
      <c r="G7004" t="s">
        <v>330</v>
      </c>
      <c r="H7004" s="2" t="s">
        <v>22</v>
      </c>
      <c r="I7004" t="s">
        <v>1330</v>
      </c>
      <c r="J7004" t="s">
        <v>325</v>
      </c>
      <c r="K7004">
        <v>89031</v>
      </c>
      <c r="L7004" t="s">
        <v>34</v>
      </c>
      <c r="M7004" t="s">
        <v>6828</v>
      </c>
      <c r="N7004" t="s">
        <v>128</v>
      </c>
      <c r="O7004" t="s">
        <v>6816</v>
      </c>
      <c r="P7004" s="4">
        <v>1325.85</v>
      </c>
      <c r="Q7004" s="4">
        <v>1325.85</v>
      </c>
      <c r="R7004" s="4">
        <f t="shared" si="438"/>
        <v>0</v>
      </c>
      <c r="S7004" s="4">
        <f t="shared" si="439"/>
        <v>0</v>
      </c>
    </row>
    <row r="7005" spans="1:19" x14ac:dyDescent="0.3">
      <c r="A7005" t="s">
        <v>1609</v>
      </c>
      <c r="B7005" s="1">
        <v>42361</v>
      </c>
      <c r="C7005" s="1">
        <v>42365</v>
      </c>
      <c r="D7005">
        <f t="shared" si="436"/>
        <v>2015</v>
      </c>
      <c r="E7005" t="str">
        <f t="shared" si="437"/>
        <v>Dec</v>
      </c>
      <c r="F7005" t="s">
        <v>67</v>
      </c>
      <c r="G7005" t="s">
        <v>513</v>
      </c>
      <c r="H7005" t="s">
        <v>51</v>
      </c>
      <c r="I7005" t="s">
        <v>1270</v>
      </c>
      <c r="J7005" t="s">
        <v>79</v>
      </c>
      <c r="K7005">
        <v>33614</v>
      </c>
      <c r="L7005" t="s">
        <v>44</v>
      </c>
      <c r="M7005" t="s">
        <v>6828</v>
      </c>
      <c r="N7005" t="s">
        <v>128</v>
      </c>
      <c r="O7005" t="s">
        <v>6816</v>
      </c>
      <c r="P7005" s="4">
        <v>424.27199999999999</v>
      </c>
      <c r="Q7005" s="4">
        <v>424.27199999999999</v>
      </c>
      <c r="R7005" s="4">
        <f t="shared" si="438"/>
        <v>0</v>
      </c>
      <c r="S7005" s="4">
        <f t="shared" si="439"/>
        <v>0</v>
      </c>
    </row>
    <row r="7006" spans="1:19" x14ac:dyDescent="0.3">
      <c r="A7006" t="s">
        <v>1402</v>
      </c>
      <c r="B7006" s="1">
        <v>42256</v>
      </c>
      <c r="C7006" s="1">
        <v>42259</v>
      </c>
      <c r="D7006">
        <f t="shared" si="436"/>
        <v>2015</v>
      </c>
      <c r="E7006" t="str">
        <f t="shared" si="437"/>
        <v>Sep</v>
      </c>
      <c r="F7006" t="s">
        <v>67</v>
      </c>
      <c r="G7006" t="s">
        <v>1403</v>
      </c>
      <c r="H7006" t="s">
        <v>51</v>
      </c>
      <c r="I7006" t="s">
        <v>1404</v>
      </c>
      <c r="J7006" t="s">
        <v>314</v>
      </c>
      <c r="K7006">
        <v>1852</v>
      </c>
      <c r="L7006" t="s">
        <v>54</v>
      </c>
      <c r="M7006" t="s">
        <v>6828</v>
      </c>
      <c r="N7006" t="s">
        <v>128</v>
      </c>
      <c r="O7006" t="s">
        <v>6816</v>
      </c>
      <c r="P7006" s="4">
        <v>1325.85</v>
      </c>
      <c r="Q7006" s="4">
        <v>1325.85</v>
      </c>
      <c r="R7006" s="4">
        <f t="shared" si="438"/>
        <v>0</v>
      </c>
      <c r="S7006" s="4">
        <f t="shared" si="439"/>
        <v>0</v>
      </c>
    </row>
    <row r="7007" spans="1:19" x14ac:dyDescent="0.3">
      <c r="A7007" t="s">
        <v>2974</v>
      </c>
      <c r="B7007" s="1">
        <v>42959</v>
      </c>
      <c r="C7007" s="1">
        <v>42964</v>
      </c>
      <c r="D7007">
        <f t="shared" si="436"/>
        <v>2017</v>
      </c>
      <c r="E7007" t="str">
        <f t="shared" si="437"/>
        <v>Aug</v>
      </c>
      <c r="F7007" t="s">
        <v>67</v>
      </c>
      <c r="G7007" t="s">
        <v>569</v>
      </c>
      <c r="H7007" t="s">
        <v>22</v>
      </c>
      <c r="I7007" t="s">
        <v>61</v>
      </c>
      <c r="J7007" t="s">
        <v>62</v>
      </c>
      <c r="K7007">
        <v>10024</v>
      </c>
      <c r="L7007" t="s">
        <v>54</v>
      </c>
      <c r="M7007" t="s">
        <v>6828</v>
      </c>
      <c r="N7007" t="s">
        <v>110</v>
      </c>
      <c r="O7007" t="s">
        <v>6816</v>
      </c>
      <c r="P7007" s="4">
        <v>1591.02</v>
      </c>
      <c r="Q7007" s="4">
        <v>1591.02</v>
      </c>
      <c r="R7007" s="4">
        <f t="shared" si="438"/>
        <v>0</v>
      </c>
      <c r="S7007" s="4">
        <f t="shared" si="439"/>
        <v>0</v>
      </c>
    </row>
    <row r="7008" spans="1:19" ht="15.6" x14ac:dyDescent="0.3">
      <c r="A7008" t="s">
        <v>2805</v>
      </c>
      <c r="B7008" s="1">
        <v>42684</v>
      </c>
      <c r="C7008" s="1">
        <v>42688</v>
      </c>
      <c r="D7008">
        <f t="shared" si="436"/>
        <v>2016</v>
      </c>
      <c r="E7008" t="str">
        <f t="shared" si="437"/>
        <v>Nov</v>
      </c>
      <c r="F7008" t="s">
        <v>37</v>
      </c>
      <c r="G7008" t="s">
        <v>1096</v>
      </c>
      <c r="H7008" s="2" t="s">
        <v>22</v>
      </c>
      <c r="I7008" t="s">
        <v>2029</v>
      </c>
      <c r="J7008" t="s">
        <v>807</v>
      </c>
      <c r="K7008">
        <v>55113</v>
      </c>
      <c r="L7008" t="s">
        <v>25</v>
      </c>
      <c r="M7008" t="s">
        <v>6828</v>
      </c>
      <c r="N7008" t="s">
        <v>128</v>
      </c>
      <c r="O7008" t="s">
        <v>6816</v>
      </c>
      <c r="P7008" s="4">
        <v>795.51</v>
      </c>
      <c r="Q7008" s="4">
        <v>795.51</v>
      </c>
      <c r="R7008" s="4">
        <f t="shared" si="438"/>
        <v>0</v>
      </c>
      <c r="S7008" s="4">
        <f t="shared" si="439"/>
        <v>0</v>
      </c>
    </row>
    <row r="7009" spans="1:19" x14ac:dyDescent="0.3">
      <c r="A7009" t="s">
        <v>6283</v>
      </c>
      <c r="B7009" s="1">
        <v>42933</v>
      </c>
      <c r="C7009" s="1">
        <v>42938</v>
      </c>
      <c r="D7009">
        <f t="shared" si="436"/>
        <v>2017</v>
      </c>
      <c r="E7009" t="str">
        <f t="shared" si="437"/>
        <v>Jul</v>
      </c>
      <c r="F7009" t="s">
        <v>37</v>
      </c>
      <c r="G7009" t="s">
        <v>2067</v>
      </c>
      <c r="H7009" t="s">
        <v>51</v>
      </c>
      <c r="I7009" t="s">
        <v>191</v>
      </c>
      <c r="J7009" t="s">
        <v>192</v>
      </c>
      <c r="K7009">
        <v>65807</v>
      </c>
      <c r="L7009" t="s">
        <v>25</v>
      </c>
      <c r="M7009" t="s">
        <v>6828</v>
      </c>
      <c r="N7009" t="s">
        <v>128</v>
      </c>
      <c r="O7009" t="s">
        <v>6816</v>
      </c>
      <c r="P7009" s="4">
        <v>265.17</v>
      </c>
      <c r="Q7009" s="4">
        <v>265.17</v>
      </c>
      <c r="R7009" s="4">
        <f t="shared" si="438"/>
        <v>0</v>
      </c>
      <c r="S7009" s="4">
        <f t="shared" si="439"/>
        <v>0</v>
      </c>
    </row>
    <row r="7010" spans="1:19" ht="15.6" x14ac:dyDescent="0.3">
      <c r="A7010" t="s">
        <v>5416</v>
      </c>
      <c r="B7010" s="1">
        <v>43233</v>
      </c>
      <c r="C7010" s="1">
        <v>43237</v>
      </c>
      <c r="D7010">
        <f t="shared" si="436"/>
        <v>2018</v>
      </c>
      <c r="E7010" t="str">
        <f t="shared" si="437"/>
        <v>May</v>
      </c>
      <c r="F7010" t="s">
        <v>37</v>
      </c>
      <c r="G7010" t="s">
        <v>160</v>
      </c>
      <c r="H7010" s="2" t="s">
        <v>22</v>
      </c>
      <c r="I7010" t="s">
        <v>182</v>
      </c>
      <c r="J7010" t="s">
        <v>653</v>
      </c>
      <c r="K7010">
        <v>47201</v>
      </c>
      <c r="L7010" t="s">
        <v>25</v>
      </c>
      <c r="M7010" t="s">
        <v>6828</v>
      </c>
      <c r="N7010" t="s">
        <v>128</v>
      </c>
      <c r="O7010" t="s">
        <v>6816</v>
      </c>
      <c r="P7010" s="4">
        <v>530.34</v>
      </c>
      <c r="Q7010" s="4">
        <v>530.34</v>
      </c>
      <c r="R7010" s="4">
        <f t="shared" si="438"/>
        <v>0</v>
      </c>
      <c r="S7010" s="4">
        <f t="shared" si="439"/>
        <v>0</v>
      </c>
    </row>
    <row r="7011" spans="1:19" ht="15.6" x14ac:dyDescent="0.3">
      <c r="A7011" t="s">
        <v>6829</v>
      </c>
      <c r="B7011" s="1">
        <v>42137</v>
      </c>
      <c r="C7011" s="1">
        <v>42139</v>
      </c>
      <c r="D7011">
        <f t="shared" si="436"/>
        <v>2015</v>
      </c>
      <c r="E7011" t="str">
        <f t="shared" si="437"/>
        <v>May</v>
      </c>
      <c r="F7011" t="s">
        <v>67</v>
      </c>
      <c r="G7011" t="s">
        <v>2591</v>
      </c>
      <c r="H7011" s="2" t="s">
        <v>22</v>
      </c>
      <c r="I7011" t="s">
        <v>2751</v>
      </c>
      <c r="J7011" t="s">
        <v>415</v>
      </c>
      <c r="K7011">
        <v>84084</v>
      </c>
      <c r="L7011" t="s">
        <v>34</v>
      </c>
      <c r="M7011" t="s">
        <v>6830</v>
      </c>
      <c r="N7011" t="s">
        <v>128</v>
      </c>
      <c r="O7011" t="s">
        <v>6816</v>
      </c>
      <c r="P7011" s="4">
        <v>55.5</v>
      </c>
      <c r="Q7011" s="4">
        <v>55.5</v>
      </c>
      <c r="R7011" s="4">
        <f t="shared" si="438"/>
        <v>0</v>
      </c>
      <c r="S7011" s="4">
        <f t="shared" si="439"/>
        <v>0</v>
      </c>
    </row>
    <row r="7012" spans="1:19" ht="15.6" x14ac:dyDescent="0.3">
      <c r="A7012" t="s">
        <v>6831</v>
      </c>
      <c r="B7012" s="1">
        <v>42197</v>
      </c>
      <c r="C7012" s="1">
        <v>42201</v>
      </c>
      <c r="D7012">
        <f t="shared" si="436"/>
        <v>2015</v>
      </c>
      <c r="E7012" t="str">
        <f t="shared" si="437"/>
        <v>Jul</v>
      </c>
      <c r="F7012" t="s">
        <v>37</v>
      </c>
      <c r="G7012" t="s">
        <v>1768</v>
      </c>
      <c r="H7012" s="2" t="s">
        <v>22</v>
      </c>
      <c r="I7012" t="s">
        <v>47</v>
      </c>
      <c r="J7012" t="s">
        <v>33</v>
      </c>
      <c r="K7012">
        <v>90036</v>
      </c>
      <c r="L7012" t="s">
        <v>34</v>
      </c>
      <c r="M7012" t="s">
        <v>6830</v>
      </c>
      <c r="N7012" t="s">
        <v>128</v>
      </c>
      <c r="O7012" t="s">
        <v>6816</v>
      </c>
      <c r="P7012" s="4">
        <v>249.75</v>
      </c>
      <c r="Q7012" s="4">
        <v>100</v>
      </c>
      <c r="R7012" s="4">
        <f t="shared" si="438"/>
        <v>149.75</v>
      </c>
      <c r="S7012" s="4">
        <f t="shared" si="439"/>
        <v>22.462499999999999</v>
      </c>
    </row>
    <row r="7013" spans="1:19" ht="15.6" x14ac:dyDescent="0.3">
      <c r="A7013" t="s">
        <v>5874</v>
      </c>
      <c r="B7013" s="1">
        <v>42133</v>
      </c>
      <c r="C7013" s="1">
        <v>42133</v>
      </c>
      <c r="D7013">
        <f t="shared" si="436"/>
        <v>2015</v>
      </c>
      <c r="E7013" t="str">
        <f t="shared" si="437"/>
        <v>May</v>
      </c>
      <c r="F7013" t="s">
        <v>30</v>
      </c>
      <c r="G7013" t="s">
        <v>1952</v>
      </c>
      <c r="H7013" s="2" t="s">
        <v>22</v>
      </c>
      <c r="I7013" t="s">
        <v>204</v>
      </c>
      <c r="J7013" t="s">
        <v>205</v>
      </c>
      <c r="K7013">
        <v>42420</v>
      </c>
      <c r="L7013" t="s">
        <v>44</v>
      </c>
      <c r="M7013" t="s">
        <v>6830</v>
      </c>
      <c r="N7013" t="s">
        <v>128</v>
      </c>
      <c r="O7013" t="s">
        <v>6816</v>
      </c>
      <c r="P7013" s="4">
        <v>83.25</v>
      </c>
      <c r="Q7013" s="4">
        <v>83.25</v>
      </c>
      <c r="R7013" s="4">
        <f t="shared" si="438"/>
        <v>0</v>
      </c>
      <c r="S7013" s="4">
        <f t="shared" si="439"/>
        <v>0</v>
      </c>
    </row>
    <row r="7014" spans="1:19" ht="15.6" x14ac:dyDescent="0.3">
      <c r="A7014" t="s">
        <v>6832</v>
      </c>
      <c r="B7014" s="1">
        <v>42724</v>
      </c>
      <c r="C7014" s="1">
        <v>42728</v>
      </c>
      <c r="D7014">
        <f t="shared" si="436"/>
        <v>2016</v>
      </c>
      <c r="E7014" t="str">
        <f t="shared" si="437"/>
        <v>Dec</v>
      </c>
      <c r="F7014" t="s">
        <v>37</v>
      </c>
      <c r="G7014" t="s">
        <v>1434</v>
      </c>
      <c r="H7014" s="2" t="s">
        <v>22</v>
      </c>
      <c r="I7014" t="s">
        <v>1207</v>
      </c>
      <c r="J7014" t="s">
        <v>109</v>
      </c>
      <c r="K7014">
        <v>78745</v>
      </c>
      <c r="L7014" t="s">
        <v>25</v>
      </c>
      <c r="M7014" t="s">
        <v>6830</v>
      </c>
      <c r="N7014" t="s">
        <v>128</v>
      </c>
      <c r="O7014" t="s">
        <v>6816</v>
      </c>
      <c r="P7014" s="4">
        <v>88.8</v>
      </c>
      <c r="Q7014" s="4">
        <v>88.8</v>
      </c>
      <c r="R7014" s="4">
        <f t="shared" si="438"/>
        <v>0</v>
      </c>
      <c r="S7014" s="4">
        <f t="shared" si="439"/>
        <v>0</v>
      </c>
    </row>
    <row r="7015" spans="1:19" ht="15.6" x14ac:dyDescent="0.3">
      <c r="A7015" t="s">
        <v>982</v>
      </c>
      <c r="B7015" s="1">
        <v>42691</v>
      </c>
      <c r="C7015" s="1">
        <v>42695</v>
      </c>
      <c r="D7015">
        <f t="shared" si="436"/>
        <v>2016</v>
      </c>
      <c r="E7015" t="str">
        <f t="shared" si="437"/>
        <v>Nov</v>
      </c>
      <c r="F7015" t="s">
        <v>37</v>
      </c>
      <c r="G7015" t="s">
        <v>983</v>
      </c>
      <c r="H7015" s="2" t="s">
        <v>22</v>
      </c>
      <c r="I7015" t="s">
        <v>39</v>
      </c>
      <c r="J7015" t="s">
        <v>33</v>
      </c>
      <c r="K7015">
        <v>92105</v>
      </c>
      <c r="L7015" t="s">
        <v>34</v>
      </c>
      <c r="M7015" t="s">
        <v>6833</v>
      </c>
      <c r="N7015" t="s">
        <v>128</v>
      </c>
      <c r="O7015" t="s">
        <v>6816</v>
      </c>
      <c r="P7015" s="4">
        <v>777.21</v>
      </c>
      <c r="Q7015" s="4">
        <v>100</v>
      </c>
      <c r="R7015" s="4">
        <f t="shared" si="438"/>
        <v>677.21</v>
      </c>
      <c r="S7015" s="4">
        <f t="shared" si="439"/>
        <v>101.58150000000001</v>
      </c>
    </row>
    <row r="7016" spans="1:19" ht="15.6" x14ac:dyDescent="0.3">
      <c r="A7016" t="s">
        <v>1763</v>
      </c>
      <c r="B7016" s="1">
        <v>42681</v>
      </c>
      <c r="C7016" s="1">
        <v>42686</v>
      </c>
      <c r="D7016">
        <f t="shared" si="436"/>
        <v>2016</v>
      </c>
      <c r="E7016" t="str">
        <f t="shared" si="437"/>
        <v>Nov</v>
      </c>
      <c r="F7016" t="s">
        <v>37</v>
      </c>
      <c r="G7016" t="s">
        <v>1764</v>
      </c>
      <c r="H7016" s="2" t="s">
        <v>22</v>
      </c>
      <c r="I7016" t="s">
        <v>113</v>
      </c>
      <c r="J7016" t="s">
        <v>109</v>
      </c>
      <c r="K7016">
        <v>77041</v>
      </c>
      <c r="L7016" t="s">
        <v>25</v>
      </c>
      <c r="M7016" t="s">
        <v>6833</v>
      </c>
      <c r="N7016" t="s">
        <v>128</v>
      </c>
      <c r="O7016" t="s">
        <v>6816</v>
      </c>
      <c r="P7016" s="4">
        <v>177.648</v>
      </c>
      <c r="Q7016" s="4">
        <v>80</v>
      </c>
      <c r="R7016" s="4">
        <f t="shared" si="438"/>
        <v>97.647999999999996</v>
      </c>
      <c r="S7016" s="4">
        <f t="shared" si="439"/>
        <v>14.647199999999998</v>
      </c>
    </row>
    <row r="7017" spans="1:19" x14ac:dyDescent="0.3">
      <c r="A7017" t="s">
        <v>3174</v>
      </c>
      <c r="B7017" s="1">
        <v>43395</v>
      </c>
      <c r="C7017" s="1">
        <v>43395</v>
      </c>
      <c r="D7017">
        <f t="shared" si="436"/>
        <v>2018</v>
      </c>
      <c r="E7017" t="str">
        <f t="shared" si="437"/>
        <v>Oct</v>
      </c>
      <c r="F7017" t="s">
        <v>30</v>
      </c>
      <c r="G7017" t="s">
        <v>883</v>
      </c>
      <c r="H7017" t="s">
        <v>51</v>
      </c>
      <c r="I7017" t="s">
        <v>3175</v>
      </c>
      <c r="J7017" t="s">
        <v>503</v>
      </c>
      <c r="K7017">
        <v>73505</v>
      </c>
      <c r="L7017" t="s">
        <v>25</v>
      </c>
      <c r="M7017" t="s">
        <v>6833</v>
      </c>
      <c r="N7017" t="s">
        <v>128</v>
      </c>
      <c r="O7017" t="s">
        <v>6816</v>
      </c>
      <c r="P7017" s="4">
        <v>333.09</v>
      </c>
      <c r="Q7017" s="4">
        <v>333.09</v>
      </c>
      <c r="R7017" s="4">
        <f t="shared" si="438"/>
        <v>0</v>
      </c>
      <c r="S7017" s="4">
        <f t="shared" si="439"/>
        <v>0</v>
      </c>
    </row>
    <row r="7018" spans="1:19" x14ac:dyDescent="0.3">
      <c r="A7018" t="s">
        <v>4642</v>
      </c>
      <c r="B7018" s="1">
        <v>43012</v>
      </c>
      <c r="C7018" s="1">
        <v>43016</v>
      </c>
      <c r="D7018">
        <f t="shared" si="436"/>
        <v>2017</v>
      </c>
      <c r="E7018" t="str">
        <f t="shared" si="437"/>
        <v>Oct</v>
      </c>
      <c r="F7018" t="s">
        <v>37</v>
      </c>
      <c r="G7018" t="s">
        <v>1326</v>
      </c>
      <c r="H7018" t="s">
        <v>51</v>
      </c>
      <c r="I7018" t="s">
        <v>57</v>
      </c>
      <c r="J7018" t="s">
        <v>58</v>
      </c>
      <c r="K7018">
        <v>2908</v>
      </c>
      <c r="L7018" t="s">
        <v>54</v>
      </c>
      <c r="M7018" t="s">
        <v>6834</v>
      </c>
      <c r="N7018" t="s">
        <v>128</v>
      </c>
      <c r="O7018" t="s">
        <v>6816</v>
      </c>
      <c r="P7018" s="4">
        <v>119.1</v>
      </c>
      <c r="Q7018" s="4">
        <v>119.1</v>
      </c>
      <c r="R7018" s="4">
        <f t="shared" si="438"/>
        <v>0</v>
      </c>
      <c r="S7018" s="4">
        <f t="shared" si="439"/>
        <v>0</v>
      </c>
    </row>
    <row r="7019" spans="1:19" ht="15.6" x14ac:dyDescent="0.3">
      <c r="A7019" t="s">
        <v>4813</v>
      </c>
      <c r="B7019" s="1">
        <v>43302</v>
      </c>
      <c r="C7019" s="1">
        <v>43307</v>
      </c>
      <c r="D7019">
        <f t="shared" si="436"/>
        <v>2018</v>
      </c>
      <c r="E7019" t="str">
        <f t="shared" si="437"/>
        <v>Jul</v>
      </c>
      <c r="F7019" t="s">
        <v>37</v>
      </c>
      <c r="G7019" t="s">
        <v>4618</v>
      </c>
      <c r="H7019" s="2" t="s">
        <v>22</v>
      </c>
      <c r="I7019" t="s">
        <v>545</v>
      </c>
      <c r="J7019" t="s">
        <v>233</v>
      </c>
      <c r="K7019">
        <v>44105</v>
      </c>
      <c r="L7019" t="s">
        <v>54</v>
      </c>
      <c r="M7019" t="s">
        <v>6834</v>
      </c>
      <c r="N7019" t="s">
        <v>128</v>
      </c>
      <c r="O7019" t="s">
        <v>6816</v>
      </c>
      <c r="P7019" s="4">
        <v>222.32</v>
      </c>
      <c r="Q7019" s="4">
        <v>222.32</v>
      </c>
      <c r="R7019" s="4">
        <f t="shared" si="438"/>
        <v>0</v>
      </c>
      <c r="S7019" s="4">
        <f t="shared" si="439"/>
        <v>0</v>
      </c>
    </row>
    <row r="7020" spans="1:19" ht="15.6" x14ac:dyDescent="0.3">
      <c r="A7020" t="s">
        <v>6748</v>
      </c>
      <c r="B7020" s="1">
        <v>42448</v>
      </c>
      <c r="C7020" s="1">
        <v>42449</v>
      </c>
      <c r="D7020">
        <f t="shared" si="436"/>
        <v>2016</v>
      </c>
      <c r="E7020" t="str">
        <f t="shared" si="437"/>
        <v>Mar</v>
      </c>
      <c r="F7020" t="s">
        <v>20</v>
      </c>
      <c r="G7020" t="s">
        <v>1678</v>
      </c>
      <c r="H7020" s="2" t="s">
        <v>22</v>
      </c>
      <c r="I7020" t="s">
        <v>69</v>
      </c>
      <c r="J7020" t="s">
        <v>70</v>
      </c>
      <c r="K7020">
        <v>98115</v>
      </c>
      <c r="L7020" t="s">
        <v>34</v>
      </c>
      <c r="M7020" t="s">
        <v>6835</v>
      </c>
      <c r="N7020" t="s">
        <v>128</v>
      </c>
      <c r="O7020" t="s">
        <v>6816</v>
      </c>
      <c r="P7020" s="4">
        <v>1247.6400000000001</v>
      </c>
      <c r="Q7020" s="4">
        <v>1247.6400000000001</v>
      </c>
      <c r="R7020" s="4">
        <f t="shared" si="438"/>
        <v>0</v>
      </c>
      <c r="S7020" s="4">
        <f t="shared" si="439"/>
        <v>0</v>
      </c>
    </row>
    <row r="7021" spans="1:19" x14ac:dyDescent="0.3">
      <c r="A7021" t="s">
        <v>2873</v>
      </c>
      <c r="B7021" s="1">
        <v>43071</v>
      </c>
      <c r="C7021" s="1">
        <v>43077</v>
      </c>
      <c r="D7021">
        <f t="shared" si="436"/>
        <v>2017</v>
      </c>
      <c r="E7021" t="str">
        <f t="shared" si="437"/>
        <v>Dec</v>
      </c>
      <c r="F7021" t="s">
        <v>37</v>
      </c>
      <c r="G7021" t="s">
        <v>1526</v>
      </c>
      <c r="H7021" t="s">
        <v>51</v>
      </c>
      <c r="I7021" t="s">
        <v>57</v>
      </c>
      <c r="J7021" t="s">
        <v>58</v>
      </c>
      <c r="K7021">
        <v>2908</v>
      </c>
      <c r="L7021" t="s">
        <v>54</v>
      </c>
      <c r="M7021" t="s">
        <v>6835</v>
      </c>
      <c r="N7021" t="s">
        <v>110</v>
      </c>
      <c r="O7021" t="s">
        <v>6816</v>
      </c>
      <c r="P7021" s="4">
        <v>2079.4</v>
      </c>
      <c r="Q7021" s="4">
        <v>2079.4</v>
      </c>
      <c r="R7021" s="4">
        <f t="shared" si="438"/>
        <v>0</v>
      </c>
      <c r="S7021" s="4">
        <f t="shared" si="439"/>
        <v>0</v>
      </c>
    </row>
    <row r="7022" spans="1:19" x14ac:dyDescent="0.3">
      <c r="A7022" t="s">
        <v>2189</v>
      </c>
      <c r="B7022" s="1">
        <v>43210</v>
      </c>
      <c r="C7022" s="1">
        <v>43213</v>
      </c>
      <c r="D7022">
        <f t="shared" si="436"/>
        <v>2018</v>
      </c>
      <c r="E7022" t="str">
        <f t="shared" si="437"/>
        <v>Apr</v>
      </c>
      <c r="F7022" t="s">
        <v>20</v>
      </c>
      <c r="G7022" t="s">
        <v>298</v>
      </c>
      <c r="H7022" t="s">
        <v>51</v>
      </c>
      <c r="I7022" t="s">
        <v>100</v>
      </c>
      <c r="J7022" t="s">
        <v>101</v>
      </c>
      <c r="K7022">
        <v>19120</v>
      </c>
      <c r="L7022" t="s">
        <v>54</v>
      </c>
      <c r="M7022" t="s">
        <v>6835</v>
      </c>
      <c r="N7022" t="s">
        <v>128</v>
      </c>
      <c r="O7022" t="s">
        <v>6816</v>
      </c>
      <c r="P7022" s="4">
        <v>332.70400000000001</v>
      </c>
      <c r="Q7022" s="4">
        <v>332.70400000000001</v>
      </c>
      <c r="R7022" s="4">
        <f t="shared" si="438"/>
        <v>0</v>
      </c>
      <c r="S7022" s="4">
        <f t="shared" si="439"/>
        <v>0</v>
      </c>
    </row>
    <row r="7023" spans="1:19" ht="15.6" x14ac:dyDescent="0.3">
      <c r="A7023" t="s">
        <v>2999</v>
      </c>
      <c r="B7023" s="1">
        <v>43393</v>
      </c>
      <c r="C7023" s="1">
        <v>43397</v>
      </c>
      <c r="D7023">
        <f t="shared" si="436"/>
        <v>2018</v>
      </c>
      <c r="E7023" t="str">
        <f t="shared" si="437"/>
        <v>Oct</v>
      </c>
      <c r="F7023" t="s">
        <v>37</v>
      </c>
      <c r="G7023" t="s">
        <v>1420</v>
      </c>
      <c r="H7023" s="2" t="s">
        <v>22</v>
      </c>
      <c r="I7023" t="s">
        <v>1839</v>
      </c>
      <c r="J7023" t="s">
        <v>233</v>
      </c>
      <c r="K7023">
        <v>44312</v>
      </c>
      <c r="L7023" t="s">
        <v>54</v>
      </c>
      <c r="M7023" t="s">
        <v>6835</v>
      </c>
      <c r="N7023" t="s">
        <v>128</v>
      </c>
      <c r="O7023" t="s">
        <v>6816</v>
      </c>
      <c r="P7023" s="4">
        <v>665.40800000000002</v>
      </c>
      <c r="Q7023" s="4">
        <v>665.40800000000002</v>
      </c>
      <c r="R7023" s="4">
        <f t="shared" si="438"/>
        <v>0</v>
      </c>
      <c r="S7023" s="4">
        <f t="shared" si="439"/>
        <v>0</v>
      </c>
    </row>
    <row r="7024" spans="1:19" x14ac:dyDescent="0.3">
      <c r="A7024" t="s">
        <v>6836</v>
      </c>
      <c r="B7024" s="1">
        <v>43421</v>
      </c>
      <c r="C7024" s="1">
        <v>43426</v>
      </c>
      <c r="D7024">
        <f t="shared" si="436"/>
        <v>2018</v>
      </c>
      <c r="E7024" t="str">
        <f t="shared" si="437"/>
        <v>Nov</v>
      </c>
      <c r="F7024" t="s">
        <v>67</v>
      </c>
      <c r="G7024" t="s">
        <v>602</v>
      </c>
      <c r="H7024" t="s">
        <v>51</v>
      </c>
      <c r="I7024" t="s">
        <v>61</v>
      </c>
      <c r="J7024" t="s">
        <v>62</v>
      </c>
      <c r="K7024">
        <v>10011</v>
      </c>
      <c r="L7024" t="s">
        <v>54</v>
      </c>
      <c r="M7024" t="s">
        <v>6835</v>
      </c>
      <c r="N7024" t="s">
        <v>128</v>
      </c>
      <c r="O7024" t="s">
        <v>6816</v>
      </c>
      <c r="P7024" s="4">
        <v>1247.6400000000001</v>
      </c>
      <c r="Q7024" s="4">
        <v>1247.6400000000001</v>
      </c>
      <c r="R7024" s="4">
        <f t="shared" si="438"/>
        <v>0</v>
      </c>
      <c r="S7024" s="4">
        <f t="shared" si="439"/>
        <v>0</v>
      </c>
    </row>
    <row r="7025" spans="1:19" ht="15.6" x14ac:dyDescent="0.3">
      <c r="A7025" t="s">
        <v>4389</v>
      </c>
      <c r="B7025" s="1">
        <v>42221</v>
      </c>
      <c r="C7025" s="1">
        <v>42227</v>
      </c>
      <c r="D7025">
        <f t="shared" si="436"/>
        <v>2015</v>
      </c>
      <c r="E7025" t="str">
        <f t="shared" si="437"/>
        <v>Aug</v>
      </c>
      <c r="F7025" t="s">
        <v>37</v>
      </c>
      <c r="G7025" t="s">
        <v>4390</v>
      </c>
      <c r="H7025" s="2" t="s">
        <v>22</v>
      </c>
      <c r="I7025" t="s">
        <v>32</v>
      </c>
      <c r="J7025" t="s">
        <v>33</v>
      </c>
      <c r="K7025">
        <v>94122</v>
      </c>
      <c r="L7025" t="s">
        <v>34</v>
      </c>
      <c r="M7025" t="s">
        <v>6837</v>
      </c>
      <c r="N7025" t="s">
        <v>128</v>
      </c>
      <c r="O7025" t="s">
        <v>6816</v>
      </c>
      <c r="P7025" s="4">
        <v>15.78</v>
      </c>
      <c r="Q7025" s="4">
        <v>18</v>
      </c>
      <c r="R7025" s="4">
        <f t="shared" si="438"/>
        <v>-2.2200000000000006</v>
      </c>
      <c r="S7025" s="4">
        <f t="shared" si="439"/>
        <v>-0.33300000000000007</v>
      </c>
    </row>
    <row r="7026" spans="1:19" x14ac:dyDescent="0.3">
      <c r="A7026" t="s">
        <v>2194</v>
      </c>
      <c r="B7026" s="1">
        <v>42980</v>
      </c>
      <c r="C7026" s="1">
        <v>42984</v>
      </c>
      <c r="D7026">
        <f t="shared" si="436"/>
        <v>2017</v>
      </c>
      <c r="E7026" t="str">
        <f t="shared" si="437"/>
        <v>Sep</v>
      </c>
      <c r="F7026" t="s">
        <v>37</v>
      </c>
      <c r="G7026" t="s">
        <v>1885</v>
      </c>
      <c r="H7026" t="s">
        <v>51</v>
      </c>
      <c r="I7026" t="s">
        <v>47</v>
      </c>
      <c r="J7026" t="s">
        <v>33</v>
      </c>
      <c r="K7026">
        <v>90036</v>
      </c>
      <c r="L7026" t="s">
        <v>34</v>
      </c>
      <c r="M7026" t="s">
        <v>6837</v>
      </c>
      <c r="N7026" t="s">
        <v>128</v>
      </c>
      <c r="O7026" t="s">
        <v>6816</v>
      </c>
      <c r="P7026" s="4">
        <v>23.67</v>
      </c>
      <c r="Q7026" s="4">
        <v>23.67</v>
      </c>
      <c r="R7026" s="4">
        <f t="shared" si="438"/>
        <v>0</v>
      </c>
      <c r="S7026" s="4">
        <f t="shared" si="439"/>
        <v>0</v>
      </c>
    </row>
    <row r="7027" spans="1:19" ht="15.6" x14ac:dyDescent="0.3">
      <c r="A7027" t="s">
        <v>4743</v>
      </c>
      <c r="B7027" s="1">
        <v>43362</v>
      </c>
      <c r="C7027" s="1">
        <v>43368</v>
      </c>
      <c r="D7027">
        <f t="shared" si="436"/>
        <v>2018</v>
      </c>
      <c r="E7027" t="str">
        <f t="shared" si="437"/>
        <v>Sep</v>
      </c>
      <c r="F7027" t="s">
        <v>37</v>
      </c>
      <c r="G7027" t="s">
        <v>1764</v>
      </c>
      <c r="H7027" s="2" t="s">
        <v>22</v>
      </c>
      <c r="I7027" t="s">
        <v>578</v>
      </c>
      <c r="J7027" t="s">
        <v>178</v>
      </c>
      <c r="K7027">
        <v>85023</v>
      </c>
      <c r="L7027" t="s">
        <v>34</v>
      </c>
      <c r="M7027" t="s">
        <v>6837</v>
      </c>
      <c r="N7027" t="s">
        <v>128</v>
      </c>
      <c r="O7027" t="s">
        <v>6816</v>
      </c>
      <c r="P7027" s="4">
        <v>12.624000000000001</v>
      </c>
      <c r="Q7027" s="4">
        <v>80</v>
      </c>
      <c r="R7027" s="4">
        <f t="shared" si="438"/>
        <v>-67.376000000000005</v>
      </c>
      <c r="S7027" s="4">
        <f t="shared" si="439"/>
        <v>-10.106400000000001</v>
      </c>
    </row>
    <row r="7028" spans="1:19" ht="15.6" x14ac:dyDescent="0.3">
      <c r="A7028" t="s">
        <v>3250</v>
      </c>
      <c r="B7028" s="1">
        <v>42941</v>
      </c>
      <c r="C7028" s="1">
        <v>42945</v>
      </c>
      <c r="D7028">
        <f t="shared" si="436"/>
        <v>2017</v>
      </c>
      <c r="E7028" t="str">
        <f t="shared" si="437"/>
        <v>Jul</v>
      </c>
      <c r="F7028" t="s">
        <v>37</v>
      </c>
      <c r="G7028" t="s">
        <v>3251</v>
      </c>
      <c r="H7028" s="2" t="s">
        <v>22</v>
      </c>
      <c r="I7028" t="s">
        <v>648</v>
      </c>
      <c r="J7028" t="s">
        <v>454</v>
      </c>
      <c r="K7028">
        <v>39212</v>
      </c>
      <c r="L7028" t="s">
        <v>44</v>
      </c>
      <c r="M7028" t="s">
        <v>6837</v>
      </c>
      <c r="N7028" t="s">
        <v>128</v>
      </c>
      <c r="O7028" t="s">
        <v>6816</v>
      </c>
      <c r="P7028" s="4">
        <v>7.89</v>
      </c>
      <c r="Q7028" s="4">
        <v>18</v>
      </c>
      <c r="R7028" s="4">
        <f t="shared" si="438"/>
        <v>-10.11</v>
      </c>
      <c r="S7028" s="4">
        <f t="shared" si="439"/>
        <v>-1.5165</v>
      </c>
    </row>
    <row r="7029" spans="1:19" ht="15.6" x14ac:dyDescent="0.3">
      <c r="A7029" t="s">
        <v>6838</v>
      </c>
      <c r="B7029" s="1">
        <v>42053</v>
      </c>
      <c r="C7029" s="1">
        <v>42059</v>
      </c>
      <c r="D7029">
        <f t="shared" si="436"/>
        <v>2015</v>
      </c>
      <c r="E7029" t="str">
        <f t="shared" si="437"/>
        <v>Feb</v>
      </c>
      <c r="F7029" t="s">
        <v>37</v>
      </c>
      <c r="G7029" t="s">
        <v>501</v>
      </c>
      <c r="H7029" s="2" t="s">
        <v>22</v>
      </c>
      <c r="I7029" t="s">
        <v>422</v>
      </c>
      <c r="J7029" t="s">
        <v>109</v>
      </c>
      <c r="K7029">
        <v>76017</v>
      </c>
      <c r="L7029" t="s">
        <v>25</v>
      </c>
      <c r="M7029" t="s">
        <v>6837</v>
      </c>
      <c r="N7029" t="s">
        <v>128</v>
      </c>
      <c r="O7029" t="s">
        <v>6816</v>
      </c>
      <c r="P7029" s="4">
        <v>12.624000000000001</v>
      </c>
      <c r="Q7029" s="4">
        <v>80</v>
      </c>
      <c r="R7029" s="4">
        <f t="shared" si="438"/>
        <v>-67.376000000000005</v>
      </c>
      <c r="S7029" s="4">
        <f t="shared" si="439"/>
        <v>-10.106400000000001</v>
      </c>
    </row>
    <row r="7030" spans="1:19" ht="15.6" x14ac:dyDescent="0.3">
      <c r="A7030" t="s">
        <v>5837</v>
      </c>
      <c r="B7030" s="1">
        <v>42857</v>
      </c>
      <c r="C7030" s="1">
        <v>42861</v>
      </c>
      <c r="D7030">
        <f t="shared" si="436"/>
        <v>2017</v>
      </c>
      <c r="E7030" t="str">
        <f t="shared" si="437"/>
        <v>May</v>
      </c>
      <c r="F7030" t="s">
        <v>37</v>
      </c>
      <c r="G7030" t="s">
        <v>408</v>
      </c>
      <c r="H7030" s="2" t="s">
        <v>22</v>
      </c>
      <c r="I7030" t="s">
        <v>3537</v>
      </c>
      <c r="J7030" t="s">
        <v>109</v>
      </c>
      <c r="K7030">
        <v>75061</v>
      </c>
      <c r="L7030" t="s">
        <v>25</v>
      </c>
      <c r="M7030" t="s">
        <v>6837</v>
      </c>
      <c r="N7030" t="s">
        <v>110</v>
      </c>
      <c r="O7030" t="s">
        <v>6816</v>
      </c>
      <c r="P7030" s="4">
        <v>18.936</v>
      </c>
      <c r="Q7030" s="4">
        <v>80</v>
      </c>
      <c r="R7030" s="4">
        <f t="shared" si="438"/>
        <v>-61.064</v>
      </c>
      <c r="S7030" s="4">
        <f t="shared" si="439"/>
        <v>-9.1595999999999993</v>
      </c>
    </row>
    <row r="7031" spans="1:19" ht="15.6" x14ac:dyDescent="0.3">
      <c r="A7031" t="s">
        <v>6839</v>
      </c>
      <c r="B7031" s="1">
        <v>42473</v>
      </c>
      <c r="C7031" s="1">
        <v>42478</v>
      </c>
      <c r="D7031">
        <f t="shared" si="436"/>
        <v>2016</v>
      </c>
      <c r="E7031" t="str">
        <f t="shared" si="437"/>
        <v>Apr</v>
      </c>
      <c r="F7031" t="s">
        <v>37</v>
      </c>
      <c r="G7031" t="s">
        <v>1165</v>
      </c>
      <c r="H7031" s="2" t="s">
        <v>22</v>
      </c>
      <c r="I7031" t="s">
        <v>1301</v>
      </c>
      <c r="J7031" t="s">
        <v>178</v>
      </c>
      <c r="K7031">
        <v>85301</v>
      </c>
      <c r="L7031" t="s">
        <v>34</v>
      </c>
      <c r="M7031" t="s">
        <v>6840</v>
      </c>
      <c r="N7031" t="s">
        <v>128</v>
      </c>
      <c r="O7031" t="s">
        <v>6816</v>
      </c>
      <c r="P7031" s="4">
        <v>10.744</v>
      </c>
      <c r="Q7031" s="4">
        <v>100</v>
      </c>
      <c r="R7031" s="4">
        <f t="shared" si="438"/>
        <v>-89.256</v>
      </c>
      <c r="S7031" s="4">
        <f t="shared" si="439"/>
        <v>-13.388399999999999</v>
      </c>
    </row>
    <row r="7032" spans="1:19" ht="15.6" x14ac:dyDescent="0.3">
      <c r="A7032" t="s">
        <v>5675</v>
      </c>
      <c r="B7032" s="1">
        <v>43343</v>
      </c>
      <c r="C7032" s="1">
        <v>43348</v>
      </c>
      <c r="D7032">
        <f t="shared" si="436"/>
        <v>2018</v>
      </c>
      <c r="E7032" t="str">
        <f t="shared" si="437"/>
        <v>Aug</v>
      </c>
      <c r="F7032" t="s">
        <v>37</v>
      </c>
      <c r="G7032" t="s">
        <v>462</v>
      </c>
      <c r="H7032" s="2" t="s">
        <v>22</v>
      </c>
      <c r="I7032" t="s">
        <v>1368</v>
      </c>
      <c r="J7032" t="s">
        <v>178</v>
      </c>
      <c r="K7032">
        <v>85281</v>
      </c>
      <c r="L7032" t="s">
        <v>34</v>
      </c>
      <c r="M7032" t="s">
        <v>6840</v>
      </c>
      <c r="N7032" t="s">
        <v>128</v>
      </c>
      <c r="O7032" t="s">
        <v>6816</v>
      </c>
      <c r="P7032" s="4">
        <v>10.744</v>
      </c>
      <c r="Q7032" s="4">
        <v>100</v>
      </c>
      <c r="R7032" s="4">
        <f t="shared" si="438"/>
        <v>-89.256</v>
      </c>
      <c r="S7032" s="4">
        <f t="shared" si="439"/>
        <v>-13.388399999999999</v>
      </c>
    </row>
    <row r="7033" spans="1:19" x14ac:dyDescent="0.3">
      <c r="A7033" t="s">
        <v>3970</v>
      </c>
      <c r="B7033" s="1">
        <v>43176</v>
      </c>
      <c r="C7033" s="1">
        <v>43181</v>
      </c>
      <c r="D7033">
        <f t="shared" si="436"/>
        <v>2018</v>
      </c>
      <c r="E7033" t="str">
        <f t="shared" si="437"/>
        <v>Mar</v>
      </c>
      <c r="F7033" t="s">
        <v>67</v>
      </c>
      <c r="G7033" t="s">
        <v>1822</v>
      </c>
      <c r="H7033" t="s">
        <v>105</v>
      </c>
      <c r="I7033" t="s">
        <v>61</v>
      </c>
      <c r="J7033" t="s">
        <v>62</v>
      </c>
      <c r="K7033">
        <v>10011</v>
      </c>
      <c r="L7033" t="s">
        <v>54</v>
      </c>
      <c r="M7033" t="s">
        <v>6840</v>
      </c>
      <c r="N7033" t="s">
        <v>128</v>
      </c>
      <c r="O7033" t="s">
        <v>6816</v>
      </c>
      <c r="P7033" s="4">
        <v>107.44</v>
      </c>
      <c r="Q7033" s="4">
        <v>107.44</v>
      </c>
      <c r="R7033" s="4">
        <f t="shared" si="438"/>
        <v>0</v>
      </c>
      <c r="S7033" s="4">
        <f t="shared" si="439"/>
        <v>0</v>
      </c>
    </row>
    <row r="7034" spans="1:19" ht="15.6" x14ac:dyDescent="0.3">
      <c r="A7034" t="s">
        <v>6841</v>
      </c>
      <c r="B7034" s="1">
        <v>43332</v>
      </c>
      <c r="C7034" s="1">
        <v>43332</v>
      </c>
      <c r="D7034">
        <f t="shared" si="436"/>
        <v>2018</v>
      </c>
      <c r="E7034" t="str">
        <f t="shared" si="437"/>
        <v>Aug</v>
      </c>
      <c r="F7034" t="s">
        <v>30</v>
      </c>
      <c r="G7034" t="s">
        <v>1333</v>
      </c>
      <c r="H7034" s="2" t="s">
        <v>22</v>
      </c>
      <c r="I7034" t="s">
        <v>321</v>
      </c>
      <c r="J7034" t="s">
        <v>314</v>
      </c>
      <c r="K7034">
        <v>2038</v>
      </c>
      <c r="L7034" t="s">
        <v>54</v>
      </c>
      <c r="M7034" t="s">
        <v>6840</v>
      </c>
      <c r="N7034" t="s">
        <v>128</v>
      </c>
      <c r="O7034" t="s">
        <v>6816</v>
      </c>
      <c r="P7034" s="4">
        <v>40.29</v>
      </c>
      <c r="Q7034" s="4">
        <v>40.29</v>
      </c>
      <c r="R7034" s="4">
        <f t="shared" si="438"/>
        <v>0</v>
      </c>
      <c r="S7034" s="4">
        <f t="shared" si="439"/>
        <v>0</v>
      </c>
    </row>
    <row r="7035" spans="1:19" ht="15.6" x14ac:dyDescent="0.3">
      <c r="A7035" t="s">
        <v>2037</v>
      </c>
      <c r="B7035" s="1">
        <v>42690</v>
      </c>
      <c r="C7035" s="1">
        <v>42694</v>
      </c>
      <c r="D7035">
        <f t="shared" si="436"/>
        <v>2016</v>
      </c>
      <c r="E7035" t="str">
        <f t="shared" si="437"/>
        <v>Nov</v>
      </c>
      <c r="F7035" t="s">
        <v>37</v>
      </c>
      <c r="G7035" t="s">
        <v>930</v>
      </c>
      <c r="H7035" s="2" t="s">
        <v>22</v>
      </c>
      <c r="I7035" t="s">
        <v>23</v>
      </c>
      <c r="J7035" t="s">
        <v>24</v>
      </c>
      <c r="K7035">
        <v>60610</v>
      </c>
      <c r="L7035" t="s">
        <v>25</v>
      </c>
      <c r="M7035" t="s">
        <v>6840</v>
      </c>
      <c r="N7035" t="s">
        <v>128</v>
      </c>
      <c r="O7035" t="s">
        <v>6816</v>
      </c>
      <c r="P7035" s="4">
        <v>21.488</v>
      </c>
      <c r="Q7035" s="4">
        <v>18</v>
      </c>
      <c r="R7035" s="4">
        <f t="shared" si="438"/>
        <v>3.4879999999999995</v>
      </c>
      <c r="S7035" s="4">
        <f t="shared" si="439"/>
        <v>0.52319999999999989</v>
      </c>
    </row>
    <row r="7036" spans="1:19" ht="15.6" x14ac:dyDescent="0.3">
      <c r="A7036" t="s">
        <v>3383</v>
      </c>
      <c r="B7036" s="1">
        <v>43185</v>
      </c>
      <c r="C7036" s="1">
        <v>43189</v>
      </c>
      <c r="D7036">
        <f t="shared" si="436"/>
        <v>2018</v>
      </c>
      <c r="E7036" t="str">
        <f t="shared" si="437"/>
        <v>Mar</v>
      </c>
      <c r="F7036" t="s">
        <v>37</v>
      </c>
      <c r="G7036" t="s">
        <v>1163</v>
      </c>
      <c r="H7036" s="2" t="s">
        <v>22</v>
      </c>
      <c r="I7036" t="s">
        <v>113</v>
      </c>
      <c r="J7036" t="s">
        <v>109</v>
      </c>
      <c r="K7036">
        <v>77070</v>
      </c>
      <c r="L7036" t="s">
        <v>25</v>
      </c>
      <c r="M7036" t="s">
        <v>6840</v>
      </c>
      <c r="N7036" t="s">
        <v>128</v>
      </c>
      <c r="O7036" t="s">
        <v>6816</v>
      </c>
      <c r="P7036" s="4">
        <v>32.231999999999999</v>
      </c>
      <c r="Q7036" s="4">
        <v>32.231999999999999</v>
      </c>
      <c r="R7036" s="4">
        <f t="shared" si="438"/>
        <v>0</v>
      </c>
      <c r="S7036" s="4">
        <f t="shared" si="439"/>
        <v>0</v>
      </c>
    </row>
    <row r="7037" spans="1:19" ht="15.6" x14ac:dyDescent="0.3">
      <c r="A7037" t="s">
        <v>6842</v>
      </c>
      <c r="B7037" s="1">
        <v>43338</v>
      </c>
      <c r="C7037" s="1">
        <v>43339</v>
      </c>
      <c r="D7037">
        <f t="shared" si="436"/>
        <v>2018</v>
      </c>
      <c r="E7037" t="str">
        <f t="shared" si="437"/>
        <v>Aug</v>
      </c>
      <c r="F7037" t="s">
        <v>20</v>
      </c>
      <c r="G7037" t="s">
        <v>360</v>
      </c>
      <c r="H7037" s="2" t="s">
        <v>22</v>
      </c>
      <c r="I7037" t="s">
        <v>97</v>
      </c>
      <c r="J7037" t="s">
        <v>89</v>
      </c>
      <c r="K7037">
        <v>48234</v>
      </c>
      <c r="L7037" t="s">
        <v>25</v>
      </c>
      <c r="M7037" t="s">
        <v>6840</v>
      </c>
      <c r="N7037" t="s">
        <v>128</v>
      </c>
      <c r="O7037" t="s">
        <v>6816</v>
      </c>
      <c r="P7037" s="4">
        <v>53.72</v>
      </c>
      <c r="Q7037" s="4">
        <v>53.72</v>
      </c>
      <c r="R7037" s="4">
        <f t="shared" si="438"/>
        <v>0</v>
      </c>
      <c r="S7037" s="4">
        <f t="shared" si="439"/>
        <v>0</v>
      </c>
    </row>
    <row r="7038" spans="1:19" x14ac:dyDescent="0.3">
      <c r="A7038" t="s">
        <v>6843</v>
      </c>
      <c r="B7038" s="1">
        <v>43049</v>
      </c>
      <c r="C7038" s="1">
        <v>43052</v>
      </c>
      <c r="D7038">
        <f t="shared" si="436"/>
        <v>2017</v>
      </c>
      <c r="E7038" t="str">
        <f t="shared" si="437"/>
        <v>Nov</v>
      </c>
      <c r="F7038" t="s">
        <v>20</v>
      </c>
      <c r="G7038" t="s">
        <v>1091</v>
      </c>
      <c r="H7038" t="s">
        <v>51</v>
      </c>
      <c r="I7038" t="s">
        <v>32</v>
      </c>
      <c r="J7038" t="s">
        <v>33</v>
      </c>
      <c r="K7038">
        <v>94110</v>
      </c>
      <c r="L7038" t="s">
        <v>34</v>
      </c>
      <c r="M7038" t="s">
        <v>6844</v>
      </c>
      <c r="N7038" t="s">
        <v>128</v>
      </c>
      <c r="O7038" t="s">
        <v>6816</v>
      </c>
      <c r="P7038" s="4">
        <v>29.74</v>
      </c>
      <c r="Q7038" s="4">
        <v>29.74</v>
      </c>
      <c r="R7038" s="4">
        <f t="shared" si="438"/>
        <v>0</v>
      </c>
      <c r="S7038" s="4">
        <f t="shared" si="439"/>
        <v>0</v>
      </c>
    </row>
    <row r="7039" spans="1:19" x14ac:dyDescent="0.3">
      <c r="A7039" t="s">
        <v>6165</v>
      </c>
      <c r="B7039" s="1">
        <v>42988</v>
      </c>
      <c r="C7039" s="1">
        <v>42992</v>
      </c>
      <c r="D7039">
        <f t="shared" si="436"/>
        <v>2017</v>
      </c>
      <c r="E7039" t="str">
        <f t="shared" si="437"/>
        <v>Sep</v>
      </c>
      <c r="F7039" t="s">
        <v>67</v>
      </c>
      <c r="G7039" t="s">
        <v>248</v>
      </c>
      <c r="H7039" t="s">
        <v>51</v>
      </c>
      <c r="I7039" t="s">
        <v>61</v>
      </c>
      <c r="J7039" t="s">
        <v>62</v>
      </c>
      <c r="K7039">
        <v>10011</v>
      </c>
      <c r="L7039" t="s">
        <v>54</v>
      </c>
      <c r="M7039" t="s">
        <v>6844</v>
      </c>
      <c r="N7039" t="s">
        <v>128</v>
      </c>
      <c r="O7039" t="s">
        <v>6816</v>
      </c>
      <c r="P7039" s="4">
        <v>59.48</v>
      </c>
      <c r="Q7039" s="4">
        <v>59.48</v>
      </c>
      <c r="R7039" s="4">
        <f t="shared" si="438"/>
        <v>0</v>
      </c>
      <c r="S7039" s="4">
        <f t="shared" si="439"/>
        <v>0</v>
      </c>
    </row>
    <row r="7040" spans="1:19" x14ac:dyDescent="0.3">
      <c r="A7040" t="s">
        <v>6845</v>
      </c>
      <c r="B7040" s="1">
        <v>43394</v>
      </c>
      <c r="C7040" s="1">
        <v>43401</v>
      </c>
      <c r="D7040">
        <f t="shared" si="436"/>
        <v>2018</v>
      </c>
      <c r="E7040" t="str">
        <f t="shared" si="437"/>
        <v>Oct</v>
      </c>
      <c r="F7040" t="s">
        <v>37</v>
      </c>
      <c r="G7040" t="s">
        <v>3210</v>
      </c>
      <c r="H7040" t="s">
        <v>105</v>
      </c>
      <c r="I7040" t="s">
        <v>100</v>
      </c>
      <c r="J7040" t="s">
        <v>101</v>
      </c>
      <c r="K7040">
        <v>19143</v>
      </c>
      <c r="L7040" t="s">
        <v>54</v>
      </c>
      <c r="M7040" t="s">
        <v>6844</v>
      </c>
      <c r="N7040" t="s">
        <v>128</v>
      </c>
      <c r="O7040" t="s">
        <v>6816</v>
      </c>
      <c r="P7040" s="4">
        <v>71.376000000000005</v>
      </c>
      <c r="Q7040" s="4">
        <v>71.376000000000005</v>
      </c>
      <c r="R7040" s="4">
        <f t="shared" si="438"/>
        <v>0</v>
      </c>
      <c r="S7040" s="4">
        <f t="shared" si="439"/>
        <v>0</v>
      </c>
    </row>
    <row r="7041" spans="1:19" x14ac:dyDescent="0.3">
      <c r="A7041" t="s">
        <v>3734</v>
      </c>
      <c r="B7041" s="1">
        <v>43361</v>
      </c>
      <c r="C7041" s="1">
        <v>43363</v>
      </c>
      <c r="D7041">
        <f t="shared" si="436"/>
        <v>2018</v>
      </c>
      <c r="E7041" t="str">
        <f t="shared" si="437"/>
        <v>Sep</v>
      </c>
      <c r="F7041" t="s">
        <v>20</v>
      </c>
      <c r="G7041" t="s">
        <v>544</v>
      </c>
      <c r="H7041" t="s">
        <v>22</v>
      </c>
      <c r="I7041" t="s">
        <v>422</v>
      </c>
      <c r="J7041" t="s">
        <v>109</v>
      </c>
      <c r="K7041">
        <v>76017</v>
      </c>
      <c r="L7041" t="s">
        <v>25</v>
      </c>
      <c r="M7041" t="s">
        <v>6844</v>
      </c>
      <c r="N7041" t="s">
        <v>128</v>
      </c>
      <c r="O7041" t="s">
        <v>6816</v>
      </c>
      <c r="P7041" s="4">
        <v>47.584000000000003</v>
      </c>
      <c r="Q7041" s="4">
        <v>47.584000000000003</v>
      </c>
      <c r="R7041" s="4">
        <f t="shared" si="438"/>
        <v>0</v>
      </c>
      <c r="S7041" s="4">
        <f t="shared" si="439"/>
        <v>0</v>
      </c>
    </row>
    <row r="7042" spans="1:19" ht="15.6" x14ac:dyDescent="0.3">
      <c r="A7042" t="s">
        <v>6846</v>
      </c>
      <c r="B7042" s="1">
        <v>43347</v>
      </c>
      <c r="C7042" s="1">
        <v>43353</v>
      </c>
      <c r="D7042">
        <f t="shared" ref="D7042:D7105" si="440">YEAR(B7042)</f>
        <v>2018</v>
      </c>
      <c r="E7042" t="str">
        <f t="shared" ref="E7042:E7105" si="441">TEXT(B7042,"mmm")</f>
        <v>Sep</v>
      </c>
      <c r="F7042" t="s">
        <v>37</v>
      </c>
      <c r="G7042" t="s">
        <v>901</v>
      </c>
      <c r="H7042" s="2" t="s">
        <v>22</v>
      </c>
      <c r="I7042" t="s">
        <v>47</v>
      </c>
      <c r="J7042" t="s">
        <v>33</v>
      </c>
      <c r="K7042">
        <v>90032</v>
      </c>
      <c r="L7042" t="s">
        <v>34</v>
      </c>
      <c r="M7042" t="s">
        <v>6847</v>
      </c>
      <c r="N7042" t="s">
        <v>128</v>
      </c>
      <c r="O7042" t="s">
        <v>6816</v>
      </c>
      <c r="P7042" s="4">
        <v>54.32</v>
      </c>
      <c r="Q7042" s="4">
        <v>54.32</v>
      </c>
      <c r="R7042" s="4">
        <f t="shared" si="438"/>
        <v>0</v>
      </c>
      <c r="S7042" s="4">
        <f t="shared" si="439"/>
        <v>0</v>
      </c>
    </row>
    <row r="7043" spans="1:19" x14ac:dyDescent="0.3">
      <c r="A7043" t="s">
        <v>1073</v>
      </c>
      <c r="B7043" s="1">
        <v>42990</v>
      </c>
      <c r="C7043" s="1">
        <v>42995</v>
      </c>
      <c r="D7043">
        <f t="shared" si="440"/>
        <v>2017</v>
      </c>
      <c r="E7043" t="str">
        <f t="shared" si="441"/>
        <v>Sep</v>
      </c>
      <c r="F7043" t="s">
        <v>37</v>
      </c>
      <c r="G7043" t="s">
        <v>343</v>
      </c>
      <c r="H7043" t="s">
        <v>51</v>
      </c>
      <c r="I7043" t="s">
        <v>191</v>
      </c>
      <c r="J7043" t="s">
        <v>158</v>
      </c>
      <c r="K7043">
        <v>22153</v>
      </c>
      <c r="L7043" t="s">
        <v>44</v>
      </c>
      <c r="M7043" t="s">
        <v>6847</v>
      </c>
      <c r="N7043" t="s">
        <v>128</v>
      </c>
      <c r="O7043" t="s">
        <v>6816</v>
      </c>
      <c r="P7043" s="4">
        <v>67.900000000000006</v>
      </c>
      <c r="Q7043" s="4">
        <v>67.900000000000006</v>
      </c>
      <c r="R7043" s="4">
        <f t="shared" ref="R7043:R7106" si="442">P7043-Q7043</f>
        <v>0</v>
      </c>
      <c r="S7043" s="4">
        <f t="shared" ref="S7043:S7106" si="443">0.15*R7043</f>
        <v>0</v>
      </c>
    </row>
    <row r="7044" spans="1:19" x14ac:dyDescent="0.3">
      <c r="A7044" t="s">
        <v>6848</v>
      </c>
      <c r="B7044" s="1">
        <v>42903</v>
      </c>
      <c r="C7044" s="1">
        <v>42906</v>
      </c>
      <c r="D7044">
        <f t="shared" si="440"/>
        <v>2017</v>
      </c>
      <c r="E7044" t="str">
        <f t="shared" si="441"/>
        <v>Jun</v>
      </c>
      <c r="F7044" t="s">
        <v>67</v>
      </c>
      <c r="G7044" t="s">
        <v>761</v>
      </c>
      <c r="H7044" t="s">
        <v>22</v>
      </c>
      <c r="I7044" t="s">
        <v>61</v>
      </c>
      <c r="J7044" t="s">
        <v>62</v>
      </c>
      <c r="K7044">
        <v>10024</v>
      </c>
      <c r="L7044" t="s">
        <v>54</v>
      </c>
      <c r="M7044" t="s">
        <v>6847</v>
      </c>
      <c r="N7044" t="s">
        <v>128</v>
      </c>
      <c r="O7044" t="s">
        <v>6816</v>
      </c>
      <c r="P7044" s="4">
        <v>40.74</v>
      </c>
      <c r="Q7044" s="4">
        <v>40.74</v>
      </c>
      <c r="R7044" s="4">
        <f t="shared" si="442"/>
        <v>0</v>
      </c>
      <c r="S7044" s="4">
        <f t="shared" si="443"/>
        <v>0</v>
      </c>
    </row>
    <row r="7045" spans="1:19" x14ac:dyDescent="0.3">
      <c r="A7045" t="s">
        <v>3440</v>
      </c>
      <c r="B7045" s="1">
        <v>43037</v>
      </c>
      <c r="C7045" s="1">
        <v>43041</v>
      </c>
      <c r="D7045">
        <f t="shared" si="440"/>
        <v>2017</v>
      </c>
      <c r="E7045" t="str">
        <f t="shared" si="441"/>
        <v>Oct</v>
      </c>
      <c r="F7045" t="s">
        <v>37</v>
      </c>
      <c r="G7045" t="s">
        <v>2995</v>
      </c>
      <c r="H7045" t="s">
        <v>22</v>
      </c>
      <c r="I7045" t="s">
        <v>3441</v>
      </c>
      <c r="J7045" t="s">
        <v>144</v>
      </c>
      <c r="K7045">
        <v>8302</v>
      </c>
      <c r="L7045" t="s">
        <v>54</v>
      </c>
      <c r="M7045" t="s">
        <v>6847</v>
      </c>
      <c r="N7045" t="s">
        <v>128</v>
      </c>
      <c r="O7045" t="s">
        <v>6816</v>
      </c>
      <c r="P7045" s="4">
        <v>40.74</v>
      </c>
      <c r="Q7045" s="4">
        <v>40.74</v>
      </c>
      <c r="R7045" s="4">
        <f t="shared" si="442"/>
        <v>0</v>
      </c>
      <c r="S7045" s="4">
        <f t="shared" si="443"/>
        <v>0</v>
      </c>
    </row>
    <row r="7046" spans="1:19" ht="15.6" x14ac:dyDescent="0.3">
      <c r="A7046" t="s">
        <v>6092</v>
      </c>
      <c r="B7046" s="1">
        <v>42357</v>
      </c>
      <c r="C7046" s="1">
        <v>42363</v>
      </c>
      <c r="D7046">
        <f t="shared" si="440"/>
        <v>2015</v>
      </c>
      <c r="E7046" t="str">
        <f t="shared" si="441"/>
        <v>Dec</v>
      </c>
      <c r="F7046" t="s">
        <v>37</v>
      </c>
      <c r="G7046" t="s">
        <v>2434</v>
      </c>
      <c r="H7046" s="2" t="s">
        <v>22</v>
      </c>
      <c r="I7046" t="s">
        <v>23</v>
      </c>
      <c r="J7046" t="s">
        <v>24</v>
      </c>
      <c r="K7046">
        <v>60623</v>
      </c>
      <c r="L7046" t="s">
        <v>25</v>
      </c>
      <c r="M7046" t="s">
        <v>6847</v>
      </c>
      <c r="N7046" t="s">
        <v>128</v>
      </c>
      <c r="O7046" t="s">
        <v>6816</v>
      </c>
      <c r="P7046" s="4">
        <v>32.591999999999999</v>
      </c>
      <c r="Q7046" s="4">
        <v>32.591999999999999</v>
      </c>
      <c r="R7046" s="4">
        <f t="shared" si="442"/>
        <v>0</v>
      </c>
      <c r="S7046" s="4">
        <f t="shared" si="443"/>
        <v>0</v>
      </c>
    </row>
    <row r="7047" spans="1:19" x14ac:dyDescent="0.3">
      <c r="A7047" t="s">
        <v>2590</v>
      </c>
      <c r="B7047" s="1">
        <v>42991</v>
      </c>
      <c r="C7047" s="1">
        <v>42996</v>
      </c>
      <c r="D7047">
        <f t="shared" si="440"/>
        <v>2017</v>
      </c>
      <c r="E7047" t="str">
        <f t="shared" si="441"/>
        <v>Sep</v>
      </c>
      <c r="F7047" t="s">
        <v>37</v>
      </c>
      <c r="G7047" t="s">
        <v>2591</v>
      </c>
      <c r="H7047" t="s">
        <v>22</v>
      </c>
      <c r="I7047" t="s">
        <v>1698</v>
      </c>
      <c r="J7047" t="s">
        <v>1699</v>
      </c>
      <c r="K7047">
        <v>68104</v>
      </c>
      <c r="L7047" t="s">
        <v>25</v>
      </c>
      <c r="M7047" t="s">
        <v>6847</v>
      </c>
      <c r="N7047" t="s">
        <v>128</v>
      </c>
      <c r="O7047" t="s">
        <v>6816</v>
      </c>
      <c r="P7047" s="4">
        <v>40.74</v>
      </c>
      <c r="Q7047" s="4">
        <v>40.74</v>
      </c>
      <c r="R7047" s="4">
        <f t="shared" si="442"/>
        <v>0</v>
      </c>
      <c r="S7047" s="4">
        <f t="shared" si="443"/>
        <v>0</v>
      </c>
    </row>
    <row r="7048" spans="1:19" ht="15.6" x14ac:dyDescent="0.3">
      <c r="A7048" t="s">
        <v>2475</v>
      </c>
      <c r="B7048" s="1">
        <v>43133</v>
      </c>
      <c r="C7048" s="1">
        <v>43138</v>
      </c>
      <c r="D7048">
        <f t="shared" si="440"/>
        <v>2018</v>
      </c>
      <c r="E7048" t="str">
        <f t="shared" si="441"/>
        <v>Feb</v>
      </c>
      <c r="F7048" t="s">
        <v>37</v>
      </c>
      <c r="G7048" t="s">
        <v>1240</v>
      </c>
      <c r="H7048" s="2" t="s">
        <v>22</v>
      </c>
      <c r="I7048" t="s">
        <v>47</v>
      </c>
      <c r="J7048" t="s">
        <v>33</v>
      </c>
      <c r="K7048">
        <v>90045</v>
      </c>
      <c r="L7048" t="s">
        <v>34</v>
      </c>
      <c r="M7048" t="s">
        <v>6849</v>
      </c>
      <c r="N7048" t="s">
        <v>128</v>
      </c>
      <c r="O7048" t="s">
        <v>6816</v>
      </c>
      <c r="P7048" s="4">
        <v>139.04</v>
      </c>
      <c r="Q7048" s="4">
        <v>139.04</v>
      </c>
      <c r="R7048" s="4">
        <f t="shared" si="442"/>
        <v>0</v>
      </c>
      <c r="S7048" s="4">
        <f t="shared" si="443"/>
        <v>0</v>
      </c>
    </row>
    <row r="7049" spans="1:19" x14ac:dyDescent="0.3">
      <c r="A7049" t="s">
        <v>6814</v>
      </c>
      <c r="B7049" s="1">
        <v>43223</v>
      </c>
      <c r="C7049" s="1">
        <v>43228</v>
      </c>
      <c r="D7049">
        <f t="shared" si="440"/>
        <v>2018</v>
      </c>
      <c r="E7049" t="str">
        <f t="shared" si="441"/>
        <v>May</v>
      </c>
      <c r="F7049" t="s">
        <v>67</v>
      </c>
      <c r="G7049" t="s">
        <v>585</v>
      </c>
      <c r="H7049" t="s">
        <v>51</v>
      </c>
      <c r="I7049" t="s">
        <v>47</v>
      </c>
      <c r="J7049" t="s">
        <v>33</v>
      </c>
      <c r="K7049">
        <v>90004</v>
      </c>
      <c r="L7049" t="s">
        <v>34</v>
      </c>
      <c r="M7049" t="s">
        <v>6849</v>
      </c>
      <c r="N7049" t="s">
        <v>128</v>
      </c>
      <c r="O7049" t="s">
        <v>6816</v>
      </c>
      <c r="P7049" s="4">
        <v>69.52</v>
      </c>
      <c r="Q7049" s="4">
        <v>69.52</v>
      </c>
      <c r="R7049" s="4">
        <f t="shared" si="442"/>
        <v>0</v>
      </c>
      <c r="S7049" s="4">
        <f t="shared" si="443"/>
        <v>0</v>
      </c>
    </row>
    <row r="7050" spans="1:19" x14ac:dyDescent="0.3">
      <c r="A7050" t="s">
        <v>4006</v>
      </c>
      <c r="B7050" s="1">
        <v>42309</v>
      </c>
      <c r="C7050" s="1">
        <v>42316</v>
      </c>
      <c r="D7050">
        <f t="shared" si="440"/>
        <v>2015</v>
      </c>
      <c r="E7050" t="str">
        <f t="shared" si="441"/>
        <v>Nov</v>
      </c>
      <c r="F7050" t="s">
        <v>37</v>
      </c>
      <c r="G7050" t="s">
        <v>320</v>
      </c>
      <c r="H7050" t="s">
        <v>51</v>
      </c>
      <c r="I7050" t="s">
        <v>645</v>
      </c>
      <c r="J7050" t="s">
        <v>205</v>
      </c>
      <c r="K7050">
        <v>40475</v>
      </c>
      <c r="L7050" t="s">
        <v>44</v>
      </c>
      <c r="M7050" t="s">
        <v>6849</v>
      </c>
      <c r="N7050" t="s">
        <v>128</v>
      </c>
      <c r="O7050" t="s">
        <v>6816</v>
      </c>
      <c r="P7050" s="4">
        <v>69.52</v>
      </c>
      <c r="Q7050" s="4">
        <v>69.52</v>
      </c>
      <c r="R7050" s="4">
        <f t="shared" si="442"/>
        <v>0</v>
      </c>
      <c r="S7050" s="4">
        <f t="shared" si="443"/>
        <v>0</v>
      </c>
    </row>
    <row r="7051" spans="1:19" ht="15.6" x14ac:dyDescent="0.3">
      <c r="A7051" t="s">
        <v>5495</v>
      </c>
      <c r="B7051" s="1">
        <v>42571</v>
      </c>
      <c r="C7051" s="1">
        <v>42576</v>
      </c>
      <c r="D7051">
        <f t="shared" si="440"/>
        <v>2016</v>
      </c>
      <c r="E7051" t="str">
        <f t="shared" si="441"/>
        <v>Jul</v>
      </c>
      <c r="F7051" t="s">
        <v>67</v>
      </c>
      <c r="G7051" t="s">
        <v>2982</v>
      </c>
      <c r="H7051" s="2" t="s">
        <v>22</v>
      </c>
      <c r="I7051" t="s">
        <v>5496</v>
      </c>
      <c r="J7051" t="s">
        <v>653</v>
      </c>
      <c r="K7051">
        <v>46614</v>
      </c>
      <c r="L7051" t="s">
        <v>25</v>
      </c>
      <c r="M7051" t="s">
        <v>6849</v>
      </c>
      <c r="N7051" t="s">
        <v>128</v>
      </c>
      <c r="O7051" t="s">
        <v>6816</v>
      </c>
      <c r="P7051" s="4">
        <v>34.76</v>
      </c>
      <c r="Q7051" s="4">
        <v>34.76</v>
      </c>
      <c r="R7051" s="4">
        <f t="shared" si="442"/>
        <v>0</v>
      </c>
      <c r="S7051" s="4">
        <f t="shared" si="443"/>
        <v>0</v>
      </c>
    </row>
    <row r="7052" spans="1:19" ht="15.6" x14ac:dyDescent="0.3">
      <c r="A7052" t="s">
        <v>6850</v>
      </c>
      <c r="B7052" s="1">
        <v>43399</v>
      </c>
      <c r="C7052" s="1">
        <v>43404</v>
      </c>
      <c r="D7052">
        <f t="shared" si="440"/>
        <v>2018</v>
      </c>
      <c r="E7052" t="str">
        <f t="shared" si="441"/>
        <v>Oct</v>
      </c>
      <c r="F7052" t="s">
        <v>37</v>
      </c>
      <c r="G7052" t="s">
        <v>2760</v>
      </c>
      <c r="H7052" s="2" t="s">
        <v>22</v>
      </c>
      <c r="I7052" t="s">
        <v>116</v>
      </c>
      <c r="J7052" t="s">
        <v>109</v>
      </c>
      <c r="K7052">
        <v>75217</v>
      </c>
      <c r="L7052" t="s">
        <v>25</v>
      </c>
      <c r="M7052" t="s">
        <v>6849</v>
      </c>
      <c r="N7052" t="s">
        <v>128</v>
      </c>
      <c r="O7052" t="s">
        <v>6816</v>
      </c>
      <c r="P7052" s="4">
        <v>55.616</v>
      </c>
      <c r="Q7052" s="4">
        <v>55.616</v>
      </c>
      <c r="R7052" s="4">
        <f t="shared" si="442"/>
        <v>0</v>
      </c>
      <c r="S7052" s="4">
        <f t="shared" si="443"/>
        <v>0</v>
      </c>
    </row>
    <row r="7053" spans="1:19" x14ac:dyDescent="0.3">
      <c r="A7053" t="s">
        <v>6851</v>
      </c>
      <c r="B7053" s="1">
        <v>42224</v>
      </c>
      <c r="C7053" s="1">
        <v>42227</v>
      </c>
      <c r="D7053">
        <f t="shared" si="440"/>
        <v>2015</v>
      </c>
      <c r="E7053" t="str">
        <f t="shared" si="441"/>
        <v>Aug</v>
      </c>
      <c r="F7053" t="s">
        <v>67</v>
      </c>
      <c r="G7053" t="s">
        <v>538</v>
      </c>
      <c r="H7053" t="s">
        <v>51</v>
      </c>
      <c r="I7053" t="s">
        <v>6852</v>
      </c>
      <c r="J7053" t="s">
        <v>33</v>
      </c>
      <c r="K7053">
        <v>95687</v>
      </c>
      <c r="L7053" t="s">
        <v>34</v>
      </c>
      <c r="M7053" t="s">
        <v>6853</v>
      </c>
      <c r="N7053" t="s">
        <v>128</v>
      </c>
      <c r="O7053" t="s">
        <v>6816</v>
      </c>
      <c r="P7053" s="4">
        <v>423.28</v>
      </c>
      <c r="Q7053" s="4">
        <v>423.28</v>
      </c>
      <c r="R7053" s="4">
        <f t="shared" si="442"/>
        <v>0</v>
      </c>
      <c r="S7053" s="4">
        <f t="shared" si="443"/>
        <v>0</v>
      </c>
    </row>
    <row r="7054" spans="1:19" ht="15.6" x14ac:dyDescent="0.3">
      <c r="A7054" t="s">
        <v>6854</v>
      </c>
      <c r="B7054" s="1">
        <v>42345</v>
      </c>
      <c r="C7054" s="1">
        <v>42351</v>
      </c>
      <c r="D7054">
        <f t="shared" si="440"/>
        <v>2015</v>
      </c>
      <c r="E7054" t="str">
        <f t="shared" si="441"/>
        <v>Dec</v>
      </c>
      <c r="F7054" t="s">
        <v>37</v>
      </c>
      <c r="G7054" t="s">
        <v>1144</v>
      </c>
      <c r="H7054" s="2" t="s">
        <v>22</v>
      </c>
      <c r="I7054" t="s">
        <v>69</v>
      </c>
      <c r="J7054" t="s">
        <v>70</v>
      </c>
      <c r="K7054">
        <v>98103</v>
      </c>
      <c r="L7054" t="s">
        <v>34</v>
      </c>
      <c r="M7054" t="s">
        <v>6853</v>
      </c>
      <c r="N7054" t="s">
        <v>128</v>
      </c>
      <c r="O7054" t="s">
        <v>6816</v>
      </c>
      <c r="P7054" s="4">
        <v>269.36</v>
      </c>
      <c r="Q7054" s="4">
        <v>269.36</v>
      </c>
      <c r="R7054" s="4">
        <f t="shared" si="442"/>
        <v>0</v>
      </c>
      <c r="S7054" s="4">
        <f t="shared" si="443"/>
        <v>0</v>
      </c>
    </row>
    <row r="7055" spans="1:19" ht="15.6" x14ac:dyDescent="0.3">
      <c r="A7055" t="s">
        <v>6855</v>
      </c>
      <c r="B7055" s="1">
        <v>42478</v>
      </c>
      <c r="C7055" s="1">
        <v>42480</v>
      </c>
      <c r="D7055">
        <f t="shared" si="440"/>
        <v>2016</v>
      </c>
      <c r="E7055" t="str">
        <f t="shared" si="441"/>
        <v>Apr</v>
      </c>
      <c r="F7055" t="s">
        <v>20</v>
      </c>
      <c r="G7055" t="s">
        <v>1390</v>
      </c>
      <c r="H7055" s="2" t="s">
        <v>22</v>
      </c>
      <c r="I7055" t="s">
        <v>6856</v>
      </c>
      <c r="J7055" t="s">
        <v>33</v>
      </c>
      <c r="K7055">
        <v>93454</v>
      </c>
      <c r="L7055" t="s">
        <v>34</v>
      </c>
      <c r="M7055" t="s">
        <v>6853</v>
      </c>
      <c r="N7055" t="s">
        <v>128</v>
      </c>
      <c r="O7055" t="s">
        <v>6816</v>
      </c>
      <c r="P7055" s="4">
        <v>115.44</v>
      </c>
      <c r="Q7055" s="4">
        <v>115.44</v>
      </c>
      <c r="R7055" s="4">
        <f t="shared" si="442"/>
        <v>0</v>
      </c>
      <c r="S7055" s="4">
        <f t="shared" si="443"/>
        <v>0</v>
      </c>
    </row>
    <row r="7056" spans="1:19" ht="15.6" x14ac:dyDescent="0.3">
      <c r="A7056" t="s">
        <v>4086</v>
      </c>
      <c r="B7056" s="1">
        <v>42280</v>
      </c>
      <c r="C7056" s="1">
        <v>42286</v>
      </c>
      <c r="D7056">
        <f t="shared" si="440"/>
        <v>2015</v>
      </c>
      <c r="E7056" t="str">
        <f t="shared" si="441"/>
        <v>Oct</v>
      </c>
      <c r="F7056" t="s">
        <v>37</v>
      </c>
      <c r="G7056" t="s">
        <v>1522</v>
      </c>
      <c r="H7056" s="2" t="s">
        <v>22</v>
      </c>
      <c r="I7056" t="s">
        <v>1886</v>
      </c>
      <c r="J7056" t="s">
        <v>83</v>
      </c>
      <c r="K7056">
        <v>27707</v>
      </c>
      <c r="L7056" t="s">
        <v>44</v>
      </c>
      <c r="M7056" t="s">
        <v>6853</v>
      </c>
      <c r="N7056" t="s">
        <v>128</v>
      </c>
      <c r="O7056" t="s">
        <v>6816</v>
      </c>
      <c r="P7056" s="4">
        <v>61.567999999999998</v>
      </c>
      <c r="Q7056" s="4">
        <v>61.567999999999998</v>
      </c>
      <c r="R7056" s="4">
        <f t="shared" si="442"/>
        <v>0</v>
      </c>
      <c r="S7056" s="4">
        <f t="shared" si="443"/>
        <v>0</v>
      </c>
    </row>
    <row r="7057" spans="1:19" x14ac:dyDescent="0.3">
      <c r="A7057" t="s">
        <v>6857</v>
      </c>
      <c r="B7057" s="1">
        <v>42881</v>
      </c>
      <c r="C7057" s="1">
        <v>42884</v>
      </c>
      <c r="D7057">
        <f t="shared" si="440"/>
        <v>2017</v>
      </c>
      <c r="E7057" t="str">
        <f t="shared" si="441"/>
        <v>May</v>
      </c>
      <c r="F7057" t="s">
        <v>67</v>
      </c>
      <c r="G7057" t="s">
        <v>190</v>
      </c>
      <c r="H7057" t="s">
        <v>51</v>
      </c>
      <c r="I7057" t="s">
        <v>6004</v>
      </c>
      <c r="J7057" t="s">
        <v>79</v>
      </c>
      <c r="K7057">
        <v>33445</v>
      </c>
      <c r="L7057" t="s">
        <v>44</v>
      </c>
      <c r="M7057" t="s">
        <v>6853</v>
      </c>
      <c r="N7057" t="s">
        <v>128</v>
      </c>
      <c r="O7057" t="s">
        <v>6816</v>
      </c>
      <c r="P7057" s="4">
        <v>184.70400000000001</v>
      </c>
      <c r="Q7057" s="4">
        <v>184.70400000000001</v>
      </c>
      <c r="R7057" s="4">
        <f t="shared" si="442"/>
        <v>0</v>
      </c>
      <c r="S7057" s="4">
        <f t="shared" si="443"/>
        <v>0</v>
      </c>
    </row>
    <row r="7058" spans="1:19" ht="15.6" x14ac:dyDescent="0.3">
      <c r="A7058" t="s">
        <v>6858</v>
      </c>
      <c r="B7058" s="1">
        <v>43438</v>
      </c>
      <c r="C7058" s="1">
        <v>43443</v>
      </c>
      <c r="D7058">
        <f t="shared" si="440"/>
        <v>2018</v>
      </c>
      <c r="E7058" t="str">
        <f t="shared" si="441"/>
        <v>Dec</v>
      </c>
      <c r="F7058" t="s">
        <v>37</v>
      </c>
      <c r="G7058" t="s">
        <v>1914</v>
      </c>
      <c r="H7058" s="2" t="s">
        <v>22</v>
      </c>
      <c r="I7058" t="s">
        <v>23</v>
      </c>
      <c r="J7058" t="s">
        <v>24</v>
      </c>
      <c r="K7058">
        <v>60610</v>
      </c>
      <c r="L7058" t="s">
        <v>25</v>
      </c>
      <c r="M7058" t="s">
        <v>6853</v>
      </c>
      <c r="N7058" t="s">
        <v>128</v>
      </c>
      <c r="O7058" t="s">
        <v>6816</v>
      </c>
      <c r="P7058" s="4">
        <v>61.567999999999998</v>
      </c>
      <c r="Q7058" s="4">
        <v>61.567999999999998</v>
      </c>
      <c r="R7058" s="4">
        <f t="shared" si="442"/>
        <v>0</v>
      </c>
      <c r="S7058" s="4">
        <f t="shared" si="443"/>
        <v>0</v>
      </c>
    </row>
    <row r="7059" spans="1:19" ht="15.6" x14ac:dyDescent="0.3">
      <c r="A7059" t="s">
        <v>2303</v>
      </c>
      <c r="B7059" s="1">
        <v>43151</v>
      </c>
      <c r="C7059" s="1">
        <v>43158</v>
      </c>
      <c r="D7059">
        <f t="shared" si="440"/>
        <v>2018</v>
      </c>
      <c r="E7059" t="str">
        <f t="shared" si="441"/>
        <v>Feb</v>
      </c>
      <c r="F7059" t="s">
        <v>37</v>
      </c>
      <c r="G7059" t="s">
        <v>56</v>
      </c>
      <c r="H7059" s="2" t="s">
        <v>22</v>
      </c>
      <c r="I7059" t="s">
        <v>1535</v>
      </c>
      <c r="J7059" t="s">
        <v>178</v>
      </c>
      <c r="K7059">
        <v>85234</v>
      </c>
      <c r="L7059" t="s">
        <v>34</v>
      </c>
      <c r="M7059" t="s">
        <v>6859</v>
      </c>
      <c r="N7059" t="s">
        <v>128</v>
      </c>
      <c r="O7059" t="s">
        <v>6816</v>
      </c>
      <c r="P7059" s="4">
        <v>51.167999999999999</v>
      </c>
      <c r="Q7059" s="4">
        <v>100</v>
      </c>
      <c r="R7059" s="4">
        <f t="shared" si="442"/>
        <v>-48.832000000000001</v>
      </c>
      <c r="S7059" s="4">
        <f t="shared" si="443"/>
        <v>-7.3247999999999998</v>
      </c>
    </row>
    <row r="7060" spans="1:19" ht="15.6" x14ac:dyDescent="0.3">
      <c r="A7060" t="s">
        <v>4688</v>
      </c>
      <c r="B7060" s="1">
        <v>43422</v>
      </c>
      <c r="C7060" s="1">
        <v>43425</v>
      </c>
      <c r="D7060">
        <f t="shared" si="440"/>
        <v>2018</v>
      </c>
      <c r="E7060" t="str">
        <f t="shared" si="441"/>
        <v>Nov</v>
      </c>
      <c r="F7060" t="s">
        <v>20</v>
      </c>
      <c r="G7060" t="s">
        <v>1658</v>
      </c>
      <c r="H7060" s="2" t="s">
        <v>22</v>
      </c>
      <c r="I7060" t="s">
        <v>69</v>
      </c>
      <c r="J7060" t="s">
        <v>70</v>
      </c>
      <c r="K7060">
        <v>98105</v>
      </c>
      <c r="L7060" t="s">
        <v>34</v>
      </c>
      <c r="M7060" t="s">
        <v>6859</v>
      </c>
      <c r="N7060" t="s">
        <v>128</v>
      </c>
      <c r="O7060" t="s">
        <v>6816</v>
      </c>
      <c r="P7060" s="4">
        <v>95.94</v>
      </c>
      <c r="Q7060" s="4">
        <v>95.94</v>
      </c>
      <c r="R7060" s="4">
        <f t="shared" si="442"/>
        <v>0</v>
      </c>
      <c r="S7060" s="4">
        <f t="shared" si="443"/>
        <v>0</v>
      </c>
    </row>
    <row r="7061" spans="1:19" ht="15.6" x14ac:dyDescent="0.3">
      <c r="A7061" t="s">
        <v>696</v>
      </c>
      <c r="B7061" s="1">
        <v>42634</v>
      </c>
      <c r="C7061" s="1">
        <v>42639</v>
      </c>
      <c r="D7061">
        <f t="shared" si="440"/>
        <v>2016</v>
      </c>
      <c r="E7061" t="str">
        <f t="shared" si="441"/>
        <v>Sep</v>
      </c>
      <c r="F7061" t="s">
        <v>37</v>
      </c>
      <c r="G7061" t="s">
        <v>697</v>
      </c>
      <c r="H7061" s="2" t="s">
        <v>22</v>
      </c>
      <c r="I7061" t="s">
        <v>139</v>
      </c>
      <c r="J7061" t="s">
        <v>698</v>
      </c>
      <c r="K7061">
        <v>29203</v>
      </c>
      <c r="L7061" t="s">
        <v>44</v>
      </c>
      <c r="M7061" t="s">
        <v>6859</v>
      </c>
      <c r="N7061" t="s">
        <v>128</v>
      </c>
      <c r="O7061" t="s">
        <v>6816</v>
      </c>
      <c r="P7061" s="4">
        <v>63.96</v>
      </c>
      <c r="Q7061" s="4">
        <v>63.96</v>
      </c>
      <c r="R7061" s="4">
        <f t="shared" si="442"/>
        <v>0</v>
      </c>
      <c r="S7061" s="4">
        <f t="shared" si="443"/>
        <v>0</v>
      </c>
    </row>
    <row r="7062" spans="1:19" x14ac:dyDescent="0.3">
      <c r="A7062" t="s">
        <v>6860</v>
      </c>
      <c r="B7062" s="1">
        <v>42915</v>
      </c>
      <c r="C7062" s="1">
        <v>42919</v>
      </c>
      <c r="D7062">
        <f t="shared" si="440"/>
        <v>2017</v>
      </c>
      <c r="E7062" t="str">
        <f t="shared" si="441"/>
        <v>Jun</v>
      </c>
      <c r="F7062" t="s">
        <v>67</v>
      </c>
      <c r="G7062" t="s">
        <v>2078</v>
      </c>
      <c r="H7062" t="s">
        <v>51</v>
      </c>
      <c r="I7062" t="s">
        <v>753</v>
      </c>
      <c r="J7062" t="s">
        <v>698</v>
      </c>
      <c r="K7062">
        <v>29501</v>
      </c>
      <c r="L7062" t="s">
        <v>44</v>
      </c>
      <c r="M7062" t="s">
        <v>6859</v>
      </c>
      <c r="N7062" t="s">
        <v>128</v>
      </c>
      <c r="O7062" t="s">
        <v>6816</v>
      </c>
      <c r="P7062" s="4">
        <v>191.88</v>
      </c>
      <c r="Q7062" s="4">
        <f>P7062-17</f>
        <v>174.88</v>
      </c>
      <c r="R7062" s="4">
        <f t="shared" si="442"/>
        <v>17</v>
      </c>
      <c r="S7062" s="4">
        <f t="shared" si="443"/>
        <v>2.5499999999999998</v>
      </c>
    </row>
    <row r="7063" spans="1:19" ht="15.6" x14ac:dyDescent="0.3">
      <c r="A7063" t="s">
        <v>890</v>
      </c>
      <c r="B7063" s="1">
        <v>43459</v>
      </c>
      <c r="C7063" s="1">
        <v>43462</v>
      </c>
      <c r="D7063">
        <f t="shared" si="440"/>
        <v>2018</v>
      </c>
      <c r="E7063" t="str">
        <f t="shared" si="441"/>
        <v>Dec</v>
      </c>
      <c r="F7063" t="s">
        <v>67</v>
      </c>
      <c r="G7063" t="s">
        <v>99</v>
      </c>
      <c r="H7063" s="2" t="s">
        <v>22</v>
      </c>
      <c r="I7063" t="s">
        <v>576</v>
      </c>
      <c r="J7063" t="s">
        <v>205</v>
      </c>
      <c r="K7063">
        <v>40214</v>
      </c>
      <c r="L7063" t="s">
        <v>44</v>
      </c>
      <c r="M7063" t="s">
        <v>6859</v>
      </c>
      <c r="N7063" t="s">
        <v>128</v>
      </c>
      <c r="O7063" t="s">
        <v>6816</v>
      </c>
      <c r="P7063" s="4">
        <v>95.94</v>
      </c>
      <c r="Q7063" s="4">
        <v>95.94</v>
      </c>
      <c r="R7063" s="4">
        <f t="shared" si="442"/>
        <v>0</v>
      </c>
      <c r="S7063" s="4">
        <f t="shared" si="443"/>
        <v>0</v>
      </c>
    </row>
    <row r="7064" spans="1:19" ht="15.6" x14ac:dyDescent="0.3">
      <c r="A7064" t="s">
        <v>4975</v>
      </c>
      <c r="B7064" s="1">
        <v>42246</v>
      </c>
      <c r="C7064" s="1">
        <v>42251</v>
      </c>
      <c r="D7064">
        <f t="shared" si="440"/>
        <v>2015</v>
      </c>
      <c r="E7064" t="str">
        <f t="shared" si="441"/>
        <v>Aug</v>
      </c>
      <c r="F7064" t="s">
        <v>37</v>
      </c>
      <c r="G7064" t="s">
        <v>1841</v>
      </c>
      <c r="H7064" s="2" t="s">
        <v>22</v>
      </c>
      <c r="I7064" t="s">
        <v>1190</v>
      </c>
      <c r="J7064" t="s">
        <v>310</v>
      </c>
      <c r="K7064">
        <v>6010</v>
      </c>
      <c r="L7064" t="s">
        <v>54</v>
      </c>
      <c r="M7064" t="s">
        <v>6859</v>
      </c>
      <c r="N7064" t="s">
        <v>128</v>
      </c>
      <c r="O7064" t="s">
        <v>6816</v>
      </c>
      <c r="P7064" s="4">
        <v>95.94</v>
      </c>
      <c r="Q7064" s="4">
        <v>95.94</v>
      </c>
      <c r="R7064" s="4">
        <f t="shared" si="442"/>
        <v>0</v>
      </c>
      <c r="S7064" s="4">
        <f t="shared" si="443"/>
        <v>0</v>
      </c>
    </row>
    <row r="7065" spans="1:19" x14ac:dyDescent="0.3">
      <c r="A7065" t="s">
        <v>6861</v>
      </c>
      <c r="B7065" s="1">
        <v>42364</v>
      </c>
      <c r="C7065" s="1">
        <v>42370</v>
      </c>
      <c r="D7065">
        <f t="shared" si="440"/>
        <v>2015</v>
      </c>
      <c r="E7065" t="str">
        <f t="shared" si="441"/>
        <v>Dec</v>
      </c>
      <c r="F7065" t="s">
        <v>37</v>
      </c>
      <c r="G7065" t="s">
        <v>633</v>
      </c>
      <c r="H7065" t="s">
        <v>105</v>
      </c>
      <c r="I7065" t="s">
        <v>61</v>
      </c>
      <c r="J7065" t="s">
        <v>62</v>
      </c>
      <c r="K7065">
        <v>10009</v>
      </c>
      <c r="L7065" t="s">
        <v>54</v>
      </c>
      <c r="M7065" t="s">
        <v>6859</v>
      </c>
      <c r="N7065" t="s">
        <v>128</v>
      </c>
      <c r="O7065" t="s">
        <v>6816</v>
      </c>
      <c r="P7065" s="4">
        <v>191.88</v>
      </c>
      <c r="Q7065" s="4">
        <f>P7065-17</f>
        <v>174.88</v>
      </c>
      <c r="R7065" s="4">
        <f t="shared" si="442"/>
        <v>17</v>
      </c>
      <c r="S7065" s="4">
        <f t="shared" si="443"/>
        <v>2.5499999999999998</v>
      </c>
    </row>
    <row r="7066" spans="1:19" ht="15.6" x14ac:dyDescent="0.3">
      <c r="A7066" t="s">
        <v>1275</v>
      </c>
      <c r="B7066" s="1">
        <v>42493</v>
      </c>
      <c r="C7066" s="1">
        <v>42497</v>
      </c>
      <c r="D7066">
        <f t="shared" si="440"/>
        <v>2016</v>
      </c>
      <c r="E7066" t="str">
        <f t="shared" si="441"/>
        <v>May</v>
      </c>
      <c r="F7066" t="s">
        <v>37</v>
      </c>
      <c r="G7066" t="s">
        <v>788</v>
      </c>
      <c r="H7066" s="2" t="s">
        <v>22</v>
      </c>
      <c r="I7066" t="s">
        <v>100</v>
      </c>
      <c r="J7066" t="s">
        <v>101</v>
      </c>
      <c r="K7066">
        <v>19140</v>
      </c>
      <c r="L7066" t="s">
        <v>54</v>
      </c>
      <c r="M7066" t="s">
        <v>6859</v>
      </c>
      <c r="N7066" t="s">
        <v>128</v>
      </c>
      <c r="O7066" t="s">
        <v>6816</v>
      </c>
      <c r="P7066" s="4">
        <v>76.751999999999995</v>
      </c>
      <c r="Q7066" s="4">
        <v>76.751999999999995</v>
      </c>
      <c r="R7066" s="4">
        <f t="shared" si="442"/>
        <v>0</v>
      </c>
      <c r="S7066" s="4">
        <f t="shared" si="443"/>
        <v>0</v>
      </c>
    </row>
    <row r="7067" spans="1:19" ht="15.6" x14ac:dyDescent="0.3">
      <c r="A7067" t="s">
        <v>6862</v>
      </c>
      <c r="B7067" s="1">
        <v>43372</v>
      </c>
      <c r="C7067" s="1">
        <v>43376</v>
      </c>
      <c r="D7067">
        <f t="shared" si="440"/>
        <v>2018</v>
      </c>
      <c r="E7067" t="str">
        <f t="shared" si="441"/>
        <v>Sep</v>
      </c>
      <c r="F7067" t="s">
        <v>37</v>
      </c>
      <c r="G7067" t="s">
        <v>909</v>
      </c>
      <c r="H7067" s="2" t="s">
        <v>22</v>
      </c>
      <c r="I7067" t="s">
        <v>1647</v>
      </c>
      <c r="J7067" t="s">
        <v>233</v>
      </c>
      <c r="K7067">
        <v>43302</v>
      </c>
      <c r="L7067" t="s">
        <v>54</v>
      </c>
      <c r="M7067" t="s">
        <v>6859</v>
      </c>
      <c r="N7067" t="s">
        <v>128</v>
      </c>
      <c r="O7067" t="s">
        <v>6816</v>
      </c>
      <c r="P7067" s="4">
        <v>51.167999999999999</v>
      </c>
      <c r="Q7067" s="4">
        <v>51.167999999999999</v>
      </c>
      <c r="R7067" s="4">
        <f t="shared" si="442"/>
        <v>0</v>
      </c>
      <c r="S7067" s="4">
        <f t="shared" si="443"/>
        <v>0</v>
      </c>
    </row>
    <row r="7068" spans="1:19" ht="15.6" x14ac:dyDescent="0.3">
      <c r="A7068" t="s">
        <v>6863</v>
      </c>
      <c r="B7068" s="1">
        <v>42190</v>
      </c>
      <c r="C7068" s="1">
        <v>42190</v>
      </c>
      <c r="D7068">
        <f t="shared" si="440"/>
        <v>2015</v>
      </c>
      <c r="E7068" t="str">
        <f t="shared" si="441"/>
        <v>Jul</v>
      </c>
      <c r="F7068" t="s">
        <v>30</v>
      </c>
      <c r="G7068" t="s">
        <v>544</v>
      </c>
      <c r="H7068" s="2" t="s">
        <v>22</v>
      </c>
      <c r="I7068" t="s">
        <v>113</v>
      </c>
      <c r="J7068" t="s">
        <v>109</v>
      </c>
      <c r="K7068">
        <v>77036</v>
      </c>
      <c r="L7068" t="s">
        <v>25</v>
      </c>
      <c r="M7068" t="s">
        <v>6859</v>
      </c>
      <c r="N7068" t="s">
        <v>128</v>
      </c>
      <c r="O7068" t="s">
        <v>6816</v>
      </c>
      <c r="P7068" s="4">
        <v>281.42399999999998</v>
      </c>
      <c r="Q7068" s="4">
        <v>281.42399999999998</v>
      </c>
      <c r="R7068" s="4">
        <f t="shared" si="442"/>
        <v>0</v>
      </c>
      <c r="S7068" s="4">
        <f t="shared" si="443"/>
        <v>0</v>
      </c>
    </row>
    <row r="7069" spans="1:19" x14ac:dyDescent="0.3">
      <c r="A7069" t="s">
        <v>3685</v>
      </c>
      <c r="B7069" s="1">
        <v>42846</v>
      </c>
      <c r="C7069" s="1">
        <v>42851</v>
      </c>
      <c r="D7069">
        <f t="shared" si="440"/>
        <v>2017</v>
      </c>
      <c r="E7069" t="str">
        <f t="shared" si="441"/>
        <v>Apr</v>
      </c>
      <c r="F7069" t="s">
        <v>37</v>
      </c>
      <c r="G7069" t="s">
        <v>2616</v>
      </c>
      <c r="H7069" t="s">
        <v>51</v>
      </c>
      <c r="I7069" t="s">
        <v>23</v>
      </c>
      <c r="J7069" t="s">
        <v>24</v>
      </c>
      <c r="K7069">
        <v>60623</v>
      </c>
      <c r="L7069" t="s">
        <v>25</v>
      </c>
      <c r="M7069" t="s">
        <v>6859</v>
      </c>
      <c r="N7069" t="s">
        <v>128</v>
      </c>
      <c r="O7069" t="s">
        <v>6816</v>
      </c>
      <c r="P7069" s="4">
        <v>102.336</v>
      </c>
      <c r="Q7069" s="4">
        <v>102.336</v>
      </c>
      <c r="R7069" s="4">
        <f t="shared" si="442"/>
        <v>0</v>
      </c>
      <c r="S7069" s="4">
        <f t="shared" si="443"/>
        <v>0</v>
      </c>
    </row>
    <row r="7070" spans="1:19" ht="15.6" x14ac:dyDescent="0.3">
      <c r="A7070" t="s">
        <v>4926</v>
      </c>
      <c r="B7070" s="1">
        <v>43232</v>
      </c>
      <c r="C7070" s="1">
        <v>43235</v>
      </c>
      <c r="D7070">
        <f t="shared" si="440"/>
        <v>2018</v>
      </c>
      <c r="E7070" t="str">
        <f t="shared" si="441"/>
        <v>May</v>
      </c>
      <c r="F7070" t="s">
        <v>67</v>
      </c>
      <c r="G7070" t="s">
        <v>3226</v>
      </c>
      <c r="H7070" s="2" t="s">
        <v>22</v>
      </c>
      <c r="I7070" t="s">
        <v>113</v>
      </c>
      <c r="J7070" t="s">
        <v>109</v>
      </c>
      <c r="K7070">
        <v>77041</v>
      </c>
      <c r="L7070" t="s">
        <v>25</v>
      </c>
      <c r="M7070" t="s">
        <v>6859</v>
      </c>
      <c r="N7070" t="s">
        <v>128</v>
      </c>
      <c r="O7070" t="s">
        <v>6816</v>
      </c>
      <c r="P7070" s="4">
        <v>127.92</v>
      </c>
      <c r="Q7070" s="4">
        <v>127.92</v>
      </c>
      <c r="R7070" s="4">
        <f t="shared" si="442"/>
        <v>0</v>
      </c>
      <c r="S7070" s="4">
        <f t="shared" si="443"/>
        <v>0</v>
      </c>
    </row>
    <row r="7071" spans="1:19" x14ac:dyDescent="0.3">
      <c r="A7071" t="s">
        <v>6864</v>
      </c>
      <c r="B7071" s="1">
        <v>42086</v>
      </c>
      <c r="C7071" s="1">
        <v>42089</v>
      </c>
      <c r="D7071">
        <f t="shared" si="440"/>
        <v>2015</v>
      </c>
      <c r="E7071" t="str">
        <f t="shared" si="441"/>
        <v>Mar</v>
      </c>
      <c r="F7071" t="s">
        <v>67</v>
      </c>
      <c r="G7071" t="s">
        <v>435</v>
      </c>
      <c r="H7071" t="s">
        <v>51</v>
      </c>
      <c r="I7071" t="s">
        <v>47</v>
      </c>
      <c r="J7071" t="s">
        <v>33</v>
      </c>
      <c r="K7071">
        <v>90036</v>
      </c>
      <c r="L7071" t="s">
        <v>34</v>
      </c>
      <c r="M7071" t="s">
        <v>6865</v>
      </c>
      <c r="N7071" t="s">
        <v>128</v>
      </c>
      <c r="O7071" t="s">
        <v>6816</v>
      </c>
      <c r="P7071" s="4">
        <v>330.4</v>
      </c>
      <c r="Q7071" s="4">
        <v>330.4</v>
      </c>
      <c r="R7071" s="4">
        <f t="shared" si="442"/>
        <v>0</v>
      </c>
      <c r="S7071" s="4">
        <f t="shared" si="443"/>
        <v>0</v>
      </c>
    </row>
    <row r="7072" spans="1:19" x14ac:dyDescent="0.3">
      <c r="A7072" t="s">
        <v>5924</v>
      </c>
      <c r="B7072" s="1">
        <v>43311</v>
      </c>
      <c r="C7072" s="1">
        <v>43315</v>
      </c>
      <c r="D7072">
        <f t="shared" si="440"/>
        <v>2018</v>
      </c>
      <c r="E7072" t="str">
        <f t="shared" si="441"/>
        <v>Jul</v>
      </c>
      <c r="F7072" t="s">
        <v>67</v>
      </c>
      <c r="G7072" t="s">
        <v>1240</v>
      </c>
      <c r="H7072" t="s">
        <v>51</v>
      </c>
      <c r="I7072" t="s">
        <v>494</v>
      </c>
      <c r="J7072" t="s">
        <v>33</v>
      </c>
      <c r="K7072">
        <v>92691</v>
      </c>
      <c r="L7072" t="s">
        <v>34</v>
      </c>
      <c r="M7072" t="s">
        <v>6865</v>
      </c>
      <c r="N7072" t="s">
        <v>128</v>
      </c>
      <c r="O7072" t="s">
        <v>6816</v>
      </c>
      <c r="P7072" s="4">
        <v>330.4</v>
      </c>
      <c r="Q7072" s="4">
        <v>330.4</v>
      </c>
      <c r="R7072" s="4">
        <f t="shared" si="442"/>
        <v>0</v>
      </c>
      <c r="S7072" s="4">
        <f t="shared" si="443"/>
        <v>0</v>
      </c>
    </row>
    <row r="7073" spans="1:19" ht="15.6" x14ac:dyDescent="0.3">
      <c r="A7073" t="s">
        <v>4330</v>
      </c>
      <c r="B7073" s="1">
        <v>42124</v>
      </c>
      <c r="C7073" s="1">
        <v>42126</v>
      </c>
      <c r="D7073">
        <f t="shared" si="440"/>
        <v>2015</v>
      </c>
      <c r="E7073" t="str">
        <f t="shared" si="441"/>
        <v>Apr</v>
      </c>
      <c r="F7073" t="s">
        <v>20</v>
      </c>
      <c r="G7073" t="s">
        <v>1877</v>
      </c>
      <c r="H7073" s="2" t="s">
        <v>22</v>
      </c>
      <c r="I7073" t="s">
        <v>576</v>
      </c>
      <c r="J7073" t="s">
        <v>205</v>
      </c>
      <c r="K7073">
        <v>40214</v>
      </c>
      <c r="L7073" t="s">
        <v>44</v>
      </c>
      <c r="M7073" t="s">
        <v>6865</v>
      </c>
      <c r="N7073" t="s">
        <v>128</v>
      </c>
      <c r="O7073" t="s">
        <v>6816</v>
      </c>
      <c r="P7073" s="4">
        <v>826</v>
      </c>
      <c r="Q7073" s="4">
        <v>826</v>
      </c>
      <c r="R7073" s="4">
        <f t="shared" si="442"/>
        <v>0</v>
      </c>
      <c r="S7073" s="4">
        <f t="shared" si="443"/>
        <v>0</v>
      </c>
    </row>
    <row r="7074" spans="1:19" ht="15.6" x14ac:dyDescent="0.3">
      <c r="A7074" t="s">
        <v>6866</v>
      </c>
      <c r="B7074" s="1">
        <v>42252</v>
      </c>
      <c r="C7074" s="1">
        <v>42257</v>
      </c>
      <c r="D7074">
        <f t="shared" si="440"/>
        <v>2015</v>
      </c>
      <c r="E7074" t="str">
        <f t="shared" si="441"/>
        <v>Sep</v>
      </c>
      <c r="F7074" t="s">
        <v>37</v>
      </c>
      <c r="G7074" t="s">
        <v>569</v>
      </c>
      <c r="H7074" s="2" t="s">
        <v>22</v>
      </c>
      <c r="I7074" t="s">
        <v>868</v>
      </c>
      <c r="J7074" t="s">
        <v>233</v>
      </c>
      <c r="K7074">
        <v>43402</v>
      </c>
      <c r="L7074" t="s">
        <v>54</v>
      </c>
      <c r="M7074" t="s">
        <v>6865</v>
      </c>
      <c r="N7074" t="s">
        <v>128</v>
      </c>
      <c r="O7074" t="s">
        <v>6816</v>
      </c>
      <c r="P7074" s="4">
        <v>264.32</v>
      </c>
      <c r="Q7074" s="4">
        <v>264.32</v>
      </c>
      <c r="R7074" s="4">
        <f t="shared" si="442"/>
        <v>0</v>
      </c>
      <c r="S7074" s="4">
        <f t="shared" si="443"/>
        <v>0</v>
      </c>
    </row>
    <row r="7075" spans="1:19" ht="15.6" x14ac:dyDescent="0.3">
      <c r="A7075" t="s">
        <v>4873</v>
      </c>
      <c r="B7075" s="1">
        <v>42627</v>
      </c>
      <c r="C7075" s="1">
        <v>42631</v>
      </c>
      <c r="D7075">
        <f t="shared" si="440"/>
        <v>2016</v>
      </c>
      <c r="E7075" t="str">
        <f t="shared" si="441"/>
        <v>Sep</v>
      </c>
      <c r="F7075" t="s">
        <v>37</v>
      </c>
      <c r="G7075" t="s">
        <v>3375</v>
      </c>
      <c r="H7075" s="2" t="s">
        <v>22</v>
      </c>
      <c r="I7075" t="s">
        <v>61</v>
      </c>
      <c r="J7075" t="s">
        <v>62</v>
      </c>
      <c r="K7075">
        <v>10011</v>
      </c>
      <c r="L7075" t="s">
        <v>54</v>
      </c>
      <c r="M7075" t="s">
        <v>6865</v>
      </c>
      <c r="N7075" t="s">
        <v>128</v>
      </c>
      <c r="O7075" t="s">
        <v>6816</v>
      </c>
      <c r="P7075" s="4">
        <v>991.2</v>
      </c>
      <c r="Q7075" s="4">
        <v>991.2</v>
      </c>
      <c r="R7075" s="4">
        <f t="shared" si="442"/>
        <v>0</v>
      </c>
      <c r="S7075" s="4">
        <f t="shared" si="443"/>
        <v>0</v>
      </c>
    </row>
    <row r="7076" spans="1:19" ht="15.6" x14ac:dyDescent="0.3">
      <c r="A7076" t="s">
        <v>5042</v>
      </c>
      <c r="B7076" s="1">
        <v>42360</v>
      </c>
      <c r="C7076" s="1">
        <v>42367</v>
      </c>
      <c r="D7076">
        <f t="shared" si="440"/>
        <v>2015</v>
      </c>
      <c r="E7076" t="str">
        <f t="shared" si="441"/>
        <v>Dec</v>
      </c>
      <c r="F7076" t="s">
        <v>37</v>
      </c>
      <c r="G7076" t="s">
        <v>569</v>
      </c>
      <c r="H7076" s="2" t="s">
        <v>22</v>
      </c>
      <c r="I7076" t="s">
        <v>23</v>
      </c>
      <c r="J7076" t="s">
        <v>24</v>
      </c>
      <c r="K7076">
        <v>60623</v>
      </c>
      <c r="L7076" t="s">
        <v>25</v>
      </c>
      <c r="M7076" t="s">
        <v>6865</v>
      </c>
      <c r="N7076" t="s">
        <v>128</v>
      </c>
      <c r="O7076" t="s">
        <v>6816</v>
      </c>
      <c r="P7076" s="4">
        <v>132.16</v>
      </c>
      <c r="Q7076" s="4">
        <v>132.16</v>
      </c>
      <c r="R7076" s="4">
        <f t="shared" si="442"/>
        <v>0</v>
      </c>
      <c r="S7076" s="4">
        <f t="shared" si="443"/>
        <v>0</v>
      </c>
    </row>
    <row r="7077" spans="1:19" ht="15.6" x14ac:dyDescent="0.3">
      <c r="A7077" t="s">
        <v>6867</v>
      </c>
      <c r="B7077" s="1">
        <v>43458</v>
      </c>
      <c r="C7077" s="1">
        <v>43461</v>
      </c>
      <c r="D7077">
        <f t="shared" si="440"/>
        <v>2018</v>
      </c>
      <c r="E7077" t="str">
        <f t="shared" si="441"/>
        <v>Dec</v>
      </c>
      <c r="F7077" t="s">
        <v>20</v>
      </c>
      <c r="G7077" t="s">
        <v>704</v>
      </c>
      <c r="H7077" s="2" t="s">
        <v>22</v>
      </c>
      <c r="I7077" t="s">
        <v>116</v>
      </c>
      <c r="J7077" t="s">
        <v>109</v>
      </c>
      <c r="K7077">
        <v>75220</v>
      </c>
      <c r="L7077" t="s">
        <v>25</v>
      </c>
      <c r="M7077" t="s">
        <v>6865</v>
      </c>
      <c r="N7077" t="s">
        <v>128</v>
      </c>
      <c r="O7077" t="s">
        <v>6816</v>
      </c>
      <c r="P7077" s="4">
        <v>264.32</v>
      </c>
      <c r="Q7077" s="4">
        <v>264.32</v>
      </c>
      <c r="R7077" s="4">
        <f t="shared" si="442"/>
        <v>0</v>
      </c>
      <c r="S7077" s="4">
        <f t="shared" si="443"/>
        <v>0</v>
      </c>
    </row>
    <row r="7078" spans="1:19" x14ac:dyDescent="0.3">
      <c r="A7078" t="s">
        <v>6695</v>
      </c>
      <c r="B7078" s="1">
        <v>42873</v>
      </c>
      <c r="C7078" s="1">
        <v>42879</v>
      </c>
      <c r="D7078">
        <f t="shared" si="440"/>
        <v>2017</v>
      </c>
      <c r="E7078" t="str">
        <f t="shared" si="441"/>
        <v>May</v>
      </c>
      <c r="F7078" t="s">
        <v>37</v>
      </c>
      <c r="G7078" t="s">
        <v>1701</v>
      </c>
      <c r="H7078" t="s">
        <v>51</v>
      </c>
      <c r="I7078" t="s">
        <v>32</v>
      </c>
      <c r="J7078" t="s">
        <v>33</v>
      </c>
      <c r="K7078">
        <v>94110</v>
      </c>
      <c r="L7078" t="s">
        <v>34</v>
      </c>
      <c r="M7078" t="s">
        <v>6868</v>
      </c>
      <c r="N7078" t="s">
        <v>128</v>
      </c>
      <c r="O7078" t="s">
        <v>6816</v>
      </c>
      <c r="P7078" s="4">
        <v>104.28</v>
      </c>
      <c r="Q7078" s="4">
        <v>104.28</v>
      </c>
      <c r="R7078" s="4">
        <f t="shared" si="442"/>
        <v>0</v>
      </c>
      <c r="S7078" s="4">
        <f t="shared" si="443"/>
        <v>0</v>
      </c>
    </row>
    <row r="7079" spans="1:19" x14ac:dyDescent="0.3">
      <c r="A7079" t="s">
        <v>2162</v>
      </c>
      <c r="B7079" s="1">
        <v>42933</v>
      </c>
      <c r="C7079" s="1">
        <v>42938</v>
      </c>
      <c r="D7079">
        <f t="shared" si="440"/>
        <v>2017</v>
      </c>
      <c r="E7079" t="str">
        <f t="shared" si="441"/>
        <v>Jul</v>
      </c>
      <c r="F7079" t="s">
        <v>67</v>
      </c>
      <c r="G7079" t="s">
        <v>1646</v>
      </c>
      <c r="H7079" t="s">
        <v>51</v>
      </c>
      <c r="I7079" t="s">
        <v>69</v>
      </c>
      <c r="J7079" t="s">
        <v>70</v>
      </c>
      <c r="K7079">
        <v>98105</v>
      </c>
      <c r="L7079" t="s">
        <v>34</v>
      </c>
      <c r="M7079" t="s">
        <v>6868</v>
      </c>
      <c r="N7079" t="s">
        <v>128</v>
      </c>
      <c r="O7079" t="s">
        <v>6816</v>
      </c>
      <c r="P7079" s="4">
        <v>69.52</v>
      </c>
      <c r="Q7079" s="4">
        <v>69.52</v>
      </c>
      <c r="R7079" s="4">
        <f t="shared" si="442"/>
        <v>0</v>
      </c>
      <c r="S7079" s="4">
        <f t="shared" si="443"/>
        <v>0</v>
      </c>
    </row>
    <row r="7080" spans="1:19" x14ac:dyDescent="0.3">
      <c r="A7080" t="s">
        <v>3201</v>
      </c>
      <c r="B7080" s="1">
        <v>43229</v>
      </c>
      <c r="C7080" s="1">
        <v>43231</v>
      </c>
      <c r="D7080">
        <f t="shared" si="440"/>
        <v>2018</v>
      </c>
      <c r="E7080" t="str">
        <f t="shared" si="441"/>
        <v>May</v>
      </c>
      <c r="F7080" t="s">
        <v>20</v>
      </c>
      <c r="G7080" t="s">
        <v>1274</v>
      </c>
      <c r="H7080" t="s">
        <v>22</v>
      </c>
      <c r="I7080" t="s">
        <v>69</v>
      </c>
      <c r="J7080" t="s">
        <v>70</v>
      </c>
      <c r="K7080">
        <v>98105</v>
      </c>
      <c r="L7080" t="s">
        <v>34</v>
      </c>
      <c r="M7080" t="s">
        <v>6868</v>
      </c>
      <c r="N7080" t="s">
        <v>128</v>
      </c>
      <c r="O7080" t="s">
        <v>6816</v>
      </c>
      <c r="P7080" s="4">
        <v>104.28</v>
      </c>
      <c r="Q7080" s="4">
        <v>104.28</v>
      </c>
      <c r="R7080" s="4">
        <f t="shared" si="442"/>
        <v>0</v>
      </c>
      <c r="S7080" s="4">
        <f t="shared" si="443"/>
        <v>0</v>
      </c>
    </row>
    <row r="7081" spans="1:19" ht="15.6" x14ac:dyDescent="0.3">
      <c r="A7081" t="s">
        <v>6869</v>
      </c>
      <c r="B7081" s="1">
        <v>43434</v>
      </c>
      <c r="C7081" s="1">
        <v>43438</v>
      </c>
      <c r="D7081">
        <f t="shared" si="440"/>
        <v>2018</v>
      </c>
      <c r="E7081" t="str">
        <f t="shared" si="441"/>
        <v>Nov</v>
      </c>
      <c r="F7081" t="s">
        <v>37</v>
      </c>
      <c r="G7081" t="s">
        <v>2563</v>
      </c>
      <c r="H7081" s="2" t="s">
        <v>22</v>
      </c>
      <c r="I7081" t="s">
        <v>648</v>
      </c>
      <c r="J7081" t="s">
        <v>454</v>
      </c>
      <c r="K7081">
        <v>39212</v>
      </c>
      <c r="L7081" t="s">
        <v>44</v>
      </c>
      <c r="M7081" t="s">
        <v>6868</v>
      </c>
      <c r="N7081" t="s">
        <v>128</v>
      </c>
      <c r="O7081" t="s">
        <v>6816</v>
      </c>
      <c r="P7081" s="4">
        <v>173.8</v>
      </c>
      <c r="Q7081" s="4">
        <f>P7081-17</f>
        <v>156.80000000000001</v>
      </c>
      <c r="R7081" s="4">
        <f t="shared" si="442"/>
        <v>17</v>
      </c>
      <c r="S7081" s="4">
        <f t="shared" si="443"/>
        <v>2.5499999999999998</v>
      </c>
    </row>
    <row r="7082" spans="1:19" x14ac:dyDescent="0.3">
      <c r="A7082" t="s">
        <v>1476</v>
      </c>
      <c r="B7082" s="1">
        <v>42903</v>
      </c>
      <c r="C7082" s="1">
        <v>42904</v>
      </c>
      <c r="D7082">
        <f t="shared" si="440"/>
        <v>2017</v>
      </c>
      <c r="E7082" t="str">
        <f t="shared" si="441"/>
        <v>Jun</v>
      </c>
      <c r="F7082" t="s">
        <v>20</v>
      </c>
      <c r="G7082" t="s">
        <v>1477</v>
      </c>
      <c r="H7082" t="s">
        <v>51</v>
      </c>
      <c r="I7082" t="s">
        <v>232</v>
      </c>
      <c r="J7082" t="s">
        <v>62</v>
      </c>
      <c r="K7082">
        <v>12180</v>
      </c>
      <c r="L7082" t="s">
        <v>54</v>
      </c>
      <c r="M7082" t="s">
        <v>6868</v>
      </c>
      <c r="N7082" t="s">
        <v>128</v>
      </c>
      <c r="O7082" t="s">
        <v>6816</v>
      </c>
      <c r="P7082" s="4">
        <v>208.56</v>
      </c>
      <c r="Q7082" s="4">
        <v>208.56</v>
      </c>
      <c r="R7082" s="4">
        <f t="shared" si="442"/>
        <v>0</v>
      </c>
      <c r="S7082" s="4">
        <f t="shared" si="443"/>
        <v>0</v>
      </c>
    </row>
    <row r="7083" spans="1:19" x14ac:dyDescent="0.3">
      <c r="A7083" t="s">
        <v>6870</v>
      </c>
      <c r="B7083" s="1">
        <v>42997</v>
      </c>
      <c r="C7083" s="1">
        <v>43000</v>
      </c>
      <c r="D7083">
        <f t="shared" si="440"/>
        <v>2017</v>
      </c>
      <c r="E7083" t="str">
        <f t="shared" si="441"/>
        <v>Sep</v>
      </c>
      <c r="F7083" t="s">
        <v>20</v>
      </c>
      <c r="G7083" t="s">
        <v>1455</v>
      </c>
      <c r="H7083" t="s">
        <v>51</v>
      </c>
      <c r="I7083" t="s">
        <v>57</v>
      </c>
      <c r="J7083" t="s">
        <v>58</v>
      </c>
      <c r="K7083">
        <v>2908</v>
      </c>
      <c r="L7083" t="s">
        <v>54</v>
      </c>
      <c r="M7083" t="s">
        <v>6868</v>
      </c>
      <c r="N7083" t="s">
        <v>128</v>
      </c>
      <c r="O7083" t="s">
        <v>6816</v>
      </c>
      <c r="P7083" s="4">
        <v>69.52</v>
      </c>
      <c r="Q7083" s="4">
        <v>69.52</v>
      </c>
      <c r="R7083" s="4">
        <f t="shared" si="442"/>
        <v>0</v>
      </c>
      <c r="S7083" s="4">
        <f t="shared" si="443"/>
        <v>0</v>
      </c>
    </row>
    <row r="7084" spans="1:19" ht="15.6" x14ac:dyDescent="0.3">
      <c r="A7084" t="s">
        <v>5440</v>
      </c>
      <c r="B7084" s="1">
        <v>42689</v>
      </c>
      <c r="C7084" s="1">
        <v>42691</v>
      </c>
      <c r="D7084">
        <f t="shared" si="440"/>
        <v>2016</v>
      </c>
      <c r="E7084" t="str">
        <f t="shared" si="441"/>
        <v>Nov</v>
      </c>
      <c r="F7084" t="s">
        <v>67</v>
      </c>
      <c r="G7084" t="s">
        <v>1396</v>
      </c>
      <c r="H7084" s="2" t="s">
        <v>22</v>
      </c>
      <c r="I7084" t="s">
        <v>23</v>
      </c>
      <c r="J7084" t="s">
        <v>24</v>
      </c>
      <c r="K7084">
        <v>60653</v>
      </c>
      <c r="L7084" t="s">
        <v>25</v>
      </c>
      <c r="M7084" t="s">
        <v>6868</v>
      </c>
      <c r="N7084" t="s">
        <v>128</v>
      </c>
      <c r="O7084" t="s">
        <v>6816</v>
      </c>
      <c r="P7084" s="4">
        <v>250.27199999999999</v>
      </c>
      <c r="Q7084" s="4">
        <v>250.27199999999999</v>
      </c>
      <c r="R7084" s="4">
        <f t="shared" si="442"/>
        <v>0</v>
      </c>
      <c r="S7084" s="4">
        <f t="shared" si="443"/>
        <v>0</v>
      </c>
    </row>
    <row r="7085" spans="1:19" ht="15.6" x14ac:dyDescent="0.3">
      <c r="A7085" t="s">
        <v>6871</v>
      </c>
      <c r="B7085" s="1">
        <v>43077</v>
      </c>
      <c r="C7085" s="1">
        <v>43080</v>
      </c>
      <c r="D7085">
        <f t="shared" si="440"/>
        <v>2017</v>
      </c>
      <c r="E7085" t="str">
        <f t="shared" si="441"/>
        <v>Dec</v>
      </c>
      <c r="F7085" t="s">
        <v>67</v>
      </c>
      <c r="G7085" t="s">
        <v>3378</v>
      </c>
      <c r="H7085" s="2" t="s">
        <v>22</v>
      </c>
      <c r="I7085" t="s">
        <v>32</v>
      </c>
      <c r="J7085" t="s">
        <v>33</v>
      </c>
      <c r="K7085">
        <v>94110</v>
      </c>
      <c r="L7085" t="s">
        <v>34</v>
      </c>
      <c r="M7085" t="s">
        <v>6872</v>
      </c>
      <c r="N7085" t="s">
        <v>128</v>
      </c>
      <c r="O7085" t="s">
        <v>6816</v>
      </c>
      <c r="P7085" s="4">
        <v>34.049999999999997</v>
      </c>
      <c r="Q7085" s="4">
        <v>34.049999999999997</v>
      </c>
      <c r="R7085" s="4">
        <f t="shared" si="442"/>
        <v>0</v>
      </c>
      <c r="S7085" s="4">
        <f t="shared" si="443"/>
        <v>0</v>
      </c>
    </row>
    <row r="7086" spans="1:19" ht="15.6" x14ac:dyDescent="0.3">
      <c r="A7086" t="s">
        <v>6293</v>
      </c>
      <c r="B7086" s="1">
        <v>43172</v>
      </c>
      <c r="C7086" s="1">
        <v>43177</v>
      </c>
      <c r="D7086">
        <f t="shared" si="440"/>
        <v>2018</v>
      </c>
      <c r="E7086" t="str">
        <f t="shared" si="441"/>
        <v>Mar</v>
      </c>
      <c r="F7086" t="s">
        <v>67</v>
      </c>
      <c r="G7086" t="s">
        <v>2760</v>
      </c>
      <c r="H7086" s="2" t="s">
        <v>22</v>
      </c>
      <c r="I7086" t="s">
        <v>3845</v>
      </c>
      <c r="J7086" t="s">
        <v>1031</v>
      </c>
      <c r="K7086">
        <v>87105</v>
      </c>
      <c r="L7086" t="s">
        <v>34</v>
      </c>
      <c r="M7086" t="s">
        <v>6872</v>
      </c>
      <c r="N7086" t="s">
        <v>128</v>
      </c>
      <c r="O7086" t="s">
        <v>6816</v>
      </c>
      <c r="P7086" s="4">
        <v>90.8</v>
      </c>
      <c r="Q7086" s="4">
        <v>90.8</v>
      </c>
      <c r="R7086" s="4">
        <f t="shared" si="442"/>
        <v>0</v>
      </c>
      <c r="S7086" s="4">
        <f t="shared" si="443"/>
        <v>0</v>
      </c>
    </row>
    <row r="7087" spans="1:19" ht="15.6" x14ac:dyDescent="0.3">
      <c r="A7087" t="s">
        <v>811</v>
      </c>
      <c r="B7087" s="1">
        <v>42291</v>
      </c>
      <c r="C7087" s="1">
        <v>42294</v>
      </c>
      <c r="D7087">
        <f t="shared" si="440"/>
        <v>2015</v>
      </c>
      <c r="E7087" t="str">
        <f t="shared" si="441"/>
        <v>Oct</v>
      </c>
      <c r="F7087" t="s">
        <v>20</v>
      </c>
      <c r="G7087" t="s">
        <v>812</v>
      </c>
      <c r="H7087" s="2" t="s">
        <v>22</v>
      </c>
      <c r="I7087" t="s">
        <v>313</v>
      </c>
      <c r="J7087" t="s">
        <v>314</v>
      </c>
      <c r="K7087">
        <v>2149</v>
      </c>
      <c r="L7087" t="s">
        <v>54</v>
      </c>
      <c r="M7087" t="s">
        <v>6872</v>
      </c>
      <c r="N7087" t="s">
        <v>128</v>
      </c>
      <c r="O7087" t="s">
        <v>6816</v>
      </c>
      <c r="P7087" s="4">
        <v>79.45</v>
      </c>
      <c r="Q7087" s="4">
        <v>79.45</v>
      </c>
      <c r="R7087" s="4">
        <f t="shared" si="442"/>
        <v>0</v>
      </c>
      <c r="S7087" s="4">
        <f t="shared" si="443"/>
        <v>0</v>
      </c>
    </row>
    <row r="7088" spans="1:19" ht="15.6" x14ac:dyDescent="0.3">
      <c r="A7088" t="s">
        <v>6873</v>
      </c>
      <c r="B7088" s="1">
        <v>43360</v>
      </c>
      <c r="C7088" s="1">
        <v>43366</v>
      </c>
      <c r="D7088">
        <f t="shared" si="440"/>
        <v>2018</v>
      </c>
      <c r="E7088" t="str">
        <f t="shared" si="441"/>
        <v>Sep</v>
      </c>
      <c r="F7088" t="s">
        <v>37</v>
      </c>
      <c r="G7088" t="s">
        <v>1029</v>
      </c>
      <c r="H7088" s="2" t="s">
        <v>22</v>
      </c>
      <c r="I7088" t="s">
        <v>2726</v>
      </c>
      <c r="J7088" t="s">
        <v>144</v>
      </c>
      <c r="K7088">
        <v>7960</v>
      </c>
      <c r="L7088" t="s">
        <v>54</v>
      </c>
      <c r="M7088" t="s">
        <v>6872</v>
      </c>
      <c r="N7088" t="s">
        <v>128</v>
      </c>
      <c r="O7088" t="s">
        <v>6816</v>
      </c>
      <c r="P7088" s="4">
        <v>34.049999999999997</v>
      </c>
      <c r="Q7088" s="4">
        <v>34.049999999999997</v>
      </c>
      <c r="R7088" s="4">
        <f t="shared" si="442"/>
        <v>0</v>
      </c>
      <c r="S7088" s="4">
        <f t="shared" si="443"/>
        <v>0</v>
      </c>
    </row>
    <row r="7089" spans="1:19" x14ac:dyDescent="0.3">
      <c r="A7089" t="s">
        <v>924</v>
      </c>
      <c r="B7089" s="1">
        <v>43363</v>
      </c>
      <c r="C7089" s="1">
        <v>43369</v>
      </c>
      <c r="D7089">
        <f t="shared" si="440"/>
        <v>2018</v>
      </c>
      <c r="E7089" t="str">
        <f t="shared" si="441"/>
        <v>Sep</v>
      </c>
      <c r="F7089" t="s">
        <v>37</v>
      </c>
      <c r="G7089" t="s">
        <v>85</v>
      </c>
      <c r="H7089" t="s">
        <v>22</v>
      </c>
      <c r="I7089" t="s">
        <v>61</v>
      </c>
      <c r="J7089" t="s">
        <v>62</v>
      </c>
      <c r="K7089">
        <v>10035</v>
      </c>
      <c r="L7089" t="s">
        <v>54</v>
      </c>
      <c r="M7089" t="s">
        <v>6872</v>
      </c>
      <c r="N7089" t="s">
        <v>128</v>
      </c>
      <c r="O7089" t="s">
        <v>6816</v>
      </c>
      <c r="P7089" s="4">
        <v>45.4</v>
      </c>
      <c r="Q7089" s="4">
        <v>45.4</v>
      </c>
      <c r="R7089" s="4">
        <f t="shared" si="442"/>
        <v>0</v>
      </c>
      <c r="S7089" s="4">
        <f t="shared" si="443"/>
        <v>0</v>
      </c>
    </row>
    <row r="7090" spans="1:19" ht="15.6" x14ac:dyDescent="0.3">
      <c r="A7090" t="s">
        <v>6874</v>
      </c>
      <c r="B7090" s="1">
        <v>43126</v>
      </c>
      <c r="C7090" s="1">
        <v>43127</v>
      </c>
      <c r="D7090">
        <f t="shared" si="440"/>
        <v>2018</v>
      </c>
      <c r="E7090" t="str">
        <f t="shared" si="441"/>
        <v>Jan</v>
      </c>
      <c r="F7090" t="s">
        <v>20</v>
      </c>
      <c r="G7090" t="s">
        <v>203</v>
      </c>
      <c r="H7090" s="2" t="s">
        <v>22</v>
      </c>
      <c r="I7090" t="s">
        <v>113</v>
      </c>
      <c r="J7090" t="s">
        <v>109</v>
      </c>
      <c r="K7090">
        <v>77070</v>
      </c>
      <c r="L7090" t="s">
        <v>25</v>
      </c>
      <c r="M7090" t="s">
        <v>6872</v>
      </c>
      <c r="N7090" t="s">
        <v>128</v>
      </c>
      <c r="O7090" t="s">
        <v>6816</v>
      </c>
      <c r="P7090" s="4">
        <v>18.16</v>
      </c>
      <c r="Q7090" s="4">
        <v>18</v>
      </c>
      <c r="R7090" s="4">
        <f t="shared" si="442"/>
        <v>0.16000000000000014</v>
      </c>
      <c r="S7090" s="4">
        <f t="shared" si="443"/>
        <v>2.4000000000000021E-2</v>
      </c>
    </row>
    <row r="7091" spans="1:19" ht="15.6" x14ac:dyDescent="0.3">
      <c r="A7091" t="s">
        <v>6875</v>
      </c>
      <c r="B7091" s="1">
        <v>43410</v>
      </c>
      <c r="C7091" s="1">
        <v>43416</v>
      </c>
      <c r="D7091">
        <f t="shared" si="440"/>
        <v>2018</v>
      </c>
      <c r="E7091" t="str">
        <f t="shared" si="441"/>
        <v>Nov</v>
      </c>
      <c r="F7091" t="s">
        <v>37</v>
      </c>
      <c r="G7091" t="s">
        <v>384</v>
      </c>
      <c r="H7091" s="2" t="s">
        <v>22</v>
      </c>
      <c r="I7091" t="s">
        <v>116</v>
      </c>
      <c r="J7091" t="s">
        <v>109</v>
      </c>
      <c r="K7091">
        <v>75220</v>
      </c>
      <c r="L7091" t="s">
        <v>25</v>
      </c>
      <c r="M7091" t="s">
        <v>6872</v>
      </c>
      <c r="N7091" t="s">
        <v>128</v>
      </c>
      <c r="O7091" t="s">
        <v>6816</v>
      </c>
      <c r="P7091" s="4">
        <v>18.16</v>
      </c>
      <c r="Q7091" s="4">
        <v>18</v>
      </c>
      <c r="R7091" s="4">
        <f t="shared" si="442"/>
        <v>0.16000000000000014</v>
      </c>
      <c r="S7091" s="4">
        <f t="shared" si="443"/>
        <v>2.4000000000000021E-2</v>
      </c>
    </row>
    <row r="7092" spans="1:19" x14ac:dyDescent="0.3">
      <c r="A7092" t="s">
        <v>1805</v>
      </c>
      <c r="B7092" s="1">
        <v>43443</v>
      </c>
      <c r="C7092" s="1">
        <v>43445</v>
      </c>
      <c r="D7092">
        <f t="shared" si="440"/>
        <v>2018</v>
      </c>
      <c r="E7092" t="str">
        <f t="shared" si="441"/>
        <v>Dec</v>
      </c>
      <c r="F7092" t="s">
        <v>20</v>
      </c>
      <c r="G7092" t="s">
        <v>1806</v>
      </c>
      <c r="H7092" t="s">
        <v>22</v>
      </c>
      <c r="I7092" t="s">
        <v>113</v>
      </c>
      <c r="J7092" t="s">
        <v>109</v>
      </c>
      <c r="K7092">
        <v>77041</v>
      </c>
      <c r="L7092" t="s">
        <v>25</v>
      </c>
      <c r="M7092" t="s">
        <v>6872</v>
      </c>
      <c r="N7092" t="s">
        <v>128</v>
      </c>
      <c r="O7092" t="s">
        <v>6816</v>
      </c>
      <c r="P7092" s="4">
        <v>27.24</v>
      </c>
      <c r="Q7092" s="4">
        <v>27.24</v>
      </c>
      <c r="R7092" s="4">
        <f t="shared" si="442"/>
        <v>0</v>
      </c>
      <c r="S7092" s="4">
        <f t="shared" si="443"/>
        <v>0</v>
      </c>
    </row>
    <row r="7093" spans="1:19" ht="15.6" x14ac:dyDescent="0.3">
      <c r="A7093" t="s">
        <v>2141</v>
      </c>
      <c r="B7093" s="1">
        <v>42350</v>
      </c>
      <c r="C7093" s="1">
        <v>42353</v>
      </c>
      <c r="D7093">
        <f t="shared" si="440"/>
        <v>2015</v>
      </c>
      <c r="E7093" t="str">
        <f t="shared" si="441"/>
        <v>Dec</v>
      </c>
      <c r="F7093" t="s">
        <v>67</v>
      </c>
      <c r="G7093" t="s">
        <v>1264</v>
      </c>
      <c r="H7093" s="2" t="s">
        <v>22</v>
      </c>
      <c r="I7093" t="s">
        <v>785</v>
      </c>
      <c r="J7093" t="s">
        <v>33</v>
      </c>
      <c r="K7093">
        <v>94601</v>
      </c>
      <c r="L7093" t="s">
        <v>34</v>
      </c>
      <c r="M7093" t="s">
        <v>6876</v>
      </c>
      <c r="N7093" t="s">
        <v>128</v>
      </c>
      <c r="O7093" t="s">
        <v>6816</v>
      </c>
      <c r="P7093" s="4">
        <v>8.94</v>
      </c>
      <c r="Q7093" s="4">
        <v>18</v>
      </c>
      <c r="R7093" s="4">
        <f t="shared" si="442"/>
        <v>-9.06</v>
      </c>
      <c r="S7093" s="4">
        <f t="shared" si="443"/>
        <v>-1.359</v>
      </c>
    </row>
    <row r="7094" spans="1:19" ht="15.6" x14ac:dyDescent="0.3">
      <c r="A7094" t="s">
        <v>5397</v>
      </c>
      <c r="B7094" s="1">
        <v>42840</v>
      </c>
      <c r="C7094" s="1">
        <v>42846</v>
      </c>
      <c r="D7094">
        <f t="shared" si="440"/>
        <v>2017</v>
      </c>
      <c r="E7094" t="str">
        <f t="shared" si="441"/>
        <v>Apr</v>
      </c>
      <c r="F7094" t="s">
        <v>37</v>
      </c>
      <c r="G7094" t="s">
        <v>1889</v>
      </c>
      <c r="H7094" s="2" t="s">
        <v>22</v>
      </c>
      <c r="I7094" t="s">
        <v>5398</v>
      </c>
      <c r="J7094" t="s">
        <v>83</v>
      </c>
      <c r="K7094">
        <v>28052</v>
      </c>
      <c r="L7094" t="s">
        <v>44</v>
      </c>
      <c r="M7094" t="s">
        <v>6876</v>
      </c>
      <c r="N7094" t="s">
        <v>110</v>
      </c>
      <c r="O7094" t="s">
        <v>6816</v>
      </c>
      <c r="P7094" s="4">
        <v>4.7679999999999998</v>
      </c>
      <c r="Q7094" s="4">
        <v>5</v>
      </c>
      <c r="R7094" s="4">
        <f t="shared" si="442"/>
        <v>-0.23200000000000021</v>
      </c>
      <c r="S7094" s="4">
        <f t="shared" si="443"/>
        <v>-3.4800000000000032E-2</v>
      </c>
    </row>
    <row r="7095" spans="1:19" ht="15.6" x14ac:dyDescent="0.3">
      <c r="A7095" t="s">
        <v>1752</v>
      </c>
      <c r="B7095" s="1">
        <v>43393</v>
      </c>
      <c r="C7095" s="1">
        <v>43393</v>
      </c>
      <c r="D7095">
        <f t="shared" si="440"/>
        <v>2018</v>
      </c>
      <c r="E7095" t="str">
        <f t="shared" si="441"/>
        <v>Oct</v>
      </c>
      <c r="F7095" t="s">
        <v>30</v>
      </c>
      <c r="G7095" t="s">
        <v>1753</v>
      </c>
      <c r="H7095" s="2" t="s">
        <v>22</v>
      </c>
      <c r="I7095" t="s">
        <v>78</v>
      </c>
      <c r="J7095" t="s">
        <v>79</v>
      </c>
      <c r="K7095">
        <v>32216</v>
      </c>
      <c r="L7095" t="s">
        <v>44</v>
      </c>
      <c r="M7095" t="s">
        <v>6876</v>
      </c>
      <c r="N7095" t="s">
        <v>128</v>
      </c>
      <c r="O7095" t="s">
        <v>6816</v>
      </c>
      <c r="P7095" s="4">
        <v>4.7679999999999998</v>
      </c>
      <c r="Q7095" s="4">
        <v>5</v>
      </c>
      <c r="R7095" s="4">
        <f t="shared" si="442"/>
        <v>-0.23200000000000021</v>
      </c>
      <c r="S7095" s="4">
        <f t="shared" si="443"/>
        <v>-3.4800000000000032E-2</v>
      </c>
    </row>
    <row r="7096" spans="1:19" ht="15.6" x14ac:dyDescent="0.3">
      <c r="A7096" t="s">
        <v>287</v>
      </c>
      <c r="B7096" s="1">
        <v>42630</v>
      </c>
      <c r="C7096" s="1">
        <v>42636</v>
      </c>
      <c r="D7096">
        <f t="shared" si="440"/>
        <v>2016</v>
      </c>
      <c r="E7096" t="str">
        <f t="shared" si="441"/>
        <v>Sep</v>
      </c>
      <c r="F7096" t="s">
        <v>37</v>
      </c>
      <c r="G7096" t="s">
        <v>288</v>
      </c>
      <c r="H7096" s="2" t="s">
        <v>22</v>
      </c>
      <c r="I7096" t="s">
        <v>61</v>
      </c>
      <c r="J7096" t="s">
        <v>62</v>
      </c>
      <c r="K7096">
        <v>10035</v>
      </c>
      <c r="L7096" t="s">
        <v>54</v>
      </c>
      <c r="M7096" t="s">
        <v>6876</v>
      </c>
      <c r="N7096" t="s">
        <v>128</v>
      </c>
      <c r="O7096" t="s">
        <v>6816</v>
      </c>
      <c r="P7096" s="4">
        <v>14.9</v>
      </c>
      <c r="Q7096" s="4">
        <v>18</v>
      </c>
      <c r="R7096" s="4">
        <f t="shared" si="442"/>
        <v>-3.0999999999999996</v>
      </c>
      <c r="S7096" s="4">
        <f t="shared" si="443"/>
        <v>-0.46499999999999991</v>
      </c>
    </row>
    <row r="7097" spans="1:19" ht="15.6" x14ac:dyDescent="0.3">
      <c r="A7097" t="s">
        <v>6877</v>
      </c>
      <c r="B7097" s="1">
        <v>42912</v>
      </c>
      <c r="C7097" s="1">
        <v>42919</v>
      </c>
      <c r="D7097">
        <f t="shared" si="440"/>
        <v>2017</v>
      </c>
      <c r="E7097" t="str">
        <f t="shared" si="441"/>
        <v>Jun</v>
      </c>
      <c r="F7097" t="s">
        <v>37</v>
      </c>
      <c r="G7097" t="s">
        <v>2135</v>
      </c>
      <c r="H7097" s="2" t="s">
        <v>22</v>
      </c>
      <c r="I7097" t="s">
        <v>57</v>
      </c>
      <c r="J7097" t="s">
        <v>58</v>
      </c>
      <c r="K7097">
        <v>2908</v>
      </c>
      <c r="L7097" t="s">
        <v>54</v>
      </c>
      <c r="M7097" t="s">
        <v>6876</v>
      </c>
      <c r="N7097" t="s">
        <v>128</v>
      </c>
      <c r="O7097" t="s">
        <v>6816</v>
      </c>
      <c r="P7097" s="4">
        <v>14.9</v>
      </c>
      <c r="Q7097" s="4">
        <v>18</v>
      </c>
      <c r="R7097" s="4">
        <f t="shared" si="442"/>
        <v>-3.0999999999999996</v>
      </c>
      <c r="S7097" s="4">
        <f t="shared" si="443"/>
        <v>-0.46499999999999991</v>
      </c>
    </row>
    <row r="7098" spans="1:19" ht="15.6" x14ac:dyDescent="0.3">
      <c r="A7098" t="s">
        <v>6878</v>
      </c>
      <c r="B7098" s="1">
        <v>43028</v>
      </c>
      <c r="C7098" s="1">
        <v>43034</v>
      </c>
      <c r="D7098">
        <f t="shared" si="440"/>
        <v>2017</v>
      </c>
      <c r="E7098" t="str">
        <f t="shared" si="441"/>
        <v>Oct</v>
      </c>
      <c r="F7098" t="s">
        <v>37</v>
      </c>
      <c r="G7098" t="s">
        <v>452</v>
      </c>
      <c r="H7098" s="2" t="s">
        <v>22</v>
      </c>
      <c r="I7098" t="s">
        <v>2277</v>
      </c>
      <c r="J7098" t="s">
        <v>89</v>
      </c>
      <c r="K7098">
        <v>48183</v>
      </c>
      <c r="L7098" t="s">
        <v>25</v>
      </c>
      <c r="M7098" t="s">
        <v>6876</v>
      </c>
      <c r="N7098" t="s">
        <v>110</v>
      </c>
      <c r="O7098" t="s">
        <v>6816</v>
      </c>
      <c r="P7098" s="4">
        <v>20.86</v>
      </c>
      <c r="Q7098" s="4">
        <v>18</v>
      </c>
      <c r="R7098" s="4">
        <f t="shared" si="442"/>
        <v>2.8599999999999994</v>
      </c>
      <c r="S7098" s="4">
        <f t="shared" si="443"/>
        <v>0.42899999999999988</v>
      </c>
    </row>
    <row r="7099" spans="1:19" ht="15.6" x14ac:dyDescent="0.3">
      <c r="A7099" t="s">
        <v>6879</v>
      </c>
      <c r="B7099" s="1">
        <v>42456</v>
      </c>
      <c r="C7099" s="1">
        <v>42463</v>
      </c>
      <c r="D7099">
        <f t="shared" si="440"/>
        <v>2016</v>
      </c>
      <c r="E7099" t="str">
        <f t="shared" si="441"/>
        <v>Mar</v>
      </c>
      <c r="F7099" t="s">
        <v>37</v>
      </c>
      <c r="G7099" t="s">
        <v>517</v>
      </c>
      <c r="H7099" s="2" t="s">
        <v>22</v>
      </c>
      <c r="I7099" t="s">
        <v>69</v>
      </c>
      <c r="J7099" t="s">
        <v>70</v>
      </c>
      <c r="K7099">
        <v>98115</v>
      </c>
      <c r="L7099" t="s">
        <v>34</v>
      </c>
      <c r="M7099" t="s">
        <v>6880</v>
      </c>
      <c r="N7099" t="s">
        <v>128</v>
      </c>
      <c r="O7099" t="s">
        <v>6816</v>
      </c>
      <c r="P7099" s="4">
        <v>83.7</v>
      </c>
      <c r="Q7099" s="4">
        <v>83.7</v>
      </c>
      <c r="R7099" s="4">
        <f t="shared" si="442"/>
        <v>0</v>
      </c>
      <c r="S7099" s="4">
        <f t="shared" si="443"/>
        <v>0</v>
      </c>
    </row>
    <row r="7100" spans="1:19" x14ac:dyDescent="0.3">
      <c r="A7100" t="s">
        <v>3722</v>
      </c>
      <c r="B7100" s="1">
        <v>42835</v>
      </c>
      <c r="C7100" s="1">
        <v>42842</v>
      </c>
      <c r="D7100">
        <f t="shared" si="440"/>
        <v>2017</v>
      </c>
      <c r="E7100" t="str">
        <f t="shared" si="441"/>
        <v>Apr</v>
      </c>
      <c r="F7100" t="s">
        <v>37</v>
      </c>
      <c r="G7100" t="s">
        <v>1770</v>
      </c>
      <c r="H7100" t="s">
        <v>51</v>
      </c>
      <c r="I7100" t="s">
        <v>32</v>
      </c>
      <c r="J7100" t="s">
        <v>33</v>
      </c>
      <c r="K7100">
        <v>94122</v>
      </c>
      <c r="L7100" t="s">
        <v>34</v>
      </c>
      <c r="M7100" t="s">
        <v>6880</v>
      </c>
      <c r="N7100" t="s">
        <v>128</v>
      </c>
      <c r="O7100" t="s">
        <v>6816</v>
      </c>
      <c r="P7100" s="4">
        <v>150.66</v>
      </c>
      <c r="Q7100" s="4">
        <v>150.66</v>
      </c>
      <c r="R7100" s="4">
        <f t="shared" si="442"/>
        <v>0</v>
      </c>
      <c r="S7100" s="4">
        <f t="shared" si="443"/>
        <v>0</v>
      </c>
    </row>
    <row r="7101" spans="1:19" x14ac:dyDescent="0.3">
      <c r="A7101" t="s">
        <v>1408</v>
      </c>
      <c r="B7101" s="1">
        <v>43080</v>
      </c>
      <c r="C7101" s="1">
        <v>43080</v>
      </c>
      <c r="D7101">
        <f t="shared" si="440"/>
        <v>2017</v>
      </c>
      <c r="E7101" t="str">
        <f t="shared" si="441"/>
        <v>Dec</v>
      </c>
      <c r="F7101" t="s">
        <v>30</v>
      </c>
      <c r="G7101" t="s">
        <v>1409</v>
      </c>
      <c r="H7101" t="s">
        <v>51</v>
      </c>
      <c r="I7101" t="s">
        <v>1410</v>
      </c>
      <c r="J7101" t="s">
        <v>33</v>
      </c>
      <c r="K7101">
        <v>92804</v>
      </c>
      <c r="L7101" t="s">
        <v>34</v>
      </c>
      <c r="M7101" t="s">
        <v>6880</v>
      </c>
      <c r="N7101" t="s">
        <v>128</v>
      </c>
      <c r="O7101" t="s">
        <v>6816</v>
      </c>
      <c r="P7101" s="4">
        <v>50.22</v>
      </c>
      <c r="Q7101" s="4">
        <v>50.22</v>
      </c>
      <c r="R7101" s="4">
        <f t="shared" si="442"/>
        <v>0</v>
      </c>
      <c r="S7101" s="4">
        <f t="shared" si="443"/>
        <v>0</v>
      </c>
    </row>
    <row r="7102" spans="1:19" x14ac:dyDescent="0.3">
      <c r="A7102" t="s">
        <v>3201</v>
      </c>
      <c r="B7102" s="1">
        <v>43229</v>
      </c>
      <c r="C7102" s="1">
        <v>43231</v>
      </c>
      <c r="D7102">
        <f t="shared" si="440"/>
        <v>2018</v>
      </c>
      <c r="E7102" t="str">
        <f t="shared" si="441"/>
        <v>May</v>
      </c>
      <c r="F7102" t="s">
        <v>20</v>
      </c>
      <c r="G7102" t="s">
        <v>1274</v>
      </c>
      <c r="H7102" t="s">
        <v>22</v>
      </c>
      <c r="I7102" t="s">
        <v>69</v>
      </c>
      <c r="J7102" t="s">
        <v>70</v>
      </c>
      <c r="K7102">
        <v>98105</v>
      </c>
      <c r="L7102" t="s">
        <v>34</v>
      </c>
      <c r="M7102" t="s">
        <v>6880</v>
      </c>
      <c r="N7102" t="s">
        <v>128</v>
      </c>
      <c r="O7102" t="s">
        <v>6816</v>
      </c>
      <c r="P7102" s="4">
        <v>66.959999999999994</v>
      </c>
      <c r="Q7102" s="4">
        <v>66.959999999999994</v>
      </c>
      <c r="R7102" s="4">
        <f t="shared" si="442"/>
        <v>0</v>
      </c>
      <c r="S7102" s="4">
        <f t="shared" si="443"/>
        <v>0</v>
      </c>
    </row>
    <row r="7103" spans="1:19" x14ac:dyDescent="0.3">
      <c r="A7103" t="s">
        <v>4481</v>
      </c>
      <c r="B7103" s="1">
        <v>42095</v>
      </c>
      <c r="C7103" s="1">
        <v>42100</v>
      </c>
      <c r="D7103">
        <f t="shared" si="440"/>
        <v>2015</v>
      </c>
      <c r="E7103" t="str">
        <f t="shared" si="441"/>
        <v>Apr</v>
      </c>
      <c r="F7103" t="s">
        <v>37</v>
      </c>
      <c r="G7103" t="s">
        <v>828</v>
      </c>
      <c r="H7103" t="s">
        <v>51</v>
      </c>
      <c r="I7103" t="s">
        <v>606</v>
      </c>
      <c r="J7103" t="s">
        <v>314</v>
      </c>
      <c r="K7103">
        <v>2151</v>
      </c>
      <c r="L7103" t="s">
        <v>54</v>
      </c>
      <c r="M7103" t="s">
        <v>6880</v>
      </c>
      <c r="N7103" t="s">
        <v>128</v>
      </c>
      <c r="O7103" t="s">
        <v>6816</v>
      </c>
      <c r="P7103" s="4">
        <v>66.959999999999994</v>
      </c>
      <c r="Q7103" s="4">
        <v>66.959999999999994</v>
      </c>
      <c r="R7103" s="4">
        <f t="shared" si="442"/>
        <v>0</v>
      </c>
      <c r="S7103" s="4">
        <f t="shared" si="443"/>
        <v>0</v>
      </c>
    </row>
    <row r="7104" spans="1:19" ht="15.6" x14ac:dyDescent="0.3">
      <c r="A7104" t="s">
        <v>773</v>
      </c>
      <c r="B7104" s="1">
        <v>43035</v>
      </c>
      <c r="C7104" s="1">
        <v>43039</v>
      </c>
      <c r="D7104">
        <f t="shared" si="440"/>
        <v>2017</v>
      </c>
      <c r="E7104" t="str">
        <f t="shared" si="441"/>
        <v>Oct</v>
      </c>
      <c r="F7104" t="s">
        <v>37</v>
      </c>
      <c r="G7104" t="s">
        <v>774</v>
      </c>
      <c r="H7104" s="2" t="s">
        <v>22</v>
      </c>
      <c r="I7104" t="s">
        <v>61</v>
      </c>
      <c r="J7104" t="s">
        <v>62</v>
      </c>
      <c r="K7104">
        <v>10011</v>
      </c>
      <c r="L7104" t="s">
        <v>54</v>
      </c>
      <c r="M7104" t="s">
        <v>6880</v>
      </c>
      <c r="N7104" t="s">
        <v>128</v>
      </c>
      <c r="O7104" t="s">
        <v>6816</v>
      </c>
      <c r="P7104" s="4">
        <v>33.479999999999997</v>
      </c>
      <c r="Q7104" s="4">
        <v>33.479999999999997</v>
      </c>
      <c r="R7104" s="4">
        <f t="shared" si="442"/>
        <v>0</v>
      </c>
      <c r="S7104" s="4">
        <f t="shared" si="443"/>
        <v>0</v>
      </c>
    </row>
    <row r="7105" spans="1:19" x14ac:dyDescent="0.3">
      <c r="A7105" t="s">
        <v>2554</v>
      </c>
      <c r="B7105" s="1">
        <v>42144</v>
      </c>
      <c r="C7105" s="1">
        <v>42146</v>
      </c>
      <c r="D7105">
        <f t="shared" si="440"/>
        <v>2015</v>
      </c>
      <c r="E7105" t="str">
        <f t="shared" si="441"/>
        <v>May</v>
      </c>
      <c r="F7105" t="s">
        <v>67</v>
      </c>
      <c r="G7105" t="s">
        <v>1788</v>
      </c>
      <c r="H7105" t="s">
        <v>51</v>
      </c>
      <c r="I7105" t="s">
        <v>2555</v>
      </c>
      <c r="J7105" t="s">
        <v>109</v>
      </c>
      <c r="K7105">
        <v>78666</v>
      </c>
      <c r="L7105" t="s">
        <v>25</v>
      </c>
      <c r="M7105" t="s">
        <v>6880</v>
      </c>
      <c r="N7105" t="s">
        <v>128</v>
      </c>
      <c r="O7105" t="s">
        <v>6816</v>
      </c>
      <c r="P7105" s="4">
        <v>66.959999999999994</v>
      </c>
      <c r="Q7105" s="4">
        <v>66.959999999999994</v>
      </c>
      <c r="R7105" s="4">
        <f t="shared" si="442"/>
        <v>0</v>
      </c>
      <c r="S7105" s="4">
        <f t="shared" si="443"/>
        <v>0</v>
      </c>
    </row>
    <row r="7106" spans="1:19" x14ac:dyDescent="0.3">
      <c r="A7106" t="s">
        <v>6112</v>
      </c>
      <c r="B7106" s="1">
        <v>43002</v>
      </c>
      <c r="C7106" s="1">
        <v>43004</v>
      </c>
      <c r="D7106">
        <f t="shared" ref="D7106:D7169" si="444">YEAR(B7106)</f>
        <v>2017</v>
      </c>
      <c r="E7106" t="str">
        <f t="shared" ref="E7106:E7169" si="445">TEXT(B7106,"mmm")</f>
        <v>Sep</v>
      </c>
      <c r="F7106" t="s">
        <v>67</v>
      </c>
      <c r="G7106" t="s">
        <v>947</v>
      </c>
      <c r="H7106" t="s">
        <v>22</v>
      </c>
      <c r="I7106" t="s">
        <v>47</v>
      </c>
      <c r="J7106" t="s">
        <v>33</v>
      </c>
      <c r="K7106">
        <v>90004</v>
      </c>
      <c r="L7106" t="s">
        <v>34</v>
      </c>
      <c r="M7106" t="s">
        <v>6881</v>
      </c>
      <c r="N7106" t="s">
        <v>128</v>
      </c>
      <c r="O7106" t="s">
        <v>6816</v>
      </c>
      <c r="P7106" s="4">
        <v>41.96</v>
      </c>
      <c r="Q7106" s="4">
        <v>41.96</v>
      </c>
      <c r="R7106" s="4">
        <f t="shared" si="442"/>
        <v>0</v>
      </c>
      <c r="S7106" s="4">
        <f t="shared" si="443"/>
        <v>0</v>
      </c>
    </row>
    <row r="7107" spans="1:19" ht="15.6" x14ac:dyDescent="0.3">
      <c r="A7107" t="s">
        <v>6882</v>
      </c>
      <c r="B7107" s="1">
        <v>42283</v>
      </c>
      <c r="C7107" s="1">
        <v>42290</v>
      </c>
      <c r="D7107">
        <f t="shared" si="444"/>
        <v>2015</v>
      </c>
      <c r="E7107" t="str">
        <f t="shared" si="445"/>
        <v>Oct</v>
      </c>
      <c r="F7107" t="s">
        <v>37</v>
      </c>
      <c r="G7107" t="s">
        <v>4716</v>
      </c>
      <c r="H7107" s="2" t="s">
        <v>22</v>
      </c>
      <c r="I7107" t="s">
        <v>100</v>
      </c>
      <c r="J7107" t="s">
        <v>101</v>
      </c>
      <c r="K7107">
        <v>19120</v>
      </c>
      <c r="L7107" t="s">
        <v>54</v>
      </c>
      <c r="M7107" t="s">
        <v>6881</v>
      </c>
      <c r="N7107" t="s">
        <v>128</v>
      </c>
      <c r="O7107" t="s">
        <v>6816</v>
      </c>
      <c r="P7107" s="4">
        <v>83.92</v>
      </c>
      <c r="Q7107" s="4">
        <v>83.92</v>
      </c>
      <c r="R7107" s="4">
        <f t="shared" ref="R7107:R7170" si="446">P7107-Q7107</f>
        <v>0</v>
      </c>
      <c r="S7107" s="4">
        <f t="shared" ref="S7107:S7170" si="447">0.15*R7107</f>
        <v>0</v>
      </c>
    </row>
    <row r="7108" spans="1:19" x14ac:dyDescent="0.3">
      <c r="A7108" t="s">
        <v>2144</v>
      </c>
      <c r="B7108" s="1">
        <v>42591</v>
      </c>
      <c r="C7108" s="1">
        <v>42594</v>
      </c>
      <c r="D7108">
        <f t="shared" si="444"/>
        <v>2016</v>
      </c>
      <c r="E7108" t="str">
        <f t="shared" si="445"/>
        <v>Aug</v>
      </c>
      <c r="F7108" t="s">
        <v>20</v>
      </c>
      <c r="G7108" t="s">
        <v>659</v>
      </c>
      <c r="H7108" t="s">
        <v>51</v>
      </c>
      <c r="I7108" t="s">
        <v>61</v>
      </c>
      <c r="J7108" t="s">
        <v>62</v>
      </c>
      <c r="K7108">
        <v>10024</v>
      </c>
      <c r="L7108" t="s">
        <v>54</v>
      </c>
      <c r="M7108" t="s">
        <v>6881</v>
      </c>
      <c r="N7108" t="s">
        <v>128</v>
      </c>
      <c r="O7108" t="s">
        <v>6816</v>
      </c>
      <c r="P7108" s="4">
        <v>41.96</v>
      </c>
      <c r="Q7108" s="4">
        <v>41.96</v>
      </c>
      <c r="R7108" s="4">
        <f t="shared" si="446"/>
        <v>0</v>
      </c>
      <c r="S7108" s="4">
        <f t="shared" si="447"/>
        <v>0</v>
      </c>
    </row>
    <row r="7109" spans="1:19" x14ac:dyDescent="0.3">
      <c r="A7109" t="s">
        <v>1771</v>
      </c>
      <c r="B7109" s="1">
        <v>43058</v>
      </c>
      <c r="C7109" s="1">
        <v>43063</v>
      </c>
      <c r="D7109">
        <f t="shared" si="444"/>
        <v>2017</v>
      </c>
      <c r="E7109" t="str">
        <f t="shared" si="445"/>
        <v>Nov</v>
      </c>
      <c r="F7109" t="s">
        <v>37</v>
      </c>
      <c r="G7109" t="s">
        <v>1772</v>
      </c>
      <c r="H7109" t="s">
        <v>51</v>
      </c>
      <c r="I7109" t="s">
        <v>113</v>
      </c>
      <c r="J7109" t="s">
        <v>109</v>
      </c>
      <c r="K7109">
        <v>77041</v>
      </c>
      <c r="L7109" t="s">
        <v>25</v>
      </c>
      <c r="M7109" t="s">
        <v>6881</v>
      </c>
      <c r="N7109" t="s">
        <v>128</v>
      </c>
      <c r="O7109" t="s">
        <v>6816</v>
      </c>
      <c r="P7109" s="4">
        <v>100.70399999999999</v>
      </c>
      <c r="Q7109" s="4">
        <v>100.70399999999999</v>
      </c>
      <c r="R7109" s="4">
        <f t="shared" si="446"/>
        <v>0</v>
      </c>
      <c r="S7109" s="4">
        <f t="shared" si="447"/>
        <v>0</v>
      </c>
    </row>
    <row r="7110" spans="1:19" ht="15.6" x14ac:dyDescent="0.3">
      <c r="A7110" t="s">
        <v>1516</v>
      </c>
      <c r="B7110" s="1">
        <v>43147</v>
      </c>
      <c r="C7110" s="1">
        <v>43152</v>
      </c>
      <c r="D7110">
        <f t="shared" si="444"/>
        <v>2018</v>
      </c>
      <c r="E7110" t="str">
        <f t="shared" si="445"/>
        <v>Feb</v>
      </c>
      <c r="F7110" t="s">
        <v>37</v>
      </c>
      <c r="G7110" t="s">
        <v>452</v>
      </c>
      <c r="H7110" s="2" t="s">
        <v>22</v>
      </c>
      <c r="I7110" t="s">
        <v>720</v>
      </c>
      <c r="J7110" t="s">
        <v>24</v>
      </c>
      <c r="K7110">
        <v>62521</v>
      </c>
      <c r="L7110" t="s">
        <v>25</v>
      </c>
      <c r="M7110" t="s">
        <v>6881</v>
      </c>
      <c r="N7110" t="s">
        <v>128</v>
      </c>
      <c r="O7110" t="s">
        <v>6816</v>
      </c>
      <c r="P7110" s="4">
        <v>50.351999999999997</v>
      </c>
      <c r="Q7110" s="4">
        <v>50.351999999999997</v>
      </c>
      <c r="R7110" s="4">
        <f t="shared" si="446"/>
        <v>0</v>
      </c>
      <c r="S7110" s="4">
        <f t="shared" si="447"/>
        <v>0</v>
      </c>
    </row>
    <row r="7111" spans="1:19" ht="15.6" x14ac:dyDescent="0.3">
      <c r="A7111" t="s">
        <v>5116</v>
      </c>
      <c r="B7111" s="1">
        <v>43435</v>
      </c>
      <c r="C7111" s="1">
        <v>43441</v>
      </c>
      <c r="D7111">
        <f t="shared" si="444"/>
        <v>2018</v>
      </c>
      <c r="E7111" t="str">
        <f t="shared" si="445"/>
        <v>Dec</v>
      </c>
      <c r="F7111" t="s">
        <v>37</v>
      </c>
      <c r="G7111" t="s">
        <v>2918</v>
      </c>
      <c r="H7111" s="2" t="s">
        <v>22</v>
      </c>
      <c r="I7111" t="s">
        <v>2399</v>
      </c>
      <c r="J7111" t="s">
        <v>89</v>
      </c>
      <c r="K7111">
        <v>48601</v>
      </c>
      <c r="L7111" t="s">
        <v>25</v>
      </c>
      <c r="M7111" t="s">
        <v>6881</v>
      </c>
      <c r="N7111" t="s">
        <v>128</v>
      </c>
      <c r="O7111" t="s">
        <v>6816</v>
      </c>
      <c r="P7111" s="4">
        <v>83.92</v>
      </c>
      <c r="Q7111" s="4">
        <v>83.92</v>
      </c>
      <c r="R7111" s="4">
        <f t="shared" si="446"/>
        <v>0</v>
      </c>
      <c r="S7111" s="4">
        <f t="shared" si="447"/>
        <v>0</v>
      </c>
    </row>
    <row r="7112" spans="1:19" ht="15.6" x14ac:dyDescent="0.3">
      <c r="A7112" t="s">
        <v>6883</v>
      </c>
      <c r="B7112" s="1">
        <v>42679</v>
      </c>
      <c r="C7112" s="1">
        <v>42679</v>
      </c>
      <c r="D7112">
        <f t="shared" si="444"/>
        <v>2016</v>
      </c>
      <c r="E7112" t="str">
        <f t="shared" si="445"/>
        <v>Nov</v>
      </c>
      <c r="F7112" t="s">
        <v>30</v>
      </c>
      <c r="G7112" t="s">
        <v>1877</v>
      </c>
      <c r="H7112" s="2" t="s">
        <v>22</v>
      </c>
      <c r="I7112" t="s">
        <v>32</v>
      </c>
      <c r="J7112" t="s">
        <v>33</v>
      </c>
      <c r="K7112">
        <v>94109</v>
      </c>
      <c r="L7112" t="s">
        <v>34</v>
      </c>
      <c r="M7112" t="s">
        <v>6884</v>
      </c>
      <c r="N7112" t="s">
        <v>128</v>
      </c>
      <c r="O7112" t="s">
        <v>6816</v>
      </c>
      <c r="P7112" s="4">
        <v>62.8</v>
      </c>
      <c r="Q7112" s="4">
        <v>62.8</v>
      </c>
      <c r="R7112" s="4">
        <f t="shared" si="446"/>
        <v>0</v>
      </c>
      <c r="S7112" s="4">
        <f t="shared" si="447"/>
        <v>0</v>
      </c>
    </row>
    <row r="7113" spans="1:19" ht="15.6" x14ac:dyDescent="0.3">
      <c r="A7113" t="s">
        <v>6885</v>
      </c>
      <c r="B7113" s="1">
        <v>43350</v>
      </c>
      <c r="C7113" s="1">
        <v>43355</v>
      </c>
      <c r="D7113">
        <f t="shared" si="444"/>
        <v>2018</v>
      </c>
      <c r="E7113" t="str">
        <f t="shared" si="445"/>
        <v>Sep</v>
      </c>
      <c r="F7113" t="s">
        <v>37</v>
      </c>
      <c r="G7113" t="s">
        <v>1849</v>
      </c>
      <c r="H7113" s="2" t="s">
        <v>22</v>
      </c>
      <c r="I7113" t="s">
        <v>463</v>
      </c>
      <c r="J7113" t="s">
        <v>242</v>
      </c>
      <c r="K7113">
        <v>97206</v>
      </c>
      <c r="L7113" t="s">
        <v>34</v>
      </c>
      <c r="M7113" t="s">
        <v>6884</v>
      </c>
      <c r="N7113" t="s">
        <v>128</v>
      </c>
      <c r="O7113" t="s">
        <v>6816</v>
      </c>
      <c r="P7113" s="4">
        <v>37.68</v>
      </c>
      <c r="Q7113" s="4">
        <v>37.68</v>
      </c>
      <c r="R7113" s="4">
        <f t="shared" si="446"/>
        <v>0</v>
      </c>
      <c r="S7113" s="4">
        <f t="shared" si="447"/>
        <v>0</v>
      </c>
    </row>
    <row r="7114" spans="1:19" ht="15.6" x14ac:dyDescent="0.3">
      <c r="A7114" t="s">
        <v>6886</v>
      </c>
      <c r="B7114" s="1">
        <v>42822</v>
      </c>
      <c r="C7114" s="1">
        <v>42825</v>
      </c>
      <c r="D7114">
        <f t="shared" si="444"/>
        <v>2017</v>
      </c>
      <c r="E7114" t="str">
        <f t="shared" si="445"/>
        <v>Mar</v>
      </c>
      <c r="F7114" t="s">
        <v>20</v>
      </c>
      <c r="G7114" t="s">
        <v>341</v>
      </c>
      <c r="H7114" s="2" t="s">
        <v>22</v>
      </c>
      <c r="I7114" t="s">
        <v>422</v>
      </c>
      <c r="J7114" t="s">
        <v>158</v>
      </c>
      <c r="K7114">
        <v>22204</v>
      </c>
      <c r="L7114" t="s">
        <v>44</v>
      </c>
      <c r="M7114" t="s">
        <v>6884</v>
      </c>
      <c r="N7114" t="s">
        <v>128</v>
      </c>
      <c r="O7114" t="s">
        <v>6816</v>
      </c>
      <c r="P7114" s="4">
        <v>31.4</v>
      </c>
      <c r="Q7114" s="4">
        <v>80</v>
      </c>
      <c r="R7114" s="4">
        <f t="shared" si="446"/>
        <v>-48.6</v>
      </c>
      <c r="S7114" s="4">
        <f t="shared" si="447"/>
        <v>-7.29</v>
      </c>
    </row>
    <row r="7115" spans="1:19" x14ac:dyDescent="0.3">
      <c r="A7115" t="s">
        <v>6549</v>
      </c>
      <c r="B7115" s="1">
        <v>42863</v>
      </c>
      <c r="C7115" s="1">
        <v>42863</v>
      </c>
      <c r="D7115">
        <f t="shared" si="444"/>
        <v>2017</v>
      </c>
      <c r="E7115" t="str">
        <f t="shared" si="445"/>
        <v>May</v>
      </c>
      <c r="F7115" t="s">
        <v>30</v>
      </c>
      <c r="G7115" t="s">
        <v>1000</v>
      </c>
      <c r="H7115" t="s">
        <v>51</v>
      </c>
      <c r="I7115" t="s">
        <v>545</v>
      </c>
      <c r="J7115" t="s">
        <v>233</v>
      </c>
      <c r="K7115">
        <v>44105</v>
      </c>
      <c r="L7115" t="s">
        <v>54</v>
      </c>
      <c r="M7115" t="s">
        <v>6884</v>
      </c>
      <c r="N7115" t="s">
        <v>128</v>
      </c>
      <c r="O7115" t="s">
        <v>6816</v>
      </c>
      <c r="P7115" s="4">
        <v>25.12</v>
      </c>
      <c r="Q7115" s="4">
        <v>25.12</v>
      </c>
      <c r="R7115" s="4">
        <f t="shared" si="446"/>
        <v>0</v>
      </c>
      <c r="S7115" s="4">
        <f t="shared" si="447"/>
        <v>0</v>
      </c>
    </row>
    <row r="7116" spans="1:19" ht="15.6" x14ac:dyDescent="0.3">
      <c r="A7116" t="s">
        <v>5550</v>
      </c>
      <c r="B7116" s="1">
        <v>43191</v>
      </c>
      <c r="C7116" s="1">
        <v>43194</v>
      </c>
      <c r="D7116">
        <f t="shared" si="444"/>
        <v>2018</v>
      </c>
      <c r="E7116" t="str">
        <f t="shared" si="445"/>
        <v>Apr</v>
      </c>
      <c r="F7116" t="s">
        <v>67</v>
      </c>
      <c r="G7116" t="s">
        <v>408</v>
      </c>
      <c r="H7116" s="2" t="s">
        <v>22</v>
      </c>
      <c r="I7116" t="s">
        <v>191</v>
      </c>
      <c r="J7116" t="s">
        <v>192</v>
      </c>
      <c r="K7116">
        <v>65807</v>
      </c>
      <c r="L7116" t="s">
        <v>25</v>
      </c>
      <c r="M7116" t="s">
        <v>6884</v>
      </c>
      <c r="N7116" t="s">
        <v>128</v>
      </c>
      <c r="O7116" t="s">
        <v>6816</v>
      </c>
      <c r="P7116" s="4">
        <v>94.2</v>
      </c>
      <c r="Q7116" s="4">
        <v>80</v>
      </c>
      <c r="R7116" s="4">
        <f t="shared" si="446"/>
        <v>14.200000000000003</v>
      </c>
      <c r="S7116" s="4">
        <f t="shared" si="447"/>
        <v>2.1300000000000003</v>
      </c>
    </row>
    <row r="7117" spans="1:19" ht="15.6" x14ac:dyDescent="0.3">
      <c r="A7117" t="s">
        <v>6887</v>
      </c>
      <c r="B7117" s="1">
        <v>42269</v>
      </c>
      <c r="C7117" s="1">
        <v>42275</v>
      </c>
      <c r="D7117">
        <f t="shared" si="444"/>
        <v>2015</v>
      </c>
      <c r="E7117" t="str">
        <f t="shared" si="445"/>
        <v>Sep</v>
      </c>
      <c r="F7117" t="s">
        <v>37</v>
      </c>
      <c r="G7117" t="s">
        <v>2154</v>
      </c>
      <c r="H7117" s="2" t="s">
        <v>22</v>
      </c>
      <c r="I7117" t="s">
        <v>131</v>
      </c>
      <c r="J7117" t="s">
        <v>33</v>
      </c>
      <c r="K7117">
        <v>95123</v>
      </c>
      <c r="L7117" t="s">
        <v>34</v>
      </c>
      <c r="M7117" t="s">
        <v>6888</v>
      </c>
      <c r="N7117" t="s">
        <v>128</v>
      </c>
      <c r="O7117" t="s">
        <v>6816</v>
      </c>
      <c r="P7117" s="4">
        <v>169.45</v>
      </c>
      <c r="Q7117" s="4">
        <v>50</v>
      </c>
      <c r="R7117" s="4">
        <f t="shared" si="446"/>
        <v>119.44999999999999</v>
      </c>
      <c r="S7117" s="4">
        <f t="shared" si="447"/>
        <v>17.917499999999997</v>
      </c>
    </row>
    <row r="7118" spans="1:19" x14ac:dyDescent="0.3">
      <c r="A7118" t="s">
        <v>5443</v>
      </c>
      <c r="B7118" s="1">
        <v>42765</v>
      </c>
      <c r="C7118" s="1">
        <v>42766</v>
      </c>
      <c r="D7118">
        <f t="shared" si="444"/>
        <v>2017</v>
      </c>
      <c r="E7118" t="str">
        <f t="shared" si="445"/>
        <v>Jan</v>
      </c>
      <c r="F7118" t="s">
        <v>20</v>
      </c>
      <c r="G7118" t="s">
        <v>1214</v>
      </c>
      <c r="H7118" t="s">
        <v>51</v>
      </c>
      <c r="I7118" t="s">
        <v>32</v>
      </c>
      <c r="J7118" t="s">
        <v>33</v>
      </c>
      <c r="K7118">
        <v>94122</v>
      </c>
      <c r="L7118" t="s">
        <v>34</v>
      </c>
      <c r="M7118" t="s">
        <v>6888</v>
      </c>
      <c r="N7118" t="s">
        <v>128</v>
      </c>
      <c r="O7118" t="s">
        <v>6816</v>
      </c>
      <c r="P7118" s="4">
        <v>305.01</v>
      </c>
      <c r="Q7118" s="4">
        <v>305.01</v>
      </c>
      <c r="R7118" s="4">
        <f t="shared" si="446"/>
        <v>0</v>
      </c>
      <c r="S7118" s="4">
        <f t="shared" si="447"/>
        <v>0</v>
      </c>
    </row>
    <row r="7119" spans="1:19" x14ac:dyDescent="0.3">
      <c r="A7119" t="s">
        <v>6889</v>
      </c>
      <c r="B7119" s="1">
        <v>43165</v>
      </c>
      <c r="C7119" s="1">
        <v>43169</v>
      </c>
      <c r="D7119">
        <f t="shared" si="444"/>
        <v>2018</v>
      </c>
      <c r="E7119" t="str">
        <f t="shared" si="445"/>
        <v>Mar</v>
      </c>
      <c r="F7119" t="s">
        <v>67</v>
      </c>
      <c r="G7119" t="s">
        <v>572</v>
      </c>
      <c r="H7119" t="s">
        <v>51</v>
      </c>
      <c r="I7119" t="s">
        <v>32</v>
      </c>
      <c r="J7119" t="s">
        <v>33</v>
      </c>
      <c r="K7119">
        <v>94109</v>
      </c>
      <c r="L7119" t="s">
        <v>34</v>
      </c>
      <c r="M7119" t="s">
        <v>6888</v>
      </c>
      <c r="N7119" t="s">
        <v>128</v>
      </c>
      <c r="O7119" t="s">
        <v>6816</v>
      </c>
      <c r="P7119" s="4">
        <v>67.78</v>
      </c>
      <c r="Q7119" s="4">
        <v>67.78</v>
      </c>
      <c r="R7119" s="4">
        <f t="shared" si="446"/>
        <v>0</v>
      </c>
      <c r="S7119" s="4">
        <f t="shared" si="447"/>
        <v>0</v>
      </c>
    </row>
    <row r="7120" spans="1:19" ht="15.6" x14ac:dyDescent="0.3">
      <c r="A7120" t="s">
        <v>2408</v>
      </c>
      <c r="B7120" s="1">
        <v>43423</v>
      </c>
      <c r="C7120" s="1">
        <v>43428</v>
      </c>
      <c r="D7120">
        <f t="shared" si="444"/>
        <v>2018</v>
      </c>
      <c r="E7120" t="str">
        <f t="shared" si="445"/>
        <v>Nov</v>
      </c>
      <c r="F7120" t="s">
        <v>37</v>
      </c>
      <c r="G7120" t="s">
        <v>1603</v>
      </c>
      <c r="H7120" s="2" t="s">
        <v>22</v>
      </c>
      <c r="I7120" t="s">
        <v>47</v>
      </c>
      <c r="J7120" t="s">
        <v>33</v>
      </c>
      <c r="K7120">
        <v>90049</v>
      </c>
      <c r="L7120" t="s">
        <v>34</v>
      </c>
      <c r="M7120" t="s">
        <v>6888</v>
      </c>
      <c r="N7120" t="s">
        <v>128</v>
      </c>
      <c r="O7120" t="s">
        <v>6816</v>
      </c>
      <c r="P7120" s="4">
        <v>305.01</v>
      </c>
      <c r="Q7120" s="4">
        <v>305.01</v>
      </c>
      <c r="R7120" s="4">
        <f t="shared" si="446"/>
        <v>0</v>
      </c>
      <c r="S7120" s="4">
        <f t="shared" si="447"/>
        <v>0</v>
      </c>
    </row>
    <row r="7121" spans="1:19" x14ac:dyDescent="0.3">
      <c r="A7121" t="s">
        <v>1341</v>
      </c>
      <c r="B7121" s="1">
        <v>42977</v>
      </c>
      <c r="C7121" s="1">
        <v>42979</v>
      </c>
      <c r="D7121">
        <f t="shared" si="444"/>
        <v>2017</v>
      </c>
      <c r="E7121" t="str">
        <f t="shared" si="445"/>
        <v>Aug</v>
      </c>
      <c r="F7121" t="s">
        <v>20</v>
      </c>
      <c r="G7121" t="s">
        <v>222</v>
      </c>
      <c r="H7121" t="s">
        <v>51</v>
      </c>
      <c r="I7121" t="s">
        <v>100</v>
      </c>
      <c r="J7121" t="s">
        <v>101</v>
      </c>
      <c r="K7121">
        <v>19143</v>
      </c>
      <c r="L7121" t="s">
        <v>54</v>
      </c>
      <c r="M7121" t="s">
        <v>6888</v>
      </c>
      <c r="N7121" t="s">
        <v>128</v>
      </c>
      <c r="O7121" t="s">
        <v>6816</v>
      </c>
      <c r="P7121" s="4">
        <v>54.223999999999997</v>
      </c>
      <c r="Q7121" s="4">
        <v>54.223999999999997</v>
      </c>
      <c r="R7121" s="4">
        <f t="shared" si="446"/>
        <v>0</v>
      </c>
      <c r="S7121" s="4">
        <f t="shared" si="447"/>
        <v>0</v>
      </c>
    </row>
    <row r="7122" spans="1:19" ht="15.6" x14ac:dyDescent="0.3">
      <c r="A7122" t="s">
        <v>2545</v>
      </c>
      <c r="B7122" s="1">
        <v>43175</v>
      </c>
      <c r="C7122" s="1">
        <v>43175</v>
      </c>
      <c r="D7122">
        <f t="shared" si="444"/>
        <v>2018</v>
      </c>
      <c r="E7122" t="str">
        <f t="shared" si="445"/>
        <v>Mar</v>
      </c>
      <c r="F7122" t="s">
        <v>30</v>
      </c>
      <c r="G7122" t="s">
        <v>741</v>
      </c>
      <c r="H7122" s="2" t="s">
        <v>22</v>
      </c>
      <c r="I7122" t="s">
        <v>182</v>
      </c>
      <c r="J7122" t="s">
        <v>233</v>
      </c>
      <c r="K7122">
        <v>43229</v>
      </c>
      <c r="L7122" t="s">
        <v>54</v>
      </c>
      <c r="M7122" t="s">
        <v>6888</v>
      </c>
      <c r="N7122" t="s">
        <v>128</v>
      </c>
      <c r="O7122" t="s">
        <v>6816</v>
      </c>
      <c r="P7122" s="4">
        <v>54.223999999999997</v>
      </c>
      <c r="Q7122" s="4">
        <v>54.223999999999997</v>
      </c>
      <c r="R7122" s="4">
        <f t="shared" si="446"/>
        <v>0</v>
      </c>
      <c r="S7122" s="4">
        <f t="shared" si="447"/>
        <v>0</v>
      </c>
    </row>
    <row r="7123" spans="1:19" ht="15.6" x14ac:dyDescent="0.3">
      <c r="A7123" t="s">
        <v>4795</v>
      </c>
      <c r="B7123" s="1">
        <v>42324</v>
      </c>
      <c r="C7123" s="1">
        <v>42329</v>
      </c>
      <c r="D7123">
        <f t="shared" si="444"/>
        <v>2015</v>
      </c>
      <c r="E7123" t="str">
        <f t="shared" si="445"/>
        <v>Nov</v>
      </c>
      <c r="F7123" t="s">
        <v>37</v>
      </c>
      <c r="G7123" t="s">
        <v>1361</v>
      </c>
      <c r="H7123" s="2" t="s">
        <v>22</v>
      </c>
      <c r="I7123" t="s">
        <v>1985</v>
      </c>
      <c r="J7123" t="s">
        <v>653</v>
      </c>
      <c r="K7123">
        <v>47401</v>
      </c>
      <c r="L7123" t="s">
        <v>25</v>
      </c>
      <c r="M7123" t="s">
        <v>6888</v>
      </c>
      <c r="N7123" t="s">
        <v>128</v>
      </c>
      <c r="O7123" t="s">
        <v>6816</v>
      </c>
      <c r="P7123" s="4">
        <v>169.45</v>
      </c>
      <c r="Q7123" s="4">
        <v>169.45</v>
      </c>
      <c r="R7123" s="4">
        <f t="shared" si="446"/>
        <v>0</v>
      </c>
      <c r="S7123" s="4">
        <f t="shared" si="447"/>
        <v>0</v>
      </c>
    </row>
    <row r="7124" spans="1:19" x14ac:dyDescent="0.3">
      <c r="A7124" t="s">
        <v>6890</v>
      </c>
      <c r="B7124" s="1">
        <v>43016</v>
      </c>
      <c r="C7124" s="1">
        <v>43021</v>
      </c>
      <c r="D7124">
        <f t="shared" si="444"/>
        <v>2017</v>
      </c>
      <c r="E7124" t="str">
        <f t="shared" si="445"/>
        <v>Oct</v>
      </c>
      <c r="F7124" t="s">
        <v>37</v>
      </c>
      <c r="G7124" t="s">
        <v>3378</v>
      </c>
      <c r="H7124" t="s">
        <v>51</v>
      </c>
      <c r="I7124" t="s">
        <v>1899</v>
      </c>
      <c r="J7124" t="s">
        <v>83</v>
      </c>
      <c r="K7124">
        <v>28205</v>
      </c>
      <c r="L7124" t="s">
        <v>44</v>
      </c>
      <c r="M7124" t="s">
        <v>6891</v>
      </c>
      <c r="N7124" t="s">
        <v>128</v>
      </c>
      <c r="O7124" t="s">
        <v>6816</v>
      </c>
      <c r="P7124" s="4">
        <v>387.72</v>
      </c>
      <c r="Q7124" s="4">
        <v>387.72</v>
      </c>
      <c r="R7124" s="4">
        <f t="shared" si="446"/>
        <v>0</v>
      </c>
      <c r="S7124" s="4">
        <f t="shared" si="447"/>
        <v>0</v>
      </c>
    </row>
    <row r="7125" spans="1:19" x14ac:dyDescent="0.3">
      <c r="A7125" t="s">
        <v>2130</v>
      </c>
      <c r="B7125" s="1">
        <v>43073</v>
      </c>
      <c r="C7125" s="1">
        <v>43074</v>
      </c>
      <c r="D7125">
        <f t="shared" si="444"/>
        <v>2017</v>
      </c>
      <c r="E7125" t="str">
        <f t="shared" si="445"/>
        <v>Dec</v>
      </c>
      <c r="F7125" t="s">
        <v>20</v>
      </c>
      <c r="G7125" t="s">
        <v>1284</v>
      </c>
      <c r="H7125" t="s">
        <v>51</v>
      </c>
      <c r="I7125" t="s">
        <v>61</v>
      </c>
      <c r="J7125" t="s">
        <v>62</v>
      </c>
      <c r="K7125">
        <v>10024</v>
      </c>
      <c r="L7125" t="s">
        <v>54</v>
      </c>
      <c r="M7125" t="s">
        <v>6891</v>
      </c>
      <c r="N7125" t="s">
        <v>128</v>
      </c>
      <c r="O7125" t="s">
        <v>6816</v>
      </c>
      <c r="P7125" s="4">
        <v>193.86</v>
      </c>
      <c r="Q7125" s="4">
        <v>193.86</v>
      </c>
      <c r="R7125" s="4">
        <f t="shared" si="446"/>
        <v>0</v>
      </c>
      <c r="S7125" s="4">
        <f t="shared" si="447"/>
        <v>0</v>
      </c>
    </row>
    <row r="7126" spans="1:19" x14ac:dyDescent="0.3">
      <c r="A7126" t="s">
        <v>1117</v>
      </c>
      <c r="B7126" s="1">
        <v>42934</v>
      </c>
      <c r="C7126" s="1">
        <v>42940</v>
      </c>
      <c r="D7126">
        <f t="shared" si="444"/>
        <v>2017</v>
      </c>
      <c r="E7126" t="str">
        <f t="shared" si="445"/>
        <v>Jul</v>
      </c>
      <c r="F7126" t="s">
        <v>37</v>
      </c>
      <c r="G7126" t="s">
        <v>1118</v>
      </c>
      <c r="H7126" t="s">
        <v>51</v>
      </c>
      <c r="I7126" t="s">
        <v>165</v>
      </c>
      <c r="J7126" t="s">
        <v>75</v>
      </c>
      <c r="K7126">
        <v>80219</v>
      </c>
      <c r="L7126" t="s">
        <v>34</v>
      </c>
      <c r="M7126" t="s">
        <v>6892</v>
      </c>
      <c r="N7126" t="s">
        <v>128</v>
      </c>
      <c r="O7126" t="s">
        <v>6816</v>
      </c>
      <c r="P7126" s="4">
        <v>338.04</v>
      </c>
      <c r="Q7126" s="4">
        <v>338.04</v>
      </c>
      <c r="R7126" s="4">
        <f t="shared" si="446"/>
        <v>0</v>
      </c>
      <c r="S7126" s="4">
        <f t="shared" si="447"/>
        <v>0</v>
      </c>
    </row>
    <row r="7127" spans="1:19" x14ac:dyDescent="0.3">
      <c r="A7127" t="s">
        <v>1945</v>
      </c>
      <c r="B7127" s="1">
        <v>42880</v>
      </c>
      <c r="C7127" s="1">
        <v>42885</v>
      </c>
      <c r="D7127">
        <f t="shared" si="444"/>
        <v>2017</v>
      </c>
      <c r="E7127" t="str">
        <f t="shared" si="445"/>
        <v>May</v>
      </c>
      <c r="F7127" t="s">
        <v>37</v>
      </c>
      <c r="G7127" t="s">
        <v>1946</v>
      </c>
      <c r="H7127" t="s">
        <v>22</v>
      </c>
      <c r="I7127" t="s">
        <v>182</v>
      </c>
      <c r="J7127" t="s">
        <v>183</v>
      </c>
      <c r="K7127">
        <v>31907</v>
      </c>
      <c r="L7127" t="s">
        <v>44</v>
      </c>
      <c r="M7127" t="s">
        <v>6892</v>
      </c>
      <c r="N7127" t="s">
        <v>110</v>
      </c>
      <c r="O7127" t="s">
        <v>6816</v>
      </c>
      <c r="P7127" s="4">
        <v>1267.6500000000001</v>
      </c>
      <c r="Q7127" s="4">
        <v>1267.6500000000001</v>
      </c>
      <c r="R7127" s="4">
        <f t="shared" si="446"/>
        <v>0</v>
      </c>
      <c r="S7127" s="4">
        <f t="shared" si="447"/>
        <v>0</v>
      </c>
    </row>
    <row r="7128" spans="1:19" ht="15.6" x14ac:dyDescent="0.3">
      <c r="A7128" t="s">
        <v>3548</v>
      </c>
      <c r="B7128" s="1">
        <v>42366</v>
      </c>
      <c r="C7128" s="1">
        <v>42370</v>
      </c>
      <c r="D7128">
        <f t="shared" si="444"/>
        <v>2015</v>
      </c>
      <c r="E7128" t="str">
        <f t="shared" si="445"/>
        <v>Dec</v>
      </c>
      <c r="F7128" t="s">
        <v>37</v>
      </c>
      <c r="G7128" t="s">
        <v>1323</v>
      </c>
      <c r="H7128" s="2" t="s">
        <v>22</v>
      </c>
      <c r="I7128" t="s">
        <v>3549</v>
      </c>
      <c r="J7128" t="s">
        <v>314</v>
      </c>
      <c r="K7128">
        <v>1915</v>
      </c>
      <c r="L7128" t="s">
        <v>54</v>
      </c>
      <c r="M7128" t="s">
        <v>6892</v>
      </c>
      <c r="N7128" t="s">
        <v>128</v>
      </c>
      <c r="O7128" t="s">
        <v>6816</v>
      </c>
      <c r="P7128" s="4">
        <v>704.25</v>
      </c>
      <c r="Q7128" s="4">
        <v>704.25</v>
      </c>
      <c r="R7128" s="4">
        <f t="shared" si="446"/>
        <v>0</v>
      </c>
      <c r="S7128" s="4">
        <f t="shared" si="447"/>
        <v>0</v>
      </c>
    </row>
    <row r="7129" spans="1:19" ht="15.6" x14ac:dyDescent="0.3">
      <c r="A7129" t="s">
        <v>891</v>
      </c>
      <c r="B7129" s="1">
        <v>42434</v>
      </c>
      <c r="C7129" s="1">
        <v>42434</v>
      </c>
      <c r="D7129">
        <f t="shared" si="444"/>
        <v>2016</v>
      </c>
      <c r="E7129" t="str">
        <f t="shared" si="445"/>
        <v>Mar</v>
      </c>
      <c r="F7129" t="s">
        <v>30</v>
      </c>
      <c r="G7129" t="s">
        <v>892</v>
      </c>
      <c r="H7129" s="2" t="s">
        <v>22</v>
      </c>
      <c r="I7129" t="s">
        <v>61</v>
      </c>
      <c r="J7129" t="s">
        <v>62</v>
      </c>
      <c r="K7129">
        <v>10011</v>
      </c>
      <c r="L7129" t="s">
        <v>54</v>
      </c>
      <c r="M7129" t="s">
        <v>6892</v>
      </c>
      <c r="N7129" t="s">
        <v>128</v>
      </c>
      <c r="O7129" t="s">
        <v>6816</v>
      </c>
      <c r="P7129" s="4">
        <v>563.4</v>
      </c>
      <c r="Q7129" s="4">
        <v>563.4</v>
      </c>
      <c r="R7129" s="4">
        <f t="shared" si="446"/>
        <v>0</v>
      </c>
      <c r="S7129" s="4">
        <f t="shared" si="447"/>
        <v>0</v>
      </c>
    </row>
    <row r="7130" spans="1:19" ht="15.6" x14ac:dyDescent="0.3">
      <c r="A7130" t="s">
        <v>4156</v>
      </c>
      <c r="B7130" s="1">
        <v>42912</v>
      </c>
      <c r="C7130" s="1">
        <v>42918</v>
      </c>
      <c r="D7130">
        <f t="shared" si="444"/>
        <v>2017</v>
      </c>
      <c r="E7130" t="str">
        <f t="shared" si="445"/>
        <v>Jun</v>
      </c>
      <c r="F7130" t="s">
        <v>37</v>
      </c>
      <c r="G7130" t="s">
        <v>2748</v>
      </c>
      <c r="H7130" s="2" t="s">
        <v>22</v>
      </c>
      <c r="I7130" t="s">
        <v>61</v>
      </c>
      <c r="J7130" t="s">
        <v>62</v>
      </c>
      <c r="K7130">
        <v>10024</v>
      </c>
      <c r="L7130" t="s">
        <v>54</v>
      </c>
      <c r="M7130" t="s">
        <v>6892</v>
      </c>
      <c r="N7130" t="s">
        <v>128</v>
      </c>
      <c r="O7130" t="s">
        <v>6816</v>
      </c>
      <c r="P7130" s="4">
        <v>704.25</v>
      </c>
      <c r="Q7130" s="4">
        <v>704.25</v>
      </c>
      <c r="R7130" s="4">
        <f t="shared" si="446"/>
        <v>0</v>
      </c>
      <c r="S7130" s="4">
        <f t="shared" si="447"/>
        <v>0</v>
      </c>
    </row>
    <row r="7131" spans="1:19" ht="15.6" x14ac:dyDescent="0.3">
      <c r="A7131" t="s">
        <v>6893</v>
      </c>
      <c r="B7131" s="1">
        <v>43064</v>
      </c>
      <c r="C7131" s="1">
        <v>43069</v>
      </c>
      <c r="D7131">
        <f t="shared" si="444"/>
        <v>2017</v>
      </c>
      <c r="E7131" t="str">
        <f t="shared" si="445"/>
        <v>Nov</v>
      </c>
      <c r="F7131" t="s">
        <v>37</v>
      </c>
      <c r="G7131" t="s">
        <v>4124</v>
      </c>
      <c r="H7131" s="2" t="s">
        <v>22</v>
      </c>
      <c r="I7131" t="s">
        <v>3459</v>
      </c>
      <c r="J7131" t="s">
        <v>144</v>
      </c>
      <c r="K7131">
        <v>7060</v>
      </c>
      <c r="L7131" t="s">
        <v>54</v>
      </c>
      <c r="M7131" t="s">
        <v>6892</v>
      </c>
      <c r="N7131" t="s">
        <v>128</v>
      </c>
      <c r="O7131" t="s">
        <v>6816</v>
      </c>
      <c r="P7131" s="4">
        <v>563.4</v>
      </c>
      <c r="Q7131" s="4">
        <v>563.4</v>
      </c>
      <c r="R7131" s="4">
        <f t="shared" si="446"/>
        <v>0</v>
      </c>
      <c r="S7131" s="4">
        <f t="shared" si="447"/>
        <v>0</v>
      </c>
    </row>
    <row r="7132" spans="1:19" x14ac:dyDescent="0.3">
      <c r="A7132" t="s">
        <v>4064</v>
      </c>
      <c r="B7132" s="1">
        <v>42926</v>
      </c>
      <c r="C7132" s="1">
        <v>42930</v>
      </c>
      <c r="D7132">
        <f t="shared" si="444"/>
        <v>2017</v>
      </c>
      <c r="E7132" t="str">
        <f t="shared" si="445"/>
        <v>Jul</v>
      </c>
      <c r="F7132" t="s">
        <v>37</v>
      </c>
      <c r="G7132" t="s">
        <v>1264</v>
      </c>
      <c r="H7132" t="s">
        <v>51</v>
      </c>
      <c r="I7132" t="s">
        <v>116</v>
      </c>
      <c r="J7132" t="s">
        <v>109</v>
      </c>
      <c r="K7132">
        <v>75081</v>
      </c>
      <c r="L7132" t="s">
        <v>25</v>
      </c>
      <c r="M7132" t="s">
        <v>6892</v>
      </c>
      <c r="N7132" t="s">
        <v>128</v>
      </c>
      <c r="O7132" t="s">
        <v>6816</v>
      </c>
      <c r="P7132" s="4">
        <v>338.04</v>
      </c>
      <c r="Q7132" s="4">
        <v>338.04</v>
      </c>
      <c r="R7132" s="4">
        <f t="shared" si="446"/>
        <v>0</v>
      </c>
      <c r="S7132" s="4">
        <f t="shared" si="447"/>
        <v>0</v>
      </c>
    </row>
    <row r="7133" spans="1:19" ht="15.6" x14ac:dyDescent="0.3">
      <c r="A7133" t="s">
        <v>4780</v>
      </c>
      <c r="B7133" s="1">
        <v>42077</v>
      </c>
      <c r="C7133" s="1">
        <v>42082</v>
      </c>
      <c r="D7133">
        <f t="shared" si="444"/>
        <v>2015</v>
      </c>
      <c r="E7133" t="str">
        <f t="shared" si="445"/>
        <v>Mar</v>
      </c>
      <c r="F7133" t="s">
        <v>37</v>
      </c>
      <c r="G7133" t="s">
        <v>671</v>
      </c>
      <c r="H7133" s="2" t="s">
        <v>22</v>
      </c>
      <c r="I7133" t="s">
        <v>4781</v>
      </c>
      <c r="J7133" t="s">
        <v>415</v>
      </c>
      <c r="K7133">
        <v>84321</v>
      </c>
      <c r="L7133" t="s">
        <v>34</v>
      </c>
      <c r="M7133" t="s">
        <v>6894</v>
      </c>
      <c r="N7133" t="s">
        <v>128</v>
      </c>
      <c r="O7133" t="s">
        <v>6816</v>
      </c>
      <c r="P7133" s="4">
        <v>80.98</v>
      </c>
      <c r="Q7133" s="4">
        <v>50</v>
      </c>
      <c r="R7133" s="4">
        <f t="shared" si="446"/>
        <v>30.980000000000004</v>
      </c>
      <c r="S7133" s="4">
        <f t="shared" si="447"/>
        <v>4.6470000000000002</v>
      </c>
    </row>
    <row r="7134" spans="1:19" x14ac:dyDescent="0.3">
      <c r="A7134" t="s">
        <v>724</v>
      </c>
      <c r="B7134" s="1">
        <v>42255</v>
      </c>
      <c r="C7134" s="1">
        <v>42261</v>
      </c>
      <c r="D7134">
        <f t="shared" si="444"/>
        <v>2015</v>
      </c>
      <c r="E7134" t="str">
        <f t="shared" si="445"/>
        <v>Sep</v>
      </c>
      <c r="F7134" t="s">
        <v>37</v>
      </c>
      <c r="G7134" t="s">
        <v>553</v>
      </c>
      <c r="H7134" t="s">
        <v>51</v>
      </c>
      <c r="I7134" t="s">
        <v>725</v>
      </c>
      <c r="J7134" t="s">
        <v>70</v>
      </c>
      <c r="K7134">
        <v>99301</v>
      </c>
      <c r="L7134" t="s">
        <v>34</v>
      </c>
      <c r="M7134" t="s">
        <v>6894</v>
      </c>
      <c r="N7134" t="s">
        <v>128</v>
      </c>
      <c r="O7134" t="s">
        <v>6816</v>
      </c>
      <c r="P7134" s="4">
        <v>485.88</v>
      </c>
      <c r="Q7134" s="4">
        <v>485.88</v>
      </c>
      <c r="R7134" s="4">
        <f t="shared" si="446"/>
        <v>0</v>
      </c>
      <c r="S7134" s="4">
        <f t="shared" si="447"/>
        <v>0</v>
      </c>
    </row>
    <row r="7135" spans="1:19" x14ac:dyDescent="0.3">
      <c r="A7135" t="s">
        <v>469</v>
      </c>
      <c r="B7135" s="1">
        <v>42603</v>
      </c>
      <c r="C7135" s="1">
        <v>42608</v>
      </c>
      <c r="D7135">
        <f t="shared" si="444"/>
        <v>2016</v>
      </c>
      <c r="E7135" t="str">
        <f t="shared" si="445"/>
        <v>Aug</v>
      </c>
      <c r="F7135" t="s">
        <v>37</v>
      </c>
      <c r="G7135" t="s">
        <v>357</v>
      </c>
      <c r="H7135" t="s">
        <v>51</v>
      </c>
      <c r="I7135" t="s">
        <v>32</v>
      </c>
      <c r="J7135" t="s">
        <v>33</v>
      </c>
      <c r="K7135">
        <v>94122</v>
      </c>
      <c r="L7135" t="s">
        <v>34</v>
      </c>
      <c r="M7135" t="s">
        <v>6894</v>
      </c>
      <c r="N7135" t="s">
        <v>128</v>
      </c>
      <c r="O7135" t="s">
        <v>6816</v>
      </c>
      <c r="P7135" s="4">
        <v>80.98</v>
      </c>
      <c r="Q7135" s="4">
        <v>80.98</v>
      </c>
      <c r="R7135" s="4">
        <f t="shared" si="446"/>
        <v>0</v>
      </c>
      <c r="S7135" s="4">
        <f t="shared" si="447"/>
        <v>0</v>
      </c>
    </row>
    <row r="7136" spans="1:19" ht="15.6" x14ac:dyDescent="0.3">
      <c r="A7136" t="s">
        <v>590</v>
      </c>
      <c r="B7136" s="1">
        <v>42610</v>
      </c>
      <c r="C7136" s="1">
        <v>42617</v>
      </c>
      <c r="D7136">
        <f t="shared" si="444"/>
        <v>2016</v>
      </c>
      <c r="E7136" t="str">
        <f t="shared" si="445"/>
        <v>Aug</v>
      </c>
      <c r="F7136" t="s">
        <v>37</v>
      </c>
      <c r="G7136" t="s">
        <v>591</v>
      </c>
      <c r="H7136" s="2" t="s">
        <v>22</v>
      </c>
      <c r="I7136" t="s">
        <v>47</v>
      </c>
      <c r="J7136" t="s">
        <v>33</v>
      </c>
      <c r="K7136">
        <v>90049</v>
      </c>
      <c r="L7136" t="s">
        <v>34</v>
      </c>
      <c r="M7136" t="s">
        <v>6894</v>
      </c>
      <c r="N7136" t="s">
        <v>128</v>
      </c>
      <c r="O7136" t="s">
        <v>6816</v>
      </c>
      <c r="P7136" s="4">
        <v>728.82</v>
      </c>
      <c r="Q7136" s="4">
        <v>100</v>
      </c>
      <c r="R7136" s="4">
        <f t="shared" si="446"/>
        <v>628.82000000000005</v>
      </c>
      <c r="S7136" s="4">
        <f t="shared" si="447"/>
        <v>94.323000000000008</v>
      </c>
    </row>
    <row r="7137" spans="1:19" ht="15.6" x14ac:dyDescent="0.3">
      <c r="A7137" t="s">
        <v>193</v>
      </c>
      <c r="B7137" s="1">
        <v>43121</v>
      </c>
      <c r="C7137" s="1">
        <v>43125</v>
      </c>
      <c r="D7137">
        <f t="shared" si="444"/>
        <v>2018</v>
      </c>
      <c r="E7137" t="str">
        <f t="shared" si="445"/>
        <v>Jan</v>
      </c>
      <c r="F7137" t="s">
        <v>37</v>
      </c>
      <c r="G7137" t="s">
        <v>194</v>
      </c>
      <c r="H7137" s="2" t="s">
        <v>22</v>
      </c>
      <c r="I7137" t="s">
        <v>69</v>
      </c>
      <c r="J7137" t="s">
        <v>70</v>
      </c>
      <c r="K7137">
        <v>98115</v>
      </c>
      <c r="L7137" t="s">
        <v>34</v>
      </c>
      <c r="M7137" t="s">
        <v>6894</v>
      </c>
      <c r="N7137" t="s">
        <v>128</v>
      </c>
      <c r="O7137" t="s">
        <v>6816</v>
      </c>
      <c r="P7137" s="4">
        <v>242.94</v>
      </c>
      <c r="Q7137" s="4">
        <v>242.94</v>
      </c>
      <c r="R7137" s="4">
        <f t="shared" si="446"/>
        <v>0</v>
      </c>
      <c r="S7137" s="4">
        <f t="shared" si="447"/>
        <v>0</v>
      </c>
    </row>
    <row r="7138" spans="1:19" ht="15.6" x14ac:dyDescent="0.3">
      <c r="A7138" t="s">
        <v>6895</v>
      </c>
      <c r="B7138" s="1">
        <v>43171</v>
      </c>
      <c r="C7138" s="1">
        <v>43176</v>
      </c>
      <c r="D7138">
        <f t="shared" si="444"/>
        <v>2018</v>
      </c>
      <c r="E7138" t="str">
        <f t="shared" si="445"/>
        <v>Mar</v>
      </c>
      <c r="F7138" t="s">
        <v>37</v>
      </c>
      <c r="G7138" t="s">
        <v>449</v>
      </c>
      <c r="H7138" s="2" t="s">
        <v>22</v>
      </c>
      <c r="I7138" t="s">
        <v>32</v>
      </c>
      <c r="J7138" t="s">
        <v>33</v>
      </c>
      <c r="K7138">
        <v>94122</v>
      </c>
      <c r="L7138" t="s">
        <v>34</v>
      </c>
      <c r="M7138" t="s">
        <v>6894</v>
      </c>
      <c r="N7138" t="s">
        <v>128</v>
      </c>
      <c r="O7138" t="s">
        <v>6816</v>
      </c>
      <c r="P7138" s="4">
        <v>242.94</v>
      </c>
      <c r="Q7138" s="4">
        <v>100</v>
      </c>
      <c r="R7138" s="4">
        <f t="shared" si="446"/>
        <v>142.94</v>
      </c>
      <c r="S7138" s="4">
        <f t="shared" si="447"/>
        <v>21.440999999999999</v>
      </c>
    </row>
    <row r="7139" spans="1:19" ht="15.6" x14ac:dyDescent="0.3">
      <c r="A7139" t="s">
        <v>2841</v>
      </c>
      <c r="B7139" s="1">
        <v>43410</v>
      </c>
      <c r="C7139" s="1">
        <v>43413</v>
      </c>
      <c r="D7139">
        <f t="shared" si="444"/>
        <v>2018</v>
      </c>
      <c r="E7139" t="str">
        <f t="shared" si="445"/>
        <v>Nov</v>
      </c>
      <c r="F7139" t="s">
        <v>67</v>
      </c>
      <c r="G7139" t="s">
        <v>1009</v>
      </c>
      <c r="H7139" s="2" t="s">
        <v>22</v>
      </c>
      <c r="I7139" t="s">
        <v>281</v>
      </c>
      <c r="J7139" t="s">
        <v>83</v>
      </c>
      <c r="K7139">
        <v>28314</v>
      </c>
      <c r="L7139" t="s">
        <v>44</v>
      </c>
      <c r="M7139" t="s">
        <v>6894</v>
      </c>
      <c r="N7139" t="s">
        <v>128</v>
      </c>
      <c r="O7139" t="s">
        <v>6816</v>
      </c>
      <c r="P7139" s="4">
        <v>259.13600000000002</v>
      </c>
      <c r="Q7139" s="4">
        <v>259.13600000000002</v>
      </c>
      <c r="R7139" s="4">
        <f t="shared" si="446"/>
        <v>0</v>
      </c>
      <c r="S7139" s="4">
        <f t="shared" si="447"/>
        <v>0</v>
      </c>
    </row>
    <row r="7140" spans="1:19" ht="15.6" x14ac:dyDescent="0.3">
      <c r="A7140" t="s">
        <v>6896</v>
      </c>
      <c r="B7140" s="1">
        <v>43462</v>
      </c>
      <c r="C7140" s="1">
        <v>43468</v>
      </c>
      <c r="D7140">
        <f t="shared" si="444"/>
        <v>2018</v>
      </c>
      <c r="E7140" t="str">
        <f t="shared" si="445"/>
        <v>Dec</v>
      </c>
      <c r="F7140" t="s">
        <v>37</v>
      </c>
      <c r="G7140" t="s">
        <v>254</v>
      </c>
      <c r="H7140" s="2" t="s">
        <v>22</v>
      </c>
      <c r="I7140" t="s">
        <v>1562</v>
      </c>
      <c r="J7140" t="s">
        <v>250</v>
      </c>
      <c r="K7140">
        <v>37211</v>
      </c>
      <c r="L7140" t="s">
        <v>44</v>
      </c>
      <c r="M7140" t="s">
        <v>6894</v>
      </c>
      <c r="N7140" t="s">
        <v>128</v>
      </c>
      <c r="O7140" t="s">
        <v>6816</v>
      </c>
      <c r="P7140" s="4">
        <v>64.784000000000006</v>
      </c>
      <c r="Q7140" s="4">
        <v>64.784000000000006</v>
      </c>
      <c r="R7140" s="4">
        <f t="shared" si="446"/>
        <v>0</v>
      </c>
      <c r="S7140" s="4">
        <f t="shared" si="447"/>
        <v>0</v>
      </c>
    </row>
    <row r="7141" spans="1:19" x14ac:dyDescent="0.3">
      <c r="A7141" t="s">
        <v>2756</v>
      </c>
      <c r="B7141" s="1">
        <v>42785</v>
      </c>
      <c r="C7141" s="1">
        <v>42790</v>
      </c>
      <c r="D7141">
        <f t="shared" si="444"/>
        <v>2017</v>
      </c>
      <c r="E7141" t="str">
        <f t="shared" si="445"/>
        <v>Feb</v>
      </c>
      <c r="F7141" t="s">
        <v>37</v>
      </c>
      <c r="G7141" t="s">
        <v>285</v>
      </c>
      <c r="H7141" t="s">
        <v>51</v>
      </c>
      <c r="I7141" t="s">
        <v>61</v>
      </c>
      <c r="J7141" t="s">
        <v>62</v>
      </c>
      <c r="K7141">
        <v>10035</v>
      </c>
      <c r="L7141" t="s">
        <v>54</v>
      </c>
      <c r="M7141" t="s">
        <v>6894</v>
      </c>
      <c r="N7141" t="s">
        <v>128</v>
      </c>
      <c r="O7141" t="s">
        <v>6816</v>
      </c>
      <c r="P7141" s="4">
        <v>242.94</v>
      </c>
      <c r="Q7141" s="4">
        <v>242.94</v>
      </c>
      <c r="R7141" s="4">
        <f t="shared" si="446"/>
        <v>0</v>
      </c>
      <c r="S7141" s="4">
        <f t="shared" si="447"/>
        <v>0</v>
      </c>
    </row>
    <row r="7142" spans="1:19" x14ac:dyDescent="0.3">
      <c r="A7142" t="s">
        <v>6897</v>
      </c>
      <c r="B7142" s="1">
        <v>42888</v>
      </c>
      <c r="C7142" s="1">
        <v>42891</v>
      </c>
      <c r="D7142">
        <f t="shared" si="444"/>
        <v>2017</v>
      </c>
      <c r="E7142" t="str">
        <f t="shared" si="445"/>
        <v>Jun</v>
      </c>
      <c r="F7142" t="s">
        <v>20</v>
      </c>
      <c r="G7142" t="s">
        <v>4193</v>
      </c>
      <c r="H7142" t="s">
        <v>51</v>
      </c>
      <c r="I7142" t="s">
        <v>100</v>
      </c>
      <c r="J7142" t="s">
        <v>101</v>
      </c>
      <c r="K7142">
        <v>19120</v>
      </c>
      <c r="L7142" t="s">
        <v>54</v>
      </c>
      <c r="M7142" t="s">
        <v>6894</v>
      </c>
      <c r="N7142" t="s">
        <v>128</v>
      </c>
      <c r="O7142" t="s">
        <v>6816</v>
      </c>
      <c r="P7142" s="4">
        <v>64.784000000000006</v>
      </c>
      <c r="Q7142" s="4">
        <v>64.784000000000006</v>
      </c>
      <c r="R7142" s="4">
        <f t="shared" si="446"/>
        <v>0</v>
      </c>
      <c r="S7142" s="4">
        <f t="shared" si="447"/>
        <v>0</v>
      </c>
    </row>
    <row r="7143" spans="1:19" x14ac:dyDescent="0.3">
      <c r="A7143" t="s">
        <v>4513</v>
      </c>
      <c r="B7143" s="1">
        <v>42270</v>
      </c>
      <c r="C7143" s="1">
        <v>42275</v>
      </c>
      <c r="D7143">
        <f t="shared" si="444"/>
        <v>2015</v>
      </c>
      <c r="E7143" t="str">
        <f t="shared" si="445"/>
        <v>Sep</v>
      </c>
      <c r="F7143" t="s">
        <v>37</v>
      </c>
      <c r="G7143" t="s">
        <v>668</v>
      </c>
      <c r="H7143" t="s">
        <v>51</v>
      </c>
      <c r="I7143" t="s">
        <v>1116</v>
      </c>
      <c r="J7143" t="s">
        <v>807</v>
      </c>
      <c r="K7143">
        <v>55407</v>
      </c>
      <c r="L7143" t="s">
        <v>25</v>
      </c>
      <c r="M7143" t="s">
        <v>6894</v>
      </c>
      <c r="N7143" t="s">
        <v>128</v>
      </c>
      <c r="O7143" t="s">
        <v>6816</v>
      </c>
      <c r="P7143" s="4">
        <v>404.9</v>
      </c>
      <c r="Q7143" s="4">
        <v>404.9</v>
      </c>
      <c r="R7143" s="4">
        <f t="shared" si="446"/>
        <v>0</v>
      </c>
      <c r="S7143" s="4">
        <f t="shared" si="447"/>
        <v>0</v>
      </c>
    </row>
    <row r="7144" spans="1:19" ht="15.6" x14ac:dyDescent="0.3">
      <c r="A7144" t="s">
        <v>4505</v>
      </c>
      <c r="B7144" s="1">
        <v>42451</v>
      </c>
      <c r="C7144" s="1">
        <v>42455</v>
      </c>
      <c r="D7144">
        <f t="shared" si="444"/>
        <v>2016</v>
      </c>
      <c r="E7144" t="str">
        <f t="shared" si="445"/>
        <v>Mar</v>
      </c>
      <c r="F7144" t="s">
        <v>37</v>
      </c>
      <c r="G7144" t="s">
        <v>702</v>
      </c>
      <c r="H7144" s="2" t="s">
        <v>22</v>
      </c>
      <c r="I7144" t="s">
        <v>113</v>
      </c>
      <c r="J7144" t="s">
        <v>109</v>
      </c>
      <c r="K7144">
        <v>77041</v>
      </c>
      <c r="L7144" t="s">
        <v>25</v>
      </c>
      <c r="M7144" t="s">
        <v>6894</v>
      </c>
      <c r="N7144" t="s">
        <v>128</v>
      </c>
      <c r="O7144" t="s">
        <v>6816</v>
      </c>
      <c r="P7144" s="4">
        <v>129.56800000000001</v>
      </c>
      <c r="Q7144" s="4">
        <v>129.56800000000001</v>
      </c>
      <c r="R7144" s="4">
        <f t="shared" si="446"/>
        <v>0</v>
      </c>
      <c r="S7144" s="4">
        <f t="shared" si="447"/>
        <v>0</v>
      </c>
    </row>
    <row r="7145" spans="1:19" ht="15.6" x14ac:dyDescent="0.3">
      <c r="A7145" t="s">
        <v>6898</v>
      </c>
      <c r="B7145" s="1">
        <v>42199</v>
      </c>
      <c r="C7145" s="1">
        <v>42206</v>
      </c>
      <c r="D7145">
        <f t="shared" si="444"/>
        <v>2015</v>
      </c>
      <c r="E7145" t="str">
        <f t="shared" si="445"/>
        <v>Jul</v>
      </c>
      <c r="F7145" t="s">
        <v>37</v>
      </c>
      <c r="G7145" t="s">
        <v>1667</v>
      </c>
      <c r="H7145" s="2" t="s">
        <v>22</v>
      </c>
      <c r="I7145" t="s">
        <v>578</v>
      </c>
      <c r="J7145" t="s">
        <v>178</v>
      </c>
      <c r="K7145">
        <v>85023</v>
      </c>
      <c r="L7145" t="s">
        <v>34</v>
      </c>
      <c r="M7145" t="s">
        <v>6899</v>
      </c>
      <c r="N7145" t="s">
        <v>128</v>
      </c>
      <c r="O7145" t="s">
        <v>6816</v>
      </c>
      <c r="P7145" s="4">
        <v>55.92</v>
      </c>
      <c r="Q7145" s="4">
        <v>100</v>
      </c>
      <c r="R7145" s="4">
        <f t="shared" si="446"/>
        <v>-44.08</v>
      </c>
      <c r="S7145" s="4">
        <f t="shared" si="447"/>
        <v>-6.6119999999999992</v>
      </c>
    </row>
    <row r="7146" spans="1:19" ht="15.6" x14ac:dyDescent="0.3">
      <c r="A7146" t="s">
        <v>5769</v>
      </c>
      <c r="B7146" s="1">
        <v>43107</v>
      </c>
      <c r="C7146" s="1">
        <v>43109</v>
      </c>
      <c r="D7146">
        <f t="shared" si="444"/>
        <v>2018</v>
      </c>
      <c r="E7146" t="str">
        <f t="shared" si="445"/>
        <v>Jan</v>
      </c>
      <c r="F7146" t="s">
        <v>67</v>
      </c>
      <c r="G7146" t="s">
        <v>2613</v>
      </c>
      <c r="H7146" s="2" t="s">
        <v>22</v>
      </c>
      <c r="I7146" t="s">
        <v>406</v>
      </c>
      <c r="J7146" t="s">
        <v>33</v>
      </c>
      <c r="K7146">
        <v>90805</v>
      </c>
      <c r="L7146" t="s">
        <v>34</v>
      </c>
      <c r="M7146" t="s">
        <v>6899</v>
      </c>
      <c r="N7146" t="s">
        <v>128</v>
      </c>
      <c r="O7146" t="s">
        <v>6816</v>
      </c>
      <c r="P7146" s="4">
        <v>153.78</v>
      </c>
      <c r="Q7146" s="4">
        <v>153.78</v>
      </c>
      <c r="R7146" s="4">
        <f t="shared" si="446"/>
        <v>0</v>
      </c>
      <c r="S7146" s="4">
        <f t="shared" si="447"/>
        <v>0</v>
      </c>
    </row>
    <row r="7147" spans="1:19" ht="15.6" x14ac:dyDescent="0.3">
      <c r="A7147" t="s">
        <v>2929</v>
      </c>
      <c r="B7147" s="1">
        <v>42654</v>
      </c>
      <c r="C7147" s="1">
        <v>42661</v>
      </c>
      <c r="D7147">
        <f t="shared" si="444"/>
        <v>2016</v>
      </c>
      <c r="E7147" t="str">
        <f t="shared" si="445"/>
        <v>Oct</v>
      </c>
      <c r="F7147" t="s">
        <v>37</v>
      </c>
      <c r="G7147" t="s">
        <v>328</v>
      </c>
      <c r="H7147" s="2" t="s">
        <v>22</v>
      </c>
      <c r="I7147" t="s">
        <v>486</v>
      </c>
      <c r="J7147" t="s">
        <v>79</v>
      </c>
      <c r="K7147">
        <v>33311</v>
      </c>
      <c r="L7147" t="s">
        <v>44</v>
      </c>
      <c r="M7147" t="s">
        <v>6899</v>
      </c>
      <c r="N7147" t="s">
        <v>128</v>
      </c>
      <c r="O7147" t="s">
        <v>6816</v>
      </c>
      <c r="P7147" s="4">
        <v>22.367999999999999</v>
      </c>
      <c r="Q7147" s="4">
        <v>18</v>
      </c>
      <c r="R7147" s="4">
        <f t="shared" si="446"/>
        <v>4.3679999999999986</v>
      </c>
      <c r="S7147" s="4">
        <f t="shared" si="447"/>
        <v>0.65519999999999978</v>
      </c>
    </row>
    <row r="7148" spans="1:19" x14ac:dyDescent="0.3">
      <c r="A7148" t="s">
        <v>6485</v>
      </c>
      <c r="B7148" s="1">
        <v>42848</v>
      </c>
      <c r="C7148" s="1">
        <v>42851</v>
      </c>
      <c r="D7148">
        <f t="shared" si="444"/>
        <v>2017</v>
      </c>
      <c r="E7148" t="str">
        <f t="shared" si="445"/>
        <v>Apr</v>
      </c>
      <c r="F7148" t="s">
        <v>20</v>
      </c>
      <c r="G7148" t="s">
        <v>3387</v>
      </c>
      <c r="H7148" t="s">
        <v>51</v>
      </c>
      <c r="I7148" t="s">
        <v>744</v>
      </c>
      <c r="J7148" t="s">
        <v>233</v>
      </c>
      <c r="K7148">
        <v>43130</v>
      </c>
      <c r="L7148" t="s">
        <v>54</v>
      </c>
      <c r="M7148" t="s">
        <v>6899</v>
      </c>
      <c r="N7148" t="s">
        <v>128</v>
      </c>
      <c r="O7148" t="s">
        <v>6816</v>
      </c>
      <c r="P7148" s="4">
        <v>55.92</v>
      </c>
      <c r="Q7148" s="4">
        <v>55.92</v>
      </c>
      <c r="R7148" s="4">
        <f t="shared" si="446"/>
        <v>0</v>
      </c>
      <c r="S7148" s="4">
        <f t="shared" si="447"/>
        <v>0</v>
      </c>
    </row>
    <row r="7149" spans="1:19" ht="15.6" x14ac:dyDescent="0.3">
      <c r="A7149" t="s">
        <v>2315</v>
      </c>
      <c r="B7149" s="1">
        <v>42024</v>
      </c>
      <c r="C7149" s="1">
        <v>42030</v>
      </c>
      <c r="D7149">
        <f t="shared" si="444"/>
        <v>2015</v>
      </c>
      <c r="E7149" t="str">
        <f t="shared" si="445"/>
        <v>Jan</v>
      </c>
      <c r="F7149" t="s">
        <v>37</v>
      </c>
      <c r="G7149" t="s">
        <v>1811</v>
      </c>
      <c r="H7149" s="2" t="s">
        <v>22</v>
      </c>
      <c r="I7149" t="s">
        <v>2316</v>
      </c>
      <c r="J7149" t="s">
        <v>89</v>
      </c>
      <c r="K7149">
        <v>48185</v>
      </c>
      <c r="L7149" t="s">
        <v>25</v>
      </c>
      <c r="M7149" t="s">
        <v>6899</v>
      </c>
      <c r="N7149" t="s">
        <v>128</v>
      </c>
      <c r="O7149" t="s">
        <v>6816</v>
      </c>
      <c r="P7149" s="4">
        <v>13.98</v>
      </c>
      <c r="Q7149" s="4">
        <v>13.98</v>
      </c>
      <c r="R7149" s="4">
        <f t="shared" si="446"/>
        <v>0</v>
      </c>
      <c r="S7149" s="4">
        <f t="shared" si="447"/>
        <v>0</v>
      </c>
    </row>
    <row r="7150" spans="1:19" ht="15.6" x14ac:dyDescent="0.3">
      <c r="A7150" t="s">
        <v>6900</v>
      </c>
      <c r="B7150" s="1">
        <v>43332</v>
      </c>
      <c r="C7150" s="1">
        <v>43337</v>
      </c>
      <c r="D7150">
        <f t="shared" si="444"/>
        <v>2018</v>
      </c>
      <c r="E7150" t="str">
        <f t="shared" si="445"/>
        <v>Aug</v>
      </c>
      <c r="F7150" t="s">
        <v>37</v>
      </c>
      <c r="G7150" t="s">
        <v>763</v>
      </c>
      <c r="H7150" s="2" t="s">
        <v>22</v>
      </c>
      <c r="I7150" t="s">
        <v>32</v>
      </c>
      <c r="J7150" t="s">
        <v>33</v>
      </c>
      <c r="K7150">
        <v>94109</v>
      </c>
      <c r="L7150" t="s">
        <v>34</v>
      </c>
      <c r="M7150" t="s">
        <v>6901</v>
      </c>
      <c r="N7150" t="s">
        <v>128</v>
      </c>
      <c r="O7150" t="s">
        <v>6816</v>
      </c>
      <c r="P7150" s="4">
        <v>226.56</v>
      </c>
      <c r="Q7150" s="4">
        <v>226.56</v>
      </c>
      <c r="R7150" s="4">
        <f t="shared" si="446"/>
        <v>0</v>
      </c>
      <c r="S7150" s="4">
        <f t="shared" si="447"/>
        <v>0</v>
      </c>
    </row>
    <row r="7151" spans="1:19" x14ac:dyDescent="0.3">
      <c r="A7151" t="s">
        <v>2295</v>
      </c>
      <c r="B7151" s="1">
        <v>42898</v>
      </c>
      <c r="C7151" s="1">
        <v>42901</v>
      </c>
      <c r="D7151">
        <f t="shared" si="444"/>
        <v>2017</v>
      </c>
      <c r="E7151" t="str">
        <f t="shared" si="445"/>
        <v>Jun</v>
      </c>
      <c r="F7151" t="s">
        <v>20</v>
      </c>
      <c r="G7151" t="s">
        <v>1214</v>
      </c>
      <c r="H7151" t="s">
        <v>51</v>
      </c>
      <c r="I7151" t="s">
        <v>52</v>
      </c>
      <c r="J7151" t="s">
        <v>53</v>
      </c>
      <c r="K7151">
        <v>19805</v>
      </c>
      <c r="L7151" t="s">
        <v>54</v>
      </c>
      <c r="M7151" t="s">
        <v>6901</v>
      </c>
      <c r="N7151" t="s">
        <v>128</v>
      </c>
      <c r="O7151" t="s">
        <v>6816</v>
      </c>
      <c r="P7151" s="4">
        <v>226.56</v>
      </c>
      <c r="Q7151" s="4">
        <v>226.56</v>
      </c>
      <c r="R7151" s="4">
        <f t="shared" si="446"/>
        <v>0</v>
      </c>
      <c r="S7151" s="4">
        <f t="shared" si="447"/>
        <v>0</v>
      </c>
    </row>
    <row r="7152" spans="1:19" ht="15.6" x14ac:dyDescent="0.3">
      <c r="A7152" t="s">
        <v>6902</v>
      </c>
      <c r="B7152" s="1">
        <v>42346</v>
      </c>
      <c r="C7152" s="1">
        <v>42351</v>
      </c>
      <c r="D7152">
        <f t="shared" si="444"/>
        <v>2015</v>
      </c>
      <c r="E7152" t="str">
        <f t="shared" si="445"/>
        <v>Dec</v>
      </c>
      <c r="F7152" t="s">
        <v>37</v>
      </c>
      <c r="G7152" t="s">
        <v>730</v>
      </c>
      <c r="H7152" s="2" t="s">
        <v>22</v>
      </c>
      <c r="I7152" t="s">
        <v>113</v>
      </c>
      <c r="J7152" t="s">
        <v>109</v>
      </c>
      <c r="K7152">
        <v>77041</v>
      </c>
      <c r="L7152" t="s">
        <v>25</v>
      </c>
      <c r="M7152" t="s">
        <v>6901</v>
      </c>
      <c r="N7152" t="s">
        <v>128</v>
      </c>
      <c r="O7152" t="s">
        <v>6816</v>
      </c>
      <c r="P7152" s="4">
        <v>60.415999999999997</v>
      </c>
      <c r="Q7152" s="4">
        <v>60.415999999999997</v>
      </c>
      <c r="R7152" s="4">
        <f t="shared" si="446"/>
        <v>0</v>
      </c>
      <c r="S7152" s="4">
        <f t="shared" si="447"/>
        <v>0</v>
      </c>
    </row>
    <row r="7153" spans="1:19" ht="15.6" x14ac:dyDescent="0.3">
      <c r="A7153" t="s">
        <v>1726</v>
      </c>
      <c r="B7153" s="1">
        <v>42434</v>
      </c>
      <c r="C7153" s="1">
        <v>42438</v>
      </c>
      <c r="D7153">
        <f t="shared" si="444"/>
        <v>2016</v>
      </c>
      <c r="E7153" t="str">
        <f t="shared" si="445"/>
        <v>Mar</v>
      </c>
      <c r="F7153" t="s">
        <v>67</v>
      </c>
      <c r="G7153" t="s">
        <v>276</v>
      </c>
      <c r="H7153" s="2" t="s">
        <v>22</v>
      </c>
      <c r="I7153" t="s">
        <v>23</v>
      </c>
      <c r="J7153" t="s">
        <v>24</v>
      </c>
      <c r="K7153">
        <v>60653</v>
      </c>
      <c r="L7153" t="s">
        <v>25</v>
      </c>
      <c r="M7153" t="s">
        <v>6901</v>
      </c>
      <c r="N7153" t="s">
        <v>128</v>
      </c>
      <c r="O7153" t="s">
        <v>6816</v>
      </c>
      <c r="P7153" s="4">
        <v>60.415999999999997</v>
      </c>
      <c r="Q7153" s="4">
        <v>60.415999999999997</v>
      </c>
      <c r="R7153" s="4">
        <f t="shared" si="446"/>
        <v>0</v>
      </c>
      <c r="S7153" s="4">
        <f t="shared" si="447"/>
        <v>0</v>
      </c>
    </row>
    <row r="7154" spans="1:19" ht="15.6" x14ac:dyDescent="0.3">
      <c r="A7154" t="s">
        <v>1775</v>
      </c>
      <c r="B7154" s="1">
        <v>43422</v>
      </c>
      <c r="C7154" s="1">
        <v>43422</v>
      </c>
      <c r="D7154">
        <f t="shared" si="444"/>
        <v>2018</v>
      </c>
      <c r="E7154" t="str">
        <f t="shared" si="445"/>
        <v>Nov</v>
      </c>
      <c r="F7154" t="s">
        <v>30</v>
      </c>
      <c r="G7154" t="s">
        <v>1776</v>
      </c>
      <c r="H7154" s="2" t="s">
        <v>22</v>
      </c>
      <c r="I7154" t="s">
        <v>589</v>
      </c>
      <c r="J7154" t="s">
        <v>148</v>
      </c>
      <c r="K7154">
        <v>53209</v>
      </c>
      <c r="L7154" t="s">
        <v>25</v>
      </c>
      <c r="M7154" t="s">
        <v>6901</v>
      </c>
      <c r="N7154" t="s">
        <v>128</v>
      </c>
      <c r="O7154" t="s">
        <v>6816</v>
      </c>
      <c r="P7154" s="4">
        <v>37.76</v>
      </c>
      <c r="Q7154" s="4">
        <v>37.76</v>
      </c>
      <c r="R7154" s="4">
        <f t="shared" si="446"/>
        <v>0</v>
      </c>
      <c r="S7154" s="4">
        <f t="shared" si="447"/>
        <v>0</v>
      </c>
    </row>
    <row r="7155" spans="1:19" ht="15.6" x14ac:dyDescent="0.3">
      <c r="A7155" t="s">
        <v>3721</v>
      </c>
      <c r="B7155" s="1">
        <v>42639</v>
      </c>
      <c r="C7155" s="1">
        <v>42643</v>
      </c>
      <c r="D7155">
        <f t="shared" si="444"/>
        <v>2016</v>
      </c>
      <c r="E7155" t="str">
        <f t="shared" si="445"/>
        <v>Sep</v>
      </c>
      <c r="F7155" t="s">
        <v>37</v>
      </c>
      <c r="G7155" t="s">
        <v>792</v>
      </c>
      <c r="H7155" s="2" t="s">
        <v>22</v>
      </c>
      <c r="I7155" t="s">
        <v>177</v>
      </c>
      <c r="J7155" t="s">
        <v>178</v>
      </c>
      <c r="K7155">
        <v>85204</v>
      </c>
      <c r="L7155" t="s">
        <v>34</v>
      </c>
      <c r="M7155" t="s">
        <v>6903</v>
      </c>
      <c r="N7155" t="s">
        <v>128</v>
      </c>
      <c r="O7155" t="s">
        <v>6816</v>
      </c>
      <c r="P7155" s="4">
        <v>119.904</v>
      </c>
      <c r="Q7155" s="4">
        <v>100</v>
      </c>
      <c r="R7155" s="4">
        <f t="shared" si="446"/>
        <v>19.903999999999996</v>
      </c>
      <c r="S7155" s="4">
        <f t="shared" si="447"/>
        <v>2.9855999999999994</v>
      </c>
    </row>
    <row r="7156" spans="1:19" ht="15.6" x14ac:dyDescent="0.3">
      <c r="A7156" t="s">
        <v>5608</v>
      </c>
      <c r="B7156" s="1">
        <v>42734</v>
      </c>
      <c r="C7156" s="1">
        <v>42738</v>
      </c>
      <c r="D7156">
        <f t="shared" si="444"/>
        <v>2016</v>
      </c>
      <c r="E7156" t="str">
        <f t="shared" si="445"/>
        <v>Dec</v>
      </c>
      <c r="F7156" t="s">
        <v>37</v>
      </c>
      <c r="G7156" t="s">
        <v>1000</v>
      </c>
      <c r="H7156" s="2" t="s">
        <v>22</v>
      </c>
      <c r="I7156" t="s">
        <v>47</v>
      </c>
      <c r="J7156" t="s">
        <v>33</v>
      </c>
      <c r="K7156">
        <v>90049</v>
      </c>
      <c r="L7156" t="s">
        <v>34</v>
      </c>
      <c r="M7156" t="s">
        <v>6903</v>
      </c>
      <c r="N7156" t="s">
        <v>128</v>
      </c>
      <c r="O7156" t="s">
        <v>6816</v>
      </c>
      <c r="P7156" s="4">
        <v>74.94</v>
      </c>
      <c r="Q7156" s="4">
        <v>74.94</v>
      </c>
      <c r="R7156" s="4">
        <f t="shared" si="446"/>
        <v>0</v>
      </c>
      <c r="S7156" s="4">
        <f t="shared" si="447"/>
        <v>0</v>
      </c>
    </row>
    <row r="7157" spans="1:19" ht="15.6" x14ac:dyDescent="0.3">
      <c r="A7157" t="s">
        <v>946</v>
      </c>
      <c r="B7157" s="1">
        <v>42123</v>
      </c>
      <c r="C7157" s="1">
        <v>42127</v>
      </c>
      <c r="D7157">
        <f t="shared" si="444"/>
        <v>2015</v>
      </c>
      <c r="E7157" t="str">
        <f t="shared" si="445"/>
        <v>Apr</v>
      </c>
      <c r="F7157" t="s">
        <v>37</v>
      </c>
      <c r="G7157" t="s">
        <v>947</v>
      </c>
      <c r="H7157" s="2" t="s">
        <v>22</v>
      </c>
      <c r="I7157" t="s">
        <v>756</v>
      </c>
      <c r="J7157" t="s">
        <v>250</v>
      </c>
      <c r="K7157">
        <v>38109</v>
      </c>
      <c r="L7157" t="s">
        <v>44</v>
      </c>
      <c r="M7157" t="s">
        <v>6903</v>
      </c>
      <c r="N7157" t="s">
        <v>128</v>
      </c>
      <c r="O7157" t="s">
        <v>6816</v>
      </c>
      <c r="P7157" s="4">
        <v>99.92</v>
      </c>
      <c r="Q7157" s="4">
        <v>99.92</v>
      </c>
      <c r="R7157" s="4">
        <f t="shared" si="446"/>
        <v>0</v>
      </c>
      <c r="S7157" s="4">
        <f t="shared" si="447"/>
        <v>0</v>
      </c>
    </row>
    <row r="7158" spans="1:19" ht="15.6" x14ac:dyDescent="0.3">
      <c r="A7158" t="s">
        <v>6493</v>
      </c>
      <c r="B7158" s="1">
        <v>43390</v>
      </c>
      <c r="C7158" s="1">
        <v>43392</v>
      </c>
      <c r="D7158">
        <f t="shared" si="444"/>
        <v>2018</v>
      </c>
      <c r="E7158" t="str">
        <f t="shared" si="445"/>
        <v>Oct</v>
      </c>
      <c r="F7158" t="s">
        <v>67</v>
      </c>
      <c r="G7158" t="s">
        <v>2220</v>
      </c>
      <c r="H7158" s="2" t="s">
        <v>22</v>
      </c>
      <c r="I7158" t="s">
        <v>6159</v>
      </c>
      <c r="J7158" t="s">
        <v>58</v>
      </c>
      <c r="K7158">
        <v>2886</v>
      </c>
      <c r="L7158" t="s">
        <v>54</v>
      </c>
      <c r="M7158" t="s">
        <v>6903</v>
      </c>
      <c r="N7158" t="s">
        <v>128</v>
      </c>
      <c r="O7158" t="s">
        <v>6816</v>
      </c>
      <c r="P7158" s="4">
        <v>49.96</v>
      </c>
      <c r="Q7158" s="4">
        <v>49.96</v>
      </c>
      <c r="R7158" s="4">
        <f t="shared" si="446"/>
        <v>0</v>
      </c>
      <c r="S7158" s="4">
        <f t="shared" si="447"/>
        <v>0</v>
      </c>
    </row>
    <row r="7159" spans="1:19" ht="15.6" x14ac:dyDescent="0.3">
      <c r="A7159" t="s">
        <v>6904</v>
      </c>
      <c r="B7159" s="1">
        <v>42105</v>
      </c>
      <c r="C7159" s="1">
        <v>42112</v>
      </c>
      <c r="D7159">
        <f t="shared" si="444"/>
        <v>2015</v>
      </c>
      <c r="E7159" t="str">
        <f t="shared" si="445"/>
        <v>Apr</v>
      </c>
      <c r="F7159" t="s">
        <v>37</v>
      </c>
      <c r="G7159" t="s">
        <v>292</v>
      </c>
      <c r="H7159" s="2" t="s">
        <v>22</v>
      </c>
      <c r="I7159" t="s">
        <v>4834</v>
      </c>
      <c r="J7159" t="s">
        <v>1962</v>
      </c>
      <c r="K7159">
        <v>59405</v>
      </c>
      <c r="L7159" t="s">
        <v>34</v>
      </c>
      <c r="M7159" t="s">
        <v>6905</v>
      </c>
      <c r="N7159" t="s">
        <v>128</v>
      </c>
      <c r="O7159" t="s">
        <v>6816</v>
      </c>
      <c r="P7159" s="4">
        <v>87.08</v>
      </c>
      <c r="Q7159" s="4">
        <v>87.08</v>
      </c>
      <c r="R7159" s="4">
        <f t="shared" si="446"/>
        <v>0</v>
      </c>
      <c r="S7159" s="4">
        <f t="shared" si="447"/>
        <v>0</v>
      </c>
    </row>
    <row r="7160" spans="1:19" ht="15.6" x14ac:dyDescent="0.3">
      <c r="A7160" t="s">
        <v>4518</v>
      </c>
      <c r="B7160" s="1">
        <v>42491</v>
      </c>
      <c r="C7160" s="1">
        <v>42496</v>
      </c>
      <c r="D7160">
        <f t="shared" si="444"/>
        <v>2016</v>
      </c>
      <c r="E7160" t="str">
        <f t="shared" si="445"/>
        <v>May</v>
      </c>
      <c r="F7160" t="s">
        <v>37</v>
      </c>
      <c r="G7160" t="s">
        <v>222</v>
      </c>
      <c r="H7160" s="2" t="s">
        <v>22</v>
      </c>
      <c r="I7160" t="s">
        <v>32</v>
      </c>
      <c r="J7160" t="s">
        <v>33</v>
      </c>
      <c r="K7160">
        <v>94109</v>
      </c>
      <c r="L7160" t="s">
        <v>34</v>
      </c>
      <c r="M7160" t="s">
        <v>6905</v>
      </c>
      <c r="N7160" t="s">
        <v>128</v>
      </c>
      <c r="O7160" t="s">
        <v>6816</v>
      </c>
      <c r="P7160" s="4">
        <v>37.32</v>
      </c>
      <c r="Q7160" s="4">
        <v>37.32</v>
      </c>
      <c r="R7160" s="4">
        <f t="shared" si="446"/>
        <v>0</v>
      </c>
      <c r="S7160" s="4">
        <f t="shared" si="447"/>
        <v>0</v>
      </c>
    </row>
    <row r="7161" spans="1:19" ht="15.6" x14ac:dyDescent="0.3">
      <c r="A7161" t="s">
        <v>6906</v>
      </c>
      <c r="B7161" s="1">
        <v>43066</v>
      </c>
      <c r="C7161" s="1">
        <v>43070</v>
      </c>
      <c r="D7161">
        <f t="shared" si="444"/>
        <v>2017</v>
      </c>
      <c r="E7161" t="str">
        <f t="shared" si="445"/>
        <v>Nov</v>
      </c>
      <c r="F7161" t="s">
        <v>37</v>
      </c>
      <c r="G7161" t="s">
        <v>2280</v>
      </c>
      <c r="H7161" s="2" t="s">
        <v>22</v>
      </c>
      <c r="I7161" t="s">
        <v>578</v>
      </c>
      <c r="J7161" t="s">
        <v>178</v>
      </c>
      <c r="K7161">
        <v>85023</v>
      </c>
      <c r="L7161" t="s">
        <v>34</v>
      </c>
      <c r="M7161" t="s">
        <v>6905</v>
      </c>
      <c r="N7161" t="s">
        <v>128</v>
      </c>
      <c r="O7161" t="s">
        <v>6816</v>
      </c>
      <c r="P7161" s="4">
        <v>39.808</v>
      </c>
      <c r="Q7161" s="4">
        <v>100</v>
      </c>
      <c r="R7161" s="4">
        <f t="shared" si="446"/>
        <v>-60.192</v>
      </c>
      <c r="S7161" s="4">
        <f t="shared" si="447"/>
        <v>-9.0288000000000004</v>
      </c>
    </row>
    <row r="7162" spans="1:19" ht="15.6" x14ac:dyDescent="0.3">
      <c r="A7162" t="s">
        <v>3759</v>
      </c>
      <c r="B7162" s="1">
        <v>43456</v>
      </c>
      <c r="C7162" s="1">
        <v>43460</v>
      </c>
      <c r="D7162">
        <f t="shared" si="444"/>
        <v>2018</v>
      </c>
      <c r="E7162" t="str">
        <f t="shared" si="445"/>
        <v>Dec</v>
      </c>
      <c r="F7162" t="s">
        <v>37</v>
      </c>
      <c r="G7162" t="s">
        <v>2995</v>
      </c>
      <c r="H7162" s="2" t="s">
        <v>22</v>
      </c>
      <c r="I7162" t="s">
        <v>3760</v>
      </c>
      <c r="J7162" t="s">
        <v>1031</v>
      </c>
      <c r="K7162">
        <v>88220</v>
      </c>
      <c r="L7162" t="s">
        <v>34</v>
      </c>
      <c r="M7162" t="s">
        <v>6905</v>
      </c>
      <c r="N7162" t="s">
        <v>128</v>
      </c>
      <c r="O7162" t="s">
        <v>6816</v>
      </c>
      <c r="P7162" s="4">
        <v>37.32</v>
      </c>
      <c r="Q7162" s="4">
        <v>37.32</v>
      </c>
      <c r="R7162" s="4">
        <f t="shared" si="446"/>
        <v>0</v>
      </c>
      <c r="S7162" s="4">
        <f t="shared" si="447"/>
        <v>0</v>
      </c>
    </row>
    <row r="7163" spans="1:19" ht="15.6" x14ac:dyDescent="0.3">
      <c r="A7163" t="s">
        <v>6907</v>
      </c>
      <c r="B7163" s="1">
        <v>42665</v>
      </c>
      <c r="C7163" s="1">
        <v>42669</v>
      </c>
      <c r="D7163">
        <f t="shared" si="444"/>
        <v>2016</v>
      </c>
      <c r="E7163" t="str">
        <f t="shared" si="445"/>
        <v>Oct</v>
      </c>
      <c r="F7163" t="s">
        <v>67</v>
      </c>
      <c r="G7163" t="s">
        <v>2135</v>
      </c>
      <c r="H7163" s="2" t="s">
        <v>22</v>
      </c>
      <c r="I7163" t="s">
        <v>1812</v>
      </c>
      <c r="J7163" t="s">
        <v>79</v>
      </c>
      <c r="K7163">
        <v>33021</v>
      </c>
      <c r="L7163" t="s">
        <v>44</v>
      </c>
      <c r="M7163" t="s">
        <v>6905</v>
      </c>
      <c r="N7163" t="s">
        <v>128</v>
      </c>
      <c r="O7163" t="s">
        <v>6816</v>
      </c>
      <c r="P7163" s="4">
        <v>9.952</v>
      </c>
      <c r="Q7163" s="4">
        <v>9.952</v>
      </c>
      <c r="R7163" s="4">
        <f t="shared" si="446"/>
        <v>0</v>
      </c>
      <c r="S7163" s="4">
        <f t="shared" si="447"/>
        <v>0</v>
      </c>
    </row>
    <row r="7164" spans="1:19" x14ac:dyDescent="0.3">
      <c r="A7164" t="s">
        <v>4257</v>
      </c>
      <c r="B7164" s="1">
        <v>43052</v>
      </c>
      <c r="C7164" s="1">
        <v>43057</v>
      </c>
      <c r="D7164">
        <f t="shared" si="444"/>
        <v>2017</v>
      </c>
      <c r="E7164" t="str">
        <f t="shared" si="445"/>
        <v>Nov</v>
      </c>
      <c r="F7164" t="s">
        <v>37</v>
      </c>
      <c r="G7164" t="s">
        <v>1300</v>
      </c>
      <c r="H7164" t="s">
        <v>51</v>
      </c>
      <c r="I7164" t="s">
        <v>61</v>
      </c>
      <c r="J7164" t="s">
        <v>62</v>
      </c>
      <c r="K7164">
        <v>10011</v>
      </c>
      <c r="L7164" t="s">
        <v>54</v>
      </c>
      <c r="M7164" t="s">
        <v>6905</v>
      </c>
      <c r="N7164" t="s">
        <v>128</v>
      </c>
      <c r="O7164" t="s">
        <v>6816</v>
      </c>
      <c r="P7164" s="4">
        <v>24.88</v>
      </c>
      <c r="Q7164" s="4">
        <v>24.88</v>
      </c>
      <c r="R7164" s="4">
        <f t="shared" si="446"/>
        <v>0</v>
      </c>
      <c r="S7164" s="4">
        <f t="shared" si="447"/>
        <v>0</v>
      </c>
    </row>
    <row r="7165" spans="1:19" ht="15.6" x14ac:dyDescent="0.3">
      <c r="A7165" t="s">
        <v>5894</v>
      </c>
      <c r="B7165" s="1">
        <v>43386</v>
      </c>
      <c r="C7165" s="1">
        <v>43390</v>
      </c>
      <c r="D7165">
        <f t="shared" si="444"/>
        <v>2018</v>
      </c>
      <c r="E7165" t="str">
        <f t="shared" si="445"/>
        <v>Oct</v>
      </c>
      <c r="F7165" t="s">
        <v>37</v>
      </c>
      <c r="G7165" t="s">
        <v>2064</v>
      </c>
      <c r="H7165" s="2" t="s">
        <v>22</v>
      </c>
      <c r="I7165" t="s">
        <v>100</v>
      </c>
      <c r="J7165" t="s">
        <v>101</v>
      </c>
      <c r="K7165">
        <v>19140</v>
      </c>
      <c r="L7165" t="s">
        <v>54</v>
      </c>
      <c r="M7165" t="s">
        <v>6905</v>
      </c>
      <c r="N7165" t="s">
        <v>128</v>
      </c>
      <c r="O7165" t="s">
        <v>6816</v>
      </c>
      <c r="P7165" s="4">
        <v>59.712000000000003</v>
      </c>
      <c r="Q7165" s="4">
        <v>59.712000000000003</v>
      </c>
      <c r="R7165" s="4">
        <f t="shared" si="446"/>
        <v>0</v>
      </c>
      <c r="S7165" s="4">
        <f t="shared" si="447"/>
        <v>0</v>
      </c>
    </row>
    <row r="7166" spans="1:19" x14ac:dyDescent="0.3">
      <c r="A7166" t="s">
        <v>1995</v>
      </c>
      <c r="B7166" s="1">
        <v>42885</v>
      </c>
      <c r="C7166" s="1">
        <v>42890</v>
      </c>
      <c r="D7166">
        <f t="shared" si="444"/>
        <v>2017</v>
      </c>
      <c r="E7166" t="str">
        <f t="shared" si="445"/>
        <v>May</v>
      </c>
      <c r="F7166" t="s">
        <v>37</v>
      </c>
      <c r="G7166" t="s">
        <v>1654</v>
      </c>
      <c r="H7166" t="s">
        <v>51</v>
      </c>
      <c r="I7166" t="s">
        <v>1996</v>
      </c>
      <c r="J7166" t="s">
        <v>148</v>
      </c>
      <c r="K7166">
        <v>54880</v>
      </c>
      <c r="L7166" t="s">
        <v>25</v>
      </c>
      <c r="M7166" t="s">
        <v>6905</v>
      </c>
      <c r="N7166" t="s">
        <v>128</v>
      </c>
      <c r="O7166" t="s">
        <v>6816</v>
      </c>
      <c r="P7166" s="4">
        <v>49.76</v>
      </c>
      <c r="Q7166" s="4">
        <v>49.76</v>
      </c>
      <c r="R7166" s="4">
        <f t="shared" si="446"/>
        <v>0</v>
      </c>
      <c r="S7166" s="4">
        <f t="shared" si="447"/>
        <v>0</v>
      </c>
    </row>
    <row r="7167" spans="1:19" x14ac:dyDescent="0.3">
      <c r="A7167" t="s">
        <v>4408</v>
      </c>
      <c r="B7167" s="1">
        <v>42122</v>
      </c>
      <c r="C7167" s="1">
        <v>42127</v>
      </c>
      <c r="D7167">
        <f t="shared" si="444"/>
        <v>2015</v>
      </c>
      <c r="E7167" t="str">
        <f t="shared" si="445"/>
        <v>Apr</v>
      </c>
      <c r="F7167" t="s">
        <v>37</v>
      </c>
      <c r="G7167" t="s">
        <v>472</v>
      </c>
      <c r="H7167" t="s">
        <v>51</v>
      </c>
      <c r="I7167" t="s">
        <v>394</v>
      </c>
      <c r="J7167" t="s">
        <v>140</v>
      </c>
      <c r="K7167">
        <v>21215</v>
      </c>
      <c r="L7167" t="s">
        <v>54</v>
      </c>
      <c r="M7167" t="s">
        <v>6908</v>
      </c>
      <c r="N7167" t="s">
        <v>128</v>
      </c>
      <c r="O7167" t="s">
        <v>6816</v>
      </c>
      <c r="P7167" s="4">
        <v>497.61</v>
      </c>
      <c r="Q7167" s="4">
        <v>497.61</v>
      </c>
      <c r="R7167" s="4">
        <f t="shared" si="446"/>
        <v>0</v>
      </c>
      <c r="S7167" s="4">
        <f t="shared" si="447"/>
        <v>0</v>
      </c>
    </row>
    <row r="7168" spans="1:19" ht="15.6" x14ac:dyDescent="0.3">
      <c r="A7168" t="s">
        <v>6909</v>
      </c>
      <c r="B7168" s="1">
        <v>42327</v>
      </c>
      <c r="C7168" s="1">
        <v>42332</v>
      </c>
      <c r="D7168">
        <f t="shared" si="444"/>
        <v>2015</v>
      </c>
      <c r="E7168" t="str">
        <f t="shared" si="445"/>
        <v>Nov</v>
      </c>
      <c r="F7168" t="s">
        <v>37</v>
      </c>
      <c r="G7168" t="s">
        <v>283</v>
      </c>
      <c r="H7168" s="2" t="s">
        <v>22</v>
      </c>
      <c r="I7168" t="s">
        <v>6910</v>
      </c>
      <c r="J7168" t="s">
        <v>807</v>
      </c>
      <c r="K7168">
        <v>55433</v>
      </c>
      <c r="L7168" t="s">
        <v>25</v>
      </c>
      <c r="M7168" t="s">
        <v>6908</v>
      </c>
      <c r="N7168" t="s">
        <v>128</v>
      </c>
      <c r="O7168" t="s">
        <v>6816</v>
      </c>
      <c r="P7168" s="4">
        <v>221.16</v>
      </c>
      <c r="Q7168" s="4">
        <v>221.16</v>
      </c>
      <c r="R7168" s="4">
        <f t="shared" si="446"/>
        <v>0</v>
      </c>
      <c r="S7168" s="4">
        <f t="shared" si="447"/>
        <v>0</v>
      </c>
    </row>
    <row r="7169" spans="1:19" ht="15.6" x14ac:dyDescent="0.3">
      <c r="A7169" t="s">
        <v>4661</v>
      </c>
      <c r="B7169" s="1">
        <v>43164</v>
      </c>
      <c r="C7169" s="1">
        <v>43164</v>
      </c>
      <c r="D7169">
        <f t="shared" si="444"/>
        <v>2018</v>
      </c>
      <c r="E7169" t="str">
        <f t="shared" si="445"/>
        <v>Mar</v>
      </c>
      <c r="F7169" t="s">
        <v>30</v>
      </c>
      <c r="G7169" t="s">
        <v>1375</v>
      </c>
      <c r="H7169" s="2" t="s">
        <v>22</v>
      </c>
      <c r="I7169" t="s">
        <v>1298</v>
      </c>
      <c r="J7169" t="s">
        <v>807</v>
      </c>
      <c r="K7169">
        <v>55901</v>
      </c>
      <c r="L7169" t="s">
        <v>25</v>
      </c>
      <c r="M7169" t="s">
        <v>6908</v>
      </c>
      <c r="N7169" t="s">
        <v>128</v>
      </c>
      <c r="O7169" t="s">
        <v>6816</v>
      </c>
      <c r="P7169" s="4">
        <v>221.16</v>
      </c>
      <c r="Q7169" s="4">
        <v>221.16</v>
      </c>
      <c r="R7169" s="4">
        <f t="shared" si="446"/>
        <v>0</v>
      </c>
      <c r="S7169" s="4">
        <f t="shared" si="447"/>
        <v>0</v>
      </c>
    </row>
    <row r="7170" spans="1:19" ht="15.6" x14ac:dyDescent="0.3">
      <c r="A7170" t="s">
        <v>5045</v>
      </c>
      <c r="B7170" s="1">
        <v>43367</v>
      </c>
      <c r="C7170" s="1">
        <v>43370</v>
      </c>
      <c r="D7170">
        <f t="shared" ref="D7170:D7233" si="448">YEAR(B7170)</f>
        <v>2018</v>
      </c>
      <c r="E7170" t="str">
        <f t="shared" ref="E7170:E7233" si="449">TEXT(B7170,"mmm")</f>
        <v>Sep</v>
      </c>
      <c r="F7170" t="s">
        <v>20</v>
      </c>
      <c r="G7170" t="s">
        <v>639</v>
      </c>
      <c r="H7170" s="2" t="s">
        <v>22</v>
      </c>
      <c r="I7170" t="s">
        <v>182</v>
      </c>
      <c r="J7170" t="s">
        <v>183</v>
      </c>
      <c r="K7170">
        <v>31907</v>
      </c>
      <c r="L7170" t="s">
        <v>44</v>
      </c>
      <c r="M7170" t="s">
        <v>6911</v>
      </c>
      <c r="N7170" t="s">
        <v>128</v>
      </c>
      <c r="O7170" t="s">
        <v>6816</v>
      </c>
      <c r="P7170" s="4">
        <v>40.29</v>
      </c>
      <c r="Q7170" s="4">
        <v>40.29</v>
      </c>
      <c r="R7170" s="4">
        <f t="shared" si="446"/>
        <v>0</v>
      </c>
      <c r="S7170" s="4">
        <f t="shared" si="447"/>
        <v>0</v>
      </c>
    </row>
    <row r="7171" spans="1:19" ht="15.6" x14ac:dyDescent="0.3">
      <c r="A7171" t="s">
        <v>1399</v>
      </c>
      <c r="B7171" s="1">
        <v>42682</v>
      </c>
      <c r="C7171" s="1">
        <v>42682</v>
      </c>
      <c r="D7171">
        <f t="shared" si="448"/>
        <v>2016</v>
      </c>
      <c r="E7171" t="str">
        <f t="shared" si="449"/>
        <v>Nov</v>
      </c>
      <c r="F7171" t="s">
        <v>30</v>
      </c>
      <c r="G7171" t="s">
        <v>228</v>
      </c>
      <c r="H7171" s="2" t="s">
        <v>22</v>
      </c>
      <c r="I7171" t="s">
        <v>61</v>
      </c>
      <c r="J7171" t="s">
        <v>62</v>
      </c>
      <c r="K7171">
        <v>10024</v>
      </c>
      <c r="L7171" t="s">
        <v>54</v>
      </c>
      <c r="M7171" t="s">
        <v>6911</v>
      </c>
      <c r="N7171" t="s">
        <v>128</v>
      </c>
      <c r="O7171" t="s">
        <v>6816</v>
      </c>
      <c r="P7171" s="4">
        <v>67.150000000000006</v>
      </c>
      <c r="Q7171" s="4">
        <v>67.150000000000006</v>
      </c>
      <c r="R7171" s="4">
        <f t="shared" ref="R7171:R7234" si="450">P7171-Q7171</f>
        <v>0</v>
      </c>
      <c r="S7171" s="4">
        <f t="shared" ref="S7171:S7234" si="451">0.15*R7171</f>
        <v>0</v>
      </c>
    </row>
    <row r="7172" spans="1:19" x14ac:dyDescent="0.3">
      <c r="A7172" t="s">
        <v>6912</v>
      </c>
      <c r="B7172" s="1">
        <v>42326</v>
      </c>
      <c r="C7172" s="1">
        <v>42328</v>
      </c>
      <c r="D7172">
        <f t="shared" si="448"/>
        <v>2015</v>
      </c>
      <c r="E7172" t="str">
        <f t="shared" si="449"/>
        <v>Nov</v>
      </c>
      <c r="F7172" t="s">
        <v>67</v>
      </c>
      <c r="G7172" t="s">
        <v>880</v>
      </c>
      <c r="H7172" t="s">
        <v>51</v>
      </c>
      <c r="I7172" t="s">
        <v>1116</v>
      </c>
      <c r="J7172" t="s">
        <v>807</v>
      </c>
      <c r="K7172">
        <v>55407</v>
      </c>
      <c r="L7172" t="s">
        <v>25</v>
      </c>
      <c r="M7172" t="s">
        <v>6911</v>
      </c>
      <c r="N7172" t="s">
        <v>128</v>
      </c>
      <c r="O7172" t="s">
        <v>6816</v>
      </c>
      <c r="P7172" s="4">
        <v>67.150000000000006</v>
      </c>
      <c r="Q7172" s="4">
        <v>67.150000000000006</v>
      </c>
      <c r="R7172" s="4">
        <f t="shared" si="450"/>
        <v>0</v>
      </c>
      <c r="S7172" s="4">
        <f t="shared" si="451"/>
        <v>0</v>
      </c>
    </row>
    <row r="7173" spans="1:19" x14ac:dyDescent="0.3">
      <c r="A7173" t="s">
        <v>2618</v>
      </c>
      <c r="B7173" s="1">
        <v>43081</v>
      </c>
      <c r="C7173" s="1">
        <v>43087</v>
      </c>
      <c r="D7173">
        <f t="shared" si="448"/>
        <v>2017</v>
      </c>
      <c r="E7173" t="str">
        <f t="shared" si="449"/>
        <v>Dec</v>
      </c>
      <c r="F7173" t="s">
        <v>37</v>
      </c>
      <c r="G7173" t="s">
        <v>2442</v>
      </c>
      <c r="H7173" t="s">
        <v>51</v>
      </c>
      <c r="I7173" t="s">
        <v>648</v>
      </c>
      <c r="J7173" t="s">
        <v>89</v>
      </c>
      <c r="K7173">
        <v>49201</v>
      </c>
      <c r="L7173" t="s">
        <v>25</v>
      </c>
      <c r="M7173" t="s">
        <v>6911</v>
      </c>
      <c r="N7173" t="s">
        <v>128</v>
      </c>
      <c r="O7173" t="s">
        <v>6816</v>
      </c>
      <c r="P7173" s="4">
        <v>26.86</v>
      </c>
      <c r="Q7173" s="4">
        <v>26.86</v>
      </c>
      <c r="R7173" s="4">
        <f t="shared" si="450"/>
        <v>0</v>
      </c>
      <c r="S7173" s="4">
        <f t="shared" si="451"/>
        <v>0</v>
      </c>
    </row>
    <row r="7174" spans="1:19" x14ac:dyDescent="0.3">
      <c r="A7174" t="s">
        <v>2377</v>
      </c>
      <c r="B7174" s="1">
        <v>42082</v>
      </c>
      <c r="C7174" s="1">
        <v>42084</v>
      </c>
      <c r="D7174">
        <f t="shared" si="448"/>
        <v>2015</v>
      </c>
      <c r="E7174" t="str">
        <f t="shared" si="449"/>
        <v>Mar</v>
      </c>
      <c r="F7174" t="s">
        <v>20</v>
      </c>
      <c r="G7174" t="s">
        <v>930</v>
      </c>
      <c r="H7174" t="s">
        <v>22</v>
      </c>
      <c r="I7174" t="s">
        <v>1340</v>
      </c>
      <c r="J7174" t="s">
        <v>79</v>
      </c>
      <c r="K7174">
        <v>33801</v>
      </c>
      <c r="L7174" t="s">
        <v>44</v>
      </c>
      <c r="M7174" t="s">
        <v>6913</v>
      </c>
      <c r="N7174" t="s">
        <v>128</v>
      </c>
      <c r="O7174" t="s">
        <v>6816</v>
      </c>
      <c r="P7174" s="4">
        <v>26.16</v>
      </c>
      <c r="Q7174" s="4">
        <v>26.16</v>
      </c>
      <c r="R7174" s="4">
        <f t="shared" si="450"/>
        <v>0</v>
      </c>
      <c r="S7174" s="4">
        <f t="shared" si="451"/>
        <v>0</v>
      </c>
    </row>
    <row r="7175" spans="1:19" ht="15.6" x14ac:dyDescent="0.3">
      <c r="A7175" t="s">
        <v>134</v>
      </c>
      <c r="B7175" s="1">
        <v>42694</v>
      </c>
      <c r="C7175" s="1">
        <v>42701</v>
      </c>
      <c r="D7175">
        <f t="shared" si="448"/>
        <v>2016</v>
      </c>
      <c r="E7175" t="str">
        <f t="shared" si="449"/>
        <v>Nov</v>
      </c>
      <c r="F7175" t="s">
        <v>37</v>
      </c>
      <c r="G7175" t="s">
        <v>135</v>
      </c>
      <c r="H7175" s="2" t="s">
        <v>22</v>
      </c>
      <c r="I7175" t="s">
        <v>136</v>
      </c>
      <c r="J7175" t="s">
        <v>79</v>
      </c>
      <c r="K7175">
        <v>33180</v>
      </c>
      <c r="L7175" t="s">
        <v>44</v>
      </c>
      <c r="M7175" t="s">
        <v>6913</v>
      </c>
      <c r="N7175" t="s">
        <v>128</v>
      </c>
      <c r="O7175" t="s">
        <v>6816</v>
      </c>
      <c r="P7175" s="4">
        <v>17.440000000000001</v>
      </c>
      <c r="Q7175" s="4">
        <v>18</v>
      </c>
      <c r="R7175" s="4">
        <f t="shared" si="450"/>
        <v>-0.55999999999999872</v>
      </c>
      <c r="S7175" s="4">
        <f t="shared" si="451"/>
        <v>-8.3999999999999811E-2</v>
      </c>
    </row>
    <row r="7176" spans="1:19" x14ac:dyDescent="0.3">
      <c r="A7176" t="s">
        <v>3109</v>
      </c>
      <c r="B7176" s="1">
        <v>43456</v>
      </c>
      <c r="C7176" s="1">
        <v>43462</v>
      </c>
      <c r="D7176">
        <f t="shared" si="448"/>
        <v>2018</v>
      </c>
      <c r="E7176" t="str">
        <f t="shared" si="449"/>
        <v>Dec</v>
      </c>
      <c r="F7176" t="s">
        <v>37</v>
      </c>
      <c r="G7176" t="s">
        <v>3110</v>
      </c>
      <c r="H7176" t="s">
        <v>22</v>
      </c>
      <c r="I7176" t="s">
        <v>648</v>
      </c>
      <c r="J7176" t="s">
        <v>250</v>
      </c>
      <c r="K7176">
        <v>38301</v>
      </c>
      <c r="L7176" t="s">
        <v>44</v>
      </c>
      <c r="M7176" t="s">
        <v>6913</v>
      </c>
      <c r="N7176" t="s">
        <v>128</v>
      </c>
      <c r="O7176" t="s">
        <v>6816</v>
      </c>
      <c r="P7176" s="4">
        <v>26.16</v>
      </c>
      <c r="Q7176" s="4">
        <v>26.16</v>
      </c>
      <c r="R7176" s="4">
        <f t="shared" si="450"/>
        <v>0</v>
      </c>
      <c r="S7176" s="4">
        <f t="shared" si="451"/>
        <v>0</v>
      </c>
    </row>
    <row r="7177" spans="1:19" ht="15.6" x14ac:dyDescent="0.3">
      <c r="A7177" t="s">
        <v>6056</v>
      </c>
      <c r="B7177" s="1">
        <v>43345</v>
      </c>
      <c r="C7177" s="1">
        <v>43350</v>
      </c>
      <c r="D7177">
        <f t="shared" si="448"/>
        <v>2018</v>
      </c>
      <c r="E7177" t="str">
        <f t="shared" si="449"/>
        <v>Sep</v>
      </c>
      <c r="F7177" t="s">
        <v>67</v>
      </c>
      <c r="G7177" t="s">
        <v>1477</v>
      </c>
      <c r="H7177" s="2" t="s">
        <v>22</v>
      </c>
      <c r="I7177" t="s">
        <v>1134</v>
      </c>
      <c r="J7177" t="s">
        <v>310</v>
      </c>
      <c r="K7177">
        <v>6450</v>
      </c>
      <c r="L7177" t="s">
        <v>54</v>
      </c>
      <c r="M7177" t="s">
        <v>6913</v>
      </c>
      <c r="N7177" t="s">
        <v>128</v>
      </c>
      <c r="O7177" t="s">
        <v>6816</v>
      </c>
      <c r="P7177" s="4">
        <v>10.9</v>
      </c>
      <c r="Q7177" s="4">
        <v>18</v>
      </c>
      <c r="R7177" s="4">
        <f t="shared" si="450"/>
        <v>-7.1</v>
      </c>
      <c r="S7177" s="4">
        <f t="shared" si="451"/>
        <v>-1.0649999999999999</v>
      </c>
    </row>
    <row r="7178" spans="1:19" ht="15.6" x14ac:dyDescent="0.3">
      <c r="A7178" t="s">
        <v>2847</v>
      </c>
      <c r="B7178" s="1">
        <v>43392</v>
      </c>
      <c r="C7178" s="1">
        <v>43396</v>
      </c>
      <c r="D7178">
        <f t="shared" si="448"/>
        <v>2018</v>
      </c>
      <c r="E7178" t="str">
        <f t="shared" si="449"/>
        <v>Oct</v>
      </c>
      <c r="F7178" t="s">
        <v>37</v>
      </c>
      <c r="G7178" t="s">
        <v>613</v>
      </c>
      <c r="H7178" s="2" t="s">
        <v>22</v>
      </c>
      <c r="I7178" t="s">
        <v>1599</v>
      </c>
      <c r="J7178" t="s">
        <v>314</v>
      </c>
      <c r="K7178">
        <v>1841</v>
      </c>
      <c r="L7178" t="s">
        <v>54</v>
      </c>
      <c r="M7178" t="s">
        <v>6913</v>
      </c>
      <c r="N7178" t="s">
        <v>128</v>
      </c>
      <c r="O7178" t="s">
        <v>6816</v>
      </c>
      <c r="P7178" s="4">
        <v>32.700000000000003</v>
      </c>
      <c r="Q7178" s="4">
        <v>32.700000000000003</v>
      </c>
      <c r="R7178" s="4">
        <f t="shared" si="450"/>
        <v>0</v>
      </c>
      <c r="S7178" s="4">
        <f t="shared" si="451"/>
        <v>0</v>
      </c>
    </row>
    <row r="7179" spans="1:19" x14ac:dyDescent="0.3">
      <c r="A7179" t="s">
        <v>6914</v>
      </c>
      <c r="B7179" s="1">
        <v>42981</v>
      </c>
      <c r="C7179" s="1">
        <v>42988</v>
      </c>
      <c r="D7179">
        <f t="shared" si="448"/>
        <v>2017</v>
      </c>
      <c r="E7179" t="str">
        <f t="shared" si="449"/>
        <v>Sep</v>
      </c>
      <c r="F7179" t="s">
        <v>37</v>
      </c>
      <c r="G7179" t="s">
        <v>3542</v>
      </c>
      <c r="H7179" t="s">
        <v>51</v>
      </c>
      <c r="I7179" t="s">
        <v>6915</v>
      </c>
      <c r="J7179" t="s">
        <v>148</v>
      </c>
      <c r="K7179">
        <v>53186</v>
      </c>
      <c r="L7179" t="s">
        <v>25</v>
      </c>
      <c r="M7179" t="s">
        <v>6913</v>
      </c>
      <c r="N7179" t="s">
        <v>128</v>
      </c>
      <c r="O7179" t="s">
        <v>6816</v>
      </c>
      <c r="P7179" s="4">
        <v>54.5</v>
      </c>
      <c r="Q7179" s="4">
        <v>54.5</v>
      </c>
      <c r="R7179" s="4">
        <f t="shared" si="450"/>
        <v>0</v>
      </c>
      <c r="S7179" s="4">
        <f t="shared" si="451"/>
        <v>0</v>
      </c>
    </row>
    <row r="7180" spans="1:19" ht="15.6" x14ac:dyDescent="0.3">
      <c r="A7180" t="s">
        <v>2865</v>
      </c>
      <c r="B7180" s="1">
        <v>43163</v>
      </c>
      <c r="C7180" s="1">
        <v>43165</v>
      </c>
      <c r="D7180">
        <f t="shared" si="448"/>
        <v>2018</v>
      </c>
      <c r="E7180" t="str">
        <f t="shared" si="449"/>
        <v>Mar</v>
      </c>
      <c r="F7180" t="s">
        <v>67</v>
      </c>
      <c r="G7180" t="s">
        <v>1548</v>
      </c>
      <c r="H7180" s="2" t="s">
        <v>22</v>
      </c>
      <c r="I7180" t="s">
        <v>113</v>
      </c>
      <c r="J7180" t="s">
        <v>109</v>
      </c>
      <c r="K7180">
        <v>77095</v>
      </c>
      <c r="L7180" t="s">
        <v>25</v>
      </c>
      <c r="M7180" t="s">
        <v>6913</v>
      </c>
      <c r="N7180" t="s">
        <v>128</v>
      </c>
      <c r="O7180" t="s">
        <v>6816</v>
      </c>
      <c r="P7180" s="4">
        <v>8.7200000000000006</v>
      </c>
      <c r="Q7180" s="4">
        <v>18</v>
      </c>
      <c r="R7180" s="4">
        <f t="shared" si="450"/>
        <v>-9.2799999999999994</v>
      </c>
      <c r="S7180" s="4">
        <f t="shared" si="451"/>
        <v>-1.3919999999999999</v>
      </c>
    </row>
    <row r="7181" spans="1:19" x14ac:dyDescent="0.3">
      <c r="A7181" t="s">
        <v>1229</v>
      </c>
      <c r="B7181" s="1">
        <v>42070</v>
      </c>
      <c r="C7181" s="1">
        <v>42075</v>
      </c>
      <c r="D7181">
        <f t="shared" si="448"/>
        <v>2015</v>
      </c>
      <c r="E7181" t="str">
        <f t="shared" si="449"/>
        <v>Mar</v>
      </c>
      <c r="F7181" t="s">
        <v>37</v>
      </c>
      <c r="G7181" t="s">
        <v>220</v>
      </c>
      <c r="H7181" t="s">
        <v>51</v>
      </c>
      <c r="I7181" t="s">
        <v>69</v>
      </c>
      <c r="J7181" t="s">
        <v>70</v>
      </c>
      <c r="K7181">
        <v>98103</v>
      </c>
      <c r="L7181" t="s">
        <v>34</v>
      </c>
      <c r="M7181" t="s">
        <v>6916</v>
      </c>
      <c r="N7181" t="s">
        <v>128</v>
      </c>
      <c r="O7181" t="s">
        <v>6816</v>
      </c>
      <c r="P7181" s="4">
        <v>204.9</v>
      </c>
      <c r="Q7181" s="4">
        <v>50</v>
      </c>
      <c r="R7181" s="4">
        <f t="shared" si="450"/>
        <v>154.9</v>
      </c>
      <c r="S7181" s="4">
        <f t="shared" si="451"/>
        <v>23.234999999999999</v>
      </c>
    </row>
    <row r="7182" spans="1:19" ht="15.6" x14ac:dyDescent="0.3">
      <c r="A7182" t="s">
        <v>6917</v>
      </c>
      <c r="B7182" s="1">
        <v>42655</v>
      </c>
      <c r="C7182" s="1">
        <v>42660</v>
      </c>
      <c r="D7182">
        <f t="shared" si="448"/>
        <v>2016</v>
      </c>
      <c r="E7182" t="str">
        <f t="shared" si="449"/>
        <v>Oct</v>
      </c>
      <c r="F7182" t="s">
        <v>37</v>
      </c>
      <c r="G7182" t="s">
        <v>104</v>
      </c>
      <c r="H7182" s="2" t="s">
        <v>22</v>
      </c>
      <c r="I7182" t="s">
        <v>69</v>
      </c>
      <c r="J7182" t="s">
        <v>70</v>
      </c>
      <c r="K7182">
        <v>98103</v>
      </c>
      <c r="L7182" t="s">
        <v>34</v>
      </c>
      <c r="M7182" t="s">
        <v>6916</v>
      </c>
      <c r="N7182" t="s">
        <v>128</v>
      </c>
      <c r="O7182" t="s">
        <v>6816</v>
      </c>
      <c r="P7182" s="4">
        <v>81.96</v>
      </c>
      <c r="Q7182" s="4">
        <v>81.96</v>
      </c>
      <c r="R7182" s="4">
        <f t="shared" si="450"/>
        <v>0</v>
      </c>
      <c r="S7182" s="4">
        <f t="shared" si="451"/>
        <v>0</v>
      </c>
    </row>
    <row r="7183" spans="1:19" ht="15.6" x14ac:dyDescent="0.3">
      <c r="A7183" t="s">
        <v>3125</v>
      </c>
      <c r="B7183" s="1">
        <v>42297</v>
      </c>
      <c r="C7183" s="1">
        <v>42300</v>
      </c>
      <c r="D7183">
        <f t="shared" si="448"/>
        <v>2015</v>
      </c>
      <c r="E7183" t="str">
        <f t="shared" si="449"/>
        <v>Oct</v>
      </c>
      <c r="F7183" t="s">
        <v>20</v>
      </c>
      <c r="G7183" t="s">
        <v>1678</v>
      </c>
      <c r="H7183" s="2" t="s">
        <v>22</v>
      </c>
      <c r="I7183" t="s">
        <v>712</v>
      </c>
      <c r="J7183" t="s">
        <v>250</v>
      </c>
      <c r="K7183">
        <v>37918</v>
      </c>
      <c r="L7183" t="s">
        <v>44</v>
      </c>
      <c r="M7183" t="s">
        <v>6916</v>
      </c>
      <c r="N7183" t="s">
        <v>128</v>
      </c>
      <c r="O7183" t="s">
        <v>6816</v>
      </c>
      <c r="P7183" s="4">
        <v>98.352000000000004</v>
      </c>
      <c r="Q7183" s="4">
        <v>98.352000000000004</v>
      </c>
      <c r="R7183" s="4">
        <f t="shared" si="450"/>
        <v>0</v>
      </c>
      <c r="S7183" s="4">
        <f t="shared" si="451"/>
        <v>0</v>
      </c>
    </row>
    <row r="7184" spans="1:19" ht="15.6" x14ac:dyDescent="0.3">
      <c r="A7184" t="s">
        <v>1392</v>
      </c>
      <c r="B7184" s="1">
        <v>43358</v>
      </c>
      <c r="C7184" s="1">
        <v>43362</v>
      </c>
      <c r="D7184">
        <f t="shared" si="448"/>
        <v>2018</v>
      </c>
      <c r="E7184" t="str">
        <f t="shared" si="449"/>
        <v>Sep</v>
      </c>
      <c r="F7184" t="s">
        <v>37</v>
      </c>
      <c r="G7184" t="s">
        <v>1393</v>
      </c>
      <c r="H7184" s="2" t="s">
        <v>22</v>
      </c>
      <c r="I7184" t="s">
        <v>419</v>
      </c>
      <c r="J7184" t="s">
        <v>144</v>
      </c>
      <c r="K7184">
        <v>8701</v>
      </c>
      <c r="L7184" t="s">
        <v>54</v>
      </c>
      <c r="M7184" t="s">
        <v>6916</v>
      </c>
      <c r="N7184" t="s">
        <v>128</v>
      </c>
      <c r="O7184" t="s">
        <v>6816</v>
      </c>
      <c r="P7184" s="4">
        <v>81.96</v>
      </c>
      <c r="Q7184" s="4">
        <v>81.96</v>
      </c>
      <c r="R7184" s="4">
        <f t="shared" si="450"/>
        <v>0</v>
      </c>
      <c r="S7184" s="4">
        <f t="shared" si="451"/>
        <v>0</v>
      </c>
    </row>
    <row r="7185" spans="1:19" x14ac:dyDescent="0.3">
      <c r="A7185" t="s">
        <v>638</v>
      </c>
      <c r="B7185" s="1">
        <v>42986</v>
      </c>
      <c r="C7185" s="1">
        <v>42988</v>
      </c>
      <c r="D7185">
        <f t="shared" si="448"/>
        <v>2017</v>
      </c>
      <c r="E7185" t="str">
        <f t="shared" si="449"/>
        <v>Sep</v>
      </c>
      <c r="F7185" t="s">
        <v>67</v>
      </c>
      <c r="G7185" t="s">
        <v>639</v>
      </c>
      <c r="H7185" t="s">
        <v>51</v>
      </c>
      <c r="I7185" t="s">
        <v>113</v>
      </c>
      <c r="J7185" t="s">
        <v>109</v>
      </c>
      <c r="K7185">
        <v>77036</v>
      </c>
      <c r="L7185" t="s">
        <v>25</v>
      </c>
      <c r="M7185" t="s">
        <v>6916</v>
      </c>
      <c r="N7185" t="s">
        <v>128</v>
      </c>
      <c r="O7185" t="s">
        <v>6816</v>
      </c>
      <c r="P7185" s="4">
        <v>131.136</v>
      </c>
      <c r="Q7185" s="4">
        <v>131.136</v>
      </c>
      <c r="R7185" s="4">
        <f t="shared" si="450"/>
        <v>0</v>
      </c>
      <c r="S7185" s="4">
        <f t="shared" si="451"/>
        <v>0</v>
      </c>
    </row>
    <row r="7186" spans="1:19" ht="15.6" x14ac:dyDescent="0.3">
      <c r="A7186" t="s">
        <v>2838</v>
      </c>
      <c r="B7186" s="1">
        <v>42264</v>
      </c>
      <c r="C7186" s="1">
        <v>42268</v>
      </c>
      <c r="D7186">
        <f t="shared" si="448"/>
        <v>2015</v>
      </c>
      <c r="E7186" t="str">
        <f t="shared" si="449"/>
        <v>Sep</v>
      </c>
      <c r="F7186" t="s">
        <v>37</v>
      </c>
      <c r="G7186" t="s">
        <v>1714</v>
      </c>
      <c r="H7186" s="2" t="s">
        <v>22</v>
      </c>
      <c r="I7186" t="s">
        <v>69</v>
      </c>
      <c r="J7186" t="s">
        <v>70</v>
      </c>
      <c r="K7186">
        <v>98103</v>
      </c>
      <c r="L7186" t="s">
        <v>34</v>
      </c>
      <c r="M7186" t="s">
        <v>6918</v>
      </c>
      <c r="N7186" t="s">
        <v>128</v>
      </c>
      <c r="O7186" t="s">
        <v>6816</v>
      </c>
      <c r="P7186" s="4">
        <v>57.93</v>
      </c>
      <c r="Q7186" s="4">
        <v>57.93</v>
      </c>
      <c r="R7186" s="4">
        <f t="shared" si="450"/>
        <v>0</v>
      </c>
      <c r="S7186" s="4">
        <f t="shared" si="451"/>
        <v>0</v>
      </c>
    </row>
    <row r="7187" spans="1:19" ht="15.6" x14ac:dyDescent="0.3">
      <c r="A7187" t="s">
        <v>6919</v>
      </c>
      <c r="B7187" s="1">
        <v>42645</v>
      </c>
      <c r="C7187" s="1">
        <v>42650</v>
      </c>
      <c r="D7187">
        <f t="shared" si="448"/>
        <v>2016</v>
      </c>
      <c r="E7187" t="str">
        <f t="shared" si="449"/>
        <v>Oct</v>
      </c>
      <c r="F7187" t="s">
        <v>67</v>
      </c>
      <c r="G7187" t="s">
        <v>2715</v>
      </c>
      <c r="H7187" s="2" t="s">
        <v>22</v>
      </c>
      <c r="I7187" t="s">
        <v>47</v>
      </c>
      <c r="J7187" t="s">
        <v>33</v>
      </c>
      <c r="K7187">
        <v>90045</v>
      </c>
      <c r="L7187" t="s">
        <v>34</v>
      </c>
      <c r="M7187" t="s">
        <v>6918</v>
      </c>
      <c r="N7187" t="s">
        <v>128</v>
      </c>
      <c r="O7187" t="s">
        <v>6816</v>
      </c>
      <c r="P7187" s="4">
        <v>270.33999999999997</v>
      </c>
      <c r="Q7187" s="4">
        <v>270.33999999999997</v>
      </c>
      <c r="R7187" s="4">
        <f t="shared" si="450"/>
        <v>0</v>
      </c>
      <c r="S7187" s="4">
        <f t="shared" si="451"/>
        <v>0</v>
      </c>
    </row>
    <row r="7188" spans="1:19" ht="15.6" x14ac:dyDescent="0.3">
      <c r="A7188" t="s">
        <v>6920</v>
      </c>
      <c r="B7188" s="1">
        <v>42410</v>
      </c>
      <c r="C7188" s="1">
        <v>42414</v>
      </c>
      <c r="D7188">
        <f t="shared" si="448"/>
        <v>2016</v>
      </c>
      <c r="E7188" t="str">
        <f t="shared" si="449"/>
        <v>Feb</v>
      </c>
      <c r="F7188" t="s">
        <v>67</v>
      </c>
      <c r="G7188" t="s">
        <v>1776</v>
      </c>
      <c r="H7188" s="2" t="s">
        <v>22</v>
      </c>
      <c r="I7188" t="s">
        <v>100</v>
      </c>
      <c r="J7188" t="s">
        <v>101</v>
      </c>
      <c r="K7188">
        <v>19143</v>
      </c>
      <c r="L7188" t="s">
        <v>54</v>
      </c>
      <c r="M7188" t="s">
        <v>6918</v>
      </c>
      <c r="N7188" t="s">
        <v>128</v>
      </c>
      <c r="O7188" t="s">
        <v>6816</v>
      </c>
      <c r="P7188" s="4">
        <v>77.239999999999995</v>
      </c>
      <c r="Q7188" s="4">
        <v>77.239999999999995</v>
      </c>
      <c r="R7188" s="4">
        <f t="shared" si="450"/>
        <v>0</v>
      </c>
      <c r="S7188" s="4">
        <f t="shared" si="451"/>
        <v>0</v>
      </c>
    </row>
    <row r="7189" spans="1:19" ht="15.6" x14ac:dyDescent="0.3">
      <c r="A7189" t="s">
        <v>6921</v>
      </c>
      <c r="B7189" s="1">
        <v>43358</v>
      </c>
      <c r="C7189" s="1">
        <v>43364</v>
      </c>
      <c r="D7189">
        <f t="shared" si="448"/>
        <v>2018</v>
      </c>
      <c r="E7189" t="str">
        <f t="shared" si="449"/>
        <v>Sep</v>
      </c>
      <c r="F7189" t="s">
        <v>37</v>
      </c>
      <c r="G7189" t="s">
        <v>2025</v>
      </c>
      <c r="H7189" s="2" t="s">
        <v>22</v>
      </c>
      <c r="I7189" t="s">
        <v>2689</v>
      </c>
      <c r="J7189" t="s">
        <v>310</v>
      </c>
      <c r="K7189">
        <v>6708</v>
      </c>
      <c r="L7189" t="s">
        <v>54</v>
      </c>
      <c r="M7189" t="s">
        <v>6918</v>
      </c>
      <c r="N7189" t="s">
        <v>128</v>
      </c>
      <c r="O7189" t="s">
        <v>6816</v>
      </c>
      <c r="P7189" s="4">
        <v>38.619999999999997</v>
      </c>
      <c r="Q7189" s="4">
        <v>38.619999999999997</v>
      </c>
      <c r="R7189" s="4">
        <f t="shared" si="450"/>
        <v>0</v>
      </c>
      <c r="S7189" s="4">
        <f t="shared" si="451"/>
        <v>0</v>
      </c>
    </row>
    <row r="7190" spans="1:19" ht="15.6" x14ac:dyDescent="0.3">
      <c r="A7190" t="s">
        <v>6922</v>
      </c>
      <c r="B7190" s="1">
        <v>42581</v>
      </c>
      <c r="C7190" s="1">
        <v>42585</v>
      </c>
      <c r="D7190">
        <f t="shared" si="448"/>
        <v>2016</v>
      </c>
      <c r="E7190" t="str">
        <f t="shared" si="449"/>
        <v>Jul</v>
      </c>
      <c r="F7190" t="s">
        <v>67</v>
      </c>
      <c r="G7190" t="s">
        <v>164</v>
      </c>
      <c r="H7190" s="2" t="s">
        <v>22</v>
      </c>
      <c r="I7190" t="s">
        <v>113</v>
      </c>
      <c r="J7190" t="s">
        <v>109</v>
      </c>
      <c r="K7190">
        <v>77041</v>
      </c>
      <c r="L7190" t="s">
        <v>25</v>
      </c>
      <c r="M7190" t="s">
        <v>6918</v>
      </c>
      <c r="N7190" t="s">
        <v>128</v>
      </c>
      <c r="O7190" t="s">
        <v>6816</v>
      </c>
      <c r="P7190" s="4">
        <v>61.792000000000002</v>
      </c>
      <c r="Q7190" s="4">
        <v>61.792000000000002</v>
      </c>
      <c r="R7190" s="4">
        <f t="shared" si="450"/>
        <v>0</v>
      </c>
      <c r="S7190" s="4">
        <f t="shared" si="451"/>
        <v>0</v>
      </c>
    </row>
    <row r="7191" spans="1:19" x14ac:dyDescent="0.3">
      <c r="A7191" t="s">
        <v>6923</v>
      </c>
      <c r="B7191" s="1">
        <v>42715</v>
      </c>
      <c r="C7191" s="1">
        <v>42715</v>
      </c>
      <c r="D7191">
        <f t="shared" si="448"/>
        <v>2016</v>
      </c>
      <c r="E7191" t="str">
        <f t="shared" si="449"/>
        <v>Dec</v>
      </c>
      <c r="F7191" t="s">
        <v>30</v>
      </c>
      <c r="G7191" t="s">
        <v>4098</v>
      </c>
      <c r="H7191" t="s">
        <v>51</v>
      </c>
      <c r="I7191" t="s">
        <v>113</v>
      </c>
      <c r="J7191" t="s">
        <v>109</v>
      </c>
      <c r="K7191">
        <v>77041</v>
      </c>
      <c r="L7191" t="s">
        <v>25</v>
      </c>
      <c r="M7191" t="s">
        <v>6918</v>
      </c>
      <c r="N7191" t="s">
        <v>128</v>
      </c>
      <c r="O7191" t="s">
        <v>6816</v>
      </c>
      <c r="P7191" s="4">
        <v>46.344000000000001</v>
      </c>
      <c r="Q7191" s="4">
        <v>46.344000000000001</v>
      </c>
      <c r="R7191" s="4">
        <f t="shared" si="450"/>
        <v>0</v>
      </c>
      <c r="S7191" s="4">
        <f t="shared" si="451"/>
        <v>0</v>
      </c>
    </row>
    <row r="7192" spans="1:19" ht="15.6" x14ac:dyDescent="0.3">
      <c r="A7192" t="s">
        <v>438</v>
      </c>
      <c r="B7192" s="1">
        <v>43417</v>
      </c>
      <c r="C7192" s="1">
        <v>43423</v>
      </c>
      <c r="D7192">
        <f t="shared" si="448"/>
        <v>2018</v>
      </c>
      <c r="E7192" t="str">
        <f t="shared" si="449"/>
        <v>Nov</v>
      </c>
      <c r="F7192" t="s">
        <v>37</v>
      </c>
      <c r="G7192" t="s">
        <v>439</v>
      </c>
      <c r="H7192" s="2" t="s">
        <v>22</v>
      </c>
      <c r="I7192" t="s">
        <v>116</v>
      </c>
      <c r="J7192" t="s">
        <v>109</v>
      </c>
      <c r="K7192">
        <v>75220</v>
      </c>
      <c r="L7192" t="s">
        <v>25</v>
      </c>
      <c r="M7192" t="s">
        <v>6918</v>
      </c>
      <c r="N7192" t="s">
        <v>128</v>
      </c>
      <c r="O7192" t="s">
        <v>6816</v>
      </c>
      <c r="P7192" s="4">
        <v>61.792000000000002</v>
      </c>
      <c r="Q7192" s="4">
        <v>61.792000000000002</v>
      </c>
      <c r="R7192" s="4">
        <f t="shared" si="450"/>
        <v>0</v>
      </c>
      <c r="S7192" s="4">
        <f t="shared" si="451"/>
        <v>0</v>
      </c>
    </row>
    <row r="7193" spans="1:19" x14ac:dyDescent="0.3">
      <c r="A7193" t="s">
        <v>504</v>
      </c>
      <c r="B7193" s="1">
        <v>42324</v>
      </c>
      <c r="C7193" s="1">
        <v>42326</v>
      </c>
      <c r="D7193">
        <f t="shared" si="448"/>
        <v>2015</v>
      </c>
      <c r="E7193" t="str">
        <f t="shared" si="449"/>
        <v>Nov</v>
      </c>
      <c r="F7193" t="s">
        <v>20</v>
      </c>
      <c r="G7193" t="s">
        <v>505</v>
      </c>
      <c r="H7193" t="s">
        <v>51</v>
      </c>
      <c r="I7193" t="s">
        <v>47</v>
      </c>
      <c r="J7193" t="s">
        <v>33</v>
      </c>
      <c r="K7193">
        <v>90008</v>
      </c>
      <c r="L7193" t="s">
        <v>34</v>
      </c>
      <c r="M7193" t="s">
        <v>6924</v>
      </c>
      <c r="N7193" t="s">
        <v>128</v>
      </c>
      <c r="O7193" t="s">
        <v>6816</v>
      </c>
      <c r="P7193" s="4">
        <v>344.91</v>
      </c>
      <c r="Q7193" s="4">
        <f>P7193-75</f>
        <v>269.91000000000003</v>
      </c>
      <c r="R7193" s="4">
        <f t="shared" si="450"/>
        <v>75</v>
      </c>
      <c r="S7193" s="4">
        <f t="shared" si="451"/>
        <v>11.25</v>
      </c>
    </row>
    <row r="7194" spans="1:19" x14ac:dyDescent="0.3">
      <c r="A7194" t="s">
        <v>923</v>
      </c>
      <c r="B7194" s="1">
        <v>43417</v>
      </c>
      <c r="C7194" s="1">
        <v>43422</v>
      </c>
      <c r="D7194">
        <f t="shared" si="448"/>
        <v>2018</v>
      </c>
      <c r="E7194" t="str">
        <f t="shared" si="449"/>
        <v>Nov</v>
      </c>
      <c r="F7194" t="s">
        <v>37</v>
      </c>
      <c r="G7194" t="s">
        <v>732</v>
      </c>
      <c r="H7194" t="s">
        <v>51</v>
      </c>
      <c r="I7194" t="s">
        <v>69</v>
      </c>
      <c r="J7194" t="s">
        <v>70</v>
      </c>
      <c r="K7194">
        <v>98103</v>
      </c>
      <c r="L7194" t="s">
        <v>34</v>
      </c>
      <c r="M7194" t="s">
        <v>6924</v>
      </c>
      <c r="N7194" t="s">
        <v>128</v>
      </c>
      <c r="O7194" t="s">
        <v>6816</v>
      </c>
      <c r="P7194" s="4">
        <v>344.91</v>
      </c>
      <c r="Q7194" s="4">
        <f>P7194-75</f>
        <v>269.91000000000003</v>
      </c>
      <c r="R7194" s="4">
        <f t="shared" si="450"/>
        <v>75</v>
      </c>
      <c r="S7194" s="4">
        <f t="shared" si="451"/>
        <v>11.25</v>
      </c>
    </row>
    <row r="7195" spans="1:19" x14ac:dyDescent="0.3">
      <c r="A7195" t="s">
        <v>6925</v>
      </c>
      <c r="B7195" s="1">
        <v>42235</v>
      </c>
      <c r="C7195" s="1">
        <v>42239</v>
      </c>
      <c r="D7195">
        <f t="shared" si="448"/>
        <v>2015</v>
      </c>
      <c r="E7195" t="str">
        <f t="shared" si="449"/>
        <v>Aug</v>
      </c>
      <c r="F7195" t="s">
        <v>37</v>
      </c>
      <c r="G7195" t="s">
        <v>872</v>
      </c>
      <c r="H7195" t="s">
        <v>51</v>
      </c>
      <c r="I7195" t="s">
        <v>182</v>
      </c>
      <c r="J7195" t="s">
        <v>183</v>
      </c>
      <c r="K7195">
        <v>31907</v>
      </c>
      <c r="L7195" t="s">
        <v>44</v>
      </c>
      <c r="M7195" t="s">
        <v>6924</v>
      </c>
      <c r="N7195" t="s">
        <v>128</v>
      </c>
      <c r="O7195" t="s">
        <v>6816</v>
      </c>
      <c r="P7195" s="4">
        <v>344.91</v>
      </c>
      <c r="Q7195" s="4">
        <f>P7195-75</f>
        <v>269.91000000000003</v>
      </c>
      <c r="R7195" s="4">
        <f t="shared" si="450"/>
        <v>75</v>
      </c>
      <c r="S7195" s="4">
        <f t="shared" si="451"/>
        <v>11.25</v>
      </c>
    </row>
    <row r="7196" spans="1:19" x14ac:dyDescent="0.3">
      <c r="A7196" t="s">
        <v>4335</v>
      </c>
      <c r="B7196" s="1">
        <v>42844</v>
      </c>
      <c r="C7196" s="1">
        <v>42851</v>
      </c>
      <c r="D7196">
        <f t="shared" si="448"/>
        <v>2017</v>
      </c>
      <c r="E7196" t="str">
        <f t="shared" si="449"/>
        <v>Apr</v>
      </c>
      <c r="F7196" t="s">
        <v>37</v>
      </c>
      <c r="G7196" t="s">
        <v>1181</v>
      </c>
      <c r="H7196" t="s">
        <v>51</v>
      </c>
      <c r="I7196" t="s">
        <v>61</v>
      </c>
      <c r="J7196" t="s">
        <v>62</v>
      </c>
      <c r="K7196">
        <v>10035</v>
      </c>
      <c r="L7196" t="s">
        <v>54</v>
      </c>
      <c r="M7196" t="s">
        <v>6924</v>
      </c>
      <c r="N7196" t="s">
        <v>128</v>
      </c>
      <c r="O7196" t="s">
        <v>6816</v>
      </c>
      <c r="P7196" s="4">
        <v>459.88</v>
      </c>
      <c r="Q7196" s="4">
        <v>459.88</v>
      </c>
      <c r="R7196" s="4">
        <f t="shared" si="450"/>
        <v>0</v>
      </c>
      <c r="S7196" s="4">
        <f t="shared" si="451"/>
        <v>0</v>
      </c>
    </row>
    <row r="7197" spans="1:19" x14ac:dyDescent="0.3">
      <c r="A7197" t="s">
        <v>6480</v>
      </c>
      <c r="B7197" s="1">
        <v>43379</v>
      </c>
      <c r="C7197" s="1">
        <v>43385</v>
      </c>
      <c r="D7197">
        <f t="shared" si="448"/>
        <v>2018</v>
      </c>
      <c r="E7197" t="str">
        <f t="shared" si="449"/>
        <v>Oct</v>
      </c>
      <c r="F7197" t="s">
        <v>37</v>
      </c>
      <c r="G7197" t="s">
        <v>171</v>
      </c>
      <c r="H7197" t="s">
        <v>51</v>
      </c>
      <c r="I7197" t="s">
        <v>61</v>
      </c>
      <c r="J7197" t="s">
        <v>62</v>
      </c>
      <c r="K7197">
        <v>10035</v>
      </c>
      <c r="L7197" t="s">
        <v>54</v>
      </c>
      <c r="M7197" t="s">
        <v>6924</v>
      </c>
      <c r="N7197" t="s">
        <v>128</v>
      </c>
      <c r="O7197" t="s">
        <v>6816</v>
      </c>
      <c r="P7197" s="4">
        <v>344.91</v>
      </c>
      <c r="Q7197" s="4">
        <f>P7197-75</f>
        <v>269.91000000000003</v>
      </c>
      <c r="R7197" s="4">
        <f t="shared" si="450"/>
        <v>75</v>
      </c>
      <c r="S7197" s="4">
        <f t="shared" si="451"/>
        <v>11.25</v>
      </c>
    </row>
    <row r="7198" spans="1:19" ht="15.6" x14ac:dyDescent="0.3">
      <c r="A7198" t="s">
        <v>6247</v>
      </c>
      <c r="B7198" s="1">
        <v>42034</v>
      </c>
      <c r="C7198" s="1">
        <v>42039</v>
      </c>
      <c r="D7198">
        <f t="shared" si="448"/>
        <v>2015</v>
      </c>
      <c r="E7198" t="str">
        <f t="shared" si="449"/>
        <v>Jan</v>
      </c>
      <c r="F7198" t="s">
        <v>37</v>
      </c>
      <c r="G7198" t="s">
        <v>531</v>
      </c>
      <c r="H7198" s="2" t="s">
        <v>22</v>
      </c>
      <c r="I7198" t="s">
        <v>97</v>
      </c>
      <c r="J7198" t="s">
        <v>89</v>
      </c>
      <c r="K7198">
        <v>48234</v>
      </c>
      <c r="L7198" t="s">
        <v>25</v>
      </c>
      <c r="M7198" t="s">
        <v>6924</v>
      </c>
      <c r="N7198" t="s">
        <v>128</v>
      </c>
      <c r="O7198" t="s">
        <v>6816</v>
      </c>
      <c r="P7198" s="4">
        <v>229.94</v>
      </c>
      <c r="Q7198" s="4">
        <v>229.94</v>
      </c>
      <c r="R7198" s="4">
        <f t="shared" si="450"/>
        <v>0</v>
      </c>
      <c r="S7198" s="4">
        <f t="shared" si="451"/>
        <v>0</v>
      </c>
    </row>
    <row r="7199" spans="1:19" ht="15.6" x14ac:dyDescent="0.3">
      <c r="A7199" t="s">
        <v>4143</v>
      </c>
      <c r="B7199" s="1">
        <v>42099</v>
      </c>
      <c r="C7199" s="1">
        <v>42101</v>
      </c>
      <c r="D7199">
        <f t="shared" si="448"/>
        <v>2015</v>
      </c>
      <c r="E7199" t="str">
        <f t="shared" si="449"/>
        <v>Apr</v>
      </c>
      <c r="F7199" t="s">
        <v>67</v>
      </c>
      <c r="G7199" t="s">
        <v>1849</v>
      </c>
      <c r="H7199" s="2" t="s">
        <v>22</v>
      </c>
      <c r="I7199" t="s">
        <v>835</v>
      </c>
      <c r="J7199" t="s">
        <v>89</v>
      </c>
      <c r="K7199">
        <v>48127</v>
      </c>
      <c r="L7199" t="s">
        <v>25</v>
      </c>
      <c r="M7199" t="s">
        <v>6924</v>
      </c>
      <c r="N7199" t="s">
        <v>128</v>
      </c>
      <c r="O7199" t="s">
        <v>6816</v>
      </c>
      <c r="P7199" s="4">
        <v>689.82</v>
      </c>
      <c r="Q7199" s="4">
        <v>689.82</v>
      </c>
      <c r="R7199" s="4">
        <f t="shared" si="450"/>
        <v>0</v>
      </c>
      <c r="S7199" s="4">
        <f t="shared" si="451"/>
        <v>0</v>
      </c>
    </row>
    <row r="7200" spans="1:19" ht="15.6" x14ac:dyDescent="0.3">
      <c r="A7200" t="s">
        <v>1545</v>
      </c>
      <c r="B7200" s="1">
        <v>42255</v>
      </c>
      <c r="C7200" s="1">
        <v>42259</v>
      </c>
      <c r="D7200">
        <f t="shared" si="448"/>
        <v>2015</v>
      </c>
      <c r="E7200" t="str">
        <f t="shared" si="449"/>
        <v>Sep</v>
      </c>
      <c r="F7200" t="s">
        <v>37</v>
      </c>
      <c r="G7200" t="s">
        <v>1284</v>
      </c>
      <c r="H7200" s="2" t="s">
        <v>22</v>
      </c>
      <c r="I7200" t="s">
        <v>855</v>
      </c>
      <c r="J7200" t="s">
        <v>109</v>
      </c>
      <c r="K7200">
        <v>78207</v>
      </c>
      <c r="L7200" t="s">
        <v>25</v>
      </c>
      <c r="M7200" t="s">
        <v>6924</v>
      </c>
      <c r="N7200" t="s">
        <v>128</v>
      </c>
      <c r="O7200" t="s">
        <v>6816</v>
      </c>
      <c r="P7200" s="4">
        <v>275.928</v>
      </c>
      <c r="Q7200" s="4">
        <v>275.928</v>
      </c>
      <c r="R7200" s="4">
        <f t="shared" si="450"/>
        <v>0</v>
      </c>
      <c r="S7200" s="4">
        <f t="shared" si="451"/>
        <v>0</v>
      </c>
    </row>
    <row r="7201" spans="1:19" ht="15.6" x14ac:dyDescent="0.3">
      <c r="A7201" t="s">
        <v>4694</v>
      </c>
      <c r="B7201" s="1">
        <v>42346</v>
      </c>
      <c r="C7201" s="1">
        <v>42351</v>
      </c>
      <c r="D7201">
        <f t="shared" si="448"/>
        <v>2015</v>
      </c>
      <c r="E7201" t="str">
        <f t="shared" si="449"/>
        <v>Dec</v>
      </c>
      <c r="F7201" t="s">
        <v>37</v>
      </c>
      <c r="G7201" t="s">
        <v>68</v>
      </c>
      <c r="H7201" s="2" t="s">
        <v>22</v>
      </c>
      <c r="I7201" t="s">
        <v>431</v>
      </c>
      <c r="J7201" t="s">
        <v>242</v>
      </c>
      <c r="K7201">
        <v>97301</v>
      </c>
      <c r="L7201" t="s">
        <v>34</v>
      </c>
      <c r="M7201" t="s">
        <v>6926</v>
      </c>
      <c r="N7201" t="s">
        <v>128</v>
      </c>
      <c r="O7201" t="s">
        <v>6816</v>
      </c>
      <c r="P7201" s="4">
        <v>39.072000000000003</v>
      </c>
      <c r="Q7201" s="4">
        <v>39.072000000000003</v>
      </c>
      <c r="R7201" s="4">
        <f t="shared" si="450"/>
        <v>0</v>
      </c>
      <c r="S7201" s="4">
        <f t="shared" si="451"/>
        <v>0</v>
      </c>
    </row>
    <row r="7202" spans="1:19" ht="15.6" x14ac:dyDescent="0.3">
      <c r="A7202" t="s">
        <v>6927</v>
      </c>
      <c r="B7202" s="1">
        <v>43351</v>
      </c>
      <c r="C7202" s="1">
        <v>43356</v>
      </c>
      <c r="D7202">
        <f t="shared" si="448"/>
        <v>2018</v>
      </c>
      <c r="E7202" t="str">
        <f t="shared" si="449"/>
        <v>Sep</v>
      </c>
      <c r="F7202" t="s">
        <v>67</v>
      </c>
      <c r="G7202" t="s">
        <v>3567</v>
      </c>
      <c r="H7202" s="2" t="s">
        <v>22</v>
      </c>
      <c r="I7202" t="s">
        <v>61</v>
      </c>
      <c r="J7202" t="s">
        <v>62</v>
      </c>
      <c r="K7202">
        <v>10024</v>
      </c>
      <c r="L7202" t="s">
        <v>54</v>
      </c>
      <c r="M7202" t="s">
        <v>6926</v>
      </c>
      <c r="N7202" t="s">
        <v>128</v>
      </c>
      <c r="O7202" t="s">
        <v>6816</v>
      </c>
      <c r="P7202" s="4">
        <v>65.12</v>
      </c>
      <c r="Q7202" s="4">
        <v>65.12</v>
      </c>
      <c r="R7202" s="4">
        <f t="shared" si="450"/>
        <v>0</v>
      </c>
      <c r="S7202" s="4">
        <f t="shared" si="451"/>
        <v>0</v>
      </c>
    </row>
    <row r="7203" spans="1:19" ht="15.6" x14ac:dyDescent="0.3">
      <c r="A7203" t="s">
        <v>6928</v>
      </c>
      <c r="B7203" s="1">
        <v>42099</v>
      </c>
      <c r="C7203" s="1">
        <v>42101</v>
      </c>
      <c r="D7203">
        <f t="shared" si="448"/>
        <v>2015</v>
      </c>
      <c r="E7203" t="str">
        <f t="shared" si="449"/>
        <v>Apr</v>
      </c>
      <c r="F7203" t="s">
        <v>20</v>
      </c>
      <c r="G7203" t="s">
        <v>2748</v>
      </c>
      <c r="H7203" s="2" t="s">
        <v>22</v>
      </c>
      <c r="I7203" t="s">
        <v>720</v>
      </c>
      <c r="J7203" t="s">
        <v>24</v>
      </c>
      <c r="K7203">
        <v>62521</v>
      </c>
      <c r="L7203" t="s">
        <v>25</v>
      </c>
      <c r="M7203" t="s">
        <v>6926</v>
      </c>
      <c r="N7203" t="s">
        <v>128</v>
      </c>
      <c r="O7203" t="s">
        <v>6816</v>
      </c>
      <c r="P7203" s="4">
        <v>52.095999999999997</v>
      </c>
      <c r="Q7203" s="4">
        <v>52.095999999999997</v>
      </c>
      <c r="R7203" s="4">
        <f t="shared" si="450"/>
        <v>0</v>
      </c>
      <c r="S7203" s="4">
        <f t="shared" si="451"/>
        <v>0</v>
      </c>
    </row>
    <row r="7204" spans="1:19" ht="15.6" x14ac:dyDescent="0.3">
      <c r="A7204" t="s">
        <v>6929</v>
      </c>
      <c r="B7204" s="1">
        <v>43188</v>
      </c>
      <c r="C7204" s="1">
        <v>43192</v>
      </c>
      <c r="D7204">
        <f t="shared" si="448"/>
        <v>2018</v>
      </c>
      <c r="E7204" t="str">
        <f t="shared" si="449"/>
        <v>Mar</v>
      </c>
      <c r="F7204" t="s">
        <v>67</v>
      </c>
      <c r="G7204" t="s">
        <v>126</v>
      </c>
      <c r="H7204" s="2" t="s">
        <v>22</v>
      </c>
      <c r="I7204" t="s">
        <v>42</v>
      </c>
      <c r="J7204" t="s">
        <v>653</v>
      </c>
      <c r="K7204">
        <v>47905</v>
      </c>
      <c r="L7204" t="s">
        <v>25</v>
      </c>
      <c r="M7204" t="s">
        <v>6926</v>
      </c>
      <c r="N7204" t="s">
        <v>128</v>
      </c>
      <c r="O7204" t="s">
        <v>6816</v>
      </c>
      <c r="P7204" s="4">
        <v>81.400000000000006</v>
      </c>
      <c r="Q7204" s="4">
        <v>81.400000000000006</v>
      </c>
      <c r="R7204" s="4">
        <f t="shared" si="450"/>
        <v>0</v>
      </c>
      <c r="S7204" s="4">
        <f t="shared" si="451"/>
        <v>0</v>
      </c>
    </row>
    <row r="7205" spans="1:19" ht="15.6" x14ac:dyDescent="0.3">
      <c r="A7205" t="s">
        <v>6930</v>
      </c>
      <c r="B7205" s="1">
        <v>43451</v>
      </c>
      <c r="C7205" s="1">
        <v>43455</v>
      </c>
      <c r="D7205">
        <f t="shared" si="448"/>
        <v>2018</v>
      </c>
      <c r="E7205" t="str">
        <f t="shared" si="449"/>
        <v>Dec</v>
      </c>
      <c r="F7205" t="s">
        <v>37</v>
      </c>
      <c r="G7205" t="s">
        <v>1366</v>
      </c>
      <c r="H7205" s="2" t="s">
        <v>22</v>
      </c>
      <c r="I7205" t="s">
        <v>447</v>
      </c>
      <c r="J7205" t="s">
        <v>148</v>
      </c>
      <c r="K7205">
        <v>54703</v>
      </c>
      <c r="L7205" t="s">
        <v>25</v>
      </c>
      <c r="M7205" t="s">
        <v>6926</v>
      </c>
      <c r="N7205" t="s">
        <v>128</v>
      </c>
      <c r="O7205" t="s">
        <v>6816</v>
      </c>
      <c r="P7205" s="4">
        <v>32.56</v>
      </c>
      <c r="Q7205" s="4">
        <v>32.56</v>
      </c>
      <c r="R7205" s="4">
        <f t="shared" si="450"/>
        <v>0</v>
      </c>
      <c r="S7205" s="4">
        <f t="shared" si="451"/>
        <v>0</v>
      </c>
    </row>
    <row r="7206" spans="1:19" ht="15.6" x14ac:dyDescent="0.3">
      <c r="A7206" t="s">
        <v>6931</v>
      </c>
      <c r="B7206" s="1">
        <v>42260</v>
      </c>
      <c r="C7206" s="1">
        <v>42264</v>
      </c>
      <c r="D7206">
        <f t="shared" si="448"/>
        <v>2015</v>
      </c>
      <c r="E7206" t="str">
        <f t="shared" si="449"/>
        <v>Sep</v>
      </c>
      <c r="F7206" t="s">
        <v>37</v>
      </c>
      <c r="G7206" t="s">
        <v>1623</v>
      </c>
      <c r="H7206" s="2" t="s">
        <v>22</v>
      </c>
      <c r="I7206" t="s">
        <v>1368</v>
      </c>
      <c r="J7206" t="s">
        <v>178</v>
      </c>
      <c r="K7206">
        <v>85281</v>
      </c>
      <c r="L7206" t="s">
        <v>34</v>
      </c>
      <c r="M7206" t="s">
        <v>6932</v>
      </c>
      <c r="N7206" t="s">
        <v>128</v>
      </c>
      <c r="O7206" t="s">
        <v>6816</v>
      </c>
      <c r="P7206" s="4">
        <v>79.400000000000006</v>
      </c>
      <c r="Q7206" s="4">
        <v>100</v>
      </c>
      <c r="R7206" s="4">
        <f t="shared" si="450"/>
        <v>-20.599999999999994</v>
      </c>
      <c r="S7206" s="4">
        <f t="shared" si="451"/>
        <v>-3.089999999999999</v>
      </c>
    </row>
    <row r="7207" spans="1:19" ht="15.6" x14ac:dyDescent="0.3">
      <c r="A7207" t="s">
        <v>6238</v>
      </c>
      <c r="B7207" s="1">
        <v>42334</v>
      </c>
      <c r="C7207" s="1">
        <v>42340</v>
      </c>
      <c r="D7207">
        <f t="shared" si="448"/>
        <v>2015</v>
      </c>
      <c r="E7207" t="str">
        <f t="shared" si="449"/>
        <v>Nov</v>
      </c>
      <c r="F7207" t="s">
        <v>37</v>
      </c>
      <c r="G7207" t="s">
        <v>323</v>
      </c>
      <c r="H7207" s="2" t="s">
        <v>22</v>
      </c>
      <c r="I7207" t="s">
        <v>1972</v>
      </c>
      <c r="J7207" t="s">
        <v>242</v>
      </c>
      <c r="K7207">
        <v>97224</v>
      </c>
      <c r="L7207" t="s">
        <v>34</v>
      </c>
      <c r="M7207" t="s">
        <v>6933</v>
      </c>
      <c r="N7207" t="s">
        <v>128</v>
      </c>
      <c r="O7207" t="s">
        <v>6816</v>
      </c>
      <c r="P7207" s="4">
        <v>669.08</v>
      </c>
      <c r="Q7207" s="4">
        <v>669.08</v>
      </c>
      <c r="R7207" s="4">
        <f t="shared" si="450"/>
        <v>0</v>
      </c>
      <c r="S7207" s="4">
        <f t="shared" si="451"/>
        <v>0</v>
      </c>
    </row>
    <row r="7208" spans="1:19" x14ac:dyDescent="0.3">
      <c r="A7208" t="s">
        <v>6934</v>
      </c>
      <c r="B7208" s="1">
        <v>43458</v>
      </c>
      <c r="C7208" s="1">
        <v>43465</v>
      </c>
      <c r="D7208">
        <f t="shared" si="448"/>
        <v>2018</v>
      </c>
      <c r="E7208" t="str">
        <f t="shared" si="449"/>
        <v>Dec</v>
      </c>
      <c r="F7208" t="s">
        <v>37</v>
      </c>
      <c r="G7208" t="s">
        <v>4043</v>
      </c>
      <c r="H7208" t="s">
        <v>51</v>
      </c>
      <c r="I7208" t="s">
        <v>69</v>
      </c>
      <c r="J7208" t="s">
        <v>70</v>
      </c>
      <c r="K7208">
        <v>98105</v>
      </c>
      <c r="L7208" t="s">
        <v>34</v>
      </c>
      <c r="M7208" t="s">
        <v>6933</v>
      </c>
      <c r="N7208" t="s">
        <v>128</v>
      </c>
      <c r="O7208" t="s">
        <v>6816</v>
      </c>
      <c r="P7208" s="4">
        <v>1003.62</v>
      </c>
      <c r="Q7208" s="4">
        <v>1003.62</v>
      </c>
      <c r="R7208" s="4">
        <f t="shared" si="450"/>
        <v>0</v>
      </c>
      <c r="S7208" s="4">
        <f t="shared" si="451"/>
        <v>0</v>
      </c>
    </row>
    <row r="7209" spans="1:19" x14ac:dyDescent="0.3">
      <c r="A7209" t="s">
        <v>4369</v>
      </c>
      <c r="B7209" s="1">
        <v>43199</v>
      </c>
      <c r="C7209" s="1">
        <v>43201</v>
      </c>
      <c r="D7209">
        <f t="shared" si="448"/>
        <v>2018</v>
      </c>
      <c r="E7209" t="str">
        <f t="shared" si="449"/>
        <v>Apr</v>
      </c>
      <c r="F7209" t="s">
        <v>20</v>
      </c>
      <c r="G7209" t="s">
        <v>4370</v>
      </c>
      <c r="H7209" t="s">
        <v>51</v>
      </c>
      <c r="I7209" t="s">
        <v>61</v>
      </c>
      <c r="J7209" t="s">
        <v>62</v>
      </c>
      <c r="K7209">
        <v>10011</v>
      </c>
      <c r="L7209" t="s">
        <v>54</v>
      </c>
      <c r="M7209" t="s">
        <v>6933</v>
      </c>
      <c r="N7209" t="s">
        <v>128</v>
      </c>
      <c r="O7209" t="s">
        <v>6816</v>
      </c>
      <c r="P7209" s="4">
        <v>501.81</v>
      </c>
      <c r="Q7209" s="4">
        <v>501.81</v>
      </c>
      <c r="R7209" s="4">
        <f t="shared" si="450"/>
        <v>0</v>
      </c>
      <c r="S7209" s="4">
        <f t="shared" si="451"/>
        <v>0</v>
      </c>
    </row>
    <row r="7210" spans="1:19" x14ac:dyDescent="0.3">
      <c r="A7210" t="s">
        <v>6935</v>
      </c>
      <c r="B7210" s="1">
        <v>42177</v>
      </c>
      <c r="C7210" s="1">
        <v>42179</v>
      </c>
      <c r="D7210">
        <f t="shared" si="448"/>
        <v>2015</v>
      </c>
      <c r="E7210" t="str">
        <f t="shared" si="449"/>
        <v>Jun</v>
      </c>
      <c r="F7210" t="s">
        <v>20</v>
      </c>
      <c r="G7210" t="s">
        <v>3297</v>
      </c>
      <c r="H7210" t="s">
        <v>51</v>
      </c>
      <c r="I7210" t="s">
        <v>1116</v>
      </c>
      <c r="J7210" t="s">
        <v>807</v>
      </c>
      <c r="K7210">
        <v>55407</v>
      </c>
      <c r="L7210" t="s">
        <v>25</v>
      </c>
      <c r="M7210" t="s">
        <v>6933</v>
      </c>
      <c r="N7210" t="s">
        <v>128</v>
      </c>
      <c r="O7210" t="s">
        <v>6816</v>
      </c>
      <c r="P7210" s="4">
        <v>501.81</v>
      </c>
      <c r="Q7210" s="4">
        <v>501.81</v>
      </c>
      <c r="R7210" s="4">
        <f t="shared" si="450"/>
        <v>0</v>
      </c>
      <c r="S7210" s="4">
        <f t="shared" si="451"/>
        <v>0</v>
      </c>
    </row>
    <row r="7211" spans="1:19" x14ac:dyDescent="0.3">
      <c r="A7211" t="s">
        <v>6936</v>
      </c>
      <c r="B7211" s="1">
        <v>43429</v>
      </c>
      <c r="C7211" s="1">
        <v>43431</v>
      </c>
      <c r="D7211">
        <f t="shared" si="448"/>
        <v>2018</v>
      </c>
      <c r="E7211" t="str">
        <f t="shared" si="449"/>
        <v>Nov</v>
      </c>
      <c r="F7211" t="s">
        <v>67</v>
      </c>
      <c r="G7211" t="s">
        <v>2111</v>
      </c>
      <c r="H7211" t="s">
        <v>51</v>
      </c>
      <c r="I7211" t="s">
        <v>2529</v>
      </c>
      <c r="J7211" t="s">
        <v>89</v>
      </c>
      <c r="K7211">
        <v>48187</v>
      </c>
      <c r="L7211" t="s">
        <v>25</v>
      </c>
      <c r="M7211" t="s">
        <v>6933</v>
      </c>
      <c r="N7211" t="s">
        <v>128</v>
      </c>
      <c r="O7211" t="s">
        <v>6816</v>
      </c>
      <c r="P7211" s="4">
        <v>501.81</v>
      </c>
      <c r="Q7211" s="4">
        <v>501.81</v>
      </c>
      <c r="R7211" s="4">
        <f t="shared" si="450"/>
        <v>0</v>
      </c>
      <c r="S7211" s="4">
        <f t="shared" si="451"/>
        <v>0</v>
      </c>
    </row>
    <row r="7212" spans="1:19" x14ac:dyDescent="0.3">
      <c r="A7212" t="s">
        <v>6937</v>
      </c>
      <c r="B7212" s="1">
        <v>42309</v>
      </c>
      <c r="C7212" s="1">
        <v>42313</v>
      </c>
      <c r="D7212">
        <f t="shared" si="448"/>
        <v>2015</v>
      </c>
      <c r="E7212" t="str">
        <f t="shared" si="449"/>
        <v>Nov</v>
      </c>
      <c r="F7212" t="s">
        <v>37</v>
      </c>
      <c r="G7212" t="s">
        <v>709</v>
      </c>
      <c r="H7212" t="s">
        <v>51</v>
      </c>
      <c r="I7212" t="s">
        <v>463</v>
      </c>
      <c r="J7212" t="s">
        <v>242</v>
      </c>
      <c r="K7212">
        <v>97206</v>
      </c>
      <c r="L7212" t="s">
        <v>34</v>
      </c>
      <c r="M7212" t="s">
        <v>6938</v>
      </c>
      <c r="N7212" t="s">
        <v>128</v>
      </c>
      <c r="O7212" t="s">
        <v>6816</v>
      </c>
      <c r="P7212" s="4">
        <v>443.92</v>
      </c>
      <c r="Q7212" s="4">
        <v>443.92</v>
      </c>
      <c r="R7212" s="4">
        <f t="shared" si="450"/>
        <v>0</v>
      </c>
      <c r="S7212" s="4">
        <f t="shared" si="451"/>
        <v>0</v>
      </c>
    </row>
    <row r="7213" spans="1:19" x14ac:dyDescent="0.3">
      <c r="A7213" t="s">
        <v>3079</v>
      </c>
      <c r="B7213" s="1">
        <v>43186</v>
      </c>
      <c r="C7213" s="1">
        <v>43188</v>
      </c>
      <c r="D7213">
        <f t="shared" si="448"/>
        <v>2018</v>
      </c>
      <c r="E7213" t="str">
        <f t="shared" si="449"/>
        <v>Mar</v>
      </c>
      <c r="F7213" t="s">
        <v>67</v>
      </c>
      <c r="G7213" t="s">
        <v>2631</v>
      </c>
      <c r="H7213" t="s">
        <v>51</v>
      </c>
      <c r="I7213" t="s">
        <v>645</v>
      </c>
      <c r="J7213" t="s">
        <v>158</v>
      </c>
      <c r="K7213">
        <v>23223</v>
      </c>
      <c r="L7213" t="s">
        <v>44</v>
      </c>
      <c r="M7213" t="s">
        <v>6938</v>
      </c>
      <c r="N7213" t="s">
        <v>128</v>
      </c>
      <c r="O7213" t="s">
        <v>6816</v>
      </c>
      <c r="P7213" s="4">
        <v>332.94</v>
      </c>
      <c r="Q7213" s="4">
        <v>332.94</v>
      </c>
      <c r="R7213" s="4">
        <f t="shared" si="450"/>
        <v>0</v>
      </c>
      <c r="S7213" s="4">
        <f t="shared" si="451"/>
        <v>0</v>
      </c>
    </row>
    <row r="7214" spans="1:19" ht="15.6" x14ac:dyDescent="0.3">
      <c r="A7214" t="s">
        <v>5870</v>
      </c>
      <c r="B7214" s="1">
        <v>42122</v>
      </c>
      <c r="C7214" s="1">
        <v>42127</v>
      </c>
      <c r="D7214">
        <f t="shared" si="448"/>
        <v>2015</v>
      </c>
      <c r="E7214" t="str">
        <f t="shared" si="449"/>
        <v>Apr</v>
      </c>
      <c r="F7214" t="s">
        <v>37</v>
      </c>
      <c r="G7214" t="s">
        <v>366</v>
      </c>
      <c r="H7214" s="2" t="s">
        <v>22</v>
      </c>
      <c r="I7214" t="s">
        <v>466</v>
      </c>
      <c r="J7214" t="s">
        <v>233</v>
      </c>
      <c r="K7214">
        <v>43055</v>
      </c>
      <c r="L7214" t="s">
        <v>54</v>
      </c>
      <c r="M7214" t="s">
        <v>6938</v>
      </c>
      <c r="N7214" t="s">
        <v>128</v>
      </c>
      <c r="O7214" t="s">
        <v>6816</v>
      </c>
      <c r="P7214" s="4">
        <v>177.56800000000001</v>
      </c>
      <c r="Q7214" s="4">
        <v>177.56800000000001</v>
      </c>
      <c r="R7214" s="4">
        <f t="shared" si="450"/>
        <v>0</v>
      </c>
      <c r="S7214" s="4">
        <f t="shared" si="451"/>
        <v>0</v>
      </c>
    </row>
    <row r="7215" spans="1:19" x14ac:dyDescent="0.3">
      <c r="A7215" t="s">
        <v>1082</v>
      </c>
      <c r="B7215" s="1">
        <v>43039</v>
      </c>
      <c r="C7215" s="1">
        <v>43044</v>
      </c>
      <c r="D7215">
        <f t="shared" si="448"/>
        <v>2017</v>
      </c>
      <c r="E7215" t="str">
        <f t="shared" si="449"/>
        <v>Oct</v>
      </c>
      <c r="F7215" t="s">
        <v>37</v>
      </c>
      <c r="G7215" t="s">
        <v>21</v>
      </c>
      <c r="H7215" t="s">
        <v>51</v>
      </c>
      <c r="I7215" t="s">
        <v>1083</v>
      </c>
      <c r="J7215" t="s">
        <v>503</v>
      </c>
      <c r="K7215">
        <v>74133</v>
      </c>
      <c r="L7215" t="s">
        <v>25</v>
      </c>
      <c r="M7215" t="s">
        <v>6938</v>
      </c>
      <c r="N7215" t="s">
        <v>128</v>
      </c>
      <c r="O7215" t="s">
        <v>6816</v>
      </c>
      <c r="P7215" s="4">
        <v>332.94</v>
      </c>
      <c r="Q7215" s="4">
        <v>332.94</v>
      </c>
      <c r="R7215" s="4">
        <f t="shared" si="450"/>
        <v>0</v>
      </c>
      <c r="S7215" s="4">
        <f t="shared" si="451"/>
        <v>0</v>
      </c>
    </row>
    <row r="7216" spans="1:19" x14ac:dyDescent="0.3">
      <c r="A7216" t="s">
        <v>5198</v>
      </c>
      <c r="B7216" s="1">
        <v>43282</v>
      </c>
      <c r="C7216" s="1">
        <v>43289</v>
      </c>
      <c r="D7216">
        <f t="shared" si="448"/>
        <v>2018</v>
      </c>
      <c r="E7216" t="str">
        <f t="shared" si="449"/>
        <v>Jul</v>
      </c>
      <c r="F7216" t="s">
        <v>37</v>
      </c>
      <c r="G7216" t="s">
        <v>728</v>
      </c>
      <c r="H7216" t="s">
        <v>51</v>
      </c>
      <c r="I7216" t="s">
        <v>3450</v>
      </c>
      <c r="J7216" t="s">
        <v>653</v>
      </c>
      <c r="K7216">
        <v>46203</v>
      </c>
      <c r="L7216" t="s">
        <v>25</v>
      </c>
      <c r="M7216" t="s">
        <v>6938</v>
      </c>
      <c r="N7216" t="s">
        <v>128</v>
      </c>
      <c r="O7216" t="s">
        <v>6816</v>
      </c>
      <c r="P7216" s="4">
        <v>443.92</v>
      </c>
      <c r="Q7216" s="4">
        <v>443.92</v>
      </c>
      <c r="R7216" s="4">
        <f t="shared" si="450"/>
        <v>0</v>
      </c>
      <c r="S7216" s="4">
        <f t="shared" si="451"/>
        <v>0</v>
      </c>
    </row>
    <row r="7217" spans="1:19" ht="15.6" x14ac:dyDescent="0.3">
      <c r="A7217" t="s">
        <v>4244</v>
      </c>
      <c r="B7217" s="1">
        <v>42637</v>
      </c>
      <c r="C7217" s="1">
        <v>42637</v>
      </c>
      <c r="D7217">
        <f t="shared" si="448"/>
        <v>2016</v>
      </c>
      <c r="E7217" t="str">
        <f t="shared" si="449"/>
        <v>Sep</v>
      </c>
      <c r="F7217" t="s">
        <v>30</v>
      </c>
      <c r="G7217" t="s">
        <v>1011</v>
      </c>
      <c r="H7217" s="2" t="s">
        <v>22</v>
      </c>
      <c r="I7217" t="s">
        <v>182</v>
      </c>
      <c r="J7217" t="s">
        <v>233</v>
      </c>
      <c r="K7217">
        <v>43229</v>
      </c>
      <c r="L7217" t="s">
        <v>54</v>
      </c>
      <c r="M7217" t="s">
        <v>6939</v>
      </c>
      <c r="N7217" t="s">
        <v>128</v>
      </c>
      <c r="O7217" t="s">
        <v>6816</v>
      </c>
      <c r="P7217" s="4">
        <v>33.567999999999998</v>
      </c>
      <c r="Q7217" s="4">
        <v>33.567999999999998</v>
      </c>
      <c r="R7217" s="4">
        <f t="shared" si="450"/>
        <v>0</v>
      </c>
      <c r="S7217" s="4">
        <f t="shared" si="451"/>
        <v>0</v>
      </c>
    </row>
    <row r="7218" spans="1:19" ht="15.6" x14ac:dyDescent="0.3">
      <c r="A7218" t="s">
        <v>4536</v>
      </c>
      <c r="B7218" s="1">
        <v>42700</v>
      </c>
      <c r="C7218" s="1">
        <v>42704</v>
      </c>
      <c r="D7218">
        <f t="shared" si="448"/>
        <v>2016</v>
      </c>
      <c r="E7218" t="str">
        <f t="shared" si="449"/>
        <v>Nov</v>
      </c>
      <c r="F7218" t="s">
        <v>37</v>
      </c>
      <c r="G7218" t="s">
        <v>4537</v>
      </c>
      <c r="H7218" s="2" t="s">
        <v>22</v>
      </c>
      <c r="I7218" t="s">
        <v>4538</v>
      </c>
      <c r="J7218" t="s">
        <v>314</v>
      </c>
      <c r="K7218">
        <v>1453</v>
      </c>
      <c r="L7218" t="s">
        <v>54</v>
      </c>
      <c r="M7218" t="s">
        <v>6939</v>
      </c>
      <c r="N7218" t="s">
        <v>128</v>
      </c>
      <c r="O7218" t="s">
        <v>6816</v>
      </c>
      <c r="P7218" s="4">
        <v>104.9</v>
      </c>
      <c r="Q7218" s="4">
        <v>104.9</v>
      </c>
      <c r="R7218" s="4">
        <f t="shared" si="450"/>
        <v>0</v>
      </c>
      <c r="S7218" s="4">
        <f t="shared" si="451"/>
        <v>0</v>
      </c>
    </row>
    <row r="7219" spans="1:19" ht="15.6" x14ac:dyDescent="0.3">
      <c r="A7219" t="s">
        <v>933</v>
      </c>
      <c r="B7219" s="1">
        <v>42726</v>
      </c>
      <c r="C7219" s="1">
        <v>42727</v>
      </c>
      <c r="D7219">
        <f t="shared" si="448"/>
        <v>2016</v>
      </c>
      <c r="E7219" t="str">
        <f t="shared" si="449"/>
        <v>Dec</v>
      </c>
      <c r="F7219" t="s">
        <v>20</v>
      </c>
      <c r="G7219" t="s">
        <v>934</v>
      </c>
      <c r="H7219" s="2" t="s">
        <v>22</v>
      </c>
      <c r="I7219" t="s">
        <v>100</v>
      </c>
      <c r="J7219" t="s">
        <v>101</v>
      </c>
      <c r="K7219">
        <v>19140</v>
      </c>
      <c r="L7219" t="s">
        <v>54</v>
      </c>
      <c r="M7219" t="s">
        <v>6939</v>
      </c>
      <c r="N7219" t="s">
        <v>128</v>
      </c>
      <c r="O7219" t="s">
        <v>6816</v>
      </c>
      <c r="P7219" s="4">
        <v>33.567999999999998</v>
      </c>
      <c r="Q7219" s="4">
        <v>33.567999999999998</v>
      </c>
      <c r="R7219" s="4">
        <f t="shared" si="450"/>
        <v>0</v>
      </c>
      <c r="S7219" s="4">
        <f t="shared" si="451"/>
        <v>0</v>
      </c>
    </row>
    <row r="7220" spans="1:19" ht="15.6" x14ac:dyDescent="0.3">
      <c r="A7220" t="s">
        <v>6940</v>
      </c>
      <c r="B7220" s="1">
        <v>43317</v>
      </c>
      <c r="C7220" s="1">
        <v>43320</v>
      </c>
      <c r="D7220">
        <f t="shared" si="448"/>
        <v>2018</v>
      </c>
      <c r="E7220" t="str">
        <f t="shared" si="449"/>
        <v>Aug</v>
      </c>
      <c r="F7220" t="s">
        <v>20</v>
      </c>
      <c r="G7220" t="s">
        <v>623</v>
      </c>
      <c r="H7220" s="2" t="s">
        <v>22</v>
      </c>
      <c r="I7220" t="s">
        <v>113</v>
      </c>
      <c r="J7220" t="s">
        <v>109</v>
      </c>
      <c r="K7220">
        <v>77070</v>
      </c>
      <c r="L7220" t="s">
        <v>25</v>
      </c>
      <c r="M7220" t="s">
        <v>6939</v>
      </c>
      <c r="N7220" t="s">
        <v>128</v>
      </c>
      <c r="O7220" t="s">
        <v>6816</v>
      </c>
      <c r="P7220" s="4">
        <v>151.05600000000001</v>
      </c>
      <c r="Q7220" s="4">
        <v>151.05600000000001</v>
      </c>
      <c r="R7220" s="4">
        <f t="shared" si="450"/>
        <v>0</v>
      </c>
      <c r="S7220" s="4">
        <f t="shared" si="451"/>
        <v>0</v>
      </c>
    </row>
    <row r="7221" spans="1:19" ht="15.6" x14ac:dyDescent="0.3">
      <c r="A7221" t="s">
        <v>2801</v>
      </c>
      <c r="B7221" s="1">
        <v>42210</v>
      </c>
      <c r="C7221" s="1">
        <v>42212</v>
      </c>
      <c r="D7221">
        <f t="shared" si="448"/>
        <v>2015</v>
      </c>
      <c r="E7221" t="str">
        <f t="shared" si="449"/>
        <v>Jul</v>
      </c>
      <c r="F7221" t="s">
        <v>67</v>
      </c>
      <c r="G7221" t="s">
        <v>583</v>
      </c>
      <c r="H7221" s="2" t="s">
        <v>22</v>
      </c>
      <c r="I7221" t="s">
        <v>32</v>
      </c>
      <c r="J7221" t="s">
        <v>33</v>
      </c>
      <c r="K7221">
        <v>94122</v>
      </c>
      <c r="L7221" t="s">
        <v>34</v>
      </c>
      <c r="M7221" t="s">
        <v>6941</v>
      </c>
      <c r="N7221" t="s">
        <v>128</v>
      </c>
      <c r="O7221" t="s">
        <v>6816</v>
      </c>
      <c r="P7221" s="4">
        <v>53.72</v>
      </c>
      <c r="Q7221" s="4">
        <v>53.72</v>
      </c>
      <c r="R7221" s="4">
        <f t="shared" si="450"/>
        <v>0</v>
      </c>
      <c r="S7221" s="4">
        <f t="shared" si="451"/>
        <v>0</v>
      </c>
    </row>
    <row r="7222" spans="1:19" x14ac:dyDescent="0.3">
      <c r="A7222" t="s">
        <v>1518</v>
      </c>
      <c r="B7222" s="1">
        <v>42839</v>
      </c>
      <c r="C7222" s="1">
        <v>42839</v>
      </c>
      <c r="D7222">
        <f t="shared" si="448"/>
        <v>2017</v>
      </c>
      <c r="E7222" t="str">
        <f t="shared" si="449"/>
        <v>Apr</v>
      </c>
      <c r="F7222" t="s">
        <v>30</v>
      </c>
      <c r="G7222" t="s">
        <v>802</v>
      </c>
      <c r="H7222" t="s">
        <v>22</v>
      </c>
      <c r="I7222" t="s">
        <v>1301</v>
      </c>
      <c r="J7222" t="s">
        <v>178</v>
      </c>
      <c r="K7222">
        <v>85301</v>
      </c>
      <c r="L7222" t="s">
        <v>34</v>
      </c>
      <c r="M7222" t="s">
        <v>6941</v>
      </c>
      <c r="N7222" t="s">
        <v>128</v>
      </c>
      <c r="O7222" t="s">
        <v>6816</v>
      </c>
      <c r="P7222" s="4">
        <v>42.975999999999999</v>
      </c>
      <c r="Q7222" s="4">
        <v>100</v>
      </c>
      <c r="R7222" s="4">
        <f t="shared" si="450"/>
        <v>-57.024000000000001</v>
      </c>
      <c r="S7222" s="4">
        <f t="shared" si="451"/>
        <v>-8.5535999999999994</v>
      </c>
    </row>
    <row r="7223" spans="1:19" ht="15.6" x14ac:dyDescent="0.3">
      <c r="A7223" t="s">
        <v>6020</v>
      </c>
      <c r="B7223" s="1">
        <v>43261</v>
      </c>
      <c r="C7223" s="1">
        <v>43266</v>
      </c>
      <c r="D7223">
        <f t="shared" si="448"/>
        <v>2018</v>
      </c>
      <c r="E7223" t="str">
        <f t="shared" si="449"/>
        <v>Jun</v>
      </c>
      <c r="F7223" t="s">
        <v>37</v>
      </c>
      <c r="G7223" t="s">
        <v>874</v>
      </c>
      <c r="H7223" s="2" t="s">
        <v>22</v>
      </c>
      <c r="I7223" t="s">
        <v>69</v>
      </c>
      <c r="J7223" t="s">
        <v>70</v>
      </c>
      <c r="K7223">
        <v>98103</v>
      </c>
      <c r="L7223" t="s">
        <v>34</v>
      </c>
      <c r="M7223" t="s">
        <v>6941</v>
      </c>
      <c r="N7223" t="s">
        <v>128</v>
      </c>
      <c r="O7223" t="s">
        <v>6816</v>
      </c>
      <c r="P7223" s="4">
        <v>15.58</v>
      </c>
      <c r="Q7223" s="4">
        <v>18</v>
      </c>
      <c r="R7223" s="4">
        <f t="shared" si="450"/>
        <v>-2.42</v>
      </c>
      <c r="S7223" s="4">
        <f t="shared" si="451"/>
        <v>-0.36299999999999999</v>
      </c>
    </row>
    <row r="7224" spans="1:19" x14ac:dyDescent="0.3">
      <c r="A7224" t="s">
        <v>5356</v>
      </c>
      <c r="B7224" s="1">
        <v>43324</v>
      </c>
      <c r="C7224" s="1">
        <v>43331</v>
      </c>
      <c r="D7224">
        <f t="shared" si="448"/>
        <v>2018</v>
      </c>
      <c r="E7224" t="str">
        <f t="shared" si="449"/>
        <v>Aug</v>
      </c>
      <c r="F7224" t="s">
        <v>37</v>
      </c>
      <c r="G7224" t="s">
        <v>375</v>
      </c>
      <c r="H7224" t="s">
        <v>22</v>
      </c>
      <c r="I7224" t="s">
        <v>69</v>
      </c>
      <c r="J7224" t="s">
        <v>70</v>
      </c>
      <c r="K7224">
        <v>98103</v>
      </c>
      <c r="L7224" t="s">
        <v>34</v>
      </c>
      <c r="M7224" t="s">
        <v>6941</v>
      </c>
      <c r="N7224" t="s">
        <v>128</v>
      </c>
      <c r="O7224" t="s">
        <v>6816</v>
      </c>
      <c r="P7224" s="4">
        <v>46.74</v>
      </c>
      <c r="Q7224" s="4">
        <v>46.74</v>
      </c>
      <c r="R7224" s="4">
        <f t="shared" si="450"/>
        <v>0</v>
      </c>
      <c r="S7224" s="4">
        <f t="shared" si="451"/>
        <v>0</v>
      </c>
    </row>
    <row r="7225" spans="1:19" x14ac:dyDescent="0.3">
      <c r="A7225" t="s">
        <v>3961</v>
      </c>
      <c r="B7225" s="1">
        <v>42445</v>
      </c>
      <c r="C7225" s="1">
        <v>42451</v>
      </c>
      <c r="D7225">
        <f t="shared" si="448"/>
        <v>2016</v>
      </c>
      <c r="E7225" t="str">
        <f t="shared" si="449"/>
        <v>Mar</v>
      </c>
      <c r="F7225" t="s">
        <v>37</v>
      </c>
      <c r="G7225" t="s">
        <v>2884</v>
      </c>
      <c r="H7225" t="s">
        <v>51</v>
      </c>
      <c r="I7225" t="s">
        <v>600</v>
      </c>
      <c r="J7225" t="s">
        <v>183</v>
      </c>
      <c r="K7225">
        <v>30318</v>
      </c>
      <c r="L7225" t="s">
        <v>44</v>
      </c>
      <c r="M7225" t="s">
        <v>6941</v>
      </c>
      <c r="N7225" t="s">
        <v>128</v>
      </c>
      <c r="O7225" t="s">
        <v>6816</v>
      </c>
      <c r="P7225" s="4">
        <v>46.74</v>
      </c>
      <c r="Q7225" s="4">
        <v>46.74</v>
      </c>
      <c r="R7225" s="4">
        <f t="shared" si="450"/>
        <v>0</v>
      </c>
      <c r="S7225" s="4">
        <f t="shared" si="451"/>
        <v>0</v>
      </c>
    </row>
    <row r="7226" spans="1:19" x14ac:dyDescent="0.3">
      <c r="A7226" t="s">
        <v>5609</v>
      </c>
      <c r="B7226" s="1">
        <v>43079</v>
      </c>
      <c r="C7226" s="1">
        <v>43082</v>
      </c>
      <c r="D7226">
        <f t="shared" si="448"/>
        <v>2017</v>
      </c>
      <c r="E7226" t="str">
        <f t="shared" si="449"/>
        <v>Dec</v>
      </c>
      <c r="F7226" t="s">
        <v>20</v>
      </c>
      <c r="G7226" t="s">
        <v>2016</v>
      </c>
      <c r="H7226" t="s">
        <v>51</v>
      </c>
      <c r="I7226" t="s">
        <v>61</v>
      </c>
      <c r="J7226" t="s">
        <v>62</v>
      </c>
      <c r="K7226">
        <v>10024</v>
      </c>
      <c r="L7226" t="s">
        <v>54</v>
      </c>
      <c r="M7226" t="s">
        <v>6941</v>
      </c>
      <c r="N7226" t="s">
        <v>128</v>
      </c>
      <c r="O7226" t="s">
        <v>6816</v>
      </c>
      <c r="P7226" s="4">
        <v>80.58</v>
      </c>
      <c r="Q7226" s="4">
        <v>80.58</v>
      </c>
      <c r="R7226" s="4">
        <f t="shared" si="450"/>
        <v>0</v>
      </c>
      <c r="S7226" s="4">
        <f t="shared" si="451"/>
        <v>0</v>
      </c>
    </row>
    <row r="7227" spans="1:19" ht="15.6" x14ac:dyDescent="0.3">
      <c r="A7227" t="s">
        <v>2635</v>
      </c>
      <c r="B7227" s="1">
        <v>43435</v>
      </c>
      <c r="C7227" s="1">
        <v>43438</v>
      </c>
      <c r="D7227">
        <f t="shared" si="448"/>
        <v>2018</v>
      </c>
      <c r="E7227" t="str">
        <f t="shared" si="449"/>
        <v>Dec</v>
      </c>
      <c r="F7227" t="s">
        <v>20</v>
      </c>
      <c r="G7227" t="s">
        <v>523</v>
      </c>
      <c r="H7227" s="2" t="s">
        <v>22</v>
      </c>
      <c r="I7227" t="s">
        <v>100</v>
      </c>
      <c r="J7227" t="s">
        <v>101</v>
      </c>
      <c r="K7227">
        <v>19120</v>
      </c>
      <c r="L7227" t="s">
        <v>54</v>
      </c>
      <c r="M7227" t="s">
        <v>6941</v>
      </c>
      <c r="N7227" t="s">
        <v>128</v>
      </c>
      <c r="O7227" t="s">
        <v>6816</v>
      </c>
      <c r="P7227" s="4">
        <v>37.392000000000003</v>
      </c>
      <c r="Q7227" s="4">
        <v>37.392000000000003</v>
      </c>
      <c r="R7227" s="4">
        <f t="shared" si="450"/>
        <v>0</v>
      </c>
      <c r="S7227" s="4">
        <f t="shared" si="451"/>
        <v>0</v>
      </c>
    </row>
    <row r="7228" spans="1:19" x14ac:dyDescent="0.3">
      <c r="A7228" t="s">
        <v>6942</v>
      </c>
      <c r="B7228" s="1">
        <v>42284</v>
      </c>
      <c r="C7228" s="1">
        <v>42289</v>
      </c>
      <c r="D7228">
        <f t="shared" si="448"/>
        <v>2015</v>
      </c>
      <c r="E7228" t="str">
        <f t="shared" si="449"/>
        <v>Oct</v>
      </c>
      <c r="F7228" t="s">
        <v>37</v>
      </c>
      <c r="G7228" t="s">
        <v>2748</v>
      </c>
      <c r="H7228" t="s">
        <v>51</v>
      </c>
      <c r="I7228" t="s">
        <v>116</v>
      </c>
      <c r="J7228" t="s">
        <v>109</v>
      </c>
      <c r="K7228">
        <v>75217</v>
      </c>
      <c r="L7228" t="s">
        <v>25</v>
      </c>
      <c r="M7228" t="s">
        <v>6941</v>
      </c>
      <c r="N7228" t="s">
        <v>128</v>
      </c>
      <c r="O7228" t="s">
        <v>6816</v>
      </c>
      <c r="P7228" s="4">
        <v>107.44</v>
      </c>
      <c r="Q7228" s="4">
        <v>107.44</v>
      </c>
      <c r="R7228" s="4">
        <f t="shared" si="450"/>
        <v>0</v>
      </c>
      <c r="S7228" s="4">
        <f t="shared" si="451"/>
        <v>0</v>
      </c>
    </row>
    <row r="7229" spans="1:19" ht="15.6" x14ac:dyDescent="0.3">
      <c r="A7229" t="s">
        <v>3255</v>
      </c>
      <c r="B7229" s="1">
        <v>43456</v>
      </c>
      <c r="C7229" s="1">
        <v>43460</v>
      </c>
      <c r="D7229">
        <f t="shared" si="448"/>
        <v>2018</v>
      </c>
      <c r="E7229" t="str">
        <f t="shared" si="449"/>
        <v>Dec</v>
      </c>
      <c r="F7229" t="s">
        <v>37</v>
      </c>
      <c r="G7229" t="s">
        <v>386</v>
      </c>
      <c r="H7229" s="2" t="s">
        <v>22</v>
      </c>
      <c r="I7229" t="s">
        <v>1298</v>
      </c>
      <c r="J7229" t="s">
        <v>807</v>
      </c>
      <c r="K7229">
        <v>55901</v>
      </c>
      <c r="L7229" t="s">
        <v>25</v>
      </c>
      <c r="M7229" t="s">
        <v>6941</v>
      </c>
      <c r="N7229" t="s">
        <v>128</v>
      </c>
      <c r="O7229" t="s">
        <v>6816</v>
      </c>
      <c r="P7229" s="4">
        <v>31.16</v>
      </c>
      <c r="Q7229" s="4">
        <v>31.16</v>
      </c>
      <c r="R7229" s="4">
        <f t="shared" si="450"/>
        <v>0</v>
      </c>
      <c r="S7229" s="4">
        <f t="shared" si="451"/>
        <v>0</v>
      </c>
    </row>
    <row r="7230" spans="1:19" x14ac:dyDescent="0.3">
      <c r="A7230" t="s">
        <v>6943</v>
      </c>
      <c r="B7230" s="1">
        <v>42804</v>
      </c>
      <c r="C7230" s="1">
        <v>42808</v>
      </c>
      <c r="D7230">
        <f t="shared" si="448"/>
        <v>2017</v>
      </c>
      <c r="E7230" t="str">
        <f t="shared" si="449"/>
        <v>Mar</v>
      </c>
      <c r="F7230" t="s">
        <v>67</v>
      </c>
      <c r="G7230" t="s">
        <v>1782</v>
      </c>
      <c r="H7230" t="s">
        <v>51</v>
      </c>
      <c r="I7230" t="s">
        <v>1301</v>
      </c>
      <c r="J7230" t="s">
        <v>178</v>
      </c>
      <c r="K7230">
        <v>85301</v>
      </c>
      <c r="L7230" t="s">
        <v>34</v>
      </c>
      <c r="M7230" t="s">
        <v>6944</v>
      </c>
      <c r="N7230" t="s">
        <v>128</v>
      </c>
      <c r="O7230" t="s">
        <v>6816</v>
      </c>
      <c r="P7230" s="4">
        <v>104.696</v>
      </c>
      <c r="Q7230" s="4">
        <v>104.696</v>
      </c>
      <c r="R7230" s="4">
        <f t="shared" si="450"/>
        <v>0</v>
      </c>
      <c r="S7230" s="4">
        <f t="shared" si="451"/>
        <v>0</v>
      </c>
    </row>
    <row r="7231" spans="1:19" x14ac:dyDescent="0.3">
      <c r="A7231" t="s">
        <v>4202</v>
      </c>
      <c r="B7231" s="1">
        <v>42986</v>
      </c>
      <c r="C7231" s="1">
        <v>42993</v>
      </c>
      <c r="D7231">
        <f t="shared" si="448"/>
        <v>2017</v>
      </c>
      <c r="E7231" t="str">
        <f t="shared" si="449"/>
        <v>Sep</v>
      </c>
      <c r="F7231" t="s">
        <v>37</v>
      </c>
      <c r="G7231" t="s">
        <v>3144</v>
      </c>
      <c r="H7231" t="s">
        <v>51</v>
      </c>
      <c r="I7231" t="s">
        <v>4203</v>
      </c>
      <c r="J7231" t="s">
        <v>33</v>
      </c>
      <c r="K7231">
        <v>93277</v>
      </c>
      <c r="L7231" t="s">
        <v>34</v>
      </c>
      <c r="M7231" t="s">
        <v>6944</v>
      </c>
      <c r="N7231" t="s">
        <v>128</v>
      </c>
      <c r="O7231" t="s">
        <v>6816</v>
      </c>
      <c r="P7231" s="4">
        <v>261.74</v>
      </c>
      <c r="Q7231" s="4">
        <v>261.74</v>
      </c>
      <c r="R7231" s="4">
        <f t="shared" si="450"/>
        <v>0</v>
      </c>
      <c r="S7231" s="4">
        <f t="shared" si="451"/>
        <v>0</v>
      </c>
    </row>
    <row r="7232" spans="1:19" ht="15.6" x14ac:dyDescent="0.3">
      <c r="A7232" t="s">
        <v>412</v>
      </c>
      <c r="B7232" s="1">
        <v>43360</v>
      </c>
      <c r="C7232" s="1">
        <v>43364</v>
      </c>
      <c r="D7232">
        <f t="shared" si="448"/>
        <v>2018</v>
      </c>
      <c r="E7232" t="str">
        <f t="shared" si="449"/>
        <v>Sep</v>
      </c>
      <c r="F7232" t="s">
        <v>67</v>
      </c>
      <c r="G7232" t="s">
        <v>413</v>
      </c>
      <c r="H7232" s="2" t="s">
        <v>22</v>
      </c>
      <c r="I7232" t="s">
        <v>414</v>
      </c>
      <c r="J7232" t="s">
        <v>415</v>
      </c>
      <c r="K7232">
        <v>84604</v>
      </c>
      <c r="L7232" t="s">
        <v>34</v>
      </c>
      <c r="M7232" t="s">
        <v>6944</v>
      </c>
      <c r="N7232" t="s">
        <v>128</v>
      </c>
      <c r="O7232" t="s">
        <v>6816</v>
      </c>
      <c r="P7232" s="4">
        <v>261.74</v>
      </c>
      <c r="Q7232" s="4">
        <v>261.74</v>
      </c>
      <c r="R7232" s="4">
        <f t="shared" si="450"/>
        <v>0</v>
      </c>
      <c r="S7232" s="4">
        <f t="shared" si="451"/>
        <v>0</v>
      </c>
    </row>
    <row r="7233" spans="1:19" ht="15.6" x14ac:dyDescent="0.3">
      <c r="A7233" t="s">
        <v>1633</v>
      </c>
      <c r="B7233" s="1">
        <v>42703</v>
      </c>
      <c r="C7233" s="1">
        <v>42707</v>
      </c>
      <c r="D7233">
        <f t="shared" si="448"/>
        <v>2016</v>
      </c>
      <c r="E7233" t="str">
        <f t="shared" si="449"/>
        <v>Nov</v>
      </c>
      <c r="F7233" t="s">
        <v>37</v>
      </c>
      <c r="G7233" t="s">
        <v>1019</v>
      </c>
      <c r="H7233" s="2" t="s">
        <v>22</v>
      </c>
      <c r="I7233" t="s">
        <v>1634</v>
      </c>
      <c r="J7233" t="s">
        <v>89</v>
      </c>
      <c r="K7233">
        <v>48126</v>
      </c>
      <c r="L7233" t="s">
        <v>25</v>
      </c>
      <c r="M7233" t="s">
        <v>6944</v>
      </c>
      <c r="N7233" t="s">
        <v>128</v>
      </c>
      <c r="O7233" t="s">
        <v>6816</v>
      </c>
      <c r="P7233" s="4">
        <v>523.48</v>
      </c>
      <c r="Q7233" s="4">
        <f>P7233-150</f>
        <v>373.48</v>
      </c>
      <c r="R7233" s="4">
        <f t="shared" si="450"/>
        <v>150</v>
      </c>
      <c r="S7233" s="4">
        <f t="shared" si="451"/>
        <v>22.5</v>
      </c>
    </row>
    <row r="7234" spans="1:19" x14ac:dyDescent="0.3">
      <c r="A7234" t="s">
        <v>2261</v>
      </c>
      <c r="B7234" s="1">
        <v>43046</v>
      </c>
      <c r="C7234" s="1">
        <v>43051</v>
      </c>
      <c r="D7234">
        <f t="shared" ref="D7234:D7297" si="452">YEAR(B7234)</f>
        <v>2017</v>
      </c>
      <c r="E7234" t="str">
        <f t="shared" ref="E7234:E7297" si="453">TEXT(B7234,"mmm")</f>
        <v>Nov</v>
      </c>
      <c r="F7234" t="s">
        <v>37</v>
      </c>
      <c r="G7234" t="s">
        <v>2262</v>
      </c>
      <c r="H7234" t="s">
        <v>51</v>
      </c>
      <c r="I7234" t="s">
        <v>116</v>
      </c>
      <c r="J7234" t="s">
        <v>109</v>
      </c>
      <c r="K7234">
        <v>75220</v>
      </c>
      <c r="L7234" t="s">
        <v>25</v>
      </c>
      <c r="M7234" t="s">
        <v>6944</v>
      </c>
      <c r="N7234" t="s">
        <v>128</v>
      </c>
      <c r="O7234" t="s">
        <v>6816</v>
      </c>
      <c r="P7234" s="4">
        <v>314.08800000000002</v>
      </c>
      <c r="Q7234" s="4">
        <v>314.08800000000002</v>
      </c>
      <c r="R7234" s="4">
        <f t="shared" si="450"/>
        <v>0</v>
      </c>
      <c r="S7234" s="4">
        <f t="shared" si="451"/>
        <v>0</v>
      </c>
    </row>
    <row r="7235" spans="1:19" x14ac:dyDescent="0.3">
      <c r="A7235" t="s">
        <v>6945</v>
      </c>
      <c r="B7235" s="1">
        <v>42820</v>
      </c>
      <c r="C7235" s="1">
        <v>42821</v>
      </c>
      <c r="D7235">
        <f t="shared" si="452"/>
        <v>2017</v>
      </c>
      <c r="E7235" t="str">
        <f t="shared" si="453"/>
        <v>Mar</v>
      </c>
      <c r="F7235" t="s">
        <v>20</v>
      </c>
      <c r="G7235" t="s">
        <v>702</v>
      </c>
      <c r="H7235" t="s">
        <v>51</v>
      </c>
      <c r="I7235" t="s">
        <v>78</v>
      </c>
      <c r="J7235" t="s">
        <v>83</v>
      </c>
      <c r="K7235">
        <v>28540</v>
      </c>
      <c r="L7235" t="s">
        <v>44</v>
      </c>
      <c r="M7235" t="s">
        <v>6946</v>
      </c>
      <c r="N7235" t="s">
        <v>128</v>
      </c>
      <c r="O7235" t="s">
        <v>6816</v>
      </c>
      <c r="P7235" s="4">
        <v>67.64</v>
      </c>
      <c r="Q7235" s="4">
        <v>67.64</v>
      </c>
      <c r="R7235" s="4">
        <f t="shared" ref="R7235:R7298" si="454">P7235-Q7235</f>
        <v>0</v>
      </c>
      <c r="S7235" s="4">
        <f t="shared" ref="S7235:S7298" si="455">0.15*R7235</f>
        <v>0</v>
      </c>
    </row>
    <row r="7236" spans="1:19" ht="15.6" x14ac:dyDescent="0.3">
      <c r="A7236" t="s">
        <v>6186</v>
      </c>
      <c r="B7236" s="1">
        <v>43224</v>
      </c>
      <c r="C7236" s="1">
        <v>43228</v>
      </c>
      <c r="D7236">
        <f t="shared" si="452"/>
        <v>2018</v>
      </c>
      <c r="E7236" t="str">
        <f t="shared" si="453"/>
        <v>May</v>
      </c>
      <c r="F7236" t="s">
        <v>37</v>
      </c>
      <c r="G7236" t="s">
        <v>4273</v>
      </c>
      <c r="H7236" s="2" t="s">
        <v>22</v>
      </c>
      <c r="I7236" t="s">
        <v>3236</v>
      </c>
      <c r="J7236" t="s">
        <v>158</v>
      </c>
      <c r="K7236">
        <v>23602</v>
      </c>
      <c r="L7236" t="s">
        <v>44</v>
      </c>
      <c r="M7236" t="s">
        <v>6946</v>
      </c>
      <c r="N7236" t="s">
        <v>128</v>
      </c>
      <c r="O7236" t="s">
        <v>6816</v>
      </c>
      <c r="P7236" s="4">
        <v>16.91</v>
      </c>
      <c r="Q7236" s="4">
        <v>18</v>
      </c>
      <c r="R7236" s="4">
        <f t="shared" si="454"/>
        <v>-1.0899999999999999</v>
      </c>
      <c r="S7236" s="4">
        <f t="shared" si="455"/>
        <v>-0.16349999999999998</v>
      </c>
    </row>
    <row r="7237" spans="1:19" ht="15.6" x14ac:dyDescent="0.3">
      <c r="A7237" t="s">
        <v>6947</v>
      </c>
      <c r="B7237" s="1">
        <v>42446</v>
      </c>
      <c r="C7237" s="1">
        <v>42451</v>
      </c>
      <c r="D7237">
        <f t="shared" si="452"/>
        <v>2016</v>
      </c>
      <c r="E7237" t="str">
        <f t="shared" si="453"/>
        <v>Mar</v>
      </c>
      <c r="F7237" t="s">
        <v>67</v>
      </c>
      <c r="G7237" t="s">
        <v>934</v>
      </c>
      <c r="H7237" s="2" t="s">
        <v>22</v>
      </c>
      <c r="I7237" t="s">
        <v>61</v>
      </c>
      <c r="J7237" t="s">
        <v>62</v>
      </c>
      <c r="K7237">
        <v>10009</v>
      </c>
      <c r="L7237" t="s">
        <v>54</v>
      </c>
      <c r="M7237" t="s">
        <v>6946</v>
      </c>
      <c r="N7237" t="s">
        <v>128</v>
      </c>
      <c r="O7237" t="s">
        <v>6816</v>
      </c>
      <c r="P7237" s="4">
        <v>33.82</v>
      </c>
      <c r="Q7237" s="4">
        <v>33.82</v>
      </c>
      <c r="R7237" s="4">
        <f t="shared" si="454"/>
        <v>0</v>
      </c>
      <c r="S7237" s="4">
        <f t="shared" si="455"/>
        <v>0</v>
      </c>
    </row>
    <row r="7238" spans="1:19" x14ac:dyDescent="0.3">
      <c r="A7238" t="s">
        <v>5058</v>
      </c>
      <c r="B7238" s="1">
        <v>42697</v>
      </c>
      <c r="C7238" s="1">
        <v>42701</v>
      </c>
      <c r="D7238">
        <f t="shared" si="452"/>
        <v>2016</v>
      </c>
      <c r="E7238" t="str">
        <f t="shared" si="453"/>
        <v>Nov</v>
      </c>
      <c r="F7238" t="s">
        <v>37</v>
      </c>
      <c r="G7238" t="s">
        <v>2646</v>
      </c>
      <c r="H7238" t="s">
        <v>51</v>
      </c>
      <c r="I7238" t="s">
        <v>855</v>
      </c>
      <c r="J7238" t="s">
        <v>109</v>
      </c>
      <c r="K7238">
        <v>78207</v>
      </c>
      <c r="L7238" t="s">
        <v>25</v>
      </c>
      <c r="M7238" t="s">
        <v>6946</v>
      </c>
      <c r="N7238" t="s">
        <v>128</v>
      </c>
      <c r="O7238" t="s">
        <v>6816</v>
      </c>
      <c r="P7238" s="4">
        <v>27.056000000000001</v>
      </c>
      <c r="Q7238" s="4">
        <v>27.056000000000001</v>
      </c>
      <c r="R7238" s="4">
        <f t="shared" si="454"/>
        <v>0</v>
      </c>
      <c r="S7238" s="4">
        <f t="shared" si="455"/>
        <v>0</v>
      </c>
    </row>
    <row r="7239" spans="1:19" ht="15.6" x14ac:dyDescent="0.3">
      <c r="A7239" t="s">
        <v>5905</v>
      </c>
      <c r="B7239" s="1">
        <v>43266</v>
      </c>
      <c r="C7239" s="1">
        <v>43269</v>
      </c>
      <c r="D7239">
        <f t="shared" si="452"/>
        <v>2018</v>
      </c>
      <c r="E7239" t="str">
        <f t="shared" si="453"/>
        <v>Jun</v>
      </c>
      <c r="F7239" t="s">
        <v>20</v>
      </c>
      <c r="G7239" t="s">
        <v>2025</v>
      </c>
      <c r="H7239" s="2" t="s">
        <v>22</v>
      </c>
      <c r="I7239" t="s">
        <v>5408</v>
      </c>
      <c r="J7239" t="s">
        <v>807</v>
      </c>
      <c r="K7239">
        <v>55369</v>
      </c>
      <c r="L7239" t="s">
        <v>25</v>
      </c>
      <c r="M7239" t="s">
        <v>6946</v>
      </c>
      <c r="N7239" t="s">
        <v>128</v>
      </c>
      <c r="O7239" t="s">
        <v>6816</v>
      </c>
      <c r="P7239" s="4">
        <v>84.55</v>
      </c>
      <c r="Q7239" s="4">
        <v>84.55</v>
      </c>
      <c r="R7239" s="4">
        <f t="shared" si="454"/>
        <v>0</v>
      </c>
      <c r="S7239" s="4">
        <f t="shared" si="455"/>
        <v>0</v>
      </c>
    </row>
    <row r="7240" spans="1:19" ht="15.6" x14ac:dyDescent="0.3">
      <c r="A7240" t="s">
        <v>6948</v>
      </c>
      <c r="B7240" s="1">
        <v>42266</v>
      </c>
      <c r="C7240" s="1">
        <v>42270</v>
      </c>
      <c r="D7240">
        <f t="shared" si="452"/>
        <v>2015</v>
      </c>
      <c r="E7240" t="str">
        <f t="shared" si="453"/>
        <v>Sep</v>
      </c>
      <c r="F7240" t="s">
        <v>37</v>
      </c>
      <c r="G7240" t="s">
        <v>1377</v>
      </c>
      <c r="H7240" s="2" t="s">
        <v>22</v>
      </c>
      <c r="I7240" t="s">
        <v>69</v>
      </c>
      <c r="J7240" t="s">
        <v>70</v>
      </c>
      <c r="K7240">
        <v>98115</v>
      </c>
      <c r="L7240" t="s">
        <v>34</v>
      </c>
      <c r="M7240" t="s">
        <v>6949</v>
      </c>
      <c r="N7240" t="s">
        <v>128</v>
      </c>
      <c r="O7240" t="s">
        <v>6816</v>
      </c>
      <c r="P7240" s="4">
        <v>92.52</v>
      </c>
      <c r="Q7240" s="4">
        <v>92.52</v>
      </c>
      <c r="R7240" s="4">
        <f t="shared" si="454"/>
        <v>0</v>
      </c>
      <c r="S7240" s="4">
        <f t="shared" si="455"/>
        <v>0</v>
      </c>
    </row>
    <row r="7241" spans="1:19" ht="15.6" x14ac:dyDescent="0.3">
      <c r="A7241" t="s">
        <v>167</v>
      </c>
      <c r="B7241" s="1">
        <v>42317</v>
      </c>
      <c r="C7241" s="1">
        <v>42319</v>
      </c>
      <c r="D7241">
        <f t="shared" si="452"/>
        <v>2015</v>
      </c>
      <c r="E7241" t="str">
        <f t="shared" si="453"/>
        <v>Nov</v>
      </c>
      <c r="F7241" t="s">
        <v>67</v>
      </c>
      <c r="G7241" t="s">
        <v>168</v>
      </c>
      <c r="H7241" s="2" t="s">
        <v>22</v>
      </c>
      <c r="I7241" t="s">
        <v>32</v>
      </c>
      <c r="J7241" t="s">
        <v>33</v>
      </c>
      <c r="K7241">
        <v>94110</v>
      </c>
      <c r="L7241" t="s">
        <v>34</v>
      </c>
      <c r="M7241" t="s">
        <v>6949</v>
      </c>
      <c r="N7241" t="s">
        <v>128</v>
      </c>
      <c r="O7241" t="s">
        <v>6816</v>
      </c>
      <c r="P7241" s="4">
        <v>92.52</v>
      </c>
      <c r="Q7241" s="4">
        <v>92.52</v>
      </c>
      <c r="R7241" s="4">
        <f t="shared" si="454"/>
        <v>0</v>
      </c>
      <c r="S7241" s="4">
        <f t="shared" si="455"/>
        <v>0</v>
      </c>
    </row>
    <row r="7242" spans="1:19" ht="15.6" x14ac:dyDescent="0.3">
      <c r="A7242" t="s">
        <v>1305</v>
      </c>
      <c r="B7242" s="1">
        <v>42547</v>
      </c>
      <c r="C7242" s="1">
        <v>42551</v>
      </c>
      <c r="D7242">
        <f t="shared" si="452"/>
        <v>2016</v>
      </c>
      <c r="E7242" t="str">
        <f t="shared" si="453"/>
        <v>Jun</v>
      </c>
      <c r="F7242" t="s">
        <v>37</v>
      </c>
      <c r="G7242" t="s">
        <v>1306</v>
      </c>
      <c r="H7242" s="2" t="s">
        <v>22</v>
      </c>
      <c r="I7242" t="s">
        <v>645</v>
      </c>
      <c r="J7242" t="s">
        <v>158</v>
      </c>
      <c r="K7242">
        <v>23223</v>
      </c>
      <c r="L7242" t="s">
        <v>44</v>
      </c>
      <c r="M7242" t="s">
        <v>6949</v>
      </c>
      <c r="N7242" t="s">
        <v>128</v>
      </c>
      <c r="O7242" t="s">
        <v>6816</v>
      </c>
      <c r="P7242" s="4">
        <v>15.42</v>
      </c>
      <c r="Q7242" s="4">
        <v>18</v>
      </c>
      <c r="R7242" s="4">
        <f t="shared" si="454"/>
        <v>-2.58</v>
      </c>
      <c r="S7242" s="4">
        <f t="shared" si="455"/>
        <v>-0.38700000000000001</v>
      </c>
    </row>
    <row r="7243" spans="1:19" ht="15.6" x14ac:dyDescent="0.3">
      <c r="A7243" t="s">
        <v>2311</v>
      </c>
      <c r="B7243" s="1">
        <v>42628</v>
      </c>
      <c r="C7243" s="1">
        <v>42628</v>
      </c>
      <c r="D7243">
        <f t="shared" si="452"/>
        <v>2016</v>
      </c>
      <c r="E7243" t="str">
        <f t="shared" si="453"/>
        <v>Sep</v>
      </c>
      <c r="F7243" t="s">
        <v>30</v>
      </c>
      <c r="G7243" t="s">
        <v>1716</v>
      </c>
      <c r="H7243" s="2" t="s">
        <v>22</v>
      </c>
      <c r="I7243" t="s">
        <v>207</v>
      </c>
      <c r="J7243" t="s">
        <v>79</v>
      </c>
      <c r="K7243">
        <v>33065</v>
      </c>
      <c r="L7243" t="s">
        <v>44</v>
      </c>
      <c r="M7243" t="s">
        <v>6949</v>
      </c>
      <c r="N7243" t="s">
        <v>128</v>
      </c>
      <c r="O7243" t="s">
        <v>6816</v>
      </c>
      <c r="P7243" s="4">
        <v>24.672000000000001</v>
      </c>
      <c r="Q7243" s="4">
        <v>24.672000000000001</v>
      </c>
      <c r="R7243" s="4">
        <f t="shared" si="454"/>
        <v>0</v>
      </c>
      <c r="S7243" s="4">
        <f t="shared" si="455"/>
        <v>0</v>
      </c>
    </row>
    <row r="7244" spans="1:19" ht="15.6" x14ac:dyDescent="0.3">
      <c r="A7244" t="s">
        <v>6950</v>
      </c>
      <c r="B7244" s="1">
        <v>42652</v>
      </c>
      <c r="C7244" s="1">
        <v>42656</v>
      </c>
      <c r="D7244">
        <f t="shared" si="452"/>
        <v>2016</v>
      </c>
      <c r="E7244" t="str">
        <f t="shared" si="453"/>
        <v>Oct</v>
      </c>
      <c r="F7244" t="s">
        <v>37</v>
      </c>
      <c r="G7244" t="s">
        <v>2518</v>
      </c>
      <c r="H7244" s="2" t="s">
        <v>22</v>
      </c>
      <c r="I7244" t="s">
        <v>191</v>
      </c>
      <c r="J7244" t="s">
        <v>158</v>
      </c>
      <c r="K7244">
        <v>22153</v>
      </c>
      <c r="L7244" t="s">
        <v>44</v>
      </c>
      <c r="M7244" t="s">
        <v>6949</v>
      </c>
      <c r="N7244" t="s">
        <v>128</v>
      </c>
      <c r="O7244" t="s">
        <v>6816</v>
      </c>
      <c r="P7244" s="4">
        <v>30.84</v>
      </c>
      <c r="Q7244" s="4">
        <v>30.84</v>
      </c>
      <c r="R7244" s="4">
        <f t="shared" si="454"/>
        <v>0</v>
      </c>
      <c r="S7244" s="4">
        <f t="shared" si="455"/>
        <v>0</v>
      </c>
    </row>
    <row r="7245" spans="1:19" ht="15.6" x14ac:dyDescent="0.3">
      <c r="A7245" t="s">
        <v>5345</v>
      </c>
      <c r="B7245" s="1">
        <v>42705</v>
      </c>
      <c r="C7245" s="1">
        <v>42711</v>
      </c>
      <c r="D7245">
        <f t="shared" si="452"/>
        <v>2016</v>
      </c>
      <c r="E7245" t="str">
        <f t="shared" si="453"/>
        <v>Dec</v>
      </c>
      <c r="F7245" t="s">
        <v>37</v>
      </c>
      <c r="G7245" t="s">
        <v>228</v>
      </c>
      <c r="H7245" s="2" t="s">
        <v>22</v>
      </c>
      <c r="I7245" t="s">
        <v>1344</v>
      </c>
      <c r="J7245" t="s">
        <v>158</v>
      </c>
      <c r="K7245">
        <v>23320</v>
      </c>
      <c r="L7245" t="s">
        <v>44</v>
      </c>
      <c r="M7245" t="s">
        <v>6949</v>
      </c>
      <c r="N7245" t="s">
        <v>128</v>
      </c>
      <c r="O7245" t="s">
        <v>6816</v>
      </c>
      <c r="P7245" s="4">
        <v>61.68</v>
      </c>
      <c r="Q7245" s="4">
        <v>61.68</v>
      </c>
      <c r="R7245" s="4">
        <f t="shared" si="454"/>
        <v>0</v>
      </c>
      <c r="S7245" s="4">
        <f t="shared" si="455"/>
        <v>0</v>
      </c>
    </row>
    <row r="7246" spans="1:19" ht="15.6" x14ac:dyDescent="0.3">
      <c r="A7246" t="s">
        <v>6951</v>
      </c>
      <c r="B7246" s="1">
        <v>43351</v>
      </c>
      <c r="C7246" s="1">
        <v>43352</v>
      </c>
      <c r="D7246">
        <f t="shared" si="452"/>
        <v>2018</v>
      </c>
      <c r="E7246" t="str">
        <f t="shared" si="453"/>
        <v>Sep</v>
      </c>
      <c r="F7246" t="s">
        <v>20</v>
      </c>
      <c r="G7246" t="s">
        <v>2547</v>
      </c>
      <c r="H7246" s="2" t="s">
        <v>22</v>
      </c>
      <c r="I7246" t="s">
        <v>198</v>
      </c>
      <c r="J7246" t="s">
        <v>79</v>
      </c>
      <c r="K7246">
        <v>33012</v>
      </c>
      <c r="L7246" t="s">
        <v>44</v>
      </c>
      <c r="M7246" t="s">
        <v>6949</v>
      </c>
      <c r="N7246" t="s">
        <v>128</v>
      </c>
      <c r="O7246" t="s">
        <v>6816</v>
      </c>
      <c r="P7246" s="4">
        <v>61.68</v>
      </c>
      <c r="Q7246" s="4">
        <v>61.68</v>
      </c>
      <c r="R7246" s="4">
        <f t="shared" si="454"/>
        <v>0</v>
      </c>
      <c r="S7246" s="4">
        <f t="shared" si="455"/>
        <v>0</v>
      </c>
    </row>
    <row r="7247" spans="1:19" x14ac:dyDescent="0.3">
      <c r="A7247" t="s">
        <v>6952</v>
      </c>
      <c r="B7247" s="1">
        <v>42275</v>
      </c>
      <c r="C7247" s="1">
        <v>42280</v>
      </c>
      <c r="D7247">
        <f t="shared" si="452"/>
        <v>2015</v>
      </c>
      <c r="E7247" t="str">
        <f t="shared" si="453"/>
        <v>Sep</v>
      </c>
      <c r="F7247" t="s">
        <v>37</v>
      </c>
      <c r="G7247" t="s">
        <v>797</v>
      </c>
      <c r="H7247" t="s">
        <v>22</v>
      </c>
      <c r="I7247" t="s">
        <v>1599</v>
      </c>
      <c r="J7247" t="s">
        <v>314</v>
      </c>
      <c r="K7247">
        <v>1841</v>
      </c>
      <c r="L7247" t="s">
        <v>54</v>
      </c>
      <c r="M7247" t="s">
        <v>6949</v>
      </c>
      <c r="N7247" t="s">
        <v>128</v>
      </c>
      <c r="O7247" t="s">
        <v>6816</v>
      </c>
      <c r="P7247" s="4">
        <v>46.26</v>
      </c>
      <c r="Q7247" s="4">
        <v>46.26</v>
      </c>
      <c r="R7247" s="4">
        <f t="shared" si="454"/>
        <v>0</v>
      </c>
      <c r="S7247" s="4">
        <f t="shared" si="455"/>
        <v>0</v>
      </c>
    </row>
    <row r="7248" spans="1:19" ht="15.6" x14ac:dyDescent="0.3">
      <c r="A7248" t="s">
        <v>1775</v>
      </c>
      <c r="B7248" s="1">
        <v>43422</v>
      </c>
      <c r="C7248" s="1">
        <v>43422</v>
      </c>
      <c r="D7248">
        <f t="shared" si="452"/>
        <v>2018</v>
      </c>
      <c r="E7248" t="str">
        <f t="shared" si="453"/>
        <v>Nov</v>
      </c>
      <c r="F7248" t="s">
        <v>30</v>
      </c>
      <c r="G7248" t="s">
        <v>1776</v>
      </c>
      <c r="H7248" s="2" t="s">
        <v>22</v>
      </c>
      <c r="I7248" t="s">
        <v>589</v>
      </c>
      <c r="J7248" t="s">
        <v>148</v>
      </c>
      <c r="K7248">
        <v>53209</v>
      </c>
      <c r="L7248" t="s">
        <v>25</v>
      </c>
      <c r="M7248" t="s">
        <v>6949</v>
      </c>
      <c r="N7248" t="s">
        <v>128</v>
      </c>
      <c r="O7248" t="s">
        <v>6816</v>
      </c>
      <c r="P7248" s="4">
        <v>92.52</v>
      </c>
      <c r="Q7248" s="4">
        <v>92.52</v>
      </c>
      <c r="R7248" s="4">
        <f t="shared" si="454"/>
        <v>0</v>
      </c>
      <c r="S7248" s="4">
        <f t="shared" si="455"/>
        <v>0</v>
      </c>
    </row>
    <row r="7249" spans="1:19" x14ac:dyDescent="0.3">
      <c r="A7249" t="s">
        <v>6953</v>
      </c>
      <c r="B7249" s="1">
        <v>42616</v>
      </c>
      <c r="C7249" s="1">
        <v>42622</v>
      </c>
      <c r="D7249">
        <f t="shared" si="452"/>
        <v>2016</v>
      </c>
      <c r="E7249" t="str">
        <f t="shared" si="453"/>
        <v>Sep</v>
      </c>
      <c r="F7249" t="s">
        <v>37</v>
      </c>
      <c r="G7249" t="s">
        <v>2014</v>
      </c>
      <c r="H7249" t="s">
        <v>51</v>
      </c>
      <c r="I7249" t="s">
        <v>32</v>
      </c>
      <c r="J7249" t="s">
        <v>33</v>
      </c>
      <c r="K7249">
        <v>94122</v>
      </c>
      <c r="L7249" t="s">
        <v>34</v>
      </c>
      <c r="M7249" t="s">
        <v>6954</v>
      </c>
      <c r="N7249" t="s">
        <v>128</v>
      </c>
      <c r="O7249" t="s">
        <v>6816</v>
      </c>
      <c r="P7249" s="4">
        <v>31.44</v>
      </c>
      <c r="Q7249" s="4">
        <v>31.44</v>
      </c>
      <c r="R7249" s="4">
        <f t="shared" si="454"/>
        <v>0</v>
      </c>
      <c r="S7249" s="4">
        <f t="shared" si="455"/>
        <v>0</v>
      </c>
    </row>
    <row r="7250" spans="1:19" ht="15.6" x14ac:dyDescent="0.3">
      <c r="A7250" t="s">
        <v>6955</v>
      </c>
      <c r="B7250" s="1">
        <v>42926</v>
      </c>
      <c r="C7250" s="1">
        <v>42932</v>
      </c>
      <c r="D7250">
        <f t="shared" si="452"/>
        <v>2017</v>
      </c>
      <c r="E7250" t="str">
        <f t="shared" si="453"/>
        <v>Jul</v>
      </c>
      <c r="F7250" t="s">
        <v>37</v>
      </c>
      <c r="G7250" t="s">
        <v>2527</v>
      </c>
      <c r="H7250" s="2" t="s">
        <v>22</v>
      </c>
      <c r="I7250" t="s">
        <v>177</v>
      </c>
      <c r="J7250" t="s">
        <v>178</v>
      </c>
      <c r="K7250">
        <v>85204</v>
      </c>
      <c r="L7250" t="s">
        <v>34</v>
      </c>
      <c r="M7250" t="s">
        <v>6954</v>
      </c>
      <c r="N7250" t="s">
        <v>110</v>
      </c>
      <c r="O7250" t="s">
        <v>6816</v>
      </c>
      <c r="P7250" s="4">
        <v>16.768000000000001</v>
      </c>
      <c r="Q7250" s="4">
        <v>100</v>
      </c>
      <c r="R7250" s="4">
        <f t="shared" si="454"/>
        <v>-83.231999999999999</v>
      </c>
      <c r="S7250" s="4">
        <f t="shared" si="455"/>
        <v>-12.4848</v>
      </c>
    </row>
    <row r="7251" spans="1:19" ht="15.6" x14ac:dyDescent="0.3">
      <c r="A7251" t="s">
        <v>3671</v>
      </c>
      <c r="B7251" s="1">
        <v>43325</v>
      </c>
      <c r="C7251" s="1">
        <v>43325</v>
      </c>
      <c r="D7251">
        <f t="shared" si="452"/>
        <v>2018</v>
      </c>
      <c r="E7251" t="str">
        <f t="shared" si="453"/>
        <v>Aug</v>
      </c>
      <c r="F7251" t="s">
        <v>30</v>
      </c>
      <c r="G7251" t="s">
        <v>3097</v>
      </c>
      <c r="H7251" s="2" t="s">
        <v>22</v>
      </c>
      <c r="I7251" t="s">
        <v>32</v>
      </c>
      <c r="J7251" t="s">
        <v>33</v>
      </c>
      <c r="K7251">
        <v>94122</v>
      </c>
      <c r="L7251" t="s">
        <v>34</v>
      </c>
      <c r="M7251" t="s">
        <v>6954</v>
      </c>
      <c r="N7251" t="s">
        <v>128</v>
      </c>
      <c r="O7251" t="s">
        <v>6816</v>
      </c>
      <c r="P7251" s="4">
        <v>31.44</v>
      </c>
      <c r="Q7251" s="4">
        <v>31.44</v>
      </c>
      <c r="R7251" s="4">
        <f t="shared" si="454"/>
        <v>0</v>
      </c>
      <c r="S7251" s="4">
        <f t="shared" si="455"/>
        <v>0</v>
      </c>
    </row>
    <row r="7252" spans="1:19" ht="15.6" x14ac:dyDescent="0.3">
      <c r="A7252" t="s">
        <v>3474</v>
      </c>
      <c r="B7252" s="1">
        <v>43366</v>
      </c>
      <c r="C7252" s="1">
        <v>43368</v>
      </c>
      <c r="D7252">
        <f t="shared" si="452"/>
        <v>2018</v>
      </c>
      <c r="E7252" t="str">
        <f t="shared" si="453"/>
        <v>Sep</v>
      </c>
      <c r="F7252" t="s">
        <v>67</v>
      </c>
      <c r="G7252" t="s">
        <v>2742</v>
      </c>
      <c r="H7252" s="2" t="s">
        <v>22</v>
      </c>
      <c r="I7252" t="s">
        <v>69</v>
      </c>
      <c r="J7252" t="s">
        <v>70</v>
      </c>
      <c r="K7252">
        <v>98105</v>
      </c>
      <c r="L7252" t="s">
        <v>34</v>
      </c>
      <c r="M7252" t="s">
        <v>6954</v>
      </c>
      <c r="N7252" t="s">
        <v>128</v>
      </c>
      <c r="O7252" t="s">
        <v>6816</v>
      </c>
      <c r="P7252" s="4">
        <v>31.44</v>
      </c>
      <c r="Q7252" s="4">
        <v>31.44</v>
      </c>
      <c r="R7252" s="4">
        <f t="shared" si="454"/>
        <v>0</v>
      </c>
      <c r="S7252" s="4">
        <f t="shared" si="455"/>
        <v>0</v>
      </c>
    </row>
    <row r="7253" spans="1:19" x14ac:dyDescent="0.3">
      <c r="A7253" t="s">
        <v>277</v>
      </c>
      <c r="B7253" s="1">
        <v>43429</v>
      </c>
      <c r="C7253" s="1">
        <v>43433</v>
      </c>
      <c r="D7253">
        <f t="shared" si="452"/>
        <v>2018</v>
      </c>
      <c r="E7253" t="str">
        <f t="shared" si="453"/>
        <v>Nov</v>
      </c>
      <c r="F7253" t="s">
        <v>37</v>
      </c>
      <c r="G7253" t="s">
        <v>278</v>
      </c>
      <c r="H7253" t="s">
        <v>22</v>
      </c>
      <c r="I7253" t="s">
        <v>32</v>
      </c>
      <c r="J7253" t="s">
        <v>33</v>
      </c>
      <c r="K7253">
        <v>94122</v>
      </c>
      <c r="L7253" t="s">
        <v>34</v>
      </c>
      <c r="M7253" t="s">
        <v>6954</v>
      </c>
      <c r="N7253" t="s">
        <v>128</v>
      </c>
      <c r="O7253" t="s">
        <v>6816</v>
      </c>
      <c r="P7253" s="4">
        <v>10.48</v>
      </c>
      <c r="Q7253" s="4">
        <v>100</v>
      </c>
      <c r="R7253" s="4">
        <f t="shared" si="454"/>
        <v>-89.52</v>
      </c>
      <c r="S7253" s="4">
        <f t="shared" si="455"/>
        <v>-13.427999999999999</v>
      </c>
    </row>
    <row r="7254" spans="1:19" ht="15.6" x14ac:dyDescent="0.3">
      <c r="A7254" t="s">
        <v>6956</v>
      </c>
      <c r="B7254" s="1">
        <v>43447</v>
      </c>
      <c r="C7254" s="1">
        <v>43447</v>
      </c>
      <c r="D7254">
        <f t="shared" si="452"/>
        <v>2018</v>
      </c>
      <c r="E7254" t="str">
        <f t="shared" si="453"/>
        <v>Dec</v>
      </c>
      <c r="F7254" t="s">
        <v>30</v>
      </c>
      <c r="G7254" t="s">
        <v>283</v>
      </c>
      <c r="H7254" s="2" t="s">
        <v>22</v>
      </c>
      <c r="I7254" t="s">
        <v>69</v>
      </c>
      <c r="J7254" t="s">
        <v>70</v>
      </c>
      <c r="K7254">
        <v>98103</v>
      </c>
      <c r="L7254" t="s">
        <v>34</v>
      </c>
      <c r="M7254" t="s">
        <v>6954</v>
      </c>
      <c r="N7254" t="s">
        <v>128</v>
      </c>
      <c r="O7254" t="s">
        <v>6816</v>
      </c>
      <c r="P7254" s="4">
        <v>31.44</v>
      </c>
      <c r="Q7254" s="4">
        <v>31.44</v>
      </c>
      <c r="R7254" s="4">
        <f t="shared" si="454"/>
        <v>0</v>
      </c>
      <c r="S7254" s="4">
        <f t="shared" si="455"/>
        <v>0</v>
      </c>
    </row>
    <row r="7255" spans="1:19" x14ac:dyDescent="0.3">
      <c r="A7255" t="s">
        <v>6957</v>
      </c>
      <c r="B7255" s="1">
        <v>43064</v>
      </c>
      <c r="C7255" s="1">
        <v>43069</v>
      </c>
      <c r="D7255">
        <f t="shared" si="452"/>
        <v>2017</v>
      </c>
      <c r="E7255" t="str">
        <f t="shared" si="453"/>
        <v>Nov</v>
      </c>
      <c r="F7255" t="s">
        <v>37</v>
      </c>
      <c r="G7255" t="s">
        <v>3097</v>
      </c>
      <c r="H7255" t="s">
        <v>51</v>
      </c>
      <c r="I7255" t="s">
        <v>108</v>
      </c>
      <c r="J7255" t="s">
        <v>754</v>
      </c>
      <c r="K7255">
        <v>35810</v>
      </c>
      <c r="L7255" t="s">
        <v>44</v>
      </c>
      <c r="M7255" t="s">
        <v>6954</v>
      </c>
      <c r="N7255" t="s">
        <v>128</v>
      </c>
      <c r="O7255" t="s">
        <v>6816</v>
      </c>
      <c r="P7255" s="4">
        <v>73.36</v>
      </c>
      <c r="Q7255" s="4">
        <v>73.36</v>
      </c>
      <c r="R7255" s="4">
        <f t="shared" si="454"/>
        <v>0</v>
      </c>
      <c r="S7255" s="4">
        <f t="shared" si="455"/>
        <v>0</v>
      </c>
    </row>
    <row r="7256" spans="1:19" ht="15.6" x14ac:dyDescent="0.3">
      <c r="A7256" t="s">
        <v>6958</v>
      </c>
      <c r="B7256" s="1">
        <v>43201</v>
      </c>
      <c r="C7256" s="1">
        <v>43205</v>
      </c>
      <c r="D7256">
        <f t="shared" si="452"/>
        <v>2018</v>
      </c>
      <c r="E7256" t="str">
        <f t="shared" si="453"/>
        <v>Apr</v>
      </c>
      <c r="F7256" t="s">
        <v>37</v>
      </c>
      <c r="G7256" t="s">
        <v>3110</v>
      </c>
      <c r="H7256" s="2" t="s">
        <v>22</v>
      </c>
      <c r="I7256" t="s">
        <v>744</v>
      </c>
      <c r="J7256" t="s">
        <v>233</v>
      </c>
      <c r="K7256">
        <v>43130</v>
      </c>
      <c r="L7256" t="s">
        <v>54</v>
      </c>
      <c r="M7256" t="s">
        <v>6954</v>
      </c>
      <c r="N7256" t="s">
        <v>128</v>
      </c>
      <c r="O7256" t="s">
        <v>6816</v>
      </c>
      <c r="P7256" s="4">
        <v>16.768000000000001</v>
      </c>
      <c r="Q7256" s="4">
        <v>18</v>
      </c>
      <c r="R7256" s="4">
        <f t="shared" si="454"/>
        <v>-1.2319999999999993</v>
      </c>
      <c r="S7256" s="4">
        <f t="shared" si="455"/>
        <v>-0.18479999999999988</v>
      </c>
    </row>
    <row r="7257" spans="1:19" ht="15.6" x14ac:dyDescent="0.3">
      <c r="A7257" t="s">
        <v>4165</v>
      </c>
      <c r="B7257" s="1">
        <v>43218</v>
      </c>
      <c r="C7257" s="1">
        <v>43222</v>
      </c>
      <c r="D7257">
        <f t="shared" si="452"/>
        <v>2018</v>
      </c>
      <c r="E7257" t="str">
        <f t="shared" si="453"/>
        <v>Apr</v>
      </c>
      <c r="F7257" t="s">
        <v>37</v>
      </c>
      <c r="G7257" t="s">
        <v>930</v>
      </c>
      <c r="H7257" s="2" t="s">
        <v>22</v>
      </c>
      <c r="I7257" t="s">
        <v>100</v>
      </c>
      <c r="J7257" t="s">
        <v>101</v>
      </c>
      <c r="K7257">
        <v>19143</v>
      </c>
      <c r="L7257" t="s">
        <v>54</v>
      </c>
      <c r="M7257" t="s">
        <v>6954</v>
      </c>
      <c r="N7257" t="s">
        <v>128</v>
      </c>
      <c r="O7257" t="s">
        <v>6816</v>
      </c>
      <c r="P7257" s="4">
        <v>8.3840000000000003</v>
      </c>
      <c r="Q7257" s="4">
        <v>18</v>
      </c>
      <c r="R7257" s="4">
        <f t="shared" si="454"/>
        <v>-9.6159999999999997</v>
      </c>
      <c r="S7257" s="4">
        <f t="shared" si="455"/>
        <v>-1.4423999999999999</v>
      </c>
    </row>
    <row r="7258" spans="1:19" x14ac:dyDescent="0.3">
      <c r="A7258" t="s">
        <v>4221</v>
      </c>
      <c r="B7258" s="1">
        <v>43063</v>
      </c>
      <c r="C7258" s="1">
        <v>43065</v>
      </c>
      <c r="D7258">
        <f t="shared" si="452"/>
        <v>2017</v>
      </c>
      <c r="E7258" t="str">
        <f t="shared" si="453"/>
        <v>Nov</v>
      </c>
      <c r="F7258" t="s">
        <v>67</v>
      </c>
      <c r="G7258" t="s">
        <v>704</v>
      </c>
      <c r="H7258" t="s">
        <v>22</v>
      </c>
      <c r="I7258" t="s">
        <v>116</v>
      </c>
      <c r="J7258" t="s">
        <v>109</v>
      </c>
      <c r="K7258">
        <v>75217</v>
      </c>
      <c r="L7258" t="s">
        <v>25</v>
      </c>
      <c r="M7258" t="s">
        <v>6954</v>
      </c>
      <c r="N7258" t="s">
        <v>128</v>
      </c>
      <c r="O7258" t="s">
        <v>6816</v>
      </c>
      <c r="P7258" s="4">
        <v>41.92</v>
      </c>
      <c r="Q7258" s="4">
        <v>41.92</v>
      </c>
      <c r="R7258" s="4">
        <f t="shared" si="454"/>
        <v>0</v>
      </c>
      <c r="S7258" s="4">
        <f t="shared" si="455"/>
        <v>0</v>
      </c>
    </row>
    <row r="7259" spans="1:19" ht="15.6" x14ac:dyDescent="0.3">
      <c r="A7259" t="s">
        <v>5881</v>
      </c>
      <c r="B7259" s="1">
        <v>43407</v>
      </c>
      <c r="C7259" s="1">
        <v>43413</v>
      </c>
      <c r="D7259">
        <f t="shared" si="452"/>
        <v>2018</v>
      </c>
      <c r="E7259" t="str">
        <f t="shared" si="453"/>
        <v>Nov</v>
      </c>
      <c r="F7259" t="s">
        <v>37</v>
      </c>
      <c r="G7259" t="s">
        <v>1927</v>
      </c>
      <c r="H7259" s="2" t="s">
        <v>22</v>
      </c>
      <c r="I7259" t="s">
        <v>4002</v>
      </c>
      <c r="J7259" t="s">
        <v>807</v>
      </c>
      <c r="K7259">
        <v>55122</v>
      </c>
      <c r="L7259" t="s">
        <v>25</v>
      </c>
      <c r="M7259" t="s">
        <v>6954</v>
      </c>
      <c r="N7259" t="s">
        <v>128</v>
      </c>
      <c r="O7259" t="s">
        <v>6816</v>
      </c>
      <c r="P7259" s="4">
        <v>52.4</v>
      </c>
      <c r="Q7259" s="4">
        <v>52.4</v>
      </c>
      <c r="R7259" s="4">
        <f t="shared" si="454"/>
        <v>0</v>
      </c>
      <c r="S7259" s="4">
        <f t="shared" si="455"/>
        <v>0</v>
      </c>
    </row>
    <row r="7260" spans="1:19" ht="15.6" x14ac:dyDescent="0.3">
      <c r="A7260" t="s">
        <v>6477</v>
      </c>
      <c r="B7260" s="1">
        <v>42640</v>
      </c>
      <c r="C7260" s="1">
        <v>42642</v>
      </c>
      <c r="D7260">
        <f t="shared" si="452"/>
        <v>2016</v>
      </c>
      <c r="E7260" t="str">
        <f t="shared" si="453"/>
        <v>Sep</v>
      </c>
      <c r="F7260" t="s">
        <v>67</v>
      </c>
      <c r="G7260" t="s">
        <v>1601</v>
      </c>
      <c r="H7260" s="2" t="s">
        <v>22</v>
      </c>
      <c r="I7260" t="s">
        <v>32</v>
      </c>
      <c r="J7260" t="s">
        <v>33</v>
      </c>
      <c r="K7260">
        <v>94110</v>
      </c>
      <c r="L7260" t="s">
        <v>34</v>
      </c>
      <c r="M7260" t="s">
        <v>6959</v>
      </c>
      <c r="N7260" t="s">
        <v>128</v>
      </c>
      <c r="O7260" t="s">
        <v>6816</v>
      </c>
      <c r="P7260" s="4">
        <v>15.51</v>
      </c>
      <c r="Q7260" s="4">
        <v>18</v>
      </c>
      <c r="R7260" s="4">
        <f t="shared" si="454"/>
        <v>-2.4900000000000002</v>
      </c>
      <c r="S7260" s="4">
        <f t="shared" si="455"/>
        <v>-0.3735</v>
      </c>
    </row>
    <row r="7261" spans="1:19" x14ac:dyDescent="0.3">
      <c r="A7261" t="s">
        <v>6960</v>
      </c>
      <c r="B7261" s="1">
        <v>43036</v>
      </c>
      <c r="C7261" s="1">
        <v>43040</v>
      </c>
      <c r="D7261">
        <f t="shared" si="452"/>
        <v>2017</v>
      </c>
      <c r="E7261" t="str">
        <f t="shared" si="453"/>
        <v>Oct</v>
      </c>
      <c r="F7261" t="s">
        <v>37</v>
      </c>
      <c r="G7261" t="s">
        <v>2687</v>
      </c>
      <c r="H7261" t="s">
        <v>51</v>
      </c>
      <c r="I7261" t="s">
        <v>47</v>
      </c>
      <c r="J7261" t="s">
        <v>33</v>
      </c>
      <c r="K7261">
        <v>90032</v>
      </c>
      <c r="L7261" t="s">
        <v>34</v>
      </c>
      <c r="M7261" t="s">
        <v>6959</v>
      </c>
      <c r="N7261" t="s">
        <v>128</v>
      </c>
      <c r="O7261" t="s">
        <v>6816</v>
      </c>
      <c r="P7261" s="4">
        <v>93.06</v>
      </c>
      <c r="Q7261" s="4">
        <v>93.06</v>
      </c>
      <c r="R7261" s="4">
        <f t="shared" si="454"/>
        <v>0</v>
      </c>
      <c r="S7261" s="4">
        <f t="shared" si="455"/>
        <v>0</v>
      </c>
    </row>
    <row r="7262" spans="1:19" x14ac:dyDescent="0.3">
      <c r="A7262" t="s">
        <v>6961</v>
      </c>
      <c r="B7262" s="1">
        <v>43086</v>
      </c>
      <c r="C7262" s="1">
        <v>43091</v>
      </c>
      <c r="D7262">
        <f t="shared" si="452"/>
        <v>2017</v>
      </c>
      <c r="E7262" t="str">
        <f t="shared" si="453"/>
        <v>Dec</v>
      </c>
      <c r="F7262" t="s">
        <v>37</v>
      </c>
      <c r="G7262" t="s">
        <v>2557</v>
      </c>
      <c r="H7262" t="s">
        <v>51</v>
      </c>
      <c r="I7262" t="s">
        <v>69</v>
      </c>
      <c r="J7262" t="s">
        <v>70</v>
      </c>
      <c r="K7262">
        <v>98115</v>
      </c>
      <c r="L7262" t="s">
        <v>34</v>
      </c>
      <c r="M7262" t="s">
        <v>6959</v>
      </c>
      <c r="N7262" t="s">
        <v>128</v>
      </c>
      <c r="O7262" t="s">
        <v>6816</v>
      </c>
      <c r="P7262" s="4">
        <v>46.53</v>
      </c>
      <c r="Q7262" s="4">
        <v>46.53</v>
      </c>
      <c r="R7262" s="4">
        <f t="shared" si="454"/>
        <v>0</v>
      </c>
      <c r="S7262" s="4">
        <f t="shared" si="455"/>
        <v>0</v>
      </c>
    </row>
    <row r="7263" spans="1:19" ht="15.6" x14ac:dyDescent="0.3">
      <c r="A7263" t="s">
        <v>5529</v>
      </c>
      <c r="B7263" s="1">
        <v>43457</v>
      </c>
      <c r="C7263" s="1">
        <v>43462</v>
      </c>
      <c r="D7263">
        <f t="shared" si="452"/>
        <v>2018</v>
      </c>
      <c r="E7263" t="str">
        <f t="shared" si="453"/>
        <v>Dec</v>
      </c>
      <c r="F7263" t="s">
        <v>67</v>
      </c>
      <c r="G7263" t="s">
        <v>1794</v>
      </c>
      <c r="H7263" s="2" t="s">
        <v>22</v>
      </c>
      <c r="I7263" t="s">
        <v>2218</v>
      </c>
      <c r="J7263" t="s">
        <v>93</v>
      </c>
      <c r="K7263">
        <v>72209</v>
      </c>
      <c r="L7263" t="s">
        <v>44</v>
      </c>
      <c r="M7263" t="s">
        <v>6959</v>
      </c>
      <c r="N7263" t="s">
        <v>128</v>
      </c>
      <c r="O7263" t="s">
        <v>6816</v>
      </c>
      <c r="P7263" s="4">
        <v>62.04</v>
      </c>
      <c r="Q7263" s="4">
        <v>100</v>
      </c>
      <c r="R7263" s="4">
        <f t="shared" si="454"/>
        <v>-37.96</v>
      </c>
      <c r="S7263" s="4">
        <f t="shared" si="455"/>
        <v>-5.694</v>
      </c>
    </row>
    <row r="7264" spans="1:19" ht="15.6" x14ac:dyDescent="0.3">
      <c r="A7264" t="s">
        <v>6962</v>
      </c>
      <c r="B7264" s="1">
        <v>42518</v>
      </c>
      <c r="C7264" s="1">
        <v>42524</v>
      </c>
      <c r="D7264">
        <f t="shared" si="452"/>
        <v>2016</v>
      </c>
      <c r="E7264" t="str">
        <f t="shared" si="453"/>
        <v>May</v>
      </c>
      <c r="F7264" t="s">
        <v>37</v>
      </c>
      <c r="G7264" t="s">
        <v>1499</v>
      </c>
      <c r="H7264" s="2" t="s">
        <v>22</v>
      </c>
      <c r="I7264" t="s">
        <v>309</v>
      </c>
      <c r="J7264" t="s">
        <v>310</v>
      </c>
      <c r="K7264">
        <v>6040</v>
      </c>
      <c r="L7264" t="s">
        <v>54</v>
      </c>
      <c r="M7264" t="s">
        <v>6959</v>
      </c>
      <c r="N7264" t="s">
        <v>128</v>
      </c>
      <c r="O7264" t="s">
        <v>6816</v>
      </c>
      <c r="P7264" s="4">
        <v>77.55</v>
      </c>
      <c r="Q7264" s="4">
        <v>77.55</v>
      </c>
      <c r="R7264" s="4">
        <f t="shared" si="454"/>
        <v>0</v>
      </c>
      <c r="S7264" s="4">
        <f t="shared" si="455"/>
        <v>0</v>
      </c>
    </row>
    <row r="7265" spans="1:19" ht="15.6" x14ac:dyDescent="0.3">
      <c r="A7265" t="s">
        <v>6963</v>
      </c>
      <c r="B7265" s="1">
        <v>42648</v>
      </c>
      <c r="C7265" s="1">
        <v>42651</v>
      </c>
      <c r="D7265">
        <f t="shared" si="452"/>
        <v>2016</v>
      </c>
      <c r="E7265" t="str">
        <f t="shared" si="453"/>
        <v>Oct</v>
      </c>
      <c r="F7265" t="s">
        <v>67</v>
      </c>
      <c r="G7265" t="s">
        <v>1019</v>
      </c>
      <c r="H7265" s="2" t="s">
        <v>22</v>
      </c>
      <c r="I7265" t="s">
        <v>52</v>
      </c>
      <c r="J7265" t="s">
        <v>53</v>
      </c>
      <c r="K7265">
        <v>19805</v>
      </c>
      <c r="L7265" t="s">
        <v>54</v>
      </c>
      <c r="M7265" t="s">
        <v>6959</v>
      </c>
      <c r="N7265" t="s">
        <v>128</v>
      </c>
      <c r="O7265" t="s">
        <v>6816</v>
      </c>
      <c r="P7265" s="4">
        <v>77.55</v>
      </c>
      <c r="Q7265" s="4">
        <v>77.55</v>
      </c>
      <c r="R7265" s="4">
        <f t="shared" si="454"/>
        <v>0</v>
      </c>
      <c r="S7265" s="4">
        <f t="shared" si="455"/>
        <v>0</v>
      </c>
    </row>
    <row r="7266" spans="1:19" ht="15.6" x14ac:dyDescent="0.3">
      <c r="A7266" t="s">
        <v>6964</v>
      </c>
      <c r="B7266" s="1">
        <v>42320</v>
      </c>
      <c r="C7266" s="1">
        <v>42320</v>
      </c>
      <c r="D7266">
        <f t="shared" si="452"/>
        <v>2015</v>
      </c>
      <c r="E7266" t="str">
        <f t="shared" si="453"/>
        <v>Nov</v>
      </c>
      <c r="F7266" t="s">
        <v>30</v>
      </c>
      <c r="G7266" t="s">
        <v>2868</v>
      </c>
      <c r="H7266" s="2" t="s">
        <v>22</v>
      </c>
      <c r="I7266" t="s">
        <v>855</v>
      </c>
      <c r="J7266" t="s">
        <v>109</v>
      </c>
      <c r="K7266">
        <v>78207</v>
      </c>
      <c r="L7266" t="s">
        <v>25</v>
      </c>
      <c r="M7266" t="s">
        <v>6959</v>
      </c>
      <c r="N7266" t="s">
        <v>128</v>
      </c>
      <c r="O7266" t="s">
        <v>6816</v>
      </c>
      <c r="P7266" s="4">
        <v>49.631999999999998</v>
      </c>
      <c r="Q7266" s="4">
        <v>49.631999999999998</v>
      </c>
      <c r="R7266" s="4">
        <f t="shared" si="454"/>
        <v>0</v>
      </c>
      <c r="S7266" s="4">
        <f t="shared" si="455"/>
        <v>0</v>
      </c>
    </row>
    <row r="7267" spans="1:19" ht="15.6" x14ac:dyDescent="0.3">
      <c r="A7267" t="s">
        <v>6393</v>
      </c>
      <c r="B7267" s="1">
        <v>42932</v>
      </c>
      <c r="C7267" s="1">
        <v>42938</v>
      </c>
      <c r="D7267">
        <f t="shared" si="452"/>
        <v>2017</v>
      </c>
      <c r="E7267" t="str">
        <f t="shared" si="453"/>
        <v>Jul</v>
      </c>
      <c r="F7267" t="s">
        <v>37</v>
      </c>
      <c r="G7267" t="s">
        <v>625</v>
      </c>
      <c r="H7267" s="2" t="s">
        <v>22</v>
      </c>
      <c r="I7267" t="s">
        <v>991</v>
      </c>
      <c r="J7267" t="s">
        <v>109</v>
      </c>
      <c r="K7267">
        <v>75051</v>
      </c>
      <c r="L7267" t="s">
        <v>25</v>
      </c>
      <c r="M7267" t="s">
        <v>6959</v>
      </c>
      <c r="N7267" t="s">
        <v>128</v>
      </c>
      <c r="O7267" t="s">
        <v>6816</v>
      </c>
      <c r="P7267" s="4">
        <v>37.223999999999997</v>
      </c>
      <c r="Q7267" s="4">
        <v>37.223999999999997</v>
      </c>
      <c r="R7267" s="4">
        <f t="shared" si="454"/>
        <v>0</v>
      </c>
      <c r="S7267" s="4">
        <f t="shared" si="455"/>
        <v>0</v>
      </c>
    </row>
    <row r="7268" spans="1:19" x14ac:dyDescent="0.3">
      <c r="A7268" t="s">
        <v>2400</v>
      </c>
      <c r="B7268" s="1">
        <v>43002</v>
      </c>
      <c r="C7268" s="1">
        <v>43009</v>
      </c>
      <c r="D7268">
        <f t="shared" si="452"/>
        <v>2017</v>
      </c>
      <c r="E7268" t="str">
        <f t="shared" si="453"/>
        <v>Sep</v>
      </c>
      <c r="F7268" t="s">
        <v>37</v>
      </c>
      <c r="G7268" t="s">
        <v>1537</v>
      </c>
      <c r="H7268" t="s">
        <v>51</v>
      </c>
      <c r="I7268" t="s">
        <v>293</v>
      </c>
      <c r="J7268" t="s">
        <v>75</v>
      </c>
      <c r="K7268">
        <v>80013</v>
      </c>
      <c r="L7268" t="s">
        <v>34</v>
      </c>
      <c r="M7268" t="s">
        <v>6965</v>
      </c>
      <c r="N7268" t="s">
        <v>128</v>
      </c>
      <c r="O7268" t="s">
        <v>6816</v>
      </c>
      <c r="P7268" s="4">
        <v>511.05599999999998</v>
      </c>
      <c r="Q7268" s="4">
        <v>511.05599999999998</v>
      </c>
      <c r="R7268" s="4">
        <f t="shared" si="454"/>
        <v>0</v>
      </c>
      <c r="S7268" s="4">
        <f t="shared" si="455"/>
        <v>0</v>
      </c>
    </row>
    <row r="7269" spans="1:19" x14ac:dyDescent="0.3">
      <c r="A7269" t="s">
        <v>6966</v>
      </c>
      <c r="B7269" s="1">
        <v>43140</v>
      </c>
      <c r="C7269" s="1">
        <v>43144</v>
      </c>
      <c r="D7269">
        <f t="shared" si="452"/>
        <v>2018</v>
      </c>
      <c r="E7269" t="str">
        <f t="shared" si="453"/>
        <v>Feb</v>
      </c>
      <c r="F7269" t="s">
        <v>37</v>
      </c>
      <c r="G7269" t="s">
        <v>790</v>
      </c>
      <c r="H7269" t="s">
        <v>51</v>
      </c>
      <c r="I7269" t="s">
        <v>47</v>
      </c>
      <c r="J7269" t="s">
        <v>33</v>
      </c>
      <c r="K7269">
        <v>90032</v>
      </c>
      <c r="L7269" t="s">
        <v>34</v>
      </c>
      <c r="M7269" t="s">
        <v>6965</v>
      </c>
      <c r="N7269" t="s">
        <v>128</v>
      </c>
      <c r="O7269" t="s">
        <v>6816</v>
      </c>
      <c r="P7269" s="4">
        <v>354.9</v>
      </c>
      <c r="Q7269" s="4">
        <v>354.9</v>
      </c>
      <c r="R7269" s="4">
        <f t="shared" si="454"/>
        <v>0</v>
      </c>
      <c r="S7269" s="4">
        <f t="shared" si="455"/>
        <v>0</v>
      </c>
    </row>
    <row r="7270" spans="1:19" x14ac:dyDescent="0.3">
      <c r="A7270" t="s">
        <v>1670</v>
      </c>
      <c r="B7270" s="1">
        <v>43339</v>
      </c>
      <c r="C7270" s="1">
        <v>43341</v>
      </c>
      <c r="D7270">
        <f t="shared" si="452"/>
        <v>2018</v>
      </c>
      <c r="E7270" t="str">
        <f t="shared" si="453"/>
        <v>Aug</v>
      </c>
      <c r="F7270" t="s">
        <v>67</v>
      </c>
      <c r="G7270" t="s">
        <v>334</v>
      </c>
      <c r="H7270" t="s">
        <v>51</v>
      </c>
      <c r="I7270" t="s">
        <v>1671</v>
      </c>
      <c r="J7270" t="s">
        <v>33</v>
      </c>
      <c r="K7270">
        <v>90301</v>
      </c>
      <c r="L7270" t="s">
        <v>34</v>
      </c>
      <c r="M7270" t="s">
        <v>6965</v>
      </c>
      <c r="N7270" t="s">
        <v>128</v>
      </c>
      <c r="O7270" t="s">
        <v>6816</v>
      </c>
      <c r="P7270" s="4">
        <v>354.9</v>
      </c>
      <c r="Q7270" s="4">
        <v>354.9</v>
      </c>
      <c r="R7270" s="4">
        <f t="shared" si="454"/>
        <v>0</v>
      </c>
      <c r="S7270" s="4">
        <f t="shared" si="455"/>
        <v>0</v>
      </c>
    </row>
    <row r="7271" spans="1:19" x14ac:dyDescent="0.3">
      <c r="A7271" t="s">
        <v>6967</v>
      </c>
      <c r="B7271" s="1">
        <v>42067</v>
      </c>
      <c r="C7271" s="1">
        <v>42067</v>
      </c>
      <c r="D7271">
        <f t="shared" si="452"/>
        <v>2015</v>
      </c>
      <c r="E7271" t="str">
        <f t="shared" si="453"/>
        <v>Mar</v>
      </c>
      <c r="F7271" t="s">
        <v>30</v>
      </c>
      <c r="G7271" t="s">
        <v>1000</v>
      </c>
      <c r="H7271" t="s">
        <v>51</v>
      </c>
      <c r="I7271" t="s">
        <v>139</v>
      </c>
      <c r="J7271" t="s">
        <v>698</v>
      </c>
      <c r="K7271">
        <v>29203</v>
      </c>
      <c r="L7271" t="s">
        <v>44</v>
      </c>
      <c r="M7271" t="s">
        <v>6965</v>
      </c>
      <c r="N7271" t="s">
        <v>128</v>
      </c>
      <c r="O7271" t="s">
        <v>6816</v>
      </c>
      <c r="P7271" s="4">
        <v>354.9</v>
      </c>
      <c r="Q7271" s="4">
        <v>354.9</v>
      </c>
      <c r="R7271" s="4">
        <f t="shared" si="454"/>
        <v>0</v>
      </c>
      <c r="S7271" s="4">
        <f t="shared" si="455"/>
        <v>0</v>
      </c>
    </row>
    <row r="7272" spans="1:19" x14ac:dyDescent="0.3">
      <c r="A7272" t="s">
        <v>6968</v>
      </c>
      <c r="B7272" s="1">
        <v>43214</v>
      </c>
      <c r="C7272" s="1">
        <v>43220</v>
      </c>
      <c r="D7272">
        <f t="shared" si="452"/>
        <v>2018</v>
      </c>
      <c r="E7272" t="str">
        <f t="shared" si="453"/>
        <v>Apr</v>
      </c>
      <c r="F7272" t="s">
        <v>37</v>
      </c>
      <c r="G7272" t="s">
        <v>3048</v>
      </c>
      <c r="H7272" t="s">
        <v>51</v>
      </c>
      <c r="I7272" t="s">
        <v>78</v>
      </c>
      <c r="J7272" t="s">
        <v>79</v>
      </c>
      <c r="K7272">
        <v>32216</v>
      </c>
      <c r="L7272" t="s">
        <v>44</v>
      </c>
      <c r="M7272" t="s">
        <v>6965</v>
      </c>
      <c r="N7272" t="s">
        <v>128</v>
      </c>
      <c r="O7272" t="s">
        <v>6816</v>
      </c>
      <c r="P7272" s="4">
        <v>113.568</v>
      </c>
      <c r="Q7272" s="4">
        <v>113.568</v>
      </c>
      <c r="R7272" s="4">
        <f t="shared" si="454"/>
        <v>0</v>
      </c>
      <c r="S7272" s="4">
        <f t="shared" si="455"/>
        <v>0</v>
      </c>
    </row>
    <row r="7273" spans="1:19" ht="15.6" x14ac:dyDescent="0.3">
      <c r="A7273" t="s">
        <v>3585</v>
      </c>
      <c r="B7273" s="1">
        <v>42364</v>
      </c>
      <c r="C7273" s="1">
        <v>42369</v>
      </c>
      <c r="D7273">
        <f t="shared" si="452"/>
        <v>2015</v>
      </c>
      <c r="E7273" t="str">
        <f t="shared" si="453"/>
        <v>Dec</v>
      </c>
      <c r="F7273" t="s">
        <v>37</v>
      </c>
      <c r="G7273" t="s">
        <v>3586</v>
      </c>
      <c r="H7273" s="2" t="s">
        <v>22</v>
      </c>
      <c r="I7273" t="s">
        <v>100</v>
      </c>
      <c r="J7273" t="s">
        <v>101</v>
      </c>
      <c r="K7273">
        <v>19134</v>
      </c>
      <c r="L7273" t="s">
        <v>54</v>
      </c>
      <c r="M7273" t="s">
        <v>6965</v>
      </c>
      <c r="N7273" t="s">
        <v>128</v>
      </c>
      <c r="O7273" t="s">
        <v>6816</v>
      </c>
      <c r="P7273" s="4">
        <v>227.136</v>
      </c>
      <c r="Q7273" s="4">
        <v>227.136</v>
      </c>
      <c r="R7273" s="4">
        <f t="shared" si="454"/>
        <v>0</v>
      </c>
      <c r="S7273" s="4">
        <f t="shared" si="455"/>
        <v>0</v>
      </c>
    </row>
    <row r="7274" spans="1:19" x14ac:dyDescent="0.3">
      <c r="A7274" t="s">
        <v>1324</v>
      </c>
      <c r="B7274" s="1">
        <v>43357</v>
      </c>
      <c r="C7274" s="1">
        <v>43359</v>
      </c>
      <c r="D7274">
        <f t="shared" si="452"/>
        <v>2018</v>
      </c>
      <c r="E7274" t="str">
        <f t="shared" si="453"/>
        <v>Sep</v>
      </c>
      <c r="F7274" t="s">
        <v>20</v>
      </c>
      <c r="G7274" t="s">
        <v>1072</v>
      </c>
      <c r="H7274" t="s">
        <v>22</v>
      </c>
      <c r="I7274" t="s">
        <v>61</v>
      </c>
      <c r="J7274" t="s">
        <v>62</v>
      </c>
      <c r="K7274">
        <v>10035</v>
      </c>
      <c r="L7274" t="s">
        <v>54</v>
      </c>
      <c r="M7274" t="s">
        <v>6965</v>
      </c>
      <c r="N7274" t="s">
        <v>128</v>
      </c>
      <c r="O7274" t="s">
        <v>6816</v>
      </c>
      <c r="P7274" s="4">
        <v>70.98</v>
      </c>
      <c r="Q7274" s="4">
        <v>70.98</v>
      </c>
      <c r="R7274" s="4">
        <f t="shared" si="454"/>
        <v>0</v>
      </c>
      <c r="S7274" s="4">
        <f t="shared" si="455"/>
        <v>0</v>
      </c>
    </row>
    <row r="7275" spans="1:19" x14ac:dyDescent="0.3">
      <c r="A7275" t="s">
        <v>764</v>
      </c>
      <c r="B7275" s="1">
        <v>43069</v>
      </c>
      <c r="C7275" s="1">
        <v>43075</v>
      </c>
      <c r="D7275">
        <f t="shared" si="452"/>
        <v>2017</v>
      </c>
      <c r="E7275" t="str">
        <f t="shared" si="453"/>
        <v>Nov</v>
      </c>
      <c r="F7275" t="s">
        <v>37</v>
      </c>
      <c r="G7275" t="s">
        <v>556</v>
      </c>
      <c r="H7275" t="s">
        <v>51</v>
      </c>
      <c r="I7275" t="s">
        <v>97</v>
      </c>
      <c r="J7275" t="s">
        <v>89</v>
      </c>
      <c r="K7275">
        <v>48227</v>
      </c>
      <c r="L7275" t="s">
        <v>25</v>
      </c>
      <c r="M7275" t="s">
        <v>6965</v>
      </c>
      <c r="N7275" t="s">
        <v>128</v>
      </c>
      <c r="O7275" t="s">
        <v>6816</v>
      </c>
      <c r="P7275" s="4">
        <v>496.86</v>
      </c>
      <c r="Q7275" s="4">
        <v>496.86</v>
      </c>
      <c r="R7275" s="4">
        <f t="shared" si="454"/>
        <v>0</v>
      </c>
      <c r="S7275" s="4">
        <f t="shared" si="455"/>
        <v>0</v>
      </c>
    </row>
    <row r="7276" spans="1:19" x14ac:dyDescent="0.3">
      <c r="A7276" t="s">
        <v>6969</v>
      </c>
      <c r="B7276" s="1">
        <v>43410</v>
      </c>
      <c r="C7276" s="1">
        <v>43417</v>
      </c>
      <c r="D7276">
        <f t="shared" si="452"/>
        <v>2018</v>
      </c>
      <c r="E7276" t="str">
        <f t="shared" si="453"/>
        <v>Nov</v>
      </c>
      <c r="F7276" t="s">
        <v>37</v>
      </c>
      <c r="G7276" t="s">
        <v>4304</v>
      </c>
      <c r="H7276" t="s">
        <v>22</v>
      </c>
      <c r="I7276" t="s">
        <v>2197</v>
      </c>
      <c r="J7276" t="s">
        <v>144</v>
      </c>
      <c r="K7276">
        <v>7090</v>
      </c>
      <c r="L7276" t="s">
        <v>54</v>
      </c>
      <c r="M7276" t="s">
        <v>6970</v>
      </c>
      <c r="N7276" t="s">
        <v>128</v>
      </c>
      <c r="O7276" t="s">
        <v>6816</v>
      </c>
      <c r="P7276" s="4">
        <v>46.26</v>
      </c>
      <c r="Q7276" s="4">
        <v>46.26</v>
      </c>
      <c r="R7276" s="4">
        <f t="shared" si="454"/>
        <v>0</v>
      </c>
      <c r="S7276" s="4">
        <f t="shared" si="455"/>
        <v>0</v>
      </c>
    </row>
    <row r="7277" spans="1:19" ht="15.6" x14ac:dyDescent="0.3">
      <c r="A7277" t="s">
        <v>982</v>
      </c>
      <c r="B7277" s="1">
        <v>42691</v>
      </c>
      <c r="C7277" s="1">
        <v>42695</v>
      </c>
      <c r="D7277">
        <f t="shared" si="452"/>
        <v>2016</v>
      </c>
      <c r="E7277" t="str">
        <f t="shared" si="453"/>
        <v>Nov</v>
      </c>
      <c r="F7277" t="s">
        <v>37</v>
      </c>
      <c r="G7277" t="s">
        <v>983</v>
      </c>
      <c r="H7277" s="2" t="s">
        <v>22</v>
      </c>
      <c r="I7277" t="s">
        <v>39</v>
      </c>
      <c r="J7277" t="s">
        <v>33</v>
      </c>
      <c r="K7277">
        <v>92105</v>
      </c>
      <c r="L7277" t="s">
        <v>34</v>
      </c>
      <c r="M7277" t="s">
        <v>6971</v>
      </c>
      <c r="N7277" t="s">
        <v>128</v>
      </c>
      <c r="O7277" t="s">
        <v>6816</v>
      </c>
      <c r="P7277" s="4">
        <v>304.89999999999998</v>
      </c>
      <c r="Q7277" s="4">
        <v>100</v>
      </c>
      <c r="R7277" s="4">
        <f t="shared" si="454"/>
        <v>204.89999999999998</v>
      </c>
      <c r="S7277" s="4">
        <f t="shared" si="455"/>
        <v>30.734999999999996</v>
      </c>
    </row>
    <row r="7278" spans="1:19" ht="15.6" x14ac:dyDescent="0.3">
      <c r="A7278" t="s">
        <v>6972</v>
      </c>
      <c r="B7278" s="1">
        <v>43268</v>
      </c>
      <c r="C7278" s="1">
        <v>43271</v>
      </c>
      <c r="D7278">
        <f t="shared" si="452"/>
        <v>2018</v>
      </c>
      <c r="E7278" t="str">
        <f t="shared" si="453"/>
        <v>Jun</v>
      </c>
      <c r="F7278" t="s">
        <v>20</v>
      </c>
      <c r="G7278" t="s">
        <v>2671</v>
      </c>
      <c r="H7278" s="2" t="s">
        <v>22</v>
      </c>
      <c r="I7278" t="s">
        <v>6973</v>
      </c>
      <c r="J7278" t="s">
        <v>75</v>
      </c>
      <c r="K7278">
        <v>80022</v>
      </c>
      <c r="L7278" t="s">
        <v>34</v>
      </c>
      <c r="M7278" t="s">
        <v>6971</v>
      </c>
      <c r="N7278" t="s">
        <v>128</v>
      </c>
      <c r="O7278" t="s">
        <v>6816</v>
      </c>
      <c r="P7278" s="4">
        <v>146.352</v>
      </c>
      <c r="Q7278" s="4">
        <v>146.352</v>
      </c>
      <c r="R7278" s="4">
        <f t="shared" si="454"/>
        <v>0</v>
      </c>
      <c r="S7278" s="4">
        <f t="shared" si="455"/>
        <v>0</v>
      </c>
    </row>
    <row r="7279" spans="1:19" ht="15.6" x14ac:dyDescent="0.3">
      <c r="A7279" t="s">
        <v>6974</v>
      </c>
      <c r="B7279" s="1">
        <v>43372</v>
      </c>
      <c r="C7279" s="1">
        <v>43377</v>
      </c>
      <c r="D7279">
        <f t="shared" si="452"/>
        <v>2018</v>
      </c>
      <c r="E7279" t="str">
        <f t="shared" si="453"/>
        <v>Sep</v>
      </c>
      <c r="F7279" t="s">
        <v>37</v>
      </c>
      <c r="G7279" t="s">
        <v>2649</v>
      </c>
      <c r="H7279" s="2" t="s">
        <v>22</v>
      </c>
      <c r="I7279" t="s">
        <v>756</v>
      </c>
      <c r="J7279" t="s">
        <v>250</v>
      </c>
      <c r="K7279">
        <v>38109</v>
      </c>
      <c r="L7279" t="s">
        <v>44</v>
      </c>
      <c r="M7279" t="s">
        <v>6971</v>
      </c>
      <c r="N7279" t="s">
        <v>128</v>
      </c>
      <c r="O7279" t="s">
        <v>6816</v>
      </c>
      <c r="P7279" s="4">
        <v>243.92</v>
      </c>
      <c r="Q7279" s="4">
        <v>243.92</v>
      </c>
      <c r="R7279" s="4">
        <f t="shared" si="454"/>
        <v>0</v>
      </c>
      <c r="S7279" s="4">
        <f t="shared" si="455"/>
        <v>0</v>
      </c>
    </row>
    <row r="7280" spans="1:19" x14ac:dyDescent="0.3">
      <c r="A7280" t="s">
        <v>2130</v>
      </c>
      <c r="B7280" s="1">
        <v>43073</v>
      </c>
      <c r="C7280" s="1">
        <v>43074</v>
      </c>
      <c r="D7280">
        <f t="shared" si="452"/>
        <v>2017</v>
      </c>
      <c r="E7280" t="str">
        <f t="shared" si="453"/>
        <v>Dec</v>
      </c>
      <c r="F7280" t="s">
        <v>20</v>
      </c>
      <c r="G7280" t="s">
        <v>1284</v>
      </c>
      <c r="H7280" t="s">
        <v>51</v>
      </c>
      <c r="I7280" t="s">
        <v>61</v>
      </c>
      <c r="J7280" t="s">
        <v>62</v>
      </c>
      <c r="K7280">
        <v>10024</v>
      </c>
      <c r="L7280" t="s">
        <v>54</v>
      </c>
      <c r="M7280" t="s">
        <v>6971</v>
      </c>
      <c r="N7280" t="s">
        <v>128</v>
      </c>
      <c r="O7280" t="s">
        <v>6816</v>
      </c>
      <c r="P7280" s="4">
        <v>182.94</v>
      </c>
      <c r="Q7280" s="4">
        <v>182.94</v>
      </c>
      <c r="R7280" s="4">
        <f t="shared" si="454"/>
        <v>0</v>
      </c>
      <c r="S7280" s="4">
        <f t="shared" si="455"/>
        <v>0</v>
      </c>
    </row>
    <row r="7281" spans="1:19" x14ac:dyDescent="0.3">
      <c r="A7281" t="s">
        <v>6975</v>
      </c>
      <c r="B7281" s="1">
        <v>43207</v>
      </c>
      <c r="C7281" s="1">
        <v>43212</v>
      </c>
      <c r="D7281">
        <f t="shared" si="452"/>
        <v>2018</v>
      </c>
      <c r="E7281" t="str">
        <f t="shared" si="453"/>
        <v>Apr</v>
      </c>
      <c r="F7281" t="s">
        <v>37</v>
      </c>
      <c r="G7281" t="s">
        <v>619</v>
      </c>
      <c r="H7281" t="s">
        <v>51</v>
      </c>
      <c r="I7281" t="s">
        <v>23</v>
      </c>
      <c r="J7281" t="s">
        <v>24</v>
      </c>
      <c r="K7281">
        <v>60653</v>
      </c>
      <c r="L7281" t="s">
        <v>25</v>
      </c>
      <c r="M7281" t="s">
        <v>6971</v>
      </c>
      <c r="N7281" t="s">
        <v>128</v>
      </c>
      <c r="O7281" t="s">
        <v>6816</v>
      </c>
      <c r="P7281" s="4">
        <v>195.136</v>
      </c>
      <c r="Q7281" s="4">
        <v>195.136</v>
      </c>
      <c r="R7281" s="4">
        <f t="shared" si="454"/>
        <v>0</v>
      </c>
      <c r="S7281" s="4">
        <f t="shared" si="455"/>
        <v>0</v>
      </c>
    </row>
    <row r="7282" spans="1:19" x14ac:dyDescent="0.3">
      <c r="A7282" t="s">
        <v>1459</v>
      </c>
      <c r="B7282" s="1">
        <v>42906</v>
      </c>
      <c r="C7282" s="1">
        <v>42907</v>
      </c>
      <c r="D7282">
        <f t="shared" si="452"/>
        <v>2017</v>
      </c>
      <c r="E7282" t="str">
        <f t="shared" si="453"/>
        <v>Jun</v>
      </c>
      <c r="F7282" t="s">
        <v>20</v>
      </c>
      <c r="G7282" t="s">
        <v>1460</v>
      </c>
      <c r="H7282" t="s">
        <v>51</v>
      </c>
      <c r="I7282" t="s">
        <v>684</v>
      </c>
      <c r="J7282" t="s">
        <v>33</v>
      </c>
      <c r="K7282">
        <v>91104</v>
      </c>
      <c r="L7282" t="s">
        <v>34</v>
      </c>
      <c r="M7282" t="s">
        <v>6976</v>
      </c>
      <c r="N7282" t="s">
        <v>128</v>
      </c>
      <c r="O7282" t="s">
        <v>6816</v>
      </c>
      <c r="P7282" s="4">
        <v>161.94</v>
      </c>
      <c r="Q7282" s="4">
        <v>161.94</v>
      </c>
      <c r="R7282" s="4">
        <f t="shared" si="454"/>
        <v>0</v>
      </c>
      <c r="S7282" s="4">
        <f t="shared" si="455"/>
        <v>0</v>
      </c>
    </row>
    <row r="7283" spans="1:19" x14ac:dyDescent="0.3">
      <c r="A7283" t="s">
        <v>6206</v>
      </c>
      <c r="B7283" s="1">
        <v>42837</v>
      </c>
      <c r="C7283" s="1">
        <v>42842</v>
      </c>
      <c r="D7283">
        <f t="shared" si="452"/>
        <v>2017</v>
      </c>
      <c r="E7283" t="str">
        <f t="shared" si="453"/>
        <v>Apr</v>
      </c>
      <c r="F7283" t="s">
        <v>37</v>
      </c>
      <c r="G7283" t="s">
        <v>730</v>
      </c>
      <c r="H7283" t="s">
        <v>51</v>
      </c>
      <c r="I7283" t="s">
        <v>2256</v>
      </c>
      <c r="J7283" t="s">
        <v>83</v>
      </c>
      <c r="K7283">
        <v>27893</v>
      </c>
      <c r="L7283" t="s">
        <v>44</v>
      </c>
      <c r="M7283" t="s">
        <v>6976</v>
      </c>
      <c r="N7283" t="s">
        <v>128</v>
      </c>
      <c r="O7283" t="s">
        <v>6816</v>
      </c>
      <c r="P7283" s="4">
        <v>129.55199999999999</v>
      </c>
      <c r="Q7283" s="4">
        <v>129.55199999999999</v>
      </c>
      <c r="R7283" s="4">
        <f t="shared" si="454"/>
        <v>0</v>
      </c>
      <c r="S7283" s="4">
        <f t="shared" si="455"/>
        <v>0</v>
      </c>
    </row>
    <row r="7284" spans="1:19" ht="15.6" x14ac:dyDescent="0.3">
      <c r="A7284" t="s">
        <v>5166</v>
      </c>
      <c r="B7284" s="1">
        <v>42291</v>
      </c>
      <c r="C7284" s="1">
        <v>42293</v>
      </c>
      <c r="D7284">
        <f t="shared" si="452"/>
        <v>2015</v>
      </c>
      <c r="E7284" t="str">
        <f t="shared" si="453"/>
        <v>Oct</v>
      </c>
      <c r="F7284" t="s">
        <v>67</v>
      </c>
      <c r="G7284" t="s">
        <v>1339</v>
      </c>
      <c r="H7284" s="2" t="s">
        <v>22</v>
      </c>
      <c r="I7284" t="s">
        <v>533</v>
      </c>
      <c r="J7284" t="s">
        <v>1737</v>
      </c>
      <c r="K7284">
        <v>3301</v>
      </c>
      <c r="L7284" t="s">
        <v>54</v>
      </c>
      <c r="M7284" t="s">
        <v>6976</v>
      </c>
      <c r="N7284" t="s">
        <v>128</v>
      </c>
      <c r="O7284" t="s">
        <v>6816</v>
      </c>
      <c r="P7284" s="4">
        <v>269.89999999999998</v>
      </c>
      <c r="Q7284" s="4">
        <v>269.89999999999998</v>
      </c>
      <c r="R7284" s="4">
        <f t="shared" si="454"/>
        <v>0</v>
      </c>
      <c r="S7284" s="4">
        <f t="shared" si="455"/>
        <v>0</v>
      </c>
    </row>
    <row r="7285" spans="1:19" ht="15.6" x14ac:dyDescent="0.3">
      <c r="A7285" t="s">
        <v>5486</v>
      </c>
      <c r="B7285" s="1">
        <v>42343</v>
      </c>
      <c r="C7285" s="1">
        <v>42345</v>
      </c>
      <c r="D7285">
        <f t="shared" si="452"/>
        <v>2015</v>
      </c>
      <c r="E7285" t="str">
        <f t="shared" si="453"/>
        <v>Dec</v>
      </c>
      <c r="F7285" t="s">
        <v>20</v>
      </c>
      <c r="G7285" t="s">
        <v>1776</v>
      </c>
      <c r="H7285" s="2" t="s">
        <v>22</v>
      </c>
      <c r="I7285" t="s">
        <v>100</v>
      </c>
      <c r="J7285" t="s">
        <v>101</v>
      </c>
      <c r="K7285">
        <v>19134</v>
      </c>
      <c r="L7285" t="s">
        <v>54</v>
      </c>
      <c r="M7285" t="s">
        <v>6976</v>
      </c>
      <c r="N7285" t="s">
        <v>128</v>
      </c>
      <c r="O7285" t="s">
        <v>6816</v>
      </c>
      <c r="P7285" s="4">
        <v>172.73599999999999</v>
      </c>
      <c r="Q7285" s="4">
        <f>P7285-17</f>
        <v>155.73599999999999</v>
      </c>
      <c r="R7285" s="4">
        <f t="shared" si="454"/>
        <v>17</v>
      </c>
      <c r="S7285" s="4">
        <f t="shared" si="455"/>
        <v>2.5499999999999998</v>
      </c>
    </row>
    <row r="7286" spans="1:19" x14ac:dyDescent="0.3">
      <c r="A7286" t="s">
        <v>3796</v>
      </c>
      <c r="B7286" s="1">
        <v>42826</v>
      </c>
      <c r="C7286" s="1">
        <v>42828</v>
      </c>
      <c r="D7286">
        <f t="shared" si="452"/>
        <v>2017</v>
      </c>
      <c r="E7286" t="str">
        <f t="shared" si="453"/>
        <v>Apr</v>
      </c>
      <c r="F7286" t="s">
        <v>67</v>
      </c>
      <c r="G7286" t="s">
        <v>1730</v>
      </c>
      <c r="H7286" t="s">
        <v>51</v>
      </c>
      <c r="I7286" t="s">
        <v>1021</v>
      </c>
      <c r="J7286" t="s">
        <v>62</v>
      </c>
      <c r="K7286">
        <v>13021</v>
      </c>
      <c r="L7286" t="s">
        <v>54</v>
      </c>
      <c r="M7286" t="s">
        <v>6976</v>
      </c>
      <c r="N7286" t="s">
        <v>128</v>
      </c>
      <c r="O7286" t="s">
        <v>6816</v>
      </c>
      <c r="P7286" s="4">
        <v>161.94</v>
      </c>
      <c r="Q7286" s="4">
        <v>161.94</v>
      </c>
      <c r="R7286" s="4">
        <f t="shared" si="454"/>
        <v>0</v>
      </c>
      <c r="S7286" s="4">
        <f t="shared" si="455"/>
        <v>0</v>
      </c>
    </row>
    <row r="7287" spans="1:19" ht="15.6" x14ac:dyDescent="0.3">
      <c r="A7287" t="s">
        <v>937</v>
      </c>
      <c r="B7287" s="1">
        <v>42064</v>
      </c>
      <c r="C7287" s="1">
        <v>42068</v>
      </c>
      <c r="D7287">
        <f t="shared" si="452"/>
        <v>2015</v>
      </c>
      <c r="E7287" t="str">
        <f t="shared" si="453"/>
        <v>Mar</v>
      </c>
      <c r="F7287" t="s">
        <v>37</v>
      </c>
      <c r="G7287" t="s">
        <v>599</v>
      </c>
      <c r="H7287" s="2" t="s">
        <v>22</v>
      </c>
      <c r="I7287" t="s">
        <v>777</v>
      </c>
      <c r="J7287" t="s">
        <v>109</v>
      </c>
      <c r="K7287">
        <v>79907</v>
      </c>
      <c r="L7287" t="s">
        <v>25</v>
      </c>
      <c r="M7287" t="s">
        <v>6976</v>
      </c>
      <c r="N7287" t="s">
        <v>128</v>
      </c>
      <c r="O7287" t="s">
        <v>6816</v>
      </c>
      <c r="P7287" s="4">
        <v>129.55199999999999</v>
      </c>
      <c r="Q7287" s="4">
        <v>129.55199999999999</v>
      </c>
      <c r="R7287" s="4">
        <f t="shared" si="454"/>
        <v>0</v>
      </c>
      <c r="S7287" s="4">
        <f t="shared" si="455"/>
        <v>0</v>
      </c>
    </row>
    <row r="7288" spans="1:19" ht="15.6" x14ac:dyDescent="0.3">
      <c r="A7288" t="s">
        <v>6935</v>
      </c>
      <c r="B7288" s="1">
        <v>42177</v>
      </c>
      <c r="C7288" s="1">
        <v>42179</v>
      </c>
      <c r="D7288">
        <f t="shared" si="452"/>
        <v>2015</v>
      </c>
      <c r="E7288" t="str">
        <f t="shared" si="453"/>
        <v>Jun</v>
      </c>
      <c r="F7288" t="s">
        <v>20</v>
      </c>
      <c r="G7288" t="s">
        <v>3297</v>
      </c>
      <c r="H7288" s="2" t="s">
        <v>22</v>
      </c>
      <c r="I7288" t="s">
        <v>1116</v>
      </c>
      <c r="J7288" t="s">
        <v>807</v>
      </c>
      <c r="K7288">
        <v>55407</v>
      </c>
      <c r="L7288" t="s">
        <v>25</v>
      </c>
      <c r="M7288" t="s">
        <v>6976</v>
      </c>
      <c r="N7288" t="s">
        <v>128</v>
      </c>
      <c r="O7288" t="s">
        <v>6816</v>
      </c>
      <c r="P7288" s="4">
        <v>161.94</v>
      </c>
      <c r="Q7288" s="4">
        <v>161.94</v>
      </c>
      <c r="R7288" s="4">
        <f t="shared" si="454"/>
        <v>0</v>
      </c>
      <c r="S7288" s="4">
        <f t="shared" si="455"/>
        <v>0</v>
      </c>
    </row>
    <row r="7289" spans="1:19" x14ac:dyDescent="0.3">
      <c r="A7289" t="s">
        <v>6977</v>
      </c>
      <c r="B7289" s="1">
        <v>43080</v>
      </c>
      <c r="C7289" s="1">
        <v>43080</v>
      </c>
      <c r="D7289">
        <f t="shared" si="452"/>
        <v>2017</v>
      </c>
      <c r="E7289" t="str">
        <f t="shared" si="453"/>
        <v>Dec</v>
      </c>
      <c r="F7289" t="s">
        <v>30</v>
      </c>
      <c r="G7289" t="s">
        <v>1885</v>
      </c>
      <c r="H7289" t="s">
        <v>51</v>
      </c>
      <c r="I7289" t="s">
        <v>6413</v>
      </c>
      <c r="J7289" t="s">
        <v>79</v>
      </c>
      <c r="K7289">
        <v>33030</v>
      </c>
      <c r="L7289" t="s">
        <v>44</v>
      </c>
      <c r="M7289" t="s">
        <v>6978</v>
      </c>
      <c r="N7289" t="s">
        <v>128</v>
      </c>
      <c r="O7289" t="s">
        <v>6816</v>
      </c>
      <c r="P7289" s="4">
        <v>85.224000000000004</v>
      </c>
      <c r="Q7289" s="4">
        <v>85.224000000000004</v>
      </c>
      <c r="R7289" s="4">
        <f t="shared" si="454"/>
        <v>0</v>
      </c>
      <c r="S7289" s="4">
        <f t="shared" si="455"/>
        <v>0</v>
      </c>
    </row>
    <row r="7290" spans="1:19" ht="15.6" x14ac:dyDescent="0.3">
      <c r="A7290" t="s">
        <v>6979</v>
      </c>
      <c r="B7290" s="1">
        <v>43368</v>
      </c>
      <c r="C7290" s="1">
        <v>43372</v>
      </c>
      <c r="D7290">
        <f t="shared" si="452"/>
        <v>2018</v>
      </c>
      <c r="E7290" t="str">
        <f t="shared" si="453"/>
        <v>Sep</v>
      </c>
      <c r="F7290" t="s">
        <v>37</v>
      </c>
      <c r="G7290" t="s">
        <v>38</v>
      </c>
      <c r="H7290" s="2" t="s">
        <v>22</v>
      </c>
      <c r="I7290" t="s">
        <v>645</v>
      </c>
      <c r="J7290" t="s">
        <v>158</v>
      </c>
      <c r="K7290">
        <v>23223</v>
      </c>
      <c r="L7290" t="s">
        <v>44</v>
      </c>
      <c r="M7290" t="s">
        <v>6978</v>
      </c>
      <c r="N7290" t="s">
        <v>128</v>
      </c>
      <c r="O7290" t="s">
        <v>6816</v>
      </c>
      <c r="P7290" s="4">
        <v>177.55</v>
      </c>
      <c r="Q7290" s="4">
        <v>177.55</v>
      </c>
      <c r="R7290" s="4">
        <f t="shared" si="454"/>
        <v>0</v>
      </c>
      <c r="S7290" s="4">
        <f t="shared" si="455"/>
        <v>0</v>
      </c>
    </row>
    <row r="7291" spans="1:19" ht="15.6" x14ac:dyDescent="0.3">
      <c r="A7291" t="s">
        <v>4130</v>
      </c>
      <c r="B7291" s="1">
        <v>42470</v>
      </c>
      <c r="C7291" s="1">
        <v>42476</v>
      </c>
      <c r="D7291">
        <f t="shared" si="452"/>
        <v>2016</v>
      </c>
      <c r="E7291" t="str">
        <f t="shared" si="453"/>
        <v>Apr</v>
      </c>
      <c r="F7291" t="s">
        <v>37</v>
      </c>
      <c r="G7291" t="s">
        <v>846</v>
      </c>
      <c r="H7291" s="2" t="s">
        <v>22</v>
      </c>
      <c r="I7291" t="s">
        <v>1298</v>
      </c>
      <c r="J7291" t="s">
        <v>62</v>
      </c>
      <c r="K7291">
        <v>14609</v>
      </c>
      <c r="L7291" t="s">
        <v>54</v>
      </c>
      <c r="M7291" t="s">
        <v>6978</v>
      </c>
      <c r="N7291" t="s">
        <v>128</v>
      </c>
      <c r="O7291" t="s">
        <v>6816</v>
      </c>
      <c r="P7291" s="4">
        <v>142.04</v>
      </c>
      <c r="Q7291" s="4">
        <v>142.04</v>
      </c>
      <c r="R7291" s="4">
        <f t="shared" si="454"/>
        <v>0</v>
      </c>
      <c r="S7291" s="4">
        <f t="shared" si="455"/>
        <v>0</v>
      </c>
    </row>
    <row r="7292" spans="1:19" x14ac:dyDescent="0.3">
      <c r="A7292" t="s">
        <v>3929</v>
      </c>
      <c r="B7292" s="1">
        <v>42934</v>
      </c>
      <c r="C7292" s="1">
        <v>42938</v>
      </c>
      <c r="D7292">
        <f t="shared" si="452"/>
        <v>2017</v>
      </c>
      <c r="E7292" t="str">
        <f t="shared" si="453"/>
        <v>Jul</v>
      </c>
      <c r="F7292" t="s">
        <v>37</v>
      </c>
      <c r="G7292" t="s">
        <v>3930</v>
      </c>
      <c r="H7292" t="s">
        <v>51</v>
      </c>
      <c r="I7292" t="s">
        <v>100</v>
      </c>
      <c r="J7292" t="s">
        <v>101</v>
      </c>
      <c r="K7292">
        <v>19140</v>
      </c>
      <c r="L7292" t="s">
        <v>54</v>
      </c>
      <c r="M7292" t="s">
        <v>6978</v>
      </c>
      <c r="N7292" t="s">
        <v>128</v>
      </c>
      <c r="O7292" t="s">
        <v>6816</v>
      </c>
      <c r="P7292" s="4">
        <v>284.08</v>
      </c>
      <c r="Q7292" s="4">
        <v>284.08</v>
      </c>
      <c r="R7292" s="4">
        <f t="shared" si="454"/>
        <v>0</v>
      </c>
      <c r="S7292" s="4">
        <f t="shared" si="455"/>
        <v>0</v>
      </c>
    </row>
    <row r="7293" spans="1:19" ht="15.6" x14ac:dyDescent="0.3">
      <c r="A7293" t="s">
        <v>2269</v>
      </c>
      <c r="B7293" s="1">
        <v>43281</v>
      </c>
      <c r="C7293" s="1">
        <v>43287</v>
      </c>
      <c r="D7293">
        <f t="shared" si="452"/>
        <v>2018</v>
      </c>
      <c r="E7293" t="str">
        <f t="shared" si="453"/>
        <v>Jun</v>
      </c>
      <c r="F7293" t="s">
        <v>37</v>
      </c>
      <c r="G7293" t="s">
        <v>523</v>
      </c>
      <c r="H7293" s="2" t="s">
        <v>22</v>
      </c>
      <c r="I7293" t="s">
        <v>61</v>
      </c>
      <c r="J7293" t="s">
        <v>62</v>
      </c>
      <c r="K7293">
        <v>10024</v>
      </c>
      <c r="L7293" t="s">
        <v>54</v>
      </c>
      <c r="M7293" t="s">
        <v>6978</v>
      </c>
      <c r="N7293" t="s">
        <v>128</v>
      </c>
      <c r="O7293" t="s">
        <v>6816</v>
      </c>
      <c r="P7293" s="4">
        <v>248.57</v>
      </c>
      <c r="Q7293" s="4">
        <v>248.57</v>
      </c>
      <c r="R7293" s="4">
        <f t="shared" si="454"/>
        <v>0</v>
      </c>
      <c r="S7293" s="4">
        <f t="shared" si="455"/>
        <v>0</v>
      </c>
    </row>
    <row r="7294" spans="1:19" ht="15.6" x14ac:dyDescent="0.3">
      <c r="A7294" t="s">
        <v>4232</v>
      </c>
      <c r="B7294" s="1">
        <v>42205</v>
      </c>
      <c r="C7294" s="1">
        <v>42208</v>
      </c>
      <c r="D7294">
        <f t="shared" si="452"/>
        <v>2015</v>
      </c>
      <c r="E7294" t="str">
        <f t="shared" si="453"/>
        <v>Jul</v>
      </c>
      <c r="F7294" t="s">
        <v>20</v>
      </c>
      <c r="G7294" t="s">
        <v>1136</v>
      </c>
      <c r="H7294" s="2" t="s">
        <v>22</v>
      </c>
      <c r="I7294" t="s">
        <v>3573</v>
      </c>
      <c r="J7294" t="s">
        <v>33</v>
      </c>
      <c r="K7294">
        <v>92503</v>
      </c>
      <c r="L7294" t="s">
        <v>34</v>
      </c>
      <c r="M7294" t="s">
        <v>6980</v>
      </c>
      <c r="N7294" t="s">
        <v>128</v>
      </c>
      <c r="O7294" t="s">
        <v>6816</v>
      </c>
      <c r="P7294" s="4">
        <v>535.41</v>
      </c>
      <c r="Q7294" s="4">
        <v>535.41</v>
      </c>
      <c r="R7294" s="4">
        <f t="shared" si="454"/>
        <v>0</v>
      </c>
      <c r="S7294" s="4">
        <f t="shared" si="455"/>
        <v>0</v>
      </c>
    </row>
    <row r="7295" spans="1:19" ht="15.6" x14ac:dyDescent="0.3">
      <c r="A7295" t="s">
        <v>590</v>
      </c>
      <c r="B7295" s="1">
        <v>42610</v>
      </c>
      <c r="C7295" s="1">
        <v>42617</v>
      </c>
      <c r="D7295">
        <f t="shared" si="452"/>
        <v>2016</v>
      </c>
      <c r="E7295" t="str">
        <f t="shared" si="453"/>
        <v>Aug</v>
      </c>
      <c r="F7295" t="s">
        <v>37</v>
      </c>
      <c r="G7295" t="s">
        <v>591</v>
      </c>
      <c r="H7295" s="2" t="s">
        <v>22</v>
      </c>
      <c r="I7295" t="s">
        <v>47</v>
      </c>
      <c r="J7295" t="s">
        <v>33</v>
      </c>
      <c r="K7295">
        <v>90049</v>
      </c>
      <c r="L7295" t="s">
        <v>34</v>
      </c>
      <c r="M7295" t="s">
        <v>6980</v>
      </c>
      <c r="N7295" t="s">
        <v>128</v>
      </c>
      <c r="O7295" t="s">
        <v>6816</v>
      </c>
      <c r="P7295" s="4">
        <v>892.35</v>
      </c>
      <c r="Q7295" s="4">
        <v>100</v>
      </c>
      <c r="R7295" s="4">
        <f t="shared" si="454"/>
        <v>792.35</v>
      </c>
      <c r="S7295" s="4">
        <f t="shared" si="455"/>
        <v>118.85249999999999</v>
      </c>
    </row>
    <row r="7296" spans="1:19" ht="15.6" x14ac:dyDescent="0.3">
      <c r="A7296" t="s">
        <v>2158</v>
      </c>
      <c r="B7296" s="1">
        <v>42078</v>
      </c>
      <c r="C7296" s="1">
        <v>42082</v>
      </c>
      <c r="D7296">
        <f t="shared" si="452"/>
        <v>2015</v>
      </c>
      <c r="E7296" t="str">
        <f t="shared" si="453"/>
        <v>Mar</v>
      </c>
      <c r="F7296" t="s">
        <v>37</v>
      </c>
      <c r="G7296" t="s">
        <v>2159</v>
      </c>
      <c r="H7296" s="2" t="s">
        <v>22</v>
      </c>
      <c r="I7296" t="s">
        <v>1270</v>
      </c>
      <c r="J7296" t="s">
        <v>79</v>
      </c>
      <c r="K7296">
        <v>33614</v>
      </c>
      <c r="L7296" t="s">
        <v>44</v>
      </c>
      <c r="M7296" t="s">
        <v>6980</v>
      </c>
      <c r="N7296" t="s">
        <v>128</v>
      </c>
      <c r="O7296" t="s">
        <v>6816</v>
      </c>
      <c r="P7296" s="4">
        <v>142.77600000000001</v>
      </c>
      <c r="Q7296" s="4">
        <v>142.77600000000001</v>
      </c>
      <c r="R7296" s="4">
        <f t="shared" si="454"/>
        <v>0</v>
      </c>
      <c r="S7296" s="4">
        <f t="shared" si="455"/>
        <v>0</v>
      </c>
    </row>
    <row r="7297" spans="1:19" x14ac:dyDescent="0.3">
      <c r="A7297" t="s">
        <v>4381</v>
      </c>
      <c r="B7297" s="1">
        <v>42157</v>
      </c>
      <c r="C7297" s="1">
        <v>42161</v>
      </c>
      <c r="D7297">
        <f t="shared" si="452"/>
        <v>2015</v>
      </c>
      <c r="E7297" t="str">
        <f t="shared" si="453"/>
        <v>Jun</v>
      </c>
      <c r="F7297" t="s">
        <v>37</v>
      </c>
      <c r="G7297" t="s">
        <v>788</v>
      </c>
      <c r="H7297" t="s">
        <v>51</v>
      </c>
      <c r="I7297" t="s">
        <v>820</v>
      </c>
      <c r="J7297" t="s">
        <v>183</v>
      </c>
      <c r="K7297">
        <v>30076</v>
      </c>
      <c r="L7297" t="s">
        <v>44</v>
      </c>
      <c r="M7297" t="s">
        <v>6980</v>
      </c>
      <c r="N7297" t="s">
        <v>128</v>
      </c>
      <c r="O7297" t="s">
        <v>6816</v>
      </c>
      <c r="P7297" s="4">
        <v>356.94</v>
      </c>
      <c r="Q7297" s="4">
        <v>356.94</v>
      </c>
      <c r="R7297" s="4">
        <f t="shared" si="454"/>
        <v>0</v>
      </c>
      <c r="S7297" s="4">
        <f t="shared" si="455"/>
        <v>0</v>
      </c>
    </row>
    <row r="7298" spans="1:19" ht="15.6" x14ac:dyDescent="0.3">
      <c r="A7298" t="s">
        <v>2804</v>
      </c>
      <c r="B7298" s="1">
        <v>43266</v>
      </c>
      <c r="C7298" s="1">
        <v>43271</v>
      </c>
      <c r="D7298">
        <f t="shared" ref="D7298:D7361" si="456">YEAR(B7298)</f>
        <v>2018</v>
      </c>
      <c r="E7298" t="str">
        <f t="shared" ref="E7298:E7361" si="457">TEXT(B7298,"mmm")</f>
        <v>Jun</v>
      </c>
      <c r="F7298" t="s">
        <v>37</v>
      </c>
      <c r="G7298" t="s">
        <v>2114</v>
      </c>
      <c r="H7298" s="2" t="s">
        <v>22</v>
      </c>
      <c r="I7298" t="s">
        <v>1562</v>
      </c>
      <c r="J7298" t="s">
        <v>250</v>
      </c>
      <c r="K7298">
        <v>37211</v>
      </c>
      <c r="L7298" t="s">
        <v>44</v>
      </c>
      <c r="M7298" t="s">
        <v>6980</v>
      </c>
      <c r="N7298" t="s">
        <v>128</v>
      </c>
      <c r="O7298" t="s">
        <v>6816</v>
      </c>
      <c r="P7298" s="4">
        <v>142.77600000000001</v>
      </c>
      <c r="Q7298" s="4">
        <v>142.77600000000001</v>
      </c>
      <c r="R7298" s="4">
        <f t="shared" si="454"/>
        <v>0</v>
      </c>
      <c r="S7298" s="4">
        <f t="shared" si="455"/>
        <v>0</v>
      </c>
    </row>
    <row r="7299" spans="1:19" ht="15.6" x14ac:dyDescent="0.3">
      <c r="A7299" t="s">
        <v>4577</v>
      </c>
      <c r="B7299" s="1">
        <v>42518</v>
      </c>
      <c r="C7299" s="1">
        <v>42523</v>
      </c>
      <c r="D7299">
        <f t="shared" si="456"/>
        <v>2016</v>
      </c>
      <c r="E7299" t="str">
        <f t="shared" si="457"/>
        <v>May</v>
      </c>
      <c r="F7299" t="s">
        <v>37</v>
      </c>
      <c r="G7299" t="s">
        <v>1039</v>
      </c>
      <c r="H7299" s="2" t="s">
        <v>22</v>
      </c>
      <c r="I7299" t="s">
        <v>1298</v>
      </c>
      <c r="J7299" t="s">
        <v>62</v>
      </c>
      <c r="K7299">
        <v>14609</v>
      </c>
      <c r="L7299" t="s">
        <v>54</v>
      </c>
      <c r="M7299" t="s">
        <v>6980</v>
      </c>
      <c r="N7299" t="s">
        <v>128</v>
      </c>
      <c r="O7299" t="s">
        <v>6816</v>
      </c>
      <c r="P7299" s="4">
        <v>535.41</v>
      </c>
      <c r="Q7299" s="4">
        <v>535.41</v>
      </c>
      <c r="R7299" s="4">
        <f t="shared" ref="R7299:R7362" si="458">P7299-Q7299</f>
        <v>0</v>
      </c>
      <c r="S7299" s="4">
        <f t="shared" ref="S7299:S7362" si="459">0.15*R7299</f>
        <v>0</v>
      </c>
    </row>
    <row r="7300" spans="1:19" x14ac:dyDescent="0.3">
      <c r="A7300" t="s">
        <v>1600</v>
      </c>
      <c r="B7300" s="1">
        <v>42997</v>
      </c>
      <c r="C7300" s="1">
        <v>42999</v>
      </c>
      <c r="D7300">
        <f t="shared" si="456"/>
        <v>2017</v>
      </c>
      <c r="E7300" t="str">
        <f t="shared" si="457"/>
        <v>Sep</v>
      </c>
      <c r="F7300" t="s">
        <v>20</v>
      </c>
      <c r="G7300" t="s">
        <v>1601</v>
      </c>
      <c r="H7300" t="s">
        <v>51</v>
      </c>
      <c r="I7300" t="s">
        <v>57</v>
      </c>
      <c r="J7300" t="s">
        <v>58</v>
      </c>
      <c r="K7300">
        <v>2908</v>
      </c>
      <c r="L7300" t="s">
        <v>54</v>
      </c>
      <c r="M7300" t="s">
        <v>6980</v>
      </c>
      <c r="N7300" t="s">
        <v>110</v>
      </c>
      <c r="O7300" t="s">
        <v>6816</v>
      </c>
      <c r="P7300" s="4">
        <v>1606.23</v>
      </c>
      <c r="Q7300" s="4">
        <f>P7300-500</f>
        <v>1106.23</v>
      </c>
      <c r="R7300" s="4">
        <f t="shared" si="458"/>
        <v>500</v>
      </c>
      <c r="S7300" s="4">
        <f t="shared" si="459"/>
        <v>75</v>
      </c>
    </row>
    <row r="7301" spans="1:19" ht="15.6" x14ac:dyDescent="0.3">
      <c r="A7301" t="s">
        <v>4896</v>
      </c>
      <c r="B7301" s="1">
        <v>43134</v>
      </c>
      <c r="C7301" s="1">
        <v>43139</v>
      </c>
      <c r="D7301">
        <f t="shared" si="456"/>
        <v>2018</v>
      </c>
      <c r="E7301" t="str">
        <f t="shared" si="457"/>
        <v>Feb</v>
      </c>
      <c r="F7301" t="s">
        <v>37</v>
      </c>
      <c r="G7301" t="s">
        <v>3503</v>
      </c>
      <c r="H7301" s="2" t="s">
        <v>22</v>
      </c>
      <c r="I7301" t="s">
        <v>2455</v>
      </c>
      <c r="J7301" t="s">
        <v>233</v>
      </c>
      <c r="K7301">
        <v>45231</v>
      </c>
      <c r="L7301" t="s">
        <v>54</v>
      </c>
      <c r="M7301" t="s">
        <v>6980</v>
      </c>
      <c r="N7301" t="s">
        <v>128</v>
      </c>
      <c r="O7301" t="s">
        <v>6816</v>
      </c>
      <c r="P7301" s="4">
        <v>285.55200000000002</v>
      </c>
      <c r="Q7301" s="4">
        <v>285.55200000000002</v>
      </c>
      <c r="R7301" s="4">
        <f t="shared" si="458"/>
        <v>0</v>
      </c>
      <c r="S7301" s="4">
        <f t="shared" si="459"/>
        <v>0</v>
      </c>
    </row>
    <row r="7302" spans="1:19" ht="15.6" x14ac:dyDescent="0.3">
      <c r="A7302" t="s">
        <v>4658</v>
      </c>
      <c r="B7302" s="1">
        <v>43277</v>
      </c>
      <c r="C7302" s="1">
        <v>43281</v>
      </c>
      <c r="D7302">
        <f t="shared" si="456"/>
        <v>2018</v>
      </c>
      <c r="E7302" t="str">
        <f t="shared" si="457"/>
        <v>Jun</v>
      </c>
      <c r="F7302" t="s">
        <v>37</v>
      </c>
      <c r="G7302" t="s">
        <v>300</v>
      </c>
      <c r="H7302" s="2" t="s">
        <v>22</v>
      </c>
      <c r="I7302" t="s">
        <v>61</v>
      </c>
      <c r="J7302" t="s">
        <v>62</v>
      </c>
      <c r="K7302">
        <v>10009</v>
      </c>
      <c r="L7302" t="s">
        <v>54</v>
      </c>
      <c r="M7302" t="s">
        <v>6980</v>
      </c>
      <c r="N7302" t="s">
        <v>128</v>
      </c>
      <c r="O7302" t="s">
        <v>6816</v>
      </c>
      <c r="P7302" s="4">
        <v>713.88</v>
      </c>
      <c r="Q7302" s="4">
        <v>713.88</v>
      </c>
      <c r="R7302" s="4">
        <f t="shared" si="458"/>
        <v>0</v>
      </c>
      <c r="S7302" s="4">
        <f t="shared" si="459"/>
        <v>0</v>
      </c>
    </row>
    <row r="7303" spans="1:19" ht="15.6" x14ac:dyDescent="0.3">
      <c r="A7303" t="s">
        <v>1695</v>
      </c>
      <c r="B7303" s="1">
        <v>42318</v>
      </c>
      <c r="C7303" s="1">
        <v>42324</v>
      </c>
      <c r="D7303">
        <f t="shared" si="456"/>
        <v>2015</v>
      </c>
      <c r="E7303" t="str">
        <f t="shared" si="457"/>
        <v>Nov</v>
      </c>
      <c r="F7303" t="s">
        <v>37</v>
      </c>
      <c r="G7303" t="s">
        <v>187</v>
      </c>
      <c r="H7303" s="2" t="s">
        <v>22</v>
      </c>
      <c r="I7303" t="s">
        <v>1696</v>
      </c>
      <c r="J7303" t="s">
        <v>89</v>
      </c>
      <c r="K7303">
        <v>48640</v>
      </c>
      <c r="L7303" t="s">
        <v>25</v>
      </c>
      <c r="M7303" t="s">
        <v>6980</v>
      </c>
      <c r="N7303" t="s">
        <v>128</v>
      </c>
      <c r="O7303" t="s">
        <v>6816</v>
      </c>
      <c r="P7303" s="4">
        <v>535.41</v>
      </c>
      <c r="Q7303" s="4">
        <v>535.41</v>
      </c>
      <c r="R7303" s="4">
        <f t="shared" si="458"/>
        <v>0</v>
      </c>
      <c r="S7303" s="4">
        <f t="shared" si="459"/>
        <v>0</v>
      </c>
    </row>
    <row r="7304" spans="1:19" ht="15.6" x14ac:dyDescent="0.3">
      <c r="A7304" t="s">
        <v>3021</v>
      </c>
      <c r="B7304" s="1">
        <v>42606</v>
      </c>
      <c r="C7304" s="1">
        <v>42610</v>
      </c>
      <c r="D7304">
        <f t="shared" si="456"/>
        <v>2016</v>
      </c>
      <c r="E7304" t="str">
        <f t="shared" si="457"/>
        <v>Aug</v>
      </c>
      <c r="F7304" t="s">
        <v>37</v>
      </c>
      <c r="G7304" t="s">
        <v>591</v>
      </c>
      <c r="H7304" s="2" t="s">
        <v>22</v>
      </c>
      <c r="I7304" t="s">
        <v>422</v>
      </c>
      <c r="J7304" t="s">
        <v>109</v>
      </c>
      <c r="K7304">
        <v>76017</v>
      </c>
      <c r="L7304" t="s">
        <v>25</v>
      </c>
      <c r="M7304" t="s">
        <v>6980</v>
      </c>
      <c r="N7304" t="s">
        <v>128</v>
      </c>
      <c r="O7304" t="s">
        <v>6816</v>
      </c>
      <c r="P7304" s="4">
        <v>999.43200000000002</v>
      </c>
      <c r="Q7304" s="4">
        <v>999.43200000000002</v>
      </c>
      <c r="R7304" s="4">
        <f t="shared" si="458"/>
        <v>0</v>
      </c>
      <c r="S7304" s="4">
        <f t="shared" si="459"/>
        <v>0</v>
      </c>
    </row>
    <row r="7305" spans="1:19" ht="15.6" x14ac:dyDescent="0.3">
      <c r="A7305" t="s">
        <v>3309</v>
      </c>
      <c r="B7305" s="1">
        <v>42864</v>
      </c>
      <c r="C7305" s="1">
        <v>42868</v>
      </c>
      <c r="D7305">
        <f t="shared" si="456"/>
        <v>2017</v>
      </c>
      <c r="E7305" t="str">
        <f t="shared" si="457"/>
        <v>May</v>
      </c>
      <c r="F7305" t="s">
        <v>37</v>
      </c>
      <c r="G7305" t="s">
        <v>298</v>
      </c>
      <c r="H7305" s="2" t="s">
        <v>22</v>
      </c>
      <c r="I7305" t="s">
        <v>1207</v>
      </c>
      <c r="J7305" t="s">
        <v>109</v>
      </c>
      <c r="K7305">
        <v>78745</v>
      </c>
      <c r="L7305" t="s">
        <v>25</v>
      </c>
      <c r="M7305" t="s">
        <v>6980</v>
      </c>
      <c r="N7305" t="s">
        <v>110</v>
      </c>
      <c r="O7305" t="s">
        <v>6816</v>
      </c>
      <c r="P7305" s="4">
        <v>856.65599999999995</v>
      </c>
      <c r="Q7305" s="4">
        <v>856.65599999999995</v>
      </c>
      <c r="R7305" s="4">
        <f t="shared" si="458"/>
        <v>0</v>
      </c>
      <c r="S7305" s="4">
        <f t="shared" si="459"/>
        <v>0</v>
      </c>
    </row>
    <row r="7306" spans="1:19" x14ac:dyDescent="0.3">
      <c r="A7306" t="s">
        <v>6981</v>
      </c>
      <c r="B7306" s="1">
        <v>42982</v>
      </c>
      <c r="C7306" s="1">
        <v>42987</v>
      </c>
      <c r="D7306">
        <f t="shared" si="456"/>
        <v>2017</v>
      </c>
      <c r="E7306" t="str">
        <f t="shared" si="457"/>
        <v>Sep</v>
      </c>
      <c r="F7306" t="s">
        <v>37</v>
      </c>
      <c r="G7306" t="s">
        <v>3526</v>
      </c>
      <c r="H7306" t="s">
        <v>51</v>
      </c>
      <c r="I7306" t="s">
        <v>5211</v>
      </c>
      <c r="J7306" t="s">
        <v>807</v>
      </c>
      <c r="K7306">
        <v>55125</v>
      </c>
      <c r="L7306" t="s">
        <v>25</v>
      </c>
      <c r="M7306" t="s">
        <v>6980</v>
      </c>
      <c r="N7306" t="s">
        <v>128</v>
      </c>
      <c r="O7306" t="s">
        <v>6816</v>
      </c>
      <c r="P7306" s="4">
        <v>535.41</v>
      </c>
      <c r="Q7306" s="4">
        <v>535.41</v>
      </c>
      <c r="R7306" s="4">
        <f t="shared" si="458"/>
        <v>0</v>
      </c>
      <c r="S7306" s="4">
        <f t="shared" si="459"/>
        <v>0</v>
      </c>
    </row>
    <row r="7307" spans="1:19" x14ac:dyDescent="0.3">
      <c r="A7307" t="s">
        <v>6982</v>
      </c>
      <c r="B7307" s="1">
        <v>42344</v>
      </c>
      <c r="C7307" s="1">
        <v>42346</v>
      </c>
      <c r="D7307">
        <f t="shared" si="456"/>
        <v>2015</v>
      </c>
      <c r="E7307" t="str">
        <f t="shared" si="457"/>
        <v>Dec</v>
      </c>
      <c r="F7307" t="s">
        <v>20</v>
      </c>
      <c r="G7307" t="s">
        <v>2655</v>
      </c>
      <c r="H7307" t="s">
        <v>51</v>
      </c>
      <c r="I7307" t="s">
        <v>47</v>
      </c>
      <c r="J7307" t="s">
        <v>33</v>
      </c>
      <c r="K7307">
        <v>90008</v>
      </c>
      <c r="L7307" t="s">
        <v>34</v>
      </c>
      <c r="M7307" t="s">
        <v>6983</v>
      </c>
      <c r="N7307" t="s">
        <v>128</v>
      </c>
      <c r="O7307" t="s">
        <v>6816</v>
      </c>
      <c r="P7307" s="4">
        <v>1261.33</v>
      </c>
      <c r="Q7307" s="4">
        <v>1261.33</v>
      </c>
      <c r="R7307" s="4">
        <f t="shared" si="458"/>
        <v>0</v>
      </c>
      <c r="S7307" s="4">
        <f t="shared" si="459"/>
        <v>0</v>
      </c>
    </row>
    <row r="7308" spans="1:19" ht="15.6" x14ac:dyDescent="0.3">
      <c r="A7308" t="s">
        <v>5065</v>
      </c>
      <c r="B7308" s="1">
        <v>42519</v>
      </c>
      <c r="C7308" s="1">
        <v>42524</v>
      </c>
      <c r="D7308">
        <f t="shared" si="456"/>
        <v>2016</v>
      </c>
      <c r="E7308" t="str">
        <f t="shared" si="457"/>
        <v>May</v>
      </c>
      <c r="F7308" t="s">
        <v>37</v>
      </c>
      <c r="G7308" t="s">
        <v>1833</v>
      </c>
      <c r="H7308" s="2" t="s">
        <v>22</v>
      </c>
      <c r="I7308" t="s">
        <v>69</v>
      </c>
      <c r="J7308" t="s">
        <v>70</v>
      </c>
      <c r="K7308">
        <v>98105</v>
      </c>
      <c r="L7308" t="s">
        <v>34</v>
      </c>
      <c r="M7308" t="s">
        <v>6983</v>
      </c>
      <c r="N7308" t="s">
        <v>128</v>
      </c>
      <c r="O7308" t="s">
        <v>6816</v>
      </c>
      <c r="P7308" s="4">
        <v>540.57000000000005</v>
      </c>
      <c r="Q7308" s="4">
        <v>540.57000000000005</v>
      </c>
      <c r="R7308" s="4">
        <f t="shared" si="458"/>
        <v>0</v>
      </c>
      <c r="S7308" s="4">
        <f t="shared" si="459"/>
        <v>0</v>
      </c>
    </row>
    <row r="7309" spans="1:19" ht="15.6" x14ac:dyDescent="0.3">
      <c r="A7309" t="s">
        <v>2826</v>
      </c>
      <c r="B7309" s="1">
        <v>42716</v>
      </c>
      <c r="C7309" s="1">
        <v>42720</v>
      </c>
      <c r="D7309">
        <f t="shared" si="456"/>
        <v>2016</v>
      </c>
      <c r="E7309" t="str">
        <f t="shared" si="457"/>
        <v>Dec</v>
      </c>
      <c r="F7309" t="s">
        <v>37</v>
      </c>
      <c r="G7309" t="s">
        <v>809</v>
      </c>
      <c r="H7309" s="2" t="s">
        <v>22</v>
      </c>
      <c r="I7309" t="s">
        <v>131</v>
      </c>
      <c r="J7309" t="s">
        <v>33</v>
      </c>
      <c r="K7309">
        <v>95123</v>
      </c>
      <c r="L7309" t="s">
        <v>34</v>
      </c>
      <c r="M7309" t="s">
        <v>6983</v>
      </c>
      <c r="N7309" t="s">
        <v>128</v>
      </c>
      <c r="O7309" t="s">
        <v>6816</v>
      </c>
      <c r="P7309" s="4">
        <v>360.38</v>
      </c>
      <c r="Q7309" s="4">
        <v>360.38</v>
      </c>
      <c r="R7309" s="4">
        <f t="shared" si="458"/>
        <v>0</v>
      </c>
      <c r="S7309" s="4">
        <f t="shared" si="459"/>
        <v>0</v>
      </c>
    </row>
    <row r="7310" spans="1:19" ht="15.6" x14ac:dyDescent="0.3">
      <c r="A7310" t="s">
        <v>1978</v>
      </c>
      <c r="B7310" s="1">
        <v>43049</v>
      </c>
      <c r="C7310" s="1">
        <v>43052</v>
      </c>
      <c r="D7310">
        <f t="shared" si="456"/>
        <v>2017</v>
      </c>
      <c r="E7310" t="str">
        <f t="shared" si="457"/>
        <v>Nov</v>
      </c>
      <c r="F7310" t="s">
        <v>67</v>
      </c>
      <c r="G7310" t="s">
        <v>1262</v>
      </c>
      <c r="H7310" s="2" t="s">
        <v>22</v>
      </c>
      <c r="I7310" t="s">
        <v>47</v>
      </c>
      <c r="J7310" t="s">
        <v>33</v>
      </c>
      <c r="K7310">
        <v>90036</v>
      </c>
      <c r="L7310" t="s">
        <v>34</v>
      </c>
      <c r="M7310" t="s">
        <v>6983</v>
      </c>
      <c r="N7310" t="s">
        <v>110</v>
      </c>
      <c r="O7310" t="s">
        <v>6816</v>
      </c>
      <c r="P7310" s="4">
        <v>720.76</v>
      </c>
      <c r="Q7310" s="4">
        <v>100</v>
      </c>
      <c r="R7310" s="4">
        <f t="shared" si="458"/>
        <v>620.76</v>
      </c>
      <c r="S7310" s="4">
        <f t="shared" si="459"/>
        <v>93.11399999999999</v>
      </c>
    </row>
    <row r="7311" spans="1:19" ht="15.6" x14ac:dyDescent="0.3">
      <c r="A7311" t="s">
        <v>3358</v>
      </c>
      <c r="B7311" s="1">
        <v>43329</v>
      </c>
      <c r="C7311" s="1">
        <v>43336</v>
      </c>
      <c r="D7311">
        <f t="shared" si="456"/>
        <v>2018</v>
      </c>
      <c r="E7311" t="str">
        <f t="shared" si="457"/>
        <v>Aug</v>
      </c>
      <c r="F7311" t="s">
        <v>37</v>
      </c>
      <c r="G7311" t="s">
        <v>792</v>
      </c>
      <c r="H7311" s="2" t="s">
        <v>22</v>
      </c>
      <c r="I7311" t="s">
        <v>2226</v>
      </c>
      <c r="J7311" t="s">
        <v>33</v>
      </c>
      <c r="K7311">
        <v>94513</v>
      </c>
      <c r="L7311" t="s">
        <v>34</v>
      </c>
      <c r="M7311" t="s">
        <v>6983</v>
      </c>
      <c r="N7311" t="s">
        <v>128</v>
      </c>
      <c r="O7311" t="s">
        <v>6816</v>
      </c>
      <c r="P7311" s="4">
        <v>540.57000000000005</v>
      </c>
      <c r="Q7311" s="4">
        <v>540.57000000000005</v>
      </c>
      <c r="R7311" s="4">
        <f t="shared" si="458"/>
        <v>0</v>
      </c>
      <c r="S7311" s="4">
        <f t="shared" si="459"/>
        <v>0</v>
      </c>
    </row>
    <row r="7312" spans="1:19" x14ac:dyDescent="0.3">
      <c r="A7312" t="s">
        <v>4880</v>
      </c>
      <c r="B7312" s="1">
        <v>42787</v>
      </c>
      <c r="C7312" s="1">
        <v>42791</v>
      </c>
      <c r="D7312">
        <f t="shared" si="456"/>
        <v>2017</v>
      </c>
      <c r="E7312" t="str">
        <f t="shared" si="457"/>
        <v>Feb</v>
      </c>
      <c r="F7312" t="s">
        <v>37</v>
      </c>
      <c r="G7312" t="s">
        <v>1487</v>
      </c>
      <c r="H7312" t="s">
        <v>51</v>
      </c>
      <c r="I7312" t="s">
        <v>1270</v>
      </c>
      <c r="J7312" t="s">
        <v>79</v>
      </c>
      <c r="K7312">
        <v>33614</v>
      </c>
      <c r="L7312" t="s">
        <v>44</v>
      </c>
      <c r="M7312" t="s">
        <v>6983</v>
      </c>
      <c r="N7312" t="s">
        <v>128</v>
      </c>
      <c r="O7312" t="s">
        <v>6816</v>
      </c>
      <c r="P7312" s="4">
        <v>432.45600000000002</v>
      </c>
      <c r="Q7312" s="4">
        <v>432.45600000000002</v>
      </c>
      <c r="R7312" s="4">
        <f t="shared" si="458"/>
        <v>0</v>
      </c>
      <c r="S7312" s="4">
        <f t="shared" si="459"/>
        <v>0</v>
      </c>
    </row>
    <row r="7313" spans="1:19" x14ac:dyDescent="0.3">
      <c r="A7313" t="s">
        <v>3733</v>
      </c>
      <c r="B7313" s="1">
        <v>42891</v>
      </c>
      <c r="C7313" s="1">
        <v>42897</v>
      </c>
      <c r="D7313">
        <f t="shared" si="456"/>
        <v>2017</v>
      </c>
      <c r="E7313" t="str">
        <f t="shared" si="457"/>
        <v>Jun</v>
      </c>
      <c r="F7313" t="s">
        <v>37</v>
      </c>
      <c r="G7313" t="s">
        <v>185</v>
      </c>
      <c r="H7313" t="s">
        <v>51</v>
      </c>
      <c r="I7313" t="s">
        <v>466</v>
      </c>
      <c r="J7313" t="s">
        <v>53</v>
      </c>
      <c r="K7313">
        <v>19711</v>
      </c>
      <c r="L7313" t="s">
        <v>54</v>
      </c>
      <c r="M7313" t="s">
        <v>6983</v>
      </c>
      <c r="N7313" t="s">
        <v>128</v>
      </c>
      <c r="O7313" t="s">
        <v>6816</v>
      </c>
      <c r="P7313" s="4">
        <v>360.38</v>
      </c>
      <c r="Q7313" s="4">
        <v>360.38</v>
      </c>
      <c r="R7313" s="4">
        <f t="shared" si="458"/>
        <v>0</v>
      </c>
      <c r="S7313" s="4">
        <f t="shared" si="459"/>
        <v>0</v>
      </c>
    </row>
    <row r="7314" spans="1:19" x14ac:dyDescent="0.3">
      <c r="A7314" t="s">
        <v>2297</v>
      </c>
      <c r="B7314" s="1">
        <v>42882</v>
      </c>
      <c r="C7314" s="1">
        <v>42886</v>
      </c>
      <c r="D7314">
        <f t="shared" si="456"/>
        <v>2017</v>
      </c>
      <c r="E7314" t="str">
        <f t="shared" si="457"/>
        <v>May</v>
      </c>
      <c r="F7314" t="s">
        <v>37</v>
      </c>
      <c r="G7314" t="s">
        <v>983</v>
      </c>
      <c r="H7314" t="s">
        <v>22</v>
      </c>
      <c r="I7314" t="s">
        <v>23</v>
      </c>
      <c r="J7314" t="s">
        <v>24</v>
      </c>
      <c r="K7314">
        <v>60623</v>
      </c>
      <c r="L7314" t="s">
        <v>25</v>
      </c>
      <c r="M7314" t="s">
        <v>6983</v>
      </c>
      <c r="N7314" t="s">
        <v>110</v>
      </c>
      <c r="O7314" t="s">
        <v>6816</v>
      </c>
      <c r="P7314" s="4">
        <v>1297.3679999999999</v>
      </c>
      <c r="Q7314" s="4">
        <v>1297.3679999999999</v>
      </c>
      <c r="R7314" s="4">
        <f t="shared" si="458"/>
        <v>0</v>
      </c>
      <c r="S7314" s="4">
        <f t="shared" si="459"/>
        <v>0</v>
      </c>
    </row>
    <row r="7315" spans="1:19" ht="15.6" x14ac:dyDescent="0.3">
      <c r="A7315" t="s">
        <v>6984</v>
      </c>
      <c r="B7315" s="1">
        <v>43260</v>
      </c>
      <c r="C7315" s="1">
        <v>43261</v>
      </c>
      <c r="D7315">
        <f t="shared" si="456"/>
        <v>2018</v>
      </c>
      <c r="E7315" t="str">
        <f t="shared" si="457"/>
        <v>Jun</v>
      </c>
      <c r="F7315" t="s">
        <v>20</v>
      </c>
      <c r="G7315" t="s">
        <v>2138</v>
      </c>
      <c r="H7315" s="2" t="s">
        <v>22</v>
      </c>
      <c r="I7315" t="s">
        <v>116</v>
      </c>
      <c r="J7315" t="s">
        <v>109</v>
      </c>
      <c r="K7315">
        <v>75217</v>
      </c>
      <c r="L7315" t="s">
        <v>25</v>
      </c>
      <c r="M7315" t="s">
        <v>6983</v>
      </c>
      <c r="N7315" t="s">
        <v>128</v>
      </c>
      <c r="O7315" t="s">
        <v>6816</v>
      </c>
      <c r="P7315" s="4">
        <v>720.76</v>
      </c>
      <c r="Q7315" s="4">
        <f>P7315-75</f>
        <v>645.76</v>
      </c>
      <c r="R7315" s="4">
        <f t="shared" si="458"/>
        <v>75</v>
      </c>
      <c r="S7315" s="4">
        <f t="shared" si="459"/>
        <v>11.25</v>
      </c>
    </row>
    <row r="7316" spans="1:19" x14ac:dyDescent="0.3">
      <c r="A7316" t="s">
        <v>6640</v>
      </c>
      <c r="B7316" s="1">
        <v>43294</v>
      </c>
      <c r="C7316" s="1">
        <v>43298</v>
      </c>
      <c r="D7316">
        <f t="shared" si="456"/>
        <v>2018</v>
      </c>
      <c r="E7316" t="str">
        <f t="shared" si="457"/>
        <v>Jul</v>
      </c>
      <c r="F7316" t="s">
        <v>37</v>
      </c>
      <c r="G7316" t="s">
        <v>1403</v>
      </c>
      <c r="H7316" t="s">
        <v>51</v>
      </c>
      <c r="I7316" t="s">
        <v>4402</v>
      </c>
      <c r="J7316" t="s">
        <v>1912</v>
      </c>
      <c r="K7316">
        <v>66212</v>
      </c>
      <c r="L7316" t="s">
        <v>25</v>
      </c>
      <c r="M7316" t="s">
        <v>6983</v>
      </c>
      <c r="N7316" t="s">
        <v>128</v>
      </c>
      <c r="O7316" t="s">
        <v>6816</v>
      </c>
      <c r="P7316" s="4">
        <v>360.38</v>
      </c>
      <c r="Q7316" s="4">
        <v>360.38</v>
      </c>
      <c r="R7316" s="4">
        <f t="shared" si="458"/>
        <v>0</v>
      </c>
      <c r="S7316" s="4">
        <f t="shared" si="459"/>
        <v>0</v>
      </c>
    </row>
    <row r="7317" spans="1:19" ht="15.6" x14ac:dyDescent="0.3">
      <c r="A7317" t="s">
        <v>5118</v>
      </c>
      <c r="B7317" s="1">
        <v>42194</v>
      </c>
      <c r="C7317" s="1">
        <v>42198</v>
      </c>
      <c r="D7317">
        <f t="shared" si="456"/>
        <v>2015</v>
      </c>
      <c r="E7317" t="str">
        <f t="shared" si="457"/>
        <v>Jul</v>
      </c>
      <c r="F7317" t="s">
        <v>37</v>
      </c>
      <c r="G7317" t="s">
        <v>692</v>
      </c>
      <c r="H7317" s="2" t="s">
        <v>22</v>
      </c>
      <c r="I7317" t="s">
        <v>47</v>
      </c>
      <c r="J7317" t="s">
        <v>33</v>
      </c>
      <c r="K7317">
        <v>90049</v>
      </c>
      <c r="L7317" t="s">
        <v>34</v>
      </c>
      <c r="M7317" t="s">
        <v>6985</v>
      </c>
      <c r="N7317" t="s">
        <v>128</v>
      </c>
      <c r="O7317" t="s">
        <v>6816</v>
      </c>
      <c r="P7317" s="4">
        <v>23.92</v>
      </c>
      <c r="Q7317" s="4">
        <v>23.92</v>
      </c>
      <c r="R7317" s="4">
        <f t="shared" si="458"/>
        <v>0</v>
      </c>
      <c r="S7317" s="4">
        <f t="shared" si="459"/>
        <v>0</v>
      </c>
    </row>
    <row r="7318" spans="1:19" ht="15.6" x14ac:dyDescent="0.3">
      <c r="A7318" t="s">
        <v>6986</v>
      </c>
      <c r="B7318" s="1">
        <v>42860</v>
      </c>
      <c r="C7318" s="1">
        <v>42864</v>
      </c>
      <c r="D7318">
        <f t="shared" si="456"/>
        <v>2017</v>
      </c>
      <c r="E7318" t="str">
        <f t="shared" si="457"/>
        <v>May</v>
      </c>
      <c r="F7318" t="s">
        <v>37</v>
      </c>
      <c r="G7318" t="s">
        <v>2602</v>
      </c>
      <c r="H7318" s="2" t="s">
        <v>22</v>
      </c>
      <c r="I7318" t="s">
        <v>47</v>
      </c>
      <c r="J7318" t="s">
        <v>33</v>
      </c>
      <c r="K7318">
        <v>90004</v>
      </c>
      <c r="L7318" t="s">
        <v>34</v>
      </c>
      <c r="M7318" t="s">
        <v>6985</v>
      </c>
      <c r="N7318" t="s">
        <v>110</v>
      </c>
      <c r="O7318" t="s">
        <v>6816</v>
      </c>
      <c r="P7318" s="4">
        <v>5.98</v>
      </c>
      <c r="Q7318" s="4">
        <v>100</v>
      </c>
      <c r="R7318" s="4">
        <f t="shared" si="458"/>
        <v>-94.02</v>
      </c>
      <c r="S7318" s="4">
        <f t="shared" si="459"/>
        <v>-14.103</v>
      </c>
    </row>
    <row r="7319" spans="1:19" ht="15.6" x14ac:dyDescent="0.3">
      <c r="A7319" t="s">
        <v>1538</v>
      </c>
      <c r="B7319" s="1">
        <v>42924</v>
      </c>
      <c r="C7319" s="1">
        <v>42928</v>
      </c>
      <c r="D7319">
        <f t="shared" si="456"/>
        <v>2017</v>
      </c>
      <c r="E7319" t="str">
        <f t="shared" si="457"/>
        <v>Jul</v>
      </c>
      <c r="F7319" t="s">
        <v>37</v>
      </c>
      <c r="G7319" t="s">
        <v>81</v>
      </c>
      <c r="H7319" s="2" t="s">
        <v>22</v>
      </c>
      <c r="I7319" t="s">
        <v>1539</v>
      </c>
      <c r="J7319" t="s">
        <v>75</v>
      </c>
      <c r="K7319">
        <v>80020</v>
      </c>
      <c r="L7319" t="s">
        <v>34</v>
      </c>
      <c r="M7319" t="s">
        <v>6985</v>
      </c>
      <c r="N7319" t="s">
        <v>128</v>
      </c>
      <c r="O7319" t="s">
        <v>6816</v>
      </c>
      <c r="P7319" s="4">
        <v>33.488</v>
      </c>
      <c r="Q7319" s="4">
        <v>33.488</v>
      </c>
      <c r="R7319" s="4">
        <f t="shared" si="458"/>
        <v>0</v>
      </c>
      <c r="S7319" s="4">
        <f t="shared" si="459"/>
        <v>0</v>
      </c>
    </row>
    <row r="7320" spans="1:19" ht="15.6" x14ac:dyDescent="0.3">
      <c r="A7320" t="s">
        <v>2743</v>
      </c>
      <c r="B7320" s="1">
        <v>42962</v>
      </c>
      <c r="C7320" s="1">
        <v>42969</v>
      </c>
      <c r="D7320">
        <f t="shared" si="456"/>
        <v>2017</v>
      </c>
      <c r="E7320" t="str">
        <f t="shared" si="457"/>
        <v>Aug</v>
      </c>
      <c r="F7320" t="s">
        <v>37</v>
      </c>
      <c r="G7320" t="s">
        <v>874</v>
      </c>
      <c r="H7320" s="2" t="s">
        <v>22</v>
      </c>
      <c r="I7320" t="s">
        <v>47</v>
      </c>
      <c r="J7320" t="s">
        <v>33</v>
      </c>
      <c r="K7320">
        <v>90004</v>
      </c>
      <c r="L7320" t="s">
        <v>34</v>
      </c>
      <c r="M7320" t="s">
        <v>6985</v>
      </c>
      <c r="N7320" t="s">
        <v>110</v>
      </c>
      <c r="O7320" t="s">
        <v>6816</v>
      </c>
      <c r="P7320" s="4">
        <v>17.940000000000001</v>
      </c>
      <c r="Q7320" s="4">
        <v>100</v>
      </c>
      <c r="R7320" s="4">
        <f t="shared" si="458"/>
        <v>-82.06</v>
      </c>
      <c r="S7320" s="4">
        <f t="shared" si="459"/>
        <v>-12.308999999999999</v>
      </c>
    </row>
    <row r="7321" spans="1:19" ht="15.6" x14ac:dyDescent="0.3">
      <c r="A7321" t="s">
        <v>6987</v>
      </c>
      <c r="B7321" s="1">
        <v>42469</v>
      </c>
      <c r="C7321" s="1">
        <v>42474</v>
      </c>
      <c r="D7321">
        <f t="shared" si="456"/>
        <v>2016</v>
      </c>
      <c r="E7321" t="str">
        <f t="shared" si="457"/>
        <v>Apr</v>
      </c>
      <c r="F7321" t="s">
        <v>37</v>
      </c>
      <c r="G7321" t="s">
        <v>1603</v>
      </c>
      <c r="H7321" s="2" t="s">
        <v>22</v>
      </c>
      <c r="I7321" t="s">
        <v>61</v>
      </c>
      <c r="J7321" t="s">
        <v>62</v>
      </c>
      <c r="K7321">
        <v>10024</v>
      </c>
      <c r="L7321" t="s">
        <v>54</v>
      </c>
      <c r="M7321" t="s">
        <v>6985</v>
      </c>
      <c r="N7321" t="s">
        <v>128</v>
      </c>
      <c r="O7321" t="s">
        <v>6816</v>
      </c>
      <c r="P7321" s="4">
        <v>17.940000000000001</v>
      </c>
      <c r="Q7321" s="4">
        <v>18</v>
      </c>
      <c r="R7321" s="4">
        <f t="shared" si="458"/>
        <v>-5.9999999999998721E-2</v>
      </c>
      <c r="S7321" s="4">
        <f t="shared" si="459"/>
        <v>-8.9999999999998085E-3</v>
      </c>
    </row>
    <row r="7322" spans="1:19" ht="15.6" x14ac:dyDescent="0.3">
      <c r="A7322" t="s">
        <v>6988</v>
      </c>
      <c r="B7322" s="1">
        <v>42533</v>
      </c>
      <c r="C7322" s="1">
        <v>42538</v>
      </c>
      <c r="D7322">
        <f t="shared" si="456"/>
        <v>2016</v>
      </c>
      <c r="E7322" t="str">
        <f t="shared" si="457"/>
        <v>Jun</v>
      </c>
      <c r="F7322" t="s">
        <v>37</v>
      </c>
      <c r="G7322" t="s">
        <v>766</v>
      </c>
      <c r="H7322" s="2" t="s">
        <v>22</v>
      </c>
      <c r="I7322" t="s">
        <v>466</v>
      </c>
      <c r="J7322" t="s">
        <v>53</v>
      </c>
      <c r="K7322">
        <v>19711</v>
      </c>
      <c r="L7322" t="s">
        <v>54</v>
      </c>
      <c r="M7322" t="s">
        <v>6985</v>
      </c>
      <c r="N7322" t="s">
        <v>128</v>
      </c>
      <c r="O7322" t="s">
        <v>6816</v>
      </c>
      <c r="P7322" s="4">
        <v>29.9</v>
      </c>
      <c r="Q7322" s="4">
        <v>29.9</v>
      </c>
      <c r="R7322" s="4">
        <f t="shared" si="458"/>
        <v>0</v>
      </c>
      <c r="S7322" s="4">
        <f t="shared" si="459"/>
        <v>0</v>
      </c>
    </row>
    <row r="7323" spans="1:19" ht="15.6" x14ac:dyDescent="0.3">
      <c r="A7323" t="s">
        <v>6989</v>
      </c>
      <c r="B7323" s="1">
        <v>42683</v>
      </c>
      <c r="C7323" s="1">
        <v>42688</v>
      </c>
      <c r="D7323">
        <f t="shared" si="456"/>
        <v>2016</v>
      </c>
      <c r="E7323" t="str">
        <f t="shared" si="457"/>
        <v>Nov</v>
      </c>
      <c r="F7323" t="s">
        <v>37</v>
      </c>
      <c r="G7323" t="s">
        <v>2025</v>
      </c>
      <c r="H7323" s="2" t="s">
        <v>22</v>
      </c>
      <c r="I7323" t="s">
        <v>61</v>
      </c>
      <c r="J7323" t="s">
        <v>62</v>
      </c>
      <c r="K7323">
        <v>10035</v>
      </c>
      <c r="L7323" t="s">
        <v>54</v>
      </c>
      <c r="M7323" t="s">
        <v>6985</v>
      </c>
      <c r="N7323" t="s">
        <v>128</v>
      </c>
      <c r="O7323" t="s">
        <v>6816</v>
      </c>
      <c r="P7323" s="4">
        <v>17.940000000000001</v>
      </c>
      <c r="Q7323" s="4">
        <v>18</v>
      </c>
      <c r="R7323" s="4">
        <f t="shared" si="458"/>
        <v>-5.9999999999998721E-2</v>
      </c>
      <c r="S7323" s="4">
        <f t="shared" si="459"/>
        <v>-8.9999999999998085E-3</v>
      </c>
    </row>
    <row r="7324" spans="1:19" ht="15.6" x14ac:dyDescent="0.3">
      <c r="A7324" t="s">
        <v>2330</v>
      </c>
      <c r="B7324" s="1">
        <v>42587</v>
      </c>
      <c r="C7324" s="1">
        <v>42593</v>
      </c>
      <c r="D7324">
        <f t="shared" si="456"/>
        <v>2016</v>
      </c>
      <c r="E7324" t="str">
        <f t="shared" si="457"/>
        <v>Aug</v>
      </c>
      <c r="F7324" t="s">
        <v>37</v>
      </c>
      <c r="G7324" t="s">
        <v>1313</v>
      </c>
      <c r="H7324" s="2" t="s">
        <v>22</v>
      </c>
      <c r="I7324" t="s">
        <v>116</v>
      </c>
      <c r="J7324" t="s">
        <v>109</v>
      </c>
      <c r="K7324">
        <v>75220</v>
      </c>
      <c r="L7324" t="s">
        <v>25</v>
      </c>
      <c r="M7324" t="s">
        <v>6985</v>
      </c>
      <c r="N7324" t="s">
        <v>128</v>
      </c>
      <c r="O7324" t="s">
        <v>6816</v>
      </c>
      <c r="P7324" s="4">
        <v>33.488</v>
      </c>
      <c r="Q7324" s="4">
        <v>33.488</v>
      </c>
      <c r="R7324" s="4">
        <f t="shared" si="458"/>
        <v>0</v>
      </c>
      <c r="S7324" s="4">
        <f t="shared" si="459"/>
        <v>0</v>
      </c>
    </row>
    <row r="7325" spans="1:19" ht="15.6" x14ac:dyDescent="0.3">
      <c r="A7325" t="s">
        <v>6990</v>
      </c>
      <c r="B7325" s="1">
        <v>43130</v>
      </c>
      <c r="C7325" s="1">
        <v>43130</v>
      </c>
      <c r="D7325">
        <f t="shared" si="456"/>
        <v>2018</v>
      </c>
      <c r="E7325" t="str">
        <f t="shared" si="457"/>
        <v>Jan</v>
      </c>
      <c r="F7325" t="s">
        <v>30</v>
      </c>
      <c r="G7325" t="s">
        <v>1626</v>
      </c>
      <c r="H7325" s="2" t="s">
        <v>22</v>
      </c>
      <c r="I7325" t="s">
        <v>32</v>
      </c>
      <c r="J7325" t="s">
        <v>33</v>
      </c>
      <c r="K7325">
        <v>94109</v>
      </c>
      <c r="L7325" t="s">
        <v>34</v>
      </c>
      <c r="M7325" t="s">
        <v>6991</v>
      </c>
      <c r="N7325" t="s">
        <v>128</v>
      </c>
      <c r="O7325" t="s">
        <v>6816</v>
      </c>
      <c r="P7325" s="4">
        <v>129.30000000000001</v>
      </c>
      <c r="Q7325" s="4">
        <v>129.30000000000001</v>
      </c>
      <c r="R7325" s="4">
        <f t="shared" si="458"/>
        <v>0</v>
      </c>
      <c r="S7325" s="4">
        <f t="shared" si="459"/>
        <v>0</v>
      </c>
    </row>
    <row r="7326" spans="1:19" x14ac:dyDescent="0.3">
      <c r="A7326" t="s">
        <v>6992</v>
      </c>
      <c r="B7326" s="1">
        <v>43343</v>
      </c>
      <c r="C7326" s="1">
        <v>43348</v>
      </c>
      <c r="D7326">
        <f t="shared" si="456"/>
        <v>2018</v>
      </c>
      <c r="E7326" t="str">
        <f t="shared" si="457"/>
        <v>Aug</v>
      </c>
      <c r="F7326" t="s">
        <v>37</v>
      </c>
      <c r="G7326" t="s">
        <v>1039</v>
      </c>
      <c r="H7326" t="s">
        <v>105</v>
      </c>
      <c r="I7326" t="s">
        <v>32</v>
      </c>
      <c r="J7326" t="s">
        <v>33</v>
      </c>
      <c r="K7326">
        <v>94109</v>
      </c>
      <c r="L7326" t="s">
        <v>34</v>
      </c>
      <c r="M7326" t="s">
        <v>6991</v>
      </c>
      <c r="N7326" t="s">
        <v>128</v>
      </c>
      <c r="O7326" t="s">
        <v>6816</v>
      </c>
      <c r="P7326" s="4">
        <v>193.95</v>
      </c>
      <c r="Q7326" s="4">
        <v>193.95</v>
      </c>
      <c r="R7326" s="4">
        <f t="shared" si="458"/>
        <v>0</v>
      </c>
      <c r="S7326" s="4">
        <f t="shared" si="459"/>
        <v>0</v>
      </c>
    </row>
    <row r="7327" spans="1:19" x14ac:dyDescent="0.3">
      <c r="A7327" t="s">
        <v>2374</v>
      </c>
      <c r="B7327" s="1">
        <v>43406</v>
      </c>
      <c r="C7327" s="1">
        <v>43408</v>
      </c>
      <c r="D7327">
        <f t="shared" si="456"/>
        <v>2018</v>
      </c>
      <c r="E7327" t="str">
        <f t="shared" si="457"/>
        <v>Nov</v>
      </c>
      <c r="F7327" t="s">
        <v>67</v>
      </c>
      <c r="G7327" t="s">
        <v>1223</v>
      </c>
      <c r="H7327" t="s">
        <v>51</v>
      </c>
      <c r="I7327" t="s">
        <v>2375</v>
      </c>
      <c r="J7327" t="s">
        <v>33</v>
      </c>
      <c r="K7327">
        <v>94526</v>
      </c>
      <c r="L7327" t="s">
        <v>34</v>
      </c>
      <c r="M7327" t="s">
        <v>6991</v>
      </c>
      <c r="N7327" t="s">
        <v>128</v>
      </c>
      <c r="O7327" t="s">
        <v>6816</v>
      </c>
      <c r="P7327" s="4">
        <v>452.55</v>
      </c>
      <c r="Q7327" s="4">
        <v>452.55</v>
      </c>
      <c r="R7327" s="4">
        <f t="shared" si="458"/>
        <v>0</v>
      </c>
      <c r="S7327" s="4">
        <f t="shared" si="459"/>
        <v>0</v>
      </c>
    </row>
    <row r="7328" spans="1:19" x14ac:dyDescent="0.3">
      <c r="A7328" t="s">
        <v>4136</v>
      </c>
      <c r="B7328" s="1">
        <v>42329</v>
      </c>
      <c r="C7328" s="1">
        <v>42334</v>
      </c>
      <c r="D7328">
        <f t="shared" si="456"/>
        <v>2015</v>
      </c>
      <c r="E7328" t="str">
        <f t="shared" si="457"/>
        <v>Nov</v>
      </c>
      <c r="F7328" t="s">
        <v>37</v>
      </c>
      <c r="G7328" t="s">
        <v>1364</v>
      </c>
      <c r="H7328" t="s">
        <v>51</v>
      </c>
      <c r="I7328" t="s">
        <v>645</v>
      </c>
      <c r="J7328" t="s">
        <v>205</v>
      </c>
      <c r="K7328">
        <v>40475</v>
      </c>
      <c r="L7328" t="s">
        <v>44</v>
      </c>
      <c r="M7328" t="s">
        <v>6991</v>
      </c>
      <c r="N7328" t="s">
        <v>128</v>
      </c>
      <c r="O7328" t="s">
        <v>6816</v>
      </c>
      <c r="P7328" s="4">
        <v>193.95</v>
      </c>
      <c r="Q7328" s="4">
        <v>193.95</v>
      </c>
      <c r="R7328" s="4">
        <f t="shared" si="458"/>
        <v>0</v>
      </c>
      <c r="S7328" s="4">
        <f t="shared" si="459"/>
        <v>0</v>
      </c>
    </row>
    <row r="7329" spans="1:19" ht="15.6" x14ac:dyDescent="0.3">
      <c r="A7329" t="s">
        <v>6993</v>
      </c>
      <c r="B7329" s="1">
        <v>42093</v>
      </c>
      <c r="C7329" s="1">
        <v>42099</v>
      </c>
      <c r="D7329">
        <f t="shared" si="456"/>
        <v>2015</v>
      </c>
      <c r="E7329" t="str">
        <f t="shared" si="457"/>
        <v>Mar</v>
      </c>
      <c r="F7329" t="s">
        <v>37</v>
      </c>
      <c r="G7329" t="s">
        <v>3643</v>
      </c>
      <c r="H7329" s="2" t="s">
        <v>22</v>
      </c>
      <c r="I7329" t="s">
        <v>344</v>
      </c>
      <c r="J7329" t="s">
        <v>807</v>
      </c>
      <c r="K7329">
        <v>55124</v>
      </c>
      <c r="L7329" t="s">
        <v>25</v>
      </c>
      <c r="M7329" t="s">
        <v>6991</v>
      </c>
      <c r="N7329" t="s">
        <v>128</v>
      </c>
      <c r="O7329" t="s">
        <v>6816</v>
      </c>
      <c r="P7329" s="4">
        <v>129.30000000000001</v>
      </c>
      <c r="Q7329" s="4">
        <v>129.30000000000001</v>
      </c>
      <c r="R7329" s="4">
        <f t="shared" si="458"/>
        <v>0</v>
      </c>
      <c r="S7329" s="4">
        <f t="shared" si="459"/>
        <v>0</v>
      </c>
    </row>
    <row r="7330" spans="1:19" ht="15.6" x14ac:dyDescent="0.3">
      <c r="A7330" t="s">
        <v>3021</v>
      </c>
      <c r="B7330" s="1">
        <v>42606</v>
      </c>
      <c r="C7330" s="1">
        <v>42610</v>
      </c>
      <c r="D7330">
        <f t="shared" si="456"/>
        <v>2016</v>
      </c>
      <c r="E7330" t="str">
        <f t="shared" si="457"/>
        <v>Aug</v>
      </c>
      <c r="F7330" t="s">
        <v>37</v>
      </c>
      <c r="G7330" t="s">
        <v>591</v>
      </c>
      <c r="H7330" s="2" t="s">
        <v>22</v>
      </c>
      <c r="I7330" t="s">
        <v>422</v>
      </c>
      <c r="J7330" t="s">
        <v>109</v>
      </c>
      <c r="K7330">
        <v>76017</v>
      </c>
      <c r="L7330" t="s">
        <v>25</v>
      </c>
      <c r="M7330" t="s">
        <v>6991</v>
      </c>
      <c r="N7330" t="s">
        <v>128</v>
      </c>
      <c r="O7330" t="s">
        <v>6816</v>
      </c>
      <c r="P7330" s="4">
        <v>724.08</v>
      </c>
      <c r="Q7330" s="4">
        <f>P7330-75</f>
        <v>649.08000000000004</v>
      </c>
      <c r="R7330" s="4">
        <f t="shared" si="458"/>
        <v>75</v>
      </c>
      <c r="S7330" s="4">
        <f t="shared" si="459"/>
        <v>11.25</v>
      </c>
    </row>
    <row r="7331" spans="1:19" ht="15.6" x14ac:dyDescent="0.3">
      <c r="A7331" t="s">
        <v>2252</v>
      </c>
      <c r="B7331" s="1">
        <v>43371</v>
      </c>
      <c r="C7331" s="1">
        <v>43374</v>
      </c>
      <c r="D7331">
        <f t="shared" si="456"/>
        <v>2018</v>
      </c>
      <c r="E7331" t="str">
        <f t="shared" si="457"/>
        <v>Sep</v>
      </c>
      <c r="F7331" t="s">
        <v>20</v>
      </c>
      <c r="G7331" t="s">
        <v>194</v>
      </c>
      <c r="H7331" s="2" t="s">
        <v>22</v>
      </c>
      <c r="I7331" t="s">
        <v>293</v>
      </c>
      <c r="J7331" t="s">
        <v>75</v>
      </c>
      <c r="K7331">
        <v>80013</v>
      </c>
      <c r="L7331" t="s">
        <v>34</v>
      </c>
      <c r="M7331" t="s">
        <v>6994</v>
      </c>
      <c r="N7331" t="s">
        <v>128</v>
      </c>
      <c r="O7331" t="s">
        <v>6816</v>
      </c>
      <c r="P7331" s="4">
        <v>147.184</v>
      </c>
      <c r="Q7331" s="4">
        <v>147.184</v>
      </c>
      <c r="R7331" s="4">
        <f t="shared" si="458"/>
        <v>0</v>
      </c>
      <c r="S7331" s="4">
        <f t="shared" si="459"/>
        <v>0</v>
      </c>
    </row>
    <row r="7332" spans="1:19" ht="15.6" x14ac:dyDescent="0.3">
      <c r="A7332" t="s">
        <v>1416</v>
      </c>
      <c r="B7332" s="1">
        <v>42295</v>
      </c>
      <c r="C7332" s="1">
        <v>42297</v>
      </c>
      <c r="D7332">
        <f t="shared" si="456"/>
        <v>2015</v>
      </c>
      <c r="E7332" t="str">
        <f t="shared" si="457"/>
        <v>Oct</v>
      </c>
      <c r="F7332" t="s">
        <v>67</v>
      </c>
      <c r="G7332" t="s">
        <v>413</v>
      </c>
      <c r="H7332" s="2" t="s">
        <v>22</v>
      </c>
      <c r="I7332" t="s">
        <v>1417</v>
      </c>
      <c r="J7332" t="s">
        <v>754</v>
      </c>
      <c r="K7332">
        <v>36116</v>
      </c>
      <c r="L7332" t="s">
        <v>44</v>
      </c>
      <c r="M7332" t="s">
        <v>6994</v>
      </c>
      <c r="N7332" t="s">
        <v>128</v>
      </c>
      <c r="O7332" t="s">
        <v>6816</v>
      </c>
      <c r="P7332" s="4">
        <v>275.97000000000003</v>
      </c>
      <c r="Q7332" s="4">
        <v>100</v>
      </c>
      <c r="R7332" s="4">
        <f t="shared" si="458"/>
        <v>175.97000000000003</v>
      </c>
      <c r="S7332" s="4">
        <f t="shared" si="459"/>
        <v>26.395500000000002</v>
      </c>
    </row>
    <row r="7333" spans="1:19" ht="15.6" x14ac:dyDescent="0.3">
      <c r="A7333" t="s">
        <v>4556</v>
      </c>
      <c r="B7333" s="1">
        <v>42633</v>
      </c>
      <c r="C7333" s="1">
        <v>42637</v>
      </c>
      <c r="D7333">
        <f t="shared" si="456"/>
        <v>2016</v>
      </c>
      <c r="E7333" t="str">
        <f t="shared" si="457"/>
        <v>Sep</v>
      </c>
      <c r="F7333" t="s">
        <v>37</v>
      </c>
      <c r="G7333" t="s">
        <v>1621</v>
      </c>
      <c r="H7333" s="2" t="s">
        <v>22</v>
      </c>
      <c r="I7333" t="s">
        <v>1562</v>
      </c>
      <c r="J7333" t="s">
        <v>250</v>
      </c>
      <c r="K7333">
        <v>37211</v>
      </c>
      <c r="L7333" t="s">
        <v>44</v>
      </c>
      <c r="M7333" t="s">
        <v>6994</v>
      </c>
      <c r="N7333" t="s">
        <v>128</v>
      </c>
      <c r="O7333" t="s">
        <v>6816</v>
      </c>
      <c r="P7333" s="4">
        <v>294.36799999999999</v>
      </c>
      <c r="Q7333" s="4">
        <v>294.36799999999999</v>
      </c>
      <c r="R7333" s="4">
        <f t="shared" si="458"/>
        <v>0</v>
      </c>
      <c r="S7333" s="4">
        <f t="shared" si="459"/>
        <v>0</v>
      </c>
    </row>
    <row r="7334" spans="1:19" ht="15.6" x14ac:dyDescent="0.3">
      <c r="A7334" t="s">
        <v>6995</v>
      </c>
      <c r="B7334" s="1">
        <v>43348</v>
      </c>
      <c r="C7334" s="1">
        <v>43354</v>
      </c>
      <c r="D7334">
        <f t="shared" si="456"/>
        <v>2018</v>
      </c>
      <c r="E7334" t="str">
        <f t="shared" si="457"/>
        <v>Sep</v>
      </c>
      <c r="F7334" t="s">
        <v>37</v>
      </c>
      <c r="G7334" t="s">
        <v>2384</v>
      </c>
      <c r="H7334" s="2" t="s">
        <v>22</v>
      </c>
      <c r="I7334" t="s">
        <v>486</v>
      </c>
      <c r="J7334" t="s">
        <v>79</v>
      </c>
      <c r="K7334">
        <v>33311</v>
      </c>
      <c r="L7334" t="s">
        <v>44</v>
      </c>
      <c r="M7334" t="s">
        <v>6994</v>
      </c>
      <c r="N7334" t="s">
        <v>128</v>
      </c>
      <c r="O7334" t="s">
        <v>6816</v>
      </c>
      <c r="P7334" s="4">
        <v>147.184</v>
      </c>
      <c r="Q7334" s="4">
        <v>147.184</v>
      </c>
      <c r="R7334" s="4">
        <f t="shared" si="458"/>
        <v>0</v>
      </c>
      <c r="S7334" s="4">
        <f t="shared" si="459"/>
        <v>0</v>
      </c>
    </row>
    <row r="7335" spans="1:19" ht="15.6" x14ac:dyDescent="0.3">
      <c r="A7335" t="s">
        <v>2186</v>
      </c>
      <c r="B7335" s="1">
        <v>43401</v>
      </c>
      <c r="C7335" s="1">
        <v>43403</v>
      </c>
      <c r="D7335">
        <f t="shared" si="456"/>
        <v>2018</v>
      </c>
      <c r="E7335" t="str">
        <f t="shared" si="457"/>
        <v>Oct</v>
      </c>
      <c r="F7335" t="s">
        <v>67</v>
      </c>
      <c r="G7335" t="s">
        <v>1310</v>
      </c>
      <c r="H7335" s="2" t="s">
        <v>22</v>
      </c>
      <c r="I7335" t="s">
        <v>281</v>
      </c>
      <c r="J7335" t="s">
        <v>83</v>
      </c>
      <c r="K7335">
        <v>28314</v>
      </c>
      <c r="L7335" t="s">
        <v>44</v>
      </c>
      <c r="M7335" t="s">
        <v>6994</v>
      </c>
      <c r="N7335" t="s">
        <v>128</v>
      </c>
      <c r="O7335" t="s">
        <v>6816</v>
      </c>
      <c r="P7335" s="4">
        <v>147.184</v>
      </c>
      <c r="Q7335" s="4">
        <v>147.184</v>
      </c>
      <c r="R7335" s="4">
        <f t="shared" si="458"/>
        <v>0</v>
      </c>
      <c r="S7335" s="4">
        <f t="shared" si="459"/>
        <v>0</v>
      </c>
    </row>
    <row r="7336" spans="1:19" x14ac:dyDescent="0.3">
      <c r="A7336" t="s">
        <v>5529</v>
      </c>
      <c r="B7336" s="1">
        <v>43457</v>
      </c>
      <c r="C7336" s="1">
        <v>43462</v>
      </c>
      <c r="D7336">
        <f t="shared" si="456"/>
        <v>2018</v>
      </c>
      <c r="E7336" t="str">
        <f t="shared" si="457"/>
        <v>Dec</v>
      </c>
      <c r="F7336" t="s">
        <v>67</v>
      </c>
      <c r="G7336" t="s">
        <v>1794</v>
      </c>
      <c r="H7336" t="s">
        <v>51</v>
      </c>
      <c r="I7336" t="s">
        <v>2218</v>
      </c>
      <c r="J7336" t="s">
        <v>93</v>
      </c>
      <c r="K7336">
        <v>72209</v>
      </c>
      <c r="L7336" t="s">
        <v>44</v>
      </c>
      <c r="M7336" t="s">
        <v>6994</v>
      </c>
      <c r="N7336" t="s">
        <v>128</v>
      </c>
      <c r="O7336" t="s">
        <v>6816</v>
      </c>
      <c r="P7336" s="4">
        <v>367.96</v>
      </c>
      <c r="Q7336" s="4">
        <v>367.96</v>
      </c>
      <c r="R7336" s="4">
        <f t="shared" si="458"/>
        <v>0</v>
      </c>
      <c r="S7336" s="4">
        <f t="shared" si="459"/>
        <v>0</v>
      </c>
    </row>
    <row r="7337" spans="1:19" ht="15.6" x14ac:dyDescent="0.3">
      <c r="A7337" t="s">
        <v>4999</v>
      </c>
      <c r="B7337" s="1">
        <v>42628</v>
      </c>
      <c r="C7337" s="1">
        <v>42633</v>
      </c>
      <c r="D7337">
        <f t="shared" si="456"/>
        <v>2016</v>
      </c>
      <c r="E7337" t="str">
        <f t="shared" si="457"/>
        <v>Sep</v>
      </c>
      <c r="F7337" t="s">
        <v>37</v>
      </c>
      <c r="G7337" t="s">
        <v>1352</v>
      </c>
      <c r="H7337" s="2" t="s">
        <v>22</v>
      </c>
      <c r="I7337" t="s">
        <v>100</v>
      </c>
      <c r="J7337" t="s">
        <v>101</v>
      </c>
      <c r="K7337">
        <v>19143</v>
      </c>
      <c r="L7337" t="s">
        <v>54</v>
      </c>
      <c r="M7337" t="s">
        <v>6994</v>
      </c>
      <c r="N7337" t="s">
        <v>128</v>
      </c>
      <c r="O7337" t="s">
        <v>6816</v>
      </c>
      <c r="P7337" s="4">
        <v>147.184</v>
      </c>
      <c r="Q7337" s="4">
        <v>147.184</v>
      </c>
      <c r="R7337" s="4">
        <f t="shared" si="458"/>
        <v>0</v>
      </c>
      <c r="S7337" s="4">
        <f t="shared" si="459"/>
        <v>0</v>
      </c>
    </row>
    <row r="7338" spans="1:19" x14ac:dyDescent="0.3">
      <c r="A7338" t="s">
        <v>6996</v>
      </c>
      <c r="B7338" s="1">
        <v>42820</v>
      </c>
      <c r="C7338" s="1">
        <v>42824</v>
      </c>
      <c r="D7338">
        <f t="shared" si="456"/>
        <v>2017</v>
      </c>
      <c r="E7338" t="str">
        <f t="shared" si="457"/>
        <v>Mar</v>
      </c>
      <c r="F7338" t="s">
        <v>37</v>
      </c>
      <c r="G7338" t="s">
        <v>2616</v>
      </c>
      <c r="H7338" t="s">
        <v>51</v>
      </c>
      <c r="I7338" t="s">
        <v>61</v>
      </c>
      <c r="J7338" t="s">
        <v>62</v>
      </c>
      <c r="K7338">
        <v>10011</v>
      </c>
      <c r="L7338" t="s">
        <v>54</v>
      </c>
      <c r="M7338" t="s">
        <v>6994</v>
      </c>
      <c r="N7338" t="s">
        <v>128</v>
      </c>
      <c r="O7338" t="s">
        <v>6816</v>
      </c>
      <c r="P7338" s="4">
        <v>459.95</v>
      </c>
      <c r="Q7338" s="4">
        <v>459.95</v>
      </c>
      <c r="R7338" s="4">
        <f t="shared" si="458"/>
        <v>0</v>
      </c>
      <c r="S7338" s="4">
        <f t="shared" si="459"/>
        <v>0</v>
      </c>
    </row>
    <row r="7339" spans="1:19" ht="15.6" x14ac:dyDescent="0.3">
      <c r="A7339" t="s">
        <v>6863</v>
      </c>
      <c r="B7339" s="1">
        <v>42190</v>
      </c>
      <c r="C7339" s="1">
        <v>42190</v>
      </c>
      <c r="D7339">
        <f t="shared" si="456"/>
        <v>2015</v>
      </c>
      <c r="E7339" t="str">
        <f t="shared" si="457"/>
        <v>Jul</v>
      </c>
      <c r="F7339" t="s">
        <v>30</v>
      </c>
      <c r="G7339" t="s">
        <v>544</v>
      </c>
      <c r="H7339" s="2" t="s">
        <v>22</v>
      </c>
      <c r="I7339" t="s">
        <v>113</v>
      </c>
      <c r="J7339" t="s">
        <v>109</v>
      </c>
      <c r="K7339">
        <v>77036</v>
      </c>
      <c r="L7339" t="s">
        <v>25</v>
      </c>
      <c r="M7339" t="s">
        <v>6994</v>
      </c>
      <c r="N7339" t="s">
        <v>128</v>
      </c>
      <c r="O7339" t="s">
        <v>6816</v>
      </c>
      <c r="P7339" s="4">
        <v>220.77600000000001</v>
      </c>
      <c r="Q7339" s="4">
        <v>220.77600000000001</v>
      </c>
      <c r="R7339" s="4">
        <f t="shared" si="458"/>
        <v>0</v>
      </c>
      <c r="S7339" s="4">
        <f t="shared" si="459"/>
        <v>0</v>
      </c>
    </row>
    <row r="7340" spans="1:19" ht="15.6" x14ac:dyDescent="0.3">
      <c r="A7340" t="s">
        <v>5116</v>
      </c>
      <c r="B7340" s="1">
        <v>43435</v>
      </c>
      <c r="C7340" s="1">
        <v>43441</v>
      </c>
      <c r="D7340">
        <f t="shared" si="456"/>
        <v>2018</v>
      </c>
      <c r="E7340" t="str">
        <f t="shared" si="457"/>
        <v>Dec</v>
      </c>
      <c r="F7340" t="s">
        <v>37</v>
      </c>
      <c r="G7340" t="s">
        <v>2918</v>
      </c>
      <c r="H7340" s="2" t="s">
        <v>22</v>
      </c>
      <c r="I7340" t="s">
        <v>2399</v>
      </c>
      <c r="J7340" t="s">
        <v>89</v>
      </c>
      <c r="K7340">
        <v>48601</v>
      </c>
      <c r="L7340" t="s">
        <v>25</v>
      </c>
      <c r="M7340" t="s">
        <v>6994</v>
      </c>
      <c r="N7340" t="s">
        <v>128</v>
      </c>
      <c r="O7340" t="s">
        <v>6816</v>
      </c>
      <c r="P7340" s="4">
        <v>91.99</v>
      </c>
      <c r="Q7340" s="4">
        <v>91.99</v>
      </c>
      <c r="R7340" s="4">
        <f t="shared" si="458"/>
        <v>0</v>
      </c>
      <c r="S7340" s="4">
        <f t="shared" si="459"/>
        <v>0</v>
      </c>
    </row>
    <row r="7341" spans="1:19" x14ac:dyDescent="0.3">
      <c r="A7341" t="s">
        <v>4932</v>
      </c>
      <c r="B7341" s="1">
        <v>43099</v>
      </c>
      <c r="C7341" s="1">
        <v>43099</v>
      </c>
      <c r="D7341">
        <f t="shared" si="456"/>
        <v>2017</v>
      </c>
      <c r="E7341" t="str">
        <f t="shared" si="457"/>
        <v>Dec</v>
      </c>
      <c r="F7341" t="s">
        <v>30</v>
      </c>
      <c r="G7341" t="s">
        <v>1673</v>
      </c>
      <c r="H7341" t="s">
        <v>51</v>
      </c>
      <c r="I7341" t="s">
        <v>47</v>
      </c>
      <c r="J7341" t="s">
        <v>33</v>
      </c>
      <c r="K7341">
        <v>90032</v>
      </c>
      <c r="L7341" t="s">
        <v>34</v>
      </c>
      <c r="M7341" t="s">
        <v>6997</v>
      </c>
      <c r="N7341" t="s">
        <v>128</v>
      </c>
      <c r="O7341" t="s">
        <v>6816</v>
      </c>
      <c r="P7341" s="4">
        <v>481.32</v>
      </c>
      <c r="Q7341" s="4">
        <v>481.32</v>
      </c>
      <c r="R7341" s="4">
        <f t="shared" si="458"/>
        <v>0</v>
      </c>
      <c r="S7341" s="4">
        <f t="shared" si="459"/>
        <v>0</v>
      </c>
    </row>
    <row r="7342" spans="1:19" x14ac:dyDescent="0.3">
      <c r="A7342" t="s">
        <v>6998</v>
      </c>
      <c r="B7342" s="1">
        <v>43451</v>
      </c>
      <c r="C7342" s="1">
        <v>43455</v>
      </c>
      <c r="D7342">
        <f t="shared" si="456"/>
        <v>2018</v>
      </c>
      <c r="E7342" t="str">
        <f t="shared" si="457"/>
        <v>Dec</v>
      </c>
      <c r="F7342" t="s">
        <v>37</v>
      </c>
      <c r="G7342" t="s">
        <v>3199</v>
      </c>
      <c r="H7342" t="s">
        <v>51</v>
      </c>
      <c r="I7342" t="s">
        <v>1410</v>
      </c>
      <c r="J7342" t="s">
        <v>33</v>
      </c>
      <c r="K7342">
        <v>92804</v>
      </c>
      <c r="L7342" t="s">
        <v>34</v>
      </c>
      <c r="M7342" t="s">
        <v>6997</v>
      </c>
      <c r="N7342" t="s">
        <v>128</v>
      </c>
      <c r="O7342" t="s">
        <v>6816</v>
      </c>
      <c r="P7342" s="4">
        <v>481.32</v>
      </c>
      <c r="Q7342" s="4">
        <v>481.32</v>
      </c>
      <c r="R7342" s="4">
        <f t="shared" si="458"/>
        <v>0</v>
      </c>
      <c r="S7342" s="4">
        <f t="shared" si="459"/>
        <v>0</v>
      </c>
    </row>
    <row r="7343" spans="1:19" x14ac:dyDescent="0.3">
      <c r="A7343" t="s">
        <v>2788</v>
      </c>
      <c r="B7343" s="1">
        <v>42805</v>
      </c>
      <c r="C7343" s="1">
        <v>42809</v>
      </c>
      <c r="D7343">
        <f t="shared" si="456"/>
        <v>2017</v>
      </c>
      <c r="E7343" t="str">
        <f t="shared" si="457"/>
        <v>Mar</v>
      </c>
      <c r="F7343" t="s">
        <v>37</v>
      </c>
      <c r="G7343" t="s">
        <v>1673</v>
      </c>
      <c r="H7343" t="s">
        <v>51</v>
      </c>
      <c r="I7343" t="s">
        <v>182</v>
      </c>
      <c r="J7343" t="s">
        <v>183</v>
      </c>
      <c r="K7343">
        <v>31907</v>
      </c>
      <c r="L7343" t="s">
        <v>44</v>
      </c>
      <c r="M7343" t="s">
        <v>6997</v>
      </c>
      <c r="N7343" t="s">
        <v>128</v>
      </c>
      <c r="O7343" t="s">
        <v>6816</v>
      </c>
      <c r="P7343" s="4">
        <v>481.32</v>
      </c>
      <c r="Q7343" s="4">
        <v>481.32</v>
      </c>
      <c r="R7343" s="4">
        <f t="shared" si="458"/>
        <v>0</v>
      </c>
      <c r="S7343" s="4">
        <f t="shared" si="459"/>
        <v>0</v>
      </c>
    </row>
    <row r="7344" spans="1:19" x14ac:dyDescent="0.3">
      <c r="A7344" t="s">
        <v>4566</v>
      </c>
      <c r="B7344" s="1">
        <v>43428</v>
      </c>
      <c r="C7344" s="1">
        <v>43434</v>
      </c>
      <c r="D7344">
        <f t="shared" si="456"/>
        <v>2018</v>
      </c>
      <c r="E7344" t="str">
        <f t="shared" si="457"/>
        <v>Nov</v>
      </c>
      <c r="F7344" t="s">
        <v>37</v>
      </c>
      <c r="G7344" t="s">
        <v>4024</v>
      </c>
      <c r="H7344" t="s">
        <v>51</v>
      </c>
      <c r="I7344" t="s">
        <v>645</v>
      </c>
      <c r="J7344" t="s">
        <v>205</v>
      </c>
      <c r="K7344">
        <v>40475</v>
      </c>
      <c r="L7344" t="s">
        <v>44</v>
      </c>
      <c r="M7344" t="s">
        <v>6997</v>
      </c>
      <c r="N7344" t="s">
        <v>128</v>
      </c>
      <c r="O7344" t="s">
        <v>6816</v>
      </c>
      <c r="P7344" s="4">
        <v>1443.96</v>
      </c>
      <c r="Q7344" s="4">
        <v>1443.96</v>
      </c>
      <c r="R7344" s="4">
        <f t="shared" si="458"/>
        <v>0</v>
      </c>
      <c r="S7344" s="4">
        <f t="shared" si="459"/>
        <v>0</v>
      </c>
    </row>
    <row r="7345" spans="1:19" ht="15.6" x14ac:dyDescent="0.3">
      <c r="A7345" t="s">
        <v>1981</v>
      </c>
      <c r="B7345" s="1">
        <v>42557</v>
      </c>
      <c r="C7345" s="1">
        <v>42561</v>
      </c>
      <c r="D7345">
        <f t="shared" si="456"/>
        <v>2016</v>
      </c>
      <c r="E7345" t="str">
        <f t="shared" si="457"/>
        <v>Jul</v>
      </c>
      <c r="F7345" t="s">
        <v>37</v>
      </c>
      <c r="G7345" t="s">
        <v>824</v>
      </c>
      <c r="H7345" s="2" t="s">
        <v>22</v>
      </c>
      <c r="I7345" t="s">
        <v>61</v>
      </c>
      <c r="J7345" t="s">
        <v>62</v>
      </c>
      <c r="K7345">
        <v>10011</v>
      </c>
      <c r="L7345" t="s">
        <v>54</v>
      </c>
      <c r="M7345" t="s">
        <v>6997</v>
      </c>
      <c r="N7345" t="s">
        <v>128</v>
      </c>
      <c r="O7345" t="s">
        <v>6816</v>
      </c>
      <c r="P7345" s="4">
        <v>601.65</v>
      </c>
      <c r="Q7345" s="4">
        <v>601.65</v>
      </c>
      <c r="R7345" s="4">
        <f t="shared" si="458"/>
        <v>0</v>
      </c>
      <c r="S7345" s="4">
        <f t="shared" si="459"/>
        <v>0</v>
      </c>
    </row>
    <row r="7346" spans="1:19" ht="15.6" x14ac:dyDescent="0.3">
      <c r="A7346" t="s">
        <v>6999</v>
      </c>
      <c r="B7346" s="1">
        <v>42616</v>
      </c>
      <c r="C7346" s="1">
        <v>42621</v>
      </c>
      <c r="D7346">
        <f t="shared" si="456"/>
        <v>2016</v>
      </c>
      <c r="E7346" t="str">
        <f t="shared" si="457"/>
        <v>Sep</v>
      </c>
      <c r="F7346" t="s">
        <v>67</v>
      </c>
      <c r="G7346" t="s">
        <v>1291</v>
      </c>
      <c r="H7346" s="2" t="s">
        <v>22</v>
      </c>
      <c r="I7346" t="s">
        <v>61</v>
      </c>
      <c r="J7346" t="s">
        <v>62</v>
      </c>
      <c r="K7346">
        <v>10009</v>
      </c>
      <c r="L7346" t="s">
        <v>54</v>
      </c>
      <c r="M7346" t="s">
        <v>6997</v>
      </c>
      <c r="N7346" t="s">
        <v>128</v>
      </c>
      <c r="O7346" t="s">
        <v>6816</v>
      </c>
      <c r="P7346" s="4">
        <v>120.33</v>
      </c>
      <c r="Q7346" s="4">
        <v>120.33</v>
      </c>
      <c r="R7346" s="4">
        <f t="shared" si="458"/>
        <v>0</v>
      </c>
      <c r="S7346" s="4">
        <f t="shared" si="459"/>
        <v>0</v>
      </c>
    </row>
    <row r="7347" spans="1:19" ht="15.6" x14ac:dyDescent="0.3">
      <c r="A7347" t="s">
        <v>7000</v>
      </c>
      <c r="B7347" s="1">
        <v>42684</v>
      </c>
      <c r="C7347" s="1">
        <v>42688</v>
      </c>
      <c r="D7347">
        <f t="shared" si="456"/>
        <v>2016</v>
      </c>
      <c r="E7347" t="str">
        <f t="shared" si="457"/>
        <v>Nov</v>
      </c>
      <c r="F7347" t="s">
        <v>37</v>
      </c>
      <c r="G7347" t="s">
        <v>187</v>
      </c>
      <c r="H7347" s="2" t="s">
        <v>22</v>
      </c>
      <c r="I7347" t="s">
        <v>100</v>
      </c>
      <c r="J7347" t="s">
        <v>101</v>
      </c>
      <c r="K7347">
        <v>19140</v>
      </c>
      <c r="L7347" t="s">
        <v>54</v>
      </c>
      <c r="M7347" t="s">
        <v>6997</v>
      </c>
      <c r="N7347" t="s">
        <v>128</v>
      </c>
      <c r="O7347" t="s">
        <v>6816</v>
      </c>
      <c r="P7347" s="4">
        <v>577.58399999999995</v>
      </c>
      <c r="Q7347" s="4">
        <v>577.58399999999995</v>
      </c>
      <c r="R7347" s="4">
        <f t="shared" si="458"/>
        <v>0</v>
      </c>
      <c r="S7347" s="4">
        <f t="shared" si="459"/>
        <v>0</v>
      </c>
    </row>
    <row r="7348" spans="1:19" x14ac:dyDescent="0.3">
      <c r="A7348" t="s">
        <v>4225</v>
      </c>
      <c r="B7348" s="1">
        <v>42758</v>
      </c>
      <c r="C7348" s="1">
        <v>42762</v>
      </c>
      <c r="D7348">
        <f t="shared" si="456"/>
        <v>2017</v>
      </c>
      <c r="E7348" t="str">
        <f t="shared" si="457"/>
        <v>Jan</v>
      </c>
      <c r="F7348" t="s">
        <v>37</v>
      </c>
      <c r="G7348" t="s">
        <v>508</v>
      </c>
      <c r="H7348" t="s">
        <v>51</v>
      </c>
      <c r="I7348" t="s">
        <v>636</v>
      </c>
      <c r="J7348" t="s">
        <v>637</v>
      </c>
      <c r="L7348" t="s">
        <v>54</v>
      </c>
      <c r="M7348" t="s">
        <v>6997</v>
      </c>
      <c r="N7348" t="s">
        <v>110</v>
      </c>
      <c r="O7348" t="s">
        <v>6816</v>
      </c>
      <c r="P7348" s="4">
        <v>1564.29</v>
      </c>
      <c r="Q7348" s="4">
        <f>P7348-150</f>
        <v>1414.29</v>
      </c>
      <c r="R7348" s="4">
        <f t="shared" si="458"/>
        <v>150</v>
      </c>
      <c r="S7348" s="4">
        <f t="shared" si="459"/>
        <v>22.5</v>
      </c>
    </row>
    <row r="7349" spans="1:19" x14ac:dyDescent="0.3">
      <c r="A7349" t="s">
        <v>125</v>
      </c>
      <c r="B7349" s="1">
        <v>43072</v>
      </c>
      <c r="C7349" s="1">
        <v>43076</v>
      </c>
      <c r="D7349">
        <f t="shared" si="456"/>
        <v>2017</v>
      </c>
      <c r="E7349" t="str">
        <f t="shared" si="457"/>
        <v>Dec</v>
      </c>
      <c r="F7349" t="s">
        <v>37</v>
      </c>
      <c r="G7349" t="s">
        <v>126</v>
      </c>
      <c r="H7349" t="s">
        <v>51</v>
      </c>
      <c r="I7349" t="s">
        <v>127</v>
      </c>
      <c r="J7349" t="s">
        <v>33</v>
      </c>
      <c r="K7349">
        <v>95037</v>
      </c>
      <c r="L7349" t="s">
        <v>34</v>
      </c>
      <c r="M7349" t="s">
        <v>7001</v>
      </c>
      <c r="N7349" t="s">
        <v>128</v>
      </c>
      <c r="O7349" t="s">
        <v>6816</v>
      </c>
      <c r="P7349" s="4">
        <v>48.72</v>
      </c>
      <c r="Q7349" s="4">
        <v>48.72</v>
      </c>
      <c r="R7349" s="4">
        <f t="shared" si="458"/>
        <v>0</v>
      </c>
      <c r="S7349" s="4">
        <f t="shared" si="459"/>
        <v>0</v>
      </c>
    </row>
    <row r="7350" spans="1:19" ht="15.6" x14ac:dyDescent="0.3">
      <c r="A7350" t="s">
        <v>6545</v>
      </c>
      <c r="B7350" s="1">
        <v>43182</v>
      </c>
      <c r="C7350" s="1">
        <v>43184</v>
      </c>
      <c r="D7350">
        <f t="shared" si="456"/>
        <v>2018</v>
      </c>
      <c r="E7350" t="str">
        <f t="shared" si="457"/>
        <v>Mar</v>
      </c>
      <c r="F7350" t="s">
        <v>20</v>
      </c>
      <c r="G7350" t="s">
        <v>1730</v>
      </c>
      <c r="H7350" s="2" t="s">
        <v>22</v>
      </c>
      <c r="I7350" t="s">
        <v>69</v>
      </c>
      <c r="J7350" t="s">
        <v>70</v>
      </c>
      <c r="K7350">
        <v>98115</v>
      </c>
      <c r="L7350" t="s">
        <v>34</v>
      </c>
      <c r="M7350" t="s">
        <v>7001</v>
      </c>
      <c r="N7350" t="s">
        <v>128</v>
      </c>
      <c r="O7350" t="s">
        <v>6816</v>
      </c>
      <c r="P7350" s="4">
        <v>32.479999999999997</v>
      </c>
      <c r="Q7350" s="4">
        <v>32.479999999999997</v>
      </c>
      <c r="R7350" s="4">
        <f t="shared" si="458"/>
        <v>0</v>
      </c>
      <c r="S7350" s="4">
        <f t="shared" si="459"/>
        <v>0</v>
      </c>
    </row>
    <row r="7351" spans="1:19" x14ac:dyDescent="0.3">
      <c r="A7351" t="s">
        <v>2054</v>
      </c>
      <c r="B7351" s="1">
        <v>42311</v>
      </c>
      <c r="C7351" s="1">
        <v>42315</v>
      </c>
      <c r="D7351">
        <f t="shared" si="456"/>
        <v>2015</v>
      </c>
      <c r="E7351" t="str">
        <f t="shared" si="457"/>
        <v>Nov</v>
      </c>
      <c r="F7351" t="s">
        <v>37</v>
      </c>
      <c r="G7351" t="s">
        <v>2055</v>
      </c>
      <c r="H7351" t="s">
        <v>22</v>
      </c>
      <c r="I7351" t="s">
        <v>78</v>
      </c>
      <c r="J7351" t="s">
        <v>83</v>
      </c>
      <c r="K7351">
        <v>28540</v>
      </c>
      <c r="L7351" t="s">
        <v>44</v>
      </c>
      <c r="M7351" t="s">
        <v>7001</v>
      </c>
      <c r="N7351" t="s">
        <v>128</v>
      </c>
      <c r="O7351" t="s">
        <v>6816</v>
      </c>
      <c r="P7351" s="4">
        <v>25.984000000000002</v>
      </c>
      <c r="Q7351" s="4">
        <v>25.984000000000002</v>
      </c>
      <c r="R7351" s="4">
        <f t="shared" si="458"/>
        <v>0</v>
      </c>
      <c r="S7351" s="4">
        <f t="shared" si="459"/>
        <v>0</v>
      </c>
    </row>
    <row r="7352" spans="1:19" x14ac:dyDescent="0.3">
      <c r="A7352" t="s">
        <v>7002</v>
      </c>
      <c r="B7352" s="1">
        <v>42839</v>
      </c>
      <c r="C7352" s="1">
        <v>42844</v>
      </c>
      <c r="D7352">
        <f t="shared" si="456"/>
        <v>2017</v>
      </c>
      <c r="E7352" t="str">
        <f t="shared" si="457"/>
        <v>Apr</v>
      </c>
      <c r="F7352" t="s">
        <v>67</v>
      </c>
      <c r="G7352" t="s">
        <v>150</v>
      </c>
      <c r="H7352" t="s">
        <v>51</v>
      </c>
      <c r="I7352" t="s">
        <v>2065</v>
      </c>
      <c r="J7352" t="s">
        <v>158</v>
      </c>
      <c r="K7352">
        <v>22304</v>
      </c>
      <c r="L7352" t="s">
        <v>44</v>
      </c>
      <c r="M7352" t="s">
        <v>7001</v>
      </c>
      <c r="N7352" t="s">
        <v>128</v>
      </c>
      <c r="O7352" t="s">
        <v>6816</v>
      </c>
      <c r="P7352" s="4">
        <v>81.2</v>
      </c>
      <c r="Q7352" s="4">
        <v>81.2</v>
      </c>
      <c r="R7352" s="4">
        <f t="shared" si="458"/>
        <v>0</v>
      </c>
      <c r="S7352" s="4">
        <f t="shared" si="459"/>
        <v>0</v>
      </c>
    </row>
    <row r="7353" spans="1:19" ht="15.6" x14ac:dyDescent="0.3">
      <c r="A7353" t="s">
        <v>7003</v>
      </c>
      <c r="B7353" s="1">
        <v>42042</v>
      </c>
      <c r="C7353" s="1">
        <v>42045</v>
      </c>
      <c r="D7353">
        <f t="shared" si="456"/>
        <v>2015</v>
      </c>
      <c r="E7353" t="str">
        <f t="shared" si="457"/>
        <v>Feb</v>
      </c>
      <c r="F7353" t="s">
        <v>67</v>
      </c>
      <c r="G7353" t="s">
        <v>2348</v>
      </c>
      <c r="H7353" s="2" t="s">
        <v>22</v>
      </c>
      <c r="I7353" t="s">
        <v>61</v>
      </c>
      <c r="J7353" t="s">
        <v>62</v>
      </c>
      <c r="K7353">
        <v>10024</v>
      </c>
      <c r="L7353" t="s">
        <v>54</v>
      </c>
      <c r="M7353" t="s">
        <v>7001</v>
      </c>
      <c r="N7353" t="s">
        <v>128</v>
      </c>
      <c r="O7353" t="s">
        <v>6816</v>
      </c>
      <c r="P7353" s="4">
        <v>64.959999999999994</v>
      </c>
      <c r="Q7353" s="4">
        <v>64.959999999999994</v>
      </c>
      <c r="R7353" s="4">
        <f t="shared" si="458"/>
        <v>0</v>
      </c>
      <c r="S7353" s="4">
        <f t="shared" si="459"/>
        <v>0</v>
      </c>
    </row>
    <row r="7354" spans="1:19" ht="15.6" x14ac:dyDescent="0.3">
      <c r="A7354" t="s">
        <v>6962</v>
      </c>
      <c r="B7354" s="1">
        <v>42518</v>
      </c>
      <c r="C7354" s="1">
        <v>42524</v>
      </c>
      <c r="D7354">
        <f t="shared" si="456"/>
        <v>2016</v>
      </c>
      <c r="E7354" t="str">
        <f t="shared" si="457"/>
        <v>May</v>
      </c>
      <c r="F7354" t="s">
        <v>37</v>
      </c>
      <c r="G7354" t="s">
        <v>1499</v>
      </c>
      <c r="H7354" s="2" t="s">
        <v>22</v>
      </c>
      <c r="I7354" t="s">
        <v>309</v>
      </c>
      <c r="J7354" t="s">
        <v>310</v>
      </c>
      <c r="K7354">
        <v>6040</v>
      </c>
      <c r="L7354" t="s">
        <v>54</v>
      </c>
      <c r="M7354" t="s">
        <v>7001</v>
      </c>
      <c r="N7354" t="s">
        <v>128</v>
      </c>
      <c r="O7354" t="s">
        <v>6816</v>
      </c>
      <c r="P7354" s="4">
        <v>16.239999999999998</v>
      </c>
      <c r="Q7354" s="4">
        <v>18</v>
      </c>
      <c r="R7354" s="4">
        <f t="shared" si="458"/>
        <v>-1.7600000000000016</v>
      </c>
      <c r="S7354" s="4">
        <f t="shared" si="459"/>
        <v>-0.26400000000000023</v>
      </c>
    </row>
    <row r="7355" spans="1:19" ht="15.6" x14ac:dyDescent="0.3">
      <c r="A7355" t="s">
        <v>7004</v>
      </c>
      <c r="B7355" s="1">
        <v>42556</v>
      </c>
      <c r="C7355" s="1">
        <v>42561</v>
      </c>
      <c r="D7355">
        <f t="shared" si="456"/>
        <v>2016</v>
      </c>
      <c r="E7355" t="str">
        <f t="shared" si="457"/>
        <v>Jul</v>
      </c>
      <c r="F7355" t="s">
        <v>37</v>
      </c>
      <c r="G7355" t="s">
        <v>283</v>
      </c>
      <c r="H7355" s="2" t="s">
        <v>22</v>
      </c>
      <c r="I7355" t="s">
        <v>100</v>
      </c>
      <c r="J7355" t="s">
        <v>101</v>
      </c>
      <c r="K7355">
        <v>19140</v>
      </c>
      <c r="L7355" t="s">
        <v>54</v>
      </c>
      <c r="M7355" t="s">
        <v>7001</v>
      </c>
      <c r="N7355" t="s">
        <v>128</v>
      </c>
      <c r="O7355" t="s">
        <v>6816</v>
      </c>
      <c r="P7355" s="4">
        <v>38.975999999999999</v>
      </c>
      <c r="Q7355" s="4">
        <v>38.975999999999999</v>
      </c>
      <c r="R7355" s="4">
        <f t="shared" si="458"/>
        <v>0</v>
      </c>
      <c r="S7355" s="4">
        <f t="shared" si="459"/>
        <v>0</v>
      </c>
    </row>
    <row r="7356" spans="1:19" ht="15.6" x14ac:dyDescent="0.3">
      <c r="A7356" t="s">
        <v>7005</v>
      </c>
      <c r="B7356" s="1">
        <v>43049</v>
      </c>
      <c r="C7356" s="1">
        <v>43051</v>
      </c>
      <c r="D7356">
        <f t="shared" si="456"/>
        <v>2017</v>
      </c>
      <c r="E7356" t="str">
        <f t="shared" si="457"/>
        <v>Nov</v>
      </c>
      <c r="F7356" t="s">
        <v>67</v>
      </c>
      <c r="G7356" t="s">
        <v>581</v>
      </c>
      <c r="H7356" s="2" t="s">
        <v>22</v>
      </c>
      <c r="I7356" t="s">
        <v>2346</v>
      </c>
      <c r="J7356" t="s">
        <v>233</v>
      </c>
      <c r="K7356">
        <v>43615</v>
      </c>
      <c r="L7356" t="s">
        <v>54</v>
      </c>
      <c r="M7356" t="s">
        <v>7001</v>
      </c>
      <c r="N7356" t="s">
        <v>128</v>
      </c>
      <c r="O7356" t="s">
        <v>6816</v>
      </c>
      <c r="P7356" s="4">
        <v>38.975999999999999</v>
      </c>
      <c r="Q7356" s="4">
        <v>38.975999999999999</v>
      </c>
      <c r="R7356" s="4">
        <f t="shared" si="458"/>
        <v>0</v>
      </c>
      <c r="S7356" s="4">
        <f t="shared" si="459"/>
        <v>0</v>
      </c>
    </row>
    <row r="7357" spans="1:19" x14ac:dyDescent="0.3">
      <c r="A7357" t="s">
        <v>1320</v>
      </c>
      <c r="B7357" s="1">
        <v>43080</v>
      </c>
      <c r="C7357" s="1">
        <v>43080</v>
      </c>
      <c r="D7357">
        <f t="shared" si="456"/>
        <v>2017</v>
      </c>
      <c r="E7357" t="str">
        <f t="shared" si="457"/>
        <v>Dec</v>
      </c>
      <c r="F7357" t="s">
        <v>30</v>
      </c>
      <c r="G7357" t="s">
        <v>1321</v>
      </c>
      <c r="H7357" t="s">
        <v>51</v>
      </c>
      <c r="I7357" t="s">
        <v>182</v>
      </c>
      <c r="J7357" t="s">
        <v>233</v>
      </c>
      <c r="K7357">
        <v>43229</v>
      </c>
      <c r="L7357" t="s">
        <v>54</v>
      </c>
      <c r="M7357" t="s">
        <v>7001</v>
      </c>
      <c r="N7357" t="s">
        <v>128</v>
      </c>
      <c r="O7357" t="s">
        <v>6816</v>
      </c>
      <c r="P7357" s="4">
        <v>64.959999999999994</v>
      </c>
      <c r="Q7357" s="4">
        <v>64.959999999999994</v>
      </c>
      <c r="R7357" s="4">
        <f t="shared" si="458"/>
        <v>0</v>
      </c>
      <c r="S7357" s="4">
        <f t="shared" si="459"/>
        <v>0</v>
      </c>
    </row>
    <row r="7358" spans="1:19" x14ac:dyDescent="0.3">
      <c r="A7358" t="s">
        <v>5487</v>
      </c>
      <c r="B7358" s="1">
        <v>42799</v>
      </c>
      <c r="C7358" s="1">
        <v>42805</v>
      </c>
      <c r="D7358">
        <f t="shared" si="456"/>
        <v>2017</v>
      </c>
      <c r="E7358" t="str">
        <f t="shared" si="457"/>
        <v>Mar</v>
      </c>
      <c r="F7358" t="s">
        <v>37</v>
      </c>
      <c r="G7358" t="s">
        <v>2925</v>
      </c>
      <c r="H7358" t="s">
        <v>51</v>
      </c>
      <c r="I7358" t="s">
        <v>116</v>
      </c>
      <c r="J7358" t="s">
        <v>109</v>
      </c>
      <c r="K7358">
        <v>75220</v>
      </c>
      <c r="L7358" t="s">
        <v>25</v>
      </c>
      <c r="M7358" t="s">
        <v>7001</v>
      </c>
      <c r="N7358" t="s">
        <v>128</v>
      </c>
      <c r="O7358" t="s">
        <v>6816</v>
      </c>
      <c r="P7358" s="4">
        <v>12.992000000000001</v>
      </c>
      <c r="Q7358" s="4">
        <v>12.992000000000001</v>
      </c>
      <c r="R7358" s="4">
        <f t="shared" si="458"/>
        <v>0</v>
      </c>
      <c r="S7358" s="4">
        <f t="shared" si="459"/>
        <v>0</v>
      </c>
    </row>
    <row r="7359" spans="1:19" ht="15.6" x14ac:dyDescent="0.3">
      <c r="A7359" t="s">
        <v>4036</v>
      </c>
      <c r="B7359" s="1">
        <v>43010</v>
      </c>
      <c r="C7359" s="1">
        <v>43017</v>
      </c>
      <c r="D7359">
        <f t="shared" si="456"/>
        <v>2017</v>
      </c>
      <c r="E7359" t="str">
        <f t="shared" si="457"/>
        <v>Oct</v>
      </c>
      <c r="F7359" t="s">
        <v>37</v>
      </c>
      <c r="G7359" t="s">
        <v>4037</v>
      </c>
      <c r="H7359" s="2" t="s">
        <v>22</v>
      </c>
      <c r="I7359" t="s">
        <v>42</v>
      </c>
      <c r="J7359" t="s">
        <v>653</v>
      </c>
      <c r="K7359">
        <v>47905</v>
      </c>
      <c r="L7359" t="s">
        <v>25</v>
      </c>
      <c r="M7359" t="s">
        <v>7001</v>
      </c>
      <c r="N7359" t="s">
        <v>128</v>
      </c>
      <c r="O7359" t="s">
        <v>6816</v>
      </c>
      <c r="P7359" s="4">
        <v>32.479999999999997</v>
      </c>
      <c r="Q7359" s="4">
        <v>32.479999999999997</v>
      </c>
      <c r="R7359" s="4">
        <f t="shared" si="458"/>
        <v>0</v>
      </c>
      <c r="S7359" s="4">
        <f t="shared" si="459"/>
        <v>0</v>
      </c>
    </row>
    <row r="7360" spans="1:19" ht="15.6" x14ac:dyDescent="0.3">
      <c r="A7360" t="s">
        <v>4472</v>
      </c>
      <c r="B7360" s="1">
        <v>43309</v>
      </c>
      <c r="C7360" s="1">
        <v>43313</v>
      </c>
      <c r="D7360">
        <f t="shared" si="456"/>
        <v>2018</v>
      </c>
      <c r="E7360" t="str">
        <f t="shared" si="457"/>
        <v>Jul</v>
      </c>
      <c r="F7360" t="s">
        <v>37</v>
      </c>
      <c r="G7360" t="s">
        <v>2753</v>
      </c>
      <c r="H7360" s="2" t="s">
        <v>22</v>
      </c>
      <c r="I7360" t="s">
        <v>32</v>
      </c>
      <c r="J7360" t="s">
        <v>33</v>
      </c>
      <c r="K7360">
        <v>94110</v>
      </c>
      <c r="L7360" t="s">
        <v>34</v>
      </c>
      <c r="M7360" t="s">
        <v>7006</v>
      </c>
      <c r="N7360" t="s">
        <v>128</v>
      </c>
      <c r="O7360" t="s">
        <v>6816</v>
      </c>
      <c r="P7360" s="4">
        <v>14.98</v>
      </c>
      <c r="Q7360" s="4">
        <v>18</v>
      </c>
      <c r="R7360" s="4">
        <f t="shared" si="458"/>
        <v>-3.0199999999999996</v>
      </c>
      <c r="S7360" s="4">
        <f t="shared" si="459"/>
        <v>-0.4529999999999999</v>
      </c>
    </row>
    <row r="7361" spans="1:19" ht="15.6" x14ac:dyDescent="0.3">
      <c r="A7361" t="s">
        <v>729</v>
      </c>
      <c r="B7361" s="1">
        <v>43406</v>
      </c>
      <c r="C7361" s="1">
        <v>43409</v>
      </c>
      <c r="D7361">
        <f t="shared" si="456"/>
        <v>2018</v>
      </c>
      <c r="E7361" t="str">
        <f t="shared" si="457"/>
        <v>Nov</v>
      </c>
      <c r="F7361" t="s">
        <v>67</v>
      </c>
      <c r="G7361" t="s">
        <v>730</v>
      </c>
      <c r="H7361" s="2" t="s">
        <v>22</v>
      </c>
      <c r="I7361" t="s">
        <v>204</v>
      </c>
      <c r="J7361" t="s">
        <v>205</v>
      </c>
      <c r="K7361">
        <v>42420</v>
      </c>
      <c r="L7361" t="s">
        <v>44</v>
      </c>
      <c r="M7361" t="s">
        <v>7006</v>
      </c>
      <c r="N7361" t="s">
        <v>128</v>
      </c>
      <c r="O7361" t="s">
        <v>6816</v>
      </c>
      <c r="P7361" s="4">
        <v>59.92</v>
      </c>
      <c r="Q7361" s="4">
        <v>59.92</v>
      </c>
      <c r="R7361" s="4">
        <f t="shared" si="458"/>
        <v>0</v>
      </c>
      <c r="S7361" s="4">
        <f t="shared" si="459"/>
        <v>0</v>
      </c>
    </row>
    <row r="7362" spans="1:19" x14ac:dyDescent="0.3">
      <c r="A7362" t="s">
        <v>4528</v>
      </c>
      <c r="B7362" s="1">
        <v>42857</v>
      </c>
      <c r="C7362" s="1">
        <v>42857</v>
      </c>
      <c r="D7362">
        <f t="shared" ref="D7362:D7425" si="460">YEAR(B7362)</f>
        <v>2017</v>
      </c>
      <c r="E7362" t="str">
        <f t="shared" ref="E7362:E7425" si="461">TEXT(B7362,"mmm")</f>
        <v>May</v>
      </c>
      <c r="F7362" t="s">
        <v>30</v>
      </c>
      <c r="G7362" t="s">
        <v>3105</v>
      </c>
      <c r="H7362" t="s">
        <v>51</v>
      </c>
      <c r="I7362" t="s">
        <v>61</v>
      </c>
      <c r="J7362" t="s">
        <v>62</v>
      </c>
      <c r="K7362">
        <v>10024</v>
      </c>
      <c r="L7362" t="s">
        <v>54</v>
      </c>
      <c r="M7362" t="s">
        <v>7006</v>
      </c>
      <c r="N7362" t="s">
        <v>128</v>
      </c>
      <c r="O7362" t="s">
        <v>6816</v>
      </c>
      <c r="P7362" s="4">
        <v>44.94</v>
      </c>
      <c r="Q7362" s="4">
        <v>44.94</v>
      </c>
      <c r="R7362" s="4">
        <f t="shared" si="458"/>
        <v>0</v>
      </c>
      <c r="S7362" s="4">
        <f t="shared" si="459"/>
        <v>0</v>
      </c>
    </row>
    <row r="7363" spans="1:19" x14ac:dyDescent="0.3">
      <c r="A7363" t="s">
        <v>7007</v>
      </c>
      <c r="B7363" s="1">
        <v>42978</v>
      </c>
      <c r="C7363" s="1">
        <v>42984</v>
      </c>
      <c r="D7363">
        <f t="shared" si="460"/>
        <v>2017</v>
      </c>
      <c r="E7363" t="str">
        <f t="shared" si="461"/>
        <v>Aug</v>
      </c>
      <c r="F7363" t="s">
        <v>37</v>
      </c>
      <c r="G7363" t="s">
        <v>1139</v>
      </c>
      <c r="H7363" t="s">
        <v>51</v>
      </c>
      <c r="I7363" t="s">
        <v>551</v>
      </c>
      <c r="J7363" t="s">
        <v>109</v>
      </c>
      <c r="K7363">
        <v>76706</v>
      </c>
      <c r="L7363" t="s">
        <v>25</v>
      </c>
      <c r="M7363" t="s">
        <v>7006</v>
      </c>
      <c r="N7363" t="s">
        <v>128</v>
      </c>
      <c r="O7363" t="s">
        <v>6816</v>
      </c>
      <c r="P7363" s="4">
        <v>23.968</v>
      </c>
      <c r="Q7363" s="4">
        <v>23.968</v>
      </c>
      <c r="R7363" s="4">
        <f t="shared" ref="R7363:R7426" si="462">P7363-Q7363</f>
        <v>0</v>
      </c>
      <c r="S7363" s="4">
        <f t="shared" ref="S7363:S7426" si="463">0.15*R7363</f>
        <v>0</v>
      </c>
    </row>
    <row r="7364" spans="1:19" ht="15.6" x14ac:dyDescent="0.3">
      <c r="A7364" t="s">
        <v>638</v>
      </c>
      <c r="B7364" s="1">
        <v>42986</v>
      </c>
      <c r="C7364" s="1">
        <v>42988</v>
      </c>
      <c r="D7364">
        <f t="shared" si="460"/>
        <v>2017</v>
      </c>
      <c r="E7364" t="str">
        <f t="shared" si="461"/>
        <v>Sep</v>
      </c>
      <c r="F7364" t="s">
        <v>67</v>
      </c>
      <c r="G7364" t="s">
        <v>639</v>
      </c>
      <c r="H7364" s="2" t="s">
        <v>22</v>
      </c>
      <c r="I7364" t="s">
        <v>113</v>
      </c>
      <c r="J7364" t="s">
        <v>109</v>
      </c>
      <c r="K7364">
        <v>77036</v>
      </c>
      <c r="L7364" t="s">
        <v>25</v>
      </c>
      <c r="M7364" t="s">
        <v>7006</v>
      </c>
      <c r="N7364" t="s">
        <v>128</v>
      </c>
      <c r="O7364" t="s">
        <v>6816</v>
      </c>
      <c r="P7364" s="4">
        <v>35.951999999999998</v>
      </c>
      <c r="Q7364" s="4">
        <v>35.951999999999998</v>
      </c>
      <c r="R7364" s="4">
        <f t="shared" si="462"/>
        <v>0</v>
      </c>
      <c r="S7364" s="4">
        <f t="shared" si="463"/>
        <v>0</v>
      </c>
    </row>
    <row r="7365" spans="1:19" x14ac:dyDescent="0.3">
      <c r="A7365" t="s">
        <v>6390</v>
      </c>
      <c r="B7365" s="1">
        <v>42521</v>
      </c>
      <c r="C7365" s="1">
        <v>42523</v>
      </c>
      <c r="D7365">
        <f t="shared" si="460"/>
        <v>2016</v>
      </c>
      <c r="E7365" t="str">
        <f t="shared" si="461"/>
        <v>May</v>
      </c>
      <c r="F7365" t="s">
        <v>20</v>
      </c>
      <c r="G7365" t="s">
        <v>1998</v>
      </c>
      <c r="H7365" t="s">
        <v>51</v>
      </c>
      <c r="I7365" t="s">
        <v>131</v>
      </c>
      <c r="J7365" t="s">
        <v>33</v>
      </c>
      <c r="K7365">
        <v>95123</v>
      </c>
      <c r="L7365" t="s">
        <v>34</v>
      </c>
      <c r="M7365" t="s">
        <v>7008</v>
      </c>
      <c r="N7365" t="s">
        <v>128</v>
      </c>
      <c r="O7365" t="s">
        <v>6816</v>
      </c>
      <c r="P7365" s="4">
        <v>80.88</v>
      </c>
      <c r="Q7365" s="4">
        <v>80.88</v>
      </c>
      <c r="R7365" s="4">
        <f t="shared" si="462"/>
        <v>0</v>
      </c>
      <c r="S7365" s="4">
        <f t="shared" si="463"/>
        <v>0</v>
      </c>
    </row>
    <row r="7366" spans="1:19" x14ac:dyDescent="0.3">
      <c r="A7366" t="s">
        <v>7009</v>
      </c>
      <c r="B7366" s="1">
        <v>42647</v>
      </c>
      <c r="C7366" s="1">
        <v>42650</v>
      </c>
      <c r="D7366">
        <f t="shared" si="460"/>
        <v>2016</v>
      </c>
      <c r="E7366" t="str">
        <f t="shared" si="461"/>
        <v>Oct</v>
      </c>
      <c r="F7366" t="s">
        <v>20</v>
      </c>
      <c r="G7366" t="s">
        <v>2354</v>
      </c>
      <c r="H7366" t="s">
        <v>51</v>
      </c>
      <c r="I7366" t="s">
        <v>32</v>
      </c>
      <c r="J7366" t="s">
        <v>33</v>
      </c>
      <c r="K7366">
        <v>94109</v>
      </c>
      <c r="L7366" t="s">
        <v>34</v>
      </c>
      <c r="M7366" t="s">
        <v>7008</v>
      </c>
      <c r="N7366" t="s">
        <v>128</v>
      </c>
      <c r="O7366" t="s">
        <v>6816</v>
      </c>
      <c r="P7366" s="4">
        <v>26.96</v>
      </c>
      <c r="Q7366" s="4">
        <v>26.96</v>
      </c>
      <c r="R7366" s="4">
        <f t="shared" si="462"/>
        <v>0</v>
      </c>
      <c r="S7366" s="4">
        <f t="shared" si="463"/>
        <v>0</v>
      </c>
    </row>
    <row r="7367" spans="1:19" x14ac:dyDescent="0.3">
      <c r="A7367" t="s">
        <v>886</v>
      </c>
      <c r="B7367" s="1">
        <v>43083</v>
      </c>
      <c r="C7367" s="1">
        <v>43086</v>
      </c>
      <c r="D7367">
        <f t="shared" si="460"/>
        <v>2017</v>
      </c>
      <c r="E7367" t="str">
        <f t="shared" si="461"/>
        <v>Dec</v>
      </c>
      <c r="F7367" t="s">
        <v>20</v>
      </c>
      <c r="G7367" t="s">
        <v>357</v>
      </c>
      <c r="H7367" t="s">
        <v>51</v>
      </c>
      <c r="I7367" t="s">
        <v>39</v>
      </c>
      <c r="J7367" t="s">
        <v>33</v>
      </c>
      <c r="K7367">
        <v>92037</v>
      </c>
      <c r="L7367" t="s">
        <v>34</v>
      </c>
      <c r="M7367" t="s">
        <v>7008</v>
      </c>
      <c r="N7367" t="s">
        <v>128</v>
      </c>
      <c r="O7367" t="s">
        <v>6816</v>
      </c>
      <c r="P7367" s="4">
        <v>134.80000000000001</v>
      </c>
      <c r="Q7367" s="4">
        <v>134.80000000000001</v>
      </c>
      <c r="R7367" s="4">
        <f t="shared" si="462"/>
        <v>0</v>
      </c>
      <c r="S7367" s="4">
        <f t="shared" si="463"/>
        <v>0</v>
      </c>
    </row>
    <row r="7368" spans="1:19" ht="15.6" x14ac:dyDescent="0.3">
      <c r="A7368" t="s">
        <v>1137</v>
      </c>
      <c r="B7368" s="1">
        <v>43053</v>
      </c>
      <c r="C7368" s="1">
        <v>43056</v>
      </c>
      <c r="D7368">
        <f t="shared" si="460"/>
        <v>2017</v>
      </c>
      <c r="E7368" t="str">
        <f t="shared" si="461"/>
        <v>Nov</v>
      </c>
      <c r="F7368" t="s">
        <v>20</v>
      </c>
      <c r="G7368" t="s">
        <v>1011</v>
      </c>
      <c r="H7368" s="2" t="s">
        <v>22</v>
      </c>
      <c r="I7368" t="s">
        <v>61</v>
      </c>
      <c r="J7368" t="s">
        <v>62</v>
      </c>
      <c r="K7368">
        <v>10009</v>
      </c>
      <c r="L7368" t="s">
        <v>54</v>
      </c>
      <c r="M7368" t="s">
        <v>7008</v>
      </c>
      <c r="N7368" t="s">
        <v>128</v>
      </c>
      <c r="O7368" t="s">
        <v>6816</v>
      </c>
      <c r="P7368" s="4">
        <v>40.44</v>
      </c>
      <c r="Q7368" s="4">
        <v>40.44</v>
      </c>
      <c r="R7368" s="4">
        <f t="shared" si="462"/>
        <v>0</v>
      </c>
      <c r="S7368" s="4">
        <f t="shared" si="463"/>
        <v>0</v>
      </c>
    </row>
    <row r="7369" spans="1:19" x14ac:dyDescent="0.3">
      <c r="A7369" t="s">
        <v>7010</v>
      </c>
      <c r="B7369" s="1">
        <v>43365</v>
      </c>
      <c r="C7369" s="1">
        <v>43369</v>
      </c>
      <c r="D7369">
        <f t="shared" si="460"/>
        <v>2018</v>
      </c>
      <c r="E7369" t="str">
        <f t="shared" si="461"/>
        <v>Sep</v>
      </c>
      <c r="F7369" t="s">
        <v>37</v>
      </c>
      <c r="G7369" t="s">
        <v>474</v>
      </c>
      <c r="H7369" t="s">
        <v>22</v>
      </c>
      <c r="I7369" t="s">
        <v>533</v>
      </c>
      <c r="J7369" t="s">
        <v>1737</v>
      </c>
      <c r="K7369">
        <v>3301</v>
      </c>
      <c r="L7369" t="s">
        <v>54</v>
      </c>
      <c r="M7369" t="s">
        <v>7008</v>
      </c>
      <c r="N7369" t="s">
        <v>128</v>
      </c>
      <c r="O7369" t="s">
        <v>6816</v>
      </c>
      <c r="P7369" s="4">
        <v>67.400000000000006</v>
      </c>
      <c r="Q7369" s="4">
        <v>67.400000000000006</v>
      </c>
      <c r="R7369" s="4">
        <f t="shared" si="462"/>
        <v>0</v>
      </c>
      <c r="S7369" s="4">
        <f t="shared" si="463"/>
        <v>0</v>
      </c>
    </row>
    <row r="7370" spans="1:19" x14ac:dyDescent="0.3">
      <c r="A7370" t="s">
        <v>2372</v>
      </c>
      <c r="B7370" s="1">
        <v>42702</v>
      </c>
      <c r="C7370" s="1">
        <v>42708</v>
      </c>
      <c r="D7370">
        <f t="shared" si="460"/>
        <v>2016</v>
      </c>
      <c r="E7370" t="str">
        <f t="shared" si="461"/>
        <v>Nov</v>
      </c>
      <c r="F7370" t="s">
        <v>37</v>
      </c>
      <c r="G7370" t="s">
        <v>334</v>
      </c>
      <c r="H7370" t="s">
        <v>51</v>
      </c>
      <c r="I7370" t="s">
        <v>23</v>
      </c>
      <c r="J7370" t="s">
        <v>24</v>
      </c>
      <c r="K7370">
        <v>60623</v>
      </c>
      <c r="L7370" t="s">
        <v>25</v>
      </c>
      <c r="M7370" t="s">
        <v>7008</v>
      </c>
      <c r="N7370" t="s">
        <v>128</v>
      </c>
      <c r="O7370" t="s">
        <v>6816</v>
      </c>
      <c r="P7370" s="4">
        <v>53.92</v>
      </c>
      <c r="Q7370" s="4">
        <v>53.92</v>
      </c>
      <c r="R7370" s="4">
        <f t="shared" si="462"/>
        <v>0</v>
      </c>
      <c r="S7370" s="4">
        <f t="shared" si="463"/>
        <v>0</v>
      </c>
    </row>
    <row r="7371" spans="1:19" ht="15.6" x14ac:dyDescent="0.3">
      <c r="A7371" t="s">
        <v>7011</v>
      </c>
      <c r="B7371" s="1">
        <v>42984</v>
      </c>
      <c r="C7371" s="1">
        <v>42986</v>
      </c>
      <c r="D7371">
        <f t="shared" si="460"/>
        <v>2017</v>
      </c>
      <c r="E7371" t="str">
        <f t="shared" si="461"/>
        <v>Sep</v>
      </c>
      <c r="F7371" t="s">
        <v>20</v>
      </c>
      <c r="G7371" t="s">
        <v>1908</v>
      </c>
      <c r="H7371" s="2" t="s">
        <v>22</v>
      </c>
      <c r="I7371" t="s">
        <v>113</v>
      </c>
      <c r="J7371" t="s">
        <v>109</v>
      </c>
      <c r="K7371">
        <v>77070</v>
      </c>
      <c r="L7371" t="s">
        <v>25</v>
      </c>
      <c r="M7371" t="s">
        <v>7008</v>
      </c>
      <c r="N7371" t="s">
        <v>128</v>
      </c>
      <c r="O7371" t="s">
        <v>6816</v>
      </c>
      <c r="P7371" s="4">
        <v>10.784000000000001</v>
      </c>
      <c r="Q7371" s="4">
        <v>18</v>
      </c>
      <c r="R7371" s="4">
        <f t="shared" si="462"/>
        <v>-7.2159999999999993</v>
      </c>
      <c r="S7371" s="4">
        <f t="shared" si="463"/>
        <v>-1.0823999999999998</v>
      </c>
    </row>
    <row r="7372" spans="1:19" ht="15.6" x14ac:dyDescent="0.3">
      <c r="A7372" t="s">
        <v>6344</v>
      </c>
      <c r="B7372" s="1">
        <v>43060</v>
      </c>
      <c r="C7372" s="1">
        <v>43065</v>
      </c>
      <c r="D7372">
        <f t="shared" si="460"/>
        <v>2017</v>
      </c>
      <c r="E7372" t="str">
        <f t="shared" si="461"/>
        <v>Nov</v>
      </c>
      <c r="F7372" t="s">
        <v>37</v>
      </c>
      <c r="G7372" t="s">
        <v>126</v>
      </c>
      <c r="H7372" s="2" t="s">
        <v>22</v>
      </c>
      <c r="I7372" t="s">
        <v>23</v>
      </c>
      <c r="J7372" t="s">
        <v>24</v>
      </c>
      <c r="K7372">
        <v>60610</v>
      </c>
      <c r="L7372" t="s">
        <v>25</v>
      </c>
      <c r="M7372" t="s">
        <v>7008</v>
      </c>
      <c r="N7372" t="s">
        <v>110</v>
      </c>
      <c r="O7372" t="s">
        <v>6816</v>
      </c>
      <c r="P7372" s="4">
        <v>21.568000000000001</v>
      </c>
      <c r="Q7372" s="4">
        <v>18</v>
      </c>
      <c r="R7372" s="4">
        <f t="shared" si="462"/>
        <v>3.5680000000000014</v>
      </c>
      <c r="S7372" s="4">
        <f t="shared" si="463"/>
        <v>0.53520000000000023</v>
      </c>
    </row>
    <row r="7373" spans="1:19" ht="15.6" x14ac:dyDescent="0.3">
      <c r="A7373" t="s">
        <v>7012</v>
      </c>
      <c r="B7373" s="1">
        <v>42271</v>
      </c>
      <c r="C7373" s="1">
        <v>42276</v>
      </c>
      <c r="D7373">
        <f t="shared" si="460"/>
        <v>2015</v>
      </c>
      <c r="E7373" t="str">
        <f t="shared" si="461"/>
        <v>Sep</v>
      </c>
      <c r="F7373" t="s">
        <v>37</v>
      </c>
      <c r="G7373" t="s">
        <v>1375</v>
      </c>
      <c r="H7373" s="2" t="s">
        <v>22</v>
      </c>
      <c r="I7373" t="s">
        <v>32</v>
      </c>
      <c r="J7373" t="s">
        <v>33</v>
      </c>
      <c r="K7373">
        <v>94109</v>
      </c>
      <c r="L7373" t="s">
        <v>34</v>
      </c>
      <c r="M7373" t="s">
        <v>7013</v>
      </c>
      <c r="N7373" t="s">
        <v>128</v>
      </c>
      <c r="O7373" t="s">
        <v>6816</v>
      </c>
      <c r="P7373" s="4">
        <v>211.96</v>
      </c>
      <c r="Q7373" s="4">
        <v>50</v>
      </c>
      <c r="R7373" s="4">
        <f t="shared" si="462"/>
        <v>161.96</v>
      </c>
      <c r="S7373" s="4">
        <f t="shared" si="463"/>
        <v>24.294</v>
      </c>
    </row>
    <row r="7374" spans="1:19" ht="15.6" x14ac:dyDescent="0.3">
      <c r="A7374" t="s">
        <v>4400</v>
      </c>
      <c r="B7374" s="1">
        <v>42625</v>
      </c>
      <c r="C7374" s="1">
        <v>42631</v>
      </c>
      <c r="D7374">
        <f t="shared" si="460"/>
        <v>2016</v>
      </c>
      <c r="E7374" t="str">
        <f t="shared" si="461"/>
        <v>Sep</v>
      </c>
      <c r="F7374" t="s">
        <v>37</v>
      </c>
      <c r="G7374" t="s">
        <v>538</v>
      </c>
      <c r="H7374" s="2" t="s">
        <v>22</v>
      </c>
      <c r="I7374" t="s">
        <v>1021</v>
      </c>
      <c r="J7374" t="s">
        <v>62</v>
      </c>
      <c r="K7374">
        <v>13021</v>
      </c>
      <c r="L7374" t="s">
        <v>54</v>
      </c>
      <c r="M7374" t="s">
        <v>7013</v>
      </c>
      <c r="N7374" t="s">
        <v>128</v>
      </c>
      <c r="O7374" t="s">
        <v>6816</v>
      </c>
      <c r="P7374" s="4">
        <v>105.98</v>
      </c>
      <c r="Q7374" s="4">
        <v>105.98</v>
      </c>
      <c r="R7374" s="4">
        <f t="shared" si="462"/>
        <v>0</v>
      </c>
      <c r="S7374" s="4">
        <f t="shared" si="463"/>
        <v>0</v>
      </c>
    </row>
    <row r="7375" spans="1:19" x14ac:dyDescent="0.3">
      <c r="A7375" t="s">
        <v>1276</v>
      </c>
      <c r="B7375" s="1">
        <v>42911</v>
      </c>
      <c r="C7375" s="1">
        <v>42915</v>
      </c>
      <c r="D7375">
        <f t="shared" si="460"/>
        <v>2017</v>
      </c>
      <c r="E7375" t="str">
        <f t="shared" si="461"/>
        <v>Jun</v>
      </c>
      <c r="F7375" t="s">
        <v>37</v>
      </c>
      <c r="G7375" t="s">
        <v>146</v>
      </c>
      <c r="H7375" t="s">
        <v>51</v>
      </c>
      <c r="I7375" t="s">
        <v>1277</v>
      </c>
      <c r="J7375" t="s">
        <v>101</v>
      </c>
      <c r="K7375">
        <v>17403</v>
      </c>
      <c r="L7375" t="s">
        <v>54</v>
      </c>
      <c r="M7375" t="s">
        <v>7013</v>
      </c>
      <c r="N7375" t="s">
        <v>128</v>
      </c>
      <c r="O7375" t="s">
        <v>6816</v>
      </c>
      <c r="P7375" s="4">
        <v>254.352</v>
      </c>
      <c r="Q7375" s="4">
        <v>254.352</v>
      </c>
      <c r="R7375" s="4">
        <f t="shared" si="462"/>
        <v>0</v>
      </c>
      <c r="S7375" s="4">
        <f t="shared" si="463"/>
        <v>0</v>
      </c>
    </row>
    <row r="7376" spans="1:19" x14ac:dyDescent="0.3">
      <c r="A7376" t="s">
        <v>7014</v>
      </c>
      <c r="B7376" s="1">
        <v>42945</v>
      </c>
      <c r="C7376" s="1">
        <v>42949</v>
      </c>
      <c r="D7376">
        <f t="shared" si="460"/>
        <v>2017</v>
      </c>
      <c r="E7376" t="str">
        <f t="shared" si="461"/>
        <v>Jul</v>
      </c>
      <c r="F7376" t="s">
        <v>37</v>
      </c>
      <c r="G7376" t="s">
        <v>320</v>
      </c>
      <c r="H7376" t="s">
        <v>51</v>
      </c>
      <c r="I7376" t="s">
        <v>100</v>
      </c>
      <c r="J7376" t="s">
        <v>101</v>
      </c>
      <c r="K7376">
        <v>19140</v>
      </c>
      <c r="L7376" t="s">
        <v>54</v>
      </c>
      <c r="M7376" t="s">
        <v>7013</v>
      </c>
      <c r="N7376" t="s">
        <v>128</v>
      </c>
      <c r="O7376" t="s">
        <v>6816</v>
      </c>
      <c r="P7376" s="4">
        <v>84.784000000000006</v>
      </c>
      <c r="Q7376" s="4">
        <v>84.784000000000006</v>
      </c>
      <c r="R7376" s="4">
        <f t="shared" si="462"/>
        <v>0</v>
      </c>
      <c r="S7376" s="4">
        <f t="shared" si="463"/>
        <v>0</v>
      </c>
    </row>
    <row r="7377" spans="1:19" ht="15.6" x14ac:dyDescent="0.3">
      <c r="A7377" t="s">
        <v>7015</v>
      </c>
      <c r="B7377" s="1">
        <v>42297</v>
      </c>
      <c r="C7377" s="1">
        <v>42302</v>
      </c>
      <c r="D7377">
        <f t="shared" si="460"/>
        <v>2015</v>
      </c>
      <c r="E7377" t="str">
        <f t="shared" si="461"/>
        <v>Oct</v>
      </c>
      <c r="F7377" t="s">
        <v>67</v>
      </c>
      <c r="G7377" t="s">
        <v>435</v>
      </c>
      <c r="H7377" s="2" t="s">
        <v>22</v>
      </c>
      <c r="I7377" t="s">
        <v>2316</v>
      </c>
      <c r="J7377" t="s">
        <v>89</v>
      </c>
      <c r="K7377">
        <v>48185</v>
      </c>
      <c r="L7377" t="s">
        <v>25</v>
      </c>
      <c r="M7377" t="s">
        <v>7013</v>
      </c>
      <c r="N7377" t="s">
        <v>128</v>
      </c>
      <c r="O7377" t="s">
        <v>6816</v>
      </c>
      <c r="P7377" s="4">
        <v>211.96</v>
      </c>
      <c r="Q7377" s="4">
        <v>211.96</v>
      </c>
      <c r="R7377" s="4">
        <f t="shared" si="462"/>
        <v>0</v>
      </c>
      <c r="S7377" s="4">
        <f t="shared" si="463"/>
        <v>0</v>
      </c>
    </row>
    <row r="7378" spans="1:19" ht="15.6" x14ac:dyDescent="0.3">
      <c r="A7378" t="s">
        <v>1763</v>
      </c>
      <c r="B7378" s="1">
        <v>42681</v>
      </c>
      <c r="C7378" s="1">
        <v>42686</v>
      </c>
      <c r="D7378">
        <f t="shared" si="460"/>
        <v>2016</v>
      </c>
      <c r="E7378" t="str">
        <f t="shared" si="461"/>
        <v>Nov</v>
      </c>
      <c r="F7378" t="s">
        <v>37</v>
      </c>
      <c r="G7378" t="s">
        <v>1764</v>
      </c>
      <c r="H7378" s="2" t="s">
        <v>22</v>
      </c>
      <c r="I7378" t="s">
        <v>113</v>
      </c>
      <c r="J7378" t="s">
        <v>109</v>
      </c>
      <c r="K7378">
        <v>77041</v>
      </c>
      <c r="L7378" t="s">
        <v>25</v>
      </c>
      <c r="M7378" t="s">
        <v>7013</v>
      </c>
      <c r="N7378" t="s">
        <v>128</v>
      </c>
      <c r="O7378" t="s">
        <v>6816</v>
      </c>
      <c r="P7378" s="4">
        <v>84.784000000000006</v>
      </c>
      <c r="Q7378" s="4">
        <v>80</v>
      </c>
      <c r="R7378" s="4">
        <f t="shared" si="462"/>
        <v>4.784000000000006</v>
      </c>
      <c r="S7378" s="4">
        <f t="shared" si="463"/>
        <v>0.7176000000000009</v>
      </c>
    </row>
    <row r="7379" spans="1:19" x14ac:dyDescent="0.3">
      <c r="A7379" t="s">
        <v>7016</v>
      </c>
      <c r="B7379" s="1">
        <v>43280</v>
      </c>
      <c r="C7379" s="1">
        <v>43284</v>
      </c>
      <c r="D7379">
        <f t="shared" si="460"/>
        <v>2018</v>
      </c>
      <c r="E7379" t="str">
        <f t="shared" si="461"/>
        <v>Jun</v>
      </c>
      <c r="F7379" t="s">
        <v>67</v>
      </c>
      <c r="G7379" t="s">
        <v>1396</v>
      </c>
      <c r="H7379" t="s">
        <v>51</v>
      </c>
      <c r="I7379" t="s">
        <v>1410</v>
      </c>
      <c r="J7379" t="s">
        <v>33</v>
      </c>
      <c r="K7379">
        <v>92804</v>
      </c>
      <c r="L7379" t="s">
        <v>34</v>
      </c>
      <c r="M7379" t="s">
        <v>7017</v>
      </c>
      <c r="N7379" t="s">
        <v>128</v>
      </c>
      <c r="O7379" t="s">
        <v>6816</v>
      </c>
      <c r="P7379" s="4">
        <v>1295.78</v>
      </c>
      <c r="Q7379" s="4">
        <v>1295.78</v>
      </c>
      <c r="R7379" s="4">
        <f t="shared" si="462"/>
        <v>0</v>
      </c>
      <c r="S7379" s="4">
        <f t="shared" si="463"/>
        <v>0</v>
      </c>
    </row>
    <row r="7380" spans="1:19" ht="15.6" x14ac:dyDescent="0.3">
      <c r="A7380" t="s">
        <v>1338</v>
      </c>
      <c r="B7380" s="1">
        <v>42532</v>
      </c>
      <c r="C7380" s="1">
        <v>42533</v>
      </c>
      <c r="D7380">
        <f t="shared" si="460"/>
        <v>2016</v>
      </c>
      <c r="E7380" t="str">
        <f t="shared" si="461"/>
        <v>Jun</v>
      </c>
      <c r="F7380" t="s">
        <v>20</v>
      </c>
      <c r="G7380" t="s">
        <v>1339</v>
      </c>
      <c r="H7380" s="2" t="s">
        <v>22</v>
      </c>
      <c r="I7380" t="s">
        <v>1340</v>
      </c>
      <c r="J7380" t="s">
        <v>79</v>
      </c>
      <c r="K7380">
        <v>33801</v>
      </c>
      <c r="L7380" t="s">
        <v>44</v>
      </c>
      <c r="M7380" t="s">
        <v>7017</v>
      </c>
      <c r="N7380" t="s">
        <v>128</v>
      </c>
      <c r="O7380" t="s">
        <v>6816</v>
      </c>
      <c r="P7380" s="4">
        <v>1036.624</v>
      </c>
      <c r="Q7380" s="4">
        <v>1036.624</v>
      </c>
      <c r="R7380" s="4">
        <f t="shared" si="462"/>
        <v>0</v>
      </c>
      <c r="S7380" s="4">
        <f t="shared" si="463"/>
        <v>0</v>
      </c>
    </row>
    <row r="7381" spans="1:19" x14ac:dyDescent="0.3">
      <c r="A7381" t="s">
        <v>3458</v>
      </c>
      <c r="B7381" s="1">
        <v>43198</v>
      </c>
      <c r="C7381" s="1">
        <v>43204</v>
      </c>
      <c r="D7381">
        <f t="shared" si="460"/>
        <v>2018</v>
      </c>
      <c r="E7381" t="str">
        <f t="shared" si="461"/>
        <v>Apr</v>
      </c>
      <c r="F7381" t="s">
        <v>37</v>
      </c>
      <c r="G7381" t="s">
        <v>728</v>
      </c>
      <c r="H7381" t="s">
        <v>51</v>
      </c>
      <c r="I7381" t="s">
        <v>3459</v>
      </c>
      <c r="J7381" t="s">
        <v>144</v>
      </c>
      <c r="K7381">
        <v>7060</v>
      </c>
      <c r="L7381" t="s">
        <v>54</v>
      </c>
      <c r="M7381" t="s">
        <v>7017</v>
      </c>
      <c r="N7381" t="s">
        <v>128</v>
      </c>
      <c r="O7381" t="s">
        <v>6816</v>
      </c>
      <c r="P7381" s="4">
        <v>2591.56</v>
      </c>
      <c r="Q7381" s="4">
        <f>P7381-1000</f>
        <v>1591.56</v>
      </c>
      <c r="R7381" s="4">
        <f t="shared" si="462"/>
        <v>1000</v>
      </c>
      <c r="S7381" s="4">
        <f t="shared" si="463"/>
        <v>150</v>
      </c>
    </row>
    <row r="7382" spans="1:19" x14ac:dyDescent="0.3">
      <c r="A7382" t="s">
        <v>1252</v>
      </c>
      <c r="B7382" s="1">
        <v>42843</v>
      </c>
      <c r="C7382" s="1">
        <v>42848</v>
      </c>
      <c r="D7382">
        <f t="shared" si="460"/>
        <v>2017</v>
      </c>
      <c r="E7382" t="str">
        <f t="shared" si="461"/>
        <v>Apr</v>
      </c>
      <c r="F7382" t="s">
        <v>37</v>
      </c>
      <c r="G7382" t="s">
        <v>1253</v>
      </c>
      <c r="H7382" t="s">
        <v>51</v>
      </c>
      <c r="I7382" t="s">
        <v>113</v>
      </c>
      <c r="J7382" t="s">
        <v>109</v>
      </c>
      <c r="K7382">
        <v>77070</v>
      </c>
      <c r="L7382" t="s">
        <v>25</v>
      </c>
      <c r="M7382" t="s">
        <v>7017</v>
      </c>
      <c r="N7382" t="s">
        <v>110</v>
      </c>
      <c r="O7382" t="s">
        <v>6816</v>
      </c>
      <c r="P7382" s="4">
        <v>1554.9359999999999</v>
      </c>
      <c r="Q7382" s="4">
        <f>P7382-150</f>
        <v>1404.9359999999999</v>
      </c>
      <c r="R7382" s="4">
        <f t="shared" si="462"/>
        <v>150</v>
      </c>
      <c r="S7382" s="4">
        <f t="shared" si="463"/>
        <v>22.5</v>
      </c>
    </row>
    <row r="7383" spans="1:19" x14ac:dyDescent="0.3">
      <c r="A7383" t="s">
        <v>5956</v>
      </c>
      <c r="B7383" s="1">
        <v>42946</v>
      </c>
      <c r="C7383" s="1">
        <v>42951</v>
      </c>
      <c r="D7383">
        <f t="shared" si="460"/>
        <v>2017</v>
      </c>
      <c r="E7383" t="str">
        <f t="shared" si="461"/>
        <v>Jul</v>
      </c>
      <c r="F7383" t="s">
        <v>37</v>
      </c>
      <c r="G7383" t="s">
        <v>932</v>
      </c>
      <c r="H7383" t="s">
        <v>22</v>
      </c>
      <c r="I7383" t="s">
        <v>23</v>
      </c>
      <c r="J7383" t="s">
        <v>24</v>
      </c>
      <c r="K7383">
        <v>60623</v>
      </c>
      <c r="L7383" t="s">
        <v>25</v>
      </c>
      <c r="M7383" t="s">
        <v>7017</v>
      </c>
      <c r="N7383" t="s">
        <v>110</v>
      </c>
      <c r="O7383" t="s">
        <v>6816</v>
      </c>
      <c r="P7383" s="4">
        <v>1036.624</v>
      </c>
      <c r="Q7383" s="4">
        <v>1036.624</v>
      </c>
      <c r="R7383" s="4">
        <f t="shared" si="462"/>
        <v>0</v>
      </c>
      <c r="S7383" s="4">
        <f t="shared" si="463"/>
        <v>0</v>
      </c>
    </row>
    <row r="7384" spans="1:19" x14ac:dyDescent="0.3">
      <c r="A7384" t="s">
        <v>3081</v>
      </c>
      <c r="B7384" s="1">
        <v>42151</v>
      </c>
      <c r="C7384" s="1">
        <v>42151</v>
      </c>
      <c r="D7384">
        <f t="shared" si="460"/>
        <v>2015</v>
      </c>
      <c r="E7384" t="str">
        <f t="shared" si="461"/>
        <v>May</v>
      </c>
      <c r="F7384" t="s">
        <v>30</v>
      </c>
      <c r="G7384" t="s">
        <v>1782</v>
      </c>
      <c r="H7384" t="s">
        <v>51</v>
      </c>
      <c r="I7384" t="s">
        <v>39</v>
      </c>
      <c r="J7384" t="s">
        <v>33</v>
      </c>
      <c r="K7384">
        <v>92105</v>
      </c>
      <c r="L7384" t="s">
        <v>34</v>
      </c>
      <c r="M7384" t="s">
        <v>7018</v>
      </c>
      <c r="N7384" t="s">
        <v>128</v>
      </c>
      <c r="O7384" t="s">
        <v>6816</v>
      </c>
      <c r="P7384" s="4">
        <v>359.32</v>
      </c>
      <c r="Q7384" s="4">
        <v>359.32</v>
      </c>
      <c r="R7384" s="4">
        <f t="shared" si="462"/>
        <v>0</v>
      </c>
      <c r="S7384" s="4">
        <f t="shared" si="463"/>
        <v>0</v>
      </c>
    </row>
    <row r="7385" spans="1:19" ht="15.6" x14ac:dyDescent="0.3">
      <c r="A7385" t="s">
        <v>3615</v>
      </c>
      <c r="B7385" s="1">
        <v>42669</v>
      </c>
      <c r="C7385" s="1">
        <v>42675</v>
      </c>
      <c r="D7385">
        <f t="shared" si="460"/>
        <v>2016</v>
      </c>
      <c r="E7385" t="str">
        <f t="shared" si="461"/>
        <v>Oct</v>
      </c>
      <c r="F7385" t="s">
        <v>37</v>
      </c>
      <c r="G7385" t="s">
        <v>3616</v>
      </c>
      <c r="H7385" s="2" t="s">
        <v>22</v>
      </c>
      <c r="I7385" t="s">
        <v>191</v>
      </c>
      <c r="J7385" t="s">
        <v>242</v>
      </c>
      <c r="K7385">
        <v>97477</v>
      </c>
      <c r="L7385" t="s">
        <v>34</v>
      </c>
      <c r="M7385" t="s">
        <v>7018</v>
      </c>
      <c r="N7385" t="s">
        <v>128</v>
      </c>
      <c r="O7385" t="s">
        <v>6816</v>
      </c>
      <c r="P7385" s="4">
        <v>718.64</v>
      </c>
      <c r="Q7385" s="4">
        <v>718.64</v>
      </c>
      <c r="R7385" s="4">
        <f t="shared" si="462"/>
        <v>0</v>
      </c>
      <c r="S7385" s="4">
        <f t="shared" si="463"/>
        <v>0</v>
      </c>
    </row>
    <row r="7386" spans="1:19" x14ac:dyDescent="0.3">
      <c r="A7386" t="s">
        <v>4484</v>
      </c>
      <c r="B7386" s="1">
        <v>42787</v>
      </c>
      <c r="C7386" s="1">
        <v>42792</v>
      </c>
      <c r="D7386">
        <f t="shared" si="460"/>
        <v>2017</v>
      </c>
      <c r="E7386" t="str">
        <f t="shared" si="461"/>
        <v>Feb</v>
      </c>
      <c r="F7386" t="s">
        <v>67</v>
      </c>
      <c r="G7386" t="s">
        <v>4485</v>
      </c>
      <c r="H7386" t="s">
        <v>51</v>
      </c>
      <c r="I7386" t="s">
        <v>47</v>
      </c>
      <c r="J7386" t="s">
        <v>33</v>
      </c>
      <c r="K7386">
        <v>90032</v>
      </c>
      <c r="L7386" t="s">
        <v>34</v>
      </c>
      <c r="M7386" t="s">
        <v>7018</v>
      </c>
      <c r="N7386" t="s">
        <v>128</v>
      </c>
      <c r="O7386" t="s">
        <v>6816</v>
      </c>
      <c r="P7386" s="4">
        <v>449.15</v>
      </c>
      <c r="Q7386" s="4">
        <v>449.15</v>
      </c>
      <c r="R7386" s="4">
        <f t="shared" si="462"/>
        <v>0</v>
      </c>
      <c r="S7386" s="4">
        <f t="shared" si="463"/>
        <v>0</v>
      </c>
    </row>
    <row r="7387" spans="1:19" x14ac:dyDescent="0.3">
      <c r="A7387" t="s">
        <v>2326</v>
      </c>
      <c r="B7387" s="1">
        <v>43180</v>
      </c>
      <c r="C7387" s="1">
        <v>43184</v>
      </c>
      <c r="D7387">
        <f t="shared" si="460"/>
        <v>2018</v>
      </c>
      <c r="E7387" t="str">
        <f t="shared" si="461"/>
        <v>Mar</v>
      </c>
      <c r="F7387" t="s">
        <v>37</v>
      </c>
      <c r="G7387" t="s">
        <v>897</v>
      </c>
      <c r="H7387" t="s">
        <v>51</v>
      </c>
      <c r="I7387" t="s">
        <v>69</v>
      </c>
      <c r="J7387" t="s">
        <v>70</v>
      </c>
      <c r="K7387">
        <v>98105</v>
      </c>
      <c r="L7387" t="s">
        <v>34</v>
      </c>
      <c r="M7387" t="s">
        <v>7018</v>
      </c>
      <c r="N7387" t="s">
        <v>128</v>
      </c>
      <c r="O7387" t="s">
        <v>6816</v>
      </c>
      <c r="P7387" s="4">
        <v>359.32</v>
      </c>
      <c r="Q7387" s="4">
        <v>359.32</v>
      </c>
      <c r="R7387" s="4">
        <f t="shared" si="462"/>
        <v>0</v>
      </c>
      <c r="S7387" s="4">
        <f t="shared" si="463"/>
        <v>0</v>
      </c>
    </row>
    <row r="7388" spans="1:19" ht="15.6" x14ac:dyDescent="0.3">
      <c r="A7388" t="s">
        <v>942</v>
      </c>
      <c r="B7388" s="1">
        <v>43262</v>
      </c>
      <c r="C7388" s="1">
        <v>43263</v>
      </c>
      <c r="D7388">
        <f t="shared" si="460"/>
        <v>2018</v>
      </c>
      <c r="E7388" t="str">
        <f t="shared" si="461"/>
        <v>Jun</v>
      </c>
      <c r="F7388" t="s">
        <v>20</v>
      </c>
      <c r="G7388" t="s">
        <v>655</v>
      </c>
      <c r="H7388" s="2" t="s">
        <v>22</v>
      </c>
      <c r="I7388" t="s">
        <v>65</v>
      </c>
      <c r="J7388" t="s">
        <v>178</v>
      </c>
      <c r="K7388">
        <v>85345</v>
      </c>
      <c r="L7388" t="s">
        <v>34</v>
      </c>
      <c r="M7388" t="s">
        <v>7018</v>
      </c>
      <c r="N7388" t="s">
        <v>128</v>
      </c>
      <c r="O7388" t="s">
        <v>6816</v>
      </c>
      <c r="P7388" s="4">
        <v>215.59200000000001</v>
      </c>
      <c r="Q7388" s="4">
        <v>100</v>
      </c>
      <c r="R7388" s="4">
        <f t="shared" si="462"/>
        <v>115.59200000000001</v>
      </c>
      <c r="S7388" s="4">
        <f t="shared" si="463"/>
        <v>17.338800000000003</v>
      </c>
    </row>
    <row r="7389" spans="1:19" ht="15.6" x14ac:dyDescent="0.3">
      <c r="A7389" t="s">
        <v>7019</v>
      </c>
      <c r="B7389" s="1">
        <v>42627</v>
      </c>
      <c r="C7389" s="1">
        <v>42630</v>
      </c>
      <c r="D7389">
        <f t="shared" si="460"/>
        <v>2016</v>
      </c>
      <c r="E7389" t="str">
        <f t="shared" si="461"/>
        <v>Sep</v>
      </c>
      <c r="F7389" t="s">
        <v>67</v>
      </c>
      <c r="G7389" t="s">
        <v>2884</v>
      </c>
      <c r="H7389" s="2" t="s">
        <v>22</v>
      </c>
      <c r="I7389" t="s">
        <v>2329</v>
      </c>
      <c r="J7389" t="s">
        <v>698</v>
      </c>
      <c r="K7389">
        <v>29406</v>
      </c>
      <c r="L7389" t="s">
        <v>44</v>
      </c>
      <c r="M7389" t="s">
        <v>7018</v>
      </c>
      <c r="N7389" t="s">
        <v>128</v>
      </c>
      <c r="O7389" t="s">
        <v>6816</v>
      </c>
      <c r="P7389" s="4">
        <v>269.49</v>
      </c>
      <c r="Q7389" s="4">
        <v>269.49</v>
      </c>
      <c r="R7389" s="4">
        <f t="shared" si="462"/>
        <v>0</v>
      </c>
      <c r="S7389" s="4">
        <f t="shared" si="463"/>
        <v>0</v>
      </c>
    </row>
    <row r="7390" spans="1:19" ht="15.6" x14ac:dyDescent="0.3">
      <c r="A7390" t="s">
        <v>7020</v>
      </c>
      <c r="B7390" s="1">
        <v>43352</v>
      </c>
      <c r="C7390" s="1">
        <v>43358</v>
      </c>
      <c r="D7390">
        <f t="shared" si="460"/>
        <v>2018</v>
      </c>
      <c r="E7390" t="str">
        <f t="shared" si="461"/>
        <v>Sep</v>
      </c>
      <c r="F7390" t="s">
        <v>37</v>
      </c>
      <c r="G7390" t="s">
        <v>1952</v>
      </c>
      <c r="H7390" s="2" t="s">
        <v>22</v>
      </c>
      <c r="I7390" t="s">
        <v>753</v>
      </c>
      <c r="J7390" t="s">
        <v>698</v>
      </c>
      <c r="K7390">
        <v>29501</v>
      </c>
      <c r="L7390" t="s">
        <v>44</v>
      </c>
      <c r="M7390" t="s">
        <v>7018</v>
      </c>
      <c r="N7390" t="s">
        <v>128</v>
      </c>
      <c r="O7390" t="s">
        <v>6816</v>
      </c>
      <c r="P7390" s="4">
        <v>628.80999999999995</v>
      </c>
      <c r="Q7390" s="4">
        <v>628.80999999999995</v>
      </c>
      <c r="R7390" s="4">
        <f t="shared" si="462"/>
        <v>0</v>
      </c>
      <c r="S7390" s="4">
        <f t="shared" si="463"/>
        <v>0</v>
      </c>
    </row>
    <row r="7391" spans="1:19" x14ac:dyDescent="0.3">
      <c r="A7391" t="s">
        <v>5618</v>
      </c>
      <c r="B7391" s="1">
        <v>42261</v>
      </c>
      <c r="C7391" s="1">
        <v>42266</v>
      </c>
      <c r="D7391">
        <f t="shared" si="460"/>
        <v>2015</v>
      </c>
      <c r="E7391" t="str">
        <f t="shared" si="461"/>
        <v>Sep</v>
      </c>
      <c r="F7391" t="s">
        <v>37</v>
      </c>
      <c r="G7391" t="s">
        <v>3666</v>
      </c>
      <c r="H7391" t="s">
        <v>51</v>
      </c>
      <c r="I7391" t="s">
        <v>1298</v>
      </c>
      <c r="J7391" t="s">
        <v>62</v>
      </c>
      <c r="K7391">
        <v>14609</v>
      </c>
      <c r="L7391" t="s">
        <v>54</v>
      </c>
      <c r="M7391" t="s">
        <v>7018</v>
      </c>
      <c r="N7391" t="s">
        <v>128</v>
      </c>
      <c r="O7391" t="s">
        <v>6816</v>
      </c>
      <c r="P7391" s="4">
        <v>449.15</v>
      </c>
      <c r="Q7391" s="4">
        <v>449.15</v>
      </c>
      <c r="R7391" s="4">
        <f t="shared" si="462"/>
        <v>0</v>
      </c>
      <c r="S7391" s="4">
        <f t="shared" si="463"/>
        <v>0</v>
      </c>
    </row>
    <row r="7392" spans="1:19" ht="15.6" x14ac:dyDescent="0.3">
      <c r="A7392" t="s">
        <v>7021</v>
      </c>
      <c r="B7392" s="1">
        <v>42722</v>
      </c>
      <c r="C7392" s="1">
        <v>42727</v>
      </c>
      <c r="D7392">
        <f t="shared" si="460"/>
        <v>2016</v>
      </c>
      <c r="E7392" t="str">
        <f t="shared" si="461"/>
        <v>Dec</v>
      </c>
      <c r="F7392" t="s">
        <v>37</v>
      </c>
      <c r="G7392" t="s">
        <v>2954</v>
      </c>
      <c r="H7392" s="2" t="s">
        <v>22</v>
      </c>
      <c r="I7392" t="s">
        <v>191</v>
      </c>
      <c r="J7392" t="s">
        <v>233</v>
      </c>
      <c r="K7392">
        <v>45503</v>
      </c>
      <c r="L7392" t="s">
        <v>54</v>
      </c>
      <c r="M7392" t="s">
        <v>7018</v>
      </c>
      <c r="N7392" t="s">
        <v>128</v>
      </c>
      <c r="O7392" t="s">
        <v>6816</v>
      </c>
      <c r="P7392" s="4">
        <v>646.77599999999995</v>
      </c>
      <c r="Q7392" s="4">
        <v>646.77599999999995</v>
      </c>
      <c r="R7392" s="4">
        <f t="shared" si="462"/>
        <v>0</v>
      </c>
      <c r="S7392" s="4">
        <f t="shared" si="463"/>
        <v>0</v>
      </c>
    </row>
    <row r="7393" spans="1:19" ht="15.6" x14ac:dyDescent="0.3">
      <c r="A7393" t="s">
        <v>7022</v>
      </c>
      <c r="B7393" s="1">
        <v>43434</v>
      </c>
      <c r="C7393" s="1">
        <v>43438</v>
      </c>
      <c r="D7393">
        <f t="shared" si="460"/>
        <v>2018</v>
      </c>
      <c r="E7393" t="str">
        <f t="shared" si="461"/>
        <v>Nov</v>
      </c>
      <c r="F7393" t="s">
        <v>37</v>
      </c>
      <c r="G7393" t="s">
        <v>5193</v>
      </c>
      <c r="H7393" s="2" t="s">
        <v>22</v>
      </c>
      <c r="I7393" t="s">
        <v>61</v>
      </c>
      <c r="J7393" t="s">
        <v>62</v>
      </c>
      <c r="K7393">
        <v>10011</v>
      </c>
      <c r="L7393" t="s">
        <v>54</v>
      </c>
      <c r="M7393" t="s">
        <v>7018</v>
      </c>
      <c r="N7393" t="s">
        <v>128</v>
      </c>
      <c r="O7393" t="s">
        <v>6816</v>
      </c>
      <c r="P7393" s="4">
        <v>269.49</v>
      </c>
      <c r="Q7393" s="4">
        <v>269.49</v>
      </c>
      <c r="R7393" s="4">
        <f t="shared" si="462"/>
        <v>0</v>
      </c>
      <c r="S7393" s="4">
        <f t="shared" si="463"/>
        <v>0</v>
      </c>
    </row>
    <row r="7394" spans="1:19" ht="15.6" x14ac:dyDescent="0.3">
      <c r="A7394" t="s">
        <v>7023</v>
      </c>
      <c r="B7394" s="1">
        <v>43182</v>
      </c>
      <c r="C7394" s="1">
        <v>43186</v>
      </c>
      <c r="D7394">
        <f t="shared" si="460"/>
        <v>2018</v>
      </c>
      <c r="E7394" t="str">
        <f t="shared" si="461"/>
        <v>Mar</v>
      </c>
      <c r="F7394" t="s">
        <v>37</v>
      </c>
      <c r="G7394" t="s">
        <v>1407</v>
      </c>
      <c r="H7394" s="2" t="s">
        <v>22</v>
      </c>
      <c r="I7394" t="s">
        <v>108</v>
      </c>
      <c r="J7394" t="s">
        <v>109</v>
      </c>
      <c r="K7394">
        <v>77340</v>
      </c>
      <c r="L7394" t="s">
        <v>25</v>
      </c>
      <c r="M7394" t="s">
        <v>7018</v>
      </c>
      <c r="N7394" t="s">
        <v>128</v>
      </c>
      <c r="O7394" t="s">
        <v>6816</v>
      </c>
      <c r="P7394" s="4">
        <v>143.72800000000001</v>
      </c>
      <c r="Q7394" s="4">
        <v>143.72800000000001</v>
      </c>
      <c r="R7394" s="4">
        <f t="shared" si="462"/>
        <v>0</v>
      </c>
      <c r="S7394" s="4">
        <f t="shared" si="463"/>
        <v>0</v>
      </c>
    </row>
    <row r="7395" spans="1:19" x14ac:dyDescent="0.3">
      <c r="A7395" t="s">
        <v>4810</v>
      </c>
      <c r="B7395" s="1">
        <v>43442</v>
      </c>
      <c r="C7395" s="1">
        <v>43448</v>
      </c>
      <c r="D7395">
        <f t="shared" si="460"/>
        <v>2018</v>
      </c>
      <c r="E7395" t="str">
        <f t="shared" si="461"/>
        <v>Dec</v>
      </c>
      <c r="F7395" t="s">
        <v>37</v>
      </c>
      <c r="G7395" t="s">
        <v>1475</v>
      </c>
      <c r="H7395" t="s">
        <v>22</v>
      </c>
      <c r="I7395" t="s">
        <v>32</v>
      </c>
      <c r="J7395" t="s">
        <v>33</v>
      </c>
      <c r="K7395">
        <v>94109</v>
      </c>
      <c r="L7395" t="s">
        <v>34</v>
      </c>
      <c r="M7395" t="s">
        <v>7024</v>
      </c>
      <c r="N7395" t="s">
        <v>128</v>
      </c>
      <c r="O7395" t="s">
        <v>6816</v>
      </c>
      <c r="P7395" s="4">
        <v>42.76</v>
      </c>
      <c r="Q7395" s="4">
        <v>42.76</v>
      </c>
      <c r="R7395" s="4">
        <f t="shared" si="462"/>
        <v>0</v>
      </c>
      <c r="S7395" s="4">
        <f t="shared" si="463"/>
        <v>0</v>
      </c>
    </row>
    <row r="7396" spans="1:19" ht="15.6" x14ac:dyDescent="0.3">
      <c r="A7396" t="s">
        <v>3927</v>
      </c>
      <c r="B7396" s="1">
        <v>42371</v>
      </c>
      <c r="C7396" s="1">
        <v>42373</v>
      </c>
      <c r="D7396">
        <f t="shared" si="460"/>
        <v>2016</v>
      </c>
      <c r="E7396" t="str">
        <f t="shared" si="461"/>
        <v>Jan</v>
      </c>
      <c r="F7396" t="s">
        <v>67</v>
      </c>
      <c r="G7396" t="s">
        <v>508</v>
      </c>
      <c r="H7396" s="2" t="s">
        <v>22</v>
      </c>
      <c r="I7396" t="s">
        <v>466</v>
      </c>
      <c r="J7396" t="s">
        <v>53</v>
      </c>
      <c r="K7396">
        <v>19711</v>
      </c>
      <c r="L7396" t="s">
        <v>54</v>
      </c>
      <c r="M7396" t="s">
        <v>7024</v>
      </c>
      <c r="N7396" t="s">
        <v>128</v>
      </c>
      <c r="O7396" t="s">
        <v>6816</v>
      </c>
      <c r="P7396" s="4">
        <v>85.52</v>
      </c>
      <c r="Q7396" s="4">
        <v>85.52</v>
      </c>
      <c r="R7396" s="4">
        <f t="shared" si="462"/>
        <v>0</v>
      </c>
      <c r="S7396" s="4">
        <f t="shared" si="463"/>
        <v>0</v>
      </c>
    </row>
    <row r="7397" spans="1:19" ht="15.6" x14ac:dyDescent="0.3">
      <c r="A7397" t="s">
        <v>7025</v>
      </c>
      <c r="B7397" s="1">
        <v>42610</v>
      </c>
      <c r="C7397" s="1">
        <v>42615</v>
      </c>
      <c r="D7397">
        <f t="shared" si="460"/>
        <v>2016</v>
      </c>
      <c r="E7397" t="str">
        <f t="shared" si="461"/>
        <v>Aug</v>
      </c>
      <c r="F7397" t="s">
        <v>37</v>
      </c>
      <c r="G7397" t="s">
        <v>1656</v>
      </c>
      <c r="H7397" s="2" t="s">
        <v>22</v>
      </c>
      <c r="I7397" t="s">
        <v>666</v>
      </c>
      <c r="J7397" t="s">
        <v>310</v>
      </c>
      <c r="K7397">
        <v>6824</v>
      </c>
      <c r="L7397" t="s">
        <v>54</v>
      </c>
      <c r="M7397" t="s">
        <v>7024</v>
      </c>
      <c r="N7397" t="s">
        <v>128</v>
      </c>
      <c r="O7397" t="s">
        <v>6816</v>
      </c>
      <c r="P7397" s="4">
        <v>470.36</v>
      </c>
      <c r="Q7397" s="4">
        <v>470.36</v>
      </c>
      <c r="R7397" s="4">
        <f t="shared" si="462"/>
        <v>0</v>
      </c>
      <c r="S7397" s="4">
        <f t="shared" si="463"/>
        <v>0</v>
      </c>
    </row>
    <row r="7398" spans="1:19" ht="15.6" x14ac:dyDescent="0.3">
      <c r="A7398" t="s">
        <v>2457</v>
      </c>
      <c r="B7398" s="1">
        <v>43295</v>
      </c>
      <c r="C7398" s="1">
        <v>43299</v>
      </c>
      <c r="D7398">
        <f t="shared" si="460"/>
        <v>2018</v>
      </c>
      <c r="E7398" t="str">
        <f t="shared" si="461"/>
        <v>Jul</v>
      </c>
      <c r="F7398" t="s">
        <v>37</v>
      </c>
      <c r="G7398" t="s">
        <v>1240</v>
      </c>
      <c r="H7398" s="2" t="s">
        <v>22</v>
      </c>
      <c r="I7398" t="s">
        <v>182</v>
      </c>
      <c r="J7398" t="s">
        <v>233</v>
      </c>
      <c r="K7398">
        <v>43229</v>
      </c>
      <c r="L7398" t="s">
        <v>54</v>
      </c>
      <c r="M7398" t="s">
        <v>7024</v>
      </c>
      <c r="N7398" t="s">
        <v>128</v>
      </c>
      <c r="O7398" t="s">
        <v>6816</v>
      </c>
      <c r="P7398" s="4">
        <v>239.45599999999999</v>
      </c>
      <c r="Q7398" s="4">
        <v>239.45599999999999</v>
      </c>
      <c r="R7398" s="4">
        <f t="shared" si="462"/>
        <v>0</v>
      </c>
      <c r="S7398" s="4">
        <f t="shared" si="463"/>
        <v>0</v>
      </c>
    </row>
    <row r="7399" spans="1:19" x14ac:dyDescent="0.3">
      <c r="A7399" t="s">
        <v>7026</v>
      </c>
      <c r="B7399" s="1">
        <v>43381</v>
      </c>
      <c r="C7399" s="1">
        <v>43384</v>
      </c>
      <c r="D7399">
        <f t="shared" si="460"/>
        <v>2018</v>
      </c>
      <c r="E7399" t="str">
        <f t="shared" si="461"/>
        <v>Oct</v>
      </c>
      <c r="F7399" t="s">
        <v>20</v>
      </c>
      <c r="G7399" t="s">
        <v>4124</v>
      </c>
      <c r="H7399" t="s">
        <v>22</v>
      </c>
      <c r="I7399" t="s">
        <v>1114</v>
      </c>
      <c r="J7399" t="s">
        <v>58</v>
      </c>
      <c r="K7399">
        <v>2920</v>
      </c>
      <c r="L7399" t="s">
        <v>54</v>
      </c>
      <c r="M7399" t="s">
        <v>7024</v>
      </c>
      <c r="N7399" t="s">
        <v>128</v>
      </c>
      <c r="O7399" t="s">
        <v>6816</v>
      </c>
      <c r="P7399" s="4">
        <v>42.76</v>
      </c>
      <c r="Q7399" s="4">
        <v>42.76</v>
      </c>
      <c r="R7399" s="4">
        <f t="shared" si="462"/>
        <v>0</v>
      </c>
      <c r="S7399" s="4">
        <f t="shared" si="463"/>
        <v>0</v>
      </c>
    </row>
    <row r="7400" spans="1:19" x14ac:dyDescent="0.3">
      <c r="A7400" t="s">
        <v>1500</v>
      </c>
      <c r="B7400" s="1">
        <v>42150</v>
      </c>
      <c r="C7400" s="1">
        <v>42155</v>
      </c>
      <c r="D7400">
        <f t="shared" si="460"/>
        <v>2015</v>
      </c>
      <c r="E7400" t="str">
        <f t="shared" si="461"/>
        <v>May</v>
      </c>
      <c r="F7400" t="s">
        <v>37</v>
      </c>
      <c r="G7400" t="s">
        <v>292</v>
      </c>
      <c r="H7400" t="s">
        <v>105</v>
      </c>
      <c r="I7400" t="s">
        <v>23</v>
      </c>
      <c r="J7400" t="s">
        <v>24</v>
      </c>
      <c r="K7400">
        <v>60623</v>
      </c>
      <c r="L7400" t="s">
        <v>25</v>
      </c>
      <c r="M7400" t="s">
        <v>7024</v>
      </c>
      <c r="N7400" t="s">
        <v>128</v>
      </c>
      <c r="O7400" t="s">
        <v>6816</v>
      </c>
      <c r="P7400" s="4">
        <v>102.624</v>
      </c>
      <c r="Q7400" s="4">
        <v>102.624</v>
      </c>
      <c r="R7400" s="4">
        <f t="shared" si="462"/>
        <v>0</v>
      </c>
      <c r="S7400" s="4">
        <f t="shared" si="463"/>
        <v>0</v>
      </c>
    </row>
    <row r="7401" spans="1:19" x14ac:dyDescent="0.3">
      <c r="A7401" t="s">
        <v>4603</v>
      </c>
      <c r="B7401" s="1">
        <v>42912</v>
      </c>
      <c r="C7401" s="1">
        <v>42912</v>
      </c>
      <c r="D7401">
        <f t="shared" si="460"/>
        <v>2017</v>
      </c>
      <c r="E7401" t="str">
        <f t="shared" si="461"/>
        <v>Jun</v>
      </c>
      <c r="F7401" t="s">
        <v>30</v>
      </c>
      <c r="G7401" t="s">
        <v>2284</v>
      </c>
      <c r="H7401" t="s">
        <v>51</v>
      </c>
      <c r="I7401" t="s">
        <v>2029</v>
      </c>
      <c r="J7401" t="s">
        <v>89</v>
      </c>
      <c r="K7401">
        <v>48066</v>
      </c>
      <c r="L7401" t="s">
        <v>25</v>
      </c>
      <c r="M7401" t="s">
        <v>7024</v>
      </c>
      <c r="N7401" t="s">
        <v>128</v>
      </c>
      <c r="O7401" t="s">
        <v>6816</v>
      </c>
      <c r="P7401" s="4">
        <v>171.04</v>
      </c>
      <c r="Q7401" s="4">
        <f>P7401-17</f>
        <v>154.04</v>
      </c>
      <c r="R7401" s="4">
        <f t="shared" si="462"/>
        <v>17</v>
      </c>
      <c r="S7401" s="4">
        <f t="shared" si="463"/>
        <v>2.5499999999999998</v>
      </c>
    </row>
    <row r="7402" spans="1:19" ht="15.6" x14ac:dyDescent="0.3">
      <c r="A7402" t="s">
        <v>7027</v>
      </c>
      <c r="B7402" s="1">
        <v>43380</v>
      </c>
      <c r="C7402" s="1">
        <v>43385</v>
      </c>
      <c r="D7402">
        <f t="shared" si="460"/>
        <v>2018</v>
      </c>
      <c r="E7402" t="str">
        <f t="shared" si="461"/>
        <v>Oct</v>
      </c>
      <c r="F7402" t="s">
        <v>37</v>
      </c>
      <c r="G7402" t="s">
        <v>702</v>
      </c>
      <c r="H7402" s="2" t="s">
        <v>22</v>
      </c>
      <c r="I7402" t="s">
        <v>97</v>
      </c>
      <c r="J7402" t="s">
        <v>89</v>
      </c>
      <c r="K7402">
        <v>48234</v>
      </c>
      <c r="L7402" t="s">
        <v>25</v>
      </c>
      <c r="M7402" t="s">
        <v>7024</v>
      </c>
      <c r="N7402" t="s">
        <v>128</v>
      </c>
      <c r="O7402" t="s">
        <v>6816</v>
      </c>
      <c r="P7402" s="4">
        <v>85.52</v>
      </c>
      <c r="Q7402" s="4">
        <v>85.52</v>
      </c>
      <c r="R7402" s="4">
        <f t="shared" si="462"/>
        <v>0</v>
      </c>
      <c r="S7402" s="4">
        <f t="shared" si="463"/>
        <v>0</v>
      </c>
    </row>
    <row r="7403" spans="1:19" ht="15.6" x14ac:dyDescent="0.3">
      <c r="A7403" t="s">
        <v>3722</v>
      </c>
      <c r="B7403" s="1">
        <v>42835</v>
      </c>
      <c r="C7403" s="1">
        <v>42842</v>
      </c>
      <c r="D7403">
        <f t="shared" si="460"/>
        <v>2017</v>
      </c>
      <c r="E7403" t="str">
        <f t="shared" si="461"/>
        <v>Apr</v>
      </c>
      <c r="F7403" t="s">
        <v>37</v>
      </c>
      <c r="G7403" t="s">
        <v>1770</v>
      </c>
      <c r="H7403" s="2" t="s">
        <v>22</v>
      </c>
      <c r="I7403" t="s">
        <v>32</v>
      </c>
      <c r="J7403" t="s">
        <v>33</v>
      </c>
      <c r="K7403">
        <v>94122</v>
      </c>
      <c r="L7403" t="s">
        <v>34</v>
      </c>
      <c r="M7403" t="s">
        <v>7028</v>
      </c>
      <c r="N7403" t="s">
        <v>128</v>
      </c>
      <c r="O7403" t="s">
        <v>6816</v>
      </c>
      <c r="P7403" s="4">
        <v>579.51</v>
      </c>
      <c r="Q7403" s="4">
        <v>100</v>
      </c>
      <c r="R7403" s="4">
        <f t="shared" si="462"/>
        <v>479.51</v>
      </c>
      <c r="S7403" s="4">
        <f t="shared" si="463"/>
        <v>71.92649999999999</v>
      </c>
    </row>
    <row r="7404" spans="1:19" ht="15.6" x14ac:dyDescent="0.3">
      <c r="A7404" t="s">
        <v>7029</v>
      </c>
      <c r="B7404" s="1">
        <v>43072</v>
      </c>
      <c r="C7404" s="1">
        <v>43078</v>
      </c>
      <c r="D7404">
        <f t="shared" si="460"/>
        <v>2017</v>
      </c>
      <c r="E7404" t="str">
        <f t="shared" si="461"/>
        <v>Dec</v>
      </c>
      <c r="F7404" t="s">
        <v>37</v>
      </c>
      <c r="G7404" t="s">
        <v>235</v>
      </c>
      <c r="H7404" s="2" t="s">
        <v>22</v>
      </c>
      <c r="I7404" t="s">
        <v>47</v>
      </c>
      <c r="J7404" t="s">
        <v>33</v>
      </c>
      <c r="K7404">
        <v>90049</v>
      </c>
      <c r="L7404" t="s">
        <v>34</v>
      </c>
      <c r="M7404" t="s">
        <v>7028</v>
      </c>
      <c r="N7404" t="s">
        <v>110</v>
      </c>
      <c r="O7404" t="s">
        <v>6816</v>
      </c>
      <c r="P7404" s="4">
        <v>772.68</v>
      </c>
      <c r="Q7404" s="4">
        <v>772.68</v>
      </c>
      <c r="R7404" s="4">
        <f t="shared" si="462"/>
        <v>0</v>
      </c>
      <c r="S7404" s="4">
        <f t="shared" si="463"/>
        <v>0</v>
      </c>
    </row>
    <row r="7405" spans="1:19" ht="15.6" x14ac:dyDescent="0.3">
      <c r="A7405" t="s">
        <v>1813</v>
      </c>
      <c r="B7405" s="1">
        <v>42624</v>
      </c>
      <c r="C7405" s="1">
        <v>42628</v>
      </c>
      <c r="D7405">
        <f t="shared" si="460"/>
        <v>2016</v>
      </c>
      <c r="E7405" t="str">
        <f t="shared" si="461"/>
        <v>Sep</v>
      </c>
      <c r="F7405" t="s">
        <v>67</v>
      </c>
      <c r="G7405" t="s">
        <v>1814</v>
      </c>
      <c r="H7405" s="2" t="s">
        <v>22</v>
      </c>
      <c r="I7405" t="s">
        <v>61</v>
      </c>
      <c r="J7405" t="s">
        <v>62</v>
      </c>
      <c r="K7405">
        <v>10035</v>
      </c>
      <c r="L7405" t="s">
        <v>54</v>
      </c>
      <c r="M7405" t="s">
        <v>7028</v>
      </c>
      <c r="N7405" t="s">
        <v>128</v>
      </c>
      <c r="O7405" t="s">
        <v>6816</v>
      </c>
      <c r="P7405" s="4">
        <v>772.68</v>
      </c>
      <c r="Q7405" s="4">
        <v>772.68</v>
      </c>
      <c r="R7405" s="4">
        <f t="shared" si="462"/>
        <v>0</v>
      </c>
      <c r="S7405" s="4">
        <f t="shared" si="463"/>
        <v>0</v>
      </c>
    </row>
    <row r="7406" spans="1:19" ht="15.6" x14ac:dyDescent="0.3">
      <c r="A7406" t="s">
        <v>7030</v>
      </c>
      <c r="B7406" s="1">
        <v>43147</v>
      </c>
      <c r="C7406" s="1">
        <v>43152</v>
      </c>
      <c r="D7406">
        <f t="shared" si="460"/>
        <v>2018</v>
      </c>
      <c r="E7406" t="str">
        <f t="shared" si="461"/>
        <v>Feb</v>
      </c>
      <c r="F7406" t="s">
        <v>37</v>
      </c>
      <c r="G7406" t="s">
        <v>1716</v>
      </c>
      <c r="H7406" s="2" t="s">
        <v>22</v>
      </c>
      <c r="I7406" t="s">
        <v>666</v>
      </c>
      <c r="J7406" t="s">
        <v>310</v>
      </c>
      <c r="K7406">
        <v>6824</v>
      </c>
      <c r="L7406" t="s">
        <v>54</v>
      </c>
      <c r="M7406" t="s">
        <v>7028</v>
      </c>
      <c r="N7406" t="s">
        <v>128</v>
      </c>
      <c r="O7406" t="s">
        <v>6816</v>
      </c>
      <c r="P7406" s="4">
        <v>579.51</v>
      </c>
      <c r="Q7406" s="4">
        <v>579.51</v>
      </c>
      <c r="R7406" s="4">
        <f t="shared" si="462"/>
        <v>0</v>
      </c>
      <c r="S7406" s="4">
        <f t="shared" si="463"/>
        <v>0</v>
      </c>
    </row>
    <row r="7407" spans="1:19" x14ac:dyDescent="0.3">
      <c r="A7407" t="s">
        <v>7031</v>
      </c>
      <c r="B7407" s="1">
        <v>42283</v>
      </c>
      <c r="C7407" s="1">
        <v>42286</v>
      </c>
      <c r="D7407">
        <f t="shared" si="460"/>
        <v>2015</v>
      </c>
      <c r="E7407" t="str">
        <f t="shared" si="461"/>
        <v>Oct</v>
      </c>
      <c r="F7407" t="s">
        <v>20</v>
      </c>
      <c r="G7407" t="s">
        <v>849</v>
      </c>
      <c r="H7407" t="s">
        <v>51</v>
      </c>
      <c r="I7407" t="s">
        <v>3450</v>
      </c>
      <c r="J7407" t="s">
        <v>653</v>
      </c>
      <c r="K7407">
        <v>46203</v>
      </c>
      <c r="L7407" t="s">
        <v>25</v>
      </c>
      <c r="M7407" t="s">
        <v>7028</v>
      </c>
      <c r="N7407" t="s">
        <v>128</v>
      </c>
      <c r="O7407" t="s">
        <v>6816</v>
      </c>
      <c r="P7407" s="4">
        <v>386.34</v>
      </c>
      <c r="Q7407" s="4">
        <v>386.34</v>
      </c>
      <c r="R7407" s="4">
        <f t="shared" si="462"/>
        <v>0</v>
      </c>
      <c r="S7407" s="4">
        <f t="shared" si="463"/>
        <v>0</v>
      </c>
    </row>
    <row r="7408" spans="1:19" x14ac:dyDescent="0.3">
      <c r="A7408" t="s">
        <v>3981</v>
      </c>
      <c r="B7408" s="1">
        <v>42938</v>
      </c>
      <c r="C7408" s="1">
        <v>42942</v>
      </c>
      <c r="D7408">
        <f t="shared" si="460"/>
        <v>2017</v>
      </c>
      <c r="E7408" t="str">
        <f t="shared" si="461"/>
        <v>Jul</v>
      </c>
      <c r="F7408" t="s">
        <v>37</v>
      </c>
      <c r="G7408" t="s">
        <v>1646</v>
      </c>
      <c r="H7408" t="s">
        <v>22</v>
      </c>
      <c r="I7408" t="s">
        <v>2316</v>
      </c>
      <c r="J7408" t="s">
        <v>89</v>
      </c>
      <c r="K7408">
        <v>48185</v>
      </c>
      <c r="L7408" t="s">
        <v>25</v>
      </c>
      <c r="M7408" t="s">
        <v>7028</v>
      </c>
      <c r="N7408" t="s">
        <v>110</v>
      </c>
      <c r="O7408" t="s">
        <v>6816</v>
      </c>
      <c r="P7408" s="4">
        <v>965.85</v>
      </c>
      <c r="Q7408" s="4">
        <v>965.85</v>
      </c>
      <c r="R7408" s="4">
        <f t="shared" si="462"/>
        <v>0</v>
      </c>
      <c r="S7408" s="4">
        <f t="shared" si="463"/>
        <v>0</v>
      </c>
    </row>
    <row r="7409" spans="1:19" ht="15.6" x14ac:dyDescent="0.3">
      <c r="A7409" t="s">
        <v>172</v>
      </c>
      <c r="B7409" s="1">
        <v>43226</v>
      </c>
      <c r="C7409" s="1">
        <v>43231</v>
      </c>
      <c r="D7409">
        <f t="shared" si="460"/>
        <v>2018</v>
      </c>
      <c r="E7409" t="str">
        <f t="shared" si="461"/>
        <v>May</v>
      </c>
      <c r="F7409" t="s">
        <v>37</v>
      </c>
      <c r="G7409" t="s">
        <v>173</v>
      </c>
      <c r="H7409" s="2" t="s">
        <v>22</v>
      </c>
      <c r="I7409" t="s">
        <v>174</v>
      </c>
      <c r="J7409" t="s">
        <v>109</v>
      </c>
      <c r="K7409">
        <v>76106</v>
      </c>
      <c r="L7409" t="s">
        <v>25</v>
      </c>
      <c r="M7409" t="s">
        <v>7028</v>
      </c>
      <c r="N7409" t="s">
        <v>128</v>
      </c>
      <c r="O7409" t="s">
        <v>6816</v>
      </c>
      <c r="P7409" s="4">
        <v>772.68</v>
      </c>
      <c r="Q7409" s="4">
        <v>772.68</v>
      </c>
      <c r="R7409" s="4">
        <f t="shared" si="462"/>
        <v>0</v>
      </c>
      <c r="S7409" s="4">
        <f t="shared" si="463"/>
        <v>0</v>
      </c>
    </row>
    <row r="7410" spans="1:19" x14ac:dyDescent="0.3">
      <c r="A7410" t="s">
        <v>1447</v>
      </c>
      <c r="B7410" s="1">
        <v>42308</v>
      </c>
      <c r="C7410" s="1">
        <v>42312</v>
      </c>
      <c r="D7410">
        <f t="shared" si="460"/>
        <v>2015</v>
      </c>
      <c r="E7410" t="str">
        <f t="shared" si="461"/>
        <v>Oct</v>
      </c>
      <c r="F7410" t="s">
        <v>37</v>
      </c>
      <c r="G7410" t="s">
        <v>906</v>
      </c>
      <c r="H7410" t="s">
        <v>51</v>
      </c>
      <c r="I7410" t="s">
        <v>47</v>
      </c>
      <c r="J7410" t="s">
        <v>33</v>
      </c>
      <c r="K7410">
        <v>90049</v>
      </c>
      <c r="L7410" t="s">
        <v>34</v>
      </c>
      <c r="M7410" t="s">
        <v>7032</v>
      </c>
      <c r="N7410" t="s">
        <v>128</v>
      </c>
      <c r="O7410" t="s">
        <v>6816</v>
      </c>
      <c r="P7410" s="4">
        <v>405.64</v>
      </c>
      <c r="Q7410" s="4">
        <v>405.64</v>
      </c>
      <c r="R7410" s="4">
        <f t="shared" si="462"/>
        <v>0</v>
      </c>
      <c r="S7410" s="4">
        <f t="shared" si="463"/>
        <v>0</v>
      </c>
    </row>
    <row r="7411" spans="1:19" ht="15.6" x14ac:dyDescent="0.3">
      <c r="A7411" t="s">
        <v>4345</v>
      </c>
      <c r="B7411" s="1">
        <v>42546</v>
      </c>
      <c r="C7411" s="1">
        <v>42552</v>
      </c>
      <c r="D7411">
        <f t="shared" si="460"/>
        <v>2016</v>
      </c>
      <c r="E7411" t="str">
        <f t="shared" si="461"/>
        <v>Jun</v>
      </c>
      <c r="F7411" t="s">
        <v>37</v>
      </c>
      <c r="G7411" t="s">
        <v>1055</v>
      </c>
      <c r="H7411" s="2" t="s">
        <v>22</v>
      </c>
      <c r="I7411" t="s">
        <v>47</v>
      </c>
      <c r="J7411" t="s">
        <v>33</v>
      </c>
      <c r="K7411">
        <v>90045</v>
      </c>
      <c r="L7411" t="s">
        <v>34</v>
      </c>
      <c r="M7411" t="s">
        <v>7032</v>
      </c>
      <c r="N7411" t="s">
        <v>128</v>
      </c>
      <c r="O7411" t="s">
        <v>6816</v>
      </c>
      <c r="P7411" s="4">
        <v>304.23</v>
      </c>
      <c r="Q7411" s="4">
        <v>100</v>
      </c>
      <c r="R7411" s="4">
        <f t="shared" si="462"/>
        <v>204.23000000000002</v>
      </c>
      <c r="S7411" s="4">
        <f t="shared" si="463"/>
        <v>30.634500000000003</v>
      </c>
    </row>
    <row r="7412" spans="1:19" x14ac:dyDescent="0.3">
      <c r="A7412" t="s">
        <v>7033</v>
      </c>
      <c r="B7412" s="1">
        <v>43080</v>
      </c>
      <c r="C7412" s="1">
        <v>43082</v>
      </c>
      <c r="D7412">
        <f t="shared" si="460"/>
        <v>2017</v>
      </c>
      <c r="E7412" t="str">
        <f t="shared" si="461"/>
        <v>Dec</v>
      </c>
      <c r="F7412" t="s">
        <v>67</v>
      </c>
      <c r="G7412" t="s">
        <v>761</v>
      </c>
      <c r="H7412" t="s">
        <v>51</v>
      </c>
      <c r="I7412" t="s">
        <v>293</v>
      </c>
      <c r="J7412" t="s">
        <v>75</v>
      </c>
      <c r="K7412">
        <v>80013</v>
      </c>
      <c r="L7412" t="s">
        <v>34</v>
      </c>
      <c r="M7412" t="s">
        <v>7032</v>
      </c>
      <c r="N7412" t="s">
        <v>128</v>
      </c>
      <c r="O7412" t="s">
        <v>6816</v>
      </c>
      <c r="P7412" s="4">
        <v>243.38399999999999</v>
      </c>
      <c r="Q7412" s="4">
        <v>243.38399999999999</v>
      </c>
      <c r="R7412" s="4">
        <f t="shared" si="462"/>
        <v>0</v>
      </c>
      <c r="S7412" s="4">
        <f t="shared" si="463"/>
        <v>0</v>
      </c>
    </row>
    <row r="7413" spans="1:19" ht="15.6" x14ac:dyDescent="0.3">
      <c r="A7413" t="s">
        <v>7034</v>
      </c>
      <c r="B7413" s="1">
        <v>43420</v>
      </c>
      <c r="C7413" s="1">
        <v>43426</v>
      </c>
      <c r="D7413">
        <f t="shared" si="460"/>
        <v>2018</v>
      </c>
      <c r="E7413" t="str">
        <f t="shared" si="461"/>
        <v>Nov</v>
      </c>
      <c r="F7413" t="s">
        <v>37</v>
      </c>
      <c r="G7413" t="s">
        <v>2563</v>
      </c>
      <c r="H7413" s="2" t="s">
        <v>22</v>
      </c>
      <c r="I7413" t="s">
        <v>39</v>
      </c>
      <c r="J7413" t="s">
        <v>33</v>
      </c>
      <c r="K7413">
        <v>92105</v>
      </c>
      <c r="L7413" t="s">
        <v>34</v>
      </c>
      <c r="M7413" t="s">
        <v>7032</v>
      </c>
      <c r="N7413" t="s">
        <v>128</v>
      </c>
      <c r="O7413" t="s">
        <v>6816</v>
      </c>
      <c r="P7413" s="4">
        <v>811.28</v>
      </c>
      <c r="Q7413" s="4">
        <v>811.28</v>
      </c>
      <c r="R7413" s="4">
        <f t="shared" si="462"/>
        <v>0</v>
      </c>
      <c r="S7413" s="4">
        <f t="shared" si="463"/>
        <v>0</v>
      </c>
    </row>
    <row r="7414" spans="1:19" x14ac:dyDescent="0.3">
      <c r="A7414" t="s">
        <v>2333</v>
      </c>
      <c r="B7414" s="1">
        <v>42325</v>
      </c>
      <c r="C7414" s="1">
        <v>42330</v>
      </c>
      <c r="D7414">
        <f t="shared" si="460"/>
        <v>2015</v>
      </c>
      <c r="E7414" t="str">
        <f t="shared" si="461"/>
        <v>Nov</v>
      </c>
      <c r="F7414" t="s">
        <v>37</v>
      </c>
      <c r="G7414" t="s">
        <v>2334</v>
      </c>
      <c r="H7414" t="s">
        <v>51</v>
      </c>
      <c r="I7414" t="s">
        <v>466</v>
      </c>
      <c r="J7414" t="s">
        <v>53</v>
      </c>
      <c r="K7414">
        <v>19711</v>
      </c>
      <c r="L7414" t="s">
        <v>54</v>
      </c>
      <c r="M7414" t="s">
        <v>7035</v>
      </c>
      <c r="N7414" t="s">
        <v>128</v>
      </c>
      <c r="O7414" t="s">
        <v>6816</v>
      </c>
      <c r="P7414" s="4">
        <v>2934.33</v>
      </c>
      <c r="Q7414" s="4">
        <f>P7414-1000</f>
        <v>1934.33</v>
      </c>
      <c r="R7414" s="4">
        <f t="shared" si="462"/>
        <v>1000</v>
      </c>
      <c r="S7414" s="4">
        <f t="shared" si="463"/>
        <v>150</v>
      </c>
    </row>
    <row r="7415" spans="1:19" x14ac:dyDescent="0.3">
      <c r="A7415" t="s">
        <v>6549</v>
      </c>
      <c r="B7415" s="1">
        <v>42863</v>
      </c>
      <c r="C7415" s="1">
        <v>42863</v>
      </c>
      <c r="D7415">
        <f t="shared" si="460"/>
        <v>2017</v>
      </c>
      <c r="E7415" t="str">
        <f t="shared" si="461"/>
        <v>May</v>
      </c>
      <c r="F7415" t="s">
        <v>30</v>
      </c>
      <c r="G7415" t="s">
        <v>1000</v>
      </c>
      <c r="H7415" t="s">
        <v>51</v>
      </c>
      <c r="I7415" t="s">
        <v>545</v>
      </c>
      <c r="J7415" t="s">
        <v>233</v>
      </c>
      <c r="K7415">
        <v>44105</v>
      </c>
      <c r="L7415" t="s">
        <v>54</v>
      </c>
      <c r="M7415" t="s">
        <v>7035</v>
      </c>
      <c r="N7415" t="s">
        <v>110</v>
      </c>
      <c r="O7415" t="s">
        <v>6816</v>
      </c>
      <c r="P7415" s="4">
        <v>1006.056</v>
      </c>
      <c r="Q7415" s="4">
        <v>1006.056</v>
      </c>
      <c r="R7415" s="4">
        <f t="shared" si="462"/>
        <v>0</v>
      </c>
      <c r="S7415" s="4">
        <f t="shared" si="463"/>
        <v>0</v>
      </c>
    </row>
    <row r="7416" spans="1:19" ht="15.6" x14ac:dyDescent="0.3">
      <c r="A7416" t="s">
        <v>4832</v>
      </c>
      <c r="B7416" s="1">
        <v>42218</v>
      </c>
      <c r="C7416" s="1">
        <v>42224</v>
      </c>
      <c r="D7416">
        <f t="shared" si="460"/>
        <v>2015</v>
      </c>
      <c r="E7416" t="str">
        <f t="shared" si="461"/>
        <v>Aug</v>
      </c>
      <c r="F7416" t="s">
        <v>37</v>
      </c>
      <c r="G7416" t="s">
        <v>623</v>
      </c>
      <c r="H7416" s="2" t="s">
        <v>22</v>
      </c>
      <c r="I7416" t="s">
        <v>191</v>
      </c>
      <c r="J7416" t="s">
        <v>192</v>
      </c>
      <c r="K7416">
        <v>65807</v>
      </c>
      <c r="L7416" t="s">
        <v>25</v>
      </c>
      <c r="M7416" t="s">
        <v>7035</v>
      </c>
      <c r="N7416" t="s">
        <v>128</v>
      </c>
      <c r="O7416" t="s">
        <v>6816</v>
      </c>
      <c r="P7416" s="4">
        <v>838.38</v>
      </c>
      <c r="Q7416" s="4">
        <f>P7416-150</f>
        <v>688.38</v>
      </c>
      <c r="R7416" s="4">
        <f t="shared" si="462"/>
        <v>150</v>
      </c>
      <c r="S7416" s="4">
        <f t="shared" si="463"/>
        <v>22.5</v>
      </c>
    </row>
    <row r="7417" spans="1:19" ht="15.6" x14ac:dyDescent="0.3">
      <c r="A7417" t="s">
        <v>7036</v>
      </c>
      <c r="B7417" s="1">
        <v>42451</v>
      </c>
      <c r="C7417" s="1">
        <v>42451</v>
      </c>
      <c r="D7417">
        <f t="shared" si="460"/>
        <v>2016</v>
      </c>
      <c r="E7417" t="str">
        <f t="shared" si="461"/>
        <v>Mar</v>
      </c>
      <c r="F7417" t="s">
        <v>30</v>
      </c>
      <c r="G7417" t="s">
        <v>482</v>
      </c>
      <c r="H7417" s="2" t="s">
        <v>22</v>
      </c>
      <c r="I7417" t="s">
        <v>1314</v>
      </c>
      <c r="J7417" t="s">
        <v>79</v>
      </c>
      <c r="K7417">
        <v>33317</v>
      </c>
      <c r="L7417" t="s">
        <v>44</v>
      </c>
      <c r="M7417" t="s">
        <v>7037</v>
      </c>
      <c r="N7417" t="s">
        <v>128</v>
      </c>
      <c r="O7417" t="s">
        <v>6816</v>
      </c>
      <c r="P7417" s="4">
        <v>150.40799999999999</v>
      </c>
      <c r="Q7417" s="4">
        <v>150.40799999999999</v>
      </c>
      <c r="R7417" s="4">
        <f t="shared" si="462"/>
        <v>0</v>
      </c>
      <c r="S7417" s="4">
        <f t="shared" si="463"/>
        <v>0</v>
      </c>
    </row>
    <row r="7418" spans="1:19" ht="15.6" x14ac:dyDescent="0.3">
      <c r="A7418" t="s">
        <v>7022</v>
      </c>
      <c r="B7418" s="1">
        <v>43434</v>
      </c>
      <c r="C7418" s="1">
        <v>43438</v>
      </c>
      <c r="D7418">
        <f t="shared" si="460"/>
        <v>2018</v>
      </c>
      <c r="E7418" t="str">
        <f t="shared" si="461"/>
        <v>Nov</v>
      </c>
      <c r="F7418" t="s">
        <v>37</v>
      </c>
      <c r="G7418" t="s">
        <v>5193</v>
      </c>
      <c r="H7418" s="2" t="s">
        <v>22</v>
      </c>
      <c r="I7418" t="s">
        <v>61</v>
      </c>
      <c r="J7418" t="s">
        <v>62</v>
      </c>
      <c r="K7418">
        <v>10011</v>
      </c>
      <c r="L7418" t="s">
        <v>54</v>
      </c>
      <c r="M7418" t="s">
        <v>7037</v>
      </c>
      <c r="N7418" t="s">
        <v>128</v>
      </c>
      <c r="O7418" t="s">
        <v>6816</v>
      </c>
      <c r="P7418" s="4">
        <v>83.56</v>
      </c>
      <c r="Q7418" s="4">
        <v>83.56</v>
      </c>
      <c r="R7418" s="4">
        <f t="shared" si="462"/>
        <v>0</v>
      </c>
      <c r="S7418" s="4">
        <f t="shared" si="463"/>
        <v>0</v>
      </c>
    </row>
    <row r="7419" spans="1:19" ht="15.6" x14ac:dyDescent="0.3">
      <c r="A7419" t="s">
        <v>7038</v>
      </c>
      <c r="B7419" s="1">
        <v>43245</v>
      </c>
      <c r="C7419" s="1">
        <v>43252</v>
      </c>
      <c r="D7419">
        <f t="shared" si="460"/>
        <v>2018</v>
      </c>
      <c r="E7419" t="str">
        <f t="shared" si="461"/>
        <v>May</v>
      </c>
      <c r="F7419" t="s">
        <v>37</v>
      </c>
      <c r="G7419" t="s">
        <v>296</v>
      </c>
      <c r="H7419" s="2" t="s">
        <v>22</v>
      </c>
      <c r="I7419" t="s">
        <v>113</v>
      </c>
      <c r="J7419" t="s">
        <v>109</v>
      </c>
      <c r="K7419">
        <v>77070</v>
      </c>
      <c r="L7419" t="s">
        <v>25</v>
      </c>
      <c r="M7419" t="s">
        <v>7037</v>
      </c>
      <c r="N7419" t="s">
        <v>128</v>
      </c>
      <c r="O7419" t="s">
        <v>6816</v>
      </c>
      <c r="P7419" s="4">
        <v>50.136000000000003</v>
      </c>
      <c r="Q7419" s="4">
        <v>50.136000000000003</v>
      </c>
      <c r="R7419" s="4">
        <f t="shared" si="462"/>
        <v>0</v>
      </c>
      <c r="S7419" s="4">
        <f t="shared" si="463"/>
        <v>0</v>
      </c>
    </row>
    <row r="7420" spans="1:19" ht="15.6" x14ac:dyDescent="0.3">
      <c r="A7420" t="s">
        <v>3128</v>
      </c>
      <c r="B7420" s="1">
        <v>42344</v>
      </c>
      <c r="C7420" s="1">
        <v>42349</v>
      </c>
      <c r="D7420">
        <f t="shared" si="460"/>
        <v>2015</v>
      </c>
      <c r="E7420" t="str">
        <f t="shared" si="461"/>
        <v>Dec</v>
      </c>
      <c r="F7420" t="s">
        <v>67</v>
      </c>
      <c r="G7420" t="s">
        <v>2477</v>
      </c>
      <c r="H7420" s="2" t="s">
        <v>22</v>
      </c>
      <c r="I7420" t="s">
        <v>191</v>
      </c>
      <c r="J7420" t="s">
        <v>242</v>
      </c>
      <c r="K7420">
        <v>97477</v>
      </c>
      <c r="L7420" t="s">
        <v>34</v>
      </c>
      <c r="M7420" t="s">
        <v>7039</v>
      </c>
      <c r="N7420" t="s">
        <v>128</v>
      </c>
      <c r="O7420" t="s">
        <v>6816</v>
      </c>
      <c r="P7420" s="4">
        <v>53.423999999999999</v>
      </c>
      <c r="Q7420" s="4">
        <v>53.423999999999999</v>
      </c>
      <c r="R7420" s="4">
        <f t="shared" si="462"/>
        <v>0</v>
      </c>
      <c r="S7420" s="4">
        <f t="shared" si="463"/>
        <v>0</v>
      </c>
    </row>
    <row r="7421" spans="1:19" x14ac:dyDescent="0.3">
      <c r="A7421" t="s">
        <v>5144</v>
      </c>
      <c r="B7421" s="1">
        <v>43049</v>
      </c>
      <c r="C7421" s="1">
        <v>43051</v>
      </c>
      <c r="D7421">
        <f t="shared" si="460"/>
        <v>2017</v>
      </c>
      <c r="E7421" t="str">
        <f t="shared" si="461"/>
        <v>Nov</v>
      </c>
      <c r="F7421" t="s">
        <v>20</v>
      </c>
      <c r="G7421" t="s">
        <v>346</v>
      </c>
      <c r="H7421" t="s">
        <v>51</v>
      </c>
      <c r="I7421" t="s">
        <v>32</v>
      </c>
      <c r="J7421" t="s">
        <v>33</v>
      </c>
      <c r="K7421">
        <v>94122</v>
      </c>
      <c r="L7421" t="s">
        <v>34</v>
      </c>
      <c r="M7421" t="s">
        <v>7039</v>
      </c>
      <c r="N7421" t="s">
        <v>128</v>
      </c>
      <c r="O7421" t="s">
        <v>6816</v>
      </c>
      <c r="P7421" s="4">
        <v>155.82</v>
      </c>
      <c r="Q7421" s="4">
        <v>155.82</v>
      </c>
      <c r="R7421" s="4">
        <f t="shared" si="462"/>
        <v>0</v>
      </c>
      <c r="S7421" s="4">
        <f t="shared" si="463"/>
        <v>0</v>
      </c>
    </row>
    <row r="7422" spans="1:19" ht="15.6" x14ac:dyDescent="0.3">
      <c r="A7422" t="s">
        <v>6426</v>
      </c>
      <c r="B7422" s="1">
        <v>43249</v>
      </c>
      <c r="C7422" s="1">
        <v>43255</v>
      </c>
      <c r="D7422">
        <f t="shared" si="460"/>
        <v>2018</v>
      </c>
      <c r="E7422" t="str">
        <f t="shared" si="461"/>
        <v>May</v>
      </c>
      <c r="F7422" t="s">
        <v>37</v>
      </c>
      <c r="G7422" t="s">
        <v>3003</v>
      </c>
      <c r="H7422" s="2" t="s">
        <v>22</v>
      </c>
      <c r="I7422" t="s">
        <v>567</v>
      </c>
      <c r="J7422" t="s">
        <v>109</v>
      </c>
      <c r="K7422">
        <v>78550</v>
      </c>
      <c r="L7422" t="s">
        <v>25</v>
      </c>
      <c r="M7422" t="s">
        <v>7039</v>
      </c>
      <c r="N7422" t="s">
        <v>128</v>
      </c>
      <c r="O7422" t="s">
        <v>6816</v>
      </c>
      <c r="P7422" s="4">
        <v>53.423999999999999</v>
      </c>
      <c r="Q7422" s="4">
        <v>53.423999999999999</v>
      </c>
      <c r="R7422" s="4">
        <f t="shared" si="462"/>
        <v>0</v>
      </c>
      <c r="S7422" s="4">
        <f t="shared" si="463"/>
        <v>0</v>
      </c>
    </row>
    <row r="7423" spans="1:19" ht="15.6" x14ac:dyDescent="0.3">
      <c r="A7423" t="s">
        <v>6466</v>
      </c>
      <c r="B7423" s="1">
        <v>43071</v>
      </c>
      <c r="C7423" s="1">
        <v>43077</v>
      </c>
      <c r="D7423">
        <f t="shared" si="460"/>
        <v>2017</v>
      </c>
      <c r="E7423" t="str">
        <f t="shared" si="461"/>
        <v>Dec</v>
      </c>
      <c r="F7423" t="s">
        <v>37</v>
      </c>
      <c r="G7423" t="s">
        <v>4273</v>
      </c>
      <c r="H7423" s="2" t="s">
        <v>22</v>
      </c>
      <c r="I7423" t="s">
        <v>32</v>
      </c>
      <c r="J7423" t="s">
        <v>33</v>
      </c>
      <c r="K7423">
        <v>94122</v>
      </c>
      <c r="L7423" t="s">
        <v>34</v>
      </c>
      <c r="M7423" t="s">
        <v>7040</v>
      </c>
      <c r="N7423" t="s">
        <v>128</v>
      </c>
      <c r="O7423" t="s">
        <v>6816</v>
      </c>
      <c r="P7423" s="4">
        <v>33.869999999999997</v>
      </c>
      <c r="Q7423" s="4">
        <v>33.869999999999997</v>
      </c>
      <c r="R7423" s="4">
        <f t="shared" si="462"/>
        <v>0</v>
      </c>
      <c r="S7423" s="4">
        <f t="shared" si="463"/>
        <v>0</v>
      </c>
    </row>
    <row r="7424" spans="1:19" x14ac:dyDescent="0.3">
      <c r="A7424" t="s">
        <v>7041</v>
      </c>
      <c r="B7424" s="1">
        <v>42767</v>
      </c>
      <c r="C7424" s="1">
        <v>42769</v>
      </c>
      <c r="D7424">
        <f t="shared" si="460"/>
        <v>2017</v>
      </c>
      <c r="E7424" t="str">
        <f t="shared" si="461"/>
        <v>Feb</v>
      </c>
      <c r="F7424" t="s">
        <v>20</v>
      </c>
      <c r="G7424" t="s">
        <v>1300</v>
      </c>
      <c r="H7424" t="s">
        <v>51</v>
      </c>
      <c r="I7424" t="s">
        <v>422</v>
      </c>
      <c r="J7424" t="s">
        <v>158</v>
      </c>
      <c r="K7424">
        <v>22204</v>
      </c>
      <c r="L7424" t="s">
        <v>44</v>
      </c>
      <c r="M7424" t="s">
        <v>7040</v>
      </c>
      <c r="N7424" t="s">
        <v>128</v>
      </c>
      <c r="O7424" t="s">
        <v>6816</v>
      </c>
      <c r="P7424" s="4">
        <v>56.45</v>
      </c>
      <c r="Q7424" s="4">
        <v>56.45</v>
      </c>
      <c r="R7424" s="4">
        <f t="shared" si="462"/>
        <v>0</v>
      </c>
      <c r="S7424" s="4">
        <f t="shared" si="463"/>
        <v>0</v>
      </c>
    </row>
    <row r="7425" spans="1:19" ht="15.6" x14ac:dyDescent="0.3">
      <c r="A7425" t="s">
        <v>7020</v>
      </c>
      <c r="B7425" s="1">
        <v>43352</v>
      </c>
      <c r="C7425" s="1">
        <v>43358</v>
      </c>
      <c r="D7425">
        <f t="shared" si="460"/>
        <v>2018</v>
      </c>
      <c r="E7425" t="str">
        <f t="shared" si="461"/>
        <v>Sep</v>
      </c>
      <c r="F7425" t="s">
        <v>37</v>
      </c>
      <c r="G7425" t="s">
        <v>1952</v>
      </c>
      <c r="H7425" s="2" t="s">
        <v>22</v>
      </c>
      <c r="I7425" t="s">
        <v>753</v>
      </c>
      <c r="J7425" t="s">
        <v>698</v>
      </c>
      <c r="K7425">
        <v>29501</v>
      </c>
      <c r="L7425" t="s">
        <v>44</v>
      </c>
      <c r="M7425" t="s">
        <v>7040</v>
      </c>
      <c r="N7425" t="s">
        <v>128</v>
      </c>
      <c r="O7425" t="s">
        <v>6816</v>
      </c>
      <c r="P7425" s="4">
        <v>56.45</v>
      </c>
      <c r="Q7425" s="4">
        <v>56.45</v>
      </c>
      <c r="R7425" s="4">
        <f t="shared" si="462"/>
        <v>0</v>
      </c>
      <c r="S7425" s="4">
        <f t="shared" si="463"/>
        <v>0</v>
      </c>
    </row>
    <row r="7426" spans="1:19" x14ac:dyDescent="0.3">
      <c r="A7426" t="s">
        <v>5870</v>
      </c>
      <c r="B7426" s="1">
        <v>42122</v>
      </c>
      <c r="C7426" s="1">
        <v>42127</v>
      </c>
      <c r="D7426">
        <f t="shared" ref="D7426:D7489" si="464">YEAR(B7426)</f>
        <v>2015</v>
      </c>
      <c r="E7426" t="str">
        <f t="shared" ref="E7426:E7489" si="465">TEXT(B7426,"mmm")</f>
        <v>Apr</v>
      </c>
      <c r="F7426" t="s">
        <v>37</v>
      </c>
      <c r="G7426" t="s">
        <v>366</v>
      </c>
      <c r="H7426" t="s">
        <v>22</v>
      </c>
      <c r="I7426" t="s">
        <v>466</v>
      </c>
      <c r="J7426" t="s">
        <v>233</v>
      </c>
      <c r="K7426">
        <v>43055</v>
      </c>
      <c r="L7426" t="s">
        <v>54</v>
      </c>
      <c r="M7426" t="s">
        <v>7040</v>
      </c>
      <c r="N7426" t="s">
        <v>128</v>
      </c>
      <c r="O7426" t="s">
        <v>6816</v>
      </c>
      <c r="P7426" s="4">
        <v>27.096</v>
      </c>
      <c r="Q7426" s="4">
        <v>27.096</v>
      </c>
      <c r="R7426" s="4">
        <f t="shared" si="462"/>
        <v>0</v>
      </c>
      <c r="S7426" s="4">
        <f t="shared" si="463"/>
        <v>0</v>
      </c>
    </row>
    <row r="7427" spans="1:19" ht="15.6" x14ac:dyDescent="0.3">
      <c r="A7427" t="s">
        <v>6470</v>
      </c>
      <c r="B7427" s="1">
        <v>42467</v>
      </c>
      <c r="C7427" s="1">
        <v>42470</v>
      </c>
      <c r="D7427">
        <f t="shared" si="464"/>
        <v>2016</v>
      </c>
      <c r="E7427" t="str">
        <f t="shared" si="465"/>
        <v>Apr</v>
      </c>
      <c r="F7427" t="s">
        <v>20</v>
      </c>
      <c r="G7427" t="s">
        <v>1025</v>
      </c>
      <c r="H7427" s="2" t="s">
        <v>22</v>
      </c>
      <c r="I7427" t="s">
        <v>61</v>
      </c>
      <c r="J7427" t="s">
        <v>62</v>
      </c>
      <c r="K7427">
        <v>10035</v>
      </c>
      <c r="L7427" t="s">
        <v>54</v>
      </c>
      <c r="M7427" t="s">
        <v>7040</v>
      </c>
      <c r="N7427" t="s">
        <v>128</v>
      </c>
      <c r="O7427" t="s">
        <v>6816</v>
      </c>
      <c r="P7427" s="4">
        <v>22.58</v>
      </c>
      <c r="Q7427" s="4">
        <v>18</v>
      </c>
      <c r="R7427" s="4">
        <f t="shared" ref="R7427:R7490" si="466">P7427-Q7427</f>
        <v>4.5799999999999983</v>
      </c>
      <c r="S7427" s="4">
        <f t="shared" ref="S7427:S7490" si="467">0.15*R7427</f>
        <v>0.68699999999999972</v>
      </c>
    </row>
    <row r="7428" spans="1:19" ht="15.6" x14ac:dyDescent="0.3">
      <c r="A7428" t="s">
        <v>7042</v>
      </c>
      <c r="B7428" s="1">
        <v>43234</v>
      </c>
      <c r="C7428" s="1">
        <v>43238</v>
      </c>
      <c r="D7428">
        <f t="shared" si="464"/>
        <v>2018</v>
      </c>
      <c r="E7428" t="str">
        <f t="shared" si="465"/>
        <v>May</v>
      </c>
      <c r="F7428" t="s">
        <v>37</v>
      </c>
      <c r="G7428" t="s">
        <v>411</v>
      </c>
      <c r="H7428" s="2" t="s">
        <v>22</v>
      </c>
      <c r="I7428" t="s">
        <v>61</v>
      </c>
      <c r="J7428" t="s">
        <v>62</v>
      </c>
      <c r="K7428">
        <v>10035</v>
      </c>
      <c r="L7428" t="s">
        <v>54</v>
      </c>
      <c r="M7428" t="s">
        <v>7040</v>
      </c>
      <c r="N7428" t="s">
        <v>128</v>
      </c>
      <c r="O7428" t="s">
        <v>6816</v>
      </c>
      <c r="P7428" s="4">
        <v>22.58</v>
      </c>
      <c r="Q7428" s="4">
        <v>18</v>
      </c>
      <c r="R7428" s="4">
        <f t="shared" si="466"/>
        <v>4.5799999999999983</v>
      </c>
      <c r="S7428" s="4">
        <f t="shared" si="467"/>
        <v>0.68699999999999972</v>
      </c>
    </row>
    <row r="7429" spans="1:19" ht="15.6" x14ac:dyDescent="0.3">
      <c r="A7429" t="s">
        <v>7043</v>
      </c>
      <c r="B7429" s="1">
        <v>43376</v>
      </c>
      <c r="C7429" s="1">
        <v>43381</v>
      </c>
      <c r="D7429">
        <f t="shared" si="464"/>
        <v>2018</v>
      </c>
      <c r="E7429" t="str">
        <f t="shared" si="465"/>
        <v>Oct</v>
      </c>
      <c r="F7429" t="s">
        <v>67</v>
      </c>
      <c r="G7429" t="s">
        <v>1123</v>
      </c>
      <c r="H7429" s="2" t="s">
        <v>22</v>
      </c>
      <c r="I7429" t="s">
        <v>1298</v>
      </c>
      <c r="J7429" t="s">
        <v>62</v>
      </c>
      <c r="K7429">
        <v>14609</v>
      </c>
      <c r="L7429" t="s">
        <v>54</v>
      </c>
      <c r="M7429" t="s">
        <v>7040</v>
      </c>
      <c r="N7429" t="s">
        <v>128</v>
      </c>
      <c r="O7429" t="s">
        <v>6816</v>
      </c>
      <c r="P7429" s="4">
        <v>22.58</v>
      </c>
      <c r="Q7429" s="4">
        <v>18</v>
      </c>
      <c r="R7429" s="4">
        <f t="shared" si="466"/>
        <v>4.5799999999999983</v>
      </c>
      <c r="S7429" s="4">
        <f t="shared" si="467"/>
        <v>0.68699999999999972</v>
      </c>
    </row>
    <row r="7430" spans="1:19" ht="15.6" x14ac:dyDescent="0.3">
      <c r="A7430" t="s">
        <v>3404</v>
      </c>
      <c r="B7430" s="1">
        <v>42315</v>
      </c>
      <c r="C7430" s="1">
        <v>42320</v>
      </c>
      <c r="D7430">
        <f t="shared" si="464"/>
        <v>2015</v>
      </c>
      <c r="E7430" t="str">
        <f t="shared" si="465"/>
        <v>Nov</v>
      </c>
      <c r="F7430" t="s">
        <v>37</v>
      </c>
      <c r="G7430" t="s">
        <v>276</v>
      </c>
      <c r="H7430" s="2" t="s">
        <v>22</v>
      </c>
      <c r="I7430" t="s">
        <v>3405</v>
      </c>
      <c r="J7430" t="s">
        <v>148</v>
      </c>
      <c r="K7430">
        <v>54401</v>
      </c>
      <c r="L7430" t="s">
        <v>25</v>
      </c>
      <c r="M7430" t="s">
        <v>7040</v>
      </c>
      <c r="N7430" t="s">
        <v>128</v>
      </c>
      <c r="O7430" t="s">
        <v>6816</v>
      </c>
      <c r="P7430" s="4">
        <v>22.58</v>
      </c>
      <c r="Q7430" s="4">
        <v>18</v>
      </c>
      <c r="R7430" s="4">
        <f t="shared" si="466"/>
        <v>4.5799999999999983</v>
      </c>
      <c r="S7430" s="4">
        <f t="shared" si="467"/>
        <v>0.68699999999999972</v>
      </c>
    </row>
    <row r="7431" spans="1:19" ht="15.6" x14ac:dyDescent="0.3">
      <c r="A7431" t="s">
        <v>2670</v>
      </c>
      <c r="B7431" s="1">
        <v>43403</v>
      </c>
      <c r="C7431" s="1">
        <v>43403</v>
      </c>
      <c r="D7431">
        <f t="shared" si="464"/>
        <v>2018</v>
      </c>
      <c r="E7431" t="str">
        <f t="shared" si="465"/>
        <v>Oct</v>
      </c>
      <c r="F7431" t="s">
        <v>30</v>
      </c>
      <c r="G7431" t="s">
        <v>2671</v>
      </c>
      <c r="H7431" s="2" t="s">
        <v>22</v>
      </c>
      <c r="I7431" t="s">
        <v>116</v>
      </c>
      <c r="J7431" t="s">
        <v>109</v>
      </c>
      <c r="K7431">
        <v>75217</v>
      </c>
      <c r="L7431" t="s">
        <v>25</v>
      </c>
      <c r="M7431" t="s">
        <v>7040</v>
      </c>
      <c r="N7431" t="s">
        <v>128</v>
      </c>
      <c r="O7431" t="s">
        <v>6816</v>
      </c>
      <c r="P7431" s="4">
        <v>54.192</v>
      </c>
      <c r="Q7431" s="4">
        <v>54.192</v>
      </c>
      <c r="R7431" s="4">
        <f t="shared" si="466"/>
        <v>0</v>
      </c>
      <c r="S7431" s="4">
        <f t="shared" si="467"/>
        <v>0</v>
      </c>
    </row>
    <row r="7432" spans="1:19" x14ac:dyDescent="0.3">
      <c r="A7432" t="s">
        <v>3842</v>
      </c>
      <c r="B7432" s="1">
        <v>42937</v>
      </c>
      <c r="C7432" s="1">
        <v>42937</v>
      </c>
      <c r="D7432">
        <f t="shared" si="464"/>
        <v>2017</v>
      </c>
      <c r="E7432" t="str">
        <f t="shared" si="465"/>
        <v>Jul</v>
      </c>
      <c r="F7432" t="s">
        <v>30</v>
      </c>
      <c r="G7432" t="s">
        <v>468</v>
      </c>
      <c r="H7432" t="s">
        <v>51</v>
      </c>
      <c r="I7432" t="s">
        <v>466</v>
      </c>
      <c r="J7432" t="s">
        <v>233</v>
      </c>
      <c r="K7432">
        <v>43055</v>
      </c>
      <c r="L7432" t="s">
        <v>54</v>
      </c>
      <c r="M7432" t="s">
        <v>7044</v>
      </c>
      <c r="N7432" t="s">
        <v>128</v>
      </c>
      <c r="O7432" t="s">
        <v>6816</v>
      </c>
      <c r="P7432" s="4">
        <v>66.688000000000002</v>
      </c>
      <c r="Q7432" s="4">
        <v>66.688000000000002</v>
      </c>
      <c r="R7432" s="4">
        <f t="shared" si="466"/>
        <v>0</v>
      </c>
      <c r="S7432" s="4">
        <f t="shared" si="467"/>
        <v>0</v>
      </c>
    </row>
    <row r="7433" spans="1:19" x14ac:dyDescent="0.3">
      <c r="A7433" t="s">
        <v>7045</v>
      </c>
      <c r="B7433" s="1">
        <v>43050</v>
      </c>
      <c r="C7433" s="1">
        <v>43055</v>
      </c>
      <c r="D7433">
        <f t="shared" si="464"/>
        <v>2017</v>
      </c>
      <c r="E7433" t="str">
        <f t="shared" si="465"/>
        <v>Nov</v>
      </c>
      <c r="F7433" t="s">
        <v>37</v>
      </c>
      <c r="G7433" t="s">
        <v>218</v>
      </c>
      <c r="H7433" t="s">
        <v>51</v>
      </c>
      <c r="I7433" t="s">
        <v>61</v>
      </c>
      <c r="J7433" t="s">
        <v>62</v>
      </c>
      <c r="K7433">
        <v>10011</v>
      </c>
      <c r="L7433" t="s">
        <v>54</v>
      </c>
      <c r="M7433" t="s">
        <v>7044</v>
      </c>
      <c r="N7433" t="s">
        <v>128</v>
      </c>
      <c r="O7433" t="s">
        <v>6816</v>
      </c>
      <c r="P7433" s="4">
        <v>83.36</v>
      </c>
      <c r="Q7433" s="4">
        <v>83.36</v>
      </c>
      <c r="R7433" s="4">
        <f t="shared" si="466"/>
        <v>0</v>
      </c>
      <c r="S7433" s="4">
        <f t="shared" si="467"/>
        <v>0</v>
      </c>
    </row>
    <row r="7434" spans="1:19" ht="15.6" x14ac:dyDescent="0.3">
      <c r="A7434" t="s">
        <v>1840</v>
      </c>
      <c r="B7434" s="1">
        <v>43451</v>
      </c>
      <c r="C7434" s="1">
        <v>43457</v>
      </c>
      <c r="D7434">
        <f t="shared" si="464"/>
        <v>2018</v>
      </c>
      <c r="E7434" t="str">
        <f t="shared" si="465"/>
        <v>Dec</v>
      </c>
      <c r="F7434" t="s">
        <v>37</v>
      </c>
      <c r="G7434" t="s">
        <v>1841</v>
      </c>
      <c r="H7434" s="2" t="s">
        <v>22</v>
      </c>
      <c r="I7434" t="s">
        <v>61</v>
      </c>
      <c r="J7434" t="s">
        <v>62</v>
      </c>
      <c r="K7434">
        <v>10009</v>
      </c>
      <c r="L7434" t="s">
        <v>54</v>
      </c>
      <c r="M7434" t="s">
        <v>7044</v>
      </c>
      <c r="N7434" t="s">
        <v>128</v>
      </c>
      <c r="O7434" t="s">
        <v>6816</v>
      </c>
      <c r="P7434" s="4">
        <v>166.72</v>
      </c>
      <c r="Q7434" s="4">
        <v>166.72</v>
      </c>
      <c r="R7434" s="4">
        <f t="shared" si="466"/>
        <v>0</v>
      </c>
      <c r="S7434" s="4">
        <f t="shared" si="467"/>
        <v>0</v>
      </c>
    </row>
    <row r="7435" spans="1:19" ht="15.6" x14ac:dyDescent="0.3">
      <c r="A7435" t="s">
        <v>1513</v>
      </c>
      <c r="B7435" s="1">
        <v>42156</v>
      </c>
      <c r="C7435" s="1">
        <v>42161</v>
      </c>
      <c r="D7435">
        <f t="shared" si="464"/>
        <v>2015</v>
      </c>
      <c r="E7435" t="str">
        <f t="shared" si="465"/>
        <v>Jun</v>
      </c>
      <c r="F7435" t="s">
        <v>67</v>
      </c>
      <c r="G7435" t="s">
        <v>1514</v>
      </c>
      <c r="H7435" s="2" t="s">
        <v>22</v>
      </c>
      <c r="I7435" t="s">
        <v>1104</v>
      </c>
      <c r="J7435" t="s">
        <v>807</v>
      </c>
      <c r="K7435">
        <v>55044</v>
      </c>
      <c r="L7435" t="s">
        <v>25</v>
      </c>
      <c r="M7435" t="s">
        <v>7044</v>
      </c>
      <c r="N7435" t="s">
        <v>128</v>
      </c>
      <c r="O7435" t="s">
        <v>6816</v>
      </c>
      <c r="P7435" s="4">
        <v>166.72</v>
      </c>
      <c r="Q7435" s="4">
        <v>166.72</v>
      </c>
      <c r="R7435" s="4">
        <f t="shared" si="466"/>
        <v>0</v>
      </c>
      <c r="S7435" s="4">
        <f t="shared" si="467"/>
        <v>0</v>
      </c>
    </row>
    <row r="7436" spans="1:19" x14ac:dyDescent="0.3">
      <c r="A7436" t="s">
        <v>4680</v>
      </c>
      <c r="B7436" s="1">
        <v>43330</v>
      </c>
      <c r="C7436" s="1">
        <v>43334</v>
      </c>
      <c r="D7436">
        <f t="shared" si="464"/>
        <v>2018</v>
      </c>
      <c r="E7436" t="str">
        <f t="shared" si="465"/>
        <v>Aug</v>
      </c>
      <c r="F7436" t="s">
        <v>37</v>
      </c>
      <c r="G7436" t="s">
        <v>264</v>
      </c>
      <c r="H7436" t="s">
        <v>51</v>
      </c>
      <c r="I7436" t="s">
        <v>116</v>
      </c>
      <c r="J7436" t="s">
        <v>109</v>
      </c>
      <c r="K7436">
        <v>75220</v>
      </c>
      <c r="L7436" t="s">
        <v>25</v>
      </c>
      <c r="M7436" t="s">
        <v>7044</v>
      </c>
      <c r="N7436" t="s">
        <v>128</v>
      </c>
      <c r="O7436" t="s">
        <v>6816</v>
      </c>
      <c r="P7436" s="4">
        <v>200.06399999999999</v>
      </c>
      <c r="Q7436" s="4">
        <v>200.06399999999999</v>
      </c>
      <c r="R7436" s="4">
        <f t="shared" si="466"/>
        <v>0</v>
      </c>
      <c r="S7436" s="4">
        <f t="shared" si="467"/>
        <v>0</v>
      </c>
    </row>
    <row r="7437" spans="1:19" ht="15.6" x14ac:dyDescent="0.3">
      <c r="A7437" t="s">
        <v>3622</v>
      </c>
      <c r="B7437" s="1">
        <v>42220</v>
      </c>
      <c r="C7437" s="1">
        <v>42225</v>
      </c>
      <c r="D7437">
        <f t="shared" si="464"/>
        <v>2015</v>
      </c>
      <c r="E7437" t="str">
        <f t="shared" si="465"/>
        <v>Aug</v>
      </c>
      <c r="F7437" t="s">
        <v>67</v>
      </c>
      <c r="G7437" t="s">
        <v>1560</v>
      </c>
      <c r="H7437" s="2" t="s">
        <v>22</v>
      </c>
      <c r="I7437" t="s">
        <v>3623</v>
      </c>
      <c r="J7437" t="s">
        <v>415</v>
      </c>
      <c r="K7437">
        <v>84062</v>
      </c>
      <c r="L7437" t="s">
        <v>34</v>
      </c>
      <c r="M7437" t="s">
        <v>7046</v>
      </c>
      <c r="N7437" t="s">
        <v>128</v>
      </c>
      <c r="O7437" t="s">
        <v>6816</v>
      </c>
      <c r="P7437" s="4">
        <v>158.9</v>
      </c>
      <c r="Q7437" s="4">
        <v>158.9</v>
      </c>
      <c r="R7437" s="4">
        <f t="shared" si="466"/>
        <v>0</v>
      </c>
      <c r="S7437" s="4">
        <f t="shared" si="467"/>
        <v>0</v>
      </c>
    </row>
    <row r="7438" spans="1:19" ht="15.6" x14ac:dyDescent="0.3">
      <c r="A7438" t="s">
        <v>7047</v>
      </c>
      <c r="B7438" s="1">
        <v>43413</v>
      </c>
      <c r="C7438" s="1">
        <v>43418</v>
      </c>
      <c r="D7438">
        <f t="shared" si="464"/>
        <v>2018</v>
      </c>
      <c r="E7438" t="str">
        <f t="shared" si="465"/>
        <v>Nov</v>
      </c>
      <c r="F7438" t="s">
        <v>37</v>
      </c>
      <c r="G7438" t="s">
        <v>1788</v>
      </c>
      <c r="H7438" s="2" t="s">
        <v>22</v>
      </c>
      <c r="I7438" t="s">
        <v>7048</v>
      </c>
      <c r="J7438" t="s">
        <v>33</v>
      </c>
      <c r="K7438">
        <v>92236</v>
      </c>
      <c r="L7438" t="s">
        <v>34</v>
      </c>
      <c r="M7438" t="s">
        <v>7046</v>
      </c>
      <c r="N7438" t="s">
        <v>128</v>
      </c>
      <c r="O7438" t="s">
        <v>6816</v>
      </c>
      <c r="P7438" s="4">
        <v>63.56</v>
      </c>
      <c r="Q7438" s="4">
        <v>63.56</v>
      </c>
      <c r="R7438" s="4">
        <f t="shared" si="466"/>
        <v>0</v>
      </c>
      <c r="S7438" s="4">
        <f t="shared" si="467"/>
        <v>0</v>
      </c>
    </row>
    <row r="7439" spans="1:19" ht="15.6" x14ac:dyDescent="0.3">
      <c r="A7439" t="s">
        <v>6546</v>
      </c>
      <c r="B7439" s="1">
        <v>43450</v>
      </c>
      <c r="C7439" s="1">
        <v>43455</v>
      </c>
      <c r="D7439">
        <f t="shared" si="464"/>
        <v>2018</v>
      </c>
      <c r="E7439" t="str">
        <f t="shared" si="465"/>
        <v>Dec</v>
      </c>
      <c r="F7439" t="s">
        <v>67</v>
      </c>
      <c r="G7439" t="s">
        <v>748</v>
      </c>
      <c r="H7439" s="2" t="s">
        <v>22</v>
      </c>
      <c r="I7439" t="s">
        <v>47</v>
      </c>
      <c r="J7439" t="s">
        <v>33</v>
      </c>
      <c r="K7439">
        <v>90036</v>
      </c>
      <c r="L7439" t="s">
        <v>34</v>
      </c>
      <c r="M7439" t="s">
        <v>7046</v>
      </c>
      <c r="N7439" t="s">
        <v>128</v>
      </c>
      <c r="O7439" t="s">
        <v>6816</v>
      </c>
      <c r="P7439" s="4">
        <v>158.9</v>
      </c>
      <c r="Q7439" s="4">
        <v>158.9</v>
      </c>
      <c r="R7439" s="4">
        <f t="shared" si="466"/>
        <v>0</v>
      </c>
      <c r="S7439" s="4">
        <f t="shared" si="467"/>
        <v>0</v>
      </c>
    </row>
    <row r="7440" spans="1:19" ht="15.6" x14ac:dyDescent="0.3">
      <c r="A7440" t="s">
        <v>3902</v>
      </c>
      <c r="B7440" s="1">
        <v>42635</v>
      </c>
      <c r="C7440" s="1">
        <v>42639</v>
      </c>
      <c r="D7440">
        <f t="shared" si="464"/>
        <v>2016</v>
      </c>
      <c r="E7440" t="str">
        <f t="shared" si="465"/>
        <v>Sep</v>
      </c>
      <c r="F7440" t="s">
        <v>37</v>
      </c>
      <c r="G7440" t="s">
        <v>1316</v>
      </c>
      <c r="H7440" s="2" t="s">
        <v>22</v>
      </c>
      <c r="I7440" t="s">
        <v>321</v>
      </c>
      <c r="J7440" t="s">
        <v>250</v>
      </c>
      <c r="K7440">
        <v>37064</v>
      </c>
      <c r="L7440" t="s">
        <v>44</v>
      </c>
      <c r="M7440" t="s">
        <v>7046</v>
      </c>
      <c r="N7440" t="s">
        <v>128</v>
      </c>
      <c r="O7440" t="s">
        <v>6816</v>
      </c>
      <c r="P7440" s="4">
        <v>25.423999999999999</v>
      </c>
      <c r="Q7440" s="4">
        <v>25.423999999999999</v>
      </c>
      <c r="R7440" s="4">
        <f t="shared" si="466"/>
        <v>0</v>
      </c>
      <c r="S7440" s="4">
        <f t="shared" si="467"/>
        <v>0</v>
      </c>
    </row>
    <row r="7441" spans="1:19" ht="15.6" x14ac:dyDescent="0.3">
      <c r="A7441" t="s">
        <v>1117</v>
      </c>
      <c r="B7441" s="1">
        <v>42934</v>
      </c>
      <c r="C7441" s="1">
        <v>42940</v>
      </c>
      <c r="D7441">
        <f t="shared" si="464"/>
        <v>2017</v>
      </c>
      <c r="E7441" t="str">
        <f t="shared" si="465"/>
        <v>Jul</v>
      </c>
      <c r="F7441" t="s">
        <v>37</v>
      </c>
      <c r="G7441" t="s">
        <v>1118</v>
      </c>
      <c r="H7441" s="2" t="s">
        <v>22</v>
      </c>
      <c r="I7441" t="s">
        <v>165</v>
      </c>
      <c r="J7441" t="s">
        <v>75</v>
      </c>
      <c r="K7441">
        <v>80219</v>
      </c>
      <c r="L7441" t="s">
        <v>34</v>
      </c>
      <c r="M7441" t="s">
        <v>7049</v>
      </c>
      <c r="N7441" t="s">
        <v>128</v>
      </c>
      <c r="O7441" t="s">
        <v>6816</v>
      </c>
      <c r="P7441" s="4">
        <v>593.56799999999998</v>
      </c>
      <c r="Q7441" s="4">
        <v>593.56799999999998</v>
      </c>
      <c r="R7441" s="4">
        <f t="shared" si="466"/>
        <v>0</v>
      </c>
      <c r="S7441" s="4">
        <f t="shared" si="467"/>
        <v>0</v>
      </c>
    </row>
    <row r="7442" spans="1:19" x14ac:dyDescent="0.3">
      <c r="A7442" t="s">
        <v>1863</v>
      </c>
      <c r="B7442" s="1">
        <v>43070</v>
      </c>
      <c r="C7442" s="1">
        <v>43070</v>
      </c>
      <c r="D7442">
        <f t="shared" si="464"/>
        <v>2017</v>
      </c>
      <c r="E7442" t="str">
        <f t="shared" si="465"/>
        <v>Dec</v>
      </c>
      <c r="F7442" t="s">
        <v>30</v>
      </c>
      <c r="G7442" t="s">
        <v>1274</v>
      </c>
      <c r="H7442" t="s">
        <v>22</v>
      </c>
      <c r="I7442" t="s">
        <v>1864</v>
      </c>
      <c r="J7442" t="s">
        <v>33</v>
      </c>
      <c r="K7442">
        <v>93030</v>
      </c>
      <c r="L7442" t="s">
        <v>34</v>
      </c>
      <c r="M7442" t="s">
        <v>7049</v>
      </c>
      <c r="N7442" t="s">
        <v>110</v>
      </c>
      <c r="O7442" t="s">
        <v>6816</v>
      </c>
      <c r="P7442" s="4">
        <v>1112.94</v>
      </c>
      <c r="Q7442" s="4">
        <v>1112.94</v>
      </c>
      <c r="R7442" s="4">
        <f t="shared" si="466"/>
        <v>0</v>
      </c>
      <c r="S7442" s="4">
        <f t="shared" si="467"/>
        <v>0</v>
      </c>
    </row>
    <row r="7443" spans="1:19" ht="15.6" x14ac:dyDescent="0.3">
      <c r="A7443" t="s">
        <v>6887</v>
      </c>
      <c r="B7443" s="1">
        <v>42269</v>
      </c>
      <c r="C7443" s="1">
        <v>42275</v>
      </c>
      <c r="D7443">
        <f t="shared" si="464"/>
        <v>2015</v>
      </c>
      <c r="E7443" t="str">
        <f t="shared" si="465"/>
        <v>Sep</v>
      </c>
      <c r="F7443" t="s">
        <v>37</v>
      </c>
      <c r="G7443" t="s">
        <v>2154</v>
      </c>
      <c r="H7443" s="2" t="s">
        <v>22</v>
      </c>
      <c r="I7443" t="s">
        <v>131</v>
      </c>
      <c r="J7443" t="s">
        <v>33</v>
      </c>
      <c r="K7443">
        <v>95123</v>
      </c>
      <c r="L7443" t="s">
        <v>34</v>
      </c>
      <c r="M7443" t="s">
        <v>7050</v>
      </c>
      <c r="N7443" t="s">
        <v>128</v>
      </c>
      <c r="O7443" t="s">
        <v>6816</v>
      </c>
      <c r="P7443" s="4">
        <v>40.68</v>
      </c>
      <c r="Q7443" s="4">
        <v>50</v>
      </c>
      <c r="R7443" s="4">
        <f t="shared" si="466"/>
        <v>-9.32</v>
      </c>
      <c r="S7443" s="4">
        <f t="shared" si="467"/>
        <v>-1.3979999999999999</v>
      </c>
    </row>
    <row r="7444" spans="1:19" ht="15.6" x14ac:dyDescent="0.3">
      <c r="A7444" t="s">
        <v>2381</v>
      </c>
      <c r="B7444" s="1">
        <v>42362</v>
      </c>
      <c r="C7444" s="1">
        <v>42367</v>
      </c>
      <c r="D7444">
        <f t="shared" si="464"/>
        <v>2015</v>
      </c>
      <c r="E7444" t="str">
        <f t="shared" si="465"/>
        <v>Dec</v>
      </c>
      <c r="F7444" t="s">
        <v>37</v>
      </c>
      <c r="G7444" t="s">
        <v>1768</v>
      </c>
      <c r="H7444" s="2" t="s">
        <v>22</v>
      </c>
      <c r="I7444" t="s">
        <v>47</v>
      </c>
      <c r="J7444" t="s">
        <v>33</v>
      </c>
      <c r="K7444">
        <v>90045</v>
      </c>
      <c r="L7444" t="s">
        <v>34</v>
      </c>
      <c r="M7444" t="s">
        <v>7050</v>
      </c>
      <c r="N7444" t="s">
        <v>128</v>
      </c>
      <c r="O7444" t="s">
        <v>6816</v>
      </c>
      <c r="P7444" s="4">
        <v>20.34</v>
      </c>
      <c r="Q7444" s="4">
        <v>100</v>
      </c>
      <c r="R7444" s="4">
        <f t="shared" si="466"/>
        <v>-79.66</v>
      </c>
      <c r="S7444" s="4">
        <f t="shared" si="467"/>
        <v>-11.949</v>
      </c>
    </row>
    <row r="7445" spans="1:19" ht="15.6" x14ac:dyDescent="0.3">
      <c r="A7445" t="s">
        <v>5769</v>
      </c>
      <c r="B7445" s="1">
        <v>43107</v>
      </c>
      <c r="C7445" s="1">
        <v>43109</v>
      </c>
      <c r="D7445">
        <f t="shared" si="464"/>
        <v>2018</v>
      </c>
      <c r="E7445" t="str">
        <f t="shared" si="465"/>
        <v>Jan</v>
      </c>
      <c r="F7445" t="s">
        <v>67</v>
      </c>
      <c r="G7445" t="s">
        <v>2613</v>
      </c>
      <c r="H7445" s="2" t="s">
        <v>22</v>
      </c>
      <c r="I7445" t="s">
        <v>406</v>
      </c>
      <c r="J7445" t="s">
        <v>33</v>
      </c>
      <c r="K7445">
        <v>90805</v>
      </c>
      <c r="L7445" t="s">
        <v>34</v>
      </c>
      <c r="M7445" t="s">
        <v>7050</v>
      </c>
      <c r="N7445" t="s">
        <v>128</v>
      </c>
      <c r="O7445" t="s">
        <v>6816</v>
      </c>
      <c r="P7445" s="4">
        <v>61.02</v>
      </c>
      <c r="Q7445" s="4">
        <v>61.02</v>
      </c>
      <c r="R7445" s="4">
        <f t="shared" si="466"/>
        <v>0</v>
      </c>
      <c r="S7445" s="4">
        <f t="shared" si="467"/>
        <v>0</v>
      </c>
    </row>
    <row r="7446" spans="1:19" x14ac:dyDescent="0.3">
      <c r="A7446" t="s">
        <v>7051</v>
      </c>
      <c r="B7446" s="1">
        <v>43381</v>
      </c>
      <c r="C7446" s="1">
        <v>43387</v>
      </c>
      <c r="D7446">
        <f t="shared" si="464"/>
        <v>2018</v>
      </c>
      <c r="E7446" t="str">
        <f t="shared" si="465"/>
        <v>Oct</v>
      </c>
      <c r="F7446" t="s">
        <v>37</v>
      </c>
      <c r="G7446" t="s">
        <v>2348</v>
      </c>
      <c r="H7446" t="s">
        <v>22</v>
      </c>
      <c r="I7446" t="s">
        <v>39</v>
      </c>
      <c r="J7446" t="s">
        <v>33</v>
      </c>
      <c r="K7446">
        <v>92105</v>
      </c>
      <c r="L7446" t="s">
        <v>34</v>
      </c>
      <c r="M7446" t="s">
        <v>7050</v>
      </c>
      <c r="N7446" t="s">
        <v>128</v>
      </c>
      <c r="O7446" t="s">
        <v>6816</v>
      </c>
      <c r="P7446" s="4">
        <v>40.68</v>
      </c>
      <c r="Q7446" s="4">
        <v>40.68</v>
      </c>
      <c r="R7446" s="4">
        <f t="shared" si="466"/>
        <v>0</v>
      </c>
      <c r="S7446" s="4">
        <f t="shared" si="467"/>
        <v>0</v>
      </c>
    </row>
    <row r="7447" spans="1:19" ht="15.6" x14ac:dyDescent="0.3">
      <c r="A7447" t="s">
        <v>7052</v>
      </c>
      <c r="B7447" s="1">
        <v>42084</v>
      </c>
      <c r="C7447" s="1">
        <v>42088</v>
      </c>
      <c r="D7447">
        <f t="shared" si="464"/>
        <v>2015</v>
      </c>
      <c r="E7447" t="str">
        <f t="shared" si="465"/>
        <v>Mar</v>
      </c>
      <c r="F7447" t="s">
        <v>37</v>
      </c>
      <c r="G7447" t="s">
        <v>2114</v>
      </c>
      <c r="H7447" s="2" t="s">
        <v>22</v>
      </c>
      <c r="I7447" t="s">
        <v>3379</v>
      </c>
      <c r="J7447" t="s">
        <v>83</v>
      </c>
      <c r="K7447">
        <v>28806</v>
      </c>
      <c r="L7447" t="s">
        <v>44</v>
      </c>
      <c r="M7447" t="s">
        <v>7050</v>
      </c>
      <c r="N7447" t="s">
        <v>128</v>
      </c>
      <c r="O7447" t="s">
        <v>6816</v>
      </c>
      <c r="P7447" s="4">
        <v>16.271999999999998</v>
      </c>
      <c r="Q7447" s="4">
        <v>18</v>
      </c>
      <c r="R7447" s="4">
        <f t="shared" si="466"/>
        <v>-1.7280000000000015</v>
      </c>
      <c r="S7447" s="4">
        <f t="shared" si="467"/>
        <v>-0.25920000000000021</v>
      </c>
    </row>
    <row r="7448" spans="1:19" ht="15.6" x14ac:dyDescent="0.3">
      <c r="A7448" t="s">
        <v>3558</v>
      </c>
      <c r="B7448" s="1">
        <v>43422</v>
      </c>
      <c r="C7448" s="1">
        <v>43427</v>
      </c>
      <c r="D7448">
        <f t="shared" si="464"/>
        <v>2018</v>
      </c>
      <c r="E7448" t="str">
        <f t="shared" si="465"/>
        <v>Nov</v>
      </c>
      <c r="F7448" t="s">
        <v>67</v>
      </c>
      <c r="G7448" t="s">
        <v>3139</v>
      </c>
      <c r="H7448" s="2" t="s">
        <v>22</v>
      </c>
      <c r="I7448" t="s">
        <v>1317</v>
      </c>
      <c r="J7448" t="s">
        <v>79</v>
      </c>
      <c r="K7448">
        <v>33023</v>
      </c>
      <c r="L7448" t="s">
        <v>44</v>
      </c>
      <c r="M7448" t="s">
        <v>7050</v>
      </c>
      <c r="N7448" t="s">
        <v>128</v>
      </c>
      <c r="O7448" t="s">
        <v>6816</v>
      </c>
      <c r="P7448" s="4">
        <v>81.36</v>
      </c>
      <c r="Q7448" s="4">
        <v>81.36</v>
      </c>
      <c r="R7448" s="4">
        <f t="shared" si="466"/>
        <v>0</v>
      </c>
      <c r="S7448" s="4">
        <f t="shared" si="467"/>
        <v>0</v>
      </c>
    </row>
    <row r="7449" spans="1:19" ht="15.6" x14ac:dyDescent="0.3">
      <c r="A7449" t="s">
        <v>1202</v>
      </c>
      <c r="B7449" s="1">
        <v>43067</v>
      </c>
      <c r="C7449" s="1">
        <v>43073</v>
      </c>
      <c r="D7449">
        <f t="shared" si="464"/>
        <v>2017</v>
      </c>
      <c r="E7449" t="str">
        <f t="shared" si="465"/>
        <v>Nov</v>
      </c>
      <c r="F7449" t="s">
        <v>37</v>
      </c>
      <c r="G7449" t="s">
        <v>357</v>
      </c>
      <c r="H7449" s="2" t="s">
        <v>22</v>
      </c>
      <c r="I7449" t="s">
        <v>100</v>
      </c>
      <c r="J7449" t="s">
        <v>101</v>
      </c>
      <c r="K7449">
        <v>19140</v>
      </c>
      <c r="L7449" t="s">
        <v>54</v>
      </c>
      <c r="M7449" t="s">
        <v>7050</v>
      </c>
      <c r="N7449" t="s">
        <v>128</v>
      </c>
      <c r="O7449" t="s">
        <v>6816</v>
      </c>
      <c r="P7449" s="4">
        <v>32.543999999999997</v>
      </c>
      <c r="Q7449" s="4">
        <v>32.543999999999997</v>
      </c>
      <c r="R7449" s="4">
        <f t="shared" si="466"/>
        <v>0</v>
      </c>
      <c r="S7449" s="4">
        <f t="shared" si="467"/>
        <v>0</v>
      </c>
    </row>
    <row r="7450" spans="1:19" ht="15.6" x14ac:dyDescent="0.3">
      <c r="A7450" t="s">
        <v>4583</v>
      </c>
      <c r="B7450" s="1">
        <v>43206</v>
      </c>
      <c r="C7450" s="1">
        <v>43212</v>
      </c>
      <c r="D7450">
        <f t="shared" si="464"/>
        <v>2018</v>
      </c>
      <c r="E7450" t="str">
        <f t="shared" si="465"/>
        <v>Apr</v>
      </c>
      <c r="F7450" t="s">
        <v>37</v>
      </c>
      <c r="G7450" t="s">
        <v>709</v>
      </c>
      <c r="H7450" s="2" t="s">
        <v>22</v>
      </c>
      <c r="I7450" t="s">
        <v>113</v>
      </c>
      <c r="J7450" t="s">
        <v>109</v>
      </c>
      <c r="K7450">
        <v>77095</v>
      </c>
      <c r="L7450" t="s">
        <v>25</v>
      </c>
      <c r="M7450" t="s">
        <v>7050</v>
      </c>
      <c r="N7450" t="s">
        <v>128</v>
      </c>
      <c r="O7450" t="s">
        <v>6816</v>
      </c>
      <c r="P7450" s="4">
        <v>32.543999999999997</v>
      </c>
      <c r="Q7450" s="4">
        <v>32.543999999999997</v>
      </c>
      <c r="R7450" s="4">
        <f t="shared" si="466"/>
        <v>0</v>
      </c>
      <c r="S7450" s="4">
        <f t="shared" si="467"/>
        <v>0</v>
      </c>
    </row>
    <row r="7451" spans="1:19" ht="15.6" x14ac:dyDescent="0.3">
      <c r="A7451" t="s">
        <v>3451</v>
      </c>
      <c r="B7451" s="1">
        <v>43243</v>
      </c>
      <c r="C7451" s="1">
        <v>43247</v>
      </c>
      <c r="D7451">
        <f t="shared" si="464"/>
        <v>2018</v>
      </c>
      <c r="E7451" t="str">
        <f t="shared" si="465"/>
        <v>May</v>
      </c>
      <c r="F7451" t="s">
        <v>37</v>
      </c>
      <c r="G7451" t="s">
        <v>583</v>
      </c>
      <c r="H7451" s="2" t="s">
        <v>22</v>
      </c>
      <c r="I7451" t="s">
        <v>113</v>
      </c>
      <c r="J7451" t="s">
        <v>109</v>
      </c>
      <c r="K7451">
        <v>77095</v>
      </c>
      <c r="L7451" t="s">
        <v>25</v>
      </c>
      <c r="M7451" t="s">
        <v>7050</v>
      </c>
      <c r="N7451" t="s">
        <v>128</v>
      </c>
      <c r="O7451" t="s">
        <v>6816</v>
      </c>
      <c r="P7451" s="4">
        <v>48.816000000000003</v>
      </c>
      <c r="Q7451" s="4">
        <v>48.816000000000003</v>
      </c>
      <c r="R7451" s="4">
        <f t="shared" si="466"/>
        <v>0</v>
      </c>
      <c r="S7451" s="4">
        <f t="shared" si="467"/>
        <v>0</v>
      </c>
    </row>
    <row r="7452" spans="1:19" ht="15.6" x14ac:dyDescent="0.3">
      <c r="A7452" t="s">
        <v>1557</v>
      </c>
      <c r="B7452" s="1">
        <v>42070</v>
      </c>
      <c r="C7452" s="1">
        <v>42071</v>
      </c>
      <c r="D7452">
        <f t="shared" si="464"/>
        <v>2015</v>
      </c>
      <c r="E7452" t="str">
        <f t="shared" si="465"/>
        <v>Mar</v>
      </c>
      <c r="F7452" t="s">
        <v>20</v>
      </c>
      <c r="G7452" t="s">
        <v>501</v>
      </c>
      <c r="H7452" s="2" t="s">
        <v>22</v>
      </c>
      <c r="I7452" t="s">
        <v>69</v>
      </c>
      <c r="J7452" t="s">
        <v>70</v>
      </c>
      <c r="K7452">
        <v>98103</v>
      </c>
      <c r="L7452" t="s">
        <v>34</v>
      </c>
      <c r="M7452" t="s">
        <v>7053</v>
      </c>
      <c r="N7452" t="s">
        <v>128</v>
      </c>
      <c r="O7452" t="s">
        <v>6816</v>
      </c>
      <c r="P7452" s="4">
        <v>242.94</v>
      </c>
      <c r="Q7452" s="4">
        <v>50</v>
      </c>
      <c r="R7452" s="4">
        <f t="shared" si="466"/>
        <v>192.94</v>
      </c>
      <c r="S7452" s="4">
        <f t="shared" si="467"/>
        <v>28.940999999999999</v>
      </c>
    </row>
    <row r="7453" spans="1:19" x14ac:dyDescent="0.3">
      <c r="A7453" t="s">
        <v>5427</v>
      </c>
      <c r="B7453" s="1">
        <v>42332</v>
      </c>
      <c r="C7453" s="1">
        <v>42338</v>
      </c>
      <c r="D7453">
        <f t="shared" si="464"/>
        <v>2015</v>
      </c>
      <c r="E7453" t="str">
        <f t="shared" si="465"/>
        <v>Nov</v>
      </c>
      <c r="F7453" t="s">
        <v>37</v>
      </c>
      <c r="G7453" t="s">
        <v>934</v>
      </c>
      <c r="H7453" t="s">
        <v>51</v>
      </c>
      <c r="I7453" t="s">
        <v>69</v>
      </c>
      <c r="J7453" t="s">
        <v>70</v>
      </c>
      <c r="K7453">
        <v>98103</v>
      </c>
      <c r="L7453" t="s">
        <v>34</v>
      </c>
      <c r="M7453" t="s">
        <v>7053</v>
      </c>
      <c r="N7453" t="s">
        <v>128</v>
      </c>
      <c r="O7453" t="s">
        <v>6816</v>
      </c>
      <c r="P7453" s="4">
        <v>485.88</v>
      </c>
      <c r="Q7453" s="4">
        <v>485.88</v>
      </c>
      <c r="R7453" s="4">
        <f t="shared" si="466"/>
        <v>0</v>
      </c>
      <c r="S7453" s="4">
        <f t="shared" si="467"/>
        <v>0</v>
      </c>
    </row>
    <row r="7454" spans="1:19" x14ac:dyDescent="0.3">
      <c r="A7454" t="s">
        <v>514</v>
      </c>
      <c r="B7454" s="1">
        <v>42771</v>
      </c>
      <c r="C7454" s="1">
        <v>42771</v>
      </c>
      <c r="D7454">
        <f t="shared" si="464"/>
        <v>2017</v>
      </c>
      <c r="E7454" t="str">
        <f t="shared" si="465"/>
        <v>Feb</v>
      </c>
      <c r="F7454" t="s">
        <v>30</v>
      </c>
      <c r="G7454" t="s">
        <v>354</v>
      </c>
      <c r="H7454" t="s">
        <v>51</v>
      </c>
      <c r="I7454" t="s">
        <v>515</v>
      </c>
      <c r="J7454" t="s">
        <v>183</v>
      </c>
      <c r="K7454">
        <v>30080</v>
      </c>
      <c r="L7454" t="s">
        <v>44</v>
      </c>
      <c r="M7454" t="s">
        <v>7053</v>
      </c>
      <c r="N7454" t="s">
        <v>128</v>
      </c>
      <c r="O7454" t="s">
        <v>6816</v>
      </c>
      <c r="P7454" s="4">
        <v>80.98</v>
      </c>
      <c r="Q7454" s="4">
        <v>80.98</v>
      </c>
      <c r="R7454" s="4">
        <f t="shared" si="466"/>
        <v>0</v>
      </c>
      <c r="S7454" s="4">
        <f t="shared" si="467"/>
        <v>0</v>
      </c>
    </row>
    <row r="7455" spans="1:19" ht="15.6" x14ac:dyDescent="0.3">
      <c r="A7455" t="s">
        <v>1951</v>
      </c>
      <c r="B7455" s="1">
        <v>42254</v>
      </c>
      <c r="C7455" s="1">
        <v>42260</v>
      </c>
      <c r="D7455">
        <f t="shared" si="464"/>
        <v>2015</v>
      </c>
      <c r="E7455" t="str">
        <f t="shared" si="465"/>
        <v>Sep</v>
      </c>
      <c r="F7455" t="s">
        <v>37</v>
      </c>
      <c r="G7455" t="s">
        <v>1952</v>
      </c>
      <c r="H7455" s="2" t="s">
        <v>22</v>
      </c>
      <c r="I7455" t="s">
        <v>100</v>
      </c>
      <c r="J7455" t="s">
        <v>101</v>
      </c>
      <c r="K7455">
        <v>19134</v>
      </c>
      <c r="L7455" t="s">
        <v>54</v>
      </c>
      <c r="M7455" t="s">
        <v>7053</v>
      </c>
      <c r="N7455" t="s">
        <v>128</v>
      </c>
      <c r="O7455" t="s">
        <v>6816</v>
      </c>
      <c r="P7455" s="4">
        <v>64.784000000000006</v>
      </c>
      <c r="Q7455" s="4">
        <v>64.784000000000006</v>
      </c>
      <c r="R7455" s="4">
        <f t="shared" si="466"/>
        <v>0</v>
      </c>
      <c r="S7455" s="4">
        <f t="shared" si="467"/>
        <v>0</v>
      </c>
    </row>
    <row r="7456" spans="1:19" x14ac:dyDescent="0.3">
      <c r="A7456" t="s">
        <v>7054</v>
      </c>
      <c r="B7456" s="1">
        <v>43408</v>
      </c>
      <c r="C7456" s="1">
        <v>43413</v>
      </c>
      <c r="D7456">
        <f t="shared" si="464"/>
        <v>2018</v>
      </c>
      <c r="E7456" t="str">
        <f t="shared" si="465"/>
        <v>Nov</v>
      </c>
      <c r="F7456" t="s">
        <v>37</v>
      </c>
      <c r="G7456" t="s">
        <v>2892</v>
      </c>
      <c r="H7456" t="s">
        <v>51</v>
      </c>
      <c r="I7456" t="s">
        <v>744</v>
      </c>
      <c r="J7456" t="s">
        <v>233</v>
      </c>
      <c r="K7456">
        <v>43130</v>
      </c>
      <c r="L7456" t="s">
        <v>54</v>
      </c>
      <c r="M7456" t="s">
        <v>7053</v>
      </c>
      <c r="N7456" t="s">
        <v>128</v>
      </c>
      <c r="O7456" t="s">
        <v>6816</v>
      </c>
      <c r="P7456" s="4">
        <v>194.352</v>
      </c>
      <c r="Q7456" s="4">
        <v>194.352</v>
      </c>
      <c r="R7456" s="4">
        <f t="shared" si="466"/>
        <v>0</v>
      </c>
      <c r="S7456" s="4">
        <f t="shared" si="467"/>
        <v>0</v>
      </c>
    </row>
    <row r="7457" spans="1:19" ht="15.6" x14ac:dyDescent="0.3">
      <c r="A7457" t="s">
        <v>5593</v>
      </c>
      <c r="B7457" s="1">
        <v>42686</v>
      </c>
      <c r="C7457" s="1">
        <v>42692</v>
      </c>
      <c r="D7457">
        <f t="shared" si="464"/>
        <v>2016</v>
      </c>
      <c r="E7457" t="str">
        <f t="shared" si="465"/>
        <v>Nov</v>
      </c>
      <c r="F7457" t="s">
        <v>37</v>
      </c>
      <c r="G7457" t="s">
        <v>1794</v>
      </c>
      <c r="H7457" s="2" t="s">
        <v>22</v>
      </c>
      <c r="I7457" t="s">
        <v>113</v>
      </c>
      <c r="J7457" t="s">
        <v>109</v>
      </c>
      <c r="K7457">
        <v>77095</v>
      </c>
      <c r="L7457" t="s">
        <v>25</v>
      </c>
      <c r="M7457" t="s">
        <v>7053</v>
      </c>
      <c r="N7457" t="s">
        <v>128</v>
      </c>
      <c r="O7457" t="s">
        <v>6816</v>
      </c>
      <c r="P7457" s="4">
        <v>64.784000000000006</v>
      </c>
      <c r="Q7457" s="4">
        <v>64.784000000000006</v>
      </c>
      <c r="R7457" s="4">
        <f t="shared" si="466"/>
        <v>0</v>
      </c>
      <c r="S7457" s="4">
        <f t="shared" si="467"/>
        <v>0</v>
      </c>
    </row>
    <row r="7458" spans="1:19" x14ac:dyDescent="0.3">
      <c r="A7458" t="s">
        <v>6283</v>
      </c>
      <c r="B7458" s="1">
        <v>42933</v>
      </c>
      <c r="C7458" s="1">
        <v>42938</v>
      </c>
      <c r="D7458">
        <f t="shared" si="464"/>
        <v>2017</v>
      </c>
      <c r="E7458" t="str">
        <f t="shared" si="465"/>
        <v>Jul</v>
      </c>
      <c r="F7458" t="s">
        <v>37</v>
      </c>
      <c r="G7458" t="s">
        <v>2067</v>
      </c>
      <c r="H7458" t="s">
        <v>51</v>
      </c>
      <c r="I7458" t="s">
        <v>191</v>
      </c>
      <c r="J7458" t="s">
        <v>192</v>
      </c>
      <c r="K7458">
        <v>65807</v>
      </c>
      <c r="L7458" t="s">
        <v>25</v>
      </c>
      <c r="M7458" t="s">
        <v>7053</v>
      </c>
      <c r="N7458" t="s">
        <v>128</v>
      </c>
      <c r="O7458" t="s">
        <v>6816</v>
      </c>
      <c r="P7458" s="4">
        <v>242.94</v>
      </c>
      <c r="Q7458" s="4">
        <v>242.94</v>
      </c>
      <c r="R7458" s="4">
        <f t="shared" si="466"/>
        <v>0</v>
      </c>
      <c r="S7458" s="4">
        <f t="shared" si="467"/>
        <v>0</v>
      </c>
    </row>
    <row r="7459" spans="1:19" ht="15.6" x14ac:dyDescent="0.3">
      <c r="A7459" t="s">
        <v>4637</v>
      </c>
      <c r="B7459" s="1">
        <v>43396</v>
      </c>
      <c r="C7459" s="1">
        <v>43401</v>
      </c>
      <c r="D7459">
        <f t="shared" si="464"/>
        <v>2018</v>
      </c>
      <c r="E7459" t="str">
        <f t="shared" si="465"/>
        <v>Oct</v>
      </c>
      <c r="F7459" t="s">
        <v>37</v>
      </c>
      <c r="G7459" t="s">
        <v>1690</v>
      </c>
      <c r="H7459" s="2" t="s">
        <v>22</v>
      </c>
      <c r="I7459" t="s">
        <v>1207</v>
      </c>
      <c r="J7459" t="s">
        <v>109</v>
      </c>
      <c r="K7459">
        <v>78745</v>
      </c>
      <c r="L7459" t="s">
        <v>25</v>
      </c>
      <c r="M7459" t="s">
        <v>7053</v>
      </c>
      <c r="N7459" t="s">
        <v>128</v>
      </c>
      <c r="O7459" t="s">
        <v>6816</v>
      </c>
      <c r="P7459" s="4">
        <v>259.13600000000002</v>
      </c>
      <c r="Q7459" s="4">
        <v>259.13600000000002</v>
      </c>
      <c r="R7459" s="4">
        <f t="shared" si="466"/>
        <v>0</v>
      </c>
      <c r="S7459" s="4">
        <f t="shared" si="467"/>
        <v>0</v>
      </c>
    </row>
    <row r="7460" spans="1:19" ht="15.6" x14ac:dyDescent="0.3">
      <c r="A7460" t="s">
        <v>682</v>
      </c>
      <c r="B7460" s="1">
        <v>42288</v>
      </c>
      <c r="C7460" s="1">
        <v>42290</v>
      </c>
      <c r="D7460">
        <f t="shared" si="464"/>
        <v>2015</v>
      </c>
      <c r="E7460" t="str">
        <f t="shared" si="465"/>
        <v>Oct</v>
      </c>
      <c r="F7460" t="s">
        <v>20</v>
      </c>
      <c r="G7460" t="s">
        <v>683</v>
      </c>
      <c r="H7460" s="2" t="s">
        <v>22</v>
      </c>
      <c r="I7460" t="s">
        <v>684</v>
      </c>
      <c r="J7460" t="s">
        <v>33</v>
      </c>
      <c r="K7460">
        <v>91104</v>
      </c>
      <c r="L7460" t="s">
        <v>34</v>
      </c>
      <c r="M7460" t="s">
        <v>7055</v>
      </c>
      <c r="N7460" t="s">
        <v>128</v>
      </c>
      <c r="O7460" t="s">
        <v>6816</v>
      </c>
      <c r="P7460" s="4">
        <v>31.92</v>
      </c>
      <c r="Q7460" s="4">
        <v>31.92</v>
      </c>
      <c r="R7460" s="4">
        <f t="shared" si="466"/>
        <v>0</v>
      </c>
      <c r="S7460" s="4">
        <f t="shared" si="467"/>
        <v>0</v>
      </c>
    </row>
    <row r="7461" spans="1:19" ht="15.6" x14ac:dyDescent="0.3">
      <c r="A7461" t="s">
        <v>7056</v>
      </c>
      <c r="B7461" s="1">
        <v>43368</v>
      </c>
      <c r="C7461" s="1">
        <v>43371</v>
      </c>
      <c r="D7461">
        <f t="shared" si="464"/>
        <v>2018</v>
      </c>
      <c r="E7461" t="str">
        <f t="shared" si="465"/>
        <v>Sep</v>
      </c>
      <c r="F7461" t="s">
        <v>20</v>
      </c>
      <c r="G7461" t="s">
        <v>1587</v>
      </c>
      <c r="H7461" s="2" t="s">
        <v>22</v>
      </c>
      <c r="I7461" t="s">
        <v>1961</v>
      </c>
      <c r="J7461" t="s">
        <v>1962</v>
      </c>
      <c r="K7461">
        <v>59601</v>
      </c>
      <c r="L7461" t="s">
        <v>34</v>
      </c>
      <c r="M7461" t="s">
        <v>7055</v>
      </c>
      <c r="N7461" t="s">
        <v>128</v>
      </c>
      <c r="O7461" t="s">
        <v>6816</v>
      </c>
      <c r="P7461" s="4">
        <v>39.9</v>
      </c>
      <c r="Q7461" s="4">
        <v>39.9</v>
      </c>
      <c r="R7461" s="4">
        <f t="shared" si="466"/>
        <v>0</v>
      </c>
      <c r="S7461" s="4">
        <f t="shared" si="467"/>
        <v>0</v>
      </c>
    </row>
    <row r="7462" spans="1:19" x14ac:dyDescent="0.3">
      <c r="A7462" t="s">
        <v>98</v>
      </c>
      <c r="B7462" s="1">
        <v>42598</v>
      </c>
      <c r="C7462" s="1">
        <v>42602</v>
      </c>
      <c r="D7462">
        <f t="shared" si="464"/>
        <v>2016</v>
      </c>
      <c r="E7462" t="str">
        <f t="shared" si="465"/>
        <v>Aug</v>
      </c>
      <c r="F7462" t="s">
        <v>37</v>
      </c>
      <c r="G7462" t="s">
        <v>99</v>
      </c>
      <c r="H7462" t="s">
        <v>51</v>
      </c>
      <c r="I7462" t="s">
        <v>100</v>
      </c>
      <c r="J7462" t="s">
        <v>101</v>
      </c>
      <c r="K7462">
        <v>19120</v>
      </c>
      <c r="L7462" t="s">
        <v>54</v>
      </c>
      <c r="M7462" t="s">
        <v>7055</v>
      </c>
      <c r="N7462" t="s">
        <v>128</v>
      </c>
      <c r="O7462" t="s">
        <v>6816</v>
      </c>
      <c r="P7462" s="4">
        <v>44.688000000000002</v>
      </c>
      <c r="Q7462" s="4">
        <v>44.688000000000002</v>
      </c>
      <c r="R7462" s="4">
        <f t="shared" si="466"/>
        <v>0</v>
      </c>
      <c r="S7462" s="4">
        <f t="shared" si="467"/>
        <v>0</v>
      </c>
    </row>
    <row r="7463" spans="1:19" ht="15.6" x14ac:dyDescent="0.3">
      <c r="A7463" t="s">
        <v>5256</v>
      </c>
      <c r="B7463" s="1">
        <v>43339</v>
      </c>
      <c r="C7463" s="1">
        <v>43342</v>
      </c>
      <c r="D7463">
        <f t="shared" si="464"/>
        <v>2018</v>
      </c>
      <c r="E7463" t="str">
        <f t="shared" si="465"/>
        <v>Aug</v>
      </c>
      <c r="F7463" t="s">
        <v>20</v>
      </c>
      <c r="G7463" t="s">
        <v>1796</v>
      </c>
      <c r="H7463" s="2" t="s">
        <v>22</v>
      </c>
      <c r="I7463" t="s">
        <v>61</v>
      </c>
      <c r="J7463" t="s">
        <v>62</v>
      </c>
      <c r="K7463">
        <v>10024</v>
      </c>
      <c r="L7463" t="s">
        <v>54</v>
      </c>
      <c r="M7463" t="s">
        <v>7055</v>
      </c>
      <c r="N7463" t="s">
        <v>128</v>
      </c>
      <c r="O7463" t="s">
        <v>6816</v>
      </c>
      <c r="P7463" s="4">
        <v>63.84</v>
      </c>
      <c r="Q7463" s="4">
        <v>63.84</v>
      </c>
      <c r="R7463" s="4">
        <f t="shared" si="466"/>
        <v>0</v>
      </c>
      <c r="S7463" s="4">
        <f t="shared" si="467"/>
        <v>0</v>
      </c>
    </row>
    <row r="7464" spans="1:19" ht="15.6" x14ac:dyDescent="0.3">
      <c r="A7464" t="s">
        <v>2889</v>
      </c>
      <c r="B7464" s="1">
        <v>43442</v>
      </c>
      <c r="C7464" s="1">
        <v>43444</v>
      </c>
      <c r="D7464">
        <f t="shared" si="464"/>
        <v>2018</v>
      </c>
      <c r="E7464" t="str">
        <f t="shared" si="465"/>
        <v>Dec</v>
      </c>
      <c r="F7464" t="s">
        <v>67</v>
      </c>
      <c r="G7464" t="s">
        <v>2016</v>
      </c>
      <c r="H7464" s="2" t="s">
        <v>22</v>
      </c>
      <c r="I7464" t="s">
        <v>61</v>
      </c>
      <c r="J7464" t="s">
        <v>62</v>
      </c>
      <c r="K7464">
        <v>10035</v>
      </c>
      <c r="L7464" t="s">
        <v>54</v>
      </c>
      <c r="M7464" t="s">
        <v>7055</v>
      </c>
      <c r="N7464" t="s">
        <v>128</v>
      </c>
      <c r="O7464" t="s">
        <v>6816</v>
      </c>
      <c r="P7464" s="4">
        <v>31.92</v>
      </c>
      <c r="Q7464" s="4">
        <v>31.92</v>
      </c>
      <c r="R7464" s="4">
        <f t="shared" si="466"/>
        <v>0</v>
      </c>
      <c r="S7464" s="4">
        <f t="shared" si="467"/>
        <v>0</v>
      </c>
    </row>
    <row r="7465" spans="1:19" ht="15.6" x14ac:dyDescent="0.3">
      <c r="A7465" t="s">
        <v>7057</v>
      </c>
      <c r="B7465" s="1">
        <v>43183</v>
      </c>
      <c r="C7465" s="1">
        <v>43184</v>
      </c>
      <c r="D7465">
        <f t="shared" si="464"/>
        <v>2018</v>
      </c>
      <c r="E7465" t="str">
        <f t="shared" si="465"/>
        <v>Mar</v>
      </c>
      <c r="F7465" t="s">
        <v>30</v>
      </c>
      <c r="G7465" t="s">
        <v>1352</v>
      </c>
      <c r="H7465" s="2" t="s">
        <v>22</v>
      </c>
      <c r="I7465" t="s">
        <v>5209</v>
      </c>
      <c r="J7465" t="s">
        <v>109</v>
      </c>
      <c r="K7465">
        <v>77705</v>
      </c>
      <c r="L7465" t="s">
        <v>25</v>
      </c>
      <c r="M7465" t="s">
        <v>7055</v>
      </c>
      <c r="N7465" t="s">
        <v>128</v>
      </c>
      <c r="O7465" t="s">
        <v>6816</v>
      </c>
      <c r="P7465" s="4">
        <v>12.768000000000001</v>
      </c>
      <c r="Q7465" s="4">
        <v>12.768000000000001</v>
      </c>
      <c r="R7465" s="4">
        <f t="shared" si="466"/>
        <v>0</v>
      </c>
      <c r="S7465" s="4">
        <f t="shared" si="467"/>
        <v>0</v>
      </c>
    </row>
    <row r="7466" spans="1:19" ht="15.6" x14ac:dyDescent="0.3">
      <c r="A7466" t="s">
        <v>4047</v>
      </c>
      <c r="B7466" s="1">
        <v>42289</v>
      </c>
      <c r="C7466" s="1">
        <v>42293</v>
      </c>
      <c r="D7466">
        <f t="shared" si="464"/>
        <v>2015</v>
      </c>
      <c r="E7466" t="str">
        <f t="shared" si="465"/>
        <v>Oct</v>
      </c>
      <c r="F7466" t="s">
        <v>37</v>
      </c>
      <c r="G7466" t="s">
        <v>138</v>
      </c>
      <c r="H7466" s="2" t="s">
        <v>22</v>
      </c>
      <c r="I7466" t="s">
        <v>32</v>
      </c>
      <c r="J7466" t="s">
        <v>33</v>
      </c>
      <c r="K7466">
        <v>94122</v>
      </c>
      <c r="L7466" t="s">
        <v>34</v>
      </c>
      <c r="M7466" t="s">
        <v>7058</v>
      </c>
      <c r="N7466" t="s">
        <v>128</v>
      </c>
      <c r="O7466" t="s">
        <v>6816</v>
      </c>
      <c r="P7466" s="4">
        <v>21.39</v>
      </c>
      <c r="Q7466" s="4">
        <v>18</v>
      </c>
      <c r="R7466" s="4">
        <f t="shared" si="466"/>
        <v>3.3900000000000006</v>
      </c>
      <c r="S7466" s="4">
        <f t="shared" si="467"/>
        <v>0.50850000000000006</v>
      </c>
    </row>
    <row r="7467" spans="1:19" ht="15.6" x14ac:dyDescent="0.3">
      <c r="A7467" t="s">
        <v>5483</v>
      </c>
      <c r="B7467" s="1">
        <v>42639</v>
      </c>
      <c r="C7467" s="1">
        <v>42644</v>
      </c>
      <c r="D7467">
        <f t="shared" si="464"/>
        <v>2016</v>
      </c>
      <c r="E7467" t="str">
        <f t="shared" si="465"/>
        <v>Sep</v>
      </c>
      <c r="F7467" t="s">
        <v>37</v>
      </c>
      <c r="G7467" t="s">
        <v>4370</v>
      </c>
      <c r="H7467" s="2" t="s">
        <v>22</v>
      </c>
      <c r="I7467" t="s">
        <v>39</v>
      </c>
      <c r="J7467" t="s">
        <v>33</v>
      </c>
      <c r="K7467">
        <v>92037</v>
      </c>
      <c r="L7467" t="s">
        <v>34</v>
      </c>
      <c r="M7467" t="s">
        <v>7058</v>
      </c>
      <c r="N7467" t="s">
        <v>128</v>
      </c>
      <c r="O7467" t="s">
        <v>6816</v>
      </c>
      <c r="P7467" s="4">
        <v>64.17</v>
      </c>
      <c r="Q7467" s="4">
        <v>100</v>
      </c>
      <c r="R7467" s="4">
        <f t="shared" si="466"/>
        <v>-35.83</v>
      </c>
      <c r="S7467" s="4">
        <f t="shared" si="467"/>
        <v>-5.3744999999999994</v>
      </c>
    </row>
    <row r="7468" spans="1:19" x14ac:dyDescent="0.3">
      <c r="A7468" t="s">
        <v>942</v>
      </c>
      <c r="B7468" s="1">
        <v>43262</v>
      </c>
      <c r="C7468" s="1">
        <v>43263</v>
      </c>
      <c r="D7468">
        <f t="shared" si="464"/>
        <v>2018</v>
      </c>
      <c r="E7468" t="str">
        <f t="shared" si="465"/>
        <v>Jun</v>
      </c>
      <c r="F7468" t="s">
        <v>20</v>
      </c>
      <c r="G7468" t="s">
        <v>655</v>
      </c>
      <c r="H7468" t="s">
        <v>22</v>
      </c>
      <c r="I7468" t="s">
        <v>65</v>
      </c>
      <c r="J7468" t="s">
        <v>178</v>
      </c>
      <c r="K7468">
        <v>85345</v>
      </c>
      <c r="L7468" t="s">
        <v>34</v>
      </c>
      <c r="M7468" t="s">
        <v>7058</v>
      </c>
      <c r="N7468" t="s">
        <v>128</v>
      </c>
      <c r="O7468" t="s">
        <v>6816</v>
      </c>
      <c r="P7468" s="4">
        <v>68.447999999999993</v>
      </c>
      <c r="Q7468" s="4">
        <v>100</v>
      </c>
      <c r="R7468" s="4">
        <f t="shared" si="466"/>
        <v>-31.552000000000007</v>
      </c>
      <c r="S7468" s="4">
        <f t="shared" si="467"/>
        <v>-4.732800000000001</v>
      </c>
    </row>
    <row r="7469" spans="1:19" ht="15.6" x14ac:dyDescent="0.3">
      <c r="A7469" t="s">
        <v>1120</v>
      </c>
      <c r="B7469" s="1">
        <v>43343</v>
      </c>
      <c r="C7469" s="1">
        <v>43345</v>
      </c>
      <c r="D7469">
        <f t="shared" si="464"/>
        <v>2018</v>
      </c>
      <c r="E7469" t="str">
        <f t="shared" si="465"/>
        <v>Aug</v>
      </c>
      <c r="F7469" t="s">
        <v>67</v>
      </c>
      <c r="G7469" t="s">
        <v>1051</v>
      </c>
      <c r="H7469" s="2" t="s">
        <v>22</v>
      </c>
      <c r="I7469" t="s">
        <v>1121</v>
      </c>
      <c r="J7469" t="s">
        <v>70</v>
      </c>
      <c r="K7469">
        <v>99207</v>
      </c>
      <c r="L7469" t="s">
        <v>34</v>
      </c>
      <c r="M7469" t="s">
        <v>7058</v>
      </c>
      <c r="N7469" t="s">
        <v>128</v>
      </c>
      <c r="O7469" t="s">
        <v>6816</v>
      </c>
      <c r="P7469" s="4">
        <v>149.72999999999999</v>
      </c>
      <c r="Q7469" s="4">
        <v>149.72999999999999</v>
      </c>
      <c r="R7469" s="4">
        <f t="shared" si="466"/>
        <v>0</v>
      </c>
      <c r="S7469" s="4">
        <f t="shared" si="467"/>
        <v>0</v>
      </c>
    </row>
    <row r="7470" spans="1:19" x14ac:dyDescent="0.3">
      <c r="A7470" t="s">
        <v>7059</v>
      </c>
      <c r="B7470" s="1">
        <v>43000</v>
      </c>
      <c r="C7470" s="1">
        <v>43003</v>
      </c>
      <c r="D7470">
        <f t="shared" si="464"/>
        <v>2017</v>
      </c>
      <c r="E7470" t="str">
        <f t="shared" si="465"/>
        <v>Sep</v>
      </c>
      <c r="F7470" t="s">
        <v>20</v>
      </c>
      <c r="G7470" t="s">
        <v>2111</v>
      </c>
      <c r="H7470" t="s">
        <v>51</v>
      </c>
      <c r="I7470" t="s">
        <v>61</v>
      </c>
      <c r="J7470" t="s">
        <v>62</v>
      </c>
      <c r="K7470">
        <v>10035</v>
      </c>
      <c r="L7470" t="s">
        <v>54</v>
      </c>
      <c r="M7470" t="s">
        <v>7058</v>
      </c>
      <c r="N7470" t="s">
        <v>128</v>
      </c>
      <c r="O7470" t="s">
        <v>6816</v>
      </c>
      <c r="P7470" s="4">
        <v>128.34</v>
      </c>
      <c r="Q7470" s="4">
        <v>128.34</v>
      </c>
      <c r="R7470" s="4">
        <f t="shared" si="466"/>
        <v>0</v>
      </c>
      <c r="S7470" s="4">
        <f t="shared" si="467"/>
        <v>0</v>
      </c>
    </row>
    <row r="7471" spans="1:19" ht="15.6" x14ac:dyDescent="0.3">
      <c r="A7471" t="s">
        <v>2189</v>
      </c>
      <c r="B7471" s="1">
        <v>43210</v>
      </c>
      <c r="C7471" s="1">
        <v>43213</v>
      </c>
      <c r="D7471">
        <f t="shared" si="464"/>
        <v>2018</v>
      </c>
      <c r="E7471" t="str">
        <f t="shared" si="465"/>
        <v>Apr</v>
      </c>
      <c r="F7471" t="s">
        <v>20</v>
      </c>
      <c r="G7471" t="s">
        <v>298</v>
      </c>
      <c r="H7471" s="2" t="s">
        <v>22</v>
      </c>
      <c r="I7471" t="s">
        <v>100</v>
      </c>
      <c r="J7471" t="s">
        <v>101</v>
      </c>
      <c r="K7471">
        <v>19120</v>
      </c>
      <c r="L7471" t="s">
        <v>54</v>
      </c>
      <c r="M7471" t="s">
        <v>7058</v>
      </c>
      <c r="N7471" t="s">
        <v>128</v>
      </c>
      <c r="O7471" t="s">
        <v>6816</v>
      </c>
      <c r="P7471" s="4">
        <v>51.335999999999999</v>
      </c>
      <c r="Q7471" s="4">
        <v>51.335999999999999</v>
      </c>
      <c r="R7471" s="4">
        <f t="shared" si="466"/>
        <v>0</v>
      </c>
      <c r="S7471" s="4">
        <f t="shared" si="467"/>
        <v>0</v>
      </c>
    </row>
    <row r="7472" spans="1:19" ht="15.6" x14ac:dyDescent="0.3">
      <c r="A7472" t="s">
        <v>3704</v>
      </c>
      <c r="B7472" s="1">
        <v>42255</v>
      </c>
      <c r="C7472" s="1">
        <v>42261</v>
      </c>
      <c r="D7472">
        <f t="shared" si="464"/>
        <v>2015</v>
      </c>
      <c r="E7472" t="str">
        <f t="shared" si="465"/>
        <v>Sep</v>
      </c>
      <c r="F7472" t="s">
        <v>37</v>
      </c>
      <c r="G7472" t="s">
        <v>64</v>
      </c>
      <c r="H7472" s="2" t="s">
        <v>22</v>
      </c>
      <c r="I7472" t="s">
        <v>32</v>
      </c>
      <c r="J7472" t="s">
        <v>33</v>
      </c>
      <c r="K7472">
        <v>94110</v>
      </c>
      <c r="L7472" t="s">
        <v>34</v>
      </c>
      <c r="M7472" t="s">
        <v>7060</v>
      </c>
      <c r="N7472" t="s">
        <v>128</v>
      </c>
      <c r="O7472" t="s">
        <v>6816</v>
      </c>
      <c r="P7472" s="4">
        <v>14.97</v>
      </c>
      <c r="Q7472" s="4">
        <v>18</v>
      </c>
      <c r="R7472" s="4">
        <f t="shared" si="466"/>
        <v>-3.0299999999999994</v>
      </c>
      <c r="S7472" s="4">
        <f t="shared" si="467"/>
        <v>-0.4544999999999999</v>
      </c>
    </row>
    <row r="7473" spans="1:19" ht="15.6" x14ac:dyDescent="0.3">
      <c r="A7473" t="s">
        <v>6001</v>
      </c>
      <c r="B7473" s="1">
        <v>42512</v>
      </c>
      <c r="C7473" s="1">
        <v>42516</v>
      </c>
      <c r="D7473">
        <f t="shared" si="464"/>
        <v>2016</v>
      </c>
      <c r="E7473" t="str">
        <f t="shared" si="465"/>
        <v>May</v>
      </c>
      <c r="F7473" t="s">
        <v>37</v>
      </c>
      <c r="G7473" t="s">
        <v>290</v>
      </c>
      <c r="H7473" s="2" t="s">
        <v>22</v>
      </c>
      <c r="I7473" t="s">
        <v>47</v>
      </c>
      <c r="J7473" t="s">
        <v>33</v>
      </c>
      <c r="K7473">
        <v>90045</v>
      </c>
      <c r="L7473" t="s">
        <v>34</v>
      </c>
      <c r="M7473" t="s">
        <v>7060</v>
      </c>
      <c r="N7473" t="s">
        <v>128</v>
      </c>
      <c r="O7473" t="s">
        <v>6816</v>
      </c>
      <c r="P7473" s="4">
        <v>104.79</v>
      </c>
      <c r="Q7473" s="4">
        <v>104.79</v>
      </c>
      <c r="R7473" s="4">
        <f t="shared" si="466"/>
        <v>0</v>
      </c>
      <c r="S7473" s="4">
        <f t="shared" si="467"/>
        <v>0</v>
      </c>
    </row>
    <row r="7474" spans="1:19" ht="15.6" x14ac:dyDescent="0.3">
      <c r="A7474" t="s">
        <v>7061</v>
      </c>
      <c r="B7474" s="1">
        <v>42439</v>
      </c>
      <c r="C7474" s="1">
        <v>42439</v>
      </c>
      <c r="D7474">
        <f t="shared" si="464"/>
        <v>2016</v>
      </c>
      <c r="E7474" t="str">
        <f t="shared" si="465"/>
        <v>Mar</v>
      </c>
      <c r="F7474" t="s">
        <v>30</v>
      </c>
      <c r="G7474" t="s">
        <v>866</v>
      </c>
      <c r="H7474" s="2" t="s">
        <v>22</v>
      </c>
      <c r="I7474" t="s">
        <v>717</v>
      </c>
      <c r="J7474" t="s">
        <v>140</v>
      </c>
      <c r="K7474">
        <v>20735</v>
      </c>
      <c r="L7474" t="s">
        <v>54</v>
      </c>
      <c r="M7474" t="s">
        <v>7060</v>
      </c>
      <c r="N7474" t="s">
        <v>128</v>
      </c>
      <c r="O7474" t="s">
        <v>6816</v>
      </c>
      <c r="P7474" s="4">
        <v>89.82</v>
      </c>
      <c r="Q7474" s="4">
        <v>89.82</v>
      </c>
      <c r="R7474" s="4">
        <f t="shared" si="466"/>
        <v>0</v>
      </c>
      <c r="S7474" s="4">
        <f t="shared" si="467"/>
        <v>0</v>
      </c>
    </row>
    <row r="7475" spans="1:19" x14ac:dyDescent="0.3">
      <c r="A7475" t="s">
        <v>307</v>
      </c>
      <c r="B7475" s="1">
        <v>43029</v>
      </c>
      <c r="C7475" s="1">
        <v>43029</v>
      </c>
      <c r="D7475">
        <f t="shared" si="464"/>
        <v>2017</v>
      </c>
      <c r="E7475" t="str">
        <f t="shared" si="465"/>
        <v>Oct</v>
      </c>
      <c r="F7475" t="s">
        <v>30</v>
      </c>
      <c r="G7475" t="s">
        <v>308</v>
      </c>
      <c r="H7475" t="s">
        <v>51</v>
      </c>
      <c r="I7475" t="s">
        <v>309</v>
      </c>
      <c r="J7475" t="s">
        <v>310</v>
      </c>
      <c r="K7475">
        <v>6040</v>
      </c>
      <c r="L7475" t="s">
        <v>54</v>
      </c>
      <c r="M7475" t="s">
        <v>7060</v>
      </c>
      <c r="N7475" t="s">
        <v>128</v>
      </c>
      <c r="O7475" t="s">
        <v>6816</v>
      </c>
      <c r="P7475" s="4">
        <v>104.79</v>
      </c>
      <c r="Q7475" s="4">
        <v>104.79</v>
      </c>
      <c r="R7475" s="4">
        <f t="shared" si="466"/>
        <v>0</v>
      </c>
      <c r="S7475" s="4">
        <f t="shared" si="467"/>
        <v>0</v>
      </c>
    </row>
    <row r="7476" spans="1:19" x14ac:dyDescent="0.3">
      <c r="A7476" t="s">
        <v>7062</v>
      </c>
      <c r="B7476" s="1">
        <v>42847</v>
      </c>
      <c r="C7476" s="1">
        <v>42852</v>
      </c>
      <c r="D7476">
        <f t="shared" si="464"/>
        <v>2017</v>
      </c>
      <c r="E7476" t="str">
        <f t="shared" si="465"/>
        <v>Apr</v>
      </c>
      <c r="F7476" t="s">
        <v>37</v>
      </c>
      <c r="G7476" t="s">
        <v>1548</v>
      </c>
      <c r="H7476" t="s">
        <v>51</v>
      </c>
      <c r="I7476" t="s">
        <v>293</v>
      </c>
      <c r="J7476" t="s">
        <v>24</v>
      </c>
      <c r="K7476">
        <v>60505</v>
      </c>
      <c r="L7476" t="s">
        <v>25</v>
      </c>
      <c r="M7476" t="s">
        <v>7060</v>
      </c>
      <c r="N7476" t="s">
        <v>128</v>
      </c>
      <c r="O7476" t="s">
        <v>6816</v>
      </c>
      <c r="P7476" s="4">
        <v>23.952000000000002</v>
      </c>
      <c r="Q7476" s="4">
        <v>23.952000000000002</v>
      </c>
      <c r="R7476" s="4">
        <f t="shared" si="466"/>
        <v>0</v>
      </c>
      <c r="S7476" s="4">
        <f t="shared" si="467"/>
        <v>0</v>
      </c>
    </row>
    <row r="7477" spans="1:19" ht="15.6" x14ac:dyDescent="0.3">
      <c r="A7477" t="s">
        <v>5928</v>
      </c>
      <c r="B7477" s="1">
        <v>42970</v>
      </c>
      <c r="C7477" s="1">
        <v>42976</v>
      </c>
      <c r="D7477">
        <f t="shared" si="464"/>
        <v>2017</v>
      </c>
      <c r="E7477" t="str">
        <f t="shared" si="465"/>
        <v>Aug</v>
      </c>
      <c r="F7477" t="s">
        <v>37</v>
      </c>
      <c r="G7477" t="s">
        <v>373</v>
      </c>
      <c r="H7477" s="2" t="s">
        <v>22</v>
      </c>
      <c r="I7477" t="s">
        <v>5929</v>
      </c>
      <c r="J7477" t="s">
        <v>148</v>
      </c>
      <c r="K7477">
        <v>53081</v>
      </c>
      <c r="L7477" t="s">
        <v>25</v>
      </c>
      <c r="M7477" t="s">
        <v>7060</v>
      </c>
      <c r="N7477" t="s">
        <v>128</v>
      </c>
      <c r="O7477" t="s">
        <v>6816</v>
      </c>
      <c r="P7477" s="4">
        <v>14.97</v>
      </c>
      <c r="Q7477" s="4">
        <v>18</v>
      </c>
      <c r="R7477" s="4">
        <f t="shared" si="466"/>
        <v>-3.0299999999999994</v>
      </c>
      <c r="S7477" s="4">
        <f t="shared" si="467"/>
        <v>-0.4544999999999999</v>
      </c>
    </row>
    <row r="7478" spans="1:19" ht="15.6" x14ac:dyDescent="0.3">
      <c r="A7478" t="s">
        <v>2745</v>
      </c>
      <c r="B7478" s="1">
        <v>42176</v>
      </c>
      <c r="C7478" s="1">
        <v>42178</v>
      </c>
      <c r="D7478">
        <f t="shared" si="464"/>
        <v>2015</v>
      </c>
      <c r="E7478" t="str">
        <f t="shared" si="465"/>
        <v>Jun</v>
      </c>
      <c r="F7478" t="s">
        <v>67</v>
      </c>
      <c r="G7478" t="s">
        <v>659</v>
      </c>
      <c r="H7478" s="2" t="s">
        <v>22</v>
      </c>
      <c r="I7478" t="s">
        <v>157</v>
      </c>
      <c r="J7478" t="s">
        <v>158</v>
      </c>
      <c r="K7478">
        <v>22980</v>
      </c>
      <c r="L7478" t="s">
        <v>44</v>
      </c>
      <c r="M7478" t="s">
        <v>7063</v>
      </c>
      <c r="N7478" t="s">
        <v>128</v>
      </c>
      <c r="O7478" t="s">
        <v>6816</v>
      </c>
      <c r="P7478" s="4">
        <v>36.840000000000003</v>
      </c>
      <c r="Q7478" s="4">
        <v>36.840000000000003</v>
      </c>
      <c r="R7478" s="4">
        <f t="shared" si="466"/>
        <v>0</v>
      </c>
      <c r="S7478" s="4">
        <f t="shared" si="467"/>
        <v>0</v>
      </c>
    </row>
    <row r="7479" spans="1:19" ht="15.6" x14ac:dyDescent="0.3">
      <c r="A7479" t="s">
        <v>7064</v>
      </c>
      <c r="B7479" s="1">
        <v>42343</v>
      </c>
      <c r="C7479" s="1">
        <v>42350</v>
      </c>
      <c r="D7479">
        <f t="shared" si="464"/>
        <v>2015</v>
      </c>
      <c r="E7479" t="str">
        <f t="shared" si="465"/>
        <v>Dec</v>
      </c>
      <c r="F7479" t="s">
        <v>37</v>
      </c>
      <c r="G7479" t="s">
        <v>1460</v>
      </c>
      <c r="H7479" s="2" t="s">
        <v>22</v>
      </c>
      <c r="I7479" t="s">
        <v>2065</v>
      </c>
      <c r="J7479" t="s">
        <v>158</v>
      </c>
      <c r="K7479">
        <v>22304</v>
      </c>
      <c r="L7479" t="s">
        <v>44</v>
      </c>
      <c r="M7479" t="s">
        <v>7063</v>
      </c>
      <c r="N7479" t="s">
        <v>128</v>
      </c>
      <c r="O7479" t="s">
        <v>6816</v>
      </c>
      <c r="P7479" s="4">
        <v>24.56</v>
      </c>
      <c r="Q7479" s="4">
        <v>24.56</v>
      </c>
      <c r="R7479" s="4">
        <f t="shared" si="466"/>
        <v>0</v>
      </c>
      <c r="S7479" s="4">
        <f t="shared" si="467"/>
        <v>0</v>
      </c>
    </row>
    <row r="7480" spans="1:19" ht="15.6" x14ac:dyDescent="0.3">
      <c r="A7480" t="s">
        <v>696</v>
      </c>
      <c r="B7480" s="1">
        <v>42634</v>
      </c>
      <c r="C7480" s="1">
        <v>42639</v>
      </c>
      <c r="D7480">
        <f t="shared" si="464"/>
        <v>2016</v>
      </c>
      <c r="E7480" t="str">
        <f t="shared" si="465"/>
        <v>Sep</v>
      </c>
      <c r="F7480" t="s">
        <v>37</v>
      </c>
      <c r="G7480" t="s">
        <v>697</v>
      </c>
      <c r="H7480" s="2" t="s">
        <v>22</v>
      </c>
      <c r="I7480" t="s">
        <v>139</v>
      </c>
      <c r="J7480" t="s">
        <v>698</v>
      </c>
      <c r="K7480">
        <v>29203</v>
      </c>
      <c r="L7480" t="s">
        <v>44</v>
      </c>
      <c r="M7480" t="s">
        <v>7063</v>
      </c>
      <c r="N7480" t="s">
        <v>128</v>
      </c>
      <c r="O7480" t="s">
        <v>6816</v>
      </c>
      <c r="P7480" s="4">
        <v>85.96</v>
      </c>
      <c r="Q7480" s="4">
        <v>85.96</v>
      </c>
      <c r="R7480" s="4">
        <f t="shared" si="466"/>
        <v>0</v>
      </c>
      <c r="S7480" s="4">
        <f t="shared" si="467"/>
        <v>0</v>
      </c>
    </row>
    <row r="7481" spans="1:19" ht="15.6" x14ac:dyDescent="0.3">
      <c r="A7481" t="s">
        <v>6246</v>
      </c>
      <c r="B7481" s="1">
        <v>43425</v>
      </c>
      <c r="C7481" s="1">
        <v>43428</v>
      </c>
      <c r="D7481">
        <f t="shared" si="464"/>
        <v>2018</v>
      </c>
      <c r="E7481" t="str">
        <f t="shared" si="465"/>
        <v>Nov</v>
      </c>
      <c r="F7481" t="s">
        <v>20</v>
      </c>
      <c r="G7481" t="s">
        <v>3105</v>
      </c>
      <c r="H7481" s="2" t="s">
        <v>22</v>
      </c>
      <c r="I7481" t="s">
        <v>100</v>
      </c>
      <c r="J7481" t="s">
        <v>101</v>
      </c>
      <c r="K7481">
        <v>19143</v>
      </c>
      <c r="L7481" t="s">
        <v>54</v>
      </c>
      <c r="M7481" t="s">
        <v>7063</v>
      </c>
      <c r="N7481" t="s">
        <v>128</v>
      </c>
      <c r="O7481" t="s">
        <v>6816</v>
      </c>
      <c r="P7481" s="4">
        <v>39.295999999999999</v>
      </c>
      <c r="Q7481" s="4">
        <v>39.295999999999999</v>
      </c>
      <c r="R7481" s="4">
        <f t="shared" si="466"/>
        <v>0</v>
      </c>
      <c r="S7481" s="4">
        <f t="shared" si="467"/>
        <v>0</v>
      </c>
    </row>
    <row r="7482" spans="1:19" ht="15.6" x14ac:dyDescent="0.3">
      <c r="A7482" t="s">
        <v>7065</v>
      </c>
      <c r="B7482" s="1">
        <v>42367</v>
      </c>
      <c r="C7482" s="1">
        <v>42371</v>
      </c>
      <c r="D7482">
        <f t="shared" si="464"/>
        <v>2015</v>
      </c>
      <c r="E7482" t="str">
        <f t="shared" si="465"/>
        <v>Dec</v>
      </c>
      <c r="F7482" t="s">
        <v>37</v>
      </c>
      <c r="G7482" t="s">
        <v>482</v>
      </c>
      <c r="H7482" s="2" t="s">
        <v>22</v>
      </c>
      <c r="I7482" t="s">
        <v>7066</v>
      </c>
      <c r="J7482" t="s">
        <v>807</v>
      </c>
      <c r="K7482">
        <v>55016</v>
      </c>
      <c r="L7482" t="s">
        <v>25</v>
      </c>
      <c r="M7482" t="s">
        <v>7063</v>
      </c>
      <c r="N7482" t="s">
        <v>128</v>
      </c>
      <c r="O7482" t="s">
        <v>6816</v>
      </c>
      <c r="P7482" s="4">
        <v>24.56</v>
      </c>
      <c r="Q7482" s="4">
        <v>24.56</v>
      </c>
      <c r="R7482" s="4">
        <f t="shared" si="466"/>
        <v>0</v>
      </c>
      <c r="S7482" s="4">
        <f t="shared" si="467"/>
        <v>0</v>
      </c>
    </row>
    <row r="7483" spans="1:19" ht="15.6" x14ac:dyDescent="0.3">
      <c r="A7483" t="s">
        <v>7067</v>
      </c>
      <c r="B7483" s="1">
        <v>42533</v>
      </c>
      <c r="C7483" s="1">
        <v>42537</v>
      </c>
      <c r="D7483">
        <f t="shared" si="464"/>
        <v>2016</v>
      </c>
      <c r="E7483" t="str">
        <f t="shared" si="465"/>
        <v>Jun</v>
      </c>
      <c r="F7483" t="s">
        <v>37</v>
      </c>
      <c r="G7483" t="s">
        <v>2111</v>
      </c>
      <c r="H7483" s="2" t="s">
        <v>22</v>
      </c>
      <c r="I7483" t="s">
        <v>182</v>
      </c>
      <c r="J7483" t="s">
        <v>653</v>
      </c>
      <c r="K7483">
        <v>47201</v>
      </c>
      <c r="L7483" t="s">
        <v>25</v>
      </c>
      <c r="M7483" t="s">
        <v>7063</v>
      </c>
      <c r="N7483" t="s">
        <v>128</v>
      </c>
      <c r="O7483" t="s">
        <v>6816</v>
      </c>
      <c r="P7483" s="4">
        <v>24.56</v>
      </c>
      <c r="Q7483" s="4">
        <v>24.56</v>
      </c>
      <c r="R7483" s="4">
        <f t="shared" si="466"/>
        <v>0</v>
      </c>
      <c r="S7483" s="4">
        <f t="shared" si="467"/>
        <v>0</v>
      </c>
    </row>
    <row r="7484" spans="1:19" x14ac:dyDescent="0.3">
      <c r="A7484" t="s">
        <v>6251</v>
      </c>
      <c r="B7484" s="1">
        <v>42822</v>
      </c>
      <c r="C7484" s="1">
        <v>42825</v>
      </c>
      <c r="D7484">
        <f t="shared" si="464"/>
        <v>2017</v>
      </c>
      <c r="E7484" t="str">
        <f t="shared" si="465"/>
        <v>Mar</v>
      </c>
      <c r="F7484" t="s">
        <v>67</v>
      </c>
      <c r="G7484" t="s">
        <v>1319</v>
      </c>
      <c r="H7484" t="s">
        <v>51</v>
      </c>
      <c r="I7484" t="s">
        <v>47</v>
      </c>
      <c r="J7484" t="s">
        <v>33</v>
      </c>
      <c r="K7484">
        <v>90032</v>
      </c>
      <c r="L7484" t="s">
        <v>34</v>
      </c>
      <c r="M7484" t="s">
        <v>7068</v>
      </c>
      <c r="N7484" t="s">
        <v>128</v>
      </c>
      <c r="O7484" t="s">
        <v>6816</v>
      </c>
      <c r="P7484" s="4">
        <v>87.92</v>
      </c>
      <c r="Q7484" s="4">
        <v>87.92</v>
      </c>
      <c r="R7484" s="4">
        <f t="shared" si="466"/>
        <v>0</v>
      </c>
      <c r="S7484" s="4">
        <f t="shared" si="467"/>
        <v>0</v>
      </c>
    </row>
    <row r="7485" spans="1:19" ht="15.6" x14ac:dyDescent="0.3">
      <c r="A7485" t="s">
        <v>4607</v>
      </c>
      <c r="B7485" s="1">
        <v>43259</v>
      </c>
      <c r="C7485" s="1">
        <v>43264</v>
      </c>
      <c r="D7485">
        <f t="shared" si="464"/>
        <v>2018</v>
      </c>
      <c r="E7485" t="str">
        <f t="shared" si="465"/>
        <v>Jun</v>
      </c>
      <c r="F7485" t="s">
        <v>37</v>
      </c>
      <c r="G7485" t="s">
        <v>3220</v>
      </c>
      <c r="H7485" s="2" t="s">
        <v>22</v>
      </c>
      <c r="I7485" t="s">
        <v>1301</v>
      </c>
      <c r="J7485" t="s">
        <v>178</v>
      </c>
      <c r="K7485">
        <v>85301</v>
      </c>
      <c r="L7485" t="s">
        <v>34</v>
      </c>
      <c r="M7485" t="s">
        <v>7068</v>
      </c>
      <c r="N7485" t="s">
        <v>128</v>
      </c>
      <c r="O7485" t="s">
        <v>6816</v>
      </c>
      <c r="P7485" s="4">
        <v>35.167999999999999</v>
      </c>
      <c r="Q7485" s="4">
        <v>100</v>
      </c>
      <c r="R7485" s="4">
        <f t="shared" si="466"/>
        <v>-64.831999999999994</v>
      </c>
      <c r="S7485" s="4">
        <f t="shared" si="467"/>
        <v>-9.7247999999999983</v>
      </c>
    </row>
    <row r="7486" spans="1:19" ht="15.6" x14ac:dyDescent="0.3">
      <c r="A7486" t="s">
        <v>7069</v>
      </c>
      <c r="B7486" s="1">
        <v>43284</v>
      </c>
      <c r="C7486" s="1">
        <v>43289</v>
      </c>
      <c r="D7486">
        <f t="shared" si="464"/>
        <v>2018</v>
      </c>
      <c r="E7486" t="str">
        <f t="shared" si="465"/>
        <v>Jul</v>
      </c>
      <c r="F7486" t="s">
        <v>37</v>
      </c>
      <c r="G7486" t="s">
        <v>2202</v>
      </c>
      <c r="H7486" s="2" t="s">
        <v>22</v>
      </c>
      <c r="I7486" t="s">
        <v>47</v>
      </c>
      <c r="J7486" t="s">
        <v>33</v>
      </c>
      <c r="K7486">
        <v>90004</v>
      </c>
      <c r="L7486" t="s">
        <v>34</v>
      </c>
      <c r="M7486" t="s">
        <v>7068</v>
      </c>
      <c r="N7486" t="s">
        <v>128</v>
      </c>
      <c r="O7486" t="s">
        <v>6816</v>
      </c>
      <c r="P7486" s="4">
        <v>87.92</v>
      </c>
      <c r="Q7486" s="4">
        <v>87.92</v>
      </c>
      <c r="R7486" s="4">
        <f t="shared" si="466"/>
        <v>0</v>
      </c>
      <c r="S7486" s="4">
        <f t="shared" si="467"/>
        <v>0</v>
      </c>
    </row>
    <row r="7487" spans="1:19" x14ac:dyDescent="0.3">
      <c r="A7487" t="s">
        <v>451</v>
      </c>
      <c r="B7487" s="1">
        <v>42935</v>
      </c>
      <c r="C7487" s="1">
        <v>42941</v>
      </c>
      <c r="D7487">
        <f t="shared" si="464"/>
        <v>2017</v>
      </c>
      <c r="E7487" t="str">
        <f t="shared" si="465"/>
        <v>Jul</v>
      </c>
      <c r="F7487" t="s">
        <v>37</v>
      </c>
      <c r="G7487" t="s">
        <v>452</v>
      </c>
      <c r="H7487" t="s">
        <v>51</v>
      </c>
      <c r="I7487" t="s">
        <v>453</v>
      </c>
      <c r="J7487" t="s">
        <v>454</v>
      </c>
      <c r="K7487">
        <v>39401</v>
      </c>
      <c r="L7487" t="s">
        <v>44</v>
      </c>
      <c r="M7487" t="s">
        <v>7068</v>
      </c>
      <c r="N7487" t="s">
        <v>128</v>
      </c>
      <c r="O7487" t="s">
        <v>6816</v>
      </c>
      <c r="P7487" s="4">
        <v>87.92</v>
      </c>
      <c r="Q7487" s="4">
        <v>87.92</v>
      </c>
      <c r="R7487" s="4">
        <f t="shared" si="466"/>
        <v>0</v>
      </c>
      <c r="S7487" s="4">
        <f t="shared" si="467"/>
        <v>0</v>
      </c>
    </row>
    <row r="7488" spans="1:19" ht="15.6" x14ac:dyDescent="0.3">
      <c r="A7488" t="s">
        <v>2278</v>
      </c>
      <c r="B7488" s="1">
        <v>42344</v>
      </c>
      <c r="C7488" s="1">
        <v>42348</v>
      </c>
      <c r="D7488">
        <f t="shared" si="464"/>
        <v>2015</v>
      </c>
      <c r="E7488" t="str">
        <f t="shared" si="465"/>
        <v>Dec</v>
      </c>
      <c r="F7488" t="s">
        <v>37</v>
      </c>
      <c r="G7488" t="s">
        <v>2172</v>
      </c>
      <c r="H7488" s="2" t="s">
        <v>22</v>
      </c>
      <c r="I7488" t="s">
        <v>23</v>
      </c>
      <c r="J7488" t="s">
        <v>24</v>
      </c>
      <c r="K7488">
        <v>60610</v>
      </c>
      <c r="L7488" t="s">
        <v>25</v>
      </c>
      <c r="M7488" t="s">
        <v>7068</v>
      </c>
      <c r="N7488" t="s">
        <v>128</v>
      </c>
      <c r="O7488" t="s">
        <v>6816</v>
      </c>
      <c r="P7488" s="4">
        <v>35.167999999999999</v>
      </c>
      <c r="Q7488" s="4">
        <v>35.167999999999999</v>
      </c>
      <c r="R7488" s="4">
        <f t="shared" si="466"/>
        <v>0</v>
      </c>
      <c r="S7488" s="4">
        <f t="shared" si="467"/>
        <v>0</v>
      </c>
    </row>
    <row r="7489" spans="1:19" ht="15.6" x14ac:dyDescent="0.3">
      <c r="A7489" t="s">
        <v>3173</v>
      </c>
      <c r="B7489" s="1">
        <v>42591</v>
      </c>
      <c r="C7489" s="1">
        <v>42598</v>
      </c>
      <c r="D7489">
        <f t="shared" si="464"/>
        <v>2016</v>
      </c>
      <c r="E7489" t="str">
        <f t="shared" si="465"/>
        <v>Aug</v>
      </c>
      <c r="F7489" t="s">
        <v>37</v>
      </c>
      <c r="G7489" t="s">
        <v>357</v>
      </c>
      <c r="H7489" s="2" t="s">
        <v>22</v>
      </c>
      <c r="I7489" t="s">
        <v>97</v>
      </c>
      <c r="J7489" t="s">
        <v>89</v>
      </c>
      <c r="K7489">
        <v>48227</v>
      </c>
      <c r="L7489" t="s">
        <v>25</v>
      </c>
      <c r="M7489" t="s">
        <v>7068</v>
      </c>
      <c r="N7489" t="s">
        <v>128</v>
      </c>
      <c r="O7489" t="s">
        <v>6816</v>
      </c>
      <c r="P7489" s="4">
        <v>21.98</v>
      </c>
      <c r="Q7489" s="4">
        <v>18</v>
      </c>
      <c r="R7489" s="4">
        <f t="shared" si="466"/>
        <v>3.9800000000000004</v>
      </c>
      <c r="S7489" s="4">
        <f t="shared" si="467"/>
        <v>0.59700000000000009</v>
      </c>
    </row>
    <row r="7490" spans="1:19" ht="15.6" x14ac:dyDescent="0.3">
      <c r="A7490" t="s">
        <v>5813</v>
      </c>
      <c r="B7490" s="1">
        <v>42980</v>
      </c>
      <c r="C7490" s="1">
        <v>42986</v>
      </c>
      <c r="D7490">
        <f t="shared" ref="D7490:D7553" si="468">YEAR(B7490)</f>
        <v>2017</v>
      </c>
      <c r="E7490" t="str">
        <f t="shared" ref="E7490:E7553" si="469">TEXT(B7490,"mmm")</f>
        <v>Sep</v>
      </c>
      <c r="F7490" t="s">
        <v>37</v>
      </c>
      <c r="G7490" t="s">
        <v>162</v>
      </c>
      <c r="H7490" s="2" t="s">
        <v>22</v>
      </c>
      <c r="I7490" t="s">
        <v>23</v>
      </c>
      <c r="J7490" t="s">
        <v>24</v>
      </c>
      <c r="K7490">
        <v>60623</v>
      </c>
      <c r="L7490" t="s">
        <v>25</v>
      </c>
      <c r="M7490" t="s">
        <v>7068</v>
      </c>
      <c r="N7490" t="s">
        <v>128</v>
      </c>
      <c r="O7490" t="s">
        <v>6816</v>
      </c>
      <c r="P7490" s="4">
        <v>35.167999999999999</v>
      </c>
      <c r="Q7490" s="4">
        <v>35.167999999999999</v>
      </c>
      <c r="R7490" s="4">
        <f t="shared" si="466"/>
        <v>0</v>
      </c>
      <c r="S7490" s="4">
        <f t="shared" si="467"/>
        <v>0</v>
      </c>
    </row>
    <row r="7491" spans="1:19" ht="15.6" x14ac:dyDescent="0.3">
      <c r="A7491" t="s">
        <v>4732</v>
      </c>
      <c r="B7491" s="1">
        <v>43408</v>
      </c>
      <c r="C7491" s="1">
        <v>43408</v>
      </c>
      <c r="D7491">
        <f t="shared" si="468"/>
        <v>2018</v>
      </c>
      <c r="E7491" t="str">
        <f t="shared" si="469"/>
        <v>Nov</v>
      </c>
      <c r="F7491" t="s">
        <v>30</v>
      </c>
      <c r="G7491" t="s">
        <v>4024</v>
      </c>
      <c r="H7491" s="2" t="s">
        <v>22</v>
      </c>
      <c r="I7491" t="s">
        <v>4733</v>
      </c>
      <c r="J7491" t="s">
        <v>109</v>
      </c>
      <c r="K7491">
        <v>77803</v>
      </c>
      <c r="L7491" t="s">
        <v>25</v>
      </c>
      <c r="M7491" t="s">
        <v>7068</v>
      </c>
      <c r="N7491" t="s">
        <v>128</v>
      </c>
      <c r="O7491" t="s">
        <v>6816</v>
      </c>
      <c r="P7491" s="4">
        <v>52.752000000000002</v>
      </c>
      <c r="Q7491" s="4">
        <v>52.752000000000002</v>
      </c>
      <c r="R7491" s="4">
        <f t="shared" ref="R7491:R7554" si="470">P7491-Q7491</f>
        <v>0</v>
      </c>
      <c r="S7491" s="4">
        <f t="shared" ref="S7491:S7554" si="471">0.15*R7491</f>
        <v>0</v>
      </c>
    </row>
    <row r="7492" spans="1:19" x14ac:dyDescent="0.3">
      <c r="A7492" t="s">
        <v>6499</v>
      </c>
      <c r="B7492" s="1">
        <v>42621</v>
      </c>
      <c r="C7492" s="1">
        <v>42624</v>
      </c>
      <c r="D7492">
        <f t="shared" si="468"/>
        <v>2016</v>
      </c>
      <c r="E7492" t="str">
        <f t="shared" si="469"/>
        <v>Sep</v>
      </c>
      <c r="F7492" t="s">
        <v>20</v>
      </c>
      <c r="G7492" t="s">
        <v>2006</v>
      </c>
      <c r="H7492" t="s">
        <v>51</v>
      </c>
      <c r="I7492" t="s">
        <v>1808</v>
      </c>
      <c r="J7492" t="s">
        <v>33</v>
      </c>
      <c r="K7492">
        <v>92553</v>
      </c>
      <c r="L7492" t="s">
        <v>34</v>
      </c>
      <c r="M7492" t="s">
        <v>7070</v>
      </c>
      <c r="N7492" t="s">
        <v>128</v>
      </c>
      <c r="O7492" t="s">
        <v>6816</v>
      </c>
      <c r="P7492" s="4">
        <v>41.88</v>
      </c>
      <c r="Q7492" s="4">
        <v>41.88</v>
      </c>
      <c r="R7492" s="4">
        <f t="shared" si="470"/>
        <v>0</v>
      </c>
      <c r="S7492" s="4">
        <f t="shared" si="471"/>
        <v>0</v>
      </c>
    </row>
    <row r="7493" spans="1:19" x14ac:dyDescent="0.3">
      <c r="A7493" t="s">
        <v>209</v>
      </c>
      <c r="B7493" s="1">
        <v>42920</v>
      </c>
      <c r="C7493" s="1">
        <v>42922</v>
      </c>
      <c r="D7493">
        <f t="shared" si="468"/>
        <v>2017</v>
      </c>
      <c r="E7493" t="str">
        <f t="shared" si="469"/>
        <v>Jul</v>
      </c>
      <c r="F7493" t="s">
        <v>20</v>
      </c>
      <c r="G7493" t="s">
        <v>210</v>
      </c>
      <c r="H7493" t="s">
        <v>51</v>
      </c>
      <c r="I7493" t="s">
        <v>32</v>
      </c>
      <c r="J7493" t="s">
        <v>33</v>
      </c>
      <c r="K7493">
        <v>94109</v>
      </c>
      <c r="L7493" t="s">
        <v>34</v>
      </c>
      <c r="M7493" t="s">
        <v>7070</v>
      </c>
      <c r="N7493" t="s">
        <v>128</v>
      </c>
      <c r="O7493" t="s">
        <v>6816</v>
      </c>
      <c r="P7493" s="4">
        <v>27.92</v>
      </c>
      <c r="Q7493" s="4">
        <v>27.92</v>
      </c>
      <c r="R7493" s="4">
        <f t="shared" si="470"/>
        <v>0</v>
      </c>
      <c r="S7493" s="4">
        <f t="shared" si="471"/>
        <v>0</v>
      </c>
    </row>
    <row r="7494" spans="1:19" ht="15.6" x14ac:dyDescent="0.3">
      <c r="A7494" t="s">
        <v>7071</v>
      </c>
      <c r="B7494" s="1">
        <v>43277</v>
      </c>
      <c r="C7494" s="1">
        <v>43283</v>
      </c>
      <c r="D7494">
        <f t="shared" si="468"/>
        <v>2018</v>
      </c>
      <c r="E7494" t="str">
        <f t="shared" si="469"/>
        <v>Jun</v>
      </c>
      <c r="F7494" t="s">
        <v>37</v>
      </c>
      <c r="G7494" t="s">
        <v>560</v>
      </c>
      <c r="H7494" s="2" t="s">
        <v>22</v>
      </c>
      <c r="I7494" t="s">
        <v>39</v>
      </c>
      <c r="J7494" t="s">
        <v>33</v>
      </c>
      <c r="K7494">
        <v>92105</v>
      </c>
      <c r="L7494" t="s">
        <v>34</v>
      </c>
      <c r="M7494" t="s">
        <v>7070</v>
      </c>
      <c r="N7494" t="s">
        <v>128</v>
      </c>
      <c r="O7494" t="s">
        <v>6816</v>
      </c>
      <c r="P7494" s="4">
        <v>83.76</v>
      </c>
      <c r="Q7494" s="4">
        <v>83.76</v>
      </c>
      <c r="R7494" s="4">
        <f t="shared" si="470"/>
        <v>0</v>
      </c>
      <c r="S7494" s="4">
        <f t="shared" si="471"/>
        <v>0</v>
      </c>
    </row>
    <row r="7495" spans="1:19" ht="15.6" x14ac:dyDescent="0.3">
      <c r="A7495" t="s">
        <v>7072</v>
      </c>
      <c r="B7495" s="1">
        <v>43420</v>
      </c>
      <c r="C7495" s="1">
        <v>43424</v>
      </c>
      <c r="D7495">
        <f t="shared" si="468"/>
        <v>2018</v>
      </c>
      <c r="E7495" t="str">
        <f t="shared" si="469"/>
        <v>Nov</v>
      </c>
      <c r="F7495" t="s">
        <v>37</v>
      </c>
      <c r="G7495" t="s">
        <v>3097</v>
      </c>
      <c r="H7495" s="2" t="s">
        <v>22</v>
      </c>
      <c r="I7495" t="s">
        <v>475</v>
      </c>
      <c r="J7495" t="s">
        <v>33</v>
      </c>
      <c r="K7495">
        <v>93727</v>
      </c>
      <c r="L7495" t="s">
        <v>34</v>
      </c>
      <c r="M7495" t="s">
        <v>7070</v>
      </c>
      <c r="N7495" t="s">
        <v>128</v>
      </c>
      <c r="O7495" t="s">
        <v>6816</v>
      </c>
      <c r="P7495" s="4">
        <v>48.86</v>
      </c>
      <c r="Q7495" s="4">
        <v>48.86</v>
      </c>
      <c r="R7495" s="4">
        <f t="shared" si="470"/>
        <v>0</v>
      </c>
      <c r="S7495" s="4">
        <f t="shared" si="471"/>
        <v>0</v>
      </c>
    </row>
    <row r="7496" spans="1:19" ht="15.6" x14ac:dyDescent="0.3">
      <c r="A7496" t="s">
        <v>5770</v>
      </c>
      <c r="B7496" s="1">
        <v>42452</v>
      </c>
      <c r="C7496" s="1">
        <v>42455</v>
      </c>
      <c r="D7496">
        <f t="shared" si="468"/>
        <v>2016</v>
      </c>
      <c r="E7496" t="str">
        <f t="shared" si="469"/>
        <v>Mar</v>
      </c>
      <c r="F7496" t="s">
        <v>20</v>
      </c>
      <c r="G7496" t="s">
        <v>770</v>
      </c>
      <c r="H7496" s="2" t="s">
        <v>22</v>
      </c>
      <c r="I7496" t="s">
        <v>753</v>
      </c>
      <c r="J7496" t="s">
        <v>698</v>
      </c>
      <c r="K7496">
        <v>29501</v>
      </c>
      <c r="L7496" t="s">
        <v>44</v>
      </c>
      <c r="M7496" t="s">
        <v>7070</v>
      </c>
      <c r="N7496" t="s">
        <v>128</v>
      </c>
      <c r="O7496" t="s">
        <v>6816</v>
      </c>
      <c r="P7496" s="4">
        <v>27.92</v>
      </c>
      <c r="Q7496" s="4">
        <v>27.92</v>
      </c>
      <c r="R7496" s="4">
        <f t="shared" si="470"/>
        <v>0</v>
      </c>
      <c r="S7496" s="4">
        <f t="shared" si="471"/>
        <v>0</v>
      </c>
    </row>
    <row r="7497" spans="1:19" x14ac:dyDescent="0.3">
      <c r="A7497" t="s">
        <v>251</v>
      </c>
      <c r="B7497" s="1">
        <v>42066</v>
      </c>
      <c r="C7497" s="1">
        <v>42071</v>
      </c>
      <c r="D7497">
        <f t="shared" si="468"/>
        <v>2015</v>
      </c>
      <c r="E7497" t="str">
        <f t="shared" si="469"/>
        <v>Mar</v>
      </c>
      <c r="F7497" t="s">
        <v>37</v>
      </c>
      <c r="G7497" t="s">
        <v>252</v>
      </c>
      <c r="H7497" t="s">
        <v>22</v>
      </c>
      <c r="I7497" t="s">
        <v>182</v>
      </c>
      <c r="J7497" t="s">
        <v>233</v>
      </c>
      <c r="K7497">
        <v>43229</v>
      </c>
      <c r="L7497" t="s">
        <v>54</v>
      </c>
      <c r="M7497" t="s">
        <v>7070</v>
      </c>
      <c r="N7497" t="s">
        <v>128</v>
      </c>
      <c r="O7497" t="s">
        <v>6816</v>
      </c>
      <c r="P7497" s="4">
        <v>44.671999999999997</v>
      </c>
      <c r="Q7497" s="4">
        <v>44.671999999999997</v>
      </c>
      <c r="R7497" s="4">
        <f t="shared" si="470"/>
        <v>0</v>
      </c>
      <c r="S7497" s="4">
        <f t="shared" si="471"/>
        <v>0</v>
      </c>
    </row>
    <row r="7498" spans="1:19" x14ac:dyDescent="0.3">
      <c r="A7498" t="s">
        <v>3177</v>
      </c>
      <c r="B7498" s="1">
        <v>42620</v>
      </c>
      <c r="C7498" s="1">
        <v>42620</v>
      </c>
      <c r="D7498">
        <f t="shared" si="468"/>
        <v>2016</v>
      </c>
      <c r="E7498" t="str">
        <f t="shared" si="469"/>
        <v>Sep</v>
      </c>
      <c r="F7498" t="s">
        <v>30</v>
      </c>
      <c r="G7498" t="s">
        <v>553</v>
      </c>
      <c r="H7498" t="s">
        <v>105</v>
      </c>
      <c r="I7498" t="s">
        <v>61</v>
      </c>
      <c r="J7498" t="s">
        <v>62</v>
      </c>
      <c r="K7498">
        <v>10011</v>
      </c>
      <c r="L7498" t="s">
        <v>54</v>
      </c>
      <c r="M7498" t="s">
        <v>7070</v>
      </c>
      <c r="N7498" t="s">
        <v>128</v>
      </c>
      <c r="O7498" t="s">
        <v>6816</v>
      </c>
      <c r="P7498" s="4">
        <v>13.96</v>
      </c>
      <c r="Q7498" s="4">
        <v>13.96</v>
      </c>
      <c r="R7498" s="4">
        <f t="shared" si="470"/>
        <v>0</v>
      </c>
      <c r="S7498" s="4">
        <f t="shared" si="471"/>
        <v>0</v>
      </c>
    </row>
    <row r="7499" spans="1:19" ht="15.6" x14ac:dyDescent="0.3">
      <c r="A7499" t="s">
        <v>2809</v>
      </c>
      <c r="B7499" s="1">
        <v>43403</v>
      </c>
      <c r="C7499" s="1">
        <v>43407</v>
      </c>
      <c r="D7499">
        <f t="shared" si="468"/>
        <v>2018</v>
      </c>
      <c r="E7499" t="str">
        <f t="shared" si="469"/>
        <v>Oct</v>
      </c>
      <c r="F7499" t="s">
        <v>37</v>
      </c>
      <c r="G7499" t="s">
        <v>1603</v>
      </c>
      <c r="H7499" s="2" t="s">
        <v>22</v>
      </c>
      <c r="I7499" t="s">
        <v>100</v>
      </c>
      <c r="J7499" t="s">
        <v>101</v>
      </c>
      <c r="K7499">
        <v>19140</v>
      </c>
      <c r="L7499" t="s">
        <v>54</v>
      </c>
      <c r="M7499" t="s">
        <v>7070</v>
      </c>
      <c r="N7499" t="s">
        <v>128</v>
      </c>
      <c r="O7499" t="s">
        <v>6816</v>
      </c>
      <c r="P7499" s="4">
        <v>11.167999999999999</v>
      </c>
      <c r="Q7499" s="4">
        <v>18</v>
      </c>
      <c r="R7499" s="4">
        <f t="shared" si="470"/>
        <v>-6.8320000000000007</v>
      </c>
      <c r="S7499" s="4">
        <f t="shared" si="471"/>
        <v>-1.0248000000000002</v>
      </c>
    </row>
    <row r="7500" spans="1:19" ht="15.6" x14ac:dyDescent="0.3">
      <c r="A7500" t="s">
        <v>911</v>
      </c>
      <c r="B7500" s="1">
        <v>42705</v>
      </c>
      <c r="C7500" s="1">
        <v>42709</v>
      </c>
      <c r="D7500">
        <f t="shared" si="468"/>
        <v>2016</v>
      </c>
      <c r="E7500" t="str">
        <f t="shared" si="469"/>
        <v>Dec</v>
      </c>
      <c r="F7500" t="s">
        <v>67</v>
      </c>
      <c r="G7500" t="s">
        <v>912</v>
      </c>
      <c r="H7500" s="2" t="s">
        <v>22</v>
      </c>
      <c r="I7500" t="s">
        <v>69</v>
      </c>
      <c r="J7500" t="s">
        <v>70</v>
      </c>
      <c r="K7500">
        <v>98105</v>
      </c>
      <c r="L7500" t="s">
        <v>34</v>
      </c>
      <c r="M7500" t="s">
        <v>7073</v>
      </c>
      <c r="N7500" t="s">
        <v>128</v>
      </c>
      <c r="O7500" t="s">
        <v>6816</v>
      </c>
      <c r="P7500" s="4">
        <v>146.72999999999999</v>
      </c>
      <c r="Q7500" s="4">
        <v>146.72999999999999</v>
      </c>
      <c r="R7500" s="4">
        <f t="shared" si="470"/>
        <v>0</v>
      </c>
      <c r="S7500" s="4">
        <f t="shared" si="471"/>
        <v>0</v>
      </c>
    </row>
    <row r="7501" spans="1:19" ht="15.6" x14ac:dyDescent="0.3">
      <c r="A7501" t="s">
        <v>72</v>
      </c>
      <c r="B7501" s="1">
        <v>43453</v>
      </c>
      <c r="C7501" s="1">
        <v>43457</v>
      </c>
      <c r="D7501">
        <f t="shared" si="468"/>
        <v>2018</v>
      </c>
      <c r="E7501" t="str">
        <f t="shared" si="469"/>
        <v>Dec</v>
      </c>
      <c r="F7501" t="s">
        <v>37</v>
      </c>
      <c r="G7501" t="s">
        <v>73</v>
      </c>
      <c r="H7501" s="2" t="s">
        <v>22</v>
      </c>
      <c r="I7501" t="s">
        <v>74</v>
      </c>
      <c r="J7501" t="s">
        <v>75</v>
      </c>
      <c r="K7501">
        <v>80134</v>
      </c>
      <c r="L7501" t="s">
        <v>34</v>
      </c>
      <c r="M7501" t="s">
        <v>7073</v>
      </c>
      <c r="N7501" t="s">
        <v>128</v>
      </c>
      <c r="O7501" t="s">
        <v>6816</v>
      </c>
      <c r="P7501" s="4">
        <v>78.256</v>
      </c>
      <c r="Q7501" s="4">
        <v>78.256</v>
      </c>
      <c r="R7501" s="4">
        <f t="shared" si="470"/>
        <v>0</v>
      </c>
      <c r="S7501" s="4">
        <f t="shared" si="471"/>
        <v>0</v>
      </c>
    </row>
    <row r="7502" spans="1:19" ht="15.6" x14ac:dyDescent="0.3">
      <c r="A7502" t="s">
        <v>7074</v>
      </c>
      <c r="B7502" s="1">
        <v>42368</v>
      </c>
      <c r="C7502" s="1">
        <v>42370</v>
      </c>
      <c r="D7502">
        <f t="shared" si="468"/>
        <v>2015</v>
      </c>
      <c r="E7502" t="str">
        <f t="shared" si="469"/>
        <v>Dec</v>
      </c>
      <c r="F7502" t="s">
        <v>20</v>
      </c>
      <c r="G7502" t="s">
        <v>3954</v>
      </c>
      <c r="H7502" s="2" t="s">
        <v>22</v>
      </c>
      <c r="I7502" t="s">
        <v>756</v>
      </c>
      <c r="J7502" t="s">
        <v>250</v>
      </c>
      <c r="K7502">
        <v>38109</v>
      </c>
      <c r="L7502" t="s">
        <v>44</v>
      </c>
      <c r="M7502" t="s">
        <v>7073</v>
      </c>
      <c r="N7502" t="s">
        <v>128</v>
      </c>
      <c r="O7502" t="s">
        <v>6816</v>
      </c>
      <c r="P7502" s="4">
        <v>39.128</v>
      </c>
      <c r="Q7502" s="4">
        <v>39.128</v>
      </c>
      <c r="R7502" s="4">
        <f t="shared" si="470"/>
        <v>0</v>
      </c>
      <c r="S7502" s="4">
        <f t="shared" si="471"/>
        <v>0</v>
      </c>
    </row>
    <row r="7503" spans="1:19" ht="15.6" x14ac:dyDescent="0.3">
      <c r="A7503" t="s">
        <v>6525</v>
      </c>
      <c r="B7503" s="1">
        <v>42406</v>
      </c>
      <c r="C7503" s="1">
        <v>42408</v>
      </c>
      <c r="D7503">
        <f t="shared" si="468"/>
        <v>2016</v>
      </c>
      <c r="E7503" t="str">
        <f t="shared" si="469"/>
        <v>Feb</v>
      </c>
      <c r="F7503" t="s">
        <v>20</v>
      </c>
      <c r="G7503" t="s">
        <v>1615</v>
      </c>
      <c r="H7503" s="2" t="s">
        <v>22</v>
      </c>
      <c r="I7503" t="s">
        <v>2122</v>
      </c>
      <c r="J7503" t="s">
        <v>158</v>
      </c>
      <c r="K7503">
        <v>23434</v>
      </c>
      <c r="L7503" t="s">
        <v>44</v>
      </c>
      <c r="M7503" t="s">
        <v>7073</v>
      </c>
      <c r="N7503" t="s">
        <v>128</v>
      </c>
      <c r="O7503" t="s">
        <v>6816</v>
      </c>
      <c r="P7503" s="4">
        <v>146.72999999999999</v>
      </c>
      <c r="Q7503" s="4">
        <v>146.72999999999999</v>
      </c>
      <c r="R7503" s="4">
        <f t="shared" si="470"/>
        <v>0</v>
      </c>
      <c r="S7503" s="4">
        <f t="shared" si="471"/>
        <v>0</v>
      </c>
    </row>
    <row r="7504" spans="1:19" ht="15.6" x14ac:dyDescent="0.3">
      <c r="A7504" t="s">
        <v>6592</v>
      </c>
      <c r="B7504" s="1">
        <v>42546</v>
      </c>
      <c r="C7504" s="1">
        <v>42552</v>
      </c>
      <c r="D7504">
        <f t="shared" si="468"/>
        <v>2016</v>
      </c>
      <c r="E7504" t="str">
        <f t="shared" si="469"/>
        <v>Jun</v>
      </c>
      <c r="F7504" t="s">
        <v>37</v>
      </c>
      <c r="G7504" t="s">
        <v>6593</v>
      </c>
      <c r="H7504" s="2" t="s">
        <v>22</v>
      </c>
      <c r="I7504" t="s">
        <v>100</v>
      </c>
      <c r="J7504" t="s">
        <v>101</v>
      </c>
      <c r="K7504">
        <v>19143</v>
      </c>
      <c r="L7504" t="s">
        <v>54</v>
      </c>
      <c r="M7504" t="s">
        <v>7073</v>
      </c>
      <c r="N7504" t="s">
        <v>128</v>
      </c>
      <c r="O7504" t="s">
        <v>6816</v>
      </c>
      <c r="P7504" s="4">
        <v>78.256</v>
      </c>
      <c r="Q7504" s="4">
        <v>78.256</v>
      </c>
      <c r="R7504" s="4">
        <f t="shared" si="470"/>
        <v>0</v>
      </c>
      <c r="S7504" s="4">
        <f t="shared" si="471"/>
        <v>0</v>
      </c>
    </row>
    <row r="7505" spans="1:19" ht="15.6" x14ac:dyDescent="0.3">
      <c r="A7505" t="s">
        <v>5534</v>
      </c>
      <c r="B7505" s="1">
        <v>42683</v>
      </c>
      <c r="C7505" s="1">
        <v>42688</v>
      </c>
      <c r="D7505">
        <f t="shared" si="468"/>
        <v>2016</v>
      </c>
      <c r="E7505" t="str">
        <f t="shared" si="469"/>
        <v>Nov</v>
      </c>
      <c r="F7505" t="s">
        <v>67</v>
      </c>
      <c r="G7505" t="s">
        <v>3297</v>
      </c>
      <c r="H7505" s="2" t="s">
        <v>22</v>
      </c>
      <c r="I7505" t="s">
        <v>1179</v>
      </c>
      <c r="J7505" t="s">
        <v>62</v>
      </c>
      <c r="K7505">
        <v>11572</v>
      </c>
      <c r="L7505" t="s">
        <v>54</v>
      </c>
      <c r="M7505" t="s">
        <v>7073</v>
      </c>
      <c r="N7505" t="s">
        <v>128</v>
      </c>
      <c r="O7505" t="s">
        <v>6816</v>
      </c>
      <c r="P7505" s="4">
        <v>244.55</v>
      </c>
      <c r="Q7505" s="4">
        <v>244.55</v>
      </c>
      <c r="R7505" s="4">
        <f t="shared" si="470"/>
        <v>0</v>
      </c>
      <c r="S7505" s="4">
        <f t="shared" si="471"/>
        <v>0</v>
      </c>
    </row>
    <row r="7506" spans="1:19" x14ac:dyDescent="0.3">
      <c r="A7506" t="s">
        <v>2187</v>
      </c>
      <c r="B7506" s="1">
        <v>42858</v>
      </c>
      <c r="C7506" s="1">
        <v>42860</v>
      </c>
      <c r="D7506">
        <f t="shared" si="468"/>
        <v>2017</v>
      </c>
      <c r="E7506" t="str">
        <f t="shared" si="469"/>
        <v>May</v>
      </c>
      <c r="F7506" t="s">
        <v>20</v>
      </c>
      <c r="G7506" t="s">
        <v>2188</v>
      </c>
      <c r="H7506" t="s">
        <v>51</v>
      </c>
      <c r="I7506" t="s">
        <v>466</v>
      </c>
      <c r="J7506" t="s">
        <v>233</v>
      </c>
      <c r="K7506">
        <v>43055</v>
      </c>
      <c r="L7506" t="s">
        <v>54</v>
      </c>
      <c r="M7506" t="s">
        <v>7073</v>
      </c>
      <c r="N7506" t="s">
        <v>128</v>
      </c>
      <c r="O7506" t="s">
        <v>6816</v>
      </c>
      <c r="P7506" s="4">
        <v>195.64</v>
      </c>
      <c r="Q7506" s="4">
        <v>195.64</v>
      </c>
      <c r="R7506" s="4">
        <f t="shared" si="470"/>
        <v>0</v>
      </c>
      <c r="S7506" s="4">
        <f t="shared" si="471"/>
        <v>0</v>
      </c>
    </row>
    <row r="7507" spans="1:19" x14ac:dyDescent="0.3">
      <c r="A7507" t="s">
        <v>7075</v>
      </c>
      <c r="B7507" s="1">
        <v>43100</v>
      </c>
      <c r="C7507" s="1">
        <v>43102</v>
      </c>
      <c r="D7507">
        <f t="shared" si="468"/>
        <v>2017</v>
      </c>
      <c r="E7507" t="str">
        <f t="shared" si="469"/>
        <v>Dec</v>
      </c>
      <c r="F7507" t="s">
        <v>20</v>
      </c>
      <c r="G7507" t="s">
        <v>1491</v>
      </c>
      <c r="H7507" t="s">
        <v>51</v>
      </c>
      <c r="I7507" t="s">
        <v>744</v>
      </c>
      <c r="J7507" t="s">
        <v>233</v>
      </c>
      <c r="K7507">
        <v>43130</v>
      </c>
      <c r="L7507" t="s">
        <v>54</v>
      </c>
      <c r="M7507" t="s">
        <v>7073</v>
      </c>
      <c r="N7507" t="s">
        <v>128</v>
      </c>
      <c r="O7507" t="s">
        <v>6816</v>
      </c>
      <c r="P7507" s="4">
        <v>156.512</v>
      </c>
      <c r="Q7507" s="4">
        <v>156.512</v>
      </c>
      <c r="R7507" s="4">
        <f t="shared" si="470"/>
        <v>0</v>
      </c>
      <c r="S7507" s="4">
        <f t="shared" si="471"/>
        <v>0</v>
      </c>
    </row>
    <row r="7508" spans="1:19" x14ac:dyDescent="0.3">
      <c r="A7508" t="s">
        <v>4150</v>
      </c>
      <c r="B7508" s="1">
        <v>43290</v>
      </c>
      <c r="C7508" s="1">
        <v>43296</v>
      </c>
      <c r="D7508">
        <f t="shared" si="468"/>
        <v>2018</v>
      </c>
      <c r="E7508" t="str">
        <f t="shared" si="469"/>
        <v>Jul</v>
      </c>
      <c r="F7508" t="s">
        <v>37</v>
      </c>
      <c r="G7508" t="s">
        <v>2613</v>
      </c>
      <c r="H7508" t="s">
        <v>51</v>
      </c>
      <c r="I7508" t="s">
        <v>309</v>
      </c>
      <c r="J7508" t="s">
        <v>310</v>
      </c>
      <c r="K7508">
        <v>6040</v>
      </c>
      <c r="L7508" t="s">
        <v>54</v>
      </c>
      <c r="M7508" t="s">
        <v>7073</v>
      </c>
      <c r="N7508" t="s">
        <v>128</v>
      </c>
      <c r="O7508" t="s">
        <v>6816</v>
      </c>
      <c r="P7508" s="4">
        <v>195.64</v>
      </c>
      <c r="Q7508" s="4">
        <v>195.64</v>
      </c>
      <c r="R7508" s="4">
        <f t="shared" si="470"/>
        <v>0</v>
      </c>
      <c r="S7508" s="4">
        <f t="shared" si="471"/>
        <v>0</v>
      </c>
    </row>
    <row r="7509" spans="1:19" ht="15.6" x14ac:dyDescent="0.3">
      <c r="A7509" t="s">
        <v>362</v>
      </c>
      <c r="B7509" s="1">
        <v>42731</v>
      </c>
      <c r="C7509" s="1">
        <v>42735</v>
      </c>
      <c r="D7509">
        <f t="shared" si="468"/>
        <v>2016</v>
      </c>
      <c r="E7509" t="str">
        <f t="shared" si="469"/>
        <v>Dec</v>
      </c>
      <c r="F7509" t="s">
        <v>37</v>
      </c>
      <c r="G7509" t="s">
        <v>363</v>
      </c>
      <c r="H7509" s="2" t="s">
        <v>22</v>
      </c>
      <c r="I7509" t="s">
        <v>364</v>
      </c>
      <c r="J7509" t="s">
        <v>250</v>
      </c>
      <c r="K7509">
        <v>37130</v>
      </c>
      <c r="L7509" t="s">
        <v>44</v>
      </c>
      <c r="M7509" t="s">
        <v>7076</v>
      </c>
      <c r="N7509" t="s">
        <v>128</v>
      </c>
      <c r="O7509" t="s">
        <v>6816</v>
      </c>
      <c r="P7509" s="4">
        <v>22.512</v>
      </c>
      <c r="Q7509" s="4">
        <v>18</v>
      </c>
      <c r="R7509" s="4">
        <f t="shared" si="470"/>
        <v>4.5120000000000005</v>
      </c>
      <c r="S7509" s="4">
        <f t="shared" si="471"/>
        <v>0.67680000000000007</v>
      </c>
    </row>
    <row r="7510" spans="1:19" ht="15.6" x14ac:dyDescent="0.3">
      <c r="A7510" t="s">
        <v>7077</v>
      </c>
      <c r="B7510" s="1">
        <v>42646</v>
      </c>
      <c r="C7510" s="1">
        <v>42652</v>
      </c>
      <c r="D7510">
        <f t="shared" si="468"/>
        <v>2016</v>
      </c>
      <c r="E7510" t="str">
        <f t="shared" si="469"/>
        <v>Oct</v>
      </c>
      <c r="F7510" t="s">
        <v>37</v>
      </c>
      <c r="G7510" t="s">
        <v>2811</v>
      </c>
      <c r="H7510" s="2" t="s">
        <v>22</v>
      </c>
      <c r="I7510" t="s">
        <v>304</v>
      </c>
      <c r="J7510" t="s">
        <v>101</v>
      </c>
      <c r="K7510">
        <v>19601</v>
      </c>
      <c r="L7510" t="s">
        <v>54</v>
      </c>
      <c r="M7510" t="s">
        <v>7076</v>
      </c>
      <c r="N7510" t="s">
        <v>128</v>
      </c>
      <c r="O7510" t="s">
        <v>6816</v>
      </c>
      <c r="P7510" s="4">
        <v>15.007999999999999</v>
      </c>
      <c r="Q7510" s="4">
        <v>18</v>
      </c>
      <c r="R7510" s="4">
        <f t="shared" si="470"/>
        <v>-2.9920000000000009</v>
      </c>
      <c r="S7510" s="4">
        <f t="shared" si="471"/>
        <v>-0.44880000000000014</v>
      </c>
    </row>
    <row r="7511" spans="1:19" ht="15.6" x14ac:dyDescent="0.3">
      <c r="A7511" t="s">
        <v>4802</v>
      </c>
      <c r="B7511" s="1">
        <v>42989</v>
      </c>
      <c r="C7511" s="1">
        <v>42995</v>
      </c>
      <c r="D7511">
        <f t="shared" si="468"/>
        <v>2017</v>
      </c>
      <c r="E7511" t="str">
        <f t="shared" si="469"/>
        <v>Sep</v>
      </c>
      <c r="F7511" t="s">
        <v>37</v>
      </c>
      <c r="G7511" t="s">
        <v>623</v>
      </c>
      <c r="H7511" s="2" t="s">
        <v>22</v>
      </c>
      <c r="I7511" t="s">
        <v>2346</v>
      </c>
      <c r="J7511" t="s">
        <v>233</v>
      </c>
      <c r="K7511">
        <v>43615</v>
      </c>
      <c r="L7511" t="s">
        <v>54</v>
      </c>
      <c r="M7511" t="s">
        <v>7076</v>
      </c>
      <c r="N7511" t="s">
        <v>128</v>
      </c>
      <c r="O7511" t="s">
        <v>6816</v>
      </c>
      <c r="P7511" s="4">
        <v>37.520000000000003</v>
      </c>
      <c r="Q7511" s="4">
        <v>37.520000000000003</v>
      </c>
      <c r="R7511" s="4">
        <f t="shared" si="470"/>
        <v>0</v>
      </c>
      <c r="S7511" s="4">
        <f t="shared" si="471"/>
        <v>0</v>
      </c>
    </row>
    <row r="7512" spans="1:19" x14ac:dyDescent="0.3">
      <c r="A7512" t="s">
        <v>1421</v>
      </c>
      <c r="B7512" s="1">
        <v>43050</v>
      </c>
      <c r="C7512" s="1">
        <v>43055</v>
      </c>
      <c r="D7512">
        <f t="shared" si="468"/>
        <v>2017</v>
      </c>
      <c r="E7512" t="str">
        <f t="shared" si="469"/>
        <v>Nov</v>
      </c>
      <c r="F7512" t="s">
        <v>37</v>
      </c>
      <c r="G7512" t="s">
        <v>1422</v>
      </c>
      <c r="H7512" t="s">
        <v>51</v>
      </c>
      <c r="I7512" t="s">
        <v>61</v>
      </c>
      <c r="J7512" t="s">
        <v>62</v>
      </c>
      <c r="K7512">
        <v>10011</v>
      </c>
      <c r="L7512" t="s">
        <v>54</v>
      </c>
      <c r="M7512" t="s">
        <v>7076</v>
      </c>
      <c r="N7512" t="s">
        <v>128</v>
      </c>
      <c r="O7512" t="s">
        <v>6816</v>
      </c>
      <c r="P7512" s="4">
        <v>28.14</v>
      </c>
      <c r="Q7512" s="4">
        <v>28.14</v>
      </c>
      <c r="R7512" s="4">
        <f t="shared" si="470"/>
        <v>0</v>
      </c>
      <c r="S7512" s="4">
        <f t="shared" si="471"/>
        <v>0</v>
      </c>
    </row>
    <row r="7513" spans="1:19" x14ac:dyDescent="0.3">
      <c r="A7513" t="s">
        <v>2077</v>
      </c>
      <c r="B7513" s="1">
        <v>42365</v>
      </c>
      <c r="C7513" s="1">
        <v>42369</v>
      </c>
      <c r="D7513">
        <f t="shared" si="468"/>
        <v>2015</v>
      </c>
      <c r="E7513" t="str">
        <f t="shared" si="469"/>
        <v>Dec</v>
      </c>
      <c r="F7513" t="s">
        <v>37</v>
      </c>
      <c r="G7513" t="s">
        <v>2078</v>
      </c>
      <c r="H7513" t="s">
        <v>22</v>
      </c>
      <c r="I7513" t="s">
        <v>2079</v>
      </c>
      <c r="J7513" t="s">
        <v>24</v>
      </c>
      <c r="K7513">
        <v>60076</v>
      </c>
      <c r="L7513" t="s">
        <v>25</v>
      </c>
      <c r="M7513" t="s">
        <v>7076</v>
      </c>
      <c r="N7513" t="s">
        <v>128</v>
      </c>
      <c r="O7513" t="s">
        <v>6816</v>
      </c>
      <c r="P7513" s="4">
        <v>30.015999999999998</v>
      </c>
      <c r="Q7513" s="4">
        <v>30.015999999999998</v>
      </c>
      <c r="R7513" s="4">
        <f t="shared" si="470"/>
        <v>0</v>
      </c>
      <c r="S7513" s="4">
        <f t="shared" si="471"/>
        <v>0</v>
      </c>
    </row>
    <row r="7514" spans="1:19" x14ac:dyDescent="0.3">
      <c r="A7514" t="s">
        <v>689</v>
      </c>
      <c r="B7514" s="1">
        <v>42898</v>
      </c>
      <c r="C7514" s="1">
        <v>42902</v>
      </c>
      <c r="D7514">
        <f t="shared" si="468"/>
        <v>2017</v>
      </c>
      <c r="E7514" t="str">
        <f t="shared" si="469"/>
        <v>Jun</v>
      </c>
      <c r="F7514" t="s">
        <v>67</v>
      </c>
      <c r="G7514" t="s">
        <v>690</v>
      </c>
      <c r="H7514" t="s">
        <v>51</v>
      </c>
      <c r="I7514" t="s">
        <v>113</v>
      </c>
      <c r="J7514" t="s">
        <v>109</v>
      </c>
      <c r="K7514">
        <v>77070</v>
      </c>
      <c r="L7514" t="s">
        <v>25</v>
      </c>
      <c r="M7514" t="s">
        <v>7076</v>
      </c>
      <c r="N7514" t="s">
        <v>128</v>
      </c>
      <c r="O7514" t="s">
        <v>6816</v>
      </c>
      <c r="P7514" s="4">
        <v>67.536000000000001</v>
      </c>
      <c r="Q7514" s="4">
        <v>67.536000000000001</v>
      </c>
      <c r="R7514" s="4">
        <f t="shared" si="470"/>
        <v>0</v>
      </c>
      <c r="S7514" s="4">
        <f t="shared" si="471"/>
        <v>0</v>
      </c>
    </row>
    <row r="7515" spans="1:19" ht="15.6" x14ac:dyDescent="0.3">
      <c r="A7515" t="s">
        <v>7078</v>
      </c>
      <c r="B7515" s="1">
        <v>42212</v>
      </c>
      <c r="C7515" s="1">
        <v>42215</v>
      </c>
      <c r="D7515">
        <f t="shared" si="468"/>
        <v>2015</v>
      </c>
      <c r="E7515" t="str">
        <f t="shared" si="469"/>
        <v>Jul</v>
      </c>
      <c r="F7515" t="s">
        <v>67</v>
      </c>
      <c r="G7515" t="s">
        <v>3490</v>
      </c>
      <c r="H7515" s="2" t="s">
        <v>22</v>
      </c>
      <c r="I7515" t="s">
        <v>47</v>
      </c>
      <c r="J7515" t="s">
        <v>33</v>
      </c>
      <c r="K7515">
        <v>90036</v>
      </c>
      <c r="L7515" t="s">
        <v>34</v>
      </c>
      <c r="M7515" t="s">
        <v>7079</v>
      </c>
      <c r="N7515" t="s">
        <v>128</v>
      </c>
      <c r="O7515" t="s">
        <v>6816</v>
      </c>
      <c r="P7515" s="4">
        <v>276.27999999999997</v>
      </c>
      <c r="Q7515" s="4">
        <v>100</v>
      </c>
      <c r="R7515" s="4">
        <f t="shared" si="470"/>
        <v>176.27999999999997</v>
      </c>
      <c r="S7515" s="4">
        <f t="shared" si="471"/>
        <v>26.441999999999997</v>
      </c>
    </row>
    <row r="7516" spans="1:19" ht="15.6" x14ac:dyDescent="0.3">
      <c r="A7516" t="s">
        <v>7080</v>
      </c>
      <c r="B7516" s="1">
        <v>42115</v>
      </c>
      <c r="C7516" s="1">
        <v>42120</v>
      </c>
      <c r="D7516">
        <f t="shared" si="468"/>
        <v>2015</v>
      </c>
      <c r="E7516" t="str">
        <f t="shared" si="469"/>
        <v>Apr</v>
      </c>
      <c r="F7516" t="s">
        <v>37</v>
      </c>
      <c r="G7516" t="s">
        <v>173</v>
      </c>
      <c r="H7516" s="2" t="s">
        <v>22</v>
      </c>
      <c r="I7516" t="s">
        <v>204</v>
      </c>
      <c r="J7516" t="s">
        <v>205</v>
      </c>
      <c r="K7516">
        <v>42420</v>
      </c>
      <c r="L7516" t="s">
        <v>44</v>
      </c>
      <c r="M7516" t="s">
        <v>7079</v>
      </c>
      <c r="N7516" t="s">
        <v>128</v>
      </c>
      <c r="O7516" t="s">
        <v>6816</v>
      </c>
      <c r="P7516" s="4">
        <v>828.84</v>
      </c>
      <c r="Q7516" s="4">
        <v>828.84</v>
      </c>
      <c r="R7516" s="4">
        <f t="shared" si="470"/>
        <v>0</v>
      </c>
      <c r="S7516" s="4">
        <f t="shared" si="471"/>
        <v>0</v>
      </c>
    </row>
    <row r="7517" spans="1:19" ht="15.6" x14ac:dyDescent="0.3">
      <c r="A7517" t="s">
        <v>5390</v>
      </c>
      <c r="B7517" s="1">
        <v>42603</v>
      </c>
      <c r="C7517" s="1">
        <v>42607</v>
      </c>
      <c r="D7517">
        <f t="shared" si="468"/>
        <v>2016</v>
      </c>
      <c r="E7517" t="str">
        <f t="shared" si="469"/>
        <v>Aug</v>
      </c>
      <c r="F7517" t="s">
        <v>37</v>
      </c>
      <c r="G7517" t="s">
        <v>1825</v>
      </c>
      <c r="H7517" s="2" t="s">
        <v>22</v>
      </c>
      <c r="I7517" t="s">
        <v>2356</v>
      </c>
      <c r="J7517" t="s">
        <v>101</v>
      </c>
      <c r="K7517">
        <v>18103</v>
      </c>
      <c r="L7517" t="s">
        <v>54</v>
      </c>
      <c r="M7517" t="s">
        <v>7079</v>
      </c>
      <c r="N7517" t="s">
        <v>128</v>
      </c>
      <c r="O7517" t="s">
        <v>6816</v>
      </c>
      <c r="P7517" s="4">
        <v>663.072</v>
      </c>
      <c r="Q7517" s="4">
        <v>663.072</v>
      </c>
      <c r="R7517" s="4">
        <f t="shared" si="470"/>
        <v>0</v>
      </c>
      <c r="S7517" s="4">
        <f t="shared" si="471"/>
        <v>0</v>
      </c>
    </row>
    <row r="7518" spans="1:19" x14ac:dyDescent="0.3">
      <c r="A7518" t="s">
        <v>1541</v>
      </c>
      <c r="B7518" s="1">
        <v>42807</v>
      </c>
      <c r="C7518" s="1">
        <v>42809</v>
      </c>
      <c r="D7518">
        <f t="shared" si="468"/>
        <v>2017</v>
      </c>
      <c r="E7518" t="str">
        <f t="shared" si="469"/>
        <v>Mar</v>
      </c>
      <c r="F7518" t="s">
        <v>67</v>
      </c>
      <c r="G7518" t="s">
        <v>1542</v>
      </c>
      <c r="H7518" t="s">
        <v>51</v>
      </c>
      <c r="I7518" t="s">
        <v>100</v>
      </c>
      <c r="J7518" t="s">
        <v>101</v>
      </c>
      <c r="K7518">
        <v>19134</v>
      </c>
      <c r="L7518" t="s">
        <v>54</v>
      </c>
      <c r="M7518" t="s">
        <v>7079</v>
      </c>
      <c r="N7518" t="s">
        <v>128</v>
      </c>
      <c r="O7518" t="s">
        <v>6816</v>
      </c>
      <c r="P7518" s="4">
        <v>552.55999999999995</v>
      </c>
      <c r="Q7518" s="4">
        <v>552.55999999999995</v>
      </c>
      <c r="R7518" s="4">
        <f t="shared" si="470"/>
        <v>0</v>
      </c>
      <c r="S7518" s="4">
        <f t="shared" si="471"/>
        <v>0</v>
      </c>
    </row>
    <row r="7519" spans="1:19" ht="15.6" x14ac:dyDescent="0.3">
      <c r="A7519" t="s">
        <v>7081</v>
      </c>
      <c r="B7519" s="1">
        <v>42871</v>
      </c>
      <c r="C7519" s="1">
        <v>42878</v>
      </c>
      <c r="D7519">
        <f t="shared" si="468"/>
        <v>2017</v>
      </c>
      <c r="E7519" t="str">
        <f t="shared" si="469"/>
        <v>May</v>
      </c>
      <c r="F7519" t="s">
        <v>37</v>
      </c>
      <c r="G7519" t="s">
        <v>337</v>
      </c>
      <c r="H7519" s="2" t="s">
        <v>22</v>
      </c>
      <c r="I7519" t="s">
        <v>2068</v>
      </c>
      <c r="J7519" t="s">
        <v>310</v>
      </c>
      <c r="K7519">
        <v>6457</v>
      </c>
      <c r="L7519" t="s">
        <v>54</v>
      </c>
      <c r="M7519" t="s">
        <v>7079</v>
      </c>
      <c r="N7519" t="s">
        <v>128</v>
      </c>
      <c r="O7519" t="s">
        <v>6816</v>
      </c>
      <c r="P7519" s="4">
        <v>552.55999999999995</v>
      </c>
      <c r="Q7519" s="4">
        <v>552.55999999999995</v>
      </c>
      <c r="R7519" s="4">
        <f t="shared" si="470"/>
        <v>0</v>
      </c>
      <c r="S7519" s="4">
        <f t="shared" si="471"/>
        <v>0</v>
      </c>
    </row>
    <row r="7520" spans="1:19" x14ac:dyDescent="0.3">
      <c r="A7520" t="s">
        <v>3640</v>
      </c>
      <c r="B7520" s="1">
        <v>43003</v>
      </c>
      <c r="C7520" s="1">
        <v>43007</v>
      </c>
      <c r="D7520">
        <f t="shared" si="468"/>
        <v>2017</v>
      </c>
      <c r="E7520" t="str">
        <f t="shared" si="469"/>
        <v>Sep</v>
      </c>
      <c r="F7520" t="s">
        <v>37</v>
      </c>
      <c r="G7520" t="s">
        <v>73</v>
      </c>
      <c r="H7520" t="s">
        <v>51</v>
      </c>
      <c r="I7520" t="s">
        <v>545</v>
      </c>
      <c r="J7520" t="s">
        <v>233</v>
      </c>
      <c r="K7520">
        <v>44105</v>
      </c>
      <c r="L7520" t="s">
        <v>54</v>
      </c>
      <c r="M7520" t="s">
        <v>7079</v>
      </c>
      <c r="N7520" t="s">
        <v>128</v>
      </c>
      <c r="O7520" t="s">
        <v>6816</v>
      </c>
      <c r="P7520" s="4">
        <v>331.536</v>
      </c>
      <c r="Q7520" s="4">
        <v>331.536</v>
      </c>
      <c r="R7520" s="4">
        <f t="shared" si="470"/>
        <v>0</v>
      </c>
      <c r="S7520" s="4">
        <f t="shared" si="471"/>
        <v>0</v>
      </c>
    </row>
    <row r="7521" spans="1:19" ht="15.6" x14ac:dyDescent="0.3">
      <c r="A7521" t="s">
        <v>7082</v>
      </c>
      <c r="B7521" s="1">
        <v>43236</v>
      </c>
      <c r="C7521" s="1">
        <v>43238</v>
      </c>
      <c r="D7521">
        <f t="shared" si="468"/>
        <v>2018</v>
      </c>
      <c r="E7521" t="str">
        <f t="shared" si="469"/>
        <v>May</v>
      </c>
      <c r="F7521" t="s">
        <v>20</v>
      </c>
      <c r="G7521" t="s">
        <v>1209</v>
      </c>
      <c r="H7521" s="2" t="s">
        <v>22</v>
      </c>
      <c r="I7521" t="s">
        <v>1839</v>
      </c>
      <c r="J7521" t="s">
        <v>233</v>
      </c>
      <c r="K7521">
        <v>44312</v>
      </c>
      <c r="L7521" t="s">
        <v>54</v>
      </c>
      <c r="M7521" t="s">
        <v>7079</v>
      </c>
      <c r="N7521" t="s">
        <v>128</v>
      </c>
      <c r="O7521" t="s">
        <v>6816</v>
      </c>
      <c r="P7521" s="4">
        <v>221.024</v>
      </c>
      <c r="Q7521" s="4">
        <v>221.024</v>
      </c>
      <c r="R7521" s="4">
        <f t="shared" si="470"/>
        <v>0</v>
      </c>
      <c r="S7521" s="4">
        <f t="shared" si="471"/>
        <v>0</v>
      </c>
    </row>
    <row r="7522" spans="1:19" ht="15.6" x14ac:dyDescent="0.3">
      <c r="A7522" t="s">
        <v>7083</v>
      </c>
      <c r="B7522" s="1">
        <v>43416</v>
      </c>
      <c r="C7522" s="1">
        <v>43418</v>
      </c>
      <c r="D7522">
        <f t="shared" si="468"/>
        <v>2018</v>
      </c>
      <c r="E7522" t="str">
        <f t="shared" si="469"/>
        <v>Nov</v>
      </c>
      <c r="F7522" t="s">
        <v>67</v>
      </c>
      <c r="G7522" t="s">
        <v>1646</v>
      </c>
      <c r="H7522" s="2" t="s">
        <v>22</v>
      </c>
      <c r="I7522" t="s">
        <v>744</v>
      </c>
      <c r="J7522" t="s">
        <v>101</v>
      </c>
      <c r="K7522">
        <v>17602</v>
      </c>
      <c r="L7522" t="s">
        <v>54</v>
      </c>
      <c r="M7522" t="s">
        <v>7079</v>
      </c>
      <c r="N7522" t="s">
        <v>128</v>
      </c>
      <c r="O7522" t="s">
        <v>6816</v>
      </c>
      <c r="P7522" s="4">
        <v>221.024</v>
      </c>
      <c r="Q7522" s="4">
        <v>221.024</v>
      </c>
      <c r="R7522" s="4">
        <f t="shared" si="470"/>
        <v>0</v>
      </c>
      <c r="S7522" s="4">
        <f t="shared" si="471"/>
        <v>0</v>
      </c>
    </row>
    <row r="7523" spans="1:19" x14ac:dyDescent="0.3">
      <c r="A7523" t="s">
        <v>7084</v>
      </c>
      <c r="B7523" s="1">
        <v>42269</v>
      </c>
      <c r="C7523" s="1">
        <v>42274</v>
      </c>
      <c r="D7523">
        <f t="shared" si="468"/>
        <v>2015</v>
      </c>
      <c r="E7523" t="str">
        <f t="shared" si="469"/>
        <v>Sep</v>
      </c>
      <c r="F7523" t="s">
        <v>37</v>
      </c>
      <c r="G7523" t="s">
        <v>3963</v>
      </c>
      <c r="H7523" t="s">
        <v>51</v>
      </c>
      <c r="I7523" t="s">
        <v>23</v>
      </c>
      <c r="J7523" t="s">
        <v>24</v>
      </c>
      <c r="K7523">
        <v>60653</v>
      </c>
      <c r="L7523" t="s">
        <v>25</v>
      </c>
      <c r="M7523" t="s">
        <v>7079</v>
      </c>
      <c r="N7523" t="s">
        <v>128</v>
      </c>
      <c r="O7523" t="s">
        <v>6816</v>
      </c>
      <c r="P7523" s="4">
        <v>331.536</v>
      </c>
      <c r="Q7523" s="4">
        <v>331.536</v>
      </c>
      <c r="R7523" s="4">
        <f t="shared" si="470"/>
        <v>0</v>
      </c>
      <c r="S7523" s="4">
        <f t="shared" si="471"/>
        <v>0</v>
      </c>
    </row>
    <row r="7524" spans="1:19" ht="15.6" x14ac:dyDescent="0.3">
      <c r="A7524" t="s">
        <v>1387</v>
      </c>
      <c r="B7524" s="1">
        <v>42485</v>
      </c>
      <c r="C7524" s="1">
        <v>42489</v>
      </c>
      <c r="D7524">
        <f t="shared" si="468"/>
        <v>2016</v>
      </c>
      <c r="E7524" t="str">
        <f t="shared" si="469"/>
        <v>Apr</v>
      </c>
      <c r="F7524" t="s">
        <v>37</v>
      </c>
      <c r="G7524" t="s">
        <v>652</v>
      </c>
      <c r="H7524" s="2" t="s">
        <v>22</v>
      </c>
      <c r="I7524" t="s">
        <v>293</v>
      </c>
      <c r="J7524" t="s">
        <v>24</v>
      </c>
      <c r="K7524">
        <v>60505</v>
      </c>
      <c r="L7524" t="s">
        <v>25</v>
      </c>
      <c r="M7524" t="s">
        <v>7079</v>
      </c>
      <c r="N7524" t="s">
        <v>128</v>
      </c>
      <c r="O7524" t="s">
        <v>6816</v>
      </c>
      <c r="P7524" s="4">
        <v>221.024</v>
      </c>
      <c r="Q7524" s="4">
        <v>221.024</v>
      </c>
      <c r="R7524" s="4">
        <f t="shared" si="470"/>
        <v>0</v>
      </c>
      <c r="S7524" s="4">
        <f t="shared" si="471"/>
        <v>0</v>
      </c>
    </row>
    <row r="7525" spans="1:19" x14ac:dyDescent="0.3">
      <c r="A7525" t="s">
        <v>6028</v>
      </c>
      <c r="B7525" s="1">
        <v>42833</v>
      </c>
      <c r="C7525" s="1">
        <v>42837</v>
      </c>
      <c r="D7525">
        <f t="shared" si="468"/>
        <v>2017</v>
      </c>
      <c r="E7525" t="str">
        <f t="shared" si="469"/>
        <v>Apr</v>
      </c>
      <c r="F7525" t="s">
        <v>37</v>
      </c>
      <c r="G7525" t="s">
        <v>899</v>
      </c>
      <c r="H7525" t="s">
        <v>51</v>
      </c>
      <c r="I7525" t="s">
        <v>47</v>
      </c>
      <c r="J7525" t="s">
        <v>33</v>
      </c>
      <c r="K7525">
        <v>90032</v>
      </c>
      <c r="L7525" t="s">
        <v>34</v>
      </c>
      <c r="M7525" t="s">
        <v>7085</v>
      </c>
      <c r="N7525" t="s">
        <v>128</v>
      </c>
      <c r="O7525" t="s">
        <v>6816</v>
      </c>
      <c r="P7525" s="4">
        <v>64.959999999999994</v>
      </c>
      <c r="Q7525" s="4">
        <v>64.959999999999994</v>
      </c>
      <c r="R7525" s="4">
        <f t="shared" si="470"/>
        <v>0</v>
      </c>
      <c r="S7525" s="4">
        <f t="shared" si="471"/>
        <v>0</v>
      </c>
    </row>
    <row r="7526" spans="1:19" x14ac:dyDescent="0.3">
      <c r="A7526" t="s">
        <v>2523</v>
      </c>
      <c r="B7526" s="1">
        <v>42982</v>
      </c>
      <c r="C7526" s="1">
        <v>42986</v>
      </c>
      <c r="D7526">
        <f t="shared" si="468"/>
        <v>2017</v>
      </c>
      <c r="E7526" t="str">
        <f t="shared" si="469"/>
        <v>Sep</v>
      </c>
      <c r="F7526" t="s">
        <v>37</v>
      </c>
      <c r="G7526" t="s">
        <v>210</v>
      </c>
      <c r="H7526" t="s">
        <v>51</v>
      </c>
      <c r="I7526" t="s">
        <v>2524</v>
      </c>
      <c r="J7526" t="s">
        <v>205</v>
      </c>
      <c r="K7526">
        <v>40324</v>
      </c>
      <c r="L7526" t="s">
        <v>44</v>
      </c>
      <c r="M7526" t="s">
        <v>7085</v>
      </c>
      <c r="N7526" t="s">
        <v>128</v>
      </c>
      <c r="O7526" t="s">
        <v>6816</v>
      </c>
      <c r="P7526" s="4">
        <v>129.91999999999999</v>
      </c>
      <c r="Q7526" s="4">
        <v>129.91999999999999</v>
      </c>
      <c r="R7526" s="4">
        <f t="shared" si="470"/>
        <v>0</v>
      </c>
      <c r="S7526" s="4">
        <f t="shared" si="471"/>
        <v>0</v>
      </c>
    </row>
    <row r="7527" spans="1:19" x14ac:dyDescent="0.3">
      <c r="A7527" t="s">
        <v>4641</v>
      </c>
      <c r="B7527" s="1">
        <v>42205</v>
      </c>
      <c r="C7527" s="1">
        <v>42205</v>
      </c>
      <c r="D7527">
        <f t="shared" si="468"/>
        <v>2015</v>
      </c>
      <c r="E7527" t="str">
        <f t="shared" si="469"/>
        <v>Jul</v>
      </c>
      <c r="F7527" t="s">
        <v>30</v>
      </c>
      <c r="G7527" t="s">
        <v>616</v>
      </c>
      <c r="H7527" t="s">
        <v>22</v>
      </c>
      <c r="I7527" t="s">
        <v>191</v>
      </c>
      <c r="J7527" t="s">
        <v>233</v>
      </c>
      <c r="K7527">
        <v>45503</v>
      </c>
      <c r="L7527" t="s">
        <v>54</v>
      </c>
      <c r="M7527" t="s">
        <v>7085</v>
      </c>
      <c r="N7527" t="s">
        <v>128</v>
      </c>
      <c r="O7527" t="s">
        <v>6816</v>
      </c>
      <c r="P7527" s="4">
        <v>25.984000000000002</v>
      </c>
      <c r="Q7527" s="4">
        <v>25.984000000000002</v>
      </c>
      <c r="R7527" s="4">
        <f t="shared" si="470"/>
        <v>0</v>
      </c>
      <c r="S7527" s="4">
        <f t="shared" si="471"/>
        <v>0</v>
      </c>
    </row>
    <row r="7528" spans="1:19" x14ac:dyDescent="0.3">
      <c r="A7528" t="s">
        <v>7086</v>
      </c>
      <c r="B7528" s="1">
        <v>42505</v>
      </c>
      <c r="C7528" s="1">
        <v>42512</v>
      </c>
      <c r="D7528">
        <f t="shared" si="468"/>
        <v>2016</v>
      </c>
      <c r="E7528" t="str">
        <f t="shared" si="469"/>
        <v>May</v>
      </c>
      <c r="F7528" t="s">
        <v>37</v>
      </c>
      <c r="G7528" t="s">
        <v>694</v>
      </c>
      <c r="H7528" t="s">
        <v>51</v>
      </c>
      <c r="I7528" t="s">
        <v>100</v>
      </c>
      <c r="J7528" t="s">
        <v>101</v>
      </c>
      <c r="K7528">
        <v>19140</v>
      </c>
      <c r="L7528" t="s">
        <v>54</v>
      </c>
      <c r="M7528" t="s">
        <v>7085</v>
      </c>
      <c r="N7528" t="s">
        <v>128</v>
      </c>
      <c r="O7528" t="s">
        <v>6816</v>
      </c>
      <c r="P7528" s="4">
        <v>51.968000000000004</v>
      </c>
      <c r="Q7528" s="4">
        <v>51.968000000000004</v>
      </c>
      <c r="R7528" s="4">
        <f t="shared" si="470"/>
        <v>0</v>
      </c>
      <c r="S7528" s="4">
        <f t="shared" si="471"/>
        <v>0</v>
      </c>
    </row>
    <row r="7529" spans="1:19" x14ac:dyDescent="0.3">
      <c r="A7529" t="s">
        <v>5129</v>
      </c>
      <c r="B7529" s="1">
        <v>43058</v>
      </c>
      <c r="C7529" s="1">
        <v>43063</v>
      </c>
      <c r="D7529">
        <f t="shared" si="468"/>
        <v>2017</v>
      </c>
      <c r="E7529" t="str">
        <f t="shared" si="469"/>
        <v>Nov</v>
      </c>
      <c r="F7529" t="s">
        <v>37</v>
      </c>
      <c r="G7529" t="s">
        <v>988</v>
      </c>
      <c r="H7529" t="s">
        <v>51</v>
      </c>
      <c r="I7529" t="s">
        <v>61</v>
      </c>
      <c r="J7529" t="s">
        <v>62</v>
      </c>
      <c r="K7529">
        <v>10024</v>
      </c>
      <c r="L7529" t="s">
        <v>54</v>
      </c>
      <c r="M7529" t="s">
        <v>7085</v>
      </c>
      <c r="N7529" t="s">
        <v>128</v>
      </c>
      <c r="O7529" t="s">
        <v>6816</v>
      </c>
      <c r="P7529" s="4">
        <v>64.959999999999994</v>
      </c>
      <c r="Q7529" s="4">
        <v>64.959999999999994</v>
      </c>
      <c r="R7529" s="4">
        <f t="shared" si="470"/>
        <v>0</v>
      </c>
      <c r="S7529" s="4">
        <f t="shared" si="471"/>
        <v>0</v>
      </c>
    </row>
    <row r="7530" spans="1:19" ht="15.6" x14ac:dyDescent="0.3">
      <c r="A7530" t="s">
        <v>893</v>
      </c>
      <c r="B7530" s="1">
        <v>42046</v>
      </c>
      <c r="C7530" s="1">
        <v>42050</v>
      </c>
      <c r="D7530">
        <f t="shared" si="468"/>
        <v>2015</v>
      </c>
      <c r="E7530" t="str">
        <f t="shared" si="469"/>
        <v>Feb</v>
      </c>
      <c r="F7530" t="s">
        <v>67</v>
      </c>
      <c r="G7530" t="s">
        <v>118</v>
      </c>
      <c r="H7530" s="2" t="s">
        <v>22</v>
      </c>
      <c r="I7530" t="s">
        <v>139</v>
      </c>
      <c r="J7530" t="s">
        <v>192</v>
      </c>
      <c r="K7530">
        <v>65203</v>
      </c>
      <c r="L7530" t="s">
        <v>25</v>
      </c>
      <c r="M7530" t="s">
        <v>7085</v>
      </c>
      <c r="N7530" t="s">
        <v>128</v>
      </c>
      <c r="O7530" t="s">
        <v>6816</v>
      </c>
      <c r="P7530" s="4">
        <v>64.959999999999994</v>
      </c>
      <c r="Q7530" s="4">
        <v>64.959999999999994</v>
      </c>
      <c r="R7530" s="4">
        <f t="shared" si="470"/>
        <v>0</v>
      </c>
      <c r="S7530" s="4">
        <f t="shared" si="471"/>
        <v>0</v>
      </c>
    </row>
    <row r="7531" spans="1:19" ht="15.6" x14ac:dyDescent="0.3">
      <c r="A7531" t="s">
        <v>2161</v>
      </c>
      <c r="B7531" s="1">
        <v>43416</v>
      </c>
      <c r="C7531" s="1">
        <v>43422</v>
      </c>
      <c r="D7531">
        <f t="shared" si="468"/>
        <v>2018</v>
      </c>
      <c r="E7531" t="str">
        <f t="shared" si="469"/>
        <v>Nov</v>
      </c>
      <c r="F7531" t="s">
        <v>37</v>
      </c>
      <c r="G7531" t="s">
        <v>885</v>
      </c>
      <c r="H7531" s="2" t="s">
        <v>22</v>
      </c>
      <c r="I7531" t="s">
        <v>116</v>
      </c>
      <c r="J7531" t="s">
        <v>109</v>
      </c>
      <c r="K7531">
        <v>75081</v>
      </c>
      <c r="L7531" t="s">
        <v>25</v>
      </c>
      <c r="M7531" t="s">
        <v>7085</v>
      </c>
      <c r="N7531" t="s">
        <v>128</v>
      </c>
      <c r="O7531" t="s">
        <v>6816</v>
      </c>
      <c r="P7531" s="4">
        <v>77.951999999999998</v>
      </c>
      <c r="Q7531" s="4">
        <v>77.951999999999998</v>
      </c>
      <c r="R7531" s="4">
        <f t="shared" si="470"/>
        <v>0</v>
      </c>
      <c r="S7531" s="4">
        <f t="shared" si="471"/>
        <v>0</v>
      </c>
    </row>
    <row r="7532" spans="1:19" ht="15.6" x14ac:dyDescent="0.3">
      <c r="A7532" t="s">
        <v>7087</v>
      </c>
      <c r="B7532" s="1">
        <v>42273</v>
      </c>
      <c r="C7532" s="1">
        <v>42277</v>
      </c>
      <c r="D7532">
        <f t="shared" si="468"/>
        <v>2015</v>
      </c>
      <c r="E7532" t="str">
        <f t="shared" si="469"/>
        <v>Sep</v>
      </c>
      <c r="F7532" t="s">
        <v>37</v>
      </c>
      <c r="G7532" t="s">
        <v>2715</v>
      </c>
      <c r="H7532" s="2" t="s">
        <v>22</v>
      </c>
      <c r="I7532" t="s">
        <v>69</v>
      </c>
      <c r="J7532" t="s">
        <v>70</v>
      </c>
      <c r="K7532">
        <v>98115</v>
      </c>
      <c r="L7532" t="s">
        <v>34</v>
      </c>
      <c r="M7532" t="s">
        <v>7088</v>
      </c>
      <c r="N7532" t="s">
        <v>128</v>
      </c>
      <c r="O7532" t="s">
        <v>6816</v>
      </c>
      <c r="P7532" s="4">
        <v>310.12</v>
      </c>
      <c r="Q7532" s="4">
        <v>50</v>
      </c>
      <c r="R7532" s="4">
        <f t="shared" si="470"/>
        <v>260.12</v>
      </c>
      <c r="S7532" s="4">
        <f t="shared" si="471"/>
        <v>39.018000000000001</v>
      </c>
    </row>
    <row r="7533" spans="1:19" x14ac:dyDescent="0.3">
      <c r="A7533" t="s">
        <v>7089</v>
      </c>
      <c r="B7533" s="1">
        <v>43039</v>
      </c>
      <c r="C7533" s="1">
        <v>43043</v>
      </c>
      <c r="D7533">
        <f t="shared" si="468"/>
        <v>2017</v>
      </c>
      <c r="E7533" t="str">
        <f t="shared" si="469"/>
        <v>Oct</v>
      </c>
      <c r="F7533" t="s">
        <v>37</v>
      </c>
      <c r="G7533" t="s">
        <v>1136</v>
      </c>
      <c r="H7533" t="s">
        <v>22</v>
      </c>
      <c r="I7533" t="s">
        <v>47</v>
      </c>
      <c r="J7533" t="s">
        <v>33</v>
      </c>
      <c r="K7533">
        <v>90045</v>
      </c>
      <c r="L7533" t="s">
        <v>34</v>
      </c>
      <c r="M7533" t="s">
        <v>7088</v>
      </c>
      <c r="N7533" t="s">
        <v>110</v>
      </c>
      <c r="O7533" t="s">
        <v>6816</v>
      </c>
      <c r="P7533" s="4">
        <v>1085.42</v>
      </c>
      <c r="Q7533" s="4">
        <f>P7533-500</f>
        <v>585.42000000000007</v>
      </c>
      <c r="R7533" s="4">
        <f t="shared" si="470"/>
        <v>500</v>
      </c>
      <c r="S7533" s="4">
        <f t="shared" si="471"/>
        <v>75</v>
      </c>
    </row>
    <row r="7534" spans="1:19" ht="15.6" x14ac:dyDescent="0.3">
      <c r="A7534" t="s">
        <v>3367</v>
      </c>
      <c r="B7534" s="1">
        <v>43175</v>
      </c>
      <c r="C7534" s="1">
        <v>43180</v>
      </c>
      <c r="D7534">
        <f t="shared" si="468"/>
        <v>2018</v>
      </c>
      <c r="E7534" t="str">
        <f t="shared" si="469"/>
        <v>Mar</v>
      </c>
      <c r="F7534" t="s">
        <v>37</v>
      </c>
      <c r="G7534" t="s">
        <v>2416</v>
      </c>
      <c r="H7534" s="2" t="s">
        <v>22</v>
      </c>
      <c r="I7534" t="s">
        <v>47</v>
      </c>
      <c r="J7534" t="s">
        <v>33</v>
      </c>
      <c r="K7534">
        <v>90032</v>
      </c>
      <c r="L7534" t="s">
        <v>34</v>
      </c>
      <c r="M7534" t="s">
        <v>7088</v>
      </c>
      <c r="N7534" t="s">
        <v>128</v>
      </c>
      <c r="O7534" t="s">
        <v>6816</v>
      </c>
      <c r="P7534" s="4">
        <v>310.12</v>
      </c>
      <c r="Q7534" s="4">
        <v>310.12</v>
      </c>
      <c r="R7534" s="4">
        <f t="shared" si="470"/>
        <v>0</v>
      </c>
      <c r="S7534" s="4">
        <f t="shared" si="471"/>
        <v>0</v>
      </c>
    </row>
    <row r="7535" spans="1:19" x14ac:dyDescent="0.3">
      <c r="A7535" t="s">
        <v>1867</v>
      </c>
      <c r="B7535" s="1">
        <v>42276</v>
      </c>
      <c r="C7535" s="1">
        <v>42280</v>
      </c>
      <c r="D7535">
        <f t="shared" si="468"/>
        <v>2015</v>
      </c>
      <c r="E7535" t="str">
        <f t="shared" si="469"/>
        <v>Sep</v>
      </c>
      <c r="F7535" t="s">
        <v>67</v>
      </c>
      <c r="G7535" t="s">
        <v>1868</v>
      </c>
      <c r="H7535" t="s">
        <v>51</v>
      </c>
      <c r="I7535" t="s">
        <v>61</v>
      </c>
      <c r="J7535" t="s">
        <v>62</v>
      </c>
      <c r="K7535">
        <v>10011</v>
      </c>
      <c r="L7535" t="s">
        <v>54</v>
      </c>
      <c r="M7535" t="s">
        <v>7088</v>
      </c>
      <c r="N7535" t="s">
        <v>128</v>
      </c>
      <c r="O7535" t="s">
        <v>6816</v>
      </c>
      <c r="P7535" s="4">
        <v>1395.54</v>
      </c>
      <c r="Q7535" s="4">
        <v>1395.54</v>
      </c>
      <c r="R7535" s="4">
        <f t="shared" si="470"/>
        <v>0</v>
      </c>
      <c r="S7535" s="4">
        <f t="shared" si="471"/>
        <v>0</v>
      </c>
    </row>
    <row r="7536" spans="1:19" ht="15.6" x14ac:dyDescent="0.3">
      <c r="A7536" t="s">
        <v>7090</v>
      </c>
      <c r="B7536" s="1">
        <v>42381</v>
      </c>
      <c r="C7536" s="1">
        <v>42387</v>
      </c>
      <c r="D7536">
        <f t="shared" si="468"/>
        <v>2016</v>
      </c>
      <c r="E7536" t="str">
        <f t="shared" si="469"/>
        <v>Jan</v>
      </c>
      <c r="F7536" t="s">
        <v>37</v>
      </c>
      <c r="G7536" t="s">
        <v>1413</v>
      </c>
      <c r="H7536" s="2" t="s">
        <v>22</v>
      </c>
      <c r="I7536" t="s">
        <v>466</v>
      </c>
      <c r="J7536" t="s">
        <v>53</v>
      </c>
      <c r="K7536">
        <v>19711</v>
      </c>
      <c r="L7536" t="s">
        <v>54</v>
      </c>
      <c r="M7536" t="s">
        <v>7088</v>
      </c>
      <c r="N7536" t="s">
        <v>128</v>
      </c>
      <c r="O7536" t="s">
        <v>6816</v>
      </c>
      <c r="P7536" s="4">
        <v>465.18</v>
      </c>
      <c r="Q7536" s="4">
        <v>465.18</v>
      </c>
      <c r="R7536" s="4">
        <f t="shared" si="470"/>
        <v>0</v>
      </c>
      <c r="S7536" s="4">
        <f t="shared" si="471"/>
        <v>0</v>
      </c>
    </row>
    <row r="7537" spans="1:19" x14ac:dyDescent="0.3">
      <c r="A7537" t="s">
        <v>7091</v>
      </c>
      <c r="B7537" s="1">
        <v>43074</v>
      </c>
      <c r="C7537" s="1">
        <v>43076</v>
      </c>
      <c r="D7537">
        <f t="shared" si="468"/>
        <v>2017</v>
      </c>
      <c r="E7537" t="str">
        <f t="shared" si="469"/>
        <v>Dec</v>
      </c>
      <c r="F7537" t="s">
        <v>67</v>
      </c>
      <c r="G7537" t="s">
        <v>1236</v>
      </c>
      <c r="H7537" t="s">
        <v>51</v>
      </c>
      <c r="I7537" t="s">
        <v>61</v>
      </c>
      <c r="J7537" t="s">
        <v>62</v>
      </c>
      <c r="K7537">
        <v>10024</v>
      </c>
      <c r="L7537" t="s">
        <v>54</v>
      </c>
      <c r="M7537" t="s">
        <v>7088</v>
      </c>
      <c r="N7537" t="s">
        <v>128</v>
      </c>
      <c r="O7537" t="s">
        <v>6816</v>
      </c>
      <c r="P7537" s="4">
        <v>465.18</v>
      </c>
      <c r="Q7537" s="4">
        <v>465.18</v>
      </c>
      <c r="R7537" s="4">
        <f t="shared" si="470"/>
        <v>0</v>
      </c>
      <c r="S7537" s="4">
        <f t="shared" si="471"/>
        <v>0</v>
      </c>
    </row>
    <row r="7538" spans="1:19" x14ac:dyDescent="0.3">
      <c r="A7538" t="s">
        <v>7092</v>
      </c>
      <c r="B7538" s="1">
        <v>43281</v>
      </c>
      <c r="C7538" s="1">
        <v>43285</v>
      </c>
      <c r="D7538">
        <f t="shared" si="468"/>
        <v>2018</v>
      </c>
      <c r="E7538" t="str">
        <f t="shared" si="469"/>
        <v>Jun</v>
      </c>
      <c r="F7538" t="s">
        <v>37</v>
      </c>
      <c r="G7538" t="s">
        <v>3232</v>
      </c>
      <c r="H7538" t="s">
        <v>51</v>
      </c>
      <c r="I7538" t="s">
        <v>3370</v>
      </c>
      <c r="J7538" t="s">
        <v>62</v>
      </c>
      <c r="K7538">
        <v>10550</v>
      </c>
      <c r="L7538" t="s">
        <v>54</v>
      </c>
      <c r="M7538" t="s">
        <v>7088</v>
      </c>
      <c r="N7538" t="s">
        <v>128</v>
      </c>
      <c r="O7538" t="s">
        <v>6816</v>
      </c>
      <c r="P7538" s="4">
        <v>1085.42</v>
      </c>
      <c r="Q7538" s="4">
        <f>P7538-500</f>
        <v>585.42000000000007</v>
      </c>
      <c r="R7538" s="4">
        <f t="shared" si="470"/>
        <v>500</v>
      </c>
      <c r="S7538" s="4">
        <f t="shared" si="471"/>
        <v>75</v>
      </c>
    </row>
    <row r="7539" spans="1:19" x14ac:dyDescent="0.3">
      <c r="A7539" t="s">
        <v>3119</v>
      </c>
      <c r="B7539" s="1">
        <v>43102</v>
      </c>
      <c r="C7539" s="1">
        <v>43104</v>
      </c>
      <c r="D7539">
        <f t="shared" si="468"/>
        <v>2018</v>
      </c>
      <c r="E7539" t="str">
        <f t="shared" si="469"/>
        <v>Jan</v>
      </c>
      <c r="F7539" t="s">
        <v>67</v>
      </c>
      <c r="G7539" t="s">
        <v>2568</v>
      </c>
      <c r="H7539" t="s">
        <v>51</v>
      </c>
      <c r="I7539" t="s">
        <v>777</v>
      </c>
      <c r="J7539" t="s">
        <v>109</v>
      </c>
      <c r="K7539">
        <v>79907</v>
      </c>
      <c r="L7539" t="s">
        <v>25</v>
      </c>
      <c r="M7539" t="s">
        <v>7088</v>
      </c>
      <c r="N7539" t="s">
        <v>128</v>
      </c>
      <c r="O7539" t="s">
        <v>6816</v>
      </c>
      <c r="P7539" s="4">
        <v>372.14400000000001</v>
      </c>
      <c r="Q7539" s="4">
        <f>P7539-150</f>
        <v>222.14400000000001</v>
      </c>
      <c r="R7539" s="4">
        <f t="shared" si="470"/>
        <v>150</v>
      </c>
      <c r="S7539" s="4">
        <f t="shared" si="471"/>
        <v>22.5</v>
      </c>
    </row>
    <row r="7540" spans="1:19" x14ac:dyDescent="0.3">
      <c r="A7540" t="s">
        <v>167</v>
      </c>
      <c r="B7540" s="1">
        <v>42317</v>
      </c>
      <c r="C7540" s="1">
        <v>42319</v>
      </c>
      <c r="D7540">
        <f t="shared" si="468"/>
        <v>2015</v>
      </c>
      <c r="E7540" t="str">
        <f t="shared" si="469"/>
        <v>Nov</v>
      </c>
      <c r="F7540" t="s">
        <v>67</v>
      </c>
      <c r="G7540" t="s">
        <v>168</v>
      </c>
      <c r="H7540" t="s">
        <v>51</v>
      </c>
      <c r="I7540" t="s">
        <v>32</v>
      </c>
      <c r="J7540" t="s">
        <v>33</v>
      </c>
      <c r="K7540">
        <v>94110</v>
      </c>
      <c r="L7540" t="s">
        <v>34</v>
      </c>
      <c r="M7540" t="s">
        <v>7093</v>
      </c>
      <c r="N7540" t="s">
        <v>128</v>
      </c>
      <c r="O7540" t="s">
        <v>6816</v>
      </c>
      <c r="P7540" s="4">
        <v>340.92</v>
      </c>
      <c r="Q7540" s="4">
        <v>340.92</v>
      </c>
      <c r="R7540" s="4">
        <f t="shared" si="470"/>
        <v>0</v>
      </c>
      <c r="S7540" s="4">
        <f t="shared" si="471"/>
        <v>0</v>
      </c>
    </row>
    <row r="7541" spans="1:19" ht="15.6" x14ac:dyDescent="0.3">
      <c r="A7541" t="s">
        <v>175</v>
      </c>
      <c r="B7541" s="1">
        <v>42565</v>
      </c>
      <c r="C7541" s="1">
        <v>42570</v>
      </c>
      <c r="D7541">
        <f t="shared" si="468"/>
        <v>2016</v>
      </c>
      <c r="E7541" t="str">
        <f t="shared" si="469"/>
        <v>Jul</v>
      </c>
      <c r="F7541" t="s">
        <v>67</v>
      </c>
      <c r="G7541" t="s">
        <v>176</v>
      </c>
      <c r="H7541" s="2" t="s">
        <v>22</v>
      </c>
      <c r="I7541" t="s">
        <v>177</v>
      </c>
      <c r="J7541" t="s">
        <v>178</v>
      </c>
      <c r="K7541">
        <v>85204</v>
      </c>
      <c r="L7541" t="s">
        <v>34</v>
      </c>
      <c r="M7541" t="s">
        <v>7093</v>
      </c>
      <c r="N7541" t="s">
        <v>128</v>
      </c>
      <c r="O7541" t="s">
        <v>6816</v>
      </c>
      <c r="P7541" s="4">
        <v>272.73599999999999</v>
      </c>
      <c r="Q7541" s="4">
        <v>100</v>
      </c>
      <c r="R7541" s="4">
        <f t="shared" si="470"/>
        <v>172.73599999999999</v>
      </c>
      <c r="S7541" s="4">
        <f t="shared" si="471"/>
        <v>25.910399999999999</v>
      </c>
    </row>
    <row r="7542" spans="1:19" ht="15.6" x14ac:dyDescent="0.3">
      <c r="A7542" t="s">
        <v>3721</v>
      </c>
      <c r="B7542" s="1">
        <v>42639</v>
      </c>
      <c r="C7542" s="1">
        <v>42643</v>
      </c>
      <c r="D7542">
        <f t="shared" si="468"/>
        <v>2016</v>
      </c>
      <c r="E7542" t="str">
        <f t="shared" si="469"/>
        <v>Sep</v>
      </c>
      <c r="F7542" t="s">
        <v>37</v>
      </c>
      <c r="G7542" t="s">
        <v>792</v>
      </c>
      <c r="H7542" s="2" t="s">
        <v>22</v>
      </c>
      <c r="I7542" t="s">
        <v>177</v>
      </c>
      <c r="J7542" t="s">
        <v>178</v>
      </c>
      <c r="K7542">
        <v>85204</v>
      </c>
      <c r="L7542" t="s">
        <v>34</v>
      </c>
      <c r="M7542" t="s">
        <v>7093</v>
      </c>
      <c r="N7542" t="s">
        <v>128</v>
      </c>
      <c r="O7542" t="s">
        <v>6816</v>
      </c>
      <c r="P7542" s="4">
        <v>363.64800000000002</v>
      </c>
      <c r="Q7542" s="4">
        <v>100</v>
      </c>
      <c r="R7542" s="4">
        <f t="shared" si="470"/>
        <v>263.64800000000002</v>
      </c>
      <c r="S7542" s="4">
        <f t="shared" si="471"/>
        <v>39.547200000000004</v>
      </c>
    </row>
    <row r="7543" spans="1:19" x14ac:dyDescent="0.3">
      <c r="A7543" t="s">
        <v>1584</v>
      </c>
      <c r="B7543" s="1">
        <v>43029</v>
      </c>
      <c r="C7543" s="1">
        <v>43035</v>
      </c>
      <c r="D7543">
        <f t="shared" si="468"/>
        <v>2017</v>
      </c>
      <c r="E7543" t="str">
        <f t="shared" si="469"/>
        <v>Oct</v>
      </c>
      <c r="F7543" t="s">
        <v>37</v>
      </c>
      <c r="G7543" t="s">
        <v>971</v>
      </c>
      <c r="H7543" t="s">
        <v>51</v>
      </c>
      <c r="I7543" t="s">
        <v>47</v>
      </c>
      <c r="J7543" t="s">
        <v>33</v>
      </c>
      <c r="K7543">
        <v>90045</v>
      </c>
      <c r="L7543" t="s">
        <v>34</v>
      </c>
      <c r="M7543" t="s">
        <v>7093</v>
      </c>
      <c r="N7543" t="s">
        <v>128</v>
      </c>
      <c r="O7543" t="s">
        <v>6816</v>
      </c>
      <c r="P7543" s="4">
        <v>340.92</v>
      </c>
      <c r="Q7543" s="4">
        <v>340.92</v>
      </c>
      <c r="R7543" s="4">
        <f t="shared" si="470"/>
        <v>0</v>
      </c>
      <c r="S7543" s="4">
        <f t="shared" si="471"/>
        <v>0</v>
      </c>
    </row>
    <row r="7544" spans="1:19" x14ac:dyDescent="0.3">
      <c r="A7544" t="s">
        <v>3889</v>
      </c>
      <c r="B7544" s="1">
        <v>43092</v>
      </c>
      <c r="C7544" s="1">
        <v>43099</v>
      </c>
      <c r="D7544">
        <f t="shared" si="468"/>
        <v>2017</v>
      </c>
      <c r="E7544" t="str">
        <f t="shared" si="469"/>
        <v>Dec</v>
      </c>
      <c r="F7544" t="s">
        <v>37</v>
      </c>
      <c r="G7544" t="s">
        <v>605</v>
      </c>
      <c r="H7544" t="s">
        <v>51</v>
      </c>
      <c r="I7544" t="s">
        <v>69</v>
      </c>
      <c r="J7544" t="s">
        <v>70</v>
      </c>
      <c r="K7544">
        <v>98103</v>
      </c>
      <c r="L7544" t="s">
        <v>34</v>
      </c>
      <c r="M7544" t="s">
        <v>7093</v>
      </c>
      <c r="N7544" t="s">
        <v>128</v>
      </c>
      <c r="O7544" t="s">
        <v>6816</v>
      </c>
      <c r="P7544" s="4">
        <v>227.28</v>
      </c>
      <c r="Q7544" s="4">
        <v>227.28</v>
      </c>
      <c r="R7544" s="4">
        <f t="shared" si="470"/>
        <v>0</v>
      </c>
      <c r="S7544" s="4">
        <f t="shared" si="471"/>
        <v>0</v>
      </c>
    </row>
    <row r="7545" spans="1:19" ht="15.6" x14ac:dyDescent="0.3">
      <c r="A7545" t="s">
        <v>2011</v>
      </c>
      <c r="B7545" s="1">
        <v>43187</v>
      </c>
      <c r="C7545" s="1">
        <v>43190</v>
      </c>
      <c r="D7545">
        <f t="shared" si="468"/>
        <v>2018</v>
      </c>
      <c r="E7545" t="str">
        <f t="shared" si="469"/>
        <v>Mar</v>
      </c>
      <c r="F7545" t="s">
        <v>20</v>
      </c>
      <c r="G7545" t="s">
        <v>1364</v>
      </c>
      <c r="H7545" s="2" t="s">
        <v>22</v>
      </c>
      <c r="I7545" t="s">
        <v>666</v>
      </c>
      <c r="J7545" t="s">
        <v>33</v>
      </c>
      <c r="K7545">
        <v>94533</v>
      </c>
      <c r="L7545" t="s">
        <v>34</v>
      </c>
      <c r="M7545" t="s">
        <v>7093</v>
      </c>
      <c r="N7545" t="s">
        <v>128</v>
      </c>
      <c r="O7545" t="s">
        <v>6816</v>
      </c>
      <c r="P7545" s="4">
        <v>795.48</v>
      </c>
      <c r="Q7545" s="4">
        <v>795.48</v>
      </c>
      <c r="R7545" s="4">
        <f t="shared" si="470"/>
        <v>0</v>
      </c>
      <c r="S7545" s="4">
        <f t="shared" si="471"/>
        <v>0</v>
      </c>
    </row>
    <row r="7546" spans="1:19" ht="15.6" x14ac:dyDescent="0.3">
      <c r="A7546" t="s">
        <v>5298</v>
      </c>
      <c r="B7546" s="1">
        <v>42008</v>
      </c>
      <c r="C7546" s="1">
        <v>42012</v>
      </c>
      <c r="D7546">
        <f t="shared" si="468"/>
        <v>2015</v>
      </c>
      <c r="E7546" t="str">
        <f t="shared" si="469"/>
        <v>Jan</v>
      </c>
      <c r="F7546" t="s">
        <v>37</v>
      </c>
      <c r="G7546" t="s">
        <v>1243</v>
      </c>
      <c r="H7546" s="2" t="s">
        <v>22</v>
      </c>
      <c r="I7546" t="s">
        <v>1249</v>
      </c>
      <c r="J7546" t="s">
        <v>24</v>
      </c>
      <c r="K7546">
        <v>60540</v>
      </c>
      <c r="L7546" t="s">
        <v>25</v>
      </c>
      <c r="M7546" t="s">
        <v>7093</v>
      </c>
      <c r="N7546" t="s">
        <v>128</v>
      </c>
      <c r="O7546" t="s">
        <v>6816</v>
      </c>
      <c r="P7546" s="4">
        <v>272.73599999999999</v>
      </c>
      <c r="Q7546" s="4">
        <v>272.73599999999999</v>
      </c>
      <c r="R7546" s="4">
        <f t="shared" si="470"/>
        <v>0</v>
      </c>
      <c r="S7546" s="4">
        <f t="shared" si="471"/>
        <v>0</v>
      </c>
    </row>
    <row r="7547" spans="1:19" ht="15.6" x14ac:dyDescent="0.3">
      <c r="A7547" t="s">
        <v>2911</v>
      </c>
      <c r="B7547" s="1">
        <v>42970</v>
      </c>
      <c r="C7547" s="1">
        <v>42977</v>
      </c>
      <c r="D7547">
        <f t="shared" si="468"/>
        <v>2017</v>
      </c>
      <c r="E7547" t="str">
        <f t="shared" si="469"/>
        <v>Aug</v>
      </c>
      <c r="F7547" t="s">
        <v>37</v>
      </c>
      <c r="G7547" t="s">
        <v>965</v>
      </c>
      <c r="H7547" s="2" t="s">
        <v>22</v>
      </c>
      <c r="I7547" t="s">
        <v>2912</v>
      </c>
      <c r="J7547" t="s">
        <v>109</v>
      </c>
      <c r="K7547">
        <v>78577</v>
      </c>
      <c r="L7547" t="s">
        <v>25</v>
      </c>
      <c r="M7547" t="s">
        <v>7093</v>
      </c>
      <c r="N7547" t="s">
        <v>110</v>
      </c>
      <c r="O7547" t="s">
        <v>6816</v>
      </c>
      <c r="P7547" s="4">
        <v>727.29600000000005</v>
      </c>
      <c r="Q7547" s="4">
        <v>727.29600000000005</v>
      </c>
      <c r="R7547" s="4">
        <f t="shared" si="470"/>
        <v>0</v>
      </c>
      <c r="S7547" s="4">
        <f t="shared" si="471"/>
        <v>0</v>
      </c>
    </row>
    <row r="7548" spans="1:19" x14ac:dyDescent="0.3">
      <c r="A7548" t="s">
        <v>1309</v>
      </c>
      <c r="B7548" s="1">
        <v>43101</v>
      </c>
      <c r="C7548" s="1">
        <v>43105</v>
      </c>
      <c r="D7548">
        <f t="shared" si="468"/>
        <v>2018</v>
      </c>
      <c r="E7548" t="str">
        <f t="shared" si="469"/>
        <v>Jan</v>
      </c>
      <c r="F7548" t="s">
        <v>37</v>
      </c>
      <c r="G7548" t="s">
        <v>1310</v>
      </c>
      <c r="H7548" t="s">
        <v>51</v>
      </c>
      <c r="I7548" t="s">
        <v>108</v>
      </c>
      <c r="J7548" t="s">
        <v>109</v>
      </c>
      <c r="K7548">
        <v>77340</v>
      </c>
      <c r="L7548" t="s">
        <v>25</v>
      </c>
      <c r="M7548" t="s">
        <v>7093</v>
      </c>
      <c r="N7548" t="s">
        <v>128</v>
      </c>
      <c r="O7548" t="s">
        <v>6816</v>
      </c>
      <c r="P7548" s="4">
        <v>454.56</v>
      </c>
      <c r="Q7548" s="4">
        <v>454.56</v>
      </c>
      <c r="R7548" s="4">
        <f t="shared" si="470"/>
        <v>0</v>
      </c>
      <c r="S7548" s="4">
        <f t="shared" si="471"/>
        <v>0</v>
      </c>
    </row>
    <row r="7549" spans="1:19" ht="15.6" x14ac:dyDescent="0.3">
      <c r="A7549" t="s">
        <v>7094</v>
      </c>
      <c r="B7549" s="1">
        <v>43394</v>
      </c>
      <c r="C7549" s="1">
        <v>43397</v>
      </c>
      <c r="D7549">
        <f t="shared" si="468"/>
        <v>2018</v>
      </c>
      <c r="E7549" t="str">
        <f t="shared" si="469"/>
        <v>Oct</v>
      </c>
      <c r="F7549" t="s">
        <v>20</v>
      </c>
      <c r="G7549" t="s">
        <v>2073</v>
      </c>
      <c r="H7549" s="2" t="s">
        <v>22</v>
      </c>
      <c r="I7549" t="s">
        <v>3450</v>
      </c>
      <c r="J7549" t="s">
        <v>653</v>
      </c>
      <c r="K7549">
        <v>46203</v>
      </c>
      <c r="L7549" t="s">
        <v>25</v>
      </c>
      <c r="M7549" t="s">
        <v>7093</v>
      </c>
      <c r="N7549" t="s">
        <v>128</v>
      </c>
      <c r="O7549" t="s">
        <v>6816</v>
      </c>
      <c r="P7549" s="4">
        <v>909.12</v>
      </c>
      <c r="Q7549" s="4">
        <v>909.12</v>
      </c>
      <c r="R7549" s="4">
        <f t="shared" si="470"/>
        <v>0</v>
      </c>
      <c r="S7549" s="4">
        <f t="shared" si="471"/>
        <v>0</v>
      </c>
    </row>
    <row r="7550" spans="1:19" ht="15.6" x14ac:dyDescent="0.3">
      <c r="A7550" t="s">
        <v>6133</v>
      </c>
      <c r="B7550" s="1">
        <v>42478</v>
      </c>
      <c r="C7550" s="1">
        <v>42480</v>
      </c>
      <c r="D7550">
        <f t="shared" si="468"/>
        <v>2016</v>
      </c>
      <c r="E7550" t="str">
        <f t="shared" si="469"/>
        <v>Apr</v>
      </c>
      <c r="F7550" t="s">
        <v>67</v>
      </c>
      <c r="G7550" t="s">
        <v>876</v>
      </c>
      <c r="H7550" s="2" t="s">
        <v>22</v>
      </c>
      <c r="I7550" t="s">
        <v>47</v>
      </c>
      <c r="J7550" t="s">
        <v>33</v>
      </c>
      <c r="K7550">
        <v>90004</v>
      </c>
      <c r="L7550" t="s">
        <v>34</v>
      </c>
      <c r="M7550" t="s">
        <v>7095</v>
      </c>
      <c r="N7550" t="s">
        <v>128</v>
      </c>
      <c r="O7550" t="s">
        <v>6816</v>
      </c>
      <c r="P7550" s="4">
        <v>947.17</v>
      </c>
      <c r="Q7550" s="4">
        <v>947.17</v>
      </c>
      <c r="R7550" s="4">
        <f t="shared" si="470"/>
        <v>0</v>
      </c>
      <c r="S7550" s="4">
        <f t="shared" si="471"/>
        <v>0</v>
      </c>
    </row>
    <row r="7551" spans="1:19" ht="15.6" x14ac:dyDescent="0.3">
      <c r="A7551" t="s">
        <v>1395</v>
      </c>
      <c r="B7551" s="1">
        <v>42806</v>
      </c>
      <c r="C7551" s="1">
        <v>42809</v>
      </c>
      <c r="D7551">
        <f t="shared" si="468"/>
        <v>2017</v>
      </c>
      <c r="E7551" t="str">
        <f t="shared" si="469"/>
        <v>Mar</v>
      </c>
      <c r="F7551" t="s">
        <v>67</v>
      </c>
      <c r="G7551" t="s">
        <v>1396</v>
      </c>
      <c r="H7551" s="2" t="s">
        <v>22</v>
      </c>
      <c r="I7551" t="s">
        <v>32</v>
      </c>
      <c r="J7551" t="s">
        <v>33</v>
      </c>
      <c r="K7551">
        <v>94109</v>
      </c>
      <c r="L7551" t="s">
        <v>34</v>
      </c>
      <c r="M7551" t="s">
        <v>7095</v>
      </c>
      <c r="N7551" t="s">
        <v>128</v>
      </c>
      <c r="O7551" t="s">
        <v>6816</v>
      </c>
      <c r="P7551" s="4">
        <v>676.55</v>
      </c>
      <c r="Q7551" s="4">
        <v>676.55</v>
      </c>
      <c r="R7551" s="4">
        <f t="shared" si="470"/>
        <v>0</v>
      </c>
      <c r="S7551" s="4">
        <f t="shared" si="471"/>
        <v>0</v>
      </c>
    </row>
    <row r="7552" spans="1:19" ht="15.6" x14ac:dyDescent="0.3">
      <c r="A7552" t="s">
        <v>1723</v>
      </c>
      <c r="B7552" s="1">
        <v>43435</v>
      </c>
      <c r="C7552" s="1">
        <v>43440</v>
      </c>
      <c r="D7552">
        <f t="shared" si="468"/>
        <v>2018</v>
      </c>
      <c r="E7552" t="str">
        <f t="shared" si="469"/>
        <v>Dec</v>
      </c>
      <c r="F7552" t="s">
        <v>37</v>
      </c>
      <c r="G7552" t="s">
        <v>572</v>
      </c>
      <c r="H7552" s="2" t="s">
        <v>22</v>
      </c>
      <c r="I7552" t="s">
        <v>69</v>
      </c>
      <c r="J7552" t="s">
        <v>70</v>
      </c>
      <c r="K7552">
        <v>98105</v>
      </c>
      <c r="L7552" t="s">
        <v>34</v>
      </c>
      <c r="M7552" t="s">
        <v>7095</v>
      </c>
      <c r="N7552" t="s">
        <v>128</v>
      </c>
      <c r="O7552" t="s">
        <v>6816</v>
      </c>
      <c r="P7552" s="4">
        <v>541.24</v>
      </c>
      <c r="Q7552" s="4">
        <v>541.24</v>
      </c>
      <c r="R7552" s="4">
        <f t="shared" si="470"/>
        <v>0</v>
      </c>
      <c r="S7552" s="4">
        <f t="shared" si="471"/>
        <v>0</v>
      </c>
    </row>
    <row r="7553" spans="1:19" ht="15.6" x14ac:dyDescent="0.3">
      <c r="A7553" t="s">
        <v>4818</v>
      </c>
      <c r="B7553" s="1">
        <v>43459</v>
      </c>
      <c r="C7553" s="1">
        <v>43463</v>
      </c>
      <c r="D7553">
        <f t="shared" si="468"/>
        <v>2018</v>
      </c>
      <c r="E7553" t="str">
        <f t="shared" si="469"/>
        <v>Dec</v>
      </c>
      <c r="F7553" t="s">
        <v>37</v>
      </c>
      <c r="G7553" t="s">
        <v>1678</v>
      </c>
      <c r="H7553" s="2" t="s">
        <v>22</v>
      </c>
      <c r="I7553" t="s">
        <v>47</v>
      </c>
      <c r="J7553" t="s">
        <v>33</v>
      </c>
      <c r="K7553">
        <v>90008</v>
      </c>
      <c r="L7553" t="s">
        <v>34</v>
      </c>
      <c r="M7553" t="s">
        <v>7095</v>
      </c>
      <c r="N7553" t="s">
        <v>128</v>
      </c>
      <c r="O7553" t="s">
        <v>6816</v>
      </c>
      <c r="P7553" s="4">
        <v>270.62</v>
      </c>
      <c r="Q7553" s="4">
        <v>270.62</v>
      </c>
      <c r="R7553" s="4">
        <f t="shared" si="470"/>
        <v>0</v>
      </c>
      <c r="S7553" s="4">
        <f t="shared" si="471"/>
        <v>0</v>
      </c>
    </row>
    <row r="7554" spans="1:19" x14ac:dyDescent="0.3">
      <c r="A7554" t="s">
        <v>2181</v>
      </c>
      <c r="B7554" s="1">
        <v>43036</v>
      </c>
      <c r="C7554" s="1">
        <v>43042</v>
      </c>
      <c r="D7554">
        <f t="shared" ref="D7554:D7617" si="472">YEAR(B7554)</f>
        <v>2017</v>
      </c>
      <c r="E7554" t="str">
        <f t="shared" ref="E7554:E7617" si="473">TEXT(B7554,"mmm")</f>
        <v>Oct</v>
      </c>
      <c r="F7554" t="s">
        <v>37</v>
      </c>
      <c r="G7554" t="s">
        <v>1136</v>
      </c>
      <c r="H7554" t="s">
        <v>22</v>
      </c>
      <c r="I7554" t="s">
        <v>976</v>
      </c>
      <c r="J7554" t="s">
        <v>144</v>
      </c>
      <c r="K7554">
        <v>7109</v>
      </c>
      <c r="L7554" t="s">
        <v>54</v>
      </c>
      <c r="M7554" t="s">
        <v>7095</v>
      </c>
      <c r="N7554" t="s">
        <v>110</v>
      </c>
      <c r="O7554" t="s">
        <v>6816</v>
      </c>
      <c r="P7554" s="4">
        <v>1082.48</v>
      </c>
      <c r="Q7554" s="4">
        <f>P7554-500</f>
        <v>582.48</v>
      </c>
      <c r="R7554" s="4">
        <f t="shared" si="470"/>
        <v>500</v>
      </c>
      <c r="S7554" s="4">
        <f t="shared" si="471"/>
        <v>75</v>
      </c>
    </row>
    <row r="7555" spans="1:19" x14ac:dyDescent="0.3">
      <c r="A7555" t="s">
        <v>7096</v>
      </c>
      <c r="B7555" s="1">
        <v>43252</v>
      </c>
      <c r="C7555" s="1">
        <v>43257</v>
      </c>
      <c r="D7555">
        <f t="shared" si="472"/>
        <v>2018</v>
      </c>
      <c r="E7555" t="str">
        <f t="shared" si="473"/>
        <v>Jun</v>
      </c>
      <c r="F7555" t="s">
        <v>37</v>
      </c>
      <c r="G7555" t="s">
        <v>2787</v>
      </c>
      <c r="H7555" t="s">
        <v>51</v>
      </c>
      <c r="I7555" t="s">
        <v>100</v>
      </c>
      <c r="J7555" t="s">
        <v>101</v>
      </c>
      <c r="K7555">
        <v>19120</v>
      </c>
      <c r="L7555" t="s">
        <v>54</v>
      </c>
      <c r="M7555" t="s">
        <v>7095</v>
      </c>
      <c r="N7555" t="s">
        <v>128</v>
      </c>
      <c r="O7555" t="s">
        <v>6816</v>
      </c>
      <c r="P7555" s="4">
        <v>324.74400000000003</v>
      </c>
      <c r="Q7555" s="4">
        <v>324.74400000000003</v>
      </c>
      <c r="R7555" s="4">
        <f t="shared" ref="R7555:R7618" si="474">P7555-Q7555</f>
        <v>0</v>
      </c>
      <c r="S7555" s="4">
        <f t="shared" ref="S7555:S7618" si="475">0.15*R7555</f>
        <v>0</v>
      </c>
    </row>
    <row r="7556" spans="1:19" ht="15.6" x14ac:dyDescent="0.3">
      <c r="A7556" t="s">
        <v>1077</v>
      </c>
      <c r="B7556" s="1">
        <v>42691</v>
      </c>
      <c r="C7556" s="1">
        <v>42698</v>
      </c>
      <c r="D7556">
        <f t="shared" si="472"/>
        <v>2016</v>
      </c>
      <c r="E7556" t="str">
        <f t="shared" si="473"/>
        <v>Nov</v>
      </c>
      <c r="F7556" t="s">
        <v>37</v>
      </c>
      <c r="G7556" t="s">
        <v>210</v>
      </c>
      <c r="H7556" s="2" t="s">
        <v>22</v>
      </c>
      <c r="I7556" t="s">
        <v>502</v>
      </c>
      <c r="J7556" t="s">
        <v>503</v>
      </c>
      <c r="K7556">
        <v>73120</v>
      </c>
      <c r="L7556" t="s">
        <v>25</v>
      </c>
      <c r="M7556" t="s">
        <v>7095</v>
      </c>
      <c r="N7556" t="s">
        <v>128</v>
      </c>
      <c r="O7556" t="s">
        <v>6816</v>
      </c>
      <c r="P7556" s="4">
        <v>541.24</v>
      </c>
      <c r="Q7556" s="4">
        <v>541.24</v>
      </c>
      <c r="R7556" s="4">
        <f t="shared" si="474"/>
        <v>0</v>
      </c>
      <c r="S7556" s="4">
        <f t="shared" si="475"/>
        <v>0</v>
      </c>
    </row>
    <row r="7557" spans="1:19" x14ac:dyDescent="0.3">
      <c r="A7557" t="s">
        <v>2877</v>
      </c>
      <c r="B7557" s="1">
        <v>42365</v>
      </c>
      <c r="C7557" s="1">
        <v>42370</v>
      </c>
      <c r="D7557">
        <f t="shared" si="472"/>
        <v>2015</v>
      </c>
      <c r="E7557" t="str">
        <f t="shared" si="473"/>
        <v>Dec</v>
      </c>
      <c r="F7557" t="s">
        <v>67</v>
      </c>
      <c r="G7557" t="s">
        <v>2156</v>
      </c>
      <c r="H7557" t="s">
        <v>105</v>
      </c>
      <c r="I7557" t="s">
        <v>545</v>
      </c>
      <c r="J7557" t="s">
        <v>233</v>
      </c>
      <c r="K7557">
        <v>44105</v>
      </c>
      <c r="L7557" t="s">
        <v>54</v>
      </c>
      <c r="M7557" t="s">
        <v>7097</v>
      </c>
      <c r="N7557" t="s">
        <v>128</v>
      </c>
      <c r="O7557" t="s">
        <v>6816</v>
      </c>
      <c r="P7557" s="4">
        <v>118.16</v>
      </c>
      <c r="Q7557" s="4">
        <v>118.16</v>
      </c>
      <c r="R7557" s="4">
        <f t="shared" si="474"/>
        <v>0</v>
      </c>
      <c r="S7557" s="4">
        <f t="shared" si="475"/>
        <v>0</v>
      </c>
    </row>
    <row r="7558" spans="1:19" x14ac:dyDescent="0.3">
      <c r="A7558" t="s">
        <v>7098</v>
      </c>
      <c r="B7558" s="1">
        <v>42995</v>
      </c>
      <c r="C7558" s="1">
        <v>42998</v>
      </c>
      <c r="D7558">
        <f t="shared" si="472"/>
        <v>2017</v>
      </c>
      <c r="E7558" t="str">
        <f t="shared" si="473"/>
        <v>Sep</v>
      </c>
      <c r="F7558" t="s">
        <v>67</v>
      </c>
      <c r="G7558" t="s">
        <v>641</v>
      </c>
      <c r="H7558" t="s">
        <v>51</v>
      </c>
      <c r="I7558" t="s">
        <v>191</v>
      </c>
      <c r="J7558" t="s">
        <v>233</v>
      </c>
      <c r="K7558">
        <v>45503</v>
      </c>
      <c r="L7558" t="s">
        <v>54</v>
      </c>
      <c r="M7558" t="s">
        <v>7097</v>
      </c>
      <c r="N7558" t="s">
        <v>128</v>
      </c>
      <c r="O7558" t="s">
        <v>6816</v>
      </c>
      <c r="P7558" s="4">
        <v>295.39999999999998</v>
      </c>
      <c r="Q7558" s="4">
        <v>295.39999999999998</v>
      </c>
      <c r="R7558" s="4">
        <f t="shared" si="474"/>
        <v>0</v>
      </c>
      <c r="S7558" s="4">
        <f t="shared" si="475"/>
        <v>0</v>
      </c>
    </row>
    <row r="7559" spans="1:19" ht="15.6" x14ac:dyDescent="0.3">
      <c r="A7559" t="s">
        <v>5159</v>
      </c>
      <c r="B7559" s="1">
        <v>43435</v>
      </c>
      <c r="C7559" s="1">
        <v>43437</v>
      </c>
      <c r="D7559">
        <f t="shared" si="472"/>
        <v>2018</v>
      </c>
      <c r="E7559" t="str">
        <f t="shared" si="473"/>
        <v>Dec</v>
      </c>
      <c r="F7559" t="s">
        <v>67</v>
      </c>
      <c r="G7559" t="s">
        <v>513</v>
      </c>
      <c r="H7559" s="2" t="s">
        <v>22</v>
      </c>
      <c r="I7559" t="s">
        <v>61</v>
      </c>
      <c r="J7559" t="s">
        <v>62</v>
      </c>
      <c r="K7559">
        <v>10009</v>
      </c>
      <c r="L7559" t="s">
        <v>54</v>
      </c>
      <c r="M7559" t="s">
        <v>7097</v>
      </c>
      <c r="N7559" t="s">
        <v>128</v>
      </c>
      <c r="O7559" t="s">
        <v>6816</v>
      </c>
      <c r="P7559" s="4">
        <v>221.55</v>
      </c>
      <c r="Q7559" s="4">
        <v>221.55</v>
      </c>
      <c r="R7559" s="4">
        <f t="shared" si="474"/>
        <v>0</v>
      </c>
      <c r="S7559" s="4">
        <f t="shared" si="475"/>
        <v>0</v>
      </c>
    </row>
    <row r="7560" spans="1:19" ht="15.6" x14ac:dyDescent="0.3">
      <c r="A7560" t="s">
        <v>3154</v>
      </c>
      <c r="B7560" s="1">
        <v>43448</v>
      </c>
      <c r="C7560" s="1">
        <v>43452</v>
      </c>
      <c r="D7560">
        <f t="shared" si="472"/>
        <v>2018</v>
      </c>
      <c r="E7560" t="str">
        <f t="shared" si="473"/>
        <v>Dec</v>
      </c>
      <c r="F7560" t="s">
        <v>37</v>
      </c>
      <c r="G7560" t="s">
        <v>1768</v>
      </c>
      <c r="H7560" s="2" t="s">
        <v>22</v>
      </c>
      <c r="I7560" t="s">
        <v>1599</v>
      </c>
      <c r="J7560" t="s">
        <v>314</v>
      </c>
      <c r="K7560">
        <v>1841</v>
      </c>
      <c r="L7560" t="s">
        <v>54</v>
      </c>
      <c r="M7560" t="s">
        <v>7097</v>
      </c>
      <c r="N7560" t="s">
        <v>128</v>
      </c>
      <c r="O7560" t="s">
        <v>6816</v>
      </c>
      <c r="P7560" s="4">
        <v>73.849999999999994</v>
      </c>
      <c r="Q7560" s="4">
        <v>73.849999999999994</v>
      </c>
      <c r="R7560" s="4">
        <f t="shared" si="474"/>
        <v>0</v>
      </c>
      <c r="S7560" s="4">
        <f t="shared" si="475"/>
        <v>0</v>
      </c>
    </row>
    <row r="7561" spans="1:19" x14ac:dyDescent="0.3">
      <c r="A7561" t="s">
        <v>7099</v>
      </c>
      <c r="B7561" s="1">
        <v>43319</v>
      </c>
      <c r="C7561" s="1">
        <v>43320</v>
      </c>
      <c r="D7561">
        <f t="shared" si="472"/>
        <v>2018</v>
      </c>
      <c r="E7561" t="str">
        <f t="shared" si="473"/>
        <v>Aug</v>
      </c>
      <c r="F7561" t="s">
        <v>20</v>
      </c>
      <c r="G7561" t="s">
        <v>1442</v>
      </c>
      <c r="H7561" t="s">
        <v>105</v>
      </c>
      <c r="I7561" t="s">
        <v>116</v>
      </c>
      <c r="J7561" t="s">
        <v>109</v>
      </c>
      <c r="K7561">
        <v>75081</v>
      </c>
      <c r="L7561" t="s">
        <v>25</v>
      </c>
      <c r="M7561" t="s">
        <v>7097</v>
      </c>
      <c r="N7561" t="s">
        <v>128</v>
      </c>
      <c r="O7561" t="s">
        <v>6816</v>
      </c>
      <c r="P7561" s="4">
        <v>118.16</v>
      </c>
      <c r="Q7561" s="4">
        <v>118.16</v>
      </c>
      <c r="R7561" s="4">
        <f t="shared" si="474"/>
        <v>0</v>
      </c>
      <c r="S7561" s="4">
        <f t="shared" si="475"/>
        <v>0</v>
      </c>
    </row>
    <row r="7562" spans="1:19" ht="15.6" x14ac:dyDescent="0.3">
      <c r="A7562" t="s">
        <v>5902</v>
      </c>
      <c r="B7562" s="1">
        <v>42093</v>
      </c>
      <c r="C7562" s="1">
        <v>42098</v>
      </c>
      <c r="D7562">
        <f t="shared" si="472"/>
        <v>2015</v>
      </c>
      <c r="E7562" t="str">
        <f t="shared" si="473"/>
        <v>Mar</v>
      </c>
      <c r="F7562" t="s">
        <v>37</v>
      </c>
      <c r="G7562" t="s">
        <v>739</v>
      </c>
      <c r="H7562" s="2" t="s">
        <v>22</v>
      </c>
      <c r="I7562" t="s">
        <v>69</v>
      </c>
      <c r="J7562" t="s">
        <v>70</v>
      </c>
      <c r="K7562">
        <v>98105</v>
      </c>
      <c r="L7562" t="s">
        <v>34</v>
      </c>
      <c r="M7562" t="s">
        <v>7100</v>
      </c>
      <c r="N7562" t="s">
        <v>128</v>
      </c>
      <c r="O7562" t="s">
        <v>6816</v>
      </c>
      <c r="P7562" s="4">
        <v>15.84</v>
      </c>
      <c r="Q7562" s="4">
        <v>18</v>
      </c>
      <c r="R7562" s="4">
        <f t="shared" si="474"/>
        <v>-2.16</v>
      </c>
      <c r="S7562" s="4">
        <f t="shared" si="475"/>
        <v>-0.32400000000000001</v>
      </c>
    </row>
    <row r="7563" spans="1:19" x14ac:dyDescent="0.3">
      <c r="A7563" t="s">
        <v>2768</v>
      </c>
      <c r="B7563" s="1">
        <v>43257</v>
      </c>
      <c r="C7563" s="1">
        <v>43261</v>
      </c>
      <c r="D7563">
        <f t="shared" si="472"/>
        <v>2018</v>
      </c>
      <c r="E7563" t="str">
        <f t="shared" si="473"/>
        <v>Jun</v>
      </c>
      <c r="F7563" t="s">
        <v>37</v>
      </c>
      <c r="G7563" t="s">
        <v>692</v>
      </c>
      <c r="H7563" t="s">
        <v>22</v>
      </c>
      <c r="I7563" t="s">
        <v>32</v>
      </c>
      <c r="J7563" t="s">
        <v>33</v>
      </c>
      <c r="K7563">
        <v>94122</v>
      </c>
      <c r="L7563" t="s">
        <v>34</v>
      </c>
      <c r="M7563" t="s">
        <v>7100</v>
      </c>
      <c r="N7563" t="s">
        <v>128</v>
      </c>
      <c r="O7563" t="s">
        <v>6816</v>
      </c>
      <c r="P7563" s="4">
        <v>26.4</v>
      </c>
      <c r="Q7563" s="4">
        <v>26.4</v>
      </c>
      <c r="R7563" s="4">
        <f t="shared" si="474"/>
        <v>0</v>
      </c>
      <c r="S7563" s="4">
        <f t="shared" si="475"/>
        <v>0</v>
      </c>
    </row>
    <row r="7564" spans="1:19" ht="15.6" x14ac:dyDescent="0.3">
      <c r="A7564" t="s">
        <v>342</v>
      </c>
      <c r="B7564" s="1">
        <v>43298</v>
      </c>
      <c r="C7564" s="1">
        <v>43300</v>
      </c>
      <c r="D7564">
        <f t="shared" si="472"/>
        <v>2018</v>
      </c>
      <c r="E7564" t="str">
        <f t="shared" si="473"/>
        <v>Jul</v>
      </c>
      <c r="F7564" t="s">
        <v>67</v>
      </c>
      <c r="G7564" t="s">
        <v>343</v>
      </c>
      <c r="H7564" s="2" t="s">
        <v>22</v>
      </c>
      <c r="I7564" t="s">
        <v>344</v>
      </c>
      <c r="J7564" t="s">
        <v>33</v>
      </c>
      <c r="K7564">
        <v>92307</v>
      </c>
      <c r="L7564" t="s">
        <v>34</v>
      </c>
      <c r="M7564" t="s">
        <v>7100</v>
      </c>
      <c r="N7564" t="s">
        <v>128</v>
      </c>
      <c r="O7564" t="s">
        <v>6816</v>
      </c>
      <c r="P7564" s="4">
        <v>10.56</v>
      </c>
      <c r="Q7564" s="4">
        <v>100</v>
      </c>
      <c r="R7564" s="4">
        <f t="shared" si="474"/>
        <v>-89.44</v>
      </c>
      <c r="S7564" s="4">
        <f t="shared" si="475"/>
        <v>-13.415999999999999</v>
      </c>
    </row>
    <row r="7565" spans="1:19" ht="15.6" x14ac:dyDescent="0.3">
      <c r="A7565" t="s">
        <v>7101</v>
      </c>
      <c r="B7565" s="1">
        <v>42731</v>
      </c>
      <c r="C7565" s="1">
        <v>42736</v>
      </c>
      <c r="D7565">
        <f t="shared" si="472"/>
        <v>2016</v>
      </c>
      <c r="E7565" t="str">
        <f t="shared" si="473"/>
        <v>Dec</v>
      </c>
      <c r="F7565" t="s">
        <v>37</v>
      </c>
      <c r="G7565" t="s">
        <v>1326</v>
      </c>
      <c r="H7565" s="2" t="s">
        <v>22</v>
      </c>
      <c r="I7565" t="s">
        <v>23</v>
      </c>
      <c r="J7565" t="s">
        <v>24</v>
      </c>
      <c r="K7565">
        <v>60610</v>
      </c>
      <c r="L7565" t="s">
        <v>25</v>
      </c>
      <c r="M7565" t="s">
        <v>7100</v>
      </c>
      <c r="N7565" t="s">
        <v>128</v>
      </c>
      <c r="O7565" t="s">
        <v>6816</v>
      </c>
      <c r="P7565" s="4">
        <v>12.672000000000001</v>
      </c>
      <c r="Q7565" s="4">
        <v>12.672000000000001</v>
      </c>
      <c r="R7565" s="4">
        <f t="shared" si="474"/>
        <v>0</v>
      </c>
      <c r="S7565" s="4">
        <f t="shared" si="475"/>
        <v>0</v>
      </c>
    </row>
    <row r="7566" spans="1:19" x14ac:dyDescent="0.3">
      <c r="A7566" t="s">
        <v>5837</v>
      </c>
      <c r="B7566" s="1">
        <v>42857</v>
      </c>
      <c r="C7566" s="1">
        <v>42861</v>
      </c>
      <c r="D7566">
        <f t="shared" si="472"/>
        <v>2017</v>
      </c>
      <c r="E7566" t="str">
        <f t="shared" si="473"/>
        <v>May</v>
      </c>
      <c r="F7566" t="s">
        <v>37</v>
      </c>
      <c r="G7566" t="s">
        <v>408</v>
      </c>
      <c r="H7566" t="s">
        <v>51</v>
      </c>
      <c r="I7566" t="s">
        <v>3537</v>
      </c>
      <c r="J7566" t="s">
        <v>109</v>
      </c>
      <c r="K7566">
        <v>75061</v>
      </c>
      <c r="L7566" t="s">
        <v>25</v>
      </c>
      <c r="M7566" t="s">
        <v>7100</v>
      </c>
      <c r="N7566" t="s">
        <v>128</v>
      </c>
      <c r="O7566" t="s">
        <v>6816</v>
      </c>
      <c r="P7566" s="4">
        <v>12.672000000000001</v>
      </c>
      <c r="Q7566" s="4">
        <v>80</v>
      </c>
      <c r="R7566" s="4">
        <f t="shared" si="474"/>
        <v>-67.328000000000003</v>
      </c>
      <c r="S7566" s="4">
        <f t="shared" si="475"/>
        <v>-10.0992</v>
      </c>
    </row>
    <row r="7567" spans="1:19" ht="15.6" x14ac:dyDescent="0.3">
      <c r="A7567" t="s">
        <v>7102</v>
      </c>
      <c r="B7567" s="1">
        <v>42644</v>
      </c>
      <c r="C7567" s="1">
        <v>42649</v>
      </c>
      <c r="D7567">
        <f t="shared" si="472"/>
        <v>2016</v>
      </c>
      <c r="E7567" t="str">
        <f t="shared" si="473"/>
        <v>Oct</v>
      </c>
      <c r="F7567" t="s">
        <v>37</v>
      </c>
      <c r="G7567" t="s">
        <v>1703</v>
      </c>
      <c r="H7567" s="2" t="s">
        <v>22</v>
      </c>
      <c r="I7567" t="s">
        <v>293</v>
      </c>
      <c r="J7567" t="s">
        <v>75</v>
      </c>
      <c r="K7567">
        <v>80013</v>
      </c>
      <c r="L7567" t="s">
        <v>34</v>
      </c>
      <c r="M7567" t="s">
        <v>7103</v>
      </c>
      <c r="N7567" t="s">
        <v>128</v>
      </c>
      <c r="O7567" t="s">
        <v>6816</v>
      </c>
      <c r="P7567" s="4">
        <v>139.42400000000001</v>
      </c>
      <c r="Q7567" s="4">
        <v>139.42400000000001</v>
      </c>
      <c r="R7567" s="4">
        <f t="shared" si="474"/>
        <v>0</v>
      </c>
      <c r="S7567" s="4">
        <f t="shared" si="475"/>
        <v>0</v>
      </c>
    </row>
    <row r="7568" spans="1:19" ht="15.6" x14ac:dyDescent="0.3">
      <c r="A7568" t="s">
        <v>3751</v>
      </c>
      <c r="B7568" s="1">
        <v>43280</v>
      </c>
      <c r="C7568" s="1">
        <v>43281</v>
      </c>
      <c r="D7568">
        <f t="shared" si="472"/>
        <v>2018</v>
      </c>
      <c r="E7568" t="str">
        <f t="shared" si="473"/>
        <v>Jun</v>
      </c>
      <c r="F7568" t="s">
        <v>20</v>
      </c>
      <c r="G7568" t="s">
        <v>1409</v>
      </c>
      <c r="H7568" s="2" t="s">
        <v>22</v>
      </c>
      <c r="I7568" t="s">
        <v>47</v>
      </c>
      <c r="J7568" t="s">
        <v>33</v>
      </c>
      <c r="K7568">
        <v>90049</v>
      </c>
      <c r="L7568" t="s">
        <v>34</v>
      </c>
      <c r="M7568" t="s">
        <v>7103</v>
      </c>
      <c r="N7568" t="s">
        <v>128</v>
      </c>
      <c r="O7568" t="s">
        <v>6816</v>
      </c>
      <c r="P7568" s="4">
        <v>130.71</v>
      </c>
      <c r="Q7568" s="4">
        <v>130.71</v>
      </c>
      <c r="R7568" s="4">
        <f t="shared" si="474"/>
        <v>0</v>
      </c>
      <c r="S7568" s="4">
        <f t="shared" si="475"/>
        <v>0</v>
      </c>
    </row>
    <row r="7569" spans="1:19" ht="15.6" x14ac:dyDescent="0.3">
      <c r="A7569" t="s">
        <v>5413</v>
      </c>
      <c r="B7569" s="1">
        <v>43347</v>
      </c>
      <c r="C7569" s="1">
        <v>43351</v>
      </c>
      <c r="D7569">
        <f t="shared" si="472"/>
        <v>2018</v>
      </c>
      <c r="E7569" t="str">
        <f t="shared" si="473"/>
        <v>Sep</v>
      </c>
      <c r="F7569" t="s">
        <v>37</v>
      </c>
      <c r="G7569" t="s">
        <v>523</v>
      </c>
      <c r="H7569" s="2" t="s">
        <v>22</v>
      </c>
      <c r="I7569" t="s">
        <v>47</v>
      </c>
      <c r="J7569" t="s">
        <v>33</v>
      </c>
      <c r="K7569">
        <v>90004</v>
      </c>
      <c r="L7569" t="s">
        <v>34</v>
      </c>
      <c r="M7569" t="s">
        <v>7103</v>
      </c>
      <c r="N7569" t="s">
        <v>128</v>
      </c>
      <c r="O7569" t="s">
        <v>6816</v>
      </c>
      <c r="P7569" s="4">
        <v>217.85</v>
      </c>
      <c r="Q7569" s="4">
        <v>217.85</v>
      </c>
      <c r="R7569" s="4">
        <f t="shared" si="474"/>
        <v>0</v>
      </c>
      <c r="S7569" s="4">
        <f t="shared" si="475"/>
        <v>0</v>
      </c>
    </row>
    <row r="7570" spans="1:19" ht="15.6" x14ac:dyDescent="0.3">
      <c r="A7570" t="s">
        <v>5113</v>
      </c>
      <c r="B7570" s="1">
        <v>43409</v>
      </c>
      <c r="C7570" s="1">
        <v>43416</v>
      </c>
      <c r="D7570">
        <f t="shared" si="472"/>
        <v>2018</v>
      </c>
      <c r="E7570" t="str">
        <f t="shared" si="473"/>
        <v>Nov</v>
      </c>
      <c r="F7570" t="s">
        <v>37</v>
      </c>
      <c r="G7570" t="s">
        <v>641</v>
      </c>
      <c r="H7570" s="2" t="s">
        <v>22</v>
      </c>
      <c r="I7570" t="s">
        <v>578</v>
      </c>
      <c r="J7570" t="s">
        <v>178</v>
      </c>
      <c r="K7570">
        <v>85023</v>
      </c>
      <c r="L7570" t="s">
        <v>34</v>
      </c>
      <c r="M7570" t="s">
        <v>7103</v>
      </c>
      <c r="N7570" t="s">
        <v>128</v>
      </c>
      <c r="O7570" t="s">
        <v>6816</v>
      </c>
      <c r="P7570" s="4">
        <v>243.99199999999999</v>
      </c>
      <c r="Q7570" s="4">
        <v>100</v>
      </c>
      <c r="R7570" s="4">
        <f t="shared" si="474"/>
        <v>143.99199999999999</v>
      </c>
      <c r="S7570" s="4">
        <f t="shared" si="475"/>
        <v>21.598799999999997</v>
      </c>
    </row>
    <row r="7571" spans="1:19" x14ac:dyDescent="0.3">
      <c r="A7571" t="s">
        <v>7104</v>
      </c>
      <c r="B7571" s="1">
        <v>43386</v>
      </c>
      <c r="C7571" s="1">
        <v>43388</v>
      </c>
      <c r="D7571">
        <f t="shared" si="472"/>
        <v>2018</v>
      </c>
      <c r="E7571" t="str">
        <f t="shared" si="473"/>
        <v>Oct</v>
      </c>
      <c r="F7571" t="s">
        <v>20</v>
      </c>
      <c r="G7571" t="s">
        <v>4043</v>
      </c>
      <c r="H7571" t="s">
        <v>51</v>
      </c>
      <c r="I7571" t="s">
        <v>576</v>
      </c>
      <c r="J7571" t="s">
        <v>205</v>
      </c>
      <c r="K7571">
        <v>40214</v>
      </c>
      <c r="L7571" t="s">
        <v>44</v>
      </c>
      <c r="M7571" t="s">
        <v>7103</v>
      </c>
      <c r="N7571" t="s">
        <v>128</v>
      </c>
      <c r="O7571" t="s">
        <v>6816</v>
      </c>
      <c r="P7571" s="4">
        <v>348.56</v>
      </c>
      <c r="Q7571" s="4">
        <f>P7571-75</f>
        <v>273.56</v>
      </c>
      <c r="R7571" s="4">
        <f t="shared" si="474"/>
        <v>75</v>
      </c>
      <c r="S7571" s="4">
        <f t="shared" si="475"/>
        <v>11.25</v>
      </c>
    </row>
    <row r="7572" spans="1:19" x14ac:dyDescent="0.3">
      <c r="A7572" t="s">
        <v>1175</v>
      </c>
      <c r="B7572" s="1">
        <v>42312</v>
      </c>
      <c r="C7572" s="1">
        <v>42317</v>
      </c>
      <c r="D7572">
        <f t="shared" si="472"/>
        <v>2015</v>
      </c>
      <c r="E7572" t="str">
        <f t="shared" si="473"/>
        <v>Nov</v>
      </c>
      <c r="F7572" t="s">
        <v>37</v>
      </c>
      <c r="G7572" t="s">
        <v>1176</v>
      </c>
      <c r="H7572" t="s">
        <v>22</v>
      </c>
      <c r="I7572" t="s">
        <v>61</v>
      </c>
      <c r="J7572" t="s">
        <v>62</v>
      </c>
      <c r="K7572">
        <v>10024</v>
      </c>
      <c r="L7572" t="s">
        <v>54</v>
      </c>
      <c r="M7572" t="s">
        <v>7103</v>
      </c>
      <c r="N7572" t="s">
        <v>128</v>
      </c>
      <c r="O7572" t="s">
        <v>6816</v>
      </c>
      <c r="P7572" s="4">
        <v>43.57</v>
      </c>
      <c r="Q7572" s="4">
        <v>43.57</v>
      </c>
      <c r="R7572" s="4">
        <f t="shared" si="474"/>
        <v>0</v>
      </c>
      <c r="S7572" s="4">
        <f t="shared" si="475"/>
        <v>0</v>
      </c>
    </row>
    <row r="7573" spans="1:19" x14ac:dyDescent="0.3">
      <c r="A7573" t="s">
        <v>2085</v>
      </c>
      <c r="B7573" s="1">
        <v>43301</v>
      </c>
      <c r="C7573" s="1">
        <v>43307</v>
      </c>
      <c r="D7573">
        <f t="shared" si="472"/>
        <v>2018</v>
      </c>
      <c r="E7573" t="str">
        <f t="shared" si="473"/>
        <v>Jul</v>
      </c>
      <c r="F7573" t="s">
        <v>37</v>
      </c>
      <c r="G7573" t="s">
        <v>971</v>
      </c>
      <c r="H7573" t="s">
        <v>105</v>
      </c>
      <c r="I7573" t="s">
        <v>23</v>
      </c>
      <c r="J7573" t="s">
        <v>24</v>
      </c>
      <c r="K7573">
        <v>60610</v>
      </c>
      <c r="L7573" t="s">
        <v>25</v>
      </c>
      <c r="M7573" t="s">
        <v>7103</v>
      </c>
      <c r="N7573" t="s">
        <v>128</v>
      </c>
      <c r="O7573" t="s">
        <v>6816</v>
      </c>
      <c r="P7573" s="4">
        <v>69.712000000000003</v>
      </c>
      <c r="Q7573" s="4">
        <v>69.712000000000003</v>
      </c>
      <c r="R7573" s="4">
        <f t="shared" si="474"/>
        <v>0</v>
      </c>
      <c r="S7573" s="4">
        <f t="shared" si="475"/>
        <v>0</v>
      </c>
    </row>
    <row r="7574" spans="1:19" ht="15.6" x14ac:dyDescent="0.3">
      <c r="A7574" t="s">
        <v>658</v>
      </c>
      <c r="B7574" s="1">
        <v>42207</v>
      </c>
      <c r="C7574" s="1">
        <v>42209</v>
      </c>
      <c r="D7574">
        <f t="shared" si="472"/>
        <v>2015</v>
      </c>
      <c r="E7574" t="str">
        <f t="shared" si="473"/>
        <v>Jul</v>
      </c>
      <c r="F7574" t="s">
        <v>67</v>
      </c>
      <c r="G7574" t="s">
        <v>659</v>
      </c>
      <c r="H7574" s="2" t="s">
        <v>22</v>
      </c>
      <c r="I7574" t="s">
        <v>32</v>
      </c>
      <c r="J7574" t="s">
        <v>33</v>
      </c>
      <c r="K7574">
        <v>94122</v>
      </c>
      <c r="L7574" t="s">
        <v>34</v>
      </c>
      <c r="M7574" t="s">
        <v>7105</v>
      </c>
      <c r="N7574" t="s">
        <v>128</v>
      </c>
      <c r="O7574" t="s">
        <v>6816</v>
      </c>
      <c r="P7574" s="4">
        <v>236.5</v>
      </c>
      <c r="Q7574" s="4">
        <v>236.5</v>
      </c>
      <c r="R7574" s="4">
        <f t="shared" si="474"/>
        <v>0</v>
      </c>
      <c r="S7574" s="4">
        <f t="shared" si="475"/>
        <v>0</v>
      </c>
    </row>
    <row r="7575" spans="1:19" x14ac:dyDescent="0.3">
      <c r="A7575" t="s">
        <v>6729</v>
      </c>
      <c r="B7575" s="1">
        <v>43462</v>
      </c>
      <c r="C7575" s="1">
        <v>43466</v>
      </c>
      <c r="D7575">
        <f t="shared" si="472"/>
        <v>2018</v>
      </c>
      <c r="E7575" t="str">
        <f t="shared" si="473"/>
        <v>Dec</v>
      </c>
      <c r="F7575" t="s">
        <v>37</v>
      </c>
      <c r="G7575" t="s">
        <v>1784</v>
      </c>
      <c r="H7575" t="s">
        <v>105</v>
      </c>
      <c r="I7575" t="s">
        <v>3845</v>
      </c>
      <c r="J7575" t="s">
        <v>1031</v>
      </c>
      <c r="K7575">
        <v>87105</v>
      </c>
      <c r="L7575" t="s">
        <v>34</v>
      </c>
      <c r="M7575" t="s">
        <v>7105</v>
      </c>
      <c r="N7575" t="s">
        <v>128</v>
      </c>
      <c r="O7575" t="s">
        <v>6816</v>
      </c>
      <c r="P7575" s="4">
        <v>118.25</v>
      </c>
      <c r="Q7575" s="4">
        <v>118.25</v>
      </c>
      <c r="R7575" s="4">
        <f t="shared" si="474"/>
        <v>0</v>
      </c>
      <c r="S7575" s="4">
        <f t="shared" si="475"/>
        <v>0</v>
      </c>
    </row>
    <row r="7576" spans="1:19" x14ac:dyDescent="0.3">
      <c r="A7576" t="s">
        <v>1078</v>
      </c>
      <c r="B7576" s="1">
        <v>43001</v>
      </c>
      <c r="C7576" s="1">
        <v>43006</v>
      </c>
      <c r="D7576">
        <f t="shared" si="472"/>
        <v>2017</v>
      </c>
      <c r="E7576" t="str">
        <f t="shared" si="473"/>
        <v>Sep</v>
      </c>
      <c r="F7576" t="s">
        <v>67</v>
      </c>
      <c r="G7576" t="s">
        <v>264</v>
      </c>
      <c r="H7576" t="s">
        <v>51</v>
      </c>
      <c r="I7576" t="s">
        <v>182</v>
      </c>
      <c r="J7576" t="s">
        <v>183</v>
      </c>
      <c r="K7576">
        <v>31907</v>
      </c>
      <c r="L7576" t="s">
        <v>44</v>
      </c>
      <c r="M7576" t="s">
        <v>7105</v>
      </c>
      <c r="N7576" t="s">
        <v>128</v>
      </c>
      <c r="O7576" t="s">
        <v>6816</v>
      </c>
      <c r="P7576" s="4">
        <v>118.25</v>
      </c>
      <c r="Q7576" s="4">
        <v>118.25</v>
      </c>
      <c r="R7576" s="4">
        <f t="shared" si="474"/>
        <v>0</v>
      </c>
      <c r="S7576" s="4">
        <f t="shared" si="475"/>
        <v>0</v>
      </c>
    </row>
    <row r="7577" spans="1:19" ht="15.6" x14ac:dyDescent="0.3">
      <c r="A7577" t="s">
        <v>287</v>
      </c>
      <c r="B7577" s="1">
        <v>42630</v>
      </c>
      <c r="C7577" s="1">
        <v>42636</v>
      </c>
      <c r="D7577">
        <f t="shared" si="472"/>
        <v>2016</v>
      </c>
      <c r="E7577" t="str">
        <f t="shared" si="473"/>
        <v>Sep</v>
      </c>
      <c r="F7577" t="s">
        <v>37</v>
      </c>
      <c r="G7577" t="s">
        <v>288</v>
      </c>
      <c r="H7577" s="2" t="s">
        <v>22</v>
      </c>
      <c r="I7577" t="s">
        <v>61</v>
      </c>
      <c r="J7577" t="s">
        <v>62</v>
      </c>
      <c r="K7577">
        <v>10035</v>
      </c>
      <c r="L7577" t="s">
        <v>54</v>
      </c>
      <c r="M7577" t="s">
        <v>7105</v>
      </c>
      <c r="N7577" t="s">
        <v>128</v>
      </c>
      <c r="O7577" t="s">
        <v>6816</v>
      </c>
      <c r="P7577" s="4">
        <v>94.6</v>
      </c>
      <c r="Q7577" s="4">
        <v>94.6</v>
      </c>
      <c r="R7577" s="4">
        <f t="shared" si="474"/>
        <v>0</v>
      </c>
      <c r="S7577" s="4">
        <f t="shared" si="475"/>
        <v>0</v>
      </c>
    </row>
    <row r="7578" spans="1:19" ht="15.6" x14ac:dyDescent="0.3">
      <c r="A7578" t="s">
        <v>4030</v>
      </c>
      <c r="B7578" s="1">
        <v>42689</v>
      </c>
      <c r="C7578" s="1">
        <v>42691</v>
      </c>
      <c r="D7578">
        <f t="shared" si="472"/>
        <v>2016</v>
      </c>
      <c r="E7578" t="str">
        <f t="shared" si="473"/>
        <v>Nov</v>
      </c>
      <c r="F7578" t="s">
        <v>20</v>
      </c>
      <c r="G7578" t="s">
        <v>1782</v>
      </c>
      <c r="H7578" s="2" t="s">
        <v>22</v>
      </c>
      <c r="I7578" t="s">
        <v>61</v>
      </c>
      <c r="J7578" t="s">
        <v>62</v>
      </c>
      <c r="K7578">
        <v>10035</v>
      </c>
      <c r="L7578" t="s">
        <v>54</v>
      </c>
      <c r="M7578" t="s">
        <v>7105</v>
      </c>
      <c r="N7578" t="s">
        <v>128</v>
      </c>
      <c r="O7578" t="s">
        <v>6816</v>
      </c>
      <c r="P7578" s="4">
        <v>70.95</v>
      </c>
      <c r="Q7578" s="4">
        <v>70.95</v>
      </c>
      <c r="R7578" s="4">
        <f t="shared" si="474"/>
        <v>0</v>
      </c>
      <c r="S7578" s="4">
        <f t="shared" si="475"/>
        <v>0</v>
      </c>
    </row>
    <row r="7579" spans="1:19" x14ac:dyDescent="0.3">
      <c r="A7579" t="s">
        <v>1149</v>
      </c>
      <c r="B7579" s="1">
        <v>42983</v>
      </c>
      <c r="C7579" s="1">
        <v>42985</v>
      </c>
      <c r="D7579">
        <f t="shared" si="472"/>
        <v>2017</v>
      </c>
      <c r="E7579" t="str">
        <f t="shared" si="473"/>
        <v>Sep</v>
      </c>
      <c r="F7579" t="s">
        <v>67</v>
      </c>
      <c r="G7579" t="s">
        <v>985</v>
      </c>
      <c r="H7579" t="s">
        <v>51</v>
      </c>
      <c r="I7579" t="s">
        <v>97</v>
      </c>
      <c r="J7579" t="s">
        <v>89</v>
      </c>
      <c r="K7579">
        <v>48227</v>
      </c>
      <c r="L7579" t="s">
        <v>25</v>
      </c>
      <c r="M7579" t="s">
        <v>7105</v>
      </c>
      <c r="N7579" t="s">
        <v>128</v>
      </c>
      <c r="O7579" t="s">
        <v>6816</v>
      </c>
      <c r="P7579" s="4">
        <v>70.95</v>
      </c>
      <c r="Q7579" s="4">
        <v>70.95</v>
      </c>
      <c r="R7579" s="4">
        <f t="shared" si="474"/>
        <v>0</v>
      </c>
      <c r="S7579" s="4">
        <f t="shared" si="475"/>
        <v>0</v>
      </c>
    </row>
    <row r="7580" spans="1:19" ht="15.6" x14ac:dyDescent="0.3">
      <c r="A7580" t="s">
        <v>7106</v>
      </c>
      <c r="B7580" s="1">
        <v>42367</v>
      </c>
      <c r="C7580" s="1">
        <v>42372</v>
      </c>
      <c r="D7580">
        <f t="shared" si="472"/>
        <v>2015</v>
      </c>
      <c r="E7580" t="str">
        <f t="shared" si="473"/>
        <v>Dec</v>
      </c>
      <c r="F7580" t="s">
        <v>67</v>
      </c>
      <c r="G7580" t="s">
        <v>2000</v>
      </c>
      <c r="H7580" s="2" t="s">
        <v>22</v>
      </c>
      <c r="I7580" t="s">
        <v>3845</v>
      </c>
      <c r="J7580" t="s">
        <v>1031</v>
      </c>
      <c r="K7580">
        <v>87105</v>
      </c>
      <c r="L7580" t="s">
        <v>34</v>
      </c>
      <c r="M7580" t="s">
        <v>7107</v>
      </c>
      <c r="N7580" t="s">
        <v>128</v>
      </c>
      <c r="O7580" t="s">
        <v>6816</v>
      </c>
      <c r="P7580" s="4">
        <v>33.29</v>
      </c>
      <c r="Q7580" s="4">
        <v>33.29</v>
      </c>
      <c r="R7580" s="4">
        <f t="shared" si="474"/>
        <v>0</v>
      </c>
      <c r="S7580" s="4">
        <f t="shared" si="475"/>
        <v>0</v>
      </c>
    </row>
    <row r="7581" spans="1:19" ht="15.6" x14ac:dyDescent="0.3">
      <c r="A7581" t="s">
        <v>7108</v>
      </c>
      <c r="B7581" s="1">
        <v>42634</v>
      </c>
      <c r="C7581" s="1">
        <v>42640</v>
      </c>
      <c r="D7581">
        <f t="shared" si="472"/>
        <v>2016</v>
      </c>
      <c r="E7581" t="str">
        <f t="shared" si="473"/>
        <v>Sep</v>
      </c>
      <c r="F7581" t="s">
        <v>37</v>
      </c>
      <c r="G7581" t="s">
        <v>1434</v>
      </c>
      <c r="H7581" s="2" t="s">
        <v>22</v>
      </c>
      <c r="I7581" t="s">
        <v>69</v>
      </c>
      <c r="J7581" t="s">
        <v>70</v>
      </c>
      <c r="K7581">
        <v>98105</v>
      </c>
      <c r="L7581" t="s">
        <v>34</v>
      </c>
      <c r="M7581" t="s">
        <v>7107</v>
      </c>
      <c r="N7581" t="s">
        <v>128</v>
      </c>
      <c r="O7581" t="s">
        <v>6816</v>
      </c>
      <c r="P7581" s="4">
        <v>199.74</v>
      </c>
      <c r="Q7581" s="4">
        <v>199.74</v>
      </c>
      <c r="R7581" s="4">
        <f t="shared" si="474"/>
        <v>0</v>
      </c>
      <c r="S7581" s="4">
        <f t="shared" si="475"/>
        <v>0</v>
      </c>
    </row>
    <row r="7582" spans="1:19" ht="15.6" x14ac:dyDescent="0.3">
      <c r="A7582" t="s">
        <v>7109</v>
      </c>
      <c r="B7582" s="1">
        <v>43315</v>
      </c>
      <c r="C7582" s="1">
        <v>43318</v>
      </c>
      <c r="D7582">
        <f t="shared" si="472"/>
        <v>2018</v>
      </c>
      <c r="E7582" t="str">
        <f t="shared" si="473"/>
        <v>Aug</v>
      </c>
      <c r="F7582" t="s">
        <v>67</v>
      </c>
      <c r="G7582" t="s">
        <v>1037</v>
      </c>
      <c r="H7582" s="2" t="s">
        <v>22</v>
      </c>
      <c r="I7582" t="s">
        <v>47</v>
      </c>
      <c r="J7582" t="s">
        <v>33</v>
      </c>
      <c r="K7582">
        <v>90004</v>
      </c>
      <c r="L7582" t="s">
        <v>34</v>
      </c>
      <c r="M7582" t="s">
        <v>7107</v>
      </c>
      <c r="N7582" t="s">
        <v>128</v>
      </c>
      <c r="O7582" t="s">
        <v>6816</v>
      </c>
      <c r="P7582" s="4">
        <v>99.87</v>
      </c>
      <c r="Q7582" s="4">
        <v>99.87</v>
      </c>
      <c r="R7582" s="4">
        <f t="shared" si="474"/>
        <v>0</v>
      </c>
      <c r="S7582" s="4">
        <f t="shared" si="475"/>
        <v>0</v>
      </c>
    </row>
    <row r="7583" spans="1:19" ht="15.6" x14ac:dyDescent="0.3">
      <c r="A7583" t="s">
        <v>7110</v>
      </c>
      <c r="B7583" s="1">
        <v>43352</v>
      </c>
      <c r="C7583" s="1">
        <v>43357</v>
      </c>
      <c r="D7583">
        <f t="shared" si="472"/>
        <v>2018</v>
      </c>
      <c r="E7583" t="str">
        <f t="shared" si="473"/>
        <v>Sep</v>
      </c>
      <c r="F7583" t="s">
        <v>37</v>
      </c>
      <c r="G7583" t="s">
        <v>228</v>
      </c>
      <c r="H7583" s="2" t="s">
        <v>22</v>
      </c>
      <c r="I7583" t="s">
        <v>47</v>
      </c>
      <c r="J7583" t="s">
        <v>33</v>
      </c>
      <c r="K7583">
        <v>90036</v>
      </c>
      <c r="L7583" t="s">
        <v>34</v>
      </c>
      <c r="M7583" t="s">
        <v>7107</v>
      </c>
      <c r="N7583" t="s">
        <v>128</v>
      </c>
      <c r="O7583" t="s">
        <v>6816</v>
      </c>
      <c r="P7583" s="4">
        <v>99.87</v>
      </c>
      <c r="Q7583" s="4">
        <v>99.87</v>
      </c>
      <c r="R7583" s="4">
        <f t="shared" si="474"/>
        <v>0</v>
      </c>
      <c r="S7583" s="4">
        <f t="shared" si="475"/>
        <v>0</v>
      </c>
    </row>
    <row r="7584" spans="1:19" ht="15.6" x14ac:dyDescent="0.3">
      <c r="A7584" t="s">
        <v>2536</v>
      </c>
      <c r="B7584" s="1">
        <v>43420</v>
      </c>
      <c r="C7584" s="1">
        <v>43423</v>
      </c>
      <c r="D7584">
        <f t="shared" si="472"/>
        <v>2018</v>
      </c>
      <c r="E7584" t="str">
        <f t="shared" si="473"/>
        <v>Nov</v>
      </c>
      <c r="F7584" t="s">
        <v>20</v>
      </c>
      <c r="G7584" t="s">
        <v>1319</v>
      </c>
      <c r="H7584" s="2" t="s">
        <v>22</v>
      </c>
      <c r="I7584" t="s">
        <v>69</v>
      </c>
      <c r="J7584" t="s">
        <v>70</v>
      </c>
      <c r="K7584">
        <v>98103</v>
      </c>
      <c r="L7584" t="s">
        <v>34</v>
      </c>
      <c r="M7584" t="s">
        <v>7107</v>
      </c>
      <c r="N7584" t="s">
        <v>128</v>
      </c>
      <c r="O7584" t="s">
        <v>6816</v>
      </c>
      <c r="P7584" s="4">
        <v>33.29</v>
      </c>
      <c r="Q7584" s="4">
        <v>33.29</v>
      </c>
      <c r="R7584" s="4">
        <f t="shared" si="474"/>
        <v>0</v>
      </c>
      <c r="S7584" s="4">
        <f t="shared" si="475"/>
        <v>0</v>
      </c>
    </row>
    <row r="7585" spans="1:19" x14ac:dyDescent="0.3">
      <c r="A7585" t="s">
        <v>2559</v>
      </c>
      <c r="B7585" s="1">
        <v>43021</v>
      </c>
      <c r="C7585" s="1">
        <v>43028</v>
      </c>
      <c r="D7585">
        <f t="shared" si="472"/>
        <v>2017</v>
      </c>
      <c r="E7585" t="str">
        <f t="shared" si="473"/>
        <v>Oct</v>
      </c>
      <c r="F7585" t="s">
        <v>37</v>
      </c>
      <c r="G7585" t="s">
        <v>1051</v>
      </c>
      <c r="H7585" t="s">
        <v>51</v>
      </c>
      <c r="I7585" t="s">
        <v>61</v>
      </c>
      <c r="J7585" t="s">
        <v>62</v>
      </c>
      <c r="K7585">
        <v>10024</v>
      </c>
      <c r="L7585" t="s">
        <v>54</v>
      </c>
      <c r="M7585" t="s">
        <v>7107</v>
      </c>
      <c r="N7585" t="s">
        <v>128</v>
      </c>
      <c r="O7585" t="s">
        <v>6816</v>
      </c>
      <c r="P7585" s="4">
        <v>99.87</v>
      </c>
      <c r="Q7585" s="4">
        <v>99.87</v>
      </c>
      <c r="R7585" s="4">
        <f t="shared" si="474"/>
        <v>0</v>
      </c>
      <c r="S7585" s="4">
        <f t="shared" si="475"/>
        <v>0</v>
      </c>
    </row>
    <row r="7586" spans="1:19" ht="15.6" x14ac:dyDescent="0.3">
      <c r="A7586" t="s">
        <v>6362</v>
      </c>
      <c r="B7586" s="1">
        <v>43148</v>
      </c>
      <c r="C7586" s="1">
        <v>43154</v>
      </c>
      <c r="D7586">
        <f t="shared" si="472"/>
        <v>2018</v>
      </c>
      <c r="E7586" t="str">
        <f t="shared" si="473"/>
        <v>Feb</v>
      </c>
      <c r="F7586" t="s">
        <v>37</v>
      </c>
      <c r="G7586" t="s">
        <v>692</v>
      </c>
      <c r="H7586" s="2" t="s">
        <v>22</v>
      </c>
      <c r="I7586" t="s">
        <v>143</v>
      </c>
      <c r="J7586" t="s">
        <v>144</v>
      </c>
      <c r="K7586">
        <v>8861</v>
      </c>
      <c r="L7586" t="s">
        <v>54</v>
      </c>
      <c r="M7586" t="s">
        <v>7107</v>
      </c>
      <c r="N7586" t="s">
        <v>128</v>
      </c>
      <c r="O7586" t="s">
        <v>6816</v>
      </c>
      <c r="P7586" s="4">
        <v>166.45</v>
      </c>
      <c r="Q7586" s="4">
        <v>166.45</v>
      </c>
      <c r="R7586" s="4">
        <f t="shared" si="474"/>
        <v>0</v>
      </c>
      <c r="S7586" s="4">
        <f t="shared" si="475"/>
        <v>0</v>
      </c>
    </row>
    <row r="7587" spans="1:19" x14ac:dyDescent="0.3">
      <c r="A7587" t="s">
        <v>2315</v>
      </c>
      <c r="B7587" s="1">
        <v>42024</v>
      </c>
      <c r="C7587" s="1">
        <v>42030</v>
      </c>
      <c r="D7587">
        <f t="shared" si="472"/>
        <v>2015</v>
      </c>
      <c r="E7587" t="str">
        <f t="shared" si="473"/>
        <v>Jan</v>
      </c>
      <c r="F7587" t="s">
        <v>37</v>
      </c>
      <c r="G7587" t="s">
        <v>1811</v>
      </c>
      <c r="H7587" t="s">
        <v>105</v>
      </c>
      <c r="I7587" t="s">
        <v>2316</v>
      </c>
      <c r="J7587" t="s">
        <v>89</v>
      </c>
      <c r="K7587">
        <v>48185</v>
      </c>
      <c r="L7587" t="s">
        <v>25</v>
      </c>
      <c r="M7587" t="s">
        <v>7107</v>
      </c>
      <c r="N7587" t="s">
        <v>128</v>
      </c>
      <c r="O7587" t="s">
        <v>6816</v>
      </c>
      <c r="P7587" s="4">
        <v>66.58</v>
      </c>
      <c r="Q7587" s="4">
        <v>66.58</v>
      </c>
      <c r="R7587" s="4">
        <f t="shared" si="474"/>
        <v>0</v>
      </c>
      <c r="S7587" s="4">
        <f t="shared" si="475"/>
        <v>0</v>
      </c>
    </row>
    <row r="7588" spans="1:19" x14ac:dyDescent="0.3">
      <c r="A7588" t="s">
        <v>7111</v>
      </c>
      <c r="B7588" s="1">
        <v>42207</v>
      </c>
      <c r="C7588" s="1">
        <v>42209</v>
      </c>
      <c r="D7588">
        <f t="shared" si="472"/>
        <v>2015</v>
      </c>
      <c r="E7588" t="str">
        <f t="shared" si="473"/>
        <v>Jul</v>
      </c>
      <c r="F7588" t="s">
        <v>67</v>
      </c>
      <c r="G7588" t="s">
        <v>1833</v>
      </c>
      <c r="H7588" t="s">
        <v>22</v>
      </c>
      <c r="I7588" t="s">
        <v>113</v>
      </c>
      <c r="J7588" t="s">
        <v>109</v>
      </c>
      <c r="K7588">
        <v>77095</v>
      </c>
      <c r="L7588" t="s">
        <v>25</v>
      </c>
      <c r="M7588" t="s">
        <v>7107</v>
      </c>
      <c r="N7588" t="s">
        <v>128</v>
      </c>
      <c r="O7588" t="s">
        <v>6816</v>
      </c>
      <c r="P7588" s="4">
        <v>26.632000000000001</v>
      </c>
      <c r="Q7588" s="4">
        <v>26.632000000000001</v>
      </c>
      <c r="R7588" s="4">
        <f t="shared" si="474"/>
        <v>0</v>
      </c>
      <c r="S7588" s="4">
        <f t="shared" si="475"/>
        <v>0</v>
      </c>
    </row>
    <row r="7589" spans="1:19" ht="15.6" x14ac:dyDescent="0.3">
      <c r="A7589" t="s">
        <v>7112</v>
      </c>
      <c r="B7589" s="1">
        <v>43428</v>
      </c>
      <c r="C7589" s="1">
        <v>43428</v>
      </c>
      <c r="D7589">
        <f t="shared" si="472"/>
        <v>2018</v>
      </c>
      <c r="E7589" t="str">
        <f t="shared" si="473"/>
        <v>Nov</v>
      </c>
      <c r="F7589" t="s">
        <v>30</v>
      </c>
      <c r="G7589" t="s">
        <v>1636</v>
      </c>
      <c r="H7589" s="2" t="s">
        <v>22</v>
      </c>
      <c r="I7589" t="s">
        <v>3872</v>
      </c>
      <c r="J7589" t="s">
        <v>1912</v>
      </c>
      <c r="K7589">
        <v>67846</v>
      </c>
      <c r="L7589" t="s">
        <v>25</v>
      </c>
      <c r="M7589" t="s">
        <v>7107</v>
      </c>
      <c r="N7589" t="s">
        <v>128</v>
      </c>
      <c r="O7589" t="s">
        <v>6816</v>
      </c>
      <c r="P7589" s="4">
        <v>33.29</v>
      </c>
      <c r="Q7589" s="4">
        <v>33.29</v>
      </c>
      <c r="R7589" s="4">
        <f t="shared" si="474"/>
        <v>0</v>
      </c>
      <c r="S7589" s="4">
        <f t="shared" si="475"/>
        <v>0</v>
      </c>
    </row>
    <row r="7590" spans="1:19" x14ac:dyDescent="0.3">
      <c r="A7590" t="s">
        <v>7113</v>
      </c>
      <c r="B7590" s="1">
        <v>42310</v>
      </c>
      <c r="C7590" s="1">
        <v>42314</v>
      </c>
      <c r="D7590">
        <f t="shared" si="472"/>
        <v>2015</v>
      </c>
      <c r="E7590" t="str">
        <f t="shared" si="473"/>
        <v>Nov</v>
      </c>
      <c r="F7590" t="s">
        <v>37</v>
      </c>
      <c r="G7590" t="s">
        <v>2055</v>
      </c>
      <c r="H7590" t="s">
        <v>51</v>
      </c>
      <c r="I7590" t="s">
        <v>32</v>
      </c>
      <c r="J7590" t="s">
        <v>33</v>
      </c>
      <c r="K7590">
        <v>94122</v>
      </c>
      <c r="L7590" t="s">
        <v>34</v>
      </c>
      <c r="M7590" t="s">
        <v>7114</v>
      </c>
      <c r="N7590" t="s">
        <v>128</v>
      </c>
      <c r="O7590" t="s">
        <v>6816</v>
      </c>
      <c r="P7590" s="4">
        <v>362.92</v>
      </c>
      <c r="Q7590" s="4">
        <v>362.92</v>
      </c>
      <c r="R7590" s="4">
        <f t="shared" si="474"/>
        <v>0</v>
      </c>
      <c r="S7590" s="4">
        <f t="shared" si="475"/>
        <v>0</v>
      </c>
    </row>
    <row r="7591" spans="1:19" ht="15.6" x14ac:dyDescent="0.3">
      <c r="A7591" t="s">
        <v>4647</v>
      </c>
      <c r="B7591" s="1">
        <v>43180</v>
      </c>
      <c r="C7591" s="1">
        <v>43182</v>
      </c>
      <c r="D7591">
        <f t="shared" si="472"/>
        <v>2018</v>
      </c>
      <c r="E7591" t="str">
        <f t="shared" si="473"/>
        <v>Mar</v>
      </c>
      <c r="F7591" t="s">
        <v>67</v>
      </c>
      <c r="G7591" t="s">
        <v>1214</v>
      </c>
      <c r="H7591" s="2" t="s">
        <v>22</v>
      </c>
      <c r="I7591" t="s">
        <v>47</v>
      </c>
      <c r="J7591" t="s">
        <v>33</v>
      </c>
      <c r="K7591">
        <v>90045</v>
      </c>
      <c r="L7591" t="s">
        <v>34</v>
      </c>
      <c r="M7591" t="s">
        <v>7114</v>
      </c>
      <c r="N7591" t="s">
        <v>128</v>
      </c>
      <c r="O7591" t="s">
        <v>6816</v>
      </c>
      <c r="P7591" s="4">
        <v>725.84</v>
      </c>
      <c r="Q7591" s="4">
        <v>725.84</v>
      </c>
      <c r="R7591" s="4">
        <f t="shared" si="474"/>
        <v>0</v>
      </c>
      <c r="S7591" s="4">
        <f t="shared" si="475"/>
        <v>0</v>
      </c>
    </row>
    <row r="7592" spans="1:19" ht="15.6" x14ac:dyDescent="0.3">
      <c r="A7592" t="s">
        <v>7115</v>
      </c>
      <c r="B7592" s="1">
        <v>43462</v>
      </c>
      <c r="C7592" s="1">
        <v>43467</v>
      </c>
      <c r="D7592">
        <f t="shared" si="472"/>
        <v>2018</v>
      </c>
      <c r="E7592" t="str">
        <f t="shared" si="473"/>
        <v>Dec</v>
      </c>
      <c r="F7592" t="s">
        <v>67</v>
      </c>
      <c r="G7592" t="s">
        <v>3616</v>
      </c>
      <c r="H7592" s="2" t="s">
        <v>22</v>
      </c>
      <c r="I7592" t="s">
        <v>32</v>
      </c>
      <c r="J7592" t="s">
        <v>33</v>
      </c>
      <c r="K7592">
        <v>94110</v>
      </c>
      <c r="L7592" t="s">
        <v>34</v>
      </c>
      <c r="M7592" t="s">
        <v>7114</v>
      </c>
      <c r="N7592" t="s">
        <v>128</v>
      </c>
      <c r="O7592" t="s">
        <v>6816</v>
      </c>
      <c r="P7592" s="4">
        <v>725.84</v>
      </c>
      <c r="Q7592" s="4">
        <v>725.84</v>
      </c>
      <c r="R7592" s="4">
        <f t="shared" si="474"/>
        <v>0</v>
      </c>
      <c r="S7592" s="4">
        <f t="shared" si="475"/>
        <v>0</v>
      </c>
    </row>
    <row r="7593" spans="1:19" ht="15.6" x14ac:dyDescent="0.3">
      <c r="A7593" t="s">
        <v>2957</v>
      </c>
      <c r="B7593" s="1">
        <v>43380</v>
      </c>
      <c r="C7593" s="1">
        <v>43384</v>
      </c>
      <c r="D7593">
        <f t="shared" si="472"/>
        <v>2018</v>
      </c>
      <c r="E7593" t="str">
        <f t="shared" si="473"/>
        <v>Oct</v>
      </c>
      <c r="F7593" t="s">
        <v>37</v>
      </c>
      <c r="G7593" t="s">
        <v>2025</v>
      </c>
      <c r="H7593" s="2" t="s">
        <v>22</v>
      </c>
      <c r="I7593" t="s">
        <v>1899</v>
      </c>
      <c r="J7593" t="s">
        <v>83</v>
      </c>
      <c r="K7593">
        <v>28205</v>
      </c>
      <c r="L7593" t="s">
        <v>44</v>
      </c>
      <c r="M7593" t="s">
        <v>7114</v>
      </c>
      <c r="N7593" t="s">
        <v>128</v>
      </c>
      <c r="O7593" t="s">
        <v>6816</v>
      </c>
      <c r="P7593" s="4">
        <v>580.67200000000003</v>
      </c>
      <c r="Q7593" s="4">
        <v>580.67200000000003</v>
      </c>
      <c r="R7593" s="4">
        <f t="shared" si="474"/>
        <v>0</v>
      </c>
      <c r="S7593" s="4">
        <f t="shared" si="475"/>
        <v>0</v>
      </c>
    </row>
    <row r="7594" spans="1:19" ht="15.6" x14ac:dyDescent="0.3">
      <c r="A7594" t="s">
        <v>7116</v>
      </c>
      <c r="B7594" s="1">
        <v>43451</v>
      </c>
      <c r="C7594" s="1">
        <v>43455</v>
      </c>
      <c r="D7594">
        <f t="shared" si="472"/>
        <v>2018</v>
      </c>
      <c r="E7594" t="str">
        <f t="shared" si="473"/>
        <v>Dec</v>
      </c>
      <c r="F7594" t="s">
        <v>37</v>
      </c>
      <c r="G7594" t="s">
        <v>697</v>
      </c>
      <c r="H7594" s="2" t="s">
        <v>22</v>
      </c>
      <c r="I7594" t="s">
        <v>422</v>
      </c>
      <c r="J7594" t="s">
        <v>158</v>
      </c>
      <c r="K7594">
        <v>22204</v>
      </c>
      <c r="L7594" t="s">
        <v>44</v>
      </c>
      <c r="M7594" t="s">
        <v>7114</v>
      </c>
      <c r="N7594" t="s">
        <v>128</v>
      </c>
      <c r="O7594" t="s">
        <v>6816</v>
      </c>
      <c r="P7594" s="4">
        <v>544.38</v>
      </c>
      <c r="Q7594" s="4">
        <v>544.38</v>
      </c>
      <c r="R7594" s="4">
        <f t="shared" si="474"/>
        <v>0</v>
      </c>
      <c r="S7594" s="4">
        <f t="shared" si="475"/>
        <v>0</v>
      </c>
    </row>
    <row r="7595" spans="1:19" ht="15.6" x14ac:dyDescent="0.3">
      <c r="A7595" t="s">
        <v>5942</v>
      </c>
      <c r="B7595" s="1">
        <v>42606</v>
      </c>
      <c r="C7595" s="1">
        <v>42608</v>
      </c>
      <c r="D7595">
        <f t="shared" si="472"/>
        <v>2016</v>
      </c>
      <c r="E7595" t="str">
        <f t="shared" si="473"/>
        <v>Aug</v>
      </c>
      <c r="F7595" t="s">
        <v>67</v>
      </c>
      <c r="G7595" t="s">
        <v>1046</v>
      </c>
      <c r="H7595" s="2" t="s">
        <v>22</v>
      </c>
      <c r="I7595" t="s">
        <v>868</v>
      </c>
      <c r="J7595" t="s">
        <v>233</v>
      </c>
      <c r="K7595">
        <v>43402</v>
      </c>
      <c r="L7595" t="s">
        <v>54</v>
      </c>
      <c r="M7595" t="s">
        <v>7114</v>
      </c>
      <c r="N7595" t="s">
        <v>128</v>
      </c>
      <c r="O7595" t="s">
        <v>6816</v>
      </c>
      <c r="P7595" s="4">
        <v>435.50400000000002</v>
      </c>
      <c r="Q7595" s="4">
        <v>435.50400000000002</v>
      </c>
      <c r="R7595" s="4">
        <f t="shared" si="474"/>
        <v>0</v>
      </c>
      <c r="S7595" s="4">
        <f t="shared" si="475"/>
        <v>0</v>
      </c>
    </row>
    <row r="7596" spans="1:19" ht="15.6" x14ac:dyDescent="0.3">
      <c r="A7596" t="s">
        <v>1439</v>
      </c>
      <c r="B7596" s="1">
        <v>42614</v>
      </c>
      <c r="C7596" s="1">
        <v>42621</v>
      </c>
      <c r="D7596">
        <f t="shared" si="472"/>
        <v>2016</v>
      </c>
      <c r="E7596" t="str">
        <f t="shared" si="473"/>
        <v>Sep</v>
      </c>
      <c r="F7596" t="s">
        <v>37</v>
      </c>
      <c r="G7596" t="s">
        <v>1326</v>
      </c>
      <c r="H7596" s="2" t="s">
        <v>22</v>
      </c>
      <c r="I7596" t="s">
        <v>321</v>
      </c>
      <c r="J7596" t="s">
        <v>314</v>
      </c>
      <c r="K7596">
        <v>2038</v>
      </c>
      <c r="L7596" t="s">
        <v>54</v>
      </c>
      <c r="M7596" t="s">
        <v>7114</v>
      </c>
      <c r="N7596" t="s">
        <v>128</v>
      </c>
      <c r="O7596" t="s">
        <v>6816</v>
      </c>
      <c r="P7596" s="4">
        <v>1088.76</v>
      </c>
      <c r="Q7596" s="4">
        <v>1088.76</v>
      </c>
      <c r="R7596" s="4">
        <f t="shared" si="474"/>
        <v>0</v>
      </c>
      <c r="S7596" s="4">
        <f t="shared" si="475"/>
        <v>0</v>
      </c>
    </row>
    <row r="7597" spans="1:19" x14ac:dyDescent="0.3">
      <c r="A7597" t="s">
        <v>2972</v>
      </c>
      <c r="B7597" s="1">
        <v>42795</v>
      </c>
      <c r="C7597" s="1">
        <v>42799</v>
      </c>
      <c r="D7597">
        <f t="shared" si="472"/>
        <v>2017</v>
      </c>
      <c r="E7597" t="str">
        <f t="shared" si="473"/>
        <v>Mar</v>
      </c>
      <c r="F7597" t="s">
        <v>37</v>
      </c>
      <c r="G7597" t="s">
        <v>2243</v>
      </c>
      <c r="H7597" t="s">
        <v>51</v>
      </c>
      <c r="I7597" t="s">
        <v>2729</v>
      </c>
      <c r="J7597" t="s">
        <v>62</v>
      </c>
      <c r="K7597">
        <v>10701</v>
      </c>
      <c r="L7597" t="s">
        <v>54</v>
      </c>
      <c r="M7597" t="s">
        <v>7114</v>
      </c>
      <c r="N7597" t="s">
        <v>128</v>
      </c>
      <c r="O7597" t="s">
        <v>6816</v>
      </c>
      <c r="P7597" s="4">
        <v>362.92</v>
      </c>
      <c r="Q7597" s="4">
        <v>362.92</v>
      </c>
      <c r="R7597" s="4">
        <f t="shared" si="474"/>
        <v>0</v>
      </c>
      <c r="S7597" s="4">
        <f t="shared" si="475"/>
        <v>0</v>
      </c>
    </row>
    <row r="7598" spans="1:19" ht="15.6" x14ac:dyDescent="0.3">
      <c r="A7598" t="s">
        <v>5436</v>
      </c>
      <c r="B7598" s="1">
        <v>43413</v>
      </c>
      <c r="C7598" s="1">
        <v>43416</v>
      </c>
      <c r="D7598">
        <f t="shared" si="472"/>
        <v>2018</v>
      </c>
      <c r="E7598" t="str">
        <f t="shared" si="473"/>
        <v>Nov</v>
      </c>
      <c r="F7598" t="s">
        <v>67</v>
      </c>
      <c r="G7598" t="s">
        <v>160</v>
      </c>
      <c r="H7598" s="2" t="s">
        <v>22</v>
      </c>
      <c r="I7598" t="s">
        <v>139</v>
      </c>
      <c r="J7598" t="s">
        <v>140</v>
      </c>
      <c r="K7598">
        <v>21044</v>
      </c>
      <c r="L7598" t="s">
        <v>54</v>
      </c>
      <c r="M7598" t="s">
        <v>7114</v>
      </c>
      <c r="N7598" t="s">
        <v>128</v>
      </c>
      <c r="O7598" t="s">
        <v>6816</v>
      </c>
      <c r="P7598" s="4">
        <v>544.38</v>
      </c>
      <c r="Q7598" s="4">
        <v>544.38</v>
      </c>
      <c r="R7598" s="4">
        <f t="shared" si="474"/>
        <v>0</v>
      </c>
      <c r="S7598" s="4">
        <f t="shared" si="475"/>
        <v>0</v>
      </c>
    </row>
    <row r="7599" spans="1:19" x14ac:dyDescent="0.3">
      <c r="A7599" t="s">
        <v>5436</v>
      </c>
      <c r="B7599" s="1">
        <v>43413</v>
      </c>
      <c r="C7599" s="1">
        <v>43416</v>
      </c>
      <c r="D7599">
        <f t="shared" si="472"/>
        <v>2018</v>
      </c>
      <c r="E7599" t="str">
        <f t="shared" si="473"/>
        <v>Nov</v>
      </c>
      <c r="F7599" t="s">
        <v>67</v>
      </c>
      <c r="G7599" t="s">
        <v>160</v>
      </c>
      <c r="H7599" t="s">
        <v>51</v>
      </c>
      <c r="I7599" t="s">
        <v>139</v>
      </c>
      <c r="J7599" t="s">
        <v>140</v>
      </c>
      <c r="K7599">
        <v>21044</v>
      </c>
      <c r="L7599" t="s">
        <v>54</v>
      </c>
      <c r="M7599" t="s">
        <v>7114</v>
      </c>
      <c r="N7599" t="s">
        <v>128</v>
      </c>
      <c r="O7599" t="s">
        <v>6816</v>
      </c>
      <c r="P7599" s="4">
        <v>1633.14</v>
      </c>
      <c r="Q7599" s="4">
        <v>1633.14</v>
      </c>
      <c r="R7599" s="4">
        <f t="shared" si="474"/>
        <v>0</v>
      </c>
      <c r="S7599" s="4">
        <f t="shared" si="475"/>
        <v>0</v>
      </c>
    </row>
    <row r="7600" spans="1:19" ht="15.6" x14ac:dyDescent="0.3">
      <c r="A7600" t="s">
        <v>1426</v>
      </c>
      <c r="B7600" s="1">
        <v>42553</v>
      </c>
      <c r="C7600" s="1">
        <v>42557</v>
      </c>
      <c r="D7600">
        <f t="shared" si="472"/>
        <v>2016</v>
      </c>
      <c r="E7600" t="str">
        <f t="shared" si="473"/>
        <v>Jul</v>
      </c>
      <c r="F7600" t="s">
        <v>37</v>
      </c>
      <c r="G7600" t="s">
        <v>1427</v>
      </c>
      <c r="H7600" s="2" t="s">
        <v>22</v>
      </c>
      <c r="I7600" t="s">
        <v>1428</v>
      </c>
      <c r="J7600" t="s">
        <v>24</v>
      </c>
      <c r="K7600">
        <v>60188</v>
      </c>
      <c r="L7600" t="s">
        <v>25</v>
      </c>
      <c r="M7600" t="s">
        <v>7114</v>
      </c>
      <c r="N7600" t="s">
        <v>128</v>
      </c>
      <c r="O7600" t="s">
        <v>6816</v>
      </c>
      <c r="P7600" s="4">
        <v>435.50400000000002</v>
      </c>
      <c r="Q7600" s="4">
        <v>435.50400000000002</v>
      </c>
      <c r="R7600" s="4">
        <f t="shared" si="474"/>
        <v>0</v>
      </c>
      <c r="S7600" s="4">
        <f t="shared" si="475"/>
        <v>0</v>
      </c>
    </row>
    <row r="7601" spans="1:19" ht="15.6" x14ac:dyDescent="0.3">
      <c r="A7601" t="s">
        <v>4780</v>
      </c>
      <c r="B7601" s="1">
        <v>42077</v>
      </c>
      <c r="C7601" s="1">
        <v>42082</v>
      </c>
      <c r="D7601">
        <f t="shared" si="472"/>
        <v>2015</v>
      </c>
      <c r="E7601" t="str">
        <f t="shared" si="473"/>
        <v>Mar</v>
      </c>
      <c r="F7601" t="s">
        <v>37</v>
      </c>
      <c r="G7601" t="s">
        <v>671</v>
      </c>
      <c r="H7601" s="2" t="s">
        <v>22</v>
      </c>
      <c r="I7601" t="s">
        <v>4781</v>
      </c>
      <c r="J7601" t="s">
        <v>415</v>
      </c>
      <c r="K7601">
        <v>84321</v>
      </c>
      <c r="L7601" t="s">
        <v>34</v>
      </c>
      <c r="M7601" t="s">
        <v>7117</v>
      </c>
      <c r="N7601" t="s">
        <v>128</v>
      </c>
      <c r="O7601" t="s">
        <v>6816</v>
      </c>
      <c r="P7601" s="4">
        <v>21.36</v>
      </c>
      <c r="Q7601" s="4">
        <v>50</v>
      </c>
      <c r="R7601" s="4">
        <f t="shared" si="474"/>
        <v>-28.64</v>
      </c>
      <c r="S7601" s="4">
        <f t="shared" si="475"/>
        <v>-4.2960000000000003</v>
      </c>
    </row>
    <row r="7602" spans="1:19" ht="15.6" x14ac:dyDescent="0.3">
      <c r="A7602" t="s">
        <v>7118</v>
      </c>
      <c r="B7602" s="1">
        <v>43440</v>
      </c>
      <c r="C7602" s="1">
        <v>43442</v>
      </c>
      <c r="D7602">
        <f t="shared" si="472"/>
        <v>2018</v>
      </c>
      <c r="E7602" t="str">
        <f t="shared" si="473"/>
        <v>Dec</v>
      </c>
      <c r="F7602" t="s">
        <v>67</v>
      </c>
      <c r="G7602" t="s">
        <v>3423</v>
      </c>
      <c r="H7602" s="2" t="s">
        <v>22</v>
      </c>
      <c r="I7602" t="s">
        <v>2226</v>
      </c>
      <c r="J7602" t="s">
        <v>33</v>
      </c>
      <c r="K7602">
        <v>94513</v>
      </c>
      <c r="L7602" t="s">
        <v>34</v>
      </c>
      <c r="M7602" t="s">
        <v>7117</v>
      </c>
      <c r="N7602" t="s">
        <v>128</v>
      </c>
      <c r="O7602" t="s">
        <v>6816</v>
      </c>
      <c r="P7602" s="4">
        <v>10.68</v>
      </c>
      <c r="Q7602" s="4">
        <v>100</v>
      </c>
      <c r="R7602" s="4">
        <f t="shared" si="474"/>
        <v>-89.32</v>
      </c>
      <c r="S7602" s="4">
        <f t="shared" si="475"/>
        <v>-13.397999999999998</v>
      </c>
    </row>
    <row r="7603" spans="1:19" ht="15.6" x14ac:dyDescent="0.3">
      <c r="A7603" t="s">
        <v>6221</v>
      </c>
      <c r="B7603" s="1">
        <v>42219</v>
      </c>
      <c r="C7603" s="1">
        <v>42224</v>
      </c>
      <c r="D7603">
        <f t="shared" si="472"/>
        <v>2015</v>
      </c>
      <c r="E7603" t="str">
        <f t="shared" si="473"/>
        <v>Aug</v>
      </c>
      <c r="F7603" t="s">
        <v>37</v>
      </c>
      <c r="G7603" t="s">
        <v>2172</v>
      </c>
      <c r="H7603" s="2" t="s">
        <v>22</v>
      </c>
      <c r="I7603" t="s">
        <v>61</v>
      </c>
      <c r="J7603" t="s">
        <v>62</v>
      </c>
      <c r="K7603">
        <v>10035</v>
      </c>
      <c r="L7603" t="s">
        <v>54</v>
      </c>
      <c r="M7603" t="s">
        <v>7117</v>
      </c>
      <c r="N7603" t="s">
        <v>128</v>
      </c>
      <c r="O7603" t="s">
        <v>6816</v>
      </c>
      <c r="P7603" s="4">
        <v>21.36</v>
      </c>
      <c r="Q7603" s="4">
        <v>18</v>
      </c>
      <c r="R7603" s="4">
        <f t="shared" si="474"/>
        <v>3.3599999999999994</v>
      </c>
      <c r="S7603" s="4">
        <f t="shared" si="475"/>
        <v>0.50399999999999989</v>
      </c>
    </row>
    <row r="7604" spans="1:19" ht="15.6" x14ac:dyDescent="0.3">
      <c r="A7604" t="s">
        <v>7119</v>
      </c>
      <c r="B7604" s="1">
        <v>43189</v>
      </c>
      <c r="C7604" s="1">
        <v>43193</v>
      </c>
      <c r="D7604">
        <f t="shared" si="472"/>
        <v>2018</v>
      </c>
      <c r="E7604" t="str">
        <f t="shared" si="473"/>
        <v>Mar</v>
      </c>
      <c r="F7604" t="s">
        <v>37</v>
      </c>
      <c r="G7604" t="s">
        <v>997</v>
      </c>
      <c r="H7604" s="2" t="s">
        <v>22</v>
      </c>
      <c r="I7604" t="s">
        <v>182</v>
      </c>
      <c r="J7604" t="s">
        <v>183</v>
      </c>
      <c r="K7604">
        <v>31907</v>
      </c>
      <c r="L7604" t="s">
        <v>44</v>
      </c>
      <c r="M7604" t="s">
        <v>7120</v>
      </c>
      <c r="N7604" t="s">
        <v>128</v>
      </c>
      <c r="O7604" t="s">
        <v>6816</v>
      </c>
      <c r="P7604" s="4">
        <v>59.76</v>
      </c>
      <c r="Q7604" s="4">
        <v>59.76</v>
      </c>
      <c r="R7604" s="4">
        <f t="shared" si="474"/>
        <v>0</v>
      </c>
      <c r="S7604" s="4">
        <f t="shared" si="475"/>
        <v>0</v>
      </c>
    </row>
    <row r="7605" spans="1:19" ht="15.6" x14ac:dyDescent="0.3">
      <c r="A7605" t="s">
        <v>7121</v>
      </c>
      <c r="B7605" s="1">
        <v>43362</v>
      </c>
      <c r="C7605" s="1">
        <v>43366</v>
      </c>
      <c r="D7605">
        <f t="shared" si="472"/>
        <v>2018</v>
      </c>
      <c r="E7605" t="str">
        <f t="shared" si="473"/>
        <v>Sep</v>
      </c>
      <c r="F7605" t="s">
        <v>37</v>
      </c>
      <c r="G7605" t="s">
        <v>2963</v>
      </c>
      <c r="H7605" s="2" t="s">
        <v>22</v>
      </c>
      <c r="I7605" t="s">
        <v>7122</v>
      </c>
      <c r="J7605" t="s">
        <v>79</v>
      </c>
      <c r="K7605">
        <v>32935</v>
      </c>
      <c r="L7605" t="s">
        <v>44</v>
      </c>
      <c r="M7605" t="s">
        <v>7120</v>
      </c>
      <c r="N7605" t="s">
        <v>128</v>
      </c>
      <c r="O7605" t="s">
        <v>6816</v>
      </c>
      <c r="P7605" s="4">
        <v>95.616</v>
      </c>
      <c r="Q7605" s="4">
        <v>95.616</v>
      </c>
      <c r="R7605" s="4">
        <f t="shared" si="474"/>
        <v>0</v>
      </c>
      <c r="S7605" s="4">
        <f t="shared" si="475"/>
        <v>0</v>
      </c>
    </row>
    <row r="7606" spans="1:19" x14ac:dyDescent="0.3">
      <c r="A7606" t="s">
        <v>7123</v>
      </c>
      <c r="B7606" s="1">
        <v>43350</v>
      </c>
      <c r="C7606" s="1">
        <v>43354</v>
      </c>
      <c r="D7606">
        <f t="shared" si="472"/>
        <v>2018</v>
      </c>
      <c r="E7606" t="str">
        <f t="shared" si="473"/>
        <v>Sep</v>
      </c>
      <c r="F7606" t="s">
        <v>37</v>
      </c>
      <c r="G7606" t="s">
        <v>1649</v>
      </c>
      <c r="H7606" t="s">
        <v>51</v>
      </c>
      <c r="I7606" t="s">
        <v>61</v>
      </c>
      <c r="J7606" t="s">
        <v>62</v>
      </c>
      <c r="K7606">
        <v>10011</v>
      </c>
      <c r="L7606" t="s">
        <v>54</v>
      </c>
      <c r="M7606" t="s">
        <v>7120</v>
      </c>
      <c r="N7606" t="s">
        <v>128</v>
      </c>
      <c r="O7606" t="s">
        <v>6816</v>
      </c>
      <c r="P7606" s="4">
        <v>478.08</v>
      </c>
      <c r="Q7606" s="4">
        <v>478.08</v>
      </c>
      <c r="R7606" s="4">
        <f t="shared" si="474"/>
        <v>0</v>
      </c>
      <c r="S7606" s="4">
        <f t="shared" si="475"/>
        <v>0</v>
      </c>
    </row>
    <row r="7607" spans="1:19" ht="15.6" x14ac:dyDescent="0.3">
      <c r="A7607" t="s">
        <v>3496</v>
      </c>
      <c r="B7607" s="1">
        <v>42685</v>
      </c>
      <c r="C7607" s="1">
        <v>42685</v>
      </c>
      <c r="D7607">
        <f t="shared" si="472"/>
        <v>2016</v>
      </c>
      <c r="E7607" t="str">
        <f t="shared" si="473"/>
        <v>Nov</v>
      </c>
      <c r="F7607" t="s">
        <v>30</v>
      </c>
      <c r="G7607" t="s">
        <v>2064</v>
      </c>
      <c r="H7607" s="2" t="s">
        <v>22</v>
      </c>
      <c r="I7607" t="s">
        <v>97</v>
      </c>
      <c r="J7607" t="s">
        <v>89</v>
      </c>
      <c r="K7607">
        <v>48234</v>
      </c>
      <c r="L7607" t="s">
        <v>25</v>
      </c>
      <c r="M7607" t="s">
        <v>7120</v>
      </c>
      <c r="N7607" t="s">
        <v>128</v>
      </c>
      <c r="O7607" t="s">
        <v>6816</v>
      </c>
      <c r="P7607" s="4">
        <v>418.32</v>
      </c>
      <c r="Q7607" s="4">
        <v>418.32</v>
      </c>
      <c r="R7607" s="4">
        <f t="shared" si="474"/>
        <v>0</v>
      </c>
      <c r="S7607" s="4">
        <f t="shared" si="475"/>
        <v>0</v>
      </c>
    </row>
    <row r="7608" spans="1:19" ht="15.6" x14ac:dyDescent="0.3">
      <c r="A7608" t="s">
        <v>879</v>
      </c>
      <c r="B7608" s="1">
        <v>42362</v>
      </c>
      <c r="C7608" s="1">
        <v>42367</v>
      </c>
      <c r="D7608">
        <f t="shared" si="472"/>
        <v>2015</v>
      </c>
      <c r="E7608" t="str">
        <f t="shared" si="473"/>
        <v>Dec</v>
      </c>
      <c r="F7608" t="s">
        <v>37</v>
      </c>
      <c r="G7608" t="s">
        <v>880</v>
      </c>
      <c r="H7608" s="2" t="s">
        <v>22</v>
      </c>
      <c r="I7608" t="s">
        <v>47</v>
      </c>
      <c r="J7608" t="s">
        <v>33</v>
      </c>
      <c r="K7608">
        <v>90045</v>
      </c>
      <c r="L7608" t="s">
        <v>34</v>
      </c>
      <c r="M7608" t="s">
        <v>7124</v>
      </c>
      <c r="N7608" t="s">
        <v>128</v>
      </c>
      <c r="O7608" t="s">
        <v>6816</v>
      </c>
      <c r="P7608" s="4">
        <v>142.86000000000001</v>
      </c>
      <c r="Q7608" s="4">
        <v>142.86000000000001</v>
      </c>
      <c r="R7608" s="4">
        <f t="shared" si="474"/>
        <v>0</v>
      </c>
      <c r="S7608" s="4">
        <f t="shared" si="475"/>
        <v>0</v>
      </c>
    </row>
    <row r="7609" spans="1:19" x14ac:dyDescent="0.3">
      <c r="A7609" t="s">
        <v>2083</v>
      </c>
      <c r="B7609" s="1">
        <v>43330</v>
      </c>
      <c r="C7609" s="1">
        <v>43337</v>
      </c>
      <c r="D7609">
        <f t="shared" si="472"/>
        <v>2018</v>
      </c>
      <c r="E7609" t="str">
        <f t="shared" si="473"/>
        <v>Aug</v>
      </c>
      <c r="F7609" t="s">
        <v>37</v>
      </c>
      <c r="G7609" t="s">
        <v>1413</v>
      </c>
      <c r="H7609" t="s">
        <v>51</v>
      </c>
      <c r="I7609" t="s">
        <v>69</v>
      </c>
      <c r="J7609" t="s">
        <v>70</v>
      </c>
      <c r="K7609">
        <v>98103</v>
      </c>
      <c r="L7609" t="s">
        <v>34</v>
      </c>
      <c r="M7609" t="s">
        <v>7124</v>
      </c>
      <c r="N7609" t="s">
        <v>128</v>
      </c>
      <c r="O7609" t="s">
        <v>6816</v>
      </c>
      <c r="P7609" s="4">
        <v>1000.02</v>
      </c>
      <c r="Q7609" s="4">
        <v>1000.02</v>
      </c>
      <c r="R7609" s="4">
        <f t="shared" si="474"/>
        <v>0</v>
      </c>
      <c r="S7609" s="4">
        <f t="shared" si="475"/>
        <v>0</v>
      </c>
    </row>
    <row r="7610" spans="1:19" x14ac:dyDescent="0.3">
      <c r="A7610" t="s">
        <v>448</v>
      </c>
      <c r="B7610" s="1">
        <v>43436</v>
      </c>
      <c r="C7610" s="1">
        <v>43440</v>
      </c>
      <c r="D7610">
        <f t="shared" si="472"/>
        <v>2018</v>
      </c>
      <c r="E7610" t="str">
        <f t="shared" si="473"/>
        <v>Dec</v>
      </c>
      <c r="F7610" t="s">
        <v>37</v>
      </c>
      <c r="G7610" t="s">
        <v>449</v>
      </c>
      <c r="H7610" t="s">
        <v>51</v>
      </c>
      <c r="I7610" t="s">
        <v>165</v>
      </c>
      <c r="J7610" t="s">
        <v>75</v>
      </c>
      <c r="K7610">
        <v>80219</v>
      </c>
      <c r="L7610" t="s">
        <v>34</v>
      </c>
      <c r="M7610" t="s">
        <v>7124</v>
      </c>
      <c r="N7610" t="s">
        <v>128</v>
      </c>
      <c r="O7610" t="s">
        <v>6816</v>
      </c>
      <c r="P7610" s="4">
        <v>114.288</v>
      </c>
      <c r="Q7610" s="4">
        <v>114.288</v>
      </c>
      <c r="R7610" s="4">
        <f t="shared" si="474"/>
        <v>0</v>
      </c>
      <c r="S7610" s="4">
        <f t="shared" si="475"/>
        <v>0</v>
      </c>
    </row>
    <row r="7611" spans="1:19" x14ac:dyDescent="0.3">
      <c r="A7611" t="s">
        <v>7125</v>
      </c>
      <c r="B7611" s="1">
        <v>43455</v>
      </c>
      <c r="C7611" s="1">
        <v>43459</v>
      </c>
      <c r="D7611">
        <f t="shared" si="472"/>
        <v>2018</v>
      </c>
      <c r="E7611" t="str">
        <f t="shared" si="473"/>
        <v>Dec</v>
      </c>
      <c r="F7611" t="s">
        <v>37</v>
      </c>
      <c r="G7611" t="s">
        <v>1413</v>
      </c>
      <c r="H7611" t="s">
        <v>51</v>
      </c>
      <c r="I7611" t="s">
        <v>785</v>
      </c>
      <c r="J7611" t="s">
        <v>33</v>
      </c>
      <c r="K7611">
        <v>94601</v>
      </c>
      <c r="L7611" t="s">
        <v>34</v>
      </c>
      <c r="M7611" t="s">
        <v>7124</v>
      </c>
      <c r="N7611" t="s">
        <v>128</v>
      </c>
      <c r="O7611" t="s">
        <v>6816</v>
      </c>
      <c r="P7611" s="4">
        <v>1000.02</v>
      </c>
      <c r="Q7611" s="4">
        <v>1000.02</v>
      </c>
      <c r="R7611" s="4">
        <f t="shared" si="474"/>
        <v>0</v>
      </c>
      <c r="S7611" s="4">
        <f t="shared" si="475"/>
        <v>0</v>
      </c>
    </row>
    <row r="7612" spans="1:19" ht="15.6" x14ac:dyDescent="0.3">
      <c r="A7612" t="s">
        <v>6186</v>
      </c>
      <c r="B7612" s="1">
        <v>43224</v>
      </c>
      <c r="C7612" s="1">
        <v>43228</v>
      </c>
      <c r="D7612">
        <f t="shared" si="472"/>
        <v>2018</v>
      </c>
      <c r="E7612" t="str">
        <f t="shared" si="473"/>
        <v>May</v>
      </c>
      <c r="F7612" t="s">
        <v>37</v>
      </c>
      <c r="G7612" t="s">
        <v>4273</v>
      </c>
      <c r="H7612" s="2" t="s">
        <v>22</v>
      </c>
      <c r="I7612" t="s">
        <v>3236</v>
      </c>
      <c r="J7612" t="s">
        <v>158</v>
      </c>
      <c r="K7612">
        <v>23602</v>
      </c>
      <c r="L7612" t="s">
        <v>44</v>
      </c>
      <c r="M7612" t="s">
        <v>7124</v>
      </c>
      <c r="N7612" t="s">
        <v>128</v>
      </c>
      <c r="O7612" t="s">
        <v>6816</v>
      </c>
      <c r="P7612" s="4">
        <v>571.44000000000005</v>
      </c>
      <c r="Q7612" s="4">
        <v>571.44000000000005</v>
      </c>
      <c r="R7612" s="4">
        <f t="shared" si="474"/>
        <v>0</v>
      </c>
      <c r="S7612" s="4">
        <f t="shared" si="475"/>
        <v>0</v>
      </c>
    </row>
    <row r="7613" spans="1:19" ht="15.6" x14ac:dyDescent="0.3">
      <c r="A7613" t="s">
        <v>7126</v>
      </c>
      <c r="B7613" s="1">
        <v>42892</v>
      </c>
      <c r="C7613" s="1">
        <v>42893</v>
      </c>
      <c r="D7613">
        <f t="shared" si="472"/>
        <v>2017</v>
      </c>
      <c r="E7613" t="str">
        <f t="shared" si="473"/>
        <v>Jun</v>
      </c>
      <c r="F7613" t="s">
        <v>20</v>
      </c>
      <c r="G7613" t="s">
        <v>1506</v>
      </c>
      <c r="H7613" s="2" t="s">
        <v>22</v>
      </c>
      <c r="I7613" t="s">
        <v>1404</v>
      </c>
      <c r="J7613" t="s">
        <v>314</v>
      </c>
      <c r="K7613">
        <v>1852</v>
      </c>
      <c r="L7613" t="s">
        <v>54</v>
      </c>
      <c r="M7613" t="s">
        <v>7124</v>
      </c>
      <c r="N7613" t="s">
        <v>110</v>
      </c>
      <c r="O7613" t="s">
        <v>6816</v>
      </c>
      <c r="P7613" s="4">
        <v>714.3</v>
      </c>
      <c r="Q7613" s="4">
        <v>714.3</v>
      </c>
      <c r="R7613" s="4">
        <f t="shared" si="474"/>
        <v>0</v>
      </c>
      <c r="S7613" s="4">
        <f t="shared" si="475"/>
        <v>0</v>
      </c>
    </row>
    <row r="7614" spans="1:19" x14ac:dyDescent="0.3">
      <c r="A7614" t="s">
        <v>1066</v>
      </c>
      <c r="B7614" s="1">
        <v>42205</v>
      </c>
      <c r="C7614" s="1">
        <v>42209</v>
      </c>
      <c r="D7614">
        <f t="shared" si="472"/>
        <v>2015</v>
      </c>
      <c r="E7614" t="str">
        <f t="shared" si="473"/>
        <v>Jul</v>
      </c>
      <c r="F7614" t="s">
        <v>37</v>
      </c>
      <c r="G7614" t="s">
        <v>56</v>
      </c>
      <c r="H7614" t="s">
        <v>51</v>
      </c>
      <c r="I7614" t="s">
        <v>116</v>
      </c>
      <c r="J7614" t="s">
        <v>109</v>
      </c>
      <c r="K7614">
        <v>75217</v>
      </c>
      <c r="L7614" t="s">
        <v>25</v>
      </c>
      <c r="M7614" t="s">
        <v>7124</v>
      </c>
      <c r="N7614" t="s">
        <v>128</v>
      </c>
      <c r="O7614" t="s">
        <v>6816</v>
      </c>
      <c r="P7614" s="4">
        <v>342.86399999999998</v>
      </c>
      <c r="Q7614" s="4">
        <v>342.86399999999998</v>
      </c>
      <c r="R7614" s="4">
        <f t="shared" si="474"/>
        <v>0</v>
      </c>
      <c r="S7614" s="4">
        <f t="shared" si="475"/>
        <v>0</v>
      </c>
    </row>
    <row r="7615" spans="1:19" ht="15.6" x14ac:dyDescent="0.3">
      <c r="A7615" t="s">
        <v>7127</v>
      </c>
      <c r="B7615" s="1">
        <v>42684</v>
      </c>
      <c r="C7615" s="1">
        <v>42688</v>
      </c>
      <c r="D7615">
        <f t="shared" si="472"/>
        <v>2016</v>
      </c>
      <c r="E7615" t="str">
        <f t="shared" si="473"/>
        <v>Nov</v>
      </c>
      <c r="F7615" t="s">
        <v>67</v>
      </c>
      <c r="G7615" t="s">
        <v>1531</v>
      </c>
      <c r="H7615" s="2" t="s">
        <v>22</v>
      </c>
      <c r="I7615" t="s">
        <v>645</v>
      </c>
      <c r="J7615" t="s">
        <v>653</v>
      </c>
      <c r="K7615">
        <v>47374</v>
      </c>
      <c r="L7615" t="s">
        <v>25</v>
      </c>
      <c r="M7615" t="s">
        <v>7124</v>
      </c>
      <c r="N7615" t="s">
        <v>128</v>
      </c>
      <c r="O7615" t="s">
        <v>6816</v>
      </c>
      <c r="P7615" s="4">
        <v>714.3</v>
      </c>
      <c r="Q7615" s="4">
        <v>714.3</v>
      </c>
      <c r="R7615" s="4">
        <f t="shared" si="474"/>
        <v>0</v>
      </c>
      <c r="S7615" s="4">
        <f t="shared" si="475"/>
        <v>0</v>
      </c>
    </row>
    <row r="7616" spans="1:19" x14ac:dyDescent="0.3">
      <c r="A7616" t="s">
        <v>7128</v>
      </c>
      <c r="B7616" s="1">
        <v>43073</v>
      </c>
      <c r="C7616" s="1">
        <v>43077</v>
      </c>
      <c r="D7616">
        <f t="shared" si="472"/>
        <v>2017</v>
      </c>
      <c r="E7616" t="str">
        <f t="shared" si="473"/>
        <v>Dec</v>
      </c>
      <c r="F7616" t="s">
        <v>37</v>
      </c>
      <c r="G7616" t="s">
        <v>1688</v>
      </c>
      <c r="H7616" t="s">
        <v>51</v>
      </c>
      <c r="I7616" t="s">
        <v>61</v>
      </c>
      <c r="J7616" t="s">
        <v>62</v>
      </c>
      <c r="K7616">
        <v>10035</v>
      </c>
      <c r="L7616" t="s">
        <v>54</v>
      </c>
      <c r="M7616" t="s">
        <v>7129</v>
      </c>
      <c r="N7616" t="s">
        <v>128</v>
      </c>
      <c r="O7616" t="s">
        <v>6816</v>
      </c>
      <c r="P7616" s="4">
        <v>212.88</v>
      </c>
      <c r="Q7616" s="4">
        <v>212.88</v>
      </c>
      <c r="R7616" s="4">
        <f t="shared" si="474"/>
        <v>0</v>
      </c>
      <c r="S7616" s="4">
        <f t="shared" si="475"/>
        <v>0</v>
      </c>
    </row>
    <row r="7617" spans="1:19" ht="15.6" x14ac:dyDescent="0.3">
      <c r="A7617" t="s">
        <v>7130</v>
      </c>
      <c r="B7617" s="1">
        <v>43415</v>
      </c>
      <c r="C7617" s="1">
        <v>43421</v>
      </c>
      <c r="D7617">
        <f t="shared" si="472"/>
        <v>2018</v>
      </c>
      <c r="E7617" t="str">
        <f t="shared" si="473"/>
        <v>Nov</v>
      </c>
      <c r="F7617" t="s">
        <v>37</v>
      </c>
      <c r="G7617" t="s">
        <v>3251</v>
      </c>
      <c r="H7617" s="2" t="s">
        <v>22</v>
      </c>
      <c r="I7617" t="s">
        <v>61</v>
      </c>
      <c r="J7617" t="s">
        <v>62</v>
      </c>
      <c r="K7617">
        <v>10009</v>
      </c>
      <c r="L7617" t="s">
        <v>54</v>
      </c>
      <c r="M7617" t="s">
        <v>7129</v>
      </c>
      <c r="N7617" t="s">
        <v>128</v>
      </c>
      <c r="O7617" t="s">
        <v>6816</v>
      </c>
      <c r="P7617" s="4">
        <v>35.479999999999997</v>
      </c>
      <c r="Q7617" s="4">
        <v>35.479999999999997</v>
      </c>
      <c r="R7617" s="4">
        <f t="shared" si="474"/>
        <v>0</v>
      </c>
      <c r="S7617" s="4">
        <f t="shared" si="475"/>
        <v>0</v>
      </c>
    </row>
    <row r="7618" spans="1:19" x14ac:dyDescent="0.3">
      <c r="A7618" t="s">
        <v>2409</v>
      </c>
      <c r="B7618" s="1">
        <v>43442</v>
      </c>
      <c r="C7618" s="1">
        <v>43443</v>
      </c>
      <c r="D7618">
        <f t="shared" ref="D7618:D7681" si="476">YEAR(B7618)</f>
        <v>2018</v>
      </c>
      <c r="E7618" t="str">
        <f t="shared" ref="E7618:E7681" si="477">TEXT(B7618,"mmm")</f>
        <v>Dec</v>
      </c>
      <c r="F7618" t="s">
        <v>20</v>
      </c>
      <c r="G7618" t="s">
        <v>892</v>
      </c>
      <c r="H7618" t="s">
        <v>22</v>
      </c>
      <c r="I7618" t="s">
        <v>1671</v>
      </c>
      <c r="J7618" t="s">
        <v>33</v>
      </c>
      <c r="K7618">
        <v>90301</v>
      </c>
      <c r="L7618" t="s">
        <v>34</v>
      </c>
      <c r="M7618" t="s">
        <v>7131</v>
      </c>
      <c r="N7618" t="s">
        <v>128</v>
      </c>
      <c r="O7618" t="s">
        <v>6816</v>
      </c>
      <c r="P7618" s="4">
        <v>29.79</v>
      </c>
      <c r="Q7618" s="4">
        <v>29.79</v>
      </c>
      <c r="R7618" s="4">
        <f t="shared" si="474"/>
        <v>0</v>
      </c>
      <c r="S7618" s="4">
        <f t="shared" si="475"/>
        <v>0</v>
      </c>
    </row>
    <row r="7619" spans="1:19" ht="15.6" x14ac:dyDescent="0.3">
      <c r="A7619" t="s">
        <v>595</v>
      </c>
      <c r="B7619" s="1">
        <v>43059</v>
      </c>
      <c r="C7619" s="1">
        <v>43064</v>
      </c>
      <c r="D7619">
        <f t="shared" si="476"/>
        <v>2017</v>
      </c>
      <c r="E7619" t="str">
        <f t="shared" si="477"/>
        <v>Nov</v>
      </c>
      <c r="F7619" t="s">
        <v>37</v>
      </c>
      <c r="G7619" t="s">
        <v>596</v>
      </c>
      <c r="H7619" s="2" t="s">
        <v>22</v>
      </c>
      <c r="I7619" t="s">
        <v>597</v>
      </c>
      <c r="J7619" t="s">
        <v>79</v>
      </c>
      <c r="K7619">
        <v>32839</v>
      </c>
      <c r="L7619" t="s">
        <v>44</v>
      </c>
      <c r="M7619" t="s">
        <v>7131</v>
      </c>
      <c r="N7619" t="s">
        <v>128</v>
      </c>
      <c r="O7619" t="s">
        <v>6816</v>
      </c>
      <c r="P7619" s="4">
        <v>39.72</v>
      </c>
      <c r="Q7619" s="4">
        <v>39.72</v>
      </c>
      <c r="R7619" s="4">
        <f t="shared" ref="R7619:R7682" si="478">P7619-Q7619</f>
        <v>0</v>
      </c>
      <c r="S7619" s="4">
        <f t="shared" ref="S7619:S7682" si="479">0.15*R7619</f>
        <v>0</v>
      </c>
    </row>
    <row r="7620" spans="1:19" ht="15.6" x14ac:dyDescent="0.3">
      <c r="A7620" t="s">
        <v>1611</v>
      </c>
      <c r="B7620" s="1">
        <v>42254</v>
      </c>
      <c r="C7620" s="1">
        <v>42260</v>
      </c>
      <c r="D7620">
        <f t="shared" si="476"/>
        <v>2015</v>
      </c>
      <c r="E7620" t="str">
        <f t="shared" si="477"/>
        <v>Sep</v>
      </c>
      <c r="F7620" t="s">
        <v>37</v>
      </c>
      <c r="G7620" t="s">
        <v>748</v>
      </c>
      <c r="H7620" s="2" t="s">
        <v>22</v>
      </c>
      <c r="I7620" t="s">
        <v>1083</v>
      </c>
      <c r="J7620" t="s">
        <v>503</v>
      </c>
      <c r="K7620">
        <v>74133</v>
      </c>
      <c r="L7620" t="s">
        <v>25</v>
      </c>
      <c r="M7620" t="s">
        <v>7131</v>
      </c>
      <c r="N7620" t="s">
        <v>128</v>
      </c>
      <c r="O7620" t="s">
        <v>6816</v>
      </c>
      <c r="P7620" s="4">
        <v>19.86</v>
      </c>
      <c r="Q7620" s="4">
        <v>18</v>
      </c>
      <c r="R7620" s="4">
        <f t="shared" si="478"/>
        <v>1.8599999999999994</v>
      </c>
      <c r="S7620" s="4">
        <f t="shared" si="479"/>
        <v>0.27899999999999991</v>
      </c>
    </row>
    <row r="7621" spans="1:19" x14ac:dyDescent="0.3">
      <c r="A7621" t="s">
        <v>3333</v>
      </c>
      <c r="B7621" s="1">
        <v>42488</v>
      </c>
      <c r="C7621" s="1">
        <v>42495</v>
      </c>
      <c r="D7621">
        <f t="shared" si="476"/>
        <v>2016</v>
      </c>
      <c r="E7621" t="str">
        <f t="shared" si="477"/>
        <v>Apr</v>
      </c>
      <c r="F7621" t="s">
        <v>37</v>
      </c>
      <c r="G7621" t="s">
        <v>264</v>
      </c>
      <c r="H7621" t="s">
        <v>105</v>
      </c>
      <c r="I7621" t="s">
        <v>113</v>
      </c>
      <c r="J7621" t="s">
        <v>109</v>
      </c>
      <c r="K7621">
        <v>77095</v>
      </c>
      <c r="L7621" t="s">
        <v>25</v>
      </c>
      <c r="M7621" t="s">
        <v>7131</v>
      </c>
      <c r="N7621" t="s">
        <v>128</v>
      </c>
      <c r="O7621" t="s">
        <v>6816</v>
      </c>
      <c r="P7621" s="4">
        <v>23.832000000000001</v>
      </c>
      <c r="Q7621" s="4">
        <v>23.832000000000001</v>
      </c>
      <c r="R7621" s="4">
        <f t="shared" si="478"/>
        <v>0</v>
      </c>
      <c r="S7621" s="4">
        <f t="shared" si="479"/>
        <v>0</v>
      </c>
    </row>
    <row r="7622" spans="1:19" ht="15.6" x14ac:dyDescent="0.3">
      <c r="A7622" t="s">
        <v>123</v>
      </c>
      <c r="B7622" s="1">
        <v>42305</v>
      </c>
      <c r="C7622" s="1">
        <v>42308</v>
      </c>
      <c r="D7622">
        <f t="shared" si="476"/>
        <v>2015</v>
      </c>
      <c r="E7622" t="str">
        <f t="shared" si="477"/>
        <v>Oct</v>
      </c>
      <c r="F7622" t="s">
        <v>20</v>
      </c>
      <c r="G7622" t="s">
        <v>124</v>
      </c>
      <c r="H7622" s="2" t="s">
        <v>22</v>
      </c>
      <c r="I7622" t="s">
        <v>47</v>
      </c>
      <c r="J7622" t="s">
        <v>33</v>
      </c>
      <c r="K7622">
        <v>90049</v>
      </c>
      <c r="L7622" t="s">
        <v>34</v>
      </c>
      <c r="M7622" t="s">
        <v>7132</v>
      </c>
      <c r="N7622" t="s">
        <v>128</v>
      </c>
      <c r="O7622" t="s">
        <v>6816</v>
      </c>
      <c r="P7622" s="4">
        <v>141.4</v>
      </c>
      <c r="Q7622" s="4">
        <v>141.4</v>
      </c>
      <c r="R7622" s="4">
        <f t="shared" si="478"/>
        <v>0</v>
      </c>
      <c r="S7622" s="4">
        <f t="shared" si="479"/>
        <v>0</v>
      </c>
    </row>
    <row r="7623" spans="1:19" x14ac:dyDescent="0.3">
      <c r="A7623" t="s">
        <v>7133</v>
      </c>
      <c r="B7623" s="1">
        <v>43045</v>
      </c>
      <c r="C7623" s="1">
        <v>43049</v>
      </c>
      <c r="D7623">
        <f t="shared" si="476"/>
        <v>2017</v>
      </c>
      <c r="E7623" t="str">
        <f t="shared" si="477"/>
        <v>Nov</v>
      </c>
      <c r="F7623" t="s">
        <v>67</v>
      </c>
      <c r="G7623" t="s">
        <v>441</v>
      </c>
      <c r="H7623" t="s">
        <v>51</v>
      </c>
      <c r="I7623" t="s">
        <v>39</v>
      </c>
      <c r="J7623" t="s">
        <v>33</v>
      </c>
      <c r="K7623">
        <v>92105</v>
      </c>
      <c r="L7623" t="s">
        <v>34</v>
      </c>
      <c r="M7623" t="s">
        <v>7132</v>
      </c>
      <c r="N7623" t="s">
        <v>128</v>
      </c>
      <c r="O7623" t="s">
        <v>6816</v>
      </c>
      <c r="P7623" s="4">
        <v>84.84</v>
      </c>
      <c r="Q7623" s="4">
        <v>84.84</v>
      </c>
      <c r="R7623" s="4">
        <f t="shared" si="478"/>
        <v>0</v>
      </c>
      <c r="S7623" s="4">
        <f t="shared" si="479"/>
        <v>0</v>
      </c>
    </row>
    <row r="7624" spans="1:19" ht="15.6" x14ac:dyDescent="0.3">
      <c r="A7624" t="s">
        <v>2490</v>
      </c>
      <c r="B7624" s="1">
        <v>43312</v>
      </c>
      <c r="C7624" s="1">
        <v>43315</v>
      </c>
      <c r="D7624">
        <f t="shared" si="476"/>
        <v>2018</v>
      </c>
      <c r="E7624" t="str">
        <f t="shared" si="477"/>
        <v>Jul</v>
      </c>
      <c r="F7624" t="s">
        <v>20</v>
      </c>
      <c r="G7624" t="s">
        <v>2491</v>
      </c>
      <c r="H7624" s="2" t="s">
        <v>22</v>
      </c>
      <c r="I7624" t="s">
        <v>32</v>
      </c>
      <c r="J7624" t="s">
        <v>33</v>
      </c>
      <c r="K7624">
        <v>94110</v>
      </c>
      <c r="L7624" t="s">
        <v>34</v>
      </c>
      <c r="M7624" t="s">
        <v>7132</v>
      </c>
      <c r="N7624" t="s">
        <v>128</v>
      </c>
      <c r="O7624" t="s">
        <v>6816</v>
      </c>
      <c r="P7624" s="4">
        <v>56.56</v>
      </c>
      <c r="Q7624" s="4">
        <v>56.56</v>
      </c>
      <c r="R7624" s="4">
        <f t="shared" si="478"/>
        <v>0</v>
      </c>
      <c r="S7624" s="4">
        <f t="shared" si="479"/>
        <v>0</v>
      </c>
    </row>
    <row r="7625" spans="1:19" ht="15.6" x14ac:dyDescent="0.3">
      <c r="A7625" t="s">
        <v>4688</v>
      </c>
      <c r="B7625" s="1">
        <v>43422</v>
      </c>
      <c r="C7625" s="1">
        <v>43425</v>
      </c>
      <c r="D7625">
        <f t="shared" si="476"/>
        <v>2018</v>
      </c>
      <c r="E7625" t="str">
        <f t="shared" si="477"/>
        <v>Nov</v>
      </c>
      <c r="F7625" t="s">
        <v>20</v>
      </c>
      <c r="G7625" t="s">
        <v>1658</v>
      </c>
      <c r="H7625" s="2" t="s">
        <v>22</v>
      </c>
      <c r="I7625" t="s">
        <v>69</v>
      </c>
      <c r="J7625" t="s">
        <v>70</v>
      </c>
      <c r="K7625">
        <v>98105</v>
      </c>
      <c r="L7625" t="s">
        <v>34</v>
      </c>
      <c r="M7625" t="s">
        <v>7132</v>
      </c>
      <c r="N7625" t="s">
        <v>128</v>
      </c>
      <c r="O7625" t="s">
        <v>6816</v>
      </c>
      <c r="P7625" s="4">
        <v>169.68</v>
      </c>
      <c r="Q7625" s="4">
        <v>169.68</v>
      </c>
      <c r="R7625" s="4">
        <f t="shared" si="478"/>
        <v>0</v>
      </c>
      <c r="S7625" s="4">
        <f t="shared" si="479"/>
        <v>0</v>
      </c>
    </row>
    <row r="7626" spans="1:19" ht="15.6" x14ac:dyDescent="0.3">
      <c r="A7626" t="s">
        <v>3427</v>
      </c>
      <c r="B7626" s="1">
        <v>43425</v>
      </c>
      <c r="C7626" s="1">
        <v>43429</v>
      </c>
      <c r="D7626">
        <f t="shared" si="476"/>
        <v>2018</v>
      </c>
      <c r="E7626" t="str">
        <f t="shared" si="477"/>
        <v>Nov</v>
      </c>
      <c r="F7626" t="s">
        <v>37</v>
      </c>
      <c r="G7626" t="s">
        <v>2602</v>
      </c>
      <c r="H7626" s="2" t="s">
        <v>22</v>
      </c>
      <c r="I7626" t="s">
        <v>684</v>
      </c>
      <c r="J7626" t="s">
        <v>33</v>
      </c>
      <c r="K7626">
        <v>91104</v>
      </c>
      <c r="L7626" t="s">
        <v>34</v>
      </c>
      <c r="M7626" t="s">
        <v>7132</v>
      </c>
      <c r="N7626" t="s">
        <v>128</v>
      </c>
      <c r="O7626" t="s">
        <v>6816</v>
      </c>
      <c r="P7626" s="4">
        <v>56.56</v>
      </c>
      <c r="Q7626" s="4">
        <v>100</v>
      </c>
      <c r="R7626" s="4">
        <f t="shared" si="478"/>
        <v>-43.44</v>
      </c>
      <c r="S7626" s="4">
        <f t="shared" si="479"/>
        <v>-6.5159999999999991</v>
      </c>
    </row>
    <row r="7627" spans="1:19" x14ac:dyDescent="0.3">
      <c r="A7627" t="s">
        <v>3077</v>
      </c>
      <c r="B7627" s="1">
        <v>43043</v>
      </c>
      <c r="C7627" s="1">
        <v>43045</v>
      </c>
      <c r="D7627">
        <f t="shared" si="476"/>
        <v>2017</v>
      </c>
      <c r="E7627" t="str">
        <f t="shared" si="477"/>
        <v>Nov</v>
      </c>
      <c r="F7627" t="s">
        <v>67</v>
      </c>
      <c r="G7627" t="s">
        <v>3078</v>
      </c>
      <c r="H7627" t="s">
        <v>51</v>
      </c>
      <c r="I7627" t="s">
        <v>1899</v>
      </c>
      <c r="J7627" t="s">
        <v>83</v>
      </c>
      <c r="K7627">
        <v>28205</v>
      </c>
      <c r="L7627" t="s">
        <v>44</v>
      </c>
      <c r="M7627" t="s">
        <v>7132</v>
      </c>
      <c r="N7627" t="s">
        <v>128</v>
      </c>
      <c r="O7627" t="s">
        <v>6816</v>
      </c>
      <c r="P7627" s="4">
        <v>45.247999999999998</v>
      </c>
      <c r="Q7627" s="4">
        <v>45.247999999999998</v>
      </c>
      <c r="R7627" s="4">
        <f t="shared" si="478"/>
        <v>0</v>
      </c>
      <c r="S7627" s="4">
        <f t="shared" si="479"/>
        <v>0</v>
      </c>
    </row>
    <row r="7628" spans="1:19" x14ac:dyDescent="0.3">
      <c r="A7628" t="s">
        <v>7134</v>
      </c>
      <c r="B7628" s="1">
        <v>42129</v>
      </c>
      <c r="C7628" s="1">
        <v>42134</v>
      </c>
      <c r="D7628">
        <f t="shared" si="476"/>
        <v>2015</v>
      </c>
      <c r="E7628" t="str">
        <f t="shared" si="477"/>
        <v>May</v>
      </c>
      <c r="F7628" t="s">
        <v>37</v>
      </c>
      <c r="G7628" t="s">
        <v>828</v>
      </c>
      <c r="H7628" t="s">
        <v>22</v>
      </c>
      <c r="I7628" t="s">
        <v>972</v>
      </c>
      <c r="J7628" t="s">
        <v>24</v>
      </c>
      <c r="K7628">
        <v>61032</v>
      </c>
      <c r="L7628" t="s">
        <v>25</v>
      </c>
      <c r="M7628" t="s">
        <v>7132</v>
      </c>
      <c r="N7628" t="s">
        <v>128</v>
      </c>
      <c r="O7628" t="s">
        <v>6816</v>
      </c>
      <c r="P7628" s="4">
        <v>45.247999999999998</v>
      </c>
      <c r="Q7628" s="4">
        <v>45.247999999999998</v>
      </c>
      <c r="R7628" s="4">
        <f t="shared" si="478"/>
        <v>0</v>
      </c>
      <c r="S7628" s="4">
        <f t="shared" si="479"/>
        <v>0</v>
      </c>
    </row>
    <row r="7629" spans="1:19" ht="15.6" x14ac:dyDescent="0.3">
      <c r="A7629" t="s">
        <v>5495</v>
      </c>
      <c r="B7629" s="1">
        <v>42571</v>
      </c>
      <c r="C7629" s="1">
        <v>42576</v>
      </c>
      <c r="D7629">
        <f t="shared" si="476"/>
        <v>2016</v>
      </c>
      <c r="E7629" t="str">
        <f t="shared" si="477"/>
        <v>Jul</v>
      </c>
      <c r="F7629" t="s">
        <v>67</v>
      </c>
      <c r="G7629" t="s">
        <v>2982</v>
      </c>
      <c r="H7629" s="2" t="s">
        <v>22</v>
      </c>
      <c r="I7629" t="s">
        <v>5496</v>
      </c>
      <c r="J7629" t="s">
        <v>653</v>
      </c>
      <c r="K7629">
        <v>46614</v>
      </c>
      <c r="L7629" t="s">
        <v>25</v>
      </c>
      <c r="M7629" t="s">
        <v>7132</v>
      </c>
      <c r="N7629" t="s">
        <v>128</v>
      </c>
      <c r="O7629" t="s">
        <v>6816</v>
      </c>
      <c r="P7629" s="4">
        <v>141.4</v>
      </c>
      <c r="Q7629" s="4">
        <v>141.4</v>
      </c>
      <c r="R7629" s="4">
        <f t="shared" si="478"/>
        <v>0</v>
      </c>
      <c r="S7629" s="4">
        <f t="shared" si="479"/>
        <v>0</v>
      </c>
    </row>
    <row r="7630" spans="1:19" x14ac:dyDescent="0.3">
      <c r="A7630" t="s">
        <v>7135</v>
      </c>
      <c r="B7630" s="1">
        <v>42830</v>
      </c>
      <c r="C7630" s="1">
        <v>42835</v>
      </c>
      <c r="D7630">
        <f t="shared" si="476"/>
        <v>2017</v>
      </c>
      <c r="E7630" t="str">
        <f t="shared" si="477"/>
        <v>Apr</v>
      </c>
      <c r="F7630" t="s">
        <v>67</v>
      </c>
      <c r="G7630" t="s">
        <v>2363</v>
      </c>
      <c r="H7630" t="s">
        <v>51</v>
      </c>
      <c r="I7630" t="s">
        <v>113</v>
      </c>
      <c r="J7630" t="s">
        <v>109</v>
      </c>
      <c r="K7630">
        <v>77095</v>
      </c>
      <c r="L7630" t="s">
        <v>25</v>
      </c>
      <c r="M7630" t="s">
        <v>7132</v>
      </c>
      <c r="N7630" t="s">
        <v>128</v>
      </c>
      <c r="O7630" t="s">
        <v>6816</v>
      </c>
      <c r="P7630" s="4">
        <v>158.36799999999999</v>
      </c>
      <c r="Q7630" s="4">
        <v>158.36799999999999</v>
      </c>
      <c r="R7630" s="4">
        <f t="shared" si="478"/>
        <v>0</v>
      </c>
      <c r="S7630" s="4">
        <f t="shared" si="479"/>
        <v>0</v>
      </c>
    </row>
    <row r="7631" spans="1:19" x14ac:dyDescent="0.3">
      <c r="A7631" t="s">
        <v>7136</v>
      </c>
      <c r="B7631" s="1">
        <v>42980</v>
      </c>
      <c r="C7631" s="1">
        <v>42982</v>
      </c>
      <c r="D7631">
        <f t="shared" si="476"/>
        <v>2017</v>
      </c>
      <c r="E7631" t="str">
        <f t="shared" si="477"/>
        <v>Sep</v>
      </c>
      <c r="F7631" t="s">
        <v>20</v>
      </c>
      <c r="G7631" t="s">
        <v>2111</v>
      </c>
      <c r="H7631" t="s">
        <v>51</v>
      </c>
      <c r="I7631" t="s">
        <v>32</v>
      </c>
      <c r="J7631" t="s">
        <v>33</v>
      </c>
      <c r="K7631">
        <v>94122</v>
      </c>
      <c r="L7631" t="s">
        <v>34</v>
      </c>
      <c r="M7631" t="s">
        <v>7137</v>
      </c>
      <c r="N7631" t="s">
        <v>128</v>
      </c>
      <c r="O7631" t="s">
        <v>6816</v>
      </c>
      <c r="P7631" s="4">
        <v>46.53</v>
      </c>
      <c r="Q7631" s="4">
        <v>46.53</v>
      </c>
      <c r="R7631" s="4">
        <f t="shared" si="478"/>
        <v>0</v>
      </c>
      <c r="S7631" s="4">
        <f t="shared" si="479"/>
        <v>0</v>
      </c>
    </row>
    <row r="7632" spans="1:19" ht="15.6" x14ac:dyDescent="0.3">
      <c r="A7632" t="s">
        <v>1922</v>
      </c>
      <c r="B7632" s="1">
        <v>42829</v>
      </c>
      <c r="C7632" s="1">
        <v>42833</v>
      </c>
      <c r="D7632">
        <f t="shared" si="476"/>
        <v>2017</v>
      </c>
      <c r="E7632" t="str">
        <f t="shared" si="477"/>
        <v>Apr</v>
      </c>
      <c r="F7632" t="s">
        <v>67</v>
      </c>
      <c r="G7632" t="s">
        <v>655</v>
      </c>
      <c r="H7632" s="2" t="s">
        <v>22</v>
      </c>
      <c r="I7632" t="s">
        <v>232</v>
      </c>
      <c r="J7632" t="s">
        <v>62</v>
      </c>
      <c r="K7632">
        <v>12180</v>
      </c>
      <c r="L7632" t="s">
        <v>54</v>
      </c>
      <c r="M7632" t="s">
        <v>7137</v>
      </c>
      <c r="N7632" t="s">
        <v>128</v>
      </c>
      <c r="O7632" t="s">
        <v>6816</v>
      </c>
      <c r="P7632" s="4">
        <v>31.02</v>
      </c>
      <c r="Q7632" s="4">
        <v>31.02</v>
      </c>
      <c r="R7632" s="4">
        <f t="shared" si="478"/>
        <v>0</v>
      </c>
      <c r="S7632" s="4">
        <f t="shared" si="479"/>
        <v>0</v>
      </c>
    </row>
    <row r="7633" spans="1:19" x14ac:dyDescent="0.3">
      <c r="A7633" t="s">
        <v>4257</v>
      </c>
      <c r="B7633" s="1">
        <v>43052</v>
      </c>
      <c r="C7633" s="1">
        <v>43057</v>
      </c>
      <c r="D7633">
        <f t="shared" si="476"/>
        <v>2017</v>
      </c>
      <c r="E7633" t="str">
        <f t="shared" si="477"/>
        <v>Nov</v>
      </c>
      <c r="F7633" t="s">
        <v>37</v>
      </c>
      <c r="G7633" t="s">
        <v>1300</v>
      </c>
      <c r="H7633" t="s">
        <v>51</v>
      </c>
      <c r="I7633" t="s">
        <v>61</v>
      </c>
      <c r="J7633" t="s">
        <v>62</v>
      </c>
      <c r="K7633">
        <v>10011</v>
      </c>
      <c r="L7633" t="s">
        <v>54</v>
      </c>
      <c r="M7633" t="s">
        <v>7137</v>
      </c>
      <c r="N7633" t="s">
        <v>128</v>
      </c>
      <c r="O7633" t="s">
        <v>6816</v>
      </c>
      <c r="P7633" s="4">
        <v>77.55</v>
      </c>
      <c r="Q7633" s="4">
        <v>77.55</v>
      </c>
      <c r="R7633" s="4">
        <f t="shared" si="478"/>
        <v>0</v>
      </c>
      <c r="S7633" s="4">
        <f t="shared" si="479"/>
        <v>0</v>
      </c>
    </row>
    <row r="7634" spans="1:19" x14ac:dyDescent="0.3">
      <c r="A7634" t="s">
        <v>3970</v>
      </c>
      <c r="B7634" s="1">
        <v>43176</v>
      </c>
      <c r="C7634" s="1">
        <v>43181</v>
      </c>
      <c r="D7634">
        <f t="shared" si="476"/>
        <v>2018</v>
      </c>
      <c r="E7634" t="str">
        <f t="shared" si="477"/>
        <v>Mar</v>
      </c>
      <c r="F7634" t="s">
        <v>67</v>
      </c>
      <c r="G7634" t="s">
        <v>1822</v>
      </c>
      <c r="H7634" t="s">
        <v>22</v>
      </c>
      <c r="I7634" t="s">
        <v>61</v>
      </c>
      <c r="J7634" t="s">
        <v>62</v>
      </c>
      <c r="K7634">
        <v>10011</v>
      </c>
      <c r="L7634" t="s">
        <v>54</v>
      </c>
      <c r="M7634" t="s">
        <v>7137</v>
      </c>
      <c r="N7634" t="s">
        <v>128</v>
      </c>
      <c r="O7634" t="s">
        <v>6816</v>
      </c>
      <c r="P7634" s="4">
        <v>46.53</v>
      </c>
      <c r="Q7634" s="4">
        <v>46.53</v>
      </c>
      <c r="R7634" s="4">
        <f t="shared" si="478"/>
        <v>0</v>
      </c>
      <c r="S7634" s="4">
        <f t="shared" si="479"/>
        <v>0</v>
      </c>
    </row>
    <row r="7635" spans="1:19" ht="15.6" x14ac:dyDescent="0.3">
      <c r="A7635" t="s">
        <v>2457</v>
      </c>
      <c r="B7635" s="1">
        <v>43295</v>
      </c>
      <c r="C7635" s="1">
        <v>43299</v>
      </c>
      <c r="D7635">
        <f t="shared" si="476"/>
        <v>2018</v>
      </c>
      <c r="E7635" t="str">
        <f t="shared" si="477"/>
        <v>Jul</v>
      </c>
      <c r="F7635" t="s">
        <v>37</v>
      </c>
      <c r="G7635" t="s">
        <v>1240</v>
      </c>
      <c r="H7635" s="2" t="s">
        <v>22</v>
      </c>
      <c r="I7635" t="s">
        <v>182</v>
      </c>
      <c r="J7635" t="s">
        <v>233</v>
      </c>
      <c r="K7635">
        <v>43229</v>
      </c>
      <c r="L7635" t="s">
        <v>54</v>
      </c>
      <c r="M7635" t="s">
        <v>7137</v>
      </c>
      <c r="N7635" t="s">
        <v>128</v>
      </c>
      <c r="O7635" t="s">
        <v>6816</v>
      </c>
      <c r="P7635" s="4">
        <v>62.04</v>
      </c>
      <c r="Q7635" s="4">
        <v>62.04</v>
      </c>
      <c r="R7635" s="4">
        <f t="shared" si="478"/>
        <v>0</v>
      </c>
      <c r="S7635" s="4">
        <f t="shared" si="479"/>
        <v>0</v>
      </c>
    </row>
    <row r="7636" spans="1:19" ht="15.6" x14ac:dyDescent="0.3">
      <c r="A7636" t="s">
        <v>6928</v>
      </c>
      <c r="B7636" s="1">
        <v>42099</v>
      </c>
      <c r="C7636" s="1">
        <v>42101</v>
      </c>
      <c r="D7636">
        <f t="shared" si="476"/>
        <v>2015</v>
      </c>
      <c r="E7636" t="str">
        <f t="shared" si="477"/>
        <v>Apr</v>
      </c>
      <c r="F7636" t="s">
        <v>20</v>
      </c>
      <c r="G7636" t="s">
        <v>2748</v>
      </c>
      <c r="H7636" s="2" t="s">
        <v>22</v>
      </c>
      <c r="I7636" t="s">
        <v>720</v>
      </c>
      <c r="J7636" t="s">
        <v>24</v>
      </c>
      <c r="K7636">
        <v>62521</v>
      </c>
      <c r="L7636" t="s">
        <v>25</v>
      </c>
      <c r="M7636" t="s">
        <v>7137</v>
      </c>
      <c r="N7636" t="s">
        <v>128</v>
      </c>
      <c r="O7636" t="s">
        <v>6816</v>
      </c>
      <c r="P7636" s="4">
        <v>49.631999999999998</v>
      </c>
      <c r="Q7636" s="4">
        <v>49.631999999999998</v>
      </c>
      <c r="R7636" s="4">
        <f t="shared" si="478"/>
        <v>0</v>
      </c>
      <c r="S7636" s="4">
        <f t="shared" si="479"/>
        <v>0</v>
      </c>
    </row>
    <row r="7637" spans="1:19" ht="15.6" x14ac:dyDescent="0.3">
      <c r="A7637" t="s">
        <v>7138</v>
      </c>
      <c r="B7637" s="1">
        <v>42343</v>
      </c>
      <c r="C7637" s="1">
        <v>42347</v>
      </c>
      <c r="D7637">
        <f t="shared" si="476"/>
        <v>2015</v>
      </c>
      <c r="E7637" t="str">
        <f t="shared" si="477"/>
        <v>Dec</v>
      </c>
      <c r="F7637" t="s">
        <v>67</v>
      </c>
      <c r="G7637" t="s">
        <v>4755</v>
      </c>
      <c r="H7637" s="2" t="s">
        <v>22</v>
      </c>
      <c r="I7637" t="s">
        <v>720</v>
      </c>
      <c r="J7637" t="s">
        <v>24</v>
      </c>
      <c r="K7637">
        <v>62521</v>
      </c>
      <c r="L7637" t="s">
        <v>25</v>
      </c>
      <c r="M7637" t="s">
        <v>7137</v>
      </c>
      <c r="N7637" t="s">
        <v>128</v>
      </c>
      <c r="O7637" t="s">
        <v>6816</v>
      </c>
      <c r="P7637" s="4">
        <v>24.815999999999999</v>
      </c>
      <c r="Q7637" s="4">
        <v>24.815999999999999</v>
      </c>
      <c r="R7637" s="4">
        <f t="shared" si="478"/>
        <v>0</v>
      </c>
      <c r="S7637" s="4">
        <f t="shared" si="479"/>
        <v>0</v>
      </c>
    </row>
    <row r="7638" spans="1:19" ht="15.6" x14ac:dyDescent="0.3">
      <c r="A7638" t="s">
        <v>7139</v>
      </c>
      <c r="B7638" s="1">
        <v>42504</v>
      </c>
      <c r="C7638" s="1">
        <v>42511</v>
      </c>
      <c r="D7638">
        <f t="shared" si="476"/>
        <v>2016</v>
      </c>
      <c r="E7638" t="str">
        <f t="shared" si="477"/>
        <v>May</v>
      </c>
      <c r="F7638" t="s">
        <v>37</v>
      </c>
      <c r="G7638" t="s">
        <v>1178</v>
      </c>
      <c r="H7638" s="2" t="s">
        <v>22</v>
      </c>
      <c r="I7638" t="s">
        <v>47</v>
      </c>
      <c r="J7638" t="s">
        <v>33</v>
      </c>
      <c r="K7638">
        <v>90032</v>
      </c>
      <c r="L7638" t="s">
        <v>34</v>
      </c>
      <c r="M7638" t="s">
        <v>7140</v>
      </c>
      <c r="N7638" t="s">
        <v>128</v>
      </c>
      <c r="O7638" t="s">
        <v>6816</v>
      </c>
      <c r="P7638" s="4">
        <v>1117.92</v>
      </c>
      <c r="Q7638" s="4">
        <f>P7638-150</f>
        <v>967.92000000000007</v>
      </c>
      <c r="R7638" s="4">
        <f t="shared" si="478"/>
        <v>150</v>
      </c>
      <c r="S7638" s="4">
        <f t="shared" si="479"/>
        <v>22.5</v>
      </c>
    </row>
    <row r="7639" spans="1:19" x14ac:dyDescent="0.3">
      <c r="A7639" t="s">
        <v>3889</v>
      </c>
      <c r="B7639" s="1">
        <v>43092</v>
      </c>
      <c r="C7639" s="1">
        <v>43099</v>
      </c>
      <c r="D7639">
        <f t="shared" si="476"/>
        <v>2017</v>
      </c>
      <c r="E7639" t="str">
        <f t="shared" si="477"/>
        <v>Dec</v>
      </c>
      <c r="F7639" t="s">
        <v>37</v>
      </c>
      <c r="G7639" t="s">
        <v>605</v>
      </c>
      <c r="H7639" t="s">
        <v>51</v>
      </c>
      <c r="I7639" t="s">
        <v>69</v>
      </c>
      <c r="J7639" t="s">
        <v>70</v>
      </c>
      <c r="K7639">
        <v>98103</v>
      </c>
      <c r="L7639" t="s">
        <v>34</v>
      </c>
      <c r="M7639" t="s">
        <v>7140</v>
      </c>
      <c r="N7639" t="s">
        <v>110</v>
      </c>
      <c r="O7639" t="s">
        <v>6816</v>
      </c>
      <c r="P7639" s="4">
        <v>1117.92</v>
      </c>
      <c r="Q7639" s="4">
        <f>P7639-150</f>
        <v>967.92000000000007</v>
      </c>
      <c r="R7639" s="4">
        <f t="shared" si="478"/>
        <v>150</v>
      </c>
      <c r="S7639" s="4">
        <f t="shared" si="479"/>
        <v>22.5</v>
      </c>
    </row>
    <row r="7640" spans="1:19" x14ac:dyDescent="0.3">
      <c r="A7640" t="s">
        <v>5250</v>
      </c>
      <c r="B7640" s="1">
        <v>42163</v>
      </c>
      <c r="C7640" s="1">
        <v>42168</v>
      </c>
      <c r="D7640">
        <f t="shared" si="476"/>
        <v>2015</v>
      </c>
      <c r="E7640" t="str">
        <f t="shared" si="477"/>
        <v>Jun</v>
      </c>
      <c r="F7640" t="s">
        <v>37</v>
      </c>
      <c r="G7640" t="s">
        <v>1257</v>
      </c>
      <c r="H7640" t="s">
        <v>51</v>
      </c>
      <c r="I7640" t="s">
        <v>406</v>
      </c>
      <c r="J7640" t="s">
        <v>62</v>
      </c>
      <c r="K7640">
        <v>11561</v>
      </c>
      <c r="L7640" t="s">
        <v>54</v>
      </c>
      <c r="M7640" t="s">
        <v>7140</v>
      </c>
      <c r="N7640" t="s">
        <v>128</v>
      </c>
      <c r="O7640" t="s">
        <v>6816</v>
      </c>
      <c r="P7640" s="4">
        <v>1676.88</v>
      </c>
      <c r="Q7640" s="4">
        <v>1676.88</v>
      </c>
      <c r="R7640" s="4">
        <f t="shared" si="478"/>
        <v>0</v>
      </c>
      <c r="S7640" s="4">
        <f t="shared" si="479"/>
        <v>0</v>
      </c>
    </row>
    <row r="7641" spans="1:19" x14ac:dyDescent="0.3">
      <c r="A7641" t="s">
        <v>391</v>
      </c>
      <c r="B7641" s="1">
        <v>42333</v>
      </c>
      <c r="C7641" s="1">
        <v>42337</v>
      </c>
      <c r="D7641">
        <f t="shared" si="476"/>
        <v>2015</v>
      </c>
      <c r="E7641" t="str">
        <f t="shared" si="477"/>
        <v>Nov</v>
      </c>
      <c r="F7641" t="s">
        <v>67</v>
      </c>
      <c r="G7641" t="s">
        <v>392</v>
      </c>
      <c r="H7641" t="s">
        <v>51</v>
      </c>
      <c r="I7641" t="s">
        <v>61</v>
      </c>
      <c r="J7641" t="s">
        <v>62</v>
      </c>
      <c r="K7641">
        <v>10009</v>
      </c>
      <c r="L7641" t="s">
        <v>54</v>
      </c>
      <c r="M7641" t="s">
        <v>7140</v>
      </c>
      <c r="N7641" t="s">
        <v>128</v>
      </c>
      <c r="O7641" t="s">
        <v>6816</v>
      </c>
      <c r="P7641" s="4">
        <v>1117.92</v>
      </c>
      <c r="Q7641" s="4">
        <f>P7641-150</f>
        <v>967.92000000000007</v>
      </c>
      <c r="R7641" s="4">
        <f t="shared" si="478"/>
        <v>150</v>
      </c>
      <c r="S7641" s="4">
        <f t="shared" si="479"/>
        <v>22.5</v>
      </c>
    </row>
    <row r="7642" spans="1:19" ht="15.6" x14ac:dyDescent="0.3">
      <c r="A7642" t="s">
        <v>4891</v>
      </c>
      <c r="B7642" s="1">
        <v>42406</v>
      </c>
      <c r="C7642" s="1">
        <v>42413</v>
      </c>
      <c r="D7642">
        <f t="shared" si="476"/>
        <v>2016</v>
      </c>
      <c r="E7642" t="str">
        <f t="shared" si="477"/>
        <v>Feb</v>
      </c>
      <c r="F7642" t="s">
        <v>37</v>
      </c>
      <c r="G7642" t="s">
        <v>2568</v>
      </c>
      <c r="H7642" s="2" t="s">
        <v>22</v>
      </c>
      <c r="I7642" t="s">
        <v>113</v>
      </c>
      <c r="J7642" t="s">
        <v>109</v>
      </c>
      <c r="K7642">
        <v>77070</v>
      </c>
      <c r="L7642" t="s">
        <v>25</v>
      </c>
      <c r="M7642" t="s">
        <v>7140</v>
      </c>
      <c r="N7642" t="s">
        <v>128</v>
      </c>
      <c r="O7642" t="s">
        <v>6816</v>
      </c>
      <c r="P7642" s="4">
        <v>670.75199999999995</v>
      </c>
      <c r="Q7642" s="4">
        <v>670.75199999999995</v>
      </c>
      <c r="R7642" s="4">
        <f t="shared" si="478"/>
        <v>0</v>
      </c>
      <c r="S7642" s="4">
        <f t="shared" si="479"/>
        <v>0</v>
      </c>
    </row>
    <row r="7643" spans="1:19" x14ac:dyDescent="0.3">
      <c r="A7643" t="s">
        <v>7141</v>
      </c>
      <c r="B7643" s="1">
        <v>43057</v>
      </c>
      <c r="C7643" s="1">
        <v>43062</v>
      </c>
      <c r="D7643">
        <f t="shared" si="476"/>
        <v>2017</v>
      </c>
      <c r="E7643" t="str">
        <f t="shared" si="477"/>
        <v>Nov</v>
      </c>
      <c r="F7643" t="s">
        <v>37</v>
      </c>
      <c r="G7643" t="s">
        <v>690</v>
      </c>
      <c r="H7643" t="s">
        <v>51</v>
      </c>
      <c r="I7643" t="s">
        <v>502</v>
      </c>
      <c r="J7643" t="s">
        <v>503</v>
      </c>
      <c r="K7643">
        <v>73120</v>
      </c>
      <c r="L7643" t="s">
        <v>25</v>
      </c>
      <c r="M7643" t="s">
        <v>7140</v>
      </c>
      <c r="N7643" t="s">
        <v>110</v>
      </c>
      <c r="O7643" t="s">
        <v>6816</v>
      </c>
      <c r="P7643" s="4">
        <v>1117.92</v>
      </c>
      <c r="Q7643" s="4">
        <f>P7643-150</f>
        <v>967.92000000000007</v>
      </c>
      <c r="R7643" s="4">
        <f t="shared" si="478"/>
        <v>150</v>
      </c>
      <c r="S7643" s="4">
        <f t="shared" si="479"/>
        <v>22.5</v>
      </c>
    </row>
    <row r="7644" spans="1:19" ht="15.6" x14ac:dyDescent="0.3">
      <c r="A7644" t="s">
        <v>7142</v>
      </c>
      <c r="B7644" s="1">
        <v>42660</v>
      </c>
      <c r="C7644" s="1">
        <v>42660</v>
      </c>
      <c r="D7644">
        <f t="shared" si="476"/>
        <v>2016</v>
      </c>
      <c r="E7644" t="str">
        <f t="shared" si="477"/>
        <v>Oct</v>
      </c>
      <c r="F7644" t="s">
        <v>30</v>
      </c>
      <c r="G7644" t="s">
        <v>386</v>
      </c>
      <c r="H7644" s="2" t="s">
        <v>22</v>
      </c>
      <c r="I7644" t="s">
        <v>47</v>
      </c>
      <c r="J7644" t="s">
        <v>33</v>
      </c>
      <c r="K7644">
        <v>90004</v>
      </c>
      <c r="L7644" t="s">
        <v>34</v>
      </c>
      <c r="M7644" t="s">
        <v>7143</v>
      </c>
      <c r="N7644" t="s">
        <v>128</v>
      </c>
      <c r="O7644" t="s">
        <v>6816</v>
      </c>
      <c r="P7644" s="4">
        <v>77.88</v>
      </c>
      <c r="Q7644" s="4">
        <v>77.88</v>
      </c>
      <c r="R7644" s="4">
        <f t="shared" si="478"/>
        <v>0</v>
      </c>
      <c r="S7644" s="4">
        <f t="shared" si="479"/>
        <v>0</v>
      </c>
    </row>
    <row r="7645" spans="1:19" x14ac:dyDescent="0.3">
      <c r="A7645" t="s">
        <v>7144</v>
      </c>
      <c r="B7645" s="1">
        <v>42933</v>
      </c>
      <c r="C7645" s="1">
        <v>42938</v>
      </c>
      <c r="D7645">
        <f t="shared" si="476"/>
        <v>2017</v>
      </c>
      <c r="E7645" t="str">
        <f t="shared" si="477"/>
        <v>Jul</v>
      </c>
      <c r="F7645" t="s">
        <v>37</v>
      </c>
      <c r="G7645" t="s">
        <v>2652</v>
      </c>
      <c r="H7645" t="s">
        <v>51</v>
      </c>
      <c r="I7645" t="s">
        <v>47</v>
      </c>
      <c r="J7645" t="s">
        <v>33</v>
      </c>
      <c r="K7645">
        <v>90049</v>
      </c>
      <c r="L7645" t="s">
        <v>34</v>
      </c>
      <c r="M7645" t="s">
        <v>7143</v>
      </c>
      <c r="N7645" t="s">
        <v>128</v>
      </c>
      <c r="O7645" t="s">
        <v>6816</v>
      </c>
      <c r="P7645" s="4">
        <v>77.88</v>
      </c>
      <c r="Q7645" s="4">
        <v>77.88</v>
      </c>
      <c r="R7645" s="4">
        <f t="shared" si="478"/>
        <v>0</v>
      </c>
      <c r="S7645" s="4">
        <f t="shared" si="479"/>
        <v>0</v>
      </c>
    </row>
    <row r="7646" spans="1:19" x14ac:dyDescent="0.3">
      <c r="A7646" t="s">
        <v>3235</v>
      </c>
      <c r="B7646" s="1">
        <v>42298</v>
      </c>
      <c r="C7646" s="1">
        <v>42303</v>
      </c>
      <c r="D7646">
        <f t="shared" si="476"/>
        <v>2015</v>
      </c>
      <c r="E7646" t="str">
        <f t="shared" si="477"/>
        <v>Oct</v>
      </c>
      <c r="F7646" t="s">
        <v>37</v>
      </c>
      <c r="G7646" t="s">
        <v>1174</v>
      </c>
      <c r="H7646" t="s">
        <v>51</v>
      </c>
      <c r="I7646" t="s">
        <v>3236</v>
      </c>
      <c r="J7646" t="s">
        <v>158</v>
      </c>
      <c r="K7646">
        <v>23602</v>
      </c>
      <c r="L7646" t="s">
        <v>44</v>
      </c>
      <c r="M7646" t="s">
        <v>7143</v>
      </c>
      <c r="N7646" t="s">
        <v>128</v>
      </c>
      <c r="O7646" t="s">
        <v>6816</v>
      </c>
      <c r="P7646" s="4">
        <v>194.7</v>
      </c>
      <c r="Q7646" s="4">
        <v>194.7</v>
      </c>
      <c r="R7646" s="4">
        <f t="shared" si="478"/>
        <v>0</v>
      </c>
      <c r="S7646" s="4">
        <f t="shared" si="479"/>
        <v>0</v>
      </c>
    </row>
    <row r="7647" spans="1:19" x14ac:dyDescent="0.3">
      <c r="A7647" t="s">
        <v>5520</v>
      </c>
      <c r="B7647" s="1">
        <v>42295</v>
      </c>
      <c r="C7647" s="1">
        <v>42299</v>
      </c>
      <c r="D7647">
        <f t="shared" si="476"/>
        <v>2015</v>
      </c>
      <c r="E7647" t="str">
        <f t="shared" si="477"/>
        <v>Oct</v>
      </c>
      <c r="F7647" t="s">
        <v>37</v>
      </c>
      <c r="G7647" t="s">
        <v>605</v>
      </c>
      <c r="H7647" t="s">
        <v>51</v>
      </c>
      <c r="I7647" t="s">
        <v>100</v>
      </c>
      <c r="J7647" t="s">
        <v>101</v>
      </c>
      <c r="K7647">
        <v>19134</v>
      </c>
      <c r="L7647" t="s">
        <v>54</v>
      </c>
      <c r="M7647" t="s">
        <v>7143</v>
      </c>
      <c r="N7647" t="s">
        <v>128</v>
      </c>
      <c r="O7647" t="s">
        <v>6816</v>
      </c>
      <c r="P7647" s="4">
        <v>186.91200000000001</v>
      </c>
      <c r="Q7647" s="4">
        <v>186.91200000000001</v>
      </c>
      <c r="R7647" s="4">
        <f t="shared" si="478"/>
        <v>0</v>
      </c>
      <c r="S7647" s="4">
        <f t="shared" si="479"/>
        <v>0</v>
      </c>
    </row>
    <row r="7648" spans="1:19" x14ac:dyDescent="0.3">
      <c r="A7648" t="s">
        <v>5835</v>
      </c>
      <c r="B7648" s="1">
        <v>42891</v>
      </c>
      <c r="C7648" s="1">
        <v>42895</v>
      </c>
      <c r="D7648">
        <f t="shared" si="476"/>
        <v>2017</v>
      </c>
      <c r="E7648" t="str">
        <f t="shared" si="477"/>
        <v>Jun</v>
      </c>
      <c r="F7648" t="s">
        <v>37</v>
      </c>
      <c r="G7648" t="s">
        <v>2105</v>
      </c>
      <c r="H7648" t="s">
        <v>51</v>
      </c>
      <c r="I7648" t="s">
        <v>100</v>
      </c>
      <c r="J7648" t="s">
        <v>101</v>
      </c>
      <c r="K7648">
        <v>19134</v>
      </c>
      <c r="L7648" t="s">
        <v>54</v>
      </c>
      <c r="M7648" t="s">
        <v>7143</v>
      </c>
      <c r="N7648" t="s">
        <v>128</v>
      </c>
      <c r="O7648" t="s">
        <v>6816</v>
      </c>
      <c r="P7648" s="4">
        <v>124.608</v>
      </c>
      <c r="Q7648" s="4">
        <v>124.608</v>
      </c>
      <c r="R7648" s="4">
        <f t="shared" si="478"/>
        <v>0</v>
      </c>
      <c r="S7648" s="4">
        <f t="shared" si="479"/>
        <v>0</v>
      </c>
    </row>
    <row r="7649" spans="1:19" x14ac:dyDescent="0.3">
      <c r="A7649" t="s">
        <v>5361</v>
      </c>
      <c r="B7649" s="1">
        <v>43046</v>
      </c>
      <c r="C7649" s="1">
        <v>43048</v>
      </c>
      <c r="D7649">
        <f t="shared" si="476"/>
        <v>2017</v>
      </c>
      <c r="E7649" t="str">
        <f t="shared" si="477"/>
        <v>Nov</v>
      </c>
      <c r="F7649" t="s">
        <v>20</v>
      </c>
      <c r="G7649" t="s">
        <v>1064</v>
      </c>
      <c r="H7649" t="s">
        <v>51</v>
      </c>
      <c r="I7649" t="s">
        <v>1298</v>
      </c>
      <c r="J7649" t="s">
        <v>62</v>
      </c>
      <c r="K7649">
        <v>14609</v>
      </c>
      <c r="L7649" t="s">
        <v>54</v>
      </c>
      <c r="M7649" t="s">
        <v>7143</v>
      </c>
      <c r="N7649" t="s">
        <v>128</v>
      </c>
      <c r="O7649" t="s">
        <v>6816</v>
      </c>
      <c r="P7649" s="4">
        <v>116.82</v>
      </c>
      <c r="Q7649" s="4">
        <v>116.82</v>
      </c>
      <c r="R7649" s="4">
        <f t="shared" si="478"/>
        <v>0</v>
      </c>
      <c r="S7649" s="4">
        <f t="shared" si="479"/>
        <v>0</v>
      </c>
    </row>
    <row r="7650" spans="1:19" x14ac:dyDescent="0.3">
      <c r="A7650" t="s">
        <v>7145</v>
      </c>
      <c r="B7650" s="1">
        <v>42983</v>
      </c>
      <c r="C7650" s="1">
        <v>42989</v>
      </c>
      <c r="D7650">
        <f t="shared" si="476"/>
        <v>2017</v>
      </c>
      <c r="E7650" t="str">
        <f t="shared" si="477"/>
        <v>Sep</v>
      </c>
      <c r="F7650" t="s">
        <v>37</v>
      </c>
      <c r="G7650" t="s">
        <v>1753</v>
      </c>
      <c r="H7650" t="s">
        <v>51</v>
      </c>
      <c r="I7650" t="s">
        <v>855</v>
      </c>
      <c r="J7650" t="s">
        <v>109</v>
      </c>
      <c r="K7650">
        <v>78207</v>
      </c>
      <c r="L7650" t="s">
        <v>25</v>
      </c>
      <c r="M7650" t="s">
        <v>7143</v>
      </c>
      <c r="N7650" t="s">
        <v>128</v>
      </c>
      <c r="O7650" t="s">
        <v>6816</v>
      </c>
      <c r="P7650" s="4">
        <v>93.456000000000003</v>
      </c>
      <c r="Q7650" s="4">
        <v>93.456000000000003</v>
      </c>
      <c r="R7650" s="4">
        <f t="shared" si="478"/>
        <v>0</v>
      </c>
      <c r="S7650" s="4">
        <f t="shared" si="479"/>
        <v>0</v>
      </c>
    </row>
    <row r="7651" spans="1:19" ht="15.6" x14ac:dyDescent="0.3">
      <c r="A7651" t="s">
        <v>7146</v>
      </c>
      <c r="B7651" s="1">
        <v>42687</v>
      </c>
      <c r="C7651" s="1">
        <v>42691</v>
      </c>
      <c r="D7651">
        <f t="shared" si="476"/>
        <v>2016</v>
      </c>
      <c r="E7651" t="str">
        <f t="shared" si="477"/>
        <v>Nov</v>
      </c>
      <c r="F7651" t="s">
        <v>37</v>
      </c>
      <c r="G7651" t="s">
        <v>2527</v>
      </c>
      <c r="H7651" s="2" t="s">
        <v>22</v>
      </c>
      <c r="I7651" t="s">
        <v>6226</v>
      </c>
      <c r="J7651" t="s">
        <v>250</v>
      </c>
      <c r="K7651">
        <v>37087</v>
      </c>
      <c r="L7651" t="s">
        <v>44</v>
      </c>
      <c r="M7651" t="s">
        <v>7147</v>
      </c>
      <c r="N7651" t="s">
        <v>128</v>
      </c>
      <c r="O7651" t="s">
        <v>6816</v>
      </c>
      <c r="P7651" s="4">
        <v>84.96</v>
      </c>
      <c r="Q7651" s="4">
        <v>84.96</v>
      </c>
      <c r="R7651" s="4">
        <f t="shared" si="478"/>
        <v>0</v>
      </c>
      <c r="S7651" s="4">
        <f t="shared" si="479"/>
        <v>0</v>
      </c>
    </row>
    <row r="7652" spans="1:19" x14ac:dyDescent="0.3">
      <c r="A7652" t="s">
        <v>6745</v>
      </c>
      <c r="B7652" s="1">
        <v>42974</v>
      </c>
      <c r="C7652" s="1">
        <v>42976</v>
      </c>
      <c r="D7652">
        <f t="shared" si="476"/>
        <v>2017</v>
      </c>
      <c r="E7652" t="str">
        <f t="shared" si="477"/>
        <v>Aug</v>
      </c>
      <c r="F7652" t="s">
        <v>67</v>
      </c>
      <c r="G7652" t="s">
        <v>456</v>
      </c>
      <c r="H7652" t="s">
        <v>51</v>
      </c>
      <c r="I7652" t="s">
        <v>113</v>
      </c>
      <c r="J7652" t="s">
        <v>109</v>
      </c>
      <c r="K7652">
        <v>77041</v>
      </c>
      <c r="L7652" t="s">
        <v>25</v>
      </c>
      <c r="M7652" t="s">
        <v>7147</v>
      </c>
      <c r="N7652" t="s">
        <v>128</v>
      </c>
      <c r="O7652" t="s">
        <v>6816</v>
      </c>
      <c r="P7652" s="4">
        <v>14.16</v>
      </c>
      <c r="Q7652" s="4">
        <v>14.16</v>
      </c>
      <c r="R7652" s="4">
        <f t="shared" si="478"/>
        <v>0</v>
      </c>
      <c r="S7652" s="4">
        <f t="shared" si="479"/>
        <v>0</v>
      </c>
    </row>
    <row r="7653" spans="1:19" ht="15.6" x14ac:dyDescent="0.3">
      <c r="A7653" t="s">
        <v>2720</v>
      </c>
      <c r="B7653" s="1">
        <v>42597</v>
      </c>
      <c r="C7653" s="1">
        <v>42601</v>
      </c>
      <c r="D7653">
        <f t="shared" si="476"/>
        <v>2016</v>
      </c>
      <c r="E7653" t="str">
        <f t="shared" si="477"/>
        <v>Aug</v>
      </c>
      <c r="F7653" t="s">
        <v>37</v>
      </c>
      <c r="G7653" t="s">
        <v>2721</v>
      </c>
      <c r="H7653" s="2" t="s">
        <v>22</v>
      </c>
      <c r="I7653" t="s">
        <v>785</v>
      </c>
      <c r="J7653" t="s">
        <v>33</v>
      </c>
      <c r="K7653">
        <v>94601</v>
      </c>
      <c r="L7653" t="s">
        <v>34</v>
      </c>
      <c r="M7653" t="s">
        <v>7148</v>
      </c>
      <c r="N7653" t="s">
        <v>128</v>
      </c>
      <c r="O7653" t="s">
        <v>6816</v>
      </c>
      <c r="P7653" s="4">
        <v>70.260000000000005</v>
      </c>
      <c r="Q7653" s="4">
        <v>70.260000000000005</v>
      </c>
      <c r="R7653" s="4">
        <f t="shared" si="478"/>
        <v>0</v>
      </c>
      <c r="S7653" s="4">
        <f t="shared" si="479"/>
        <v>0</v>
      </c>
    </row>
    <row r="7654" spans="1:19" x14ac:dyDescent="0.3">
      <c r="A7654" t="s">
        <v>270</v>
      </c>
      <c r="B7654" s="1">
        <v>42674</v>
      </c>
      <c r="C7654" s="1">
        <v>42674</v>
      </c>
      <c r="D7654">
        <f t="shared" si="476"/>
        <v>2016</v>
      </c>
      <c r="E7654" t="str">
        <f t="shared" si="477"/>
        <v>Oct</v>
      </c>
      <c r="F7654" t="s">
        <v>30</v>
      </c>
      <c r="G7654" t="s">
        <v>271</v>
      </c>
      <c r="H7654" t="s">
        <v>51</v>
      </c>
      <c r="I7654" t="s">
        <v>272</v>
      </c>
      <c r="J7654" t="s">
        <v>33</v>
      </c>
      <c r="K7654">
        <v>92374</v>
      </c>
      <c r="L7654" t="s">
        <v>34</v>
      </c>
      <c r="M7654" t="s">
        <v>7148</v>
      </c>
      <c r="N7654" t="s">
        <v>128</v>
      </c>
      <c r="O7654" t="s">
        <v>6816</v>
      </c>
      <c r="P7654" s="4">
        <v>46.84</v>
      </c>
      <c r="Q7654" s="4">
        <v>46.84</v>
      </c>
      <c r="R7654" s="4">
        <f t="shared" si="478"/>
        <v>0</v>
      </c>
      <c r="S7654" s="4">
        <f t="shared" si="479"/>
        <v>0</v>
      </c>
    </row>
    <row r="7655" spans="1:19" x14ac:dyDescent="0.3">
      <c r="A7655" t="s">
        <v>5883</v>
      </c>
      <c r="B7655" s="1">
        <v>42909</v>
      </c>
      <c r="C7655" s="1">
        <v>42911</v>
      </c>
      <c r="D7655">
        <f t="shared" si="476"/>
        <v>2017</v>
      </c>
      <c r="E7655" t="str">
        <f t="shared" si="477"/>
        <v>Jun</v>
      </c>
      <c r="F7655" t="s">
        <v>67</v>
      </c>
      <c r="G7655" t="s">
        <v>1849</v>
      </c>
      <c r="H7655" t="s">
        <v>51</v>
      </c>
      <c r="I7655" t="s">
        <v>32</v>
      </c>
      <c r="J7655" t="s">
        <v>33</v>
      </c>
      <c r="K7655">
        <v>94109</v>
      </c>
      <c r="L7655" t="s">
        <v>34</v>
      </c>
      <c r="M7655" t="s">
        <v>7148</v>
      </c>
      <c r="N7655" t="s">
        <v>128</v>
      </c>
      <c r="O7655" t="s">
        <v>6816</v>
      </c>
      <c r="P7655" s="4">
        <v>93.68</v>
      </c>
      <c r="Q7655" s="4">
        <v>93.68</v>
      </c>
      <c r="R7655" s="4">
        <f t="shared" si="478"/>
        <v>0</v>
      </c>
      <c r="S7655" s="4">
        <f t="shared" si="479"/>
        <v>0</v>
      </c>
    </row>
    <row r="7656" spans="1:19" ht="15.6" x14ac:dyDescent="0.3">
      <c r="A7656" t="s">
        <v>7149</v>
      </c>
      <c r="B7656" s="1">
        <v>43114</v>
      </c>
      <c r="C7656" s="1">
        <v>43116</v>
      </c>
      <c r="D7656">
        <f t="shared" si="476"/>
        <v>2018</v>
      </c>
      <c r="E7656" t="str">
        <f t="shared" si="477"/>
        <v>Jan</v>
      </c>
      <c r="F7656" t="s">
        <v>20</v>
      </c>
      <c r="G7656" t="s">
        <v>687</v>
      </c>
      <c r="H7656" s="2" t="s">
        <v>22</v>
      </c>
      <c r="I7656" t="s">
        <v>293</v>
      </c>
      <c r="J7656" t="s">
        <v>75</v>
      </c>
      <c r="K7656">
        <v>80013</v>
      </c>
      <c r="L7656" t="s">
        <v>34</v>
      </c>
      <c r="M7656" t="s">
        <v>7148</v>
      </c>
      <c r="N7656" t="s">
        <v>128</v>
      </c>
      <c r="O7656" t="s">
        <v>6816</v>
      </c>
      <c r="P7656" s="4">
        <v>168.624</v>
      </c>
      <c r="Q7656" s="4">
        <v>168.624</v>
      </c>
      <c r="R7656" s="4">
        <f t="shared" si="478"/>
        <v>0</v>
      </c>
      <c r="S7656" s="4">
        <f t="shared" si="479"/>
        <v>0</v>
      </c>
    </row>
    <row r="7657" spans="1:19" ht="15.6" x14ac:dyDescent="0.3">
      <c r="A7657" t="s">
        <v>3158</v>
      </c>
      <c r="B7657" s="1">
        <v>42620</v>
      </c>
      <c r="C7657" s="1">
        <v>42625</v>
      </c>
      <c r="D7657">
        <f t="shared" si="476"/>
        <v>2016</v>
      </c>
      <c r="E7657" t="str">
        <f t="shared" si="477"/>
        <v>Sep</v>
      </c>
      <c r="F7657" t="s">
        <v>37</v>
      </c>
      <c r="G7657" t="s">
        <v>3159</v>
      </c>
      <c r="H7657" s="2" t="s">
        <v>22</v>
      </c>
      <c r="I7657" t="s">
        <v>61</v>
      </c>
      <c r="J7657" t="s">
        <v>62</v>
      </c>
      <c r="K7657">
        <v>10011</v>
      </c>
      <c r="L7657" t="s">
        <v>54</v>
      </c>
      <c r="M7657" t="s">
        <v>7148</v>
      </c>
      <c r="N7657" t="s">
        <v>128</v>
      </c>
      <c r="O7657" t="s">
        <v>6816</v>
      </c>
      <c r="P7657" s="4">
        <v>70.260000000000005</v>
      </c>
      <c r="Q7657" s="4">
        <v>70.260000000000005</v>
      </c>
      <c r="R7657" s="4">
        <f t="shared" si="478"/>
        <v>0</v>
      </c>
      <c r="S7657" s="4">
        <f t="shared" si="479"/>
        <v>0</v>
      </c>
    </row>
    <row r="7658" spans="1:19" x14ac:dyDescent="0.3">
      <c r="A7658" t="s">
        <v>4974</v>
      </c>
      <c r="B7658" s="1">
        <v>42290</v>
      </c>
      <c r="C7658" s="1">
        <v>42292</v>
      </c>
      <c r="D7658">
        <f t="shared" si="476"/>
        <v>2015</v>
      </c>
      <c r="E7658" t="str">
        <f t="shared" si="477"/>
        <v>Oct</v>
      </c>
      <c r="F7658" t="s">
        <v>20</v>
      </c>
      <c r="G7658" t="s">
        <v>920</v>
      </c>
      <c r="H7658" t="s">
        <v>51</v>
      </c>
      <c r="I7658" t="s">
        <v>645</v>
      </c>
      <c r="J7658" t="s">
        <v>158</v>
      </c>
      <c r="K7658">
        <v>23223</v>
      </c>
      <c r="L7658" t="s">
        <v>44</v>
      </c>
      <c r="M7658" t="s">
        <v>7150</v>
      </c>
      <c r="N7658" t="s">
        <v>128</v>
      </c>
      <c r="O7658" t="s">
        <v>6816</v>
      </c>
      <c r="P7658" s="4">
        <v>315.2</v>
      </c>
      <c r="Q7658" s="4">
        <v>315.2</v>
      </c>
      <c r="R7658" s="4">
        <f t="shared" si="478"/>
        <v>0</v>
      </c>
      <c r="S7658" s="4">
        <f t="shared" si="479"/>
        <v>0</v>
      </c>
    </row>
    <row r="7659" spans="1:19" ht="15.6" x14ac:dyDescent="0.3">
      <c r="A7659" t="s">
        <v>1813</v>
      </c>
      <c r="B7659" s="1">
        <v>42624</v>
      </c>
      <c r="C7659" s="1">
        <v>42628</v>
      </c>
      <c r="D7659">
        <f t="shared" si="476"/>
        <v>2016</v>
      </c>
      <c r="E7659" t="str">
        <f t="shared" si="477"/>
        <v>Sep</v>
      </c>
      <c r="F7659" t="s">
        <v>67</v>
      </c>
      <c r="G7659" t="s">
        <v>1814</v>
      </c>
      <c r="H7659" s="2" t="s">
        <v>22</v>
      </c>
      <c r="I7659" t="s">
        <v>61</v>
      </c>
      <c r="J7659" t="s">
        <v>62</v>
      </c>
      <c r="K7659">
        <v>10035</v>
      </c>
      <c r="L7659" t="s">
        <v>54</v>
      </c>
      <c r="M7659" t="s">
        <v>7150</v>
      </c>
      <c r="N7659" t="s">
        <v>128</v>
      </c>
      <c r="O7659" t="s">
        <v>6816</v>
      </c>
      <c r="P7659" s="4">
        <v>78.8</v>
      </c>
      <c r="Q7659" s="4">
        <v>78.8</v>
      </c>
      <c r="R7659" s="4">
        <f t="shared" si="478"/>
        <v>0</v>
      </c>
      <c r="S7659" s="4">
        <f t="shared" si="479"/>
        <v>0</v>
      </c>
    </row>
    <row r="7660" spans="1:19" x14ac:dyDescent="0.3">
      <c r="A7660" t="s">
        <v>1541</v>
      </c>
      <c r="B7660" s="1">
        <v>42807</v>
      </c>
      <c r="C7660" s="1">
        <v>42809</v>
      </c>
      <c r="D7660">
        <f t="shared" si="476"/>
        <v>2017</v>
      </c>
      <c r="E7660" t="str">
        <f t="shared" si="477"/>
        <v>Mar</v>
      </c>
      <c r="F7660" t="s">
        <v>67</v>
      </c>
      <c r="G7660" t="s">
        <v>1542</v>
      </c>
      <c r="H7660" t="s">
        <v>51</v>
      </c>
      <c r="I7660" t="s">
        <v>100</v>
      </c>
      <c r="J7660" t="s">
        <v>101</v>
      </c>
      <c r="K7660">
        <v>19134</v>
      </c>
      <c r="L7660" t="s">
        <v>54</v>
      </c>
      <c r="M7660" t="s">
        <v>7150</v>
      </c>
      <c r="N7660" t="s">
        <v>128</v>
      </c>
      <c r="O7660" t="s">
        <v>6816</v>
      </c>
      <c r="P7660" s="4">
        <v>126.08</v>
      </c>
      <c r="Q7660" s="4">
        <v>126.08</v>
      </c>
      <c r="R7660" s="4">
        <f t="shared" si="478"/>
        <v>0</v>
      </c>
      <c r="S7660" s="4">
        <f t="shared" si="479"/>
        <v>0</v>
      </c>
    </row>
    <row r="7661" spans="1:19" ht="15.6" x14ac:dyDescent="0.3">
      <c r="A7661" t="s">
        <v>7151</v>
      </c>
      <c r="B7661" s="1">
        <v>42620</v>
      </c>
      <c r="C7661" s="1">
        <v>42625</v>
      </c>
      <c r="D7661">
        <f t="shared" si="476"/>
        <v>2016</v>
      </c>
      <c r="E7661" t="str">
        <f t="shared" si="477"/>
        <v>Sep</v>
      </c>
      <c r="F7661" t="s">
        <v>37</v>
      </c>
      <c r="G7661" t="s">
        <v>683</v>
      </c>
      <c r="H7661" s="2" t="s">
        <v>22</v>
      </c>
      <c r="I7661" t="s">
        <v>684</v>
      </c>
      <c r="J7661" t="s">
        <v>33</v>
      </c>
      <c r="K7661">
        <v>91104</v>
      </c>
      <c r="L7661" t="s">
        <v>34</v>
      </c>
      <c r="M7661" t="s">
        <v>7152</v>
      </c>
      <c r="N7661" t="s">
        <v>128</v>
      </c>
      <c r="O7661" t="s">
        <v>6816</v>
      </c>
      <c r="P7661" s="4">
        <v>671.93</v>
      </c>
      <c r="Q7661" s="4">
        <v>671.93</v>
      </c>
      <c r="R7661" s="4">
        <f t="shared" si="478"/>
        <v>0</v>
      </c>
      <c r="S7661" s="4">
        <f t="shared" si="479"/>
        <v>0</v>
      </c>
    </row>
    <row r="7662" spans="1:19" ht="15.6" x14ac:dyDescent="0.3">
      <c r="A7662" t="s">
        <v>2069</v>
      </c>
      <c r="B7662" s="1">
        <v>42326</v>
      </c>
      <c r="C7662" s="1">
        <v>42330</v>
      </c>
      <c r="D7662">
        <f t="shared" si="476"/>
        <v>2015</v>
      </c>
      <c r="E7662" t="str">
        <f t="shared" si="477"/>
        <v>Nov</v>
      </c>
      <c r="F7662" t="s">
        <v>37</v>
      </c>
      <c r="G7662" t="s">
        <v>971</v>
      </c>
      <c r="H7662" s="2" t="s">
        <v>22</v>
      </c>
      <c r="I7662" t="s">
        <v>100</v>
      </c>
      <c r="J7662" t="s">
        <v>101</v>
      </c>
      <c r="K7662">
        <v>19140</v>
      </c>
      <c r="L7662" t="s">
        <v>54</v>
      </c>
      <c r="M7662" t="s">
        <v>7152</v>
      </c>
      <c r="N7662" t="s">
        <v>128</v>
      </c>
      <c r="O7662" t="s">
        <v>6816</v>
      </c>
      <c r="P7662" s="4">
        <v>76.792000000000002</v>
      </c>
      <c r="Q7662" s="4">
        <v>76.792000000000002</v>
      </c>
      <c r="R7662" s="4">
        <f t="shared" si="478"/>
        <v>0</v>
      </c>
      <c r="S7662" s="4">
        <f t="shared" si="479"/>
        <v>0</v>
      </c>
    </row>
    <row r="7663" spans="1:19" x14ac:dyDescent="0.3">
      <c r="A7663" t="s">
        <v>6302</v>
      </c>
      <c r="B7663" s="1">
        <v>42843</v>
      </c>
      <c r="C7663" s="1">
        <v>42848</v>
      </c>
      <c r="D7663">
        <f t="shared" si="476"/>
        <v>2017</v>
      </c>
      <c r="E7663" t="str">
        <f t="shared" si="477"/>
        <v>Apr</v>
      </c>
      <c r="F7663" t="s">
        <v>37</v>
      </c>
      <c r="G7663" t="s">
        <v>2970</v>
      </c>
      <c r="H7663" t="s">
        <v>51</v>
      </c>
      <c r="I7663" t="s">
        <v>852</v>
      </c>
      <c r="J7663" t="s">
        <v>24</v>
      </c>
      <c r="K7663">
        <v>60126</v>
      </c>
      <c r="L7663" t="s">
        <v>25</v>
      </c>
      <c r="M7663" t="s">
        <v>7152</v>
      </c>
      <c r="N7663" t="s">
        <v>128</v>
      </c>
      <c r="O7663" t="s">
        <v>6816</v>
      </c>
      <c r="P7663" s="4">
        <v>230.376</v>
      </c>
      <c r="Q7663" s="4">
        <v>230.376</v>
      </c>
      <c r="R7663" s="4">
        <f t="shared" si="478"/>
        <v>0</v>
      </c>
      <c r="S7663" s="4">
        <f t="shared" si="479"/>
        <v>0</v>
      </c>
    </row>
    <row r="7664" spans="1:19" ht="15.6" x14ac:dyDescent="0.3">
      <c r="A7664" t="s">
        <v>7153</v>
      </c>
      <c r="B7664" s="1">
        <v>43270</v>
      </c>
      <c r="C7664" s="1">
        <v>43276</v>
      </c>
      <c r="D7664">
        <f t="shared" si="476"/>
        <v>2018</v>
      </c>
      <c r="E7664" t="str">
        <f t="shared" si="477"/>
        <v>Jun</v>
      </c>
      <c r="F7664" t="s">
        <v>37</v>
      </c>
      <c r="G7664" t="s">
        <v>3220</v>
      </c>
      <c r="H7664" s="2" t="s">
        <v>22</v>
      </c>
      <c r="I7664" t="s">
        <v>116</v>
      </c>
      <c r="J7664" t="s">
        <v>109</v>
      </c>
      <c r="K7664">
        <v>75220</v>
      </c>
      <c r="L7664" t="s">
        <v>25</v>
      </c>
      <c r="M7664" t="s">
        <v>7152</v>
      </c>
      <c r="N7664" t="s">
        <v>128</v>
      </c>
      <c r="O7664" t="s">
        <v>6816</v>
      </c>
      <c r="P7664" s="4">
        <v>153.584</v>
      </c>
      <c r="Q7664" s="4">
        <v>153.584</v>
      </c>
      <c r="R7664" s="4">
        <f t="shared" si="478"/>
        <v>0</v>
      </c>
      <c r="S7664" s="4">
        <f t="shared" si="479"/>
        <v>0</v>
      </c>
    </row>
    <row r="7665" spans="1:19" ht="15.6" x14ac:dyDescent="0.3">
      <c r="A7665" t="s">
        <v>7154</v>
      </c>
      <c r="B7665" s="1">
        <v>43417</v>
      </c>
      <c r="C7665" s="1">
        <v>43420</v>
      </c>
      <c r="D7665">
        <f t="shared" si="476"/>
        <v>2018</v>
      </c>
      <c r="E7665" t="str">
        <f t="shared" si="477"/>
        <v>Nov</v>
      </c>
      <c r="F7665" t="s">
        <v>20</v>
      </c>
      <c r="G7665" t="s">
        <v>2715</v>
      </c>
      <c r="H7665" s="2" t="s">
        <v>22</v>
      </c>
      <c r="I7665" t="s">
        <v>23</v>
      </c>
      <c r="J7665" t="s">
        <v>24</v>
      </c>
      <c r="K7665">
        <v>60623</v>
      </c>
      <c r="L7665" t="s">
        <v>25</v>
      </c>
      <c r="M7665" t="s">
        <v>7152</v>
      </c>
      <c r="N7665" t="s">
        <v>128</v>
      </c>
      <c r="O7665" t="s">
        <v>6816</v>
      </c>
      <c r="P7665" s="4">
        <v>230.376</v>
      </c>
      <c r="Q7665" s="4">
        <v>230.376</v>
      </c>
      <c r="R7665" s="4">
        <f t="shared" si="478"/>
        <v>0</v>
      </c>
      <c r="S7665" s="4">
        <f t="shared" si="479"/>
        <v>0</v>
      </c>
    </row>
    <row r="7666" spans="1:19" ht="15.6" x14ac:dyDescent="0.3">
      <c r="A7666" t="s">
        <v>3140</v>
      </c>
      <c r="B7666" s="1">
        <v>42031</v>
      </c>
      <c r="C7666" s="1">
        <v>42037</v>
      </c>
      <c r="D7666">
        <f t="shared" si="476"/>
        <v>2015</v>
      </c>
      <c r="E7666" t="str">
        <f t="shared" si="477"/>
        <v>Jan</v>
      </c>
      <c r="F7666" t="s">
        <v>37</v>
      </c>
      <c r="G7666" t="s">
        <v>1472</v>
      </c>
      <c r="H7666" s="2" t="s">
        <v>22</v>
      </c>
      <c r="I7666" t="s">
        <v>39</v>
      </c>
      <c r="J7666" t="s">
        <v>33</v>
      </c>
      <c r="K7666">
        <v>92037</v>
      </c>
      <c r="L7666" t="s">
        <v>34</v>
      </c>
      <c r="M7666" t="s">
        <v>7155</v>
      </c>
      <c r="N7666" t="s">
        <v>128</v>
      </c>
      <c r="O7666" t="s">
        <v>6816</v>
      </c>
      <c r="P7666" s="4">
        <v>57.23</v>
      </c>
      <c r="Q7666" s="4">
        <v>50</v>
      </c>
      <c r="R7666" s="4">
        <f t="shared" si="478"/>
        <v>7.2299999999999969</v>
      </c>
      <c r="S7666" s="4">
        <f t="shared" si="479"/>
        <v>1.0844999999999996</v>
      </c>
    </row>
    <row r="7667" spans="1:19" x14ac:dyDescent="0.3">
      <c r="A7667" t="s">
        <v>7156</v>
      </c>
      <c r="B7667" s="1">
        <v>42738</v>
      </c>
      <c r="C7667" s="1">
        <v>42740</v>
      </c>
      <c r="D7667">
        <f t="shared" si="476"/>
        <v>2017</v>
      </c>
      <c r="E7667" t="str">
        <f t="shared" si="477"/>
        <v>Jan</v>
      </c>
      <c r="F7667" t="s">
        <v>20</v>
      </c>
      <c r="G7667" t="s">
        <v>1885</v>
      </c>
      <c r="H7667" t="s">
        <v>51</v>
      </c>
      <c r="I7667" t="s">
        <v>47</v>
      </c>
      <c r="J7667" t="s">
        <v>33</v>
      </c>
      <c r="K7667">
        <v>90045</v>
      </c>
      <c r="L7667" t="s">
        <v>34</v>
      </c>
      <c r="M7667" t="s">
        <v>7155</v>
      </c>
      <c r="N7667" t="s">
        <v>128</v>
      </c>
      <c r="O7667" t="s">
        <v>6816</v>
      </c>
      <c r="P7667" s="4">
        <v>114.46</v>
      </c>
      <c r="Q7667" s="4">
        <v>114.46</v>
      </c>
      <c r="R7667" s="4">
        <f t="shared" si="478"/>
        <v>0</v>
      </c>
      <c r="S7667" s="4">
        <f t="shared" si="479"/>
        <v>0</v>
      </c>
    </row>
    <row r="7668" spans="1:19" ht="15.6" x14ac:dyDescent="0.3">
      <c r="A7668" t="s">
        <v>7157</v>
      </c>
      <c r="B7668" s="1">
        <v>43200</v>
      </c>
      <c r="C7668" s="1">
        <v>43204</v>
      </c>
      <c r="D7668">
        <f t="shared" si="476"/>
        <v>2018</v>
      </c>
      <c r="E7668" t="str">
        <f t="shared" si="477"/>
        <v>Apr</v>
      </c>
      <c r="F7668" t="s">
        <v>37</v>
      </c>
      <c r="G7668" t="s">
        <v>1680</v>
      </c>
      <c r="H7668" s="2" t="s">
        <v>22</v>
      </c>
      <c r="I7668" t="s">
        <v>2689</v>
      </c>
      <c r="J7668" t="s">
        <v>310</v>
      </c>
      <c r="K7668">
        <v>6708</v>
      </c>
      <c r="L7668" t="s">
        <v>54</v>
      </c>
      <c r="M7668" t="s">
        <v>7155</v>
      </c>
      <c r="N7668" t="s">
        <v>128</v>
      </c>
      <c r="O7668" t="s">
        <v>6816</v>
      </c>
      <c r="P7668" s="4">
        <v>286.14999999999998</v>
      </c>
      <c r="Q7668" s="4">
        <v>286.14999999999998</v>
      </c>
      <c r="R7668" s="4">
        <f t="shared" si="478"/>
        <v>0</v>
      </c>
      <c r="S7668" s="4">
        <f t="shared" si="479"/>
        <v>0</v>
      </c>
    </row>
    <row r="7669" spans="1:19" ht="15.6" x14ac:dyDescent="0.3">
      <c r="A7669" t="s">
        <v>3032</v>
      </c>
      <c r="B7669" s="1">
        <v>42064</v>
      </c>
      <c r="C7669" s="1">
        <v>42070</v>
      </c>
      <c r="D7669">
        <f t="shared" si="476"/>
        <v>2015</v>
      </c>
      <c r="E7669" t="str">
        <f t="shared" si="477"/>
        <v>Mar</v>
      </c>
      <c r="F7669" t="s">
        <v>37</v>
      </c>
      <c r="G7669" t="s">
        <v>2627</v>
      </c>
      <c r="H7669" s="2" t="s">
        <v>22</v>
      </c>
      <c r="I7669" t="s">
        <v>113</v>
      </c>
      <c r="J7669" t="s">
        <v>109</v>
      </c>
      <c r="K7669">
        <v>77036</v>
      </c>
      <c r="L7669" t="s">
        <v>25</v>
      </c>
      <c r="M7669" t="s">
        <v>7155</v>
      </c>
      <c r="N7669" t="s">
        <v>128</v>
      </c>
      <c r="O7669" t="s">
        <v>6816</v>
      </c>
      <c r="P7669" s="4">
        <v>137.352</v>
      </c>
      <c r="Q7669" s="4">
        <v>137.352</v>
      </c>
      <c r="R7669" s="4">
        <f t="shared" si="478"/>
        <v>0</v>
      </c>
      <c r="S7669" s="4">
        <f t="shared" si="479"/>
        <v>0</v>
      </c>
    </row>
    <row r="7670" spans="1:19" ht="15.6" x14ac:dyDescent="0.3">
      <c r="A7670" t="s">
        <v>7158</v>
      </c>
      <c r="B7670" s="1">
        <v>42540</v>
      </c>
      <c r="C7670" s="1">
        <v>42545</v>
      </c>
      <c r="D7670">
        <f t="shared" si="476"/>
        <v>2016</v>
      </c>
      <c r="E7670" t="str">
        <f t="shared" si="477"/>
        <v>Jun</v>
      </c>
      <c r="F7670" t="s">
        <v>37</v>
      </c>
      <c r="G7670" t="s">
        <v>56</v>
      </c>
      <c r="H7670" s="2" t="s">
        <v>22</v>
      </c>
      <c r="I7670" t="s">
        <v>113</v>
      </c>
      <c r="J7670" t="s">
        <v>109</v>
      </c>
      <c r="K7670">
        <v>77070</v>
      </c>
      <c r="L7670" t="s">
        <v>25</v>
      </c>
      <c r="M7670" t="s">
        <v>7155</v>
      </c>
      <c r="N7670" t="s">
        <v>128</v>
      </c>
      <c r="O7670" t="s">
        <v>6816</v>
      </c>
      <c r="P7670" s="4">
        <v>228.92</v>
      </c>
      <c r="Q7670" s="4">
        <v>228.92</v>
      </c>
      <c r="R7670" s="4">
        <f t="shared" si="478"/>
        <v>0</v>
      </c>
      <c r="S7670" s="4">
        <f t="shared" si="479"/>
        <v>0</v>
      </c>
    </row>
    <row r="7671" spans="1:19" ht="15.6" x14ac:dyDescent="0.3">
      <c r="A7671" t="s">
        <v>7159</v>
      </c>
      <c r="B7671" s="1">
        <v>43290</v>
      </c>
      <c r="C7671" s="1">
        <v>43295</v>
      </c>
      <c r="D7671">
        <f t="shared" si="476"/>
        <v>2018</v>
      </c>
      <c r="E7671" t="str">
        <f t="shared" si="477"/>
        <v>Jul</v>
      </c>
      <c r="F7671" t="s">
        <v>37</v>
      </c>
      <c r="G7671" t="s">
        <v>1745</v>
      </c>
      <c r="H7671" s="2" t="s">
        <v>22</v>
      </c>
      <c r="I7671" t="s">
        <v>23</v>
      </c>
      <c r="J7671" t="s">
        <v>24</v>
      </c>
      <c r="K7671">
        <v>60610</v>
      </c>
      <c r="L7671" t="s">
        <v>25</v>
      </c>
      <c r="M7671" t="s">
        <v>7155</v>
      </c>
      <c r="N7671" t="s">
        <v>128</v>
      </c>
      <c r="O7671" t="s">
        <v>6816</v>
      </c>
      <c r="P7671" s="4">
        <v>228.92</v>
      </c>
      <c r="Q7671" s="4">
        <v>228.92</v>
      </c>
      <c r="R7671" s="4">
        <f t="shared" si="478"/>
        <v>0</v>
      </c>
      <c r="S7671" s="4">
        <f t="shared" si="479"/>
        <v>0</v>
      </c>
    </row>
    <row r="7672" spans="1:19" x14ac:dyDescent="0.3">
      <c r="A7672" t="s">
        <v>5052</v>
      </c>
      <c r="B7672" s="1">
        <v>43375</v>
      </c>
      <c r="C7672" s="1">
        <v>43381</v>
      </c>
      <c r="D7672">
        <f t="shared" si="476"/>
        <v>2018</v>
      </c>
      <c r="E7672" t="str">
        <f t="shared" si="477"/>
        <v>Oct</v>
      </c>
      <c r="F7672" t="s">
        <v>37</v>
      </c>
      <c r="G7672" t="s">
        <v>1087</v>
      </c>
      <c r="H7672" t="s">
        <v>51</v>
      </c>
      <c r="I7672" t="s">
        <v>47</v>
      </c>
      <c r="J7672" t="s">
        <v>33</v>
      </c>
      <c r="K7672">
        <v>90036</v>
      </c>
      <c r="L7672" t="s">
        <v>34</v>
      </c>
      <c r="M7672" t="s">
        <v>7160</v>
      </c>
      <c r="N7672" t="s">
        <v>128</v>
      </c>
      <c r="O7672" t="s">
        <v>6816</v>
      </c>
      <c r="P7672" s="4">
        <v>1575.14</v>
      </c>
      <c r="Q7672" s="4">
        <f>P7672-150</f>
        <v>1425.14</v>
      </c>
      <c r="R7672" s="4">
        <f t="shared" si="478"/>
        <v>150</v>
      </c>
      <c r="S7672" s="4">
        <f t="shared" si="479"/>
        <v>22.5</v>
      </c>
    </row>
    <row r="7673" spans="1:19" ht="15.6" x14ac:dyDescent="0.3">
      <c r="A7673" t="s">
        <v>2549</v>
      </c>
      <c r="B7673" s="1">
        <v>42539</v>
      </c>
      <c r="C7673" s="1">
        <v>42545</v>
      </c>
      <c r="D7673">
        <f t="shared" si="476"/>
        <v>2016</v>
      </c>
      <c r="E7673" t="str">
        <f t="shared" si="477"/>
        <v>Jun</v>
      </c>
      <c r="F7673" t="s">
        <v>37</v>
      </c>
      <c r="G7673" t="s">
        <v>246</v>
      </c>
      <c r="H7673" s="2" t="s">
        <v>22</v>
      </c>
      <c r="I7673" t="s">
        <v>422</v>
      </c>
      <c r="J7673" t="s">
        <v>158</v>
      </c>
      <c r="K7673">
        <v>22204</v>
      </c>
      <c r="L7673" t="s">
        <v>44</v>
      </c>
      <c r="M7673" t="s">
        <v>7160</v>
      </c>
      <c r="N7673" t="s">
        <v>128</v>
      </c>
      <c r="O7673" t="s">
        <v>6816</v>
      </c>
      <c r="P7673" s="4">
        <v>450.04</v>
      </c>
      <c r="Q7673" s="4">
        <v>450.04</v>
      </c>
      <c r="R7673" s="4">
        <f t="shared" si="478"/>
        <v>0</v>
      </c>
      <c r="S7673" s="4">
        <f t="shared" si="479"/>
        <v>0</v>
      </c>
    </row>
    <row r="7674" spans="1:19" ht="15.6" x14ac:dyDescent="0.3">
      <c r="A7674" t="s">
        <v>3902</v>
      </c>
      <c r="B7674" s="1">
        <v>42635</v>
      </c>
      <c r="C7674" s="1">
        <v>42639</v>
      </c>
      <c r="D7674">
        <f t="shared" si="476"/>
        <v>2016</v>
      </c>
      <c r="E7674" t="str">
        <f t="shared" si="477"/>
        <v>Sep</v>
      </c>
      <c r="F7674" t="s">
        <v>37</v>
      </c>
      <c r="G7674" t="s">
        <v>1316</v>
      </c>
      <c r="H7674" s="2" t="s">
        <v>22</v>
      </c>
      <c r="I7674" t="s">
        <v>321</v>
      </c>
      <c r="J7674" t="s">
        <v>250</v>
      </c>
      <c r="K7674">
        <v>37064</v>
      </c>
      <c r="L7674" t="s">
        <v>44</v>
      </c>
      <c r="M7674" t="s">
        <v>7160</v>
      </c>
      <c r="N7674" t="s">
        <v>128</v>
      </c>
      <c r="O7674" t="s">
        <v>6816</v>
      </c>
      <c r="P7674" s="4">
        <v>720.06399999999996</v>
      </c>
      <c r="Q7674" s="4">
        <f>P7674-75</f>
        <v>645.06399999999996</v>
      </c>
      <c r="R7674" s="4">
        <f t="shared" si="478"/>
        <v>75</v>
      </c>
      <c r="S7674" s="4">
        <f t="shared" si="479"/>
        <v>11.25</v>
      </c>
    </row>
    <row r="7675" spans="1:19" x14ac:dyDescent="0.3">
      <c r="A7675" t="s">
        <v>5114</v>
      </c>
      <c r="B7675" s="1">
        <v>42778</v>
      </c>
      <c r="C7675" s="1">
        <v>42780</v>
      </c>
      <c r="D7675">
        <f t="shared" si="476"/>
        <v>2017</v>
      </c>
      <c r="E7675" t="str">
        <f t="shared" si="477"/>
        <v>Feb</v>
      </c>
      <c r="F7675" t="s">
        <v>20</v>
      </c>
      <c r="G7675" t="s">
        <v>566</v>
      </c>
      <c r="H7675" t="s">
        <v>22</v>
      </c>
      <c r="I7675" t="s">
        <v>600</v>
      </c>
      <c r="J7675" t="s">
        <v>183</v>
      </c>
      <c r="K7675">
        <v>30318</v>
      </c>
      <c r="L7675" t="s">
        <v>44</v>
      </c>
      <c r="M7675" t="s">
        <v>7160</v>
      </c>
      <c r="N7675" t="s">
        <v>110</v>
      </c>
      <c r="O7675" t="s">
        <v>6816</v>
      </c>
      <c r="P7675" s="4">
        <v>1350.12</v>
      </c>
      <c r="Q7675" s="4">
        <v>1350.12</v>
      </c>
      <c r="R7675" s="4">
        <f t="shared" si="478"/>
        <v>0</v>
      </c>
      <c r="S7675" s="4">
        <f t="shared" si="479"/>
        <v>0</v>
      </c>
    </row>
    <row r="7676" spans="1:19" ht="15.6" x14ac:dyDescent="0.3">
      <c r="A7676" t="s">
        <v>1020</v>
      </c>
      <c r="B7676" s="1">
        <v>42996</v>
      </c>
      <c r="C7676" s="1">
        <v>43001</v>
      </c>
      <c r="D7676">
        <f t="shared" si="476"/>
        <v>2017</v>
      </c>
      <c r="E7676" t="str">
        <f t="shared" si="477"/>
        <v>Sep</v>
      </c>
      <c r="F7676" t="s">
        <v>37</v>
      </c>
      <c r="G7676" t="s">
        <v>430</v>
      </c>
      <c r="H7676" s="2" t="s">
        <v>22</v>
      </c>
      <c r="I7676" t="s">
        <v>1021</v>
      </c>
      <c r="J7676" t="s">
        <v>754</v>
      </c>
      <c r="K7676">
        <v>36830</v>
      </c>
      <c r="L7676" t="s">
        <v>44</v>
      </c>
      <c r="M7676" t="s">
        <v>7160</v>
      </c>
      <c r="N7676" t="s">
        <v>110</v>
      </c>
      <c r="O7676" t="s">
        <v>6816</v>
      </c>
      <c r="P7676" s="4">
        <v>900.08</v>
      </c>
      <c r="Q7676" s="4">
        <v>100</v>
      </c>
      <c r="R7676" s="4">
        <f t="shared" si="478"/>
        <v>800.08</v>
      </c>
      <c r="S7676" s="4">
        <f t="shared" si="479"/>
        <v>120.012</v>
      </c>
    </row>
    <row r="7677" spans="1:19" x14ac:dyDescent="0.3">
      <c r="A7677" t="s">
        <v>4771</v>
      </c>
      <c r="B7677" s="1">
        <v>43093</v>
      </c>
      <c r="C7677" s="1">
        <v>43097</v>
      </c>
      <c r="D7677">
        <f t="shared" si="476"/>
        <v>2017</v>
      </c>
      <c r="E7677" t="str">
        <f t="shared" si="477"/>
        <v>Dec</v>
      </c>
      <c r="F7677" t="s">
        <v>67</v>
      </c>
      <c r="G7677" t="s">
        <v>1889</v>
      </c>
      <c r="H7677" t="s">
        <v>51</v>
      </c>
      <c r="I7677" t="s">
        <v>1899</v>
      </c>
      <c r="J7677" t="s">
        <v>83</v>
      </c>
      <c r="K7677">
        <v>28205</v>
      </c>
      <c r="L7677" t="s">
        <v>44</v>
      </c>
      <c r="M7677" t="s">
        <v>7160</v>
      </c>
      <c r="N7677" t="s">
        <v>128</v>
      </c>
      <c r="O7677" t="s">
        <v>6816</v>
      </c>
      <c r="P7677" s="4">
        <v>540.048</v>
      </c>
      <c r="Q7677" s="4">
        <v>540.048</v>
      </c>
      <c r="R7677" s="4">
        <f t="shared" si="478"/>
        <v>0</v>
      </c>
      <c r="S7677" s="4">
        <f t="shared" si="479"/>
        <v>0</v>
      </c>
    </row>
    <row r="7678" spans="1:19" ht="15.6" x14ac:dyDescent="0.3">
      <c r="A7678" t="s">
        <v>7161</v>
      </c>
      <c r="B7678" s="1">
        <v>43212</v>
      </c>
      <c r="C7678" s="1">
        <v>43216</v>
      </c>
      <c r="D7678">
        <f t="shared" si="476"/>
        <v>2018</v>
      </c>
      <c r="E7678" t="str">
        <f t="shared" si="477"/>
        <v>Apr</v>
      </c>
      <c r="F7678" t="s">
        <v>37</v>
      </c>
      <c r="G7678" t="s">
        <v>41</v>
      </c>
      <c r="H7678" s="2" t="s">
        <v>22</v>
      </c>
      <c r="I7678" t="s">
        <v>182</v>
      </c>
      <c r="J7678" t="s">
        <v>183</v>
      </c>
      <c r="K7678">
        <v>31907</v>
      </c>
      <c r="L7678" t="s">
        <v>44</v>
      </c>
      <c r="M7678" t="s">
        <v>7160</v>
      </c>
      <c r="N7678" t="s">
        <v>128</v>
      </c>
      <c r="O7678" t="s">
        <v>6816</v>
      </c>
      <c r="P7678" s="4">
        <v>675.06</v>
      </c>
      <c r="Q7678" s="4">
        <v>675.06</v>
      </c>
      <c r="R7678" s="4">
        <f t="shared" si="478"/>
        <v>0</v>
      </c>
      <c r="S7678" s="4">
        <f t="shared" si="479"/>
        <v>0</v>
      </c>
    </row>
    <row r="7679" spans="1:19" ht="15.6" x14ac:dyDescent="0.3">
      <c r="A7679" t="s">
        <v>6602</v>
      </c>
      <c r="B7679" s="1">
        <v>43417</v>
      </c>
      <c r="C7679" s="1">
        <v>43420</v>
      </c>
      <c r="D7679">
        <f t="shared" si="476"/>
        <v>2018</v>
      </c>
      <c r="E7679" t="str">
        <f t="shared" si="477"/>
        <v>Nov</v>
      </c>
      <c r="F7679" t="s">
        <v>67</v>
      </c>
      <c r="G7679" t="s">
        <v>2586</v>
      </c>
      <c r="H7679" s="2" t="s">
        <v>22</v>
      </c>
      <c r="I7679" t="s">
        <v>756</v>
      </c>
      <c r="J7679" t="s">
        <v>250</v>
      </c>
      <c r="K7679">
        <v>38109</v>
      </c>
      <c r="L7679" t="s">
        <v>44</v>
      </c>
      <c r="M7679" t="s">
        <v>7160</v>
      </c>
      <c r="N7679" t="s">
        <v>128</v>
      </c>
      <c r="O7679" t="s">
        <v>6816</v>
      </c>
      <c r="P7679" s="4">
        <v>720.06399999999996</v>
      </c>
      <c r="Q7679" s="4">
        <f>P7679-75</f>
        <v>645.06399999999996</v>
      </c>
      <c r="R7679" s="4">
        <f t="shared" si="478"/>
        <v>75</v>
      </c>
      <c r="S7679" s="4">
        <f t="shared" si="479"/>
        <v>11.25</v>
      </c>
    </row>
    <row r="7680" spans="1:19" x14ac:dyDescent="0.3">
      <c r="A7680" t="s">
        <v>2057</v>
      </c>
      <c r="B7680" s="1">
        <v>42313</v>
      </c>
      <c r="C7680" s="1">
        <v>42318</v>
      </c>
      <c r="D7680">
        <f t="shared" si="476"/>
        <v>2015</v>
      </c>
      <c r="E7680" t="str">
        <f t="shared" si="477"/>
        <v>Nov</v>
      </c>
      <c r="F7680" t="s">
        <v>37</v>
      </c>
      <c r="G7680" t="s">
        <v>1569</v>
      </c>
      <c r="H7680" t="s">
        <v>51</v>
      </c>
      <c r="I7680" t="s">
        <v>100</v>
      </c>
      <c r="J7680" t="s">
        <v>101</v>
      </c>
      <c r="K7680">
        <v>19143</v>
      </c>
      <c r="L7680" t="s">
        <v>54</v>
      </c>
      <c r="M7680" t="s">
        <v>7160</v>
      </c>
      <c r="N7680" t="s">
        <v>128</v>
      </c>
      <c r="O7680" t="s">
        <v>6816</v>
      </c>
      <c r="P7680" s="4">
        <v>1080.096</v>
      </c>
      <c r="Q7680" s="4">
        <f>P7680-500</f>
        <v>580.096</v>
      </c>
      <c r="R7680" s="4">
        <f t="shared" si="478"/>
        <v>500</v>
      </c>
      <c r="S7680" s="4">
        <f t="shared" si="479"/>
        <v>75</v>
      </c>
    </row>
    <row r="7681" spans="1:19" ht="15.6" x14ac:dyDescent="0.3">
      <c r="A7681" t="s">
        <v>7162</v>
      </c>
      <c r="B7681" s="1">
        <v>43087</v>
      </c>
      <c r="C7681" s="1">
        <v>43089</v>
      </c>
      <c r="D7681">
        <f t="shared" si="476"/>
        <v>2017</v>
      </c>
      <c r="E7681" t="str">
        <f t="shared" si="477"/>
        <v>Dec</v>
      </c>
      <c r="F7681" t="s">
        <v>67</v>
      </c>
      <c r="G7681" t="s">
        <v>332</v>
      </c>
      <c r="H7681" s="2" t="s">
        <v>22</v>
      </c>
      <c r="I7681" t="s">
        <v>61</v>
      </c>
      <c r="J7681" t="s">
        <v>62</v>
      </c>
      <c r="K7681">
        <v>10009</v>
      </c>
      <c r="L7681" t="s">
        <v>54</v>
      </c>
      <c r="M7681" t="s">
        <v>7160</v>
      </c>
      <c r="N7681" t="s">
        <v>110</v>
      </c>
      <c r="O7681" t="s">
        <v>6816</v>
      </c>
      <c r="P7681" s="4">
        <v>900.08</v>
      </c>
      <c r="Q7681" s="4">
        <v>900.08</v>
      </c>
      <c r="R7681" s="4">
        <f t="shared" si="478"/>
        <v>0</v>
      </c>
      <c r="S7681" s="4">
        <f t="shared" si="479"/>
        <v>0</v>
      </c>
    </row>
    <row r="7682" spans="1:19" ht="15.6" x14ac:dyDescent="0.3">
      <c r="A7682" t="s">
        <v>1984</v>
      </c>
      <c r="B7682" s="1">
        <v>42721</v>
      </c>
      <c r="C7682" s="1">
        <v>42726</v>
      </c>
      <c r="D7682">
        <f t="shared" ref="D7682:D7745" si="480">YEAR(B7682)</f>
        <v>2016</v>
      </c>
      <c r="E7682" t="str">
        <f t="shared" ref="E7682:E7745" si="481">TEXT(B7682,"mmm")</f>
        <v>Dec</v>
      </c>
      <c r="F7682" t="s">
        <v>37</v>
      </c>
      <c r="G7682" t="s">
        <v>1603</v>
      </c>
      <c r="H7682" s="2" t="s">
        <v>22</v>
      </c>
      <c r="I7682" t="s">
        <v>1985</v>
      </c>
      <c r="J7682" t="s">
        <v>24</v>
      </c>
      <c r="K7682">
        <v>61701</v>
      </c>
      <c r="L7682" t="s">
        <v>25</v>
      </c>
      <c r="M7682" t="s">
        <v>7160</v>
      </c>
      <c r="N7682" t="s">
        <v>128</v>
      </c>
      <c r="O7682" t="s">
        <v>6816</v>
      </c>
      <c r="P7682" s="4">
        <v>180.01599999999999</v>
      </c>
      <c r="Q7682" s="4">
        <v>180.01599999999999</v>
      </c>
      <c r="R7682" s="4">
        <f t="shared" si="478"/>
        <v>0</v>
      </c>
      <c r="S7682" s="4">
        <f t="shared" si="479"/>
        <v>0</v>
      </c>
    </row>
    <row r="7683" spans="1:19" ht="15.6" x14ac:dyDescent="0.3">
      <c r="A7683" t="s">
        <v>6521</v>
      </c>
      <c r="B7683" s="1">
        <v>43416</v>
      </c>
      <c r="C7683" s="1">
        <v>43422</v>
      </c>
      <c r="D7683">
        <f t="shared" si="480"/>
        <v>2018</v>
      </c>
      <c r="E7683" t="str">
        <f t="shared" si="481"/>
        <v>Nov</v>
      </c>
      <c r="F7683" t="s">
        <v>37</v>
      </c>
      <c r="G7683" t="s">
        <v>4416</v>
      </c>
      <c r="H7683" s="2" t="s">
        <v>22</v>
      </c>
      <c r="I7683" t="s">
        <v>1207</v>
      </c>
      <c r="J7683" t="s">
        <v>109</v>
      </c>
      <c r="K7683">
        <v>78745</v>
      </c>
      <c r="L7683" t="s">
        <v>25</v>
      </c>
      <c r="M7683" t="s">
        <v>7160</v>
      </c>
      <c r="N7683" t="s">
        <v>128</v>
      </c>
      <c r="O7683" t="s">
        <v>6816</v>
      </c>
      <c r="P7683" s="4">
        <v>540.048</v>
      </c>
      <c r="Q7683" s="4">
        <v>540.048</v>
      </c>
      <c r="R7683" s="4">
        <f t="shared" ref="R7683:R7746" si="482">P7683-Q7683</f>
        <v>0</v>
      </c>
      <c r="S7683" s="4">
        <f t="shared" ref="S7683:S7746" si="483">0.15*R7683</f>
        <v>0</v>
      </c>
    </row>
    <row r="7684" spans="1:19" x14ac:dyDescent="0.3">
      <c r="A7684" t="s">
        <v>7163</v>
      </c>
      <c r="B7684" s="1">
        <v>43098</v>
      </c>
      <c r="C7684" s="1">
        <v>43102</v>
      </c>
      <c r="D7684">
        <f t="shared" si="480"/>
        <v>2017</v>
      </c>
      <c r="E7684" t="str">
        <f t="shared" si="481"/>
        <v>Dec</v>
      </c>
      <c r="F7684" t="s">
        <v>37</v>
      </c>
      <c r="G7684" t="s">
        <v>3220</v>
      </c>
      <c r="H7684" t="s">
        <v>51</v>
      </c>
      <c r="I7684" t="s">
        <v>994</v>
      </c>
      <c r="J7684" t="s">
        <v>33</v>
      </c>
      <c r="K7684">
        <v>95823</v>
      </c>
      <c r="L7684" t="s">
        <v>34</v>
      </c>
      <c r="M7684" t="s">
        <v>7164</v>
      </c>
      <c r="N7684" t="s">
        <v>128</v>
      </c>
      <c r="O7684" t="s">
        <v>6816</v>
      </c>
      <c r="P7684" s="4">
        <v>14.03</v>
      </c>
      <c r="Q7684" s="4">
        <v>14.03</v>
      </c>
      <c r="R7684" s="4">
        <f t="shared" si="482"/>
        <v>0</v>
      </c>
      <c r="S7684" s="4">
        <f t="shared" si="483"/>
        <v>0</v>
      </c>
    </row>
    <row r="7685" spans="1:19" ht="15.6" x14ac:dyDescent="0.3">
      <c r="A7685" t="s">
        <v>2858</v>
      </c>
      <c r="B7685" s="1">
        <v>43268</v>
      </c>
      <c r="C7685" s="1">
        <v>43272</v>
      </c>
      <c r="D7685">
        <f t="shared" si="480"/>
        <v>2018</v>
      </c>
      <c r="E7685" t="str">
        <f t="shared" si="481"/>
        <v>Jun</v>
      </c>
      <c r="F7685" t="s">
        <v>67</v>
      </c>
      <c r="G7685" t="s">
        <v>594</v>
      </c>
      <c r="H7685" s="2" t="s">
        <v>22</v>
      </c>
      <c r="I7685" t="s">
        <v>1168</v>
      </c>
      <c r="J7685" t="s">
        <v>70</v>
      </c>
      <c r="K7685">
        <v>98502</v>
      </c>
      <c r="L7685" t="s">
        <v>34</v>
      </c>
      <c r="M7685" t="s">
        <v>7164</v>
      </c>
      <c r="N7685" t="s">
        <v>128</v>
      </c>
      <c r="O7685" t="s">
        <v>6816</v>
      </c>
      <c r="P7685" s="4">
        <v>14.03</v>
      </c>
      <c r="Q7685" s="4">
        <v>14.03</v>
      </c>
      <c r="R7685" s="4">
        <f t="shared" si="482"/>
        <v>0</v>
      </c>
      <c r="S7685" s="4">
        <f t="shared" si="483"/>
        <v>0</v>
      </c>
    </row>
    <row r="7686" spans="1:19" x14ac:dyDescent="0.3">
      <c r="A7686" t="s">
        <v>7165</v>
      </c>
      <c r="B7686" s="1">
        <v>42266</v>
      </c>
      <c r="C7686" s="1">
        <v>42271</v>
      </c>
      <c r="D7686">
        <f t="shared" si="480"/>
        <v>2015</v>
      </c>
      <c r="E7686" t="str">
        <f t="shared" si="481"/>
        <v>Sep</v>
      </c>
      <c r="F7686" t="s">
        <v>37</v>
      </c>
      <c r="G7686" t="s">
        <v>1240</v>
      </c>
      <c r="H7686" t="s">
        <v>105</v>
      </c>
      <c r="I7686" t="s">
        <v>1899</v>
      </c>
      <c r="J7686" t="s">
        <v>83</v>
      </c>
      <c r="K7686">
        <v>28205</v>
      </c>
      <c r="L7686" t="s">
        <v>44</v>
      </c>
      <c r="M7686" t="s">
        <v>7164</v>
      </c>
      <c r="N7686" t="s">
        <v>128</v>
      </c>
      <c r="O7686" t="s">
        <v>6816</v>
      </c>
      <c r="P7686" s="4">
        <v>67.343999999999994</v>
      </c>
      <c r="Q7686" s="4">
        <v>67.343999999999994</v>
      </c>
      <c r="R7686" s="4">
        <f t="shared" si="482"/>
        <v>0</v>
      </c>
      <c r="S7686" s="4">
        <f t="shared" si="483"/>
        <v>0</v>
      </c>
    </row>
    <row r="7687" spans="1:19" ht="15.6" x14ac:dyDescent="0.3">
      <c r="A7687" t="s">
        <v>2444</v>
      </c>
      <c r="B7687" s="1">
        <v>42560</v>
      </c>
      <c r="C7687" s="1">
        <v>42565</v>
      </c>
      <c r="D7687">
        <f t="shared" si="480"/>
        <v>2016</v>
      </c>
      <c r="E7687" t="str">
        <f t="shared" si="481"/>
        <v>Jul</v>
      </c>
      <c r="F7687" t="s">
        <v>37</v>
      </c>
      <c r="G7687" t="s">
        <v>1770</v>
      </c>
      <c r="H7687" s="2" t="s">
        <v>22</v>
      </c>
      <c r="I7687" t="s">
        <v>717</v>
      </c>
      <c r="J7687" t="s">
        <v>140</v>
      </c>
      <c r="K7687">
        <v>20735</v>
      </c>
      <c r="L7687" t="s">
        <v>54</v>
      </c>
      <c r="M7687" t="s">
        <v>7164</v>
      </c>
      <c r="N7687" t="s">
        <v>128</v>
      </c>
      <c r="O7687" t="s">
        <v>6816</v>
      </c>
      <c r="P7687" s="4">
        <v>98.21</v>
      </c>
      <c r="Q7687" s="4">
        <v>98.21</v>
      </c>
      <c r="R7687" s="4">
        <f t="shared" si="482"/>
        <v>0</v>
      </c>
      <c r="S7687" s="4">
        <f t="shared" si="483"/>
        <v>0</v>
      </c>
    </row>
    <row r="7688" spans="1:19" x14ac:dyDescent="0.3">
      <c r="A7688" t="s">
        <v>7166</v>
      </c>
      <c r="B7688" s="1">
        <v>43347</v>
      </c>
      <c r="C7688" s="1">
        <v>43351</v>
      </c>
      <c r="D7688">
        <f t="shared" si="480"/>
        <v>2018</v>
      </c>
      <c r="E7688" t="str">
        <f t="shared" si="481"/>
        <v>Sep</v>
      </c>
      <c r="F7688" t="s">
        <v>37</v>
      </c>
      <c r="G7688" t="s">
        <v>2268</v>
      </c>
      <c r="H7688" t="s">
        <v>51</v>
      </c>
      <c r="I7688" t="s">
        <v>1641</v>
      </c>
      <c r="J7688" t="s">
        <v>33</v>
      </c>
      <c r="K7688">
        <v>92704</v>
      </c>
      <c r="L7688" t="s">
        <v>34</v>
      </c>
      <c r="M7688" t="s">
        <v>7167</v>
      </c>
      <c r="N7688" t="s">
        <v>128</v>
      </c>
      <c r="O7688" t="s">
        <v>6816</v>
      </c>
      <c r="P7688" s="4">
        <v>421.1</v>
      </c>
      <c r="Q7688" s="4">
        <v>421.1</v>
      </c>
      <c r="R7688" s="4">
        <f t="shared" si="482"/>
        <v>0</v>
      </c>
      <c r="S7688" s="4">
        <f t="shared" si="483"/>
        <v>0</v>
      </c>
    </row>
    <row r="7689" spans="1:19" x14ac:dyDescent="0.3">
      <c r="A7689" t="s">
        <v>1563</v>
      </c>
      <c r="B7689" s="1">
        <v>43067</v>
      </c>
      <c r="C7689" s="1">
        <v>43070</v>
      </c>
      <c r="D7689">
        <f t="shared" si="480"/>
        <v>2017</v>
      </c>
      <c r="E7689" t="str">
        <f t="shared" si="481"/>
        <v>Nov</v>
      </c>
      <c r="F7689" t="s">
        <v>67</v>
      </c>
      <c r="G7689" t="s">
        <v>1564</v>
      </c>
      <c r="H7689" t="s">
        <v>22</v>
      </c>
      <c r="I7689" t="s">
        <v>1565</v>
      </c>
      <c r="J7689" t="s">
        <v>183</v>
      </c>
      <c r="K7689">
        <v>30062</v>
      </c>
      <c r="L7689" t="s">
        <v>44</v>
      </c>
      <c r="M7689" t="s">
        <v>7167</v>
      </c>
      <c r="N7689" t="s">
        <v>110</v>
      </c>
      <c r="O7689" t="s">
        <v>6816</v>
      </c>
      <c r="P7689" s="4">
        <v>1263.3</v>
      </c>
      <c r="Q7689" s="4">
        <v>1263.3</v>
      </c>
      <c r="R7689" s="4">
        <f t="shared" si="482"/>
        <v>0</v>
      </c>
      <c r="S7689" s="4">
        <f t="shared" si="483"/>
        <v>0</v>
      </c>
    </row>
    <row r="7690" spans="1:19" x14ac:dyDescent="0.3">
      <c r="A7690" t="s">
        <v>7168</v>
      </c>
      <c r="B7690" s="1">
        <v>43261</v>
      </c>
      <c r="C7690" s="1">
        <v>43265</v>
      </c>
      <c r="D7690">
        <f t="shared" si="480"/>
        <v>2018</v>
      </c>
      <c r="E7690" t="str">
        <f t="shared" si="481"/>
        <v>Jun</v>
      </c>
      <c r="F7690" t="s">
        <v>37</v>
      </c>
      <c r="G7690" t="s">
        <v>3232</v>
      </c>
      <c r="H7690" t="s">
        <v>51</v>
      </c>
      <c r="I7690" t="s">
        <v>78</v>
      </c>
      <c r="J7690" t="s">
        <v>79</v>
      </c>
      <c r="K7690">
        <v>32216</v>
      </c>
      <c r="L7690" t="s">
        <v>44</v>
      </c>
      <c r="M7690" t="s">
        <v>7167</v>
      </c>
      <c r="N7690" t="s">
        <v>128</v>
      </c>
      <c r="O7690" t="s">
        <v>6816</v>
      </c>
      <c r="P7690" s="4">
        <v>1347.52</v>
      </c>
      <c r="Q7690" s="4">
        <v>1347.52</v>
      </c>
      <c r="R7690" s="4">
        <f t="shared" si="482"/>
        <v>0</v>
      </c>
      <c r="S7690" s="4">
        <f t="shared" si="483"/>
        <v>0</v>
      </c>
    </row>
    <row r="7691" spans="1:19" x14ac:dyDescent="0.3">
      <c r="A7691" t="s">
        <v>4581</v>
      </c>
      <c r="B7691" s="1">
        <v>42297</v>
      </c>
      <c r="C7691" s="1">
        <v>42299</v>
      </c>
      <c r="D7691">
        <f t="shared" si="480"/>
        <v>2015</v>
      </c>
      <c r="E7691" t="str">
        <f t="shared" si="481"/>
        <v>Oct</v>
      </c>
      <c r="F7691" t="s">
        <v>67</v>
      </c>
      <c r="G7691" t="s">
        <v>885</v>
      </c>
      <c r="H7691" t="s">
        <v>51</v>
      </c>
      <c r="I7691" t="s">
        <v>23</v>
      </c>
      <c r="J7691" t="s">
        <v>24</v>
      </c>
      <c r="K7691">
        <v>60653</v>
      </c>
      <c r="L7691" t="s">
        <v>25</v>
      </c>
      <c r="M7691" t="s">
        <v>7167</v>
      </c>
      <c r="N7691" t="s">
        <v>128</v>
      </c>
      <c r="O7691" t="s">
        <v>6816</v>
      </c>
      <c r="P7691" s="4">
        <v>505.32</v>
      </c>
      <c r="Q7691" s="4">
        <v>505.32</v>
      </c>
      <c r="R7691" s="4">
        <f t="shared" si="482"/>
        <v>0</v>
      </c>
      <c r="S7691" s="4">
        <f t="shared" si="483"/>
        <v>0</v>
      </c>
    </row>
    <row r="7692" spans="1:19" x14ac:dyDescent="0.3">
      <c r="A7692" t="s">
        <v>6871</v>
      </c>
      <c r="B7692" s="1">
        <v>43077</v>
      </c>
      <c r="C7692" s="1">
        <v>43080</v>
      </c>
      <c r="D7692">
        <f t="shared" si="480"/>
        <v>2017</v>
      </c>
      <c r="E7692" t="str">
        <f t="shared" si="481"/>
        <v>Dec</v>
      </c>
      <c r="F7692" t="s">
        <v>67</v>
      </c>
      <c r="G7692" t="s">
        <v>3378</v>
      </c>
      <c r="H7692" t="s">
        <v>51</v>
      </c>
      <c r="I7692" t="s">
        <v>32</v>
      </c>
      <c r="J7692" t="s">
        <v>33</v>
      </c>
      <c r="K7692">
        <v>94110</v>
      </c>
      <c r="L7692" t="s">
        <v>34</v>
      </c>
      <c r="M7692" t="s">
        <v>7169</v>
      </c>
      <c r="N7692" t="s">
        <v>128</v>
      </c>
      <c r="O7692" t="s">
        <v>6816</v>
      </c>
      <c r="P7692" s="4">
        <v>352.38</v>
      </c>
      <c r="Q7692" s="4">
        <v>352.38</v>
      </c>
      <c r="R7692" s="4">
        <f t="shared" si="482"/>
        <v>0</v>
      </c>
      <c r="S7692" s="4">
        <f t="shared" si="483"/>
        <v>0</v>
      </c>
    </row>
    <row r="7693" spans="1:19" ht="15.6" x14ac:dyDescent="0.3">
      <c r="A7693" t="s">
        <v>1338</v>
      </c>
      <c r="B7693" s="1">
        <v>42532</v>
      </c>
      <c r="C7693" s="1">
        <v>42533</v>
      </c>
      <c r="D7693">
        <f t="shared" si="480"/>
        <v>2016</v>
      </c>
      <c r="E7693" t="str">
        <f t="shared" si="481"/>
        <v>Jun</v>
      </c>
      <c r="F7693" t="s">
        <v>20</v>
      </c>
      <c r="G7693" t="s">
        <v>1339</v>
      </c>
      <c r="H7693" s="2" t="s">
        <v>22</v>
      </c>
      <c r="I7693" t="s">
        <v>1340</v>
      </c>
      <c r="J7693" t="s">
        <v>79</v>
      </c>
      <c r="K7693">
        <v>33801</v>
      </c>
      <c r="L7693" t="s">
        <v>44</v>
      </c>
      <c r="M7693" t="s">
        <v>7169</v>
      </c>
      <c r="N7693" t="s">
        <v>128</v>
      </c>
      <c r="O7693" t="s">
        <v>6816</v>
      </c>
      <c r="P7693" s="4">
        <v>563.80799999999999</v>
      </c>
      <c r="Q7693" s="4">
        <v>563.80799999999999</v>
      </c>
      <c r="R7693" s="4">
        <f t="shared" si="482"/>
        <v>0</v>
      </c>
      <c r="S7693" s="4">
        <f t="shared" si="483"/>
        <v>0</v>
      </c>
    </row>
    <row r="7694" spans="1:19" ht="15.6" x14ac:dyDescent="0.3">
      <c r="A7694" t="s">
        <v>4966</v>
      </c>
      <c r="B7694" s="1">
        <v>42945</v>
      </c>
      <c r="C7694" s="1">
        <v>42950</v>
      </c>
      <c r="D7694">
        <f t="shared" si="480"/>
        <v>2017</v>
      </c>
      <c r="E7694" t="str">
        <f t="shared" si="481"/>
        <v>Jul</v>
      </c>
      <c r="F7694" t="s">
        <v>37</v>
      </c>
      <c r="G7694" t="s">
        <v>4767</v>
      </c>
      <c r="H7694" s="2" t="s">
        <v>22</v>
      </c>
      <c r="I7694" t="s">
        <v>1899</v>
      </c>
      <c r="J7694" t="s">
        <v>83</v>
      </c>
      <c r="K7694">
        <v>28205</v>
      </c>
      <c r="L7694" t="s">
        <v>44</v>
      </c>
      <c r="M7694" t="s">
        <v>7169</v>
      </c>
      <c r="N7694" t="s">
        <v>128</v>
      </c>
      <c r="O7694" t="s">
        <v>6816</v>
      </c>
      <c r="P7694" s="4">
        <v>704.76</v>
      </c>
      <c r="Q7694" s="4">
        <v>704.76</v>
      </c>
      <c r="R7694" s="4">
        <f t="shared" si="482"/>
        <v>0</v>
      </c>
      <c r="S7694" s="4">
        <f t="shared" si="483"/>
        <v>0</v>
      </c>
    </row>
    <row r="7695" spans="1:19" ht="15.6" x14ac:dyDescent="0.3">
      <c r="A7695" t="s">
        <v>5554</v>
      </c>
      <c r="B7695" s="1">
        <v>42288</v>
      </c>
      <c r="C7695" s="1">
        <v>42292</v>
      </c>
      <c r="D7695">
        <f t="shared" si="480"/>
        <v>2015</v>
      </c>
      <c r="E7695" t="str">
        <f t="shared" si="481"/>
        <v>Oct</v>
      </c>
      <c r="F7695" t="s">
        <v>37</v>
      </c>
      <c r="G7695" t="s">
        <v>1009</v>
      </c>
      <c r="H7695" s="2" t="s">
        <v>22</v>
      </c>
      <c r="I7695" t="s">
        <v>100</v>
      </c>
      <c r="J7695" t="s">
        <v>101</v>
      </c>
      <c r="K7695">
        <v>19120</v>
      </c>
      <c r="L7695" t="s">
        <v>54</v>
      </c>
      <c r="M7695" t="s">
        <v>7169</v>
      </c>
      <c r="N7695" t="s">
        <v>128</v>
      </c>
      <c r="O7695" t="s">
        <v>6816</v>
      </c>
      <c r="P7695" s="4">
        <v>281.904</v>
      </c>
      <c r="Q7695" s="4">
        <v>281.904</v>
      </c>
      <c r="R7695" s="4">
        <f t="shared" si="482"/>
        <v>0</v>
      </c>
      <c r="S7695" s="4">
        <f t="shared" si="483"/>
        <v>0</v>
      </c>
    </row>
    <row r="7696" spans="1:19" ht="15.6" x14ac:dyDescent="0.3">
      <c r="A7696" t="s">
        <v>534</v>
      </c>
      <c r="B7696" s="1">
        <v>42465</v>
      </c>
      <c r="C7696" s="1">
        <v>42470</v>
      </c>
      <c r="D7696">
        <f t="shared" si="480"/>
        <v>2016</v>
      </c>
      <c r="E7696" t="str">
        <f t="shared" si="481"/>
        <v>Apr</v>
      </c>
      <c r="F7696" t="s">
        <v>37</v>
      </c>
      <c r="G7696" t="s">
        <v>535</v>
      </c>
      <c r="H7696" s="2" t="s">
        <v>22</v>
      </c>
      <c r="I7696" t="s">
        <v>100</v>
      </c>
      <c r="J7696" t="s">
        <v>101</v>
      </c>
      <c r="K7696">
        <v>19143</v>
      </c>
      <c r="L7696" t="s">
        <v>54</v>
      </c>
      <c r="M7696" t="s">
        <v>7169</v>
      </c>
      <c r="N7696" t="s">
        <v>128</v>
      </c>
      <c r="O7696" t="s">
        <v>6816</v>
      </c>
      <c r="P7696" s="4">
        <v>563.80799999999999</v>
      </c>
      <c r="Q7696" s="4">
        <v>563.80799999999999</v>
      </c>
      <c r="R7696" s="4">
        <f t="shared" si="482"/>
        <v>0</v>
      </c>
      <c r="S7696" s="4">
        <f t="shared" si="483"/>
        <v>0</v>
      </c>
    </row>
    <row r="7697" spans="1:19" ht="15.6" x14ac:dyDescent="0.3">
      <c r="A7697" t="s">
        <v>7170</v>
      </c>
      <c r="B7697" s="1">
        <v>42595</v>
      </c>
      <c r="C7697" s="1">
        <v>42598</v>
      </c>
      <c r="D7697">
        <f t="shared" si="480"/>
        <v>2016</v>
      </c>
      <c r="E7697" t="str">
        <f t="shared" si="481"/>
        <v>Aug</v>
      </c>
      <c r="F7697" t="s">
        <v>20</v>
      </c>
      <c r="G7697" t="s">
        <v>1472</v>
      </c>
      <c r="H7697" s="2" t="s">
        <v>22</v>
      </c>
      <c r="I7697" t="s">
        <v>100</v>
      </c>
      <c r="J7697" t="s">
        <v>101</v>
      </c>
      <c r="K7697">
        <v>19143</v>
      </c>
      <c r="L7697" t="s">
        <v>54</v>
      </c>
      <c r="M7697" t="s">
        <v>7169</v>
      </c>
      <c r="N7697" t="s">
        <v>128</v>
      </c>
      <c r="O7697" t="s">
        <v>6816</v>
      </c>
      <c r="P7697" s="4">
        <v>422.85599999999999</v>
      </c>
      <c r="Q7697" s="4">
        <v>422.85599999999999</v>
      </c>
      <c r="R7697" s="4">
        <f t="shared" si="482"/>
        <v>0</v>
      </c>
      <c r="S7697" s="4">
        <f t="shared" si="483"/>
        <v>0</v>
      </c>
    </row>
    <row r="7698" spans="1:19" ht="15.6" x14ac:dyDescent="0.3">
      <c r="A7698" t="s">
        <v>3815</v>
      </c>
      <c r="B7698" s="1">
        <v>43240</v>
      </c>
      <c r="C7698" s="1">
        <v>43242</v>
      </c>
      <c r="D7698">
        <f t="shared" si="480"/>
        <v>2018</v>
      </c>
      <c r="E7698" t="str">
        <f t="shared" si="481"/>
        <v>May</v>
      </c>
      <c r="F7698" t="s">
        <v>67</v>
      </c>
      <c r="G7698" t="s">
        <v>3643</v>
      </c>
      <c r="H7698" s="2" t="s">
        <v>22</v>
      </c>
      <c r="I7698" t="s">
        <v>3816</v>
      </c>
      <c r="J7698" t="s">
        <v>3817</v>
      </c>
      <c r="K7698">
        <v>58103</v>
      </c>
      <c r="L7698" t="s">
        <v>25</v>
      </c>
      <c r="M7698" t="s">
        <v>7169</v>
      </c>
      <c r="N7698" t="s">
        <v>128</v>
      </c>
      <c r="O7698" t="s">
        <v>6816</v>
      </c>
      <c r="P7698" s="4">
        <v>704.76</v>
      </c>
      <c r="Q7698" s="4">
        <v>704.76</v>
      </c>
      <c r="R7698" s="4">
        <f t="shared" si="482"/>
        <v>0</v>
      </c>
      <c r="S7698" s="4">
        <f t="shared" si="483"/>
        <v>0</v>
      </c>
    </row>
    <row r="7699" spans="1:19" x14ac:dyDescent="0.3">
      <c r="A7699" t="s">
        <v>7171</v>
      </c>
      <c r="B7699" s="1">
        <v>43345</v>
      </c>
      <c r="C7699" s="1">
        <v>43350</v>
      </c>
      <c r="D7699">
        <f t="shared" si="480"/>
        <v>2018</v>
      </c>
      <c r="E7699" t="str">
        <f t="shared" si="481"/>
        <v>Sep</v>
      </c>
      <c r="F7699" t="s">
        <v>37</v>
      </c>
      <c r="G7699" t="s">
        <v>1950</v>
      </c>
      <c r="H7699" t="s">
        <v>51</v>
      </c>
      <c r="I7699" t="s">
        <v>648</v>
      </c>
      <c r="J7699" t="s">
        <v>89</v>
      </c>
      <c r="K7699">
        <v>49201</v>
      </c>
      <c r="L7699" t="s">
        <v>25</v>
      </c>
      <c r="M7699" t="s">
        <v>7169</v>
      </c>
      <c r="N7699" t="s">
        <v>128</v>
      </c>
      <c r="O7699" t="s">
        <v>6816</v>
      </c>
      <c r="P7699" s="4">
        <v>352.38</v>
      </c>
      <c r="Q7699" s="4">
        <v>352.38</v>
      </c>
      <c r="R7699" s="4">
        <f t="shared" si="482"/>
        <v>0</v>
      </c>
      <c r="S7699" s="4">
        <f t="shared" si="483"/>
        <v>0</v>
      </c>
    </row>
    <row r="7700" spans="1:19" ht="15.6" x14ac:dyDescent="0.3">
      <c r="A7700" t="s">
        <v>7172</v>
      </c>
      <c r="B7700" s="1">
        <v>42623</v>
      </c>
      <c r="C7700" s="1">
        <v>42625</v>
      </c>
      <c r="D7700">
        <f t="shared" si="480"/>
        <v>2016</v>
      </c>
      <c r="E7700" t="str">
        <f t="shared" si="481"/>
        <v>Sep</v>
      </c>
      <c r="F7700" t="s">
        <v>67</v>
      </c>
      <c r="G7700" t="s">
        <v>3503</v>
      </c>
      <c r="H7700" s="2" t="s">
        <v>22</v>
      </c>
      <c r="I7700" t="s">
        <v>69</v>
      </c>
      <c r="J7700" t="s">
        <v>70</v>
      </c>
      <c r="K7700">
        <v>98103</v>
      </c>
      <c r="L7700" t="s">
        <v>34</v>
      </c>
      <c r="M7700" t="s">
        <v>7173</v>
      </c>
      <c r="N7700" t="s">
        <v>128</v>
      </c>
      <c r="O7700" t="s">
        <v>6816</v>
      </c>
      <c r="P7700" s="4">
        <v>353.88</v>
      </c>
      <c r="Q7700" s="4">
        <v>353.88</v>
      </c>
      <c r="R7700" s="4">
        <f t="shared" si="482"/>
        <v>0</v>
      </c>
      <c r="S7700" s="4">
        <f t="shared" si="483"/>
        <v>0</v>
      </c>
    </row>
    <row r="7701" spans="1:19" ht="15.6" x14ac:dyDescent="0.3">
      <c r="A7701" t="s">
        <v>2427</v>
      </c>
      <c r="B7701" s="1">
        <v>42694</v>
      </c>
      <c r="C7701" s="1">
        <v>42700</v>
      </c>
      <c r="D7701">
        <f t="shared" si="480"/>
        <v>2016</v>
      </c>
      <c r="E7701" t="str">
        <f t="shared" si="481"/>
        <v>Nov</v>
      </c>
      <c r="F7701" t="s">
        <v>37</v>
      </c>
      <c r="G7701" t="s">
        <v>1289</v>
      </c>
      <c r="H7701" s="2" t="s">
        <v>22</v>
      </c>
      <c r="I7701" t="s">
        <v>1647</v>
      </c>
      <c r="J7701" t="s">
        <v>233</v>
      </c>
      <c r="K7701">
        <v>43302</v>
      </c>
      <c r="L7701" t="s">
        <v>54</v>
      </c>
      <c r="M7701" t="s">
        <v>7173</v>
      </c>
      <c r="N7701" t="s">
        <v>128</v>
      </c>
      <c r="O7701" t="s">
        <v>6816</v>
      </c>
      <c r="P7701" s="4">
        <v>141.55199999999999</v>
      </c>
      <c r="Q7701" s="4">
        <v>141.55199999999999</v>
      </c>
      <c r="R7701" s="4">
        <f t="shared" si="482"/>
        <v>0</v>
      </c>
      <c r="S7701" s="4">
        <f t="shared" si="483"/>
        <v>0</v>
      </c>
    </row>
    <row r="7702" spans="1:19" x14ac:dyDescent="0.3">
      <c r="A7702" t="s">
        <v>7174</v>
      </c>
      <c r="B7702" s="1">
        <v>42768</v>
      </c>
      <c r="C7702" s="1">
        <v>42773</v>
      </c>
      <c r="D7702">
        <f t="shared" si="480"/>
        <v>2017</v>
      </c>
      <c r="E7702" t="str">
        <f t="shared" si="481"/>
        <v>Feb</v>
      </c>
      <c r="F7702" t="s">
        <v>37</v>
      </c>
      <c r="G7702" t="s">
        <v>1764</v>
      </c>
      <c r="H7702" t="s">
        <v>51</v>
      </c>
      <c r="I7702" t="s">
        <v>61</v>
      </c>
      <c r="J7702" t="s">
        <v>62</v>
      </c>
      <c r="K7702">
        <v>10011</v>
      </c>
      <c r="L7702" t="s">
        <v>54</v>
      </c>
      <c r="M7702" t="s">
        <v>7173</v>
      </c>
      <c r="N7702" t="s">
        <v>128</v>
      </c>
      <c r="O7702" t="s">
        <v>6816</v>
      </c>
      <c r="P7702" s="4">
        <v>117.96</v>
      </c>
      <c r="Q7702" s="4">
        <v>80</v>
      </c>
      <c r="R7702" s="4">
        <f t="shared" si="482"/>
        <v>37.959999999999994</v>
      </c>
      <c r="S7702" s="4">
        <f t="shared" si="483"/>
        <v>5.6939999999999991</v>
      </c>
    </row>
    <row r="7703" spans="1:19" ht="15.6" x14ac:dyDescent="0.3">
      <c r="A7703" t="s">
        <v>3609</v>
      </c>
      <c r="B7703" s="1">
        <v>43345</v>
      </c>
      <c r="C7703" s="1">
        <v>43351</v>
      </c>
      <c r="D7703">
        <f t="shared" si="480"/>
        <v>2018</v>
      </c>
      <c r="E7703" t="str">
        <f t="shared" si="481"/>
        <v>Sep</v>
      </c>
      <c r="F7703" t="s">
        <v>37</v>
      </c>
      <c r="G7703" t="s">
        <v>252</v>
      </c>
      <c r="H7703" s="2" t="s">
        <v>22</v>
      </c>
      <c r="I7703" t="s">
        <v>23</v>
      </c>
      <c r="J7703" t="s">
        <v>24</v>
      </c>
      <c r="K7703">
        <v>60653</v>
      </c>
      <c r="L7703" t="s">
        <v>25</v>
      </c>
      <c r="M7703" t="s">
        <v>7173</v>
      </c>
      <c r="N7703" t="s">
        <v>128</v>
      </c>
      <c r="O7703" t="s">
        <v>6816</v>
      </c>
      <c r="P7703" s="4">
        <v>235.92</v>
      </c>
      <c r="Q7703" s="4">
        <v>235.92</v>
      </c>
      <c r="R7703" s="4">
        <f t="shared" si="482"/>
        <v>0</v>
      </c>
      <c r="S7703" s="4">
        <f t="shared" si="483"/>
        <v>0</v>
      </c>
    </row>
    <row r="7704" spans="1:19" ht="15.6" x14ac:dyDescent="0.3">
      <c r="A7704" t="s">
        <v>1447</v>
      </c>
      <c r="B7704" s="1">
        <v>42308</v>
      </c>
      <c r="C7704" s="1">
        <v>42312</v>
      </c>
      <c r="D7704">
        <f t="shared" si="480"/>
        <v>2015</v>
      </c>
      <c r="E7704" t="str">
        <f t="shared" si="481"/>
        <v>Oct</v>
      </c>
      <c r="F7704" t="s">
        <v>37</v>
      </c>
      <c r="G7704" t="s">
        <v>906</v>
      </c>
      <c r="H7704" s="2" t="s">
        <v>22</v>
      </c>
      <c r="I7704" t="s">
        <v>47</v>
      </c>
      <c r="J7704" t="s">
        <v>33</v>
      </c>
      <c r="K7704">
        <v>90049</v>
      </c>
      <c r="L7704" t="s">
        <v>34</v>
      </c>
      <c r="M7704" t="s">
        <v>7175</v>
      </c>
      <c r="N7704" t="s">
        <v>128</v>
      </c>
      <c r="O7704" t="s">
        <v>6816</v>
      </c>
      <c r="P7704" s="4">
        <v>80.3</v>
      </c>
      <c r="Q7704" s="4">
        <v>80.3</v>
      </c>
      <c r="R7704" s="4">
        <f t="shared" si="482"/>
        <v>0</v>
      </c>
      <c r="S7704" s="4">
        <f t="shared" si="483"/>
        <v>0</v>
      </c>
    </row>
    <row r="7705" spans="1:19" ht="15.6" x14ac:dyDescent="0.3">
      <c r="A7705" t="s">
        <v>7176</v>
      </c>
      <c r="B7705" s="1">
        <v>43315</v>
      </c>
      <c r="C7705" s="1">
        <v>43320</v>
      </c>
      <c r="D7705">
        <f t="shared" si="480"/>
        <v>2018</v>
      </c>
      <c r="E7705" t="str">
        <f t="shared" si="481"/>
        <v>Aug</v>
      </c>
      <c r="F7705" t="s">
        <v>67</v>
      </c>
      <c r="G7705" t="s">
        <v>3156</v>
      </c>
      <c r="H7705" s="2" t="s">
        <v>22</v>
      </c>
      <c r="I7705" t="s">
        <v>69</v>
      </c>
      <c r="J7705" t="s">
        <v>70</v>
      </c>
      <c r="K7705">
        <v>98105</v>
      </c>
      <c r="L7705" t="s">
        <v>34</v>
      </c>
      <c r="M7705" t="s">
        <v>7175</v>
      </c>
      <c r="N7705" t="s">
        <v>128</v>
      </c>
      <c r="O7705" t="s">
        <v>6816</v>
      </c>
      <c r="P7705" s="4">
        <v>16.059999999999999</v>
      </c>
      <c r="Q7705" s="4">
        <v>18</v>
      </c>
      <c r="R7705" s="4">
        <f t="shared" si="482"/>
        <v>-1.9400000000000013</v>
      </c>
      <c r="S7705" s="4">
        <f t="shared" si="483"/>
        <v>-0.2910000000000002</v>
      </c>
    </row>
    <row r="7706" spans="1:19" x14ac:dyDescent="0.3">
      <c r="A7706" t="s">
        <v>7177</v>
      </c>
      <c r="B7706" s="1">
        <v>43337</v>
      </c>
      <c r="C7706" s="1">
        <v>43339</v>
      </c>
      <c r="D7706">
        <f t="shared" si="480"/>
        <v>2018</v>
      </c>
      <c r="E7706" t="str">
        <f t="shared" si="481"/>
        <v>Aug</v>
      </c>
      <c r="F7706" t="s">
        <v>20</v>
      </c>
      <c r="G7706" t="s">
        <v>81</v>
      </c>
      <c r="H7706" t="s">
        <v>22</v>
      </c>
      <c r="I7706" t="s">
        <v>545</v>
      </c>
      <c r="J7706" t="s">
        <v>233</v>
      </c>
      <c r="K7706">
        <v>44105</v>
      </c>
      <c r="L7706" t="s">
        <v>54</v>
      </c>
      <c r="M7706" t="s">
        <v>7175</v>
      </c>
      <c r="N7706" t="s">
        <v>128</v>
      </c>
      <c r="O7706" t="s">
        <v>6816</v>
      </c>
      <c r="P7706" s="4">
        <v>25.696000000000002</v>
      </c>
      <c r="Q7706" s="4">
        <v>25.696000000000002</v>
      </c>
      <c r="R7706" s="4">
        <f t="shared" si="482"/>
        <v>0</v>
      </c>
      <c r="S7706" s="4">
        <f t="shared" si="483"/>
        <v>0</v>
      </c>
    </row>
    <row r="7707" spans="1:19" ht="15.6" x14ac:dyDescent="0.3">
      <c r="A7707" t="s">
        <v>7178</v>
      </c>
      <c r="B7707" s="1">
        <v>43418</v>
      </c>
      <c r="C7707" s="1">
        <v>43422</v>
      </c>
      <c r="D7707">
        <f t="shared" si="480"/>
        <v>2018</v>
      </c>
      <c r="E7707" t="str">
        <f t="shared" si="481"/>
        <v>Nov</v>
      </c>
      <c r="F7707" t="s">
        <v>67</v>
      </c>
      <c r="G7707" t="s">
        <v>1156</v>
      </c>
      <c r="H7707" s="2" t="s">
        <v>22</v>
      </c>
      <c r="I7707" t="s">
        <v>347</v>
      </c>
      <c r="J7707" t="s">
        <v>62</v>
      </c>
      <c r="K7707">
        <v>13601</v>
      </c>
      <c r="L7707" t="s">
        <v>54</v>
      </c>
      <c r="M7707" t="s">
        <v>7175</v>
      </c>
      <c r="N7707" t="s">
        <v>128</v>
      </c>
      <c r="O7707" t="s">
        <v>6816</v>
      </c>
      <c r="P7707" s="4">
        <v>96.36</v>
      </c>
      <c r="Q7707" s="4">
        <v>96.36</v>
      </c>
      <c r="R7707" s="4">
        <f t="shared" si="482"/>
        <v>0</v>
      </c>
      <c r="S7707" s="4">
        <f t="shared" si="483"/>
        <v>0</v>
      </c>
    </row>
    <row r="7708" spans="1:19" ht="15.6" x14ac:dyDescent="0.3">
      <c r="A7708" t="s">
        <v>755</v>
      </c>
      <c r="B7708" s="1">
        <v>42486</v>
      </c>
      <c r="C7708" s="1">
        <v>42492</v>
      </c>
      <c r="D7708">
        <f t="shared" si="480"/>
        <v>2016</v>
      </c>
      <c r="E7708" t="str">
        <f t="shared" si="481"/>
        <v>Apr</v>
      </c>
      <c r="F7708" t="s">
        <v>37</v>
      </c>
      <c r="G7708" t="s">
        <v>130</v>
      </c>
      <c r="H7708" s="2" t="s">
        <v>22</v>
      </c>
      <c r="I7708" t="s">
        <v>756</v>
      </c>
      <c r="J7708" t="s">
        <v>250</v>
      </c>
      <c r="K7708">
        <v>38109</v>
      </c>
      <c r="L7708" t="s">
        <v>44</v>
      </c>
      <c r="M7708" t="s">
        <v>7179</v>
      </c>
      <c r="N7708" t="s">
        <v>128</v>
      </c>
      <c r="O7708" t="s">
        <v>6816</v>
      </c>
      <c r="P7708" s="4">
        <v>72.784000000000006</v>
      </c>
      <c r="Q7708" s="4">
        <v>72.784000000000006</v>
      </c>
      <c r="R7708" s="4">
        <f t="shared" si="482"/>
        <v>0</v>
      </c>
      <c r="S7708" s="4">
        <f t="shared" si="483"/>
        <v>0</v>
      </c>
    </row>
    <row r="7709" spans="1:19" ht="15.6" x14ac:dyDescent="0.3">
      <c r="A7709" t="s">
        <v>1746</v>
      </c>
      <c r="B7709" s="1">
        <v>43457</v>
      </c>
      <c r="C7709" s="1">
        <v>43461</v>
      </c>
      <c r="D7709">
        <f t="shared" si="480"/>
        <v>2018</v>
      </c>
      <c r="E7709" t="str">
        <f t="shared" si="481"/>
        <v>Dec</v>
      </c>
      <c r="F7709" t="s">
        <v>37</v>
      </c>
      <c r="G7709" t="s">
        <v>1192</v>
      </c>
      <c r="H7709" s="2" t="s">
        <v>22</v>
      </c>
      <c r="I7709" t="s">
        <v>1747</v>
      </c>
      <c r="J7709" t="s">
        <v>250</v>
      </c>
      <c r="K7709">
        <v>37075</v>
      </c>
      <c r="L7709" t="s">
        <v>44</v>
      </c>
      <c r="M7709" t="s">
        <v>7179</v>
      </c>
      <c r="N7709" t="s">
        <v>128</v>
      </c>
      <c r="O7709" t="s">
        <v>6816</v>
      </c>
      <c r="P7709" s="4">
        <v>218.352</v>
      </c>
      <c r="Q7709" s="4">
        <v>218.352</v>
      </c>
      <c r="R7709" s="4">
        <f t="shared" si="482"/>
        <v>0</v>
      </c>
      <c r="S7709" s="4">
        <f t="shared" si="483"/>
        <v>0</v>
      </c>
    </row>
    <row r="7710" spans="1:19" ht="15.6" x14ac:dyDescent="0.3">
      <c r="A7710" t="s">
        <v>4634</v>
      </c>
      <c r="B7710" s="1">
        <v>42631</v>
      </c>
      <c r="C7710" s="1">
        <v>42636</v>
      </c>
      <c r="D7710">
        <f t="shared" si="480"/>
        <v>2016</v>
      </c>
      <c r="E7710" t="str">
        <f t="shared" si="481"/>
        <v>Sep</v>
      </c>
      <c r="F7710" t="s">
        <v>37</v>
      </c>
      <c r="G7710" t="s">
        <v>3764</v>
      </c>
      <c r="H7710" s="2" t="s">
        <v>22</v>
      </c>
      <c r="I7710" t="s">
        <v>717</v>
      </c>
      <c r="J7710" t="s">
        <v>140</v>
      </c>
      <c r="K7710">
        <v>20735</v>
      </c>
      <c r="L7710" t="s">
        <v>54</v>
      </c>
      <c r="M7710" t="s">
        <v>7179</v>
      </c>
      <c r="N7710" t="s">
        <v>128</v>
      </c>
      <c r="O7710" t="s">
        <v>6816</v>
      </c>
      <c r="P7710" s="4">
        <v>636.86</v>
      </c>
      <c r="Q7710" s="4">
        <v>636.86</v>
      </c>
      <c r="R7710" s="4">
        <f t="shared" si="482"/>
        <v>0</v>
      </c>
      <c r="S7710" s="4">
        <f t="shared" si="483"/>
        <v>0</v>
      </c>
    </row>
    <row r="7711" spans="1:19" x14ac:dyDescent="0.3">
      <c r="A7711" t="s">
        <v>1713</v>
      </c>
      <c r="B7711" s="1">
        <v>42874</v>
      </c>
      <c r="C7711" s="1">
        <v>42879</v>
      </c>
      <c r="D7711">
        <f t="shared" si="480"/>
        <v>2017</v>
      </c>
      <c r="E7711" t="str">
        <f t="shared" si="481"/>
        <v>May</v>
      </c>
      <c r="F7711" t="s">
        <v>37</v>
      </c>
      <c r="G7711" t="s">
        <v>1714</v>
      </c>
      <c r="H7711" t="s">
        <v>51</v>
      </c>
      <c r="I7711" t="s">
        <v>61</v>
      </c>
      <c r="J7711" t="s">
        <v>62</v>
      </c>
      <c r="K7711">
        <v>10011</v>
      </c>
      <c r="L7711" t="s">
        <v>54</v>
      </c>
      <c r="M7711" t="s">
        <v>7179</v>
      </c>
      <c r="N7711" t="s">
        <v>128</v>
      </c>
      <c r="O7711" t="s">
        <v>6816</v>
      </c>
      <c r="P7711" s="4">
        <v>454.9</v>
      </c>
      <c r="Q7711" s="4">
        <v>454.9</v>
      </c>
      <c r="R7711" s="4">
        <f t="shared" si="482"/>
        <v>0</v>
      </c>
      <c r="S7711" s="4">
        <f t="shared" si="483"/>
        <v>0</v>
      </c>
    </row>
    <row r="7712" spans="1:19" ht="15.6" x14ac:dyDescent="0.3">
      <c r="A7712" t="s">
        <v>7180</v>
      </c>
      <c r="B7712" s="1">
        <v>43277</v>
      </c>
      <c r="C7712" s="1">
        <v>43281</v>
      </c>
      <c r="D7712">
        <f t="shared" si="480"/>
        <v>2018</v>
      </c>
      <c r="E7712" t="str">
        <f t="shared" si="481"/>
        <v>Jun</v>
      </c>
      <c r="F7712" t="s">
        <v>37</v>
      </c>
      <c r="G7712" t="s">
        <v>2939</v>
      </c>
      <c r="H7712" s="2" t="s">
        <v>22</v>
      </c>
      <c r="I7712" t="s">
        <v>61</v>
      </c>
      <c r="J7712" t="s">
        <v>62</v>
      </c>
      <c r="K7712">
        <v>10035</v>
      </c>
      <c r="L7712" t="s">
        <v>54</v>
      </c>
      <c r="M7712" t="s">
        <v>7179</v>
      </c>
      <c r="N7712" t="s">
        <v>128</v>
      </c>
      <c r="O7712" t="s">
        <v>6816</v>
      </c>
      <c r="P7712" s="4">
        <v>272.94</v>
      </c>
      <c r="Q7712" s="4">
        <v>272.94</v>
      </c>
      <c r="R7712" s="4">
        <f t="shared" si="482"/>
        <v>0</v>
      </c>
      <c r="S7712" s="4">
        <f t="shared" si="483"/>
        <v>0</v>
      </c>
    </row>
    <row r="7713" spans="1:19" ht="15.6" x14ac:dyDescent="0.3">
      <c r="A7713" t="s">
        <v>2889</v>
      </c>
      <c r="B7713" s="1">
        <v>43442</v>
      </c>
      <c r="C7713" s="1">
        <v>43444</v>
      </c>
      <c r="D7713">
        <f t="shared" si="480"/>
        <v>2018</v>
      </c>
      <c r="E7713" t="str">
        <f t="shared" si="481"/>
        <v>Dec</v>
      </c>
      <c r="F7713" t="s">
        <v>67</v>
      </c>
      <c r="G7713" t="s">
        <v>2016</v>
      </c>
      <c r="H7713" s="2" t="s">
        <v>22</v>
      </c>
      <c r="I7713" t="s">
        <v>61</v>
      </c>
      <c r="J7713" t="s">
        <v>62</v>
      </c>
      <c r="K7713">
        <v>10035</v>
      </c>
      <c r="L7713" t="s">
        <v>54</v>
      </c>
      <c r="M7713" t="s">
        <v>7179</v>
      </c>
      <c r="N7713" t="s">
        <v>128</v>
      </c>
      <c r="O7713" t="s">
        <v>6816</v>
      </c>
      <c r="P7713" s="4">
        <v>272.94</v>
      </c>
      <c r="Q7713" s="4">
        <v>272.94</v>
      </c>
      <c r="R7713" s="4">
        <f t="shared" si="482"/>
        <v>0</v>
      </c>
      <c r="S7713" s="4">
        <f t="shared" si="483"/>
        <v>0</v>
      </c>
    </row>
    <row r="7714" spans="1:19" x14ac:dyDescent="0.3">
      <c r="A7714" t="s">
        <v>186</v>
      </c>
      <c r="B7714" s="1">
        <v>42175</v>
      </c>
      <c r="C7714" s="1">
        <v>42179</v>
      </c>
      <c r="D7714">
        <f t="shared" si="480"/>
        <v>2015</v>
      </c>
      <c r="E7714" t="str">
        <f t="shared" si="481"/>
        <v>Jun</v>
      </c>
      <c r="F7714" t="s">
        <v>37</v>
      </c>
      <c r="G7714" t="s">
        <v>187</v>
      </c>
      <c r="H7714" t="s">
        <v>51</v>
      </c>
      <c r="I7714" t="s">
        <v>188</v>
      </c>
      <c r="J7714" t="s">
        <v>109</v>
      </c>
      <c r="K7714">
        <v>75023</v>
      </c>
      <c r="L7714" t="s">
        <v>25</v>
      </c>
      <c r="M7714" t="s">
        <v>7179</v>
      </c>
      <c r="N7714" t="s">
        <v>128</v>
      </c>
      <c r="O7714" t="s">
        <v>6816</v>
      </c>
      <c r="P7714" s="4">
        <v>509.488</v>
      </c>
      <c r="Q7714" s="4">
        <v>509.488</v>
      </c>
      <c r="R7714" s="4">
        <f t="shared" si="482"/>
        <v>0</v>
      </c>
      <c r="S7714" s="4">
        <f t="shared" si="483"/>
        <v>0</v>
      </c>
    </row>
    <row r="7715" spans="1:19" x14ac:dyDescent="0.3">
      <c r="A7715" t="s">
        <v>4791</v>
      </c>
      <c r="B7715" s="1">
        <v>43214</v>
      </c>
      <c r="C7715" s="1">
        <v>43220</v>
      </c>
      <c r="D7715">
        <f t="shared" si="480"/>
        <v>2018</v>
      </c>
      <c r="E7715" t="str">
        <f t="shared" si="481"/>
        <v>Apr</v>
      </c>
      <c r="F7715" t="s">
        <v>37</v>
      </c>
      <c r="G7715" t="s">
        <v>1048</v>
      </c>
      <c r="H7715" t="s">
        <v>105</v>
      </c>
      <c r="I7715" t="s">
        <v>23</v>
      </c>
      <c r="J7715" t="s">
        <v>24</v>
      </c>
      <c r="K7715">
        <v>60610</v>
      </c>
      <c r="L7715" t="s">
        <v>25</v>
      </c>
      <c r="M7715" t="s">
        <v>7179</v>
      </c>
      <c r="N7715" t="s">
        <v>128</v>
      </c>
      <c r="O7715" t="s">
        <v>6816</v>
      </c>
      <c r="P7715" s="4">
        <v>72.784000000000006</v>
      </c>
      <c r="Q7715" s="4">
        <v>72.784000000000006</v>
      </c>
      <c r="R7715" s="4">
        <f t="shared" si="482"/>
        <v>0</v>
      </c>
      <c r="S7715" s="4">
        <f t="shared" si="483"/>
        <v>0</v>
      </c>
    </row>
    <row r="7716" spans="1:19" x14ac:dyDescent="0.3">
      <c r="A7716" t="s">
        <v>7181</v>
      </c>
      <c r="B7716" s="1">
        <v>42770</v>
      </c>
      <c r="C7716" s="1">
        <v>42775</v>
      </c>
      <c r="D7716">
        <f t="shared" si="480"/>
        <v>2017</v>
      </c>
      <c r="E7716" t="str">
        <f t="shared" si="481"/>
        <v>Feb</v>
      </c>
      <c r="F7716" t="s">
        <v>37</v>
      </c>
      <c r="G7716" t="s">
        <v>1291</v>
      </c>
      <c r="H7716" t="s">
        <v>51</v>
      </c>
      <c r="I7716" t="s">
        <v>47</v>
      </c>
      <c r="J7716" t="s">
        <v>33</v>
      </c>
      <c r="K7716">
        <v>90049</v>
      </c>
      <c r="L7716" t="s">
        <v>34</v>
      </c>
      <c r="M7716" t="s">
        <v>7182</v>
      </c>
      <c r="N7716" t="s">
        <v>128</v>
      </c>
      <c r="O7716" t="s">
        <v>6816</v>
      </c>
      <c r="P7716" s="4">
        <v>93.02</v>
      </c>
      <c r="Q7716" s="4">
        <v>93.02</v>
      </c>
      <c r="R7716" s="4">
        <f t="shared" si="482"/>
        <v>0</v>
      </c>
      <c r="S7716" s="4">
        <f t="shared" si="483"/>
        <v>0</v>
      </c>
    </row>
    <row r="7717" spans="1:19" x14ac:dyDescent="0.3">
      <c r="A7717" t="s">
        <v>6406</v>
      </c>
      <c r="B7717" s="1">
        <v>43175</v>
      </c>
      <c r="C7717" s="1">
        <v>43177</v>
      </c>
      <c r="D7717">
        <f t="shared" si="480"/>
        <v>2018</v>
      </c>
      <c r="E7717" t="str">
        <f t="shared" si="481"/>
        <v>Mar</v>
      </c>
      <c r="F7717" t="s">
        <v>67</v>
      </c>
      <c r="G7717" t="s">
        <v>4304</v>
      </c>
      <c r="H7717" t="s">
        <v>22</v>
      </c>
      <c r="I7717" t="s">
        <v>69</v>
      </c>
      <c r="J7717" t="s">
        <v>70</v>
      </c>
      <c r="K7717">
        <v>98105</v>
      </c>
      <c r="L7717" t="s">
        <v>34</v>
      </c>
      <c r="M7717" t="s">
        <v>7182</v>
      </c>
      <c r="N7717" t="s">
        <v>128</v>
      </c>
      <c r="O7717" t="s">
        <v>6816</v>
      </c>
      <c r="P7717" s="4">
        <v>46.51</v>
      </c>
      <c r="Q7717" s="4">
        <v>46.51</v>
      </c>
      <c r="R7717" s="4">
        <f t="shared" si="482"/>
        <v>0</v>
      </c>
      <c r="S7717" s="4">
        <f t="shared" si="483"/>
        <v>0</v>
      </c>
    </row>
    <row r="7718" spans="1:19" ht="15.6" x14ac:dyDescent="0.3">
      <c r="A7718" t="s">
        <v>6441</v>
      </c>
      <c r="B7718" s="1">
        <v>42098</v>
      </c>
      <c r="C7718" s="1">
        <v>42102</v>
      </c>
      <c r="D7718">
        <f t="shared" si="480"/>
        <v>2015</v>
      </c>
      <c r="E7718" t="str">
        <f t="shared" si="481"/>
        <v>Apr</v>
      </c>
      <c r="F7718" t="s">
        <v>37</v>
      </c>
      <c r="G7718" t="s">
        <v>866</v>
      </c>
      <c r="H7718" s="2" t="s">
        <v>22</v>
      </c>
      <c r="I7718" t="s">
        <v>42</v>
      </c>
      <c r="J7718" t="s">
        <v>43</v>
      </c>
      <c r="K7718">
        <v>70506</v>
      </c>
      <c r="L7718" t="s">
        <v>44</v>
      </c>
      <c r="M7718" t="s">
        <v>7182</v>
      </c>
      <c r="N7718" t="s">
        <v>128</v>
      </c>
      <c r="O7718" t="s">
        <v>6816</v>
      </c>
      <c r="P7718" s="4">
        <v>232.55</v>
      </c>
      <c r="Q7718" s="4">
        <v>232.55</v>
      </c>
      <c r="R7718" s="4">
        <f t="shared" si="482"/>
        <v>0</v>
      </c>
      <c r="S7718" s="4">
        <f t="shared" si="483"/>
        <v>0</v>
      </c>
    </row>
    <row r="7719" spans="1:19" ht="15.6" x14ac:dyDescent="0.3">
      <c r="A7719" t="s">
        <v>5638</v>
      </c>
      <c r="B7719" s="1">
        <v>43443</v>
      </c>
      <c r="C7719" s="1">
        <v>43447</v>
      </c>
      <c r="D7719">
        <f t="shared" si="480"/>
        <v>2018</v>
      </c>
      <c r="E7719" t="str">
        <f t="shared" si="481"/>
        <v>Dec</v>
      </c>
      <c r="F7719" t="s">
        <v>37</v>
      </c>
      <c r="G7719" t="s">
        <v>3199</v>
      </c>
      <c r="H7719" s="2" t="s">
        <v>22</v>
      </c>
      <c r="I7719" t="s">
        <v>2455</v>
      </c>
      <c r="J7719" t="s">
        <v>233</v>
      </c>
      <c r="K7719">
        <v>45231</v>
      </c>
      <c r="L7719" t="s">
        <v>54</v>
      </c>
      <c r="M7719" t="s">
        <v>7182</v>
      </c>
      <c r="N7719" t="s">
        <v>128</v>
      </c>
      <c r="O7719" t="s">
        <v>6816</v>
      </c>
      <c r="P7719" s="4">
        <v>37.207999999999998</v>
      </c>
      <c r="Q7719" s="4">
        <v>37.207999999999998</v>
      </c>
      <c r="R7719" s="4">
        <f t="shared" si="482"/>
        <v>0</v>
      </c>
      <c r="S7719" s="4">
        <f t="shared" si="483"/>
        <v>0</v>
      </c>
    </row>
    <row r="7720" spans="1:19" ht="15.6" x14ac:dyDescent="0.3">
      <c r="A7720" t="s">
        <v>2244</v>
      </c>
      <c r="B7720" s="1">
        <v>43231</v>
      </c>
      <c r="C7720" s="1">
        <v>43237</v>
      </c>
      <c r="D7720">
        <f t="shared" si="480"/>
        <v>2018</v>
      </c>
      <c r="E7720" t="str">
        <f t="shared" si="481"/>
        <v>May</v>
      </c>
      <c r="F7720" t="s">
        <v>37</v>
      </c>
      <c r="G7720" t="s">
        <v>332</v>
      </c>
      <c r="H7720" s="2" t="s">
        <v>22</v>
      </c>
      <c r="I7720" t="s">
        <v>1207</v>
      </c>
      <c r="J7720" t="s">
        <v>109</v>
      </c>
      <c r="K7720">
        <v>78745</v>
      </c>
      <c r="L7720" t="s">
        <v>25</v>
      </c>
      <c r="M7720" t="s">
        <v>7182</v>
      </c>
      <c r="N7720" t="s">
        <v>128</v>
      </c>
      <c r="O7720" t="s">
        <v>6816</v>
      </c>
      <c r="P7720" s="4">
        <v>74.415999999999997</v>
      </c>
      <c r="Q7720" s="4">
        <v>74.415999999999997</v>
      </c>
      <c r="R7720" s="4">
        <f t="shared" si="482"/>
        <v>0</v>
      </c>
      <c r="S7720" s="4">
        <f t="shared" si="483"/>
        <v>0</v>
      </c>
    </row>
    <row r="7721" spans="1:19" ht="15.6" x14ac:dyDescent="0.3">
      <c r="A7721" t="s">
        <v>7183</v>
      </c>
      <c r="B7721" s="1">
        <v>42631</v>
      </c>
      <c r="C7721" s="1">
        <v>42634</v>
      </c>
      <c r="D7721">
        <f t="shared" si="480"/>
        <v>2016</v>
      </c>
      <c r="E7721" t="str">
        <f t="shared" si="481"/>
        <v>Sep</v>
      </c>
      <c r="F7721" t="s">
        <v>20</v>
      </c>
      <c r="G7721" t="s">
        <v>386</v>
      </c>
      <c r="H7721" s="2" t="s">
        <v>22</v>
      </c>
      <c r="I7721" t="s">
        <v>39</v>
      </c>
      <c r="J7721" t="s">
        <v>33</v>
      </c>
      <c r="K7721">
        <v>92105</v>
      </c>
      <c r="L7721" t="s">
        <v>34</v>
      </c>
      <c r="M7721" t="s">
        <v>7184</v>
      </c>
      <c r="N7721" t="s">
        <v>128</v>
      </c>
      <c r="O7721" t="s">
        <v>6816</v>
      </c>
      <c r="P7721" s="4">
        <v>443.92</v>
      </c>
      <c r="Q7721" s="4">
        <v>443.92</v>
      </c>
      <c r="R7721" s="4">
        <f t="shared" si="482"/>
        <v>0</v>
      </c>
      <c r="S7721" s="4">
        <f t="shared" si="483"/>
        <v>0</v>
      </c>
    </row>
    <row r="7722" spans="1:19" ht="15.6" x14ac:dyDescent="0.3">
      <c r="A7722" t="s">
        <v>7185</v>
      </c>
      <c r="B7722" s="1">
        <v>42712</v>
      </c>
      <c r="C7722" s="1">
        <v>42716</v>
      </c>
      <c r="D7722">
        <f t="shared" si="480"/>
        <v>2016</v>
      </c>
      <c r="E7722" t="str">
        <f t="shared" si="481"/>
        <v>Dec</v>
      </c>
      <c r="F7722" t="s">
        <v>37</v>
      </c>
      <c r="G7722" t="s">
        <v>1413</v>
      </c>
      <c r="H7722" s="2" t="s">
        <v>22</v>
      </c>
      <c r="I7722" t="s">
        <v>47</v>
      </c>
      <c r="J7722" t="s">
        <v>33</v>
      </c>
      <c r="K7722">
        <v>90036</v>
      </c>
      <c r="L7722" t="s">
        <v>34</v>
      </c>
      <c r="M7722" t="s">
        <v>7184</v>
      </c>
      <c r="N7722" t="s">
        <v>128</v>
      </c>
      <c r="O7722" t="s">
        <v>6816</v>
      </c>
      <c r="P7722" s="4">
        <v>221.96</v>
      </c>
      <c r="Q7722" s="4">
        <v>221.96</v>
      </c>
      <c r="R7722" s="4">
        <f t="shared" si="482"/>
        <v>0</v>
      </c>
      <c r="S7722" s="4">
        <f t="shared" si="483"/>
        <v>0</v>
      </c>
    </row>
    <row r="7723" spans="1:19" x14ac:dyDescent="0.3">
      <c r="A7723" t="s">
        <v>4801</v>
      </c>
      <c r="B7723" s="1">
        <v>42989</v>
      </c>
      <c r="C7723" s="1">
        <v>42995</v>
      </c>
      <c r="D7723">
        <f t="shared" si="480"/>
        <v>2017</v>
      </c>
      <c r="E7723" t="str">
        <f t="shared" si="481"/>
        <v>Sep</v>
      </c>
      <c r="F7723" t="s">
        <v>37</v>
      </c>
      <c r="G7723" t="s">
        <v>826</v>
      </c>
      <c r="H7723" t="s">
        <v>51</v>
      </c>
      <c r="I7723" t="s">
        <v>131</v>
      </c>
      <c r="J7723" t="s">
        <v>33</v>
      </c>
      <c r="K7723">
        <v>95123</v>
      </c>
      <c r="L7723" t="s">
        <v>34</v>
      </c>
      <c r="M7723" t="s">
        <v>7184</v>
      </c>
      <c r="N7723" t="s">
        <v>128</v>
      </c>
      <c r="O7723" t="s">
        <v>6816</v>
      </c>
      <c r="P7723" s="4">
        <v>332.94</v>
      </c>
      <c r="Q7723" s="4">
        <v>332.94</v>
      </c>
      <c r="R7723" s="4">
        <f t="shared" si="482"/>
        <v>0</v>
      </c>
      <c r="S7723" s="4">
        <f t="shared" si="483"/>
        <v>0</v>
      </c>
    </row>
    <row r="7724" spans="1:19" ht="15.6" x14ac:dyDescent="0.3">
      <c r="A7724" t="s">
        <v>696</v>
      </c>
      <c r="B7724" s="1">
        <v>42634</v>
      </c>
      <c r="C7724" s="1">
        <v>42639</v>
      </c>
      <c r="D7724">
        <f t="shared" si="480"/>
        <v>2016</v>
      </c>
      <c r="E7724" t="str">
        <f t="shared" si="481"/>
        <v>Sep</v>
      </c>
      <c r="F7724" t="s">
        <v>37</v>
      </c>
      <c r="G7724" t="s">
        <v>697</v>
      </c>
      <c r="H7724" s="2" t="s">
        <v>22</v>
      </c>
      <c r="I7724" t="s">
        <v>139</v>
      </c>
      <c r="J7724" t="s">
        <v>698</v>
      </c>
      <c r="K7724">
        <v>29203</v>
      </c>
      <c r="L7724" t="s">
        <v>44</v>
      </c>
      <c r="M7724" t="s">
        <v>7184</v>
      </c>
      <c r="N7724" t="s">
        <v>128</v>
      </c>
      <c r="O7724" t="s">
        <v>6816</v>
      </c>
      <c r="P7724" s="4">
        <v>887.84</v>
      </c>
      <c r="Q7724" s="4">
        <f>P7724-150</f>
        <v>737.84</v>
      </c>
      <c r="R7724" s="4">
        <f t="shared" si="482"/>
        <v>150</v>
      </c>
      <c r="S7724" s="4">
        <f t="shared" si="483"/>
        <v>22.5</v>
      </c>
    </row>
    <row r="7725" spans="1:19" ht="15.6" x14ac:dyDescent="0.3">
      <c r="A7725" t="s">
        <v>7186</v>
      </c>
      <c r="B7725" s="1">
        <v>42319</v>
      </c>
      <c r="C7725" s="1">
        <v>42326</v>
      </c>
      <c r="D7725">
        <f t="shared" si="480"/>
        <v>2015</v>
      </c>
      <c r="E7725" t="str">
        <f t="shared" si="481"/>
        <v>Nov</v>
      </c>
      <c r="F7725" t="s">
        <v>37</v>
      </c>
      <c r="G7725" t="s">
        <v>985</v>
      </c>
      <c r="H7725" s="2" t="s">
        <v>22</v>
      </c>
      <c r="I7725" t="s">
        <v>400</v>
      </c>
      <c r="J7725" t="s">
        <v>148</v>
      </c>
      <c r="K7725">
        <v>53711</v>
      </c>
      <c r="L7725" t="s">
        <v>25</v>
      </c>
      <c r="M7725" t="s">
        <v>7184</v>
      </c>
      <c r="N7725" t="s">
        <v>128</v>
      </c>
      <c r="O7725" t="s">
        <v>6816</v>
      </c>
      <c r="P7725" s="4">
        <v>665.88</v>
      </c>
      <c r="Q7725" s="4">
        <v>665.88</v>
      </c>
      <c r="R7725" s="4">
        <f t="shared" si="482"/>
        <v>0</v>
      </c>
      <c r="S7725" s="4">
        <f t="shared" si="483"/>
        <v>0</v>
      </c>
    </row>
    <row r="7726" spans="1:19" ht="15.6" x14ac:dyDescent="0.3">
      <c r="A7726" t="s">
        <v>1955</v>
      </c>
      <c r="B7726" s="1">
        <v>42241</v>
      </c>
      <c r="C7726" s="1">
        <v>42245</v>
      </c>
      <c r="D7726">
        <f t="shared" si="480"/>
        <v>2015</v>
      </c>
      <c r="E7726" t="str">
        <f t="shared" si="481"/>
        <v>Aug</v>
      </c>
      <c r="F7726" t="s">
        <v>37</v>
      </c>
      <c r="G7726" t="s">
        <v>1862</v>
      </c>
      <c r="H7726" s="2" t="s">
        <v>22</v>
      </c>
      <c r="I7726" t="s">
        <v>47</v>
      </c>
      <c r="J7726" t="s">
        <v>33</v>
      </c>
      <c r="K7726">
        <v>90036</v>
      </c>
      <c r="L7726" t="s">
        <v>34</v>
      </c>
      <c r="M7726" t="s">
        <v>7187</v>
      </c>
      <c r="N7726" t="s">
        <v>128</v>
      </c>
      <c r="O7726" t="s">
        <v>6816</v>
      </c>
      <c r="P7726" s="4">
        <v>48.84</v>
      </c>
      <c r="Q7726" s="4">
        <v>48.84</v>
      </c>
      <c r="R7726" s="4">
        <f t="shared" si="482"/>
        <v>0</v>
      </c>
      <c r="S7726" s="4">
        <f t="shared" si="483"/>
        <v>0</v>
      </c>
    </row>
    <row r="7727" spans="1:19" ht="15.6" x14ac:dyDescent="0.3">
      <c r="A7727" t="s">
        <v>7188</v>
      </c>
      <c r="B7727" s="1">
        <v>42449</v>
      </c>
      <c r="C7727" s="1">
        <v>42451</v>
      </c>
      <c r="D7727">
        <f t="shared" si="480"/>
        <v>2016</v>
      </c>
      <c r="E7727" t="str">
        <f t="shared" si="481"/>
        <v>Mar</v>
      </c>
      <c r="F7727" t="s">
        <v>67</v>
      </c>
      <c r="G7727" t="s">
        <v>558</v>
      </c>
      <c r="H7727" s="2" t="s">
        <v>22</v>
      </c>
      <c r="I7727" t="s">
        <v>431</v>
      </c>
      <c r="J7727" t="s">
        <v>242</v>
      </c>
      <c r="K7727">
        <v>97301</v>
      </c>
      <c r="L7727" t="s">
        <v>34</v>
      </c>
      <c r="M7727" t="s">
        <v>7187</v>
      </c>
      <c r="N7727" t="s">
        <v>128</v>
      </c>
      <c r="O7727" t="s">
        <v>6816</v>
      </c>
      <c r="P7727" s="4">
        <v>29.303999999999998</v>
      </c>
      <c r="Q7727" s="4">
        <v>29.303999999999998</v>
      </c>
      <c r="R7727" s="4">
        <f t="shared" si="482"/>
        <v>0</v>
      </c>
      <c r="S7727" s="4">
        <f t="shared" si="483"/>
        <v>0</v>
      </c>
    </row>
    <row r="7728" spans="1:19" ht="15.6" x14ac:dyDescent="0.3">
      <c r="A7728" t="s">
        <v>2201</v>
      </c>
      <c r="B7728" s="1">
        <v>42671</v>
      </c>
      <c r="C7728" s="1">
        <v>42677</v>
      </c>
      <c r="D7728">
        <f t="shared" si="480"/>
        <v>2016</v>
      </c>
      <c r="E7728" t="str">
        <f t="shared" si="481"/>
        <v>Oct</v>
      </c>
      <c r="F7728" t="s">
        <v>37</v>
      </c>
      <c r="G7728" t="s">
        <v>2202</v>
      </c>
      <c r="H7728" s="2" t="s">
        <v>22</v>
      </c>
      <c r="I7728" t="s">
        <v>204</v>
      </c>
      <c r="J7728" t="s">
        <v>205</v>
      </c>
      <c r="K7728">
        <v>42420</v>
      </c>
      <c r="L7728" t="s">
        <v>44</v>
      </c>
      <c r="M7728" t="s">
        <v>7187</v>
      </c>
      <c r="N7728" t="s">
        <v>128</v>
      </c>
      <c r="O7728" t="s">
        <v>6816</v>
      </c>
      <c r="P7728" s="4">
        <v>36.630000000000003</v>
      </c>
      <c r="Q7728" s="4">
        <v>36.630000000000003</v>
      </c>
      <c r="R7728" s="4">
        <f t="shared" si="482"/>
        <v>0</v>
      </c>
      <c r="S7728" s="4">
        <f t="shared" si="483"/>
        <v>0</v>
      </c>
    </row>
    <row r="7729" spans="1:19" ht="15.6" x14ac:dyDescent="0.3">
      <c r="A7729" t="s">
        <v>7189</v>
      </c>
      <c r="B7729" s="1">
        <v>42502</v>
      </c>
      <c r="C7729" s="1">
        <v>42506</v>
      </c>
      <c r="D7729">
        <f t="shared" si="480"/>
        <v>2016</v>
      </c>
      <c r="E7729" t="str">
        <f t="shared" si="481"/>
        <v>May</v>
      </c>
      <c r="F7729" t="s">
        <v>67</v>
      </c>
      <c r="G7729" t="s">
        <v>1161</v>
      </c>
      <c r="H7729" s="2" t="s">
        <v>22</v>
      </c>
      <c r="I7729" t="s">
        <v>61</v>
      </c>
      <c r="J7729" t="s">
        <v>62</v>
      </c>
      <c r="K7729">
        <v>10024</v>
      </c>
      <c r="L7729" t="s">
        <v>54</v>
      </c>
      <c r="M7729" t="s">
        <v>7187</v>
      </c>
      <c r="N7729" t="s">
        <v>128</v>
      </c>
      <c r="O7729" t="s">
        <v>6816</v>
      </c>
      <c r="P7729" s="4">
        <v>36.630000000000003</v>
      </c>
      <c r="Q7729" s="4">
        <v>36.630000000000003</v>
      </c>
      <c r="R7729" s="4">
        <f t="shared" si="482"/>
        <v>0</v>
      </c>
      <c r="S7729" s="4">
        <f t="shared" si="483"/>
        <v>0</v>
      </c>
    </row>
    <row r="7730" spans="1:19" ht="15.6" x14ac:dyDescent="0.3">
      <c r="A7730" t="s">
        <v>4257</v>
      </c>
      <c r="B7730" s="1">
        <v>43052</v>
      </c>
      <c r="C7730" s="1">
        <v>43057</v>
      </c>
      <c r="D7730">
        <f t="shared" si="480"/>
        <v>2017</v>
      </c>
      <c r="E7730" t="str">
        <f t="shared" si="481"/>
        <v>Nov</v>
      </c>
      <c r="F7730" t="s">
        <v>37</v>
      </c>
      <c r="G7730" t="s">
        <v>1300</v>
      </c>
      <c r="H7730" s="2" t="s">
        <v>22</v>
      </c>
      <c r="I7730" t="s">
        <v>61</v>
      </c>
      <c r="J7730" t="s">
        <v>62</v>
      </c>
      <c r="K7730">
        <v>10011</v>
      </c>
      <c r="L7730" t="s">
        <v>54</v>
      </c>
      <c r="M7730" t="s">
        <v>7187</v>
      </c>
      <c r="N7730" t="s">
        <v>128</v>
      </c>
      <c r="O7730" t="s">
        <v>6816</v>
      </c>
      <c r="P7730" s="4">
        <v>36.630000000000003</v>
      </c>
      <c r="Q7730" s="4">
        <v>36.630000000000003</v>
      </c>
      <c r="R7730" s="4">
        <f t="shared" si="482"/>
        <v>0</v>
      </c>
      <c r="S7730" s="4">
        <f t="shared" si="483"/>
        <v>0</v>
      </c>
    </row>
    <row r="7731" spans="1:19" ht="15.6" x14ac:dyDescent="0.3">
      <c r="A7731" t="s">
        <v>3404</v>
      </c>
      <c r="B7731" s="1">
        <v>42315</v>
      </c>
      <c r="C7731" s="1">
        <v>42320</v>
      </c>
      <c r="D7731">
        <f t="shared" si="480"/>
        <v>2015</v>
      </c>
      <c r="E7731" t="str">
        <f t="shared" si="481"/>
        <v>Nov</v>
      </c>
      <c r="F7731" t="s">
        <v>37</v>
      </c>
      <c r="G7731" t="s">
        <v>276</v>
      </c>
      <c r="H7731" s="2" t="s">
        <v>22</v>
      </c>
      <c r="I7731" t="s">
        <v>3405</v>
      </c>
      <c r="J7731" t="s">
        <v>148</v>
      </c>
      <c r="K7731">
        <v>54401</v>
      </c>
      <c r="L7731" t="s">
        <v>25</v>
      </c>
      <c r="M7731" t="s">
        <v>7187</v>
      </c>
      <c r="N7731" t="s">
        <v>128</v>
      </c>
      <c r="O7731" t="s">
        <v>6816</v>
      </c>
      <c r="P7731" s="4">
        <v>36.630000000000003</v>
      </c>
      <c r="Q7731" s="4">
        <v>36.630000000000003</v>
      </c>
      <c r="R7731" s="4">
        <f t="shared" si="482"/>
        <v>0</v>
      </c>
      <c r="S7731" s="4">
        <f t="shared" si="483"/>
        <v>0</v>
      </c>
    </row>
    <row r="7732" spans="1:19" x14ac:dyDescent="0.3">
      <c r="A7732" t="s">
        <v>2165</v>
      </c>
      <c r="B7732" s="1">
        <v>42030</v>
      </c>
      <c r="C7732" s="1">
        <v>42035</v>
      </c>
      <c r="D7732">
        <f t="shared" si="480"/>
        <v>2015</v>
      </c>
      <c r="E7732" t="str">
        <f t="shared" si="481"/>
        <v>Jan</v>
      </c>
      <c r="F7732" t="s">
        <v>37</v>
      </c>
      <c r="G7732" t="s">
        <v>1556</v>
      </c>
      <c r="H7732" t="s">
        <v>51</v>
      </c>
      <c r="I7732" t="s">
        <v>2065</v>
      </c>
      <c r="J7732" t="s">
        <v>158</v>
      </c>
      <c r="K7732">
        <v>22304</v>
      </c>
      <c r="L7732" t="s">
        <v>44</v>
      </c>
      <c r="M7732" t="s">
        <v>7190</v>
      </c>
      <c r="N7732" t="s">
        <v>128</v>
      </c>
      <c r="O7732" t="s">
        <v>6816</v>
      </c>
      <c r="P7732" s="4">
        <v>489.92</v>
      </c>
      <c r="Q7732" s="4">
        <v>489.92</v>
      </c>
      <c r="R7732" s="4">
        <f t="shared" si="482"/>
        <v>0</v>
      </c>
      <c r="S7732" s="4">
        <f t="shared" si="483"/>
        <v>0</v>
      </c>
    </row>
    <row r="7733" spans="1:19" ht="15.6" x14ac:dyDescent="0.3">
      <c r="A7733" t="s">
        <v>2953</v>
      </c>
      <c r="B7733" s="1">
        <v>42182</v>
      </c>
      <c r="C7733" s="1">
        <v>42186</v>
      </c>
      <c r="D7733">
        <f t="shared" si="480"/>
        <v>2015</v>
      </c>
      <c r="E7733" t="str">
        <f t="shared" si="481"/>
        <v>Jun</v>
      </c>
      <c r="F7733" t="s">
        <v>37</v>
      </c>
      <c r="G7733" t="s">
        <v>2954</v>
      </c>
      <c r="H7733" s="2" t="s">
        <v>22</v>
      </c>
      <c r="I7733" t="s">
        <v>2955</v>
      </c>
      <c r="J7733" t="s">
        <v>454</v>
      </c>
      <c r="K7733">
        <v>38671</v>
      </c>
      <c r="L7733" t="s">
        <v>44</v>
      </c>
      <c r="M7733" t="s">
        <v>7190</v>
      </c>
      <c r="N7733" t="s">
        <v>128</v>
      </c>
      <c r="O7733" t="s">
        <v>6816</v>
      </c>
      <c r="P7733" s="4">
        <v>306.2</v>
      </c>
      <c r="Q7733" s="4">
        <v>306.2</v>
      </c>
      <c r="R7733" s="4">
        <f t="shared" si="482"/>
        <v>0</v>
      </c>
      <c r="S7733" s="4">
        <f t="shared" si="483"/>
        <v>0</v>
      </c>
    </row>
    <row r="7734" spans="1:19" ht="15.6" x14ac:dyDescent="0.3">
      <c r="A7734" t="s">
        <v>2936</v>
      </c>
      <c r="B7734" s="1">
        <v>42358</v>
      </c>
      <c r="C7734" s="1">
        <v>42359</v>
      </c>
      <c r="D7734">
        <f t="shared" si="480"/>
        <v>2015</v>
      </c>
      <c r="E7734" t="str">
        <f t="shared" si="481"/>
        <v>Dec</v>
      </c>
      <c r="F7734" t="s">
        <v>20</v>
      </c>
      <c r="G7734" t="s">
        <v>2937</v>
      </c>
      <c r="H7734" s="2" t="s">
        <v>22</v>
      </c>
      <c r="I7734" t="s">
        <v>2419</v>
      </c>
      <c r="J7734" t="s">
        <v>158</v>
      </c>
      <c r="K7734">
        <v>22801</v>
      </c>
      <c r="L7734" t="s">
        <v>44</v>
      </c>
      <c r="M7734" t="s">
        <v>7190</v>
      </c>
      <c r="N7734" t="s">
        <v>128</v>
      </c>
      <c r="O7734" t="s">
        <v>6816</v>
      </c>
      <c r="P7734" s="4">
        <v>122.48</v>
      </c>
      <c r="Q7734" s="4">
        <v>122.48</v>
      </c>
      <c r="R7734" s="4">
        <f t="shared" si="482"/>
        <v>0</v>
      </c>
      <c r="S7734" s="4">
        <f t="shared" si="483"/>
        <v>0</v>
      </c>
    </row>
    <row r="7735" spans="1:19" x14ac:dyDescent="0.3">
      <c r="A7735" t="s">
        <v>1944</v>
      </c>
      <c r="B7735" s="1">
        <v>42760</v>
      </c>
      <c r="C7735" s="1">
        <v>42763</v>
      </c>
      <c r="D7735">
        <f t="shared" si="480"/>
        <v>2017</v>
      </c>
      <c r="E7735" t="str">
        <f t="shared" si="481"/>
        <v>Jan</v>
      </c>
      <c r="F7735" t="s">
        <v>67</v>
      </c>
      <c r="G7735" t="s">
        <v>1136</v>
      </c>
      <c r="H7735" t="s">
        <v>51</v>
      </c>
      <c r="I7735" t="s">
        <v>61</v>
      </c>
      <c r="J7735" t="s">
        <v>62</v>
      </c>
      <c r="K7735">
        <v>10024</v>
      </c>
      <c r="L7735" t="s">
        <v>54</v>
      </c>
      <c r="M7735" t="s">
        <v>7190</v>
      </c>
      <c r="N7735" t="s">
        <v>128</v>
      </c>
      <c r="O7735" t="s">
        <v>6816</v>
      </c>
      <c r="P7735" s="4">
        <v>428.68</v>
      </c>
      <c r="Q7735" s="4">
        <v>428.68</v>
      </c>
      <c r="R7735" s="4">
        <f t="shared" si="482"/>
        <v>0</v>
      </c>
      <c r="S7735" s="4">
        <f t="shared" si="483"/>
        <v>0</v>
      </c>
    </row>
    <row r="7736" spans="1:19" x14ac:dyDescent="0.3">
      <c r="A7736" t="s">
        <v>7191</v>
      </c>
      <c r="B7736" s="1">
        <v>43066</v>
      </c>
      <c r="C7736" s="1">
        <v>43068</v>
      </c>
      <c r="D7736">
        <f t="shared" si="480"/>
        <v>2017</v>
      </c>
      <c r="E7736" t="str">
        <f t="shared" si="481"/>
        <v>Nov</v>
      </c>
      <c r="F7736" t="s">
        <v>67</v>
      </c>
      <c r="G7736" t="s">
        <v>906</v>
      </c>
      <c r="H7736" t="s">
        <v>51</v>
      </c>
      <c r="I7736" t="s">
        <v>23</v>
      </c>
      <c r="J7736" t="s">
        <v>24</v>
      </c>
      <c r="K7736">
        <v>60623</v>
      </c>
      <c r="L7736" t="s">
        <v>25</v>
      </c>
      <c r="M7736" t="s">
        <v>7190</v>
      </c>
      <c r="N7736" t="s">
        <v>128</v>
      </c>
      <c r="O7736" t="s">
        <v>6816</v>
      </c>
      <c r="P7736" s="4">
        <v>97.983999999999995</v>
      </c>
      <c r="Q7736" s="4">
        <v>97.983999999999995</v>
      </c>
      <c r="R7736" s="4">
        <f t="shared" si="482"/>
        <v>0</v>
      </c>
      <c r="S7736" s="4">
        <f t="shared" si="483"/>
        <v>0</v>
      </c>
    </row>
    <row r="7737" spans="1:19" ht="15.6" x14ac:dyDescent="0.3">
      <c r="A7737" t="s">
        <v>2769</v>
      </c>
      <c r="B7737" s="1">
        <v>42276</v>
      </c>
      <c r="C7737" s="1">
        <v>42280</v>
      </c>
      <c r="D7737">
        <f t="shared" si="480"/>
        <v>2015</v>
      </c>
      <c r="E7737" t="str">
        <f t="shared" si="481"/>
        <v>Sep</v>
      </c>
      <c r="F7737" t="s">
        <v>37</v>
      </c>
      <c r="G7737" t="s">
        <v>213</v>
      </c>
      <c r="H7737" s="2" t="s">
        <v>22</v>
      </c>
      <c r="I7737" t="s">
        <v>47</v>
      </c>
      <c r="J7737" t="s">
        <v>33</v>
      </c>
      <c r="K7737">
        <v>90045</v>
      </c>
      <c r="L7737" t="s">
        <v>34</v>
      </c>
      <c r="M7737" t="s">
        <v>7192</v>
      </c>
      <c r="N7737" t="s">
        <v>128</v>
      </c>
      <c r="O7737" t="s">
        <v>6816</v>
      </c>
      <c r="P7737" s="4">
        <v>62.18</v>
      </c>
      <c r="Q7737" s="4">
        <v>50</v>
      </c>
      <c r="R7737" s="4">
        <f t="shared" si="482"/>
        <v>12.18</v>
      </c>
      <c r="S7737" s="4">
        <f t="shared" si="483"/>
        <v>1.827</v>
      </c>
    </row>
    <row r="7738" spans="1:19" x14ac:dyDescent="0.3">
      <c r="A7738" t="s">
        <v>2966</v>
      </c>
      <c r="B7738" s="1">
        <v>42771</v>
      </c>
      <c r="C7738" s="1">
        <v>42776</v>
      </c>
      <c r="D7738">
        <f t="shared" si="480"/>
        <v>2017</v>
      </c>
      <c r="E7738" t="str">
        <f t="shared" si="481"/>
        <v>Feb</v>
      </c>
      <c r="F7738" t="s">
        <v>37</v>
      </c>
      <c r="G7738" t="s">
        <v>1161</v>
      </c>
      <c r="H7738" t="s">
        <v>51</v>
      </c>
      <c r="I7738" t="s">
        <v>39</v>
      </c>
      <c r="J7738" t="s">
        <v>33</v>
      </c>
      <c r="K7738">
        <v>92037</v>
      </c>
      <c r="L7738" t="s">
        <v>34</v>
      </c>
      <c r="M7738" t="s">
        <v>7192</v>
      </c>
      <c r="N7738" t="s">
        <v>128</v>
      </c>
      <c r="O7738" t="s">
        <v>6816</v>
      </c>
      <c r="P7738" s="4">
        <v>186.54</v>
      </c>
      <c r="Q7738" s="4">
        <v>186.54</v>
      </c>
      <c r="R7738" s="4">
        <f t="shared" si="482"/>
        <v>0</v>
      </c>
      <c r="S7738" s="4">
        <f t="shared" si="483"/>
        <v>0</v>
      </c>
    </row>
    <row r="7739" spans="1:19" x14ac:dyDescent="0.3">
      <c r="A7739" t="s">
        <v>7193</v>
      </c>
      <c r="B7739" s="1">
        <v>43313</v>
      </c>
      <c r="C7739" s="1">
        <v>43317</v>
      </c>
      <c r="D7739">
        <f t="shared" si="480"/>
        <v>2018</v>
      </c>
      <c r="E7739" t="str">
        <f t="shared" si="481"/>
        <v>Aug</v>
      </c>
      <c r="F7739" t="s">
        <v>67</v>
      </c>
      <c r="G7739" t="s">
        <v>3966</v>
      </c>
      <c r="H7739" t="s">
        <v>105</v>
      </c>
      <c r="I7739" t="s">
        <v>32</v>
      </c>
      <c r="J7739" t="s">
        <v>33</v>
      </c>
      <c r="K7739">
        <v>94109</v>
      </c>
      <c r="L7739" t="s">
        <v>34</v>
      </c>
      <c r="M7739" t="s">
        <v>7192</v>
      </c>
      <c r="N7739" t="s">
        <v>128</v>
      </c>
      <c r="O7739" t="s">
        <v>6816</v>
      </c>
      <c r="P7739" s="4">
        <v>186.54</v>
      </c>
      <c r="Q7739" s="4">
        <v>186.54</v>
      </c>
      <c r="R7739" s="4">
        <f t="shared" si="482"/>
        <v>0</v>
      </c>
      <c r="S7739" s="4">
        <f t="shared" si="483"/>
        <v>0</v>
      </c>
    </row>
    <row r="7740" spans="1:19" ht="15.6" x14ac:dyDescent="0.3">
      <c r="A7740" t="s">
        <v>6672</v>
      </c>
      <c r="B7740" s="1">
        <v>43436</v>
      </c>
      <c r="C7740" s="1">
        <v>43439</v>
      </c>
      <c r="D7740">
        <f t="shared" si="480"/>
        <v>2018</v>
      </c>
      <c r="E7740" t="str">
        <f t="shared" si="481"/>
        <v>Dec</v>
      </c>
      <c r="F7740" t="s">
        <v>20</v>
      </c>
      <c r="G7740" t="s">
        <v>602</v>
      </c>
      <c r="H7740" s="2" t="s">
        <v>22</v>
      </c>
      <c r="I7740" t="s">
        <v>32</v>
      </c>
      <c r="J7740" t="s">
        <v>33</v>
      </c>
      <c r="K7740">
        <v>94122</v>
      </c>
      <c r="L7740" t="s">
        <v>34</v>
      </c>
      <c r="M7740" t="s">
        <v>7192</v>
      </c>
      <c r="N7740" t="s">
        <v>128</v>
      </c>
      <c r="O7740" t="s">
        <v>6816</v>
      </c>
      <c r="P7740" s="4">
        <v>559.62</v>
      </c>
      <c r="Q7740" s="4">
        <v>559.62</v>
      </c>
      <c r="R7740" s="4">
        <f t="shared" si="482"/>
        <v>0</v>
      </c>
      <c r="S7740" s="4">
        <f t="shared" si="483"/>
        <v>0</v>
      </c>
    </row>
    <row r="7741" spans="1:19" ht="15.6" x14ac:dyDescent="0.3">
      <c r="A7741" t="s">
        <v>7194</v>
      </c>
      <c r="B7741" s="1">
        <v>43455</v>
      </c>
      <c r="C7741" s="1">
        <v>43461</v>
      </c>
      <c r="D7741">
        <f t="shared" si="480"/>
        <v>2018</v>
      </c>
      <c r="E7741" t="str">
        <f t="shared" si="481"/>
        <v>Dec</v>
      </c>
      <c r="F7741" t="s">
        <v>37</v>
      </c>
      <c r="G7741" t="s">
        <v>2154</v>
      </c>
      <c r="H7741" s="2" t="s">
        <v>22</v>
      </c>
      <c r="I7741" t="s">
        <v>1172</v>
      </c>
      <c r="J7741" t="s">
        <v>33</v>
      </c>
      <c r="K7741">
        <v>92627</v>
      </c>
      <c r="L7741" t="s">
        <v>34</v>
      </c>
      <c r="M7741" t="s">
        <v>7192</v>
      </c>
      <c r="N7741" t="s">
        <v>128</v>
      </c>
      <c r="O7741" t="s">
        <v>6816</v>
      </c>
      <c r="P7741" s="4">
        <v>124.36</v>
      </c>
      <c r="Q7741" s="4">
        <v>124.36</v>
      </c>
      <c r="R7741" s="4">
        <f t="shared" si="482"/>
        <v>0</v>
      </c>
      <c r="S7741" s="4">
        <f t="shared" si="483"/>
        <v>0</v>
      </c>
    </row>
    <row r="7742" spans="1:19" x14ac:dyDescent="0.3">
      <c r="A7742" t="s">
        <v>5277</v>
      </c>
      <c r="B7742" s="1">
        <v>43121</v>
      </c>
      <c r="C7742" s="1">
        <v>43126</v>
      </c>
      <c r="D7742">
        <f t="shared" si="480"/>
        <v>2018</v>
      </c>
      <c r="E7742" t="str">
        <f t="shared" si="481"/>
        <v>Jan</v>
      </c>
      <c r="F7742" t="s">
        <v>37</v>
      </c>
      <c r="G7742" t="s">
        <v>2937</v>
      </c>
      <c r="H7742" t="s">
        <v>51</v>
      </c>
      <c r="I7742" t="s">
        <v>1899</v>
      </c>
      <c r="J7742" t="s">
        <v>83</v>
      </c>
      <c r="K7742">
        <v>28205</v>
      </c>
      <c r="L7742" t="s">
        <v>44</v>
      </c>
      <c r="M7742" t="s">
        <v>7192</v>
      </c>
      <c r="N7742" t="s">
        <v>128</v>
      </c>
      <c r="O7742" t="s">
        <v>6816</v>
      </c>
      <c r="P7742" s="4">
        <v>348.20800000000003</v>
      </c>
      <c r="Q7742" s="4">
        <f>P7742-75</f>
        <v>273.20800000000003</v>
      </c>
      <c r="R7742" s="4">
        <f t="shared" si="482"/>
        <v>75</v>
      </c>
      <c r="S7742" s="4">
        <f t="shared" si="483"/>
        <v>11.25</v>
      </c>
    </row>
    <row r="7743" spans="1:19" ht="15.6" x14ac:dyDescent="0.3">
      <c r="A7743" t="s">
        <v>2166</v>
      </c>
      <c r="B7743" s="1">
        <v>42521</v>
      </c>
      <c r="C7743" s="1">
        <v>42523</v>
      </c>
      <c r="D7743">
        <f t="shared" si="480"/>
        <v>2016</v>
      </c>
      <c r="E7743" t="str">
        <f t="shared" si="481"/>
        <v>May</v>
      </c>
      <c r="F7743" t="s">
        <v>67</v>
      </c>
      <c r="G7743" t="s">
        <v>1457</v>
      </c>
      <c r="H7743" s="2" t="s">
        <v>22</v>
      </c>
      <c r="I7743" t="s">
        <v>1385</v>
      </c>
      <c r="J7743" t="s">
        <v>144</v>
      </c>
      <c r="K7743">
        <v>7501</v>
      </c>
      <c r="L7743" t="s">
        <v>54</v>
      </c>
      <c r="M7743" t="s">
        <v>7192</v>
      </c>
      <c r="N7743" t="s">
        <v>128</v>
      </c>
      <c r="O7743" t="s">
        <v>6816</v>
      </c>
      <c r="P7743" s="4">
        <v>62.18</v>
      </c>
      <c r="Q7743" s="4">
        <v>62.18</v>
      </c>
      <c r="R7743" s="4">
        <f t="shared" si="482"/>
        <v>0</v>
      </c>
      <c r="S7743" s="4">
        <f t="shared" si="483"/>
        <v>0</v>
      </c>
    </row>
    <row r="7744" spans="1:19" x14ac:dyDescent="0.3">
      <c r="A7744" t="s">
        <v>3842</v>
      </c>
      <c r="B7744" s="1">
        <v>42937</v>
      </c>
      <c r="C7744" s="1">
        <v>42937</v>
      </c>
      <c r="D7744">
        <f t="shared" si="480"/>
        <v>2017</v>
      </c>
      <c r="E7744" t="str">
        <f t="shared" si="481"/>
        <v>Jul</v>
      </c>
      <c r="F7744" t="s">
        <v>30</v>
      </c>
      <c r="G7744" t="s">
        <v>468</v>
      </c>
      <c r="H7744" t="s">
        <v>51</v>
      </c>
      <c r="I7744" t="s">
        <v>466</v>
      </c>
      <c r="J7744" t="s">
        <v>233</v>
      </c>
      <c r="K7744">
        <v>43055</v>
      </c>
      <c r="L7744" t="s">
        <v>54</v>
      </c>
      <c r="M7744" t="s">
        <v>7192</v>
      </c>
      <c r="N7744" t="s">
        <v>128</v>
      </c>
      <c r="O7744" t="s">
        <v>6816</v>
      </c>
      <c r="P7744" s="4">
        <v>99.488</v>
      </c>
      <c r="Q7744" s="4">
        <v>99.488</v>
      </c>
      <c r="R7744" s="4">
        <f t="shared" si="482"/>
        <v>0</v>
      </c>
      <c r="S7744" s="4">
        <f t="shared" si="483"/>
        <v>0</v>
      </c>
    </row>
    <row r="7745" spans="1:19" x14ac:dyDescent="0.3">
      <c r="A7745" t="s">
        <v>2590</v>
      </c>
      <c r="B7745" s="1">
        <v>42991</v>
      </c>
      <c r="C7745" s="1">
        <v>42996</v>
      </c>
      <c r="D7745">
        <f t="shared" si="480"/>
        <v>2017</v>
      </c>
      <c r="E7745" t="str">
        <f t="shared" si="481"/>
        <v>Sep</v>
      </c>
      <c r="F7745" t="s">
        <v>37</v>
      </c>
      <c r="G7745" t="s">
        <v>2591</v>
      </c>
      <c r="H7745" t="s">
        <v>51</v>
      </c>
      <c r="I7745" t="s">
        <v>1698</v>
      </c>
      <c r="J7745" t="s">
        <v>1699</v>
      </c>
      <c r="K7745">
        <v>68104</v>
      </c>
      <c r="L7745" t="s">
        <v>25</v>
      </c>
      <c r="M7745" t="s">
        <v>7192</v>
      </c>
      <c r="N7745" t="s">
        <v>128</v>
      </c>
      <c r="O7745" t="s">
        <v>6816</v>
      </c>
      <c r="P7745" s="4">
        <v>373.08</v>
      </c>
      <c r="Q7745" s="4">
        <f>P7745-150</f>
        <v>223.07999999999998</v>
      </c>
      <c r="R7745" s="4">
        <f t="shared" si="482"/>
        <v>150</v>
      </c>
      <c r="S7745" s="4">
        <f t="shared" si="483"/>
        <v>22.5</v>
      </c>
    </row>
    <row r="7746" spans="1:19" ht="15.6" x14ac:dyDescent="0.3">
      <c r="A7746" t="s">
        <v>7195</v>
      </c>
      <c r="B7746" s="1">
        <v>43291</v>
      </c>
      <c r="C7746" s="1">
        <v>43295</v>
      </c>
      <c r="D7746">
        <f t="shared" ref="D7746:D7809" si="484">YEAR(B7746)</f>
        <v>2018</v>
      </c>
      <c r="E7746" t="str">
        <f t="shared" ref="E7746:E7809" si="485">TEXT(B7746,"mmm")</f>
        <v>Jul</v>
      </c>
      <c r="F7746" t="s">
        <v>37</v>
      </c>
      <c r="G7746" t="s">
        <v>3402</v>
      </c>
      <c r="H7746" s="2" t="s">
        <v>22</v>
      </c>
      <c r="I7746" t="s">
        <v>293</v>
      </c>
      <c r="J7746" t="s">
        <v>24</v>
      </c>
      <c r="K7746">
        <v>60505</v>
      </c>
      <c r="L7746" t="s">
        <v>25</v>
      </c>
      <c r="M7746" t="s">
        <v>7192</v>
      </c>
      <c r="N7746" t="s">
        <v>128</v>
      </c>
      <c r="O7746" t="s">
        <v>6816</v>
      </c>
      <c r="P7746" s="4">
        <v>298.464</v>
      </c>
      <c r="Q7746" s="4">
        <v>298.464</v>
      </c>
      <c r="R7746" s="4">
        <f t="shared" si="482"/>
        <v>0</v>
      </c>
      <c r="S7746" s="4">
        <f t="shared" si="483"/>
        <v>0</v>
      </c>
    </row>
    <row r="7747" spans="1:19" x14ac:dyDescent="0.3">
      <c r="A7747" t="s">
        <v>6321</v>
      </c>
      <c r="B7747" s="1">
        <v>43122</v>
      </c>
      <c r="C7747" s="1">
        <v>43127</v>
      </c>
      <c r="D7747">
        <f t="shared" si="484"/>
        <v>2018</v>
      </c>
      <c r="E7747" t="str">
        <f t="shared" si="485"/>
        <v>Jan</v>
      </c>
      <c r="F7747" t="s">
        <v>37</v>
      </c>
      <c r="G7747" t="s">
        <v>665</v>
      </c>
      <c r="H7747" t="s">
        <v>51</v>
      </c>
      <c r="I7747" t="s">
        <v>4834</v>
      </c>
      <c r="J7747" t="s">
        <v>1962</v>
      </c>
      <c r="K7747">
        <v>59405</v>
      </c>
      <c r="L7747" t="s">
        <v>34</v>
      </c>
      <c r="M7747" t="s">
        <v>7196</v>
      </c>
      <c r="N7747" t="s">
        <v>128</v>
      </c>
      <c r="O7747" t="s">
        <v>6816</v>
      </c>
      <c r="P7747" s="4">
        <v>1126.02</v>
      </c>
      <c r="Q7747" s="4">
        <v>1126.02</v>
      </c>
      <c r="R7747" s="4">
        <f t="shared" ref="R7747:R7810" si="486">P7747-Q7747</f>
        <v>0</v>
      </c>
      <c r="S7747" s="4">
        <f t="shared" ref="S7747:S7810" si="487">0.15*R7747</f>
        <v>0</v>
      </c>
    </row>
    <row r="7748" spans="1:19" ht="15.6" x14ac:dyDescent="0.3">
      <c r="A7748" t="s">
        <v>7197</v>
      </c>
      <c r="B7748" s="1">
        <v>42653</v>
      </c>
      <c r="C7748" s="1">
        <v>42658</v>
      </c>
      <c r="D7748">
        <f t="shared" si="484"/>
        <v>2016</v>
      </c>
      <c r="E7748" t="str">
        <f t="shared" si="485"/>
        <v>Oct</v>
      </c>
      <c r="F7748" t="s">
        <v>37</v>
      </c>
      <c r="G7748" t="s">
        <v>975</v>
      </c>
      <c r="H7748" s="2" t="s">
        <v>22</v>
      </c>
      <c r="I7748" t="s">
        <v>78</v>
      </c>
      <c r="J7748" t="s">
        <v>79</v>
      </c>
      <c r="K7748">
        <v>32216</v>
      </c>
      <c r="L7748" t="s">
        <v>44</v>
      </c>
      <c r="M7748" t="s">
        <v>7196</v>
      </c>
      <c r="N7748" t="s">
        <v>128</v>
      </c>
      <c r="O7748" t="s">
        <v>6816</v>
      </c>
      <c r="P7748" s="4">
        <v>1801.6320000000001</v>
      </c>
      <c r="Q7748" s="4">
        <f>P7748-500</f>
        <v>1301.6320000000001</v>
      </c>
      <c r="R7748" s="4">
        <f t="shared" si="486"/>
        <v>500</v>
      </c>
      <c r="S7748" s="4">
        <f t="shared" si="487"/>
        <v>75</v>
      </c>
    </row>
    <row r="7749" spans="1:19" x14ac:dyDescent="0.3">
      <c r="A7749" t="s">
        <v>1563</v>
      </c>
      <c r="B7749" s="1">
        <v>43067</v>
      </c>
      <c r="C7749" s="1">
        <v>43070</v>
      </c>
      <c r="D7749">
        <f t="shared" si="484"/>
        <v>2017</v>
      </c>
      <c r="E7749" t="str">
        <f t="shared" si="485"/>
        <v>Nov</v>
      </c>
      <c r="F7749" t="s">
        <v>67</v>
      </c>
      <c r="G7749" t="s">
        <v>1564</v>
      </c>
      <c r="H7749" t="s">
        <v>22</v>
      </c>
      <c r="I7749" t="s">
        <v>1565</v>
      </c>
      <c r="J7749" t="s">
        <v>183</v>
      </c>
      <c r="K7749">
        <v>30062</v>
      </c>
      <c r="L7749" t="s">
        <v>44</v>
      </c>
      <c r="M7749" t="s">
        <v>7196</v>
      </c>
      <c r="N7749" t="s">
        <v>110</v>
      </c>
      <c r="O7749" t="s">
        <v>6816</v>
      </c>
      <c r="P7749" s="4">
        <v>1126.02</v>
      </c>
      <c r="Q7749" s="4">
        <v>1126.02</v>
      </c>
      <c r="R7749" s="4">
        <f t="shared" si="486"/>
        <v>0</v>
      </c>
      <c r="S7749" s="4">
        <f t="shared" si="487"/>
        <v>0</v>
      </c>
    </row>
    <row r="7750" spans="1:19" x14ac:dyDescent="0.3">
      <c r="A7750" t="s">
        <v>7198</v>
      </c>
      <c r="B7750" s="1">
        <v>42227</v>
      </c>
      <c r="C7750" s="1">
        <v>42232</v>
      </c>
      <c r="D7750">
        <f t="shared" si="484"/>
        <v>2015</v>
      </c>
      <c r="E7750" t="str">
        <f t="shared" si="485"/>
        <v>Aug</v>
      </c>
      <c r="F7750" t="s">
        <v>37</v>
      </c>
      <c r="G7750" t="s">
        <v>583</v>
      </c>
      <c r="H7750" t="s">
        <v>51</v>
      </c>
      <c r="I7750" t="s">
        <v>61</v>
      </c>
      <c r="J7750" t="s">
        <v>62</v>
      </c>
      <c r="K7750">
        <v>10035</v>
      </c>
      <c r="L7750" t="s">
        <v>54</v>
      </c>
      <c r="M7750" t="s">
        <v>7196</v>
      </c>
      <c r="N7750" t="s">
        <v>128</v>
      </c>
      <c r="O7750" t="s">
        <v>6816</v>
      </c>
      <c r="P7750" s="4">
        <v>375.34</v>
      </c>
      <c r="Q7750" s="4">
        <f>P7750-150</f>
        <v>225.33999999999997</v>
      </c>
      <c r="R7750" s="4">
        <f t="shared" si="486"/>
        <v>150</v>
      </c>
      <c r="S7750" s="4">
        <f t="shared" si="487"/>
        <v>22.5</v>
      </c>
    </row>
    <row r="7751" spans="1:19" x14ac:dyDescent="0.3">
      <c r="A7751" t="s">
        <v>3193</v>
      </c>
      <c r="B7751" s="1">
        <v>42276</v>
      </c>
      <c r="C7751" s="1">
        <v>42280</v>
      </c>
      <c r="D7751">
        <f t="shared" si="484"/>
        <v>2015</v>
      </c>
      <c r="E7751" t="str">
        <f t="shared" si="485"/>
        <v>Sep</v>
      </c>
      <c r="F7751" t="s">
        <v>37</v>
      </c>
      <c r="G7751" t="s">
        <v>1656</v>
      </c>
      <c r="H7751" t="s">
        <v>51</v>
      </c>
      <c r="I7751" t="s">
        <v>100</v>
      </c>
      <c r="J7751" t="s">
        <v>101</v>
      </c>
      <c r="K7751">
        <v>19134</v>
      </c>
      <c r="L7751" t="s">
        <v>54</v>
      </c>
      <c r="M7751" t="s">
        <v>7196</v>
      </c>
      <c r="N7751" t="s">
        <v>128</v>
      </c>
      <c r="O7751" t="s">
        <v>6816</v>
      </c>
      <c r="P7751" s="4">
        <v>1801.6320000000001</v>
      </c>
      <c r="Q7751" s="4">
        <f>P7751-500</f>
        <v>1301.6320000000001</v>
      </c>
      <c r="R7751" s="4">
        <f t="shared" si="486"/>
        <v>500</v>
      </c>
      <c r="S7751" s="4">
        <f t="shared" si="487"/>
        <v>75</v>
      </c>
    </row>
    <row r="7752" spans="1:19" x14ac:dyDescent="0.3">
      <c r="A7752" t="s">
        <v>7199</v>
      </c>
      <c r="B7752" s="1">
        <v>43327</v>
      </c>
      <c r="C7752" s="1">
        <v>43330</v>
      </c>
      <c r="D7752">
        <f t="shared" si="484"/>
        <v>2018</v>
      </c>
      <c r="E7752" t="str">
        <f t="shared" si="485"/>
        <v>Aug</v>
      </c>
      <c r="F7752" t="s">
        <v>67</v>
      </c>
      <c r="G7752" t="s">
        <v>547</v>
      </c>
      <c r="H7752" t="s">
        <v>51</v>
      </c>
      <c r="I7752" t="s">
        <v>100</v>
      </c>
      <c r="J7752" t="s">
        <v>101</v>
      </c>
      <c r="K7752">
        <v>19120</v>
      </c>
      <c r="L7752" t="s">
        <v>54</v>
      </c>
      <c r="M7752" t="s">
        <v>7196</v>
      </c>
      <c r="N7752" t="s">
        <v>128</v>
      </c>
      <c r="O7752" t="s">
        <v>6816</v>
      </c>
      <c r="P7752" s="4">
        <v>1801.6320000000001</v>
      </c>
      <c r="Q7752" s="4">
        <f>P7752-500</f>
        <v>1301.6320000000001</v>
      </c>
      <c r="R7752" s="4">
        <f t="shared" si="486"/>
        <v>500</v>
      </c>
      <c r="S7752" s="4">
        <f t="shared" si="487"/>
        <v>75</v>
      </c>
    </row>
    <row r="7753" spans="1:19" x14ac:dyDescent="0.3">
      <c r="A7753" t="s">
        <v>7200</v>
      </c>
      <c r="B7753" s="1">
        <v>43455</v>
      </c>
      <c r="C7753" s="1">
        <v>43461</v>
      </c>
      <c r="D7753">
        <f t="shared" si="484"/>
        <v>2018</v>
      </c>
      <c r="E7753" t="str">
        <f t="shared" si="485"/>
        <v>Dec</v>
      </c>
      <c r="F7753" t="s">
        <v>37</v>
      </c>
      <c r="G7753" t="s">
        <v>3144</v>
      </c>
      <c r="H7753" t="s">
        <v>51</v>
      </c>
      <c r="I7753" t="s">
        <v>42</v>
      </c>
      <c r="J7753" t="s">
        <v>653</v>
      </c>
      <c r="K7753">
        <v>47905</v>
      </c>
      <c r="L7753" t="s">
        <v>25</v>
      </c>
      <c r="M7753" t="s">
        <v>7196</v>
      </c>
      <c r="N7753" t="s">
        <v>128</v>
      </c>
      <c r="O7753" t="s">
        <v>6816</v>
      </c>
      <c r="P7753" s="4">
        <v>375.34</v>
      </c>
      <c r="Q7753" s="4">
        <f>P7753-150</f>
        <v>225.33999999999997</v>
      </c>
      <c r="R7753" s="4">
        <f t="shared" si="486"/>
        <v>150</v>
      </c>
      <c r="S7753" s="4">
        <f t="shared" si="487"/>
        <v>22.5</v>
      </c>
    </row>
    <row r="7754" spans="1:19" ht="15.6" x14ac:dyDescent="0.3">
      <c r="A7754" t="s">
        <v>7201</v>
      </c>
      <c r="B7754" s="1">
        <v>43460</v>
      </c>
      <c r="C7754" s="1">
        <v>43460</v>
      </c>
      <c r="D7754">
        <f t="shared" si="484"/>
        <v>2018</v>
      </c>
      <c r="E7754" t="str">
        <f t="shared" si="485"/>
        <v>Dec</v>
      </c>
      <c r="F7754" t="s">
        <v>30</v>
      </c>
      <c r="G7754" t="s">
        <v>2334</v>
      </c>
      <c r="H7754" s="2" t="s">
        <v>22</v>
      </c>
      <c r="I7754" t="s">
        <v>2237</v>
      </c>
      <c r="J7754" t="s">
        <v>1699</v>
      </c>
      <c r="K7754">
        <v>68025</v>
      </c>
      <c r="L7754" t="s">
        <v>25</v>
      </c>
      <c r="M7754" t="s">
        <v>7196</v>
      </c>
      <c r="N7754" t="s">
        <v>128</v>
      </c>
      <c r="O7754" t="s">
        <v>6816</v>
      </c>
      <c r="P7754" s="4">
        <v>750.68</v>
      </c>
      <c r="Q7754" s="4">
        <v>750.68</v>
      </c>
      <c r="R7754" s="4">
        <f t="shared" si="486"/>
        <v>0</v>
      </c>
      <c r="S7754" s="4">
        <f t="shared" si="487"/>
        <v>0</v>
      </c>
    </row>
    <row r="7755" spans="1:19" ht="15.6" x14ac:dyDescent="0.3">
      <c r="A7755" t="s">
        <v>3412</v>
      </c>
      <c r="B7755" s="1">
        <v>42365</v>
      </c>
      <c r="C7755" s="1">
        <v>42369</v>
      </c>
      <c r="D7755">
        <f t="shared" si="484"/>
        <v>2015</v>
      </c>
      <c r="E7755" t="str">
        <f t="shared" si="485"/>
        <v>Dec</v>
      </c>
      <c r="F7755" t="s">
        <v>37</v>
      </c>
      <c r="G7755" t="s">
        <v>1683</v>
      </c>
      <c r="H7755" s="2" t="s">
        <v>22</v>
      </c>
      <c r="I7755" t="s">
        <v>1808</v>
      </c>
      <c r="J7755" t="s">
        <v>33</v>
      </c>
      <c r="K7755">
        <v>92553</v>
      </c>
      <c r="L7755" t="s">
        <v>34</v>
      </c>
      <c r="M7755" t="s">
        <v>7202</v>
      </c>
      <c r="N7755" t="s">
        <v>128</v>
      </c>
      <c r="O7755" t="s">
        <v>6816</v>
      </c>
      <c r="P7755" s="4">
        <v>51.45</v>
      </c>
      <c r="Q7755" s="4">
        <v>51.45</v>
      </c>
      <c r="R7755" s="4">
        <f t="shared" si="486"/>
        <v>0</v>
      </c>
      <c r="S7755" s="4">
        <f t="shared" si="487"/>
        <v>0</v>
      </c>
    </row>
    <row r="7756" spans="1:19" x14ac:dyDescent="0.3">
      <c r="A7756" t="s">
        <v>4104</v>
      </c>
      <c r="B7756" s="1">
        <v>43004</v>
      </c>
      <c r="C7756" s="1">
        <v>43004</v>
      </c>
      <c r="D7756">
        <f t="shared" si="484"/>
        <v>2017</v>
      </c>
      <c r="E7756" t="str">
        <f t="shared" si="485"/>
        <v>Sep</v>
      </c>
      <c r="F7756" t="s">
        <v>30</v>
      </c>
      <c r="G7756" t="s">
        <v>1151</v>
      </c>
      <c r="H7756" t="s">
        <v>51</v>
      </c>
      <c r="I7756" t="s">
        <v>272</v>
      </c>
      <c r="J7756" t="s">
        <v>33</v>
      </c>
      <c r="K7756">
        <v>92374</v>
      </c>
      <c r="L7756" t="s">
        <v>34</v>
      </c>
      <c r="M7756" t="s">
        <v>7202</v>
      </c>
      <c r="N7756" t="s">
        <v>128</v>
      </c>
      <c r="O7756" t="s">
        <v>6816</v>
      </c>
      <c r="P7756" s="4">
        <v>51.45</v>
      </c>
      <c r="Q7756" s="4">
        <v>51.45</v>
      </c>
      <c r="R7756" s="4">
        <f t="shared" si="486"/>
        <v>0</v>
      </c>
      <c r="S7756" s="4">
        <f t="shared" si="487"/>
        <v>0</v>
      </c>
    </row>
    <row r="7757" spans="1:19" ht="15.6" x14ac:dyDescent="0.3">
      <c r="A7757" t="s">
        <v>6321</v>
      </c>
      <c r="B7757" s="1">
        <v>43122</v>
      </c>
      <c r="C7757" s="1">
        <v>43127</v>
      </c>
      <c r="D7757">
        <f t="shared" si="484"/>
        <v>2018</v>
      </c>
      <c r="E7757" t="str">
        <f t="shared" si="485"/>
        <v>Jan</v>
      </c>
      <c r="F7757" t="s">
        <v>37</v>
      </c>
      <c r="G7757" t="s">
        <v>665</v>
      </c>
      <c r="H7757" s="2" t="s">
        <v>22</v>
      </c>
      <c r="I7757" t="s">
        <v>4834</v>
      </c>
      <c r="J7757" t="s">
        <v>1962</v>
      </c>
      <c r="K7757">
        <v>59405</v>
      </c>
      <c r="L7757" t="s">
        <v>34</v>
      </c>
      <c r="M7757" t="s">
        <v>7202</v>
      </c>
      <c r="N7757" t="s">
        <v>128</v>
      </c>
      <c r="O7757" t="s">
        <v>6816</v>
      </c>
      <c r="P7757" s="4">
        <v>51.45</v>
      </c>
      <c r="Q7757" s="4">
        <v>51.45</v>
      </c>
      <c r="R7757" s="4">
        <f t="shared" si="486"/>
        <v>0</v>
      </c>
      <c r="S7757" s="4">
        <f t="shared" si="487"/>
        <v>0</v>
      </c>
    </row>
    <row r="7758" spans="1:19" x14ac:dyDescent="0.3">
      <c r="A7758" t="s">
        <v>7203</v>
      </c>
      <c r="B7758" s="1">
        <v>42513</v>
      </c>
      <c r="C7758" s="1">
        <v>42517</v>
      </c>
      <c r="D7758">
        <f t="shared" si="484"/>
        <v>2016</v>
      </c>
      <c r="E7758" t="str">
        <f t="shared" si="485"/>
        <v>May</v>
      </c>
      <c r="F7758" t="s">
        <v>37</v>
      </c>
      <c r="G7758" t="s">
        <v>3616</v>
      </c>
      <c r="H7758" t="s">
        <v>51</v>
      </c>
      <c r="I7758" t="s">
        <v>2019</v>
      </c>
      <c r="J7758" t="s">
        <v>58</v>
      </c>
      <c r="K7758">
        <v>2895</v>
      </c>
      <c r="L7758" t="s">
        <v>54</v>
      </c>
      <c r="M7758" t="s">
        <v>7202</v>
      </c>
      <c r="N7758" t="s">
        <v>128</v>
      </c>
      <c r="O7758" t="s">
        <v>6816</v>
      </c>
      <c r="P7758" s="4">
        <v>51.45</v>
      </c>
      <c r="Q7758" s="4">
        <v>51.45</v>
      </c>
      <c r="R7758" s="4">
        <f t="shared" si="486"/>
        <v>0</v>
      </c>
      <c r="S7758" s="4">
        <f t="shared" si="487"/>
        <v>0</v>
      </c>
    </row>
    <row r="7759" spans="1:19" x14ac:dyDescent="0.3">
      <c r="A7759" t="s">
        <v>5129</v>
      </c>
      <c r="B7759" s="1">
        <v>43058</v>
      </c>
      <c r="C7759" s="1">
        <v>43063</v>
      </c>
      <c r="D7759">
        <f t="shared" si="484"/>
        <v>2017</v>
      </c>
      <c r="E7759" t="str">
        <f t="shared" si="485"/>
        <v>Nov</v>
      </c>
      <c r="F7759" t="s">
        <v>37</v>
      </c>
      <c r="G7759" t="s">
        <v>988</v>
      </c>
      <c r="H7759" t="s">
        <v>51</v>
      </c>
      <c r="I7759" t="s">
        <v>61</v>
      </c>
      <c r="J7759" t="s">
        <v>62</v>
      </c>
      <c r="K7759">
        <v>10024</v>
      </c>
      <c r="L7759" t="s">
        <v>54</v>
      </c>
      <c r="M7759" t="s">
        <v>7202</v>
      </c>
      <c r="N7759" t="s">
        <v>128</v>
      </c>
      <c r="O7759" t="s">
        <v>6816</v>
      </c>
      <c r="P7759" s="4">
        <v>68.599999999999994</v>
      </c>
      <c r="Q7759" s="4">
        <v>68.599999999999994</v>
      </c>
      <c r="R7759" s="4">
        <f t="shared" si="486"/>
        <v>0</v>
      </c>
      <c r="S7759" s="4">
        <f t="shared" si="487"/>
        <v>0</v>
      </c>
    </row>
    <row r="7760" spans="1:19" ht="15.6" x14ac:dyDescent="0.3">
      <c r="A7760" t="s">
        <v>2456</v>
      </c>
      <c r="B7760" s="1">
        <v>43083</v>
      </c>
      <c r="C7760" s="1">
        <v>43088</v>
      </c>
      <c r="D7760">
        <f t="shared" si="484"/>
        <v>2017</v>
      </c>
      <c r="E7760" t="str">
        <f t="shared" si="485"/>
        <v>Dec</v>
      </c>
      <c r="F7760" t="s">
        <v>37</v>
      </c>
      <c r="G7760" t="s">
        <v>985</v>
      </c>
      <c r="H7760" s="2" t="s">
        <v>22</v>
      </c>
      <c r="I7760" t="s">
        <v>61</v>
      </c>
      <c r="J7760" t="s">
        <v>62</v>
      </c>
      <c r="K7760">
        <v>10011</v>
      </c>
      <c r="L7760" t="s">
        <v>54</v>
      </c>
      <c r="M7760" t="s">
        <v>7202</v>
      </c>
      <c r="N7760" t="s">
        <v>110</v>
      </c>
      <c r="O7760" t="s">
        <v>6816</v>
      </c>
      <c r="P7760" s="4">
        <v>17.149999999999999</v>
      </c>
      <c r="Q7760" s="4">
        <v>18</v>
      </c>
      <c r="R7760" s="4">
        <f t="shared" si="486"/>
        <v>-0.85000000000000142</v>
      </c>
      <c r="S7760" s="4">
        <f t="shared" si="487"/>
        <v>-0.1275000000000002</v>
      </c>
    </row>
    <row r="7761" spans="1:19" x14ac:dyDescent="0.3">
      <c r="A7761" t="s">
        <v>7204</v>
      </c>
      <c r="B7761" s="1">
        <v>43253</v>
      </c>
      <c r="C7761" s="1">
        <v>43257</v>
      </c>
      <c r="D7761">
        <f t="shared" si="484"/>
        <v>2018</v>
      </c>
      <c r="E7761" t="str">
        <f t="shared" si="485"/>
        <v>Jun</v>
      </c>
      <c r="F7761" t="s">
        <v>37</v>
      </c>
      <c r="G7761" t="s">
        <v>2204</v>
      </c>
      <c r="H7761" t="s">
        <v>22</v>
      </c>
      <c r="I7761" t="s">
        <v>2676</v>
      </c>
      <c r="J7761" t="s">
        <v>233</v>
      </c>
      <c r="K7761">
        <v>44052</v>
      </c>
      <c r="L7761" t="s">
        <v>54</v>
      </c>
      <c r="M7761" t="s">
        <v>7202</v>
      </c>
      <c r="N7761" t="s">
        <v>128</v>
      </c>
      <c r="O7761" t="s">
        <v>6816</v>
      </c>
      <c r="P7761" s="4">
        <v>27.44</v>
      </c>
      <c r="Q7761" s="4">
        <v>27.44</v>
      </c>
      <c r="R7761" s="4">
        <f t="shared" si="486"/>
        <v>0</v>
      </c>
      <c r="S7761" s="4">
        <f t="shared" si="487"/>
        <v>0</v>
      </c>
    </row>
    <row r="7762" spans="1:19" ht="15.6" x14ac:dyDescent="0.3">
      <c r="A7762" t="s">
        <v>1426</v>
      </c>
      <c r="B7762" s="1">
        <v>42553</v>
      </c>
      <c r="C7762" s="1">
        <v>42557</v>
      </c>
      <c r="D7762">
        <f t="shared" si="484"/>
        <v>2016</v>
      </c>
      <c r="E7762" t="str">
        <f t="shared" si="485"/>
        <v>Jul</v>
      </c>
      <c r="F7762" t="s">
        <v>37</v>
      </c>
      <c r="G7762" t="s">
        <v>1427</v>
      </c>
      <c r="H7762" s="2" t="s">
        <v>22</v>
      </c>
      <c r="I7762" t="s">
        <v>1428</v>
      </c>
      <c r="J7762" t="s">
        <v>24</v>
      </c>
      <c r="K7762">
        <v>60188</v>
      </c>
      <c r="L7762" t="s">
        <v>25</v>
      </c>
      <c r="M7762" t="s">
        <v>7202</v>
      </c>
      <c r="N7762" t="s">
        <v>128</v>
      </c>
      <c r="O7762" t="s">
        <v>6816</v>
      </c>
      <c r="P7762" s="4">
        <v>68.599999999999994</v>
      </c>
      <c r="Q7762" s="4">
        <v>68.599999999999994</v>
      </c>
      <c r="R7762" s="4">
        <f t="shared" si="486"/>
        <v>0</v>
      </c>
      <c r="S7762" s="4">
        <f t="shared" si="487"/>
        <v>0</v>
      </c>
    </row>
    <row r="7763" spans="1:19" x14ac:dyDescent="0.3">
      <c r="A7763" t="s">
        <v>4876</v>
      </c>
      <c r="B7763" s="1">
        <v>43341</v>
      </c>
      <c r="C7763" s="1">
        <v>43344</v>
      </c>
      <c r="D7763">
        <f t="shared" si="484"/>
        <v>2018</v>
      </c>
      <c r="E7763" t="str">
        <f t="shared" si="485"/>
        <v>Aug</v>
      </c>
      <c r="F7763" t="s">
        <v>20</v>
      </c>
      <c r="G7763" t="s">
        <v>190</v>
      </c>
      <c r="H7763" t="s">
        <v>22</v>
      </c>
      <c r="I7763" t="s">
        <v>2708</v>
      </c>
      <c r="J7763" t="s">
        <v>24</v>
      </c>
      <c r="K7763">
        <v>62301</v>
      </c>
      <c r="L7763" t="s">
        <v>25</v>
      </c>
      <c r="M7763" t="s">
        <v>7202</v>
      </c>
      <c r="N7763" t="s">
        <v>128</v>
      </c>
      <c r="O7763" t="s">
        <v>6816</v>
      </c>
      <c r="P7763" s="4">
        <v>27.44</v>
      </c>
      <c r="Q7763" s="4">
        <v>27.44</v>
      </c>
      <c r="R7763" s="4">
        <f t="shared" si="486"/>
        <v>0</v>
      </c>
      <c r="S7763" s="4">
        <f t="shared" si="487"/>
        <v>0</v>
      </c>
    </row>
    <row r="7764" spans="1:19" ht="15.6" x14ac:dyDescent="0.3">
      <c r="A7764" t="s">
        <v>4637</v>
      </c>
      <c r="B7764" s="1">
        <v>43396</v>
      </c>
      <c r="C7764" s="1">
        <v>43401</v>
      </c>
      <c r="D7764">
        <f t="shared" si="484"/>
        <v>2018</v>
      </c>
      <c r="E7764" t="str">
        <f t="shared" si="485"/>
        <v>Oct</v>
      </c>
      <c r="F7764" t="s">
        <v>37</v>
      </c>
      <c r="G7764" t="s">
        <v>1690</v>
      </c>
      <c r="H7764" s="2" t="s">
        <v>22</v>
      </c>
      <c r="I7764" t="s">
        <v>1207</v>
      </c>
      <c r="J7764" t="s">
        <v>109</v>
      </c>
      <c r="K7764">
        <v>78745</v>
      </c>
      <c r="L7764" t="s">
        <v>25</v>
      </c>
      <c r="M7764" t="s">
        <v>7202</v>
      </c>
      <c r="N7764" t="s">
        <v>128</v>
      </c>
      <c r="O7764" t="s">
        <v>6816</v>
      </c>
      <c r="P7764" s="4">
        <v>13.72</v>
      </c>
      <c r="Q7764" s="4">
        <v>13.72</v>
      </c>
      <c r="R7764" s="4">
        <f t="shared" si="486"/>
        <v>0</v>
      </c>
      <c r="S7764" s="4">
        <f t="shared" si="487"/>
        <v>0</v>
      </c>
    </row>
    <row r="7765" spans="1:19" ht="15.6" x14ac:dyDescent="0.3">
      <c r="A7765" t="s">
        <v>6065</v>
      </c>
      <c r="B7765" s="1">
        <v>42696</v>
      </c>
      <c r="C7765" s="1">
        <v>42699</v>
      </c>
      <c r="D7765">
        <f t="shared" si="484"/>
        <v>2016</v>
      </c>
      <c r="E7765" t="str">
        <f t="shared" si="485"/>
        <v>Nov</v>
      </c>
      <c r="F7765" t="s">
        <v>67</v>
      </c>
      <c r="G7765" t="s">
        <v>4416</v>
      </c>
      <c r="H7765" s="2" t="s">
        <v>22</v>
      </c>
      <c r="I7765" t="s">
        <v>47</v>
      </c>
      <c r="J7765" t="s">
        <v>33</v>
      </c>
      <c r="K7765">
        <v>90008</v>
      </c>
      <c r="L7765" t="s">
        <v>34</v>
      </c>
      <c r="M7765" t="s">
        <v>7205</v>
      </c>
      <c r="N7765" t="s">
        <v>128</v>
      </c>
      <c r="O7765" t="s">
        <v>6816</v>
      </c>
      <c r="P7765" s="4">
        <v>33.630000000000003</v>
      </c>
      <c r="Q7765" s="4">
        <v>33.630000000000003</v>
      </c>
      <c r="R7765" s="4">
        <f t="shared" si="486"/>
        <v>0</v>
      </c>
      <c r="S7765" s="4">
        <f t="shared" si="487"/>
        <v>0</v>
      </c>
    </row>
    <row r="7766" spans="1:19" ht="15.6" x14ac:dyDescent="0.3">
      <c r="A7766" t="s">
        <v>1199</v>
      </c>
      <c r="B7766" s="1">
        <v>42803</v>
      </c>
      <c r="C7766" s="1">
        <v>42806</v>
      </c>
      <c r="D7766">
        <f t="shared" si="484"/>
        <v>2017</v>
      </c>
      <c r="E7766" t="str">
        <f t="shared" si="485"/>
        <v>Mar</v>
      </c>
      <c r="F7766" t="s">
        <v>20</v>
      </c>
      <c r="G7766" t="s">
        <v>854</v>
      </c>
      <c r="H7766" s="2" t="s">
        <v>22</v>
      </c>
      <c r="I7766" t="s">
        <v>1200</v>
      </c>
      <c r="J7766" t="s">
        <v>314</v>
      </c>
      <c r="K7766">
        <v>1810</v>
      </c>
      <c r="L7766" t="s">
        <v>54</v>
      </c>
      <c r="M7766" t="s">
        <v>7205</v>
      </c>
      <c r="N7766" t="s">
        <v>128</v>
      </c>
      <c r="O7766" t="s">
        <v>6816</v>
      </c>
      <c r="P7766" s="4">
        <v>11.21</v>
      </c>
      <c r="Q7766" s="4">
        <v>18</v>
      </c>
      <c r="R7766" s="4">
        <f t="shared" si="486"/>
        <v>-6.7899999999999991</v>
      </c>
      <c r="S7766" s="4">
        <f t="shared" si="487"/>
        <v>-1.0184999999999997</v>
      </c>
    </row>
    <row r="7767" spans="1:19" ht="15.6" x14ac:dyDescent="0.3">
      <c r="A7767" t="s">
        <v>607</v>
      </c>
      <c r="B7767" s="1">
        <v>42930</v>
      </c>
      <c r="C7767" s="1">
        <v>42934</v>
      </c>
      <c r="D7767">
        <f t="shared" si="484"/>
        <v>2017</v>
      </c>
      <c r="E7767" t="str">
        <f t="shared" si="485"/>
        <v>Jul</v>
      </c>
      <c r="F7767" t="s">
        <v>67</v>
      </c>
      <c r="G7767" t="s">
        <v>608</v>
      </c>
      <c r="H7767" s="2" t="s">
        <v>22</v>
      </c>
      <c r="I7767" t="s">
        <v>61</v>
      </c>
      <c r="J7767" t="s">
        <v>62</v>
      </c>
      <c r="K7767">
        <v>10009</v>
      </c>
      <c r="L7767" t="s">
        <v>54</v>
      </c>
      <c r="M7767" t="s">
        <v>7205</v>
      </c>
      <c r="N7767" t="s">
        <v>128</v>
      </c>
      <c r="O7767" t="s">
        <v>6816</v>
      </c>
      <c r="P7767" s="4">
        <v>11.21</v>
      </c>
      <c r="Q7767" s="4">
        <v>18</v>
      </c>
      <c r="R7767" s="4">
        <f t="shared" si="486"/>
        <v>-6.7899999999999991</v>
      </c>
      <c r="S7767" s="4">
        <f t="shared" si="487"/>
        <v>-1.0184999999999997</v>
      </c>
    </row>
    <row r="7768" spans="1:19" ht="15.6" x14ac:dyDescent="0.3">
      <c r="A7768" t="s">
        <v>1278</v>
      </c>
      <c r="B7768" s="1">
        <v>43072</v>
      </c>
      <c r="C7768" s="1">
        <v>43075</v>
      </c>
      <c r="D7768">
        <f t="shared" si="484"/>
        <v>2017</v>
      </c>
      <c r="E7768" t="str">
        <f t="shared" si="485"/>
        <v>Dec</v>
      </c>
      <c r="F7768" t="s">
        <v>20</v>
      </c>
      <c r="G7768" t="s">
        <v>1279</v>
      </c>
      <c r="H7768" s="2" t="s">
        <v>22</v>
      </c>
      <c r="I7768" t="s">
        <v>1179</v>
      </c>
      <c r="J7768" t="s">
        <v>62</v>
      </c>
      <c r="K7768">
        <v>11572</v>
      </c>
      <c r="L7768" t="s">
        <v>54</v>
      </c>
      <c r="M7768" t="s">
        <v>7205</v>
      </c>
      <c r="N7768" t="s">
        <v>128</v>
      </c>
      <c r="O7768" t="s">
        <v>6816</v>
      </c>
      <c r="P7768" s="4">
        <v>33.630000000000003</v>
      </c>
      <c r="Q7768" s="4">
        <v>33.630000000000003</v>
      </c>
      <c r="R7768" s="4">
        <f t="shared" si="486"/>
        <v>0</v>
      </c>
      <c r="S7768" s="4">
        <f t="shared" si="487"/>
        <v>0</v>
      </c>
    </row>
    <row r="7769" spans="1:19" ht="15.6" x14ac:dyDescent="0.3">
      <c r="A7769" t="s">
        <v>7206</v>
      </c>
      <c r="B7769" s="1">
        <v>43417</v>
      </c>
      <c r="C7769" s="1">
        <v>43422</v>
      </c>
      <c r="D7769">
        <f t="shared" si="484"/>
        <v>2018</v>
      </c>
      <c r="E7769" t="str">
        <f t="shared" si="485"/>
        <v>Nov</v>
      </c>
      <c r="F7769" t="s">
        <v>37</v>
      </c>
      <c r="G7769" t="s">
        <v>2366</v>
      </c>
      <c r="H7769" s="2" t="s">
        <v>22</v>
      </c>
      <c r="I7769" t="s">
        <v>61</v>
      </c>
      <c r="J7769" t="s">
        <v>62</v>
      </c>
      <c r="K7769">
        <v>10009</v>
      </c>
      <c r="L7769" t="s">
        <v>54</v>
      </c>
      <c r="M7769" t="s">
        <v>7205</v>
      </c>
      <c r="N7769" t="s">
        <v>128</v>
      </c>
      <c r="O7769" t="s">
        <v>6816</v>
      </c>
      <c r="P7769" s="4">
        <v>11.21</v>
      </c>
      <c r="Q7769" s="4">
        <v>18</v>
      </c>
      <c r="R7769" s="4">
        <f t="shared" si="486"/>
        <v>-6.7899999999999991</v>
      </c>
      <c r="S7769" s="4">
        <f t="shared" si="487"/>
        <v>-1.0184999999999997</v>
      </c>
    </row>
    <row r="7770" spans="1:19" x14ac:dyDescent="0.3">
      <c r="A7770" t="s">
        <v>3015</v>
      </c>
      <c r="B7770" s="1">
        <v>42114</v>
      </c>
      <c r="C7770" s="1">
        <v>42116</v>
      </c>
      <c r="D7770">
        <f t="shared" si="484"/>
        <v>2015</v>
      </c>
      <c r="E7770" t="str">
        <f t="shared" si="485"/>
        <v>Apr</v>
      </c>
      <c r="F7770" t="s">
        <v>67</v>
      </c>
      <c r="G7770" t="s">
        <v>85</v>
      </c>
      <c r="H7770" t="s">
        <v>22</v>
      </c>
      <c r="I7770" t="s">
        <v>113</v>
      </c>
      <c r="J7770" t="s">
        <v>109</v>
      </c>
      <c r="K7770">
        <v>77070</v>
      </c>
      <c r="L7770" t="s">
        <v>25</v>
      </c>
      <c r="M7770" t="s">
        <v>7205</v>
      </c>
      <c r="N7770" t="s">
        <v>128</v>
      </c>
      <c r="O7770" t="s">
        <v>6816</v>
      </c>
      <c r="P7770" s="4">
        <v>44.84</v>
      </c>
      <c r="Q7770" s="4">
        <v>44.84</v>
      </c>
      <c r="R7770" s="4">
        <f t="shared" si="486"/>
        <v>0</v>
      </c>
      <c r="S7770" s="4">
        <f t="shared" si="487"/>
        <v>0</v>
      </c>
    </row>
    <row r="7771" spans="1:19" ht="15.6" x14ac:dyDescent="0.3">
      <c r="A7771" t="s">
        <v>2336</v>
      </c>
      <c r="B7771" s="1">
        <v>42536</v>
      </c>
      <c r="C7771" s="1">
        <v>42541</v>
      </c>
      <c r="D7771">
        <f t="shared" si="484"/>
        <v>2016</v>
      </c>
      <c r="E7771" t="str">
        <f t="shared" si="485"/>
        <v>Jun</v>
      </c>
      <c r="F7771" t="s">
        <v>37</v>
      </c>
      <c r="G7771" t="s">
        <v>288</v>
      </c>
      <c r="H7771" s="2" t="s">
        <v>22</v>
      </c>
      <c r="I7771" t="s">
        <v>1535</v>
      </c>
      <c r="J7771" t="s">
        <v>178</v>
      </c>
      <c r="K7771">
        <v>85234</v>
      </c>
      <c r="L7771" t="s">
        <v>34</v>
      </c>
      <c r="M7771" t="s">
        <v>7207</v>
      </c>
      <c r="N7771" t="s">
        <v>128</v>
      </c>
      <c r="O7771" t="s">
        <v>6816</v>
      </c>
      <c r="P7771" s="4">
        <v>82.367999999999995</v>
      </c>
      <c r="Q7771" s="4">
        <v>100</v>
      </c>
      <c r="R7771" s="4">
        <f t="shared" si="486"/>
        <v>-17.632000000000005</v>
      </c>
      <c r="S7771" s="4">
        <f t="shared" si="487"/>
        <v>-2.6448000000000005</v>
      </c>
    </row>
    <row r="7772" spans="1:19" ht="15.6" x14ac:dyDescent="0.3">
      <c r="A7772" t="s">
        <v>2301</v>
      </c>
      <c r="B7772" s="1">
        <v>42710</v>
      </c>
      <c r="C7772" s="1">
        <v>42715</v>
      </c>
      <c r="D7772">
        <f t="shared" si="484"/>
        <v>2016</v>
      </c>
      <c r="E7772" t="str">
        <f t="shared" si="485"/>
        <v>Dec</v>
      </c>
      <c r="F7772" t="s">
        <v>37</v>
      </c>
      <c r="G7772" t="s">
        <v>2302</v>
      </c>
      <c r="H7772" s="2" t="s">
        <v>22</v>
      </c>
      <c r="I7772" t="s">
        <v>955</v>
      </c>
      <c r="J7772" t="s">
        <v>178</v>
      </c>
      <c r="K7772">
        <v>85705</v>
      </c>
      <c r="L7772" t="s">
        <v>34</v>
      </c>
      <c r="M7772" t="s">
        <v>7207</v>
      </c>
      <c r="N7772" t="s">
        <v>128</v>
      </c>
      <c r="O7772" t="s">
        <v>6816</v>
      </c>
      <c r="P7772" s="4">
        <v>247.10400000000001</v>
      </c>
      <c r="Q7772" s="4">
        <v>100</v>
      </c>
      <c r="R7772" s="4">
        <f t="shared" si="486"/>
        <v>147.10400000000001</v>
      </c>
      <c r="S7772" s="4">
        <f t="shared" si="487"/>
        <v>22.0656</v>
      </c>
    </row>
    <row r="7773" spans="1:19" x14ac:dyDescent="0.3">
      <c r="A7773" t="s">
        <v>7208</v>
      </c>
      <c r="B7773" s="1">
        <v>43029</v>
      </c>
      <c r="C7773" s="1">
        <v>43033</v>
      </c>
      <c r="D7773">
        <f t="shared" si="484"/>
        <v>2017</v>
      </c>
      <c r="E7773" t="str">
        <f t="shared" si="485"/>
        <v>Oct</v>
      </c>
      <c r="F7773" t="s">
        <v>37</v>
      </c>
      <c r="G7773" t="s">
        <v>130</v>
      </c>
      <c r="H7773" t="s">
        <v>51</v>
      </c>
      <c r="I7773" t="s">
        <v>39</v>
      </c>
      <c r="J7773" t="s">
        <v>33</v>
      </c>
      <c r="K7773">
        <v>92037</v>
      </c>
      <c r="L7773" t="s">
        <v>34</v>
      </c>
      <c r="M7773" t="s">
        <v>7207</v>
      </c>
      <c r="N7773" t="s">
        <v>128</v>
      </c>
      <c r="O7773" t="s">
        <v>6816</v>
      </c>
      <c r="P7773" s="4">
        <v>154.44</v>
      </c>
      <c r="Q7773" s="4">
        <v>154.44</v>
      </c>
      <c r="R7773" s="4">
        <f t="shared" si="486"/>
        <v>0</v>
      </c>
      <c r="S7773" s="4">
        <f t="shared" si="487"/>
        <v>0</v>
      </c>
    </row>
    <row r="7774" spans="1:19" x14ac:dyDescent="0.3">
      <c r="A7774" t="s">
        <v>129</v>
      </c>
      <c r="B7774" s="1">
        <v>43206</v>
      </c>
      <c r="C7774" s="1">
        <v>43210</v>
      </c>
      <c r="D7774">
        <f t="shared" si="484"/>
        <v>2018</v>
      </c>
      <c r="E7774" t="str">
        <f t="shared" si="485"/>
        <v>Apr</v>
      </c>
      <c r="F7774" t="s">
        <v>37</v>
      </c>
      <c r="G7774" t="s">
        <v>130</v>
      </c>
      <c r="H7774" t="s">
        <v>51</v>
      </c>
      <c r="I7774" t="s">
        <v>131</v>
      </c>
      <c r="J7774" t="s">
        <v>33</v>
      </c>
      <c r="K7774">
        <v>95123</v>
      </c>
      <c r="L7774" t="s">
        <v>34</v>
      </c>
      <c r="M7774" t="s">
        <v>7207</v>
      </c>
      <c r="N7774" t="s">
        <v>128</v>
      </c>
      <c r="O7774" t="s">
        <v>6816</v>
      </c>
      <c r="P7774" s="4">
        <v>205.92</v>
      </c>
      <c r="Q7774" s="4">
        <v>205.92</v>
      </c>
      <c r="R7774" s="4">
        <f t="shared" si="486"/>
        <v>0</v>
      </c>
      <c r="S7774" s="4">
        <f t="shared" si="487"/>
        <v>0</v>
      </c>
    </row>
    <row r="7775" spans="1:19" x14ac:dyDescent="0.3">
      <c r="A7775" t="s">
        <v>149</v>
      </c>
      <c r="B7775" s="1">
        <v>43262</v>
      </c>
      <c r="C7775" s="1">
        <v>43264</v>
      </c>
      <c r="D7775">
        <f t="shared" si="484"/>
        <v>2018</v>
      </c>
      <c r="E7775" t="str">
        <f t="shared" si="485"/>
        <v>Jun</v>
      </c>
      <c r="F7775" t="s">
        <v>67</v>
      </c>
      <c r="G7775" t="s">
        <v>150</v>
      </c>
      <c r="H7775" t="s">
        <v>105</v>
      </c>
      <c r="I7775" t="s">
        <v>69</v>
      </c>
      <c r="J7775" t="s">
        <v>70</v>
      </c>
      <c r="K7775">
        <v>98103</v>
      </c>
      <c r="L7775" t="s">
        <v>34</v>
      </c>
      <c r="M7775" t="s">
        <v>7207</v>
      </c>
      <c r="N7775" t="s">
        <v>128</v>
      </c>
      <c r="O7775" t="s">
        <v>6816</v>
      </c>
      <c r="P7775" s="4">
        <v>102.96</v>
      </c>
      <c r="Q7775" s="4">
        <v>102.96</v>
      </c>
      <c r="R7775" s="4">
        <f t="shared" si="486"/>
        <v>0</v>
      </c>
      <c r="S7775" s="4">
        <f t="shared" si="487"/>
        <v>0</v>
      </c>
    </row>
    <row r="7776" spans="1:19" x14ac:dyDescent="0.3">
      <c r="A7776" t="s">
        <v>514</v>
      </c>
      <c r="B7776" s="1">
        <v>42771</v>
      </c>
      <c r="C7776" s="1">
        <v>42771</v>
      </c>
      <c r="D7776">
        <f t="shared" si="484"/>
        <v>2017</v>
      </c>
      <c r="E7776" t="str">
        <f t="shared" si="485"/>
        <v>Feb</v>
      </c>
      <c r="F7776" t="s">
        <v>30</v>
      </c>
      <c r="G7776" t="s">
        <v>354</v>
      </c>
      <c r="H7776" t="s">
        <v>51</v>
      </c>
      <c r="I7776" t="s">
        <v>515</v>
      </c>
      <c r="J7776" t="s">
        <v>183</v>
      </c>
      <c r="K7776">
        <v>30080</v>
      </c>
      <c r="L7776" t="s">
        <v>44</v>
      </c>
      <c r="M7776" t="s">
        <v>7207</v>
      </c>
      <c r="N7776" t="s">
        <v>128</v>
      </c>
      <c r="O7776" t="s">
        <v>6816</v>
      </c>
      <c r="P7776" s="4">
        <v>154.44</v>
      </c>
      <c r="Q7776" s="4">
        <v>154.44</v>
      </c>
      <c r="R7776" s="4">
        <f t="shared" si="486"/>
        <v>0</v>
      </c>
      <c r="S7776" s="4">
        <f t="shared" si="487"/>
        <v>0</v>
      </c>
    </row>
    <row r="7777" spans="1:19" x14ac:dyDescent="0.3">
      <c r="A7777" t="s">
        <v>7209</v>
      </c>
      <c r="B7777" s="1">
        <v>42867</v>
      </c>
      <c r="C7777" s="1">
        <v>42872</v>
      </c>
      <c r="D7777">
        <f t="shared" si="484"/>
        <v>2017</v>
      </c>
      <c r="E7777" t="str">
        <f t="shared" si="485"/>
        <v>May</v>
      </c>
      <c r="F7777" t="s">
        <v>37</v>
      </c>
      <c r="G7777" t="s">
        <v>1238</v>
      </c>
      <c r="H7777" t="s">
        <v>51</v>
      </c>
      <c r="I7777" t="s">
        <v>100</v>
      </c>
      <c r="J7777" t="s">
        <v>101</v>
      </c>
      <c r="K7777">
        <v>19140</v>
      </c>
      <c r="L7777" t="s">
        <v>54</v>
      </c>
      <c r="M7777" t="s">
        <v>7207</v>
      </c>
      <c r="N7777" t="s">
        <v>128</v>
      </c>
      <c r="O7777" t="s">
        <v>6816</v>
      </c>
      <c r="P7777" s="4">
        <v>82.367999999999995</v>
      </c>
      <c r="Q7777" s="4">
        <v>82.367999999999995</v>
      </c>
      <c r="R7777" s="4">
        <f t="shared" si="486"/>
        <v>0</v>
      </c>
      <c r="S7777" s="4">
        <f t="shared" si="487"/>
        <v>0</v>
      </c>
    </row>
    <row r="7778" spans="1:19" ht="15.6" x14ac:dyDescent="0.3">
      <c r="A7778" t="s">
        <v>7210</v>
      </c>
      <c r="B7778" s="1">
        <v>42211</v>
      </c>
      <c r="C7778" s="1">
        <v>42215</v>
      </c>
      <c r="D7778">
        <f t="shared" si="484"/>
        <v>2015</v>
      </c>
      <c r="E7778" t="str">
        <f t="shared" si="485"/>
        <v>Jul</v>
      </c>
      <c r="F7778" t="s">
        <v>67</v>
      </c>
      <c r="G7778" t="s">
        <v>312</v>
      </c>
      <c r="H7778" s="2" t="s">
        <v>22</v>
      </c>
      <c r="I7778" t="s">
        <v>23</v>
      </c>
      <c r="J7778" t="s">
        <v>24</v>
      </c>
      <c r="K7778">
        <v>60623</v>
      </c>
      <c r="L7778" t="s">
        <v>25</v>
      </c>
      <c r="M7778" t="s">
        <v>7207</v>
      </c>
      <c r="N7778" t="s">
        <v>128</v>
      </c>
      <c r="O7778" t="s">
        <v>6816</v>
      </c>
      <c r="P7778" s="4">
        <v>123.55200000000001</v>
      </c>
      <c r="Q7778" s="4">
        <v>123.55200000000001</v>
      </c>
      <c r="R7778" s="4">
        <f t="shared" si="486"/>
        <v>0</v>
      </c>
      <c r="S7778" s="4">
        <f t="shared" si="487"/>
        <v>0</v>
      </c>
    </row>
    <row r="7779" spans="1:19" ht="15.6" x14ac:dyDescent="0.3">
      <c r="A7779" t="s">
        <v>2372</v>
      </c>
      <c r="B7779" s="1">
        <v>42702</v>
      </c>
      <c r="C7779" s="1">
        <v>42708</v>
      </c>
      <c r="D7779">
        <f t="shared" si="484"/>
        <v>2016</v>
      </c>
      <c r="E7779" t="str">
        <f t="shared" si="485"/>
        <v>Nov</v>
      </c>
      <c r="F7779" t="s">
        <v>37</v>
      </c>
      <c r="G7779" t="s">
        <v>334</v>
      </c>
      <c r="H7779" s="2" t="s">
        <v>22</v>
      </c>
      <c r="I7779" t="s">
        <v>23</v>
      </c>
      <c r="J7779" t="s">
        <v>24</v>
      </c>
      <c r="K7779">
        <v>60623</v>
      </c>
      <c r="L7779" t="s">
        <v>25</v>
      </c>
      <c r="M7779" t="s">
        <v>7207</v>
      </c>
      <c r="N7779" t="s">
        <v>128</v>
      </c>
      <c r="O7779" t="s">
        <v>6816</v>
      </c>
      <c r="P7779" s="4">
        <v>82.367999999999995</v>
      </c>
      <c r="Q7779" s="4">
        <v>82.367999999999995</v>
      </c>
      <c r="R7779" s="4">
        <f t="shared" si="486"/>
        <v>0</v>
      </c>
      <c r="S7779" s="4">
        <f t="shared" si="487"/>
        <v>0</v>
      </c>
    </row>
    <row r="7780" spans="1:19" ht="15.6" x14ac:dyDescent="0.3">
      <c r="A7780" t="s">
        <v>1555</v>
      </c>
      <c r="B7780" s="1">
        <v>43264</v>
      </c>
      <c r="C7780" s="1">
        <v>43267</v>
      </c>
      <c r="D7780">
        <f t="shared" si="484"/>
        <v>2018</v>
      </c>
      <c r="E7780" t="str">
        <f t="shared" si="485"/>
        <v>Jun</v>
      </c>
      <c r="F7780" t="s">
        <v>20</v>
      </c>
      <c r="G7780" t="s">
        <v>1556</v>
      </c>
      <c r="H7780" s="2" t="s">
        <v>22</v>
      </c>
      <c r="I7780" t="s">
        <v>23</v>
      </c>
      <c r="J7780" t="s">
        <v>24</v>
      </c>
      <c r="K7780">
        <v>60653</v>
      </c>
      <c r="L7780" t="s">
        <v>25</v>
      </c>
      <c r="M7780" t="s">
        <v>7207</v>
      </c>
      <c r="N7780" t="s">
        <v>128</v>
      </c>
      <c r="O7780" t="s">
        <v>6816</v>
      </c>
      <c r="P7780" s="4">
        <v>164.73599999999999</v>
      </c>
      <c r="Q7780" s="4">
        <v>164.73599999999999</v>
      </c>
      <c r="R7780" s="4">
        <f t="shared" si="486"/>
        <v>0</v>
      </c>
      <c r="S7780" s="4">
        <f t="shared" si="487"/>
        <v>0</v>
      </c>
    </row>
    <row r="7781" spans="1:19" ht="15.6" x14ac:dyDescent="0.3">
      <c r="A7781" t="s">
        <v>7211</v>
      </c>
      <c r="B7781" s="1">
        <v>43271</v>
      </c>
      <c r="C7781" s="1">
        <v>43274</v>
      </c>
      <c r="D7781">
        <f t="shared" si="484"/>
        <v>2018</v>
      </c>
      <c r="E7781" t="str">
        <f t="shared" si="485"/>
        <v>Jun</v>
      </c>
      <c r="F7781" t="s">
        <v>20</v>
      </c>
      <c r="G7781" t="s">
        <v>1966</v>
      </c>
      <c r="H7781" s="2" t="s">
        <v>22</v>
      </c>
      <c r="I7781" t="s">
        <v>136</v>
      </c>
      <c r="J7781" t="s">
        <v>79</v>
      </c>
      <c r="K7781">
        <v>33180</v>
      </c>
      <c r="L7781" t="s">
        <v>44</v>
      </c>
      <c r="M7781" t="s">
        <v>7212</v>
      </c>
      <c r="N7781" t="s">
        <v>128</v>
      </c>
      <c r="O7781" t="s">
        <v>6816</v>
      </c>
      <c r="P7781" s="4">
        <v>4.4640000000000004</v>
      </c>
      <c r="Q7781" s="4">
        <v>5</v>
      </c>
      <c r="R7781" s="4">
        <f t="shared" si="486"/>
        <v>-0.53599999999999959</v>
      </c>
      <c r="S7781" s="4">
        <f t="shared" si="487"/>
        <v>-8.039999999999993E-2</v>
      </c>
    </row>
    <row r="7782" spans="1:19" ht="15.6" x14ac:dyDescent="0.3">
      <c r="A7782" t="s">
        <v>5104</v>
      </c>
      <c r="B7782" s="1">
        <v>43273</v>
      </c>
      <c r="C7782" s="1">
        <v>43279</v>
      </c>
      <c r="D7782">
        <f t="shared" si="484"/>
        <v>2018</v>
      </c>
      <c r="E7782" t="str">
        <f t="shared" si="485"/>
        <v>Jun</v>
      </c>
      <c r="F7782" t="s">
        <v>37</v>
      </c>
      <c r="G7782" t="s">
        <v>2483</v>
      </c>
      <c r="H7782" s="2" t="s">
        <v>22</v>
      </c>
      <c r="I7782" t="s">
        <v>100</v>
      </c>
      <c r="J7782" t="s">
        <v>101</v>
      </c>
      <c r="K7782">
        <v>19140</v>
      </c>
      <c r="L7782" t="s">
        <v>54</v>
      </c>
      <c r="M7782" t="s">
        <v>7212</v>
      </c>
      <c r="N7782" t="s">
        <v>128</v>
      </c>
      <c r="O7782" t="s">
        <v>6816</v>
      </c>
      <c r="P7782" s="4">
        <v>8.9280000000000008</v>
      </c>
      <c r="Q7782" s="4">
        <v>18</v>
      </c>
      <c r="R7782" s="4">
        <f t="shared" si="486"/>
        <v>-9.0719999999999992</v>
      </c>
      <c r="S7782" s="4">
        <f t="shared" si="487"/>
        <v>-1.3607999999999998</v>
      </c>
    </row>
    <row r="7783" spans="1:19" ht="15.6" x14ac:dyDescent="0.3">
      <c r="A7783" t="s">
        <v>161</v>
      </c>
      <c r="B7783" s="1">
        <v>43288</v>
      </c>
      <c r="C7783" s="1">
        <v>43290</v>
      </c>
      <c r="D7783">
        <f t="shared" si="484"/>
        <v>2018</v>
      </c>
      <c r="E7783" t="str">
        <f t="shared" si="485"/>
        <v>Jul</v>
      </c>
      <c r="F7783" t="s">
        <v>20</v>
      </c>
      <c r="G7783" t="s">
        <v>162</v>
      </c>
      <c r="H7783" s="2" t="s">
        <v>22</v>
      </c>
      <c r="I7783" t="s">
        <v>100</v>
      </c>
      <c r="J7783" t="s">
        <v>101</v>
      </c>
      <c r="K7783">
        <v>19120</v>
      </c>
      <c r="L7783" t="s">
        <v>54</v>
      </c>
      <c r="M7783" t="s">
        <v>7212</v>
      </c>
      <c r="N7783" t="s">
        <v>128</v>
      </c>
      <c r="O7783" t="s">
        <v>6816</v>
      </c>
      <c r="P7783" s="4">
        <v>13.391999999999999</v>
      </c>
      <c r="Q7783" s="4">
        <v>13.391999999999999</v>
      </c>
      <c r="R7783" s="4">
        <f t="shared" si="486"/>
        <v>0</v>
      </c>
      <c r="S7783" s="4">
        <f t="shared" si="487"/>
        <v>0</v>
      </c>
    </row>
    <row r="7784" spans="1:19" ht="15.6" x14ac:dyDescent="0.3">
      <c r="A7784" t="s">
        <v>4997</v>
      </c>
      <c r="B7784" s="1">
        <v>43238</v>
      </c>
      <c r="C7784" s="1">
        <v>43243</v>
      </c>
      <c r="D7784">
        <f t="shared" si="484"/>
        <v>2018</v>
      </c>
      <c r="E7784" t="str">
        <f t="shared" si="485"/>
        <v>May</v>
      </c>
      <c r="F7784" t="s">
        <v>37</v>
      </c>
      <c r="G7784" t="s">
        <v>3893</v>
      </c>
      <c r="H7784" s="2" t="s">
        <v>22</v>
      </c>
      <c r="I7784" t="s">
        <v>681</v>
      </c>
      <c r="J7784" t="s">
        <v>109</v>
      </c>
      <c r="K7784">
        <v>78501</v>
      </c>
      <c r="L7784" t="s">
        <v>25</v>
      </c>
      <c r="M7784" t="s">
        <v>7212</v>
      </c>
      <c r="N7784" t="s">
        <v>128</v>
      </c>
      <c r="O7784" t="s">
        <v>6816</v>
      </c>
      <c r="P7784" s="4">
        <v>8.9280000000000008</v>
      </c>
      <c r="Q7784" s="4">
        <v>18</v>
      </c>
      <c r="R7784" s="4">
        <f t="shared" si="486"/>
        <v>-9.0719999999999992</v>
      </c>
      <c r="S7784" s="4">
        <f t="shared" si="487"/>
        <v>-1.3607999999999998</v>
      </c>
    </row>
    <row r="7785" spans="1:19" ht="15.6" x14ac:dyDescent="0.3">
      <c r="A7785" t="s">
        <v>7213</v>
      </c>
      <c r="B7785" s="1">
        <v>42360</v>
      </c>
      <c r="C7785" s="1">
        <v>42364</v>
      </c>
      <c r="D7785">
        <f t="shared" si="484"/>
        <v>2015</v>
      </c>
      <c r="E7785" t="str">
        <f t="shared" si="485"/>
        <v>Dec</v>
      </c>
      <c r="F7785" t="s">
        <v>37</v>
      </c>
      <c r="G7785" t="s">
        <v>1489</v>
      </c>
      <c r="H7785" s="2" t="s">
        <v>22</v>
      </c>
      <c r="I7785" t="s">
        <v>61</v>
      </c>
      <c r="J7785" t="s">
        <v>62</v>
      </c>
      <c r="K7785">
        <v>10024</v>
      </c>
      <c r="L7785" t="s">
        <v>54</v>
      </c>
      <c r="M7785" t="s">
        <v>7214</v>
      </c>
      <c r="N7785" t="s">
        <v>128</v>
      </c>
      <c r="O7785" t="s">
        <v>6816</v>
      </c>
      <c r="P7785" s="4">
        <v>216.4</v>
      </c>
      <c r="Q7785" s="4">
        <v>216.4</v>
      </c>
      <c r="R7785" s="4">
        <f t="shared" si="486"/>
        <v>0</v>
      </c>
      <c r="S7785" s="4">
        <f t="shared" si="487"/>
        <v>0</v>
      </c>
    </row>
    <row r="7786" spans="1:19" x14ac:dyDescent="0.3">
      <c r="A7786" t="s">
        <v>3189</v>
      </c>
      <c r="B7786" s="1">
        <v>43170</v>
      </c>
      <c r="C7786" s="1">
        <v>43175</v>
      </c>
      <c r="D7786">
        <f t="shared" si="484"/>
        <v>2018</v>
      </c>
      <c r="E7786" t="str">
        <f t="shared" si="485"/>
        <v>Mar</v>
      </c>
      <c r="F7786" t="s">
        <v>37</v>
      </c>
      <c r="G7786" t="s">
        <v>529</v>
      </c>
      <c r="H7786" t="s">
        <v>22</v>
      </c>
      <c r="I7786" t="s">
        <v>100</v>
      </c>
      <c r="J7786" t="s">
        <v>101</v>
      </c>
      <c r="K7786">
        <v>19140</v>
      </c>
      <c r="L7786" t="s">
        <v>54</v>
      </c>
      <c r="M7786" t="s">
        <v>7214</v>
      </c>
      <c r="N7786" t="s">
        <v>128</v>
      </c>
      <c r="O7786" t="s">
        <v>6816</v>
      </c>
      <c r="P7786" s="4">
        <v>43.28</v>
      </c>
      <c r="Q7786" s="4">
        <v>43.28</v>
      </c>
      <c r="R7786" s="4">
        <f t="shared" si="486"/>
        <v>0</v>
      </c>
      <c r="S7786" s="4">
        <f t="shared" si="487"/>
        <v>0</v>
      </c>
    </row>
    <row r="7787" spans="1:19" ht="15.6" x14ac:dyDescent="0.3">
      <c r="A7787" t="s">
        <v>7215</v>
      </c>
      <c r="B7787" s="1">
        <v>42347</v>
      </c>
      <c r="C7787" s="1">
        <v>42352</v>
      </c>
      <c r="D7787">
        <f t="shared" si="484"/>
        <v>2015</v>
      </c>
      <c r="E7787" t="str">
        <f t="shared" si="485"/>
        <v>Dec</v>
      </c>
      <c r="F7787" t="s">
        <v>37</v>
      </c>
      <c r="G7787" t="s">
        <v>87</v>
      </c>
      <c r="H7787" s="2" t="s">
        <v>22</v>
      </c>
      <c r="I7787" t="s">
        <v>177</v>
      </c>
      <c r="J7787" t="s">
        <v>178</v>
      </c>
      <c r="K7787">
        <v>85204</v>
      </c>
      <c r="L7787" t="s">
        <v>34</v>
      </c>
      <c r="M7787" t="s">
        <v>7216</v>
      </c>
      <c r="N7787" t="s">
        <v>128</v>
      </c>
      <c r="O7787" t="s">
        <v>6816</v>
      </c>
      <c r="P7787" s="4">
        <v>100.70399999999999</v>
      </c>
      <c r="Q7787" s="4">
        <v>100</v>
      </c>
      <c r="R7787" s="4">
        <f t="shared" si="486"/>
        <v>0.70399999999999352</v>
      </c>
      <c r="S7787" s="4">
        <f t="shared" si="487"/>
        <v>0.10559999999999903</v>
      </c>
    </row>
    <row r="7788" spans="1:19" ht="15.6" x14ac:dyDescent="0.3">
      <c r="A7788" t="s">
        <v>7217</v>
      </c>
      <c r="B7788" s="1">
        <v>43364</v>
      </c>
      <c r="C7788" s="1">
        <v>43366</v>
      </c>
      <c r="D7788">
        <f t="shared" si="484"/>
        <v>2018</v>
      </c>
      <c r="E7788" t="str">
        <f t="shared" si="485"/>
        <v>Sep</v>
      </c>
      <c r="F7788" t="s">
        <v>20</v>
      </c>
      <c r="G7788" t="s">
        <v>619</v>
      </c>
      <c r="H7788" s="2" t="s">
        <v>22</v>
      </c>
      <c r="I7788" t="s">
        <v>47</v>
      </c>
      <c r="J7788" t="s">
        <v>33</v>
      </c>
      <c r="K7788">
        <v>90045</v>
      </c>
      <c r="L7788" t="s">
        <v>34</v>
      </c>
      <c r="M7788" t="s">
        <v>7216</v>
      </c>
      <c r="N7788" t="s">
        <v>128</v>
      </c>
      <c r="O7788" t="s">
        <v>6816</v>
      </c>
      <c r="P7788" s="4">
        <v>15.51</v>
      </c>
      <c r="Q7788" s="4">
        <v>100</v>
      </c>
      <c r="R7788" s="4">
        <f t="shared" si="486"/>
        <v>-84.49</v>
      </c>
      <c r="S7788" s="4">
        <f t="shared" si="487"/>
        <v>-12.673499999999999</v>
      </c>
    </row>
    <row r="7789" spans="1:19" ht="15.6" x14ac:dyDescent="0.3">
      <c r="A7789" t="s">
        <v>1609</v>
      </c>
      <c r="B7789" s="1">
        <v>42361</v>
      </c>
      <c r="C7789" s="1">
        <v>42365</v>
      </c>
      <c r="D7789">
        <f t="shared" si="484"/>
        <v>2015</v>
      </c>
      <c r="E7789" t="str">
        <f t="shared" si="485"/>
        <v>Dec</v>
      </c>
      <c r="F7789" t="s">
        <v>67</v>
      </c>
      <c r="G7789" t="s">
        <v>513</v>
      </c>
      <c r="H7789" s="2" t="s">
        <v>22</v>
      </c>
      <c r="I7789" t="s">
        <v>1270</v>
      </c>
      <c r="J7789" t="s">
        <v>79</v>
      </c>
      <c r="K7789">
        <v>33614</v>
      </c>
      <c r="L7789" t="s">
        <v>44</v>
      </c>
      <c r="M7789" t="s">
        <v>7216</v>
      </c>
      <c r="N7789" t="s">
        <v>128</v>
      </c>
      <c r="O7789" t="s">
        <v>6816</v>
      </c>
      <c r="P7789" s="4">
        <v>83.92</v>
      </c>
      <c r="Q7789" s="4">
        <v>83.92</v>
      </c>
      <c r="R7789" s="4">
        <f t="shared" si="486"/>
        <v>0</v>
      </c>
      <c r="S7789" s="4">
        <f t="shared" si="487"/>
        <v>0</v>
      </c>
    </row>
    <row r="7790" spans="1:19" x14ac:dyDescent="0.3">
      <c r="A7790" t="s">
        <v>7218</v>
      </c>
      <c r="B7790" s="1">
        <v>43029</v>
      </c>
      <c r="C7790" s="1">
        <v>43032</v>
      </c>
      <c r="D7790">
        <f t="shared" si="484"/>
        <v>2017</v>
      </c>
      <c r="E7790" t="str">
        <f t="shared" si="485"/>
        <v>Oct</v>
      </c>
      <c r="F7790" t="s">
        <v>67</v>
      </c>
      <c r="G7790" t="s">
        <v>2627</v>
      </c>
      <c r="H7790" t="s">
        <v>51</v>
      </c>
      <c r="I7790" t="s">
        <v>648</v>
      </c>
      <c r="J7790" t="s">
        <v>250</v>
      </c>
      <c r="K7790">
        <v>38301</v>
      </c>
      <c r="L7790" t="s">
        <v>44</v>
      </c>
      <c r="M7790" t="s">
        <v>7216</v>
      </c>
      <c r="N7790" t="s">
        <v>128</v>
      </c>
      <c r="O7790" t="s">
        <v>6816</v>
      </c>
      <c r="P7790" s="4">
        <v>111.672</v>
      </c>
      <c r="Q7790" s="4">
        <v>111.672</v>
      </c>
      <c r="R7790" s="4">
        <f t="shared" si="486"/>
        <v>0</v>
      </c>
      <c r="S7790" s="4">
        <f t="shared" si="487"/>
        <v>0</v>
      </c>
    </row>
    <row r="7791" spans="1:19" x14ac:dyDescent="0.3">
      <c r="A7791" t="s">
        <v>5039</v>
      </c>
      <c r="B7791" s="1">
        <v>43328</v>
      </c>
      <c r="C7791" s="1">
        <v>43328</v>
      </c>
      <c r="D7791">
        <f t="shared" si="484"/>
        <v>2018</v>
      </c>
      <c r="E7791" t="str">
        <f t="shared" si="485"/>
        <v>Aug</v>
      </c>
      <c r="F7791" t="s">
        <v>30</v>
      </c>
      <c r="G7791" t="s">
        <v>1183</v>
      </c>
      <c r="H7791" t="s">
        <v>105</v>
      </c>
      <c r="I7791" t="s">
        <v>139</v>
      </c>
      <c r="J7791" t="s">
        <v>250</v>
      </c>
      <c r="K7791">
        <v>38401</v>
      </c>
      <c r="L7791" t="s">
        <v>44</v>
      </c>
      <c r="M7791" t="s">
        <v>7216</v>
      </c>
      <c r="N7791" t="s">
        <v>128</v>
      </c>
      <c r="O7791" t="s">
        <v>6816</v>
      </c>
      <c r="P7791" s="4">
        <v>67.135999999999996</v>
      </c>
      <c r="Q7791" s="4">
        <v>67.135999999999996</v>
      </c>
      <c r="R7791" s="4">
        <f t="shared" si="486"/>
        <v>0</v>
      </c>
      <c r="S7791" s="4">
        <f t="shared" si="487"/>
        <v>0</v>
      </c>
    </row>
    <row r="7792" spans="1:19" ht="15.6" x14ac:dyDescent="0.3">
      <c r="A7792" t="s">
        <v>3727</v>
      </c>
      <c r="B7792" s="1">
        <v>43367</v>
      </c>
      <c r="C7792" s="1">
        <v>43371</v>
      </c>
      <c r="D7792">
        <f t="shared" si="484"/>
        <v>2018</v>
      </c>
      <c r="E7792" t="str">
        <f t="shared" si="485"/>
        <v>Sep</v>
      </c>
      <c r="F7792" t="s">
        <v>37</v>
      </c>
      <c r="G7792" t="s">
        <v>728</v>
      </c>
      <c r="H7792" s="2" t="s">
        <v>22</v>
      </c>
      <c r="I7792" t="s">
        <v>457</v>
      </c>
      <c r="J7792" t="s">
        <v>183</v>
      </c>
      <c r="K7792">
        <v>30328</v>
      </c>
      <c r="L7792" t="s">
        <v>44</v>
      </c>
      <c r="M7792" t="s">
        <v>7216</v>
      </c>
      <c r="N7792" t="s">
        <v>128</v>
      </c>
      <c r="O7792" t="s">
        <v>6816</v>
      </c>
      <c r="P7792" s="4">
        <v>15.51</v>
      </c>
      <c r="Q7792" s="4">
        <v>18</v>
      </c>
      <c r="R7792" s="4">
        <f t="shared" si="486"/>
        <v>-2.4900000000000002</v>
      </c>
      <c r="S7792" s="4">
        <f t="shared" si="487"/>
        <v>-0.3735</v>
      </c>
    </row>
    <row r="7793" spans="1:19" x14ac:dyDescent="0.3">
      <c r="A7793" t="s">
        <v>4634</v>
      </c>
      <c r="B7793" s="1">
        <v>42631</v>
      </c>
      <c r="C7793" s="1">
        <v>42636</v>
      </c>
      <c r="D7793">
        <f t="shared" si="484"/>
        <v>2016</v>
      </c>
      <c r="E7793" t="str">
        <f t="shared" si="485"/>
        <v>Sep</v>
      </c>
      <c r="F7793" t="s">
        <v>37</v>
      </c>
      <c r="G7793" t="s">
        <v>3764</v>
      </c>
      <c r="H7793" t="s">
        <v>51</v>
      </c>
      <c r="I7793" t="s">
        <v>717</v>
      </c>
      <c r="J7793" t="s">
        <v>140</v>
      </c>
      <c r="K7793">
        <v>20735</v>
      </c>
      <c r="L7793" t="s">
        <v>54</v>
      </c>
      <c r="M7793" t="s">
        <v>7216</v>
      </c>
      <c r="N7793" t="s">
        <v>128</v>
      </c>
      <c r="O7793" t="s">
        <v>6816</v>
      </c>
      <c r="P7793" s="4">
        <v>41.96</v>
      </c>
      <c r="Q7793" s="4">
        <v>41.96</v>
      </c>
      <c r="R7793" s="4">
        <f t="shared" si="486"/>
        <v>0</v>
      </c>
      <c r="S7793" s="4">
        <f t="shared" si="487"/>
        <v>0</v>
      </c>
    </row>
    <row r="7794" spans="1:19" ht="15.6" x14ac:dyDescent="0.3">
      <c r="A7794" t="s">
        <v>1695</v>
      </c>
      <c r="B7794" s="1">
        <v>42318</v>
      </c>
      <c r="C7794" s="1">
        <v>42324</v>
      </c>
      <c r="D7794">
        <f t="shared" si="484"/>
        <v>2015</v>
      </c>
      <c r="E7794" t="str">
        <f t="shared" si="485"/>
        <v>Nov</v>
      </c>
      <c r="F7794" t="s">
        <v>37</v>
      </c>
      <c r="G7794" t="s">
        <v>187</v>
      </c>
      <c r="H7794" s="2" t="s">
        <v>22</v>
      </c>
      <c r="I7794" t="s">
        <v>1696</v>
      </c>
      <c r="J7794" t="s">
        <v>89</v>
      </c>
      <c r="K7794">
        <v>48640</v>
      </c>
      <c r="L7794" t="s">
        <v>25</v>
      </c>
      <c r="M7794" t="s">
        <v>7216</v>
      </c>
      <c r="N7794" t="s">
        <v>128</v>
      </c>
      <c r="O7794" t="s">
        <v>6816</v>
      </c>
      <c r="P7794" s="4">
        <v>62.94</v>
      </c>
      <c r="Q7794" s="4">
        <v>62.94</v>
      </c>
      <c r="R7794" s="4">
        <f t="shared" si="486"/>
        <v>0</v>
      </c>
      <c r="S7794" s="4">
        <f t="shared" si="487"/>
        <v>0</v>
      </c>
    </row>
    <row r="7795" spans="1:19" ht="15.6" x14ac:dyDescent="0.3">
      <c r="A7795" t="s">
        <v>7219</v>
      </c>
      <c r="B7795" s="1">
        <v>42732</v>
      </c>
      <c r="C7795" s="1">
        <v>42736</v>
      </c>
      <c r="D7795">
        <f t="shared" si="484"/>
        <v>2016</v>
      </c>
      <c r="E7795" t="str">
        <f t="shared" si="485"/>
        <v>Dec</v>
      </c>
      <c r="F7795" t="s">
        <v>37</v>
      </c>
      <c r="G7795" t="s">
        <v>2713</v>
      </c>
      <c r="H7795" s="2" t="s">
        <v>22</v>
      </c>
      <c r="I7795" t="s">
        <v>23</v>
      </c>
      <c r="J7795" t="s">
        <v>24</v>
      </c>
      <c r="K7795">
        <v>60623</v>
      </c>
      <c r="L7795" t="s">
        <v>25</v>
      </c>
      <c r="M7795" t="s">
        <v>7216</v>
      </c>
      <c r="N7795" t="s">
        <v>128</v>
      </c>
      <c r="O7795" t="s">
        <v>6816</v>
      </c>
      <c r="P7795" s="4">
        <v>24.815999999999999</v>
      </c>
      <c r="Q7795" s="4">
        <v>24.815999999999999</v>
      </c>
      <c r="R7795" s="4">
        <f t="shared" si="486"/>
        <v>0</v>
      </c>
      <c r="S7795" s="4">
        <f t="shared" si="487"/>
        <v>0</v>
      </c>
    </row>
    <row r="7796" spans="1:19" x14ac:dyDescent="0.3">
      <c r="A7796" t="s">
        <v>7220</v>
      </c>
      <c r="B7796" s="1">
        <v>43040</v>
      </c>
      <c r="C7796" s="1">
        <v>43043</v>
      </c>
      <c r="D7796">
        <f t="shared" si="484"/>
        <v>2017</v>
      </c>
      <c r="E7796" t="str">
        <f t="shared" si="485"/>
        <v>Nov</v>
      </c>
      <c r="F7796" t="s">
        <v>20</v>
      </c>
      <c r="G7796" t="s">
        <v>3075</v>
      </c>
      <c r="H7796" t="s">
        <v>51</v>
      </c>
      <c r="I7796" t="s">
        <v>7221</v>
      </c>
      <c r="J7796" t="s">
        <v>109</v>
      </c>
      <c r="K7796">
        <v>77301</v>
      </c>
      <c r="L7796" t="s">
        <v>25</v>
      </c>
      <c r="M7796" t="s">
        <v>7216</v>
      </c>
      <c r="N7796" t="s">
        <v>128</v>
      </c>
      <c r="O7796" t="s">
        <v>6816</v>
      </c>
      <c r="P7796" s="4">
        <v>111.672</v>
      </c>
      <c r="Q7796" s="4">
        <v>111.672</v>
      </c>
      <c r="R7796" s="4">
        <f t="shared" si="486"/>
        <v>0</v>
      </c>
      <c r="S7796" s="4">
        <f t="shared" si="487"/>
        <v>0</v>
      </c>
    </row>
    <row r="7797" spans="1:19" ht="15.6" x14ac:dyDescent="0.3">
      <c r="A7797" t="s">
        <v>4014</v>
      </c>
      <c r="B7797" s="1">
        <v>43347</v>
      </c>
      <c r="C7797" s="1">
        <v>43351</v>
      </c>
      <c r="D7797">
        <f t="shared" si="484"/>
        <v>2018</v>
      </c>
      <c r="E7797" t="str">
        <f t="shared" si="485"/>
        <v>Sep</v>
      </c>
      <c r="F7797" t="s">
        <v>37</v>
      </c>
      <c r="G7797" t="s">
        <v>975</v>
      </c>
      <c r="H7797" s="2" t="s">
        <v>22</v>
      </c>
      <c r="I7797" t="s">
        <v>4015</v>
      </c>
      <c r="J7797" t="s">
        <v>109</v>
      </c>
      <c r="K7797">
        <v>75019</v>
      </c>
      <c r="L7797" t="s">
        <v>25</v>
      </c>
      <c r="M7797" t="s">
        <v>7216</v>
      </c>
      <c r="N7797" t="s">
        <v>128</v>
      </c>
      <c r="O7797" t="s">
        <v>6816</v>
      </c>
      <c r="P7797" s="4">
        <v>16.783999999999999</v>
      </c>
      <c r="Q7797" s="4">
        <v>18</v>
      </c>
      <c r="R7797" s="4">
        <f t="shared" si="486"/>
        <v>-1.2160000000000011</v>
      </c>
      <c r="S7797" s="4">
        <f t="shared" si="487"/>
        <v>-0.18240000000000015</v>
      </c>
    </row>
    <row r="7798" spans="1:19" x14ac:dyDescent="0.3">
      <c r="A7798" t="s">
        <v>2838</v>
      </c>
      <c r="B7798" s="1">
        <v>42264</v>
      </c>
      <c r="C7798" s="1">
        <v>42268</v>
      </c>
      <c r="D7798">
        <f t="shared" si="484"/>
        <v>2015</v>
      </c>
      <c r="E7798" t="str">
        <f t="shared" si="485"/>
        <v>Sep</v>
      </c>
      <c r="F7798" t="s">
        <v>37</v>
      </c>
      <c r="G7798" t="s">
        <v>1714</v>
      </c>
      <c r="H7798" t="s">
        <v>22</v>
      </c>
      <c r="I7798" t="s">
        <v>69</v>
      </c>
      <c r="J7798" t="s">
        <v>70</v>
      </c>
      <c r="K7798">
        <v>98103</v>
      </c>
      <c r="L7798" t="s">
        <v>34</v>
      </c>
      <c r="M7798" t="s">
        <v>7222</v>
      </c>
      <c r="N7798" t="s">
        <v>128</v>
      </c>
      <c r="O7798" t="s">
        <v>6816</v>
      </c>
      <c r="P7798" s="4">
        <v>30.28</v>
      </c>
      <c r="Q7798" s="4">
        <v>30.28</v>
      </c>
      <c r="R7798" s="4">
        <f t="shared" si="486"/>
        <v>0</v>
      </c>
      <c r="S7798" s="4">
        <f t="shared" si="487"/>
        <v>0</v>
      </c>
    </row>
    <row r="7799" spans="1:19" ht="15.6" x14ac:dyDescent="0.3">
      <c r="A7799" t="s">
        <v>7223</v>
      </c>
      <c r="B7799" s="1">
        <v>43254</v>
      </c>
      <c r="C7799" s="1">
        <v>43258</v>
      </c>
      <c r="D7799">
        <f t="shared" si="484"/>
        <v>2018</v>
      </c>
      <c r="E7799" t="str">
        <f t="shared" si="485"/>
        <v>Jun</v>
      </c>
      <c r="F7799" t="s">
        <v>37</v>
      </c>
      <c r="G7799" t="s">
        <v>819</v>
      </c>
      <c r="H7799" s="2" t="s">
        <v>22</v>
      </c>
      <c r="I7799" t="s">
        <v>1121</v>
      </c>
      <c r="J7799" t="s">
        <v>70</v>
      </c>
      <c r="K7799">
        <v>99207</v>
      </c>
      <c r="L7799" t="s">
        <v>34</v>
      </c>
      <c r="M7799" t="s">
        <v>7222</v>
      </c>
      <c r="N7799" t="s">
        <v>128</v>
      </c>
      <c r="O7799" t="s">
        <v>6816</v>
      </c>
      <c r="P7799" s="4">
        <v>136.26</v>
      </c>
      <c r="Q7799" s="4">
        <v>136.26</v>
      </c>
      <c r="R7799" s="4">
        <f t="shared" si="486"/>
        <v>0</v>
      </c>
      <c r="S7799" s="4">
        <f t="shared" si="487"/>
        <v>0</v>
      </c>
    </row>
    <row r="7800" spans="1:19" x14ac:dyDescent="0.3">
      <c r="A7800" t="s">
        <v>771</v>
      </c>
      <c r="B7800" s="1">
        <v>43403</v>
      </c>
      <c r="C7800" s="1">
        <v>43405</v>
      </c>
      <c r="D7800">
        <f t="shared" si="484"/>
        <v>2018</v>
      </c>
      <c r="E7800" t="str">
        <f t="shared" si="485"/>
        <v>Oct</v>
      </c>
      <c r="F7800" t="s">
        <v>20</v>
      </c>
      <c r="G7800" t="s">
        <v>772</v>
      </c>
      <c r="H7800" t="s">
        <v>22</v>
      </c>
      <c r="I7800" t="s">
        <v>645</v>
      </c>
      <c r="J7800" t="s">
        <v>205</v>
      </c>
      <c r="K7800">
        <v>40475</v>
      </c>
      <c r="L7800" t="s">
        <v>44</v>
      </c>
      <c r="M7800" t="s">
        <v>7222</v>
      </c>
      <c r="N7800" t="s">
        <v>128</v>
      </c>
      <c r="O7800" t="s">
        <v>6816</v>
      </c>
      <c r="P7800" s="4">
        <v>105.98</v>
      </c>
      <c r="Q7800" s="4">
        <v>105.98</v>
      </c>
      <c r="R7800" s="4">
        <f t="shared" si="486"/>
        <v>0</v>
      </c>
      <c r="S7800" s="4">
        <f t="shared" si="487"/>
        <v>0</v>
      </c>
    </row>
    <row r="7801" spans="1:19" ht="15.6" x14ac:dyDescent="0.3">
      <c r="A7801" t="s">
        <v>3273</v>
      </c>
      <c r="B7801" s="1">
        <v>43443</v>
      </c>
      <c r="C7801" s="1">
        <v>43446</v>
      </c>
      <c r="D7801">
        <f t="shared" si="484"/>
        <v>2018</v>
      </c>
      <c r="E7801" t="str">
        <f t="shared" si="485"/>
        <v>Dec</v>
      </c>
      <c r="F7801" t="s">
        <v>67</v>
      </c>
      <c r="G7801" t="s">
        <v>1240</v>
      </c>
      <c r="H7801" s="2" t="s">
        <v>22</v>
      </c>
      <c r="I7801" t="s">
        <v>645</v>
      </c>
      <c r="J7801" t="s">
        <v>205</v>
      </c>
      <c r="K7801">
        <v>40475</v>
      </c>
      <c r="L7801" t="s">
        <v>44</v>
      </c>
      <c r="M7801" t="s">
        <v>7222</v>
      </c>
      <c r="N7801" t="s">
        <v>128</v>
      </c>
      <c r="O7801" t="s">
        <v>6816</v>
      </c>
      <c r="P7801" s="4">
        <v>15.14</v>
      </c>
      <c r="Q7801" s="4">
        <v>18</v>
      </c>
      <c r="R7801" s="4">
        <f t="shared" si="486"/>
        <v>-2.8599999999999994</v>
      </c>
      <c r="S7801" s="4">
        <f t="shared" si="487"/>
        <v>-0.42899999999999988</v>
      </c>
    </row>
    <row r="7802" spans="1:19" ht="15.6" x14ac:dyDescent="0.3">
      <c r="A7802" t="s">
        <v>5521</v>
      </c>
      <c r="B7802" s="1">
        <v>42616</v>
      </c>
      <c r="C7802" s="1">
        <v>42620</v>
      </c>
      <c r="D7802">
        <f t="shared" si="484"/>
        <v>2016</v>
      </c>
      <c r="E7802" t="str">
        <f t="shared" si="485"/>
        <v>Sep</v>
      </c>
      <c r="F7802" t="s">
        <v>37</v>
      </c>
      <c r="G7802" t="s">
        <v>2129</v>
      </c>
      <c r="H7802" s="2" t="s">
        <v>22</v>
      </c>
      <c r="I7802" t="s">
        <v>100</v>
      </c>
      <c r="J7802" t="s">
        <v>101</v>
      </c>
      <c r="K7802">
        <v>19134</v>
      </c>
      <c r="L7802" t="s">
        <v>54</v>
      </c>
      <c r="M7802" t="s">
        <v>7222</v>
      </c>
      <c r="N7802" t="s">
        <v>128</v>
      </c>
      <c r="O7802" t="s">
        <v>6816</v>
      </c>
      <c r="P7802" s="4">
        <v>36.335999999999999</v>
      </c>
      <c r="Q7802" s="4">
        <v>36.335999999999999</v>
      </c>
      <c r="R7802" s="4">
        <f t="shared" si="486"/>
        <v>0</v>
      </c>
      <c r="S7802" s="4">
        <f t="shared" si="487"/>
        <v>0</v>
      </c>
    </row>
    <row r="7803" spans="1:19" x14ac:dyDescent="0.3">
      <c r="A7803" t="s">
        <v>3640</v>
      </c>
      <c r="B7803" s="1">
        <v>43003</v>
      </c>
      <c r="C7803" s="1">
        <v>43007</v>
      </c>
      <c r="D7803">
        <f t="shared" si="484"/>
        <v>2017</v>
      </c>
      <c r="E7803" t="str">
        <f t="shared" si="485"/>
        <v>Sep</v>
      </c>
      <c r="F7803" t="s">
        <v>37</v>
      </c>
      <c r="G7803" t="s">
        <v>73</v>
      </c>
      <c r="H7803" t="s">
        <v>51</v>
      </c>
      <c r="I7803" t="s">
        <v>545</v>
      </c>
      <c r="J7803" t="s">
        <v>233</v>
      </c>
      <c r="K7803">
        <v>44105</v>
      </c>
      <c r="L7803" t="s">
        <v>54</v>
      </c>
      <c r="M7803" t="s">
        <v>7222</v>
      </c>
      <c r="N7803" t="s">
        <v>128</v>
      </c>
      <c r="O7803" t="s">
        <v>6816</v>
      </c>
      <c r="P7803" s="4">
        <v>24.224</v>
      </c>
      <c r="Q7803" s="4">
        <v>24.224</v>
      </c>
      <c r="R7803" s="4">
        <f t="shared" si="486"/>
        <v>0</v>
      </c>
      <c r="S7803" s="4">
        <f t="shared" si="487"/>
        <v>0</v>
      </c>
    </row>
    <row r="7804" spans="1:19" ht="15.6" x14ac:dyDescent="0.3">
      <c r="A7804" t="s">
        <v>2801</v>
      </c>
      <c r="B7804" s="1">
        <v>42210</v>
      </c>
      <c r="C7804" s="1">
        <v>42212</v>
      </c>
      <c r="D7804">
        <f t="shared" si="484"/>
        <v>2015</v>
      </c>
      <c r="E7804" t="str">
        <f t="shared" si="485"/>
        <v>Jul</v>
      </c>
      <c r="F7804" t="s">
        <v>67</v>
      </c>
      <c r="G7804" t="s">
        <v>583</v>
      </c>
      <c r="H7804" s="2" t="s">
        <v>22</v>
      </c>
      <c r="I7804" t="s">
        <v>32</v>
      </c>
      <c r="J7804" t="s">
        <v>33</v>
      </c>
      <c r="K7804">
        <v>94122</v>
      </c>
      <c r="L7804" t="s">
        <v>34</v>
      </c>
      <c r="M7804" t="s">
        <v>7224</v>
      </c>
      <c r="N7804" t="s">
        <v>128</v>
      </c>
      <c r="O7804" t="s">
        <v>7225</v>
      </c>
      <c r="P7804" s="4">
        <v>8187.65</v>
      </c>
      <c r="Q7804" s="4">
        <f>P7804-1000</f>
        <v>7187.65</v>
      </c>
      <c r="R7804" s="4">
        <f t="shared" si="486"/>
        <v>1000</v>
      </c>
      <c r="S7804" s="4">
        <f t="shared" si="487"/>
        <v>150</v>
      </c>
    </row>
    <row r="7805" spans="1:19" ht="15.6" x14ac:dyDescent="0.3">
      <c r="A7805" t="s">
        <v>2845</v>
      </c>
      <c r="B7805" s="1">
        <v>42807</v>
      </c>
      <c r="C7805" s="1">
        <v>42809</v>
      </c>
      <c r="D7805">
        <f t="shared" si="484"/>
        <v>2017</v>
      </c>
      <c r="E7805" t="str">
        <f t="shared" si="485"/>
        <v>Mar</v>
      </c>
      <c r="F7805" t="s">
        <v>67</v>
      </c>
      <c r="G7805" t="s">
        <v>605</v>
      </c>
      <c r="H7805" s="2" t="s">
        <v>22</v>
      </c>
      <c r="I7805" t="s">
        <v>32</v>
      </c>
      <c r="J7805" t="s">
        <v>33</v>
      </c>
      <c r="K7805">
        <v>94109</v>
      </c>
      <c r="L7805" t="s">
        <v>34</v>
      </c>
      <c r="M7805" t="s">
        <v>7224</v>
      </c>
      <c r="N7805" t="s">
        <v>110</v>
      </c>
      <c r="O7805" t="s">
        <v>7225</v>
      </c>
      <c r="P7805" s="4">
        <v>4912.59</v>
      </c>
      <c r="Q7805" s="4">
        <f>P7805-1000</f>
        <v>3912.59</v>
      </c>
      <c r="R7805" s="4">
        <f t="shared" si="486"/>
        <v>1000</v>
      </c>
      <c r="S7805" s="4">
        <f t="shared" si="487"/>
        <v>150</v>
      </c>
    </row>
    <row r="7806" spans="1:19" ht="15.6" x14ac:dyDescent="0.3">
      <c r="A7806" t="s">
        <v>5717</v>
      </c>
      <c r="B7806" s="1">
        <v>42797</v>
      </c>
      <c r="C7806" s="1">
        <v>42802</v>
      </c>
      <c r="D7806">
        <f t="shared" si="484"/>
        <v>2017</v>
      </c>
      <c r="E7806" t="str">
        <f t="shared" si="485"/>
        <v>Mar</v>
      </c>
      <c r="F7806" t="s">
        <v>37</v>
      </c>
      <c r="G7806" t="s">
        <v>2354</v>
      </c>
      <c r="H7806" s="2" t="s">
        <v>22</v>
      </c>
      <c r="I7806" t="s">
        <v>628</v>
      </c>
      <c r="J7806" t="s">
        <v>109</v>
      </c>
      <c r="K7806">
        <v>78664</v>
      </c>
      <c r="L7806" t="s">
        <v>25</v>
      </c>
      <c r="M7806" t="s">
        <v>7224</v>
      </c>
      <c r="N7806" t="s">
        <v>110</v>
      </c>
      <c r="O7806" t="s">
        <v>7225</v>
      </c>
      <c r="P7806" s="4">
        <v>3930.0720000000001</v>
      </c>
      <c r="Q7806" s="4">
        <f>P7806-1000</f>
        <v>2930.0720000000001</v>
      </c>
      <c r="R7806" s="4">
        <f t="shared" si="486"/>
        <v>1000</v>
      </c>
      <c r="S7806" s="4">
        <f t="shared" si="487"/>
        <v>150</v>
      </c>
    </row>
    <row r="7807" spans="1:19" ht="15.6" x14ac:dyDescent="0.3">
      <c r="A7807" t="s">
        <v>3399</v>
      </c>
      <c r="B7807" s="1">
        <v>42049</v>
      </c>
      <c r="C7807" s="1">
        <v>42053</v>
      </c>
      <c r="D7807">
        <f t="shared" si="484"/>
        <v>2015</v>
      </c>
      <c r="E7807" t="str">
        <f t="shared" si="485"/>
        <v>Feb</v>
      </c>
      <c r="F7807" t="s">
        <v>37</v>
      </c>
      <c r="G7807" t="s">
        <v>46</v>
      </c>
      <c r="H7807" s="2" t="s">
        <v>22</v>
      </c>
      <c r="I7807" t="s">
        <v>69</v>
      </c>
      <c r="J7807" t="s">
        <v>70</v>
      </c>
      <c r="K7807">
        <v>98103</v>
      </c>
      <c r="L7807" t="s">
        <v>34</v>
      </c>
      <c r="M7807" t="s">
        <v>7226</v>
      </c>
      <c r="N7807" t="s">
        <v>128</v>
      </c>
      <c r="O7807" t="s">
        <v>7225</v>
      </c>
      <c r="P7807" s="4">
        <v>238.62</v>
      </c>
      <c r="Q7807" s="4">
        <v>50</v>
      </c>
      <c r="R7807" s="4">
        <f t="shared" si="486"/>
        <v>188.62</v>
      </c>
      <c r="S7807" s="4">
        <f t="shared" si="487"/>
        <v>28.292999999999999</v>
      </c>
    </row>
    <row r="7808" spans="1:19" ht="15.6" x14ac:dyDescent="0.3">
      <c r="A7808" t="s">
        <v>2988</v>
      </c>
      <c r="B7808" s="1">
        <v>43232</v>
      </c>
      <c r="C7808" s="1">
        <v>43238</v>
      </c>
      <c r="D7808">
        <f t="shared" si="484"/>
        <v>2018</v>
      </c>
      <c r="E7808" t="str">
        <f t="shared" si="485"/>
        <v>May</v>
      </c>
      <c r="F7808" t="s">
        <v>37</v>
      </c>
      <c r="G7808" t="s">
        <v>2633</v>
      </c>
      <c r="H7808" s="2" t="s">
        <v>22</v>
      </c>
      <c r="I7808" t="s">
        <v>32</v>
      </c>
      <c r="J7808" t="s">
        <v>33</v>
      </c>
      <c r="K7808">
        <v>94122</v>
      </c>
      <c r="L7808" t="s">
        <v>34</v>
      </c>
      <c r="M7808" t="s">
        <v>7226</v>
      </c>
      <c r="N7808" t="s">
        <v>128</v>
      </c>
      <c r="O7808" t="s">
        <v>7225</v>
      </c>
      <c r="P7808" s="4">
        <v>238.62</v>
      </c>
      <c r="Q7808" s="4">
        <v>238.62</v>
      </c>
      <c r="R7808" s="4">
        <f t="shared" si="486"/>
        <v>0</v>
      </c>
      <c r="S7808" s="4">
        <f t="shared" si="487"/>
        <v>0</v>
      </c>
    </row>
    <row r="7809" spans="1:19" x14ac:dyDescent="0.3">
      <c r="A7809" t="s">
        <v>7227</v>
      </c>
      <c r="B7809" s="1">
        <v>43206</v>
      </c>
      <c r="C7809" s="1">
        <v>43208</v>
      </c>
      <c r="D7809">
        <f t="shared" si="484"/>
        <v>2018</v>
      </c>
      <c r="E7809" t="str">
        <f t="shared" si="485"/>
        <v>Apr</v>
      </c>
      <c r="F7809" t="s">
        <v>20</v>
      </c>
      <c r="G7809" t="s">
        <v>1422</v>
      </c>
      <c r="H7809" t="s">
        <v>51</v>
      </c>
      <c r="I7809" t="s">
        <v>3938</v>
      </c>
      <c r="J7809" t="s">
        <v>754</v>
      </c>
      <c r="K7809">
        <v>35244</v>
      </c>
      <c r="L7809" t="s">
        <v>44</v>
      </c>
      <c r="M7809" t="s">
        <v>7226</v>
      </c>
      <c r="N7809" t="s">
        <v>128</v>
      </c>
      <c r="O7809" t="s">
        <v>7225</v>
      </c>
      <c r="P7809" s="4">
        <v>477.24</v>
      </c>
      <c r="Q7809" s="4">
        <v>477.24</v>
      </c>
      <c r="R7809" s="4">
        <f t="shared" si="486"/>
        <v>0</v>
      </c>
      <c r="S7809" s="4">
        <f t="shared" si="487"/>
        <v>0</v>
      </c>
    </row>
    <row r="7810" spans="1:19" ht="15.6" x14ac:dyDescent="0.3">
      <c r="A7810" t="s">
        <v>7228</v>
      </c>
      <c r="B7810" s="1">
        <v>42311</v>
      </c>
      <c r="C7810" s="1">
        <v>42316</v>
      </c>
      <c r="D7810">
        <f t="shared" ref="D7810:D7873" si="488">YEAR(B7810)</f>
        <v>2015</v>
      </c>
      <c r="E7810" t="str">
        <f t="shared" ref="E7810:E7873" si="489">TEXT(B7810,"mmm")</f>
        <v>Nov</v>
      </c>
      <c r="F7810" t="s">
        <v>37</v>
      </c>
      <c r="G7810" t="s">
        <v>1039</v>
      </c>
      <c r="H7810" s="2" t="s">
        <v>22</v>
      </c>
      <c r="I7810" t="s">
        <v>744</v>
      </c>
      <c r="J7810" t="s">
        <v>101</v>
      </c>
      <c r="K7810">
        <v>17602</v>
      </c>
      <c r="L7810" t="s">
        <v>54</v>
      </c>
      <c r="M7810" t="s">
        <v>7226</v>
      </c>
      <c r="N7810" t="s">
        <v>128</v>
      </c>
      <c r="O7810" t="s">
        <v>7225</v>
      </c>
      <c r="P7810" s="4">
        <v>286.34399999999999</v>
      </c>
      <c r="Q7810" s="4">
        <v>286.34399999999999</v>
      </c>
      <c r="R7810" s="4">
        <f t="shared" si="486"/>
        <v>0</v>
      </c>
      <c r="S7810" s="4">
        <f t="shared" si="487"/>
        <v>0</v>
      </c>
    </row>
    <row r="7811" spans="1:19" ht="15.6" x14ac:dyDescent="0.3">
      <c r="A7811" t="s">
        <v>1198</v>
      </c>
      <c r="B7811" s="1">
        <v>42498</v>
      </c>
      <c r="C7811" s="1">
        <v>42505</v>
      </c>
      <c r="D7811">
        <f t="shared" si="488"/>
        <v>2016</v>
      </c>
      <c r="E7811" t="str">
        <f t="shared" si="489"/>
        <v>May</v>
      </c>
      <c r="F7811" t="s">
        <v>37</v>
      </c>
      <c r="G7811" t="s">
        <v>323</v>
      </c>
      <c r="H7811" s="2" t="s">
        <v>22</v>
      </c>
      <c r="I7811" t="s">
        <v>61</v>
      </c>
      <c r="J7811" t="s">
        <v>62</v>
      </c>
      <c r="K7811">
        <v>10024</v>
      </c>
      <c r="L7811" t="s">
        <v>54</v>
      </c>
      <c r="M7811" t="s">
        <v>7226</v>
      </c>
      <c r="N7811" t="s">
        <v>128</v>
      </c>
      <c r="O7811" t="s">
        <v>7225</v>
      </c>
      <c r="P7811" s="4">
        <v>357.93</v>
      </c>
      <c r="Q7811" s="4">
        <v>357.93</v>
      </c>
      <c r="R7811" s="4">
        <f t="shared" ref="R7811:R7874" si="490">P7811-Q7811</f>
        <v>0</v>
      </c>
      <c r="S7811" s="4">
        <f t="shared" ref="S7811:S7874" si="491">0.15*R7811</f>
        <v>0</v>
      </c>
    </row>
    <row r="7812" spans="1:19" ht="15.6" x14ac:dyDescent="0.3">
      <c r="A7812" t="s">
        <v>7229</v>
      </c>
      <c r="B7812" s="1">
        <v>42909</v>
      </c>
      <c r="C7812" s="1">
        <v>42916</v>
      </c>
      <c r="D7812">
        <f t="shared" si="488"/>
        <v>2017</v>
      </c>
      <c r="E7812" t="str">
        <f t="shared" si="489"/>
        <v>Jun</v>
      </c>
      <c r="F7812" t="s">
        <v>37</v>
      </c>
      <c r="G7812" t="s">
        <v>3586</v>
      </c>
      <c r="H7812" s="2" t="s">
        <v>22</v>
      </c>
      <c r="I7812" t="s">
        <v>286</v>
      </c>
      <c r="J7812" t="s">
        <v>62</v>
      </c>
      <c r="K7812">
        <v>14215</v>
      </c>
      <c r="L7812" t="s">
        <v>54</v>
      </c>
      <c r="M7812" t="s">
        <v>7226</v>
      </c>
      <c r="N7812" t="s">
        <v>110</v>
      </c>
      <c r="O7812" t="s">
        <v>7225</v>
      </c>
      <c r="P7812" s="4">
        <v>835.17</v>
      </c>
      <c r="Q7812" s="4">
        <v>835.17</v>
      </c>
      <c r="R7812" s="4">
        <f t="shared" si="490"/>
        <v>0</v>
      </c>
      <c r="S7812" s="4">
        <f t="shared" si="491"/>
        <v>0</v>
      </c>
    </row>
    <row r="7813" spans="1:19" x14ac:dyDescent="0.3">
      <c r="A7813" t="s">
        <v>5167</v>
      </c>
      <c r="B7813" s="1">
        <v>43368</v>
      </c>
      <c r="C7813" s="1">
        <v>43371</v>
      </c>
      <c r="D7813">
        <f t="shared" si="488"/>
        <v>2018</v>
      </c>
      <c r="E7813" t="str">
        <f t="shared" si="489"/>
        <v>Sep</v>
      </c>
      <c r="F7813" t="s">
        <v>20</v>
      </c>
      <c r="G7813" t="s">
        <v>960</v>
      </c>
      <c r="H7813" t="s">
        <v>51</v>
      </c>
      <c r="I7813" t="s">
        <v>735</v>
      </c>
      <c r="J7813" t="s">
        <v>101</v>
      </c>
      <c r="K7813">
        <v>19013</v>
      </c>
      <c r="L7813" t="s">
        <v>54</v>
      </c>
      <c r="M7813" t="s">
        <v>7226</v>
      </c>
      <c r="N7813" t="s">
        <v>128</v>
      </c>
      <c r="O7813" t="s">
        <v>7225</v>
      </c>
      <c r="P7813" s="4">
        <v>190.89599999999999</v>
      </c>
      <c r="Q7813" s="4">
        <v>80</v>
      </c>
      <c r="R7813" s="4">
        <f t="shared" si="490"/>
        <v>110.89599999999999</v>
      </c>
      <c r="S7813" s="4">
        <f t="shared" si="491"/>
        <v>16.634399999999996</v>
      </c>
    </row>
    <row r="7814" spans="1:19" x14ac:dyDescent="0.3">
      <c r="A7814" t="s">
        <v>2550</v>
      </c>
      <c r="B7814" s="1">
        <v>42259</v>
      </c>
      <c r="C7814" s="1">
        <v>42266</v>
      </c>
      <c r="D7814">
        <f t="shared" si="488"/>
        <v>2015</v>
      </c>
      <c r="E7814" t="str">
        <f t="shared" si="489"/>
        <v>Sep</v>
      </c>
      <c r="F7814" t="s">
        <v>37</v>
      </c>
      <c r="G7814" t="s">
        <v>1817</v>
      </c>
      <c r="H7814" t="s">
        <v>22</v>
      </c>
      <c r="I7814" t="s">
        <v>2551</v>
      </c>
      <c r="J7814" t="s">
        <v>1912</v>
      </c>
      <c r="K7814">
        <v>66062</v>
      </c>
      <c r="L7814" t="s">
        <v>25</v>
      </c>
      <c r="M7814" t="s">
        <v>7226</v>
      </c>
      <c r="N7814" t="s">
        <v>128</v>
      </c>
      <c r="O7814" t="s">
        <v>7225</v>
      </c>
      <c r="P7814" s="4">
        <v>357.93</v>
      </c>
      <c r="Q7814" s="4">
        <v>357.93</v>
      </c>
      <c r="R7814" s="4">
        <f t="shared" si="490"/>
        <v>0</v>
      </c>
      <c r="S7814" s="4">
        <f t="shared" si="491"/>
        <v>0</v>
      </c>
    </row>
    <row r="7815" spans="1:19" x14ac:dyDescent="0.3">
      <c r="A7815" t="s">
        <v>3756</v>
      </c>
      <c r="B7815" s="1">
        <v>43416</v>
      </c>
      <c r="C7815" s="1">
        <v>43420</v>
      </c>
      <c r="D7815">
        <f t="shared" si="488"/>
        <v>2018</v>
      </c>
      <c r="E7815" t="str">
        <f t="shared" si="489"/>
        <v>Nov</v>
      </c>
      <c r="F7815" t="s">
        <v>37</v>
      </c>
      <c r="G7815" t="s">
        <v>433</v>
      </c>
      <c r="H7815" t="s">
        <v>105</v>
      </c>
      <c r="I7815" t="s">
        <v>69</v>
      </c>
      <c r="J7815" t="s">
        <v>70</v>
      </c>
      <c r="K7815">
        <v>98115</v>
      </c>
      <c r="L7815" t="s">
        <v>34</v>
      </c>
      <c r="M7815" t="s">
        <v>7230</v>
      </c>
      <c r="N7815" t="s">
        <v>128</v>
      </c>
      <c r="O7815" t="s">
        <v>7225</v>
      </c>
      <c r="P7815" s="4">
        <v>27.93</v>
      </c>
      <c r="Q7815" s="4">
        <v>27.93</v>
      </c>
      <c r="R7815" s="4">
        <f t="shared" si="490"/>
        <v>0</v>
      </c>
      <c r="S7815" s="4">
        <f t="shared" si="491"/>
        <v>0</v>
      </c>
    </row>
    <row r="7816" spans="1:19" x14ac:dyDescent="0.3">
      <c r="A7816" t="s">
        <v>7231</v>
      </c>
      <c r="B7816" s="1">
        <v>43052</v>
      </c>
      <c r="C7816" s="1">
        <v>43056</v>
      </c>
      <c r="D7816">
        <f t="shared" si="488"/>
        <v>2017</v>
      </c>
      <c r="E7816" t="str">
        <f t="shared" si="489"/>
        <v>Nov</v>
      </c>
      <c r="F7816" t="s">
        <v>37</v>
      </c>
      <c r="G7816" t="s">
        <v>3592</v>
      </c>
      <c r="H7816" t="s">
        <v>51</v>
      </c>
      <c r="I7816" t="s">
        <v>4649</v>
      </c>
      <c r="J7816" t="s">
        <v>83</v>
      </c>
      <c r="K7816">
        <v>27360</v>
      </c>
      <c r="L7816" t="s">
        <v>44</v>
      </c>
      <c r="M7816" t="s">
        <v>7230</v>
      </c>
      <c r="N7816" t="s">
        <v>128</v>
      </c>
      <c r="O7816" t="s">
        <v>7225</v>
      </c>
      <c r="P7816" s="4">
        <v>52.136000000000003</v>
      </c>
      <c r="Q7816" s="4">
        <v>52.136000000000003</v>
      </c>
      <c r="R7816" s="4">
        <f t="shared" si="490"/>
        <v>0</v>
      </c>
      <c r="S7816" s="4">
        <f t="shared" si="491"/>
        <v>0</v>
      </c>
    </row>
    <row r="7817" spans="1:19" ht="15.6" x14ac:dyDescent="0.3">
      <c r="A7817" t="s">
        <v>3794</v>
      </c>
      <c r="B7817" s="1">
        <v>42068</v>
      </c>
      <c r="C7817" s="1">
        <v>42071</v>
      </c>
      <c r="D7817">
        <f t="shared" si="488"/>
        <v>2015</v>
      </c>
      <c r="E7817" t="str">
        <f t="shared" si="489"/>
        <v>Mar</v>
      </c>
      <c r="F7817" t="s">
        <v>67</v>
      </c>
      <c r="G7817" t="s">
        <v>2246</v>
      </c>
      <c r="H7817" s="2" t="s">
        <v>22</v>
      </c>
      <c r="I7817" t="s">
        <v>2729</v>
      </c>
      <c r="J7817" t="s">
        <v>62</v>
      </c>
      <c r="K7817">
        <v>10701</v>
      </c>
      <c r="L7817" t="s">
        <v>54</v>
      </c>
      <c r="M7817" t="s">
        <v>7230</v>
      </c>
      <c r="N7817" t="s">
        <v>128</v>
      </c>
      <c r="O7817" t="s">
        <v>7225</v>
      </c>
      <c r="P7817" s="4">
        <v>18.62</v>
      </c>
      <c r="Q7817" s="4">
        <v>18</v>
      </c>
      <c r="R7817" s="4">
        <f t="shared" si="490"/>
        <v>0.62000000000000099</v>
      </c>
      <c r="S7817" s="4">
        <f t="shared" si="491"/>
        <v>9.3000000000000152E-2</v>
      </c>
    </row>
    <row r="7818" spans="1:19" x14ac:dyDescent="0.3">
      <c r="A7818" t="s">
        <v>2688</v>
      </c>
      <c r="B7818" s="1">
        <v>42872</v>
      </c>
      <c r="C7818" s="1">
        <v>42873</v>
      </c>
      <c r="D7818">
        <f t="shared" si="488"/>
        <v>2017</v>
      </c>
      <c r="E7818" t="str">
        <f t="shared" si="489"/>
        <v>May</v>
      </c>
      <c r="F7818" t="s">
        <v>20</v>
      </c>
      <c r="G7818" t="s">
        <v>38</v>
      </c>
      <c r="H7818" t="s">
        <v>51</v>
      </c>
      <c r="I7818" t="s">
        <v>2689</v>
      </c>
      <c r="J7818" t="s">
        <v>310</v>
      </c>
      <c r="K7818">
        <v>6708</v>
      </c>
      <c r="L7818" t="s">
        <v>54</v>
      </c>
      <c r="M7818" t="s">
        <v>7230</v>
      </c>
      <c r="N7818" t="s">
        <v>128</v>
      </c>
      <c r="O7818" t="s">
        <v>7225</v>
      </c>
      <c r="P7818" s="4">
        <v>65.17</v>
      </c>
      <c r="Q7818" s="4">
        <v>65.17</v>
      </c>
      <c r="R7818" s="4">
        <f t="shared" si="490"/>
        <v>0</v>
      </c>
      <c r="S7818" s="4">
        <f t="shared" si="491"/>
        <v>0</v>
      </c>
    </row>
    <row r="7819" spans="1:19" x14ac:dyDescent="0.3">
      <c r="A7819" t="s">
        <v>7232</v>
      </c>
      <c r="B7819" s="1">
        <v>42976</v>
      </c>
      <c r="C7819" s="1">
        <v>42981</v>
      </c>
      <c r="D7819">
        <f t="shared" si="488"/>
        <v>2017</v>
      </c>
      <c r="E7819" t="str">
        <f t="shared" si="489"/>
        <v>Aug</v>
      </c>
      <c r="F7819" t="s">
        <v>37</v>
      </c>
      <c r="G7819" t="s">
        <v>1335</v>
      </c>
      <c r="H7819" t="s">
        <v>51</v>
      </c>
      <c r="I7819" t="s">
        <v>533</v>
      </c>
      <c r="J7819" t="s">
        <v>1737</v>
      </c>
      <c r="K7819">
        <v>3301</v>
      </c>
      <c r="L7819" t="s">
        <v>54</v>
      </c>
      <c r="M7819" t="s">
        <v>7230</v>
      </c>
      <c r="N7819" t="s">
        <v>128</v>
      </c>
      <c r="O7819" t="s">
        <v>7225</v>
      </c>
      <c r="P7819" s="4">
        <v>27.93</v>
      </c>
      <c r="Q7819" s="4">
        <v>80</v>
      </c>
      <c r="R7819" s="4">
        <f t="shared" si="490"/>
        <v>-52.07</v>
      </c>
      <c r="S7819" s="4">
        <f t="shared" si="491"/>
        <v>-7.8104999999999993</v>
      </c>
    </row>
    <row r="7820" spans="1:19" x14ac:dyDescent="0.3">
      <c r="A7820" t="s">
        <v>4592</v>
      </c>
      <c r="B7820" s="1">
        <v>42997</v>
      </c>
      <c r="C7820" s="1">
        <v>43001</v>
      </c>
      <c r="D7820">
        <f t="shared" si="488"/>
        <v>2017</v>
      </c>
      <c r="E7820" t="str">
        <f t="shared" si="489"/>
        <v>Sep</v>
      </c>
      <c r="F7820" t="s">
        <v>67</v>
      </c>
      <c r="G7820" t="s">
        <v>1556</v>
      </c>
      <c r="H7820" t="s">
        <v>51</v>
      </c>
      <c r="I7820" t="s">
        <v>3703</v>
      </c>
      <c r="J7820" t="s">
        <v>144</v>
      </c>
      <c r="K7820">
        <v>7050</v>
      </c>
      <c r="L7820" t="s">
        <v>54</v>
      </c>
      <c r="M7820" t="s">
        <v>7230</v>
      </c>
      <c r="N7820" t="s">
        <v>128</v>
      </c>
      <c r="O7820" t="s">
        <v>7225</v>
      </c>
      <c r="P7820" s="4">
        <v>27.93</v>
      </c>
      <c r="Q7820" s="4">
        <v>27.93</v>
      </c>
      <c r="R7820" s="4">
        <f t="shared" si="490"/>
        <v>0</v>
      </c>
      <c r="S7820" s="4">
        <f t="shared" si="491"/>
        <v>0</v>
      </c>
    </row>
    <row r="7821" spans="1:19" ht="15.6" x14ac:dyDescent="0.3">
      <c r="A7821" t="s">
        <v>765</v>
      </c>
      <c r="B7821" s="1">
        <v>43242</v>
      </c>
      <c r="C7821" s="1">
        <v>43246</v>
      </c>
      <c r="D7821">
        <f t="shared" si="488"/>
        <v>2018</v>
      </c>
      <c r="E7821" t="str">
        <f t="shared" si="489"/>
        <v>May</v>
      </c>
      <c r="F7821" t="s">
        <v>37</v>
      </c>
      <c r="G7821" t="s">
        <v>766</v>
      </c>
      <c r="H7821" s="2" t="s">
        <v>22</v>
      </c>
      <c r="I7821" t="s">
        <v>23</v>
      </c>
      <c r="J7821" t="s">
        <v>24</v>
      </c>
      <c r="K7821">
        <v>60653</v>
      </c>
      <c r="L7821" t="s">
        <v>25</v>
      </c>
      <c r="M7821" t="s">
        <v>7230</v>
      </c>
      <c r="N7821" t="s">
        <v>128</v>
      </c>
      <c r="O7821" t="s">
        <v>7225</v>
      </c>
      <c r="P7821" s="4">
        <v>22.344000000000001</v>
      </c>
      <c r="Q7821" s="4">
        <v>18</v>
      </c>
      <c r="R7821" s="4">
        <f t="shared" si="490"/>
        <v>4.3440000000000012</v>
      </c>
      <c r="S7821" s="4">
        <f t="shared" si="491"/>
        <v>0.65160000000000018</v>
      </c>
    </row>
    <row r="7822" spans="1:19" ht="15.6" x14ac:dyDescent="0.3">
      <c r="A7822" t="s">
        <v>5646</v>
      </c>
      <c r="B7822" s="1">
        <v>43333</v>
      </c>
      <c r="C7822" s="1">
        <v>43340</v>
      </c>
      <c r="D7822">
        <f t="shared" si="488"/>
        <v>2018</v>
      </c>
      <c r="E7822" t="str">
        <f t="shared" si="489"/>
        <v>Aug</v>
      </c>
      <c r="F7822" t="s">
        <v>37</v>
      </c>
      <c r="G7822" t="s">
        <v>285</v>
      </c>
      <c r="H7822" s="2" t="s">
        <v>22</v>
      </c>
      <c r="I7822" t="s">
        <v>1104</v>
      </c>
      <c r="J7822" t="s">
        <v>807</v>
      </c>
      <c r="K7822">
        <v>55044</v>
      </c>
      <c r="L7822" t="s">
        <v>25</v>
      </c>
      <c r="M7822" t="s">
        <v>7230</v>
      </c>
      <c r="N7822" t="s">
        <v>128</v>
      </c>
      <c r="O7822" t="s">
        <v>7225</v>
      </c>
      <c r="P7822" s="4">
        <v>37.24</v>
      </c>
      <c r="Q7822" s="4">
        <v>37.24</v>
      </c>
      <c r="R7822" s="4">
        <f t="shared" si="490"/>
        <v>0</v>
      </c>
      <c r="S7822" s="4">
        <f t="shared" si="491"/>
        <v>0</v>
      </c>
    </row>
    <row r="7823" spans="1:19" ht="15.6" x14ac:dyDescent="0.3">
      <c r="A7823" t="s">
        <v>4694</v>
      </c>
      <c r="B7823" s="1">
        <v>42346</v>
      </c>
      <c r="C7823" s="1">
        <v>42351</v>
      </c>
      <c r="D7823">
        <f t="shared" si="488"/>
        <v>2015</v>
      </c>
      <c r="E7823" t="str">
        <f t="shared" si="489"/>
        <v>Dec</v>
      </c>
      <c r="F7823" t="s">
        <v>37</v>
      </c>
      <c r="G7823" t="s">
        <v>68</v>
      </c>
      <c r="H7823" s="2" t="s">
        <v>22</v>
      </c>
      <c r="I7823" t="s">
        <v>431</v>
      </c>
      <c r="J7823" t="s">
        <v>242</v>
      </c>
      <c r="K7823">
        <v>97301</v>
      </c>
      <c r="L7823" t="s">
        <v>34</v>
      </c>
      <c r="M7823" t="s">
        <v>7233</v>
      </c>
      <c r="N7823" t="s">
        <v>128</v>
      </c>
      <c r="O7823" t="s">
        <v>7225</v>
      </c>
      <c r="P7823" s="4">
        <v>13.88</v>
      </c>
      <c r="Q7823" s="4">
        <v>13.88</v>
      </c>
      <c r="R7823" s="4">
        <f t="shared" si="490"/>
        <v>0</v>
      </c>
      <c r="S7823" s="4">
        <f t="shared" si="491"/>
        <v>0</v>
      </c>
    </row>
    <row r="7824" spans="1:19" ht="15.6" x14ac:dyDescent="0.3">
      <c r="A7824" t="s">
        <v>3510</v>
      </c>
      <c r="B7824" s="1">
        <v>42228</v>
      </c>
      <c r="C7824" s="1">
        <v>42232</v>
      </c>
      <c r="D7824">
        <f t="shared" si="488"/>
        <v>2015</v>
      </c>
      <c r="E7824" t="str">
        <f t="shared" si="489"/>
        <v>Aug</v>
      </c>
      <c r="F7824" t="s">
        <v>37</v>
      </c>
      <c r="G7824" t="s">
        <v>31</v>
      </c>
      <c r="H7824" s="2" t="s">
        <v>22</v>
      </c>
      <c r="I7824" t="s">
        <v>136</v>
      </c>
      <c r="J7824" t="s">
        <v>79</v>
      </c>
      <c r="K7824">
        <v>33180</v>
      </c>
      <c r="L7824" t="s">
        <v>44</v>
      </c>
      <c r="M7824" t="s">
        <v>7233</v>
      </c>
      <c r="N7824" t="s">
        <v>128</v>
      </c>
      <c r="O7824" t="s">
        <v>7225</v>
      </c>
      <c r="P7824" s="4">
        <v>5.5519999999999996</v>
      </c>
      <c r="Q7824" s="4">
        <v>5</v>
      </c>
      <c r="R7824" s="4">
        <f t="shared" si="490"/>
        <v>0.5519999999999996</v>
      </c>
      <c r="S7824" s="4">
        <f t="shared" si="491"/>
        <v>8.2799999999999943E-2</v>
      </c>
    </row>
    <row r="7825" spans="1:19" ht="15.6" x14ac:dyDescent="0.3">
      <c r="A7825" t="s">
        <v>584</v>
      </c>
      <c r="B7825" s="1">
        <v>42320</v>
      </c>
      <c r="C7825" s="1">
        <v>42324</v>
      </c>
      <c r="D7825">
        <f t="shared" si="488"/>
        <v>2015</v>
      </c>
      <c r="E7825" t="str">
        <f t="shared" si="489"/>
        <v>Nov</v>
      </c>
      <c r="F7825" t="s">
        <v>37</v>
      </c>
      <c r="G7825" t="s">
        <v>585</v>
      </c>
      <c r="H7825" s="2" t="s">
        <v>22</v>
      </c>
      <c r="I7825" t="s">
        <v>113</v>
      </c>
      <c r="J7825" t="s">
        <v>109</v>
      </c>
      <c r="K7825">
        <v>77036</v>
      </c>
      <c r="L7825" t="s">
        <v>25</v>
      </c>
      <c r="M7825" t="s">
        <v>7233</v>
      </c>
      <c r="N7825" t="s">
        <v>128</v>
      </c>
      <c r="O7825" t="s">
        <v>7225</v>
      </c>
      <c r="P7825" s="4">
        <v>16.655999999999999</v>
      </c>
      <c r="Q7825" s="4">
        <v>18</v>
      </c>
      <c r="R7825" s="4">
        <f t="shared" si="490"/>
        <v>-1.3440000000000012</v>
      </c>
      <c r="S7825" s="4">
        <f t="shared" si="491"/>
        <v>-0.20160000000000017</v>
      </c>
    </row>
    <row r="7826" spans="1:19" ht="15.6" x14ac:dyDescent="0.3">
      <c r="A7826" t="s">
        <v>1056</v>
      </c>
      <c r="B7826" s="1">
        <v>43329</v>
      </c>
      <c r="C7826" s="1">
        <v>43336</v>
      </c>
      <c r="D7826">
        <f t="shared" si="488"/>
        <v>2018</v>
      </c>
      <c r="E7826" t="str">
        <f t="shared" si="489"/>
        <v>Aug</v>
      </c>
      <c r="F7826" t="s">
        <v>37</v>
      </c>
      <c r="G7826" t="s">
        <v>1057</v>
      </c>
      <c r="H7826" s="2" t="s">
        <v>22</v>
      </c>
      <c r="I7826" t="s">
        <v>113</v>
      </c>
      <c r="J7826" t="s">
        <v>109</v>
      </c>
      <c r="K7826">
        <v>77095</v>
      </c>
      <c r="L7826" t="s">
        <v>25</v>
      </c>
      <c r="M7826" t="s">
        <v>7233</v>
      </c>
      <c r="N7826" t="s">
        <v>128</v>
      </c>
      <c r="O7826" t="s">
        <v>7225</v>
      </c>
      <c r="P7826" s="4">
        <v>5.5519999999999996</v>
      </c>
      <c r="Q7826" s="4">
        <v>5</v>
      </c>
      <c r="R7826" s="4">
        <f t="shared" si="490"/>
        <v>0.5519999999999996</v>
      </c>
      <c r="S7826" s="4">
        <f t="shared" si="491"/>
        <v>8.2799999999999943E-2</v>
      </c>
    </row>
    <row r="7827" spans="1:19" x14ac:dyDescent="0.3">
      <c r="A7827" t="s">
        <v>123</v>
      </c>
      <c r="B7827" s="1">
        <v>42305</v>
      </c>
      <c r="C7827" s="1">
        <v>42308</v>
      </c>
      <c r="D7827">
        <f t="shared" si="488"/>
        <v>2015</v>
      </c>
      <c r="E7827" t="str">
        <f t="shared" si="489"/>
        <v>Oct</v>
      </c>
      <c r="F7827" t="s">
        <v>20</v>
      </c>
      <c r="G7827" t="s">
        <v>124</v>
      </c>
      <c r="H7827" t="s">
        <v>51</v>
      </c>
      <c r="I7827" t="s">
        <v>47</v>
      </c>
      <c r="J7827" t="s">
        <v>33</v>
      </c>
      <c r="K7827">
        <v>90049</v>
      </c>
      <c r="L7827" t="s">
        <v>34</v>
      </c>
      <c r="M7827" t="s">
        <v>7234</v>
      </c>
      <c r="N7827" t="s">
        <v>128</v>
      </c>
      <c r="O7827" t="s">
        <v>7225</v>
      </c>
      <c r="P7827" s="4">
        <v>480.74</v>
      </c>
      <c r="Q7827" s="4">
        <v>480.74</v>
      </c>
      <c r="R7827" s="4">
        <f t="shared" si="490"/>
        <v>0</v>
      </c>
      <c r="S7827" s="4">
        <f t="shared" si="491"/>
        <v>0</v>
      </c>
    </row>
    <row r="7828" spans="1:19" x14ac:dyDescent="0.3">
      <c r="A7828" t="s">
        <v>3556</v>
      </c>
      <c r="B7828" s="1">
        <v>43087</v>
      </c>
      <c r="C7828" s="1">
        <v>43089</v>
      </c>
      <c r="D7828">
        <f t="shared" si="488"/>
        <v>2017</v>
      </c>
      <c r="E7828" t="str">
        <f t="shared" si="489"/>
        <v>Dec</v>
      </c>
      <c r="F7828" t="s">
        <v>67</v>
      </c>
      <c r="G7828" t="s">
        <v>1197</v>
      </c>
      <c r="H7828" t="s">
        <v>22</v>
      </c>
      <c r="I7828" t="s">
        <v>3557</v>
      </c>
      <c r="J7828" t="s">
        <v>79</v>
      </c>
      <c r="K7828">
        <v>33319</v>
      </c>
      <c r="L7828" t="s">
        <v>44</v>
      </c>
      <c r="M7828" t="s">
        <v>7234</v>
      </c>
      <c r="N7828" t="s">
        <v>110</v>
      </c>
      <c r="O7828" t="s">
        <v>7225</v>
      </c>
      <c r="P7828" s="4">
        <v>961.48</v>
      </c>
      <c r="Q7828" s="4">
        <v>961.48</v>
      </c>
      <c r="R7828" s="4">
        <f t="shared" si="490"/>
        <v>0</v>
      </c>
      <c r="S7828" s="4">
        <f t="shared" si="491"/>
        <v>0</v>
      </c>
    </row>
    <row r="7829" spans="1:19" ht="15.6" x14ac:dyDescent="0.3">
      <c r="A7829" t="s">
        <v>7235</v>
      </c>
      <c r="B7829" s="1">
        <v>42830</v>
      </c>
      <c r="C7829" s="1">
        <v>42834</v>
      </c>
      <c r="D7829">
        <f t="shared" si="488"/>
        <v>2017</v>
      </c>
      <c r="E7829" t="str">
        <f t="shared" si="489"/>
        <v>Apr</v>
      </c>
      <c r="F7829" t="s">
        <v>37</v>
      </c>
      <c r="G7829" t="s">
        <v>714</v>
      </c>
      <c r="H7829" s="2" t="s">
        <v>22</v>
      </c>
      <c r="I7829" t="s">
        <v>100</v>
      </c>
      <c r="J7829" t="s">
        <v>101</v>
      </c>
      <c r="K7829">
        <v>19140</v>
      </c>
      <c r="L7829" t="s">
        <v>54</v>
      </c>
      <c r="M7829" t="s">
        <v>7234</v>
      </c>
      <c r="N7829" t="s">
        <v>110</v>
      </c>
      <c r="O7829" t="s">
        <v>7225</v>
      </c>
      <c r="P7829" s="4">
        <v>769.18399999999997</v>
      </c>
      <c r="Q7829" s="4">
        <f>P7829-75</f>
        <v>694.18399999999997</v>
      </c>
      <c r="R7829" s="4">
        <f t="shared" si="490"/>
        <v>75</v>
      </c>
      <c r="S7829" s="4">
        <f t="shared" si="491"/>
        <v>11.25</v>
      </c>
    </row>
    <row r="7830" spans="1:19" ht="15.6" x14ac:dyDescent="0.3">
      <c r="A7830" t="s">
        <v>7236</v>
      </c>
      <c r="B7830" s="1">
        <v>43194</v>
      </c>
      <c r="C7830" s="1">
        <v>43195</v>
      </c>
      <c r="D7830">
        <f t="shared" si="488"/>
        <v>2018</v>
      </c>
      <c r="E7830" t="str">
        <f t="shared" si="489"/>
        <v>Apr</v>
      </c>
      <c r="F7830" t="s">
        <v>20</v>
      </c>
      <c r="G7830" t="s">
        <v>194</v>
      </c>
      <c r="H7830" s="2" t="s">
        <v>22</v>
      </c>
      <c r="I7830" t="s">
        <v>61</v>
      </c>
      <c r="J7830" t="s">
        <v>62</v>
      </c>
      <c r="K7830">
        <v>10009</v>
      </c>
      <c r="L7830" t="s">
        <v>54</v>
      </c>
      <c r="M7830" t="s">
        <v>7234</v>
      </c>
      <c r="N7830" t="s">
        <v>128</v>
      </c>
      <c r="O7830" t="s">
        <v>7225</v>
      </c>
      <c r="P7830" s="4">
        <v>240.37</v>
      </c>
      <c r="Q7830" s="4">
        <v>240.37</v>
      </c>
      <c r="R7830" s="4">
        <f t="shared" si="490"/>
        <v>0</v>
      </c>
      <c r="S7830" s="4">
        <f t="shared" si="491"/>
        <v>0</v>
      </c>
    </row>
    <row r="7831" spans="1:19" x14ac:dyDescent="0.3">
      <c r="A7831" t="s">
        <v>7237</v>
      </c>
      <c r="B7831" s="1">
        <v>43406</v>
      </c>
      <c r="C7831" s="1">
        <v>43410</v>
      </c>
      <c r="D7831">
        <f t="shared" si="488"/>
        <v>2018</v>
      </c>
      <c r="E7831" t="str">
        <f t="shared" si="489"/>
        <v>Nov</v>
      </c>
      <c r="F7831" t="s">
        <v>67</v>
      </c>
      <c r="G7831" t="s">
        <v>1206</v>
      </c>
      <c r="H7831" t="s">
        <v>51</v>
      </c>
      <c r="I7831" t="s">
        <v>182</v>
      </c>
      <c r="J7831" t="s">
        <v>233</v>
      </c>
      <c r="K7831">
        <v>43229</v>
      </c>
      <c r="L7831" t="s">
        <v>54</v>
      </c>
      <c r="M7831" t="s">
        <v>7234</v>
      </c>
      <c r="N7831" t="s">
        <v>128</v>
      </c>
      <c r="O7831" t="s">
        <v>7225</v>
      </c>
      <c r="P7831" s="4">
        <v>384.59199999999998</v>
      </c>
      <c r="Q7831" s="4">
        <v>384.59199999999998</v>
      </c>
      <c r="R7831" s="4">
        <f t="shared" si="490"/>
        <v>0</v>
      </c>
      <c r="S7831" s="4">
        <f t="shared" si="491"/>
        <v>0</v>
      </c>
    </row>
    <row r="7832" spans="1:19" ht="15.6" x14ac:dyDescent="0.3">
      <c r="A7832" t="s">
        <v>7238</v>
      </c>
      <c r="B7832" s="1">
        <v>42386</v>
      </c>
      <c r="C7832" s="1">
        <v>42392</v>
      </c>
      <c r="D7832">
        <f t="shared" si="488"/>
        <v>2016</v>
      </c>
      <c r="E7832" t="str">
        <f t="shared" si="489"/>
        <v>Jan</v>
      </c>
      <c r="F7832" t="s">
        <v>37</v>
      </c>
      <c r="G7832" t="s">
        <v>411</v>
      </c>
      <c r="H7832" s="2" t="s">
        <v>22</v>
      </c>
      <c r="I7832" t="s">
        <v>7239</v>
      </c>
      <c r="J7832" t="s">
        <v>250</v>
      </c>
      <c r="K7832">
        <v>38134</v>
      </c>
      <c r="L7832" t="s">
        <v>44</v>
      </c>
      <c r="M7832" t="s">
        <v>7240</v>
      </c>
      <c r="N7832" t="s">
        <v>128</v>
      </c>
      <c r="O7832" t="s">
        <v>7225</v>
      </c>
      <c r="P7832" s="4">
        <v>88.96</v>
      </c>
      <c r="Q7832" s="4">
        <v>88.96</v>
      </c>
      <c r="R7832" s="4">
        <f t="shared" si="490"/>
        <v>0</v>
      </c>
      <c r="S7832" s="4">
        <f t="shared" si="491"/>
        <v>0</v>
      </c>
    </row>
    <row r="7833" spans="1:19" x14ac:dyDescent="0.3">
      <c r="A7833" t="s">
        <v>6743</v>
      </c>
      <c r="B7833" s="1">
        <v>42879</v>
      </c>
      <c r="C7833" s="1">
        <v>42879</v>
      </c>
      <c r="D7833">
        <f t="shared" si="488"/>
        <v>2017</v>
      </c>
      <c r="E7833" t="str">
        <f t="shared" si="489"/>
        <v>May</v>
      </c>
      <c r="F7833" t="s">
        <v>30</v>
      </c>
      <c r="G7833" t="s">
        <v>846</v>
      </c>
      <c r="H7833" t="s">
        <v>51</v>
      </c>
      <c r="I7833" t="s">
        <v>3236</v>
      </c>
      <c r="J7833" t="s">
        <v>158</v>
      </c>
      <c r="K7833">
        <v>23602</v>
      </c>
      <c r="L7833" t="s">
        <v>44</v>
      </c>
      <c r="M7833" t="s">
        <v>7240</v>
      </c>
      <c r="N7833" t="s">
        <v>128</v>
      </c>
      <c r="O7833" t="s">
        <v>7225</v>
      </c>
      <c r="P7833" s="4">
        <v>69.5</v>
      </c>
      <c r="Q7833" s="4">
        <v>69.5</v>
      </c>
      <c r="R7833" s="4">
        <f t="shared" si="490"/>
        <v>0</v>
      </c>
      <c r="S7833" s="4">
        <f t="shared" si="491"/>
        <v>0</v>
      </c>
    </row>
    <row r="7834" spans="1:19" ht="15.6" x14ac:dyDescent="0.3">
      <c r="A7834" t="s">
        <v>7241</v>
      </c>
      <c r="B7834" s="1">
        <v>42635</v>
      </c>
      <c r="C7834" s="1">
        <v>42638</v>
      </c>
      <c r="D7834">
        <f t="shared" si="488"/>
        <v>2016</v>
      </c>
      <c r="E7834" t="str">
        <f t="shared" si="489"/>
        <v>Sep</v>
      </c>
      <c r="F7834" t="s">
        <v>20</v>
      </c>
      <c r="G7834" t="s">
        <v>3220</v>
      </c>
      <c r="H7834" s="2" t="s">
        <v>22</v>
      </c>
      <c r="I7834" t="s">
        <v>100</v>
      </c>
      <c r="J7834" t="s">
        <v>101</v>
      </c>
      <c r="K7834">
        <v>19143</v>
      </c>
      <c r="L7834" t="s">
        <v>54</v>
      </c>
      <c r="M7834" t="s">
        <v>7240</v>
      </c>
      <c r="N7834" t="s">
        <v>128</v>
      </c>
      <c r="O7834" t="s">
        <v>7225</v>
      </c>
      <c r="P7834" s="4">
        <v>55.6</v>
      </c>
      <c r="Q7834" s="4">
        <v>55.6</v>
      </c>
      <c r="R7834" s="4">
        <f t="shared" si="490"/>
        <v>0</v>
      </c>
      <c r="S7834" s="4">
        <f t="shared" si="491"/>
        <v>0</v>
      </c>
    </row>
    <row r="7835" spans="1:19" x14ac:dyDescent="0.3">
      <c r="A7835" t="s">
        <v>6237</v>
      </c>
      <c r="B7835" s="1">
        <v>43455</v>
      </c>
      <c r="C7835" s="1">
        <v>43462</v>
      </c>
      <c r="D7835">
        <f t="shared" si="488"/>
        <v>2018</v>
      </c>
      <c r="E7835" t="str">
        <f t="shared" si="489"/>
        <v>Dec</v>
      </c>
      <c r="F7835" t="s">
        <v>37</v>
      </c>
      <c r="G7835" t="s">
        <v>702</v>
      </c>
      <c r="H7835" t="s">
        <v>105</v>
      </c>
      <c r="I7835" t="s">
        <v>1385</v>
      </c>
      <c r="J7835" t="s">
        <v>144</v>
      </c>
      <c r="K7835">
        <v>7501</v>
      </c>
      <c r="L7835" t="s">
        <v>54</v>
      </c>
      <c r="M7835" t="s">
        <v>7240</v>
      </c>
      <c r="N7835" t="s">
        <v>128</v>
      </c>
      <c r="O7835" t="s">
        <v>7225</v>
      </c>
      <c r="P7835" s="4">
        <v>69.5</v>
      </c>
      <c r="Q7835" s="4">
        <v>69.5</v>
      </c>
      <c r="R7835" s="4">
        <f t="shared" si="490"/>
        <v>0</v>
      </c>
      <c r="S7835" s="4">
        <f t="shared" si="491"/>
        <v>0</v>
      </c>
    </row>
    <row r="7836" spans="1:19" ht="15.6" x14ac:dyDescent="0.3">
      <c r="A7836" t="s">
        <v>7242</v>
      </c>
      <c r="B7836" s="1">
        <v>42289</v>
      </c>
      <c r="C7836" s="1">
        <v>42294</v>
      </c>
      <c r="D7836">
        <f t="shared" si="488"/>
        <v>2015</v>
      </c>
      <c r="E7836" t="str">
        <f t="shared" si="489"/>
        <v>Oct</v>
      </c>
      <c r="F7836" t="s">
        <v>37</v>
      </c>
      <c r="G7836" t="s">
        <v>4124</v>
      </c>
      <c r="H7836" s="2" t="s">
        <v>22</v>
      </c>
      <c r="I7836" t="s">
        <v>23</v>
      </c>
      <c r="J7836" t="s">
        <v>24</v>
      </c>
      <c r="K7836">
        <v>60623</v>
      </c>
      <c r="L7836" t="s">
        <v>25</v>
      </c>
      <c r="M7836" t="s">
        <v>7240</v>
      </c>
      <c r="N7836" t="s">
        <v>128</v>
      </c>
      <c r="O7836" t="s">
        <v>7225</v>
      </c>
      <c r="P7836" s="4">
        <v>22.24</v>
      </c>
      <c r="Q7836" s="4">
        <v>18</v>
      </c>
      <c r="R7836" s="4">
        <f t="shared" si="490"/>
        <v>4.2399999999999984</v>
      </c>
      <c r="S7836" s="4">
        <f t="shared" si="491"/>
        <v>0.63599999999999979</v>
      </c>
    </row>
    <row r="7837" spans="1:19" ht="15.6" x14ac:dyDescent="0.3">
      <c r="A7837" t="s">
        <v>3671</v>
      </c>
      <c r="B7837" s="1">
        <v>43325</v>
      </c>
      <c r="C7837" s="1">
        <v>43325</v>
      </c>
      <c r="D7837">
        <f t="shared" si="488"/>
        <v>2018</v>
      </c>
      <c r="E7837" t="str">
        <f t="shared" si="489"/>
        <v>Aug</v>
      </c>
      <c r="F7837" t="s">
        <v>30</v>
      </c>
      <c r="G7837" t="s">
        <v>3097</v>
      </c>
      <c r="H7837" s="2" t="s">
        <v>22</v>
      </c>
      <c r="I7837" t="s">
        <v>32</v>
      </c>
      <c r="J7837" t="s">
        <v>33</v>
      </c>
      <c r="K7837">
        <v>94122</v>
      </c>
      <c r="L7837" t="s">
        <v>34</v>
      </c>
      <c r="M7837" t="s">
        <v>7243</v>
      </c>
      <c r="N7837" t="s">
        <v>128</v>
      </c>
      <c r="O7837" t="s">
        <v>7225</v>
      </c>
      <c r="P7837" s="4">
        <v>31.92</v>
      </c>
      <c r="Q7837" s="4">
        <v>31.92</v>
      </c>
      <c r="R7837" s="4">
        <f t="shared" si="490"/>
        <v>0</v>
      </c>
      <c r="S7837" s="4">
        <f t="shared" si="491"/>
        <v>0</v>
      </c>
    </row>
    <row r="7838" spans="1:19" x14ac:dyDescent="0.3">
      <c r="A7838" t="s">
        <v>1389</v>
      </c>
      <c r="B7838" s="1">
        <v>43022</v>
      </c>
      <c r="C7838" s="1">
        <v>43028</v>
      </c>
      <c r="D7838">
        <f t="shared" si="488"/>
        <v>2017</v>
      </c>
      <c r="E7838" t="str">
        <f t="shared" si="489"/>
        <v>Oct</v>
      </c>
      <c r="F7838" t="s">
        <v>37</v>
      </c>
      <c r="G7838" t="s">
        <v>1390</v>
      </c>
      <c r="H7838" t="s">
        <v>51</v>
      </c>
      <c r="I7838" t="s">
        <v>78</v>
      </c>
      <c r="J7838" t="s">
        <v>83</v>
      </c>
      <c r="K7838">
        <v>28540</v>
      </c>
      <c r="L7838" t="s">
        <v>44</v>
      </c>
      <c r="M7838" t="s">
        <v>7243</v>
      </c>
      <c r="N7838" t="s">
        <v>128</v>
      </c>
      <c r="O7838" t="s">
        <v>7225</v>
      </c>
      <c r="P7838" s="4">
        <v>12.768000000000001</v>
      </c>
      <c r="Q7838" s="4">
        <v>12.768000000000001</v>
      </c>
      <c r="R7838" s="4">
        <f t="shared" si="490"/>
        <v>0</v>
      </c>
      <c r="S7838" s="4">
        <f t="shared" si="491"/>
        <v>0</v>
      </c>
    </row>
    <row r="7839" spans="1:19" x14ac:dyDescent="0.3">
      <c r="A7839" t="s">
        <v>736</v>
      </c>
      <c r="B7839" s="1">
        <v>42826</v>
      </c>
      <c r="C7839" s="1">
        <v>42830</v>
      </c>
      <c r="D7839">
        <f t="shared" si="488"/>
        <v>2017</v>
      </c>
      <c r="E7839" t="str">
        <f t="shared" si="489"/>
        <v>Apr</v>
      </c>
      <c r="F7839" t="s">
        <v>37</v>
      </c>
      <c r="G7839" t="s">
        <v>737</v>
      </c>
      <c r="H7839" t="s">
        <v>51</v>
      </c>
      <c r="I7839" t="s">
        <v>61</v>
      </c>
      <c r="J7839" t="s">
        <v>62</v>
      </c>
      <c r="K7839">
        <v>10009</v>
      </c>
      <c r="L7839" t="s">
        <v>54</v>
      </c>
      <c r="M7839" t="s">
        <v>7243</v>
      </c>
      <c r="N7839" t="s">
        <v>128</v>
      </c>
      <c r="O7839" t="s">
        <v>7225</v>
      </c>
      <c r="P7839" s="4">
        <v>63.84</v>
      </c>
      <c r="Q7839" s="4">
        <v>63.84</v>
      </c>
      <c r="R7839" s="4">
        <f t="shared" si="490"/>
        <v>0</v>
      </c>
      <c r="S7839" s="4">
        <f t="shared" si="491"/>
        <v>0</v>
      </c>
    </row>
    <row r="7840" spans="1:19" x14ac:dyDescent="0.3">
      <c r="A7840" t="s">
        <v>3959</v>
      </c>
      <c r="B7840" s="1">
        <v>43459</v>
      </c>
      <c r="C7840" s="1">
        <v>43466</v>
      </c>
      <c r="D7840">
        <f t="shared" si="488"/>
        <v>2018</v>
      </c>
      <c r="E7840" t="str">
        <f t="shared" si="489"/>
        <v>Dec</v>
      </c>
      <c r="F7840" t="s">
        <v>37</v>
      </c>
      <c r="G7840" t="s">
        <v>118</v>
      </c>
      <c r="H7840" t="s">
        <v>105</v>
      </c>
      <c r="I7840" t="s">
        <v>116</v>
      </c>
      <c r="J7840" t="s">
        <v>109</v>
      </c>
      <c r="K7840">
        <v>75081</v>
      </c>
      <c r="L7840" t="s">
        <v>25</v>
      </c>
      <c r="M7840" t="s">
        <v>7243</v>
      </c>
      <c r="N7840" t="s">
        <v>128</v>
      </c>
      <c r="O7840" t="s">
        <v>7225</v>
      </c>
      <c r="P7840" s="4">
        <v>44.688000000000002</v>
      </c>
      <c r="Q7840" s="4">
        <v>44.688000000000002</v>
      </c>
      <c r="R7840" s="4">
        <f t="shared" si="490"/>
        <v>0</v>
      </c>
      <c r="S7840" s="4">
        <f t="shared" si="491"/>
        <v>0</v>
      </c>
    </row>
    <row r="7841" spans="1:19" x14ac:dyDescent="0.3">
      <c r="A7841" t="s">
        <v>7244</v>
      </c>
      <c r="B7841" s="1">
        <v>42931</v>
      </c>
      <c r="C7841" s="1">
        <v>42937</v>
      </c>
      <c r="D7841">
        <f t="shared" si="488"/>
        <v>2017</v>
      </c>
      <c r="E7841" t="str">
        <f t="shared" si="489"/>
        <v>Jul</v>
      </c>
      <c r="F7841" t="s">
        <v>37</v>
      </c>
      <c r="G7841" t="s">
        <v>1601</v>
      </c>
      <c r="H7841" t="s">
        <v>51</v>
      </c>
      <c r="I7841" t="s">
        <v>414</v>
      </c>
      <c r="J7841" t="s">
        <v>415</v>
      </c>
      <c r="K7841">
        <v>84604</v>
      </c>
      <c r="L7841" t="s">
        <v>34</v>
      </c>
      <c r="M7841" t="s">
        <v>7245</v>
      </c>
      <c r="N7841" t="s">
        <v>128</v>
      </c>
      <c r="O7841" t="s">
        <v>7225</v>
      </c>
      <c r="P7841" s="4">
        <v>44.4</v>
      </c>
      <c r="Q7841" s="4">
        <v>44.4</v>
      </c>
      <c r="R7841" s="4">
        <f t="shared" si="490"/>
        <v>0</v>
      </c>
      <c r="S7841" s="4">
        <f t="shared" si="491"/>
        <v>0</v>
      </c>
    </row>
    <row r="7842" spans="1:19" ht="15.6" x14ac:dyDescent="0.3">
      <c r="A7842" t="s">
        <v>1376</v>
      </c>
      <c r="B7842" s="1">
        <v>43095</v>
      </c>
      <c r="C7842" s="1">
        <v>43100</v>
      </c>
      <c r="D7842">
        <f t="shared" si="488"/>
        <v>2017</v>
      </c>
      <c r="E7842" t="str">
        <f t="shared" si="489"/>
        <v>Dec</v>
      </c>
      <c r="F7842" t="s">
        <v>37</v>
      </c>
      <c r="G7842" t="s">
        <v>1377</v>
      </c>
      <c r="H7842" s="2" t="s">
        <v>22</v>
      </c>
      <c r="I7842" t="s">
        <v>47</v>
      </c>
      <c r="J7842" t="s">
        <v>33</v>
      </c>
      <c r="K7842">
        <v>90004</v>
      </c>
      <c r="L7842" t="s">
        <v>34</v>
      </c>
      <c r="M7842" t="s">
        <v>7245</v>
      </c>
      <c r="N7842" t="s">
        <v>110</v>
      </c>
      <c r="O7842" t="s">
        <v>7225</v>
      </c>
      <c r="P7842" s="4">
        <v>17.760000000000002</v>
      </c>
      <c r="Q7842" s="4">
        <v>18</v>
      </c>
      <c r="R7842" s="4">
        <f t="shared" si="490"/>
        <v>-0.23999999999999844</v>
      </c>
      <c r="S7842" s="4">
        <f t="shared" si="491"/>
        <v>-3.5999999999999761E-2</v>
      </c>
    </row>
    <row r="7843" spans="1:19" ht="15.6" x14ac:dyDescent="0.3">
      <c r="A7843" t="s">
        <v>4453</v>
      </c>
      <c r="B7843" s="1">
        <v>42448</v>
      </c>
      <c r="C7843" s="1">
        <v>42452</v>
      </c>
      <c r="D7843">
        <f t="shared" si="488"/>
        <v>2016</v>
      </c>
      <c r="E7843" t="str">
        <f t="shared" si="489"/>
        <v>Mar</v>
      </c>
      <c r="F7843" t="s">
        <v>37</v>
      </c>
      <c r="G7843" t="s">
        <v>2172</v>
      </c>
      <c r="H7843" s="2" t="s">
        <v>22</v>
      </c>
      <c r="I7843" t="s">
        <v>4454</v>
      </c>
      <c r="J7843" t="s">
        <v>33</v>
      </c>
      <c r="K7843">
        <v>92404</v>
      </c>
      <c r="L7843" t="s">
        <v>34</v>
      </c>
      <c r="M7843" t="s">
        <v>7246</v>
      </c>
      <c r="N7843" t="s">
        <v>128</v>
      </c>
      <c r="O7843" t="s">
        <v>7225</v>
      </c>
      <c r="P7843" s="4">
        <v>33.36</v>
      </c>
      <c r="Q7843" s="4">
        <v>100</v>
      </c>
      <c r="R7843" s="4">
        <f t="shared" si="490"/>
        <v>-66.64</v>
      </c>
      <c r="S7843" s="4">
        <f t="shared" si="491"/>
        <v>-9.9960000000000004</v>
      </c>
    </row>
    <row r="7844" spans="1:19" ht="15.6" x14ac:dyDescent="0.3">
      <c r="A7844" t="s">
        <v>6254</v>
      </c>
      <c r="B7844" s="1">
        <v>43267</v>
      </c>
      <c r="C7844" s="1">
        <v>43272</v>
      </c>
      <c r="D7844">
        <f t="shared" si="488"/>
        <v>2018</v>
      </c>
      <c r="E7844" t="str">
        <f t="shared" si="489"/>
        <v>Jun</v>
      </c>
      <c r="F7844" t="s">
        <v>37</v>
      </c>
      <c r="G7844" t="s">
        <v>2204</v>
      </c>
      <c r="H7844" s="2" t="s">
        <v>22</v>
      </c>
      <c r="I7844" t="s">
        <v>3760</v>
      </c>
      <c r="J7844" t="s">
        <v>1031</v>
      </c>
      <c r="K7844">
        <v>88220</v>
      </c>
      <c r="L7844" t="s">
        <v>34</v>
      </c>
      <c r="M7844" t="s">
        <v>7246</v>
      </c>
      <c r="N7844" t="s">
        <v>128</v>
      </c>
      <c r="O7844" t="s">
        <v>7225</v>
      </c>
      <c r="P7844" s="4">
        <v>16.68</v>
      </c>
      <c r="Q7844" s="4">
        <v>18</v>
      </c>
      <c r="R7844" s="4">
        <f t="shared" si="490"/>
        <v>-1.3200000000000003</v>
      </c>
      <c r="S7844" s="4">
        <f t="shared" si="491"/>
        <v>-0.19800000000000004</v>
      </c>
    </row>
    <row r="7845" spans="1:19" ht="15.6" x14ac:dyDescent="0.3">
      <c r="A7845" t="s">
        <v>3802</v>
      </c>
      <c r="B7845" s="1">
        <v>43144</v>
      </c>
      <c r="C7845" s="1">
        <v>43151</v>
      </c>
      <c r="D7845">
        <f t="shared" si="488"/>
        <v>2018</v>
      </c>
      <c r="E7845" t="str">
        <f t="shared" si="489"/>
        <v>Feb</v>
      </c>
      <c r="F7845" t="s">
        <v>37</v>
      </c>
      <c r="G7845" t="s">
        <v>788</v>
      </c>
      <c r="H7845" s="2" t="s">
        <v>22</v>
      </c>
      <c r="I7845" t="s">
        <v>394</v>
      </c>
      <c r="J7845" t="s">
        <v>140</v>
      </c>
      <c r="K7845">
        <v>21215</v>
      </c>
      <c r="L7845" t="s">
        <v>54</v>
      </c>
      <c r="M7845" t="s">
        <v>7246</v>
      </c>
      <c r="N7845" t="s">
        <v>128</v>
      </c>
      <c r="O7845" t="s">
        <v>7225</v>
      </c>
      <c r="P7845" s="4">
        <v>25.02</v>
      </c>
      <c r="Q7845" s="4">
        <v>25.02</v>
      </c>
      <c r="R7845" s="4">
        <f t="shared" si="490"/>
        <v>0</v>
      </c>
      <c r="S7845" s="4">
        <f t="shared" si="491"/>
        <v>0</v>
      </c>
    </row>
    <row r="7846" spans="1:19" x14ac:dyDescent="0.3">
      <c r="A7846" t="s">
        <v>3882</v>
      </c>
      <c r="B7846" s="1">
        <v>42939</v>
      </c>
      <c r="C7846" s="1">
        <v>42944</v>
      </c>
      <c r="D7846">
        <f t="shared" si="488"/>
        <v>2017</v>
      </c>
      <c r="E7846" t="str">
        <f t="shared" si="489"/>
        <v>Jul</v>
      </c>
      <c r="F7846" t="s">
        <v>37</v>
      </c>
      <c r="G7846" t="s">
        <v>1442</v>
      </c>
      <c r="H7846" t="s">
        <v>51</v>
      </c>
      <c r="I7846" t="s">
        <v>681</v>
      </c>
      <c r="J7846" t="s">
        <v>109</v>
      </c>
      <c r="K7846">
        <v>78501</v>
      </c>
      <c r="L7846" t="s">
        <v>25</v>
      </c>
      <c r="M7846" t="s">
        <v>7246</v>
      </c>
      <c r="N7846" t="s">
        <v>128</v>
      </c>
      <c r="O7846" t="s">
        <v>7225</v>
      </c>
      <c r="P7846" s="4">
        <v>13.343999999999999</v>
      </c>
      <c r="Q7846" s="4">
        <v>13.343999999999999</v>
      </c>
      <c r="R7846" s="4">
        <f t="shared" si="490"/>
        <v>0</v>
      </c>
      <c r="S7846" s="4">
        <f t="shared" si="491"/>
        <v>0</v>
      </c>
    </row>
    <row r="7847" spans="1:19" ht="15.6" x14ac:dyDescent="0.3">
      <c r="A7847" t="s">
        <v>2245</v>
      </c>
      <c r="B7847" s="1">
        <v>43423</v>
      </c>
      <c r="C7847" s="1">
        <v>43425</v>
      </c>
      <c r="D7847">
        <f t="shared" si="488"/>
        <v>2018</v>
      </c>
      <c r="E7847" t="str">
        <f t="shared" si="489"/>
        <v>Nov</v>
      </c>
      <c r="F7847" t="s">
        <v>67</v>
      </c>
      <c r="G7847" t="s">
        <v>2246</v>
      </c>
      <c r="H7847" s="2" t="s">
        <v>22</v>
      </c>
      <c r="I7847" t="s">
        <v>2247</v>
      </c>
      <c r="J7847" t="s">
        <v>109</v>
      </c>
      <c r="K7847">
        <v>75007</v>
      </c>
      <c r="L7847" t="s">
        <v>25</v>
      </c>
      <c r="M7847" t="s">
        <v>7246</v>
      </c>
      <c r="N7847" t="s">
        <v>128</v>
      </c>
      <c r="O7847" t="s">
        <v>7225</v>
      </c>
      <c r="P7847" s="4">
        <v>6.6719999999999997</v>
      </c>
      <c r="Q7847" s="4">
        <v>5</v>
      </c>
      <c r="R7847" s="4">
        <f t="shared" si="490"/>
        <v>1.6719999999999997</v>
      </c>
      <c r="S7847" s="4">
        <f t="shared" si="491"/>
        <v>0.25079999999999997</v>
      </c>
    </row>
    <row r="7848" spans="1:19" ht="15.6" x14ac:dyDescent="0.3">
      <c r="A7848" t="s">
        <v>5142</v>
      </c>
      <c r="B7848" s="1">
        <v>42997</v>
      </c>
      <c r="C7848" s="1">
        <v>43002</v>
      </c>
      <c r="D7848">
        <f t="shared" si="488"/>
        <v>2017</v>
      </c>
      <c r="E7848" t="str">
        <f t="shared" si="489"/>
        <v>Sep</v>
      </c>
      <c r="F7848" t="s">
        <v>67</v>
      </c>
      <c r="G7848" t="s">
        <v>673</v>
      </c>
      <c r="H7848" s="2" t="s">
        <v>22</v>
      </c>
      <c r="I7848" t="s">
        <v>32</v>
      </c>
      <c r="J7848" t="s">
        <v>33</v>
      </c>
      <c r="K7848">
        <v>94109</v>
      </c>
      <c r="L7848" t="s">
        <v>34</v>
      </c>
      <c r="M7848" t="s">
        <v>7247</v>
      </c>
      <c r="N7848" t="s">
        <v>110</v>
      </c>
      <c r="O7848" t="s">
        <v>7225</v>
      </c>
      <c r="P7848" s="4">
        <v>6.24</v>
      </c>
      <c r="Q7848" s="4">
        <v>5</v>
      </c>
      <c r="R7848" s="4">
        <f t="shared" si="490"/>
        <v>1.2400000000000002</v>
      </c>
      <c r="S7848" s="4">
        <f t="shared" si="491"/>
        <v>0.18600000000000003</v>
      </c>
    </row>
    <row r="7849" spans="1:19" ht="15.6" x14ac:dyDescent="0.3">
      <c r="A7849" t="s">
        <v>1062</v>
      </c>
      <c r="B7849" s="1">
        <v>43221</v>
      </c>
      <c r="C7849" s="1">
        <v>43226</v>
      </c>
      <c r="D7849">
        <f t="shared" si="488"/>
        <v>2018</v>
      </c>
      <c r="E7849" t="str">
        <f t="shared" si="489"/>
        <v>May</v>
      </c>
      <c r="F7849" t="s">
        <v>37</v>
      </c>
      <c r="G7849" t="s">
        <v>224</v>
      </c>
      <c r="H7849" s="2" t="s">
        <v>22</v>
      </c>
      <c r="I7849" t="s">
        <v>78</v>
      </c>
      <c r="J7849" t="s">
        <v>79</v>
      </c>
      <c r="K7849">
        <v>32216</v>
      </c>
      <c r="L7849" t="s">
        <v>44</v>
      </c>
      <c r="M7849" t="s">
        <v>7247</v>
      </c>
      <c r="N7849" t="s">
        <v>128</v>
      </c>
      <c r="O7849" t="s">
        <v>7225</v>
      </c>
      <c r="P7849" s="4">
        <v>3.3279999999999998</v>
      </c>
      <c r="Q7849" s="4">
        <v>5</v>
      </c>
      <c r="R7849" s="4">
        <f t="shared" si="490"/>
        <v>-1.6720000000000002</v>
      </c>
      <c r="S7849" s="4">
        <f t="shared" si="491"/>
        <v>-0.25080000000000002</v>
      </c>
    </row>
    <row r="7850" spans="1:19" x14ac:dyDescent="0.3">
      <c r="A7850" t="s">
        <v>5805</v>
      </c>
      <c r="B7850" s="1">
        <v>42609</v>
      </c>
      <c r="C7850" s="1">
        <v>42614</v>
      </c>
      <c r="D7850">
        <f t="shared" si="488"/>
        <v>2016</v>
      </c>
      <c r="E7850" t="str">
        <f t="shared" si="489"/>
        <v>Aug</v>
      </c>
      <c r="F7850" t="s">
        <v>37</v>
      </c>
      <c r="G7850" t="s">
        <v>594</v>
      </c>
      <c r="H7850" t="s">
        <v>51</v>
      </c>
      <c r="I7850" t="s">
        <v>39</v>
      </c>
      <c r="J7850" t="s">
        <v>33</v>
      </c>
      <c r="K7850">
        <v>92105</v>
      </c>
      <c r="L7850" t="s">
        <v>34</v>
      </c>
      <c r="M7850" t="s">
        <v>7248</v>
      </c>
      <c r="N7850" t="s">
        <v>128</v>
      </c>
      <c r="O7850" t="s">
        <v>7225</v>
      </c>
      <c r="P7850" s="4">
        <v>32.94</v>
      </c>
      <c r="Q7850" s="4">
        <v>32.94</v>
      </c>
      <c r="R7850" s="4">
        <f t="shared" si="490"/>
        <v>0</v>
      </c>
      <c r="S7850" s="4">
        <f t="shared" si="491"/>
        <v>0</v>
      </c>
    </row>
    <row r="7851" spans="1:19" x14ac:dyDescent="0.3">
      <c r="A7851" t="s">
        <v>2142</v>
      </c>
      <c r="B7851" s="1">
        <v>43021</v>
      </c>
      <c r="C7851" s="1">
        <v>43027</v>
      </c>
      <c r="D7851">
        <f t="shared" si="488"/>
        <v>2017</v>
      </c>
      <c r="E7851" t="str">
        <f t="shared" si="489"/>
        <v>Oct</v>
      </c>
      <c r="F7851" t="s">
        <v>37</v>
      </c>
      <c r="G7851" t="s">
        <v>784</v>
      </c>
      <c r="H7851" t="s">
        <v>51</v>
      </c>
      <c r="I7851" t="s">
        <v>2029</v>
      </c>
      <c r="J7851" t="s">
        <v>33</v>
      </c>
      <c r="K7851">
        <v>95661</v>
      </c>
      <c r="L7851" t="s">
        <v>34</v>
      </c>
      <c r="M7851" t="s">
        <v>7248</v>
      </c>
      <c r="N7851" t="s">
        <v>128</v>
      </c>
      <c r="O7851" t="s">
        <v>7225</v>
      </c>
      <c r="P7851" s="4">
        <v>65.88</v>
      </c>
      <c r="Q7851" s="4">
        <v>65.88</v>
      </c>
      <c r="R7851" s="4">
        <f t="shared" si="490"/>
        <v>0</v>
      </c>
      <c r="S7851" s="4">
        <f t="shared" si="491"/>
        <v>0</v>
      </c>
    </row>
    <row r="7852" spans="1:19" ht="15.6" x14ac:dyDescent="0.3">
      <c r="A7852" t="s">
        <v>7249</v>
      </c>
      <c r="B7852" s="1">
        <v>43365</v>
      </c>
      <c r="C7852" s="1">
        <v>43371</v>
      </c>
      <c r="D7852">
        <f t="shared" si="488"/>
        <v>2018</v>
      </c>
      <c r="E7852" t="str">
        <f t="shared" si="489"/>
        <v>Sep</v>
      </c>
      <c r="F7852" t="s">
        <v>37</v>
      </c>
      <c r="G7852" t="s">
        <v>2172</v>
      </c>
      <c r="H7852" s="2" t="s">
        <v>22</v>
      </c>
      <c r="I7852" t="s">
        <v>1641</v>
      </c>
      <c r="J7852" t="s">
        <v>33</v>
      </c>
      <c r="K7852">
        <v>92704</v>
      </c>
      <c r="L7852" t="s">
        <v>34</v>
      </c>
      <c r="M7852" t="s">
        <v>7248</v>
      </c>
      <c r="N7852" t="s">
        <v>128</v>
      </c>
      <c r="O7852" t="s">
        <v>7225</v>
      </c>
      <c r="P7852" s="4">
        <v>21.96</v>
      </c>
      <c r="Q7852" s="4">
        <v>100</v>
      </c>
      <c r="R7852" s="4">
        <f t="shared" si="490"/>
        <v>-78.039999999999992</v>
      </c>
      <c r="S7852" s="4">
        <f t="shared" si="491"/>
        <v>-11.705999999999998</v>
      </c>
    </row>
    <row r="7853" spans="1:19" x14ac:dyDescent="0.3">
      <c r="A7853" t="s">
        <v>4335</v>
      </c>
      <c r="B7853" s="1">
        <v>42844</v>
      </c>
      <c r="C7853" s="1">
        <v>42851</v>
      </c>
      <c r="D7853">
        <f t="shared" si="488"/>
        <v>2017</v>
      </c>
      <c r="E7853" t="str">
        <f t="shared" si="489"/>
        <v>Apr</v>
      </c>
      <c r="F7853" t="s">
        <v>37</v>
      </c>
      <c r="G7853" t="s">
        <v>1181</v>
      </c>
      <c r="H7853" t="s">
        <v>51</v>
      </c>
      <c r="I7853" t="s">
        <v>61</v>
      </c>
      <c r="J7853" t="s">
        <v>62</v>
      </c>
      <c r="K7853">
        <v>10035</v>
      </c>
      <c r="L7853" t="s">
        <v>54</v>
      </c>
      <c r="M7853" t="s">
        <v>7248</v>
      </c>
      <c r="N7853" t="s">
        <v>128</v>
      </c>
      <c r="O7853" t="s">
        <v>7225</v>
      </c>
      <c r="P7853" s="4">
        <v>54.9</v>
      </c>
      <c r="Q7853" s="4">
        <v>54.9</v>
      </c>
      <c r="R7853" s="4">
        <f t="shared" si="490"/>
        <v>0</v>
      </c>
      <c r="S7853" s="4">
        <f t="shared" si="491"/>
        <v>0</v>
      </c>
    </row>
    <row r="7854" spans="1:19" x14ac:dyDescent="0.3">
      <c r="A7854" t="s">
        <v>7250</v>
      </c>
      <c r="B7854" s="1">
        <v>42883</v>
      </c>
      <c r="C7854" s="1">
        <v>42883</v>
      </c>
      <c r="D7854">
        <f t="shared" si="488"/>
        <v>2017</v>
      </c>
      <c r="E7854" t="str">
        <f t="shared" si="489"/>
        <v>May</v>
      </c>
      <c r="F7854" t="s">
        <v>30</v>
      </c>
      <c r="G7854" t="s">
        <v>605</v>
      </c>
      <c r="H7854" t="s">
        <v>51</v>
      </c>
      <c r="I7854" t="s">
        <v>61</v>
      </c>
      <c r="J7854" t="s">
        <v>62</v>
      </c>
      <c r="K7854">
        <v>10035</v>
      </c>
      <c r="L7854" t="s">
        <v>54</v>
      </c>
      <c r="M7854" t="s">
        <v>7248</v>
      </c>
      <c r="N7854" t="s">
        <v>128</v>
      </c>
      <c r="O7854" t="s">
        <v>7225</v>
      </c>
      <c r="P7854" s="4">
        <v>54.9</v>
      </c>
      <c r="Q7854" s="4">
        <v>54.9</v>
      </c>
      <c r="R7854" s="4">
        <f t="shared" si="490"/>
        <v>0</v>
      </c>
      <c r="S7854" s="4">
        <f t="shared" si="491"/>
        <v>0</v>
      </c>
    </row>
    <row r="7855" spans="1:19" ht="15.6" x14ac:dyDescent="0.3">
      <c r="A7855" t="s">
        <v>7251</v>
      </c>
      <c r="B7855" s="1">
        <v>43213</v>
      </c>
      <c r="C7855" s="1">
        <v>43215</v>
      </c>
      <c r="D7855">
        <f t="shared" si="488"/>
        <v>2018</v>
      </c>
      <c r="E7855" t="str">
        <f t="shared" si="489"/>
        <v>Apr</v>
      </c>
      <c r="F7855" t="s">
        <v>20</v>
      </c>
      <c r="G7855" t="s">
        <v>817</v>
      </c>
      <c r="H7855" s="2" t="s">
        <v>22</v>
      </c>
      <c r="I7855" t="s">
        <v>61</v>
      </c>
      <c r="J7855" t="s">
        <v>62</v>
      </c>
      <c r="K7855">
        <v>10011</v>
      </c>
      <c r="L7855" t="s">
        <v>54</v>
      </c>
      <c r="M7855" t="s">
        <v>7248</v>
      </c>
      <c r="N7855" t="s">
        <v>128</v>
      </c>
      <c r="O7855" t="s">
        <v>7225</v>
      </c>
      <c r="P7855" s="4">
        <v>54.9</v>
      </c>
      <c r="Q7855" s="4">
        <v>54.9</v>
      </c>
      <c r="R7855" s="4">
        <f t="shared" si="490"/>
        <v>0</v>
      </c>
      <c r="S7855" s="4">
        <f t="shared" si="491"/>
        <v>0</v>
      </c>
    </row>
    <row r="7856" spans="1:19" ht="15.6" x14ac:dyDescent="0.3">
      <c r="A7856" t="s">
        <v>1082</v>
      </c>
      <c r="B7856" s="1">
        <v>43039</v>
      </c>
      <c r="C7856" s="1">
        <v>43044</v>
      </c>
      <c r="D7856">
        <f t="shared" si="488"/>
        <v>2017</v>
      </c>
      <c r="E7856" t="str">
        <f t="shared" si="489"/>
        <v>Oct</v>
      </c>
      <c r="F7856" t="s">
        <v>37</v>
      </c>
      <c r="G7856" t="s">
        <v>21</v>
      </c>
      <c r="H7856" s="2" t="s">
        <v>22</v>
      </c>
      <c r="I7856" t="s">
        <v>1083</v>
      </c>
      <c r="J7856" t="s">
        <v>503</v>
      </c>
      <c r="K7856">
        <v>74133</v>
      </c>
      <c r="L7856" t="s">
        <v>25</v>
      </c>
      <c r="M7856" t="s">
        <v>7248</v>
      </c>
      <c r="N7856" t="s">
        <v>110</v>
      </c>
      <c r="O7856" t="s">
        <v>7225</v>
      </c>
      <c r="P7856" s="4">
        <v>21.96</v>
      </c>
      <c r="Q7856" s="4">
        <v>18</v>
      </c>
      <c r="R7856" s="4">
        <f t="shared" si="490"/>
        <v>3.9600000000000009</v>
      </c>
      <c r="S7856" s="4">
        <f t="shared" si="491"/>
        <v>0.59400000000000008</v>
      </c>
    </row>
    <row r="7857" spans="1:19" ht="15.6" x14ac:dyDescent="0.3">
      <c r="A7857" t="s">
        <v>4294</v>
      </c>
      <c r="B7857" s="1">
        <v>42164</v>
      </c>
      <c r="C7857" s="1">
        <v>42171</v>
      </c>
      <c r="D7857">
        <f t="shared" si="488"/>
        <v>2015</v>
      </c>
      <c r="E7857" t="str">
        <f t="shared" si="489"/>
        <v>Jun</v>
      </c>
      <c r="F7857" t="s">
        <v>37</v>
      </c>
      <c r="G7857" t="s">
        <v>1151</v>
      </c>
      <c r="H7857" s="2" t="s">
        <v>22</v>
      </c>
      <c r="I7857" t="s">
        <v>32</v>
      </c>
      <c r="J7857" t="s">
        <v>33</v>
      </c>
      <c r="K7857">
        <v>94122</v>
      </c>
      <c r="L7857" t="s">
        <v>34</v>
      </c>
      <c r="M7857" t="s">
        <v>7252</v>
      </c>
      <c r="N7857" t="s">
        <v>128</v>
      </c>
      <c r="O7857" t="s">
        <v>7225</v>
      </c>
      <c r="P7857" s="4">
        <v>7.36</v>
      </c>
      <c r="Q7857" s="4">
        <v>5</v>
      </c>
      <c r="R7857" s="4">
        <f t="shared" si="490"/>
        <v>2.3600000000000003</v>
      </c>
      <c r="S7857" s="4">
        <f t="shared" si="491"/>
        <v>0.35400000000000004</v>
      </c>
    </row>
    <row r="7858" spans="1:19" ht="15.6" x14ac:dyDescent="0.3">
      <c r="A7858" t="s">
        <v>29</v>
      </c>
      <c r="B7858" s="1">
        <v>42336</v>
      </c>
      <c r="C7858" s="1">
        <v>42336</v>
      </c>
      <c r="D7858">
        <f t="shared" si="488"/>
        <v>2015</v>
      </c>
      <c r="E7858" t="str">
        <f t="shared" si="489"/>
        <v>Nov</v>
      </c>
      <c r="F7858" t="s">
        <v>30</v>
      </c>
      <c r="G7858" t="s">
        <v>31</v>
      </c>
      <c r="H7858" s="2" t="s">
        <v>22</v>
      </c>
      <c r="I7858" t="s">
        <v>32</v>
      </c>
      <c r="J7858" t="s">
        <v>33</v>
      </c>
      <c r="K7858">
        <v>94122</v>
      </c>
      <c r="L7858" t="s">
        <v>34</v>
      </c>
      <c r="M7858" t="s">
        <v>7252</v>
      </c>
      <c r="N7858" t="s">
        <v>128</v>
      </c>
      <c r="O7858" t="s">
        <v>7225</v>
      </c>
      <c r="P7858" s="4">
        <v>7.36</v>
      </c>
      <c r="Q7858" s="4">
        <v>5</v>
      </c>
      <c r="R7858" s="4">
        <f t="shared" si="490"/>
        <v>2.3600000000000003</v>
      </c>
      <c r="S7858" s="4">
        <f t="shared" si="491"/>
        <v>0.35400000000000004</v>
      </c>
    </row>
    <row r="7859" spans="1:19" x14ac:dyDescent="0.3">
      <c r="A7859" t="s">
        <v>7253</v>
      </c>
      <c r="B7859" s="1">
        <v>42716</v>
      </c>
      <c r="C7859" s="1">
        <v>42719</v>
      </c>
      <c r="D7859">
        <f t="shared" si="488"/>
        <v>2016</v>
      </c>
      <c r="E7859" t="str">
        <f t="shared" si="489"/>
        <v>Dec</v>
      </c>
      <c r="F7859" t="s">
        <v>20</v>
      </c>
      <c r="G7859" t="s">
        <v>2243</v>
      </c>
      <c r="H7859" t="s">
        <v>51</v>
      </c>
      <c r="I7859" t="s">
        <v>47</v>
      </c>
      <c r="J7859" t="s">
        <v>33</v>
      </c>
      <c r="K7859">
        <v>90032</v>
      </c>
      <c r="L7859" t="s">
        <v>34</v>
      </c>
      <c r="M7859" t="s">
        <v>7252</v>
      </c>
      <c r="N7859" t="s">
        <v>128</v>
      </c>
      <c r="O7859" t="s">
        <v>7225</v>
      </c>
      <c r="P7859" s="4">
        <v>25.76</v>
      </c>
      <c r="Q7859" s="4">
        <v>25.76</v>
      </c>
      <c r="R7859" s="4">
        <f t="shared" si="490"/>
        <v>0</v>
      </c>
      <c r="S7859" s="4">
        <f t="shared" si="491"/>
        <v>0</v>
      </c>
    </row>
    <row r="7860" spans="1:19" ht="15.6" x14ac:dyDescent="0.3">
      <c r="A7860" t="s">
        <v>1725</v>
      </c>
      <c r="B7860" s="1">
        <v>43352</v>
      </c>
      <c r="C7860" s="1">
        <v>43357</v>
      </c>
      <c r="D7860">
        <f t="shared" si="488"/>
        <v>2018</v>
      </c>
      <c r="E7860" t="str">
        <f t="shared" si="489"/>
        <v>Sep</v>
      </c>
      <c r="F7860" t="s">
        <v>37</v>
      </c>
      <c r="G7860" t="s">
        <v>328</v>
      </c>
      <c r="H7860" s="2" t="s">
        <v>22</v>
      </c>
      <c r="I7860" t="s">
        <v>139</v>
      </c>
      <c r="J7860" t="s">
        <v>250</v>
      </c>
      <c r="K7860">
        <v>38401</v>
      </c>
      <c r="L7860" t="s">
        <v>44</v>
      </c>
      <c r="M7860" t="s">
        <v>7252</v>
      </c>
      <c r="N7860" t="s">
        <v>128</v>
      </c>
      <c r="O7860" t="s">
        <v>7225</v>
      </c>
      <c r="P7860" s="4">
        <v>8.8320000000000007</v>
      </c>
      <c r="Q7860" s="4">
        <v>18</v>
      </c>
      <c r="R7860" s="4">
        <f t="shared" si="490"/>
        <v>-9.1679999999999993</v>
      </c>
      <c r="S7860" s="4">
        <f t="shared" si="491"/>
        <v>-1.3751999999999998</v>
      </c>
    </row>
    <row r="7861" spans="1:19" ht="15.6" x14ac:dyDescent="0.3">
      <c r="A7861" t="s">
        <v>6412</v>
      </c>
      <c r="B7861" s="1">
        <v>43422</v>
      </c>
      <c r="C7861" s="1">
        <v>43427</v>
      </c>
      <c r="D7861">
        <f t="shared" si="488"/>
        <v>2018</v>
      </c>
      <c r="E7861" t="str">
        <f t="shared" si="489"/>
        <v>Nov</v>
      </c>
      <c r="F7861" t="s">
        <v>37</v>
      </c>
      <c r="G7861" t="s">
        <v>1048</v>
      </c>
      <c r="H7861" s="2" t="s">
        <v>22</v>
      </c>
      <c r="I7861" t="s">
        <v>6413</v>
      </c>
      <c r="J7861" t="s">
        <v>79</v>
      </c>
      <c r="K7861">
        <v>33030</v>
      </c>
      <c r="L7861" t="s">
        <v>44</v>
      </c>
      <c r="M7861" t="s">
        <v>7252</v>
      </c>
      <c r="N7861" t="s">
        <v>128</v>
      </c>
      <c r="O7861" t="s">
        <v>7225</v>
      </c>
      <c r="P7861" s="4">
        <v>2.944</v>
      </c>
      <c r="Q7861" s="4">
        <v>5</v>
      </c>
      <c r="R7861" s="4">
        <f t="shared" si="490"/>
        <v>-2.056</v>
      </c>
      <c r="S7861" s="4">
        <f t="shared" si="491"/>
        <v>-0.30840000000000001</v>
      </c>
    </row>
    <row r="7862" spans="1:19" ht="15.6" x14ac:dyDescent="0.3">
      <c r="A7862" t="s">
        <v>307</v>
      </c>
      <c r="B7862" s="1">
        <v>43029</v>
      </c>
      <c r="C7862" s="1">
        <v>43029</v>
      </c>
      <c r="D7862">
        <f t="shared" si="488"/>
        <v>2017</v>
      </c>
      <c r="E7862" t="str">
        <f t="shared" si="489"/>
        <v>Oct</v>
      </c>
      <c r="F7862" t="s">
        <v>30</v>
      </c>
      <c r="G7862" t="s">
        <v>308</v>
      </c>
      <c r="H7862" s="2" t="s">
        <v>22</v>
      </c>
      <c r="I7862" t="s">
        <v>309</v>
      </c>
      <c r="J7862" t="s">
        <v>310</v>
      </c>
      <c r="K7862">
        <v>6040</v>
      </c>
      <c r="L7862" t="s">
        <v>54</v>
      </c>
      <c r="M7862" t="s">
        <v>7252</v>
      </c>
      <c r="N7862" t="s">
        <v>110</v>
      </c>
      <c r="O7862" t="s">
        <v>7225</v>
      </c>
      <c r="P7862" s="4">
        <v>7.36</v>
      </c>
      <c r="Q7862" s="4">
        <v>5</v>
      </c>
      <c r="R7862" s="4">
        <f t="shared" si="490"/>
        <v>2.3600000000000003</v>
      </c>
      <c r="S7862" s="4">
        <f t="shared" si="491"/>
        <v>0.35400000000000004</v>
      </c>
    </row>
    <row r="7863" spans="1:19" ht="15.6" x14ac:dyDescent="0.3">
      <c r="A7863" t="s">
        <v>7005</v>
      </c>
      <c r="B7863" s="1">
        <v>43049</v>
      </c>
      <c r="C7863" s="1">
        <v>43051</v>
      </c>
      <c r="D7863">
        <f t="shared" si="488"/>
        <v>2017</v>
      </c>
      <c r="E7863" t="str">
        <f t="shared" si="489"/>
        <v>Nov</v>
      </c>
      <c r="F7863" t="s">
        <v>67</v>
      </c>
      <c r="G7863" t="s">
        <v>581</v>
      </c>
      <c r="H7863" s="2" t="s">
        <v>22</v>
      </c>
      <c r="I7863" t="s">
        <v>2346</v>
      </c>
      <c r="J7863" t="s">
        <v>233</v>
      </c>
      <c r="K7863">
        <v>43615</v>
      </c>
      <c r="L7863" t="s">
        <v>54</v>
      </c>
      <c r="M7863" t="s">
        <v>7252</v>
      </c>
      <c r="N7863" t="s">
        <v>128</v>
      </c>
      <c r="O7863" t="s">
        <v>7225</v>
      </c>
      <c r="P7863" s="4">
        <v>14.72</v>
      </c>
      <c r="Q7863" s="4">
        <v>18</v>
      </c>
      <c r="R7863" s="4">
        <f t="shared" si="490"/>
        <v>-3.2799999999999994</v>
      </c>
      <c r="S7863" s="4">
        <f t="shared" si="491"/>
        <v>-0.49199999999999988</v>
      </c>
    </row>
    <row r="7864" spans="1:19" ht="15.6" x14ac:dyDescent="0.3">
      <c r="A7864" t="s">
        <v>5721</v>
      </c>
      <c r="B7864" s="1">
        <v>42735</v>
      </c>
      <c r="C7864" s="1">
        <v>42739</v>
      </c>
      <c r="D7864">
        <f t="shared" si="488"/>
        <v>2016</v>
      </c>
      <c r="E7864" t="str">
        <f t="shared" si="489"/>
        <v>Dec</v>
      </c>
      <c r="F7864" t="s">
        <v>37</v>
      </c>
      <c r="G7864" t="s">
        <v>1621</v>
      </c>
      <c r="H7864" s="2" t="s">
        <v>22</v>
      </c>
      <c r="I7864" t="s">
        <v>1207</v>
      </c>
      <c r="J7864" t="s">
        <v>109</v>
      </c>
      <c r="K7864">
        <v>78745</v>
      </c>
      <c r="L7864" t="s">
        <v>25</v>
      </c>
      <c r="M7864" t="s">
        <v>7252</v>
      </c>
      <c r="N7864" t="s">
        <v>128</v>
      </c>
      <c r="O7864" t="s">
        <v>7225</v>
      </c>
      <c r="P7864" s="4">
        <v>5.8879999999999999</v>
      </c>
      <c r="Q7864" s="4">
        <v>5</v>
      </c>
      <c r="R7864" s="4">
        <f t="shared" si="490"/>
        <v>0.8879999999999999</v>
      </c>
      <c r="S7864" s="4">
        <f t="shared" si="491"/>
        <v>0.13319999999999999</v>
      </c>
    </row>
    <row r="7865" spans="1:19" ht="15.6" x14ac:dyDescent="0.3">
      <c r="A7865" t="s">
        <v>2199</v>
      </c>
      <c r="B7865" s="1">
        <v>42260</v>
      </c>
      <c r="C7865" s="1">
        <v>42260</v>
      </c>
      <c r="D7865">
        <f t="shared" si="488"/>
        <v>2015</v>
      </c>
      <c r="E7865" t="str">
        <f t="shared" si="489"/>
        <v>Sep</v>
      </c>
      <c r="F7865" t="s">
        <v>30</v>
      </c>
      <c r="G7865" t="s">
        <v>1025</v>
      </c>
      <c r="H7865" s="2" t="s">
        <v>22</v>
      </c>
      <c r="I7865" t="s">
        <v>69</v>
      </c>
      <c r="J7865" t="s">
        <v>70</v>
      </c>
      <c r="K7865">
        <v>98103</v>
      </c>
      <c r="L7865" t="s">
        <v>34</v>
      </c>
      <c r="M7865" t="s">
        <v>7254</v>
      </c>
      <c r="N7865" t="s">
        <v>128</v>
      </c>
      <c r="O7865" t="s">
        <v>7225</v>
      </c>
      <c r="P7865" s="4">
        <v>7.3</v>
      </c>
      <c r="Q7865" s="4">
        <v>5</v>
      </c>
      <c r="R7865" s="4">
        <f t="shared" si="490"/>
        <v>2.2999999999999998</v>
      </c>
      <c r="S7865" s="4">
        <f t="shared" si="491"/>
        <v>0.34499999999999997</v>
      </c>
    </row>
    <row r="7866" spans="1:19" ht="15.6" x14ac:dyDescent="0.3">
      <c r="A7866" t="s">
        <v>7255</v>
      </c>
      <c r="B7866" s="1">
        <v>42323</v>
      </c>
      <c r="C7866" s="1">
        <v>42325</v>
      </c>
      <c r="D7866">
        <f t="shared" si="488"/>
        <v>2015</v>
      </c>
      <c r="E7866" t="str">
        <f t="shared" si="489"/>
        <v>Nov</v>
      </c>
      <c r="F7866" t="s">
        <v>67</v>
      </c>
      <c r="G7866" t="s">
        <v>300</v>
      </c>
      <c r="H7866" s="2" t="s">
        <v>22</v>
      </c>
      <c r="I7866" t="s">
        <v>32</v>
      </c>
      <c r="J7866" t="s">
        <v>33</v>
      </c>
      <c r="K7866">
        <v>94110</v>
      </c>
      <c r="L7866" t="s">
        <v>34</v>
      </c>
      <c r="M7866" t="s">
        <v>7254</v>
      </c>
      <c r="N7866" t="s">
        <v>128</v>
      </c>
      <c r="O7866" t="s">
        <v>7225</v>
      </c>
      <c r="P7866" s="4">
        <v>10.95</v>
      </c>
      <c r="Q7866" s="4">
        <v>18</v>
      </c>
      <c r="R7866" s="4">
        <f t="shared" si="490"/>
        <v>-7.0500000000000007</v>
      </c>
      <c r="S7866" s="4">
        <f t="shared" si="491"/>
        <v>-1.0575000000000001</v>
      </c>
    </row>
    <row r="7867" spans="1:19" ht="15.6" x14ac:dyDescent="0.3">
      <c r="A7867" t="s">
        <v>3648</v>
      </c>
      <c r="B7867" s="1">
        <v>42487</v>
      </c>
      <c r="C7867" s="1">
        <v>42492</v>
      </c>
      <c r="D7867">
        <f t="shared" si="488"/>
        <v>2016</v>
      </c>
      <c r="E7867" t="str">
        <f t="shared" si="489"/>
        <v>Apr</v>
      </c>
      <c r="F7867" t="s">
        <v>37</v>
      </c>
      <c r="G7867" t="s">
        <v>1827</v>
      </c>
      <c r="H7867" s="2" t="s">
        <v>22</v>
      </c>
      <c r="I7867" t="s">
        <v>293</v>
      </c>
      <c r="J7867" t="s">
        <v>75</v>
      </c>
      <c r="K7867">
        <v>80013</v>
      </c>
      <c r="L7867" t="s">
        <v>34</v>
      </c>
      <c r="M7867" t="s">
        <v>7254</v>
      </c>
      <c r="N7867" t="s">
        <v>128</v>
      </c>
      <c r="O7867" t="s">
        <v>7225</v>
      </c>
      <c r="P7867" s="4">
        <v>5.84</v>
      </c>
      <c r="Q7867" s="4">
        <v>5</v>
      </c>
      <c r="R7867" s="4">
        <f t="shared" si="490"/>
        <v>0.83999999999999986</v>
      </c>
      <c r="S7867" s="4">
        <f t="shared" si="491"/>
        <v>0.12599999999999997</v>
      </c>
    </row>
    <row r="7868" spans="1:19" ht="15.6" x14ac:dyDescent="0.3">
      <c r="A7868" t="s">
        <v>6274</v>
      </c>
      <c r="B7868" s="1">
        <v>42631</v>
      </c>
      <c r="C7868" s="1">
        <v>42635</v>
      </c>
      <c r="D7868">
        <f t="shared" si="488"/>
        <v>2016</v>
      </c>
      <c r="E7868" t="str">
        <f t="shared" si="489"/>
        <v>Sep</v>
      </c>
      <c r="F7868" t="s">
        <v>67</v>
      </c>
      <c r="G7868" t="s">
        <v>1269</v>
      </c>
      <c r="H7868" s="2" t="s">
        <v>22</v>
      </c>
      <c r="I7868" t="s">
        <v>406</v>
      </c>
      <c r="J7868" t="s">
        <v>33</v>
      </c>
      <c r="K7868">
        <v>90805</v>
      </c>
      <c r="L7868" t="s">
        <v>34</v>
      </c>
      <c r="M7868" t="s">
        <v>7254</v>
      </c>
      <c r="N7868" t="s">
        <v>128</v>
      </c>
      <c r="O7868" t="s">
        <v>7225</v>
      </c>
      <c r="P7868" s="4">
        <v>7.3</v>
      </c>
      <c r="Q7868" s="4">
        <v>5</v>
      </c>
      <c r="R7868" s="4">
        <f t="shared" si="490"/>
        <v>2.2999999999999998</v>
      </c>
      <c r="S7868" s="4">
        <f t="shared" si="491"/>
        <v>0.34499999999999997</v>
      </c>
    </row>
    <row r="7869" spans="1:19" ht="15.6" x14ac:dyDescent="0.3">
      <c r="A7869" t="s">
        <v>6152</v>
      </c>
      <c r="B7869" s="1">
        <v>43367</v>
      </c>
      <c r="C7869" s="1">
        <v>43371</v>
      </c>
      <c r="D7869">
        <f t="shared" si="488"/>
        <v>2018</v>
      </c>
      <c r="E7869" t="str">
        <f t="shared" si="489"/>
        <v>Sep</v>
      </c>
      <c r="F7869" t="s">
        <v>67</v>
      </c>
      <c r="G7869" t="s">
        <v>3930</v>
      </c>
      <c r="H7869" s="2" t="s">
        <v>22</v>
      </c>
      <c r="I7869" t="s">
        <v>32</v>
      </c>
      <c r="J7869" t="s">
        <v>33</v>
      </c>
      <c r="K7869">
        <v>94110</v>
      </c>
      <c r="L7869" t="s">
        <v>34</v>
      </c>
      <c r="M7869" t="s">
        <v>7254</v>
      </c>
      <c r="N7869" t="s">
        <v>128</v>
      </c>
      <c r="O7869" t="s">
        <v>7225</v>
      </c>
      <c r="P7869" s="4">
        <v>7.3</v>
      </c>
      <c r="Q7869" s="4">
        <v>5</v>
      </c>
      <c r="R7869" s="4">
        <f t="shared" si="490"/>
        <v>2.2999999999999998</v>
      </c>
      <c r="S7869" s="4">
        <f t="shared" si="491"/>
        <v>0.34499999999999997</v>
      </c>
    </row>
    <row r="7870" spans="1:19" ht="15.6" x14ac:dyDescent="0.3">
      <c r="A7870" t="s">
        <v>5128</v>
      </c>
      <c r="B7870" s="1">
        <v>42826</v>
      </c>
      <c r="C7870" s="1">
        <v>42830</v>
      </c>
      <c r="D7870">
        <f t="shared" si="488"/>
        <v>2017</v>
      </c>
      <c r="E7870" t="str">
        <f t="shared" si="489"/>
        <v>Apr</v>
      </c>
      <c r="F7870" t="s">
        <v>37</v>
      </c>
      <c r="G7870" t="s">
        <v>730</v>
      </c>
      <c r="H7870" s="2" t="s">
        <v>22</v>
      </c>
      <c r="I7870" t="s">
        <v>61</v>
      </c>
      <c r="J7870" t="s">
        <v>62</v>
      </c>
      <c r="K7870">
        <v>10035</v>
      </c>
      <c r="L7870" t="s">
        <v>54</v>
      </c>
      <c r="M7870" t="s">
        <v>7254</v>
      </c>
      <c r="N7870" t="s">
        <v>128</v>
      </c>
      <c r="O7870" t="s">
        <v>7225</v>
      </c>
      <c r="P7870" s="4">
        <v>10.95</v>
      </c>
      <c r="Q7870" s="4">
        <v>18</v>
      </c>
      <c r="R7870" s="4">
        <f t="shared" si="490"/>
        <v>-7.0500000000000007</v>
      </c>
      <c r="S7870" s="4">
        <f t="shared" si="491"/>
        <v>-1.0575000000000001</v>
      </c>
    </row>
    <row r="7871" spans="1:19" ht="15.6" x14ac:dyDescent="0.3">
      <c r="A7871" t="s">
        <v>7256</v>
      </c>
      <c r="B7871" s="1">
        <v>42932</v>
      </c>
      <c r="C7871" s="1">
        <v>42937</v>
      </c>
      <c r="D7871">
        <f t="shared" si="488"/>
        <v>2017</v>
      </c>
      <c r="E7871" t="str">
        <f t="shared" si="489"/>
        <v>Jul</v>
      </c>
      <c r="F7871" t="s">
        <v>37</v>
      </c>
      <c r="G7871" t="s">
        <v>1442</v>
      </c>
      <c r="H7871" s="2" t="s">
        <v>22</v>
      </c>
      <c r="I7871" t="s">
        <v>100</v>
      </c>
      <c r="J7871" t="s">
        <v>101</v>
      </c>
      <c r="K7871">
        <v>19120</v>
      </c>
      <c r="L7871" t="s">
        <v>54</v>
      </c>
      <c r="M7871" t="s">
        <v>7254</v>
      </c>
      <c r="N7871" t="s">
        <v>110</v>
      </c>
      <c r="O7871" t="s">
        <v>7225</v>
      </c>
      <c r="P7871" s="4">
        <v>5.84</v>
      </c>
      <c r="Q7871" s="4">
        <v>5</v>
      </c>
      <c r="R7871" s="4">
        <f t="shared" si="490"/>
        <v>0.83999999999999986</v>
      </c>
      <c r="S7871" s="4">
        <f t="shared" si="491"/>
        <v>0.12599999999999997</v>
      </c>
    </row>
    <row r="7872" spans="1:19" ht="15.6" x14ac:dyDescent="0.3">
      <c r="A7872" t="s">
        <v>2872</v>
      </c>
      <c r="B7872" s="1">
        <v>42979</v>
      </c>
      <c r="C7872" s="1">
        <v>42985</v>
      </c>
      <c r="D7872">
        <f t="shared" si="488"/>
        <v>2017</v>
      </c>
      <c r="E7872" t="str">
        <f t="shared" si="489"/>
        <v>Sep</v>
      </c>
      <c r="F7872" t="s">
        <v>37</v>
      </c>
      <c r="G7872" t="s">
        <v>1259</v>
      </c>
      <c r="H7872" s="2" t="s">
        <v>22</v>
      </c>
      <c r="I7872" t="s">
        <v>61</v>
      </c>
      <c r="J7872" t="s">
        <v>62</v>
      </c>
      <c r="K7872">
        <v>10011</v>
      </c>
      <c r="L7872" t="s">
        <v>54</v>
      </c>
      <c r="M7872" t="s">
        <v>7254</v>
      </c>
      <c r="N7872" t="s">
        <v>128</v>
      </c>
      <c r="O7872" t="s">
        <v>7225</v>
      </c>
      <c r="P7872" s="4">
        <v>10.95</v>
      </c>
      <c r="Q7872" s="4">
        <v>18</v>
      </c>
      <c r="R7872" s="4">
        <f t="shared" si="490"/>
        <v>-7.0500000000000007</v>
      </c>
      <c r="S7872" s="4">
        <f t="shared" si="491"/>
        <v>-1.0575000000000001</v>
      </c>
    </row>
    <row r="7873" spans="1:19" ht="15.6" x14ac:dyDescent="0.3">
      <c r="A7873" t="s">
        <v>7257</v>
      </c>
      <c r="B7873" s="1">
        <v>42351</v>
      </c>
      <c r="C7873" s="1">
        <v>42353</v>
      </c>
      <c r="D7873">
        <f t="shared" si="488"/>
        <v>2015</v>
      </c>
      <c r="E7873" t="str">
        <f t="shared" si="489"/>
        <v>Dec</v>
      </c>
      <c r="F7873" t="s">
        <v>67</v>
      </c>
      <c r="G7873" t="s">
        <v>523</v>
      </c>
      <c r="H7873" s="2" t="s">
        <v>22</v>
      </c>
      <c r="I7873" t="s">
        <v>113</v>
      </c>
      <c r="J7873" t="s">
        <v>109</v>
      </c>
      <c r="K7873">
        <v>77070</v>
      </c>
      <c r="L7873" t="s">
        <v>25</v>
      </c>
      <c r="M7873" t="s">
        <v>7254</v>
      </c>
      <c r="N7873" t="s">
        <v>128</v>
      </c>
      <c r="O7873" t="s">
        <v>7225</v>
      </c>
      <c r="P7873" s="4">
        <v>2.92</v>
      </c>
      <c r="Q7873" s="4">
        <v>5</v>
      </c>
      <c r="R7873" s="4">
        <f t="shared" si="490"/>
        <v>-2.08</v>
      </c>
      <c r="S7873" s="4">
        <f t="shared" si="491"/>
        <v>-0.312</v>
      </c>
    </row>
    <row r="7874" spans="1:19" ht="15.6" x14ac:dyDescent="0.3">
      <c r="A7874" t="s">
        <v>7258</v>
      </c>
      <c r="B7874" s="1">
        <v>42338</v>
      </c>
      <c r="C7874" s="1">
        <v>42344</v>
      </c>
      <c r="D7874">
        <f t="shared" ref="D7874:D7937" si="492">YEAR(B7874)</f>
        <v>2015</v>
      </c>
      <c r="E7874" t="str">
        <f t="shared" ref="E7874:E7937" si="493">TEXT(B7874,"mmm")</f>
        <v>Nov</v>
      </c>
      <c r="F7874" t="s">
        <v>37</v>
      </c>
      <c r="G7874" t="s">
        <v>1667</v>
      </c>
      <c r="H7874" s="2" t="s">
        <v>22</v>
      </c>
      <c r="I7874" t="s">
        <v>3897</v>
      </c>
      <c r="J7874" t="s">
        <v>178</v>
      </c>
      <c r="K7874">
        <v>85323</v>
      </c>
      <c r="L7874" t="s">
        <v>34</v>
      </c>
      <c r="M7874" t="s">
        <v>7259</v>
      </c>
      <c r="N7874" t="s">
        <v>128</v>
      </c>
      <c r="O7874" t="s">
        <v>7225</v>
      </c>
      <c r="P7874" s="4">
        <v>47.991999999999997</v>
      </c>
      <c r="Q7874" s="4">
        <v>100</v>
      </c>
      <c r="R7874" s="4">
        <f t="shared" si="490"/>
        <v>-52.008000000000003</v>
      </c>
      <c r="S7874" s="4">
        <f t="shared" si="491"/>
        <v>-7.8011999999999997</v>
      </c>
    </row>
    <row r="7875" spans="1:19" ht="15.6" x14ac:dyDescent="0.3">
      <c r="A7875" t="s">
        <v>3880</v>
      </c>
      <c r="B7875" s="1">
        <v>43129</v>
      </c>
      <c r="C7875" s="1">
        <v>43133</v>
      </c>
      <c r="D7875">
        <f t="shared" si="492"/>
        <v>2018</v>
      </c>
      <c r="E7875" t="str">
        <f t="shared" si="493"/>
        <v>Jan</v>
      </c>
      <c r="F7875" t="s">
        <v>37</v>
      </c>
      <c r="G7875" t="s">
        <v>77</v>
      </c>
      <c r="H7875" s="2" t="s">
        <v>22</v>
      </c>
      <c r="I7875" t="s">
        <v>32</v>
      </c>
      <c r="J7875" t="s">
        <v>33</v>
      </c>
      <c r="K7875">
        <v>94109</v>
      </c>
      <c r="L7875" t="s">
        <v>34</v>
      </c>
      <c r="M7875" t="s">
        <v>7259</v>
      </c>
      <c r="N7875" t="s">
        <v>128</v>
      </c>
      <c r="O7875" t="s">
        <v>7225</v>
      </c>
      <c r="P7875" s="4">
        <v>8.57</v>
      </c>
      <c r="Q7875" s="4">
        <v>18</v>
      </c>
      <c r="R7875" s="4">
        <f t="shared" ref="R7875:R7938" si="494">P7875-Q7875</f>
        <v>-9.43</v>
      </c>
      <c r="S7875" s="4">
        <f t="shared" ref="S7875:S7938" si="495">0.15*R7875</f>
        <v>-1.4144999999999999</v>
      </c>
    </row>
    <row r="7876" spans="1:19" ht="15.6" x14ac:dyDescent="0.3">
      <c r="A7876" t="s">
        <v>3131</v>
      </c>
      <c r="B7876" s="1">
        <v>42161</v>
      </c>
      <c r="C7876" s="1">
        <v>42166</v>
      </c>
      <c r="D7876">
        <f t="shared" si="492"/>
        <v>2015</v>
      </c>
      <c r="E7876" t="str">
        <f t="shared" si="493"/>
        <v>Jun</v>
      </c>
      <c r="F7876" t="s">
        <v>37</v>
      </c>
      <c r="G7876" t="s">
        <v>3132</v>
      </c>
      <c r="H7876" s="2" t="s">
        <v>22</v>
      </c>
      <c r="I7876" t="s">
        <v>406</v>
      </c>
      <c r="J7876" t="s">
        <v>62</v>
      </c>
      <c r="K7876">
        <v>11561</v>
      </c>
      <c r="L7876" t="s">
        <v>54</v>
      </c>
      <c r="M7876" t="s">
        <v>7259</v>
      </c>
      <c r="N7876" t="s">
        <v>128</v>
      </c>
      <c r="O7876" t="s">
        <v>7225</v>
      </c>
      <c r="P7876" s="4">
        <v>17.14</v>
      </c>
      <c r="Q7876" s="4">
        <v>18</v>
      </c>
      <c r="R7876" s="4">
        <f t="shared" si="494"/>
        <v>-0.85999999999999943</v>
      </c>
      <c r="S7876" s="4">
        <f t="shared" si="495"/>
        <v>-0.12899999999999992</v>
      </c>
    </row>
    <row r="7877" spans="1:19" x14ac:dyDescent="0.3">
      <c r="A7877" t="s">
        <v>6000</v>
      </c>
      <c r="B7877" s="1">
        <v>42785</v>
      </c>
      <c r="C7877" s="1">
        <v>42789</v>
      </c>
      <c r="D7877">
        <f t="shared" si="492"/>
        <v>2017</v>
      </c>
      <c r="E7877" t="str">
        <f t="shared" si="493"/>
        <v>Feb</v>
      </c>
      <c r="F7877" t="s">
        <v>67</v>
      </c>
      <c r="G7877" t="s">
        <v>1300</v>
      </c>
      <c r="H7877" t="s">
        <v>51</v>
      </c>
      <c r="I7877" t="s">
        <v>406</v>
      </c>
      <c r="J7877" t="s">
        <v>62</v>
      </c>
      <c r="K7877">
        <v>11561</v>
      </c>
      <c r="L7877" t="s">
        <v>54</v>
      </c>
      <c r="M7877" t="s">
        <v>7259</v>
      </c>
      <c r="N7877" t="s">
        <v>128</v>
      </c>
      <c r="O7877" t="s">
        <v>7225</v>
      </c>
      <c r="P7877" s="4">
        <v>25.71</v>
      </c>
      <c r="Q7877" s="4">
        <v>25.71</v>
      </c>
      <c r="R7877" s="4">
        <f t="shared" si="494"/>
        <v>0</v>
      </c>
      <c r="S7877" s="4">
        <f t="shared" si="495"/>
        <v>0</v>
      </c>
    </row>
    <row r="7878" spans="1:19" x14ac:dyDescent="0.3">
      <c r="A7878" t="s">
        <v>5964</v>
      </c>
      <c r="B7878" s="1">
        <v>43099</v>
      </c>
      <c r="C7878" s="1">
        <v>43104</v>
      </c>
      <c r="D7878">
        <f t="shared" si="492"/>
        <v>2017</v>
      </c>
      <c r="E7878" t="str">
        <f t="shared" si="493"/>
        <v>Dec</v>
      </c>
      <c r="F7878" t="s">
        <v>37</v>
      </c>
      <c r="G7878" t="s">
        <v>558</v>
      </c>
      <c r="H7878" t="s">
        <v>51</v>
      </c>
      <c r="I7878" t="s">
        <v>182</v>
      </c>
      <c r="J7878" t="s">
        <v>233</v>
      </c>
      <c r="K7878">
        <v>43229</v>
      </c>
      <c r="L7878" t="s">
        <v>54</v>
      </c>
      <c r="M7878" t="s">
        <v>7259</v>
      </c>
      <c r="N7878" t="s">
        <v>128</v>
      </c>
      <c r="O7878" t="s">
        <v>7225</v>
      </c>
      <c r="P7878" s="4">
        <v>13.712</v>
      </c>
      <c r="Q7878" s="4">
        <v>13.712</v>
      </c>
      <c r="R7878" s="4">
        <f t="shared" si="494"/>
        <v>0</v>
      </c>
      <c r="S7878" s="4">
        <f t="shared" si="495"/>
        <v>0</v>
      </c>
    </row>
    <row r="7879" spans="1:19" x14ac:dyDescent="0.3">
      <c r="A7879" t="s">
        <v>3154</v>
      </c>
      <c r="B7879" s="1">
        <v>43448</v>
      </c>
      <c r="C7879" s="1">
        <v>43452</v>
      </c>
      <c r="D7879">
        <f t="shared" si="492"/>
        <v>2018</v>
      </c>
      <c r="E7879" t="str">
        <f t="shared" si="493"/>
        <v>Dec</v>
      </c>
      <c r="F7879" t="s">
        <v>37</v>
      </c>
      <c r="G7879" t="s">
        <v>1768</v>
      </c>
      <c r="H7879" t="s">
        <v>22</v>
      </c>
      <c r="I7879" t="s">
        <v>1599</v>
      </c>
      <c r="J7879" t="s">
        <v>314</v>
      </c>
      <c r="K7879">
        <v>1841</v>
      </c>
      <c r="L7879" t="s">
        <v>54</v>
      </c>
      <c r="M7879" t="s">
        <v>7259</v>
      </c>
      <c r="N7879" t="s">
        <v>128</v>
      </c>
      <c r="O7879" t="s">
        <v>7225</v>
      </c>
      <c r="P7879" s="4">
        <v>25.71</v>
      </c>
      <c r="Q7879" s="4">
        <v>25.71</v>
      </c>
      <c r="R7879" s="4">
        <f t="shared" si="494"/>
        <v>0</v>
      </c>
      <c r="S7879" s="4">
        <f t="shared" si="495"/>
        <v>0</v>
      </c>
    </row>
    <row r="7880" spans="1:19" ht="15.6" x14ac:dyDescent="0.3">
      <c r="A7880" t="s">
        <v>3658</v>
      </c>
      <c r="B7880" s="1">
        <v>43078</v>
      </c>
      <c r="C7880" s="1">
        <v>43082</v>
      </c>
      <c r="D7880">
        <f t="shared" si="492"/>
        <v>2017</v>
      </c>
      <c r="E7880" t="str">
        <f t="shared" si="493"/>
        <v>Dec</v>
      </c>
      <c r="F7880" t="s">
        <v>67</v>
      </c>
      <c r="G7880" t="s">
        <v>2925</v>
      </c>
      <c r="H7880" s="2" t="s">
        <v>22</v>
      </c>
      <c r="I7880" t="s">
        <v>23</v>
      </c>
      <c r="J7880" t="s">
        <v>24</v>
      </c>
      <c r="K7880">
        <v>60610</v>
      </c>
      <c r="L7880" t="s">
        <v>25</v>
      </c>
      <c r="M7880" t="s">
        <v>7259</v>
      </c>
      <c r="N7880" t="s">
        <v>110</v>
      </c>
      <c r="O7880" t="s">
        <v>7225</v>
      </c>
      <c r="P7880" s="4">
        <v>20.568000000000001</v>
      </c>
      <c r="Q7880" s="4">
        <v>18</v>
      </c>
      <c r="R7880" s="4">
        <f t="shared" si="494"/>
        <v>2.5680000000000014</v>
      </c>
      <c r="S7880" s="4">
        <f t="shared" si="495"/>
        <v>0.38520000000000021</v>
      </c>
    </row>
    <row r="7881" spans="1:19" ht="15.6" x14ac:dyDescent="0.3">
      <c r="A7881" t="s">
        <v>5390</v>
      </c>
      <c r="B7881" s="1">
        <v>42603</v>
      </c>
      <c r="C7881" s="1">
        <v>42607</v>
      </c>
      <c r="D7881">
        <f t="shared" si="492"/>
        <v>2016</v>
      </c>
      <c r="E7881" t="str">
        <f t="shared" si="493"/>
        <v>Aug</v>
      </c>
      <c r="F7881" t="s">
        <v>37</v>
      </c>
      <c r="G7881" t="s">
        <v>1825</v>
      </c>
      <c r="H7881" s="2" t="s">
        <v>22</v>
      </c>
      <c r="I7881" t="s">
        <v>2356</v>
      </c>
      <c r="J7881" t="s">
        <v>101</v>
      </c>
      <c r="K7881">
        <v>18103</v>
      </c>
      <c r="L7881" t="s">
        <v>54</v>
      </c>
      <c r="M7881" t="s">
        <v>7260</v>
      </c>
      <c r="N7881" t="s">
        <v>128</v>
      </c>
      <c r="O7881" t="s">
        <v>7225</v>
      </c>
      <c r="P7881" s="4">
        <v>3.488</v>
      </c>
      <c r="Q7881" s="4">
        <v>5</v>
      </c>
      <c r="R7881" s="4">
        <f t="shared" si="494"/>
        <v>-1.512</v>
      </c>
      <c r="S7881" s="4">
        <f t="shared" si="495"/>
        <v>-0.2268</v>
      </c>
    </row>
    <row r="7882" spans="1:19" ht="15.6" x14ac:dyDescent="0.3">
      <c r="A7882" t="s">
        <v>3403</v>
      </c>
      <c r="B7882" s="1">
        <v>43436</v>
      </c>
      <c r="C7882" s="1">
        <v>43438</v>
      </c>
      <c r="D7882">
        <f t="shared" si="492"/>
        <v>2018</v>
      </c>
      <c r="E7882" t="str">
        <f t="shared" si="493"/>
        <v>Dec</v>
      </c>
      <c r="F7882" t="s">
        <v>20</v>
      </c>
      <c r="G7882" t="s">
        <v>1181</v>
      </c>
      <c r="H7882" s="2" t="s">
        <v>22</v>
      </c>
      <c r="I7882" t="s">
        <v>1404</v>
      </c>
      <c r="J7882" t="s">
        <v>314</v>
      </c>
      <c r="K7882">
        <v>1852</v>
      </c>
      <c r="L7882" t="s">
        <v>54</v>
      </c>
      <c r="M7882" t="s">
        <v>7260</v>
      </c>
      <c r="N7882" t="s">
        <v>128</v>
      </c>
      <c r="O7882" t="s">
        <v>7225</v>
      </c>
      <c r="P7882" s="4">
        <v>4.3600000000000003</v>
      </c>
      <c r="Q7882" s="4">
        <v>5</v>
      </c>
      <c r="R7882" s="4">
        <f t="shared" si="494"/>
        <v>-0.63999999999999968</v>
      </c>
      <c r="S7882" s="4">
        <f t="shared" si="495"/>
        <v>-9.5999999999999946E-2</v>
      </c>
    </row>
    <row r="7883" spans="1:19" ht="15.6" x14ac:dyDescent="0.3">
      <c r="A7883" t="s">
        <v>5440</v>
      </c>
      <c r="B7883" s="1">
        <v>42689</v>
      </c>
      <c r="C7883" s="1">
        <v>42691</v>
      </c>
      <c r="D7883">
        <f t="shared" si="492"/>
        <v>2016</v>
      </c>
      <c r="E7883" t="str">
        <f t="shared" si="493"/>
        <v>Nov</v>
      </c>
      <c r="F7883" t="s">
        <v>67</v>
      </c>
      <c r="G7883" t="s">
        <v>1396</v>
      </c>
      <c r="H7883" s="2" t="s">
        <v>22</v>
      </c>
      <c r="I7883" t="s">
        <v>23</v>
      </c>
      <c r="J7883" t="s">
        <v>24</v>
      </c>
      <c r="K7883">
        <v>60653</v>
      </c>
      <c r="L7883" t="s">
        <v>25</v>
      </c>
      <c r="M7883" t="s">
        <v>7260</v>
      </c>
      <c r="N7883" t="s">
        <v>128</v>
      </c>
      <c r="O7883" t="s">
        <v>7225</v>
      </c>
      <c r="P7883" s="4">
        <v>8.7200000000000006</v>
      </c>
      <c r="Q7883" s="4">
        <v>18</v>
      </c>
      <c r="R7883" s="4">
        <f t="shared" si="494"/>
        <v>-9.2799999999999994</v>
      </c>
      <c r="S7883" s="4">
        <f t="shared" si="495"/>
        <v>-1.3919999999999999</v>
      </c>
    </row>
    <row r="7884" spans="1:19" ht="15.6" x14ac:dyDescent="0.3">
      <c r="A7884" t="s">
        <v>5125</v>
      </c>
      <c r="B7884" s="1">
        <v>43161</v>
      </c>
      <c r="C7884" s="1">
        <v>43167</v>
      </c>
      <c r="D7884">
        <f t="shared" si="492"/>
        <v>2018</v>
      </c>
      <c r="E7884" t="str">
        <f t="shared" si="493"/>
        <v>Mar</v>
      </c>
      <c r="F7884" t="s">
        <v>37</v>
      </c>
      <c r="G7884" t="s">
        <v>1542</v>
      </c>
      <c r="H7884" s="2" t="s">
        <v>22</v>
      </c>
      <c r="I7884" t="s">
        <v>116</v>
      </c>
      <c r="J7884" t="s">
        <v>109</v>
      </c>
      <c r="K7884">
        <v>75081</v>
      </c>
      <c r="L7884" t="s">
        <v>25</v>
      </c>
      <c r="M7884" t="s">
        <v>7260</v>
      </c>
      <c r="N7884" t="s">
        <v>128</v>
      </c>
      <c r="O7884" t="s">
        <v>7225</v>
      </c>
      <c r="P7884" s="4">
        <v>6.976</v>
      </c>
      <c r="Q7884" s="4">
        <v>5</v>
      </c>
      <c r="R7884" s="4">
        <f t="shared" si="494"/>
        <v>1.976</v>
      </c>
      <c r="S7884" s="4">
        <f t="shared" si="495"/>
        <v>0.2964</v>
      </c>
    </row>
    <row r="7885" spans="1:19" ht="15.6" x14ac:dyDescent="0.3">
      <c r="A7885" t="s">
        <v>7261</v>
      </c>
      <c r="B7885" s="1">
        <v>43371</v>
      </c>
      <c r="C7885" s="1">
        <v>43373</v>
      </c>
      <c r="D7885">
        <f t="shared" si="492"/>
        <v>2018</v>
      </c>
      <c r="E7885" t="str">
        <f t="shared" si="493"/>
        <v>Sep</v>
      </c>
      <c r="F7885" t="s">
        <v>67</v>
      </c>
      <c r="G7885" t="s">
        <v>3210</v>
      </c>
      <c r="H7885" s="2" t="s">
        <v>22</v>
      </c>
      <c r="I7885" t="s">
        <v>262</v>
      </c>
      <c r="J7885" t="s">
        <v>109</v>
      </c>
      <c r="K7885">
        <v>78521</v>
      </c>
      <c r="L7885" t="s">
        <v>25</v>
      </c>
      <c r="M7885" t="s">
        <v>7260</v>
      </c>
      <c r="N7885" t="s">
        <v>128</v>
      </c>
      <c r="O7885" t="s">
        <v>7225</v>
      </c>
      <c r="P7885" s="4">
        <v>1.744</v>
      </c>
      <c r="Q7885" s="4">
        <v>5</v>
      </c>
      <c r="R7885" s="4">
        <f t="shared" si="494"/>
        <v>-3.2560000000000002</v>
      </c>
      <c r="S7885" s="4">
        <f t="shared" si="495"/>
        <v>-0.4884</v>
      </c>
    </row>
    <row r="7886" spans="1:19" ht="15.6" x14ac:dyDescent="0.3">
      <c r="A7886" t="s">
        <v>7262</v>
      </c>
      <c r="B7886" s="1">
        <v>43427</v>
      </c>
      <c r="C7886" s="1">
        <v>43429</v>
      </c>
      <c r="D7886">
        <f t="shared" si="492"/>
        <v>2018</v>
      </c>
      <c r="E7886" t="str">
        <f t="shared" si="493"/>
        <v>Nov</v>
      </c>
      <c r="F7886" t="s">
        <v>20</v>
      </c>
      <c r="G7886" t="s">
        <v>544</v>
      </c>
      <c r="H7886" s="2" t="s">
        <v>22</v>
      </c>
      <c r="I7886" t="s">
        <v>2029</v>
      </c>
      <c r="J7886" t="s">
        <v>89</v>
      </c>
      <c r="K7886">
        <v>48066</v>
      </c>
      <c r="L7886" t="s">
        <v>25</v>
      </c>
      <c r="M7886" t="s">
        <v>7260</v>
      </c>
      <c r="N7886" t="s">
        <v>128</v>
      </c>
      <c r="O7886" t="s">
        <v>7225</v>
      </c>
      <c r="P7886" s="4">
        <v>4.3600000000000003</v>
      </c>
      <c r="Q7886" s="4">
        <v>5</v>
      </c>
      <c r="R7886" s="4">
        <f t="shared" si="494"/>
        <v>-0.63999999999999968</v>
      </c>
      <c r="S7886" s="4">
        <f t="shared" si="495"/>
        <v>-9.5999999999999946E-2</v>
      </c>
    </row>
    <row r="7887" spans="1:19" ht="15.6" x14ac:dyDescent="0.3">
      <c r="A7887" t="s">
        <v>2170</v>
      </c>
      <c r="B7887" s="1">
        <v>42364</v>
      </c>
      <c r="C7887" s="1">
        <v>42368</v>
      </c>
      <c r="D7887">
        <f t="shared" si="492"/>
        <v>2015</v>
      </c>
      <c r="E7887" t="str">
        <f t="shared" si="493"/>
        <v>Dec</v>
      </c>
      <c r="F7887" t="s">
        <v>37</v>
      </c>
      <c r="G7887" t="s">
        <v>1455</v>
      </c>
      <c r="H7887" s="2" t="s">
        <v>22</v>
      </c>
      <c r="I7887" t="s">
        <v>39</v>
      </c>
      <c r="J7887" t="s">
        <v>33</v>
      </c>
      <c r="K7887">
        <v>92024</v>
      </c>
      <c r="L7887" t="s">
        <v>34</v>
      </c>
      <c r="M7887" t="s">
        <v>7263</v>
      </c>
      <c r="N7887" t="s">
        <v>128</v>
      </c>
      <c r="O7887" t="s">
        <v>7225</v>
      </c>
      <c r="P7887" s="4">
        <v>11.91</v>
      </c>
      <c r="Q7887" s="4">
        <v>11.91</v>
      </c>
      <c r="R7887" s="4">
        <f t="shared" si="494"/>
        <v>0</v>
      </c>
      <c r="S7887" s="4">
        <f t="shared" si="495"/>
        <v>0</v>
      </c>
    </row>
    <row r="7888" spans="1:19" ht="15.6" x14ac:dyDescent="0.3">
      <c r="A7888" t="s">
        <v>1038</v>
      </c>
      <c r="B7888" s="1">
        <v>42970</v>
      </c>
      <c r="C7888" s="1">
        <v>42977</v>
      </c>
      <c r="D7888">
        <f t="shared" si="492"/>
        <v>2017</v>
      </c>
      <c r="E7888" t="str">
        <f t="shared" si="493"/>
        <v>Aug</v>
      </c>
      <c r="F7888" t="s">
        <v>37</v>
      </c>
      <c r="G7888" t="s">
        <v>1039</v>
      </c>
      <c r="H7888" s="2" t="s">
        <v>22</v>
      </c>
      <c r="I7888" t="s">
        <v>69</v>
      </c>
      <c r="J7888" t="s">
        <v>70</v>
      </c>
      <c r="K7888">
        <v>98105</v>
      </c>
      <c r="L7888" t="s">
        <v>34</v>
      </c>
      <c r="M7888" t="s">
        <v>7263</v>
      </c>
      <c r="N7888" t="s">
        <v>128</v>
      </c>
      <c r="O7888" t="s">
        <v>7225</v>
      </c>
      <c r="P7888" s="4">
        <v>15.88</v>
      </c>
      <c r="Q7888" s="4">
        <v>18</v>
      </c>
      <c r="R7888" s="4">
        <f t="shared" si="494"/>
        <v>-2.1199999999999992</v>
      </c>
      <c r="S7888" s="4">
        <f t="shared" si="495"/>
        <v>-0.31799999999999989</v>
      </c>
    </row>
    <row r="7889" spans="1:19" ht="15.6" x14ac:dyDescent="0.3">
      <c r="A7889" t="s">
        <v>1610</v>
      </c>
      <c r="B7889" s="1">
        <v>42695</v>
      </c>
      <c r="C7889" s="1">
        <v>42697</v>
      </c>
      <c r="D7889">
        <f t="shared" si="492"/>
        <v>2016</v>
      </c>
      <c r="E7889" t="str">
        <f t="shared" si="493"/>
        <v>Nov</v>
      </c>
      <c r="F7889" t="s">
        <v>67</v>
      </c>
      <c r="G7889" t="s">
        <v>130</v>
      </c>
      <c r="H7889" s="2" t="s">
        <v>22</v>
      </c>
      <c r="I7889" t="s">
        <v>466</v>
      </c>
      <c r="J7889" t="s">
        <v>233</v>
      </c>
      <c r="K7889">
        <v>43055</v>
      </c>
      <c r="L7889" t="s">
        <v>54</v>
      </c>
      <c r="M7889" t="s">
        <v>7263</v>
      </c>
      <c r="N7889" t="s">
        <v>128</v>
      </c>
      <c r="O7889" t="s">
        <v>7225</v>
      </c>
      <c r="P7889" s="4">
        <v>15.88</v>
      </c>
      <c r="Q7889" s="4">
        <v>18</v>
      </c>
      <c r="R7889" s="4">
        <f t="shared" si="494"/>
        <v>-2.1199999999999992</v>
      </c>
      <c r="S7889" s="4">
        <f t="shared" si="495"/>
        <v>-0.31799999999999989</v>
      </c>
    </row>
    <row r="7890" spans="1:19" ht="15.6" x14ac:dyDescent="0.3">
      <c r="A7890" t="s">
        <v>123</v>
      </c>
      <c r="B7890" s="1">
        <v>42305</v>
      </c>
      <c r="C7890" s="1">
        <v>42308</v>
      </c>
      <c r="D7890">
        <f t="shared" si="492"/>
        <v>2015</v>
      </c>
      <c r="E7890" t="str">
        <f t="shared" si="493"/>
        <v>Oct</v>
      </c>
      <c r="F7890" t="s">
        <v>20</v>
      </c>
      <c r="G7890" t="s">
        <v>124</v>
      </c>
      <c r="H7890" s="2" t="s">
        <v>22</v>
      </c>
      <c r="I7890" t="s">
        <v>47</v>
      </c>
      <c r="J7890" t="s">
        <v>33</v>
      </c>
      <c r="K7890">
        <v>90049</v>
      </c>
      <c r="L7890" t="s">
        <v>34</v>
      </c>
      <c r="M7890" t="s">
        <v>7264</v>
      </c>
      <c r="N7890" t="s">
        <v>128</v>
      </c>
      <c r="O7890" t="s">
        <v>7225</v>
      </c>
      <c r="P7890" s="4">
        <v>6.28</v>
      </c>
      <c r="Q7890" s="4">
        <v>5</v>
      </c>
      <c r="R7890" s="4">
        <f t="shared" si="494"/>
        <v>1.2800000000000002</v>
      </c>
      <c r="S7890" s="4">
        <f t="shared" si="495"/>
        <v>0.19200000000000003</v>
      </c>
    </row>
    <row r="7891" spans="1:19" ht="15.6" x14ac:dyDescent="0.3">
      <c r="A7891" t="s">
        <v>686</v>
      </c>
      <c r="B7891" s="1">
        <v>43043</v>
      </c>
      <c r="C7891" s="1">
        <v>43045</v>
      </c>
      <c r="D7891">
        <f t="shared" si="492"/>
        <v>2017</v>
      </c>
      <c r="E7891" t="str">
        <f t="shared" si="493"/>
        <v>Nov</v>
      </c>
      <c r="F7891" t="s">
        <v>67</v>
      </c>
      <c r="G7891" t="s">
        <v>687</v>
      </c>
      <c r="H7891" s="2" t="s">
        <v>22</v>
      </c>
      <c r="I7891" t="s">
        <v>688</v>
      </c>
      <c r="J7891" t="s">
        <v>242</v>
      </c>
      <c r="K7891">
        <v>97405</v>
      </c>
      <c r="L7891" t="s">
        <v>34</v>
      </c>
      <c r="M7891" t="s">
        <v>7264</v>
      </c>
      <c r="N7891" t="s">
        <v>110</v>
      </c>
      <c r="O7891" t="s">
        <v>7225</v>
      </c>
      <c r="P7891" s="4">
        <v>17.584</v>
      </c>
      <c r="Q7891" s="4">
        <v>18</v>
      </c>
      <c r="R7891" s="4">
        <f t="shared" si="494"/>
        <v>-0.41600000000000037</v>
      </c>
      <c r="S7891" s="4">
        <f t="shared" si="495"/>
        <v>-6.2400000000000053E-2</v>
      </c>
    </row>
    <row r="7892" spans="1:19" ht="15.6" x14ac:dyDescent="0.3">
      <c r="A7892" t="s">
        <v>4723</v>
      </c>
      <c r="B7892" s="1">
        <v>43046</v>
      </c>
      <c r="C7892" s="1">
        <v>43048</v>
      </c>
      <c r="D7892">
        <f t="shared" si="492"/>
        <v>2017</v>
      </c>
      <c r="E7892" t="str">
        <f t="shared" si="493"/>
        <v>Nov</v>
      </c>
      <c r="F7892" t="s">
        <v>20</v>
      </c>
      <c r="G7892" t="s">
        <v>3567</v>
      </c>
      <c r="H7892" s="2" t="s">
        <v>22</v>
      </c>
      <c r="I7892" t="s">
        <v>47</v>
      </c>
      <c r="J7892" t="s">
        <v>33</v>
      </c>
      <c r="K7892">
        <v>90036</v>
      </c>
      <c r="L7892" t="s">
        <v>34</v>
      </c>
      <c r="M7892" t="s">
        <v>7265</v>
      </c>
      <c r="N7892" t="s">
        <v>128</v>
      </c>
      <c r="O7892" t="s">
        <v>7225</v>
      </c>
      <c r="P7892" s="4">
        <v>11.36</v>
      </c>
      <c r="Q7892" s="4">
        <v>18</v>
      </c>
      <c r="R7892" s="4">
        <f t="shared" si="494"/>
        <v>-6.6400000000000006</v>
      </c>
      <c r="S7892" s="4">
        <f t="shared" si="495"/>
        <v>-0.996</v>
      </c>
    </row>
    <row r="7893" spans="1:19" x14ac:dyDescent="0.3">
      <c r="A7893" t="s">
        <v>1670</v>
      </c>
      <c r="B7893" s="1">
        <v>43339</v>
      </c>
      <c r="C7893" s="1">
        <v>43341</v>
      </c>
      <c r="D7893">
        <f t="shared" si="492"/>
        <v>2018</v>
      </c>
      <c r="E7893" t="str">
        <f t="shared" si="493"/>
        <v>Aug</v>
      </c>
      <c r="F7893" t="s">
        <v>67</v>
      </c>
      <c r="G7893" t="s">
        <v>334</v>
      </c>
      <c r="H7893" t="s">
        <v>51</v>
      </c>
      <c r="I7893" t="s">
        <v>1671</v>
      </c>
      <c r="J7893" t="s">
        <v>33</v>
      </c>
      <c r="K7893">
        <v>90301</v>
      </c>
      <c r="L7893" t="s">
        <v>34</v>
      </c>
      <c r="M7893" t="s">
        <v>7265</v>
      </c>
      <c r="N7893" t="s">
        <v>128</v>
      </c>
      <c r="O7893" t="s">
        <v>7225</v>
      </c>
      <c r="P7893" s="4">
        <v>28.4</v>
      </c>
      <c r="Q7893" s="4">
        <v>28.4</v>
      </c>
      <c r="R7893" s="4">
        <f t="shared" si="494"/>
        <v>0</v>
      </c>
      <c r="S7893" s="4">
        <f t="shared" si="495"/>
        <v>0</v>
      </c>
    </row>
    <row r="7894" spans="1:19" ht="15.6" x14ac:dyDescent="0.3">
      <c r="A7894" t="s">
        <v>2852</v>
      </c>
      <c r="B7894" s="1">
        <v>42982</v>
      </c>
      <c r="C7894" s="1">
        <v>42986</v>
      </c>
      <c r="D7894">
        <f t="shared" si="492"/>
        <v>2017</v>
      </c>
      <c r="E7894" t="str">
        <f t="shared" si="493"/>
        <v>Sep</v>
      </c>
      <c r="F7894" t="s">
        <v>37</v>
      </c>
      <c r="G7894" t="s">
        <v>2853</v>
      </c>
      <c r="H7894" s="2" t="s">
        <v>22</v>
      </c>
      <c r="I7894" t="s">
        <v>61</v>
      </c>
      <c r="J7894" t="s">
        <v>62</v>
      </c>
      <c r="K7894">
        <v>10011</v>
      </c>
      <c r="L7894" t="s">
        <v>54</v>
      </c>
      <c r="M7894" t="s">
        <v>7265</v>
      </c>
      <c r="N7894" t="s">
        <v>110</v>
      </c>
      <c r="O7894" t="s">
        <v>7225</v>
      </c>
      <c r="P7894" s="4">
        <v>22.72</v>
      </c>
      <c r="Q7894" s="4">
        <v>18</v>
      </c>
      <c r="R7894" s="4">
        <f t="shared" si="494"/>
        <v>4.7199999999999989</v>
      </c>
      <c r="S7894" s="4">
        <f t="shared" si="495"/>
        <v>0.70799999999999985</v>
      </c>
    </row>
    <row r="7895" spans="1:19" x14ac:dyDescent="0.3">
      <c r="A7895" t="s">
        <v>4658</v>
      </c>
      <c r="B7895" s="1">
        <v>43277</v>
      </c>
      <c r="C7895" s="1">
        <v>43281</v>
      </c>
      <c r="D7895">
        <f t="shared" si="492"/>
        <v>2018</v>
      </c>
      <c r="E7895" t="str">
        <f t="shared" si="493"/>
        <v>Jun</v>
      </c>
      <c r="F7895" t="s">
        <v>37</v>
      </c>
      <c r="G7895" t="s">
        <v>300</v>
      </c>
      <c r="H7895" t="s">
        <v>51</v>
      </c>
      <c r="I7895" t="s">
        <v>61</v>
      </c>
      <c r="J7895" t="s">
        <v>62</v>
      </c>
      <c r="K7895">
        <v>10009</v>
      </c>
      <c r="L7895" t="s">
        <v>54</v>
      </c>
      <c r="M7895" t="s">
        <v>7265</v>
      </c>
      <c r="N7895" t="s">
        <v>128</v>
      </c>
      <c r="O7895" t="s">
        <v>7225</v>
      </c>
      <c r="P7895" s="4">
        <v>28.4</v>
      </c>
      <c r="Q7895" s="4">
        <v>28.4</v>
      </c>
      <c r="R7895" s="4">
        <f t="shared" si="494"/>
        <v>0</v>
      </c>
      <c r="S7895" s="4">
        <f t="shared" si="495"/>
        <v>0</v>
      </c>
    </row>
    <row r="7896" spans="1:19" ht="15.6" x14ac:dyDescent="0.3">
      <c r="A7896" t="s">
        <v>6438</v>
      </c>
      <c r="B7896" s="1">
        <v>42210</v>
      </c>
      <c r="C7896" s="1">
        <v>42212</v>
      </c>
      <c r="D7896">
        <f t="shared" si="492"/>
        <v>2015</v>
      </c>
      <c r="E7896" t="str">
        <f t="shared" si="493"/>
        <v>Jul</v>
      </c>
      <c r="F7896" t="s">
        <v>67</v>
      </c>
      <c r="G7896" t="s">
        <v>851</v>
      </c>
      <c r="H7896" s="2" t="s">
        <v>22</v>
      </c>
      <c r="I7896" t="s">
        <v>47</v>
      </c>
      <c r="J7896" t="s">
        <v>33</v>
      </c>
      <c r="K7896">
        <v>90045</v>
      </c>
      <c r="L7896" t="s">
        <v>34</v>
      </c>
      <c r="M7896" t="s">
        <v>7266</v>
      </c>
      <c r="N7896" t="s">
        <v>128</v>
      </c>
      <c r="O7896" t="s">
        <v>7225</v>
      </c>
      <c r="P7896" s="4">
        <v>15.52</v>
      </c>
      <c r="Q7896" s="4">
        <v>18</v>
      </c>
      <c r="R7896" s="4">
        <f t="shared" si="494"/>
        <v>-2.4800000000000004</v>
      </c>
      <c r="S7896" s="4">
        <f t="shared" si="495"/>
        <v>-0.37200000000000005</v>
      </c>
    </row>
    <row r="7897" spans="1:19" ht="15.6" x14ac:dyDescent="0.3">
      <c r="A7897" t="s">
        <v>7267</v>
      </c>
      <c r="B7897" s="1">
        <v>43343</v>
      </c>
      <c r="C7897" s="1">
        <v>43348</v>
      </c>
      <c r="D7897">
        <f t="shared" si="492"/>
        <v>2018</v>
      </c>
      <c r="E7897" t="str">
        <f t="shared" si="493"/>
        <v>Aug</v>
      </c>
      <c r="F7897" t="s">
        <v>37</v>
      </c>
      <c r="G7897" t="s">
        <v>474</v>
      </c>
      <c r="H7897" s="2" t="s">
        <v>22</v>
      </c>
      <c r="I7897" t="s">
        <v>431</v>
      </c>
      <c r="J7897" t="s">
        <v>242</v>
      </c>
      <c r="K7897">
        <v>97301</v>
      </c>
      <c r="L7897" t="s">
        <v>34</v>
      </c>
      <c r="M7897" t="s">
        <v>7266</v>
      </c>
      <c r="N7897" t="s">
        <v>128</v>
      </c>
      <c r="O7897" t="s">
        <v>7225</v>
      </c>
      <c r="P7897" s="4">
        <v>6.2080000000000002</v>
      </c>
      <c r="Q7897" s="4">
        <v>5</v>
      </c>
      <c r="R7897" s="4">
        <f t="shared" si="494"/>
        <v>1.2080000000000002</v>
      </c>
      <c r="S7897" s="4">
        <f t="shared" si="495"/>
        <v>0.18120000000000003</v>
      </c>
    </row>
    <row r="7898" spans="1:19" ht="15.6" x14ac:dyDescent="0.3">
      <c r="A7898" t="s">
        <v>4125</v>
      </c>
      <c r="B7898" s="1">
        <v>42178</v>
      </c>
      <c r="C7898" s="1">
        <v>42181</v>
      </c>
      <c r="D7898">
        <f t="shared" si="492"/>
        <v>2015</v>
      </c>
      <c r="E7898" t="str">
        <f t="shared" si="493"/>
        <v>Jun</v>
      </c>
      <c r="F7898" t="s">
        <v>20</v>
      </c>
      <c r="G7898" t="s">
        <v>1895</v>
      </c>
      <c r="H7898" s="2" t="s">
        <v>22</v>
      </c>
      <c r="I7898" t="s">
        <v>533</v>
      </c>
      <c r="J7898" t="s">
        <v>83</v>
      </c>
      <c r="K7898">
        <v>28027</v>
      </c>
      <c r="L7898" t="s">
        <v>44</v>
      </c>
      <c r="M7898" t="s">
        <v>7266</v>
      </c>
      <c r="N7898" t="s">
        <v>128</v>
      </c>
      <c r="O7898" t="s">
        <v>7225</v>
      </c>
      <c r="P7898" s="4">
        <v>3.1040000000000001</v>
      </c>
      <c r="Q7898" s="4">
        <v>5</v>
      </c>
      <c r="R7898" s="4">
        <f t="shared" si="494"/>
        <v>-1.8959999999999999</v>
      </c>
      <c r="S7898" s="4">
        <f t="shared" si="495"/>
        <v>-0.28439999999999999</v>
      </c>
    </row>
    <row r="7899" spans="1:19" ht="15.6" x14ac:dyDescent="0.3">
      <c r="A7899" t="s">
        <v>7268</v>
      </c>
      <c r="B7899" s="1">
        <v>42311</v>
      </c>
      <c r="C7899" s="1">
        <v>42316</v>
      </c>
      <c r="D7899">
        <f t="shared" si="492"/>
        <v>2015</v>
      </c>
      <c r="E7899" t="str">
        <f t="shared" si="493"/>
        <v>Nov</v>
      </c>
      <c r="F7899" t="s">
        <v>37</v>
      </c>
      <c r="G7899" t="s">
        <v>1025</v>
      </c>
      <c r="H7899" s="2" t="s">
        <v>22</v>
      </c>
      <c r="I7899" t="s">
        <v>666</v>
      </c>
      <c r="J7899" t="s">
        <v>310</v>
      </c>
      <c r="K7899">
        <v>6824</v>
      </c>
      <c r="L7899" t="s">
        <v>54</v>
      </c>
      <c r="M7899" t="s">
        <v>7266</v>
      </c>
      <c r="N7899" t="s">
        <v>128</v>
      </c>
      <c r="O7899" t="s">
        <v>7225</v>
      </c>
      <c r="P7899" s="4">
        <v>11.64</v>
      </c>
      <c r="Q7899" s="4">
        <v>11.64</v>
      </c>
      <c r="R7899" s="4">
        <f t="shared" si="494"/>
        <v>0</v>
      </c>
      <c r="S7899" s="4">
        <f t="shared" si="495"/>
        <v>0</v>
      </c>
    </row>
    <row r="7900" spans="1:19" ht="15.6" x14ac:dyDescent="0.3">
      <c r="A7900" t="s">
        <v>4335</v>
      </c>
      <c r="B7900" s="1">
        <v>42844</v>
      </c>
      <c r="C7900" s="1">
        <v>42851</v>
      </c>
      <c r="D7900">
        <f t="shared" si="492"/>
        <v>2017</v>
      </c>
      <c r="E7900" t="str">
        <f t="shared" si="493"/>
        <v>Apr</v>
      </c>
      <c r="F7900" t="s">
        <v>37</v>
      </c>
      <c r="G7900" t="s">
        <v>1181</v>
      </c>
      <c r="H7900" s="2" t="s">
        <v>22</v>
      </c>
      <c r="I7900" t="s">
        <v>61</v>
      </c>
      <c r="J7900" t="s">
        <v>62</v>
      </c>
      <c r="K7900">
        <v>10035</v>
      </c>
      <c r="L7900" t="s">
        <v>54</v>
      </c>
      <c r="M7900" t="s">
        <v>7266</v>
      </c>
      <c r="N7900" t="s">
        <v>128</v>
      </c>
      <c r="O7900" t="s">
        <v>7225</v>
      </c>
      <c r="P7900" s="4">
        <v>7.76</v>
      </c>
      <c r="Q7900" s="4">
        <v>18</v>
      </c>
      <c r="R7900" s="4">
        <f t="shared" si="494"/>
        <v>-10.24</v>
      </c>
      <c r="S7900" s="4">
        <f t="shared" si="495"/>
        <v>-1.536</v>
      </c>
    </row>
    <row r="7901" spans="1:19" ht="15.6" x14ac:dyDescent="0.3">
      <c r="A7901" t="s">
        <v>2368</v>
      </c>
      <c r="B7901" s="1">
        <v>42323</v>
      </c>
      <c r="C7901" s="1">
        <v>42326</v>
      </c>
      <c r="D7901">
        <f t="shared" si="492"/>
        <v>2015</v>
      </c>
      <c r="E7901" t="str">
        <f t="shared" si="493"/>
        <v>Nov</v>
      </c>
      <c r="F7901" t="s">
        <v>20</v>
      </c>
      <c r="G7901" t="s">
        <v>2369</v>
      </c>
      <c r="H7901" s="2" t="s">
        <v>22</v>
      </c>
      <c r="I7901" t="s">
        <v>47</v>
      </c>
      <c r="J7901" t="s">
        <v>33</v>
      </c>
      <c r="K7901">
        <v>90008</v>
      </c>
      <c r="L7901" t="s">
        <v>34</v>
      </c>
      <c r="M7901" t="s">
        <v>7269</v>
      </c>
      <c r="N7901" t="s">
        <v>128</v>
      </c>
      <c r="O7901" t="s">
        <v>7225</v>
      </c>
      <c r="P7901" s="4">
        <v>20.46</v>
      </c>
      <c r="Q7901" s="4">
        <v>18</v>
      </c>
      <c r="R7901" s="4">
        <f t="shared" si="494"/>
        <v>2.4600000000000009</v>
      </c>
      <c r="S7901" s="4">
        <f t="shared" si="495"/>
        <v>0.36900000000000011</v>
      </c>
    </row>
    <row r="7902" spans="1:19" x14ac:dyDescent="0.3">
      <c r="A7902" t="s">
        <v>7270</v>
      </c>
      <c r="B7902" s="1">
        <v>42891</v>
      </c>
      <c r="C7902" s="1">
        <v>42895</v>
      </c>
      <c r="D7902">
        <f t="shared" si="492"/>
        <v>2017</v>
      </c>
      <c r="E7902" t="str">
        <f t="shared" si="493"/>
        <v>Jun</v>
      </c>
      <c r="F7902" t="s">
        <v>37</v>
      </c>
      <c r="G7902" t="s">
        <v>1806</v>
      </c>
      <c r="H7902" t="s">
        <v>51</v>
      </c>
      <c r="I7902" t="s">
        <v>69</v>
      </c>
      <c r="J7902" t="s">
        <v>70</v>
      </c>
      <c r="K7902">
        <v>98105</v>
      </c>
      <c r="L7902" t="s">
        <v>34</v>
      </c>
      <c r="M7902" t="s">
        <v>7269</v>
      </c>
      <c r="N7902" t="s">
        <v>128</v>
      </c>
      <c r="O7902" t="s">
        <v>7225</v>
      </c>
      <c r="P7902" s="4">
        <v>61.38</v>
      </c>
      <c r="Q7902" s="4">
        <v>61.38</v>
      </c>
      <c r="R7902" s="4">
        <f t="shared" si="494"/>
        <v>0</v>
      </c>
      <c r="S7902" s="4">
        <f t="shared" si="495"/>
        <v>0</v>
      </c>
    </row>
    <row r="7903" spans="1:19" x14ac:dyDescent="0.3">
      <c r="A7903" t="s">
        <v>6221</v>
      </c>
      <c r="B7903" s="1">
        <v>42219</v>
      </c>
      <c r="C7903" s="1">
        <v>42224</v>
      </c>
      <c r="D7903">
        <f t="shared" si="492"/>
        <v>2015</v>
      </c>
      <c r="E7903" t="str">
        <f t="shared" si="493"/>
        <v>Aug</v>
      </c>
      <c r="F7903" t="s">
        <v>37</v>
      </c>
      <c r="G7903" t="s">
        <v>2172</v>
      </c>
      <c r="H7903" t="s">
        <v>105</v>
      </c>
      <c r="I7903" t="s">
        <v>61</v>
      </c>
      <c r="J7903" t="s">
        <v>62</v>
      </c>
      <c r="K7903">
        <v>10035</v>
      </c>
      <c r="L7903" t="s">
        <v>54</v>
      </c>
      <c r="M7903" t="s">
        <v>7269</v>
      </c>
      <c r="N7903" t="s">
        <v>128</v>
      </c>
      <c r="O7903" t="s">
        <v>7225</v>
      </c>
      <c r="P7903" s="4">
        <v>102.3</v>
      </c>
      <c r="Q7903" s="4">
        <v>102.3</v>
      </c>
      <c r="R7903" s="4">
        <f t="shared" si="494"/>
        <v>0</v>
      </c>
      <c r="S7903" s="4">
        <f t="shared" si="495"/>
        <v>0</v>
      </c>
    </row>
    <row r="7904" spans="1:19" x14ac:dyDescent="0.3">
      <c r="A7904" t="s">
        <v>333</v>
      </c>
      <c r="B7904" s="1">
        <v>43280</v>
      </c>
      <c r="C7904" s="1">
        <v>43283</v>
      </c>
      <c r="D7904">
        <f t="shared" si="492"/>
        <v>2018</v>
      </c>
      <c r="E7904" t="str">
        <f t="shared" si="493"/>
        <v>Jun</v>
      </c>
      <c r="F7904" t="s">
        <v>20</v>
      </c>
      <c r="G7904" t="s">
        <v>334</v>
      </c>
      <c r="H7904" t="s">
        <v>51</v>
      </c>
      <c r="I7904" t="s">
        <v>335</v>
      </c>
      <c r="J7904" t="s">
        <v>310</v>
      </c>
      <c r="K7904">
        <v>6460</v>
      </c>
      <c r="L7904" t="s">
        <v>54</v>
      </c>
      <c r="M7904" t="s">
        <v>7269</v>
      </c>
      <c r="N7904" t="s">
        <v>128</v>
      </c>
      <c r="O7904" t="s">
        <v>7225</v>
      </c>
      <c r="P7904" s="4">
        <v>30.69</v>
      </c>
      <c r="Q7904" s="4">
        <v>30.69</v>
      </c>
      <c r="R7904" s="4">
        <f t="shared" si="494"/>
        <v>0</v>
      </c>
      <c r="S7904" s="4">
        <f t="shared" si="495"/>
        <v>0</v>
      </c>
    </row>
    <row r="7905" spans="1:19" x14ac:dyDescent="0.3">
      <c r="A7905" t="s">
        <v>7271</v>
      </c>
      <c r="B7905" s="1">
        <v>42691</v>
      </c>
      <c r="C7905" s="1">
        <v>42695</v>
      </c>
      <c r="D7905">
        <f t="shared" si="492"/>
        <v>2016</v>
      </c>
      <c r="E7905" t="str">
        <f t="shared" si="493"/>
        <v>Nov</v>
      </c>
      <c r="F7905" t="s">
        <v>67</v>
      </c>
      <c r="G7905" t="s">
        <v>627</v>
      </c>
      <c r="H7905" t="s">
        <v>51</v>
      </c>
      <c r="I7905" t="s">
        <v>23</v>
      </c>
      <c r="J7905" t="s">
        <v>24</v>
      </c>
      <c r="K7905">
        <v>60610</v>
      </c>
      <c r="L7905" t="s">
        <v>25</v>
      </c>
      <c r="M7905" t="s">
        <v>7269</v>
      </c>
      <c r="N7905" t="s">
        <v>128</v>
      </c>
      <c r="O7905" t="s">
        <v>7225</v>
      </c>
      <c r="P7905" s="4">
        <v>40.92</v>
      </c>
      <c r="Q7905" s="4">
        <v>40.92</v>
      </c>
      <c r="R7905" s="4">
        <f t="shared" si="494"/>
        <v>0</v>
      </c>
      <c r="S7905" s="4">
        <f t="shared" si="495"/>
        <v>0</v>
      </c>
    </row>
    <row r="7906" spans="1:19" x14ac:dyDescent="0.3">
      <c r="A7906" t="s">
        <v>7163</v>
      </c>
      <c r="B7906" s="1">
        <v>43098</v>
      </c>
      <c r="C7906" s="1">
        <v>43102</v>
      </c>
      <c r="D7906">
        <f t="shared" si="492"/>
        <v>2017</v>
      </c>
      <c r="E7906" t="str">
        <f t="shared" si="493"/>
        <v>Dec</v>
      </c>
      <c r="F7906" t="s">
        <v>37</v>
      </c>
      <c r="G7906" t="s">
        <v>3220</v>
      </c>
      <c r="H7906" t="s">
        <v>51</v>
      </c>
      <c r="I7906" t="s">
        <v>994</v>
      </c>
      <c r="J7906" t="s">
        <v>33</v>
      </c>
      <c r="K7906">
        <v>95823</v>
      </c>
      <c r="L7906" t="s">
        <v>34</v>
      </c>
      <c r="M7906" t="s">
        <v>7272</v>
      </c>
      <c r="N7906" t="s">
        <v>128</v>
      </c>
      <c r="O7906" t="s">
        <v>7225</v>
      </c>
      <c r="P7906" s="4">
        <v>27.96</v>
      </c>
      <c r="Q7906" s="4">
        <v>27.96</v>
      </c>
      <c r="R7906" s="4">
        <f t="shared" si="494"/>
        <v>0</v>
      </c>
      <c r="S7906" s="4">
        <f t="shared" si="495"/>
        <v>0</v>
      </c>
    </row>
    <row r="7907" spans="1:19" ht="15.6" x14ac:dyDescent="0.3">
      <c r="A7907" t="s">
        <v>6998</v>
      </c>
      <c r="B7907" s="1">
        <v>43451</v>
      </c>
      <c r="C7907" s="1">
        <v>43455</v>
      </c>
      <c r="D7907">
        <f t="shared" si="492"/>
        <v>2018</v>
      </c>
      <c r="E7907" t="str">
        <f t="shared" si="493"/>
        <v>Dec</v>
      </c>
      <c r="F7907" t="s">
        <v>37</v>
      </c>
      <c r="G7907" t="s">
        <v>3199</v>
      </c>
      <c r="H7907" s="2" t="s">
        <v>22</v>
      </c>
      <c r="I7907" t="s">
        <v>1410</v>
      </c>
      <c r="J7907" t="s">
        <v>33</v>
      </c>
      <c r="K7907">
        <v>92804</v>
      </c>
      <c r="L7907" t="s">
        <v>34</v>
      </c>
      <c r="M7907" t="s">
        <v>7272</v>
      </c>
      <c r="N7907" t="s">
        <v>128</v>
      </c>
      <c r="O7907" t="s">
        <v>7225</v>
      </c>
      <c r="P7907" s="4">
        <v>13.98</v>
      </c>
      <c r="Q7907" s="4">
        <v>13.98</v>
      </c>
      <c r="R7907" s="4">
        <f t="shared" si="494"/>
        <v>0</v>
      </c>
      <c r="S7907" s="4">
        <f t="shared" si="495"/>
        <v>0</v>
      </c>
    </row>
    <row r="7908" spans="1:19" ht="15.6" x14ac:dyDescent="0.3">
      <c r="A7908" t="s">
        <v>6435</v>
      </c>
      <c r="B7908" s="1">
        <v>42515</v>
      </c>
      <c r="C7908" s="1">
        <v>42518</v>
      </c>
      <c r="D7908">
        <f t="shared" si="492"/>
        <v>2016</v>
      </c>
      <c r="E7908" t="str">
        <f t="shared" si="493"/>
        <v>May</v>
      </c>
      <c r="F7908" t="s">
        <v>20</v>
      </c>
      <c r="G7908" t="s">
        <v>1233</v>
      </c>
      <c r="H7908" s="2" t="s">
        <v>22</v>
      </c>
      <c r="I7908" t="s">
        <v>5508</v>
      </c>
      <c r="J7908" t="s">
        <v>109</v>
      </c>
      <c r="K7908">
        <v>76117</v>
      </c>
      <c r="L7908" t="s">
        <v>25</v>
      </c>
      <c r="M7908" t="s">
        <v>7272</v>
      </c>
      <c r="N7908" t="s">
        <v>128</v>
      </c>
      <c r="O7908" t="s">
        <v>7225</v>
      </c>
      <c r="P7908" s="4">
        <v>22.367999999999999</v>
      </c>
      <c r="Q7908" s="4">
        <v>18</v>
      </c>
      <c r="R7908" s="4">
        <f t="shared" si="494"/>
        <v>4.3679999999999986</v>
      </c>
      <c r="S7908" s="4">
        <f t="shared" si="495"/>
        <v>0.65519999999999978</v>
      </c>
    </row>
    <row r="7909" spans="1:19" ht="15.6" x14ac:dyDescent="0.3">
      <c r="A7909" t="s">
        <v>7153</v>
      </c>
      <c r="B7909" s="1">
        <v>43270</v>
      </c>
      <c r="C7909" s="1">
        <v>43276</v>
      </c>
      <c r="D7909">
        <f t="shared" si="492"/>
        <v>2018</v>
      </c>
      <c r="E7909" t="str">
        <f t="shared" si="493"/>
        <v>Jun</v>
      </c>
      <c r="F7909" t="s">
        <v>37</v>
      </c>
      <c r="G7909" t="s">
        <v>3220</v>
      </c>
      <c r="H7909" s="2" t="s">
        <v>22</v>
      </c>
      <c r="I7909" t="s">
        <v>116</v>
      </c>
      <c r="J7909" t="s">
        <v>109</v>
      </c>
      <c r="K7909">
        <v>75220</v>
      </c>
      <c r="L7909" t="s">
        <v>25</v>
      </c>
      <c r="M7909" t="s">
        <v>7272</v>
      </c>
      <c r="N7909" t="s">
        <v>128</v>
      </c>
      <c r="O7909" t="s">
        <v>7225</v>
      </c>
      <c r="P7909" s="4">
        <v>11.183999999999999</v>
      </c>
      <c r="Q7909" s="4">
        <v>18</v>
      </c>
      <c r="R7909" s="4">
        <f t="shared" si="494"/>
        <v>-6.8160000000000007</v>
      </c>
      <c r="S7909" s="4">
        <f t="shared" si="495"/>
        <v>-1.0224</v>
      </c>
    </row>
    <row r="7910" spans="1:19" ht="15.6" x14ac:dyDescent="0.3">
      <c r="A7910" t="s">
        <v>4518</v>
      </c>
      <c r="B7910" s="1">
        <v>42491</v>
      </c>
      <c r="C7910" s="1">
        <v>42496</v>
      </c>
      <c r="D7910">
        <f t="shared" si="492"/>
        <v>2016</v>
      </c>
      <c r="E7910" t="str">
        <f t="shared" si="493"/>
        <v>May</v>
      </c>
      <c r="F7910" t="s">
        <v>37</v>
      </c>
      <c r="G7910" t="s">
        <v>222</v>
      </c>
      <c r="H7910" s="2" t="s">
        <v>22</v>
      </c>
      <c r="I7910" t="s">
        <v>32</v>
      </c>
      <c r="J7910" t="s">
        <v>33</v>
      </c>
      <c r="K7910">
        <v>94109</v>
      </c>
      <c r="L7910" t="s">
        <v>34</v>
      </c>
      <c r="M7910" t="s">
        <v>7273</v>
      </c>
      <c r="N7910" t="s">
        <v>128</v>
      </c>
      <c r="O7910" t="s">
        <v>7225</v>
      </c>
      <c r="P7910" s="4">
        <v>35.06</v>
      </c>
      <c r="Q7910" s="4">
        <v>35.06</v>
      </c>
      <c r="R7910" s="4">
        <f t="shared" si="494"/>
        <v>0</v>
      </c>
      <c r="S7910" s="4">
        <f t="shared" si="495"/>
        <v>0</v>
      </c>
    </row>
    <row r="7911" spans="1:19" ht="15.6" x14ac:dyDescent="0.3">
      <c r="A7911" t="s">
        <v>2120</v>
      </c>
      <c r="B7911" s="1">
        <v>42951</v>
      </c>
      <c r="C7911" s="1">
        <v>42955</v>
      </c>
      <c r="D7911">
        <f t="shared" si="492"/>
        <v>2017</v>
      </c>
      <c r="E7911" t="str">
        <f t="shared" si="493"/>
        <v>Aug</v>
      </c>
      <c r="F7911" t="s">
        <v>37</v>
      </c>
      <c r="G7911" t="s">
        <v>2121</v>
      </c>
      <c r="H7911" s="2" t="s">
        <v>22</v>
      </c>
      <c r="I7911" t="s">
        <v>2122</v>
      </c>
      <c r="J7911" t="s">
        <v>158</v>
      </c>
      <c r="K7911">
        <v>23434</v>
      </c>
      <c r="L7911" t="s">
        <v>44</v>
      </c>
      <c r="M7911" t="s">
        <v>7273</v>
      </c>
      <c r="N7911" t="s">
        <v>128</v>
      </c>
      <c r="O7911" t="s">
        <v>7225</v>
      </c>
      <c r="P7911" s="4">
        <v>35.06</v>
      </c>
      <c r="Q7911" s="4">
        <v>35.06</v>
      </c>
      <c r="R7911" s="4">
        <f t="shared" si="494"/>
        <v>0</v>
      </c>
      <c r="S7911" s="4">
        <f t="shared" si="495"/>
        <v>0</v>
      </c>
    </row>
    <row r="7912" spans="1:19" x14ac:dyDescent="0.3">
      <c r="A7912" t="s">
        <v>6015</v>
      </c>
      <c r="B7912" s="1">
        <v>42968</v>
      </c>
      <c r="C7912" s="1">
        <v>42974</v>
      </c>
      <c r="D7912">
        <f t="shared" si="492"/>
        <v>2017</v>
      </c>
      <c r="E7912" t="str">
        <f t="shared" si="493"/>
        <v>Aug</v>
      </c>
      <c r="F7912" t="s">
        <v>37</v>
      </c>
      <c r="G7912" t="s">
        <v>1287</v>
      </c>
      <c r="H7912" t="s">
        <v>51</v>
      </c>
      <c r="I7912" t="s">
        <v>617</v>
      </c>
      <c r="J7912" t="s">
        <v>83</v>
      </c>
      <c r="K7912">
        <v>27834</v>
      </c>
      <c r="L7912" t="s">
        <v>44</v>
      </c>
      <c r="M7912" t="s">
        <v>7273</v>
      </c>
      <c r="N7912" t="s">
        <v>128</v>
      </c>
      <c r="O7912" t="s">
        <v>7225</v>
      </c>
      <c r="P7912" s="4">
        <v>28.047999999999998</v>
      </c>
      <c r="Q7912" s="4">
        <v>28.047999999999998</v>
      </c>
      <c r="R7912" s="4">
        <f t="shared" si="494"/>
        <v>0</v>
      </c>
      <c r="S7912" s="4">
        <f t="shared" si="495"/>
        <v>0</v>
      </c>
    </row>
    <row r="7913" spans="1:19" ht="15.6" x14ac:dyDescent="0.3">
      <c r="A7913" t="s">
        <v>771</v>
      </c>
      <c r="B7913" s="1">
        <v>43403</v>
      </c>
      <c r="C7913" s="1">
        <v>43405</v>
      </c>
      <c r="D7913">
        <f t="shared" si="492"/>
        <v>2018</v>
      </c>
      <c r="E7913" t="str">
        <f t="shared" si="493"/>
        <v>Oct</v>
      </c>
      <c r="F7913" t="s">
        <v>20</v>
      </c>
      <c r="G7913" t="s">
        <v>772</v>
      </c>
      <c r="H7913" s="2" t="s">
        <v>22</v>
      </c>
      <c r="I7913" t="s">
        <v>645</v>
      </c>
      <c r="J7913" t="s">
        <v>205</v>
      </c>
      <c r="K7913">
        <v>40475</v>
      </c>
      <c r="L7913" t="s">
        <v>44</v>
      </c>
      <c r="M7913" t="s">
        <v>7273</v>
      </c>
      <c r="N7913" t="s">
        <v>128</v>
      </c>
      <c r="O7913" t="s">
        <v>7225</v>
      </c>
      <c r="P7913" s="4">
        <v>35.06</v>
      </c>
      <c r="Q7913" s="4">
        <v>35.06</v>
      </c>
      <c r="R7913" s="4">
        <f t="shared" si="494"/>
        <v>0</v>
      </c>
      <c r="S7913" s="4">
        <f t="shared" si="495"/>
        <v>0</v>
      </c>
    </row>
    <row r="7914" spans="1:19" ht="15.6" x14ac:dyDescent="0.3">
      <c r="A7914" t="s">
        <v>3260</v>
      </c>
      <c r="B7914" s="1">
        <v>43213</v>
      </c>
      <c r="C7914" s="1">
        <v>43219</v>
      </c>
      <c r="D7914">
        <f t="shared" si="492"/>
        <v>2018</v>
      </c>
      <c r="E7914" t="str">
        <f t="shared" si="493"/>
        <v>Apr</v>
      </c>
      <c r="F7914" t="s">
        <v>37</v>
      </c>
      <c r="G7914" t="s">
        <v>3261</v>
      </c>
      <c r="H7914" s="2" t="s">
        <v>22</v>
      </c>
      <c r="I7914" t="s">
        <v>61</v>
      </c>
      <c r="J7914" t="s">
        <v>62</v>
      </c>
      <c r="K7914">
        <v>10024</v>
      </c>
      <c r="L7914" t="s">
        <v>54</v>
      </c>
      <c r="M7914" t="s">
        <v>7273</v>
      </c>
      <c r="N7914" t="s">
        <v>128</v>
      </c>
      <c r="O7914" t="s">
        <v>7225</v>
      </c>
      <c r="P7914" s="4">
        <v>122.71</v>
      </c>
      <c r="Q7914" s="4">
        <v>122.71</v>
      </c>
      <c r="R7914" s="4">
        <f t="shared" si="494"/>
        <v>0</v>
      </c>
      <c r="S7914" s="4">
        <f t="shared" si="495"/>
        <v>0</v>
      </c>
    </row>
    <row r="7915" spans="1:19" x14ac:dyDescent="0.3">
      <c r="A7915" t="s">
        <v>7274</v>
      </c>
      <c r="B7915" s="1">
        <v>43318</v>
      </c>
      <c r="C7915" s="1">
        <v>43322</v>
      </c>
      <c r="D7915">
        <f t="shared" si="492"/>
        <v>2018</v>
      </c>
      <c r="E7915" t="str">
        <f t="shared" si="493"/>
        <v>Aug</v>
      </c>
      <c r="F7915" t="s">
        <v>37</v>
      </c>
      <c r="G7915" t="s">
        <v>2055</v>
      </c>
      <c r="H7915" t="s">
        <v>105</v>
      </c>
      <c r="I7915" t="s">
        <v>61</v>
      </c>
      <c r="J7915" t="s">
        <v>62</v>
      </c>
      <c r="K7915">
        <v>10011</v>
      </c>
      <c r="L7915" t="s">
        <v>54</v>
      </c>
      <c r="M7915" t="s">
        <v>7273</v>
      </c>
      <c r="N7915" t="s">
        <v>128</v>
      </c>
      <c r="O7915" t="s">
        <v>7225</v>
      </c>
      <c r="P7915" s="4">
        <v>70.12</v>
      </c>
      <c r="Q7915" s="4">
        <v>70.12</v>
      </c>
      <c r="R7915" s="4">
        <f t="shared" si="494"/>
        <v>0</v>
      </c>
      <c r="S7915" s="4">
        <f t="shared" si="495"/>
        <v>0</v>
      </c>
    </row>
    <row r="7916" spans="1:19" x14ac:dyDescent="0.3">
      <c r="A7916" t="s">
        <v>7275</v>
      </c>
      <c r="B7916" s="1">
        <v>42582</v>
      </c>
      <c r="C7916" s="1">
        <v>42588</v>
      </c>
      <c r="D7916">
        <f t="shared" si="492"/>
        <v>2016</v>
      </c>
      <c r="E7916" t="str">
        <f t="shared" si="493"/>
        <v>Jul</v>
      </c>
      <c r="F7916" t="s">
        <v>37</v>
      </c>
      <c r="G7916" t="s">
        <v>1531</v>
      </c>
      <c r="H7916" t="s">
        <v>51</v>
      </c>
      <c r="I7916" t="s">
        <v>3462</v>
      </c>
      <c r="J7916" t="s">
        <v>192</v>
      </c>
      <c r="K7916">
        <v>63116</v>
      </c>
      <c r="L7916" t="s">
        <v>25</v>
      </c>
      <c r="M7916" t="s">
        <v>7273</v>
      </c>
      <c r="N7916" t="s">
        <v>128</v>
      </c>
      <c r="O7916" t="s">
        <v>7225</v>
      </c>
      <c r="P7916" s="4">
        <v>52.59</v>
      </c>
      <c r="Q7916" s="4">
        <v>52.59</v>
      </c>
      <c r="R7916" s="4">
        <f t="shared" si="494"/>
        <v>0</v>
      </c>
      <c r="S7916" s="4">
        <f t="shared" si="495"/>
        <v>0</v>
      </c>
    </row>
    <row r="7917" spans="1:19" ht="15.6" x14ac:dyDescent="0.3">
      <c r="A7917" t="s">
        <v>7276</v>
      </c>
      <c r="B7917" s="1">
        <v>42674</v>
      </c>
      <c r="C7917" s="1">
        <v>42678</v>
      </c>
      <c r="D7917">
        <f t="shared" si="492"/>
        <v>2016</v>
      </c>
      <c r="E7917" t="str">
        <f t="shared" si="493"/>
        <v>Oct</v>
      </c>
      <c r="F7917" t="s">
        <v>37</v>
      </c>
      <c r="G7917" t="s">
        <v>1544</v>
      </c>
      <c r="H7917" s="2" t="s">
        <v>22</v>
      </c>
      <c r="I7917" t="s">
        <v>648</v>
      </c>
      <c r="J7917" t="s">
        <v>89</v>
      </c>
      <c r="K7917">
        <v>49201</v>
      </c>
      <c r="L7917" t="s">
        <v>25</v>
      </c>
      <c r="M7917" t="s">
        <v>7273</v>
      </c>
      <c r="N7917" t="s">
        <v>128</v>
      </c>
      <c r="O7917" t="s">
        <v>7225</v>
      </c>
      <c r="P7917" s="4">
        <v>70.12</v>
      </c>
      <c r="Q7917" s="4">
        <v>70.12</v>
      </c>
      <c r="R7917" s="4">
        <f t="shared" si="494"/>
        <v>0</v>
      </c>
      <c r="S7917" s="4">
        <f t="shared" si="495"/>
        <v>0</v>
      </c>
    </row>
    <row r="7918" spans="1:19" x14ac:dyDescent="0.3">
      <c r="A7918" t="s">
        <v>7277</v>
      </c>
      <c r="B7918" s="1">
        <v>43172</v>
      </c>
      <c r="C7918" s="1">
        <v>43179</v>
      </c>
      <c r="D7918">
        <f t="shared" si="492"/>
        <v>2018</v>
      </c>
      <c r="E7918" t="str">
        <f t="shared" si="493"/>
        <v>Mar</v>
      </c>
      <c r="F7918" t="s">
        <v>37</v>
      </c>
      <c r="G7918" t="s">
        <v>2154</v>
      </c>
      <c r="H7918" t="s">
        <v>105</v>
      </c>
      <c r="I7918" t="s">
        <v>165</v>
      </c>
      <c r="J7918" t="s">
        <v>75</v>
      </c>
      <c r="K7918">
        <v>80219</v>
      </c>
      <c r="L7918" t="s">
        <v>34</v>
      </c>
      <c r="M7918" t="s">
        <v>7278</v>
      </c>
      <c r="N7918" t="s">
        <v>128</v>
      </c>
      <c r="O7918" t="s">
        <v>7225</v>
      </c>
      <c r="P7918" s="4">
        <v>1332.4960000000001</v>
      </c>
      <c r="Q7918" s="4">
        <v>1332.4960000000001</v>
      </c>
      <c r="R7918" s="4">
        <f t="shared" si="494"/>
        <v>0</v>
      </c>
      <c r="S7918" s="4">
        <f t="shared" si="495"/>
        <v>0</v>
      </c>
    </row>
    <row r="7919" spans="1:19" ht="15.6" x14ac:dyDescent="0.3">
      <c r="A7919" t="s">
        <v>3738</v>
      </c>
      <c r="B7919" s="1">
        <v>42099</v>
      </c>
      <c r="C7919" s="1">
        <v>42103</v>
      </c>
      <c r="D7919">
        <f t="shared" si="492"/>
        <v>2015</v>
      </c>
      <c r="E7919" t="str">
        <f t="shared" si="493"/>
        <v>Apr</v>
      </c>
      <c r="F7919" t="s">
        <v>67</v>
      </c>
      <c r="G7919" t="s">
        <v>2914</v>
      </c>
      <c r="H7919" s="2" t="s">
        <v>22</v>
      </c>
      <c r="I7919" t="s">
        <v>2065</v>
      </c>
      <c r="J7919" t="s">
        <v>158</v>
      </c>
      <c r="K7919">
        <v>22304</v>
      </c>
      <c r="L7919" t="s">
        <v>44</v>
      </c>
      <c r="M7919" t="s">
        <v>7278</v>
      </c>
      <c r="N7919" t="s">
        <v>128</v>
      </c>
      <c r="O7919" t="s">
        <v>7225</v>
      </c>
      <c r="P7919" s="4">
        <v>4164.05</v>
      </c>
      <c r="Q7919" s="4">
        <f>P7919-1000</f>
        <v>3164.05</v>
      </c>
      <c r="R7919" s="4">
        <f t="shared" si="494"/>
        <v>1000</v>
      </c>
      <c r="S7919" s="4">
        <f t="shared" si="495"/>
        <v>150</v>
      </c>
    </row>
    <row r="7920" spans="1:19" x14ac:dyDescent="0.3">
      <c r="A7920" t="s">
        <v>7279</v>
      </c>
      <c r="B7920" s="1">
        <v>43453</v>
      </c>
      <c r="C7920" s="1">
        <v>43455</v>
      </c>
      <c r="D7920">
        <f t="shared" si="492"/>
        <v>2018</v>
      </c>
      <c r="E7920" t="str">
        <f t="shared" si="493"/>
        <v>Dec</v>
      </c>
      <c r="F7920" t="s">
        <v>20</v>
      </c>
      <c r="G7920" t="s">
        <v>4740</v>
      </c>
      <c r="H7920" t="s">
        <v>105</v>
      </c>
      <c r="I7920" t="s">
        <v>42</v>
      </c>
      <c r="J7920" t="s">
        <v>43</v>
      </c>
      <c r="K7920">
        <v>70506</v>
      </c>
      <c r="L7920" t="s">
        <v>44</v>
      </c>
      <c r="M7920" t="s">
        <v>7278</v>
      </c>
      <c r="N7920" t="s">
        <v>128</v>
      </c>
      <c r="O7920" t="s">
        <v>7225</v>
      </c>
      <c r="P7920" s="4">
        <v>1665.62</v>
      </c>
      <c r="Q7920" s="4">
        <v>1665.62</v>
      </c>
      <c r="R7920" s="4">
        <f t="shared" si="494"/>
        <v>0</v>
      </c>
      <c r="S7920" s="4">
        <f t="shared" si="495"/>
        <v>0</v>
      </c>
    </row>
    <row r="7921" spans="1:19" ht="15.6" x14ac:dyDescent="0.3">
      <c r="A7921" t="s">
        <v>5521</v>
      </c>
      <c r="B7921" s="1">
        <v>42616</v>
      </c>
      <c r="C7921" s="1">
        <v>42620</v>
      </c>
      <c r="D7921">
        <f t="shared" si="492"/>
        <v>2016</v>
      </c>
      <c r="E7921" t="str">
        <f t="shared" si="493"/>
        <v>Sep</v>
      </c>
      <c r="F7921" t="s">
        <v>37</v>
      </c>
      <c r="G7921" t="s">
        <v>2129</v>
      </c>
      <c r="H7921" s="2" t="s">
        <v>22</v>
      </c>
      <c r="I7921" t="s">
        <v>100</v>
      </c>
      <c r="J7921" t="s">
        <v>101</v>
      </c>
      <c r="K7921">
        <v>19134</v>
      </c>
      <c r="L7921" t="s">
        <v>54</v>
      </c>
      <c r="M7921" t="s">
        <v>7278</v>
      </c>
      <c r="N7921" t="s">
        <v>128</v>
      </c>
      <c r="O7921" t="s">
        <v>7225</v>
      </c>
      <c r="P7921" s="4">
        <v>666.24800000000005</v>
      </c>
      <c r="Q7921" s="4">
        <v>666.24800000000005</v>
      </c>
      <c r="R7921" s="4">
        <f t="shared" si="494"/>
        <v>0</v>
      </c>
      <c r="S7921" s="4">
        <f t="shared" si="495"/>
        <v>0</v>
      </c>
    </row>
    <row r="7922" spans="1:19" ht="15.6" x14ac:dyDescent="0.3">
      <c r="A7922" t="s">
        <v>4985</v>
      </c>
      <c r="B7922" s="1">
        <v>43365</v>
      </c>
      <c r="C7922" s="1">
        <v>43369</v>
      </c>
      <c r="D7922">
        <f t="shared" si="492"/>
        <v>2018</v>
      </c>
      <c r="E7922" t="str">
        <f t="shared" si="493"/>
        <v>Sep</v>
      </c>
      <c r="F7922" t="s">
        <v>67</v>
      </c>
      <c r="G7922" t="s">
        <v>1643</v>
      </c>
      <c r="H7922" s="2" t="s">
        <v>22</v>
      </c>
      <c r="I7922" t="s">
        <v>100</v>
      </c>
      <c r="J7922" t="s">
        <v>101</v>
      </c>
      <c r="K7922">
        <v>19134</v>
      </c>
      <c r="L7922" t="s">
        <v>54</v>
      </c>
      <c r="M7922" t="s">
        <v>7278</v>
      </c>
      <c r="N7922" t="s">
        <v>128</v>
      </c>
      <c r="O7922" t="s">
        <v>7225</v>
      </c>
      <c r="P7922" s="4">
        <v>4663.7359999999999</v>
      </c>
      <c r="Q7922" s="4">
        <f>P7922-1000</f>
        <v>3663.7359999999999</v>
      </c>
      <c r="R7922" s="4">
        <f t="shared" si="494"/>
        <v>1000</v>
      </c>
      <c r="S7922" s="4">
        <f t="shared" si="495"/>
        <v>150</v>
      </c>
    </row>
    <row r="7923" spans="1:19" ht="15.6" x14ac:dyDescent="0.3">
      <c r="A7923" t="s">
        <v>189</v>
      </c>
      <c r="B7923" s="1">
        <v>43113</v>
      </c>
      <c r="C7923" s="1">
        <v>43118</v>
      </c>
      <c r="D7923">
        <f t="shared" si="492"/>
        <v>2018</v>
      </c>
      <c r="E7923" t="str">
        <f t="shared" si="493"/>
        <v>Jan</v>
      </c>
      <c r="F7923" t="s">
        <v>67</v>
      </c>
      <c r="G7923" t="s">
        <v>190</v>
      </c>
      <c r="H7923" s="2" t="s">
        <v>22</v>
      </c>
      <c r="I7923" t="s">
        <v>191</v>
      </c>
      <c r="J7923" t="s">
        <v>192</v>
      </c>
      <c r="K7923">
        <v>65807</v>
      </c>
      <c r="L7923" t="s">
        <v>25</v>
      </c>
      <c r="M7923" t="s">
        <v>7278</v>
      </c>
      <c r="N7923" t="s">
        <v>128</v>
      </c>
      <c r="O7923" t="s">
        <v>7225</v>
      </c>
      <c r="P7923" s="4">
        <v>4164.05</v>
      </c>
      <c r="Q7923" s="4">
        <f>P7923-1000</f>
        <v>3164.05</v>
      </c>
      <c r="R7923" s="4">
        <f t="shared" si="494"/>
        <v>1000</v>
      </c>
      <c r="S7923" s="4">
        <f t="shared" si="495"/>
        <v>150</v>
      </c>
    </row>
    <row r="7924" spans="1:19" ht="15.6" x14ac:dyDescent="0.3">
      <c r="A7924" t="s">
        <v>7280</v>
      </c>
      <c r="B7924" s="1">
        <v>42997</v>
      </c>
      <c r="C7924" s="1">
        <v>43001</v>
      </c>
      <c r="D7924">
        <f t="shared" si="492"/>
        <v>2017</v>
      </c>
      <c r="E7924" t="str">
        <f t="shared" si="493"/>
        <v>Sep</v>
      </c>
      <c r="F7924" t="s">
        <v>37</v>
      </c>
      <c r="G7924" t="s">
        <v>1139</v>
      </c>
      <c r="H7924" s="2" t="s">
        <v>22</v>
      </c>
      <c r="I7924" t="s">
        <v>182</v>
      </c>
      <c r="J7924" t="s">
        <v>183</v>
      </c>
      <c r="K7924">
        <v>31907</v>
      </c>
      <c r="L7924" t="s">
        <v>44</v>
      </c>
      <c r="M7924" t="s">
        <v>7281</v>
      </c>
      <c r="N7924" t="s">
        <v>110</v>
      </c>
      <c r="O7924" t="s">
        <v>7225</v>
      </c>
      <c r="P7924" s="4">
        <v>5.04</v>
      </c>
      <c r="Q7924" s="4">
        <v>5</v>
      </c>
      <c r="R7924" s="4">
        <f t="shared" si="494"/>
        <v>4.0000000000000036E-2</v>
      </c>
      <c r="S7924" s="4">
        <f t="shared" si="495"/>
        <v>6.0000000000000053E-3</v>
      </c>
    </row>
    <row r="7925" spans="1:19" ht="15.6" x14ac:dyDescent="0.3">
      <c r="A7925" t="s">
        <v>3472</v>
      </c>
      <c r="B7925" s="1">
        <v>42147</v>
      </c>
      <c r="C7925" s="1">
        <v>42151</v>
      </c>
      <c r="D7925">
        <f t="shared" si="492"/>
        <v>2015</v>
      </c>
      <c r="E7925" t="str">
        <f t="shared" si="493"/>
        <v>May</v>
      </c>
      <c r="F7925" t="s">
        <v>37</v>
      </c>
      <c r="G7925" t="s">
        <v>285</v>
      </c>
      <c r="H7925" s="2" t="s">
        <v>22</v>
      </c>
      <c r="I7925" t="s">
        <v>61</v>
      </c>
      <c r="J7925" t="s">
        <v>62</v>
      </c>
      <c r="K7925">
        <v>10035</v>
      </c>
      <c r="L7925" t="s">
        <v>54</v>
      </c>
      <c r="M7925" t="s">
        <v>7281</v>
      </c>
      <c r="N7925" t="s">
        <v>128</v>
      </c>
      <c r="O7925" t="s">
        <v>7225</v>
      </c>
      <c r="P7925" s="4">
        <v>5.04</v>
      </c>
      <c r="Q7925" s="4">
        <v>5</v>
      </c>
      <c r="R7925" s="4">
        <f t="shared" si="494"/>
        <v>4.0000000000000036E-2</v>
      </c>
      <c r="S7925" s="4">
        <f t="shared" si="495"/>
        <v>6.0000000000000053E-3</v>
      </c>
    </row>
    <row r="7926" spans="1:19" x14ac:dyDescent="0.3">
      <c r="A7926" t="s">
        <v>1720</v>
      </c>
      <c r="B7926" s="1">
        <v>42847</v>
      </c>
      <c r="C7926" s="1">
        <v>42854</v>
      </c>
      <c r="D7926">
        <f t="shared" si="492"/>
        <v>2017</v>
      </c>
      <c r="E7926" t="str">
        <f t="shared" si="493"/>
        <v>Apr</v>
      </c>
      <c r="F7926" t="s">
        <v>37</v>
      </c>
      <c r="G7926" t="s">
        <v>1219</v>
      </c>
      <c r="H7926" t="s">
        <v>51</v>
      </c>
      <c r="I7926" t="s">
        <v>578</v>
      </c>
      <c r="J7926" t="s">
        <v>178</v>
      </c>
      <c r="K7926">
        <v>85023</v>
      </c>
      <c r="L7926" t="s">
        <v>34</v>
      </c>
      <c r="M7926" t="s">
        <v>7282</v>
      </c>
      <c r="N7926" t="s">
        <v>128</v>
      </c>
      <c r="O7926" t="s">
        <v>7225</v>
      </c>
      <c r="P7926" s="4">
        <v>185.376</v>
      </c>
      <c r="Q7926" s="4">
        <v>185.376</v>
      </c>
      <c r="R7926" s="4">
        <f t="shared" si="494"/>
        <v>0</v>
      </c>
      <c r="S7926" s="4">
        <f t="shared" si="495"/>
        <v>0</v>
      </c>
    </row>
    <row r="7927" spans="1:19" x14ac:dyDescent="0.3">
      <c r="A7927" t="s">
        <v>5690</v>
      </c>
      <c r="B7927" s="1">
        <v>42912</v>
      </c>
      <c r="C7927" s="1">
        <v>42912</v>
      </c>
      <c r="D7927">
        <f t="shared" si="492"/>
        <v>2017</v>
      </c>
      <c r="E7927" t="str">
        <f t="shared" si="493"/>
        <v>Jun</v>
      </c>
      <c r="F7927" t="s">
        <v>30</v>
      </c>
      <c r="G7927" t="s">
        <v>960</v>
      </c>
      <c r="H7927" t="s">
        <v>51</v>
      </c>
      <c r="I7927" t="s">
        <v>47</v>
      </c>
      <c r="J7927" t="s">
        <v>33</v>
      </c>
      <c r="K7927">
        <v>90036</v>
      </c>
      <c r="L7927" t="s">
        <v>34</v>
      </c>
      <c r="M7927" t="s">
        <v>7282</v>
      </c>
      <c r="N7927" t="s">
        <v>128</v>
      </c>
      <c r="O7927" t="s">
        <v>7225</v>
      </c>
      <c r="P7927" s="4">
        <v>231.72</v>
      </c>
      <c r="Q7927" s="4">
        <v>80</v>
      </c>
      <c r="R7927" s="4">
        <f t="shared" si="494"/>
        <v>151.72</v>
      </c>
      <c r="S7927" s="4">
        <f t="shared" si="495"/>
        <v>22.757999999999999</v>
      </c>
    </row>
    <row r="7928" spans="1:19" ht="15.6" x14ac:dyDescent="0.3">
      <c r="A7928" t="s">
        <v>2891</v>
      </c>
      <c r="B7928" s="1">
        <v>43087</v>
      </c>
      <c r="C7928" s="1">
        <v>43092</v>
      </c>
      <c r="D7928">
        <f t="shared" si="492"/>
        <v>2017</v>
      </c>
      <c r="E7928" t="str">
        <f t="shared" si="493"/>
        <v>Dec</v>
      </c>
      <c r="F7928" t="s">
        <v>37</v>
      </c>
      <c r="G7928" t="s">
        <v>2892</v>
      </c>
      <c r="H7928" s="2" t="s">
        <v>22</v>
      </c>
      <c r="I7928" t="s">
        <v>47</v>
      </c>
      <c r="J7928" t="s">
        <v>33</v>
      </c>
      <c r="K7928">
        <v>90032</v>
      </c>
      <c r="L7928" t="s">
        <v>34</v>
      </c>
      <c r="M7928" t="s">
        <v>7282</v>
      </c>
      <c r="N7928" t="s">
        <v>128</v>
      </c>
      <c r="O7928" t="s">
        <v>7225</v>
      </c>
      <c r="P7928" s="4">
        <v>579.29999999999995</v>
      </c>
      <c r="Q7928" s="4">
        <v>579.29999999999995</v>
      </c>
      <c r="R7928" s="4">
        <f t="shared" si="494"/>
        <v>0</v>
      </c>
      <c r="S7928" s="4">
        <f t="shared" si="495"/>
        <v>0</v>
      </c>
    </row>
    <row r="7929" spans="1:19" x14ac:dyDescent="0.3">
      <c r="A7929" t="s">
        <v>3077</v>
      </c>
      <c r="B7929" s="1">
        <v>43043</v>
      </c>
      <c r="C7929" s="1">
        <v>43045</v>
      </c>
      <c r="D7929">
        <f t="shared" si="492"/>
        <v>2017</v>
      </c>
      <c r="E7929" t="str">
        <f t="shared" si="493"/>
        <v>Nov</v>
      </c>
      <c r="F7929" t="s">
        <v>67</v>
      </c>
      <c r="G7929" t="s">
        <v>3078</v>
      </c>
      <c r="H7929" t="s">
        <v>51</v>
      </c>
      <c r="I7929" t="s">
        <v>1899</v>
      </c>
      <c r="J7929" t="s">
        <v>83</v>
      </c>
      <c r="K7929">
        <v>28205</v>
      </c>
      <c r="L7929" t="s">
        <v>44</v>
      </c>
      <c r="M7929" t="s">
        <v>7282</v>
      </c>
      <c r="N7929" t="s">
        <v>128</v>
      </c>
      <c r="O7929" t="s">
        <v>7225</v>
      </c>
      <c r="P7929" s="4">
        <v>185.376</v>
      </c>
      <c r="Q7929" s="4">
        <v>185.376</v>
      </c>
      <c r="R7929" s="4">
        <f t="shared" si="494"/>
        <v>0</v>
      </c>
      <c r="S7929" s="4">
        <f t="shared" si="495"/>
        <v>0</v>
      </c>
    </row>
    <row r="7930" spans="1:19" ht="15.6" x14ac:dyDescent="0.3">
      <c r="A7930" t="s">
        <v>429</v>
      </c>
      <c r="B7930" s="1">
        <v>43302</v>
      </c>
      <c r="C7930" s="1">
        <v>43308</v>
      </c>
      <c r="D7930">
        <f t="shared" si="492"/>
        <v>2018</v>
      </c>
      <c r="E7930" t="str">
        <f t="shared" si="493"/>
        <v>Jul</v>
      </c>
      <c r="F7930" t="s">
        <v>37</v>
      </c>
      <c r="G7930" t="s">
        <v>430</v>
      </c>
      <c r="H7930" s="2" t="s">
        <v>22</v>
      </c>
      <c r="I7930" t="s">
        <v>431</v>
      </c>
      <c r="J7930" t="s">
        <v>158</v>
      </c>
      <c r="K7930">
        <v>24153</v>
      </c>
      <c r="L7930" t="s">
        <v>44</v>
      </c>
      <c r="M7930" t="s">
        <v>7282</v>
      </c>
      <c r="N7930" t="s">
        <v>128</v>
      </c>
      <c r="O7930" t="s">
        <v>7225</v>
      </c>
      <c r="P7930" s="4">
        <v>231.72</v>
      </c>
      <c r="Q7930" s="4">
        <v>231.72</v>
      </c>
      <c r="R7930" s="4">
        <f t="shared" si="494"/>
        <v>0</v>
      </c>
      <c r="S7930" s="4">
        <f t="shared" si="495"/>
        <v>0</v>
      </c>
    </row>
    <row r="7931" spans="1:19" x14ac:dyDescent="0.3">
      <c r="A7931" t="s">
        <v>7283</v>
      </c>
      <c r="B7931" s="1">
        <v>43182</v>
      </c>
      <c r="C7931" s="1">
        <v>43184</v>
      </c>
      <c r="D7931">
        <f t="shared" si="492"/>
        <v>2018</v>
      </c>
      <c r="E7931" t="str">
        <f t="shared" si="493"/>
        <v>Mar</v>
      </c>
      <c r="F7931" t="s">
        <v>67</v>
      </c>
      <c r="G7931" t="s">
        <v>2811</v>
      </c>
      <c r="H7931" t="s">
        <v>51</v>
      </c>
      <c r="I7931" t="s">
        <v>61</v>
      </c>
      <c r="J7931" t="s">
        <v>62</v>
      </c>
      <c r="K7931">
        <v>10011</v>
      </c>
      <c r="L7931" t="s">
        <v>54</v>
      </c>
      <c r="M7931" t="s">
        <v>7282</v>
      </c>
      <c r="N7931" t="s">
        <v>128</v>
      </c>
      <c r="O7931" t="s">
        <v>7225</v>
      </c>
      <c r="P7931" s="4">
        <v>347.58</v>
      </c>
      <c r="Q7931" s="4">
        <f>P7931-75</f>
        <v>272.58</v>
      </c>
      <c r="R7931" s="4">
        <f t="shared" si="494"/>
        <v>75</v>
      </c>
      <c r="S7931" s="4">
        <f t="shared" si="495"/>
        <v>11.25</v>
      </c>
    </row>
    <row r="7932" spans="1:19" ht="15.6" x14ac:dyDescent="0.3">
      <c r="A7932" t="s">
        <v>467</v>
      </c>
      <c r="B7932" s="1">
        <v>43456</v>
      </c>
      <c r="C7932" s="1">
        <v>43461</v>
      </c>
      <c r="D7932">
        <f t="shared" si="492"/>
        <v>2018</v>
      </c>
      <c r="E7932" t="str">
        <f t="shared" si="493"/>
        <v>Dec</v>
      </c>
      <c r="F7932" t="s">
        <v>67</v>
      </c>
      <c r="G7932" t="s">
        <v>468</v>
      </c>
      <c r="H7932" s="2" t="s">
        <v>22</v>
      </c>
      <c r="I7932" t="s">
        <v>57</v>
      </c>
      <c r="J7932" t="s">
        <v>58</v>
      </c>
      <c r="K7932">
        <v>2908</v>
      </c>
      <c r="L7932" t="s">
        <v>54</v>
      </c>
      <c r="M7932" t="s">
        <v>7282</v>
      </c>
      <c r="N7932" t="s">
        <v>128</v>
      </c>
      <c r="O7932" t="s">
        <v>7225</v>
      </c>
      <c r="P7932" s="4">
        <v>695.16</v>
      </c>
      <c r="Q7932" s="4">
        <v>695.16</v>
      </c>
      <c r="R7932" s="4">
        <f t="shared" si="494"/>
        <v>0</v>
      </c>
      <c r="S7932" s="4">
        <f t="shared" si="495"/>
        <v>0</v>
      </c>
    </row>
    <row r="7933" spans="1:19" x14ac:dyDescent="0.3">
      <c r="A7933" t="s">
        <v>3536</v>
      </c>
      <c r="B7933" s="1">
        <v>42960</v>
      </c>
      <c r="C7933" s="1">
        <v>42966</v>
      </c>
      <c r="D7933">
        <f t="shared" si="492"/>
        <v>2017</v>
      </c>
      <c r="E7933" t="str">
        <f t="shared" si="493"/>
        <v>Aug</v>
      </c>
      <c r="F7933" t="s">
        <v>37</v>
      </c>
      <c r="G7933" t="s">
        <v>1297</v>
      </c>
      <c r="H7933" t="s">
        <v>51</v>
      </c>
      <c r="I7933" t="s">
        <v>3537</v>
      </c>
      <c r="J7933" t="s">
        <v>109</v>
      </c>
      <c r="K7933">
        <v>75061</v>
      </c>
      <c r="L7933" t="s">
        <v>25</v>
      </c>
      <c r="M7933" t="s">
        <v>7282</v>
      </c>
      <c r="N7933" t="s">
        <v>128</v>
      </c>
      <c r="O7933" t="s">
        <v>7225</v>
      </c>
      <c r="P7933" s="4">
        <v>185.376</v>
      </c>
      <c r="Q7933" s="4">
        <v>185.376</v>
      </c>
      <c r="R7933" s="4">
        <f t="shared" si="494"/>
        <v>0</v>
      </c>
      <c r="S7933" s="4">
        <f t="shared" si="495"/>
        <v>0</v>
      </c>
    </row>
    <row r="7934" spans="1:19" ht="15.6" x14ac:dyDescent="0.3">
      <c r="A7934" t="s">
        <v>5652</v>
      </c>
      <c r="B7934" s="1">
        <v>42279</v>
      </c>
      <c r="C7934" s="1">
        <v>42282</v>
      </c>
      <c r="D7934">
        <f t="shared" si="492"/>
        <v>2015</v>
      </c>
      <c r="E7934" t="str">
        <f t="shared" si="493"/>
        <v>Oct</v>
      </c>
      <c r="F7934" t="s">
        <v>20</v>
      </c>
      <c r="G7934" t="s">
        <v>2963</v>
      </c>
      <c r="H7934" s="2" t="s">
        <v>22</v>
      </c>
      <c r="I7934" t="s">
        <v>1368</v>
      </c>
      <c r="J7934" t="s">
        <v>178</v>
      </c>
      <c r="K7934">
        <v>85281</v>
      </c>
      <c r="L7934" t="s">
        <v>34</v>
      </c>
      <c r="M7934" t="s">
        <v>7284</v>
      </c>
      <c r="N7934" t="s">
        <v>128</v>
      </c>
      <c r="O7934" t="s">
        <v>7225</v>
      </c>
      <c r="P7934" s="4">
        <v>15.36</v>
      </c>
      <c r="Q7934" s="4">
        <v>100</v>
      </c>
      <c r="R7934" s="4">
        <f t="shared" si="494"/>
        <v>-84.64</v>
      </c>
      <c r="S7934" s="4">
        <f t="shared" si="495"/>
        <v>-12.696</v>
      </c>
    </row>
    <row r="7935" spans="1:19" x14ac:dyDescent="0.3">
      <c r="A7935" t="s">
        <v>7285</v>
      </c>
      <c r="B7935" s="1">
        <v>42841</v>
      </c>
      <c r="C7935" s="1">
        <v>42843</v>
      </c>
      <c r="D7935">
        <f t="shared" si="492"/>
        <v>2017</v>
      </c>
      <c r="E7935" t="str">
        <f t="shared" si="493"/>
        <v>Apr</v>
      </c>
      <c r="F7935" t="s">
        <v>67</v>
      </c>
      <c r="G7935" t="s">
        <v>558</v>
      </c>
      <c r="H7935" t="s">
        <v>51</v>
      </c>
      <c r="I7935" t="s">
        <v>69</v>
      </c>
      <c r="J7935" t="s">
        <v>70</v>
      </c>
      <c r="K7935">
        <v>98115</v>
      </c>
      <c r="L7935" t="s">
        <v>34</v>
      </c>
      <c r="M7935" t="s">
        <v>7284</v>
      </c>
      <c r="N7935" t="s">
        <v>128</v>
      </c>
      <c r="O7935" t="s">
        <v>7225</v>
      </c>
      <c r="P7935" s="4">
        <v>28.8</v>
      </c>
      <c r="Q7935" s="4">
        <v>28.8</v>
      </c>
      <c r="R7935" s="4">
        <f t="shared" si="494"/>
        <v>0</v>
      </c>
      <c r="S7935" s="4">
        <f t="shared" si="495"/>
        <v>0</v>
      </c>
    </row>
    <row r="7936" spans="1:19" ht="15.6" x14ac:dyDescent="0.3">
      <c r="A7936" t="s">
        <v>2330</v>
      </c>
      <c r="B7936" s="1">
        <v>42587</v>
      </c>
      <c r="C7936" s="1">
        <v>42593</v>
      </c>
      <c r="D7936">
        <f t="shared" si="492"/>
        <v>2016</v>
      </c>
      <c r="E7936" t="str">
        <f t="shared" si="493"/>
        <v>Aug</v>
      </c>
      <c r="F7936" t="s">
        <v>37</v>
      </c>
      <c r="G7936" t="s">
        <v>1313</v>
      </c>
      <c r="H7936" s="2" t="s">
        <v>22</v>
      </c>
      <c r="I7936" t="s">
        <v>116</v>
      </c>
      <c r="J7936" t="s">
        <v>109</v>
      </c>
      <c r="K7936">
        <v>75220</v>
      </c>
      <c r="L7936" t="s">
        <v>25</v>
      </c>
      <c r="M7936" t="s">
        <v>7284</v>
      </c>
      <c r="N7936" t="s">
        <v>128</v>
      </c>
      <c r="O7936" t="s">
        <v>7225</v>
      </c>
      <c r="P7936" s="4">
        <v>23.04</v>
      </c>
      <c r="Q7936" s="4">
        <v>18</v>
      </c>
      <c r="R7936" s="4">
        <f t="shared" si="494"/>
        <v>5.0399999999999991</v>
      </c>
      <c r="S7936" s="4">
        <f t="shared" si="495"/>
        <v>0.75599999999999989</v>
      </c>
    </row>
    <row r="7937" spans="1:19" ht="15.6" x14ac:dyDescent="0.3">
      <c r="A7937" t="s">
        <v>4636</v>
      </c>
      <c r="B7937" s="1">
        <v>42618</v>
      </c>
      <c r="C7937" s="1">
        <v>42624</v>
      </c>
      <c r="D7937">
        <f t="shared" si="492"/>
        <v>2016</v>
      </c>
      <c r="E7937" t="str">
        <f t="shared" si="493"/>
        <v>Sep</v>
      </c>
      <c r="F7937" t="s">
        <v>37</v>
      </c>
      <c r="G7937" t="s">
        <v>3038</v>
      </c>
      <c r="H7937" s="2" t="s">
        <v>22</v>
      </c>
      <c r="I7937" t="s">
        <v>113</v>
      </c>
      <c r="J7937" t="s">
        <v>109</v>
      </c>
      <c r="K7937">
        <v>77036</v>
      </c>
      <c r="L7937" t="s">
        <v>25</v>
      </c>
      <c r="M7937" t="s">
        <v>7284</v>
      </c>
      <c r="N7937" t="s">
        <v>128</v>
      </c>
      <c r="O7937" t="s">
        <v>7225</v>
      </c>
      <c r="P7937" s="4">
        <v>69.12</v>
      </c>
      <c r="Q7937" s="4">
        <v>69.12</v>
      </c>
      <c r="R7937" s="4">
        <f t="shared" si="494"/>
        <v>0</v>
      </c>
      <c r="S7937" s="4">
        <f t="shared" si="495"/>
        <v>0</v>
      </c>
    </row>
    <row r="7938" spans="1:19" ht="15.6" x14ac:dyDescent="0.3">
      <c r="A7938" t="s">
        <v>7286</v>
      </c>
      <c r="B7938" s="1">
        <v>42238</v>
      </c>
      <c r="C7938" s="1">
        <v>42240</v>
      </c>
      <c r="D7938">
        <f t="shared" ref="D7938:D8001" si="496">YEAR(B7938)</f>
        <v>2015</v>
      </c>
      <c r="E7938" t="str">
        <f t="shared" ref="E7938:E8001" si="497">TEXT(B7938,"mmm")</f>
        <v>Aug</v>
      </c>
      <c r="F7938" t="s">
        <v>67</v>
      </c>
      <c r="G7938" t="s">
        <v>168</v>
      </c>
      <c r="H7938" s="2" t="s">
        <v>22</v>
      </c>
      <c r="I7938" t="s">
        <v>6299</v>
      </c>
      <c r="J7938" t="s">
        <v>79</v>
      </c>
      <c r="K7938">
        <v>33161</v>
      </c>
      <c r="L7938" t="s">
        <v>44</v>
      </c>
      <c r="M7938" t="s">
        <v>7287</v>
      </c>
      <c r="N7938" t="s">
        <v>128</v>
      </c>
      <c r="O7938" t="s">
        <v>7225</v>
      </c>
      <c r="P7938" s="4">
        <v>7.6319999999999997</v>
      </c>
      <c r="Q7938" s="4">
        <v>18</v>
      </c>
      <c r="R7938" s="4">
        <f t="shared" si="494"/>
        <v>-10.368</v>
      </c>
      <c r="S7938" s="4">
        <f t="shared" si="495"/>
        <v>-1.5551999999999999</v>
      </c>
    </row>
    <row r="7939" spans="1:19" ht="15.6" x14ac:dyDescent="0.3">
      <c r="A7939" t="s">
        <v>752</v>
      </c>
      <c r="B7939" s="1">
        <v>42357</v>
      </c>
      <c r="C7939" s="1">
        <v>42359</v>
      </c>
      <c r="D7939">
        <f t="shared" si="496"/>
        <v>2015</v>
      </c>
      <c r="E7939" t="str">
        <f t="shared" si="497"/>
        <v>Dec</v>
      </c>
      <c r="F7939" t="s">
        <v>67</v>
      </c>
      <c r="G7939" t="s">
        <v>441</v>
      </c>
      <c r="H7939" s="2" t="s">
        <v>22</v>
      </c>
      <c r="I7939" t="s">
        <v>753</v>
      </c>
      <c r="J7939" t="s">
        <v>754</v>
      </c>
      <c r="K7939">
        <v>35630</v>
      </c>
      <c r="L7939" t="s">
        <v>44</v>
      </c>
      <c r="M7939" t="s">
        <v>7288</v>
      </c>
      <c r="N7939" t="s">
        <v>128</v>
      </c>
      <c r="O7939" t="s">
        <v>7225</v>
      </c>
      <c r="P7939" s="4">
        <v>7.27</v>
      </c>
      <c r="Q7939" s="4">
        <v>100</v>
      </c>
      <c r="R7939" s="4">
        <f t="shared" ref="R7939:R8002" si="498">P7939-Q7939</f>
        <v>-92.73</v>
      </c>
      <c r="S7939" s="4">
        <f t="shared" ref="S7939:S8002" si="499">0.15*R7939</f>
        <v>-13.9095</v>
      </c>
    </row>
    <row r="7940" spans="1:19" x14ac:dyDescent="0.3">
      <c r="A7940" t="s">
        <v>7289</v>
      </c>
      <c r="B7940" s="1">
        <v>42930</v>
      </c>
      <c r="C7940" s="1">
        <v>42932</v>
      </c>
      <c r="D7940">
        <f t="shared" si="496"/>
        <v>2017</v>
      </c>
      <c r="E7940" t="str">
        <f t="shared" si="497"/>
        <v>Jul</v>
      </c>
      <c r="F7940" t="s">
        <v>20</v>
      </c>
      <c r="G7940" t="s">
        <v>1139</v>
      </c>
      <c r="H7940" t="s">
        <v>51</v>
      </c>
      <c r="I7940" t="s">
        <v>100</v>
      </c>
      <c r="J7940" t="s">
        <v>101</v>
      </c>
      <c r="K7940">
        <v>19134</v>
      </c>
      <c r="L7940" t="s">
        <v>54</v>
      </c>
      <c r="M7940" t="s">
        <v>7288</v>
      </c>
      <c r="N7940" t="s">
        <v>128</v>
      </c>
      <c r="O7940" t="s">
        <v>7225</v>
      </c>
      <c r="P7940" s="4">
        <v>11.632</v>
      </c>
      <c r="Q7940" s="4">
        <v>11.632</v>
      </c>
      <c r="R7940" s="4">
        <f t="shared" si="498"/>
        <v>0</v>
      </c>
      <c r="S7940" s="4">
        <f t="shared" si="499"/>
        <v>0</v>
      </c>
    </row>
    <row r="7941" spans="1:19" x14ac:dyDescent="0.3">
      <c r="A7941" t="s">
        <v>1213</v>
      </c>
      <c r="B7941" s="1">
        <v>42315</v>
      </c>
      <c r="C7941" s="1">
        <v>42320</v>
      </c>
      <c r="D7941">
        <f t="shared" si="496"/>
        <v>2015</v>
      </c>
      <c r="E7941" t="str">
        <f t="shared" si="497"/>
        <v>Nov</v>
      </c>
      <c r="F7941" t="s">
        <v>37</v>
      </c>
      <c r="G7941" t="s">
        <v>1214</v>
      </c>
      <c r="H7941" t="s">
        <v>105</v>
      </c>
      <c r="I7941" t="s">
        <v>113</v>
      </c>
      <c r="J7941" t="s">
        <v>109</v>
      </c>
      <c r="K7941">
        <v>77070</v>
      </c>
      <c r="L7941" t="s">
        <v>25</v>
      </c>
      <c r="M7941" t="s">
        <v>7288</v>
      </c>
      <c r="N7941" t="s">
        <v>128</v>
      </c>
      <c r="O7941" t="s">
        <v>7225</v>
      </c>
      <c r="P7941" s="4">
        <v>40.712000000000003</v>
      </c>
      <c r="Q7941" s="4">
        <v>40.712000000000003</v>
      </c>
      <c r="R7941" s="4">
        <f t="shared" si="498"/>
        <v>0</v>
      </c>
      <c r="S7941" s="4">
        <f t="shared" si="499"/>
        <v>0</v>
      </c>
    </row>
    <row r="7942" spans="1:19" ht="15.6" x14ac:dyDescent="0.3">
      <c r="A7942" t="s">
        <v>3452</v>
      </c>
      <c r="B7942" s="1">
        <v>43340</v>
      </c>
      <c r="C7942" s="1">
        <v>43344</v>
      </c>
      <c r="D7942">
        <f t="shared" si="496"/>
        <v>2018</v>
      </c>
      <c r="E7942" t="str">
        <f t="shared" si="497"/>
        <v>Aug</v>
      </c>
      <c r="F7942" t="s">
        <v>37</v>
      </c>
      <c r="G7942" t="s">
        <v>2442</v>
      </c>
      <c r="H7942" s="2" t="s">
        <v>22</v>
      </c>
      <c r="I7942" t="s">
        <v>589</v>
      </c>
      <c r="J7942" t="s">
        <v>148</v>
      </c>
      <c r="K7942">
        <v>53209</v>
      </c>
      <c r="L7942" t="s">
        <v>25</v>
      </c>
      <c r="M7942" t="s">
        <v>7288</v>
      </c>
      <c r="N7942" t="s">
        <v>128</v>
      </c>
      <c r="O7942" t="s">
        <v>7225</v>
      </c>
      <c r="P7942" s="4">
        <v>21.81</v>
      </c>
      <c r="Q7942" s="4">
        <v>18</v>
      </c>
      <c r="R7942" s="4">
        <f t="shared" si="498"/>
        <v>3.8099999999999987</v>
      </c>
      <c r="S7942" s="4">
        <f t="shared" si="499"/>
        <v>0.57149999999999979</v>
      </c>
    </row>
    <row r="7943" spans="1:19" ht="15.6" x14ac:dyDescent="0.3">
      <c r="A7943" t="s">
        <v>270</v>
      </c>
      <c r="B7943" s="1">
        <v>42674</v>
      </c>
      <c r="C7943" s="1">
        <v>42674</v>
      </c>
      <c r="D7943">
        <f t="shared" si="496"/>
        <v>2016</v>
      </c>
      <c r="E7943" t="str">
        <f t="shared" si="497"/>
        <v>Oct</v>
      </c>
      <c r="F7943" t="s">
        <v>30</v>
      </c>
      <c r="G7943" t="s">
        <v>271</v>
      </c>
      <c r="H7943" s="2" t="s">
        <v>22</v>
      </c>
      <c r="I7943" t="s">
        <v>272</v>
      </c>
      <c r="J7943" t="s">
        <v>33</v>
      </c>
      <c r="K7943">
        <v>92374</v>
      </c>
      <c r="L7943" t="s">
        <v>34</v>
      </c>
      <c r="M7943" t="s">
        <v>7290</v>
      </c>
      <c r="N7943" t="s">
        <v>128</v>
      </c>
      <c r="O7943" t="s">
        <v>7225</v>
      </c>
      <c r="P7943" s="4">
        <v>29.7</v>
      </c>
      <c r="Q7943" s="4">
        <v>29.7</v>
      </c>
      <c r="R7943" s="4">
        <f t="shared" si="498"/>
        <v>0</v>
      </c>
      <c r="S7943" s="4">
        <f t="shared" si="499"/>
        <v>0</v>
      </c>
    </row>
    <row r="7944" spans="1:19" x14ac:dyDescent="0.3">
      <c r="A7944" t="s">
        <v>7291</v>
      </c>
      <c r="B7944" s="1">
        <v>43056</v>
      </c>
      <c r="C7944" s="1">
        <v>43057</v>
      </c>
      <c r="D7944">
        <f t="shared" si="496"/>
        <v>2017</v>
      </c>
      <c r="E7944" t="str">
        <f t="shared" si="497"/>
        <v>Nov</v>
      </c>
      <c r="F7944" t="s">
        <v>20</v>
      </c>
      <c r="G7944" t="s">
        <v>360</v>
      </c>
      <c r="H7944" t="s">
        <v>51</v>
      </c>
      <c r="I7944" t="s">
        <v>32</v>
      </c>
      <c r="J7944" t="s">
        <v>33</v>
      </c>
      <c r="K7944">
        <v>94122</v>
      </c>
      <c r="L7944" t="s">
        <v>34</v>
      </c>
      <c r="M7944" t="s">
        <v>7290</v>
      </c>
      <c r="N7944" t="s">
        <v>128</v>
      </c>
      <c r="O7944" t="s">
        <v>7225</v>
      </c>
      <c r="P7944" s="4">
        <v>49.5</v>
      </c>
      <c r="Q7944" s="4">
        <v>49.5</v>
      </c>
      <c r="R7944" s="4">
        <f t="shared" si="498"/>
        <v>0</v>
      </c>
      <c r="S7944" s="4">
        <f t="shared" si="499"/>
        <v>0</v>
      </c>
    </row>
    <row r="7945" spans="1:19" x14ac:dyDescent="0.3">
      <c r="A7945" t="s">
        <v>7292</v>
      </c>
      <c r="B7945" s="1">
        <v>43190</v>
      </c>
      <c r="C7945" s="1">
        <v>43197</v>
      </c>
      <c r="D7945">
        <f t="shared" si="496"/>
        <v>2018</v>
      </c>
      <c r="E7945" t="str">
        <f t="shared" si="497"/>
        <v>Mar</v>
      </c>
      <c r="F7945" t="s">
        <v>37</v>
      </c>
      <c r="G7945" t="s">
        <v>2892</v>
      </c>
      <c r="H7945" t="s">
        <v>51</v>
      </c>
      <c r="I7945" t="s">
        <v>47</v>
      </c>
      <c r="J7945" t="s">
        <v>33</v>
      </c>
      <c r="K7945">
        <v>90004</v>
      </c>
      <c r="L7945" t="s">
        <v>34</v>
      </c>
      <c r="M7945" t="s">
        <v>7290</v>
      </c>
      <c r="N7945" t="s">
        <v>128</v>
      </c>
      <c r="O7945" t="s">
        <v>7225</v>
      </c>
      <c r="P7945" s="4">
        <v>29.7</v>
      </c>
      <c r="Q7945" s="4">
        <v>29.7</v>
      </c>
      <c r="R7945" s="4">
        <f t="shared" si="498"/>
        <v>0</v>
      </c>
      <c r="S7945" s="4">
        <f t="shared" si="499"/>
        <v>0</v>
      </c>
    </row>
    <row r="7946" spans="1:19" x14ac:dyDescent="0.3">
      <c r="A7946" t="s">
        <v>3334</v>
      </c>
      <c r="B7946" s="1">
        <v>42605</v>
      </c>
      <c r="C7946" s="1">
        <v>42605</v>
      </c>
      <c r="D7946">
        <f t="shared" si="496"/>
        <v>2016</v>
      </c>
      <c r="E7946" t="str">
        <f t="shared" si="497"/>
        <v>Aug</v>
      </c>
      <c r="F7946" t="s">
        <v>30</v>
      </c>
      <c r="G7946" t="s">
        <v>817</v>
      </c>
      <c r="H7946" t="s">
        <v>51</v>
      </c>
      <c r="I7946" t="s">
        <v>3335</v>
      </c>
      <c r="J7946" t="s">
        <v>24</v>
      </c>
      <c r="K7946">
        <v>60440</v>
      </c>
      <c r="L7946" t="s">
        <v>25</v>
      </c>
      <c r="M7946" t="s">
        <v>7290</v>
      </c>
      <c r="N7946" t="s">
        <v>128</v>
      </c>
      <c r="O7946" t="s">
        <v>7225</v>
      </c>
      <c r="P7946" s="4">
        <v>31.68</v>
      </c>
      <c r="Q7946" s="4">
        <v>31.68</v>
      </c>
      <c r="R7946" s="4">
        <f t="shared" si="498"/>
        <v>0</v>
      </c>
      <c r="S7946" s="4">
        <f t="shared" si="499"/>
        <v>0</v>
      </c>
    </row>
    <row r="7947" spans="1:19" ht="15.6" x14ac:dyDescent="0.3">
      <c r="A7947" t="s">
        <v>3143</v>
      </c>
      <c r="B7947" s="1">
        <v>43130</v>
      </c>
      <c r="C7947" s="1">
        <v>43137</v>
      </c>
      <c r="D7947">
        <f t="shared" si="496"/>
        <v>2018</v>
      </c>
      <c r="E7947" t="str">
        <f t="shared" si="497"/>
        <v>Jan</v>
      </c>
      <c r="F7947" t="s">
        <v>37</v>
      </c>
      <c r="G7947" t="s">
        <v>3144</v>
      </c>
      <c r="H7947" s="2" t="s">
        <v>22</v>
      </c>
      <c r="I7947" t="s">
        <v>293</v>
      </c>
      <c r="J7947" t="s">
        <v>24</v>
      </c>
      <c r="K7947">
        <v>60505</v>
      </c>
      <c r="L7947" t="s">
        <v>25</v>
      </c>
      <c r="M7947" t="s">
        <v>7290</v>
      </c>
      <c r="N7947" t="s">
        <v>128</v>
      </c>
      <c r="O7947" t="s">
        <v>7225</v>
      </c>
      <c r="P7947" s="4">
        <v>31.68</v>
      </c>
      <c r="Q7947" s="4">
        <v>31.68</v>
      </c>
      <c r="R7947" s="4">
        <f t="shared" si="498"/>
        <v>0</v>
      </c>
      <c r="S7947" s="4">
        <f t="shared" si="499"/>
        <v>0</v>
      </c>
    </row>
    <row r="7948" spans="1:19" ht="15.6" x14ac:dyDescent="0.3">
      <c r="A7948" t="s">
        <v>6124</v>
      </c>
      <c r="B7948" s="1">
        <v>43259</v>
      </c>
      <c r="C7948" s="1">
        <v>43261</v>
      </c>
      <c r="D7948">
        <f t="shared" si="496"/>
        <v>2018</v>
      </c>
      <c r="E7948" t="str">
        <f t="shared" si="497"/>
        <v>Jun</v>
      </c>
      <c r="F7948" t="s">
        <v>67</v>
      </c>
      <c r="G7948" t="s">
        <v>901</v>
      </c>
      <c r="H7948" s="2" t="s">
        <v>22</v>
      </c>
      <c r="I7948" t="s">
        <v>116</v>
      </c>
      <c r="J7948" t="s">
        <v>109</v>
      </c>
      <c r="K7948">
        <v>75081</v>
      </c>
      <c r="L7948" t="s">
        <v>25</v>
      </c>
      <c r="M7948" t="s">
        <v>7290</v>
      </c>
      <c r="N7948" t="s">
        <v>128</v>
      </c>
      <c r="O7948" t="s">
        <v>7225</v>
      </c>
      <c r="P7948" s="4">
        <v>23.76</v>
      </c>
      <c r="Q7948" s="4">
        <v>23.76</v>
      </c>
      <c r="R7948" s="4">
        <f t="shared" si="498"/>
        <v>0</v>
      </c>
      <c r="S7948" s="4">
        <f t="shared" si="499"/>
        <v>0</v>
      </c>
    </row>
    <row r="7949" spans="1:19" x14ac:dyDescent="0.3">
      <c r="A7949" t="s">
        <v>7293</v>
      </c>
      <c r="B7949" s="1">
        <v>42938</v>
      </c>
      <c r="C7949" s="1">
        <v>42945</v>
      </c>
      <c r="D7949">
        <f t="shared" si="496"/>
        <v>2017</v>
      </c>
      <c r="E7949" t="str">
        <f t="shared" si="497"/>
        <v>Jul</v>
      </c>
      <c r="F7949" t="s">
        <v>37</v>
      </c>
      <c r="G7949" t="s">
        <v>2933</v>
      </c>
      <c r="H7949" t="s">
        <v>51</v>
      </c>
      <c r="I7949" t="s">
        <v>4027</v>
      </c>
      <c r="J7949" t="s">
        <v>325</v>
      </c>
      <c r="K7949">
        <v>89431</v>
      </c>
      <c r="L7949" t="s">
        <v>34</v>
      </c>
      <c r="M7949" t="s">
        <v>7294</v>
      </c>
      <c r="N7949" t="s">
        <v>128</v>
      </c>
      <c r="O7949" t="s">
        <v>7225</v>
      </c>
      <c r="P7949" s="4">
        <v>86.2</v>
      </c>
      <c r="Q7949" s="4">
        <v>86.2</v>
      </c>
      <c r="R7949" s="4">
        <f t="shared" si="498"/>
        <v>0</v>
      </c>
      <c r="S7949" s="4">
        <f t="shared" si="499"/>
        <v>0</v>
      </c>
    </row>
    <row r="7950" spans="1:19" x14ac:dyDescent="0.3">
      <c r="A7950" t="s">
        <v>2013</v>
      </c>
      <c r="B7950" s="1">
        <v>42491</v>
      </c>
      <c r="C7950" s="1">
        <v>42495</v>
      </c>
      <c r="D7950">
        <f t="shared" si="496"/>
        <v>2016</v>
      </c>
      <c r="E7950" t="str">
        <f t="shared" si="497"/>
        <v>May</v>
      </c>
      <c r="F7950" t="s">
        <v>37</v>
      </c>
      <c r="G7950" t="s">
        <v>2014</v>
      </c>
      <c r="H7950" t="s">
        <v>51</v>
      </c>
      <c r="I7950" t="s">
        <v>1270</v>
      </c>
      <c r="J7950" t="s">
        <v>79</v>
      </c>
      <c r="K7950">
        <v>33614</v>
      </c>
      <c r="L7950" t="s">
        <v>44</v>
      </c>
      <c r="M7950" t="s">
        <v>7294</v>
      </c>
      <c r="N7950" t="s">
        <v>128</v>
      </c>
      <c r="O7950" t="s">
        <v>7225</v>
      </c>
      <c r="P7950" s="4">
        <v>41.375999999999998</v>
      </c>
      <c r="Q7950" s="4">
        <v>41.375999999999998</v>
      </c>
      <c r="R7950" s="4">
        <f t="shared" si="498"/>
        <v>0</v>
      </c>
      <c r="S7950" s="4">
        <f t="shared" si="499"/>
        <v>0</v>
      </c>
    </row>
    <row r="7951" spans="1:19" ht="15.6" x14ac:dyDescent="0.3">
      <c r="A7951" t="s">
        <v>2465</v>
      </c>
      <c r="B7951" s="1">
        <v>43361</v>
      </c>
      <c r="C7951" s="1">
        <v>43365</v>
      </c>
      <c r="D7951">
        <f t="shared" si="496"/>
        <v>2018</v>
      </c>
      <c r="E7951" t="str">
        <f t="shared" si="497"/>
        <v>Sep</v>
      </c>
      <c r="F7951" t="s">
        <v>37</v>
      </c>
      <c r="G7951" t="s">
        <v>2220</v>
      </c>
      <c r="H7951" s="2" t="s">
        <v>22</v>
      </c>
      <c r="I7951" t="s">
        <v>182</v>
      </c>
      <c r="J7951" t="s">
        <v>183</v>
      </c>
      <c r="K7951">
        <v>31907</v>
      </c>
      <c r="L7951" t="s">
        <v>44</v>
      </c>
      <c r="M7951" t="s">
        <v>7294</v>
      </c>
      <c r="N7951" t="s">
        <v>128</v>
      </c>
      <c r="O7951" t="s">
        <v>7225</v>
      </c>
      <c r="P7951" s="4">
        <v>34.479999999999997</v>
      </c>
      <c r="Q7951" s="4">
        <v>34.479999999999997</v>
      </c>
      <c r="R7951" s="4">
        <f t="shared" si="498"/>
        <v>0</v>
      </c>
      <c r="S7951" s="4">
        <f t="shared" si="499"/>
        <v>0</v>
      </c>
    </row>
    <row r="7952" spans="1:19" x14ac:dyDescent="0.3">
      <c r="A7952" t="s">
        <v>6504</v>
      </c>
      <c r="B7952" s="1">
        <v>42974</v>
      </c>
      <c r="C7952" s="1">
        <v>42979</v>
      </c>
      <c r="D7952">
        <f t="shared" si="496"/>
        <v>2017</v>
      </c>
      <c r="E7952" t="str">
        <f t="shared" si="497"/>
        <v>Aug</v>
      </c>
      <c r="F7952" t="s">
        <v>37</v>
      </c>
      <c r="G7952" t="s">
        <v>135</v>
      </c>
      <c r="H7952" t="s">
        <v>51</v>
      </c>
      <c r="I7952" t="s">
        <v>116</v>
      </c>
      <c r="J7952" t="s">
        <v>109</v>
      </c>
      <c r="K7952">
        <v>75220</v>
      </c>
      <c r="L7952" t="s">
        <v>25</v>
      </c>
      <c r="M7952" t="s">
        <v>7294</v>
      </c>
      <c r="N7952" t="s">
        <v>128</v>
      </c>
      <c r="O7952" t="s">
        <v>7225</v>
      </c>
      <c r="P7952" s="4">
        <v>55.167999999999999</v>
      </c>
      <c r="Q7952" s="4">
        <v>55.167999999999999</v>
      </c>
      <c r="R7952" s="4">
        <f t="shared" si="498"/>
        <v>0</v>
      </c>
      <c r="S7952" s="4">
        <f t="shared" si="499"/>
        <v>0</v>
      </c>
    </row>
    <row r="7953" spans="1:19" x14ac:dyDescent="0.3">
      <c r="A7953" t="s">
        <v>5353</v>
      </c>
      <c r="B7953" s="1">
        <v>42254</v>
      </c>
      <c r="C7953" s="1">
        <v>42259</v>
      </c>
      <c r="D7953">
        <f t="shared" si="496"/>
        <v>2015</v>
      </c>
      <c r="E7953" t="str">
        <f t="shared" si="497"/>
        <v>Sep</v>
      </c>
      <c r="F7953" t="s">
        <v>67</v>
      </c>
      <c r="G7953" t="s">
        <v>763</v>
      </c>
      <c r="H7953" t="s">
        <v>51</v>
      </c>
      <c r="I7953" t="s">
        <v>3711</v>
      </c>
      <c r="J7953" t="s">
        <v>33</v>
      </c>
      <c r="K7953">
        <v>95051</v>
      </c>
      <c r="L7953" t="s">
        <v>34</v>
      </c>
      <c r="M7953" t="s">
        <v>7295</v>
      </c>
      <c r="N7953" t="s">
        <v>128</v>
      </c>
      <c r="O7953" t="s">
        <v>7225</v>
      </c>
      <c r="P7953" s="4">
        <v>27.36</v>
      </c>
      <c r="Q7953" s="4">
        <v>27.36</v>
      </c>
      <c r="R7953" s="4">
        <f t="shared" si="498"/>
        <v>0</v>
      </c>
      <c r="S7953" s="4">
        <f t="shared" si="499"/>
        <v>0</v>
      </c>
    </row>
    <row r="7954" spans="1:19" ht="15.6" x14ac:dyDescent="0.3">
      <c r="A7954" t="s">
        <v>7296</v>
      </c>
      <c r="B7954" s="1">
        <v>42645</v>
      </c>
      <c r="C7954" s="1">
        <v>42650</v>
      </c>
      <c r="D7954">
        <f t="shared" si="496"/>
        <v>2016</v>
      </c>
      <c r="E7954" t="str">
        <f t="shared" si="497"/>
        <v>Oct</v>
      </c>
      <c r="F7954" t="s">
        <v>37</v>
      </c>
      <c r="G7954" t="s">
        <v>1025</v>
      </c>
      <c r="H7954" s="2" t="s">
        <v>22</v>
      </c>
      <c r="I7954" t="s">
        <v>2740</v>
      </c>
      <c r="J7954" t="s">
        <v>75</v>
      </c>
      <c r="K7954">
        <v>80229</v>
      </c>
      <c r="L7954" t="s">
        <v>34</v>
      </c>
      <c r="M7954" t="s">
        <v>7295</v>
      </c>
      <c r="N7954" t="s">
        <v>128</v>
      </c>
      <c r="O7954" t="s">
        <v>7225</v>
      </c>
      <c r="P7954" s="4">
        <v>10.944000000000001</v>
      </c>
      <c r="Q7954" s="4">
        <v>18</v>
      </c>
      <c r="R7954" s="4">
        <f t="shared" si="498"/>
        <v>-7.0559999999999992</v>
      </c>
      <c r="S7954" s="4">
        <f t="shared" si="499"/>
        <v>-1.0583999999999998</v>
      </c>
    </row>
    <row r="7955" spans="1:19" ht="15.6" x14ac:dyDescent="0.3">
      <c r="A7955" t="s">
        <v>3949</v>
      </c>
      <c r="B7955" s="1">
        <v>42843</v>
      </c>
      <c r="C7955" s="1">
        <v>42848</v>
      </c>
      <c r="D7955">
        <f t="shared" si="496"/>
        <v>2017</v>
      </c>
      <c r="E7955" t="str">
        <f t="shared" si="497"/>
        <v>Apr</v>
      </c>
      <c r="F7955" t="s">
        <v>37</v>
      </c>
      <c r="G7955" t="s">
        <v>3075</v>
      </c>
      <c r="H7955" s="2" t="s">
        <v>22</v>
      </c>
      <c r="I7955" t="s">
        <v>61</v>
      </c>
      <c r="J7955" t="s">
        <v>62</v>
      </c>
      <c r="K7955">
        <v>10009</v>
      </c>
      <c r="L7955" t="s">
        <v>54</v>
      </c>
      <c r="M7955" t="s">
        <v>7295</v>
      </c>
      <c r="N7955" t="s">
        <v>110</v>
      </c>
      <c r="O7955" t="s">
        <v>7225</v>
      </c>
      <c r="P7955" s="4">
        <v>6.84</v>
      </c>
      <c r="Q7955" s="4">
        <v>5</v>
      </c>
      <c r="R7955" s="4">
        <f t="shared" si="498"/>
        <v>1.8399999999999999</v>
      </c>
      <c r="S7955" s="4">
        <f t="shared" si="499"/>
        <v>0.27599999999999997</v>
      </c>
    </row>
    <row r="7956" spans="1:19" ht="15.6" x14ac:dyDescent="0.3">
      <c r="A7956" t="s">
        <v>7297</v>
      </c>
      <c r="B7956" s="1">
        <v>42473</v>
      </c>
      <c r="C7956" s="1">
        <v>42475</v>
      </c>
      <c r="D7956">
        <f t="shared" si="496"/>
        <v>2016</v>
      </c>
      <c r="E7956" t="str">
        <f t="shared" si="497"/>
        <v>Apr</v>
      </c>
      <c r="F7956" t="s">
        <v>67</v>
      </c>
      <c r="G7956" t="s">
        <v>2800</v>
      </c>
      <c r="H7956" s="2" t="s">
        <v>22</v>
      </c>
      <c r="I7956" t="s">
        <v>2605</v>
      </c>
      <c r="J7956" t="s">
        <v>1031</v>
      </c>
      <c r="K7956">
        <v>87401</v>
      </c>
      <c r="L7956" t="s">
        <v>34</v>
      </c>
      <c r="M7956" t="s">
        <v>7298</v>
      </c>
      <c r="N7956" t="s">
        <v>128</v>
      </c>
      <c r="O7956" t="s">
        <v>7225</v>
      </c>
      <c r="P7956" s="4">
        <v>12.88</v>
      </c>
      <c r="Q7956" s="4">
        <v>12.88</v>
      </c>
      <c r="R7956" s="4">
        <f t="shared" si="498"/>
        <v>0</v>
      </c>
      <c r="S7956" s="4">
        <f t="shared" si="499"/>
        <v>0</v>
      </c>
    </row>
    <row r="7957" spans="1:19" x14ac:dyDescent="0.3">
      <c r="A7957" t="s">
        <v>7299</v>
      </c>
      <c r="B7957" s="1">
        <v>42623</v>
      </c>
      <c r="C7957" s="1">
        <v>42627</v>
      </c>
      <c r="D7957">
        <f t="shared" si="496"/>
        <v>2016</v>
      </c>
      <c r="E7957" t="str">
        <f t="shared" si="497"/>
        <v>Sep</v>
      </c>
      <c r="F7957" t="s">
        <v>37</v>
      </c>
      <c r="G7957" t="s">
        <v>776</v>
      </c>
      <c r="H7957" t="s">
        <v>51</v>
      </c>
      <c r="I7957" t="s">
        <v>47</v>
      </c>
      <c r="J7957" t="s">
        <v>33</v>
      </c>
      <c r="K7957">
        <v>90004</v>
      </c>
      <c r="L7957" t="s">
        <v>34</v>
      </c>
      <c r="M7957" t="s">
        <v>7298</v>
      </c>
      <c r="N7957" t="s">
        <v>128</v>
      </c>
      <c r="O7957" t="s">
        <v>7225</v>
      </c>
      <c r="P7957" s="4">
        <v>51.52</v>
      </c>
      <c r="Q7957" s="4">
        <v>51.52</v>
      </c>
      <c r="R7957" s="4">
        <f t="shared" si="498"/>
        <v>0</v>
      </c>
      <c r="S7957" s="4">
        <f t="shared" si="499"/>
        <v>0</v>
      </c>
    </row>
    <row r="7958" spans="1:19" ht="15.6" x14ac:dyDescent="0.3">
      <c r="A7958" t="s">
        <v>6580</v>
      </c>
      <c r="B7958" s="1">
        <v>43234</v>
      </c>
      <c r="C7958" s="1">
        <v>43239</v>
      </c>
      <c r="D7958">
        <f t="shared" si="496"/>
        <v>2018</v>
      </c>
      <c r="E7958" t="str">
        <f t="shared" si="497"/>
        <v>May</v>
      </c>
      <c r="F7958" t="s">
        <v>37</v>
      </c>
      <c r="G7958" t="s">
        <v>866</v>
      </c>
      <c r="H7958" s="2" t="s">
        <v>22</v>
      </c>
      <c r="I7958" t="s">
        <v>69</v>
      </c>
      <c r="J7958" t="s">
        <v>70</v>
      </c>
      <c r="K7958">
        <v>98103</v>
      </c>
      <c r="L7958" t="s">
        <v>34</v>
      </c>
      <c r="M7958" t="s">
        <v>7298</v>
      </c>
      <c r="N7958" t="s">
        <v>128</v>
      </c>
      <c r="O7958" t="s">
        <v>7225</v>
      </c>
      <c r="P7958" s="4">
        <v>64.400000000000006</v>
      </c>
      <c r="Q7958" s="4">
        <v>64.400000000000006</v>
      </c>
      <c r="R7958" s="4">
        <f t="shared" si="498"/>
        <v>0</v>
      </c>
      <c r="S7958" s="4">
        <f t="shared" si="499"/>
        <v>0</v>
      </c>
    </row>
    <row r="7959" spans="1:19" ht="15.6" x14ac:dyDescent="0.3">
      <c r="A7959" t="s">
        <v>4990</v>
      </c>
      <c r="B7959" s="1">
        <v>43018</v>
      </c>
      <c r="C7959" s="1">
        <v>43022</v>
      </c>
      <c r="D7959">
        <f t="shared" si="496"/>
        <v>2017</v>
      </c>
      <c r="E7959" t="str">
        <f t="shared" si="497"/>
        <v>Oct</v>
      </c>
      <c r="F7959" t="s">
        <v>37</v>
      </c>
      <c r="G7959" t="s">
        <v>4916</v>
      </c>
      <c r="H7959" s="2" t="s">
        <v>22</v>
      </c>
      <c r="I7959" t="s">
        <v>1101</v>
      </c>
      <c r="J7959" t="s">
        <v>83</v>
      </c>
      <c r="K7959">
        <v>27405</v>
      </c>
      <c r="L7959" t="s">
        <v>44</v>
      </c>
      <c r="M7959" t="s">
        <v>7298</v>
      </c>
      <c r="N7959" t="s">
        <v>110</v>
      </c>
      <c r="O7959" t="s">
        <v>7225</v>
      </c>
      <c r="P7959" s="4">
        <v>20.608000000000001</v>
      </c>
      <c r="Q7959" s="4">
        <v>18</v>
      </c>
      <c r="R7959" s="4">
        <f t="shared" si="498"/>
        <v>2.6080000000000005</v>
      </c>
      <c r="S7959" s="4">
        <f t="shared" si="499"/>
        <v>0.39120000000000005</v>
      </c>
    </row>
    <row r="7960" spans="1:19" x14ac:dyDescent="0.3">
      <c r="A7960" t="s">
        <v>3554</v>
      </c>
      <c r="B7960" s="1">
        <v>43246</v>
      </c>
      <c r="C7960" s="1">
        <v>43249</v>
      </c>
      <c r="D7960">
        <f t="shared" si="496"/>
        <v>2018</v>
      </c>
      <c r="E7960" t="str">
        <f t="shared" si="497"/>
        <v>May</v>
      </c>
      <c r="F7960" t="s">
        <v>20</v>
      </c>
      <c r="G7960" t="s">
        <v>1033</v>
      </c>
      <c r="H7960" t="s">
        <v>51</v>
      </c>
      <c r="I7960" t="s">
        <v>576</v>
      </c>
      <c r="J7960" t="s">
        <v>205</v>
      </c>
      <c r="K7960">
        <v>40214</v>
      </c>
      <c r="L7960" t="s">
        <v>44</v>
      </c>
      <c r="M7960" t="s">
        <v>7298</v>
      </c>
      <c r="N7960" t="s">
        <v>128</v>
      </c>
      <c r="O7960" t="s">
        <v>7225</v>
      </c>
      <c r="P7960" s="4">
        <v>25.76</v>
      </c>
      <c r="Q7960" s="4">
        <v>25.76</v>
      </c>
      <c r="R7960" s="4">
        <f t="shared" si="498"/>
        <v>0</v>
      </c>
      <c r="S7960" s="4">
        <f t="shared" si="499"/>
        <v>0</v>
      </c>
    </row>
    <row r="7961" spans="1:19" x14ac:dyDescent="0.3">
      <c r="A7961" t="s">
        <v>2958</v>
      </c>
      <c r="B7961" s="1">
        <v>42100</v>
      </c>
      <c r="C7961" s="1">
        <v>42102</v>
      </c>
      <c r="D7961">
        <f t="shared" si="496"/>
        <v>2015</v>
      </c>
      <c r="E7961" t="str">
        <f t="shared" si="497"/>
        <v>Apr</v>
      </c>
      <c r="F7961" t="s">
        <v>20</v>
      </c>
      <c r="G7961" t="s">
        <v>1556</v>
      </c>
      <c r="H7961" t="s">
        <v>22</v>
      </c>
      <c r="I7961" t="s">
        <v>100</v>
      </c>
      <c r="J7961" t="s">
        <v>101</v>
      </c>
      <c r="K7961">
        <v>19143</v>
      </c>
      <c r="L7961" t="s">
        <v>54</v>
      </c>
      <c r="M7961" t="s">
        <v>7298</v>
      </c>
      <c r="N7961" t="s">
        <v>128</v>
      </c>
      <c r="O7961" t="s">
        <v>7225</v>
      </c>
      <c r="P7961" s="4">
        <v>10.304</v>
      </c>
      <c r="Q7961" s="4">
        <v>10.304</v>
      </c>
      <c r="R7961" s="4">
        <f t="shared" si="498"/>
        <v>0</v>
      </c>
      <c r="S7961" s="4">
        <f t="shared" si="499"/>
        <v>0</v>
      </c>
    </row>
    <row r="7962" spans="1:19" x14ac:dyDescent="0.3">
      <c r="A7962" t="s">
        <v>6504</v>
      </c>
      <c r="B7962" s="1">
        <v>42974</v>
      </c>
      <c r="C7962" s="1">
        <v>42979</v>
      </c>
      <c r="D7962">
        <f t="shared" si="496"/>
        <v>2017</v>
      </c>
      <c r="E7962" t="str">
        <f t="shared" si="497"/>
        <v>Aug</v>
      </c>
      <c r="F7962" t="s">
        <v>37</v>
      </c>
      <c r="G7962" t="s">
        <v>135</v>
      </c>
      <c r="H7962" t="s">
        <v>51</v>
      </c>
      <c r="I7962" t="s">
        <v>116</v>
      </c>
      <c r="J7962" t="s">
        <v>109</v>
      </c>
      <c r="K7962">
        <v>75220</v>
      </c>
      <c r="L7962" t="s">
        <v>25</v>
      </c>
      <c r="M7962" t="s">
        <v>7298</v>
      </c>
      <c r="N7962" t="s">
        <v>128</v>
      </c>
      <c r="O7962" t="s">
        <v>7225</v>
      </c>
      <c r="P7962" s="4">
        <v>51.52</v>
      </c>
      <c r="Q7962" s="4">
        <v>51.52</v>
      </c>
      <c r="R7962" s="4">
        <f t="shared" si="498"/>
        <v>0</v>
      </c>
      <c r="S7962" s="4">
        <f t="shared" si="499"/>
        <v>0</v>
      </c>
    </row>
    <row r="7963" spans="1:19" ht="15.6" x14ac:dyDescent="0.3">
      <c r="A7963" t="s">
        <v>2513</v>
      </c>
      <c r="B7963" s="1">
        <v>42239</v>
      </c>
      <c r="C7963" s="1">
        <v>42243</v>
      </c>
      <c r="D7963">
        <f t="shared" si="496"/>
        <v>2015</v>
      </c>
      <c r="E7963" t="str">
        <f t="shared" si="497"/>
        <v>Aug</v>
      </c>
      <c r="F7963" t="s">
        <v>37</v>
      </c>
      <c r="G7963" t="s">
        <v>213</v>
      </c>
      <c r="H7963" s="2" t="s">
        <v>22</v>
      </c>
      <c r="I7963" t="s">
        <v>165</v>
      </c>
      <c r="J7963" t="s">
        <v>75</v>
      </c>
      <c r="K7963">
        <v>80219</v>
      </c>
      <c r="L7963" t="s">
        <v>34</v>
      </c>
      <c r="M7963" t="s">
        <v>7300</v>
      </c>
      <c r="N7963" t="s">
        <v>128</v>
      </c>
      <c r="O7963" t="s">
        <v>7225</v>
      </c>
      <c r="P7963" s="4">
        <v>6.8</v>
      </c>
      <c r="Q7963" s="4">
        <v>5</v>
      </c>
      <c r="R7963" s="4">
        <f t="shared" si="498"/>
        <v>1.7999999999999998</v>
      </c>
      <c r="S7963" s="4">
        <f t="shared" si="499"/>
        <v>0.26999999999999996</v>
      </c>
    </row>
    <row r="7964" spans="1:19" x14ac:dyDescent="0.3">
      <c r="A7964" t="s">
        <v>7301</v>
      </c>
      <c r="B7964" s="1">
        <v>42240</v>
      </c>
      <c r="C7964" s="1">
        <v>42242</v>
      </c>
      <c r="D7964">
        <f t="shared" si="496"/>
        <v>2015</v>
      </c>
      <c r="E7964" t="str">
        <f t="shared" si="497"/>
        <v>Aug</v>
      </c>
      <c r="F7964" t="s">
        <v>67</v>
      </c>
      <c r="G7964" t="s">
        <v>231</v>
      </c>
      <c r="H7964" t="s">
        <v>51</v>
      </c>
      <c r="I7964" t="s">
        <v>6395</v>
      </c>
      <c r="J7964" t="s">
        <v>205</v>
      </c>
      <c r="K7964">
        <v>42301</v>
      </c>
      <c r="L7964" t="s">
        <v>44</v>
      </c>
      <c r="M7964" t="s">
        <v>7300</v>
      </c>
      <c r="N7964" t="s">
        <v>128</v>
      </c>
      <c r="O7964" t="s">
        <v>7225</v>
      </c>
      <c r="P7964" s="4">
        <v>25.5</v>
      </c>
      <c r="Q7964" s="4">
        <v>25.5</v>
      </c>
      <c r="R7964" s="4">
        <f t="shared" si="498"/>
        <v>0</v>
      </c>
      <c r="S7964" s="4">
        <f t="shared" si="499"/>
        <v>0</v>
      </c>
    </row>
    <row r="7965" spans="1:19" x14ac:dyDescent="0.3">
      <c r="A7965" t="s">
        <v>4601</v>
      </c>
      <c r="B7965" s="1">
        <v>42679</v>
      </c>
      <c r="C7965" s="1">
        <v>42682</v>
      </c>
      <c r="D7965">
        <f t="shared" si="496"/>
        <v>2016</v>
      </c>
      <c r="E7965" t="str">
        <f t="shared" si="497"/>
        <v>Nov</v>
      </c>
      <c r="F7965" t="s">
        <v>20</v>
      </c>
      <c r="G7965" t="s">
        <v>1914</v>
      </c>
      <c r="H7965" t="s">
        <v>51</v>
      </c>
      <c r="I7965" t="s">
        <v>419</v>
      </c>
      <c r="J7965" t="s">
        <v>233</v>
      </c>
      <c r="K7965">
        <v>44107</v>
      </c>
      <c r="L7965" t="s">
        <v>54</v>
      </c>
      <c r="M7965" t="s">
        <v>7300</v>
      </c>
      <c r="N7965" t="s">
        <v>128</v>
      </c>
      <c r="O7965" t="s">
        <v>7225</v>
      </c>
      <c r="P7965" s="4">
        <v>27.2</v>
      </c>
      <c r="Q7965" s="4">
        <v>27.2</v>
      </c>
      <c r="R7965" s="4">
        <f t="shared" si="498"/>
        <v>0</v>
      </c>
      <c r="S7965" s="4">
        <f t="shared" si="499"/>
        <v>0</v>
      </c>
    </row>
    <row r="7966" spans="1:19" ht="15.6" x14ac:dyDescent="0.3">
      <c r="A7966" t="s">
        <v>1916</v>
      </c>
      <c r="B7966" s="1">
        <v>43232</v>
      </c>
      <c r="C7966" s="1">
        <v>43234</v>
      </c>
      <c r="D7966">
        <f t="shared" si="496"/>
        <v>2018</v>
      </c>
      <c r="E7966" t="str">
        <f t="shared" si="497"/>
        <v>May</v>
      </c>
      <c r="F7966" t="s">
        <v>67</v>
      </c>
      <c r="G7966" t="s">
        <v>949</v>
      </c>
      <c r="H7966" s="2" t="s">
        <v>22</v>
      </c>
      <c r="I7966" t="s">
        <v>1479</v>
      </c>
      <c r="J7966" t="s">
        <v>144</v>
      </c>
      <c r="K7966">
        <v>8360</v>
      </c>
      <c r="L7966" t="s">
        <v>54</v>
      </c>
      <c r="M7966" t="s">
        <v>7300</v>
      </c>
      <c r="N7966" t="s">
        <v>128</v>
      </c>
      <c r="O7966" t="s">
        <v>7225</v>
      </c>
      <c r="P7966" s="4">
        <v>17</v>
      </c>
      <c r="Q7966" s="4">
        <v>18</v>
      </c>
      <c r="R7966" s="4">
        <f t="shared" si="498"/>
        <v>-1</v>
      </c>
      <c r="S7966" s="4">
        <f t="shared" si="499"/>
        <v>-0.15</v>
      </c>
    </row>
    <row r="7967" spans="1:19" x14ac:dyDescent="0.3">
      <c r="A7967" t="s">
        <v>7302</v>
      </c>
      <c r="B7967" s="1">
        <v>43415</v>
      </c>
      <c r="C7967" s="1">
        <v>43418</v>
      </c>
      <c r="D7967">
        <f t="shared" si="496"/>
        <v>2018</v>
      </c>
      <c r="E7967" t="str">
        <f t="shared" si="497"/>
        <v>Nov</v>
      </c>
      <c r="F7967" t="s">
        <v>67</v>
      </c>
      <c r="G7967" t="s">
        <v>296</v>
      </c>
      <c r="H7967" t="s">
        <v>105</v>
      </c>
      <c r="I7967" t="s">
        <v>7303</v>
      </c>
      <c r="J7967" t="s">
        <v>564</v>
      </c>
      <c r="K7967">
        <v>57401</v>
      </c>
      <c r="L7967" t="s">
        <v>25</v>
      </c>
      <c r="M7967" t="s">
        <v>7300</v>
      </c>
      <c r="N7967" t="s">
        <v>128</v>
      </c>
      <c r="O7967" t="s">
        <v>7225</v>
      </c>
      <c r="P7967" s="4">
        <v>25.5</v>
      </c>
      <c r="Q7967" s="4">
        <v>25.5</v>
      </c>
      <c r="R7967" s="4">
        <f t="shared" si="498"/>
        <v>0</v>
      </c>
      <c r="S7967" s="4">
        <f t="shared" si="499"/>
        <v>0</v>
      </c>
    </row>
    <row r="7968" spans="1:19" x14ac:dyDescent="0.3">
      <c r="A7968" t="s">
        <v>7304</v>
      </c>
      <c r="B7968" s="1">
        <v>42208</v>
      </c>
      <c r="C7968" s="1">
        <v>42212</v>
      </c>
      <c r="D7968">
        <f t="shared" si="496"/>
        <v>2015</v>
      </c>
      <c r="E7968" t="str">
        <f t="shared" si="497"/>
        <v>Jul</v>
      </c>
      <c r="F7968" t="s">
        <v>37</v>
      </c>
      <c r="G7968" t="s">
        <v>478</v>
      </c>
      <c r="H7968" t="s">
        <v>51</v>
      </c>
      <c r="I7968" t="s">
        <v>32</v>
      </c>
      <c r="J7968" t="s">
        <v>33</v>
      </c>
      <c r="K7968">
        <v>94122</v>
      </c>
      <c r="L7968" t="s">
        <v>34</v>
      </c>
      <c r="M7968" t="s">
        <v>7305</v>
      </c>
      <c r="N7968" t="s">
        <v>128</v>
      </c>
      <c r="O7968" t="s">
        <v>7225</v>
      </c>
      <c r="P7968" s="4">
        <v>40.700000000000003</v>
      </c>
      <c r="Q7968" s="4">
        <v>40.700000000000003</v>
      </c>
      <c r="R7968" s="4">
        <f t="shared" si="498"/>
        <v>0</v>
      </c>
      <c r="S7968" s="4">
        <f t="shared" si="499"/>
        <v>0</v>
      </c>
    </row>
    <row r="7969" spans="1:19" ht="15.6" x14ac:dyDescent="0.3">
      <c r="A7969" t="s">
        <v>243</v>
      </c>
      <c r="B7969" s="1">
        <v>43375</v>
      </c>
      <c r="C7969" s="1">
        <v>43381</v>
      </c>
      <c r="D7969">
        <f t="shared" si="496"/>
        <v>2018</v>
      </c>
      <c r="E7969" t="str">
        <f t="shared" si="497"/>
        <v>Oct</v>
      </c>
      <c r="F7969" t="s">
        <v>37</v>
      </c>
      <c r="G7969" t="s">
        <v>244</v>
      </c>
      <c r="H7969" s="2" t="s">
        <v>22</v>
      </c>
      <c r="I7969" t="s">
        <v>191</v>
      </c>
      <c r="J7969" t="s">
        <v>242</v>
      </c>
      <c r="K7969">
        <v>97477</v>
      </c>
      <c r="L7969" t="s">
        <v>34</v>
      </c>
      <c r="M7969" t="s">
        <v>7305</v>
      </c>
      <c r="N7969" t="s">
        <v>128</v>
      </c>
      <c r="O7969" t="s">
        <v>7225</v>
      </c>
      <c r="P7969" s="4">
        <v>39.072000000000003</v>
      </c>
      <c r="Q7969" s="4">
        <v>39.072000000000003</v>
      </c>
      <c r="R7969" s="4">
        <f t="shared" si="498"/>
        <v>0</v>
      </c>
      <c r="S7969" s="4">
        <f t="shared" si="499"/>
        <v>0</v>
      </c>
    </row>
    <row r="7970" spans="1:19" x14ac:dyDescent="0.3">
      <c r="A7970" t="s">
        <v>7306</v>
      </c>
      <c r="B7970" s="1">
        <v>42923</v>
      </c>
      <c r="C7970" s="1">
        <v>42928</v>
      </c>
      <c r="D7970">
        <f t="shared" si="496"/>
        <v>2017</v>
      </c>
      <c r="E7970" t="str">
        <f t="shared" si="497"/>
        <v>Jul</v>
      </c>
      <c r="F7970" t="s">
        <v>37</v>
      </c>
      <c r="G7970" t="s">
        <v>1531</v>
      </c>
      <c r="H7970" t="s">
        <v>51</v>
      </c>
      <c r="I7970" t="s">
        <v>198</v>
      </c>
      <c r="J7970" t="s">
        <v>79</v>
      </c>
      <c r="K7970">
        <v>33012</v>
      </c>
      <c r="L7970" t="s">
        <v>44</v>
      </c>
      <c r="M7970" t="s">
        <v>7305</v>
      </c>
      <c r="N7970" t="s">
        <v>128</v>
      </c>
      <c r="O7970" t="s">
        <v>7225</v>
      </c>
      <c r="P7970" s="4">
        <v>45.584000000000003</v>
      </c>
      <c r="Q7970" s="4">
        <v>45.584000000000003</v>
      </c>
      <c r="R7970" s="4">
        <f t="shared" si="498"/>
        <v>0</v>
      </c>
      <c r="S7970" s="4">
        <f t="shared" si="499"/>
        <v>0</v>
      </c>
    </row>
    <row r="7971" spans="1:19" x14ac:dyDescent="0.3">
      <c r="A7971" t="s">
        <v>3582</v>
      </c>
      <c r="B7971" s="1">
        <v>43070</v>
      </c>
      <c r="C7971" s="1">
        <v>43072</v>
      </c>
      <c r="D7971">
        <f t="shared" si="496"/>
        <v>2017</v>
      </c>
      <c r="E7971" t="str">
        <f t="shared" si="497"/>
        <v>Dec</v>
      </c>
      <c r="F7971" t="s">
        <v>67</v>
      </c>
      <c r="G7971" t="s">
        <v>1136</v>
      </c>
      <c r="H7971" t="s">
        <v>51</v>
      </c>
      <c r="I7971" t="s">
        <v>645</v>
      </c>
      <c r="J7971" t="s">
        <v>158</v>
      </c>
      <c r="K7971">
        <v>23223</v>
      </c>
      <c r="L7971" t="s">
        <v>44</v>
      </c>
      <c r="M7971" t="s">
        <v>7305</v>
      </c>
      <c r="N7971" t="s">
        <v>128</v>
      </c>
      <c r="O7971" t="s">
        <v>7225</v>
      </c>
      <c r="P7971" s="4">
        <v>40.700000000000003</v>
      </c>
      <c r="Q7971" s="4">
        <v>40.700000000000003</v>
      </c>
      <c r="R7971" s="4">
        <f t="shared" si="498"/>
        <v>0</v>
      </c>
      <c r="S7971" s="4">
        <f t="shared" si="499"/>
        <v>0</v>
      </c>
    </row>
    <row r="7972" spans="1:19" x14ac:dyDescent="0.3">
      <c r="A7972" t="s">
        <v>1110</v>
      </c>
      <c r="B7972" s="1">
        <v>42134</v>
      </c>
      <c r="C7972" s="1">
        <v>42139</v>
      </c>
      <c r="D7972">
        <f t="shared" si="496"/>
        <v>2015</v>
      </c>
      <c r="E7972" t="str">
        <f t="shared" si="497"/>
        <v>May</v>
      </c>
      <c r="F7972" t="s">
        <v>37</v>
      </c>
      <c r="G7972" t="s">
        <v>382</v>
      </c>
      <c r="H7972" t="s">
        <v>105</v>
      </c>
      <c r="I7972" t="s">
        <v>131</v>
      </c>
      <c r="J7972" t="s">
        <v>33</v>
      </c>
      <c r="K7972">
        <v>95123</v>
      </c>
      <c r="L7972" t="s">
        <v>34</v>
      </c>
      <c r="M7972" t="s">
        <v>7307</v>
      </c>
      <c r="N7972" t="s">
        <v>128</v>
      </c>
      <c r="O7972" t="s">
        <v>7225</v>
      </c>
      <c r="P7972" s="4">
        <v>41.04</v>
      </c>
      <c r="Q7972" s="4">
        <v>41.04</v>
      </c>
      <c r="R7972" s="4">
        <f t="shared" si="498"/>
        <v>0</v>
      </c>
      <c r="S7972" s="4">
        <f t="shared" si="499"/>
        <v>0</v>
      </c>
    </row>
    <row r="7973" spans="1:19" x14ac:dyDescent="0.3">
      <c r="A7973" t="s">
        <v>7308</v>
      </c>
      <c r="B7973" s="1">
        <v>43001</v>
      </c>
      <c r="C7973" s="1">
        <v>43004</v>
      </c>
      <c r="D7973">
        <f t="shared" si="496"/>
        <v>2017</v>
      </c>
      <c r="E7973" t="str">
        <f t="shared" si="497"/>
        <v>Sep</v>
      </c>
      <c r="F7973" t="s">
        <v>67</v>
      </c>
      <c r="G7973" t="s">
        <v>1608</v>
      </c>
      <c r="H7973" t="s">
        <v>51</v>
      </c>
      <c r="I7973" t="s">
        <v>69</v>
      </c>
      <c r="J7973" t="s">
        <v>70</v>
      </c>
      <c r="K7973">
        <v>98115</v>
      </c>
      <c r="L7973" t="s">
        <v>34</v>
      </c>
      <c r="M7973" t="s">
        <v>7307</v>
      </c>
      <c r="N7973" t="s">
        <v>128</v>
      </c>
      <c r="O7973" t="s">
        <v>7225</v>
      </c>
      <c r="P7973" s="4">
        <v>13.68</v>
      </c>
      <c r="Q7973" s="4">
        <v>13.68</v>
      </c>
      <c r="R7973" s="4">
        <f t="shared" si="498"/>
        <v>0</v>
      </c>
      <c r="S7973" s="4">
        <f t="shared" si="499"/>
        <v>0</v>
      </c>
    </row>
    <row r="7974" spans="1:19" ht="15.6" x14ac:dyDescent="0.3">
      <c r="A7974" t="s">
        <v>7309</v>
      </c>
      <c r="B7974" s="1">
        <v>42143</v>
      </c>
      <c r="C7974" s="1">
        <v>42146</v>
      </c>
      <c r="D7974">
        <f t="shared" si="496"/>
        <v>2015</v>
      </c>
      <c r="E7974" t="str">
        <f t="shared" si="497"/>
        <v>May</v>
      </c>
      <c r="F7974" t="s">
        <v>20</v>
      </c>
      <c r="G7974" t="s">
        <v>817</v>
      </c>
      <c r="H7974" s="2" t="s">
        <v>22</v>
      </c>
      <c r="I7974" t="s">
        <v>2264</v>
      </c>
      <c r="J7974" t="s">
        <v>158</v>
      </c>
      <c r="K7974">
        <v>23464</v>
      </c>
      <c r="L7974" t="s">
        <v>44</v>
      </c>
      <c r="M7974" t="s">
        <v>7307</v>
      </c>
      <c r="N7974" t="s">
        <v>128</v>
      </c>
      <c r="O7974" t="s">
        <v>7225</v>
      </c>
      <c r="P7974" s="4">
        <v>34.200000000000003</v>
      </c>
      <c r="Q7974" s="4">
        <v>34.200000000000003</v>
      </c>
      <c r="R7974" s="4">
        <f t="shared" si="498"/>
        <v>0</v>
      </c>
      <c r="S7974" s="4">
        <f t="shared" si="499"/>
        <v>0</v>
      </c>
    </row>
    <row r="7975" spans="1:19" ht="15.6" x14ac:dyDescent="0.3">
      <c r="A7975" t="s">
        <v>6900</v>
      </c>
      <c r="B7975" s="1">
        <v>43332</v>
      </c>
      <c r="C7975" s="1">
        <v>43337</v>
      </c>
      <c r="D7975">
        <f t="shared" si="496"/>
        <v>2018</v>
      </c>
      <c r="E7975" t="str">
        <f t="shared" si="497"/>
        <v>Aug</v>
      </c>
      <c r="F7975" t="s">
        <v>37</v>
      </c>
      <c r="G7975" t="s">
        <v>763</v>
      </c>
      <c r="H7975" s="2" t="s">
        <v>22</v>
      </c>
      <c r="I7975" t="s">
        <v>32</v>
      </c>
      <c r="J7975" t="s">
        <v>33</v>
      </c>
      <c r="K7975">
        <v>94109</v>
      </c>
      <c r="L7975" t="s">
        <v>34</v>
      </c>
      <c r="M7975" t="s">
        <v>7310</v>
      </c>
      <c r="N7975" t="s">
        <v>128</v>
      </c>
      <c r="O7975" t="s">
        <v>7225</v>
      </c>
      <c r="P7975" s="4">
        <v>17.22</v>
      </c>
      <c r="Q7975" s="4">
        <v>18</v>
      </c>
      <c r="R7975" s="4">
        <f t="shared" si="498"/>
        <v>-0.78000000000000114</v>
      </c>
      <c r="S7975" s="4">
        <f t="shared" si="499"/>
        <v>-0.11700000000000016</v>
      </c>
    </row>
    <row r="7976" spans="1:19" ht="15.6" x14ac:dyDescent="0.3">
      <c r="A7976" t="s">
        <v>4819</v>
      </c>
      <c r="B7976" s="1">
        <v>42235</v>
      </c>
      <c r="C7976" s="1">
        <v>42237</v>
      </c>
      <c r="D7976">
        <f t="shared" si="496"/>
        <v>2015</v>
      </c>
      <c r="E7976" t="str">
        <f t="shared" si="497"/>
        <v>Aug</v>
      </c>
      <c r="F7976" t="s">
        <v>67</v>
      </c>
      <c r="G7976" t="s">
        <v>1039</v>
      </c>
      <c r="H7976" s="2" t="s">
        <v>22</v>
      </c>
      <c r="I7976" t="s">
        <v>182</v>
      </c>
      <c r="J7976" t="s">
        <v>233</v>
      </c>
      <c r="K7976">
        <v>43229</v>
      </c>
      <c r="L7976" t="s">
        <v>54</v>
      </c>
      <c r="M7976" t="s">
        <v>7310</v>
      </c>
      <c r="N7976" t="s">
        <v>128</v>
      </c>
      <c r="O7976" t="s">
        <v>7225</v>
      </c>
      <c r="P7976" s="4">
        <v>9.1839999999999993</v>
      </c>
      <c r="Q7976" s="4">
        <v>18</v>
      </c>
      <c r="R7976" s="4">
        <f t="shared" si="498"/>
        <v>-8.8160000000000007</v>
      </c>
      <c r="S7976" s="4">
        <f t="shared" si="499"/>
        <v>-1.3224</v>
      </c>
    </row>
    <row r="7977" spans="1:19" ht="15.6" x14ac:dyDescent="0.3">
      <c r="A7977" t="s">
        <v>1204</v>
      </c>
      <c r="B7977" s="1">
        <v>43299</v>
      </c>
      <c r="C7977" s="1">
        <v>43304</v>
      </c>
      <c r="D7977">
        <f t="shared" si="496"/>
        <v>2018</v>
      </c>
      <c r="E7977" t="str">
        <f t="shared" si="497"/>
        <v>Jul</v>
      </c>
      <c r="F7977" t="s">
        <v>37</v>
      </c>
      <c r="G7977" t="s">
        <v>85</v>
      </c>
      <c r="H7977" s="2" t="s">
        <v>22</v>
      </c>
      <c r="I7977" t="s">
        <v>100</v>
      </c>
      <c r="J7977" t="s">
        <v>101</v>
      </c>
      <c r="K7977">
        <v>19134</v>
      </c>
      <c r="L7977" t="s">
        <v>54</v>
      </c>
      <c r="M7977" t="s">
        <v>7310</v>
      </c>
      <c r="N7977" t="s">
        <v>128</v>
      </c>
      <c r="O7977" t="s">
        <v>7225</v>
      </c>
      <c r="P7977" s="4">
        <v>9.1839999999999993</v>
      </c>
      <c r="Q7977" s="4">
        <v>18</v>
      </c>
      <c r="R7977" s="4">
        <f t="shared" si="498"/>
        <v>-8.8160000000000007</v>
      </c>
      <c r="S7977" s="4">
        <f t="shared" si="499"/>
        <v>-1.3224</v>
      </c>
    </row>
    <row r="7978" spans="1:19" ht="15.6" x14ac:dyDescent="0.3">
      <c r="A7978" t="s">
        <v>2116</v>
      </c>
      <c r="B7978" s="1">
        <v>42631</v>
      </c>
      <c r="C7978" s="1">
        <v>42636</v>
      </c>
      <c r="D7978">
        <f t="shared" si="496"/>
        <v>2016</v>
      </c>
      <c r="E7978" t="str">
        <f t="shared" si="497"/>
        <v>Sep</v>
      </c>
      <c r="F7978" t="s">
        <v>37</v>
      </c>
      <c r="G7978" t="s">
        <v>366</v>
      </c>
      <c r="H7978" s="2" t="s">
        <v>22</v>
      </c>
      <c r="I7978" t="s">
        <v>47</v>
      </c>
      <c r="J7978" t="s">
        <v>33</v>
      </c>
      <c r="K7978">
        <v>90049</v>
      </c>
      <c r="L7978" t="s">
        <v>34</v>
      </c>
      <c r="M7978" t="s">
        <v>7311</v>
      </c>
      <c r="N7978" t="s">
        <v>128</v>
      </c>
      <c r="O7978" t="s">
        <v>7225</v>
      </c>
      <c r="P7978" s="4">
        <v>16.899999999999999</v>
      </c>
      <c r="Q7978" s="4">
        <v>18</v>
      </c>
      <c r="R7978" s="4">
        <f t="shared" si="498"/>
        <v>-1.1000000000000014</v>
      </c>
      <c r="S7978" s="4">
        <f t="shared" si="499"/>
        <v>-0.1650000000000002</v>
      </c>
    </row>
    <row r="7979" spans="1:19" x14ac:dyDescent="0.3">
      <c r="A7979" t="s">
        <v>1906</v>
      </c>
      <c r="B7979" s="1">
        <v>42797</v>
      </c>
      <c r="C7979" s="1">
        <v>42797</v>
      </c>
      <c r="D7979">
        <f t="shared" si="496"/>
        <v>2017</v>
      </c>
      <c r="E7979" t="str">
        <f t="shared" si="497"/>
        <v>Mar</v>
      </c>
      <c r="F7979" t="s">
        <v>30</v>
      </c>
      <c r="G7979" t="s">
        <v>146</v>
      </c>
      <c r="H7979" t="s">
        <v>51</v>
      </c>
      <c r="I7979" t="s">
        <v>32</v>
      </c>
      <c r="J7979" t="s">
        <v>33</v>
      </c>
      <c r="K7979">
        <v>94110</v>
      </c>
      <c r="L7979" t="s">
        <v>34</v>
      </c>
      <c r="M7979" t="s">
        <v>7311</v>
      </c>
      <c r="N7979" t="s">
        <v>128</v>
      </c>
      <c r="O7979" t="s">
        <v>7225</v>
      </c>
      <c r="P7979" s="4">
        <v>25.35</v>
      </c>
      <c r="Q7979" s="4">
        <v>25.35</v>
      </c>
      <c r="R7979" s="4">
        <f t="shared" si="498"/>
        <v>0</v>
      </c>
      <c r="S7979" s="4">
        <f t="shared" si="499"/>
        <v>0</v>
      </c>
    </row>
    <row r="7980" spans="1:19" ht="15.6" x14ac:dyDescent="0.3">
      <c r="A7980" t="s">
        <v>7312</v>
      </c>
      <c r="B7980" s="1">
        <v>42934</v>
      </c>
      <c r="C7980" s="1">
        <v>42939</v>
      </c>
      <c r="D7980">
        <f t="shared" si="496"/>
        <v>2017</v>
      </c>
      <c r="E7980" t="str">
        <f t="shared" si="497"/>
        <v>Jul</v>
      </c>
      <c r="F7980" t="s">
        <v>37</v>
      </c>
      <c r="G7980" t="s">
        <v>2818</v>
      </c>
      <c r="H7980" s="2" t="s">
        <v>22</v>
      </c>
      <c r="I7980" t="s">
        <v>1301</v>
      </c>
      <c r="J7980" t="s">
        <v>178</v>
      </c>
      <c r="K7980">
        <v>85301</v>
      </c>
      <c r="L7980" t="s">
        <v>34</v>
      </c>
      <c r="M7980" t="s">
        <v>7311</v>
      </c>
      <c r="N7980" t="s">
        <v>128</v>
      </c>
      <c r="O7980" t="s">
        <v>7225</v>
      </c>
      <c r="P7980" s="4">
        <v>33.799999999999997</v>
      </c>
      <c r="Q7980" s="4">
        <v>100</v>
      </c>
      <c r="R7980" s="4">
        <f t="shared" si="498"/>
        <v>-66.2</v>
      </c>
      <c r="S7980" s="4">
        <f t="shared" si="499"/>
        <v>-9.93</v>
      </c>
    </row>
    <row r="7981" spans="1:19" x14ac:dyDescent="0.3">
      <c r="A7981" t="s">
        <v>7313</v>
      </c>
      <c r="B7981" s="1">
        <v>43063</v>
      </c>
      <c r="C7981" s="1">
        <v>43067</v>
      </c>
      <c r="D7981">
        <f t="shared" si="496"/>
        <v>2017</v>
      </c>
      <c r="E7981" t="str">
        <f t="shared" si="497"/>
        <v>Nov</v>
      </c>
      <c r="F7981" t="s">
        <v>37</v>
      </c>
      <c r="G7981" t="s">
        <v>2970</v>
      </c>
      <c r="H7981" t="s">
        <v>51</v>
      </c>
      <c r="I7981" t="s">
        <v>2667</v>
      </c>
      <c r="J7981" t="s">
        <v>70</v>
      </c>
      <c r="K7981">
        <v>98006</v>
      </c>
      <c r="L7981" t="s">
        <v>34</v>
      </c>
      <c r="M7981" t="s">
        <v>7311</v>
      </c>
      <c r="N7981" t="s">
        <v>128</v>
      </c>
      <c r="O7981" t="s">
        <v>7225</v>
      </c>
      <c r="P7981" s="4">
        <v>25.35</v>
      </c>
      <c r="Q7981" s="4">
        <v>25.35</v>
      </c>
      <c r="R7981" s="4">
        <f t="shared" si="498"/>
        <v>0</v>
      </c>
      <c r="S7981" s="4">
        <f t="shared" si="499"/>
        <v>0</v>
      </c>
    </row>
    <row r="7982" spans="1:19" x14ac:dyDescent="0.3">
      <c r="A7982" t="s">
        <v>2739</v>
      </c>
      <c r="B7982" s="1">
        <v>43437</v>
      </c>
      <c r="C7982" s="1">
        <v>43440</v>
      </c>
      <c r="D7982">
        <f t="shared" si="496"/>
        <v>2018</v>
      </c>
      <c r="E7982" t="str">
        <f t="shared" si="497"/>
        <v>Dec</v>
      </c>
      <c r="F7982" t="s">
        <v>67</v>
      </c>
      <c r="G7982" t="s">
        <v>2631</v>
      </c>
      <c r="H7982" t="s">
        <v>105</v>
      </c>
      <c r="I7982" t="s">
        <v>2740</v>
      </c>
      <c r="J7982" t="s">
        <v>75</v>
      </c>
      <c r="K7982">
        <v>80229</v>
      </c>
      <c r="L7982" t="s">
        <v>34</v>
      </c>
      <c r="M7982" t="s">
        <v>7311</v>
      </c>
      <c r="N7982" t="s">
        <v>128</v>
      </c>
      <c r="O7982" t="s">
        <v>7225</v>
      </c>
      <c r="P7982" s="4">
        <v>47.32</v>
      </c>
      <c r="Q7982" s="4">
        <v>47.32</v>
      </c>
      <c r="R7982" s="4">
        <f t="shared" si="498"/>
        <v>0</v>
      </c>
      <c r="S7982" s="4">
        <f t="shared" si="499"/>
        <v>0</v>
      </c>
    </row>
    <row r="7983" spans="1:19" x14ac:dyDescent="0.3">
      <c r="A7983" t="s">
        <v>1320</v>
      </c>
      <c r="B7983" s="1">
        <v>43080</v>
      </c>
      <c r="C7983" s="1">
        <v>43080</v>
      </c>
      <c r="D7983">
        <f t="shared" si="496"/>
        <v>2017</v>
      </c>
      <c r="E7983" t="str">
        <f t="shared" si="497"/>
        <v>Dec</v>
      </c>
      <c r="F7983" t="s">
        <v>30</v>
      </c>
      <c r="G7983" t="s">
        <v>1321</v>
      </c>
      <c r="H7983" t="s">
        <v>51</v>
      </c>
      <c r="I7983" t="s">
        <v>182</v>
      </c>
      <c r="J7983" t="s">
        <v>233</v>
      </c>
      <c r="K7983">
        <v>43229</v>
      </c>
      <c r="L7983" t="s">
        <v>54</v>
      </c>
      <c r="M7983" t="s">
        <v>7311</v>
      </c>
      <c r="N7983" t="s">
        <v>128</v>
      </c>
      <c r="O7983" t="s">
        <v>7225</v>
      </c>
      <c r="P7983" s="4">
        <v>13.52</v>
      </c>
      <c r="Q7983" s="4">
        <v>13.52</v>
      </c>
      <c r="R7983" s="4">
        <f t="shared" si="498"/>
        <v>0</v>
      </c>
      <c r="S7983" s="4">
        <f t="shared" si="499"/>
        <v>0</v>
      </c>
    </row>
    <row r="7984" spans="1:19" ht="15.6" x14ac:dyDescent="0.3">
      <c r="A7984" t="s">
        <v>2590</v>
      </c>
      <c r="B7984" s="1">
        <v>42991</v>
      </c>
      <c r="C7984" s="1">
        <v>42996</v>
      </c>
      <c r="D7984">
        <f t="shared" si="496"/>
        <v>2017</v>
      </c>
      <c r="E7984" t="str">
        <f t="shared" si="497"/>
        <v>Sep</v>
      </c>
      <c r="F7984" t="s">
        <v>37</v>
      </c>
      <c r="G7984" t="s">
        <v>2591</v>
      </c>
      <c r="H7984" s="2" t="s">
        <v>22</v>
      </c>
      <c r="I7984" t="s">
        <v>1698</v>
      </c>
      <c r="J7984" t="s">
        <v>1699</v>
      </c>
      <c r="K7984">
        <v>68104</v>
      </c>
      <c r="L7984" t="s">
        <v>25</v>
      </c>
      <c r="M7984" t="s">
        <v>7311</v>
      </c>
      <c r="N7984" t="s">
        <v>110</v>
      </c>
      <c r="O7984" t="s">
        <v>7225</v>
      </c>
      <c r="P7984" s="4">
        <v>16.899999999999999</v>
      </c>
      <c r="Q7984" s="4">
        <v>18</v>
      </c>
      <c r="R7984" s="4">
        <f t="shared" si="498"/>
        <v>-1.1000000000000014</v>
      </c>
      <c r="S7984" s="4">
        <f t="shared" si="499"/>
        <v>-0.1650000000000002</v>
      </c>
    </row>
    <row r="7985" spans="1:19" x14ac:dyDescent="0.3">
      <c r="A7985" t="s">
        <v>3525</v>
      </c>
      <c r="B7985" s="1">
        <v>42641</v>
      </c>
      <c r="C7985" s="1">
        <v>42648</v>
      </c>
      <c r="D7985">
        <f t="shared" si="496"/>
        <v>2016</v>
      </c>
      <c r="E7985" t="str">
        <f t="shared" si="497"/>
        <v>Sep</v>
      </c>
      <c r="F7985" t="s">
        <v>37</v>
      </c>
      <c r="G7985" t="s">
        <v>3526</v>
      </c>
      <c r="H7985" t="s">
        <v>51</v>
      </c>
      <c r="I7985" t="s">
        <v>47</v>
      </c>
      <c r="J7985" t="s">
        <v>33</v>
      </c>
      <c r="K7985">
        <v>90032</v>
      </c>
      <c r="L7985" t="s">
        <v>34</v>
      </c>
      <c r="M7985" t="s">
        <v>7314</v>
      </c>
      <c r="N7985" t="s">
        <v>128</v>
      </c>
      <c r="O7985" t="s">
        <v>7225</v>
      </c>
      <c r="P7985" s="4">
        <v>47.19</v>
      </c>
      <c r="Q7985" s="4">
        <v>47.19</v>
      </c>
      <c r="R7985" s="4">
        <f t="shared" si="498"/>
        <v>0</v>
      </c>
      <c r="S7985" s="4">
        <f t="shared" si="499"/>
        <v>0</v>
      </c>
    </row>
    <row r="7986" spans="1:19" x14ac:dyDescent="0.3">
      <c r="A7986" t="s">
        <v>5769</v>
      </c>
      <c r="B7986" s="1">
        <v>43107</v>
      </c>
      <c r="C7986" s="1">
        <v>43109</v>
      </c>
      <c r="D7986">
        <f t="shared" si="496"/>
        <v>2018</v>
      </c>
      <c r="E7986" t="str">
        <f t="shared" si="497"/>
        <v>Jan</v>
      </c>
      <c r="F7986" t="s">
        <v>67</v>
      </c>
      <c r="G7986" t="s">
        <v>2613</v>
      </c>
      <c r="H7986" t="s">
        <v>105</v>
      </c>
      <c r="I7986" t="s">
        <v>406</v>
      </c>
      <c r="J7986" t="s">
        <v>33</v>
      </c>
      <c r="K7986">
        <v>90805</v>
      </c>
      <c r="L7986" t="s">
        <v>34</v>
      </c>
      <c r="M7986" t="s">
        <v>7314</v>
      </c>
      <c r="N7986" t="s">
        <v>128</v>
      </c>
      <c r="O7986" t="s">
        <v>7225</v>
      </c>
      <c r="P7986" s="4">
        <v>110.11</v>
      </c>
      <c r="Q7986" s="4">
        <v>110.11</v>
      </c>
      <c r="R7986" s="4">
        <f t="shared" si="498"/>
        <v>0</v>
      </c>
      <c r="S7986" s="4">
        <f t="shared" si="499"/>
        <v>0</v>
      </c>
    </row>
    <row r="7987" spans="1:19" ht="15.6" x14ac:dyDescent="0.3">
      <c r="A7987" t="s">
        <v>1934</v>
      </c>
      <c r="B7987" s="1">
        <v>43306</v>
      </c>
      <c r="C7987" s="1">
        <v>43309</v>
      </c>
      <c r="D7987">
        <f t="shared" si="496"/>
        <v>2018</v>
      </c>
      <c r="E7987" t="str">
        <f t="shared" si="497"/>
        <v>Jul</v>
      </c>
      <c r="F7987" t="s">
        <v>67</v>
      </c>
      <c r="G7987" t="s">
        <v>497</v>
      </c>
      <c r="H7987" s="2" t="s">
        <v>22</v>
      </c>
      <c r="I7987" t="s">
        <v>100</v>
      </c>
      <c r="J7987" t="s">
        <v>101</v>
      </c>
      <c r="K7987">
        <v>19143</v>
      </c>
      <c r="L7987" t="s">
        <v>54</v>
      </c>
      <c r="M7987" t="s">
        <v>7314</v>
      </c>
      <c r="N7987" t="s">
        <v>128</v>
      </c>
      <c r="O7987" t="s">
        <v>7225</v>
      </c>
      <c r="P7987" s="4">
        <v>37.752000000000002</v>
      </c>
      <c r="Q7987" s="4">
        <v>37.752000000000002</v>
      </c>
      <c r="R7987" s="4">
        <f t="shared" si="498"/>
        <v>0</v>
      </c>
      <c r="S7987" s="4">
        <f t="shared" si="499"/>
        <v>0</v>
      </c>
    </row>
    <row r="7988" spans="1:19" x14ac:dyDescent="0.3">
      <c r="A7988" t="s">
        <v>4232</v>
      </c>
      <c r="B7988" s="1">
        <v>42205</v>
      </c>
      <c r="C7988" s="1">
        <v>42208</v>
      </c>
      <c r="D7988">
        <f t="shared" si="496"/>
        <v>2015</v>
      </c>
      <c r="E7988" t="str">
        <f t="shared" si="497"/>
        <v>Jul</v>
      </c>
      <c r="F7988" t="s">
        <v>20</v>
      </c>
      <c r="G7988" t="s">
        <v>1136</v>
      </c>
      <c r="H7988" t="s">
        <v>51</v>
      </c>
      <c r="I7988" t="s">
        <v>3573</v>
      </c>
      <c r="J7988" t="s">
        <v>33</v>
      </c>
      <c r="K7988">
        <v>92503</v>
      </c>
      <c r="L7988" t="s">
        <v>34</v>
      </c>
      <c r="M7988" t="s">
        <v>7315</v>
      </c>
      <c r="N7988" t="s">
        <v>110</v>
      </c>
      <c r="O7988" t="s">
        <v>7316</v>
      </c>
      <c r="P7988" s="4">
        <v>41.94</v>
      </c>
      <c r="Q7988" s="4">
        <v>41.94</v>
      </c>
      <c r="R7988" s="4">
        <f t="shared" si="498"/>
        <v>0</v>
      </c>
      <c r="S7988" s="4">
        <f t="shared" si="499"/>
        <v>0</v>
      </c>
    </row>
    <row r="7989" spans="1:19" x14ac:dyDescent="0.3">
      <c r="A7989" t="s">
        <v>7317</v>
      </c>
      <c r="B7989" s="1">
        <v>42310</v>
      </c>
      <c r="C7989" s="1">
        <v>42315</v>
      </c>
      <c r="D7989">
        <f t="shared" si="496"/>
        <v>2015</v>
      </c>
      <c r="E7989" t="str">
        <f t="shared" si="497"/>
        <v>Nov</v>
      </c>
      <c r="F7989" t="s">
        <v>67</v>
      </c>
      <c r="G7989" t="s">
        <v>608</v>
      </c>
      <c r="H7989" t="s">
        <v>51</v>
      </c>
      <c r="I7989" t="s">
        <v>69</v>
      </c>
      <c r="J7989" t="s">
        <v>70</v>
      </c>
      <c r="K7989">
        <v>98115</v>
      </c>
      <c r="L7989" t="s">
        <v>34</v>
      </c>
      <c r="M7989" t="s">
        <v>7315</v>
      </c>
      <c r="N7989" t="s">
        <v>110</v>
      </c>
      <c r="O7989" t="s">
        <v>7316</v>
      </c>
      <c r="P7989" s="4">
        <v>41.94</v>
      </c>
      <c r="Q7989" s="4">
        <v>41.94</v>
      </c>
      <c r="R7989" s="4">
        <f t="shared" si="498"/>
        <v>0</v>
      </c>
      <c r="S7989" s="4">
        <f t="shared" si="499"/>
        <v>0</v>
      </c>
    </row>
    <row r="7990" spans="1:19" ht="15.6" x14ac:dyDescent="0.3">
      <c r="A7990" t="s">
        <v>7318</v>
      </c>
      <c r="B7990" s="1">
        <v>42222</v>
      </c>
      <c r="C7990" s="1">
        <v>42227</v>
      </c>
      <c r="D7990">
        <f t="shared" si="496"/>
        <v>2015</v>
      </c>
      <c r="E7990" t="str">
        <f t="shared" si="497"/>
        <v>Aug</v>
      </c>
      <c r="F7990" t="s">
        <v>67</v>
      </c>
      <c r="G7990" t="s">
        <v>1594</v>
      </c>
      <c r="H7990" s="2" t="s">
        <v>22</v>
      </c>
      <c r="I7990" t="s">
        <v>139</v>
      </c>
      <c r="J7990" t="s">
        <v>698</v>
      </c>
      <c r="K7990">
        <v>29203</v>
      </c>
      <c r="L7990" t="s">
        <v>44</v>
      </c>
      <c r="M7990" t="s">
        <v>7315</v>
      </c>
      <c r="N7990" t="s">
        <v>110</v>
      </c>
      <c r="O7990" t="s">
        <v>7316</v>
      </c>
      <c r="P7990" s="4">
        <v>62.91</v>
      </c>
      <c r="Q7990" s="4">
        <v>62.91</v>
      </c>
      <c r="R7990" s="4">
        <f t="shared" si="498"/>
        <v>0</v>
      </c>
      <c r="S7990" s="4">
        <f t="shared" si="499"/>
        <v>0</v>
      </c>
    </row>
    <row r="7991" spans="1:19" ht="15.6" x14ac:dyDescent="0.3">
      <c r="A7991" t="s">
        <v>7319</v>
      </c>
      <c r="B7991" s="1">
        <v>42255</v>
      </c>
      <c r="C7991" s="1">
        <v>42258</v>
      </c>
      <c r="D7991">
        <f t="shared" si="496"/>
        <v>2015</v>
      </c>
      <c r="E7991" t="str">
        <f t="shared" si="497"/>
        <v>Sep</v>
      </c>
      <c r="F7991" t="s">
        <v>20</v>
      </c>
      <c r="G7991" t="s">
        <v>4193</v>
      </c>
      <c r="H7991" s="2" t="s">
        <v>22</v>
      </c>
      <c r="I7991" t="s">
        <v>2432</v>
      </c>
      <c r="J7991" t="s">
        <v>183</v>
      </c>
      <c r="K7991">
        <v>31204</v>
      </c>
      <c r="L7991" t="s">
        <v>44</v>
      </c>
      <c r="M7991" t="s">
        <v>7315</v>
      </c>
      <c r="N7991" t="s">
        <v>110</v>
      </c>
      <c r="O7991" t="s">
        <v>7316</v>
      </c>
      <c r="P7991" s="4">
        <v>83.88</v>
      </c>
      <c r="Q7991" s="4">
        <v>83.88</v>
      </c>
      <c r="R7991" s="4">
        <f t="shared" si="498"/>
        <v>0</v>
      </c>
      <c r="S7991" s="4">
        <f t="shared" si="499"/>
        <v>0</v>
      </c>
    </row>
    <row r="7992" spans="1:19" x14ac:dyDescent="0.3">
      <c r="A7992" t="s">
        <v>1408</v>
      </c>
      <c r="B7992" s="1">
        <v>43080</v>
      </c>
      <c r="C7992" s="1">
        <v>43080</v>
      </c>
      <c r="D7992">
        <f t="shared" si="496"/>
        <v>2017</v>
      </c>
      <c r="E7992" t="str">
        <f t="shared" si="497"/>
        <v>Dec</v>
      </c>
      <c r="F7992" t="s">
        <v>30</v>
      </c>
      <c r="G7992" t="s">
        <v>1409</v>
      </c>
      <c r="H7992" t="s">
        <v>51</v>
      </c>
      <c r="I7992" t="s">
        <v>1410</v>
      </c>
      <c r="J7992" t="s">
        <v>33</v>
      </c>
      <c r="K7992">
        <v>92804</v>
      </c>
      <c r="L7992" t="s">
        <v>34</v>
      </c>
      <c r="M7992" t="s">
        <v>7320</v>
      </c>
      <c r="N7992" t="s">
        <v>110</v>
      </c>
      <c r="O7992" t="s">
        <v>7316</v>
      </c>
      <c r="P7992" s="4">
        <v>119.96</v>
      </c>
      <c r="Q7992" s="4">
        <v>119.96</v>
      </c>
      <c r="R7992" s="4">
        <f t="shared" si="498"/>
        <v>0</v>
      </c>
      <c r="S7992" s="4">
        <f t="shared" si="499"/>
        <v>0</v>
      </c>
    </row>
    <row r="7993" spans="1:19" ht="15.6" x14ac:dyDescent="0.3">
      <c r="A7993" t="s">
        <v>3841</v>
      </c>
      <c r="B7993" s="1">
        <v>43362</v>
      </c>
      <c r="C7993" s="1">
        <v>43367</v>
      </c>
      <c r="D7993">
        <f t="shared" si="496"/>
        <v>2018</v>
      </c>
      <c r="E7993" t="str">
        <f t="shared" si="497"/>
        <v>Sep</v>
      </c>
      <c r="F7993" t="s">
        <v>37</v>
      </c>
      <c r="G7993" t="s">
        <v>1366</v>
      </c>
      <c r="H7993" s="2" t="s">
        <v>22</v>
      </c>
      <c r="I7993" t="s">
        <v>47</v>
      </c>
      <c r="J7993" t="s">
        <v>33</v>
      </c>
      <c r="K7993">
        <v>90032</v>
      </c>
      <c r="L7993" t="s">
        <v>34</v>
      </c>
      <c r="M7993" t="s">
        <v>7320</v>
      </c>
      <c r="N7993" t="s">
        <v>110</v>
      </c>
      <c r="O7993" t="s">
        <v>7316</v>
      </c>
      <c r="P7993" s="4">
        <v>149.94999999999999</v>
      </c>
      <c r="Q7993" s="4">
        <v>149.94999999999999</v>
      </c>
      <c r="R7993" s="4">
        <f t="shared" si="498"/>
        <v>0</v>
      </c>
      <c r="S7993" s="4">
        <f t="shared" si="499"/>
        <v>0</v>
      </c>
    </row>
    <row r="7994" spans="1:19" ht="15.6" x14ac:dyDescent="0.3">
      <c r="A7994" t="s">
        <v>4045</v>
      </c>
      <c r="B7994" s="1">
        <v>43450</v>
      </c>
      <c r="C7994" s="1">
        <v>43454</v>
      </c>
      <c r="D7994">
        <f t="shared" si="496"/>
        <v>2018</v>
      </c>
      <c r="E7994" t="str">
        <f t="shared" si="497"/>
        <v>Dec</v>
      </c>
      <c r="F7994" t="s">
        <v>67</v>
      </c>
      <c r="G7994" t="s">
        <v>824</v>
      </c>
      <c r="H7994" s="2" t="s">
        <v>22</v>
      </c>
      <c r="I7994" t="s">
        <v>1292</v>
      </c>
      <c r="J7994" t="s">
        <v>33</v>
      </c>
      <c r="K7994">
        <v>94086</v>
      </c>
      <c r="L7994" t="s">
        <v>34</v>
      </c>
      <c r="M7994" t="s">
        <v>7320</v>
      </c>
      <c r="N7994" t="s">
        <v>110</v>
      </c>
      <c r="O7994" t="s">
        <v>7316</v>
      </c>
      <c r="P7994" s="4">
        <v>149.94999999999999</v>
      </c>
      <c r="Q7994" s="4">
        <v>149.94999999999999</v>
      </c>
      <c r="R7994" s="4">
        <f t="shared" si="498"/>
        <v>0</v>
      </c>
      <c r="S7994" s="4">
        <f t="shared" si="499"/>
        <v>0</v>
      </c>
    </row>
    <row r="7995" spans="1:19" x14ac:dyDescent="0.3">
      <c r="A7995" t="s">
        <v>2642</v>
      </c>
      <c r="B7995" s="1">
        <v>43044</v>
      </c>
      <c r="C7995" s="1">
        <v>43046</v>
      </c>
      <c r="D7995">
        <f t="shared" si="496"/>
        <v>2017</v>
      </c>
      <c r="E7995" t="str">
        <f t="shared" si="497"/>
        <v>Nov</v>
      </c>
      <c r="F7995" t="s">
        <v>20</v>
      </c>
      <c r="G7995" t="s">
        <v>2643</v>
      </c>
      <c r="H7995" t="s">
        <v>51</v>
      </c>
      <c r="I7995" t="s">
        <v>2264</v>
      </c>
      <c r="J7995" t="s">
        <v>158</v>
      </c>
      <c r="K7995">
        <v>23464</v>
      </c>
      <c r="L7995" t="s">
        <v>44</v>
      </c>
      <c r="M7995" t="s">
        <v>7320</v>
      </c>
      <c r="N7995" t="s">
        <v>110</v>
      </c>
      <c r="O7995" t="s">
        <v>7316</v>
      </c>
      <c r="P7995" s="4">
        <v>89.97</v>
      </c>
      <c r="Q7995" s="4">
        <v>89.97</v>
      </c>
      <c r="R7995" s="4">
        <f t="shared" si="498"/>
        <v>0</v>
      </c>
      <c r="S7995" s="4">
        <f t="shared" si="499"/>
        <v>0</v>
      </c>
    </row>
    <row r="7996" spans="1:19" x14ac:dyDescent="0.3">
      <c r="A7996" t="s">
        <v>557</v>
      </c>
      <c r="B7996" s="1">
        <v>42646</v>
      </c>
      <c r="C7996" s="1">
        <v>42649</v>
      </c>
      <c r="D7996">
        <f t="shared" si="496"/>
        <v>2016</v>
      </c>
      <c r="E7996" t="str">
        <f t="shared" si="497"/>
        <v>Oct</v>
      </c>
      <c r="F7996" t="s">
        <v>67</v>
      </c>
      <c r="G7996" t="s">
        <v>558</v>
      </c>
      <c r="H7996" t="s">
        <v>51</v>
      </c>
      <c r="I7996" t="s">
        <v>182</v>
      </c>
      <c r="J7996" t="s">
        <v>233</v>
      </c>
      <c r="K7996">
        <v>43229</v>
      </c>
      <c r="L7996" t="s">
        <v>54</v>
      </c>
      <c r="M7996" t="s">
        <v>7320</v>
      </c>
      <c r="N7996" t="s">
        <v>110</v>
      </c>
      <c r="O7996" t="s">
        <v>7316</v>
      </c>
      <c r="P7996" s="4">
        <v>47.984000000000002</v>
      </c>
      <c r="Q7996" s="4">
        <v>47.984000000000002</v>
      </c>
      <c r="R7996" s="4">
        <f t="shared" si="498"/>
        <v>0</v>
      </c>
      <c r="S7996" s="4">
        <f t="shared" si="499"/>
        <v>0</v>
      </c>
    </row>
    <row r="7997" spans="1:19" ht="15.6" x14ac:dyDescent="0.3">
      <c r="A7997" t="s">
        <v>7321</v>
      </c>
      <c r="B7997" s="1">
        <v>42133</v>
      </c>
      <c r="C7997" s="1">
        <v>42139</v>
      </c>
      <c r="D7997">
        <f t="shared" si="496"/>
        <v>2015</v>
      </c>
      <c r="E7997" t="str">
        <f t="shared" si="497"/>
        <v>May</v>
      </c>
      <c r="F7997" t="s">
        <v>37</v>
      </c>
      <c r="G7997" t="s">
        <v>1259</v>
      </c>
      <c r="H7997" s="2" t="s">
        <v>22</v>
      </c>
      <c r="I7997" t="s">
        <v>32</v>
      </c>
      <c r="J7997" t="s">
        <v>33</v>
      </c>
      <c r="K7997">
        <v>94110</v>
      </c>
      <c r="L7997" t="s">
        <v>34</v>
      </c>
      <c r="M7997" t="s">
        <v>7322</v>
      </c>
      <c r="N7997" t="s">
        <v>110</v>
      </c>
      <c r="O7997" t="s">
        <v>7316</v>
      </c>
      <c r="P7997" s="4">
        <v>167.97</v>
      </c>
      <c r="Q7997" s="4">
        <v>167.97</v>
      </c>
      <c r="R7997" s="4">
        <f t="shared" si="498"/>
        <v>0</v>
      </c>
      <c r="S7997" s="4">
        <f t="shared" si="499"/>
        <v>0</v>
      </c>
    </row>
    <row r="7998" spans="1:19" ht="15.6" x14ac:dyDescent="0.3">
      <c r="A7998" t="s">
        <v>4743</v>
      </c>
      <c r="B7998" s="1">
        <v>43362</v>
      </c>
      <c r="C7998" s="1">
        <v>43368</v>
      </c>
      <c r="D7998">
        <f t="shared" si="496"/>
        <v>2018</v>
      </c>
      <c r="E7998" t="str">
        <f t="shared" si="497"/>
        <v>Sep</v>
      </c>
      <c r="F7998" t="s">
        <v>37</v>
      </c>
      <c r="G7998" t="s">
        <v>1764</v>
      </c>
      <c r="H7998" s="2" t="s">
        <v>22</v>
      </c>
      <c r="I7998" t="s">
        <v>578</v>
      </c>
      <c r="J7998" t="s">
        <v>178</v>
      </c>
      <c r="K7998">
        <v>85023</v>
      </c>
      <c r="L7998" t="s">
        <v>34</v>
      </c>
      <c r="M7998" t="s">
        <v>7322</v>
      </c>
      <c r="N7998" t="s">
        <v>110</v>
      </c>
      <c r="O7998" t="s">
        <v>7316</v>
      </c>
      <c r="P7998" s="4">
        <v>89.584000000000003</v>
      </c>
      <c r="Q7998" s="4">
        <v>80</v>
      </c>
      <c r="R7998" s="4">
        <f t="shared" si="498"/>
        <v>9.5840000000000032</v>
      </c>
      <c r="S7998" s="4">
        <f t="shared" si="499"/>
        <v>1.4376000000000004</v>
      </c>
    </row>
    <row r="7999" spans="1:19" ht="15.6" x14ac:dyDescent="0.3">
      <c r="A7999" t="s">
        <v>2953</v>
      </c>
      <c r="B7999" s="1">
        <v>42182</v>
      </c>
      <c r="C7999" s="1">
        <v>42186</v>
      </c>
      <c r="D7999">
        <f t="shared" si="496"/>
        <v>2015</v>
      </c>
      <c r="E7999" t="str">
        <f t="shared" si="497"/>
        <v>Jun</v>
      </c>
      <c r="F7999" t="s">
        <v>37</v>
      </c>
      <c r="G7999" t="s">
        <v>2954</v>
      </c>
      <c r="H7999" s="2" t="s">
        <v>22</v>
      </c>
      <c r="I7999" t="s">
        <v>2955</v>
      </c>
      <c r="J7999" t="s">
        <v>454</v>
      </c>
      <c r="K7999">
        <v>38671</v>
      </c>
      <c r="L7999" t="s">
        <v>44</v>
      </c>
      <c r="M7999" t="s">
        <v>7322</v>
      </c>
      <c r="N7999" t="s">
        <v>110</v>
      </c>
      <c r="O7999" t="s">
        <v>7316</v>
      </c>
      <c r="P7999" s="4">
        <v>223.96</v>
      </c>
      <c r="Q7999" s="4">
        <v>223.96</v>
      </c>
      <c r="R7999" s="4">
        <f t="shared" si="498"/>
        <v>0</v>
      </c>
      <c r="S7999" s="4">
        <f t="shared" si="499"/>
        <v>0</v>
      </c>
    </row>
    <row r="8000" spans="1:19" x14ac:dyDescent="0.3">
      <c r="A8000" t="s">
        <v>5570</v>
      </c>
      <c r="B8000" s="1">
        <v>42885</v>
      </c>
      <c r="C8000" s="1">
        <v>42889</v>
      </c>
      <c r="D8000">
        <f t="shared" si="496"/>
        <v>2017</v>
      </c>
      <c r="E8000" t="str">
        <f t="shared" si="497"/>
        <v>May</v>
      </c>
      <c r="F8000" t="s">
        <v>37</v>
      </c>
      <c r="G8000" t="s">
        <v>1422</v>
      </c>
      <c r="H8000" t="s">
        <v>51</v>
      </c>
      <c r="I8000" t="s">
        <v>422</v>
      </c>
      <c r="J8000" t="s">
        <v>158</v>
      </c>
      <c r="K8000">
        <v>22204</v>
      </c>
      <c r="L8000" t="s">
        <v>44</v>
      </c>
      <c r="M8000" t="s">
        <v>7322</v>
      </c>
      <c r="N8000" t="s">
        <v>110</v>
      </c>
      <c r="O8000" t="s">
        <v>7316</v>
      </c>
      <c r="P8000" s="4">
        <v>111.98</v>
      </c>
      <c r="Q8000" s="4">
        <v>111.98</v>
      </c>
      <c r="R8000" s="4">
        <f t="shared" si="498"/>
        <v>0</v>
      </c>
      <c r="S8000" s="4">
        <f t="shared" si="499"/>
        <v>0</v>
      </c>
    </row>
    <row r="8001" spans="1:19" ht="15.6" x14ac:dyDescent="0.3">
      <c r="A8001" t="s">
        <v>601</v>
      </c>
      <c r="B8001" s="1">
        <v>42371</v>
      </c>
      <c r="C8001" s="1">
        <v>42378</v>
      </c>
      <c r="D8001">
        <f t="shared" si="496"/>
        <v>2016</v>
      </c>
      <c r="E8001" t="str">
        <f t="shared" si="497"/>
        <v>Jan</v>
      </c>
      <c r="F8001" t="s">
        <v>37</v>
      </c>
      <c r="G8001" t="s">
        <v>602</v>
      </c>
      <c r="H8001" s="2" t="s">
        <v>22</v>
      </c>
      <c r="I8001" t="s">
        <v>603</v>
      </c>
      <c r="J8001" t="s">
        <v>233</v>
      </c>
      <c r="K8001">
        <v>44256</v>
      </c>
      <c r="L8001" t="s">
        <v>54</v>
      </c>
      <c r="M8001" t="s">
        <v>7322</v>
      </c>
      <c r="N8001" t="s">
        <v>110</v>
      </c>
      <c r="O8001" t="s">
        <v>7316</v>
      </c>
      <c r="P8001" s="4">
        <v>89.584000000000003</v>
      </c>
      <c r="Q8001" s="4">
        <v>89.584000000000003</v>
      </c>
      <c r="R8001" s="4">
        <f t="shared" si="498"/>
        <v>0</v>
      </c>
      <c r="S8001" s="4">
        <f t="shared" si="499"/>
        <v>0</v>
      </c>
    </row>
    <row r="8002" spans="1:19" ht="15.6" x14ac:dyDescent="0.3">
      <c r="A8002" t="s">
        <v>1351</v>
      </c>
      <c r="B8002" s="1">
        <v>43345</v>
      </c>
      <c r="C8002" s="1">
        <v>43349</v>
      </c>
      <c r="D8002">
        <f t="shared" ref="D8002:D8065" si="500">YEAR(B8002)</f>
        <v>2018</v>
      </c>
      <c r="E8002" t="str">
        <f t="shared" ref="E8002:E8065" si="501">TEXT(B8002,"mmm")</f>
        <v>Sep</v>
      </c>
      <c r="F8002" t="s">
        <v>37</v>
      </c>
      <c r="G8002" t="s">
        <v>1352</v>
      </c>
      <c r="H8002" s="2" t="s">
        <v>22</v>
      </c>
      <c r="I8002" t="s">
        <v>61</v>
      </c>
      <c r="J8002" t="s">
        <v>62</v>
      </c>
      <c r="K8002">
        <v>10009</v>
      </c>
      <c r="L8002" t="s">
        <v>54</v>
      </c>
      <c r="M8002" t="s">
        <v>7322</v>
      </c>
      <c r="N8002" t="s">
        <v>110</v>
      </c>
      <c r="O8002" t="s">
        <v>7316</v>
      </c>
      <c r="P8002" s="4">
        <v>167.97</v>
      </c>
      <c r="Q8002" s="4">
        <v>167.97</v>
      </c>
      <c r="R8002" s="4">
        <f t="shared" si="498"/>
        <v>0</v>
      </c>
      <c r="S8002" s="4">
        <f t="shared" si="499"/>
        <v>0</v>
      </c>
    </row>
    <row r="8003" spans="1:19" ht="15.6" x14ac:dyDescent="0.3">
      <c r="A8003" t="s">
        <v>7323</v>
      </c>
      <c r="B8003" s="1">
        <v>42617</v>
      </c>
      <c r="C8003" s="1">
        <v>42620</v>
      </c>
      <c r="D8003">
        <f t="shared" si="500"/>
        <v>2016</v>
      </c>
      <c r="E8003" t="str">
        <f t="shared" si="501"/>
        <v>Sep</v>
      </c>
      <c r="F8003" t="s">
        <v>67</v>
      </c>
      <c r="G8003" t="s">
        <v>357</v>
      </c>
      <c r="H8003" s="2" t="s">
        <v>22</v>
      </c>
      <c r="I8003" t="s">
        <v>113</v>
      </c>
      <c r="J8003" t="s">
        <v>109</v>
      </c>
      <c r="K8003">
        <v>77095</v>
      </c>
      <c r="L8003" t="s">
        <v>25</v>
      </c>
      <c r="M8003" t="s">
        <v>7322</v>
      </c>
      <c r="N8003" t="s">
        <v>110</v>
      </c>
      <c r="O8003" t="s">
        <v>7316</v>
      </c>
      <c r="P8003" s="4">
        <v>134.376</v>
      </c>
      <c r="Q8003" s="4">
        <v>134.376</v>
      </c>
      <c r="R8003" s="4">
        <f t="shared" ref="R8003:R8066" si="502">P8003-Q8003</f>
        <v>0</v>
      </c>
      <c r="S8003" s="4">
        <f t="shared" ref="S8003:S8066" si="503">0.15*R8003</f>
        <v>0</v>
      </c>
    </row>
    <row r="8004" spans="1:19" x14ac:dyDescent="0.3">
      <c r="A8004" t="s">
        <v>7324</v>
      </c>
      <c r="B8004" s="1">
        <v>42885</v>
      </c>
      <c r="C8004" s="1">
        <v>42886</v>
      </c>
      <c r="D8004">
        <f t="shared" si="500"/>
        <v>2017</v>
      </c>
      <c r="E8004" t="str">
        <f t="shared" si="501"/>
        <v>May</v>
      </c>
      <c r="F8004" t="s">
        <v>30</v>
      </c>
      <c r="G8004" t="s">
        <v>1841</v>
      </c>
      <c r="H8004" t="s">
        <v>51</v>
      </c>
      <c r="I8004" t="s">
        <v>113</v>
      </c>
      <c r="J8004" t="s">
        <v>109</v>
      </c>
      <c r="K8004">
        <v>77041</v>
      </c>
      <c r="L8004" t="s">
        <v>25</v>
      </c>
      <c r="M8004" t="s">
        <v>7322</v>
      </c>
      <c r="N8004" t="s">
        <v>128</v>
      </c>
      <c r="O8004" t="s">
        <v>7316</v>
      </c>
      <c r="P8004" s="4">
        <v>223.96</v>
      </c>
      <c r="Q8004" s="4">
        <v>223.96</v>
      </c>
      <c r="R8004" s="4">
        <f t="shared" si="502"/>
        <v>0</v>
      </c>
      <c r="S8004" s="4">
        <f t="shared" si="503"/>
        <v>0</v>
      </c>
    </row>
    <row r="8005" spans="1:19" x14ac:dyDescent="0.3">
      <c r="A8005" t="s">
        <v>5606</v>
      </c>
      <c r="B8005" s="1">
        <v>42982</v>
      </c>
      <c r="C8005" s="1">
        <v>42986</v>
      </c>
      <c r="D8005">
        <f t="shared" si="500"/>
        <v>2017</v>
      </c>
      <c r="E8005" t="str">
        <f t="shared" si="501"/>
        <v>Sep</v>
      </c>
      <c r="F8005" t="s">
        <v>37</v>
      </c>
      <c r="G8005" t="s">
        <v>2028</v>
      </c>
      <c r="H8005" t="s">
        <v>51</v>
      </c>
      <c r="I8005" t="s">
        <v>191</v>
      </c>
      <c r="J8005" t="s">
        <v>192</v>
      </c>
      <c r="K8005">
        <v>65807</v>
      </c>
      <c r="L8005" t="s">
        <v>25</v>
      </c>
      <c r="M8005" t="s">
        <v>7322</v>
      </c>
      <c r="N8005" t="s">
        <v>128</v>
      </c>
      <c r="O8005" t="s">
        <v>7316</v>
      </c>
      <c r="P8005" s="4">
        <v>279.95</v>
      </c>
      <c r="Q8005" s="4">
        <v>279.95</v>
      </c>
      <c r="R8005" s="4">
        <f t="shared" si="502"/>
        <v>0</v>
      </c>
      <c r="S8005" s="4">
        <f t="shared" si="503"/>
        <v>0</v>
      </c>
    </row>
    <row r="8006" spans="1:19" ht="15.6" x14ac:dyDescent="0.3">
      <c r="A8006" t="s">
        <v>6128</v>
      </c>
      <c r="B8006" s="1">
        <v>42701</v>
      </c>
      <c r="C8006" s="1">
        <v>42705</v>
      </c>
      <c r="D8006">
        <f t="shared" si="500"/>
        <v>2016</v>
      </c>
      <c r="E8006" t="str">
        <f t="shared" si="501"/>
        <v>Nov</v>
      </c>
      <c r="F8006" t="s">
        <v>37</v>
      </c>
      <c r="G8006" t="s">
        <v>318</v>
      </c>
      <c r="H8006" s="2" t="s">
        <v>22</v>
      </c>
      <c r="I8006" t="s">
        <v>47</v>
      </c>
      <c r="J8006" t="s">
        <v>33</v>
      </c>
      <c r="K8006">
        <v>90049</v>
      </c>
      <c r="L8006" t="s">
        <v>34</v>
      </c>
      <c r="M8006" t="s">
        <v>7325</v>
      </c>
      <c r="N8006" t="s">
        <v>110</v>
      </c>
      <c r="O8006" t="s">
        <v>7316</v>
      </c>
      <c r="P8006" s="4">
        <v>107.97</v>
      </c>
      <c r="Q8006" s="4">
        <v>107.97</v>
      </c>
      <c r="R8006" s="4">
        <f t="shared" si="502"/>
        <v>0</v>
      </c>
      <c r="S8006" s="4">
        <f t="shared" si="503"/>
        <v>0</v>
      </c>
    </row>
    <row r="8007" spans="1:19" x14ac:dyDescent="0.3">
      <c r="A8007" t="s">
        <v>7326</v>
      </c>
      <c r="B8007" s="1">
        <v>43215</v>
      </c>
      <c r="C8007" s="1">
        <v>43217</v>
      </c>
      <c r="D8007">
        <f t="shared" si="500"/>
        <v>2018</v>
      </c>
      <c r="E8007" t="str">
        <f t="shared" si="501"/>
        <v>Apr</v>
      </c>
      <c r="F8007" t="s">
        <v>67</v>
      </c>
      <c r="G8007" t="s">
        <v>2434</v>
      </c>
      <c r="H8007" t="s">
        <v>105</v>
      </c>
      <c r="I8007" t="s">
        <v>32</v>
      </c>
      <c r="J8007" t="s">
        <v>33</v>
      </c>
      <c r="K8007">
        <v>94109</v>
      </c>
      <c r="L8007" t="s">
        <v>34</v>
      </c>
      <c r="M8007" t="s">
        <v>7325</v>
      </c>
      <c r="N8007" t="s">
        <v>110</v>
      </c>
      <c r="O8007" t="s">
        <v>7316</v>
      </c>
      <c r="P8007" s="4">
        <v>107.97</v>
      </c>
      <c r="Q8007" s="4">
        <v>107.97</v>
      </c>
      <c r="R8007" s="4">
        <f t="shared" si="502"/>
        <v>0</v>
      </c>
      <c r="S8007" s="4">
        <f t="shared" si="503"/>
        <v>0</v>
      </c>
    </row>
    <row r="8008" spans="1:19" x14ac:dyDescent="0.3">
      <c r="A8008" t="s">
        <v>7327</v>
      </c>
      <c r="B8008" s="1">
        <v>43364</v>
      </c>
      <c r="C8008" s="1">
        <v>43366</v>
      </c>
      <c r="D8008">
        <f t="shared" si="500"/>
        <v>2018</v>
      </c>
      <c r="E8008" t="str">
        <f t="shared" si="501"/>
        <v>Sep</v>
      </c>
      <c r="F8008" t="s">
        <v>20</v>
      </c>
      <c r="G8008" t="s">
        <v>4242</v>
      </c>
      <c r="H8008" t="s">
        <v>105</v>
      </c>
      <c r="I8008" t="s">
        <v>69</v>
      </c>
      <c r="J8008" t="s">
        <v>70</v>
      </c>
      <c r="K8008">
        <v>98103</v>
      </c>
      <c r="L8008" t="s">
        <v>34</v>
      </c>
      <c r="M8008" t="s">
        <v>7325</v>
      </c>
      <c r="N8008" t="s">
        <v>110</v>
      </c>
      <c r="O8008" t="s">
        <v>7316</v>
      </c>
      <c r="P8008" s="4">
        <v>71.98</v>
      </c>
      <c r="Q8008" s="4">
        <v>71.98</v>
      </c>
      <c r="R8008" s="4">
        <f t="shared" si="502"/>
        <v>0</v>
      </c>
      <c r="S8008" s="4">
        <f t="shared" si="503"/>
        <v>0</v>
      </c>
    </row>
    <row r="8009" spans="1:19" ht="15.6" x14ac:dyDescent="0.3">
      <c r="A8009" t="s">
        <v>245</v>
      </c>
      <c r="B8009" s="1">
        <v>43442</v>
      </c>
      <c r="C8009" s="1">
        <v>43446</v>
      </c>
      <c r="D8009">
        <f t="shared" si="500"/>
        <v>2018</v>
      </c>
      <c r="E8009" t="str">
        <f t="shared" si="501"/>
        <v>Dec</v>
      </c>
      <c r="F8009" t="s">
        <v>37</v>
      </c>
      <c r="G8009" t="s">
        <v>246</v>
      </c>
      <c r="H8009" s="2" t="s">
        <v>22</v>
      </c>
      <c r="I8009" t="s">
        <v>32</v>
      </c>
      <c r="J8009" t="s">
        <v>33</v>
      </c>
      <c r="K8009">
        <v>94110</v>
      </c>
      <c r="L8009" t="s">
        <v>34</v>
      </c>
      <c r="M8009" t="s">
        <v>7325</v>
      </c>
      <c r="N8009" t="s">
        <v>110</v>
      </c>
      <c r="O8009" t="s">
        <v>7316</v>
      </c>
      <c r="P8009" s="4">
        <v>179.95</v>
      </c>
      <c r="Q8009" s="4">
        <v>179.95</v>
      </c>
      <c r="R8009" s="4">
        <f t="shared" si="502"/>
        <v>0</v>
      </c>
      <c r="S8009" s="4">
        <f t="shared" si="503"/>
        <v>0</v>
      </c>
    </row>
    <row r="8010" spans="1:19" x14ac:dyDescent="0.3">
      <c r="A8010" t="s">
        <v>3483</v>
      </c>
      <c r="B8010" s="1">
        <v>42960</v>
      </c>
      <c r="C8010" s="1">
        <v>42960</v>
      </c>
      <c r="D8010">
        <f t="shared" si="500"/>
        <v>2017</v>
      </c>
      <c r="E8010" t="str">
        <f t="shared" si="501"/>
        <v>Aug</v>
      </c>
      <c r="F8010" t="s">
        <v>30</v>
      </c>
      <c r="G8010" t="s">
        <v>1178</v>
      </c>
      <c r="H8010" t="s">
        <v>51</v>
      </c>
      <c r="I8010" t="s">
        <v>3484</v>
      </c>
      <c r="J8010" t="s">
        <v>43</v>
      </c>
      <c r="K8010">
        <v>70065</v>
      </c>
      <c r="L8010" t="s">
        <v>44</v>
      </c>
      <c r="M8010" t="s">
        <v>7325</v>
      </c>
      <c r="N8010" t="s">
        <v>110</v>
      </c>
      <c r="O8010" t="s">
        <v>7316</v>
      </c>
      <c r="P8010" s="4">
        <v>71.98</v>
      </c>
      <c r="Q8010" s="4">
        <v>71.98</v>
      </c>
      <c r="R8010" s="4">
        <f t="shared" si="502"/>
        <v>0</v>
      </c>
      <c r="S8010" s="4">
        <f t="shared" si="503"/>
        <v>0</v>
      </c>
    </row>
    <row r="8011" spans="1:19" x14ac:dyDescent="0.3">
      <c r="A8011" t="s">
        <v>7328</v>
      </c>
      <c r="B8011" s="1">
        <v>43338</v>
      </c>
      <c r="C8011" s="1">
        <v>43344</v>
      </c>
      <c r="D8011">
        <f t="shared" si="500"/>
        <v>2018</v>
      </c>
      <c r="E8011" t="str">
        <f t="shared" si="501"/>
        <v>Aug</v>
      </c>
      <c r="F8011" t="s">
        <v>37</v>
      </c>
      <c r="G8011" t="s">
        <v>2557</v>
      </c>
      <c r="H8011" t="s">
        <v>22</v>
      </c>
      <c r="I8011" t="s">
        <v>182</v>
      </c>
      <c r="J8011" t="s">
        <v>183</v>
      </c>
      <c r="K8011">
        <v>31907</v>
      </c>
      <c r="L8011" t="s">
        <v>44</v>
      </c>
      <c r="M8011" t="s">
        <v>7325</v>
      </c>
      <c r="N8011" t="s">
        <v>110</v>
      </c>
      <c r="O8011" t="s">
        <v>7316</v>
      </c>
      <c r="P8011" s="4">
        <v>71.98</v>
      </c>
      <c r="Q8011" s="4">
        <v>71.98</v>
      </c>
      <c r="R8011" s="4">
        <f t="shared" si="502"/>
        <v>0</v>
      </c>
      <c r="S8011" s="4">
        <f t="shared" si="503"/>
        <v>0</v>
      </c>
    </row>
    <row r="8012" spans="1:19" ht="15.6" x14ac:dyDescent="0.3">
      <c r="A8012" t="s">
        <v>7329</v>
      </c>
      <c r="B8012" s="1">
        <v>42178</v>
      </c>
      <c r="C8012" s="1">
        <v>42183</v>
      </c>
      <c r="D8012">
        <f t="shared" si="500"/>
        <v>2015</v>
      </c>
      <c r="E8012" t="str">
        <f t="shared" si="501"/>
        <v>Jun</v>
      </c>
      <c r="F8012" t="s">
        <v>37</v>
      </c>
      <c r="G8012" t="s">
        <v>983</v>
      </c>
      <c r="H8012" s="2" t="s">
        <v>22</v>
      </c>
      <c r="I8012" t="s">
        <v>100</v>
      </c>
      <c r="J8012" t="s">
        <v>101</v>
      </c>
      <c r="K8012">
        <v>19143</v>
      </c>
      <c r="L8012" t="s">
        <v>54</v>
      </c>
      <c r="M8012" t="s">
        <v>7325</v>
      </c>
      <c r="N8012" t="s">
        <v>110</v>
      </c>
      <c r="O8012" t="s">
        <v>7316</v>
      </c>
      <c r="P8012" s="4">
        <v>86.376000000000005</v>
      </c>
      <c r="Q8012" s="4">
        <v>86.376000000000005</v>
      </c>
      <c r="R8012" s="4">
        <f t="shared" si="502"/>
        <v>0</v>
      </c>
      <c r="S8012" s="4">
        <f t="shared" si="503"/>
        <v>0</v>
      </c>
    </row>
    <row r="8013" spans="1:19" x14ac:dyDescent="0.3">
      <c r="A8013" t="s">
        <v>638</v>
      </c>
      <c r="B8013" s="1">
        <v>42986</v>
      </c>
      <c r="C8013" s="1">
        <v>42988</v>
      </c>
      <c r="D8013">
        <f t="shared" si="500"/>
        <v>2017</v>
      </c>
      <c r="E8013" t="str">
        <f t="shared" si="501"/>
        <v>Sep</v>
      </c>
      <c r="F8013" t="s">
        <v>67</v>
      </c>
      <c r="G8013" t="s">
        <v>639</v>
      </c>
      <c r="H8013" t="s">
        <v>51</v>
      </c>
      <c r="I8013" t="s">
        <v>113</v>
      </c>
      <c r="J8013" t="s">
        <v>109</v>
      </c>
      <c r="K8013">
        <v>77036</v>
      </c>
      <c r="L8013" t="s">
        <v>25</v>
      </c>
      <c r="M8013" t="s">
        <v>7325</v>
      </c>
      <c r="N8013" t="s">
        <v>110</v>
      </c>
      <c r="O8013" t="s">
        <v>7316</v>
      </c>
      <c r="P8013" s="4">
        <v>57.584000000000003</v>
      </c>
      <c r="Q8013" s="4">
        <v>57.584000000000003</v>
      </c>
      <c r="R8013" s="4">
        <f t="shared" si="502"/>
        <v>0</v>
      </c>
      <c r="S8013" s="4">
        <f t="shared" si="503"/>
        <v>0</v>
      </c>
    </row>
    <row r="8014" spans="1:19" ht="15.6" x14ac:dyDescent="0.3">
      <c r="A8014" t="s">
        <v>3383</v>
      </c>
      <c r="B8014" s="1">
        <v>43185</v>
      </c>
      <c r="C8014" s="1">
        <v>43189</v>
      </c>
      <c r="D8014">
        <f t="shared" si="500"/>
        <v>2018</v>
      </c>
      <c r="E8014" t="str">
        <f t="shared" si="501"/>
        <v>Mar</v>
      </c>
      <c r="F8014" t="s">
        <v>37</v>
      </c>
      <c r="G8014" t="s">
        <v>1163</v>
      </c>
      <c r="H8014" s="2" t="s">
        <v>22</v>
      </c>
      <c r="I8014" t="s">
        <v>113</v>
      </c>
      <c r="J8014" t="s">
        <v>109</v>
      </c>
      <c r="K8014">
        <v>77070</v>
      </c>
      <c r="L8014" t="s">
        <v>25</v>
      </c>
      <c r="M8014" t="s">
        <v>7325</v>
      </c>
      <c r="N8014" t="s">
        <v>110</v>
      </c>
      <c r="O8014" t="s">
        <v>7316</v>
      </c>
      <c r="P8014" s="4">
        <v>143.96</v>
      </c>
      <c r="Q8014" s="4">
        <v>143.96</v>
      </c>
      <c r="R8014" s="4">
        <f t="shared" si="502"/>
        <v>0</v>
      </c>
      <c r="S8014" s="4">
        <f t="shared" si="503"/>
        <v>0</v>
      </c>
    </row>
    <row r="8015" spans="1:19" ht="15.6" x14ac:dyDescent="0.3">
      <c r="A8015" t="s">
        <v>6063</v>
      </c>
      <c r="B8015" s="1">
        <v>42707</v>
      </c>
      <c r="C8015" s="1">
        <v>42712</v>
      </c>
      <c r="D8015">
        <f t="shared" si="500"/>
        <v>2016</v>
      </c>
      <c r="E8015" t="str">
        <f t="shared" si="501"/>
        <v>Dec</v>
      </c>
      <c r="F8015" t="s">
        <v>37</v>
      </c>
      <c r="G8015" t="s">
        <v>2204</v>
      </c>
      <c r="H8015" s="2" t="s">
        <v>22</v>
      </c>
      <c r="I8015" t="s">
        <v>100</v>
      </c>
      <c r="J8015" t="s">
        <v>101</v>
      </c>
      <c r="K8015">
        <v>19134</v>
      </c>
      <c r="L8015" t="s">
        <v>54</v>
      </c>
      <c r="M8015" t="s">
        <v>7330</v>
      </c>
      <c r="N8015" t="s">
        <v>110</v>
      </c>
      <c r="O8015" t="s">
        <v>7316</v>
      </c>
      <c r="P8015" s="4">
        <v>36.783999999999999</v>
      </c>
      <c r="Q8015" s="4">
        <v>36.783999999999999</v>
      </c>
      <c r="R8015" s="4">
        <f t="shared" si="502"/>
        <v>0</v>
      </c>
      <c r="S8015" s="4">
        <f t="shared" si="503"/>
        <v>0</v>
      </c>
    </row>
    <row r="8016" spans="1:19" x14ac:dyDescent="0.3">
      <c r="A8016" t="s">
        <v>7331</v>
      </c>
      <c r="B8016" s="1">
        <v>42757</v>
      </c>
      <c r="C8016" s="1">
        <v>42762</v>
      </c>
      <c r="D8016">
        <f t="shared" si="500"/>
        <v>2017</v>
      </c>
      <c r="E8016" t="str">
        <f t="shared" si="501"/>
        <v>Jan</v>
      </c>
      <c r="F8016" t="s">
        <v>37</v>
      </c>
      <c r="G8016" t="s">
        <v>1489</v>
      </c>
      <c r="H8016" t="s">
        <v>51</v>
      </c>
      <c r="I8016" t="s">
        <v>545</v>
      </c>
      <c r="J8016" t="s">
        <v>233</v>
      </c>
      <c r="K8016">
        <v>44105</v>
      </c>
      <c r="L8016" t="s">
        <v>54</v>
      </c>
      <c r="M8016" t="s">
        <v>7330</v>
      </c>
      <c r="N8016" t="s">
        <v>110</v>
      </c>
      <c r="O8016" t="s">
        <v>7316</v>
      </c>
      <c r="P8016" s="4">
        <v>55.176000000000002</v>
      </c>
      <c r="Q8016" s="4">
        <v>55.176000000000002</v>
      </c>
      <c r="R8016" s="4">
        <f t="shared" si="502"/>
        <v>0</v>
      </c>
      <c r="S8016" s="4">
        <f t="shared" si="503"/>
        <v>0</v>
      </c>
    </row>
    <row r="8017" spans="1:19" ht="15.6" x14ac:dyDescent="0.3">
      <c r="A8017" t="s">
        <v>7332</v>
      </c>
      <c r="B8017" s="1">
        <v>43347</v>
      </c>
      <c r="C8017" s="1">
        <v>43351</v>
      </c>
      <c r="D8017">
        <f t="shared" si="500"/>
        <v>2018</v>
      </c>
      <c r="E8017" t="str">
        <f t="shared" si="501"/>
        <v>Sep</v>
      </c>
      <c r="F8017" t="s">
        <v>37</v>
      </c>
      <c r="G8017" t="s">
        <v>2246</v>
      </c>
      <c r="H8017" s="2" t="s">
        <v>22</v>
      </c>
      <c r="I8017" t="s">
        <v>406</v>
      </c>
      <c r="J8017" t="s">
        <v>62</v>
      </c>
      <c r="K8017">
        <v>11561</v>
      </c>
      <c r="L8017" t="s">
        <v>54</v>
      </c>
      <c r="M8017" t="s">
        <v>7330</v>
      </c>
      <c r="N8017" t="s">
        <v>110</v>
      </c>
      <c r="O8017" t="s">
        <v>7316</v>
      </c>
      <c r="P8017" s="4">
        <v>91.96</v>
      </c>
      <c r="Q8017" s="4">
        <v>91.96</v>
      </c>
      <c r="R8017" s="4">
        <f t="shared" si="502"/>
        <v>0</v>
      </c>
      <c r="S8017" s="4">
        <f t="shared" si="503"/>
        <v>0</v>
      </c>
    </row>
    <row r="8018" spans="1:19" ht="15.6" x14ac:dyDescent="0.3">
      <c r="A8018" t="s">
        <v>4505</v>
      </c>
      <c r="B8018" s="1">
        <v>42451</v>
      </c>
      <c r="C8018" s="1">
        <v>42455</v>
      </c>
      <c r="D8018">
        <f t="shared" si="500"/>
        <v>2016</v>
      </c>
      <c r="E8018" t="str">
        <f t="shared" si="501"/>
        <v>Mar</v>
      </c>
      <c r="F8018" t="s">
        <v>37</v>
      </c>
      <c r="G8018" t="s">
        <v>702</v>
      </c>
      <c r="H8018" s="2" t="s">
        <v>22</v>
      </c>
      <c r="I8018" t="s">
        <v>113</v>
      </c>
      <c r="J8018" t="s">
        <v>109</v>
      </c>
      <c r="K8018">
        <v>77041</v>
      </c>
      <c r="L8018" t="s">
        <v>25</v>
      </c>
      <c r="M8018" t="s">
        <v>7330</v>
      </c>
      <c r="N8018" t="s">
        <v>110</v>
      </c>
      <c r="O8018" t="s">
        <v>7316</v>
      </c>
      <c r="P8018" s="4">
        <v>18.391999999999999</v>
      </c>
      <c r="Q8018" s="4">
        <v>18</v>
      </c>
      <c r="R8018" s="4">
        <f t="shared" si="502"/>
        <v>0.39199999999999946</v>
      </c>
      <c r="S8018" s="4">
        <f t="shared" si="503"/>
        <v>5.8799999999999915E-2</v>
      </c>
    </row>
    <row r="8019" spans="1:19" x14ac:dyDescent="0.3">
      <c r="A8019" t="s">
        <v>5124</v>
      </c>
      <c r="B8019" s="1">
        <v>42805</v>
      </c>
      <c r="C8019" s="1">
        <v>42807</v>
      </c>
      <c r="D8019">
        <f t="shared" si="500"/>
        <v>2017</v>
      </c>
      <c r="E8019" t="str">
        <f t="shared" si="501"/>
        <v>Mar</v>
      </c>
      <c r="F8019" t="s">
        <v>20</v>
      </c>
      <c r="G8019" t="s">
        <v>1623</v>
      </c>
      <c r="H8019" t="s">
        <v>51</v>
      </c>
      <c r="I8019" t="s">
        <v>4002</v>
      </c>
      <c r="J8019" t="s">
        <v>807</v>
      </c>
      <c r="K8019">
        <v>55122</v>
      </c>
      <c r="L8019" t="s">
        <v>25</v>
      </c>
      <c r="M8019" t="s">
        <v>7330</v>
      </c>
      <c r="N8019" t="s">
        <v>110</v>
      </c>
      <c r="O8019" t="s">
        <v>7316</v>
      </c>
      <c r="P8019" s="4">
        <v>45.98</v>
      </c>
      <c r="Q8019" s="4">
        <v>45.98</v>
      </c>
      <c r="R8019" s="4">
        <f t="shared" si="502"/>
        <v>0</v>
      </c>
      <c r="S8019" s="4">
        <f t="shared" si="503"/>
        <v>0</v>
      </c>
    </row>
    <row r="8020" spans="1:19" ht="15.6" x14ac:dyDescent="0.3">
      <c r="A8020" t="s">
        <v>6442</v>
      </c>
      <c r="B8020" s="1">
        <v>42340</v>
      </c>
      <c r="C8020" s="1">
        <v>42347</v>
      </c>
      <c r="D8020">
        <f t="shared" si="500"/>
        <v>2015</v>
      </c>
      <c r="E8020" t="str">
        <f t="shared" si="501"/>
        <v>Dec</v>
      </c>
      <c r="F8020" t="s">
        <v>37</v>
      </c>
      <c r="G8020" t="s">
        <v>1457</v>
      </c>
      <c r="H8020" s="2" t="s">
        <v>22</v>
      </c>
      <c r="I8020" t="s">
        <v>457</v>
      </c>
      <c r="J8020" t="s">
        <v>183</v>
      </c>
      <c r="K8020">
        <v>30328</v>
      </c>
      <c r="L8020" t="s">
        <v>44</v>
      </c>
      <c r="M8020" t="s">
        <v>7333</v>
      </c>
      <c r="N8020" t="s">
        <v>110</v>
      </c>
      <c r="O8020" t="s">
        <v>7316</v>
      </c>
      <c r="P8020" s="4">
        <v>5.95</v>
      </c>
      <c r="Q8020" s="4">
        <v>5</v>
      </c>
      <c r="R8020" s="4">
        <f t="shared" si="502"/>
        <v>0.95000000000000018</v>
      </c>
      <c r="S8020" s="4">
        <f t="shared" si="503"/>
        <v>0.14250000000000002</v>
      </c>
    </row>
    <row r="8021" spans="1:19" ht="15.6" x14ac:dyDescent="0.3">
      <c r="A8021" t="s">
        <v>7334</v>
      </c>
      <c r="B8021" s="1">
        <v>43347</v>
      </c>
      <c r="C8021" s="1">
        <v>43353</v>
      </c>
      <c r="D8021">
        <f t="shared" si="500"/>
        <v>2018</v>
      </c>
      <c r="E8021" t="str">
        <f t="shared" si="501"/>
        <v>Sep</v>
      </c>
      <c r="F8021" t="s">
        <v>37</v>
      </c>
      <c r="G8021" t="s">
        <v>1626</v>
      </c>
      <c r="H8021" s="2" t="s">
        <v>22</v>
      </c>
      <c r="I8021" t="s">
        <v>100</v>
      </c>
      <c r="J8021" t="s">
        <v>101</v>
      </c>
      <c r="K8021">
        <v>19120</v>
      </c>
      <c r="L8021" t="s">
        <v>54</v>
      </c>
      <c r="M8021" t="s">
        <v>7333</v>
      </c>
      <c r="N8021" t="s">
        <v>110</v>
      </c>
      <c r="O8021" t="s">
        <v>7316</v>
      </c>
      <c r="P8021" s="4">
        <v>19.04</v>
      </c>
      <c r="Q8021" s="4">
        <v>18</v>
      </c>
      <c r="R8021" s="4">
        <f t="shared" si="502"/>
        <v>1.0399999999999991</v>
      </c>
      <c r="S8021" s="4">
        <f t="shared" si="503"/>
        <v>0.15599999999999986</v>
      </c>
    </row>
    <row r="8022" spans="1:19" ht="15.6" x14ac:dyDescent="0.3">
      <c r="A8022" t="s">
        <v>3658</v>
      </c>
      <c r="B8022" s="1">
        <v>43078</v>
      </c>
      <c r="C8022" s="1">
        <v>43082</v>
      </c>
      <c r="D8022">
        <f t="shared" si="500"/>
        <v>2017</v>
      </c>
      <c r="E8022" t="str">
        <f t="shared" si="501"/>
        <v>Dec</v>
      </c>
      <c r="F8022" t="s">
        <v>67</v>
      </c>
      <c r="G8022" t="s">
        <v>2925</v>
      </c>
      <c r="H8022" s="2" t="s">
        <v>22</v>
      </c>
      <c r="I8022" t="s">
        <v>23</v>
      </c>
      <c r="J8022" t="s">
        <v>24</v>
      </c>
      <c r="K8022">
        <v>60610</v>
      </c>
      <c r="L8022" t="s">
        <v>25</v>
      </c>
      <c r="M8022" t="s">
        <v>7333</v>
      </c>
      <c r="N8022" t="s">
        <v>110</v>
      </c>
      <c r="O8022" t="s">
        <v>7316</v>
      </c>
      <c r="P8022" s="4">
        <v>19.04</v>
      </c>
      <c r="Q8022" s="4">
        <v>18</v>
      </c>
      <c r="R8022" s="4">
        <f t="shared" si="502"/>
        <v>1.0399999999999991</v>
      </c>
      <c r="S8022" s="4">
        <f t="shared" si="503"/>
        <v>0.15599999999999986</v>
      </c>
    </row>
    <row r="8023" spans="1:19" ht="15.6" x14ac:dyDescent="0.3">
      <c r="A8023" t="s">
        <v>5390</v>
      </c>
      <c r="B8023" s="1">
        <v>42603</v>
      </c>
      <c r="C8023" s="1">
        <v>42607</v>
      </c>
      <c r="D8023">
        <f t="shared" si="500"/>
        <v>2016</v>
      </c>
      <c r="E8023" t="str">
        <f t="shared" si="501"/>
        <v>Aug</v>
      </c>
      <c r="F8023" t="s">
        <v>37</v>
      </c>
      <c r="G8023" t="s">
        <v>1825</v>
      </c>
      <c r="H8023" s="2" t="s">
        <v>22</v>
      </c>
      <c r="I8023" t="s">
        <v>2356</v>
      </c>
      <c r="J8023" t="s">
        <v>101</v>
      </c>
      <c r="K8023">
        <v>18103</v>
      </c>
      <c r="L8023" t="s">
        <v>54</v>
      </c>
      <c r="M8023" t="s">
        <v>7335</v>
      </c>
      <c r="N8023" t="s">
        <v>110</v>
      </c>
      <c r="O8023" t="s">
        <v>7316</v>
      </c>
      <c r="P8023" s="4">
        <v>21.728000000000002</v>
      </c>
      <c r="Q8023" s="4">
        <v>18</v>
      </c>
      <c r="R8023" s="4">
        <f t="shared" si="502"/>
        <v>3.7280000000000015</v>
      </c>
      <c r="S8023" s="4">
        <f t="shared" si="503"/>
        <v>0.55920000000000025</v>
      </c>
    </row>
    <row r="8024" spans="1:19" ht="15.6" x14ac:dyDescent="0.3">
      <c r="A8024" t="s">
        <v>4928</v>
      </c>
      <c r="B8024" s="1">
        <v>42979</v>
      </c>
      <c r="C8024" s="1">
        <v>42981</v>
      </c>
      <c r="D8024">
        <f t="shared" si="500"/>
        <v>2017</v>
      </c>
      <c r="E8024" t="str">
        <f t="shared" si="501"/>
        <v>Sep</v>
      </c>
      <c r="F8024" t="s">
        <v>20</v>
      </c>
      <c r="G8024" t="s">
        <v>1335</v>
      </c>
      <c r="H8024" s="2" t="s">
        <v>22</v>
      </c>
      <c r="I8024" t="s">
        <v>61</v>
      </c>
      <c r="J8024" t="s">
        <v>62</v>
      </c>
      <c r="K8024">
        <v>10009</v>
      </c>
      <c r="L8024" t="s">
        <v>54</v>
      </c>
      <c r="M8024" t="s">
        <v>7335</v>
      </c>
      <c r="N8024" t="s">
        <v>110</v>
      </c>
      <c r="O8024" t="s">
        <v>7316</v>
      </c>
      <c r="P8024" s="4">
        <v>6.79</v>
      </c>
      <c r="Q8024" s="4">
        <v>80</v>
      </c>
      <c r="R8024" s="4">
        <f t="shared" si="502"/>
        <v>-73.209999999999994</v>
      </c>
      <c r="S8024" s="4">
        <f t="shared" si="503"/>
        <v>-10.981499999999999</v>
      </c>
    </row>
    <row r="8025" spans="1:19" ht="15.6" x14ac:dyDescent="0.3">
      <c r="A8025" t="s">
        <v>5159</v>
      </c>
      <c r="B8025" s="1">
        <v>43435</v>
      </c>
      <c r="C8025" s="1">
        <v>43437</v>
      </c>
      <c r="D8025">
        <f t="shared" si="500"/>
        <v>2018</v>
      </c>
      <c r="E8025" t="str">
        <f t="shared" si="501"/>
        <v>Dec</v>
      </c>
      <c r="F8025" t="s">
        <v>67</v>
      </c>
      <c r="G8025" t="s">
        <v>513</v>
      </c>
      <c r="H8025" s="2" t="s">
        <v>22</v>
      </c>
      <c r="I8025" t="s">
        <v>61</v>
      </c>
      <c r="J8025" t="s">
        <v>62</v>
      </c>
      <c r="K8025">
        <v>10009</v>
      </c>
      <c r="L8025" t="s">
        <v>54</v>
      </c>
      <c r="M8025" t="s">
        <v>7335</v>
      </c>
      <c r="N8025" t="s">
        <v>110</v>
      </c>
      <c r="O8025" t="s">
        <v>7316</v>
      </c>
      <c r="P8025" s="4">
        <v>20.37</v>
      </c>
      <c r="Q8025" s="4">
        <v>18</v>
      </c>
      <c r="R8025" s="4">
        <f t="shared" si="502"/>
        <v>2.370000000000001</v>
      </c>
      <c r="S8025" s="4">
        <f t="shared" si="503"/>
        <v>0.35550000000000015</v>
      </c>
    </row>
    <row r="8026" spans="1:19" x14ac:dyDescent="0.3">
      <c r="A8026" t="s">
        <v>3729</v>
      </c>
      <c r="B8026" s="1">
        <v>42369</v>
      </c>
      <c r="C8026" s="1">
        <v>42373</v>
      </c>
      <c r="D8026">
        <f t="shared" si="500"/>
        <v>2015</v>
      </c>
      <c r="E8026" t="str">
        <f t="shared" si="501"/>
        <v>Dec</v>
      </c>
      <c r="F8026" t="s">
        <v>37</v>
      </c>
      <c r="G8026" t="s">
        <v>2925</v>
      </c>
      <c r="H8026" t="s">
        <v>51</v>
      </c>
      <c r="I8026" t="s">
        <v>139</v>
      </c>
      <c r="J8026" t="s">
        <v>192</v>
      </c>
      <c r="K8026">
        <v>65203</v>
      </c>
      <c r="L8026" t="s">
        <v>25</v>
      </c>
      <c r="M8026" t="s">
        <v>7335</v>
      </c>
      <c r="N8026" t="s">
        <v>110</v>
      </c>
      <c r="O8026" t="s">
        <v>7316</v>
      </c>
      <c r="P8026" s="4">
        <v>47.53</v>
      </c>
      <c r="Q8026" s="4">
        <v>47.53</v>
      </c>
      <c r="R8026" s="4">
        <f t="shared" si="502"/>
        <v>0</v>
      </c>
      <c r="S8026" s="4">
        <f t="shared" si="503"/>
        <v>0</v>
      </c>
    </row>
    <row r="8027" spans="1:19" ht="15.6" x14ac:dyDescent="0.3">
      <c r="A8027" t="s">
        <v>7327</v>
      </c>
      <c r="B8027" s="1">
        <v>43364</v>
      </c>
      <c r="C8027" s="1">
        <v>43366</v>
      </c>
      <c r="D8027">
        <f t="shared" si="500"/>
        <v>2018</v>
      </c>
      <c r="E8027" t="str">
        <f t="shared" si="501"/>
        <v>Sep</v>
      </c>
      <c r="F8027" t="s">
        <v>20</v>
      </c>
      <c r="G8027" t="s">
        <v>4242</v>
      </c>
      <c r="H8027" s="2" t="s">
        <v>22</v>
      </c>
      <c r="I8027" t="s">
        <v>69</v>
      </c>
      <c r="J8027" t="s">
        <v>70</v>
      </c>
      <c r="K8027">
        <v>98103</v>
      </c>
      <c r="L8027" t="s">
        <v>34</v>
      </c>
      <c r="M8027" t="s">
        <v>7336</v>
      </c>
      <c r="N8027" t="s">
        <v>110</v>
      </c>
      <c r="O8027" t="s">
        <v>7316</v>
      </c>
      <c r="P8027" s="4">
        <v>79.98</v>
      </c>
      <c r="Q8027" s="4">
        <v>79.98</v>
      </c>
      <c r="R8027" s="4">
        <f t="shared" si="502"/>
        <v>0</v>
      </c>
      <c r="S8027" s="4">
        <f t="shared" si="503"/>
        <v>0</v>
      </c>
    </row>
    <row r="8028" spans="1:19" ht="15.6" x14ac:dyDescent="0.3">
      <c r="A8028" t="s">
        <v>5370</v>
      </c>
      <c r="B8028" s="1">
        <v>43408</v>
      </c>
      <c r="C8028" s="1">
        <v>43412</v>
      </c>
      <c r="D8028">
        <f t="shared" si="500"/>
        <v>2018</v>
      </c>
      <c r="E8028" t="str">
        <f t="shared" si="501"/>
        <v>Nov</v>
      </c>
      <c r="F8028" t="s">
        <v>37</v>
      </c>
      <c r="G8028" t="s">
        <v>550</v>
      </c>
      <c r="H8028" s="2" t="s">
        <v>22</v>
      </c>
      <c r="I8028" t="s">
        <v>733</v>
      </c>
      <c r="J8028" t="s">
        <v>250</v>
      </c>
      <c r="K8028">
        <v>37421</v>
      </c>
      <c r="L8028" t="s">
        <v>44</v>
      </c>
      <c r="M8028" t="s">
        <v>7336</v>
      </c>
      <c r="N8028" t="s">
        <v>110</v>
      </c>
      <c r="O8028" t="s">
        <v>7316</v>
      </c>
      <c r="P8028" s="4">
        <v>95.975999999999999</v>
      </c>
      <c r="Q8028" s="4">
        <v>95.975999999999999</v>
      </c>
      <c r="R8028" s="4">
        <f t="shared" si="502"/>
        <v>0</v>
      </c>
      <c r="S8028" s="4">
        <f t="shared" si="503"/>
        <v>0</v>
      </c>
    </row>
    <row r="8029" spans="1:19" ht="15.6" x14ac:dyDescent="0.3">
      <c r="A8029" t="s">
        <v>4018</v>
      </c>
      <c r="B8029" s="1">
        <v>42164</v>
      </c>
      <c r="C8029" s="1">
        <v>42168</v>
      </c>
      <c r="D8029">
        <f t="shared" si="500"/>
        <v>2015</v>
      </c>
      <c r="E8029" t="str">
        <f t="shared" si="501"/>
        <v>Jun</v>
      </c>
      <c r="F8029" t="s">
        <v>67</v>
      </c>
      <c r="G8029" t="s">
        <v>4019</v>
      </c>
      <c r="H8029" s="2" t="s">
        <v>22</v>
      </c>
      <c r="I8029" t="s">
        <v>108</v>
      </c>
      <c r="J8029" t="s">
        <v>109</v>
      </c>
      <c r="K8029">
        <v>77340</v>
      </c>
      <c r="L8029" t="s">
        <v>25</v>
      </c>
      <c r="M8029" t="s">
        <v>7336</v>
      </c>
      <c r="N8029" t="s">
        <v>110</v>
      </c>
      <c r="O8029" t="s">
        <v>7316</v>
      </c>
      <c r="P8029" s="4">
        <v>63.984000000000002</v>
      </c>
      <c r="Q8029" s="4">
        <v>63.984000000000002</v>
      </c>
      <c r="R8029" s="4">
        <f t="shared" si="502"/>
        <v>0</v>
      </c>
      <c r="S8029" s="4">
        <f t="shared" si="503"/>
        <v>0</v>
      </c>
    </row>
    <row r="8030" spans="1:19" ht="15.6" x14ac:dyDescent="0.3">
      <c r="A8030" t="s">
        <v>5666</v>
      </c>
      <c r="B8030" s="1">
        <v>42688</v>
      </c>
      <c r="C8030" s="1">
        <v>42691</v>
      </c>
      <c r="D8030">
        <f t="shared" si="500"/>
        <v>2016</v>
      </c>
      <c r="E8030" t="str">
        <f t="shared" si="501"/>
        <v>Nov</v>
      </c>
      <c r="F8030" t="s">
        <v>20</v>
      </c>
      <c r="G8030" t="s">
        <v>866</v>
      </c>
      <c r="H8030" s="2" t="s">
        <v>22</v>
      </c>
      <c r="I8030" t="s">
        <v>191</v>
      </c>
      <c r="J8030" t="s">
        <v>242</v>
      </c>
      <c r="K8030">
        <v>97477</v>
      </c>
      <c r="L8030" t="s">
        <v>34</v>
      </c>
      <c r="M8030" t="s">
        <v>7337</v>
      </c>
      <c r="N8030" t="s">
        <v>110</v>
      </c>
      <c r="O8030" t="s">
        <v>7316</v>
      </c>
      <c r="P8030" s="4">
        <v>91.176000000000002</v>
      </c>
      <c r="Q8030" s="4">
        <v>91.176000000000002</v>
      </c>
      <c r="R8030" s="4">
        <f t="shared" si="502"/>
        <v>0</v>
      </c>
      <c r="S8030" s="4">
        <f t="shared" si="503"/>
        <v>0</v>
      </c>
    </row>
    <row r="8031" spans="1:19" ht="15.6" x14ac:dyDescent="0.3">
      <c r="A8031" t="s">
        <v>7338</v>
      </c>
      <c r="B8031" s="1">
        <v>43179</v>
      </c>
      <c r="C8031" s="1">
        <v>43183</v>
      </c>
      <c r="D8031">
        <f t="shared" si="500"/>
        <v>2018</v>
      </c>
      <c r="E8031" t="str">
        <f t="shared" si="501"/>
        <v>Mar</v>
      </c>
      <c r="F8031" t="s">
        <v>37</v>
      </c>
      <c r="G8031" t="s">
        <v>21</v>
      </c>
      <c r="H8031" s="2" t="s">
        <v>22</v>
      </c>
      <c r="I8031" t="s">
        <v>69</v>
      </c>
      <c r="J8031" t="s">
        <v>70</v>
      </c>
      <c r="K8031">
        <v>98115</v>
      </c>
      <c r="L8031" t="s">
        <v>34</v>
      </c>
      <c r="M8031" t="s">
        <v>7337</v>
      </c>
      <c r="N8031" t="s">
        <v>110</v>
      </c>
      <c r="O8031" t="s">
        <v>7316</v>
      </c>
      <c r="P8031" s="4">
        <v>265.93</v>
      </c>
      <c r="Q8031" s="4">
        <v>265.93</v>
      </c>
      <c r="R8031" s="4">
        <f t="shared" si="502"/>
        <v>0</v>
      </c>
      <c r="S8031" s="4">
        <f t="shared" si="503"/>
        <v>0</v>
      </c>
    </row>
    <row r="8032" spans="1:19" x14ac:dyDescent="0.3">
      <c r="A8032" t="s">
        <v>4045</v>
      </c>
      <c r="B8032" s="1">
        <v>43450</v>
      </c>
      <c r="C8032" s="1">
        <v>43454</v>
      </c>
      <c r="D8032">
        <f t="shared" si="500"/>
        <v>2018</v>
      </c>
      <c r="E8032" t="str">
        <f t="shared" si="501"/>
        <v>Dec</v>
      </c>
      <c r="F8032" t="s">
        <v>67</v>
      </c>
      <c r="G8032" t="s">
        <v>824</v>
      </c>
      <c r="H8032" t="s">
        <v>51</v>
      </c>
      <c r="I8032" t="s">
        <v>1292</v>
      </c>
      <c r="J8032" t="s">
        <v>33</v>
      </c>
      <c r="K8032">
        <v>94086</v>
      </c>
      <c r="L8032" t="s">
        <v>34</v>
      </c>
      <c r="M8032" t="s">
        <v>7337</v>
      </c>
      <c r="N8032" t="s">
        <v>110</v>
      </c>
      <c r="O8032" t="s">
        <v>7316</v>
      </c>
      <c r="P8032" s="4">
        <v>189.95</v>
      </c>
      <c r="Q8032" s="4">
        <f>P8032-17</f>
        <v>172.95</v>
      </c>
      <c r="R8032" s="4">
        <f t="shared" si="502"/>
        <v>17</v>
      </c>
      <c r="S8032" s="4">
        <f t="shared" si="503"/>
        <v>2.5499999999999998</v>
      </c>
    </row>
    <row r="8033" spans="1:19" ht="15.6" x14ac:dyDescent="0.3">
      <c r="A8033" t="s">
        <v>7339</v>
      </c>
      <c r="B8033" s="1">
        <v>42520</v>
      </c>
      <c r="C8033" s="1">
        <v>42524</v>
      </c>
      <c r="D8033">
        <f t="shared" si="500"/>
        <v>2016</v>
      </c>
      <c r="E8033" t="str">
        <f t="shared" si="501"/>
        <v>May</v>
      </c>
      <c r="F8033" t="s">
        <v>37</v>
      </c>
      <c r="G8033" t="s">
        <v>6190</v>
      </c>
      <c r="H8033" s="2" t="s">
        <v>22</v>
      </c>
      <c r="I8033" t="s">
        <v>191</v>
      </c>
      <c r="J8033" t="s">
        <v>158</v>
      </c>
      <c r="K8033">
        <v>22153</v>
      </c>
      <c r="L8033" t="s">
        <v>44</v>
      </c>
      <c r="M8033" t="s">
        <v>7337</v>
      </c>
      <c r="N8033" t="s">
        <v>110</v>
      </c>
      <c r="O8033" t="s">
        <v>7316</v>
      </c>
      <c r="P8033" s="4">
        <v>151.96</v>
      </c>
      <c r="Q8033" s="4">
        <v>151.96</v>
      </c>
      <c r="R8033" s="4">
        <f t="shared" si="502"/>
        <v>0</v>
      </c>
      <c r="S8033" s="4">
        <f t="shared" si="503"/>
        <v>0</v>
      </c>
    </row>
    <row r="8034" spans="1:19" x14ac:dyDescent="0.3">
      <c r="A8034" t="s">
        <v>4204</v>
      </c>
      <c r="B8034" s="1">
        <v>42932</v>
      </c>
      <c r="C8034" s="1">
        <v>42936</v>
      </c>
      <c r="D8034">
        <f t="shared" si="500"/>
        <v>2017</v>
      </c>
      <c r="E8034" t="str">
        <f t="shared" si="501"/>
        <v>Jul</v>
      </c>
      <c r="F8034" t="s">
        <v>67</v>
      </c>
      <c r="G8034" t="s">
        <v>1136</v>
      </c>
      <c r="H8034" t="s">
        <v>51</v>
      </c>
      <c r="I8034" t="s">
        <v>139</v>
      </c>
      <c r="J8034" t="s">
        <v>698</v>
      </c>
      <c r="K8034">
        <v>29203</v>
      </c>
      <c r="L8034" t="s">
        <v>44</v>
      </c>
      <c r="M8034" t="s">
        <v>7337</v>
      </c>
      <c r="N8034" t="s">
        <v>110</v>
      </c>
      <c r="O8034" t="s">
        <v>7316</v>
      </c>
      <c r="P8034" s="4">
        <v>75.98</v>
      </c>
      <c r="Q8034" s="4">
        <v>75.98</v>
      </c>
      <c r="R8034" s="4">
        <f t="shared" si="502"/>
        <v>0</v>
      </c>
      <c r="S8034" s="4">
        <f t="shared" si="503"/>
        <v>0</v>
      </c>
    </row>
    <row r="8035" spans="1:19" x14ac:dyDescent="0.3">
      <c r="A8035" t="s">
        <v>2362</v>
      </c>
      <c r="B8035" s="1">
        <v>42369</v>
      </c>
      <c r="C8035" s="1">
        <v>42372</v>
      </c>
      <c r="D8035">
        <f t="shared" si="500"/>
        <v>2015</v>
      </c>
      <c r="E8035" t="str">
        <f t="shared" si="501"/>
        <v>Dec</v>
      </c>
      <c r="F8035" t="s">
        <v>20</v>
      </c>
      <c r="G8035" t="s">
        <v>2363</v>
      </c>
      <c r="H8035" t="s">
        <v>22</v>
      </c>
      <c r="I8035" t="s">
        <v>321</v>
      </c>
      <c r="J8035" t="s">
        <v>314</v>
      </c>
      <c r="K8035">
        <v>2038</v>
      </c>
      <c r="L8035" t="s">
        <v>54</v>
      </c>
      <c r="M8035" t="s">
        <v>7337</v>
      </c>
      <c r="N8035" t="s">
        <v>110</v>
      </c>
      <c r="O8035" t="s">
        <v>7316</v>
      </c>
      <c r="P8035" s="4">
        <v>113.97</v>
      </c>
      <c r="Q8035" s="4">
        <v>113.97</v>
      </c>
      <c r="R8035" s="4">
        <f t="shared" si="502"/>
        <v>0</v>
      </c>
      <c r="S8035" s="4">
        <f t="shared" si="503"/>
        <v>0</v>
      </c>
    </row>
    <row r="8036" spans="1:19" ht="15.6" x14ac:dyDescent="0.3">
      <c r="A8036" t="s">
        <v>6947</v>
      </c>
      <c r="B8036" s="1">
        <v>42446</v>
      </c>
      <c r="C8036" s="1">
        <v>42451</v>
      </c>
      <c r="D8036">
        <f t="shared" si="500"/>
        <v>2016</v>
      </c>
      <c r="E8036" t="str">
        <f t="shared" si="501"/>
        <v>Mar</v>
      </c>
      <c r="F8036" t="s">
        <v>67</v>
      </c>
      <c r="G8036" t="s">
        <v>934</v>
      </c>
      <c r="H8036" s="2" t="s">
        <v>22</v>
      </c>
      <c r="I8036" t="s">
        <v>61</v>
      </c>
      <c r="J8036" t="s">
        <v>62</v>
      </c>
      <c r="K8036">
        <v>10009</v>
      </c>
      <c r="L8036" t="s">
        <v>54</v>
      </c>
      <c r="M8036" t="s">
        <v>7340</v>
      </c>
      <c r="N8036" t="s">
        <v>110</v>
      </c>
      <c r="O8036" t="s">
        <v>7316</v>
      </c>
      <c r="P8036" s="4">
        <v>15.02</v>
      </c>
      <c r="Q8036" s="4">
        <v>18</v>
      </c>
      <c r="R8036" s="4">
        <f t="shared" si="502"/>
        <v>-2.9800000000000004</v>
      </c>
      <c r="S8036" s="4">
        <f t="shared" si="503"/>
        <v>-0.44700000000000006</v>
      </c>
    </row>
    <row r="8037" spans="1:19" ht="15.6" x14ac:dyDescent="0.3">
      <c r="A8037" t="s">
        <v>7341</v>
      </c>
      <c r="B8037" s="1">
        <v>43238</v>
      </c>
      <c r="C8037" s="1">
        <v>43242</v>
      </c>
      <c r="D8037">
        <f t="shared" si="500"/>
        <v>2018</v>
      </c>
      <c r="E8037" t="str">
        <f t="shared" si="501"/>
        <v>May</v>
      </c>
      <c r="F8037" t="s">
        <v>37</v>
      </c>
      <c r="G8037" t="s">
        <v>1356</v>
      </c>
      <c r="H8037" s="2" t="s">
        <v>22</v>
      </c>
      <c r="I8037" t="s">
        <v>100</v>
      </c>
      <c r="J8037" t="s">
        <v>101</v>
      </c>
      <c r="K8037">
        <v>19140</v>
      </c>
      <c r="L8037" t="s">
        <v>54</v>
      </c>
      <c r="M8037" t="s">
        <v>7340</v>
      </c>
      <c r="N8037" t="s">
        <v>110</v>
      </c>
      <c r="O8037" t="s">
        <v>7316</v>
      </c>
      <c r="P8037" s="4">
        <v>36.048000000000002</v>
      </c>
      <c r="Q8037" s="4">
        <v>36.048000000000002</v>
      </c>
      <c r="R8037" s="4">
        <f t="shared" si="502"/>
        <v>0</v>
      </c>
      <c r="S8037" s="4">
        <f t="shared" si="503"/>
        <v>0</v>
      </c>
    </row>
    <row r="8038" spans="1:19" x14ac:dyDescent="0.3">
      <c r="A8038" t="s">
        <v>4235</v>
      </c>
      <c r="B8038" s="1">
        <v>43061</v>
      </c>
      <c r="C8038" s="1">
        <v>43066</v>
      </c>
      <c r="D8038">
        <f t="shared" si="500"/>
        <v>2017</v>
      </c>
      <c r="E8038" t="str">
        <f t="shared" si="501"/>
        <v>Nov</v>
      </c>
      <c r="F8038" t="s">
        <v>37</v>
      </c>
      <c r="G8038" t="s">
        <v>2404</v>
      </c>
      <c r="H8038" t="s">
        <v>51</v>
      </c>
      <c r="I8038" t="s">
        <v>113</v>
      </c>
      <c r="J8038" t="s">
        <v>109</v>
      </c>
      <c r="K8038">
        <v>77095</v>
      </c>
      <c r="L8038" t="s">
        <v>25</v>
      </c>
      <c r="M8038" t="s">
        <v>7340</v>
      </c>
      <c r="N8038" t="s">
        <v>110</v>
      </c>
      <c r="O8038" t="s">
        <v>7316</v>
      </c>
      <c r="P8038" s="4">
        <v>24.032</v>
      </c>
      <c r="Q8038" s="4">
        <v>24.032</v>
      </c>
      <c r="R8038" s="4">
        <f t="shared" si="502"/>
        <v>0</v>
      </c>
      <c r="S8038" s="4">
        <f t="shared" si="503"/>
        <v>0</v>
      </c>
    </row>
    <row r="8039" spans="1:19" ht="15.6" x14ac:dyDescent="0.3">
      <c r="A8039" t="s">
        <v>5356</v>
      </c>
      <c r="B8039" s="1">
        <v>43324</v>
      </c>
      <c r="C8039" s="1">
        <v>43331</v>
      </c>
      <c r="D8039">
        <f t="shared" si="500"/>
        <v>2018</v>
      </c>
      <c r="E8039" t="str">
        <f t="shared" si="501"/>
        <v>Aug</v>
      </c>
      <c r="F8039" t="s">
        <v>37</v>
      </c>
      <c r="G8039" t="s">
        <v>375</v>
      </c>
      <c r="H8039" s="2" t="s">
        <v>22</v>
      </c>
      <c r="I8039" t="s">
        <v>69</v>
      </c>
      <c r="J8039" t="s">
        <v>70</v>
      </c>
      <c r="K8039">
        <v>98103</v>
      </c>
      <c r="L8039" t="s">
        <v>34</v>
      </c>
      <c r="M8039" t="s">
        <v>7342</v>
      </c>
      <c r="N8039" t="s">
        <v>110</v>
      </c>
      <c r="O8039" t="s">
        <v>7316</v>
      </c>
      <c r="P8039" s="4">
        <v>174.95</v>
      </c>
      <c r="Q8039" s="4">
        <f>P8039-17</f>
        <v>157.94999999999999</v>
      </c>
      <c r="R8039" s="4">
        <f t="shared" si="502"/>
        <v>17</v>
      </c>
      <c r="S8039" s="4">
        <f t="shared" si="503"/>
        <v>2.5499999999999998</v>
      </c>
    </row>
    <row r="8040" spans="1:19" ht="15.6" x14ac:dyDescent="0.3">
      <c r="A8040" t="s">
        <v>7343</v>
      </c>
      <c r="B8040" s="1">
        <v>42701</v>
      </c>
      <c r="C8040" s="1">
        <v>42703</v>
      </c>
      <c r="D8040">
        <f t="shared" si="500"/>
        <v>2016</v>
      </c>
      <c r="E8040" t="str">
        <f t="shared" si="501"/>
        <v>Nov</v>
      </c>
      <c r="F8040" t="s">
        <v>20</v>
      </c>
      <c r="G8040" t="s">
        <v>505</v>
      </c>
      <c r="H8040" s="2" t="s">
        <v>22</v>
      </c>
      <c r="I8040" t="s">
        <v>466</v>
      </c>
      <c r="J8040" t="s">
        <v>53</v>
      </c>
      <c r="K8040">
        <v>19711</v>
      </c>
      <c r="L8040" t="s">
        <v>54</v>
      </c>
      <c r="M8040" t="s">
        <v>7342</v>
      </c>
      <c r="N8040" t="s">
        <v>110</v>
      </c>
      <c r="O8040" t="s">
        <v>7316</v>
      </c>
      <c r="P8040" s="4">
        <v>104.97</v>
      </c>
      <c r="Q8040" s="4">
        <v>104.97</v>
      </c>
      <c r="R8040" s="4">
        <f t="shared" si="502"/>
        <v>0</v>
      </c>
      <c r="S8040" s="4">
        <f t="shared" si="503"/>
        <v>0</v>
      </c>
    </row>
    <row r="8041" spans="1:19" x14ac:dyDescent="0.3">
      <c r="A8041" t="s">
        <v>2696</v>
      </c>
      <c r="B8041" s="1">
        <v>42912</v>
      </c>
      <c r="C8041" s="1">
        <v>42918</v>
      </c>
      <c r="D8041">
        <f t="shared" si="500"/>
        <v>2017</v>
      </c>
      <c r="E8041" t="str">
        <f t="shared" si="501"/>
        <v>Jun</v>
      </c>
      <c r="F8041" t="s">
        <v>37</v>
      </c>
      <c r="G8041" t="s">
        <v>849</v>
      </c>
      <c r="H8041" t="s">
        <v>51</v>
      </c>
      <c r="I8041" t="s">
        <v>61</v>
      </c>
      <c r="J8041" t="s">
        <v>62</v>
      </c>
      <c r="K8041">
        <v>10035</v>
      </c>
      <c r="L8041" t="s">
        <v>54</v>
      </c>
      <c r="M8041" t="s">
        <v>7342</v>
      </c>
      <c r="N8041" t="s">
        <v>110</v>
      </c>
      <c r="O8041" t="s">
        <v>7316</v>
      </c>
      <c r="P8041" s="4">
        <v>139.96</v>
      </c>
      <c r="Q8041" s="4">
        <v>139.96</v>
      </c>
      <c r="R8041" s="4">
        <f t="shared" si="502"/>
        <v>0</v>
      </c>
      <c r="S8041" s="4">
        <f t="shared" si="503"/>
        <v>0</v>
      </c>
    </row>
    <row r="8042" spans="1:19" x14ac:dyDescent="0.3">
      <c r="A8042" t="s">
        <v>7344</v>
      </c>
      <c r="B8042" s="1">
        <v>42744</v>
      </c>
      <c r="C8042" s="1">
        <v>42750</v>
      </c>
      <c r="D8042">
        <f t="shared" si="500"/>
        <v>2017</v>
      </c>
      <c r="E8042" t="str">
        <f t="shared" si="501"/>
        <v>Jan</v>
      </c>
      <c r="F8042" t="s">
        <v>37</v>
      </c>
      <c r="G8042" t="s">
        <v>947</v>
      </c>
      <c r="H8042" t="s">
        <v>51</v>
      </c>
      <c r="I8042" t="s">
        <v>475</v>
      </c>
      <c r="J8042" t="s">
        <v>33</v>
      </c>
      <c r="K8042">
        <v>93727</v>
      </c>
      <c r="L8042" t="s">
        <v>34</v>
      </c>
      <c r="M8042" t="s">
        <v>7345</v>
      </c>
      <c r="N8042" t="s">
        <v>128</v>
      </c>
      <c r="O8042" t="s">
        <v>7316</v>
      </c>
      <c r="P8042" s="4">
        <v>349.95</v>
      </c>
      <c r="Q8042" s="4">
        <v>349.95</v>
      </c>
      <c r="R8042" s="4">
        <f t="shared" si="502"/>
        <v>0</v>
      </c>
      <c r="S8042" s="4">
        <f t="shared" si="503"/>
        <v>0</v>
      </c>
    </row>
    <row r="8043" spans="1:19" ht="15.6" x14ac:dyDescent="0.3">
      <c r="A8043" t="s">
        <v>940</v>
      </c>
      <c r="B8043" s="1">
        <v>43063</v>
      </c>
      <c r="C8043" s="1">
        <v>43069</v>
      </c>
      <c r="D8043">
        <f t="shared" si="500"/>
        <v>2017</v>
      </c>
      <c r="E8043" t="str">
        <f t="shared" si="501"/>
        <v>Nov</v>
      </c>
      <c r="F8043" t="s">
        <v>37</v>
      </c>
      <c r="G8043" t="s">
        <v>363</v>
      </c>
      <c r="H8043" s="2" t="s">
        <v>22</v>
      </c>
      <c r="I8043" t="s">
        <v>47</v>
      </c>
      <c r="J8043" t="s">
        <v>33</v>
      </c>
      <c r="K8043">
        <v>90036</v>
      </c>
      <c r="L8043" t="s">
        <v>34</v>
      </c>
      <c r="M8043" t="s">
        <v>7345</v>
      </c>
      <c r="N8043" t="s">
        <v>110</v>
      </c>
      <c r="O8043" t="s">
        <v>7316</v>
      </c>
      <c r="P8043" s="4">
        <v>559.91999999999996</v>
      </c>
      <c r="Q8043" s="4">
        <v>559.91999999999996</v>
      </c>
      <c r="R8043" s="4">
        <f t="shared" si="502"/>
        <v>0</v>
      </c>
      <c r="S8043" s="4">
        <f t="shared" si="503"/>
        <v>0</v>
      </c>
    </row>
    <row r="8044" spans="1:19" x14ac:dyDescent="0.3">
      <c r="A8044" t="s">
        <v>3870</v>
      </c>
      <c r="B8044" s="1">
        <v>43007</v>
      </c>
      <c r="C8044" s="1">
        <v>43011</v>
      </c>
      <c r="D8044">
        <f t="shared" si="500"/>
        <v>2017</v>
      </c>
      <c r="E8044" t="str">
        <f t="shared" si="501"/>
        <v>Sep</v>
      </c>
      <c r="F8044" t="s">
        <v>37</v>
      </c>
      <c r="G8044" t="s">
        <v>459</v>
      </c>
      <c r="H8044" t="s">
        <v>51</v>
      </c>
      <c r="I8044" t="s">
        <v>1631</v>
      </c>
      <c r="J8044" t="s">
        <v>754</v>
      </c>
      <c r="K8044">
        <v>36608</v>
      </c>
      <c r="L8044" t="s">
        <v>44</v>
      </c>
      <c r="M8044" t="s">
        <v>7345</v>
      </c>
      <c r="N8044" t="s">
        <v>128</v>
      </c>
      <c r="O8044" t="s">
        <v>7316</v>
      </c>
      <c r="P8044" s="4">
        <v>209.97</v>
      </c>
      <c r="Q8044" s="4">
        <v>209.97</v>
      </c>
      <c r="R8044" s="4">
        <f t="shared" si="502"/>
        <v>0</v>
      </c>
      <c r="S8044" s="4">
        <f t="shared" si="503"/>
        <v>0</v>
      </c>
    </row>
    <row r="8045" spans="1:19" x14ac:dyDescent="0.3">
      <c r="A8045" t="s">
        <v>7346</v>
      </c>
      <c r="B8045" s="1">
        <v>42961</v>
      </c>
      <c r="C8045" s="1">
        <v>42965</v>
      </c>
      <c r="D8045">
        <f t="shared" si="500"/>
        <v>2017</v>
      </c>
      <c r="E8045" t="str">
        <f t="shared" si="501"/>
        <v>Aug</v>
      </c>
      <c r="F8045" t="s">
        <v>37</v>
      </c>
      <c r="G8045" t="s">
        <v>1998</v>
      </c>
      <c r="H8045" t="s">
        <v>51</v>
      </c>
      <c r="I8045" t="s">
        <v>1839</v>
      </c>
      <c r="J8045" t="s">
        <v>233</v>
      </c>
      <c r="K8045">
        <v>44312</v>
      </c>
      <c r="L8045" t="s">
        <v>54</v>
      </c>
      <c r="M8045" t="s">
        <v>7345</v>
      </c>
      <c r="N8045" t="s">
        <v>128</v>
      </c>
      <c r="O8045" t="s">
        <v>7316</v>
      </c>
      <c r="P8045" s="4">
        <v>279.95999999999998</v>
      </c>
      <c r="Q8045" s="4">
        <v>279.95999999999998</v>
      </c>
      <c r="R8045" s="4">
        <f t="shared" si="502"/>
        <v>0</v>
      </c>
      <c r="S8045" s="4">
        <f t="shared" si="503"/>
        <v>0</v>
      </c>
    </row>
    <row r="8046" spans="1:19" ht="15.6" x14ac:dyDescent="0.3">
      <c r="A8046" t="s">
        <v>6309</v>
      </c>
      <c r="B8046" s="1">
        <v>42329</v>
      </c>
      <c r="C8046" s="1">
        <v>42334</v>
      </c>
      <c r="D8046">
        <f t="shared" si="500"/>
        <v>2015</v>
      </c>
      <c r="E8046" t="str">
        <f t="shared" si="501"/>
        <v>Nov</v>
      </c>
      <c r="F8046" t="s">
        <v>37</v>
      </c>
      <c r="G8046" t="s">
        <v>2557</v>
      </c>
      <c r="H8046" s="2" t="s">
        <v>22</v>
      </c>
      <c r="I8046" t="s">
        <v>32</v>
      </c>
      <c r="J8046" t="s">
        <v>33</v>
      </c>
      <c r="K8046">
        <v>94110</v>
      </c>
      <c r="L8046" t="s">
        <v>34</v>
      </c>
      <c r="M8046" t="s">
        <v>7347</v>
      </c>
      <c r="N8046" t="s">
        <v>110</v>
      </c>
      <c r="O8046" t="s">
        <v>7316</v>
      </c>
      <c r="P8046" s="4">
        <v>94.99</v>
      </c>
      <c r="Q8046" s="4">
        <v>94.99</v>
      </c>
      <c r="R8046" s="4">
        <f t="shared" si="502"/>
        <v>0</v>
      </c>
      <c r="S8046" s="4">
        <f t="shared" si="503"/>
        <v>0</v>
      </c>
    </row>
    <row r="8047" spans="1:19" ht="15.6" x14ac:dyDescent="0.3">
      <c r="A8047" t="s">
        <v>4939</v>
      </c>
      <c r="B8047" s="1">
        <v>43346</v>
      </c>
      <c r="C8047" s="1">
        <v>43351</v>
      </c>
      <c r="D8047">
        <f t="shared" si="500"/>
        <v>2018</v>
      </c>
      <c r="E8047" t="str">
        <f t="shared" si="501"/>
        <v>Sep</v>
      </c>
      <c r="F8047" t="s">
        <v>37</v>
      </c>
      <c r="G8047" t="s">
        <v>197</v>
      </c>
      <c r="H8047" s="2" t="s">
        <v>22</v>
      </c>
      <c r="I8047" t="s">
        <v>4940</v>
      </c>
      <c r="J8047" t="s">
        <v>33</v>
      </c>
      <c r="K8047">
        <v>91941</v>
      </c>
      <c r="L8047" t="s">
        <v>34</v>
      </c>
      <c r="M8047" t="s">
        <v>7347</v>
      </c>
      <c r="N8047" t="s">
        <v>110</v>
      </c>
      <c r="O8047" t="s">
        <v>7316</v>
      </c>
      <c r="P8047" s="4">
        <v>284.97000000000003</v>
      </c>
      <c r="Q8047" s="4">
        <v>284.97000000000003</v>
      </c>
      <c r="R8047" s="4">
        <f t="shared" si="502"/>
        <v>0</v>
      </c>
      <c r="S8047" s="4">
        <f t="shared" si="503"/>
        <v>0</v>
      </c>
    </row>
    <row r="8048" spans="1:19" x14ac:dyDescent="0.3">
      <c r="A8048" t="s">
        <v>7348</v>
      </c>
      <c r="B8048" s="1">
        <v>43456</v>
      </c>
      <c r="C8048" s="1">
        <v>43458</v>
      </c>
      <c r="D8048">
        <f t="shared" si="500"/>
        <v>2018</v>
      </c>
      <c r="E8048" t="str">
        <f t="shared" si="501"/>
        <v>Dec</v>
      </c>
      <c r="F8048" t="s">
        <v>20</v>
      </c>
      <c r="G8048" t="s">
        <v>2048</v>
      </c>
      <c r="H8048" t="s">
        <v>105</v>
      </c>
      <c r="I8048" t="s">
        <v>47</v>
      </c>
      <c r="J8048" t="s">
        <v>33</v>
      </c>
      <c r="K8048">
        <v>90008</v>
      </c>
      <c r="L8048" t="s">
        <v>34</v>
      </c>
      <c r="M8048" t="s">
        <v>7347</v>
      </c>
      <c r="N8048" t="s">
        <v>110</v>
      </c>
      <c r="O8048" t="s">
        <v>7316</v>
      </c>
      <c r="P8048" s="4">
        <v>474.95</v>
      </c>
      <c r="Q8048" s="4">
        <v>474.95</v>
      </c>
      <c r="R8048" s="4">
        <f t="shared" si="502"/>
        <v>0</v>
      </c>
      <c r="S8048" s="4">
        <f t="shared" si="503"/>
        <v>0</v>
      </c>
    </row>
    <row r="8049" spans="1:19" x14ac:dyDescent="0.3">
      <c r="A8049" t="s">
        <v>1541</v>
      </c>
      <c r="B8049" s="1">
        <v>42807</v>
      </c>
      <c r="C8049" s="1">
        <v>42809</v>
      </c>
      <c r="D8049">
        <f t="shared" si="500"/>
        <v>2017</v>
      </c>
      <c r="E8049" t="str">
        <f t="shared" si="501"/>
        <v>Mar</v>
      </c>
      <c r="F8049" t="s">
        <v>67</v>
      </c>
      <c r="G8049" t="s">
        <v>1542</v>
      </c>
      <c r="H8049" t="s">
        <v>51</v>
      </c>
      <c r="I8049" t="s">
        <v>100</v>
      </c>
      <c r="J8049" t="s">
        <v>101</v>
      </c>
      <c r="K8049">
        <v>19134</v>
      </c>
      <c r="L8049" t="s">
        <v>54</v>
      </c>
      <c r="M8049" t="s">
        <v>7347</v>
      </c>
      <c r="N8049" t="s">
        <v>128</v>
      </c>
      <c r="O8049" t="s">
        <v>7316</v>
      </c>
      <c r="P8049" s="4">
        <v>379.96</v>
      </c>
      <c r="Q8049" s="4">
        <f>P8049-75</f>
        <v>304.95999999999998</v>
      </c>
      <c r="R8049" s="4">
        <f t="shared" si="502"/>
        <v>75</v>
      </c>
      <c r="S8049" s="4">
        <f t="shared" si="503"/>
        <v>11.25</v>
      </c>
    </row>
    <row r="8050" spans="1:19" ht="15.6" x14ac:dyDescent="0.3">
      <c r="A8050" t="s">
        <v>1180</v>
      </c>
      <c r="B8050" s="1">
        <v>42112</v>
      </c>
      <c r="C8050" s="1">
        <v>42116</v>
      </c>
      <c r="D8050">
        <f t="shared" si="500"/>
        <v>2015</v>
      </c>
      <c r="E8050" t="str">
        <f t="shared" si="501"/>
        <v>Apr</v>
      </c>
      <c r="F8050" t="s">
        <v>37</v>
      </c>
      <c r="G8050" t="s">
        <v>1181</v>
      </c>
      <c r="H8050" s="2" t="s">
        <v>22</v>
      </c>
      <c r="I8050" t="s">
        <v>113</v>
      </c>
      <c r="J8050" t="s">
        <v>109</v>
      </c>
      <c r="K8050">
        <v>77095</v>
      </c>
      <c r="L8050" t="s">
        <v>25</v>
      </c>
      <c r="M8050" t="s">
        <v>7347</v>
      </c>
      <c r="N8050" t="s">
        <v>110</v>
      </c>
      <c r="O8050" t="s">
        <v>7316</v>
      </c>
      <c r="P8050" s="4">
        <v>227.976</v>
      </c>
      <c r="Q8050" s="4">
        <v>227.976</v>
      </c>
      <c r="R8050" s="4">
        <f t="shared" si="502"/>
        <v>0</v>
      </c>
      <c r="S8050" s="4">
        <f t="shared" si="503"/>
        <v>0</v>
      </c>
    </row>
    <row r="8051" spans="1:19" ht="15.6" x14ac:dyDescent="0.3">
      <c r="A8051" t="s">
        <v>2467</v>
      </c>
      <c r="B8051" s="1">
        <v>43448</v>
      </c>
      <c r="C8051" s="1">
        <v>43454</v>
      </c>
      <c r="D8051">
        <f t="shared" si="500"/>
        <v>2018</v>
      </c>
      <c r="E8051" t="str">
        <f t="shared" si="501"/>
        <v>Dec</v>
      </c>
      <c r="F8051" t="s">
        <v>37</v>
      </c>
      <c r="G8051" t="s">
        <v>2363</v>
      </c>
      <c r="H8051" s="2" t="s">
        <v>22</v>
      </c>
      <c r="I8051" t="s">
        <v>23</v>
      </c>
      <c r="J8051" t="s">
        <v>24</v>
      </c>
      <c r="K8051">
        <v>60653</v>
      </c>
      <c r="L8051" t="s">
        <v>25</v>
      </c>
      <c r="M8051" t="s">
        <v>7347</v>
      </c>
      <c r="N8051" t="s">
        <v>110</v>
      </c>
      <c r="O8051" t="s">
        <v>7316</v>
      </c>
      <c r="P8051" s="4">
        <v>227.976</v>
      </c>
      <c r="Q8051" s="4">
        <v>227.976</v>
      </c>
      <c r="R8051" s="4">
        <f t="shared" si="502"/>
        <v>0</v>
      </c>
      <c r="S8051" s="4">
        <f t="shared" si="503"/>
        <v>0</v>
      </c>
    </row>
    <row r="8052" spans="1:19" ht="15.6" x14ac:dyDescent="0.3">
      <c r="A8052" t="s">
        <v>3909</v>
      </c>
      <c r="B8052" s="1">
        <v>42381</v>
      </c>
      <c r="C8052" s="1">
        <v>42386</v>
      </c>
      <c r="D8052">
        <f t="shared" si="500"/>
        <v>2016</v>
      </c>
      <c r="E8052" t="str">
        <f t="shared" si="501"/>
        <v>Jan</v>
      </c>
      <c r="F8052" t="s">
        <v>37</v>
      </c>
      <c r="G8052" t="s">
        <v>3075</v>
      </c>
      <c r="H8052" s="2" t="s">
        <v>22</v>
      </c>
      <c r="I8052" t="s">
        <v>2346</v>
      </c>
      <c r="J8052" t="s">
        <v>233</v>
      </c>
      <c r="K8052">
        <v>43615</v>
      </c>
      <c r="L8052" t="s">
        <v>54</v>
      </c>
      <c r="M8052" t="s">
        <v>7349</v>
      </c>
      <c r="N8052" t="s">
        <v>110</v>
      </c>
      <c r="O8052" t="s">
        <v>7316</v>
      </c>
      <c r="P8052" s="4">
        <v>10.384</v>
      </c>
      <c r="Q8052" s="4">
        <v>10.384</v>
      </c>
      <c r="R8052" s="4">
        <f t="shared" si="502"/>
        <v>0</v>
      </c>
      <c r="S8052" s="4">
        <f t="shared" si="503"/>
        <v>0</v>
      </c>
    </row>
    <row r="8053" spans="1:19" ht="15.6" x14ac:dyDescent="0.3">
      <c r="A8053" t="s">
        <v>7350</v>
      </c>
      <c r="B8053" s="1">
        <v>42934</v>
      </c>
      <c r="C8053" s="1">
        <v>42939</v>
      </c>
      <c r="D8053">
        <f t="shared" si="500"/>
        <v>2017</v>
      </c>
      <c r="E8053" t="str">
        <f t="shared" si="501"/>
        <v>Jul</v>
      </c>
      <c r="F8053" t="s">
        <v>67</v>
      </c>
      <c r="G8053" t="s">
        <v>1784</v>
      </c>
      <c r="H8053" s="2" t="s">
        <v>22</v>
      </c>
      <c r="I8053" t="s">
        <v>116</v>
      </c>
      <c r="J8053" t="s">
        <v>109</v>
      </c>
      <c r="K8053">
        <v>75217</v>
      </c>
      <c r="L8053" t="s">
        <v>25</v>
      </c>
      <c r="M8053" t="s">
        <v>7349</v>
      </c>
      <c r="N8053" t="s">
        <v>110</v>
      </c>
      <c r="O8053" t="s">
        <v>7316</v>
      </c>
      <c r="P8053" s="4">
        <v>15.576000000000001</v>
      </c>
      <c r="Q8053" s="4">
        <v>18</v>
      </c>
      <c r="R8053" s="4">
        <f t="shared" si="502"/>
        <v>-2.4239999999999995</v>
      </c>
      <c r="S8053" s="4">
        <f t="shared" si="503"/>
        <v>-0.36359999999999992</v>
      </c>
    </row>
    <row r="8054" spans="1:19" ht="15.6" x14ac:dyDescent="0.3">
      <c r="A8054" t="s">
        <v>2829</v>
      </c>
      <c r="B8054" s="1">
        <v>43211</v>
      </c>
      <c r="C8054" s="1">
        <v>43214</v>
      </c>
      <c r="D8054">
        <f t="shared" si="500"/>
        <v>2018</v>
      </c>
      <c r="E8054" t="str">
        <f t="shared" si="501"/>
        <v>Apr</v>
      </c>
      <c r="F8054" t="s">
        <v>20</v>
      </c>
      <c r="G8054" t="s">
        <v>99</v>
      </c>
      <c r="H8054" s="2" t="s">
        <v>22</v>
      </c>
      <c r="I8054" t="s">
        <v>69</v>
      </c>
      <c r="J8054" t="s">
        <v>70</v>
      </c>
      <c r="K8054">
        <v>98103</v>
      </c>
      <c r="L8054" t="s">
        <v>34</v>
      </c>
      <c r="M8054" t="s">
        <v>7351</v>
      </c>
      <c r="N8054" t="s">
        <v>110</v>
      </c>
      <c r="O8054" t="s">
        <v>7316</v>
      </c>
      <c r="P8054" s="4">
        <v>11.54</v>
      </c>
      <c r="Q8054" s="4">
        <v>11.54</v>
      </c>
      <c r="R8054" s="4">
        <f t="shared" si="502"/>
        <v>0</v>
      </c>
      <c r="S8054" s="4">
        <f t="shared" si="503"/>
        <v>0</v>
      </c>
    </row>
    <row r="8055" spans="1:19" ht="15.6" x14ac:dyDescent="0.3">
      <c r="A8055" t="s">
        <v>4906</v>
      </c>
      <c r="B8055" s="1">
        <v>42900</v>
      </c>
      <c r="C8055" s="1">
        <v>42903</v>
      </c>
      <c r="D8055">
        <f t="shared" si="500"/>
        <v>2017</v>
      </c>
      <c r="E8055" t="str">
        <f t="shared" si="501"/>
        <v>Jun</v>
      </c>
      <c r="F8055" t="s">
        <v>20</v>
      </c>
      <c r="G8055" t="s">
        <v>3481</v>
      </c>
      <c r="H8055" s="2" t="s">
        <v>22</v>
      </c>
      <c r="I8055" t="s">
        <v>4907</v>
      </c>
      <c r="J8055" t="s">
        <v>79</v>
      </c>
      <c r="K8055">
        <v>33433</v>
      </c>
      <c r="L8055" t="s">
        <v>44</v>
      </c>
      <c r="M8055" t="s">
        <v>7351</v>
      </c>
      <c r="N8055" t="s">
        <v>110</v>
      </c>
      <c r="O8055" t="s">
        <v>7316</v>
      </c>
      <c r="P8055" s="4">
        <v>18.463999999999999</v>
      </c>
      <c r="Q8055" s="4">
        <v>18</v>
      </c>
      <c r="R8055" s="4">
        <f t="shared" si="502"/>
        <v>0.46399999999999864</v>
      </c>
      <c r="S8055" s="4">
        <f t="shared" si="503"/>
        <v>6.9599999999999787E-2</v>
      </c>
    </row>
    <row r="8056" spans="1:19" ht="15.6" x14ac:dyDescent="0.3">
      <c r="A8056" t="s">
        <v>7352</v>
      </c>
      <c r="B8056" s="1">
        <v>43246</v>
      </c>
      <c r="C8056" s="1">
        <v>43250</v>
      </c>
      <c r="D8056">
        <f t="shared" si="500"/>
        <v>2018</v>
      </c>
      <c r="E8056" t="str">
        <f t="shared" si="501"/>
        <v>May</v>
      </c>
      <c r="F8056" t="s">
        <v>37</v>
      </c>
      <c r="G8056" t="s">
        <v>558</v>
      </c>
      <c r="H8056" s="2" t="s">
        <v>22</v>
      </c>
      <c r="I8056" t="s">
        <v>2419</v>
      </c>
      <c r="J8056" t="s">
        <v>158</v>
      </c>
      <c r="K8056">
        <v>22801</v>
      </c>
      <c r="L8056" t="s">
        <v>44</v>
      </c>
      <c r="M8056" t="s">
        <v>7351</v>
      </c>
      <c r="N8056" t="s">
        <v>110</v>
      </c>
      <c r="O8056" t="s">
        <v>7316</v>
      </c>
      <c r="P8056" s="4">
        <v>23.08</v>
      </c>
      <c r="Q8056" s="4">
        <v>18</v>
      </c>
      <c r="R8056" s="4">
        <f t="shared" si="502"/>
        <v>5.0799999999999983</v>
      </c>
      <c r="S8056" s="4">
        <f t="shared" si="503"/>
        <v>0.76199999999999968</v>
      </c>
    </row>
    <row r="8057" spans="1:19" ht="15.6" x14ac:dyDescent="0.3">
      <c r="A8057" t="s">
        <v>3263</v>
      </c>
      <c r="B8057" s="1">
        <v>42661</v>
      </c>
      <c r="C8057" s="1">
        <v>42665</v>
      </c>
      <c r="D8057">
        <f t="shared" si="500"/>
        <v>2016</v>
      </c>
      <c r="E8057" t="str">
        <f t="shared" si="501"/>
        <v>Oct</v>
      </c>
      <c r="F8057" t="s">
        <v>37</v>
      </c>
      <c r="G8057" t="s">
        <v>2933</v>
      </c>
      <c r="H8057" s="2" t="s">
        <v>22</v>
      </c>
      <c r="I8057" t="s">
        <v>681</v>
      </c>
      <c r="J8057" t="s">
        <v>109</v>
      </c>
      <c r="K8057">
        <v>78501</v>
      </c>
      <c r="L8057" t="s">
        <v>25</v>
      </c>
      <c r="M8057" t="s">
        <v>7351</v>
      </c>
      <c r="N8057" t="s">
        <v>110</v>
      </c>
      <c r="O8057" t="s">
        <v>7316</v>
      </c>
      <c r="P8057" s="4">
        <v>27.696000000000002</v>
      </c>
      <c r="Q8057" s="4">
        <v>27.696000000000002</v>
      </c>
      <c r="R8057" s="4">
        <f t="shared" si="502"/>
        <v>0</v>
      </c>
      <c r="S8057" s="4">
        <f t="shared" si="503"/>
        <v>0</v>
      </c>
    </row>
    <row r="8058" spans="1:19" ht="15.6" x14ac:dyDescent="0.3">
      <c r="A8058" t="s">
        <v>2694</v>
      </c>
      <c r="B8058" s="1">
        <v>43128</v>
      </c>
      <c r="C8058" s="1">
        <v>43131</v>
      </c>
      <c r="D8058">
        <f t="shared" si="500"/>
        <v>2018</v>
      </c>
      <c r="E8058" t="str">
        <f t="shared" si="501"/>
        <v>Jan</v>
      </c>
      <c r="F8058" t="s">
        <v>67</v>
      </c>
      <c r="G8058" t="s">
        <v>1481</v>
      </c>
      <c r="H8058" s="2" t="s">
        <v>22</v>
      </c>
      <c r="I8058" t="s">
        <v>1172</v>
      </c>
      <c r="J8058" t="s">
        <v>33</v>
      </c>
      <c r="K8058">
        <v>92627</v>
      </c>
      <c r="L8058" t="s">
        <v>34</v>
      </c>
      <c r="M8058" t="s">
        <v>7353</v>
      </c>
      <c r="N8058" t="s">
        <v>110</v>
      </c>
      <c r="O8058" t="s">
        <v>7316</v>
      </c>
      <c r="P8058" s="4">
        <v>239.97</v>
      </c>
      <c r="Q8058" s="4">
        <v>100</v>
      </c>
      <c r="R8058" s="4">
        <f t="shared" si="502"/>
        <v>139.97</v>
      </c>
      <c r="S8058" s="4">
        <f t="shared" si="503"/>
        <v>20.9955</v>
      </c>
    </row>
    <row r="8059" spans="1:19" x14ac:dyDescent="0.3">
      <c r="A8059" t="s">
        <v>7354</v>
      </c>
      <c r="B8059" s="1">
        <v>43161</v>
      </c>
      <c r="C8059" s="1">
        <v>43167</v>
      </c>
      <c r="D8059">
        <f t="shared" si="500"/>
        <v>2018</v>
      </c>
      <c r="E8059" t="str">
        <f t="shared" si="501"/>
        <v>Mar</v>
      </c>
      <c r="F8059" t="s">
        <v>37</v>
      </c>
      <c r="G8059" t="s">
        <v>914</v>
      </c>
      <c r="H8059" t="s">
        <v>51</v>
      </c>
      <c r="I8059" t="s">
        <v>47</v>
      </c>
      <c r="J8059" t="s">
        <v>33</v>
      </c>
      <c r="K8059">
        <v>90045</v>
      </c>
      <c r="L8059" t="s">
        <v>34</v>
      </c>
      <c r="M8059" t="s">
        <v>7353</v>
      </c>
      <c r="N8059" t="s">
        <v>110</v>
      </c>
      <c r="O8059" t="s">
        <v>7316</v>
      </c>
      <c r="P8059" s="4">
        <v>479.94</v>
      </c>
      <c r="Q8059" s="4">
        <v>479.94</v>
      </c>
      <c r="R8059" s="4">
        <f t="shared" si="502"/>
        <v>0</v>
      </c>
      <c r="S8059" s="4">
        <f t="shared" si="503"/>
        <v>0</v>
      </c>
    </row>
    <row r="8060" spans="1:19" ht="15.6" x14ac:dyDescent="0.3">
      <c r="A8060" t="s">
        <v>1580</v>
      </c>
      <c r="B8060" s="1">
        <v>43438</v>
      </c>
      <c r="C8060" s="1">
        <v>43443</v>
      </c>
      <c r="D8060">
        <f t="shared" si="500"/>
        <v>2018</v>
      </c>
      <c r="E8060" t="str">
        <f t="shared" si="501"/>
        <v>Dec</v>
      </c>
      <c r="F8060" t="s">
        <v>37</v>
      </c>
      <c r="G8060" t="s">
        <v>1581</v>
      </c>
      <c r="H8060" s="2" t="s">
        <v>22</v>
      </c>
      <c r="I8060" t="s">
        <v>100</v>
      </c>
      <c r="J8060" t="s">
        <v>101</v>
      </c>
      <c r="K8060">
        <v>19134</v>
      </c>
      <c r="L8060" t="s">
        <v>54</v>
      </c>
      <c r="M8060" t="s">
        <v>7353</v>
      </c>
      <c r="N8060" t="s">
        <v>110</v>
      </c>
      <c r="O8060" t="s">
        <v>7316</v>
      </c>
      <c r="P8060" s="4">
        <v>255.96799999999999</v>
      </c>
      <c r="Q8060" s="4">
        <v>255.96799999999999</v>
      </c>
      <c r="R8060" s="4">
        <f t="shared" si="502"/>
        <v>0</v>
      </c>
      <c r="S8060" s="4">
        <f t="shared" si="503"/>
        <v>0</v>
      </c>
    </row>
    <row r="8061" spans="1:19" x14ac:dyDescent="0.3">
      <c r="A8061" t="s">
        <v>1045</v>
      </c>
      <c r="B8061" s="1">
        <v>42881</v>
      </c>
      <c r="C8061" s="1">
        <v>42881</v>
      </c>
      <c r="D8061">
        <f t="shared" si="500"/>
        <v>2017</v>
      </c>
      <c r="E8061" t="str">
        <f t="shared" si="501"/>
        <v>May</v>
      </c>
      <c r="F8061" t="s">
        <v>30</v>
      </c>
      <c r="G8061" t="s">
        <v>1046</v>
      </c>
      <c r="H8061" t="s">
        <v>51</v>
      </c>
      <c r="I8061" t="s">
        <v>174</v>
      </c>
      <c r="J8061" t="s">
        <v>109</v>
      </c>
      <c r="K8061">
        <v>76106</v>
      </c>
      <c r="L8061" t="s">
        <v>25</v>
      </c>
      <c r="M8061" t="s">
        <v>7353</v>
      </c>
      <c r="N8061" t="s">
        <v>110</v>
      </c>
      <c r="O8061" t="s">
        <v>7316</v>
      </c>
      <c r="P8061" s="4">
        <v>63.991999999999997</v>
      </c>
      <c r="Q8061" s="4">
        <v>63.991999999999997</v>
      </c>
      <c r="R8061" s="4">
        <f t="shared" si="502"/>
        <v>0</v>
      </c>
      <c r="S8061" s="4">
        <f t="shared" si="503"/>
        <v>0</v>
      </c>
    </row>
    <row r="8062" spans="1:19" x14ac:dyDescent="0.3">
      <c r="A8062" t="s">
        <v>903</v>
      </c>
      <c r="B8062" s="1">
        <v>43042</v>
      </c>
      <c r="C8062" s="1">
        <v>43045</v>
      </c>
      <c r="D8062">
        <f t="shared" si="500"/>
        <v>2017</v>
      </c>
      <c r="E8062" t="str">
        <f t="shared" si="501"/>
        <v>Nov</v>
      </c>
      <c r="F8062" t="s">
        <v>20</v>
      </c>
      <c r="G8062" t="s">
        <v>904</v>
      </c>
      <c r="H8062" t="s">
        <v>51</v>
      </c>
      <c r="I8062" t="s">
        <v>47</v>
      </c>
      <c r="J8062" t="s">
        <v>33</v>
      </c>
      <c r="K8062">
        <v>90032</v>
      </c>
      <c r="L8062" t="s">
        <v>34</v>
      </c>
      <c r="M8062" t="s">
        <v>7355</v>
      </c>
      <c r="N8062" t="s">
        <v>110</v>
      </c>
      <c r="O8062" t="s">
        <v>7316</v>
      </c>
      <c r="P8062" s="4">
        <v>82.95</v>
      </c>
      <c r="Q8062" s="4">
        <v>82.95</v>
      </c>
      <c r="R8062" s="4">
        <f t="shared" si="502"/>
        <v>0</v>
      </c>
      <c r="S8062" s="4">
        <f t="shared" si="503"/>
        <v>0</v>
      </c>
    </row>
    <row r="8063" spans="1:19" ht="15.6" x14ac:dyDescent="0.3">
      <c r="A8063" t="s">
        <v>7356</v>
      </c>
      <c r="B8063" s="1">
        <v>43102</v>
      </c>
      <c r="C8063" s="1">
        <v>43104</v>
      </c>
      <c r="D8063">
        <f t="shared" si="500"/>
        <v>2018</v>
      </c>
      <c r="E8063" t="str">
        <f t="shared" si="501"/>
        <v>Jan</v>
      </c>
      <c r="F8063" t="s">
        <v>67</v>
      </c>
      <c r="G8063" t="s">
        <v>4195</v>
      </c>
      <c r="H8063" s="2" t="s">
        <v>22</v>
      </c>
      <c r="I8063" t="s">
        <v>47</v>
      </c>
      <c r="J8063" t="s">
        <v>33</v>
      </c>
      <c r="K8063">
        <v>90032</v>
      </c>
      <c r="L8063" t="s">
        <v>34</v>
      </c>
      <c r="M8063" t="s">
        <v>7355</v>
      </c>
      <c r="N8063" t="s">
        <v>110</v>
      </c>
      <c r="O8063" t="s">
        <v>7316</v>
      </c>
      <c r="P8063" s="4">
        <v>16.59</v>
      </c>
      <c r="Q8063" s="4">
        <v>18</v>
      </c>
      <c r="R8063" s="4">
        <f t="shared" si="502"/>
        <v>-1.4100000000000001</v>
      </c>
      <c r="S8063" s="4">
        <f t="shared" si="503"/>
        <v>-0.21150000000000002</v>
      </c>
    </row>
    <row r="8064" spans="1:19" ht="15.6" x14ac:dyDescent="0.3">
      <c r="A8064" t="s">
        <v>1607</v>
      </c>
      <c r="B8064" s="1">
        <v>43333</v>
      </c>
      <c r="C8064" s="1">
        <v>43337</v>
      </c>
      <c r="D8064">
        <f t="shared" si="500"/>
        <v>2018</v>
      </c>
      <c r="E8064" t="str">
        <f t="shared" si="501"/>
        <v>Aug</v>
      </c>
      <c r="F8064" t="s">
        <v>67</v>
      </c>
      <c r="G8064" t="s">
        <v>1608</v>
      </c>
      <c r="H8064" s="2" t="s">
        <v>22</v>
      </c>
      <c r="I8064" t="s">
        <v>69</v>
      </c>
      <c r="J8064" t="s">
        <v>70</v>
      </c>
      <c r="K8064">
        <v>98115</v>
      </c>
      <c r="L8064" t="s">
        <v>34</v>
      </c>
      <c r="M8064" t="s">
        <v>7355</v>
      </c>
      <c r="N8064" t="s">
        <v>110</v>
      </c>
      <c r="O8064" t="s">
        <v>7316</v>
      </c>
      <c r="P8064" s="4">
        <v>33.18</v>
      </c>
      <c r="Q8064" s="4">
        <v>33.18</v>
      </c>
      <c r="R8064" s="4">
        <f t="shared" si="502"/>
        <v>0</v>
      </c>
      <c r="S8064" s="4">
        <f t="shared" si="503"/>
        <v>0</v>
      </c>
    </row>
    <row r="8065" spans="1:19" ht="15.6" x14ac:dyDescent="0.3">
      <c r="A8065" t="s">
        <v>7357</v>
      </c>
      <c r="B8065" s="1">
        <v>43417</v>
      </c>
      <c r="C8065" s="1">
        <v>43421</v>
      </c>
      <c r="D8065">
        <f t="shared" si="500"/>
        <v>2018</v>
      </c>
      <c r="E8065" t="str">
        <f t="shared" si="501"/>
        <v>Nov</v>
      </c>
      <c r="F8065" t="s">
        <v>67</v>
      </c>
      <c r="G8065" t="s">
        <v>2154</v>
      </c>
      <c r="H8065" s="2" t="s">
        <v>22</v>
      </c>
      <c r="I8065" t="s">
        <v>1864</v>
      </c>
      <c r="J8065" t="s">
        <v>33</v>
      </c>
      <c r="K8065">
        <v>93030</v>
      </c>
      <c r="L8065" t="s">
        <v>34</v>
      </c>
      <c r="M8065" t="s">
        <v>7355</v>
      </c>
      <c r="N8065" t="s">
        <v>110</v>
      </c>
      <c r="O8065" t="s">
        <v>7316</v>
      </c>
      <c r="P8065" s="4">
        <v>82.95</v>
      </c>
      <c r="Q8065" s="4">
        <v>82.95</v>
      </c>
      <c r="R8065" s="4">
        <f t="shared" si="502"/>
        <v>0</v>
      </c>
      <c r="S8065" s="4">
        <f t="shared" si="503"/>
        <v>0</v>
      </c>
    </row>
    <row r="8066" spans="1:19" ht="15.6" x14ac:dyDescent="0.3">
      <c r="A8066" t="s">
        <v>7358</v>
      </c>
      <c r="B8066" s="1">
        <v>42632</v>
      </c>
      <c r="C8066" s="1">
        <v>42639</v>
      </c>
      <c r="D8066">
        <f t="shared" ref="D8066:D8129" si="504">YEAR(B8066)</f>
        <v>2016</v>
      </c>
      <c r="E8066" t="str">
        <f t="shared" ref="E8066:E8129" si="505">TEXT(B8066,"mmm")</f>
        <v>Sep</v>
      </c>
      <c r="F8066" t="s">
        <v>37</v>
      </c>
      <c r="G8066" t="s">
        <v>2774</v>
      </c>
      <c r="H8066" s="2" t="s">
        <v>22</v>
      </c>
      <c r="I8066" t="s">
        <v>182</v>
      </c>
      <c r="J8066" t="s">
        <v>183</v>
      </c>
      <c r="K8066">
        <v>31907</v>
      </c>
      <c r="L8066" t="s">
        <v>44</v>
      </c>
      <c r="M8066" t="s">
        <v>7355</v>
      </c>
      <c r="N8066" t="s">
        <v>110</v>
      </c>
      <c r="O8066" t="s">
        <v>7316</v>
      </c>
      <c r="P8066" s="4">
        <v>66.36</v>
      </c>
      <c r="Q8066" s="4">
        <v>66.36</v>
      </c>
      <c r="R8066" s="4">
        <f t="shared" si="502"/>
        <v>0</v>
      </c>
      <c r="S8066" s="4">
        <f t="shared" si="503"/>
        <v>0</v>
      </c>
    </row>
    <row r="8067" spans="1:19" ht="15.6" x14ac:dyDescent="0.3">
      <c r="A8067" t="s">
        <v>7359</v>
      </c>
      <c r="B8067" s="1">
        <v>43315</v>
      </c>
      <c r="C8067" s="1">
        <v>43319</v>
      </c>
      <c r="D8067">
        <f t="shared" si="504"/>
        <v>2018</v>
      </c>
      <c r="E8067" t="str">
        <f t="shared" si="505"/>
        <v>Aug</v>
      </c>
      <c r="F8067" t="s">
        <v>37</v>
      </c>
      <c r="G8067" t="s">
        <v>1764</v>
      </c>
      <c r="H8067" s="2" t="s">
        <v>22</v>
      </c>
      <c r="I8067" t="s">
        <v>1985</v>
      </c>
      <c r="J8067" t="s">
        <v>24</v>
      </c>
      <c r="K8067">
        <v>61701</v>
      </c>
      <c r="L8067" t="s">
        <v>25</v>
      </c>
      <c r="M8067" t="s">
        <v>7355</v>
      </c>
      <c r="N8067" t="s">
        <v>110</v>
      </c>
      <c r="O8067" t="s">
        <v>7316</v>
      </c>
      <c r="P8067" s="4">
        <v>39.816000000000003</v>
      </c>
      <c r="Q8067" s="4">
        <v>80</v>
      </c>
      <c r="R8067" s="4">
        <f t="shared" ref="R8067:R8130" si="506">P8067-Q8067</f>
        <v>-40.183999999999997</v>
      </c>
      <c r="S8067" s="4">
        <f t="shared" ref="S8067:S8130" si="507">0.15*R8067</f>
        <v>-6.0275999999999996</v>
      </c>
    </row>
    <row r="8068" spans="1:19" ht="15.6" x14ac:dyDescent="0.3">
      <c r="A8068" t="s">
        <v>1016</v>
      </c>
      <c r="B8068" s="1">
        <v>42666</v>
      </c>
      <c r="C8068" s="1">
        <v>42670</v>
      </c>
      <c r="D8068">
        <f t="shared" si="504"/>
        <v>2016</v>
      </c>
      <c r="E8068" t="str">
        <f t="shared" si="505"/>
        <v>Oct</v>
      </c>
      <c r="F8068" t="s">
        <v>67</v>
      </c>
      <c r="G8068" t="s">
        <v>1017</v>
      </c>
      <c r="H8068" s="2" t="s">
        <v>22</v>
      </c>
      <c r="I8068" t="s">
        <v>39</v>
      </c>
      <c r="J8068" t="s">
        <v>33</v>
      </c>
      <c r="K8068">
        <v>92105</v>
      </c>
      <c r="L8068" t="s">
        <v>34</v>
      </c>
      <c r="M8068" t="s">
        <v>7360</v>
      </c>
      <c r="N8068" t="s">
        <v>110</v>
      </c>
      <c r="O8068" t="s">
        <v>7316</v>
      </c>
      <c r="P8068" s="4">
        <v>148.32</v>
      </c>
      <c r="Q8068" s="4">
        <v>148.32</v>
      </c>
      <c r="R8068" s="4">
        <f t="shared" si="506"/>
        <v>0</v>
      </c>
      <c r="S8068" s="4">
        <f t="shared" si="507"/>
        <v>0</v>
      </c>
    </row>
    <row r="8069" spans="1:19" ht="15.6" x14ac:dyDescent="0.3">
      <c r="A8069" t="s">
        <v>3539</v>
      </c>
      <c r="B8069" s="1">
        <v>42074</v>
      </c>
      <c r="C8069" s="1">
        <v>42076</v>
      </c>
      <c r="D8069">
        <f t="shared" si="504"/>
        <v>2015</v>
      </c>
      <c r="E8069" t="str">
        <f t="shared" si="505"/>
        <v>Mar</v>
      </c>
      <c r="F8069" t="s">
        <v>67</v>
      </c>
      <c r="G8069" t="s">
        <v>1238</v>
      </c>
      <c r="H8069" s="2" t="s">
        <v>22</v>
      </c>
      <c r="I8069" t="s">
        <v>645</v>
      </c>
      <c r="J8069" t="s">
        <v>205</v>
      </c>
      <c r="K8069">
        <v>40475</v>
      </c>
      <c r="L8069" t="s">
        <v>44</v>
      </c>
      <c r="M8069" t="s">
        <v>7360</v>
      </c>
      <c r="N8069" t="s">
        <v>110</v>
      </c>
      <c r="O8069" t="s">
        <v>7316</v>
      </c>
      <c r="P8069" s="4">
        <v>32.96</v>
      </c>
      <c r="Q8069" s="4">
        <v>32.96</v>
      </c>
      <c r="R8069" s="4">
        <f t="shared" si="506"/>
        <v>0</v>
      </c>
      <c r="S8069" s="4">
        <f t="shared" si="507"/>
        <v>0</v>
      </c>
    </row>
    <row r="8070" spans="1:19" x14ac:dyDescent="0.3">
      <c r="A8070" t="s">
        <v>7361</v>
      </c>
      <c r="B8070" s="1">
        <v>42042</v>
      </c>
      <c r="C8070" s="1">
        <v>42047</v>
      </c>
      <c r="D8070">
        <f t="shared" si="504"/>
        <v>2015</v>
      </c>
      <c r="E8070" t="str">
        <f t="shared" si="505"/>
        <v>Feb</v>
      </c>
      <c r="F8070" t="s">
        <v>37</v>
      </c>
      <c r="G8070" t="s">
        <v>1300</v>
      </c>
      <c r="H8070" t="s">
        <v>51</v>
      </c>
      <c r="I8070" t="s">
        <v>7362</v>
      </c>
      <c r="J8070" t="s">
        <v>144</v>
      </c>
      <c r="K8070">
        <v>7036</v>
      </c>
      <c r="L8070" t="s">
        <v>54</v>
      </c>
      <c r="M8070" t="s">
        <v>7360</v>
      </c>
      <c r="N8070" t="s">
        <v>110</v>
      </c>
      <c r="O8070" t="s">
        <v>7316</v>
      </c>
      <c r="P8070" s="4">
        <v>115.36</v>
      </c>
      <c r="Q8070" s="4">
        <v>115.36</v>
      </c>
      <c r="R8070" s="4">
        <f t="shared" si="506"/>
        <v>0</v>
      </c>
      <c r="S8070" s="4">
        <f t="shared" si="507"/>
        <v>0</v>
      </c>
    </row>
    <row r="8071" spans="1:19" ht="15.6" x14ac:dyDescent="0.3">
      <c r="A8071" t="s">
        <v>3399</v>
      </c>
      <c r="B8071" s="1">
        <v>42049</v>
      </c>
      <c r="C8071" s="1">
        <v>42053</v>
      </c>
      <c r="D8071">
        <f t="shared" si="504"/>
        <v>2015</v>
      </c>
      <c r="E8071" t="str">
        <f t="shared" si="505"/>
        <v>Feb</v>
      </c>
      <c r="F8071" t="s">
        <v>37</v>
      </c>
      <c r="G8071" t="s">
        <v>46</v>
      </c>
      <c r="H8071" s="2" t="s">
        <v>22</v>
      </c>
      <c r="I8071" t="s">
        <v>69</v>
      </c>
      <c r="J8071" t="s">
        <v>70</v>
      </c>
      <c r="K8071">
        <v>98103</v>
      </c>
      <c r="L8071" t="s">
        <v>34</v>
      </c>
      <c r="M8071" t="s">
        <v>7363</v>
      </c>
      <c r="N8071" t="s">
        <v>110</v>
      </c>
      <c r="O8071" t="s">
        <v>7316</v>
      </c>
      <c r="P8071" s="4">
        <v>239.97</v>
      </c>
      <c r="Q8071" s="4">
        <v>50</v>
      </c>
      <c r="R8071" s="4">
        <f t="shared" si="506"/>
        <v>189.97</v>
      </c>
      <c r="S8071" s="4">
        <f t="shared" si="507"/>
        <v>28.4955</v>
      </c>
    </row>
    <row r="8072" spans="1:19" ht="15.6" x14ac:dyDescent="0.3">
      <c r="A8072" t="s">
        <v>6172</v>
      </c>
      <c r="B8072" s="1">
        <v>42452</v>
      </c>
      <c r="C8072" s="1">
        <v>42454</v>
      </c>
      <c r="D8072">
        <f t="shared" si="504"/>
        <v>2016</v>
      </c>
      <c r="E8072" t="str">
        <f t="shared" si="505"/>
        <v>Mar</v>
      </c>
      <c r="F8072" t="s">
        <v>20</v>
      </c>
      <c r="G8072" t="s">
        <v>625</v>
      </c>
      <c r="H8072" s="2" t="s">
        <v>22</v>
      </c>
      <c r="I8072" t="s">
        <v>47</v>
      </c>
      <c r="J8072" t="s">
        <v>33</v>
      </c>
      <c r="K8072">
        <v>90008</v>
      </c>
      <c r="L8072" t="s">
        <v>34</v>
      </c>
      <c r="M8072" t="s">
        <v>7363</v>
      </c>
      <c r="N8072" t="s">
        <v>110</v>
      </c>
      <c r="O8072" t="s">
        <v>7316</v>
      </c>
      <c r="P8072" s="4">
        <v>239.97</v>
      </c>
      <c r="Q8072" s="4">
        <v>100</v>
      </c>
      <c r="R8072" s="4">
        <f t="shared" si="506"/>
        <v>139.97</v>
      </c>
      <c r="S8072" s="4">
        <f t="shared" si="507"/>
        <v>20.9955</v>
      </c>
    </row>
    <row r="8073" spans="1:19" ht="15.6" x14ac:dyDescent="0.3">
      <c r="A8073" t="s">
        <v>7364</v>
      </c>
      <c r="B8073" s="1">
        <v>43227</v>
      </c>
      <c r="C8073" s="1">
        <v>43232</v>
      </c>
      <c r="D8073">
        <f t="shared" si="504"/>
        <v>2018</v>
      </c>
      <c r="E8073" t="str">
        <f t="shared" si="505"/>
        <v>May</v>
      </c>
      <c r="F8073" t="s">
        <v>37</v>
      </c>
      <c r="G8073" t="s">
        <v>1335</v>
      </c>
      <c r="H8073" s="2" t="s">
        <v>22</v>
      </c>
      <c r="I8073" t="s">
        <v>47</v>
      </c>
      <c r="J8073" t="s">
        <v>33</v>
      </c>
      <c r="K8073">
        <v>90004</v>
      </c>
      <c r="L8073" t="s">
        <v>34</v>
      </c>
      <c r="M8073" t="s">
        <v>7363</v>
      </c>
      <c r="N8073" t="s">
        <v>110</v>
      </c>
      <c r="O8073" t="s">
        <v>7316</v>
      </c>
      <c r="P8073" s="4">
        <v>79.989999999999995</v>
      </c>
      <c r="Q8073" s="4">
        <v>80</v>
      </c>
      <c r="R8073" s="4">
        <f t="shared" si="506"/>
        <v>-1.0000000000005116E-2</v>
      </c>
      <c r="S8073" s="4">
        <f t="shared" si="507"/>
        <v>-1.5000000000007674E-3</v>
      </c>
    </row>
    <row r="8074" spans="1:19" ht="15.6" x14ac:dyDescent="0.3">
      <c r="A8074" t="s">
        <v>7365</v>
      </c>
      <c r="B8074" s="1">
        <v>42122</v>
      </c>
      <c r="C8074" s="1">
        <v>42127</v>
      </c>
      <c r="D8074">
        <f t="shared" si="504"/>
        <v>2015</v>
      </c>
      <c r="E8074" t="str">
        <f t="shared" si="505"/>
        <v>Apr</v>
      </c>
      <c r="F8074" t="s">
        <v>37</v>
      </c>
      <c r="G8074" t="s">
        <v>357</v>
      </c>
      <c r="H8074" s="2" t="s">
        <v>22</v>
      </c>
      <c r="I8074" t="s">
        <v>7366</v>
      </c>
      <c r="J8074" t="s">
        <v>62</v>
      </c>
      <c r="K8074">
        <v>14701</v>
      </c>
      <c r="L8074" t="s">
        <v>54</v>
      </c>
      <c r="M8074" t="s">
        <v>7363</v>
      </c>
      <c r="N8074" t="s">
        <v>110</v>
      </c>
      <c r="O8074" t="s">
        <v>7316</v>
      </c>
      <c r="P8074" s="4">
        <v>159.97999999999999</v>
      </c>
      <c r="Q8074" s="4">
        <v>159.97999999999999</v>
      </c>
      <c r="R8074" s="4">
        <f t="shared" si="506"/>
        <v>0</v>
      </c>
      <c r="S8074" s="4">
        <f t="shared" si="507"/>
        <v>0</v>
      </c>
    </row>
    <row r="8075" spans="1:19" ht="15.6" x14ac:dyDescent="0.3">
      <c r="A8075" t="s">
        <v>498</v>
      </c>
      <c r="B8075" s="1">
        <v>42724</v>
      </c>
      <c r="C8075" s="1">
        <v>42729</v>
      </c>
      <c r="D8075">
        <f t="shared" si="504"/>
        <v>2016</v>
      </c>
      <c r="E8075" t="str">
        <f t="shared" si="505"/>
        <v>Dec</v>
      </c>
      <c r="F8075" t="s">
        <v>37</v>
      </c>
      <c r="G8075" t="s">
        <v>499</v>
      </c>
      <c r="H8075" s="2" t="s">
        <v>22</v>
      </c>
      <c r="I8075" t="s">
        <v>23</v>
      </c>
      <c r="J8075" t="s">
        <v>24</v>
      </c>
      <c r="K8075">
        <v>60623</v>
      </c>
      <c r="L8075" t="s">
        <v>25</v>
      </c>
      <c r="M8075" t="s">
        <v>7363</v>
      </c>
      <c r="N8075" t="s">
        <v>110</v>
      </c>
      <c r="O8075" t="s">
        <v>7316</v>
      </c>
      <c r="P8075" s="4">
        <v>255.96799999999999</v>
      </c>
      <c r="Q8075" s="4">
        <v>255.96799999999999</v>
      </c>
      <c r="R8075" s="4">
        <f t="shared" si="506"/>
        <v>0</v>
      </c>
      <c r="S8075" s="4">
        <f t="shared" si="507"/>
        <v>0</v>
      </c>
    </row>
    <row r="8076" spans="1:19" x14ac:dyDescent="0.3">
      <c r="A8076" t="s">
        <v>7367</v>
      </c>
      <c r="B8076" s="1">
        <v>43304</v>
      </c>
      <c r="C8076" s="1">
        <v>43305</v>
      </c>
      <c r="D8076">
        <f t="shared" si="504"/>
        <v>2018</v>
      </c>
      <c r="E8076" t="str">
        <f t="shared" si="505"/>
        <v>Jul</v>
      </c>
      <c r="F8076" t="s">
        <v>20</v>
      </c>
      <c r="G8076" t="s">
        <v>1096</v>
      </c>
      <c r="H8076" t="s">
        <v>22</v>
      </c>
      <c r="I8076" t="s">
        <v>376</v>
      </c>
      <c r="J8076" t="s">
        <v>148</v>
      </c>
      <c r="K8076">
        <v>53142</v>
      </c>
      <c r="L8076" t="s">
        <v>25</v>
      </c>
      <c r="M8076" t="s">
        <v>7363</v>
      </c>
      <c r="N8076" t="s">
        <v>110</v>
      </c>
      <c r="O8076" t="s">
        <v>7316</v>
      </c>
      <c r="P8076" s="4">
        <v>399.95</v>
      </c>
      <c r="Q8076" s="4">
        <v>399.95</v>
      </c>
      <c r="R8076" s="4">
        <f t="shared" si="506"/>
        <v>0</v>
      </c>
      <c r="S8076" s="4">
        <f t="shared" si="507"/>
        <v>0</v>
      </c>
    </row>
    <row r="8077" spans="1:19" ht="15.6" x14ac:dyDescent="0.3">
      <c r="A8077" t="s">
        <v>3894</v>
      </c>
      <c r="B8077" s="1">
        <v>42493</v>
      </c>
      <c r="C8077" s="1">
        <v>42496</v>
      </c>
      <c r="D8077">
        <f t="shared" si="504"/>
        <v>2016</v>
      </c>
      <c r="E8077" t="str">
        <f t="shared" si="505"/>
        <v>May</v>
      </c>
      <c r="F8077" t="s">
        <v>20</v>
      </c>
      <c r="G8077" t="s">
        <v>2631</v>
      </c>
      <c r="H8077" s="2" t="s">
        <v>22</v>
      </c>
      <c r="I8077" t="s">
        <v>32</v>
      </c>
      <c r="J8077" t="s">
        <v>33</v>
      </c>
      <c r="K8077">
        <v>94109</v>
      </c>
      <c r="L8077" t="s">
        <v>34</v>
      </c>
      <c r="M8077" t="s">
        <v>7368</v>
      </c>
      <c r="N8077" t="s">
        <v>110</v>
      </c>
      <c r="O8077" t="s">
        <v>7316</v>
      </c>
      <c r="P8077" s="4">
        <v>339.96</v>
      </c>
      <c r="Q8077" s="4">
        <v>339.96</v>
      </c>
      <c r="R8077" s="4">
        <f t="shared" si="506"/>
        <v>0</v>
      </c>
      <c r="S8077" s="4">
        <f t="shared" si="507"/>
        <v>0</v>
      </c>
    </row>
    <row r="8078" spans="1:19" x14ac:dyDescent="0.3">
      <c r="A8078" t="s">
        <v>3155</v>
      </c>
      <c r="B8078" s="1">
        <v>42968</v>
      </c>
      <c r="C8078" s="1">
        <v>42975</v>
      </c>
      <c r="D8078">
        <f t="shared" si="504"/>
        <v>2017</v>
      </c>
      <c r="E8078" t="str">
        <f t="shared" si="505"/>
        <v>Aug</v>
      </c>
      <c r="F8078" t="s">
        <v>37</v>
      </c>
      <c r="G8078" t="s">
        <v>3156</v>
      </c>
      <c r="H8078" t="s">
        <v>51</v>
      </c>
      <c r="I8078" t="s">
        <v>47</v>
      </c>
      <c r="J8078" t="s">
        <v>33</v>
      </c>
      <c r="K8078">
        <v>90004</v>
      </c>
      <c r="L8078" t="s">
        <v>34</v>
      </c>
      <c r="M8078" t="s">
        <v>7368</v>
      </c>
      <c r="N8078" t="s">
        <v>128</v>
      </c>
      <c r="O8078" t="s">
        <v>7316</v>
      </c>
      <c r="P8078" s="4">
        <v>254.97</v>
      </c>
      <c r="Q8078" s="4">
        <v>254.97</v>
      </c>
      <c r="R8078" s="4">
        <f t="shared" si="506"/>
        <v>0</v>
      </c>
      <c r="S8078" s="4">
        <f t="shared" si="507"/>
        <v>0</v>
      </c>
    </row>
    <row r="8079" spans="1:19" ht="15.6" x14ac:dyDescent="0.3">
      <c r="A8079" t="s">
        <v>6295</v>
      </c>
      <c r="B8079" s="1">
        <v>43248</v>
      </c>
      <c r="C8079" s="1">
        <v>43253</v>
      </c>
      <c r="D8079">
        <f t="shared" si="504"/>
        <v>2018</v>
      </c>
      <c r="E8079" t="str">
        <f t="shared" si="505"/>
        <v>May</v>
      </c>
      <c r="F8079" t="s">
        <v>37</v>
      </c>
      <c r="G8079" t="s">
        <v>1608</v>
      </c>
      <c r="H8079" s="2" t="s">
        <v>22</v>
      </c>
      <c r="I8079" t="s">
        <v>578</v>
      </c>
      <c r="J8079" t="s">
        <v>178</v>
      </c>
      <c r="K8079">
        <v>85023</v>
      </c>
      <c r="L8079" t="s">
        <v>34</v>
      </c>
      <c r="M8079" t="s">
        <v>7368</v>
      </c>
      <c r="N8079" t="s">
        <v>110</v>
      </c>
      <c r="O8079" t="s">
        <v>7316</v>
      </c>
      <c r="P8079" s="4">
        <v>271.96800000000002</v>
      </c>
      <c r="Q8079" s="4">
        <v>100</v>
      </c>
      <c r="R8079" s="4">
        <f t="shared" si="506"/>
        <v>171.96800000000002</v>
      </c>
      <c r="S8079" s="4">
        <f t="shared" si="507"/>
        <v>25.795200000000001</v>
      </c>
    </row>
    <row r="8080" spans="1:19" x14ac:dyDescent="0.3">
      <c r="A8080" t="s">
        <v>4612</v>
      </c>
      <c r="B8080" s="1">
        <v>42233</v>
      </c>
      <c r="C8080" s="1">
        <v>42237</v>
      </c>
      <c r="D8080">
        <f t="shared" si="504"/>
        <v>2015</v>
      </c>
      <c r="E8080" t="str">
        <f t="shared" si="505"/>
        <v>Aug</v>
      </c>
      <c r="F8080" t="s">
        <v>37</v>
      </c>
      <c r="G8080" t="s">
        <v>916</v>
      </c>
      <c r="H8080" t="s">
        <v>51</v>
      </c>
      <c r="I8080" t="s">
        <v>2218</v>
      </c>
      <c r="J8080" t="s">
        <v>93</v>
      </c>
      <c r="K8080">
        <v>72209</v>
      </c>
      <c r="L8080" t="s">
        <v>44</v>
      </c>
      <c r="M8080" t="s">
        <v>7368</v>
      </c>
      <c r="N8080" t="s">
        <v>110</v>
      </c>
      <c r="O8080" t="s">
        <v>7316</v>
      </c>
      <c r="P8080" s="4">
        <v>339.96</v>
      </c>
      <c r="Q8080" s="4">
        <v>339.96</v>
      </c>
      <c r="R8080" s="4">
        <f t="shared" si="506"/>
        <v>0</v>
      </c>
      <c r="S8080" s="4">
        <f t="shared" si="507"/>
        <v>0</v>
      </c>
    </row>
    <row r="8081" spans="1:19" x14ac:dyDescent="0.3">
      <c r="A8081" t="s">
        <v>3948</v>
      </c>
      <c r="B8081" s="1">
        <v>42750</v>
      </c>
      <c r="C8081" s="1">
        <v>42754</v>
      </c>
      <c r="D8081">
        <f t="shared" si="504"/>
        <v>2017</v>
      </c>
      <c r="E8081" t="str">
        <f t="shared" si="505"/>
        <v>Jan</v>
      </c>
      <c r="F8081" t="s">
        <v>37</v>
      </c>
      <c r="G8081" t="s">
        <v>2025</v>
      </c>
      <c r="H8081" t="s">
        <v>51</v>
      </c>
      <c r="I8081" t="s">
        <v>2197</v>
      </c>
      <c r="J8081" t="s">
        <v>144</v>
      </c>
      <c r="K8081">
        <v>7090</v>
      </c>
      <c r="L8081" t="s">
        <v>54</v>
      </c>
      <c r="M8081" t="s">
        <v>7368</v>
      </c>
      <c r="N8081" t="s">
        <v>128</v>
      </c>
      <c r="O8081" t="s">
        <v>7316</v>
      </c>
      <c r="P8081" s="4">
        <v>254.97</v>
      </c>
      <c r="Q8081" s="4">
        <v>254.97</v>
      </c>
      <c r="R8081" s="4">
        <f t="shared" si="506"/>
        <v>0</v>
      </c>
      <c r="S8081" s="4">
        <f t="shared" si="507"/>
        <v>0</v>
      </c>
    </row>
    <row r="8082" spans="1:19" x14ac:dyDescent="0.3">
      <c r="A8082" t="s">
        <v>7369</v>
      </c>
      <c r="B8082" s="1">
        <v>42249</v>
      </c>
      <c r="C8082" s="1">
        <v>42255</v>
      </c>
      <c r="D8082">
        <f t="shared" si="504"/>
        <v>2015</v>
      </c>
      <c r="E8082" t="str">
        <f t="shared" si="505"/>
        <v>Sep</v>
      </c>
      <c r="F8082" t="s">
        <v>37</v>
      </c>
      <c r="G8082" t="s">
        <v>558</v>
      </c>
      <c r="H8082" t="s">
        <v>105</v>
      </c>
      <c r="I8082" t="s">
        <v>3001</v>
      </c>
      <c r="J8082" t="s">
        <v>24</v>
      </c>
      <c r="K8082">
        <v>60089</v>
      </c>
      <c r="L8082" t="s">
        <v>25</v>
      </c>
      <c r="M8082" t="s">
        <v>7368</v>
      </c>
      <c r="N8082" t="s">
        <v>110</v>
      </c>
      <c r="O8082" t="s">
        <v>7316</v>
      </c>
      <c r="P8082" s="4">
        <v>475.94400000000002</v>
      </c>
      <c r="Q8082" s="4">
        <v>475.94400000000002</v>
      </c>
      <c r="R8082" s="4">
        <f t="shared" si="506"/>
        <v>0</v>
      </c>
      <c r="S8082" s="4">
        <f t="shared" si="507"/>
        <v>0</v>
      </c>
    </row>
    <row r="8083" spans="1:19" ht="15.6" x14ac:dyDescent="0.3">
      <c r="A8083" t="s">
        <v>7370</v>
      </c>
      <c r="B8083" s="1">
        <v>42658</v>
      </c>
      <c r="C8083" s="1">
        <v>42663</v>
      </c>
      <c r="D8083">
        <f t="shared" si="504"/>
        <v>2016</v>
      </c>
      <c r="E8083" t="str">
        <f t="shared" si="505"/>
        <v>Oct</v>
      </c>
      <c r="F8083" t="s">
        <v>37</v>
      </c>
      <c r="G8083" t="s">
        <v>4175</v>
      </c>
      <c r="H8083" s="2" t="s">
        <v>22</v>
      </c>
      <c r="I8083" t="s">
        <v>7371</v>
      </c>
      <c r="J8083" t="s">
        <v>24</v>
      </c>
      <c r="K8083">
        <v>60462</v>
      </c>
      <c r="L8083" t="s">
        <v>25</v>
      </c>
      <c r="M8083" t="s">
        <v>7368</v>
      </c>
      <c r="N8083" t="s">
        <v>110</v>
      </c>
      <c r="O8083" t="s">
        <v>7316</v>
      </c>
      <c r="P8083" s="4">
        <v>339.96</v>
      </c>
      <c r="Q8083" s="4">
        <v>339.96</v>
      </c>
      <c r="R8083" s="4">
        <f t="shared" si="506"/>
        <v>0</v>
      </c>
      <c r="S8083" s="4">
        <f t="shared" si="507"/>
        <v>0</v>
      </c>
    </row>
    <row r="8084" spans="1:19" ht="15.6" x14ac:dyDescent="0.3">
      <c r="A8084" t="s">
        <v>1138</v>
      </c>
      <c r="B8084" s="1">
        <v>43456</v>
      </c>
      <c r="C8084" s="1">
        <v>43459</v>
      </c>
      <c r="D8084">
        <f t="shared" si="504"/>
        <v>2018</v>
      </c>
      <c r="E8084" t="str">
        <f t="shared" si="505"/>
        <v>Dec</v>
      </c>
      <c r="F8084" t="s">
        <v>20</v>
      </c>
      <c r="G8084" t="s">
        <v>1139</v>
      </c>
      <c r="H8084" s="2" t="s">
        <v>22</v>
      </c>
      <c r="I8084" t="s">
        <v>97</v>
      </c>
      <c r="J8084" t="s">
        <v>89</v>
      </c>
      <c r="K8084">
        <v>48227</v>
      </c>
      <c r="L8084" t="s">
        <v>25</v>
      </c>
      <c r="M8084" t="s">
        <v>7368</v>
      </c>
      <c r="N8084" t="s">
        <v>110</v>
      </c>
      <c r="O8084" t="s">
        <v>7316</v>
      </c>
      <c r="P8084" s="4">
        <v>84.99</v>
      </c>
      <c r="Q8084" s="4">
        <v>84.99</v>
      </c>
      <c r="R8084" s="4">
        <f t="shared" si="506"/>
        <v>0</v>
      </c>
      <c r="S8084" s="4">
        <f t="shared" si="507"/>
        <v>0</v>
      </c>
    </row>
    <row r="8085" spans="1:19" x14ac:dyDescent="0.3">
      <c r="A8085" t="s">
        <v>2199</v>
      </c>
      <c r="B8085" s="1">
        <v>42260</v>
      </c>
      <c r="C8085" s="1">
        <v>42260</v>
      </c>
      <c r="D8085">
        <f t="shared" si="504"/>
        <v>2015</v>
      </c>
      <c r="E8085" t="str">
        <f t="shared" si="505"/>
        <v>Sep</v>
      </c>
      <c r="F8085" t="s">
        <v>30</v>
      </c>
      <c r="G8085" t="s">
        <v>1025</v>
      </c>
      <c r="H8085" t="s">
        <v>105</v>
      </c>
      <c r="I8085" t="s">
        <v>69</v>
      </c>
      <c r="J8085" t="s">
        <v>70</v>
      </c>
      <c r="K8085">
        <v>98103</v>
      </c>
      <c r="L8085" t="s">
        <v>34</v>
      </c>
      <c r="M8085" t="s">
        <v>7372</v>
      </c>
      <c r="N8085" t="s">
        <v>110</v>
      </c>
      <c r="O8085" t="s">
        <v>7316</v>
      </c>
      <c r="P8085" s="4">
        <v>118</v>
      </c>
      <c r="Q8085" s="4">
        <v>118</v>
      </c>
      <c r="R8085" s="4">
        <f t="shared" si="506"/>
        <v>0</v>
      </c>
      <c r="S8085" s="4">
        <f t="shared" si="507"/>
        <v>0</v>
      </c>
    </row>
    <row r="8086" spans="1:19" ht="15.6" x14ac:dyDescent="0.3">
      <c r="A8086" t="s">
        <v>7185</v>
      </c>
      <c r="B8086" s="1">
        <v>42712</v>
      </c>
      <c r="C8086" s="1">
        <v>42716</v>
      </c>
      <c r="D8086">
        <f t="shared" si="504"/>
        <v>2016</v>
      </c>
      <c r="E8086" t="str">
        <f t="shared" si="505"/>
        <v>Dec</v>
      </c>
      <c r="F8086" t="s">
        <v>37</v>
      </c>
      <c r="G8086" t="s">
        <v>1413</v>
      </c>
      <c r="H8086" s="2" t="s">
        <v>22</v>
      </c>
      <c r="I8086" t="s">
        <v>47</v>
      </c>
      <c r="J8086" t="s">
        <v>33</v>
      </c>
      <c r="K8086">
        <v>90036</v>
      </c>
      <c r="L8086" t="s">
        <v>34</v>
      </c>
      <c r="M8086" t="s">
        <v>7372</v>
      </c>
      <c r="N8086" t="s">
        <v>110</v>
      </c>
      <c r="O8086" t="s">
        <v>7316</v>
      </c>
      <c r="P8086" s="4">
        <v>236</v>
      </c>
      <c r="Q8086" s="4">
        <v>236</v>
      </c>
      <c r="R8086" s="4">
        <f t="shared" si="506"/>
        <v>0</v>
      </c>
      <c r="S8086" s="4">
        <f t="shared" si="507"/>
        <v>0</v>
      </c>
    </row>
    <row r="8087" spans="1:19" x14ac:dyDescent="0.3">
      <c r="A8087" t="s">
        <v>7373</v>
      </c>
      <c r="B8087" s="1">
        <v>43022</v>
      </c>
      <c r="C8087" s="1">
        <v>43026</v>
      </c>
      <c r="D8087">
        <f t="shared" si="504"/>
        <v>2017</v>
      </c>
      <c r="E8087" t="str">
        <f t="shared" si="505"/>
        <v>Oct</v>
      </c>
      <c r="F8087" t="s">
        <v>37</v>
      </c>
      <c r="G8087" t="s">
        <v>3048</v>
      </c>
      <c r="H8087" t="s">
        <v>51</v>
      </c>
      <c r="I8087" t="s">
        <v>69</v>
      </c>
      <c r="J8087" t="s">
        <v>70</v>
      </c>
      <c r="K8087">
        <v>98115</v>
      </c>
      <c r="L8087" t="s">
        <v>34</v>
      </c>
      <c r="M8087" t="s">
        <v>7372</v>
      </c>
      <c r="N8087" t="s">
        <v>128</v>
      </c>
      <c r="O8087" t="s">
        <v>7316</v>
      </c>
      <c r="P8087" s="4">
        <v>177</v>
      </c>
      <c r="Q8087" s="4">
        <v>177</v>
      </c>
      <c r="R8087" s="4">
        <f t="shared" si="506"/>
        <v>0</v>
      </c>
      <c r="S8087" s="4">
        <f t="shared" si="507"/>
        <v>0</v>
      </c>
    </row>
    <row r="8088" spans="1:19" ht="15.6" x14ac:dyDescent="0.3">
      <c r="A8088" t="s">
        <v>811</v>
      </c>
      <c r="B8088" s="1">
        <v>42291</v>
      </c>
      <c r="C8088" s="1">
        <v>42294</v>
      </c>
      <c r="D8088">
        <f t="shared" si="504"/>
        <v>2015</v>
      </c>
      <c r="E8088" t="str">
        <f t="shared" si="505"/>
        <v>Oct</v>
      </c>
      <c r="F8088" t="s">
        <v>20</v>
      </c>
      <c r="G8088" t="s">
        <v>812</v>
      </c>
      <c r="H8088" s="2" t="s">
        <v>22</v>
      </c>
      <c r="I8088" t="s">
        <v>313</v>
      </c>
      <c r="J8088" t="s">
        <v>314</v>
      </c>
      <c r="K8088">
        <v>2149</v>
      </c>
      <c r="L8088" t="s">
        <v>54</v>
      </c>
      <c r="M8088" t="s">
        <v>7372</v>
      </c>
      <c r="N8088" t="s">
        <v>110</v>
      </c>
      <c r="O8088" t="s">
        <v>7316</v>
      </c>
      <c r="P8088" s="4">
        <v>177</v>
      </c>
      <c r="Q8088" s="4">
        <v>177</v>
      </c>
      <c r="R8088" s="4">
        <f t="shared" si="506"/>
        <v>0</v>
      </c>
      <c r="S8088" s="4">
        <f t="shared" si="507"/>
        <v>0</v>
      </c>
    </row>
    <row r="8089" spans="1:19" ht="15.6" x14ac:dyDescent="0.3">
      <c r="A8089" t="s">
        <v>3286</v>
      </c>
      <c r="B8089" s="1">
        <v>42662</v>
      </c>
      <c r="C8089" s="1">
        <v>42667</v>
      </c>
      <c r="D8089">
        <f t="shared" si="504"/>
        <v>2016</v>
      </c>
      <c r="E8089" t="str">
        <f t="shared" si="505"/>
        <v>Oct</v>
      </c>
      <c r="F8089" t="s">
        <v>37</v>
      </c>
      <c r="G8089" t="s">
        <v>1004</v>
      </c>
      <c r="H8089" s="2" t="s">
        <v>22</v>
      </c>
      <c r="I8089" t="s">
        <v>47</v>
      </c>
      <c r="J8089" t="s">
        <v>33</v>
      </c>
      <c r="K8089">
        <v>90008</v>
      </c>
      <c r="L8089" t="s">
        <v>34</v>
      </c>
      <c r="M8089" t="s">
        <v>7374</v>
      </c>
      <c r="N8089" t="s">
        <v>110</v>
      </c>
      <c r="O8089" t="s">
        <v>7316</v>
      </c>
      <c r="P8089" s="4">
        <v>270</v>
      </c>
      <c r="Q8089" s="4">
        <v>270</v>
      </c>
      <c r="R8089" s="4">
        <f t="shared" si="506"/>
        <v>0</v>
      </c>
      <c r="S8089" s="4">
        <f t="shared" si="507"/>
        <v>0</v>
      </c>
    </row>
    <row r="8090" spans="1:19" x14ac:dyDescent="0.3">
      <c r="A8090" t="s">
        <v>7375</v>
      </c>
      <c r="B8090" s="1">
        <v>43032</v>
      </c>
      <c r="C8090" s="1">
        <v>43036</v>
      </c>
      <c r="D8090">
        <f t="shared" si="504"/>
        <v>2017</v>
      </c>
      <c r="E8090" t="str">
        <f t="shared" si="505"/>
        <v>Oct</v>
      </c>
      <c r="F8090" t="s">
        <v>37</v>
      </c>
      <c r="G8090" t="s">
        <v>1057</v>
      </c>
      <c r="H8090" t="s">
        <v>51</v>
      </c>
      <c r="I8090" t="s">
        <v>32</v>
      </c>
      <c r="J8090" t="s">
        <v>33</v>
      </c>
      <c r="K8090">
        <v>94110</v>
      </c>
      <c r="L8090" t="s">
        <v>34</v>
      </c>
      <c r="M8090" t="s">
        <v>7374</v>
      </c>
      <c r="N8090" t="s">
        <v>128</v>
      </c>
      <c r="O8090" t="s">
        <v>7316</v>
      </c>
      <c r="P8090" s="4">
        <v>450</v>
      </c>
      <c r="Q8090" s="4">
        <v>450</v>
      </c>
      <c r="R8090" s="4">
        <f t="shared" si="506"/>
        <v>0</v>
      </c>
      <c r="S8090" s="4">
        <f t="shared" si="507"/>
        <v>0</v>
      </c>
    </row>
    <row r="8091" spans="1:19" x14ac:dyDescent="0.3">
      <c r="A8091" t="s">
        <v>3223</v>
      </c>
      <c r="B8091" s="1">
        <v>43192</v>
      </c>
      <c r="C8091" s="1">
        <v>43194</v>
      </c>
      <c r="D8091">
        <f t="shared" si="504"/>
        <v>2018</v>
      </c>
      <c r="E8091" t="str">
        <f t="shared" si="505"/>
        <v>Apr</v>
      </c>
      <c r="F8091" t="s">
        <v>20</v>
      </c>
      <c r="G8091" t="s">
        <v>1827</v>
      </c>
      <c r="H8091" t="s">
        <v>22</v>
      </c>
      <c r="I8091" t="s">
        <v>182</v>
      </c>
      <c r="J8091" t="s">
        <v>183</v>
      </c>
      <c r="K8091">
        <v>31907</v>
      </c>
      <c r="L8091" t="s">
        <v>44</v>
      </c>
      <c r="M8091" t="s">
        <v>7374</v>
      </c>
      <c r="N8091" t="s">
        <v>110</v>
      </c>
      <c r="O8091" t="s">
        <v>7316</v>
      </c>
      <c r="P8091" s="4">
        <v>360</v>
      </c>
      <c r="Q8091" s="4">
        <v>360</v>
      </c>
      <c r="R8091" s="4">
        <f t="shared" si="506"/>
        <v>0</v>
      </c>
      <c r="S8091" s="4">
        <f t="shared" si="507"/>
        <v>0</v>
      </c>
    </row>
    <row r="8092" spans="1:19" x14ac:dyDescent="0.3">
      <c r="A8092" t="s">
        <v>1175</v>
      </c>
      <c r="B8092" s="1">
        <v>42312</v>
      </c>
      <c r="C8092" s="1">
        <v>42317</v>
      </c>
      <c r="D8092">
        <f t="shared" si="504"/>
        <v>2015</v>
      </c>
      <c r="E8092" t="str">
        <f t="shared" si="505"/>
        <v>Nov</v>
      </c>
      <c r="F8092" t="s">
        <v>37</v>
      </c>
      <c r="G8092" t="s">
        <v>1176</v>
      </c>
      <c r="H8092" t="s">
        <v>22</v>
      </c>
      <c r="I8092" t="s">
        <v>61</v>
      </c>
      <c r="J8092" t="s">
        <v>62</v>
      </c>
      <c r="K8092">
        <v>10024</v>
      </c>
      <c r="L8092" t="s">
        <v>54</v>
      </c>
      <c r="M8092" t="s">
        <v>7374</v>
      </c>
      <c r="N8092" t="s">
        <v>110</v>
      </c>
      <c r="O8092" t="s">
        <v>7316</v>
      </c>
      <c r="P8092" s="4">
        <v>360</v>
      </c>
      <c r="Q8092" s="4">
        <v>360</v>
      </c>
      <c r="R8092" s="4">
        <f t="shared" si="506"/>
        <v>0</v>
      </c>
      <c r="S8092" s="4">
        <f t="shared" si="507"/>
        <v>0</v>
      </c>
    </row>
    <row r="8093" spans="1:19" ht="15.6" x14ac:dyDescent="0.3">
      <c r="A8093" t="s">
        <v>5561</v>
      </c>
      <c r="B8093" s="1">
        <v>42645</v>
      </c>
      <c r="C8093" s="1">
        <v>42651</v>
      </c>
      <c r="D8093">
        <f t="shared" si="504"/>
        <v>2016</v>
      </c>
      <c r="E8093" t="str">
        <f t="shared" si="505"/>
        <v>Oct</v>
      </c>
      <c r="F8093" t="s">
        <v>37</v>
      </c>
      <c r="G8093" t="s">
        <v>2818</v>
      </c>
      <c r="H8093" s="2" t="s">
        <v>22</v>
      </c>
      <c r="I8093" t="s">
        <v>419</v>
      </c>
      <c r="J8093" t="s">
        <v>144</v>
      </c>
      <c r="K8093">
        <v>8701</v>
      </c>
      <c r="L8093" t="s">
        <v>54</v>
      </c>
      <c r="M8093" t="s">
        <v>7374</v>
      </c>
      <c r="N8093" t="s">
        <v>110</v>
      </c>
      <c r="O8093" t="s">
        <v>7316</v>
      </c>
      <c r="P8093" s="4">
        <v>90</v>
      </c>
      <c r="Q8093" s="4">
        <v>90</v>
      </c>
      <c r="R8093" s="4">
        <f t="shared" si="506"/>
        <v>0</v>
      </c>
      <c r="S8093" s="4">
        <f t="shared" si="507"/>
        <v>0</v>
      </c>
    </row>
    <row r="8094" spans="1:19" ht="15.6" x14ac:dyDescent="0.3">
      <c r="A8094" t="s">
        <v>7376</v>
      </c>
      <c r="B8094" s="1">
        <v>42648</v>
      </c>
      <c r="C8094" s="1">
        <v>42652</v>
      </c>
      <c r="D8094">
        <f t="shared" si="504"/>
        <v>2016</v>
      </c>
      <c r="E8094" t="str">
        <f t="shared" si="505"/>
        <v>Oct</v>
      </c>
      <c r="F8094" t="s">
        <v>37</v>
      </c>
      <c r="G8094" t="s">
        <v>330</v>
      </c>
      <c r="H8094" s="2" t="s">
        <v>22</v>
      </c>
      <c r="I8094" t="s">
        <v>182</v>
      </c>
      <c r="J8094" t="s">
        <v>233</v>
      </c>
      <c r="K8094">
        <v>43229</v>
      </c>
      <c r="L8094" t="s">
        <v>54</v>
      </c>
      <c r="M8094" t="s">
        <v>7374</v>
      </c>
      <c r="N8094" t="s">
        <v>110</v>
      </c>
      <c r="O8094" t="s">
        <v>7316</v>
      </c>
      <c r="P8094" s="4">
        <v>288</v>
      </c>
      <c r="Q8094" s="4">
        <v>288</v>
      </c>
      <c r="R8094" s="4">
        <f t="shared" si="506"/>
        <v>0</v>
      </c>
      <c r="S8094" s="4">
        <f t="shared" si="507"/>
        <v>0</v>
      </c>
    </row>
    <row r="8095" spans="1:19" x14ac:dyDescent="0.3">
      <c r="A8095" t="s">
        <v>1672</v>
      </c>
      <c r="B8095" s="1">
        <v>43042</v>
      </c>
      <c r="C8095" s="1">
        <v>43046</v>
      </c>
      <c r="D8095">
        <f t="shared" si="504"/>
        <v>2017</v>
      </c>
      <c r="E8095" t="str">
        <f t="shared" si="505"/>
        <v>Nov</v>
      </c>
      <c r="F8095" t="s">
        <v>37</v>
      </c>
      <c r="G8095" t="s">
        <v>1673</v>
      </c>
      <c r="H8095" t="s">
        <v>51</v>
      </c>
      <c r="I8095" t="s">
        <v>100</v>
      </c>
      <c r="J8095" t="s">
        <v>101</v>
      </c>
      <c r="K8095">
        <v>19120</v>
      </c>
      <c r="L8095" t="s">
        <v>54</v>
      </c>
      <c r="M8095" t="s">
        <v>7374</v>
      </c>
      <c r="N8095" t="s">
        <v>110</v>
      </c>
      <c r="O8095" t="s">
        <v>7316</v>
      </c>
      <c r="P8095" s="4">
        <v>72</v>
      </c>
      <c r="Q8095" s="4">
        <v>72</v>
      </c>
      <c r="R8095" s="4">
        <f t="shared" si="506"/>
        <v>0</v>
      </c>
      <c r="S8095" s="4">
        <f t="shared" si="507"/>
        <v>0</v>
      </c>
    </row>
    <row r="8096" spans="1:19" x14ac:dyDescent="0.3">
      <c r="A8096" t="s">
        <v>4561</v>
      </c>
      <c r="B8096" s="1">
        <v>43064</v>
      </c>
      <c r="C8096" s="1">
        <v>43071</v>
      </c>
      <c r="D8096">
        <f t="shared" si="504"/>
        <v>2017</v>
      </c>
      <c r="E8096" t="str">
        <f t="shared" si="505"/>
        <v>Nov</v>
      </c>
      <c r="F8096" t="s">
        <v>37</v>
      </c>
      <c r="G8096" t="s">
        <v>3592</v>
      </c>
      <c r="H8096" t="s">
        <v>51</v>
      </c>
      <c r="I8096" t="s">
        <v>744</v>
      </c>
      <c r="J8096" t="s">
        <v>233</v>
      </c>
      <c r="K8096">
        <v>43130</v>
      </c>
      <c r="L8096" t="s">
        <v>54</v>
      </c>
      <c r="M8096" t="s">
        <v>7377</v>
      </c>
      <c r="N8096" t="s">
        <v>110</v>
      </c>
      <c r="O8096" t="s">
        <v>7316</v>
      </c>
      <c r="P8096" s="4">
        <v>59.975999999999999</v>
      </c>
      <c r="Q8096" s="4">
        <v>59.975999999999999</v>
      </c>
      <c r="R8096" s="4">
        <f t="shared" si="506"/>
        <v>0</v>
      </c>
      <c r="S8096" s="4">
        <f t="shared" si="507"/>
        <v>0</v>
      </c>
    </row>
    <row r="8097" spans="1:19" ht="15.6" x14ac:dyDescent="0.3">
      <c r="A8097" t="s">
        <v>7378</v>
      </c>
      <c r="B8097" s="1">
        <v>42420</v>
      </c>
      <c r="C8097" s="1">
        <v>42425</v>
      </c>
      <c r="D8097">
        <f t="shared" si="504"/>
        <v>2016</v>
      </c>
      <c r="E8097" t="str">
        <f t="shared" si="505"/>
        <v>Feb</v>
      </c>
      <c r="F8097" t="s">
        <v>37</v>
      </c>
      <c r="G8097" t="s">
        <v>2954</v>
      </c>
      <c r="H8097" s="2" t="s">
        <v>22</v>
      </c>
      <c r="I8097" t="s">
        <v>2511</v>
      </c>
      <c r="J8097" t="s">
        <v>93</v>
      </c>
      <c r="K8097">
        <v>71901</v>
      </c>
      <c r="L8097" t="s">
        <v>44</v>
      </c>
      <c r="M8097" t="s">
        <v>7379</v>
      </c>
      <c r="N8097" t="s">
        <v>110</v>
      </c>
      <c r="O8097" t="s">
        <v>7316</v>
      </c>
      <c r="P8097" s="4">
        <v>29.99</v>
      </c>
      <c r="Q8097" s="4">
        <v>100</v>
      </c>
      <c r="R8097" s="4">
        <f t="shared" si="506"/>
        <v>-70.010000000000005</v>
      </c>
      <c r="S8097" s="4">
        <f t="shared" si="507"/>
        <v>-10.5015</v>
      </c>
    </row>
    <row r="8098" spans="1:19" ht="15.6" x14ac:dyDescent="0.3">
      <c r="A8098" t="s">
        <v>7380</v>
      </c>
      <c r="B8098" s="1">
        <v>43417</v>
      </c>
      <c r="C8098" s="1">
        <v>43424</v>
      </c>
      <c r="D8098">
        <f t="shared" si="504"/>
        <v>2018</v>
      </c>
      <c r="E8098" t="str">
        <f t="shared" si="505"/>
        <v>Nov</v>
      </c>
      <c r="F8098" t="s">
        <v>37</v>
      </c>
      <c r="G8098" t="s">
        <v>591</v>
      </c>
      <c r="H8098" s="2" t="s">
        <v>22</v>
      </c>
      <c r="I8098" t="s">
        <v>720</v>
      </c>
      <c r="J8098" t="s">
        <v>754</v>
      </c>
      <c r="K8098">
        <v>35601</v>
      </c>
      <c r="L8098" t="s">
        <v>44</v>
      </c>
      <c r="M8098" t="s">
        <v>7379</v>
      </c>
      <c r="N8098" t="s">
        <v>110</v>
      </c>
      <c r="O8098" t="s">
        <v>7316</v>
      </c>
      <c r="P8098" s="4">
        <v>239.92</v>
      </c>
      <c r="Q8098" s="4">
        <v>100</v>
      </c>
      <c r="R8098" s="4">
        <f t="shared" si="506"/>
        <v>139.91999999999999</v>
      </c>
      <c r="S8098" s="4">
        <f t="shared" si="507"/>
        <v>20.987999999999996</v>
      </c>
    </row>
    <row r="8099" spans="1:19" x14ac:dyDescent="0.3">
      <c r="A8099" t="s">
        <v>4350</v>
      </c>
      <c r="B8099" s="1">
        <v>43127</v>
      </c>
      <c r="C8099" s="1">
        <v>43130</v>
      </c>
      <c r="D8099">
        <f t="shared" si="504"/>
        <v>2018</v>
      </c>
      <c r="E8099" t="str">
        <f t="shared" si="505"/>
        <v>Jan</v>
      </c>
      <c r="F8099" t="s">
        <v>67</v>
      </c>
      <c r="G8099" t="s">
        <v>1745</v>
      </c>
      <c r="H8099" t="s">
        <v>105</v>
      </c>
      <c r="I8099" t="s">
        <v>2452</v>
      </c>
      <c r="J8099" t="s">
        <v>233</v>
      </c>
      <c r="K8099">
        <v>44240</v>
      </c>
      <c r="L8099" t="s">
        <v>54</v>
      </c>
      <c r="M8099" t="s">
        <v>7379</v>
      </c>
      <c r="N8099" t="s">
        <v>110</v>
      </c>
      <c r="O8099" t="s">
        <v>7316</v>
      </c>
      <c r="P8099" s="4">
        <v>71.975999999999999</v>
      </c>
      <c r="Q8099" s="4">
        <v>71.975999999999999</v>
      </c>
      <c r="R8099" s="4">
        <f t="shared" si="506"/>
        <v>0</v>
      </c>
      <c r="S8099" s="4">
        <f t="shared" si="507"/>
        <v>0</v>
      </c>
    </row>
    <row r="8100" spans="1:19" ht="15.6" x14ac:dyDescent="0.3">
      <c r="A8100" t="s">
        <v>4677</v>
      </c>
      <c r="B8100" s="1">
        <v>43271</v>
      </c>
      <c r="C8100" s="1">
        <v>43277</v>
      </c>
      <c r="D8100">
        <f t="shared" si="504"/>
        <v>2018</v>
      </c>
      <c r="E8100" t="str">
        <f t="shared" si="505"/>
        <v>Jun</v>
      </c>
      <c r="F8100" t="s">
        <v>37</v>
      </c>
      <c r="G8100" t="s">
        <v>2404</v>
      </c>
      <c r="H8100" s="2" t="s">
        <v>22</v>
      </c>
      <c r="I8100" t="s">
        <v>952</v>
      </c>
      <c r="J8100" t="s">
        <v>62</v>
      </c>
      <c r="K8100">
        <v>10801</v>
      </c>
      <c r="L8100" t="s">
        <v>54</v>
      </c>
      <c r="M8100" t="s">
        <v>7379</v>
      </c>
      <c r="N8100" t="s">
        <v>110</v>
      </c>
      <c r="O8100" t="s">
        <v>7316</v>
      </c>
      <c r="P8100" s="4">
        <v>149.94999999999999</v>
      </c>
      <c r="Q8100" s="4">
        <v>149.94999999999999</v>
      </c>
      <c r="R8100" s="4">
        <f t="shared" si="506"/>
        <v>0</v>
      </c>
      <c r="S8100" s="4">
        <f t="shared" si="507"/>
        <v>0</v>
      </c>
    </row>
    <row r="8101" spans="1:19" x14ac:dyDescent="0.3">
      <c r="A8101" t="s">
        <v>1471</v>
      </c>
      <c r="B8101" s="1">
        <v>43162</v>
      </c>
      <c r="C8101" s="1">
        <v>43167</v>
      </c>
      <c r="D8101">
        <f t="shared" si="504"/>
        <v>2018</v>
      </c>
      <c r="E8101" t="str">
        <f t="shared" si="505"/>
        <v>Mar</v>
      </c>
      <c r="F8101" t="s">
        <v>37</v>
      </c>
      <c r="G8101" t="s">
        <v>1472</v>
      </c>
      <c r="H8101" t="s">
        <v>105</v>
      </c>
      <c r="I8101" t="s">
        <v>47</v>
      </c>
      <c r="J8101" t="s">
        <v>33</v>
      </c>
      <c r="K8101">
        <v>90008</v>
      </c>
      <c r="L8101" t="s">
        <v>34</v>
      </c>
      <c r="M8101" t="s">
        <v>7381</v>
      </c>
      <c r="N8101" t="s">
        <v>110</v>
      </c>
      <c r="O8101" t="s">
        <v>7316</v>
      </c>
      <c r="P8101" s="4">
        <v>1049.44</v>
      </c>
      <c r="Q8101" s="4">
        <v>1049.44</v>
      </c>
      <c r="R8101" s="4">
        <f t="shared" si="506"/>
        <v>0</v>
      </c>
      <c r="S8101" s="4">
        <f t="shared" si="507"/>
        <v>0</v>
      </c>
    </row>
    <row r="8102" spans="1:19" ht="15.6" x14ac:dyDescent="0.3">
      <c r="A8102" t="s">
        <v>3664</v>
      </c>
      <c r="B8102" s="1">
        <v>42695</v>
      </c>
      <c r="C8102" s="1">
        <v>42697</v>
      </c>
      <c r="D8102">
        <f t="shared" si="504"/>
        <v>2016</v>
      </c>
      <c r="E8102" t="str">
        <f t="shared" si="505"/>
        <v>Nov</v>
      </c>
      <c r="F8102" t="s">
        <v>67</v>
      </c>
      <c r="G8102" t="s">
        <v>1895</v>
      </c>
      <c r="H8102" s="2" t="s">
        <v>22</v>
      </c>
      <c r="I8102" t="s">
        <v>1599</v>
      </c>
      <c r="J8102" t="s">
        <v>653</v>
      </c>
      <c r="K8102">
        <v>46226</v>
      </c>
      <c r="L8102" t="s">
        <v>25</v>
      </c>
      <c r="M8102" t="s">
        <v>7381</v>
      </c>
      <c r="N8102" t="s">
        <v>110</v>
      </c>
      <c r="O8102" t="s">
        <v>7316</v>
      </c>
      <c r="P8102" s="4">
        <v>393.54</v>
      </c>
      <c r="Q8102" s="4">
        <v>393.54</v>
      </c>
      <c r="R8102" s="4">
        <f t="shared" si="506"/>
        <v>0</v>
      </c>
      <c r="S8102" s="4">
        <f t="shared" si="507"/>
        <v>0</v>
      </c>
    </row>
    <row r="8103" spans="1:19" ht="15.6" x14ac:dyDescent="0.3">
      <c r="A8103" t="s">
        <v>805</v>
      </c>
      <c r="B8103" s="1">
        <v>43367</v>
      </c>
      <c r="C8103" s="1">
        <v>43371</v>
      </c>
      <c r="D8103">
        <f t="shared" si="504"/>
        <v>2018</v>
      </c>
      <c r="E8103" t="str">
        <f t="shared" si="505"/>
        <v>Sep</v>
      </c>
      <c r="F8103" t="s">
        <v>37</v>
      </c>
      <c r="G8103" t="s">
        <v>782</v>
      </c>
      <c r="H8103" s="2" t="s">
        <v>22</v>
      </c>
      <c r="I8103" t="s">
        <v>806</v>
      </c>
      <c r="J8103" t="s">
        <v>807</v>
      </c>
      <c r="K8103">
        <v>56301</v>
      </c>
      <c r="L8103" t="s">
        <v>25</v>
      </c>
      <c r="M8103" t="s">
        <v>7381</v>
      </c>
      <c r="N8103" t="s">
        <v>110</v>
      </c>
      <c r="O8103" t="s">
        <v>7316</v>
      </c>
      <c r="P8103" s="4">
        <v>655.9</v>
      </c>
      <c r="Q8103" s="4">
        <v>655.9</v>
      </c>
      <c r="R8103" s="4">
        <f t="shared" si="506"/>
        <v>0</v>
      </c>
      <c r="S8103" s="4">
        <f t="shared" si="507"/>
        <v>0</v>
      </c>
    </row>
    <row r="8104" spans="1:19" x14ac:dyDescent="0.3">
      <c r="A8104" t="s">
        <v>7382</v>
      </c>
      <c r="B8104" s="1">
        <v>42864</v>
      </c>
      <c r="C8104" s="1">
        <v>42869</v>
      </c>
      <c r="D8104">
        <f t="shared" si="504"/>
        <v>2017</v>
      </c>
      <c r="E8104" t="str">
        <f t="shared" si="505"/>
        <v>May</v>
      </c>
      <c r="F8104" t="s">
        <v>37</v>
      </c>
      <c r="G8104" t="s">
        <v>4390</v>
      </c>
      <c r="H8104" t="s">
        <v>51</v>
      </c>
      <c r="I8104" t="s">
        <v>69</v>
      </c>
      <c r="J8104" t="s">
        <v>70</v>
      </c>
      <c r="K8104">
        <v>98115</v>
      </c>
      <c r="L8104" t="s">
        <v>34</v>
      </c>
      <c r="M8104" t="s">
        <v>7383</v>
      </c>
      <c r="N8104" t="s">
        <v>110</v>
      </c>
      <c r="O8104" t="s">
        <v>7316</v>
      </c>
      <c r="P8104" s="4">
        <v>93.98</v>
      </c>
      <c r="Q8104" s="4">
        <v>93.98</v>
      </c>
      <c r="R8104" s="4">
        <f t="shared" si="506"/>
        <v>0</v>
      </c>
      <c r="S8104" s="4">
        <f t="shared" si="507"/>
        <v>0</v>
      </c>
    </row>
    <row r="8105" spans="1:19" x14ac:dyDescent="0.3">
      <c r="A8105" t="s">
        <v>3068</v>
      </c>
      <c r="B8105" s="1">
        <v>43087</v>
      </c>
      <c r="C8105" s="1">
        <v>43090</v>
      </c>
      <c r="D8105">
        <f t="shared" si="504"/>
        <v>2017</v>
      </c>
      <c r="E8105" t="str">
        <f t="shared" si="505"/>
        <v>Dec</v>
      </c>
      <c r="F8105" t="s">
        <v>20</v>
      </c>
      <c r="G8105" t="s">
        <v>1141</v>
      </c>
      <c r="H8105" t="s">
        <v>51</v>
      </c>
      <c r="I8105" t="s">
        <v>431</v>
      </c>
      <c r="J8105" t="s">
        <v>242</v>
      </c>
      <c r="K8105">
        <v>97301</v>
      </c>
      <c r="L8105" t="s">
        <v>34</v>
      </c>
      <c r="M8105" t="s">
        <v>7383</v>
      </c>
      <c r="N8105" t="s">
        <v>110</v>
      </c>
      <c r="O8105" t="s">
        <v>7316</v>
      </c>
      <c r="P8105" s="4">
        <v>112.776</v>
      </c>
      <c r="Q8105" s="4">
        <v>112.776</v>
      </c>
      <c r="R8105" s="4">
        <f t="shared" si="506"/>
        <v>0</v>
      </c>
      <c r="S8105" s="4">
        <f t="shared" si="507"/>
        <v>0</v>
      </c>
    </row>
    <row r="8106" spans="1:19" ht="15.6" x14ac:dyDescent="0.3">
      <c r="A8106" t="s">
        <v>2458</v>
      </c>
      <c r="B8106" s="1">
        <v>43295</v>
      </c>
      <c r="C8106" s="1">
        <v>43299</v>
      </c>
      <c r="D8106">
        <f t="shared" si="504"/>
        <v>2018</v>
      </c>
      <c r="E8106" t="str">
        <f t="shared" si="505"/>
        <v>Jul</v>
      </c>
      <c r="F8106" t="s">
        <v>37</v>
      </c>
      <c r="G8106" t="s">
        <v>812</v>
      </c>
      <c r="H8106" s="2" t="s">
        <v>22</v>
      </c>
      <c r="I8106" t="s">
        <v>1108</v>
      </c>
      <c r="J8106" t="s">
        <v>33</v>
      </c>
      <c r="K8106">
        <v>92683</v>
      </c>
      <c r="L8106" t="s">
        <v>34</v>
      </c>
      <c r="M8106" t="s">
        <v>7383</v>
      </c>
      <c r="N8106" t="s">
        <v>110</v>
      </c>
      <c r="O8106" t="s">
        <v>7316</v>
      </c>
      <c r="P8106" s="4">
        <v>140.97</v>
      </c>
      <c r="Q8106" s="4">
        <v>140.97</v>
      </c>
      <c r="R8106" s="4">
        <f t="shared" si="506"/>
        <v>0</v>
      </c>
      <c r="S8106" s="4">
        <f t="shared" si="507"/>
        <v>0</v>
      </c>
    </row>
    <row r="8107" spans="1:19" ht="15.6" x14ac:dyDescent="0.3">
      <c r="A8107" t="s">
        <v>2228</v>
      </c>
      <c r="B8107" s="1">
        <v>43308</v>
      </c>
      <c r="C8107" s="1">
        <v>43313</v>
      </c>
      <c r="D8107">
        <f t="shared" si="504"/>
        <v>2018</v>
      </c>
      <c r="E8107" t="str">
        <f t="shared" si="505"/>
        <v>Jul</v>
      </c>
      <c r="F8107" t="s">
        <v>67</v>
      </c>
      <c r="G8107" t="s">
        <v>1646</v>
      </c>
      <c r="H8107" s="2" t="s">
        <v>22</v>
      </c>
      <c r="I8107" t="s">
        <v>69</v>
      </c>
      <c r="J8107" t="s">
        <v>70</v>
      </c>
      <c r="K8107">
        <v>98115</v>
      </c>
      <c r="L8107" t="s">
        <v>34</v>
      </c>
      <c r="M8107" t="s">
        <v>7383</v>
      </c>
      <c r="N8107" t="s">
        <v>110</v>
      </c>
      <c r="O8107" t="s">
        <v>7316</v>
      </c>
      <c r="P8107" s="4">
        <v>234.95</v>
      </c>
      <c r="Q8107" s="4">
        <v>234.95</v>
      </c>
      <c r="R8107" s="4">
        <f t="shared" si="506"/>
        <v>0</v>
      </c>
      <c r="S8107" s="4">
        <f t="shared" si="507"/>
        <v>0</v>
      </c>
    </row>
    <row r="8108" spans="1:19" x14ac:dyDescent="0.3">
      <c r="A8108" t="s">
        <v>7384</v>
      </c>
      <c r="B8108" s="1">
        <v>42816</v>
      </c>
      <c r="C8108" s="1">
        <v>42819</v>
      </c>
      <c r="D8108">
        <f t="shared" si="504"/>
        <v>2017</v>
      </c>
      <c r="E8108" t="str">
        <f t="shared" si="505"/>
        <v>Mar</v>
      </c>
      <c r="F8108" t="s">
        <v>20</v>
      </c>
      <c r="G8108" t="s">
        <v>1780</v>
      </c>
      <c r="H8108" t="s">
        <v>51</v>
      </c>
      <c r="I8108" t="s">
        <v>1330</v>
      </c>
      <c r="J8108" t="s">
        <v>325</v>
      </c>
      <c r="K8108">
        <v>89031</v>
      </c>
      <c r="L8108" t="s">
        <v>34</v>
      </c>
      <c r="M8108" t="s">
        <v>7385</v>
      </c>
      <c r="N8108" t="s">
        <v>110</v>
      </c>
      <c r="O8108" t="s">
        <v>7316</v>
      </c>
      <c r="P8108" s="4">
        <v>58.58</v>
      </c>
      <c r="Q8108" s="4">
        <v>58.58</v>
      </c>
      <c r="R8108" s="4">
        <f t="shared" si="506"/>
        <v>0</v>
      </c>
      <c r="S8108" s="4">
        <f t="shared" si="507"/>
        <v>0</v>
      </c>
    </row>
    <row r="8109" spans="1:19" x14ac:dyDescent="0.3">
      <c r="A8109" t="s">
        <v>1765</v>
      </c>
      <c r="B8109" s="1">
        <v>42900</v>
      </c>
      <c r="C8109" s="1">
        <v>42903</v>
      </c>
      <c r="D8109">
        <f t="shared" si="504"/>
        <v>2017</v>
      </c>
      <c r="E8109" t="str">
        <f t="shared" si="505"/>
        <v>Jun</v>
      </c>
      <c r="F8109" t="s">
        <v>20</v>
      </c>
      <c r="G8109" t="s">
        <v>1087</v>
      </c>
      <c r="H8109" t="s">
        <v>51</v>
      </c>
      <c r="I8109" t="s">
        <v>32</v>
      </c>
      <c r="J8109" t="s">
        <v>33</v>
      </c>
      <c r="K8109">
        <v>94122</v>
      </c>
      <c r="L8109" t="s">
        <v>34</v>
      </c>
      <c r="M8109" t="s">
        <v>7385</v>
      </c>
      <c r="N8109" t="s">
        <v>110</v>
      </c>
      <c r="O8109" t="s">
        <v>7316</v>
      </c>
      <c r="P8109" s="4">
        <v>29.29</v>
      </c>
      <c r="Q8109" s="4">
        <v>29.29</v>
      </c>
      <c r="R8109" s="4">
        <f t="shared" si="506"/>
        <v>0</v>
      </c>
      <c r="S8109" s="4">
        <f t="shared" si="507"/>
        <v>0</v>
      </c>
    </row>
    <row r="8110" spans="1:19" ht="15.6" x14ac:dyDescent="0.3">
      <c r="A8110" t="s">
        <v>3273</v>
      </c>
      <c r="B8110" s="1">
        <v>43443</v>
      </c>
      <c r="C8110" s="1">
        <v>43446</v>
      </c>
      <c r="D8110">
        <f t="shared" si="504"/>
        <v>2018</v>
      </c>
      <c r="E8110" t="str">
        <f t="shared" si="505"/>
        <v>Dec</v>
      </c>
      <c r="F8110" t="s">
        <v>67</v>
      </c>
      <c r="G8110" t="s">
        <v>1240</v>
      </c>
      <c r="H8110" s="2" t="s">
        <v>22</v>
      </c>
      <c r="I8110" t="s">
        <v>645</v>
      </c>
      <c r="J8110" t="s">
        <v>205</v>
      </c>
      <c r="K8110">
        <v>40475</v>
      </c>
      <c r="L8110" t="s">
        <v>44</v>
      </c>
      <c r="M8110" t="s">
        <v>7385</v>
      </c>
      <c r="N8110" t="s">
        <v>110</v>
      </c>
      <c r="O8110" t="s">
        <v>7316</v>
      </c>
      <c r="P8110" s="4">
        <v>146.44999999999999</v>
      </c>
      <c r="Q8110" s="4">
        <v>146.44999999999999</v>
      </c>
      <c r="R8110" s="4">
        <f t="shared" si="506"/>
        <v>0</v>
      </c>
      <c r="S8110" s="4">
        <f t="shared" si="507"/>
        <v>0</v>
      </c>
    </row>
    <row r="8111" spans="1:19" x14ac:dyDescent="0.3">
      <c r="A8111" t="s">
        <v>3109</v>
      </c>
      <c r="B8111" s="1">
        <v>43456</v>
      </c>
      <c r="C8111" s="1">
        <v>43462</v>
      </c>
      <c r="D8111">
        <f t="shared" si="504"/>
        <v>2018</v>
      </c>
      <c r="E8111" t="str">
        <f t="shared" si="505"/>
        <v>Dec</v>
      </c>
      <c r="F8111" t="s">
        <v>37</v>
      </c>
      <c r="G8111" t="s">
        <v>3110</v>
      </c>
      <c r="H8111" t="s">
        <v>105</v>
      </c>
      <c r="I8111" t="s">
        <v>648</v>
      </c>
      <c r="J8111" t="s">
        <v>250</v>
      </c>
      <c r="K8111">
        <v>38301</v>
      </c>
      <c r="L8111" t="s">
        <v>44</v>
      </c>
      <c r="M8111" t="s">
        <v>7385</v>
      </c>
      <c r="N8111" t="s">
        <v>110</v>
      </c>
      <c r="O8111" t="s">
        <v>7316</v>
      </c>
      <c r="P8111" s="4">
        <v>46.863999999999997</v>
      </c>
      <c r="Q8111" s="4">
        <v>46.863999999999997</v>
      </c>
      <c r="R8111" s="4">
        <f t="shared" si="506"/>
        <v>0</v>
      </c>
      <c r="S8111" s="4">
        <f t="shared" si="507"/>
        <v>0</v>
      </c>
    </row>
    <row r="8112" spans="1:19" x14ac:dyDescent="0.3">
      <c r="A8112" t="s">
        <v>7386</v>
      </c>
      <c r="B8112" s="1">
        <v>43439</v>
      </c>
      <c r="C8112" s="1">
        <v>43444</v>
      </c>
      <c r="D8112">
        <f t="shared" si="504"/>
        <v>2018</v>
      </c>
      <c r="E8112" t="str">
        <f t="shared" si="505"/>
        <v>Dec</v>
      </c>
      <c r="F8112" t="s">
        <v>37</v>
      </c>
      <c r="G8112" t="s">
        <v>635</v>
      </c>
      <c r="H8112" t="s">
        <v>51</v>
      </c>
      <c r="I8112" t="s">
        <v>636</v>
      </c>
      <c r="J8112" t="s">
        <v>637</v>
      </c>
      <c r="L8112" t="s">
        <v>54</v>
      </c>
      <c r="M8112" t="s">
        <v>7385</v>
      </c>
      <c r="N8112" t="s">
        <v>110</v>
      </c>
      <c r="O8112" t="s">
        <v>7316</v>
      </c>
      <c r="P8112" s="4">
        <v>205.03</v>
      </c>
      <c r="Q8112" s="4">
        <v>205.03</v>
      </c>
      <c r="R8112" s="4">
        <f t="shared" si="506"/>
        <v>0</v>
      </c>
      <c r="S8112" s="4">
        <f t="shared" si="507"/>
        <v>0</v>
      </c>
    </row>
    <row r="8113" spans="1:19" x14ac:dyDescent="0.3">
      <c r="A8113" t="s">
        <v>7387</v>
      </c>
      <c r="B8113" s="1">
        <v>42135</v>
      </c>
      <c r="C8113" s="1">
        <v>42141</v>
      </c>
      <c r="D8113">
        <f t="shared" si="504"/>
        <v>2015</v>
      </c>
      <c r="E8113" t="str">
        <f t="shared" si="505"/>
        <v>May</v>
      </c>
      <c r="F8113" t="s">
        <v>37</v>
      </c>
      <c r="G8113" t="s">
        <v>181</v>
      </c>
      <c r="H8113" t="s">
        <v>105</v>
      </c>
      <c r="I8113" t="s">
        <v>113</v>
      </c>
      <c r="J8113" t="s">
        <v>109</v>
      </c>
      <c r="K8113">
        <v>77095</v>
      </c>
      <c r="L8113" t="s">
        <v>25</v>
      </c>
      <c r="M8113" t="s">
        <v>7385</v>
      </c>
      <c r="N8113" t="s">
        <v>110</v>
      </c>
      <c r="O8113" t="s">
        <v>7316</v>
      </c>
      <c r="P8113" s="4">
        <v>46.863999999999997</v>
      </c>
      <c r="Q8113" s="4">
        <v>46.863999999999997</v>
      </c>
      <c r="R8113" s="4">
        <f t="shared" si="506"/>
        <v>0</v>
      </c>
      <c r="S8113" s="4">
        <f t="shared" si="507"/>
        <v>0</v>
      </c>
    </row>
    <row r="8114" spans="1:19" x14ac:dyDescent="0.3">
      <c r="A8114" t="s">
        <v>7388</v>
      </c>
      <c r="B8114" s="1">
        <v>42688</v>
      </c>
      <c r="C8114" s="1">
        <v>42694</v>
      </c>
      <c r="D8114">
        <f t="shared" si="504"/>
        <v>2016</v>
      </c>
      <c r="E8114" t="str">
        <f t="shared" si="505"/>
        <v>Nov</v>
      </c>
      <c r="F8114" t="s">
        <v>37</v>
      </c>
      <c r="G8114" t="s">
        <v>630</v>
      </c>
      <c r="H8114" t="s">
        <v>51</v>
      </c>
      <c r="I8114" t="s">
        <v>100</v>
      </c>
      <c r="J8114" t="s">
        <v>101</v>
      </c>
      <c r="K8114">
        <v>19143</v>
      </c>
      <c r="L8114" t="s">
        <v>54</v>
      </c>
      <c r="M8114" t="s">
        <v>7389</v>
      </c>
      <c r="N8114" t="s">
        <v>110</v>
      </c>
      <c r="O8114" t="s">
        <v>7316</v>
      </c>
      <c r="P8114" s="4">
        <v>47.984000000000002</v>
      </c>
      <c r="Q8114" s="4">
        <v>47.984000000000002</v>
      </c>
      <c r="R8114" s="4">
        <f t="shared" si="506"/>
        <v>0</v>
      </c>
      <c r="S8114" s="4">
        <f t="shared" si="507"/>
        <v>0</v>
      </c>
    </row>
    <row r="8115" spans="1:19" ht="15.6" x14ac:dyDescent="0.3">
      <c r="A8115" t="s">
        <v>6921</v>
      </c>
      <c r="B8115" s="1">
        <v>43358</v>
      </c>
      <c r="C8115" s="1">
        <v>43364</v>
      </c>
      <c r="D8115">
        <f t="shared" si="504"/>
        <v>2018</v>
      </c>
      <c r="E8115" t="str">
        <f t="shared" si="505"/>
        <v>Sep</v>
      </c>
      <c r="F8115" t="s">
        <v>37</v>
      </c>
      <c r="G8115" t="s">
        <v>2025</v>
      </c>
      <c r="H8115" s="2" t="s">
        <v>22</v>
      </c>
      <c r="I8115" t="s">
        <v>2689</v>
      </c>
      <c r="J8115" t="s">
        <v>310</v>
      </c>
      <c r="K8115">
        <v>6708</v>
      </c>
      <c r="L8115" t="s">
        <v>54</v>
      </c>
      <c r="M8115" t="s">
        <v>7389</v>
      </c>
      <c r="N8115" t="s">
        <v>110</v>
      </c>
      <c r="O8115" t="s">
        <v>7316</v>
      </c>
      <c r="P8115" s="4">
        <v>59.98</v>
      </c>
      <c r="Q8115" s="4">
        <v>59.98</v>
      </c>
      <c r="R8115" s="4">
        <f t="shared" si="506"/>
        <v>0</v>
      </c>
      <c r="S8115" s="4">
        <f t="shared" si="507"/>
        <v>0</v>
      </c>
    </row>
    <row r="8116" spans="1:19" x14ac:dyDescent="0.3">
      <c r="A8116" t="s">
        <v>3106</v>
      </c>
      <c r="B8116" s="1">
        <v>42290</v>
      </c>
      <c r="C8116" s="1">
        <v>42292</v>
      </c>
      <c r="D8116">
        <f t="shared" si="504"/>
        <v>2015</v>
      </c>
      <c r="E8116" t="str">
        <f t="shared" si="505"/>
        <v>Oct</v>
      </c>
      <c r="F8116" t="s">
        <v>20</v>
      </c>
      <c r="G8116" t="s">
        <v>652</v>
      </c>
      <c r="H8116" t="s">
        <v>105</v>
      </c>
      <c r="I8116" t="s">
        <v>2737</v>
      </c>
      <c r="J8116" t="s">
        <v>70</v>
      </c>
      <c r="K8116">
        <v>98026</v>
      </c>
      <c r="L8116" t="s">
        <v>34</v>
      </c>
      <c r="M8116" t="s">
        <v>7390</v>
      </c>
      <c r="N8116" t="s">
        <v>110</v>
      </c>
      <c r="O8116" t="s">
        <v>7316</v>
      </c>
      <c r="P8116" s="4">
        <v>25.78</v>
      </c>
      <c r="Q8116" s="4">
        <v>25.78</v>
      </c>
      <c r="R8116" s="4">
        <f t="shared" si="506"/>
        <v>0</v>
      </c>
      <c r="S8116" s="4">
        <f t="shared" si="507"/>
        <v>0</v>
      </c>
    </row>
    <row r="8117" spans="1:19" ht="15.6" x14ac:dyDescent="0.3">
      <c r="A8117" t="s">
        <v>2057</v>
      </c>
      <c r="B8117" s="1">
        <v>42313</v>
      </c>
      <c r="C8117" s="1">
        <v>42318</v>
      </c>
      <c r="D8117">
        <f t="shared" si="504"/>
        <v>2015</v>
      </c>
      <c r="E8117" t="str">
        <f t="shared" si="505"/>
        <v>Nov</v>
      </c>
      <c r="F8117" t="s">
        <v>37</v>
      </c>
      <c r="G8117" t="s">
        <v>1569</v>
      </c>
      <c r="H8117" s="2" t="s">
        <v>22</v>
      </c>
      <c r="I8117" t="s">
        <v>100</v>
      </c>
      <c r="J8117" t="s">
        <v>101</v>
      </c>
      <c r="K8117">
        <v>19143</v>
      </c>
      <c r="L8117" t="s">
        <v>54</v>
      </c>
      <c r="M8117" t="s">
        <v>7390</v>
      </c>
      <c r="N8117" t="s">
        <v>110</v>
      </c>
      <c r="O8117" t="s">
        <v>7316</v>
      </c>
      <c r="P8117" s="4">
        <v>51.56</v>
      </c>
      <c r="Q8117" s="4">
        <v>51.56</v>
      </c>
      <c r="R8117" s="4">
        <f t="shared" si="506"/>
        <v>0</v>
      </c>
      <c r="S8117" s="4">
        <f t="shared" si="507"/>
        <v>0</v>
      </c>
    </row>
    <row r="8118" spans="1:19" ht="15.6" x14ac:dyDescent="0.3">
      <c r="A8118" t="s">
        <v>5176</v>
      </c>
      <c r="B8118" s="1">
        <v>42434</v>
      </c>
      <c r="C8118" s="1">
        <v>42438</v>
      </c>
      <c r="D8118">
        <f t="shared" si="504"/>
        <v>2016</v>
      </c>
      <c r="E8118" t="str">
        <f t="shared" si="505"/>
        <v>Mar</v>
      </c>
      <c r="F8118" t="s">
        <v>37</v>
      </c>
      <c r="G8118" t="s">
        <v>716</v>
      </c>
      <c r="H8118" s="2" t="s">
        <v>22</v>
      </c>
      <c r="I8118" t="s">
        <v>100</v>
      </c>
      <c r="J8118" t="s">
        <v>101</v>
      </c>
      <c r="K8118">
        <v>19120</v>
      </c>
      <c r="L8118" t="s">
        <v>54</v>
      </c>
      <c r="M8118" t="s">
        <v>7390</v>
      </c>
      <c r="N8118" t="s">
        <v>110</v>
      </c>
      <c r="O8118" t="s">
        <v>7316</v>
      </c>
      <c r="P8118" s="4">
        <v>10.311999999999999</v>
      </c>
      <c r="Q8118" s="4">
        <v>10.311999999999999</v>
      </c>
      <c r="R8118" s="4">
        <f t="shared" si="506"/>
        <v>0</v>
      </c>
      <c r="S8118" s="4">
        <f t="shared" si="507"/>
        <v>0</v>
      </c>
    </row>
    <row r="8119" spans="1:19" x14ac:dyDescent="0.3">
      <c r="A8119" t="s">
        <v>6668</v>
      </c>
      <c r="B8119" s="1">
        <v>43270</v>
      </c>
      <c r="C8119" s="1">
        <v>43274</v>
      </c>
      <c r="D8119">
        <f t="shared" si="504"/>
        <v>2018</v>
      </c>
      <c r="E8119" t="str">
        <f t="shared" si="505"/>
        <v>Jun</v>
      </c>
      <c r="F8119" t="s">
        <v>37</v>
      </c>
      <c r="G8119" t="s">
        <v>1216</v>
      </c>
      <c r="H8119" t="s">
        <v>51</v>
      </c>
      <c r="I8119" t="s">
        <v>61</v>
      </c>
      <c r="J8119" t="s">
        <v>62</v>
      </c>
      <c r="K8119">
        <v>10035</v>
      </c>
      <c r="L8119" t="s">
        <v>54</v>
      </c>
      <c r="M8119" t="s">
        <v>7390</v>
      </c>
      <c r="N8119" t="s">
        <v>110</v>
      </c>
      <c r="O8119" t="s">
        <v>7316</v>
      </c>
      <c r="P8119" s="4">
        <v>103.12</v>
      </c>
      <c r="Q8119" s="4">
        <v>103.12</v>
      </c>
      <c r="R8119" s="4">
        <f t="shared" si="506"/>
        <v>0</v>
      </c>
      <c r="S8119" s="4">
        <f t="shared" si="507"/>
        <v>0</v>
      </c>
    </row>
    <row r="8120" spans="1:19" ht="15.6" x14ac:dyDescent="0.3">
      <c r="A8120" t="s">
        <v>2519</v>
      </c>
      <c r="B8120" s="1">
        <v>42677</v>
      </c>
      <c r="C8120" s="1">
        <v>42681</v>
      </c>
      <c r="D8120">
        <f t="shared" si="504"/>
        <v>2016</v>
      </c>
      <c r="E8120" t="str">
        <f t="shared" si="505"/>
        <v>Nov</v>
      </c>
      <c r="F8120" t="s">
        <v>37</v>
      </c>
      <c r="G8120" t="s">
        <v>2520</v>
      </c>
      <c r="H8120" s="2" t="s">
        <v>22</v>
      </c>
      <c r="I8120" t="s">
        <v>47</v>
      </c>
      <c r="J8120" t="s">
        <v>33</v>
      </c>
      <c r="K8120">
        <v>90008</v>
      </c>
      <c r="L8120" t="s">
        <v>34</v>
      </c>
      <c r="M8120" t="s">
        <v>7391</v>
      </c>
      <c r="N8120" t="s">
        <v>110</v>
      </c>
      <c r="O8120" t="s">
        <v>7316</v>
      </c>
      <c r="P8120" s="4">
        <v>89.97</v>
      </c>
      <c r="Q8120" s="4">
        <v>89.97</v>
      </c>
      <c r="R8120" s="4">
        <f t="shared" si="506"/>
        <v>0</v>
      </c>
      <c r="S8120" s="4">
        <f t="shared" si="507"/>
        <v>0</v>
      </c>
    </row>
    <row r="8121" spans="1:19" ht="15.6" x14ac:dyDescent="0.3">
      <c r="A8121" t="s">
        <v>7392</v>
      </c>
      <c r="B8121" s="1">
        <v>43360</v>
      </c>
      <c r="C8121" s="1">
        <v>43363</v>
      </c>
      <c r="D8121">
        <f t="shared" si="504"/>
        <v>2018</v>
      </c>
      <c r="E8121" t="str">
        <f t="shared" si="505"/>
        <v>Sep</v>
      </c>
      <c r="F8121" t="s">
        <v>20</v>
      </c>
      <c r="G8121" t="s">
        <v>599</v>
      </c>
      <c r="H8121" s="2" t="s">
        <v>22</v>
      </c>
      <c r="I8121" t="s">
        <v>2923</v>
      </c>
      <c r="J8121" t="s">
        <v>980</v>
      </c>
      <c r="K8121">
        <v>83704</v>
      </c>
      <c r="L8121" t="s">
        <v>34</v>
      </c>
      <c r="M8121" t="s">
        <v>7391</v>
      </c>
      <c r="N8121" t="s">
        <v>110</v>
      </c>
      <c r="O8121" t="s">
        <v>7316</v>
      </c>
      <c r="P8121" s="4">
        <v>89.97</v>
      </c>
      <c r="Q8121" s="4">
        <v>89.97</v>
      </c>
      <c r="R8121" s="4">
        <f t="shared" si="506"/>
        <v>0</v>
      </c>
      <c r="S8121" s="4">
        <f t="shared" si="507"/>
        <v>0</v>
      </c>
    </row>
    <row r="8122" spans="1:19" ht="15.6" x14ac:dyDescent="0.3">
      <c r="A8122" t="s">
        <v>6181</v>
      </c>
      <c r="B8122" s="1">
        <v>42264</v>
      </c>
      <c r="C8122" s="1">
        <v>42271</v>
      </c>
      <c r="D8122">
        <f t="shared" si="504"/>
        <v>2015</v>
      </c>
      <c r="E8122" t="str">
        <f t="shared" si="505"/>
        <v>Sep</v>
      </c>
      <c r="F8122" t="s">
        <v>37</v>
      </c>
      <c r="G8122" t="s">
        <v>802</v>
      </c>
      <c r="H8122" s="2" t="s">
        <v>22</v>
      </c>
      <c r="I8122" t="s">
        <v>1734</v>
      </c>
      <c r="J8122" t="s">
        <v>83</v>
      </c>
      <c r="K8122">
        <v>27604</v>
      </c>
      <c r="L8122" t="s">
        <v>44</v>
      </c>
      <c r="M8122" t="s">
        <v>7391</v>
      </c>
      <c r="N8122" t="s">
        <v>110</v>
      </c>
      <c r="O8122" t="s">
        <v>7316</v>
      </c>
      <c r="P8122" s="4">
        <v>47.984000000000002</v>
      </c>
      <c r="Q8122" s="4">
        <v>47.984000000000002</v>
      </c>
      <c r="R8122" s="4">
        <f t="shared" si="506"/>
        <v>0</v>
      </c>
      <c r="S8122" s="4">
        <f t="shared" si="507"/>
        <v>0</v>
      </c>
    </row>
    <row r="8123" spans="1:19" x14ac:dyDescent="0.3">
      <c r="A8123" t="s">
        <v>4574</v>
      </c>
      <c r="B8123" s="1">
        <v>42892</v>
      </c>
      <c r="C8123" s="1">
        <v>42893</v>
      </c>
      <c r="D8123">
        <f t="shared" si="504"/>
        <v>2017</v>
      </c>
      <c r="E8123" t="str">
        <f t="shared" si="505"/>
        <v>Jun</v>
      </c>
      <c r="F8123" t="s">
        <v>20</v>
      </c>
      <c r="G8123" t="s">
        <v>1455</v>
      </c>
      <c r="H8123" t="s">
        <v>51</v>
      </c>
      <c r="I8123" t="s">
        <v>2218</v>
      </c>
      <c r="J8123" t="s">
        <v>93</v>
      </c>
      <c r="K8123">
        <v>72209</v>
      </c>
      <c r="L8123" t="s">
        <v>44</v>
      </c>
      <c r="M8123" t="s">
        <v>7391</v>
      </c>
      <c r="N8123" t="s">
        <v>128</v>
      </c>
      <c r="O8123" t="s">
        <v>7316</v>
      </c>
      <c r="P8123" s="4">
        <v>179.94</v>
      </c>
      <c r="Q8123" s="4">
        <v>179.94</v>
      </c>
      <c r="R8123" s="4">
        <f t="shared" si="506"/>
        <v>0</v>
      </c>
      <c r="S8123" s="4">
        <f t="shared" si="507"/>
        <v>0</v>
      </c>
    </row>
    <row r="8124" spans="1:19" x14ac:dyDescent="0.3">
      <c r="A8124" t="s">
        <v>1922</v>
      </c>
      <c r="B8124" s="1">
        <v>42829</v>
      </c>
      <c r="C8124" s="1">
        <v>42833</v>
      </c>
      <c r="D8124">
        <f t="shared" si="504"/>
        <v>2017</v>
      </c>
      <c r="E8124" t="str">
        <f t="shared" si="505"/>
        <v>Apr</v>
      </c>
      <c r="F8124" t="s">
        <v>67</v>
      </c>
      <c r="G8124" t="s">
        <v>655</v>
      </c>
      <c r="H8124" t="s">
        <v>51</v>
      </c>
      <c r="I8124" t="s">
        <v>232</v>
      </c>
      <c r="J8124" t="s">
        <v>62</v>
      </c>
      <c r="K8124">
        <v>12180</v>
      </c>
      <c r="L8124" t="s">
        <v>54</v>
      </c>
      <c r="M8124" t="s">
        <v>7391</v>
      </c>
      <c r="N8124" t="s">
        <v>110</v>
      </c>
      <c r="O8124" t="s">
        <v>7316</v>
      </c>
      <c r="P8124" s="4">
        <v>89.97</v>
      </c>
      <c r="Q8124" s="4">
        <v>89.97</v>
      </c>
      <c r="R8124" s="4">
        <f t="shared" si="506"/>
        <v>0</v>
      </c>
      <c r="S8124" s="4">
        <f t="shared" si="507"/>
        <v>0</v>
      </c>
    </row>
    <row r="8125" spans="1:19" x14ac:dyDescent="0.3">
      <c r="A8125" t="s">
        <v>4356</v>
      </c>
      <c r="B8125" s="1">
        <v>42973</v>
      </c>
      <c r="C8125" s="1">
        <v>42980</v>
      </c>
      <c r="D8125">
        <f t="shared" si="504"/>
        <v>2017</v>
      </c>
      <c r="E8125" t="str">
        <f t="shared" si="505"/>
        <v>Aug</v>
      </c>
      <c r="F8125" t="s">
        <v>37</v>
      </c>
      <c r="G8125" t="s">
        <v>3963</v>
      </c>
      <c r="H8125" t="s">
        <v>51</v>
      </c>
      <c r="I8125" t="s">
        <v>100</v>
      </c>
      <c r="J8125" t="s">
        <v>101</v>
      </c>
      <c r="K8125">
        <v>19140</v>
      </c>
      <c r="L8125" t="s">
        <v>54</v>
      </c>
      <c r="M8125" t="s">
        <v>7391</v>
      </c>
      <c r="N8125" t="s">
        <v>110</v>
      </c>
      <c r="O8125" t="s">
        <v>7316</v>
      </c>
      <c r="P8125" s="4">
        <v>47.984000000000002</v>
      </c>
      <c r="Q8125" s="4">
        <v>47.984000000000002</v>
      </c>
      <c r="R8125" s="4">
        <f t="shared" si="506"/>
        <v>0</v>
      </c>
      <c r="S8125" s="4">
        <f t="shared" si="507"/>
        <v>0</v>
      </c>
    </row>
    <row r="8126" spans="1:19" x14ac:dyDescent="0.3">
      <c r="A8126" t="s">
        <v>2664</v>
      </c>
      <c r="B8126" s="1">
        <v>43359</v>
      </c>
      <c r="C8126" s="1">
        <v>43361</v>
      </c>
      <c r="D8126">
        <f t="shared" si="504"/>
        <v>2018</v>
      </c>
      <c r="E8126" t="str">
        <f t="shared" si="505"/>
        <v>Sep</v>
      </c>
      <c r="F8126" t="s">
        <v>20</v>
      </c>
      <c r="G8126" t="s">
        <v>408</v>
      </c>
      <c r="H8126" t="s">
        <v>105</v>
      </c>
      <c r="I8126" t="s">
        <v>100</v>
      </c>
      <c r="J8126" t="s">
        <v>101</v>
      </c>
      <c r="K8126">
        <v>19143</v>
      </c>
      <c r="L8126" t="s">
        <v>54</v>
      </c>
      <c r="M8126" t="s">
        <v>7391</v>
      </c>
      <c r="N8126" t="s">
        <v>110</v>
      </c>
      <c r="O8126" t="s">
        <v>7316</v>
      </c>
      <c r="P8126" s="4">
        <v>71.975999999999999</v>
      </c>
      <c r="Q8126" s="4">
        <v>80</v>
      </c>
      <c r="R8126" s="4">
        <f t="shared" si="506"/>
        <v>-8.0240000000000009</v>
      </c>
      <c r="S8126" s="4">
        <f t="shared" si="507"/>
        <v>-1.2036</v>
      </c>
    </row>
    <row r="8127" spans="1:19" x14ac:dyDescent="0.3">
      <c r="A8127" t="s">
        <v>6208</v>
      </c>
      <c r="B8127" s="1">
        <v>42906</v>
      </c>
      <c r="C8127" s="1">
        <v>42912</v>
      </c>
      <c r="D8127">
        <f t="shared" si="504"/>
        <v>2017</v>
      </c>
      <c r="E8127" t="str">
        <f t="shared" si="505"/>
        <v>Jun</v>
      </c>
      <c r="F8127" t="s">
        <v>37</v>
      </c>
      <c r="G8127" t="s">
        <v>804</v>
      </c>
      <c r="H8127" t="s">
        <v>51</v>
      </c>
      <c r="I8127" t="s">
        <v>2247</v>
      </c>
      <c r="J8127" t="s">
        <v>109</v>
      </c>
      <c r="K8127">
        <v>75007</v>
      </c>
      <c r="L8127" t="s">
        <v>25</v>
      </c>
      <c r="M8127" t="s">
        <v>7391</v>
      </c>
      <c r="N8127" t="s">
        <v>110</v>
      </c>
      <c r="O8127" t="s">
        <v>7316</v>
      </c>
      <c r="P8127" s="4">
        <v>95.968000000000004</v>
      </c>
      <c r="Q8127" s="4">
        <v>95.968000000000004</v>
      </c>
      <c r="R8127" s="4">
        <f t="shared" si="506"/>
        <v>0</v>
      </c>
      <c r="S8127" s="4">
        <f t="shared" si="507"/>
        <v>0</v>
      </c>
    </row>
    <row r="8128" spans="1:19" x14ac:dyDescent="0.3">
      <c r="A8128" t="s">
        <v>3498</v>
      </c>
      <c r="B8128" s="1">
        <v>43078</v>
      </c>
      <c r="C8128" s="1">
        <v>43082</v>
      </c>
      <c r="D8128">
        <f t="shared" si="504"/>
        <v>2017</v>
      </c>
      <c r="E8128" t="str">
        <f t="shared" si="505"/>
        <v>Dec</v>
      </c>
      <c r="F8128" t="s">
        <v>37</v>
      </c>
      <c r="G8128" t="s">
        <v>1264</v>
      </c>
      <c r="H8128" t="s">
        <v>51</v>
      </c>
      <c r="I8128" t="s">
        <v>648</v>
      </c>
      <c r="J8128" t="s">
        <v>89</v>
      </c>
      <c r="K8128">
        <v>49201</v>
      </c>
      <c r="L8128" t="s">
        <v>25</v>
      </c>
      <c r="M8128" t="s">
        <v>7391</v>
      </c>
      <c r="N8128" t="s">
        <v>110</v>
      </c>
      <c r="O8128" t="s">
        <v>7316</v>
      </c>
      <c r="P8128" s="4">
        <v>59.98</v>
      </c>
      <c r="Q8128" s="4">
        <v>59.98</v>
      </c>
      <c r="R8128" s="4">
        <f t="shared" si="506"/>
        <v>0</v>
      </c>
      <c r="S8128" s="4">
        <f t="shared" si="507"/>
        <v>0</v>
      </c>
    </row>
    <row r="8129" spans="1:19" ht="15.6" x14ac:dyDescent="0.3">
      <c r="A8129" t="s">
        <v>2303</v>
      </c>
      <c r="B8129" s="1">
        <v>43151</v>
      </c>
      <c r="C8129" s="1">
        <v>43158</v>
      </c>
      <c r="D8129">
        <f t="shared" si="504"/>
        <v>2018</v>
      </c>
      <c r="E8129" t="str">
        <f t="shared" si="505"/>
        <v>Feb</v>
      </c>
      <c r="F8129" t="s">
        <v>37</v>
      </c>
      <c r="G8129" t="s">
        <v>56</v>
      </c>
      <c r="H8129" s="2" t="s">
        <v>22</v>
      </c>
      <c r="I8129" t="s">
        <v>1535</v>
      </c>
      <c r="J8129" t="s">
        <v>178</v>
      </c>
      <c r="K8129">
        <v>85234</v>
      </c>
      <c r="L8129" t="s">
        <v>34</v>
      </c>
      <c r="M8129" t="s">
        <v>7393</v>
      </c>
      <c r="N8129" t="s">
        <v>110</v>
      </c>
      <c r="O8129" t="s">
        <v>7316</v>
      </c>
      <c r="P8129" s="4">
        <v>31.992000000000001</v>
      </c>
      <c r="Q8129" s="4">
        <v>100</v>
      </c>
      <c r="R8129" s="4">
        <f t="shared" si="506"/>
        <v>-68.007999999999996</v>
      </c>
      <c r="S8129" s="4">
        <f t="shared" si="507"/>
        <v>-10.201199999999998</v>
      </c>
    </row>
    <row r="8130" spans="1:19" ht="15.6" x14ac:dyDescent="0.3">
      <c r="A8130" t="s">
        <v>7394</v>
      </c>
      <c r="B8130" s="1">
        <v>43352</v>
      </c>
      <c r="C8130" s="1">
        <v>43357</v>
      </c>
      <c r="D8130">
        <f t="shared" ref="D8130:D8193" si="508">YEAR(B8130)</f>
        <v>2018</v>
      </c>
      <c r="E8130" t="str">
        <f t="shared" ref="E8130:E8193" si="509">TEXT(B8130,"mmm")</f>
        <v>Sep</v>
      </c>
      <c r="F8130" t="s">
        <v>37</v>
      </c>
      <c r="G8130" t="s">
        <v>930</v>
      </c>
      <c r="H8130" s="2" t="s">
        <v>22</v>
      </c>
      <c r="I8130" t="s">
        <v>47</v>
      </c>
      <c r="J8130" t="s">
        <v>33</v>
      </c>
      <c r="K8130">
        <v>90032</v>
      </c>
      <c r="L8130" t="s">
        <v>34</v>
      </c>
      <c r="M8130" t="s">
        <v>7393</v>
      </c>
      <c r="N8130" t="s">
        <v>110</v>
      </c>
      <c r="O8130" t="s">
        <v>7316</v>
      </c>
      <c r="P8130" s="4">
        <v>159.96</v>
      </c>
      <c r="Q8130" s="4">
        <v>159.96</v>
      </c>
      <c r="R8130" s="4">
        <f t="shared" si="506"/>
        <v>0</v>
      </c>
      <c r="S8130" s="4">
        <f t="shared" si="507"/>
        <v>0</v>
      </c>
    </row>
    <row r="8131" spans="1:19" x14ac:dyDescent="0.3">
      <c r="A8131" t="s">
        <v>6422</v>
      </c>
      <c r="B8131" s="1">
        <v>43366</v>
      </c>
      <c r="C8131" s="1">
        <v>43368</v>
      </c>
      <c r="D8131">
        <f t="shared" si="508"/>
        <v>2018</v>
      </c>
      <c r="E8131" t="str">
        <f t="shared" si="509"/>
        <v>Sep</v>
      </c>
      <c r="F8131" t="s">
        <v>67</v>
      </c>
      <c r="G8131" t="s">
        <v>1437</v>
      </c>
      <c r="H8131" t="s">
        <v>105</v>
      </c>
      <c r="I8131" t="s">
        <v>6423</v>
      </c>
      <c r="J8131" t="s">
        <v>93</v>
      </c>
      <c r="K8131">
        <v>71603</v>
      </c>
      <c r="L8131" t="s">
        <v>44</v>
      </c>
      <c r="M8131" t="s">
        <v>7393</v>
      </c>
      <c r="N8131" t="s">
        <v>110</v>
      </c>
      <c r="O8131" t="s">
        <v>7316</v>
      </c>
      <c r="P8131" s="4">
        <v>199.95</v>
      </c>
      <c r="Q8131" s="4">
        <v>199.95</v>
      </c>
      <c r="R8131" s="4">
        <f t="shared" ref="R8131:R8194" si="510">P8131-Q8131</f>
        <v>0</v>
      </c>
      <c r="S8131" s="4">
        <f t="shared" ref="S8131:S8194" si="511">0.15*R8131</f>
        <v>0</v>
      </c>
    </row>
    <row r="8132" spans="1:19" x14ac:dyDescent="0.3">
      <c r="A8132" t="s">
        <v>1138</v>
      </c>
      <c r="B8132" s="1">
        <v>43456</v>
      </c>
      <c r="C8132" s="1">
        <v>43459</v>
      </c>
      <c r="D8132">
        <f t="shared" si="508"/>
        <v>2018</v>
      </c>
      <c r="E8132" t="str">
        <f t="shared" si="509"/>
        <v>Dec</v>
      </c>
      <c r="F8132" t="s">
        <v>20</v>
      </c>
      <c r="G8132" t="s">
        <v>1139</v>
      </c>
      <c r="H8132" t="s">
        <v>105</v>
      </c>
      <c r="I8132" t="s">
        <v>97</v>
      </c>
      <c r="J8132" t="s">
        <v>89</v>
      </c>
      <c r="K8132">
        <v>48227</v>
      </c>
      <c r="L8132" t="s">
        <v>25</v>
      </c>
      <c r="M8132" t="s">
        <v>7393</v>
      </c>
      <c r="N8132" t="s">
        <v>110</v>
      </c>
      <c r="O8132" t="s">
        <v>7316</v>
      </c>
      <c r="P8132" s="4">
        <v>199.95</v>
      </c>
      <c r="Q8132" s="4">
        <v>199.95</v>
      </c>
      <c r="R8132" s="4">
        <f t="shared" si="510"/>
        <v>0</v>
      </c>
      <c r="S8132" s="4">
        <f t="shared" si="511"/>
        <v>0</v>
      </c>
    </row>
    <row r="8133" spans="1:19" x14ac:dyDescent="0.3">
      <c r="A8133" t="s">
        <v>1169</v>
      </c>
      <c r="B8133" s="1">
        <v>42354</v>
      </c>
      <c r="C8133" s="1">
        <v>42355</v>
      </c>
      <c r="D8133">
        <f t="shared" si="508"/>
        <v>2015</v>
      </c>
      <c r="E8133" t="str">
        <f t="shared" si="509"/>
        <v>Dec</v>
      </c>
      <c r="F8133" t="s">
        <v>20</v>
      </c>
      <c r="G8133" t="s">
        <v>1170</v>
      </c>
      <c r="H8133" t="s">
        <v>22</v>
      </c>
      <c r="I8133" t="s">
        <v>47</v>
      </c>
      <c r="J8133" t="s">
        <v>33</v>
      </c>
      <c r="K8133">
        <v>90049</v>
      </c>
      <c r="L8133" t="s">
        <v>34</v>
      </c>
      <c r="M8133" t="s">
        <v>7395</v>
      </c>
      <c r="N8133" t="s">
        <v>110</v>
      </c>
      <c r="O8133" t="s">
        <v>7316</v>
      </c>
      <c r="P8133" s="4">
        <v>395</v>
      </c>
      <c r="Q8133" s="4">
        <v>100</v>
      </c>
      <c r="R8133" s="4">
        <f t="shared" si="510"/>
        <v>295</v>
      </c>
      <c r="S8133" s="4">
        <f t="shared" si="511"/>
        <v>44.25</v>
      </c>
    </row>
    <row r="8134" spans="1:19" ht="15.6" x14ac:dyDescent="0.3">
      <c r="A8134" t="s">
        <v>3741</v>
      </c>
      <c r="B8134" s="1">
        <v>42599</v>
      </c>
      <c r="C8134" s="1">
        <v>42605</v>
      </c>
      <c r="D8134">
        <f t="shared" si="508"/>
        <v>2016</v>
      </c>
      <c r="E8134" t="str">
        <f t="shared" si="509"/>
        <v>Aug</v>
      </c>
      <c r="F8134" t="s">
        <v>37</v>
      </c>
      <c r="G8134" t="s">
        <v>1214</v>
      </c>
      <c r="H8134" s="2" t="s">
        <v>22</v>
      </c>
      <c r="I8134" t="s">
        <v>65</v>
      </c>
      <c r="J8134" t="s">
        <v>178</v>
      </c>
      <c r="K8134">
        <v>85345</v>
      </c>
      <c r="L8134" t="s">
        <v>34</v>
      </c>
      <c r="M8134" t="s">
        <v>7395</v>
      </c>
      <c r="N8134" t="s">
        <v>110</v>
      </c>
      <c r="O8134" t="s">
        <v>7316</v>
      </c>
      <c r="P8134" s="4">
        <v>252.8</v>
      </c>
      <c r="Q8134" s="4">
        <v>100</v>
      </c>
      <c r="R8134" s="4">
        <f t="shared" si="510"/>
        <v>152.80000000000001</v>
      </c>
      <c r="S8134" s="4">
        <f t="shared" si="511"/>
        <v>22.92</v>
      </c>
    </row>
    <row r="8135" spans="1:19" x14ac:dyDescent="0.3">
      <c r="A8135" t="s">
        <v>2211</v>
      </c>
      <c r="B8135" s="1">
        <v>43080</v>
      </c>
      <c r="C8135" s="1">
        <v>43085</v>
      </c>
      <c r="D8135">
        <f t="shared" si="508"/>
        <v>2017</v>
      </c>
      <c r="E8135" t="str">
        <f t="shared" si="509"/>
        <v>Dec</v>
      </c>
      <c r="F8135" t="s">
        <v>67</v>
      </c>
      <c r="G8135" t="s">
        <v>1206</v>
      </c>
      <c r="H8135" t="s">
        <v>51</v>
      </c>
      <c r="I8135" t="s">
        <v>2212</v>
      </c>
      <c r="J8135" t="s">
        <v>70</v>
      </c>
      <c r="K8135">
        <v>98661</v>
      </c>
      <c r="L8135" t="s">
        <v>34</v>
      </c>
      <c r="M8135" t="s">
        <v>7395</v>
      </c>
      <c r="N8135" t="s">
        <v>128</v>
      </c>
      <c r="O8135" t="s">
        <v>7316</v>
      </c>
      <c r="P8135" s="4">
        <v>316</v>
      </c>
      <c r="Q8135" s="4">
        <v>316</v>
      </c>
      <c r="R8135" s="4">
        <f t="shared" si="510"/>
        <v>0</v>
      </c>
      <c r="S8135" s="4">
        <f t="shared" si="511"/>
        <v>0</v>
      </c>
    </row>
    <row r="8136" spans="1:19" x14ac:dyDescent="0.3">
      <c r="A8136" t="s">
        <v>7396</v>
      </c>
      <c r="B8136" s="1">
        <v>42752</v>
      </c>
      <c r="C8136" s="1">
        <v>42756</v>
      </c>
      <c r="D8136">
        <f t="shared" si="508"/>
        <v>2017</v>
      </c>
      <c r="E8136" t="str">
        <f t="shared" si="509"/>
        <v>Jan</v>
      </c>
      <c r="F8136" t="s">
        <v>37</v>
      </c>
      <c r="G8136" t="s">
        <v>547</v>
      </c>
      <c r="H8136" t="s">
        <v>51</v>
      </c>
      <c r="I8136" t="s">
        <v>182</v>
      </c>
      <c r="J8136" t="s">
        <v>183</v>
      </c>
      <c r="K8136">
        <v>31907</v>
      </c>
      <c r="L8136" t="s">
        <v>44</v>
      </c>
      <c r="M8136" t="s">
        <v>7395</v>
      </c>
      <c r="N8136" t="s">
        <v>128</v>
      </c>
      <c r="O8136" t="s">
        <v>7316</v>
      </c>
      <c r="P8136" s="4">
        <v>316</v>
      </c>
      <c r="Q8136" s="4">
        <v>316</v>
      </c>
      <c r="R8136" s="4">
        <f t="shared" si="510"/>
        <v>0</v>
      </c>
      <c r="S8136" s="4">
        <f t="shared" si="511"/>
        <v>0</v>
      </c>
    </row>
    <row r="8137" spans="1:19" x14ac:dyDescent="0.3">
      <c r="A8137" t="s">
        <v>2809</v>
      </c>
      <c r="B8137" s="1">
        <v>43403</v>
      </c>
      <c r="C8137" s="1">
        <v>43407</v>
      </c>
      <c r="D8137">
        <f t="shared" si="508"/>
        <v>2018</v>
      </c>
      <c r="E8137" t="str">
        <f t="shared" si="509"/>
        <v>Oct</v>
      </c>
      <c r="F8137" t="s">
        <v>37</v>
      </c>
      <c r="G8137" t="s">
        <v>1603</v>
      </c>
      <c r="H8137" t="s">
        <v>105</v>
      </c>
      <c r="I8137" t="s">
        <v>100</v>
      </c>
      <c r="J8137" t="s">
        <v>101</v>
      </c>
      <c r="K8137">
        <v>19140</v>
      </c>
      <c r="L8137" t="s">
        <v>54</v>
      </c>
      <c r="M8137" t="s">
        <v>7395</v>
      </c>
      <c r="N8137" t="s">
        <v>110</v>
      </c>
      <c r="O8137" t="s">
        <v>7316</v>
      </c>
      <c r="P8137" s="4">
        <v>442.4</v>
      </c>
      <c r="Q8137" s="4">
        <v>442.4</v>
      </c>
      <c r="R8137" s="4">
        <f t="shared" si="510"/>
        <v>0</v>
      </c>
      <c r="S8137" s="4">
        <f t="shared" si="511"/>
        <v>0</v>
      </c>
    </row>
    <row r="8138" spans="1:19" ht="15.6" x14ac:dyDescent="0.3">
      <c r="A8138" t="s">
        <v>5829</v>
      </c>
      <c r="B8138" s="1">
        <v>42709</v>
      </c>
      <c r="C8138" s="1">
        <v>42714</v>
      </c>
      <c r="D8138">
        <f t="shared" si="508"/>
        <v>2016</v>
      </c>
      <c r="E8138" t="str">
        <f t="shared" si="509"/>
        <v>Dec</v>
      </c>
      <c r="F8138" t="s">
        <v>37</v>
      </c>
      <c r="G8138" t="s">
        <v>366</v>
      </c>
      <c r="H8138" s="2" t="s">
        <v>22</v>
      </c>
      <c r="I8138" t="s">
        <v>47</v>
      </c>
      <c r="J8138" t="s">
        <v>33</v>
      </c>
      <c r="K8138">
        <v>90049</v>
      </c>
      <c r="L8138" t="s">
        <v>34</v>
      </c>
      <c r="M8138" t="s">
        <v>7397</v>
      </c>
      <c r="N8138" t="s">
        <v>110</v>
      </c>
      <c r="O8138" t="s">
        <v>7316</v>
      </c>
      <c r="P8138" s="4">
        <v>39</v>
      </c>
      <c r="Q8138" s="4">
        <v>39</v>
      </c>
      <c r="R8138" s="4">
        <f t="shared" si="510"/>
        <v>0</v>
      </c>
      <c r="S8138" s="4">
        <f t="shared" si="511"/>
        <v>0</v>
      </c>
    </row>
    <row r="8139" spans="1:19" x14ac:dyDescent="0.3">
      <c r="A8139" t="s">
        <v>1653</v>
      </c>
      <c r="B8139" s="1">
        <v>43416</v>
      </c>
      <c r="C8139" s="1">
        <v>43416</v>
      </c>
      <c r="D8139">
        <f t="shared" si="508"/>
        <v>2018</v>
      </c>
      <c r="E8139" t="str">
        <f t="shared" si="509"/>
        <v>Nov</v>
      </c>
      <c r="F8139" t="s">
        <v>30</v>
      </c>
      <c r="G8139" t="s">
        <v>1654</v>
      </c>
      <c r="H8139" t="s">
        <v>22</v>
      </c>
      <c r="I8139" t="s">
        <v>1301</v>
      </c>
      <c r="J8139" t="s">
        <v>178</v>
      </c>
      <c r="K8139">
        <v>85301</v>
      </c>
      <c r="L8139" t="s">
        <v>34</v>
      </c>
      <c r="M8139" t="s">
        <v>7397</v>
      </c>
      <c r="N8139" t="s">
        <v>110</v>
      </c>
      <c r="O8139" t="s">
        <v>7316</v>
      </c>
      <c r="P8139" s="4">
        <v>41.6</v>
      </c>
      <c r="Q8139" s="4">
        <v>100</v>
      </c>
      <c r="R8139" s="4">
        <f t="shared" si="510"/>
        <v>-58.4</v>
      </c>
      <c r="S8139" s="4">
        <f t="shared" si="511"/>
        <v>-8.76</v>
      </c>
    </row>
    <row r="8140" spans="1:19" ht="15.6" x14ac:dyDescent="0.3">
      <c r="A8140" t="s">
        <v>3693</v>
      </c>
      <c r="B8140" s="1">
        <v>43441</v>
      </c>
      <c r="C8140" s="1">
        <v>43446</v>
      </c>
      <c r="D8140">
        <f t="shared" si="508"/>
        <v>2018</v>
      </c>
      <c r="E8140" t="str">
        <f t="shared" si="509"/>
        <v>Dec</v>
      </c>
      <c r="F8140" t="s">
        <v>37</v>
      </c>
      <c r="G8140" t="s">
        <v>1356</v>
      </c>
      <c r="H8140" s="2" t="s">
        <v>22</v>
      </c>
      <c r="I8140" t="s">
        <v>453</v>
      </c>
      <c r="J8140" t="s">
        <v>454</v>
      </c>
      <c r="K8140">
        <v>39401</v>
      </c>
      <c r="L8140" t="s">
        <v>44</v>
      </c>
      <c r="M8140" t="s">
        <v>7397</v>
      </c>
      <c r="N8140" t="s">
        <v>110</v>
      </c>
      <c r="O8140" t="s">
        <v>7316</v>
      </c>
      <c r="P8140" s="4">
        <v>52</v>
      </c>
      <c r="Q8140" s="4">
        <v>52</v>
      </c>
      <c r="R8140" s="4">
        <f t="shared" si="510"/>
        <v>0</v>
      </c>
      <c r="S8140" s="4">
        <f t="shared" si="511"/>
        <v>0</v>
      </c>
    </row>
    <row r="8141" spans="1:19" x14ac:dyDescent="0.3">
      <c r="A8141" t="s">
        <v>2997</v>
      </c>
      <c r="B8141" s="1">
        <v>42606</v>
      </c>
      <c r="C8141" s="1">
        <v>42610</v>
      </c>
      <c r="D8141">
        <f t="shared" si="508"/>
        <v>2016</v>
      </c>
      <c r="E8141" t="str">
        <f t="shared" si="509"/>
        <v>Aug</v>
      </c>
      <c r="F8141" t="s">
        <v>37</v>
      </c>
      <c r="G8141" t="s">
        <v>1333</v>
      </c>
      <c r="H8141" t="s">
        <v>51</v>
      </c>
      <c r="I8141" t="s">
        <v>61</v>
      </c>
      <c r="J8141" t="s">
        <v>62</v>
      </c>
      <c r="K8141">
        <v>10009</v>
      </c>
      <c r="L8141" t="s">
        <v>54</v>
      </c>
      <c r="M8141" t="s">
        <v>7397</v>
      </c>
      <c r="N8141" t="s">
        <v>110</v>
      </c>
      <c r="O8141" t="s">
        <v>7316</v>
      </c>
      <c r="P8141" s="4">
        <v>26</v>
      </c>
      <c r="Q8141" s="4">
        <v>26</v>
      </c>
      <c r="R8141" s="4">
        <f t="shared" si="510"/>
        <v>0</v>
      </c>
      <c r="S8141" s="4">
        <f t="shared" si="511"/>
        <v>0</v>
      </c>
    </row>
    <row r="8142" spans="1:19" x14ac:dyDescent="0.3">
      <c r="A8142" t="s">
        <v>6109</v>
      </c>
      <c r="B8142" s="1">
        <v>43183</v>
      </c>
      <c r="C8142" s="1">
        <v>43187</v>
      </c>
      <c r="D8142">
        <f t="shared" si="508"/>
        <v>2018</v>
      </c>
      <c r="E8142" t="str">
        <f t="shared" si="509"/>
        <v>Mar</v>
      </c>
      <c r="F8142" t="s">
        <v>67</v>
      </c>
      <c r="G8142" t="s">
        <v>160</v>
      </c>
      <c r="H8142" t="s">
        <v>51</v>
      </c>
      <c r="I8142" t="s">
        <v>61</v>
      </c>
      <c r="J8142" t="s">
        <v>62</v>
      </c>
      <c r="K8142">
        <v>10009</v>
      </c>
      <c r="L8142" t="s">
        <v>54</v>
      </c>
      <c r="M8142" t="s">
        <v>7397</v>
      </c>
      <c r="N8142" t="s">
        <v>110</v>
      </c>
      <c r="O8142" t="s">
        <v>7316</v>
      </c>
      <c r="P8142" s="4">
        <v>26</v>
      </c>
      <c r="Q8142" s="4">
        <v>26</v>
      </c>
      <c r="R8142" s="4">
        <f t="shared" si="510"/>
        <v>0</v>
      </c>
      <c r="S8142" s="4">
        <f t="shared" si="511"/>
        <v>0</v>
      </c>
    </row>
    <row r="8143" spans="1:19" ht="15.6" x14ac:dyDescent="0.3">
      <c r="A8143" t="s">
        <v>4351</v>
      </c>
      <c r="B8143" s="1">
        <v>42013</v>
      </c>
      <c r="C8143" s="1">
        <v>42017</v>
      </c>
      <c r="D8143">
        <f t="shared" si="508"/>
        <v>2015</v>
      </c>
      <c r="E8143" t="str">
        <f t="shared" si="509"/>
        <v>Jan</v>
      </c>
      <c r="F8143" t="s">
        <v>37</v>
      </c>
      <c r="G8143" t="s">
        <v>2413</v>
      </c>
      <c r="H8143" s="2" t="s">
        <v>22</v>
      </c>
      <c r="I8143" t="s">
        <v>2541</v>
      </c>
      <c r="J8143" t="s">
        <v>109</v>
      </c>
      <c r="K8143">
        <v>78041</v>
      </c>
      <c r="L8143" t="s">
        <v>25</v>
      </c>
      <c r="M8143" t="s">
        <v>7397</v>
      </c>
      <c r="N8143" t="s">
        <v>110</v>
      </c>
      <c r="O8143" t="s">
        <v>7316</v>
      </c>
      <c r="P8143" s="4">
        <v>31.2</v>
      </c>
      <c r="Q8143" s="4">
        <v>31.2</v>
      </c>
      <c r="R8143" s="4">
        <f t="shared" si="510"/>
        <v>0</v>
      </c>
      <c r="S8143" s="4">
        <f t="shared" si="511"/>
        <v>0</v>
      </c>
    </row>
    <row r="8144" spans="1:19" ht="15.6" x14ac:dyDescent="0.3">
      <c r="A8144" t="s">
        <v>7398</v>
      </c>
      <c r="B8144" s="1">
        <v>42409</v>
      </c>
      <c r="C8144" s="1">
        <v>42413</v>
      </c>
      <c r="D8144">
        <f t="shared" si="508"/>
        <v>2016</v>
      </c>
      <c r="E8144" t="str">
        <f t="shared" si="509"/>
        <v>Feb</v>
      </c>
      <c r="F8144" t="s">
        <v>67</v>
      </c>
      <c r="G8144" t="s">
        <v>1581</v>
      </c>
      <c r="H8144" s="2" t="s">
        <v>22</v>
      </c>
      <c r="I8144" t="s">
        <v>116</v>
      </c>
      <c r="J8144" t="s">
        <v>109</v>
      </c>
      <c r="K8144">
        <v>75220</v>
      </c>
      <c r="L8144" t="s">
        <v>25</v>
      </c>
      <c r="M8144" t="s">
        <v>7397</v>
      </c>
      <c r="N8144" t="s">
        <v>110</v>
      </c>
      <c r="O8144" t="s">
        <v>7316</v>
      </c>
      <c r="P8144" s="4">
        <v>20.8</v>
      </c>
      <c r="Q8144" s="4">
        <v>18</v>
      </c>
      <c r="R8144" s="4">
        <f t="shared" si="510"/>
        <v>2.8000000000000007</v>
      </c>
      <c r="S8144" s="4">
        <f t="shared" si="511"/>
        <v>0.4200000000000001</v>
      </c>
    </row>
    <row r="8145" spans="1:19" x14ac:dyDescent="0.3">
      <c r="A8145" t="s">
        <v>7191</v>
      </c>
      <c r="B8145" s="1">
        <v>43066</v>
      </c>
      <c r="C8145" s="1">
        <v>43068</v>
      </c>
      <c r="D8145">
        <f t="shared" si="508"/>
        <v>2017</v>
      </c>
      <c r="E8145" t="str">
        <f t="shared" si="509"/>
        <v>Nov</v>
      </c>
      <c r="F8145" t="s">
        <v>67</v>
      </c>
      <c r="G8145" t="s">
        <v>906</v>
      </c>
      <c r="H8145" t="s">
        <v>51</v>
      </c>
      <c r="I8145" t="s">
        <v>23</v>
      </c>
      <c r="J8145" t="s">
        <v>24</v>
      </c>
      <c r="K8145">
        <v>60623</v>
      </c>
      <c r="L8145" t="s">
        <v>25</v>
      </c>
      <c r="M8145" t="s">
        <v>7397</v>
      </c>
      <c r="N8145" t="s">
        <v>110</v>
      </c>
      <c r="O8145" t="s">
        <v>7316</v>
      </c>
      <c r="P8145" s="4">
        <v>62.4</v>
      </c>
      <c r="Q8145" s="4">
        <v>62.4</v>
      </c>
      <c r="R8145" s="4">
        <f t="shared" si="510"/>
        <v>0</v>
      </c>
      <c r="S8145" s="4">
        <f t="shared" si="511"/>
        <v>0</v>
      </c>
    </row>
    <row r="8146" spans="1:19" x14ac:dyDescent="0.3">
      <c r="A8146" t="s">
        <v>7033</v>
      </c>
      <c r="B8146" s="1">
        <v>43080</v>
      </c>
      <c r="C8146" s="1">
        <v>43082</v>
      </c>
      <c r="D8146">
        <f t="shared" si="508"/>
        <v>2017</v>
      </c>
      <c r="E8146" t="str">
        <f t="shared" si="509"/>
        <v>Dec</v>
      </c>
      <c r="F8146" t="s">
        <v>67</v>
      </c>
      <c r="G8146" t="s">
        <v>761</v>
      </c>
      <c r="H8146" t="s">
        <v>51</v>
      </c>
      <c r="I8146" t="s">
        <v>293</v>
      </c>
      <c r="J8146" t="s">
        <v>75</v>
      </c>
      <c r="K8146">
        <v>80013</v>
      </c>
      <c r="L8146" t="s">
        <v>34</v>
      </c>
      <c r="M8146" t="s">
        <v>7399</v>
      </c>
      <c r="N8146" t="s">
        <v>110</v>
      </c>
      <c r="O8146" t="s">
        <v>7316</v>
      </c>
      <c r="P8146" s="4">
        <v>119.8</v>
      </c>
      <c r="Q8146" s="4">
        <v>119.8</v>
      </c>
      <c r="R8146" s="4">
        <f t="shared" si="510"/>
        <v>0</v>
      </c>
      <c r="S8146" s="4">
        <f t="shared" si="511"/>
        <v>0</v>
      </c>
    </row>
    <row r="8147" spans="1:19" x14ac:dyDescent="0.3">
      <c r="A8147" t="s">
        <v>6857</v>
      </c>
      <c r="B8147" s="1">
        <v>42881</v>
      </c>
      <c r="C8147" s="1">
        <v>42884</v>
      </c>
      <c r="D8147">
        <f t="shared" si="508"/>
        <v>2017</v>
      </c>
      <c r="E8147" t="str">
        <f t="shared" si="509"/>
        <v>May</v>
      </c>
      <c r="F8147" t="s">
        <v>67</v>
      </c>
      <c r="G8147" t="s">
        <v>190</v>
      </c>
      <c r="H8147" t="s">
        <v>51</v>
      </c>
      <c r="I8147" t="s">
        <v>6004</v>
      </c>
      <c r="J8147" t="s">
        <v>79</v>
      </c>
      <c r="K8147">
        <v>33445</v>
      </c>
      <c r="L8147" t="s">
        <v>44</v>
      </c>
      <c r="M8147" t="s">
        <v>7399</v>
      </c>
      <c r="N8147" t="s">
        <v>110</v>
      </c>
      <c r="O8147" t="s">
        <v>7316</v>
      </c>
      <c r="P8147" s="4">
        <v>47.92</v>
      </c>
      <c r="Q8147" s="4">
        <v>47.92</v>
      </c>
      <c r="R8147" s="4">
        <f t="shared" si="510"/>
        <v>0</v>
      </c>
      <c r="S8147" s="4">
        <f t="shared" si="511"/>
        <v>0</v>
      </c>
    </row>
    <row r="8148" spans="1:19" x14ac:dyDescent="0.3">
      <c r="A8148" t="s">
        <v>7400</v>
      </c>
      <c r="B8148" s="1">
        <v>42340</v>
      </c>
      <c r="C8148" s="1">
        <v>42345</v>
      </c>
      <c r="D8148">
        <f t="shared" si="508"/>
        <v>2015</v>
      </c>
      <c r="E8148" t="str">
        <f t="shared" si="509"/>
        <v>Dec</v>
      </c>
      <c r="F8148" t="s">
        <v>37</v>
      </c>
      <c r="G8148" t="s">
        <v>716</v>
      </c>
      <c r="H8148" t="s">
        <v>51</v>
      </c>
      <c r="I8148" t="s">
        <v>182</v>
      </c>
      <c r="J8148" t="s">
        <v>233</v>
      </c>
      <c r="K8148">
        <v>43229</v>
      </c>
      <c r="L8148" t="s">
        <v>54</v>
      </c>
      <c r="M8148" t="s">
        <v>7399</v>
      </c>
      <c r="N8148" t="s">
        <v>110</v>
      </c>
      <c r="O8148" t="s">
        <v>7316</v>
      </c>
      <c r="P8148" s="4">
        <v>119.8</v>
      </c>
      <c r="Q8148" s="4">
        <v>119.8</v>
      </c>
      <c r="R8148" s="4">
        <f t="shared" si="510"/>
        <v>0</v>
      </c>
      <c r="S8148" s="4">
        <f t="shared" si="511"/>
        <v>0</v>
      </c>
    </row>
    <row r="8149" spans="1:19" ht="15.6" x14ac:dyDescent="0.3">
      <c r="A8149" t="s">
        <v>6700</v>
      </c>
      <c r="B8149" s="1">
        <v>42688</v>
      </c>
      <c r="C8149" s="1">
        <v>42693</v>
      </c>
      <c r="D8149">
        <f t="shared" si="508"/>
        <v>2016</v>
      </c>
      <c r="E8149" t="str">
        <f t="shared" si="509"/>
        <v>Nov</v>
      </c>
      <c r="F8149" t="s">
        <v>37</v>
      </c>
      <c r="G8149" t="s">
        <v>3596</v>
      </c>
      <c r="H8149" s="2" t="s">
        <v>22</v>
      </c>
      <c r="I8149" t="s">
        <v>61</v>
      </c>
      <c r="J8149" t="s">
        <v>62</v>
      </c>
      <c r="K8149">
        <v>10035</v>
      </c>
      <c r="L8149" t="s">
        <v>54</v>
      </c>
      <c r="M8149" t="s">
        <v>7399</v>
      </c>
      <c r="N8149" t="s">
        <v>110</v>
      </c>
      <c r="O8149" t="s">
        <v>7316</v>
      </c>
      <c r="P8149" s="4">
        <v>59.9</v>
      </c>
      <c r="Q8149" s="4">
        <v>59.9</v>
      </c>
      <c r="R8149" s="4">
        <f t="shared" si="510"/>
        <v>0</v>
      </c>
      <c r="S8149" s="4">
        <f t="shared" si="511"/>
        <v>0</v>
      </c>
    </row>
    <row r="8150" spans="1:19" x14ac:dyDescent="0.3">
      <c r="A8150" t="s">
        <v>7065</v>
      </c>
      <c r="B8150" s="1">
        <v>42367</v>
      </c>
      <c r="C8150" s="1">
        <v>42371</v>
      </c>
      <c r="D8150">
        <f t="shared" si="508"/>
        <v>2015</v>
      </c>
      <c r="E8150" t="str">
        <f t="shared" si="509"/>
        <v>Dec</v>
      </c>
      <c r="F8150" t="s">
        <v>37</v>
      </c>
      <c r="G8150" t="s">
        <v>482</v>
      </c>
      <c r="H8150" t="s">
        <v>105</v>
      </c>
      <c r="I8150" t="s">
        <v>7066</v>
      </c>
      <c r="J8150" t="s">
        <v>807</v>
      </c>
      <c r="K8150">
        <v>55016</v>
      </c>
      <c r="L8150" t="s">
        <v>25</v>
      </c>
      <c r="M8150" t="s">
        <v>7399</v>
      </c>
      <c r="N8150" t="s">
        <v>110</v>
      </c>
      <c r="O8150" t="s">
        <v>7316</v>
      </c>
      <c r="P8150" s="4">
        <v>119.8</v>
      </c>
      <c r="Q8150" s="4">
        <v>119.8</v>
      </c>
      <c r="R8150" s="4">
        <f t="shared" si="510"/>
        <v>0</v>
      </c>
      <c r="S8150" s="4">
        <f t="shared" si="511"/>
        <v>0</v>
      </c>
    </row>
    <row r="8151" spans="1:19" ht="15.6" x14ac:dyDescent="0.3">
      <c r="A8151" t="s">
        <v>3751</v>
      </c>
      <c r="B8151" s="1">
        <v>43280</v>
      </c>
      <c r="C8151" s="1">
        <v>43281</v>
      </c>
      <c r="D8151">
        <f t="shared" si="508"/>
        <v>2018</v>
      </c>
      <c r="E8151" t="str">
        <f t="shared" si="509"/>
        <v>Jun</v>
      </c>
      <c r="F8151" t="s">
        <v>20</v>
      </c>
      <c r="G8151" t="s">
        <v>1409</v>
      </c>
      <c r="H8151" s="2" t="s">
        <v>22</v>
      </c>
      <c r="I8151" t="s">
        <v>47</v>
      </c>
      <c r="J8151" t="s">
        <v>33</v>
      </c>
      <c r="K8151">
        <v>90049</v>
      </c>
      <c r="L8151" t="s">
        <v>34</v>
      </c>
      <c r="M8151" t="s">
        <v>7401</v>
      </c>
      <c r="N8151" t="s">
        <v>110</v>
      </c>
      <c r="O8151" t="s">
        <v>7316</v>
      </c>
      <c r="P8151" s="4">
        <v>62.31</v>
      </c>
      <c r="Q8151" s="4">
        <v>62.31</v>
      </c>
      <c r="R8151" s="4">
        <f t="shared" si="510"/>
        <v>0</v>
      </c>
      <c r="S8151" s="4">
        <f t="shared" si="511"/>
        <v>0</v>
      </c>
    </row>
    <row r="8152" spans="1:19" ht="15.6" x14ac:dyDescent="0.3">
      <c r="A8152" t="s">
        <v>6569</v>
      </c>
      <c r="B8152" s="1">
        <v>43431</v>
      </c>
      <c r="C8152" s="1">
        <v>43437</v>
      </c>
      <c r="D8152">
        <f t="shared" si="508"/>
        <v>2018</v>
      </c>
      <c r="E8152" t="str">
        <f t="shared" si="509"/>
        <v>Nov</v>
      </c>
      <c r="F8152" t="s">
        <v>37</v>
      </c>
      <c r="G8152" t="s">
        <v>1267</v>
      </c>
      <c r="H8152" s="2" t="s">
        <v>22</v>
      </c>
      <c r="I8152" t="s">
        <v>32</v>
      </c>
      <c r="J8152" t="s">
        <v>33</v>
      </c>
      <c r="K8152">
        <v>94109</v>
      </c>
      <c r="L8152" t="s">
        <v>34</v>
      </c>
      <c r="M8152" t="s">
        <v>7401</v>
      </c>
      <c r="N8152" t="s">
        <v>110</v>
      </c>
      <c r="O8152" t="s">
        <v>7316</v>
      </c>
      <c r="P8152" s="4">
        <v>166.16</v>
      </c>
      <c r="Q8152" s="4">
        <v>166.16</v>
      </c>
      <c r="R8152" s="4">
        <f t="shared" si="510"/>
        <v>0</v>
      </c>
      <c r="S8152" s="4">
        <f t="shared" si="511"/>
        <v>0</v>
      </c>
    </row>
    <row r="8153" spans="1:19" ht="15.6" x14ac:dyDescent="0.3">
      <c r="A8153" t="s">
        <v>1786</v>
      </c>
      <c r="B8153" s="1">
        <v>42055</v>
      </c>
      <c r="C8153" s="1">
        <v>42061</v>
      </c>
      <c r="D8153">
        <f t="shared" si="508"/>
        <v>2015</v>
      </c>
      <c r="E8153" t="str">
        <f t="shared" si="509"/>
        <v>Feb</v>
      </c>
      <c r="F8153" t="s">
        <v>37</v>
      </c>
      <c r="G8153" t="s">
        <v>1089</v>
      </c>
      <c r="H8153" s="2" t="s">
        <v>22</v>
      </c>
      <c r="I8153" t="s">
        <v>645</v>
      </c>
      <c r="J8153" t="s">
        <v>653</v>
      </c>
      <c r="K8153">
        <v>47374</v>
      </c>
      <c r="L8153" t="s">
        <v>25</v>
      </c>
      <c r="M8153" t="s">
        <v>7401</v>
      </c>
      <c r="N8153" t="s">
        <v>110</v>
      </c>
      <c r="O8153" t="s">
        <v>7316</v>
      </c>
      <c r="P8153" s="4">
        <v>62.31</v>
      </c>
      <c r="Q8153" s="4">
        <v>62.31</v>
      </c>
      <c r="R8153" s="4">
        <f t="shared" si="510"/>
        <v>0</v>
      </c>
      <c r="S8153" s="4">
        <f t="shared" si="511"/>
        <v>0</v>
      </c>
    </row>
    <row r="8154" spans="1:19" x14ac:dyDescent="0.3">
      <c r="A8154" t="s">
        <v>7402</v>
      </c>
      <c r="B8154" s="1">
        <v>43445</v>
      </c>
      <c r="C8154" s="1">
        <v>43446</v>
      </c>
      <c r="D8154">
        <f t="shared" si="508"/>
        <v>2018</v>
      </c>
      <c r="E8154" t="str">
        <f t="shared" si="509"/>
        <v>Dec</v>
      </c>
      <c r="F8154" t="s">
        <v>20</v>
      </c>
      <c r="G8154" t="s">
        <v>2534</v>
      </c>
      <c r="H8154" t="s">
        <v>51</v>
      </c>
      <c r="I8154" t="s">
        <v>7403</v>
      </c>
      <c r="J8154" t="s">
        <v>24</v>
      </c>
      <c r="K8154">
        <v>60067</v>
      </c>
      <c r="L8154" t="s">
        <v>25</v>
      </c>
      <c r="M8154" t="s">
        <v>7401</v>
      </c>
      <c r="N8154" t="s">
        <v>110</v>
      </c>
      <c r="O8154" t="s">
        <v>7316</v>
      </c>
      <c r="P8154" s="4">
        <v>116.312</v>
      </c>
      <c r="Q8154" s="4">
        <v>116.312</v>
      </c>
      <c r="R8154" s="4">
        <f t="shared" si="510"/>
        <v>0</v>
      </c>
      <c r="S8154" s="4">
        <f t="shared" si="511"/>
        <v>0</v>
      </c>
    </row>
    <row r="8155" spans="1:19" ht="15.6" x14ac:dyDescent="0.3">
      <c r="A8155" t="s">
        <v>3384</v>
      </c>
      <c r="B8155" s="1">
        <v>42325</v>
      </c>
      <c r="C8155" s="1">
        <v>42327</v>
      </c>
      <c r="D8155">
        <f t="shared" si="508"/>
        <v>2015</v>
      </c>
      <c r="E8155" t="str">
        <f t="shared" si="509"/>
        <v>Nov</v>
      </c>
      <c r="F8155" t="s">
        <v>20</v>
      </c>
      <c r="G8155" t="s">
        <v>2114</v>
      </c>
      <c r="H8155" s="2" t="s">
        <v>22</v>
      </c>
      <c r="I8155" t="s">
        <v>32</v>
      </c>
      <c r="J8155" t="s">
        <v>33</v>
      </c>
      <c r="K8155">
        <v>94109</v>
      </c>
      <c r="L8155" t="s">
        <v>34</v>
      </c>
      <c r="M8155" t="s">
        <v>7404</v>
      </c>
      <c r="N8155" t="s">
        <v>110</v>
      </c>
      <c r="O8155" t="s">
        <v>7316</v>
      </c>
      <c r="P8155" s="4">
        <v>99.98</v>
      </c>
      <c r="Q8155" s="4">
        <v>99.98</v>
      </c>
      <c r="R8155" s="4">
        <f t="shared" si="510"/>
        <v>0</v>
      </c>
      <c r="S8155" s="4">
        <f t="shared" si="511"/>
        <v>0</v>
      </c>
    </row>
    <row r="8156" spans="1:19" ht="15.6" x14ac:dyDescent="0.3">
      <c r="A8156" t="s">
        <v>1336</v>
      </c>
      <c r="B8156" s="1">
        <v>43414</v>
      </c>
      <c r="C8156" s="1">
        <v>43415</v>
      </c>
      <c r="D8156">
        <f t="shared" si="508"/>
        <v>2018</v>
      </c>
      <c r="E8156" t="str">
        <f t="shared" si="509"/>
        <v>Nov</v>
      </c>
      <c r="F8156" t="s">
        <v>20</v>
      </c>
      <c r="G8156" t="s">
        <v>1337</v>
      </c>
      <c r="H8156" s="2" t="s">
        <v>22</v>
      </c>
      <c r="I8156" t="s">
        <v>955</v>
      </c>
      <c r="J8156" t="s">
        <v>178</v>
      </c>
      <c r="K8156">
        <v>85705</v>
      </c>
      <c r="L8156" t="s">
        <v>34</v>
      </c>
      <c r="M8156" t="s">
        <v>7404</v>
      </c>
      <c r="N8156" t="s">
        <v>110</v>
      </c>
      <c r="O8156" t="s">
        <v>7316</v>
      </c>
      <c r="P8156" s="4">
        <v>239.952</v>
      </c>
      <c r="Q8156" s="4">
        <v>100</v>
      </c>
      <c r="R8156" s="4">
        <f t="shared" si="510"/>
        <v>139.952</v>
      </c>
      <c r="S8156" s="4">
        <f t="shared" si="511"/>
        <v>20.992799999999999</v>
      </c>
    </row>
    <row r="8157" spans="1:19" ht="15.6" x14ac:dyDescent="0.3">
      <c r="A8157" t="s">
        <v>2310</v>
      </c>
      <c r="B8157" s="1">
        <v>42354</v>
      </c>
      <c r="C8157" s="1">
        <v>42356</v>
      </c>
      <c r="D8157">
        <f t="shared" si="508"/>
        <v>2015</v>
      </c>
      <c r="E8157" t="str">
        <f t="shared" si="509"/>
        <v>Dec</v>
      </c>
      <c r="F8157" t="s">
        <v>67</v>
      </c>
      <c r="G8157" t="s">
        <v>766</v>
      </c>
      <c r="H8157" s="2" t="s">
        <v>22</v>
      </c>
      <c r="I8157" t="s">
        <v>191</v>
      </c>
      <c r="J8157" t="s">
        <v>158</v>
      </c>
      <c r="K8157">
        <v>22153</v>
      </c>
      <c r="L8157" t="s">
        <v>44</v>
      </c>
      <c r="M8157" t="s">
        <v>7404</v>
      </c>
      <c r="N8157" t="s">
        <v>110</v>
      </c>
      <c r="O8157" t="s">
        <v>7316</v>
      </c>
      <c r="P8157" s="4">
        <v>99.98</v>
      </c>
      <c r="Q8157" s="4">
        <v>99.98</v>
      </c>
      <c r="R8157" s="4">
        <f t="shared" si="510"/>
        <v>0</v>
      </c>
      <c r="S8157" s="4">
        <f t="shared" si="511"/>
        <v>0</v>
      </c>
    </row>
    <row r="8158" spans="1:19" x14ac:dyDescent="0.3">
      <c r="A8158" t="s">
        <v>6945</v>
      </c>
      <c r="B8158" s="1">
        <v>42820</v>
      </c>
      <c r="C8158" s="1">
        <v>42821</v>
      </c>
      <c r="D8158">
        <f t="shared" si="508"/>
        <v>2017</v>
      </c>
      <c r="E8158" t="str">
        <f t="shared" si="509"/>
        <v>Mar</v>
      </c>
      <c r="F8158" t="s">
        <v>20</v>
      </c>
      <c r="G8158" t="s">
        <v>702</v>
      </c>
      <c r="H8158" t="s">
        <v>51</v>
      </c>
      <c r="I8158" t="s">
        <v>78</v>
      </c>
      <c r="J8158" t="s">
        <v>83</v>
      </c>
      <c r="K8158">
        <v>28540</v>
      </c>
      <c r="L8158" t="s">
        <v>44</v>
      </c>
      <c r="M8158" t="s">
        <v>7404</v>
      </c>
      <c r="N8158" t="s">
        <v>110</v>
      </c>
      <c r="O8158" t="s">
        <v>7316</v>
      </c>
      <c r="P8158" s="4">
        <v>119.976</v>
      </c>
      <c r="Q8158" s="4">
        <v>119.976</v>
      </c>
      <c r="R8158" s="4">
        <f t="shared" si="510"/>
        <v>0</v>
      </c>
      <c r="S8158" s="4">
        <f t="shared" si="511"/>
        <v>0</v>
      </c>
    </row>
    <row r="8159" spans="1:19" x14ac:dyDescent="0.3">
      <c r="A8159" t="s">
        <v>6756</v>
      </c>
      <c r="B8159" s="1">
        <v>43081</v>
      </c>
      <c r="C8159" s="1">
        <v>43087</v>
      </c>
      <c r="D8159">
        <f t="shared" si="508"/>
        <v>2017</v>
      </c>
      <c r="E8159" t="str">
        <f t="shared" si="509"/>
        <v>Dec</v>
      </c>
      <c r="F8159" t="s">
        <v>37</v>
      </c>
      <c r="G8159" t="s">
        <v>2491</v>
      </c>
      <c r="H8159" t="s">
        <v>51</v>
      </c>
      <c r="I8159" t="s">
        <v>182</v>
      </c>
      <c r="J8159" t="s">
        <v>183</v>
      </c>
      <c r="K8159">
        <v>31907</v>
      </c>
      <c r="L8159" t="s">
        <v>44</v>
      </c>
      <c r="M8159" t="s">
        <v>7404</v>
      </c>
      <c r="N8159" t="s">
        <v>128</v>
      </c>
      <c r="O8159" t="s">
        <v>7316</v>
      </c>
      <c r="P8159" s="4">
        <v>249.95</v>
      </c>
      <c r="Q8159" s="4">
        <v>249.95</v>
      </c>
      <c r="R8159" s="4">
        <f t="shared" si="510"/>
        <v>0</v>
      </c>
      <c r="S8159" s="4">
        <f t="shared" si="511"/>
        <v>0</v>
      </c>
    </row>
    <row r="8160" spans="1:19" ht="15.6" x14ac:dyDescent="0.3">
      <c r="A8160" t="s">
        <v>7405</v>
      </c>
      <c r="B8160" s="1">
        <v>42208</v>
      </c>
      <c r="C8160" s="1">
        <v>42209</v>
      </c>
      <c r="D8160">
        <f t="shared" si="508"/>
        <v>2015</v>
      </c>
      <c r="E8160" t="str">
        <f t="shared" si="509"/>
        <v>Jul</v>
      </c>
      <c r="F8160" t="s">
        <v>20</v>
      </c>
      <c r="G8160" t="s">
        <v>2591</v>
      </c>
      <c r="H8160" s="2" t="s">
        <v>22</v>
      </c>
      <c r="I8160" t="s">
        <v>61</v>
      </c>
      <c r="J8160" t="s">
        <v>62</v>
      </c>
      <c r="K8160">
        <v>10011</v>
      </c>
      <c r="L8160" t="s">
        <v>54</v>
      </c>
      <c r="M8160" t="s">
        <v>7404</v>
      </c>
      <c r="N8160" t="s">
        <v>110</v>
      </c>
      <c r="O8160" t="s">
        <v>7316</v>
      </c>
      <c r="P8160" s="4">
        <v>99.98</v>
      </c>
      <c r="Q8160" s="4">
        <v>99.98</v>
      </c>
      <c r="R8160" s="4">
        <f t="shared" si="510"/>
        <v>0</v>
      </c>
      <c r="S8160" s="4">
        <f t="shared" si="511"/>
        <v>0</v>
      </c>
    </row>
    <row r="8161" spans="1:19" x14ac:dyDescent="0.3">
      <c r="A8161" t="s">
        <v>5208</v>
      </c>
      <c r="B8161" s="1">
        <v>42294</v>
      </c>
      <c r="C8161" s="1">
        <v>42299</v>
      </c>
      <c r="D8161">
        <f t="shared" si="508"/>
        <v>2015</v>
      </c>
      <c r="E8161" t="str">
        <f t="shared" si="509"/>
        <v>Oct</v>
      </c>
      <c r="F8161" t="s">
        <v>67</v>
      </c>
      <c r="G8161" t="s">
        <v>633</v>
      </c>
      <c r="H8161" t="s">
        <v>105</v>
      </c>
      <c r="I8161" t="s">
        <v>5209</v>
      </c>
      <c r="J8161" t="s">
        <v>109</v>
      </c>
      <c r="K8161">
        <v>77705</v>
      </c>
      <c r="L8161" t="s">
        <v>25</v>
      </c>
      <c r="M8161" t="s">
        <v>7404</v>
      </c>
      <c r="N8161" t="s">
        <v>110</v>
      </c>
      <c r="O8161" t="s">
        <v>7316</v>
      </c>
      <c r="P8161" s="4">
        <v>119.976</v>
      </c>
      <c r="Q8161" s="4">
        <v>119.976</v>
      </c>
      <c r="R8161" s="4">
        <f t="shared" si="510"/>
        <v>0</v>
      </c>
      <c r="S8161" s="4">
        <f t="shared" si="511"/>
        <v>0</v>
      </c>
    </row>
    <row r="8162" spans="1:19" ht="15.6" x14ac:dyDescent="0.3">
      <c r="A8162" t="s">
        <v>651</v>
      </c>
      <c r="B8162" s="1">
        <v>42626</v>
      </c>
      <c r="C8162" s="1">
        <v>42631</v>
      </c>
      <c r="D8162">
        <f t="shared" si="508"/>
        <v>2016</v>
      </c>
      <c r="E8162" t="str">
        <f t="shared" si="509"/>
        <v>Sep</v>
      </c>
      <c r="F8162" t="s">
        <v>37</v>
      </c>
      <c r="G8162" t="s">
        <v>652</v>
      </c>
      <c r="H8162" s="2" t="s">
        <v>22</v>
      </c>
      <c r="I8162" t="s">
        <v>182</v>
      </c>
      <c r="J8162" t="s">
        <v>653</v>
      </c>
      <c r="K8162">
        <v>47201</v>
      </c>
      <c r="L8162" t="s">
        <v>25</v>
      </c>
      <c r="M8162" t="s">
        <v>7404</v>
      </c>
      <c r="N8162" t="s">
        <v>110</v>
      </c>
      <c r="O8162" t="s">
        <v>7316</v>
      </c>
      <c r="P8162" s="4">
        <v>199.96</v>
      </c>
      <c r="Q8162" s="4">
        <v>199.96</v>
      </c>
      <c r="R8162" s="4">
        <f t="shared" si="510"/>
        <v>0</v>
      </c>
      <c r="S8162" s="4">
        <f t="shared" si="511"/>
        <v>0</v>
      </c>
    </row>
    <row r="8163" spans="1:19" ht="15.6" x14ac:dyDescent="0.3">
      <c r="A8163" t="s">
        <v>7406</v>
      </c>
      <c r="B8163" s="1">
        <v>42255</v>
      </c>
      <c r="C8163" s="1">
        <v>42259</v>
      </c>
      <c r="D8163">
        <f t="shared" si="508"/>
        <v>2015</v>
      </c>
      <c r="E8163" t="str">
        <f t="shared" si="509"/>
        <v>Sep</v>
      </c>
      <c r="F8163" t="s">
        <v>37</v>
      </c>
      <c r="G8163" t="s">
        <v>1029</v>
      </c>
      <c r="H8163" s="2" t="s">
        <v>22</v>
      </c>
      <c r="I8163" t="s">
        <v>32</v>
      </c>
      <c r="J8163" t="s">
        <v>33</v>
      </c>
      <c r="K8163">
        <v>94110</v>
      </c>
      <c r="L8163" t="s">
        <v>34</v>
      </c>
      <c r="M8163" t="s">
        <v>7407</v>
      </c>
      <c r="N8163" t="s">
        <v>110</v>
      </c>
      <c r="O8163" t="s">
        <v>7316</v>
      </c>
      <c r="P8163" s="4">
        <v>49.98</v>
      </c>
      <c r="Q8163" s="4">
        <v>49.98</v>
      </c>
      <c r="R8163" s="4">
        <f t="shared" si="510"/>
        <v>0</v>
      </c>
      <c r="S8163" s="4">
        <f t="shared" si="511"/>
        <v>0</v>
      </c>
    </row>
    <row r="8164" spans="1:19" ht="15.6" x14ac:dyDescent="0.3">
      <c r="A8164" t="s">
        <v>1414</v>
      </c>
      <c r="B8164" s="1">
        <v>43207</v>
      </c>
      <c r="C8164" s="1">
        <v>43212</v>
      </c>
      <c r="D8164">
        <f t="shared" si="508"/>
        <v>2018</v>
      </c>
      <c r="E8164" t="str">
        <f t="shared" si="509"/>
        <v>Apr</v>
      </c>
      <c r="F8164" t="s">
        <v>37</v>
      </c>
      <c r="G8164" t="s">
        <v>854</v>
      </c>
      <c r="H8164" s="2" t="s">
        <v>22</v>
      </c>
      <c r="I8164" t="s">
        <v>47</v>
      </c>
      <c r="J8164" t="s">
        <v>33</v>
      </c>
      <c r="K8164">
        <v>90008</v>
      </c>
      <c r="L8164" t="s">
        <v>34</v>
      </c>
      <c r="M8164" t="s">
        <v>7407</v>
      </c>
      <c r="N8164" t="s">
        <v>110</v>
      </c>
      <c r="O8164" t="s">
        <v>7316</v>
      </c>
      <c r="P8164" s="4">
        <v>274.89</v>
      </c>
      <c r="Q8164" s="4">
        <v>274.89</v>
      </c>
      <c r="R8164" s="4">
        <f t="shared" si="510"/>
        <v>0</v>
      </c>
      <c r="S8164" s="4">
        <f t="shared" si="511"/>
        <v>0</v>
      </c>
    </row>
    <row r="8165" spans="1:19" ht="15.6" x14ac:dyDescent="0.3">
      <c r="A8165" t="s">
        <v>7408</v>
      </c>
      <c r="B8165" s="1">
        <v>43385</v>
      </c>
      <c r="C8165" s="1">
        <v>43388</v>
      </c>
      <c r="D8165">
        <f t="shared" si="508"/>
        <v>2018</v>
      </c>
      <c r="E8165" t="str">
        <f t="shared" si="509"/>
        <v>Oct</v>
      </c>
      <c r="F8165" t="s">
        <v>20</v>
      </c>
      <c r="G8165" t="s">
        <v>363</v>
      </c>
      <c r="H8165" s="2" t="s">
        <v>22</v>
      </c>
      <c r="I8165" t="s">
        <v>116</v>
      </c>
      <c r="J8165" t="s">
        <v>109</v>
      </c>
      <c r="K8165">
        <v>75217</v>
      </c>
      <c r="L8165" t="s">
        <v>25</v>
      </c>
      <c r="M8165" t="s">
        <v>7407</v>
      </c>
      <c r="N8165" t="s">
        <v>110</v>
      </c>
      <c r="O8165" t="s">
        <v>7316</v>
      </c>
      <c r="P8165" s="4">
        <v>39.984000000000002</v>
      </c>
      <c r="Q8165" s="4">
        <v>39.984000000000002</v>
      </c>
      <c r="R8165" s="4">
        <f t="shared" si="510"/>
        <v>0</v>
      </c>
      <c r="S8165" s="4">
        <f t="shared" si="511"/>
        <v>0</v>
      </c>
    </row>
    <row r="8166" spans="1:19" ht="15.6" x14ac:dyDescent="0.3">
      <c r="A8166" t="s">
        <v>3164</v>
      </c>
      <c r="B8166" s="1">
        <v>42046</v>
      </c>
      <c r="C8166" s="1">
        <v>42050</v>
      </c>
      <c r="D8166">
        <f t="shared" si="508"/>
        <v>2015</v>
      </c>
      <c r="E8166" t="str">
        <f t="shared" si="509"/>
        <v>Feb</v>
      </c>
      <c r="F8166" t="s">
        <v>37</v>
      </c>
      <c r="G8166" t="s">
        <v>647</v>
      </c>
      <c r="H8166" s="2" t="s">
        <v>22</v>
      </c>
      <c r="I8166" t="s">
        <v>1344</v>
      </c>
      <c r="J8166" t="s">
        <v>158</v>
      </c>
      <c r="K8166">
        <v>23320</v>
      </c>
      <c r="L8166" t="s">
        <v>44</v>
      </c>
      <c r="M8166" t="s">
        <v>7409</v>
      </c>
      <c r="N8166" t="s">
        <v>110</v>
      </c>
      <c r="O8166" t="s">
        <v>7316</v>
      </c>
      <c r="P8166" s="4">
        <v>234.45</v>
      </c>
      <c r="Q8166" s="4">
        <v>234.45</v>
      </c>
      <c r="R8166" s="4">
        <f t="shared" si="510"/>
        <v>0</v>
      </c>
      <c r="S8166" s="4">
        <f t="shared" si="511"/>
        <v>0</v>
      </c>
    </row>
    <row r="8167" spans="1:19" x14ac:dyDescent="0.3">
      <c r="A8167" t="s">
        <v>2872</v>
      </c>
      <c r="B8167" s="1">
        <v>42979</v>
      </c>
      <c r="C8167" s="1">
        <v>42985</v>
      </c>
      <c r="D8167">
        <f t="shared" si="508"/>
        <v>2017</v>
      </c>
      <c r="E8167" t="str">
        <f t="shared" si="509"/>
        <v>Sep</v>
      </c>
      <c r="F8167" t="s">
        <v>37</v>
      </c>
      <c r="G8167" t="s">
        <v>1259</v>
      </c>
      <c r="H8167" t="s">
        <v>51</v>
      </c>
      <c r="I8167" t="s">
        <v>61</v>
      </c>
      <c r="J8167" t="s">
        <v>62</v>
      </c>
      <c r="K8167">
        <v>10011</v>
      </c>
      <c r="L8167" t="s">
        <v>54</v>
      </c>
      <c r="M8167" t="s">
        <v>7409</v>
      </c>
      <c r="N8167" t="s">
        <v>128</v>
      </c>
      <c r="O8167" t="s">
        <v>7316</v>
      </c>
      <c r="P8167" s="4">
        <v>468.9</v>
      </c>
      <c r="Q8167" s="4">
        <v>468.9</v>
      </c>
      <c r="R8167" s="4">
        <f t="shared" si="510"/>
        <v>0</v>
      </c>
      <c r="S8167" s="4">
        <f t="shared" si="511"/>
        <v>0</v>
      </c>
    </row>
    <row r="8168" spans="1:19" x14ac:dyDescent="0.3">
      <c r="A8168" t="s">
        <v>2130</v>
      </c>
      <c r="B8168" s="1">
        <v>43073</v>
      </c>
      <c r="C8168" s="1">
        <v>43074</v>
      </c>
      <c r="D8168">
        <f t="shared" si="508"/>
        <v>2017</v>
      </c>
      <c r="E8168" t="str">
        <f t="shared" si="509"/>
        <v>Dec</v>
      </c>
      <c r="F8168" t="s">
        <v>20</v>
      </c>
      <c r="G8168" t="s">
        <v>1284</v>
      </c>
      <c r="H8168" t="s">
        <v>51</v>
      </c>
      <c r="I8168" t="s">
        <v>61</v>
      </c>
      <c r="J8168" t="s">
        <v>62</v>
      </c>
      <c r="K8168">
        <v>10024</v>
      </c>
      <c r="L8168" t="s">
        <v>54</v>
      </c>
      <c r="M8168" t="s">
        <v>7409</v>
      </c>
      <c r="N8168" t="s">
        <v>110</v>
      </c>
      <c r="O8168" t="s">
        <v>7316</v>
      </c>
      <c r="P8168" s="4">
        <v>78.150000000000006</v>
      </c>
      <c r="Q8168" s="4">
        <v>78.150000000000006</v>
      </c>
      <c r="R8168" s="4">
        <f t="shared" si="510"/>
        <v>0</v>
      </c>
      <c r="S8168" s="4">
        <f t="shared" si="511"/>
        <v>0</v>
      </c>
    </row>
    <row r="8169" spans="1:19" x14ac:dyDescent="0.3">
      <c r="A8169" t="s">
        <v>7410</v>
      </c>
      <c r="B8169" s="1">
        <v>43409</v>
      </c>
      <c r="C8169" s="1">
        <v>43413</v>
      </c>
      <c r="D8169">
        <f t="shared" si="508"/>
        <v>2018</v>
      </c>
      <c r="E8169" t="str">
        <f t="shared" si="509"/>
        <v>Nov</v>
      </c>
      <c r="F8169" t="s">
        <v>37</v>
      </c>
      <c r="G8169" t="s">
        <v>1784</v>
      </c>
      <c r="H8169" t="s">
        <v>105</v>
      </c>
      <c r="I8169" t="s">
        <v>61</v>
      </c>
      <c r="J8169" t="s">
        <v>62</v>
      </c>
      <c r="K8169">
        <v>10009</v>
      </c>
      <c r="L8169" t="s">
        <v>54</v>
      </c>
      <c r="M8169" t="s">
        <v>7409</v>
      </c>
      <c r="N8169" t="s">
        <v>110</v>
      </c>
      <c r="O8169" t="s">
        <v>7316</v>
      </c>
      <c r="P8169" s="4">
        <v>390.75</v>
      </c>
      <c r="Q8169" s="4">
        <v>390.75</v>
      </c>
      <c r="R8169" s="4">
        <f t="shared" si="510"/>
        <v>0</v>
      </c>
      <c r="S8169" s="4">
        <f t="shared" si="511"/>
        <v>0</v>
      </c>
    </row>
    <row r="8170" spans="1:19" x14ac:dyDescent="0.3">
      <c r="A8170" t="s">
        <v>7411</v>
      </c>
      <c r="B8170" s="1">
        <v>42036</v>
      </c>
      <c r="C8170" s="1">
        <v>42038</v>
      </c>
      <c r="D8170">
        <f t="shared" si="508"/>
        <v>2015</v>
      </c>
      <c r="E8170" t="str">
        <f t="shared" si="509"/>
        <v>Feb</v>
      </c>
      <c r="F8170" t="s">
        <v>20</v>
      </c>
      <c r="G8170" t="s">
        <v>278</v>
      </c>
      <c r="H8170" t="s">
        <v>105</v>
      </c>
      <c r="I8170" t="s">
        <v>2349</v>
      </c>
      <c r="J8170" t="s">
        <v>148</v>
      </c>
      <c r="K8170">
        <v>54302</v>
      </c>
      <c r="L8170" t="s">
        <v>25</v>
      </c>
      <c r="M8170" t="s">
        <v>7409</v>
      </c>
      <c r="N8170" t="s">
        <v>110</v>
      </c>
      <c r="O8170" t="s">
        <v>7316</v>
      </c>
      <c r="P8170" s="4">
        <v>468.9</v>
      </c>
      <c r="Q8170" s="4">
        <v>468.9</v>
      </c>
      <c r="R8170" s="4">
        <f t="shared" si="510"/>
        <v>0</v>
      </c>
      <c r="S8170" s="4">
        <f t="shared" si="511"/>
        <v>0</v>
      </c>
    </row>
    <row r="8171" spans="1:19" ht="15.6" x14ac:dyDescent="0.3">
      <c r="A8171" t="s">
        <v>7412</v>
      </c>
      <c r="B8171" s="1">
        <v>42283</v>
      </c>
      <c r="C8171" s="1">
        <v>42287</v>
      </c>
      <c r="D8171">
        <f t="shared" si="508"/>
        <v>2015</v>
      </c>
      <c r="E8171" t="str">
        <f t="shared" si="509"/>
        <v>Oct</v>
      </c>
      <c r="F8171" t="s">
        <v>37</v>
      </c>
      <c r="G8171" t="s">
        <v>1811</v>
      </c>
      <c r="H8171" s="2" t="s">
        <v>22</v>
      </c>
      <c r="I8171" t="s">
        <v>39</v>
      </c>
      <c r="J8171" t="s">
        <v>33</v>
      </c>
      <c r="K8171">
        <v>92024</v>
      </c>
      <c r="L8171" t="s">
        <v>34</v>
      </c>
      <c r="M8171" t="s">
        <v>7413</v>
      </c>
      <c r="N8171" t="s">
        <v>110</v>
      </c>
      <c r="O8171" t="s">
        <v>7316</v>
      </c>
      <c r="P8171" s="4">
        <v>9.09</v>
      </c>
      <c r="Q8171" s="4">
        <v>18</v>
      </c>
      <c r="R8171" s="4">
        <f t="shared" si="510"/>
        <v>-8.91</v>
      </c>
      <c r="S8171" s="4">
        <f t="shared" si="511"/>
        <v>-1.3365</v>
      </c>
    </row>
    <row r="8172" spans="1:19" ht="15.6" x14ac:dyDescent="0.3">
      <c r="A8172" t="s">
        <v>7414</v>
      </c>
      <c r="B8172" s="1">
        <v>43085</v>
      </c>
      <c r="C8172" s="1">
        <v>43092</v>
      </c>
      <c r="D8172">
        <f t="shared" si="508"/>
        <v>2017</v>
      </c>
      <c r="E8172" t="str">
        <f t="shared" si="509"/>
        <v>Dec</v>
      </c>
      <c r="F8172" t="s">
        <v>37</v>
      </c>
      <c r="G8172" t="s">
        <v>1219</v>
      </c>
      <c r="H8172" s="2" t="s">
        <v>22</v>
      </c>
      <c r="I8172" t="s">
        <v>39</v>
      </c>
      <c r="J8172" t="s">
        <v>33</v>
      </c>
      <c r="K8172">
        <v>92024</v>
      </c>
      <c r="L8172" t="s">
        <v>34</v>
      </c>
      <c r="M8172" t="s">
        <v>7413</v>
      </c>
      <c r="N8172" t="s">
        <v>110</v>
      </c>
      <c r="O8172" t="s">
        <v>7316</v>
      </c>
      <c r="P8172" s="4">
        <v>21.21</v>
      </c>
      <c r="Q8172" s="4">
        <v>18</v>
      </c>
      <c r="R8172" s="4">
        <f t="shared" si="510"/>
        <v>3.2100000000000009</v>
      </c>
      <c r="S8172" s="4">
        <f t="shared" si="511"/>
        <v>0.48150000000000009</v>
      </c>
    </row>
    <row r="8173" spans="1:19" x14ac:dyDescent="0.3">
      <c r="A8173" t="s">
        <v>2621</v>
      </c>
      <c r="B8173" s="1">
        <v>43087</v>
      </c>
      <c r="C8173" s="1">
        <v>43093</v>
      </c>
      <c r="D8173">
        <f t="shared" si="508"/>
        <v>2017</v>
      </c>
      <c r="E8173" t="str">
        <f t="shared" si="509"/>
        <v>Dec</v>
      </c>
      <c r="F8173" t="s">
        <v>37</v>
      </c>
      <c r="G8173" t="s">
        <v>2404</v>
      </c>
      <c r="H8173" t="s">
        <v>51</v>
      </c>
      <c r="I8173" t="s">
        <v>39</v>
      </c>
      <c r="J8173" t="s">
        <v>33</v>
      </c>
      <c r="K8173">
        <v>92037</v>
      </c>
      <c r="L8173" t="s">
        <v>34</v>
      </c>
      <c r="M8173" t="s">
        <v>7415</v>
      </c>
      <c r="N8173" t="s">
        <v>110</v>
      </c>
      <c r="O8173" t="s">
        <v>7316</v>
      </c>
      <c r="P8173" s="4">
        <v>72.64</v>
      </c>
      <c r="Q8173" s="4">
        <v>72.64</v>
      </c>
      <c r="R8173" s="4">
        <f t="shared" si="510"/>
        <v>0</v>
      </c>
      <c r="S8173" s="4">
        <f t="shared" si="511"/>
        <v>0</v>
      </c>
    </row>
    <row r="8174" spans="1:19" x14ac:dyDescent="0.3">
      <c r="A8174" t="s">
        <v>6420</v>
      </c>
      <c r="B8174" s="1">
        <v>43094</v>
      </c>
      <c r="C8174" s="1">
        <v>43097</v>
      </c>
      <c r="D8174">
        <f t="shared" si="508"/>
        <v>2017</v>
      </c>
      <c r="E8174" t="str">
        <f t="shared" si="509"/>
        <v>Dec</v>
      </c>
      <c r="F8174" t="s">
        <v>20</v>
      </c>
      <c r="G8174" t="s">
        <v>3101</v>
      </c>
      <c r="H8174" t="s">
        <v>51</v>
      </c>
      <c r="I8174" t="s">
        <v>47</v>
      </c>
      <c r="J8174" t="s">
        <v>33</v>
      </c>
      <c r="K8174">
        <v>90049</v>
      </c>
      <c r="L8174" t="s">
        <v>34</v>
      </c>
      <c r="M8174" t="s">
        <v>7415</v>
      </c>
      <c r="N8174" t="s">
        <v>128</v>
      </c>
      <c r="O8174" t="s">
        <v>7316</v>
      </c>
      <c r="P8174" s="4">
        <v>254.24</v>
      </c>
      <c r="Q8174" s="4">
        <v>254.24</v>
      </c>
      <c r="R8174" s="4">
        <f t="shared" si="510"/>
        <v>0</v>
      </c>
      <c r="S8174" s="4">
        <f t="shared" si="511"/>
        <v>0</v>
      </c>
    </row>
    <row r="8175" spans="1:19" ht="15.6" x14ac:dyDescent="0.3">
      <c r="A8175" t="s">
        <v>1188</v>
      </c>
      <c r="B8175" s="1">
        <v>43239</v>
      </c>
      <c r="C8175" s="1">
        <v>43241</v>
      </c>
      <c r="D8175">
        <f t="shared" si="508"/>
        <v>2018</v>
      </c>
      <c r="E8175" t="str">
        <f t="shared" si="509"/>
        <v>May</v>
      </c>
      <c r="F8175" t="s">
        <v>67</v>
      </c>
      <c r="G8175" t="s">
        <v>655</v>
      </c>
      <c r="H8175" s="2" t="s">
        <v>22</v>
      </c>
      <c r="I8175" t="s">
        <v>32</v>
      </c>
      <c r="J8175" t="s">
        <v>33</v>
      </c>
      <c r="K8175">
        <v>94109</v>
      </c>
      <c r="L8175" t="s">
        <v>34</v>
      </c>
      <c r="M8175" t="s">
        <v>7415</v>
      </c>
      <c r="N8175" t="s">
        <v>110</v>
      </c>
      <c r="O8175" t="s">
        <v>7316</v>
      </c>
      <c r="P8175" s="4">
        <v>36.32</v>
      </c>
      <c r="Q8175" s="4">
        <v>100</v>
      </c>
      <c r="R8175" s="4">
        <f t="shared" si="510"/>
        <v>-63.68</v>
      </c>
      <c r="S8175" s="4">
        <f t="shared" si="511"/>
        <v>-9.5519999999999996</v>
      </c>
    </row>
    <row r="8176" spans="1:19" x14ac:dyDescent="0.3">
      <c r="A8176" t="s">
        <v>3851</v>
      </c>
      <c r="B8176" s="1">
        <v>43385</v>
      </c>
      <c r="C8176" s="1">
        <v>43387</v>
      </c>
      <c r="D8176">
        <f t="shared" si="508"/>
        <v>2018</v>
      </c>
      <c r="E8176" t="str">
        <f t="shared" si="509"/>
        <v>Oct</v>
      </c>
      <c r="F8176" t="s">
        <v>67</v>
      </c>
      <c r="G8176" t="s">
        <v>3275</v>
      </c>
      <c r="H8176" t="s">
        <v>105</v>
      </c>
      <c r="I8176" t="s">
        <v>47</v>
      </c>
      <c r="J8176" t="s">
        <v>33</v>
      </c>
      <c r="K8176">
        <v>90049</v>
      </c>
      <c r="L8176" t="s">
        <v>34</v>
      </c>
      <c r="M8176" t="s">
        <v>7415</v>
      </c>
      <c r="N8176" t="s">
        <v>110</v>
      </c>
      <c r="O8176" t="s">
        <v>7316</v>
      </c>
      <c r="P8176" s="4">
        <v>435.84</v>
      </c>
      <c r="Q8176" s="4">
        <v>435.84</v>
      </c>
      <c r="R8176" s="4">
        <f t="shared" si="510"/>
        <v>0</v>
      </c>
      <c r="S8176" s="4">
        <f t="shared" si="511"/>
        <v>0</v>
      </c>
    </row>
    <row r="8177" spans="1:19" x14ac:dyDescent="0.3">
      <c r="A8177" t="s">
        <v>1334</v>
      </c>
      <c r="B8177" s="1">
        <v>43410</v>
      </c>
      <c r="C8177" s="1">
        <v>43417</v>
      </c>
      <c r="D8177">
        <f t="shared" si="508"/>
        <v>2018</v>
      </c>
      <c r="E8177" t="str">
        <f t="shared" si="509"/>
        <v>Nov</v>
      </c>
      <c r="F8177" t="s">
        <v>37</v>
      </c>
      <c r="G8177" t="s">
        <v>1335</v>
      </c>
      <c r="H8177" t="s">
        <v>22</v>
      </c>
      <c r="I8177" t="s">
        <v>69</v>
      </c>
      <c r="J8177" t="s">
        <v>70</v>
      </c>
      <c r="K8177">
        <v>98105</v>
      </c>
      <c r="L8177" t="s">
        <v>34</v>
      </c>
      <c r="M8177" t="s">
        <v>7415</v>
      </c>
      <c r="N8177" t="s">
        <v>110</v>
      </c>
      <c r="O8177" t="s">
        <v>7316</v>
      </c>
      <c r="P8177" s="4">
        <v>108.96</v>
      </c>
      <c r="Q8177" s="4">
        <v>80</v>
      </c>
      <c r="R8177" s="4">
        <f t="shared" si="510"/>
        <v>28.959999999999994</v>
      </c>
      <c r="S8177" s="4">
        <f t="shared" si="511"/>
        <v>4.3439999999999985</v>
      </c>
    </row>
    <row r="8178" spans="1:19" ht="15.6" x14ac:dyDescent="0.3">
      <c r="A8178" t="s">
        <v>7416</v>
      </c>
      <c r="B8178" s="1">
        <v>42630</v>
      </c>
      <c r="C8178" s="1">
        <v>42636</v>
      </c>
      <c r="D8178">
        <f t="shared" si="508"/>
        <v>2016</v>
      </c>
      <c r="E8178" t="str">
        <f t="shared" si="509"/>
        <v>Sep</v>
      </c>
      <c r="F8178" t="s">
        <v>37</v>
      </c>
      <c r="G8178" t="s">
        <v>1822</v>
      </c>
      <c r="H8178" s="2" t="s">
        <v>22</v>
      </c>
      <c r="I8178" t="s">
        <v>597</v>
      </c>
      <c r="J8178" t="s">
        <v>79</v>
      </c>
      <c r="K8178">
        <v>32839</v>
      </c>
      <c r="L8178" t="s">
        <v>44</v>
      </c>
      <c r="M8178" t="s">
        <v>7415</v>
      </c>
      <c r="N8178" t="s">
        <v>110</v>
      </c>
      <c r="O8178" t="s">
        <v>7316</v>
      </c>
      <c r="P8178" s="4">
        <v>87.168000000000006</v>
      </c>
      <c r="Q8178" s="4">
        <v>87.168000000000006</v>
      </c>
      <c r="R8178" s="4">
        <f t="shared" si="510"/>
        <v>0</v>
      </c>
      <c r="S8178" s="4">
        <f t="shared" si="511"/>
        <v>0</v>
      </c>
    </row>
    <row r="8179" spans="1:19" x14ac:dyDescent="0.3">
      <c r="A8179" t="s">
        <v>6549</v>
      </c>
      <c r="B8179" s="1">
        <v>42863</v>
      </c>
      <c r="C8179" s="1">
        <v>42863</v>
      </c>
      <c r="D8179">
        <f t="shared" si="508"/>
        <v>2017</v>
      </c>
      <c r="E8179" t="str">
        <f t="shared" si="509"/>
        <v>May</v>
      </c>
      <c r="F8179" t="s">
        <v>30</v>
      </c>
      <c r="G8179" t="s">
        <v>1000</v>
      </c>
      <c r="H8179" t="s">
        <v>51</v>
      </c>
      <c r="I8179" t="s">
        <v>545</v>
      </c>
      <c r="J8179" t="s">
        <v>233</v>
      </c>
      <c r="K8179">
        <v>44105</v>
      </c>
      <c r="L8179" t="s">
        <v>54</v>
      </c>
      <c r="M8179" t="s">
        <v>7415</v>
      </c>
      <c r="N8179" t="s">
        <v>110</v>
      </c>
      <c r="O8179" t="s">
        <v>7316</v>
      </c>
      <c r="P8179" s="4">
        <v>58.112000000000002</v>
      </c>
      <c r="Q8179" s="4">
        <v>58.112000000000002</v>
      </c>
      <c r="R8179" s="4">
        <f t="shared" si="510"/>
        <v>0</v>
      </c>
      <c r="S8179" s="4">
        <f t="shared" si="511"/>
        <v>0</v>
      </c>
    </row>
    <row r="8180" spans="1:19" x14ac:dyDescent="0.3">
      <c r="A8180" t="s">
        <v>924</v>
      </c>
      <c r="B8180" s="1">
        <v>43363</v>
      </c>
      <c r="C8180" s="1">
        <v>43369</v>
      </c>
      <c r="D8180">
        <f t="shared" si="508"/>
        <v>2018</v>
      </c>
      <c r="E8180" t="str">
        <f t="shared" si="509"/>
        <v>Sep</v>
      </c>
      <c r="F8180" t="s">
        <v>37</v>
      </c>
      <c r="G8180" t="s">
        <v>85</v>
      </c>
      <c r="H8180" t="s">
        <v>105</v>
      </c>
      <c r="I8180" t="s">
        <v>61</v>
      </c>
      <c r="J8180" t="s">
        <v>62</v>
      </c>
      <c r="K8180">
        <v>10035</v>
      </c>
      <c r="L8180" t="s">
        <v>54</v>
      </c>
      <c r="M8180" t="s">
        <v>7415</v>
      </c>
      <c r="N8180" t="s">
        <v>110</v>
      </c>
      <c r="O8180" t="s">
        <v>7316</v>
      </c>
      <c r="P8180" s="4">
        <v>72.64</v>
      </c>
      <c r="Q8180" s="4">
        <v>72.64</v>
      </c>
      <c r="R8180" s="4">
        <f t="shared" si="510"/>
        <v>0</v>
      </c>
      <c r="S8180" s="4">
        <f t="shared" si="511"/>
        <v>0</v>
      </c>
    </row>
    <row r="8181" spans="1:19" ht="15.6" x14ac:dyDescent="0.3">
      <c r="A8181" t="s">
        <v>1924</v>
      </c>
      <c r="B8181" s="1">
        <v>42135</v>
      </c>
      <c r="C8181" s="1">
        <v>42140</v>
      </c>
      <c r="D8181">
        <f t="shared" si="508"/>
        <v>2015</v>
      </c>
      <c r="E8181" t="str">
        <f t="shared" si="509"/>
        <v>May</v>
      </c>
      <c r="F8181" t="s">
        <v>37</v>
      </c>
      <c r="G8181" t="s">
        <v>1925</v>
      </c>
      <c r="H8181" s="2" t="s">
        <v>22</v>
      </c>
      <c r="I8181" t="s">
        <v>174</v>
      </c>
      <c r="J8181" t="s">
        <v>109</v>
      </c>
      <c r="K8181">
        <v>76106</v>
      </c>
      <c r="L8181" t="s">
        <v>25</v>
      </c>
      <c r="M8181" t="s">
        <v>7415</v>
      </c>
      <c r="N8181" t="s">
        <v>110</v>
      </c>
      <c r="O8181" t="s">
        <v>7316</v>
      </c>
      <c r="P8181" s="4">
        <v>58.112000000000002</v>
      </c>
      <c r="Q8181" s="4">
        <v>58.112000000000002</v>
      </c>
      <c r="R8181" s="4">
        <f t="shared" si="510"/>
        <v>0</v>
      </c>
      <c r="S8181" s="4">
        <f t="shared" si="511"/>
        <v>0</v>
      </c>
    </row>
    <row r="8182" spans="1:19" x14ac:dyDescent="0.3">
      <c r="A8182" t="s">
        <v>7417</v>
      </c>
      <c r="B8182" s="1">
        <v>42358</v>
      </c>
      <c r="C8182" s="1">
        <v>42358</v>
      </c>
      <c r="D8182">
        <f t="shared" si="508"/>
        <v>2015</v>
      </c>
      <c r="E8182" t="str">
        <f t="shared" si="509"/>
        <v>Dec</v>
      </c>
      <c r="F8182" t="s">
        <v>30</v>
      </c>
      <c r="G8182" t="s">
        <v>812</v>
      </c>
      <c r="H8182" t="s">
        <v>105</v>
      </c>
      <c r="I8182" t="s">
        <v>2740</v>
      </c>
      <c r="J8182" t="s">
        <v>75</v>
      </c>
      <c r="K8182">
        <v>80229</v>
      </c>
      <c r="L8182" t="s">
        <v>34</v>
      </c>
      <c r="M8182" t="s">
        <v>7418</v>
      </c>
      <c r="N8182" t="s">
        <v>110</v>
      </c>
      <c r="O8182" t="s">
        <v>7316</v>
      </c>
      <c r="P8182" s="4">
        <v>447.94400000000002</v>
      </c>
      <c r="Q8182" s="4">
        <v>447.94400000000002</v>
      </c>
      <c r="R8182" s="4">
        <f t="shared" si="510"/>
        <v>0</v>
      </c>
      <c r="S8182" s="4">
        <f t="shared" si="511"/>
        <v>0</v>
      </c>
    </row>
    <row r="8183" spans="1:19" x14ac:dyDescent="0.3">
      <c r="A8183" t="s">
        <v>6480</v>
      </c>
      <c r="B8183" s="1">
        <v>43379</v>
      </c>
      <c r="C8183" s="1">
        <v>43385</v>
      </c>
      <c r="D8183">
        <f t="shared" si="508"/>
        <v>2018</v>
      </c>
      <c r="E8183" t="str">
        <f t="shared" si="509"/>
        <v>Oct</v>
      </c>
      <c r="F8183" t="s">
        <v>37</v>
      </c>
      <c r="G8183" t="s">
        <v>171</v>
      </c>
      <c r="H8183" t="s">
        <v>22</v>
      </c>
      <c r="I8183" t="s">
        <v>61</v>
      </c>
      <c r="J8183" t="s">
        <v>62</v>
      </c>
      <c r="K8183">
        <v>10035</v>
      </c>
      <c r="L8183" t="s">
        <v>54</v>
      </c>
      <c r="M8183" t="s">
        <v>7418</v>
      </c>
      <c r="N8183" t="s">
        <v>110</v>
      </c>
      <c r="O8183" t="s">
        <v>7316</v>
      </c>
      <c r="P8183" s="4">
        <v>319.95999999999998</v>
      </c>
      <c r="Q8183" s="4">
        <v>319.95999999999998</v>
      </c>
      <c r="R8183" s="4">
        <f t="shared" si="510"/>
        <v>0</v>
      </c>
      <c r="S8183" s="4">
        <f t="shared" si="511"/>
        <v>0</v>
      </c>
    </row>
    <row r="8184" spans="1:19" x14ac:dyDescent="0.3">
      <c r="A8184" t="s">
        <v>3904</v>
      </c>
      <c r="B8184" s="1">
        <v>43438</v>
      </c>
      <c r="C8184" s="1">
        <v>43442</v>
      </c>
      <c r="D8184">
        <f t="shared" si="508"/>
        <v>2018</v>
      </c>
      <c r="E8184" t="str">
        <f t="shared" si="509"/>
        <v>Dec</v>
      </c>
      <c r="F8184" t="s">
        <v>37</v>
      </c>
      <c r="G8184" t="s">
        <v>1139</v>
      </c>
      <c r="H8184" t="s">
        <v>105</v>
      </c>
      <c r="I8184" t="s">
        <v>1298</v>
      </c>
      <c r="J8184" t="s">
        <v>807</v>
      </c>
      <c r="K8184">
        <v>55901</v>
      </c>
      <c r="L8184" t="s">
        <v>25</v>
      </c>
      <c r="M8184" t="s">
        <v>7418</v>
      </c>
      <c r="N8184" t="s">
        <v>110</v>
      </c>
      <c r="O8184" t="s">
        <v>7316</v>
      </c>
      <c r="P8184" s="4">
        <v>399.95</v>
      </c>
      <c r="Q8184" s="4">
        <v>399.95</v>
      </c>
      <c r="R8184" s="4">
        <f t="shared" si="510"/>
        <v>0</v>
      </c>
      <c r="S8184" s="4">
        <f t="shared" si="511"/>
        <v>0</v>
      </c>
    </row>
    <row r="8185" spans="1:19" ht="15.6" x14ac:dyDescent="0.3">
      <c r="A8185" t="s">
        <v>4974</v>
      </c>
      <c r="B8185" s="1">
        <v>42290</v>
      </c>
      <c r="C8185" s="1">
        <v>42292</v>
      </c>
      <c r="D8185">
        <f t="shared" si="508"/>
        <v>2015</v>
      </c>
      <c r="E8185" t="str">
        <f t="shared" si="509"/>
        <v>Oct</v>
      </c>
      <c r="F8185" t="s">
        <v>20</v>
      </c>
      <c r="G8185" t="s">
        <v>920</v>
      </c>
      <c r="H8185" s="2" t="s">
        <v>22</v>
      </c>
      <c r="I8185" t="s">
        <v>645</v>
      </c>
      <c r="J8185" t="s">
        <v>158</v>
      </c>
      <c r="K8185">
        <v>23223</v>
      </c>
      <c r="L8185" t="s">
        <v>44</v>
      </c>
      <c r="M8185" t="s">
        <v>7419</v>
      </c>
      <c r="N8185" t="s">
        <v>110</v>
      </c>
      <c r="O8185" t="s">
        <v>7316</v>
      </c>
      <c r="P8185" s="4">
        <v>22.96</v>
      </c>
      <c r="Q8185" s="4">
        <v>18</v>
      </c>
      <c r="R8185" s="4">
        <f t="shared" si="510"/>
        <v>4.9600000000000009</v>
      </c>
      <c r="S8185" s="4">
        <f t="shared" si="511"/>
        <v>0.74400000000000011</v>
      </c>
    </row>
    <row r="8186" spans="1:19" ht="15.6" x14ac:dyDescent="0.3">
      <c r="A8186" t="s">
        <v>1275</v>
      </c>
      <c r="B8186" s="1">
        <v>42493</v>
      </c>
      <c r="C8186" s="1">
        <v>42497</v>
      </c>
      <c r="D8186">
        <f t="shared" si="508"/>
        <v>2016</v>
      </c>
      <c r="E8186" t="str">
        <f t="shared" si="509"/>
        <v>May</v>
      </c>
      <c r="F8186" t="s">
        <v>37</v>
      </c>
      <c r="G8186" t="s">
        <v>788</v>
      </c>
      <c r="H8186" s="2" t="s">
        <v>22</v>
      </c>
      <c r="I8186" t="s">
        <v>100</v>
      </c>
      <c r="J8186" t="s">
        <v>101</v>
      </c>
      <c r="K8186">
        <v>19140</v>
      </c>
      <c r="L8186" t="s">
        <v>54</v>
      </c>
      <c r="M8186" t="s">
        <v>7419</v>
      </c>
      <c r="N8186" t="s">
        <v>110</v>
      </c>
      <c r="O8186" t="s">
        <v>7316</v>
      </c>
      <c r="P8186" s="4">
        <v>27.552</v>
      </c>
      <c r="Q8186" s="4">
        <v>27.552</v>
      </c>
      <c r="R8186" s="4">
        <f t="shared" si="510"/>
        <v>0</v>
      </c>
      <c r="S8186" s="4">
        <f t="shared" si="511"/>
        <v>0</v>
      </c>
    </row>
    <row r="8187" spans="1:19" ht="15.6" x14ac:dyDescent="0.3">
      <c r="A8187" t="s">
        <v>2550</v>
      </c>
      <c r="B8187" s="1">
        <v>42259</v>
      </c>
      <c r="C8187" s="1">
        <v>42266</v>
      </c>
      <c r="D8187">
        <f t="shared" si="508"/>
        <v>2015</v>
      </c>
      <c r="E8187" t="str">
        <f t="shared" si="509"/>
        <v>Sep</v>
      </c>
      <c r="F8187" t="s">
        <v>37</v>
      </c>
      <c r="G8187" t="s">
        <v>1817</v>
      </c>
      <c r="H8187" s="2" t="s">
        <v>22</v>
      </c>
      <c r="I8187" t="s">
        <v>2551</v>
      </c>
      <c r="J8187" t="s">
        <v>1912</v>
      </c>
      <c r="K8187">
        <v>66062</v>
      </c>
      <c r="L8187" t="s">
        <v>25</v>
      </c>
      <c r="M8187" t="s">
        <v>7419</v>
      </c>
      <c r="N8187" t="s">
        <v>110</v>
      </c>
      <c r="O8187" t="s">
        <v>7316</v>
      </c>
      <c r="P8187" s="4">
        <v>57.4</v>
      </c>
      <c r="Q8187" s="4">
        <v>57.4</v>
      </c>
      <c r="R8187" s="4">
        <f t="shared" si="510"/>
        <v>0</v>
      </c>
      <c r="S8187" s="4">
        <f t="shared" si="511"/>
        <v>0</v>
      </c>
    </row>
    <row r="8188" spans="1:19" ht="15.6" x14ac:dyDescent="0.3">
      <c r="A8188" t="s">
        <v>7420</v>
      </c>
      <c r="B8188" s="1">
        <v>42676</v>
      </c>
      <c r="C8188" s="1">
        <v>42676</v>
      </c>
      <c r="D8188">
        <f t="shared" si="508"/>
        <v>2016</v>
      </c>
      <c r="E8188" t="str">
        <f t="shared" si="509"/>
        <v>Nov</v>
      </c>
      <c r="F8188" t="s">
        <v>30</v>
      </c>
      <c r="G8188" t="s">
        <v>2306</v>
      </c>
      <c r="H8188" s="2" t="s">
        <v>22</v>
      </c>
      <c r="I8188" t="s">
        <v>69</v>
      </c>
      <c r="J8188" t="s">
        <v>70</v>
      </c>
      <c r="K8188">
        <v>98115</v>
      </c>
      <c r="L8188" t="s">
        <v>34</v>
      </c>
      <c r="M8188" t="s">
        <v>7421</v>
      </c>
      <c r="N8188" t="s">
        <v>110</v>
      </c>
      <c r="O8188" t="s">
        <v>7316</v>
      </c>
      <c r="P8188" s="4">
        <v>447.93</v>
      </c>
      <c r="Q8188" s="4">
        <v>447.93</v>
      </c>
      <c r="R8188" s="4">
        <f t="shared" si="510"/>
        <v>0</v>
      </c>
      <c r="S8188" s="4">
        <f t="shared" si="511"/>
        <v>0</v>
      </c>
    </row>
    <row r="8189" spans="1:19" ht="15.6" x14ac:dyDescent="0.3">
      <c r="A8189" t="s">
        <v>2704</v>
      </c>
      <c r="B8189" s="1">
        <v>42687</v>
      </c>
      <c r="C8189" s="1">
        <v>42691</v>
      </c>
      <c r="D8189">
        <f t="shared" si="508"/>
        <v>2016</v>
      </c>
      <c r="E8189" t="str">
        <f t="shared" si="509"/>
        <v>Nov</v>
      </c>
      <c r="F8189" t="s">
        <v>37</v>
      </c>
      <c r="G8189" t="s">
        <v>2631</v>
      </c>
      <c r="H8189" s="2" t="s">
        <v>22</v>
      </c>
      <c r="I8189" t="s">
        <v>293</v>
      </c>
      <c r="J8189" t="s">
        <v>75</v>
      </c>
      <c r="K8189">
        <v>80013</v>
      </c>
      <c r="L8189" t="s">
        <v>34</v>
      </c>
      <c r="M8189" t="s">
        <v>7421</v>
      </c>
      <c r="N8189" t="s">
        <v>110</v>
      </c>
      <c r="O8189" t="s">
        <v>7316</v>
      </c>
      <c r="P8189" s="4">
        <v>238.89599999999999</v>
      </c>
      <c r="Q8189" s="4">
        <v>238.89599999999999</v>
      </c>
      <c r="R8189" s="4">
        <f t="shared" si="510"/>
        <v>0</v>
      </c>
      <c r="S8189" s="4">
        <f t="shared" si="511"/>
        <v>0</v>
      </c>
    </row>
    <row r="8190" spans="1:19" ht="15.6" x14ac:dyDescent="0.3">
      <c r="A8190" t="s">
        <v>4442</v>
      </c>
      <c r="B8190" s="1">
        <v>42717</v>
      </c>
      <c r="C8190" s="1">
        <v>42719</v>
      </c>
      <c r="D8190">
        <f t="shared" si="508"/>
        <v>2016</v>
      </c>
      <c r="E8190" t="str">
        <f t="shared" si="509"/>
        <v>Dec</v>
      </c>
      <c r="F8190" t="s">
        <v>20</v>
      </c>
      <c r="G8190" t="s">
        <v>2202</v>
      </c>
      <c r="H8190" s="2" t="s">
        <v>22</v>
      </c>
      <c r="I8190" t="s">
        <v>4443</v>
      </c>
      <c r="J8190" t="s">
        <v>33</v>
      </c>
      <c r="K8190">
        <v>92592</v>
      </c>
      <c r="L8190" t="s">
        <v>34</v>
      </c>
      <c r="M8190" t="s">
        <v>7421</v>
      </c>
      <c r="N8190" t="s">
        <v>110</v>
      </c>
      <c r="O8190" t="s">
        <v>7316</v>
      </c>
      <c r="P8190" s="4">
        <v>248.85</v>
      </c>
      <c r="Q8190" s="4">
        <v>248.85</v>
      </c>
      <c r="R8190" s="4">
        <f t="shared" si="510"/>
        <v>0</v>
      </c>
      <c r="S8190" s="4">
        <f t="shared" si="511"/>
        <v>0</v>
      </c>
    </row>
    <row r="8191" spans="1:19" ht="15.6" x14ac:dyDescent="0.3">
      <c r="A8191" t="s">
        <v>5473</v>
      </c>
      <c r="B8191" s="1">
        <v>43178</v>
      </c>
      <c r="C8191" s="1">
        <v>43181</v>
      </c>
      <c r="D8191">
        <f t="shared" si="508"/>
        <v>2018</v>
      </c>
      <c r="E8191" t="str">
        <f t="shared" si="509"/>
        <v>Mar</v>
      </c>
      <c r="F8191" t="s">
        <v>20</v>
      </c>
      <c r="G8191" t="s">
        <v>709</v>
      </c>
      <c r="H8191" s="2" t="s">
        <v>22</v>
      </c>
      <c r="I8191" t="s">
        <v>32</v>
      </c>
      <c r="J8191" t="s">
        <v>33</v>
      </c>
      <c r="K8191">
        <v>94110</v>
      </c>
      <c r="L8191" t="s">
        <v>34</v>
      </c>
      <c r="M8191" t="s">
        <v>7421</v>
      </c>
      <c r="N8191" t="s">
        <v>110</v>
      </c>
      <c r="O8191" t="s">
        <v>7316</v>
      </c>
      <c r="P8191" s="4">
        <v>99.54</v>
      </c>
      <c r="Q8191" s="4">
        <v>99.54</v>
      </c>
      <c r="R8191" s="4">
        <f t="shared" si="510"/>
        <v>0</v>
      </c>
      <c r="S8191" s="4">
        <f t="shared" si="511"/>
        <v>0</v>
      </c>
    </row>
    <row r="8192" spans="1:19" x14ac:dyDescent="0.3">
      <c r="A8192" t="s">
        <v>7099</v>
      </c>
      <c r="B8192" s="1">
        <v>43319</v>
      </c>
      <c r="C8192" s="1">
        <v>43320</v>
      </c>
      <c r="D8192">
        <f t="shared" si="508"/>
        <v>2018</v>
      </c>
      <c r="E8192" t="str">
        <f t="shared" si="509"/>
        <v>Aug</v>
      </c>
      <c r="F8192" t="s">
        <v>20</v>
      </c>
      <c r="G8192" t="s">
        <v>1442</v>
      </c>
      <c r="H8192" t="s">
        <v>105</v>
      </c>
      <c r="I8192" t="s">
        <v>116</v>
      </c>
      <c r="J8192" t="s">
        <v>109</v>
      </c>
      <c r="K8192">
        <v>75081</v>
      </c>
      <c r="L8192" t="s">
        <v>25</v>
      </c>
      <c r="M8192" t="s">
        <v>7421</v>
      </c>
      <c r="N8192" t="s">
        <v>110</v>
      </c>
      <c r="O8192" t="s">
        <v>7316</v>
      </c>
      <c r="P8192" s="4">
        <v>119.44799999999999</v>
      </c>
      <c r="Q8192" s="4">
        <v>119.44799999999999</v>
      </c>
      <c r="R8192" s="4">
        <f t="shared" si="510"/>
        <v>0</v>
      </c>
      <c r="S8192" s="4">
        <f t="shared" si="511"/>
        <v>0</v>
      </c>
    </row>
    <row r="8193" spans="1:19" x14ac:dyDescent="0.3">
      <c r="A8193" t="s">
        <v>4995</v>
      </c>
      <c r="B8193" s="1">
        <v>43014</v>
      </c>
      <c r="C8193" s="1">
        <v>43015</v>
      </c>
      <c r="D8193">
        <f t="shared" si="508"/>
        <v>2017</v>
      </c>
      <c r="E8193" t="str">
        <f t="shared" si="509"/>
        <v>Oct</v>
      </c>
      <c r="F8193" t="s">
        <v>20</v>
      </c>
      <c r="G8193" t="s">
        <v>1274</v>
      </c>
      <c r="H8193" t="s">
        <v>51</v>
      </c>
      <c r="I8193" t="s">
        <v>3680</v>
      </c>
      <c r="J8193" t="s">
        <v>75</v>
      </c>
      <c r="K8193">
        <v>81001</v>
      </c>
      <c r="L8193" t="s">
        <v>34</v>
      </c>
      <c r="M8193" t="s">
        <v>7422</v>
      </c>
      <c r="N8193" t="s">
        <v>110</v>
      </c>
      <c r="O8193" t="s">
        <v>7316</v>
      </c>
      <c r="P8193" s="4">
        <v>67.959999999999994</v>
      </c>
      <c r="Q8193" s="4">
        <v>67.959999999999994</v>
      </c>
      <c r="R8193" s="4">
        <f t="shared" si="510"/>
        <v>0</v>
      </c>
      <c r="S8193" s="4">
        <f t="shared" si="511"/>
        <v>0</v>
      </c>
    </row>
    <row r="8194" spans="1:19" ht="15.6" x14ac:dyDescent="0.3">
      <c r="A8194" t="s">
        <v>4168</v>
      </c>
      <c r="B8194" s="1">
        <v>42714</v>
      </c>
      <c r="C8194" s="1">
        <v>42720</v>
      </c>
      <c r="D8194">
        <f t="shared" ref="D8194:D8257" si="512">YEAR(B8194)</f>
        <v>2016</v>
      </c>
      <c r="E8194" t="str">
        <f t="shared" ref="E8194:E8257" si="513">TEXT(B8194,"mmm")</f>
        <v>Dec</v>
      </c>
      <c r="F8194" t="s">
        <v>37</v>
      </c>
      <c r="G8194" t="s">
        <v>2871</v>
      </c>
      <c r="H8194" s="2" t="s">
        <v>22</v>
      </c>
      <c r="I8194" t="s">
        <v>820</v>
      </c>
      <c r="J8194" t="s">
        <v>183</v>
      </c>
      <c r="K8194">
        <v>30076</v>
      </c>
      <c r="L8194" t="s">
        <v>44</v>
      </c>
      <c r="M8194" t="s">
        <v>7422</v>
      </c>
      <c r="N8194" t="s">
        <v>110</v>
      </c>
      <c r="O8194" t="s">
        <v>7316</v>
      </c>
      <c r="P8194" s="4">
        <v>101.94</v>
      </c>
      <c r="Q8194" s="4">
        <v>101.94</v>
      </c>
      <c r="R8194" s="4">
        <f t="shared" si="510"/>
        <v>0</v>
      </c>
      <c r="S8194" s="4">
        <f t="shared" si="511"/>
        <v>0</v>
      </c>
    </row>
    <row r="8195" spans="1:19" x14ac:dyDescent="0.3">
      <c r="A8195" t="s">
        <v>4520</v>
      </c>
      <c r="B8195" s="1">
        <v>42302</v>
      </c>
      <c r="C8195" s="1">
        <v>42306</v>
      </c>
      <c r="D8195">
        <f t="shared" si="512"/>
        <v>2015</v>
      </c>
      <c r="E8195" t="str">
        <f t="shared" si="513"/>
        <v>Oct</v>
      </c>
      <c r="F8195" t="s">
        <v>37</v>
      </c>
      <c r="G8195" t="s">
        <v>4521</v>
      </c>
      <c r="H8195" t="s">
        <v>105</v>
      </c>
      <c r="I8195" t="s">
        <v>100</v>
      </c>
      <c r="J8195" t="s">
        <v>101</v>
      </c>
      <c r="K8195">
        <v>19120</v>
      </c>
      <c r="L8195" t="s">
        <v>54</v>
      </c>
      <c r="M8195" t="s">
        <v>7422</v>
      </c>
      <c r="N8195" t="s">
        <v>110</v>
      </c>
      <c r="O8195" t="s">
        <v>7316</v>
      </c>
      <c r="P8195" s="4">
        <v>40.776000000000003</v>
      </c>
      <c r="Q8195" s="4">
        <v>40.776000000000003</v>
      </c>
      <c r="R8195" s="4">
        <f t="shared" ref="R8195:R8258" si="514">P8195-Q8195</f>
        <v>0</v>
      </c>
      <c r="S8195" s="4">
        <f t="shared" ref="S8195:S8258" si="515">0.15*R8195</f>
        <v>0</v>
      </c>
    </row>
    <row r="8196" spans="1:19" ht="15.6" x14ac:dyDescent="0.3">
      <c r="A8196" t="s">
        <v>827</v>
      </c>
      <c r="B8196" s="1">
        <v>43270</v>
      </c>
      <c r="C8196" s="1">
        <v>43272</v>
      </c>
      <c r="D8196">
        <f t="shared" si="512"/>
        <v>2018</v>
      </c>
      <c r="E8196" t="str">
        <f t="shared" si="513"/>
        <v>Jun</v>
      </c>
      <c r="F8196" t="s">
        <v>67</v>
      </c>
      <c r="G8196" t="s">
        <v>828</v>
      </c>
      <c r="H8196" s="2" t="s">
        <v>22</v>
      </c>
      <c r="I8196" t="s">
        <v>466</v>
      </c>
      <c r="J8196" t="s">
        <v>233</v>
      </c>
      <c r="K8196">
        <v>43055</v>
      </c>
      <c r="L8196" t="s">
        <v>54</v>
      </c>
      <c r="M8196" t="s">
        <v>7422</v>
      </c>
      <c r="N8196" t="s">
        <v>110</v>
      </c>
      <c r="O8196" t="s">
        <v>7316</v>
      </c>
      <c r="P8196" s="4">
        <v>122.328</v>
      </c>
      <c r="Q8196" s="4">
        <v>122.328</v>
      </c>
      <c r="R8196" s="4">
        <f t="shared" si="514"/>
        <v>0</v>
      </c>
      <c r="S8196" s="4">
        <f t="shared" si="515"/>
        <v>0</v>
      </c>
    </row>
    <row r="8197" spans="1:19" x14ac:dyDescent="0.3">
      <c r="A8197" t="s">
        <v>7423</v>
      </c>
      <c r="B8197" s="1">
        <v>43407</v>
      </c>
      <c r="C8197" s="1">
        <v>43412</v>
      </c>
      <c r="D8197">
        <f t="shared" si="512"/>
        <v>2018</v>
      </c>
      <c r="E8197" t="str">
        <f t="shared" si="513"/>
        <v>Nov</v>
      </c>
      <c r="F8197" t="s">
        <v>37</v>
      </c>
      <c r="G8197" t="s">
        <v>4321</v>
      </c>
      <c r="H8197" t="s">
        <v>105</v>
      </c>
      <c r="I8197" t="s">
        <v>100</v>
      </c>
      <c r="J8197" t="s">
        <v>101</v>
      </c>
      <c r="K8197">
        <v>19140</v>
      </c>
      <c r="L8197" t="s">
        <v>54</v>
      </c>
      <c r="M8197" t="s">
        <v>7422</v>
      </c>
      <c r="N8197" t="s">
        <v>110</v>
      </c>
      <c r="O8197" t="s">
        <v>7316</v>
      </c>
      <c r="P8197" s="4">
        <v>40.776000000000003</v>
      </c>
      <c r="Q8197" s="4">
        <v>40.776000000000003</v>
      </c>
      <c r="R8197" s="4">
        <f t="shared" si="514"/>
        <v>0</v>
      </c>
      <c r="S8197" s="4">
        <f t="shared" si="515"/>
        <v>0</v>
      </c>
    </row>
    <row r="8198" spans="1:19" ht="15.6" x14ac:dyDescent="0.3">
      <c r="A8198" t="s">
        <v>1967</v>
      </c>
      <c r="B8198" s="1">
        <v>42544</v>
      </c>
      <c r="C8198" s="1">
        <v>42550</v>
      </c>
      <c r="D8198">
        <f t="shared" si="512"/>
        <v>2016</v>
      </c>
      <c r="E8198" t="str">
        <f t="shared" si="513"/>
        <v>Jun</v>
      </c>
      <c r="F8198" t="s">
        <v>37</v>
      </c>
      <c r="G8198" t="s">
        <v>1564</v>
      </c>
      <c r="H8198" s="2" t="s">
        <v>22</v>
      </c>
      <c r="I8198" t="s">
        <v>1968</v>
      </c>
      <c r="J8198" t="s">
        <v>183</v>
      </c>
      <c r="K8198">
        <v>30344</v>
      </c>
      <c r="L8198" t="s">
        <v>44</v>
      </c>
      <c r="M8198" t="s">
        <v>7424</v>
      </c>
      <c r="N8198" t="s">
        <v>110</v>
      </c>
      <c r="O8198" t="s">
        <v>7316</v>
      </c>
      <c r="P8198" s="4">
        <v>75</v>
      </c>
      <c r="Q8198" s="4">
        <v>75</v>
      </c>
      <c r="R8198" s="4">
        <f t="shared" si="514"/>
        <v>0</v>
      </c>
      <c r="S8198" s="4">
        <f t="shared" si="515"/>
        <v>0</v>
      </c>
    </row>
    <row r="8199" spans="1:19" x14ac:dyDescent="0.3">
      <c r="A8199" t="s">
        <v>7425</v>
      </c>
      <c r="B8199" s="1">
        <v>42639</v>
      </c>
      <c r="C8199" s="1">
        <v>42643</v>
      </c>
      <c r="D8199">
        <f t="shared" si="512"/>
        <v>2016</v>
      </c>
      <c r="E8199" t="str">
        <f t="shared" si="513"/>
        <v>Sep</v>
      </c>
      <c r="F8199" t="s">
        <v>37</v>
      </c>
      <c r="G8199" t="s">
        <v>594</v>
      </c>
      <c r="H8199" t="s">
        <v>51</v>
      </c>
      <c r="I8199" t="s">
        <v>61</v>
      </c>
      <c r="J8199" t="s">
        <v>62</v>
      </c>
      <c r="K8199">
        <v>10035</v>
      </c>
      <c r="L8199" t="s">
        <v>54</v>
      </c>
      <c r="M8199" t="s">
        <v>7424</v>
      </c>
      <c r="N8199" t="s">
        <v>110</v>
      </c>
      <c r="O8199" t="s">
        <v>7316</v>
      </c>
      <c r="P8199" s="4">
        <v>50</v>
      </c>
      <c r="Q8199" s="4">
        <v>50</v>
      </c>
      <c r="R8199" s="4">
        <f t="shared" si="514"/>
        <v>0</v>
      </c>
      <c r="S8199" s="4">
        <f t="shared" si="515"/>
        <v>0</v>
      </c>
    </row>
    <row r="8200" spans="1:19" ht="15.6" x14ac:dyDescent="0.3">
      <c r="A8200" t="s">
        <v>7426</v>
      </c>
      <c r="B8200" s="1">
        <v>42151</v>
      </c>
      <c r="C8200" s="1">
        <v>42156</v>
      </c>
      <c r="D8200">
        <f t="shared" si="512"/>
        <v>2015</v>
      </c>
      <c r="E8200" t="str">
        <f t="shared" si="513"/>
        <v>May</v>
      </c>
      <c r="F8200" t="s">
        <v>67</v>
      </c>
      <c r="G8200" t="s">
        <v>784</v>
      </c>
      <c r="H8200" s="2" t="s">
        <v>22</v>
      </c>
      <c r="I8200" t="s">
        <v>32</v>
      </c>
      <c r="J8200" t="s">
        <v>33</v>
      </c>
      <c r="K8200">
        <v>94109</v>
      </c>
      <c r="L8200" t="s">
        <v>34</v>
      </c>
      <c r="M8200" t="s">
        <v>7427</v>
      </c>
      <c r="N8200" t="s">
        <v>110</v>
      </c>
      <c r="O8200" t="s">
        <v>7316</v>
      </c>
      <c r="P8200" s="4">
        <v>99.99</v>
      </c>
      <c r="Q8200" s="4">
        <v>99.99</v>
      </c>
      <c r="R8200" s="4">
        <f t="shared" si="514"/>
        <v>0</v>
      </c>
      <c r="S8200" s="4">
        <f t="shared" si="515"/>
        <v>0</v>
      </c>
    </row>
    <row r="8201" spans="1:19" x14ac:dyDescent="0.3">
      <c r="A8201" t="s">
        <v>2199</v>
      </c>
      <c r="B8201" s="1">
        <v>42260</v>
      </c>
      <c r="C8201" s="1">
        <v>42260</v>
      </c>
      <c r="D8201">
        <f t="shared" si="512"/>
        <v>2015</v>
      </c>
      <c r="E8201" t="str">
        <f t="shared" si="513"/>
        <v>Sep</v>
      </c>
      <c r="F8201" t="s">
        <v>30</v>
      </c>
      <c r="G8201" t="s">
        <v>1025</v>
      </c>
      <c r="H8201" t="s">
        <v>105</v>
      </c>
      <c r="I8201" t="s">
        <v>69</v>
      </c>
      <c r="J8201" t="s">
        <v>70</v>
      </c>
      <c r="K8201">
        <v>98103</v>
      </c>
      <c r="L8201" t="s">
        <v>34</v>
      </c>
      <c r="M8201" t="s">
        <v>7427</v>
      </c>
      <c r="N8201" t="s">
        <v>110</v>
      </c>
      <c r="O8201" t="s">
        <v>7316</v>
      </c>
      <c r="P8201" s="4">
        <v>199.98</v>
      </c>
      <c r="Q8201" s="4">
        <v>199.98</v>
      </c>
      <c r="R8201" s="4">
        <f t="shared" si="514"/>
        <v>0</v>
      </c>
      <c r="S8201" s="4">
        <f t="shared" si="515"/>
        <v>0</v>
      </c>
    </row>
    <row r="8202" spans="1:19" ht="15.6" x14ac:dyDescent="0.3">
      <c r="A8202" t="s">
        <v>3369</v>
      </c>
      <c r="B8202" s="1">
        <v>43239</v>
      </c>
      <c r="C8202" s="1">
        <v>43244</v>
      </c>
      <c r="D8202">
        <f t="shared" si="512"/>
        <v>2018</v>
      </c>
      <c r="E8202" t="str">
        <f t="shared" si="513"/>
        <v>May</v>
      </c>
      <c r="F8202" t="s">
        <v>37</v>
      </c>
      <c r="G8202" t="s">
        <v>2655</v>
      </c>
      <c r="H8202" s="2" t="s">
        <v>22</v>
      </c>
      <c r="I8202" t="s">
        <v>3370</v>
      </c>
      <c r="J8202" t="s">
        <v>62</v>
      </c>
      <c r="K8202">
        <v>10550</v>
      </c>
      <c r="L8202" t="s">
        <v>54</v>
      </c>
      <c r="M8202" t="s">
        <v>7427</v>
      </c>
      <c r="N8202" t="s">
        <v>110</v>
      </c>
      <c r="O8202" t="s">
        <v>7316</v>
      </c>
      <c r="P8202" s="4">
        <v>299.97000000000003</v>
      </c>
      <c r="Q8202" s="4">
        <v>299.97000000000003</v>
      </c>
      <c r="R8202" s="4">
        <f t="shared" si="514"/>
        <v>0</v>
      </c>
      <c r="S8202" s="4">
        <f t="shared" si="515"/>
        <v>0</v>
      </c>
    </row>
    <row r="8203" spans="1:19" x14ac:dyDescent="0.3">
      <c r="A8203" t="s">
        <v>3918</v>
      </c>
      <c r="B8203" s="1">
        <v>43267</v>
      </c>
      <c r="C8203" s="1">
        <v>43269</v>
      </c>
      <c r="D8203">
        <f t="shared" si="512"/>
        <v>2018</v>
      </c>
      <c r="E8203" t="str">
        <f t="shared" si="513"/>
        <v>Jun</v>
      </c>
      <c r="F8203" t="s">
        <v>67</v>
      </c>
      <c r="G8203" t="s">
        <v>433</v>
      </c>
      <c r="H8203" t="s">
        <v>105</v>
      </c>
      <c r="I8203" t="s">
        <v>1751</v>
      </c>
      <c r="J8203" t="s">
        <v>233</v>
      </c>
      <c r="K8203">
        <v>43017</v>
      </c>
      <c r="L8203" t="s">
        <v>54</v>
      </c>
      <c r="M8203" t="s">
        <v>7427</v>
      </c>
      <c r="N8203" t="s">
        <v>110</v>
      </c>
      <c r="O8203" t="s">
        <v>7316</v>
      </c>
      <c r="P8203" s="4">
        <v>479.952</v>
      </c>
      <c r="Q8203" s="4">
        <v>479.952</v>
      </c>
      <c r="R8203" s="4">
        <f t="shared" si="514"/>
        <v>0</v>
      </c>
      <c r="S8203" s="4">
        <f t="shared" si="515"/>
        <v>0</v>
      </c>
    </row>
    <row r="8204" spans="1:19" ht="15.6" x14ac:dyDescent="0.3">
      <c r="A8204" t="s">
        <v>7428</v>
      </c>
      <c r="B8204" s="1">
        <v>42249</v>
      </c>
      <c r="C8204" s="1">
        <v>42254</v>
      </c>
      <c r="D8204">
        <f t="shared" si="512"/>
        <v>2015</v>
      </c>
      <c r="E8204" t="str">
        <f t="shared" si="513"/>
        <v>Sep</v>
      </c>
      <c r="F8204" t="s">
        <v>67</v>
      </c>
      <c r="G8204" t="s">
        <v>2853</v>
      </c>
      <c r="H8204" s="2" t="s">
        <v>22</v>
      </c>
      <c r="I8204" t="s">
        <v>23</v>
      </c>
      <c r="J8204" t="s">
        <v>24</v>
      </c>
      <c r="K8204">
        <v>60653</v>
      </c>
      <c r="L8204" t="s">
        <v>25</v>
      </c>
      <c r="M8204" t="s">
        <v>7427</v>
      </c>
      <c r="N8204" t="s">
        <v>110</v>
      </c>
      <c r="O8204" t="s">
        <v>7316</v>
      </c>
      <c r="P8204" s="4">
        <v>239.976</v>
      </c>
      <c r="Q8204" s="4">
        <v>239.976</v>
      </c>
      <c r="R8204" s="4">
        <f t="shared" si="514"/>
        <v>0</v>
      </c>
      <c r="S8204" s="4">
        <f t="shared" si="515"/>
        <v>0</v>
      </c>
    </row>
    <row r="8205" spans="1:19" x14ac:dyDescent="0.3">
      <c r="A8205" t="s">
        <v>4581</v>
      </c>
      <c r="B8205" s="1">
        <v>42297</v>
      </c>
      <c r="C8205" s="1">
        <v>42299</v>
      </c>
      <c r="D8205">
        <f t="shared" si="512"/>
        <v>2015</v>
      </c>
      <c r="E8205" t="str">
        <f t="shared" si="513"/>
        <v>Oct</v>
      </c>
      <c r="F8205" t="s">
        <v>67</v>
      </c>
      <c r="G8205" t="s">
        <v>885</v>
      </c>
      <c r="H8205" t="s">
        <v>22</v>
      </c>
      <c r="I8205" t="s">
        <v>23</v>
      </c>
      <c r="J8205" t="s">
        <v>24</v>
      </c>
      <c r="K8205">
        <v>60653</v>
      </c>
      <c r="L8205" t="s">
        <v>25</v>
      </c>
      <c r="M8205" t="s">
        <v>7427</v>
      </c>
      <c r="N8205" t="s">
        <v>110</v>
      </c>
      <c r="O8205" t="s">
        <v>7316</v>
      </c>
      <c r="P8205" s="4">
        <v>319.96800000000002</v>
      </c>
      <c r="Q8205" s="4">
        <v>319.96800000000002</v>
      </c>
      <c r="R8205" s="4">
        <f t="shared" si="514"/>
        <v>0</v>
      </c>
      <c r="S8205" s="4">
        <f t="shared" si="515"/>
        <v>0</v>
      </c>
    </row>
    <row r="8206" spans="1:19" x14ac:dyDescent="0.3">
      <c r="A8206" t="s">
        <v>6923</v>
      </c>
      <c r="B8206" s="1">
        <v>42715</v>
      </c>
      <c r="C8206" s="1">
        <v>42715</v>
      </c>
      <c r="D8206">
        <f t="shared" si="512"/>
        <v>2016</v>
      </c>
      <c r="E8206" t="str">
        <f t="shared" si="513"/>
        <v>Dec</v>
      </c>
      <c r="F8206" t="s">
        <v>30</v>
      </c>
      <c r="G8206" t="s">
        <v>4098</v>
      </c>
      <c r="H8206" t="s">
        <v>105</v>
      </c>
      <c r="I8206" t="s">
        <v>113</v>
      </c>
      <c r="J8206" t="s">
        <v>109</v>
      </c>
      <c r="K8206">
        <v>77041</v>
      </c>
      <c r="L8206" t="s">
        <v>25</v>
      </c>
      <c r="M8206" t="s">
        <v>7427</v>
      </c>
      <c r="N8206" t="s">
        <v>110</v>
      </c>
      <c r="O8206" t="s">
        <v>7316</v>
      </c>
      <c r="P8206" s="4">
        <v>159.98400000000001</v>
      </c>
      <c r="Q8206" s="4">
        <v>159.98400000000001</v>
      </c>
      <c r="R8206" s="4">
        <f t="shared" si="514"/>
        <v>0</v>
      </c>
      <c r="S8206" s="4">
        <f t="shared" si="515"/>
        <v>0</v>
      </c>
    </row>
    <row r="8207" spans="1:19" ht="15.6" x14ac:dyDescent="0.3">
      <c r="A8207" t="s">
        <v>7429</v>
      </c>
      <c r="B8207" s="1">
        <v>42247</v>
      </c>
      <c r="C8207" s="1">
        <v>42252</v>
      </c>
      <c r="D8207">
        <f t="shared" si="512"/>
        <v>2015</v>
      </c>
      <c r="E8207" t="str">
        <f t="shared" si="513"/>
        <v>Aug</v>
      </c>
      <c r="F8207" t="s">
        <v>37</v>
      </c>
      <c r="G8207" t="s">
        <v>1693</v>
      </c>
      <c r="H8207" s="2" t="s">
        <v>22</v>
      </c>
      <c r="I8207" t="s">
        <v>4040</v>
      </c>
      <c r="J8207" t="s">
        <v>1031</v>
      </c>
      <c r="K8207">
        <v>87505</v>
      </c>
      <c r="L8207" t="s">
        <v>34</v>
      </c>
      <c r="M8207" t="s">
        <v>7430</v>
      </c>
      <c r="N8207" t="s">
        <v>110</v>
      </c>
      <c r="O8207" t="s">
        <v>7316</v>
      </c>
      <c r="P8207" s="4">
        <v>92.52</v>
      </c>
      <c r="Q8207" s="4">
        <v>92.52</v>
      </c>
      <c r="R8207" s="4">
        <f t="shared" si="514"/>
        <v>0</v>
      </c>
      <c r="S8207" s="4">
        <f t="shared" si="515"/>
        <v>0</v>
      </c>
    </row>
    <row r="8208" spans="1:19" x14ac:dyDescent="0.3">
      <c r="A8208" t="s">
        <v>5858</v>
      </c>
      <c r="B8208" s="1">
        <v>42917</v>
      </c>
      <c r="C8208" s="1">
        <v>42917</v>
      </c>
      <c r="D8208">
        <f t="shared" si="512"/>
        <v>2017</v>
      </c>
      <c r="E8208" t="str">
        <f t="shared" si="513"/>
        <v>Jul</v>
      </c>
      <c r="F8208" t="s">
        <v>30</v>
      </c>
      <c r="G8208" t="s">
        <v>1287</v>
      </c>
      <c r="H8208" t="s">
        <v>51</v>
      </c>
      <c r="I8208" t="s">
        <v>61</v>
      </c>
      <c r="J8208" t="s">
        <v>62</v>
      </c>
      <c r="K8208">
        <v>10009</v>
      </c>
      <c r="L8208" t="s">
        <v>54</v>
      </c>
      <c r="M8208" t="s">
        <v>7430</v>
      </c>
      <c r="N8208" t="s">
        <v>110</v>
      </c>
      <c r="O8208" t="s">
        <v>7316</v>
      </c>
      <c r="P8208" s="4">
        <v>30.84</v>
      </c>
      <c r="Q8208" s="4">
        <v>30.84</v>
      </c>
      <c r="R8208" s="4">
        <f t="shared" si="514"/>
        <v>0</v>
      </c>
      <c r="S8208" s="4">
        <f t="shared" si="515"/>
        <v>0</v>
      </c>
    </row>
    <row r="8209" spans="1:19" ht="15.6" x14ac:dyDescent="0.3">
      <c r="A8209" t="s">
        <v>1787</v>
      </c>
      <c r="B8209" s="1">
        <v>42333</v>
      </c>
      <c r="C8209" s="1">
        <v>42338</v>
      </c>
      <c r="D8209">
        <f t="shared" si="512"/>
        <v>2015</v>
      </c>
      <c r="E8209" t="str">
        <f t="shared" si="513"/>
        <v>Nov</v>
      </c>
      <c r="F8209" t="s">
        <v>37</v>
      </c>
      <c r="G8209" t="s">
        <v>1788</v>
      </c>
      <c r="H8209" s="2" t="s">
        <v>22</v>
      </c>
      <c r="I8209" t="s">
        <v>422</v>
      </c>
      <c r="J8209" t="s">
        <v>109</v>
      </c>
      <c r="K8209">
        <v>76017</v>
      </c>
      <c r="L8209" t="s">
        <v>25</v>
      </c>
      <c r="M8209" t="s">
        <v>7430</v>
      </c>
      <c r="N8209" t="s">
        <v>110</v>
      </c>
      <c r="O8209" t="s">
        <v>7316</v>
      </c>
      <c r="P8209" s="4">
        <v>24.672000000000001</v>
      </c>
      <c r="Q8209" s="4">
        <v>24.672000000000001</v>
      </c>
      <c r="R8209" s="4">
        <f t="shared" si="514"/>
        <v>0</v>
      </c>
      <c r="S8209" s="4">
        <f t="shared" si="515"/>
        <v>0</v>
      </c>
    </row>
    <row r="8210" spans="1:19" ht="15.6" x14ac:dyDescent="0.3">
      <c r="A8210" t="s">
        <v>7431</v>
      </c>
      <c r="B8210" s="1">
        <v>43222</v>
      </c>
      <c r="C8210" s="1">
        <v>43225</v>
      </c>
      <c r="D8210">
        <f t="shared" si="512"/>
        <v>2018</v>
      </c>
      <c r="E8210" t="str">
        <f t="shared" si="513"/>
        <v>May</v>
      </c>
      <c r="F8210" t="s">
        <v>67</v>
      </c>
      <c r="G8210" t="s">
        <v>1457</v>
      </c>
      <c r="H8210" s="2" t="s">
        <v>22</v>
      </c>
      <c r="I8210" t="s">
        <v>47</v>
      </c>
      <c r="J8210" t="s">
        <v>33</v>
      </c>
      <c r="K8210">
        <v>90049</v>
      </c>
      <c r="L8210" t="s">
        <v>34</v>
      </c>
      <c r="M8210" t="s">
        <v>7432</v>
      </c>
      <c r="N8210" t="s">
        <v>110</v>
      </c>
      <c r="O8210" t="s">
        <v>7316</v>
      </c>
      <c r="P8210" s="4">
        <v>159.56</v>
      </c>
      <c r="Q8210" s="4">
        <v>159.56</v>
      </c>
      <c r="R8210" s="4">
        <f t="shared" si="514"/>
        <v>0</v>
      </c>
      <c r="S8210" s="4">
        <f t="shared" si="515"/>
        <v>0</v>
      </c>
    </row>
    <row r="8211" spans="1:19" ht="15.6" x14ac:dyDescent="0.3">
      <c r="A8211" t="s">
        <v>7433</v>
      </c>
      <c r="B8211" s="1">
        <v>43378</v>
      </c>
      <c r="C8211" s="1">
        <v>43380</v>
      </c>
      <c r="D8211">
        <f t="shared" si="512"/>
        <v>2018</v>
      </c>
      <c r="E8211" t="str">
        <f t="shared" si="513"/>
        <v>Oct</v>
      </c>
      <c r="F8211" t="s">
        <v>20</v>
      </c>
      <c r="G8211" t="s">
        <v>1889</v>
      </c>
      <c r="H8211" s="2" t="s">
        <v>22</v>
      </c>
      <c r="I8211" t="s">
        <v>165</v>
      </c>
      <c r="J8211" t="s">
        <v>75</v>
      </c>
      <c r="K8211">
        <v>80219</v>
      </c>
      <c r="L8211" t="s">
        <v>34</v>
      </c>
      <c r="M8211" t="s">
        <v>7432</v>
      </c>
      <c r="N8211" t="s">
        <v>110</v>
      </c>
      <c r="O8211" t="s">
        <v>7316</v>
      </c>
      <c r="P8211" s="4">
        <v>63.823999999999998</v>
      </c>
      <c r="Q8211" s="4">
        <v>63.823999999999998</v>
      </c>
      <c r="R8211" s="4">
        <f t="shared" si="514"/>
        <v>0</v>
      </c>
      <c r="S8211" s="4">
        <f t="shared" si="515"/>
        <v>0</v>
      </c>
    </row>
    <row r="8212" spans="1:19" x14ac:dyDescent="0.3">
      <c r="A8212" t="s">
        <v>4326</v>
      </c>
      <c r="B8212" s="1">
        <v>42740</v>
      </c>
      <c r="C8212" s="1">
        <v>42742</v>
      </c>
      <c r="D8212">
        <f t="shared" si="512"/>
        <v>2017</v>
      </c>
      <c r="E8212" t="str">
        <f t="shared" si="513"/>
        <v>Jan</v>
      </c>
      <c r="F8212" t="s">
        <v>67</v>
      </c>
      <c r="G8212" t="s">
        <v>343</v>
      </c>
      <c r="H8212" t="s">
        <v>51</v>
      </c>
      <c r="I8212" t="s">
        <v>78</v>
      </c>
      <c r="J8212" t="s">
        <v>79</v>
      </c>
      <c r="K8212">
        <v>32216</v>
      </c>
      <c r="L8212" t="s">
        <v>44</v>
      </c>
      <c r="M8212" t="s">
        <v>7432</v>
      </c>
      <c r="N8212" t="s">
        <v>128</v>
      </c>
      <c r="O8212" t="s">
        <v>7316</v>
      </c>
      <c r="P8212" s="4">
        <v>191.47200000000001</v>
      </c>
      <c r="Q8212" s="4">
        <f>P8212-17</f>
        <v>174.47200000000001</v>
      </c>
      <c r="R8212" s="4">
        <f t="shared" si="514"/>
        <v>17</v>
      </c>
      <c r="S8212" s="4">
        <f t="shared" si="515"/>
        <v>2.5499999999999998</v>
      </c>
    </row>
    <row r="8213" spans="1:19" x14ac:dyDescent="0.3">
      <c r="A8213" t="s">
        <v>4697</v>
      </c>
      <c r="B8213" s="1">
        <v>42980</v>
      </c>
      <c r="C8213" s="1">
        <v>42985</v>
      </c>
      <c r="D8213">
        <f t="shared" si="512"/>
        <v>2017</v>
      </c>
      <c r="E8213" t="str">
        <f t="shared" si="513"/>
        <v>Sep</v>
      </c>
      <c r="F8213" t="s">
        <v>67</v>
      </c>
      <c r="G8213" t="s">
        <v>772</v>
      </c>
      <c r="H8213" t="s">
        <v>51</v>
      </c>
      <c r="I8213" t="s">
        <v>113</v>
      </c>
      <c r="J8213" t="s">
        <v>109</v>
      </c>
      <c r="K8213">
        <v>77070</v>
      </c>
      <c r="L8213" t="s">
        <v>25</v>
      </c>
      <c r="M8213" t="s">
        <v>7432</v>
      </c>
      <c r="N8213" t="s">
        <v>110</v>
      </c>
      <c r="O8213" t="s">
        <v>7316</v>
      </c>
      <c r="P8213" s="4">
        <v>159.56</v>
      </c>
      <c r="Q8213" s="4">
        <v>159.56</v>
      </c>
      <c r="R8213" s="4">
        <f t="shared" si="514"/>
        <v>0</v>
      </c>
      <c r="S8213" s="4">
        <f t="shared" si="515"/>
        <v>0</v>
      </c>
    </row>
    <row r="8214" spans="1:19" ht="15.6" x14ac:dyDescent="0.3">
      <c r="A8214" t="s">
        <v>6723</v>
      </c>
      <c r="B8214" s="1">
        <v>43200</v>
      </c>
      <c r="C8214" s="1">
        <v>43200</v>
      </c>
      <c r="D8214">
        <f t="shared" si="512"/>
        <v>2018</v>
      </c>
      <c r="E8214" t="str">
        <f t="shared" si="513"/>
        <v>Apr</v>
      </c>
      <c r="F8214" t="s">
        <v>30</v>
      </c>
      <c r="G8214" t="s">
        <v>723</v>
      </c>
      <c r="H8214" s="2" t="s">
        <v>22</v>
      </c>
      <c r="I8214" t="s">
        <v>1207</v>
      </c>
      <c r="J8214" t="s">
        <v>109</v>
      </c>
      <c r="K8214">
        <v>78745</v>
      </c>
      <c r="L8214" t="s">
        <v>25</v>
      </c>
      <c r="M8214" t="s">
        <v>7432</v>
      </c>
      <c r="N8214" t="s">
        <v>110</v>
      </c>
      <c r="O8214" t="s">
        <v>7316</v>
      </c>
      <c r="P8214" s="4">
        <v>95.736000000000004</v>
      </c>
      <c r="Q8214" s="4">
        <v>95.736000000000004</v>
      </c>
      <c r="R8214" s="4">
        <f t="shared" si="514"/>
        <v>0</v>
      </c>
      <c r="S8214" s="4">
        <f t="shared" si="515"/>
        <v>0</v>
      </c>
    </row>
    <row r="8215" spans="1:19" ht="15.6" x14ac:dyDescent="0.3">
      <c r="A8215" t="s">
        <v>4862</v>
      </c>
      <c r="B8215" s="1">
        <v>43317</v>
      </c>
      <c r="C8215" s="1">
        <v>43321</v>
      </c>
      <c r="D8215">
        <f t="shared" si="512"/>
        <v>2018</v>
      </c>
      <c r="E8215" t="str">
        <f t="shared" si="513"/>
        <v>Aug</v>
      </c>
      <c r="F8215" t="s">
        <v>37</v>
      </c>
      <c r="G8215" t="s">
        <v>435</v>
      </c>
      <c r="H8215" s="2" t="s">
        <v>22</v>
      </c>
      <c r="I8215" t="s">
        <v>3450</v>
      </c>
      <c r="J8215" t="s">
        <v>653</v>
      </c>
      <c r="K8215">
        <v>46203</v>
      </c>
      <c r="L8215" t="s">
        <v>25</v>
      </c>
      <c r="M8215" t="s">
        <v>7432</v>
      </c>
      <c r="N8215" t="s">
        <v>110</v>
      </c>
      <c r="O8215" t="s">
        <v>7316</v>
      </c>
      <c r="P8215" s="4">
        <v>79.78</v>
      </c>
      <c r="Q8215" s="4">
        <v>79.78</v>
      </c>
      <c r="R8215" s="4">
        <f t="shared" si="514"/>
        <v>0</v>
      </c>
      <c r="S8215" s="4">
        <f t="shared" si="515"/>
        <v>0</v>
      </c>
    </row>
    <row r="8216" spans="1:19" ht="15.6" x14ac:dyDescent="0.3">
      <c r="A8216" t="s">
        <v>2125</v>
      </c>
      <c r="B8216" s="1">
        <v>42224</v>
      </c>
      <c r="C8216" s="1">
        <v>42230</v>
      </c>
      <c r="D8216">
        <f t="shared" si="512"/>
        <v>2015</v>
      </c>
      <c r="E8216" t="str">
        <f t="shared" si="513"/>
        <v>Aug</v>
      </c>
      <c r="F8216" t="s">
        <v>37</v>
      </c>
      <c r="G8216" t="s">
        <v>1011</v>
      </c>
      <c r="H8216" s="2" t="s">
        <v>22</v>
      </c>
      <c r="I8216" t="s">
        <v>1301</v>
      </c>
      <c r="J8216" t="s">
        <v>178</v>
      </c>
      <c r="K8216">
        <v>85301</v>
      </c>
      <c r="L8216" t="s">
        <v>34</v>
      </c>
      <c r="M8216" t="s">
        <v>7434</v>
      </c>
      <c r="N8216" t="s">
        <v>110</v>
      </c>
      <c r="O8216" t="s">
        <v>7316</v>
      </c>
      <c r="P8216" s="4">
        <v>95.975999999999999</v>
      </c>
      <c r="Q8216" s="4">
        <v>100</v>
      </c>
      <c r="R8216" s="4">
        <f t="shared" si="514"/>
        <v>-4.0240000000000009</v>
      </c>
      <c r="S8216" s="4">
        <f t="shared" si="515"/>
        <v>-0.60360000000000014</v>
      </c>
    </row>
    <row r="8217" spans="1:19" ht="15.6" x14ac:dyDescent="0.3">
      <c r="A8217" t="s">
        <v>4110</v>
      </c>
      <c r="B8217" s="1">
        <v>42465</v>
      </c>
      <c r="C8217" s="1">
        <v>42466</v>
      </c>
      <c r="D8217">
        <f t="shared" si="512"/>
        <v>2016</v>
      </c>
      <c r="E8217" t="str">
        <f t="shared" si="513"/>
        <v>Apr</v>
      </c>
      <c r="F8217" t="s">
        <v>30</v>
      </c>
      <c r="G8217" t="s">
        <v>1304</v>
      </c>
      <c r="H8217" s="2" t="s">
        <v>22</v>
      </c>
      <c r="I8217" t="s">
        <v>1121</v>
      </c>
      <c r="J8217" t="s">
        <v>70</v>
      </c>
      <c r="K8217">
        <v>99207</v>
      </c>
      <c r="L8217" t="s">
        <v>34</v>
      </c>
      <c r="M8217" t="s">
        <v>7434</v>
      </c>
      <c r="N8217" t="s">
        <v>110</v>
      </c>
      <c r="O8217" t="s">
        <v>7316</v>
      </c>
      <c r="P8217" s="4">
        <v>239.94</v>
      </c>
      <c r="Q8217" s="4">
        <v>239.94</v>
      </c>
      <c r="R8217" s="4">
        <f t="shared" si="514"/>
        <v>0</v>
      </c>
      <c r="S8217" s="4">
        <f t="shared" si="515"/>
        <v>0</v>
      </c>
    </row>
    <row r="8218" spans="1:19" x14ac:dyDescent="0.3">
      <c r="A8218" t="s">
        <v>3884</v>
      </c>
      <c r="B8218" s="1">
        <v>43201</v>
      </c>
      <c r="C8218" s="1">
        <v>43208</v>
      </c>
      <c r="D8218">
        <f t="shared" si="512"/>
        <v>2018</v>
      </c>
      <c r="E8218" t="str">
        <f t="shared" si="513"/>
        <v>Apr</v>
      </c>
      <c r="F8218" t="s">
        <v>37</v>
      </c>
      <c r="G8218" t="s">
        <v>1064</v>
      </c>
      <c r="H8218" t="s">
        <v>105</v>
      </c>
      <c r="I8218" t="s">
        <v>684</v>
      </c>
      <c r="J8218" t="s">
        <v>33</v>
      </c>
      <c r="K8218">
        <v>91104</v>
      </c>
      <c r="L8218" t="s">
        <v>34</v>
      </c>
      <c r="M8218" t="s">
        <v>7434</v>
      </c>
      <c r="N8218" t="s">
        <v>110</v>
      </c>
      <c r="O8218" t="s">
        <v>7316</v>
      </c>
      <c r="P8218" s="4">
        <v>199.95</v>
      </c>
      <c r="Q8218" s="4">
        <v>199.95</v>
      </c>
      <c r="R8218" s="4">
        <f t="shared" si="514"/>
        <v>0</v>
      </c>
      <c r="S8218" s="4">
        <f t="shared" si="515"/>
        <v>0</v>
      </c>
    </row>
    <row r="8219" spans="1:19" x14ac:dyDescent="0.3">
      <c r="A8219" t="s">
        <v>1080</v>
      </c>
      <c r="B8219" s="1">
        <v>42862</v>
      </c>
      <c r="C8219" s="1">
        <v>42866</v>
      </c>
      <c r="D8219">
        <f t="shared" si="512"/>
        <v>2017</v>
      </c>
      <c r="E8219" t="str">
        <f t="shared" si="513"/>
        <v>May</v>
      </c>
      <c r="F8219" t="s">
        <v>37</v>
      </c>
      <c r="G8219" t="s">
        <v>224</v>
      </c>
      <c r="H8219" t="s">
        <v>51</v>
      </c>
      <c r="I8219" t="s">
        <v>61</v>
      </c>
      <c r="J8219" t="s">
        <v>62</v>
      </c>
      <c r="K8219">
        <v>10009</v>
      </c>
      <c r="L8219" t="s">
        <v>54</v>
      </c>
      <c r="M8219" t="s">
        <v>7434</v>
      </c>
      <c r="N8219" t="s">
        <v>128</v>
      </c>
      <c r="O8219" t="s">
        <v>7316</v>
      </c>
      <c r="P8219" s="4">
        <v>199.95</v>
      </c>
      <c r="Q8219" s="4">
        <v>199.95</v>
      </c>
      <c r="R8219" s="4">
        <f t="shared" si="514"/>
        <v>0</v>
      </c>
      <c r="S8219" s="4">
        <f t="shared" si="515"/>
        <v>0</v>
      </c>
    </row>
    <row r="8220" spans="1:19" x14ac:dyDescent="0.3">
      <c r="A8220" t="s">
        <v>5001</v>
      </c>
      <c r="B8220" s="1">
        <v>42976</v>
      </c>
      <c r="C8220" s="1">
        <v>42980</v>
      </c>
      <c r="D8220">
        <f t="shared" si="512"/>
        <v>2017</v>
      </c>
      <c r="E8220" t="str">
        <f t="shared" si="513"/>
        <v>Aug</v>
      </c>
      <c r="F8220" t="s">
        <v>37</v>
      </c>
      <c r="G8220" t="s">
        <v>748</v>
      </c>
      <c r="H8220" t="s">
        <v>51</v>
      </c>
      <c r="I8220" t="s">
        <v>23</v>
      </c>
      <c r="J8220" t="s">
        <v>24</v>
      </c>
      <c r="K8220">
        <v>60610</v>
      </c>
      <c r="L8220" t="s">
        <v>25</v>
      </c>
      <c r="M8220" t="s">
        <v>7434</v>
      </c>
      <c r="N8220" t="s">
        <v>110</v>
      </c>
      <c r="O8220" t="s">
        <v>7316</v>
      </c>
      <c r="P8220" s="4">
        <v>95.975999999999999</v>
      </c>
      <c r="Q8220" s="4">
        <v>95.975999999999999</v>
      </c>
      <c r="R8220" s="4">
        <f t="shared" si="514"/>
        <v>0</v>
      </c>
      <c r="S8220" s="4">
        <f t="shared" si="515"/>
        <v>0</v>
      </c>
    </row>
    <row r="8221" spans="1:19" ht="15.6" x14ac:dyDescent="0.3">
      <c r="A8221" t="s">
        <v>7435</v>
      </c>
      <c r="B8221" s="1">
        <v>43434</v>
      </c>
      <c r="C8221" s="1">
        <v>43437</v>
      </c>
      <c r="D8221">
        <f t="shared" si="512"/>
        <v>2018</v>
      </c>
      <c r="E8221" t="str">
        <f t="shared" si="513"/>
        <v>Nov</v>
      </c>
      <c r="F8221" t="s">
        <v>67</v>
      </c>
      <c r="G8221" t="s">
        <v>521</v>
      </c>
      <c r="H8221" s="2" t="s">
        <v>22</v>
      </c>
      <c r="I8221" t="s">
        <v>777</v>
      </c>
      <c r="J8221" t="s">
        <v>109</v>
      </c>
      <c r="K8221">
        <v>79907</v>
      </c>
      <c r="L8221" t="s">
        <v>25</v>
      </c>
      <c r="M8221" t="s">
        <v>7434</v>
      </c>
      <c r="N8221" t="s">
        <v>110</v>
      </c>
      <c r="O8221" t="s">
        <v>7316</v>
      </c>
      <c r="P8221" s="4">
        <v>95.975999999999999</v>
      </c>
      <c r="Q8221" s="4">
        <v>95.975999999999999</v>
      </c>
      <c r="R8221" s="4">
        <f t="shared" si="514"/>
        <v>0</v>
      </c>
      <c r="S8221" s="4">
        <f t="shared" si="515"/>
        <v>0</v>
      </c>
    </row>
    <row r="8222" spans="1:19" x14ac:dyDescent="0.3">
      <c r="A8222" t="s">
        <v>7436</v>
      </c>
      <c r="B8222" s="1">
        <v>43414</v>
      </c>
      <c r="C8222" s="1">
        <v>43420</v>
      </c>
      <c r="D8222">
        <f t="shared" si="512"/>
        <v>2018</v>
      </c>
      <c r="E8222" t="str">
        <f t="shared" si="513"/>
        <v>Nov</v>
      </c>
      <c r="F8222" t="s">
        <v>37</v>
      </c>
      <c r="G8222" t="s">
        <v>2302</v>
      </c>
      <c r="H8222" t="s">
        <v>105</v>
      </c>
      <c r="I8222" t="s">
        <v>1644</v>
      </c>
      <c r="J8222" t="s">
        <v>33</v>
      </c>
      <c r="K8222">
        <v>95351</v>
      </c>
      <c r="L8222" t="s">
        <v>34</v>
      </c>
      <c r="M8222" t="s">
        <v>7437</v>
      </c>
      <c r="N8222" t="s">
        <v>110</v>
      </c>
      <c r="O8222" t="s">
        <v>7316</v>
      </c>
      <c r="P8222" s="4">
        <v>111.79</v>
      </c>
      <c r="Q8222" s="4">
        <v>111.79</v>
      </c>
      <c r="R8222" s="4">
        <f t="shared" si="514"/>
        <v>0</v>
      </c>
      <c r="S8222" s="4">
        <f t="shared" si="515"/>
        <v>0</v>
      </c>
    </row>
    <row r="8223" spans="1:19" ht="15.6" x14ac:dyDescent="0.3">
      <c r="A8223" t="s">
        <v>2044</v>
      </c>
      <c r="B8223" s="1">
        <v>43170</v>
      </c>
      <c r="C8223" s="1">
        <v>43174</v>
      </c>
      <c r="D8223">
        <f t="shared" si="512"/>
        <v>2018</v>
      </c>
      <c r="E8223" t="str">
        <f t="shared" si="513"/>
        <v>Mar</v>
      </c>
      <c r="F8223" t="s">
        <v>37</v>
      </c>
      <c r="G8223" t="s">
        <v>1087</v>
      </c>
      <c r="H8223" s="2" t="s">
        <v>22</v>
      </c>
      <c r="I8223" t="s">
        <v>2045</v>
      </c>
      <c r="J8223" t="s">
        <v>314</v>
      </c>
      <c r="K8223">
        <v>2138</v>
      </c>
      <c r="L8223" t="s">
        <v>54</v>
      </c>
      <c r="M8223" t="s">
        <v>7437</v>
      </c>
      <c r="N8223" t="s">
        <v>110</v>
      </c>
      <c r="O8223" t="s">
        <v>7316</v>
      </c>
      <c r="P8223" s="4">
        <v>63.88</v>
      </c>
      <c r="Q8223" s="4">
        <v>63.88</v>
      </c>
      <c r="R8223" s="4">
        <f t="shared" si="514"/>
        <v>0</v>
      </c>
      <c r="S8223" s="4">
        <f t="shared" si="515"/>
        <v>0</v>
      </c>
    </row>
    <row r="8224" spans="1:19" x14ac:dyDescent="0.3">
      <c r="A8224" t="s">
        <v>7438</v>
      </c>
      <c r="B8224" s="1">
        <v>42332</v>
      </c>
      <c r="C8224" s="1">
        <v>42337</v>
      </c>
      <c r="D8224">
        <f t="shared" si="512"/>
        <v>2015</v>
      </c>
      <c r="E8224" t="str">
        <f t="shared" si="513"/>
        <v>Nov</v>
      </c>
      <c r="F8224" t="s">
        <v>67</v>
      </c>
      <c r="G8224" t="s">
        <v>1129</v>
      </c>
      <c r="H8224" t="s">
        <v>105</v>
      </c>
      <c r="I8224" t="s">
        <v>3462</v>
      </c>
      <c r="J8224" t="s">
        <v>192</v>
      </c>
      <c r="K8224">
        <v>63116</v>
      </c>
      <c r="L8224" t="s">
        <v>25</v>
      </c>
      <c r="M8224" t="s">
        <v>7437</v>
      </c>
      <c r="N8224" t="s">
        <v>110</v>
      </c>
      <c r="O8224" t="s">
        <v>7316</v>
      </c>
      <c r="P8224" s="4">
        <v>111.79</v>
      </c>
      <c r="Q8224" s="4">
        <v>111.79</v>
      </c>
      <c r="R8224" s="4">
        <f t="shared" si="514"/>
        <v>0</v>
      </c>
      <c r="S8224" s="4">
        <f t="shared" si="515"/>
        <v>0</v>
      </c>
    </row>
    <row r="8225" spans="1:19" x14ac:dyDescent="0.3">
      <c r="A8225" t="s">
        <v>7439</v>
      </c>
      <c r="B8225" s="1">
        <v>43082</v>
      </c>
      <c r="C8225" s="1">
        <v>43086</v>
      </c>
      <c r="D8225">
        <f t="shared" si="512"/>
        <v>2017</v>
      </c>
      <c r="E8225" t="str">
        <f t="shared" si="513"/>
        <v>Dec</v>
      </c>
      <c r="F8225" t="s">
        <v>37</v>
      </c>
      <c r="G8225" t="s">
        <v>3764</v>
      </c>
      <c r="H8225" t="s">
        <v>51</v>
      </c>
      <c r="I8225" t="s">
        <v>7440</v>
      </c>
      <c r="J8225" t="s">
        <v>503</v>
      </c>
      <c r="K8225">
        <v>73071</v>
      </c>
      <c r="L8225" t="s">
        <v>25</v>
      </c>
      <c r="M8225" t="s">
        <v>7437</v>
      </c>
      <c r="N8225" t="s">
        <v>110</v>
      </c>
      <c r="O8225" t="s">
        <v>7316</v>
      </c>
      <c r="P8225" s="4">
        <v>63.88</v>
      </c>
      <c r="Q8225" s="4">
        <v>63.88</v>
      </c>
      <c r="R8225" s="4">
        <f t="shared" si="514"/>
        <v>0</v>
      </c>
      <c r="S8225" s="4">
        <f t="shared" si="515"/>
        <v>0</v>
      </c>
    </row>
    <row r="8226" spans="1:19" ht="15.6" x14ac:dyDescent="0.3">
      <c r="A8226" t="s">
        <v>2763</v>
      </c>
      <c r="B8226" s="1">
        <v>43431</v>
      </c>
      <c r="C8226" s="1">
        <v>43433</v>
      </c>
      <c r="D8226">
        <f t="shared" si="512"/>
        <v>2018</v>
      </c>
      <c r="E8226" t="str">
        <f t="shared" si="513"/>
        <v>Nov</v>
      </c>
      <c r="F8226" t="s">
        <v>20</v>
      </c>
      <c r="G8226" t="s">
        <v>160</v>
      </c>
      <c r="H8226" s="2" t="s">
        <v>22</v>
      </c>
      <c r="I8226" t="s">
        <v>589</v>
      </c>
      <c r="J8226" t="s">
        <v>148</v>
      </c>
      <c r="K8226">
        <v>53209</v>
      </c>
      <c r="L8226" t="s">
        <v>25</v>
      </c>
      <c r="M8226" t="s">
        <v>7437</v>
      </c>
      <c r="N8226" t="s">
        <v>110</v>
      </c>
      <c r="O8226" t="s">
        <v>7316</v>
      </c>
      <c r="P8226" s="4">
        <v>143.72999999999999</v>
      </c>
      <c r="Q8226" s="4">
        <v>143.72999999999999</v>
      </c>
      <c r="R8226" s="4">
        <f t="shared" si="514"/>
        <v>0</v>
      </c>
      <c r="S8226" s="4">
        <f t="shared" si="515"/>
        <v>0</v>
      </c>
    </row>
    <row r="8227" spans="1:19" x14ac:dyDescent="0.3">
      <c r="A8227" t="s">
        <v>7441</v>
      </c>
      <c r="B8227" s="1">
        <v>43032</v>
      </c>
      <c r="C8227" s="1">
        <v>43032</v>
      </c>
      <c r="D8227">
        <f t="shared" si="512"/>
        <v>2017</v>
      </c>
      <c r="E8227" t="str">
        <f t="shared" si="513"/>
        <v>Oct</v>
      </c>
      <c r="F8227" t="s">
        <v>30</v>
      </c>
      <c r="G8227" t="s">
        <v>4390</v>
      </c>
      <c r="H8227" t="s">
        <v>51</v>
      </c>
      <c r="I8227" t="s">
        <v>32</v>
      </c>
      <c r="J8227" t="s">
        <v>33</v>
      </c>
      <c r="K8227">
        <v>94109</v>
      </c>
      <c r="L8227" t="s">
        <v>34</v>
      </c>
      <c r="M8227" t="s">
        <v>7442</v>
      </c>
      <c r="N8227" t="s">
        <v>128</v>
      </c>
      <c r="O8227" t="s">
        <v>7316</v>
      </c>
      <c r="P8227" s="4">
        <v>199.99</v>
      </c>
      <c r="Q8227" s="4">
        <v>199.99</v>
      </c>
      <c r="R8227" s="4">
        <f t="shared" si="514"/>
        <v>0</v>
      </c>
      <c r="S8227" s="4">
        <f t="shared" si="515"/>
        <v>0</v>
      </c>
    </row>
    <row r="8228" spans="1:19" ht="15.6" x14ac:dyDescent="0.3">
      <c r="A8228" t="s">
        <v>2712</v>
      </c>
      <c r="B8228" s="1">
        <v>43144</v>
      </c>
      <c r="C8228" s="1">
        <v>43150</v>
      </c>
      <c r="D8228">
        <f t="shared" si="512"/>
        <v>2018</v>
      </c>
      <c r="E8228" t="str">
        <f t="shared" si="513"/>
        <v>Feb</v>
      </c>
      <c r="F8228" t="s">
        <v>37</v>
      </c>
      <c r="G8228" t="s">
        <v>2713</v>
      </c>
      <c r="H8228" s="2" t="s">
        <v>22</v>
      </c>
      <c r="I8228" t="s">
        <v>69</v>
      </c>
      <c r="J8228" t="s">
        <v>70</v>
      </c>
      <c r="K8228">
        <v>98105</v>
      </c>
      <c r="L8228" t="s">
        <v>34</v>
      </c>
      <c r="M8228" t="s">
        <v>7442</v>
      </c>
      <c r="N8228" t="s">
        <v>110</v>
      </c>
      <c r="O8228" t="s">
        <v>7316</v>
      </c>
      <c r="P8228" s="4">
        <v>799.96</v>
      </c>
      <c r="Q8228" s="4">
        <v>799.96</v>
      </c>
      <c r="R8228" s="4">
        <f t="shared" si="514"/>
        <v>0</v>
      </c>
      <c r="S8228" s="4">
        <f t="shared" si="515"/>
        <v>0</v>
      </c>
    </row>
    <row r="8229" spans="1:19" x14ac:dyDescent="0.3">
      <c r="A8229" t="s">
        <v>1965</v>
      </c>
      <c r="B8229" s="1">
        <v>43234</v>
      </c>
      <c r="C8229" s="1">
        <v>43234</v>
      </c>
      <c r="D8229">
        <f t="shared" si="512"/>
        <v>2018</v>
      </c>
      <c r="E8229" t="str">
        <f t="shared" si="513"/>
        <v>May</v>
      </c>
      <c r="F8229" t="s">
        <v>30</v>
      </c>
      <c r="G8229" t="s">
        <v>1966</v>
      </c>
      <c r="H8229" t="s">
        <v>105</v>
      </c>
      <c r="I8229" t="s">
        <v>1641</v>
      </c>
      <c r="J8229" t="s">
        <v>33</v>
      </c>
      <c r="K8229">
        <v>92704</v>
      </c>
      <c r="L8229" t="s">
        <v>34</v>
      </c>
      <c r="M8229" t="s">
        <v>7442</v>
      </c>
      <c r="N8229" t="s">
        <v>110</v>
      </c>
      <c r="O8229" t="s">
        <v>7316</v>
      </c>
      <c r="P8229" s="4">
        <v>1399.93</v>
      </c>
      <c r="Q8229" s="4">
        <v>1399.93</v>
      </c>
      <c r="R8229" s="4">
        <f t="shared" si="514"/>
        <v>0</v>
      </c>
      <c r="S8229" s="4">
        <f t="shared" si="515"/>
        <v>0</v>
      </c>
    </row>
    <row r="8230" spans="1:19" x14ac:dyDescent="0.3">
      <c r="A8230" t="s">
        <v>2567</v>
      </c>
      <c r="B8230" s="1">
        <v>43094</v>
      </c>
      <c r="C8230" s="1">
        <v>43098</v>
      </c>
      <c r="D8230">
        <f t="shared" si="512"/>
        <v>2017</v>
      </c>
      <c r="E8230" t="str">
        <f t="shared" si="513"/>
        <v>Dec</v>
      </c>
      <c r="F8230" t="s">
        <v>37</v>
      </c>
      <c r="G8230" t="s">
        <v>2568</v>
      </c>
      <c r="H8230" t="s">
        <v>51</v>
      </c>
      <c r="I8230" t="s">
        <v>281</v>
      </c>
      <c r="J8230" t="s">
        <v>93</v>
      </c>
      <c r="K8230">
        <v>72701</v>
      </c>
      <c r="L8230" t="s">
        <v>44</v>
      </c>
      <c r="M8230" t="s">
        <v>7442</v>
      </c>
      <c r="N8230" t="s">
        <v>128</v>
      </c>
      <c r="O8230" t="s">
        <v>7316</v>
      </c>
      <c r="P8230" s="4">
        <v>399.98</v>
      </c>
      <c r="Q8230" s="4">
        <v>399.98</v>
      </c>
      <c r="R8230" s="4">
        <f t="shared" si="514"/>
        <v>0</v>
      </c>
      <c r="S8230" s="4">
        <f t="shared" si="515"/>
        <v>0</v>
      </c>
    </row>
    <row r="8231" spans="1:19" ht="15.6" x14ac:dyDescent="0.3">
      <c r="A8231" t="s">
        <v>5164</v>
      </c>
      <c r="B8231" s="1">
        <v>43444</v>
      </c>
      <c r="C8231" s="1">
        <v>43449</v>
      </c>
      <c r="D8231">
        <f t="shared" si="512"/>
        <v>2018</v>
      </c>
      <c r="E8231" t="str">
        <f t="shared" si="513"/>
        <v>Dec</v>
      </c>
      <c r="F8231" t="s">
        <v>67</v>
      </c>
      <c r="G8231" t="s">
        <v>1287</v>
      </c>
      <c r="H8231" s="2" t="s">
        <v>22</v>
      </c>
      <c r="I8231" t="s">
        <v>648</v>
      </c>
      <c r="J8231" t="s">
        <v>454</v>
      </c>
      <c r="K8231">
        <v>39212</v>
      </c>
      <c r="L8231" t="s">
        <v>44</v>
      </c>
      <c r="M8231" t="s">
        <v>7442</v>
      </c>
      <c r="N8231" t="s">
        <v>110</v>
      </c>
      <c r="O8231" t="s">
        <v>7316</v>
      </c>
      <c r="P8231" s="4">
        <v>599.97</v>
      </c>
      <c r="Q8231" s="4">
        <f>P8231-75</f>
        <v>524.97</v>
      </c>
      <c r="R8231" s="4">
        <f t="shared" si="514"/>
        <v>75</v>
      </c>
      <c r="S8231" s="4">
        <f t="shared" si="515"/>
        <v>11.25</v>
      </c>
    </row>
    <row r="8232" spans="1:19" ht="15.6" x14ac:dyDescent="0.3">
      <c r="A8232" t="s">
        <v>7443</v>
      </c>
      <c r="B8232" s="1">
        <v>42541</v>
      </c>
      <c r="C8232" s="1">
        <v>42545</v>
      </c>
      <c r="D8232">
        <f t="shared" si="512"/>
        <v>2016</v>
      </c>
      <c r="E8232" t="str">
        <f t="shared" si="513"/>
        <v>Jun</v>
      </c>
      <c r="F8232" t="s">
        <v>67</v>
      </c>
      <c r="G8232" t="s">
        <v>655</v>
      </c>
      <c r="H8232" s="2" t="s">
        <v>22</v>
      </c>
      <c r="I8232" t="s">
        <v>100</v>
      </c>
      <c r="J8232" t="s">
        <v>101</v>
      </c>
      <c r="K8232">
        <v>19134</v>
      </c>
      <c r="L8232" t="s">
        <v>54</v>
      </c>
      <c r="M8232" t="s">
        <v>7442</v>
      </c>
      <c r="N8232" t="s">
        <v>110</v>
      </c>
      <c r="O8232" t="s">
        <v>7316</v>
      </c>
      <c r="P8232" s="4">
        <v>319.98399999999998</v>
      </c>
      <c r="Q8232" s="4">
        <v>319.98399999999998</v>
      </c>
      <c r="R8232" s="4">
        <f t="shared" si="514"/>
        <v>0</v>
      </c>
      <c r="S8232" s="4">
        <f t="shared" si="515"/>
        <v>0</v>
      </c>
    </row>
    <row r="8233" spans="1:19" ht="15.6" x14ac:dyDescent="0.3">
      <c r="A8233" t="s">
        <v>1982</v>
      </c>
      <c r="B8233" s="1">
        <v>42675</v>
      </c>
      <c r="C8233" s="1">
        <v>42679</v>
      </c>
      <c r="D8233">
        <f t="shared" si="512"/>
        <v>2016</v>
      </c>
      <c r="E8233" t="str">
        <f t="shared" si="513"/>
        <v>Nov</v>
      </c>
      <c r="F8233" t="s">
        <v>37</v>
      </c>
      <c r="G8233" t="s">
        <v>1560</v>
      </c>
      <c r="H8233" s="2" t="s">
        <v>22</v>
      </c>
      <c r="I8233" t="s">
        <v>61</v>
      </c>
      <c r="J8233" t="s">
        <v>62</v>
      </c>
      <c r="K8233">
        <v>10011</v>
      </c>
      <c r="L8233" t="s">
        <v>54</v>
      </c>
      <c r="M8233" t="s">
        <v>7442</v>
      </c>
      <c r="N8233" t="s">
        <v>110</v>
      </c>
      <c r="O8233" t="s">
        <v>7316</v>
      </c>
      <c r="P8233" s="4">
        <v>1399.93</v>
      </c>
      <c r="Q8233" s="4">
        <v>1399.93</v>
      </c>
      <c r="R8233" s="4">
        <f t="shared" si="514"/>
        <v>0</v>
      </c>
      <c r="S8233" s="4">
        <f t="shared" si="515"/>
        <v>0</v>
      </c>
    </row>
    <row r="8234" spans="1:19" ht="15.6" x14ac:dyDescent="0.3">
      <c r="A8234" t="s">
        <v>7444</v>
      </c>
      <c r="B8234" s="1">
        <v>42525</v>
      </c>
      <c r="C8234" s="1">
        <v>42530</v>
      </c>
      <c r="D8234">
        <f t="shared" si="512"/>
        <v>2016</v>
      </c>
      <c r="E8234" t="str">
        <f t="shared" si="513"/>
        <v>Jun</v>
      </c>
      <c r="F8234" t="s">
        <v>67</v>
      </c>
      <c r="G8234" t="s">
        <v>1384</v>
      </c>
      <c r="H8234" s="2" t="s">
        <v>22</v>
      </c>
      <c r="I8234" t="s">
        <v>47</v>
      </c>
      <c r="J8234" t="s">
        <v>33</v>
      </c>
      <c r="K8234">
        <v>90008</v>
      </c>
      <c r="L8234" t="s">
        <v>34</v>
      </c>
      <c r="M8234" t="s">
        <v>7445</v>
      </c>
      <c r="N8234" t="s">
        <v>110</v>
      </c>
      <c r="O8234" t="s">
        <v>7316</v>
      </c>
      <c r="P8234" s="4">
        <v>119.98</v>
      </c>
      <c r="Q8234" s="4">
        <v>100</v>
      </c>
      <c r="R8234" s="4">
        <f t="shared" si="514"/>
        <v>19.980000000000004</v>
      </c>
      <c r="S8234" s="4">
        <f t="shared" si="515"/>
        <v>2.9970000000000003</v>
      </c>
    </row>
    <row r="8235" spans="1:19" ht="15.6" x14ac:dyDescent="0.3">
      <c r="A8235" t="s">
        <v>5386</v>
      </c>
      <c r="B8235" s="1">
        <v>43123</v>
      </c>
      <c r="C8235" s="1">
        <v>43127</v>
      </c>
      <c r="D8235">
        <f t="shared" si="512"/>
        <v>2018</v>
      </c>
      <c r="E8235" t="str">
        <f t="shared" si="513"/>
        <v>Jan</v>
      </c>
      <c r="F8235" t="s">
        <v>37</v>
      </c>
      <c r="G8235" t="s">
        <v>1544</v>
      </c>
      <c r="H8235" s="2" t="s">
        <v>22</v>
      </c>
      <c r="I8235" t="s">
        <v>955</v>
      </c>
      <c r="J8235" t="s">
        <v>178</v>
      </c>
      <c r="K8235">
        <v>85705</v>
      </c>
      <c r="L8235" t="s">
        <v>34</v>
      </c>
      <c r="M8235" t="s">
        <v>7445</v>
      </c>
      <c r="N8235" t="s">
        <v>110</v>
      </c>
      <c r="O8235" t="s">
        <v>7316</v>
      </c>
      <c r="P8235" s="4">
        <v>95.983999999999995</v>
      </c>
      <c r="Q8235" s="4">
        <v>100</v>
      </c>
      <c r="R8235" s="4">
        <f t="shared" si="514"/>
        <v>-4.0160000000000053</v>
      </c>
      <c r="S8235" s="4">
        <f t="shared" si="515"/>
        <v>-0.60240000000000082</v>
      </c>
    </row>
    <row r="8236" spans="1:19" x14ac:dyDescent="0.3">
      <c r="A8236" t="s">
        <v>5716</v>
      </c>
      <c r="B8236" s="1">
        <v>42105</v>
      </c>
      <c r="C8236" s="1">
        <v>42107</v>
      </c>
      <c r="D8236">
        <f t="shared" si="512"/>
        <v>2015</v>
      </c>
      <c r="E8236" t="str">
        <f t="shared" si="513"/>
        <v>Apr</v>
      </c>
      <c r="F8236" t="s">
        <v>67</v>
      </c>
      <c r="G8236" t="s">
        <v>3097</v>
      </c>
      <c r="H8236" t="s">
        <v>105</v>
      </c>
      <c r="I8236" t="s">
        <v>136</v>
      </c>
      <c r="J8236" t="s">
        <v>79</v>
      </c>
      <c r="K8236">
        <v>33180</v>
      </c>
      <c r="L8236" t="s">
        <v>44</v>
      </c>
      <c r="M8236" t="s">
        <v>7445</v>
      </c>
      <c r="N8236" t="s">
        <v>110</v>
      </c>
      <c r="O8236" t="s">
        <v>7316</v>
      </c>
      <c r="P8236" s="4">
        <v>335.94400000000002</v>
      </c>
      <c r="Q8236" s="4">
        <v>335.94400000000002</v>
      </c>
      <c r="R8236" s="4">
        <f t="shared" si="514"/>
        <v>0</v>
      </c>
      <c r="S8236" s="4">
        <f t="shared" si="515"/>
        <v>0</v>
      </c>
    </row>
    <row r="8237" spans="1:19" x14ac:dyDescent="0.3">
      <c r="A8237" t="s">
        <v>3166</v>
      </c>
      <c r="B8237" s="1">
        <v>42102</v>
      </c>
      <c r="C8237" s="1">
        <v>42106</v>
      </c>
      <c r="D8237">
        <f t="shared" si="512"/>
        <v>2015</v>
      </c>
      <c r="E8237" t="str">
        <f t="shared" si="513"/>
        <v>Apr</v>
      </c>
      <c r="F8237" t="s">
        <v>37</v>
      </c>
      <c r="G8237" t="s">
        <v>1176</v>
      </c>
      <c r="H8237" t="s">
        <v>22</v>
      </c>
      <c r="I8237" t="s">
        <v>533</v>
      </c>
      <c r="J8237" t="s">
        <v>33</v>
      </c>
      <c r="K8237">
        <v>94521</v>
      </c>
      <c r="L8237" t="s">
        <v>34</v>
      </c>
      <c r="M8237" t="s">
        <v>7446</v>
      </c>
      <c r="N8237" t="s">
        <v>110</v>
      </c>
      <c r="O8237" t="s">
        <v>7316</v>
      </c>
      <c r="P8237" s="4">
        <v>399.96</v>
      </c>
      <c r="Q8237" s="4">
        <v>399.96</v>
      </c>
      <c r="R8237" s="4">
        <f t="shared" si="514"/>
        <v>0</v>
      </c>
      <c r="S8237" s="4">
        <f t="shared" si="515"/>
        <v>0</v>
      </c>
    </row>
    <row r="8238" spans="1:19" x14ac:dyDescent="0.3">
      <c r="A8238" t="s">
        <v>5401</v>
      </c>
      <c r="B8238" s="1">
        <v>42848</v>
      </c>
      <c r="C8238" s="1">
        <v>42852</v>
      </c>
      <c r="D8238">
        <f t="shared" si="512"/>
        <v>2017</v>
      </c>
      <c r="E8238" t="str">
        <f t="shared" si="513"/>
        <v>Apr</v>
      </c>
      <c r="F8238" t="s">
        <v>37</v>
      </c>
      <c r="G8238" t="s">
        <v>3101</v>
      </c>
      <c r="H8238" t="s">
        <v>51</v>
      </c>
      <c r="I8238" t="s">
        <v>573</v>
      </c>
      <c r="J8238" t="s">
        <v>33</v>
      </c>
      <c r="K8238">
        <v>92345</v>
      </c>
      <c r="L8238" t="s">
        <v>34</v>
      </c>
      <c r="M8238" t="s">
        <v>7446</v>
      </c>
      <c r="N8238" t="s">
        <v>110</v>
      </c>
      <c r="O8238" t="s">
        <v>7316</v>
      </c>
      <c r="P8238" s="4">
        <v>99.99</v>
      </c>
      <c r="Q8238" s="4">
        <v>99.99</v>
      </c>
      <c r="R8238" s="4">
        <f t="shared" si="514"/>
        <v>0</v>
      </c>
      <c r="S8238" s="4">
        <f t="shared" si="515"/>
        <v>0</v>
      </c>
    </row>
    <row r="8239" spans="1:19" x14ac:dyDescent="0.3">
      <c r="A8239" t="s">
        <v>7447</v>
      </c>
      <c r="B8239" s="1">
        <v>43168</v>
      </c>
      <c r="C8239" s="1">
        <v>43172</v>
      </c>
      <c r="D8239">
        <f t="shared" si="512"/>
        <v>2018</v>
      </c>
      <c r="E8239" t="str">
        <f t="shared" si="513"/>
        <v>Mar</v>
      </c>
      <c r="F8239" t="s">
        <v>37</v>
      </c>
      <c r="G8239" t="s">
        <v>1267</v>
      </c>
      <c r="H8239" t="s">
        <v>51</v>
      </c>
      <c r="I8239" t="s">
        <v>32</v>
      </c>
      <c r="J8239" t="s">
        <v>33</v>
      </c>
      <c r="K8239">
        <v>94110</v>
      </c>
      <c r="L8239" t="s">
        <v>34</v>
      </c>
      <c r="M8239" t="s">
        <v>7446</v>
      </c>
      <c r="N8239" t="s">
        <v>110</v>
      </c>
      <c r="O8239" t="s">
        <v>7316</v>
      </c>
      <c r="P8239" s="4">
        <v>199.98</v>
      </c>
      <c r="Q8239" s="4">
        <v>199.98</v>
      </c>
      <c r="R8239" s="4">
        <f t="shared" si="514"/>
        <v>0</v>
      </c>
      <c r="S8239" s="4">
        <f t="shared" si="515"/>
        <v>0</v>
      </c>
    </row>
    <row r="8240" spans="1:19" x14ac:dyDescent="0.3">
      <c r="A8240" t="s">
        <v>6144</v>
      </c>
      <c r="B8240" s="1">
        <v>43339</v>
      </c>
      <c r="C8240" s="1">
        <v>43339</v>
      </c>
      <c r="D8240">
        <f t="shared" si="512"/>
        <v>2018</v>
      </c>
      <c r="E8240" t="str">
        <f t="shared" si="513"/>
        <v>Aug</v>
      </c>
      <c r="F8240" t="s">
        <v>30</v>
      </c>
      <c r="G8240" t="s">
        <v>437</v>
      </c>
      <c r="H8240" t="s">
        <v>51</v>
      </c>
      <c r="I8240" t="s">
        <v>100</v>
      </c>
      <c r="J8240" t="s">
        <v>101</v>
      </c>
      <c r="K8240">
        <v>19120</v>
      </c>
      <c r="L8240" t="s">
        <v>54</v>
      </c>
      <c r="M8240" t="s">
        <v>7446</v>
      </c>
      <c r="N8240" t="s">
        <v>110</v>
      </c>
      <c r="O8240" t="s">
        <v>7316</v>
      </c>
      <c r="P8240" s="4">
        <v>1119.8879999999999</v>
      </c>
      <c r="Q8240" s="4">
        <f>P8240-150</f>
        <v>969.88799999999992</v>
      </c>
      <c r="R8240" s="4">
        <f t="shared" si="514"/>
        <v>150</v>
      </c>
      <c r="S8240" s="4">
        <f t="shared" si="515"/>
        <v>22.5</v>
      </c>
    </row>
    <row r="8241" spans="1:19" ht="15.6" x14ac:dyDescent="0.3">
      <c r="A8241" t="s">
        <v>7448</v>
      </c>
      <c r="B8241" s="1">
        <v>42409</v>
      </c>
      <c r="C8241" s="1">
        <v>42413</v>
      </c>
      <c r="D8241">
        <f t="shared" si="512"/>
        <v>2016</v>
      </c>
      <c r="E8241" t="str">
        <f t="shared" si="513"/>
        <v>Feb</v>
      </c>
      <c r="F8241" t="s">
        <v>67</v>
      </c>
      <c r="G8241" t="s">
        <v>1009</v>
      </c>
      <c r="H8241" s="2" t="s">
        <v>22</v>
      </c>
      <c r="I8241" t="s">
        <v>720</v>
      </c>
      <c r="J8241" t="s">
        <v>24</v>
      </c>
      <c r="K8241">
        <v>62521</v>
      </c>
      <c r="L8241" t="s">
        <v>25</v>
      </c>
      <c r="M8241" t="s">
        <v>7446</v>
      </c>
      <c r="N8241" t="s">
        <v>110</v>
      </c>
      <c r="O8241" t="s">
        <v>7316</v>
      </c>
      <c r="P8241" s="4">
        <v>479.952</v>
      </c>
      <c r="Q8241" s="4">
        <v>479.952</v>
      </c>
      <c r="R8241" s="4">
        <f t="shared" si="514"/>
        <v>0</v>
      </c>
      <c r="S8241" s="4">
        <f t="shared" si="515"/>
        <v>0</v>
      </c>
    </row>
    <row r="8242" spans="1:19" x14ac:dyDescent="0.3">
      <c r="A8242" t="s">
        <v>1530</v>
      </c>
      <c r="B8242" s="1">
        <v>43003</v>
      </c>
      <c r="C8242" s="1">
        <v>43008</v>
      </c>
      <c r="D8242">
        <f t="shared" si="512"/>
        <v>2017</v>
      </c>
      <c r="E8242" t="str">
        <f t="shared" si="513"/>
        <v>Sep</v>
      </c>
      <c r="F8242" t="s">
        <v>37</v>
      </c>
      <c r="G8242" t="s">
        <v>1531</v>
      </c>
      <c r="H8242" t="s">
        <v>51</v>
      </c>
      <c r="I8242" t="s">
        <v>1532</v>
      </c>
      <c r="J8242" t="s">
        <v>148</v>
      </c>
      <c r="K8242">
        <v>54601</v>
      </c>
      <c r="L8242" t="s">
        <v>25</v>
      </c>
      <c r="M8242" t="s">
        <v>7446</v>
      </c>
      <c r="N8242" t="s">
        <v>110</v>
      </c>
      <c r="O8242" t="s">
        <v>7316</v>
      </c>
      <c r="P8242" s="4">
        <v>499.95</v>
      </c>
      <c r="Q8242" s="4">
        <v>499.95</v>
      </c>
      <c r="R8242" s="4">
        <f t="shared" si="514"/>
        <v>0</v>
      </c>
      <c r="S8242" s="4">
        <f t="shared" si="515"/>
        <v>0</v>
      </c>
    </row>
    <row r="8243" spans="1:19" ht="15.6" x14ac:dyDescent="0.3">
      <c r="A8243" t="s">
        <v>6118</v>
      </c>
      <c r="B8243" s="1">
        <v>42639</v>
      </c>
      <c r="C8243" s="1">
        <v>42645</v>
      </c>
      <c r="D8243">
        <f t="shared" si="512"/>
        <v>2016</v>
      </c>
      <c r="E8243" t="str">
        <f t="shared" si="513"/>
        <v>Sep</v>
      </c>
      <c r="F8243" t="s">
        <v>37</v>
      </c>
      <c r="G8243" t="s">
        <v>633</v>
      </c>
      <c r="H8243" s="2" t="s">
        <v>22</v>
      </c>
      <c r="I8243" t="s">
        <v>463</v>
      </c>
      <c r="J8243" t="s">
        <v>242</v>
      </c>
      <c r="K8243">
        <v>97206</v>
      </c>
      <c r="L8243" t="s">
        <v>34</v>
      </c>
      <c r="M8243" t="s">
        <v>7449</v>
      </c>
      <c r="N8243" t="s">
        <v>110</v>
      </c>
      <c r="O8243" t="s">
        <v>7316</v>
      </c>
      <c r="P8243" s="4">
        <v>239.8</v>
      </c>
      <c r="Q8243" s="4">
        <v>239.8</v>
      </c>
      <c r="R8243" s="4">
        <f t="shared" si="514"/>
        <v>0</v>
      </c>
      <c r="S8243" s="4">
        <f t="shared" si="515"/>
        <v>0</v>
      </c>
    </row>
    <row r="8244" spans="1:19" ht="15.6" x14ac:dyDescent="0.3">
      <c r="A8244" t="s">
        <v>7450</v>
      </c>
      <c r="B8244" s="1">
        <v>42682</v>
      </c>
      <c r="C8244" s="1">
        <v>42686</v>
      </c>
      <c r="D8244">
        <f t="shared" si="512"/>
        <v>2016</v>
      </c>
      <c r="E8244" t="str">
        <f t="shared" si="513"/>
        <v>Nov</v>
      </c>
      <c r="F8244" t="s">
        <v>37</v>
      </c>
      <c r="G8244" t="s">
        <v>864</v>
      </c>
      <c r="H8244" s="2" t="s">
        <v>22</v>
      </c>
      <c r="I8244" t="s">
        <v>32</v>
      </c>
      <c r="J8244" t="s">
        <v>33</v>
      </c>
      <c r="K8244">
        <v>94109</v>
      </c>
      <c r="L8244" t="s">
        <v>34</v>
      </c>
      <c r="M8244" t="s">
        <v>7449</v>
      </c>
      <c r="N8244" t="s">
        <v>110</v>
      </c>
      <c r="O8244" t="s">
        <v>7316</v>
      </c>
      <c r="P8244" s="4">
        <v>119.9</v>
      </c>
      <c r="Q8244" s="4">
        <v>119.9</v>
      </c>
      <c r="R8244" s="4">
        <f t="shared" si="514"/>
        <v>0</v>
      </c>
      <c r="S8244" s="4">
        <f t="shared" si="515"/>
        <v>0</v>
      </c>
    </row>
    <row r="8245" spans="1:19" x14ac:dyDescent="0.3">
      <c r="A8245" t="s">
        <v>7451</v>
      </c>
      <c r="B8245" s="1">
        <v>43277</v>
      </c>
      <c r="C8245" s="1">
        <v>43281</v>
      </c>
      <c r="D8245">
        <f t="shared" si="512"/>
        <v>2018</v>
      </c>
      <c r="E8245" t="str">
        <f t="shared" si="513"/>
        <v>Jun</v>
      </c>
      <c r="F8245" t="s">
        <v>37</v>
      </c>
      <c r="G8245" t="s">
        <v>569</v>
      </c>
      <c r="H8245" t="s">
        <v>105</v>
      </c>
      <c r="I8245" t="s">
        <v>165</v>
      </c>
      <c r="J8245" t="s">
        <v>75</v>
      </c>
      <c r="K8245">
        <v>80219</v>
      </c>
      <c r="L8245" t="s">
        <v>34</v>
      </c>
      <c r="M8245" t="s">
        <v>7452</v>
      </c>
      <c r="N8245" t="s">
        <v>110</v>
      </c>
      <c r="O8245" t="s">
        <v>7316</v>
      </c>
      <c r="P8245" s="4">
        <v>431.928</v>
      </c>
      <c r="Q8245" s="4">
        <v>431.928</v>
      </c>
      <c r="R8245" s="4">
        <f t="shared" si="514"/>
        <v>0</v>
      </c>
      <c r="S8245" s="4">
        <f t="shared" si="515"/>
        <v>0</v>
      </c>
    </row>
    <row r="8246" spans="1:19" ht="15.6" x14ac:dyDescent="0.3">
      <c r="A8246" t="s">
        <v>7453</v>
      </c>
      <c r="B8246" s="1">
        <v>43437</v>
      </c>
      <c r="C8246" s="1">
        <v>43439</v>
      </c>
      <c r="D8246">
        <f t="shared" si="512"/>
        <v>2018</v>
      </c>
      <c r="E8246" t="str">
        <f t="shared" si="513"/>
        <v>Dec</v>
      </c>
      <c r="F8246" t="s">
        <v>67</v>
      </c>
      <c r="G8246" t="s">
        <v>709</v>
      </c>
      <c r="H8246" s="2" t="s">
        <v>22</v>
      </c>
      <c r="I8246" t="s">
        <v>78</v>
      </c>
      <c r="J8246" t="s">
        <v>79</v>
      </c>
      <c r="K8246">
        <v>32216</v>
      </c>
      <c r="L8246" t="s">
        <v>44</v>
      </c>
      <c r="M8246" t="s">
        <v>7452</v>
      </c>
      <c r="N8246" t="s">
        <v>110</v>
      </c>
      <c r="O8246" t="s">
        <v>7316</v>
      </c>
      <c r="P8246" s="4">
        <v>47.991999999999997</v>
      </c>
      <c r="Q8246" s="4">
        <v>47.991999999999997</v>
      </c>
      <c r="R8246" s="4">
        <f t="shared" si="514"/>
        <v>0</v>
      </c>
      <c r="S8246" s="4">
        <f t="shared" si="515"/>
        <v>0</v>
      </c>
    </row>
    <row r="8247" spans="1:19" ht="15.6" x14ac:dyDescent="0.3">
      <c r="A8247" t="s">
        <v>6139</v>
      </c>
      <c r="B8247" s="1">
        <v>42567</v>
      </c>
      <c r="C8247" s="1">
        <v>42570</v>
      </c>
      <c r="D8247">
        <f t="shared" si="512"/>
        <v>2016</v>
      </c>
      <c r="E8247" t="str">
        <f t="shared" si="513"/>
        <v>Jul</v>
      </c>
      <c r="F8247" t="s">
        <v>20</v>
      </c>
      <c r="G8247" t="s">
        <v>439</v>
      </c>
      <c r="H8247" s="2" t="s">
        <v>22</v>
      </c>
      <c r="I8247" t="s">
        <v>61</v>
      </c>
      <c r="J8247" t="s">
        <v>62</v>
      </c>
      <c r="K8247">
        <v>10035</v>
      </c>
      <c r="L8247" t="s">
        <v>54</v>
      </c>
      <c r="M8247" t="s">
        <v>7452</v>
      </c>
      <c r="N8247" t="s">
        <v>110</v>
      </c>
      <c r="O8247" t="s">
        <v>7316</v>
      </c>
      <c r="P8247" s="4">
        <v>599.9</v>
      </c>
      <c r="Q8247" s="4">
        <f>P8247-75</f>
        <v>524.9</v>
      </c>
      <c r="R8247" s="4">
        <f t="shared" si="514"/>
        <v>75</v>
      </c>
      <c r="S8247" s="4">
        <f t="shared" si="515"/>
        <v>11.25</v>
      </c>
    </row>
    <row r="8248" spans="1:19" x14ac:dyDescent="0.3">
      <c r="A8248" t="s">
        <v>1582</v>
      </c>
      <c r="B8248" s="1">
        <v>42833</v>
      </c>
      <c r="C8248" s="1">
        <v>42837</v>
      </c>
      <c r="D8248">
        <f t="shared" si="512"/>
        <v>2017</v>
      </c>
      <c r="E8248" t="str">
        <f t="shared" si="513"/>
        <v>Apr</v>
      </c>
      <c r="F8248" t="s">
        <v>37</v>
      </c>
      <c r="G8248" t="s">
        <v>652</v>
      </c>
      <c r="H8248" t="s">
        <v>51</v>
      </c>
      <c r="I8248" t="s">
        <v>113</v>
      </c>
      <c r="J8248" t="s">
        <v>109</v>
      </c>
      <c r="K8248">
        <v>77041</v>
      </c>
      <c r="L8248" t="s">
        <v>25</v>
      </c>
      <c r="M8248" t="s">
        <v>7452</v>
      </c>
      <c r="N8248" t="s">
        <v>128</v>
      </c>
      <c r="O8248" t="s">
        <v>7316</v>
      </c>
      <c r="P8248" s="4">
        <v>431.928</v>
      </c>
      <c r="Q8248" s="4">
        <v>431.928</v>
      </c>
      <c r="R8248" s="4">
        <f t="shared" si="514"/>
        <v>0</v>
      </c>
      <c r="S8248" s="4">
        <f t="shared" si="515"/>
        <v>0</v>
      </c>
    </row>
    <row r="8249" spans="1:19" ht="15.6" x14ac:dyDescent="0.3">
      <c r="A8249" t="s">
        <v>5162</v>
      </c>
      <c r="B8249" s="1">
        <v>43344</v>
      </c>
      <c r="C8249" s="1">
        <v>43349</v>
      </c>
      <c r="D8249">
        <f t="shared" si="512"/>
        <v>2018</v>
      </c>
      <c r="E8249" t="str">
        <f t="shared" si="513"/>
        <v>Sep</v>
      </c>
      <c r="F8249" t="s">
        <v>37</v>
      </c>
      <c r="G8249" t="s">
        <v>135</v>
      </c>
      <c r="H8249" s="2" t="s">
        <v>22</v>
      </c>
      <c r="I8249" t="s">
        <v>2215</v>
      </c>
      <c r="J8249" t="s">
        <v>70</v>
      </c>
      <c r="K8249">
        <v>98052</v>
      </c>
      <c r="L8249" t="s">
        <v>34</v>
      </c>
      <c r="M8249" t="s">
        <v>7454</v>
      </c>
      <c r="N8249" t="s">
        <v>110</v>
      </c>
      <c r="O8249" t="s">
        <v>7316</v>
      </c>
      <c r="P8249" s="4">
        <v>19.989999999999998</v>
      </c>
      <c r="Q8249" s="4">
        <v>18</v>
      </c>
      <c r="R8249" s="4">
        <f t="shared" si="514"/>
        <v>1.9899999999999984</v>
      </c>
      <c r="S8249" s="4">
        <f t="shared" si="515"/>
        <v>0.29849999999999977</v>
      </c>
    </row>
    <row r="8250" spans="1:19" ht="15.6" x14ac:dyDescent="0.3">
      <c r="A8250" t="s">
        <v>1813</v>
      </c>
      <c r="B8250" s="1">
        <v>42624</v>
      </c>
      <c r="C8250" s="1">
        <v>42628</v>
      </c>
      <c r="D8250">
        <f t="shared" si="512"/>
        <v>2016</v>
      </c>
      <c r="E8250" t="str">
        <f t="shared" si="513"/>
        <v>Sep</v>
      </c>
      <c r="F8250" t="s">
        <v>67</v>
      </c>
      <c r="G8250" t="s">
        <v>1814</v>
      </c>
      <c r="H8250" s="2" t="s">
        <v>22</v>
      </c>
      <c r="I8250" t="s">
        <v>61</v>
      </c>
      <c r="J8250" t="s">
        <v>62</v>
      </c>
      <c r="K8250">
        <v>10035</v>
      </c>
      <c r="L8250" t="s">
        <v>54</v>
      </c>
      <c r="M8250" t="s">
        <v>7454</v>
      </c>
      <c r="N8250" t="s">
        <v>110</v>
      </c>
      <c r="O8250" t="s">
        <v>7316</v>
      </c>
      <c r="P8250" s="4">
        <v>19.989999999999998</v>
      </c>
      <c r="Q8250" s="4">
        <v>18</v>
      </c>
      <c r="R8250" s="4">
        <f t="shared" si="514"/>
        <v>1.9899999999999984</v>
      </c>
      <c r="S8250" s="4">
        <f t="shared" si="515"/>
        <v>0.29849999999999977</v>
      </c>
    </row>
    <row r="8251" spans="1:19" ht="15.6" x14ac:dyDescent="0.3">
      <c r="A8251" t="s">
        <v>924</v>
      </c>
      <c r="B8251" s="1">
        <v>43363</v>
      </c>
      <c r="C8251" s="1">
        <v>43369</v>
      </c>
      <c r="D8251">
        <f t="shared" si="512"/>
        <v>2018</v>
      </c>
      <c r="E8251" t="str">
        <f t="shared" si="513"/>
        <v>Sep</v>
      </c>
      <c r="F8251" t="s">
        <v>37</v>
      </c>
      <c r="G8251" t="s">
        <v>85</v>
      </c>
      <c r="H8251" s="2" t="s">
        <v>22</v>
      </c>
      <c r="I8251" t="s">
        <v>61</v>
      </c>
      <c r="J8251" t="s">
        <v>62</v>
      </c>
      <c r="K8251">
        <v>10035</v>
      </c>
      <c r="L8251" t="s">
        <v>54</v>
      </c>
      <c r="M8251" t="s">
        <v>7454</v>
      </c>
      <c r="N8251" t="s">
        <v>110</v>
      </c>
      <c r="O8251" t="s">
        <v>7316</v>
      </c>
      <c r="P8251" s="4">
        <v>59.97</v>
      </c>
      <c r="Q8251" s="4">
        <v>59.97</v>
      </c>
      <c r="R8251" s="4">
        <f t="shared" si="514"/>
        <v>0</v>
      </c>
      <c r="S8251" s="4">
        <f t="shared" si="515"/>
        <v>0</v>
      </c>
    </row>
    <row r="8252" spans="1:19" ht="15.6" x14ac:dyDescent="0.3">
      <c r="A8252" t="s">
        <v>4449</v>
      </c>
      <c r="B8252" s="1">
        <v>43445</v>
      </c>
      <c r="C8252" s="1">
        <v>43449</v>
      </c>
      <c r="D8252">
        <f t="shared" si="512"/>
        <v>2018</v>
      </c>
      <c r="E8252" t="str">
        <f t="shared" si="513"/>
        <v>Dec</v>
      </c>
      <c r="F8252" t="s">
        <v>37</v>
      </c>
      <c r="G8252" t="s">
        <v>531</v>
      </c>
      <c r="H8252" s="2" t="s">
        <v>22</v>
      </c>
      <c r="I8252" t="s">
        <v>61</v>
      </c>
      <c r="J8252" t="s">
        <v>62</v>
      </c>
      <c r="K8252">
        <v>10009</v>
      </c>
      <c r="L8252" t="s">
        <v>54</v>
      </c>
      <c r="M8252" t="s">
        <v>7454</v>
      </c>
      <c r="N8252" t="s">
        <v>110</v>
      </c>
      <c r="O8252" t="s">
        <v>7316</v>
      </c>
      <c r="P8252" s="4">
        <v>39.979999999999997</v>
      </c>
      <c r="Q8252" s="4">
        <v>39.979999999999997</v>
      </c>
      <c r="R8252" s="4">
        <f t="shared" si="514"/>
        <v>0</v>
      </c>
      <c r="S8252" s="4">
        <f t="shared" si="515"/>
        <v>0</v>
      </c>
    </row>
    <row r="8253" spans="1:19" ht="15.6" x14ac:dyDescent="0.3">
      <c r="A8253" t="s">
        <v>6297</v>
      </c>
      <c r="B8253" s="1">
        <v>43211</v>
      </c>
      <c r="C8253" s="1">
        <v>43213</v>
      </c>
      <c r="D8253">
        <f t="shared" si="512"/>
        <v>2018</v>
      </c>
      <c r="E8253" t="str">
        <f t="shared" si="513"/>
        <v>Apr</v>
      </c>
      <c r="F8253" t="s">
        <v>20</v>
      </c>
      <c r="G8253" t="s">
        <v>716</v>
      </c>
      <c r="H8253" s="2" t="s">
        <v>22</v>
      </c>
      <c r="I8253" t="s">
        <v>113</v>
      </c>
      <c r="J8253" t="s">
        <v>109</v>
      </c>
      <c r="K8253">
        <v>77070</v>
      </c>
      <c r="L8253" t="s">
        <v>25</v>
      </c>
      <c r="M8253" t="s">
        <v>7454</v>
      </c>
      <c r="N8253" t="s">
        <v>110</v>
      </c>
      <c r="O8253" t="s">
        <v>7316</v>
      </c>
      <c r="P8253" s="4">
        <v>47.975999999999999</v>
      </c>
      <c r="Q8253" s="4">
        <v>47.975999999999999</v>
      </c>
      <c r="R8253" s="4">
        <f t="shared" si="514"/>
        <v>0</v>
      </c>
      <c r="S8253" s="4">
        <f t="shared" si="515"/>
        <v>0</v>
      </c>
    </row>
    <row r="8254" spans="1:19" ht="15.6" x14ac:dyDescent="0.3">
      <c r="A8254" t="s">
        <v>5809</v>
      </c>
      <c r="B8254" s="1">
        <v>43399</v>
      </c>
      <c r="C8254" s="1">
        <v>43406</v>
      </c>
      <c r="D8254">
        <f t="shared" si="512"/>
        <v>2018</v>
      </c>
      <c r="E8254" t="str">
        <f t="shared" si="513"/>
        <v>Oct</v>
      </c>
      <c r="F8254" t="s">
        <v>37</v>
      </c>
      <c r="G8254" t="s">
        <v>1925</v>
      </c>
      <c r="H8254" s="2" t="s">
        <v>22</v>
      </c>
      <c r="I8254" t="s">
        <v>1298</v>
      </c>
      <c r="J8254" t="s">
        <v>807</v>
      </c>
      <c r="K8254">
        <v>55901</v>
      </c>
      <c r="L8254" t="s">
        <v>25</v>
      </c>
      <c r="M8254" t="s">
        <v>7454</v>
      </c>
      <c r="N8254" t="s">
        <v>110</v>
      </c>
      <c r="O8254" t="s">
        <v>7316</v>
      </c>
      <c r="P8254" s="4">
        <v>19.989999999999998</v>
      </c>
      <c r="Q8254" s="4">
        <v>18</v>
      </c>
      <c r="R8254" s="4">
        <f t="shared" si="514"/>
        <v>1.9899999999999984</v>
      </c>
      <c r="S8254" s="4">
        <f t="shared" si="515"/>
        <v>0.29849999999999977</v>
      </c>
    </row>
    <row r="8255" spans="1:19" x14ac:dyDescent="0.3">
      <c r="A8255" t="s">
        <v>7455</v>
      </c>
      <c r="B8255" s="1">
        <v>43048</v>
      </c>
      <c r="C8255" s="1">
        <v>43053</v>
      </c>
      <c r="D8255">
        <f t="shared" si="512"/>
        <v>2017</v>
      </c>
      <c r="E8255" t="str">
        <f t="shared" si="513"/>
        <v>Nov</v>
      </c>
      <c r="F8255" t="s">
        <v>37</v>
      </c>
      <c r="G8255" t="s">
        <v>594</v>
      </c>
      <c r="H8255" t="s">
        <v>51</v>
      </c>
      <c r="I8255" t="s">
        <v>785</v>
      </c>
      <c r="J8255" t="s">
        <v>33</v>
      </c>
      <c r="K8255">
        <v>94601</v>
      </c>
      <c r="L8255" t="s">
        <v>34</v>
      </c>
      <c r="M8255" t="s">
        <v>7456</v>
      </c>
      <c r="N8255" t="s">
        <v>128</v>
      </c>
      <c r="O8255" t="s">
        <v>7316</v>
      </c>
      <c r="P8255" s="4">
        <v>479.97</v>
      </c>
      <c r="Q8255" s="4">
        <v>479.97</v>
      </c>
      <c r="R8255" s="4">
        <f t="shared" si="514"/>
        <v>0</v>
      </c>
      <c r="S8255" s="4">
        <f t="shared" si="515"/>
        <v>0</v>
      </c>
    </row>
    <row r="8256" spans="1:19" x14ac:dyDescent="0.3">
      <c r="A8256" t="s">
        <v>5716</v>
      </c>
      <c r="B8256" s="1">
        <v>42105</v>
      </c>
      <c r="C8256" s="1">
        <v>42107</v>
      </c>
      <c r="D8256">
        <f t="shared" si="512"/>
        <v>2015</v>
      </c>
      <c r="E8256" t="str">
        <f t="shared" si="513"/>
        <v>Apr</v>
      </c>
      <c r="F8256" t="s">
        <v>67</v>
      </c>
      <c r="G8256" t="s">
        <v>3097</v>
      </c>
      <c r="H8256" t="s">
        <v>105</v>
      </c>
      <c r="I8256" t="s">
        <v>136</v>
      </c>
      <c r="J8256" t="s">
        <v>79</v>
      </c>
      <c r="K8256">
        <v>33180</v>
      </c>
      <c r="L8256" t="s">
        <v>44</v>
      </c>
      <c r="M8256" t="s">
        <v>7456</v>
      </c>
      <c r="N8256" t="s">
        <v>110</v>
      </c>
      <c r="O8256" t="s">
        <v>7316</v>
      </c>
      <c r="P8256" s="4">
        <v>383.976</v>
      </c>
      <c r="Q8256" s="4">
        <v>383.976</v>
      </c>
      <c r="R8256" s="4">
        <f t="shared" si="514"/>
        <v>0</v>
      </c>
      <c r="S8256" s="4">
        <f t="shared" si="515"/>
        <v>0</v>
      </c>
    </row>
    <row r="8257" spans="1:19" x14ac:dyDescent="0.3">
      <c r="A8257" t="s">
        <v>3034</v>
      </c>
      <c r="B8257" s="1">
        <v>43434</v>
      </c>
      <c r="C8257" s="1">
        <v>43441</v>
      </c>
      <c r="D8257">
        <f t="shared" si="512"/>
        <v>2018</v>
      </c>
      <c r="E8257" t="str">
        <f t="shared" si="513"/>
        <v>Nov</v>
      </c>
      <c r="F8257" t="s">
        <v>37</v>
      </c>
      <c r="G8257" t="s">
        <v>599</v>
      </c>
      <c r="H8257" t="s">
        <v>105</v>
      </c>
      <c r="I8257" t="s">
        <v>636</v>
      </c>
      <c r="J8257" t="s">
        <v>83</v>
      </c>
      <c r="K8257">
        <v>27217</v>
      </c>
      <c r="L8257" t="s">
        <v>44</v>
      </c>
      <c r="M8257" t="s">
        <v>7456</v>
      </c>
      <c r="N8257" t="s">
        <v>110</v>
      </c>
      <c r="O8257" t="s">
        <v>7316</v>
      </c>
      <c r="P8257" s="4">
        <v>383.976</v>
      </c>
      <c r="Q8257" s="4">
        <v>383.976</v>
      </c>
      <c r="R8257" s="4">
        <f t="shared" si="514"/>
        <v>0</v>
      </c>
      <c r="S8257" s="4">
        <f t="shared" si="515"/>
        <v>0</v>
      </c>
    </row>
    <row r="8258" spans="1:19" x14ac:dyDescent="0.3">
      <c r="A8258" t="s">
        <v>3794</v>
      </c>
      <c r="B8258" s="1">
        <v>42068</v>
      </c>
      <c r="C8258" s="1">
        <v>42071</v>
      </c>
      <c r="D8258">
        <f t="shared" ref="D8258:D8321" si="516">YEAR(B8258)</f>
        <v>2015</v>
      </c>
      <c r="E8258" t="str">
        <f t="shared" ref="E8258:E8321" si="517">TEXT(B8258,"mmm")</f>
        <v>Mar</v>
      </c>
      <c r="F8258" t="s">
        <v>67</v>
      </c>
      <c r="G8258" t="s">
        <v>2246</v>
      </c>
      <c r="H8258" t="s">
        <v>105</v>
      </c>
      <c r="I8258" t="s">
        <v>2729</v>
      </c>
      <c r="J8258" t="s">
        <v>62</v>
      </c>
      <c r="K8258">
        <v>10701</v>
      </c>
      <c r="L8258" t="s">
        <v>54</v>
      </c>
      <c r="M8258" t="s">
        <v>7456</v>
      </c>
      <c r="N8258" t="s">
        <v>110</v>
      </c>
      <c r="O8258" t="s">
        <v>7316</v>
      </c>
      <c r="P8258" s="4">
        <v>479.97</v>
      </c>
      <c r="Q8258" s="4">
        <v>479.97</v>
      </c>
      <c r="R8258" s="4">
        <f t="shared" si="514"/>
        <v>0</v>
      </c>
      <c r="S8258" s="4">
        <f t="shared" si="515"/>
        <v>0</v>
      </c>
    </row>
    <row r="8259" spans="1:19" x14ac:dyDescent="0.3">
      <c r="A8259" t="s">
        <v>622</v>
      </c>
      <c r="B8259" s="1">
        <v>43059</v>
      </c>
      <c r="C8259" s="1">
        <v>43063</v>
      </c>
      <c r="D8259">
        <f t="shared" si="516"/>
        <v>2017</v>
      </c>
      <c r="E8259" t="str">
        <f t="shared" si="517"/>
        <v>Nov</v>
      </c>
      <c r="F8259" t="s">
        <v>67</v>
      </c>
      <c r="G8259" t="s">
        <v>623</v>
      </c>
      <c r="H8259" t="s">
        <v>51</v>
      </c>
      <c r="I8259" t="s">
        <v>182</v>
      </c>
      <c r="J8259" t="s">
        <v>233</v>
      </c>
      <c r="K8259">
        <v>43229</v>
      </c>
      <c r="L8259" t="s">
        <v>54</v>
      </c>
      <c r="M8259" t="s">
        <v>7456</v>
      </c>
      <c r="N8259" t="s">
        <v>128</v>
      </c>
      <c r="O8259" t="s">
        <v>7316</v>
      </c>
      <c r="P8259" s="4">
        <v>255.98400000000001</v>
      </c>
      <c r="Q8259" s="4">
        <v>255.98400000000001</v>
      </c>
      <c r="R8259" s="4">
        <f t="shared" ref="R8259:R8322" si="518">P8259-Q8259</f>
        <v>0</v>
      </c>
      <c r="S8259" s="4">
        <f t="shared" ref="S8259:S8322" si="519">0.15*R8259</f>
        <v>0</v>
      </c>
    </row>
    <row r="8260" spans="1:19" x14ac:dyDescent="0.3">
      <c r="A8260" t="s">
        <v>7457</v>
      </c>
      <c r="B8260" s="1">
        <v>42211</v>
      </c>
      <c r="C8260" s="1">
        <v>42217</v>
      </c>
      <c r="D8260">
        <f t="shared" si="516"/>
        <v>2015</v>
      </c>
      <c r="E8260" t="str">
        <f t="shared" si="517"/>
        <v>Jul</v>
      </c>
      <c r="F8260" t="s">
        <v>37</v>
      </c>
      <c r="G8260" t="s">
        <v>320</v>
      </c>
      <c r="H8260" t="s">
        <v>51</v>
      </c>
      <c r="I8260" t="s">
        <v>2339</v>
      </c>
      <c r="J8260" t="s">
        <v>415</v>
      </c>
      <c r="K8260">
        <v>84020</v>
      </c>
      <c r="L8260" t="s">
        <v>34</v>
      </c>
      <c r="M8260" t="s">
        <v>7458</v>
      </c>
      <c r="N8260" t="s">
        <v>110</v>
      </c>
      <c r="O8260" t="s">
        <v>7316</v>
      </c>
      <c r="P8260" s="4">
        <v>111.93</v>
      </c>
      <c r="Q8260" s="4">
        <v>111.93</v>
      </c>
      <c r="R8260" s="4">
        <f t="shared" si="518"/>
        <v>0</v>
      </c>
      <c r="S8260" s="4">
        <f t="shared" si="519"/>
        <v>0</v>
      </c>
    </row>
    <row r="8261" spans="1:19" ht="15.6" x14ac:dyDescent="0.3">
      <c r="A8261" t="s">
        <v>4607</v>
      </c>
      <c r="B8261" s="1">
        <v>43259</v>
      </c>
      <c r="C8261" s="1">
        <v>43264</v>
      </c>
      <c r="D8261">
        <f t="shared" si="516"/>
        <v>2018</v>
      </c>
      <c r="E8261" t="str">
        <f t="shared" si="517"/>
        <v>Jun</v>
      </c>
      <c r="F8261" t="s">
        <v>37</v>
      </c>
      <c r="G8261" t="s">
        <v>3220</v>
      </c>
      <c r="H8261" s="2" t="s">
        <v>22</v>
      </c>
      <c r="I8261" t="s">
        <v>1301</v>
      </c>
      <c r="J8261" t="s">
        <v>178</v>
      </c>
      <c r="K8261">
        <v>85301</v>
      </c>
      <c r="L8261" t="s">
        <v>34</v>
      </c>
      <c r="M8261" t="s">
        <v>7458</v>
      </c>
      <c r="N8261" t="s">
        <v>110</v>
      </c>
      <c r="O8261" t="s">
        <v>7316</v>
      </c>
      <c r="P8261" s="4">
        <v>89.543999999999997</v>
      </c>
      <c r="Q8261" s="4">
        <v>100</v>
      </c>
      <c r="R8261" s="4">
        <f t="shared" si="518"/>
        <v>-10.456000000000003</v>
      </c>
      <c r="S8261" s="4">
        <f t="shared" si="519"/>
        <v>-1.5684000000000005</v>
      </c>
    </row>
    <row r="8262" spans="1:19" ht="15.6" x14ac:dyDescent="0.3">
      <c r="A8262" t="s">
        <v>2739</v>
      </c>
      <c r="B8262" s="1">
        <v>43437</v>
      </c>
      <c r="C8262" s="1">
        <v>43440</v>
      </c>
      <c r="D8262">
        <f t="shared" si="516"/>
        <v>2018</v>
      </c>
      <c r="E8262" t="str">
        <f t="shared" si="517"/>
        <v>Dec</v>
      </c>
      <c r="F8262" t="s">
        <v>67</v>
      </c>
      <c r="G8262" t="s">
        <v>2631</v>
      </c>
      <c r="H8262" s="2" t="s">
        <v>22</v>
      </c>
      <c r="I8262" t="s">
        <v>2740</v>
      </c>
      <c r="J8262" t="s">
        <v>75</v>
      </c>
      <c r="K8262">
        <v>80229</v>
      </c>
      <c r="L8262" t="s">
        <v>34</v>
      </c>
      <c r="M8262" t="s">
        <v>7458</v>
      </c>
      <c r="N8262" t="s">
        <v>110</v>
      </c>
      <c r="O8262" t="s">
        <v>7316</v>
      </c>
      <c r="P8262" s="4">
        <v>76.751999999999995</v>
      </c>
      <c r="Q8262" s="4">
        <v>76.751999999999995</v>
      </c>
      <c r="R8262" s="4">
        <f t="shared" si="518"/>
        <v>0</v>
      </c>
      <c r="S8262" s="4">
        <f t="shared" si="519"/>
        <v>0</v>
      </c>
    </row>
    <row r="8263" spans="1:19" x14ac:dyDescent="0.3">
      <c r="A8263" t="s">
        <v>2739</v>
      </c>
      <c r="B8263" s="1">
        <v>43437</v>
      </c>
      <c r="C8263" s="1">
        <v>43440</v>
      </c>
      <c r="D8263">
        <f t="shared" si="516"/>
        <v>2018</v>
      </c>
      <c r="E8263" t="str">
        <f t="shared" si="517"/>
        <v>Dec</v>
      </c>
      <c r="F8263" t="s">
        <v>67</v>
      </c>
      <c r="G8263" t="s">
        <v>2631</v>
      </c>
      <c r="H8263" t="s">
        <v>105</v>
      </c>
      <c r="I8263" t="s">
        <v>2740</v>
      </c>
      <c r="J8263" t="s">
        <v>75</v>
      </c>
      <c r="K8263">
        <v>80229</v>
      </c>
      <c r="L8263" t="s">
        <v>34</v>
      </c>
      <c r="M8263" t="s">
        <v>7458</v>
      </c>
      <c r="N8263" t="s">
        <v>110</v>
      </c>
      <c r="O8263" t="s">
        <v>7316</v>
      </c>
      <c r="P8263" s="4">
        <v>102.336</v>
      </c>
      <c r="Q8263" s="4">
        <v>102.336</v>
      </c>
      <c r="R8263" s="4">
        <f t="shared" si="518"/>
        <v>0</v>
      </c>
      <c r="S8263" s="4">
        <f t="shared" si="519"/>
        <v>0</v>
      </c>
    </row>
    <row r="8264" spans="1:19" ht="15.6" x14ac:dyDescent="0.3">
      <c r="A8264" t="s">
        <v>5135</v>
      </c>
      <c r="B8264" s="1">
        <v>42638</v>
      </c>
      <c r="C8264" s="1">
        <v>42641</v>
      </c>
      <c r="D8264">
        <f t="shared" si="516"/>
        <v>2016</v>
      </c>
      <c r="E8264" t="str">
        <f t="shared" si="517"/>
        <v>Sep</v>
      </c>
      <c r="F8264" t="s">
        <v>67</v>
      </c>
      <c r="G8264" t="s">
        <v>1243</v>
      </c>
      <c r="H8264" s="2" t="s">
        <v>22</v>
      </c>
      <c r="I8264" t="s">
        <v>5136</v>
      </c>
      <c r="J8264" t="s">
        <v>144</v>
      </c>
      <c r="K8264">
        <v>7002</v>
      </c>
      <c r="L8264" t="s">
        <v>54</v>
      </c>
      <c r="M8264" t="s">
        <v>7458</v>
      </c>
      <c r="N8264" t="s">
        <v>110</v>
      </c>
      <c r="O8264" t="s">
        <v>7316</v>
      </c>
      <c r="P8264" s="4">
        <v>63.96</v>
      </c>
      <c r="Q8264" s="4">
        <v>63.96</v>
      </c>
      <c r="R8264" s="4">
        <f t="shared" si="518"/>
        <v>0</v>
      </c>
      <c r="S8264" s="4">
        <f t="shared" si="519"/>
        <v>0</v>
      </c>
    </row>
    <row r="8265" spans="1:19" x14ac:dyDescent="0.3">
      <c r="A8265" t="s">
        <v>7459</v>
      </c>
      <c r="B8265" s="1">
        <v>42973</v>
      </c>
      <c r="C8265" s="1">
        <v>42977</v>
      </c>
      <c r="D8265">
        <f t="shared" si="516"/>
        <v>2017</v>
      </c>
      <c r="E8265" t="str">
        <f t="shared" si="517"/>
        <v>Aug</v>
      </c>
      <c r="F8265" t="s">
        <v>37</v>
      </c>
      <c r="G8265" t="s">
        <v>2091</v>
      </c>
      <c r="H8265" t="s">
        <v>51</v>
      </c>
      <c r="I8265" t="s">
        <v>321</v>
      </c>
      <c r="J8265" t="s">
        <v>148</v>
      </c>
      <c r="K8265">
        <v>53132</v>
      </c>
      <c r="L8265" t="s">
        <v>25</v>
      </c>
      <c r="M8265" t="s">
        <v>7458</v>
      </c>
      <c r="N8265" t="s">
        <v>110</v>
      </c>
      <c r="O8265" t="s">
        <v>7316</v>
      </c>
      <c r="P8265" s="4">
        <v>47.97</v>
      </c>
      <c r="Q8265" s="4">
        <v>47.97</v>
      </c>
      <c r="R8265" s="4">
        <f t="shared" si="518"/>
        <v>0</v>
      </c>
      <c r="S8265" s="4">
        <f t="shared" si="519"/>
        <v>0</v>
      </c>
    </row>
    <row r="8266" spans="1:19" ht="15.6" x14ac:dyDescent="0.3">
      <c r="A8266" t="s">
        <v>7460</v>
      </c>
      <c r="B8266" s="1">
        <v>43319</v>
      </c>
      <c r="C8266" s="1">
        <v>43323</v>
      </c>
      <c r="D8266">
        <f t="shared" si="516"/>
        <v>2018</v>
      </c>
      <c r="E8266" t="str">
        <f t="shared" si="517"/>
        <v>Aug</v>
      </c>
      <c r="F8266" t="s">
        <v>37</v>
      </c>
      <c r="G8266" t="s">
        <v>3105</v>
      </c>
      <c r="H8266" s="2" t="s">
        <v>22</v>
      </c>
      <c r="I8266" t="s">
        <v>1553</v>
      </c>
      <c r="J8266" t="s">
        <v>807</v>
      </c>
      <c r="K8266">
        <v>56560</v>
      </c>
      <c r="L8266" t="s">
        <v>25</v>
      </c>
      <c r="M8266" t="s">
        <v>7458</v>
      </c>
      <c r="N8266" t="s">
        <v>110</v>
      </c>
      <c r="O8266" t="s">
        <v>7316</v>
      </c>
      <c r="P8266" s="4">
        <v>63.96</v>
      </c>
      <c r="Q8266" s="4">
        <v>63.96</v>
      </c>
      <c r="R8266" s="4">
        <f t="shared" si="518"/>
        <v>0</v>
      </c>
      <c r="S8266" s="4">
        <f t="shared" si="519"/>
        <v>0</v>
      </c>
    </row>
    <row r="8267" spans="1:19" x14ac:dyDescent="0.3">
      <c r="A8267" t="s">
        <v>2322</v>
      </c>
      <c r="B8267" s="1">
        <v>42694</v>
      </c>
      <c r="C8267" s="1">
        <v>42699</v>
      </c>
      <c r="D8267">
        <f t="shared" si="516"/>
        <v>2016</v>
      </c>
      <c r="E8267" t="str">
        <f t="shared" si="517"/>
        <v>Nov</v>
      </c>
      <c r="F8267" t="s">
        <v>37</v>
      </c>
      <c r="G8267" t="s">
        <v>1590</v>
      </c>
      <c r="H8267" t="s">
        <v>105</v>
      </c>
      <c r="I8267" t="s">
        <v>69</v>
      </c>
      <c r="J8267" t="s">
        <v>70</v>
      </c>
      <c r="K8267">
        <v>98105</v>
      </c>
      <c r="L8267" t="s">
        <v>34</v>
      </c>
      <c r="M8267" t="s">
        <v>7461</v>
      </c>
      <c r="N8267" t="s">
        <v>110</v>
      </c>
      <c r="O8267" t="s">
        <v>7316</v>
      </c>
      <c r="P8267" s="4">
        <v>13.98</v>
      </c>
      <c r="Q8267" s="4">
        <v>13.98</v>
      </c>
      <c r="R8267" s="4">
        <f t="shared" si="518"/>
        <v>0</v>
      </c>
      <c r="S8267" s="4">
        <f t="shared" si="519"/>
        <v>0</v>
      </c>
    </row>
    <row r="8268" spans="1:19" x14ac:dyDescent="0.3">
      <c r="A8268" t="s">
        <v>5534</v>
      </c>
      <c r="B8268" s="1">
        <v>42683</v>
      </c>
      <c r="C8268" s="1">
        <v>42688</v>
      </c>
      <c r="D8268">
        <f t="shared" si="516"/>
        <v>2016</v>
      </c>
      <c r="E8268" t="str">
        <f t="shared" si="517"/>
        <v>Nov</v>
      </c>
      <c r="F8268" t="s">
        <v>67</v>
      </c>
      <c r="G8268" t="s">
        <v>3297</v>
      </c>
      <c r="H8268" t="s">
        <v>105</v>
      </c>
      <c r="I8268" t="s">
        <v>1179</v>
      </c>
      <c r="J8268" t="s">
        <v>62</v>
      </c>
      <c r="K8268">
        <v>11572</v>
      </c>
      <c r="L8268" t="s">
        <v>54</v>
      </c>
      <c r="M8268" t="s">
        <v>7461</v>
      </c>
      <c r="N8268" t="s">
        <v>110</v>
      </c>
      <c r="O8268" t="s">
        <v>7316</v>
      </c>
      <c r="P8268" s="4">
        <v>13.98</v>
      </c>
      <c r="Q8268" s="4">
        <v>13.98</v>
      </c>
      <c r="R8268" s="4">
        <f t="shared" si="518"/>
        <v>0</v>
      </c>
      <c r="S8268" s="4">
        <f t="shared" si="519"/>
        <v>0</v>
      </c>
    </row>
    <row r="8269" spans="1:19" ht="15.6" x14ac:dyDescent="0.3">
      <c r="A8269" t="s">
        <v>2696</v>
      </c>
      <c r="B8269" s="1">
        <v>42912</v>
      </c>
      <c r="C8269" s="1">
        <v>42918</v>
      </c>
      <c r="D8269">
        <f t="shared" si="516"/>
        <v>2017</v>
      </c>
      <c r="E8269" t="str">
        <f t="shared" si="517"/>
        <v>Jun</v>
      </c>
      <c r="F8269" t="s">
        <v>37</v>
      </c>
      <c r="G8269" t="s">
        <v>849</v>
      </c>
      <c r="H8269" s="2" t="s">
        <v>22</v>
      </c>
      <c r="I8269" t="s">
        <v>61</v>
      </c>
      <c r="J8269" t="s">
        <v>62</v>
      </c>
      <c r="K8269">
        <v>10035</v>
      </c>
      <c r="L8269" t="s">
        <v>54</v>
      </c>
      <c r="M8269" t="s">
        <v>7461</v>
      </c>
      <c r="N8269" t="s">
        <v>110</v>
      </c>
      <c r="O8269" t="s">
        <v>7316</v>
      </c>
      <c r="P8269" s="4">
        <v>20.97</v>
      </c>
      <c r="Q8269" s="4">
        <v>18</v>
      </c>
      <c r="R8269" s="4">
        <f t="shared" si="518"/>
        <v>2.9699999999999989</v>
      </c>
      <c r="S8269" s="4">
        <f t="shared" si="519"/>
        <v>0.44549999999999984</v>
      </c>
    </row>
    <row r="8270" spans="1:19" ht="15.6" x14ac:dyDescent="0.3">
      <c r="A8270" t="s">
        <v>161</v>
      </c>
      <c r="B8270" s="1">
        <v>43288</v>
      </c>
      <c r="C8270" s="1">
        <v>43290</v>
      </c>
      <c r="D8270">
        <f t="shared" si="516"/>
        <v>2018</v>
      </c>
      <c r="E8270" t="str">
        <f t="shared" si="517"/>
        <v>Jul</v>
      </c>
      <c r="F8270" t="s">
        <v>20</v>
      </c>
      <c r="G8270" t="s">
        <v>162</v>
      </c>
      <c r="H8270" s="2" t="s">
        <v>22</v>
      </c>
      <c r="I8270" t="s">
        <v>100</v>
      </c>
      <c r="J8270" t="s">
        <v>101</v>
      </c>
      <c r="K8270">
        <v>19120</v>
      </c>
      <c r="L8270" t="s">
        <v>54</v>
      </c>
      <c r="M8270" t="s">
        <v>7461</v>
      </c>
      <c r="N8270" t="s">
        <v>110</v>
      </c>
      <c r="O8270" t="s">
        <v>7316</v>
      </c>
      <c r="P8270" s="4">
        <v>16.776</v>
      </c>
      <c r="Q8270" s="4">
        <v>18</v>
      </c>
      <c r="R8270" s="4">
        <f t="shared" si="518"/>
        <v>-1.2240000000000002</v>
      </c>
      <c r="S8270" s="4">
        <f t="shared" si="519"/>
        <v>-0.18360000000000001</v>
      </c>
    </row>
    <row r="8271" spans="1:19" ht="15.6" x14ac:dyDescent="0.3">
      <c r="A8271" t="s">
        <v>7462</v>
      </c>
      <c r="B8271" s="1">
        <v>42716</v>
      </c>
      <c r="C8271" s="1">
        <v>42720</v>
      </c>
      <c r="D8271">
        <f t="shared" si="516"/>
        <v>2016</v>
      </c>
      <c r="E8271" t="str">
        <f t="shared" si="517"/>
        <v>Dec</v>
      </c>
      <c r="F8271" t="s">
        <v>37</v>
      </c>
      <c r="G8271" t="s">
        <v>1750</v>
      </c>
      <c r="H8271" s="2" t="s">
        <v>22</v>
      </c>
      <c r="I8271" t="s">
        <v>1207</v>
      </c>
      <c r="J8271" t="s">
        <v>109</v>
      </c>
      <c r="K8271">
        <v>78745</v>
      </c>
      <c r="L8271" t="s">
        <v>25</v>
      </c>
      <c r="M8271" t="s">
        <v>7461</v>
      </c>
      <c r="N8271" t="s">
        <v>110</v>
      </c>
      <c r="O8271" t="s">
        <v>7316</v>
      </c>
      <c r="P8271" s="4">
        <v>22.367999999999999</v>
      </c>
      <c r="Q8271" s="4">
        <v>18</v>
      </c>
      <c r="R8271" s="4">
        <f t="shared" si="518"/>
        <v>4.3679999999999986</v>
      </c>
      <c r="S8271" s="4">
        <f t="shared" si="519"/>
        <v>0.65519999999999978</v>
      </c>
    </row>
    <row r="8272" spans="1:19" ht="15.6" x14ac:dyDescent="0.3">
      <c r="A8272" t="s">
        <v>5734</v>
      </c>
      <c r="B8272" s="1">
        <v>42682</v>
      </c>
      <c r="C8272" s="1">
        <v>42684</v>
      </c>
      <c r="D8272">
        <f t="shared" si="516"/>
        <v>2016</v>
      </c>
      <c r="E8272" t="str">
        <f t="shared" si="517"/>
        <v>Nov</v>
      </c>
      <c r="F8272" t="s">
        <v>67</v>
      </c>
      <c r="G8272" t="s">
        <v>2093</v>
      </c>
      <c r="H8272" s="2" t="s">
        <v>22</v>
      </c>
      <c r="I8272" t="s">
        <v>39</v>
      </c>
      <c r="J8272" t="s">
        <v>33</v>
      </c>
      <c r="K8272">
        <v>92024</v>
      </c>
      <c r="L8272" t="s">
        <v>34</v>
      </c>
      <c r="M8272" t="s">
        <v>7463</v>
      </c>
      <c r="N8272" t="s">
        <v>110</v>
      </c>
      <c r="O8272" t="s">
        <v>7316</v>
      </c>
      <c r="P8272" s="4">
        <v>371.97</v>
      </c>
      <c r="Q8272" s="4">
        <f>P8272-150</f>
        <v>221.97000000000003</v>
      </c>
      <c r="R8272" s="4">
        <f t="shared" si="518"/>
        <v>150</v>
      </c>
      <c r="S8272" s="4">
        <f t="shared" si="519"/>
        <v>22.5</v>
      </c>
    </row>
    <row r="8273" spans="1:19" ht="15.6" x14ac:dyDescent="0.3">
      <c r="A8273" t="s">
        <v>7464</v>
      </c>
      <c r="B8273" s="1">
        <v>42723</v>
      </c>
      <c r="C8273" s="1">
        <v>42728</v>
      </c>
      <c r="D8273">
        <f t="shared" si="516"/>
        <v>2016</v>
      </c>
      <c r="E8273" t="str">
        <f t="shared" si="517"/>
        <v>Dec</v>
      </c>
      <c r="F8273" t="s">
        <v>37</v>
      </c>
      <c r="G8273" t="s">
        <v>1236</v>
      </c>
      <c r="H8273" s="2" t="s">
        <v>22</v>
      </c>
      <c r="I8273" t="s">
        <v>47</v>
      </c>
      <c r="J8273" t="s">
        <v>33</v>
      </c>
      <c r="K8273">
        <v>90049</v>
      </c>
      <c r="L8273" t="s">
        <v>34</v>
      </c>
      <c r="M8273" t="s">
        <v>7463</v>
      </c>
      <c r="N8273" t="s">
        <v>110</v>
      </c>
      <c r="O8273" t="s">
        <v>7316</v>
      </c>
      <c r="P8273" s="4">
        <v>1265.8499999999999</v>
      </c>
      <c r="Q8273" s="4">
        <v>1265.8499999999999</v>
      </c>
      <c r="R8273" s="4">
        <f t="shared" si="518"/>
        <v>0</v>
      </c>
      <c r="S8273" s="4">
        <f t="shared" si="519"/>
        <v>0</v>
      </c>
    </row>
    <row r="8274" spans="1:19" x14ac:dyDescent="0.3">
      <c r="A8274" t="s">
        <v>7465</v>
      </c>
      <c r="B8274" s="1">
        <v>43284</v>
      </c>
      <c r="C8274" s="1">
        <v>43284</v>
      </c>
      <c r="D8274">
        <f t="shared" si="516"/>
        <v>2018</v>
      </c>
      <c r="E8274" t="str">
        <f t="shared" si="517"/>
        <v>Jul</v>
      </c>
      <c r="F8274" t="s">
        <v>30</v>
      </c>
      <c r="G8274" t="s">
        <v>3629</v>
      </c>
      <c r="H8274" t="s">
        <v>22</v>
      </c>
      <c r="I8274" t="s">
        <v>69</v>
      </c>
      <c r="J8274" t="s">
        <v>70</v>
      </c>
      <c r="K8274">
        <v>98105</v>
      </c>
      <c r="L8274" t="s">
        <v>34</v>
      </c>
      <c r="M8274" t="s">
        <v>7463</v>
      </c>
      <c r="N8274" t="s">
        <v>110</v>
      </c>
      <c r="O8274" t="s">
        <v>7316</v>
      </c>
      <c r="P8274" s="4">
        <v>1687.8</v>
      </c>
      <c r="Q8274" s="4">
        <v>1687.8</v>
      </c>
      <c r="R8274" s="4">
        <f t="shared" si="518"/>
        <v>0</v>
      </c>
      <c r="S8274" s="4">
        <f t="shared" si="519"/>
        <v>0</v>
      </c>
    </row>
    <row r="8275" spans="1:19" ht="15.6" x14ac:dyDescent="0.3">
      <c r="A8275" t="s">
        <v>7466</v>
      </c>
      <c r="B8275" s="1">
        <v>43330</v>
      </c>
      <c r="C8275" s="1">
        <v>43334</v>
      </c>
      <c r="D8275">
        <f t="shared" si="516"/>
        <v>2018</v>
      </c>
      <c r="E8275" t="str">
        <f t="shared" si="517"/>
        <v>Aug</v>
      </c>
      <c r="F8275" t="s">
        <v>37</v>
      </c>
      <c r="G8275" t="s">
        <v>21</v>
      </c>
      <c r="H8275" s="2" t="s">
        <v>22</v>
      </c>
      <c r="I8275" t="s">
        <v>69</v>
      </c>
      <c r="J8275" t="s">
        <v>70</v>
      </c>
      <c r="K8275">
        <v>98105</v>
      </c>
      <c r="L8275" t="s">
        <v>34</v>
      </c>
      <c r="M8275" t="s">
        <v>7463</v>
      </c>
      <c r="N8275" t="s">
        <v>110</v>
      </c>
      <c r="O8275" t="s">
        <v>7316</v>
      </c>
      <c r="P8275" s="4">
        <v>843.9</v>
      </c>
      <c r="Q8275" s="4">
        <v>843.9</v>
      </c>
      <c r="R8275" s="4">
        <f t="shared" si="518"/>
        <v>0</v>
      </c>
      <c r="S8275" s="4">
        <f t="shared" si="519"/>
        <v>0</v>
      </c>
    </row>
    <row r="8276" spans="1:19" x14ac:dyDescent="0.3">
      <c r="A8276" t="s">
        <v>7467</v>
      </c>
      <c r="B8276" s="1">
        <v>43380</v>
      </c>
      <c r="C8276" s="1">
        <v>43384</v>
      </c>
      <c r="D8276">
        <f t="shared" si="516"/>
        <v>2018</v>
      </c>
      <c r="E8276" t="str">
        <f t="shared" si="517"/>
        <v>Oct</v>
      </c>
      <c r="F8276" t="s">
        <v>37</v>
      </c>
      <c r="G8276" t="s">
        <v>2129</v>
      </c>
      <c r="H8276" t="s">
        <v>105</v>
      </c>
      <c r="I8276" t="s">
        <v>47</v>
      </c>
      <c r="J8276" t="s">
        <v>33</v>
      </c>
      <c r="K8276">
        <v>90045</v>
      </c>
      <c r="L8276" t="s">
        <v>34</v>
      </c>
      <c r="M8276" t="s">
        <v>7463</v>
      </c>
      <c r="N8276" t="s">
        <v>110</v>
      </c>
      <c r="O8276" t="s">
        <v>7316</v>
      </c>
      <c r="P8276" s="4">
        <v>1115.9100000000001</v>
      </c>
      <c r="Q8276" s="4">
        <f>P8276-150</f>
        <v>965.91000000000008</v>
      </c>
      <c r="R8276" s="4">
        <f t="shared" si="518"/>
        <v>150</v>
      </c>
      <c r="S8276" s="4">
        <f t="shared" si="519"/>
        <v>22.5</v>
      </c>
    </row>
    <row r="8277" spans="1:19" ht="15.6" x14ac:dyDescent="0.3">
      <c r="A8277" t="s">
        <v>5641</v>
      </c>
      <c r="B8277" s="1">
        <v>42617</v>
      </c>
      <c r="C8277" s="1">
        <v>42621</v>
      </c>
      <c r="D8277">
        <f t="shared" si="516"/>
        <v>2016</v>
      </c>
      <c r="E8277" t="str">
        <f t="shared" si="517"/>
        <v>Sep</v>
      </c>
      <c r="F8277" t="s">
        <v>37</v>
      </c>
      <c r="G8277" t="s">
        <v>433</v>
      </c>
      <c r="H8277" s="2" t="s">
        <v>22</v>
      </c>
      <c r="I8277" t="s">
        <v>820</v>
      </c>
      <c r="J8277" t="s">
        <v>183</v>
      </c>
      <c r="K8277">
        <v>30076</v>
      </c>
      <c r="L8277" t="s">
        <v>44</v>
      </c>
      <c r="M8277" t="s">
        <v>7463</v>
      </c>
      <c r="N8277" t="s">
        <v>110</v>
      </c>
      <c r="O8277" t="s">
        <v>7316</v>
      </c>
      <c r="P8277" s="4">
        <v>619.95000000000005</v>
      </c>
      <c r="Q8277" s="4">
        <v>619.95000000000005</v>
      </c>
      <c r="R8277" s="4">
        <f t="shared" si="518"/>
        <v>0</v>
      </c>
      <c r="S8277" s="4">
        <f t="shared" si="519"/>
        <v>0</v>
      </c>
    </row>
    <row r="8278" spans="1:19" x14ac:dyDescent="0.3">
      <c r="A8278" t="s">
        <v>3019</v>
      </c>
      <c r="B8278" s="1">
        <v>42980</v>
      </c>
      <c r="C8278" s="1">
        <v>42984</v>
      </c>
      <c r="D8278">
        <f t="shared" si="516"/>
        <v>2017</v>
      </c>
      <c r="E8278" t="str">
        <f t="shared" si="517"/>
        <v>Sep</v>
      </c>
      <c r="F8278" t="s">
        <v>37</v>
      </c>
      <c r="G8278" t="s">
        <v>81</v>
      </c>
      <c r="H8278" t="s">
        <v>22</v>
      </c>
      <c r="I8278" t="s">
        <v>1899</v>
      </c>
      <c r="J8278" t="s">
        <v>83</v>
      </c>
      <c r="K8278">
        <v>28205</v>
      </c>
      <c r="L8278" t="s">
        <v>44</v>
      </c>
      <c r="M8278" t="s">
        <v>7463</v>
      </c>
      <c r="N8278" t="s">
        <v>110</v>
      </c>
      <c r="O8278" t="s">
        <v>7316</v>
      </c>
      <c r="P8278" s="4">
        <v>1012.68</v>
      </c>
      <c r="Q8278" s="4">
        <v>1012.68</v>
      </c>
      <c r="R8278" s="4">
        <f t="shared" si="518"/>
        <v>0</v>
      </c>
      <c r="S8278" s="4">
        <f t="shared" si="519"/>
        <v>0</v>
      </c>
    </row>
    <row r="8279" spans="1:19" x14ac:dyDescent="0.3">
      <c r="A8279" t="s">
        <v>55</v>
      </c>
      <c r="B8279" s="1">
        <v>42369</v>
      </c>
      <c r="C8279" s="1">
        <v>42376</v>
      </c>
      <c r="D8279">
        <f t="shared" si="516"/>
        <v>2015</v>
      </c>
      <c r="E8279" t="str">
        <f t="shared" si="517"/>
        <v>Dec</v>
      </c>
      <c r="F8279" t="s">
        <v>37</v>
      </c>
      <c r="G8279" t="s">
        <v>56</v>
      </c>
      <c r="H8279" t="s">
        <v>22</v>
      </c>
      <c r="I8279" t="s">
        <v>57</v>
      </c>
      <c r="J8279" t="s">
        <v>58</v>
      </c>
      <c r="K8279">
        <v>2908</v>
      </c>
      <c r="L8279" t="s">
        <v>54</v>
      </c>
      <c r="M8279" t="s">
        <v>7463</v>
      </c>
      <c r="N8279" t="s">
        <v>110</v>
      </c>
      <c r="O8279" t="s">
        <v>7316</v>
      </c>
      <c r="P8279" s="4">
        <v>1687.8</v>
      </c>
      <c r="Q8279" s="4">
        <v>1687.8</v>
      </c>
      <c r="R8279" s="4">
        <f t="shared" si="518"/>
        <v>0</v>
      </c>
      <c r="S8279" s="4">
        <f t="shared" si="519"/>
        <v>0</v>
      </c>
    </row>
    <row r="8280" spans="1:19" x14ac:dyDescent="0.3">
      <c r="A8280" t="s">
        <v>2761</v>
      </c>
      <c r="B8280" s="1">
        <v>42719</v>
      </c>
      <c r="C8280" s="1">
        <v>42722</v>
      </c>
      <c r="D8280">
        <f t="shared" si="516"/>
        <v>2016</v>
      </c>
      <c r="E8280" t="str">
        <f t="shared" si="517"/>
        <v>Dec</v>
      </c>
      <c r="F8280" t="s">
        <v>20</v>
      </c>
      <c r="G8280" t="s">
        <v>647</v>
      </c>
      <c r="H8280" t="s">
        <v>105</v>
      </c>
      <c r="I8280" t="s">
        <v>466</v>
      </c>
      <c r="J8280" t="s">
        <v>233</v>
      </c>
      <c r="K8280">
        <v>43055</v>
      </c>
      <c r="L8280" t="s">
        <v>54</v>
      </c>
      <c r="M8280" t="s">
        <v>7463</v>
      </c>
      <c r="N8280" t="s">
        <v>110</v>
      </c>
      <c r="O8280" t="s">
        <v>7316</v>
      </c>
      <c r="P8280" s="4">
        <v>2025.36</v>
      </c>
      <c r="Q8280" s="4">
        <v>2025.36</v>
      </c>
      <c r="R8280" s="4">
        <f t="shared" si="518"/>
        <v>0</v>
      </c>
      <c r="S8280" s="4">
        <f t="shared" si="519"/>
        <v>0</v>
      </c>
    </row>
    <row r="8281" spans="1:19" ht="15.6" x14ac:dyDescent="0.3">
      <c r="A8281" t="s">
        <v>348</v>
      </c>
      <c r="B8281" s="1">
        <v>42729</v>
      </c>
      <c r="C8281" s="1">
        <v>42734</v>
      </c>
      <c r="D8281">
        <f t="shared" si="516"/>
        <v>2016</v>
      </c>
      <c r="E8281" t="str">
        <f t="shared" si="517"/>
        <v>Dec</v>
      </c>
      <c r="F8281" t="s">
        <v>37</v>
      </c>
      <c r="G8281" t="s">
        <v>349</v>
      </c>
      <c r="H8281" s="2" t="s">
        <v>22</v>
      </c>
      <c r="I8281" t="s">
        <v>61</v>
      </c>
      <c r="J8281" t="s">
        <v>62</v>
      </c>
      <c r="K8281">
        <v>10024</v>
      </c>
      <c r="L8281" t="s">
        <v>54</v>
      </c>
      <c r="M8281" t="s">
        <v>7463</v>
      </c>
      <c r="N8281" t="s">
        <v>110</v>
      </c>
      <c r="O8281" t="s">
        <v>7316</v>
      </c>
      <c r="P8281" s="4">
        <v>843.9</v>
      </c>
      <c r="Q8281" s="4">
        <v>843.9</v>
      </c>
      <c r="R8281" s="4">
        <f t="shared" si="518"/>
        <v>0</v>
      </c>
      <c r="S8281" s="4">
        <f t="shared" si="519"/>
        <v>0</v>
      </c>
    </row>
    <row r="8282" spans="1:19" x14ac:dyDescent="0.3">
      <c r="A8282" t="s">
        <v>2718</v>
      </c>
      <c r="B8282" s="1">
        <v>42752</v>
      </c>
      <c r="C8282" s="1">
        <v>42756</v>
      </c>
      <c r="D8282">
        <f t="shared" si="516"/>
        <v>2017</v>
      </c>
      <c r="E8282" t="str">
        <f t="shared" si="517"/>
        <v>Jan</v>
      </c>
      <c r="F8282" t="s">
        <v>37</v>
      </c>
      <c r="G8282" t="s">
        <v>673</v>
      </c>
      <c r="H8282" t="s">
        <v>51</v>
      </c>
      <c r="I8282" t="s">
        <v>533</v>
      </c>
      <c r="J8282" t="s">
        <v>1737</v>
      </c>
      <c r="K8282">
        <v>3301</v>
      </c>
      <c r="L8282" t="s">
        <v>54</v>
      </c>
      <c r="M8282" t="s">
        <v>7463</v>
      </c>
      <c r="N8282" t="s">
        <v>128</v>
      </c>
      <c r="O8282" t="s">
        <v>7316</v>
      </c>
      <c r="P8282" s="4">
        <v>371.97</v>
      </c>
      <c r="Q8282" s="4">
        <f>P8282-150</f>
        <v>221.97000000000003</v>
      </c>
      <c r="R8282" s="4">
        <f t="shared" si="518"/>
        <v>150</v>
      </c>
      <c r="S8282" s="4">
        <f t="shared" si="519"/>
        <v>22.5</v>
      </c>
    </row>
    <row r="8283" spans="1:19" x14ac:dyDescent="0.3">
      <c r="A8283" t="s">
        <v>2208</v>
      </c>
      <c r="B8283" s="1">
        <v>43376</v>
      </c>
      <c r="C8283" s="1">
        <v>43378</v>
      </c>
      <c r="D8283">
        <f t="shared" si="516"/>
        <v>2018</v>
      </c>
      <c r="E8283" t="str">
        <f t="shared" si="517"/>
        <v>Oct</v>
      </c>
      <c r="F8283" t="s">
        <v>67</v>
      </c>
      <c r="G8283" t="s">
        <v>673</v>
      </c>
      <c r="H8283" t="s">
        <v>22</v>
      </c>
      <c r="I8283" t="s">
        <v>61</v>
      </c>
      <c r="J8283" t="s">
        <v>62</v>
      </c>
      <c r="K8283">
        <v>10009</v>
      </c>
      <c r="L8283" t="s">
        <v>54</v>
      </c>
      <c r="M8283" t="s">
        <v>7463</v>
      </c>
      <c r="N8283" t="s">
        <v>110</v>
      </c>
      <c r="O8283" t="s">
        <v>7316</v>
      </c>
      <c r="P8283" s="4">
        <v>371.97</v>
      </c>
      <c r="Q8283" s="4">
        <f>P8283-150</f>
        <v>221.97000000000003</v>
      </c>
      <c r="R8283" s="4">
        <f t="shared" si="518"/>
        <v>150</v>
      </c>
      <c r="S8283" s="4">
        <f t="shared" si="519"/>
        <v>22.5</v>
      </c>
    </row>
    <row r="8284" spans="1:19" ht="15.6" x14ac:dyDescent="0.3">
      <c r="A8284" t="s">
        <v>3656</v>
      </c>
      <c r="B8284" s="1">
        <v>42652</v>
      </c>
      <c r="C8284" s="1">
        <v>42655</v>
      </c>
      <c r="D8284">
        <f t="shared" si="516"/>
        <v>2016</v>
      </c>
      <c r="E8284" t="str">
        <f t="shared" si="517"/>
        <v>Oct</v>
      </c>
      <c r="F8284" t="s">
        <v>67</v>
      </c>
      <c r="G8284" t="s">
        <v>160</v>
      </c>
      <c r="H8284" s="2" t="s">
        <v>22</v>
      </c>
      <c r="I8284" t="s">
        <v>3657</v>
      </c>
      <c r="J8284" t="s">
        <v>89</v>
      </c>
      <c r="K8284">
        <v>48104</v>
      </c>
      <c r="L8284" t="s">
        <v>25</v>
      </c>
      <c r="M8284" t="s">
        <v>7463</v>
      </c>
      <c r="N8284" t="s">
        <v>110</v>
      </c>
      <c r="O8284" t="s">
        <v>7316</v>
      </c>
      <c r="P8284" s="4">
        <v>619.95000000000005</v>
      </c>
      <c r="Q8284" s="4">
        <v>619.95000000000005</v>
      </c>
      <c r="R8284" s="4">
        <f t="shared" si="518"/>
        <v>0</v>
      </c>
      <c r="S8284" s="4">
        <f t="shared" si="519"/>
        <v>0</v>
      </c>
    </row>
    <row r="8285" spans="1:19" x14ac:dyDescent="0.3">
      <c r="A8285" t="s">
        <v>4221</v>
      </c>
      <c r="B8285" s="1">
        <v>43063</v>
      </c>
      <c r="C8285" s="1">
        <v>43065</v>
      </c>
      <c r="D8285">
        <f t="shared" si="516"/>
        <v>2017</v>
      </c>
      <c r="E8285" t="str">
        <f t="shared" si="517"/>
        <v>Nov</v>
      </c>
      <c r="F8285" t="s">
        <v>67</v>
      </c>
      <c r="G8285" t="s">
        <v>704</v>
      </c>
      <c r="H8285" t="s">
        <v>51</v>
      </c>
      <c r="I8285" t="s">
        <v>116</v>
      </c>
      <c r="J8285" t="s">
        <v>109</v>
      </c>
      <c r="K8285">
        <v>75217</v>
      </c>
      <c r="L8285" t="s">
        <v>25</v>
      </c>
      <c r="M8285" t="s">
        <v>7463</v>
      </c>
      <c r="N8285" t="s">
        <v>128</v>
      </c>
      <c r="O8285" t="s">
        <v>7316</v>
      </c>
      <c r="P8285" s="4">
        <v>297.57600000000002</v>
      </c>
      <c r="Q8285" s="4">
        <v>297.57600000000002</v>
      </c>
      <c r="R8285" s="4">
        <f t="shared" si="518"/>
        <v>0</v>
      </c>
      <c r="S8285" s="4">
        <f t="shared" si="519"/>
        <v>0</v>
      </c>
    </row>
    <row r="8286" spans="1:19" ht="15.6" x14ac:dyDescent="0.3">
      <c r="A8286" t="s">
        <v>4569</v>
      </c>
      <c r="B8286" s="1">
        <v>43121</v>
      </c>
      <c r="C8286" s="1">
        <v>43127</v>
      </c>
      <c r="D8286">
        <f t="shared" si="516"/>
        <v>2018</v>
      </c>
      <c r="E8286" t="str">
        <f t="shared" si="517"/>
        <v>Jan</v>
      </c>
      <c r="F8286" t="s">
        <v>37</v>
      </c>
      <c r="G8286" t="s">
        <v>965</v>
      </c>
      <c r="H8286" s="2" t="s">
        <v>22</v>
      </c>
      <c r="I8286" t="s">
        <v>648</v>
      </c>
      <c r="J8286" t="s">
        <v>89</v>
      </c>
      <c r="K8286">
        <v>49201</v>
      </c>
      <c r="L8286" t="s">
        <v>25</v>
      </c>
      <c r="M8286" t="s">
        <v>7463</v>
      </c>
      <c r="N8286" t="s">
        <v>110</v>
      </c>
      <c r="O8286" t="s">
        <v>7316</v>
      </c>
      <c r="P8286" s="4">
        <v>619.95000000000005</v>
      </c>
      <c r="Q8286" s="4">
        <v>619.95000000000005</v>
      </c>
      <c r="R8286" s="4">
        <f t="shared" si="518"/>
        <v>0</v>
      </c>
      <c r="S8286" s="4">
        <f t="shared" si="519"/>
        <v>0</v>
      </c>
    </row>
    <row r="8287" spans="1:19" x14ac:dyDescent="0.3">
      <c r="A8287" t="s">
        <v>3818</v>
      </c>
      <c r="B8287" s="1">
        <v>42208</v>
      </c>
      <c r="C8287" s="1">
        <v>42212</v>
      </c>
      <c r="D8287">
        <f t="shared" si="516"/>
        <v>2015</v>
      </c>
      <c r="E8287" t="str">
        <f t="shared" si="517"/>
        <v>Jul</v>
      </c>
      <c r="F8287" t="s">
        <v>37</v>
      </c>
      <c r="G8287" t="s">
        <v>38</v>
      </c>
      <c r="H8287" t="s">
        <v>105</v>
      </c>
      <c r="I8287" t="s">
        <v>955</v>
      </c>
      <c r="J8287" t="s">
        <v>178</v>
      </c>
      <c r="K8287">
        <v>85705</v>
      </c>
      <c r="L8287" t="s">
        <v>34</v>
      </c>
      <c r="M8287" t="s">
        <v>7468</v>
      </c>
      <c r="N8287" t="s">
        <v>110</v>
      </c>
      <c r="O8287" t="s">
        <v>7316</v>
      </c>
      <c r="P8287" s="4">
        <v>479.04</v>
      </c>
      <c r="Q8287" s="4">
        <v>479.04</v>
      </c>
      <c r="R8287" s="4">
        <f t="shared" si="518"/>
        <v>0</v>
      </c>
      <c r="S8287" s="4">
        <f t="shared" si="519"/>
        <v>0</v>
      </c>
    </row>
    <row r="8288" spans="1:19" ht="15.6" x14ac:dyDescent="0.3">
      <c r="A8288" t="s">
        <v>7469</v>
      </c>
      <c r="B8288" s="1">
        <v>42427</v>
      </c>
      <c r="C8288" s="1">
        <v>42430</v>
      </c>
      <c r="D8288">
        <f t="shared" si="516"/>
        <v>2016</v>
      </c>
      <c r="E8288" t="str">
        <f t="shared" si="517"/>
        <v>Feb</v>
      </c>
      <c r="F8288" t="s">
        <v>67</v>
      </c>
      <c r="G8288" t="s">
        <v>418</v>
      </c>
      <c r="H8288" s="2" t="s">
        <v>22</v>
      </c>
      <c r="I8288" t="s">
        <v>69</v>
      </c>
      <c r="J8288" t="s">
        <v>70</v>
      </c>
      <c r="K8288">
        <v>98105</v>
      </c>
      <c r="L8288" t="s">
        <v>34</v>
      </c>
      <c r="M8288" t="s">
        <v>7468</v>
      </c>
      <c r="N8288" t="s">
        <v>110</v>
      </c>
      <c r="O8288" t="s">
        <v>7316</v>
      </c>
      <c r="P8288" s="4">
        <v>538.91999999999996</v>
      </c>
      <c r="Q8288" s="4">
        <v>538.91999999999996</v>
      </c>
      <c r="R8288" s="4">
        <f t="shared" si="518"/>
        <v>0</v>
      </c>
      <c r="S8288" s="4">
        <f t="shared" si="519"/>
        <v>0</v>
      </c>
    </row>
    <row r="8289" spans="1:19" x14ac:dyDescent="0.3">
      <c r="A8289" t="s">
        <v>2837</v>
      </c>
      <c r="B8289" s="1">
        <v>42211</v>
      </c>
      <c r="C8289" s="1">
        <v>42215</v>
      </c>
      <c r="D8289">
        <f t="shared" si="516"/>
        <v>2015</v>
      </c>
      <c r="E8289" t="str">
        <f t="shared" si="517"/>
        <v>Jul</v>
      </c>
      <c r="F8289" t="s">
        <v>37</v>
      </c>
      <c r="G8289" t="s">
        <v>892</v>
      </c>
      <c r="H8289" t="s">
        <v>105</v>
      </c>
      <c r="I8289" t="s">
        <v>855</v>
      </c>
      <c r="J8289" t="s">
        <v>109</v>
      </c>
      <c r="K8289">
        <v>78207</v>
      </c>
      <c r="L8289" t="s">
        <v>25</v>
      </c>
      <c r="M8289" t="s">
        <v>7468</v>
      </c>
      <c r="N8289" t="s">
        <v>110</v>
      </c>
      <c r="O8289" t="s">
        <v>7316</v>
      </c>
      <c r="P8289" s="4">
        <v>431.13600000000002</v>
      </c>
      <c r="Q8289" s="4">
        <v>431.13600000000002</v>
      </c>
      <c r="R8289" s="4">
        <f t="shared" si="518"/>
        <v>0</v>
      </c>
      <c r="S8289" s="4">
        <f t="shared" si="519"/>
        <v>0</v>
      </c>
    </row>
    <row r="8290" spans="1:19" x14ac:dyDescent="0.3">
      <c r="A8290" t="s">
        <v>7470</v>
      </c>
      <c r="B8290" s="1">
        <v>43152</v>
      </c>
      <c r="C8290" s="1">
        <v>43157</v>
      </c>
      <c r="D8290">
        <f t="shared" si="516"/>
        <v>2018</v>
      </c>
      <c r="E8290" t="str">
        <f t="shared" si="517"/>
        <v>Feb</v>
      </c>
      <c r="F8290" t="s">
        <v>37</v>
      </c>
      <c r="G8290" t="s">
        <v>2518</v>
      </c>
      <c r="H8290" t="s">
        <v>105</v>
      </c>
      <c r="I8290" t="s">
        <v>2247</v>
      </c>
      <c r="J8290" t="s">
        <v>109</v>
      </c>
      <c r="K8290">
        <v>75007</v>
      </c>
      <c r="L8290" t="s">
        <v>25</v>
      </c>
      <c r="M8290" t="s">
        <v>7468</v>
      </c>
      <c r="N8290" t="s">
        <v>110</v>
      </c>
      <c r="O8290" t="s">
        <v>7316</v>
      </c>
      <c r="P8290" s="4">
        <v>47.904000000000003</v>
      </c>
      <c r="Q8290" s="4">
        <v>47.904000000000003</v>
      </c>
      <c r="R8290" s="4">
        <f t="shared" si="518"/>
        <v>0</v>
      </c>
      <c r="S8290" s="4">
        <f t="shared" si="519"/>
        <v>0</v>
      </c>
    </row>
    <row r="8291" spans="1:19" x14ac:dyDescent="0.3">
      <c r="A8291" t="s">
        <v>7471</v>
      </c>
      <c r="B8291" s="1">
        <v>42892</v>
      </c>
      <c r="C8291" s="1">
        <v>42897</v>
      </c>
      <c r="D8291">
        <f t="shared" si="516"/>
        <v>2017</v>
      </c>
      <c r="E8291" t="str">
        <f t="shared" si="517"/>
        <v>Jun</v>
      </c>
      <c r="F8291" t="s">
        <v>37</v>
      </c>
      <c r="G8291" t="s">
        <v>997</v>
      </c>
      <c r="H8291" t="s">
        <v>51</v>
      </c>
      <c r="I8291" t="s">
        <v>3620</v>
      </c>
      <c r="J8291" t="s">
        <v>33</v>
      </c>
      <c r="K8291">
        <v>93101</v>
      </c>
      <c r="L8291" t="s">
        <v>34</v>
      </c>
      <c r="M8291" t="s">
        <v>7472</v>
      </c>
      <c r="N8291" t="s">
        <v>110</v>
      </c>
      <c r="O8291" t="s">
        <v>7316</v>
      </c>
      <c r="P8291" s="4">
        <v>26.96</v>
      </c>
      <c r="Q8291" s="4">
        <v>26.96</v>
      </c>
      <c r="R8291" s="4">
        <f t="shared" si="518"/>
        <v>0</v>
      </c>
      <c r="S8291" s="4">
        <f t="shared" si="519"/>
        <v>0</v>
      </c>
    </row>
    <row r="8292" spans="1:19" ht="15.6" x14ac:dyDescent="0.3">
      <c r="A8292" t="s">
        <v>2352</v>
      </c>
      <c r="B8292" s="1">
        <v>42256</v>
      </c>
      <c r="C8292" s="1">
        <v>42261</v>
      </c>
      <c r="D8292">
        <f t="shared" si="516"/>
        <v>2015</v>
      </c>
      <c r="E8292" t="str">
        <f t="shared" si="517"/>
        <v>Sep</v>
      </c>
      <c r="F8292" t="s">
        <v>67</v>
      </c>
      <c r="G8292" t="s">
        <v>899</v>
      </c>
      <c r="H8292" s="2" t="s">
        <v>22</v>
      </c>
      <c r="I8292" t="s">
        <v>100</v>
      </c>
      <c r="J8292" t="s">
        <v>101</v>
      </c>
      <c r="K8292">
        <v>19140</v>
      </c>
      <c r="L8292" t="s">
        <v>54</v>
      </c>
      <c r="M8292" t="s">
        <v>7472</v>
      </c>
      <c r="N8292" t="s">
        <v>110</v>
      </c>
      <c r="O8292" t="s">
        <v>7316</v>
      </c>
      <c r="P8292" s="4">
        <v>64.703999999999994</v>
      </c>
      <c r="Q8292" s="4">
        <v>64.703999999999994</v>
      </c>
      <c r="R8292" s="4">
        <f t="shared" si="518"/>
        <v>0</v>
      </c>
      <c r="S8292" s="4">
        <f t="shared" si="519"/>
        <v>0</v>
      </c>
    </row>
    <row r="8293" spans="1:19" ht="15.6" x14ac:dyDescent="0.3">
      <c r="A8293" t="s">
        <v>7473</v>
      </c>
      <c r="B8293" s="1">
        <v>43350</v>
      </c>
      <c r="C8293" s="1">
        <v>43354</v>
      </c>
      <c r="D8293">
        <f t="shared" si="516"/>
        <v>2018</v>
      </c>
      <c r="E8293" t="str">
        <f t="shared" si="517"/>
        <v>Sep</v>
      </c>
      <c r="F8293" t="s">
        <v>37</v>
      </c>
      <c r="G8293" t="s">
        <v>639</v>
      </c>
      <c r="H8293" s="2" t="s">
        <v>22</v>
      </c>
      <c r="I8293" t="s">
        <v>589</v>
      </c>
      <c r="J8293" t="s">
        <v>148</v>
      </c>
      <c r="K8293">
        <v>53209</v>
      </c>
      <c r="L8293" t="s">
        <v>25</v>
      </c>
      <c r="M8293" t="s">
        <v>7472</v>
      </c>
      <c r="N8293" t="s">
        <v>110</v>
      </c>
      <c r="O8293" t="s">
        <v>7316</v>
      </c>
      <c r="P8293" s="4">
        <v>13.48</v>
      </c>
      <c r="Q8293" s="4">
        <v>13.48</v>
      </c>
      <c r="R8293" s="4">
        <f t="shared" si="518"/>
        <v>0</v>
      </c>
      <c r="S8293" s="4">
        <f t="shared" si="519"/>
        <v>0</v>
      </c>
    </row>
    <row r="8294" spans="1:19" x14ac:dyDescent="0.3">
      <c r="A8294" t="s">
        <v>7304</v>
      </c>
      <c r="B8294" s="1">
        <v>42208</v>
      </c>
      <c r="C8294" s="1">
        <v>42212</v>
      </c>
      <c r="D8294">
        <f t="shared" si="516"/>
        <v>2015</v>
      </c>
      <c r="E8294" t="str">
        <f t="shared" si="517"/>
        <v>Jul</v>
      </c>
      <c r="F8294" t="s">
        <v>37</v>
      </c>
      <c r="G8294" t="s">
        <v>478</v>
      </c>
      <c r="H8294" t="s">
        <v>51</v>
      </c>
      <c r="I8294" t="s">
        <v>32</v>
      </c>
      <c r="J8294" t="s">
        <v>33</v>
      </c>
      <c r="K8294">
        <v>94122</v>
      </c>
      <c r="L8294" t="s">
        <v>34</v>
      </c>
      <c r="M8294" t="s">
        <v>7474</v>
      </c>
      <c r="N8294" t="s">
        <v>110</v>
      </c>
      <c r="O8294" t="s">
        <v>7316</v>
      </c>
      <c r="P8294" s="4">
        <v>45</v>
      </c>
      <c r="Q8294" s="4">
        <v>45</v>
      </c>
      <c r="R8294" s="4">
        <f t="shared" si="518"/>
        <v>0</v>
      </c>
      <c r="S8294" s="4">
        <f t="shared" si="519"/>
        <v>0</v>
      </c>
    </row>
    <row r="8295" spans="1:19" ht="15.6" x14ac:dyDescent="0.3">
      <c r="A8295" t="s">
        <v>7475</v>
      </c>
      <c r="B8295" s="1">
        <v>43284</v>
      </c>
      <c r="C8295" s="1">
        <v>43290</v>
      </c>
      <c r="D8295">
        <f t="shared" si="516"/>
        <v>2018</v>
      </c>
      <c r="E8295" t="str">
        <f t="shared" si="517"/>
        <v>Jul</v>
      </c>
      <c r="F8295" t="s">
        <v>37</v>
      </c>
      <c r="G8295" t="s">
        <v>3392</v>
      </c>
      <c r="H8295" s="2" t="s">
        <v>22</v>
      </c>
      <c r="I8295" t="s">
        <v>78</v>
      </c>
      <c r="J8295" t="s">
        <v>83</v>
      </c>
      <c r="K8295">
        <v>28540</v>
      </c>
      <c r="L8295" t="s">
        <v>44</v>
      </c>
      <c r="M8295" t="s">
        <v>7474</v>
      </c>
      <c r="N8295" t="s">
        <v>110</v>
      </c>
      <c r="O8295" t="s">
        <v>7316</v>
      </c>
      <c r="P8295" s="4">
        <v>24</v>
      </c>
      <c r="Q8295" s="4">
        <v>24</v>
      </c>
      <c r="R8295" s="4">
        <f t="shared" si="518"/>
        <v>0</v>
      </c>
      <c r="S8295" s="4">
        <f t="shared" si="519"/>
        <v>0</v>
      </c>
    </row>
    <row r="8296" spans="1:19" ht="15.6" x14ac:dyDescent="0.3">
      <c r="A8296" t="s">
        <v>557</v>
      </c>
      <c r="B8296" s="1">
        <v>42646</v>
      </c>
      <c r="C8296" s="1">
        <v>42649</v>
      </c>
      <c r="D8296">
        <f t="shared" si="516"/>
        <v>2016</v>
      </c>
      <c r="E8296" t="str">
        <f t="shared" si="517"/>
        <v>Oct</v>
      </c>
      <c r="F8296" t="s">
        <v>67</v>
      </c>
      <c r="G8296" t="s">
        <v>558</v>
      </c>
      <c r="H8296" s="2" t="s">
        <v>22</v>
      </c>
      <c r="I8296" t="s">
        <v>182</v>
      </c>
      <c r="J8296" t="s">
        <v>233</v>
      </c>
      <c r="K8296">
        <v>43229</v>
      </c>
      <c r="L8296" t="s">
        <v>54</v>
      </c>
      <c r="M8296" t="s">
        <v>7474</v>
      </c>
      <c r="N8296" t="s">
        <v>110</v>
      </c>
      <c r="O8296" t="s">
        <v>7316</v>
      </c>
      <c r="P8296" s="4">
        <v>24</v>
      </c>
      <c r="Q8296" s="4">
        <v>24</v>
      </c>
      <c r="R8296" s="4">
        <f t="shared" si="518"/>
        <v>0</v>
      </c>
      <c r="S8296" s="4">
        <f t="shared" si="519"/>
        <v>0</v>
      </c>
    </row>
    <row r="8297" spans="1:19" x14ac:dyDescent="0.3">
      <c r="A8297" t="s">
        <v>1476</v>
      </c>
      <c r="B8297" s="1">
        <v>42903</v>
      </c>
      <c r="C8297" s="1">
        <v>42904</v>
      </c>
      <c r="D8297">
        <f t="shared" si="516"/>
        <v>2017</v>
      </c>
      <c r="E8297" t="str">
        <f t="shared" si="517"/>
        <v>Jun</v>
      </c>
      <c r="F8297" t="s">
        <v>20</v>
      </c>
      <c r="G8297" t="s">
        <v>1477</v>
      </c>
      <c r="H8297" t="s">
        <v>51</v>
      </c>
      <c r="I8297" t="s">
        <v>232</v>
      </c>
      <c r="J8297" t="s">
        <v>62</v>
      </c>
      <c r="K8297">
        <v>12180</v>
      </c>
      <c r="L8297" t="s">
        <v>54</v>
      </c>
      <c r="M8297" t="s">
        <v>7474</v>
      </c>
      <c r="N8297" t="s">
        <v>110</v>
      </c>
      <c r="O8297" t="s">
        <v>7316</v>
      </c>
      <c r="P8297" s="4">
        <v>30</v>
      </c>
      <c r="Q8297" s="4">
        <v>30</v>
      </c>
      <c r="R8297" s="4">
        <f t="shared" si="518"/>
        <v>0</v>
      </c>
      <c r="S8297" s="4">
        <f t="shared" si="519"/>
        <v>0</v>
      </c>
    </row>
    <row r="8298" spans="1:19" x14ac:dyDescent="0.3">
      <c r="A8298" t="s">
        <v>7476</v>
      </c>
      <c r="B8298" s="1">
        <v>42906</v>
      </c>
      <c r="C8298" s="1">
        <v>42911</v>
      </c>
      <c r="D8298">
        <f t="shared" si="516"/>
        <v>2017</v>
      </c>
      <c r="E8298" t="str">
        <f t="shared" si="517"/>
        <v>Jun</v>
      </c>
      <c r="F8298" t="s">
        <v>37</v>
      </c>
      <c r="G8298" t="s">
        <v>91</v>
      </c>
      <c r="H8298" t="s">
        <v>51</v>
      </c>
      <c r="I8298" t="s">
        <v>1711</v>
      </c>
      <c r="J8298" t="s">
        <v>53</v>
      </c>
      <c r="K8298">
        <v>19901</v>
      </c>
      <c r="L8298" t="s">
        <v>54</v>
      </c>
      <c r="M8298" t="s">
        <v>7474</v>
      </c>
      <c r="N8298" t="s">
        <v>110</v>
      </c>
      <c r="O8298" t="s">
        <v>7316</v>
      </c>
      <c r="P8298" s="4">
        <v>45</v>
      </c>
      <c r="Q8298" s="4">
        <v>45</v>
      </c>
      <c r="R8298" s="4">
        <f t="shared" si="518"/>
        <v>0</v>
      </c>
      <c r="S8298" s="4">
        <f t="shared" si="519"/>
        <v>0</v>
      </c>
    </row>
    <row r="8299" spans="1:19" x14ac:dyDescent="0.3">
      <c r="A8299" t="s">
        <v>1933</v>
      </c>
      <c r="B8299" s="1">
        <v>43245</v>
      </c>
      <c r="C8299" s="1">
        <v>43245</v>
      </c>
      <c r="D8299">
        <f t="shared" si="516"/>
        <v>2018</v>
      </c>
      <c r="E8299" t="str">
        <f t="shared" si="517"/>
        <v>May</v>
      </c>
      <c r="F8299" t="s">
        <v>30</v>
      </c>
      <c r="G8299" t="s">
        <v>1499</v>
      </c>
      <c r="H8299" t="s">
        <v>105</v>
      </c>
      <c r="I8299" t="s">
        <v>61</v>
      </c>
      <c r="J8299" t="s">
        <v>62</v>
      </c>
      <c r="K8299">
        <v>10009</v>
      </c>
      <c r="L8299" t="s">
        <v>54</v>
      </c>
      <c r="M8299" t="s">
        <v>7474</v>
      </c>
      <c r="N8299" t="s">
        <v>110</v>
      </c>
      <c r="O8299" t="s">
        <v>7316</v>
      </c>
      <c r="P8299" s="4">
        <v>120</v>
      </c>
      <c r="Q8299" s="4">
        <v>120</v>
      </c>
      <c r="R8299" s="4">
        <f t="shared" si="518"/>
        <v>0</v>
      </c>
      <c r="S8299" s="4">
        <f t="shared" si="519"/>
        <v>0</v>
      </c>
    </row>
    <row r="8300" spans="1:19" x14ac:dyDescent="0.3">
      <c r="A8300" t="s">
        <v>417</v>
      </c>
      <c r="B8300" s="1">
        <v>43385</v>
      </c>
      <c r="C8300" s="1">
        <v>43389</v>
      </c>
      <c r="D8300">
        <f t="shared" si="516"/>
        <v>2018</v>
      </c>
      <c r="E8300" t="str">
        <f t="shared" si="517"/>
        <v>Oct</v>
      </c>
      <c r="F8300" t="s">
        <v>37</v>
      </c>
      <c r="G8300" t="s">
        <v>418</v>
      </c>
      <c r="H8300" t="s">
        <v>105</v>
      </c>
      <c r="I8300" t="s">
        <v>419</v>
      </c>
      <c r="J8300" t="s">
        <v>144</v>
      </c>
      <c r="K8300">
        <v>8701</v>
      </c>
      <c r="L8300" t="s">
        <v>54</v>
      </c>
      <c r="M8300" t="s">
        <v>7474</v>
      </c>
      <c r="N8300" t="s">
        <v>110</v>
      </c>
      <c r="O8300" t="s">
        <v>7316</v>
      </c>
      <c r="P8300" s="4">
        <v>45</v>
      </c>
      <c r="Q8300" s="4">
        <v>45</v>
      </c>
      <c r="R8300" s="4">
        <f t="shared" si="518"/>
        <v>0</v>
      </c>
      <c r="S8300" s="4">
        <f t="shared" si="519"/>
        <v>0</v>
      </c>
    </row>
    <row r="8301" spans="1:19" ht="15.6" x14ac:dyDescent="0.3">
      <c r="A8301" t="s">
        <v>6386</v>
      </c>
      <c r="B8301" s="1">
        <v>43401</v>
      </c>
      <c r="C8301" s="1">
        <v>43405</v>
      </c>
      <c r="D8301">
        <f t="shared" si="516"/>
        <v>2018</v>
      </c>
      <c r="E8301" t="str">
        <f t="shared" si="517"/>
        <v>Oct</v>
      </c>
      <c r="F8301" t="s">
        <v>67</v>
      </c>
      <c r="G8301" t="s">
        <v>246</v>
      </c>
      <c r="H8301" s="2" t="s">
        <v>22</v>
      </c>
      <c r="I8301" t="s">
        <v>113</v>
      </c>
      <c r="J8301" t="s">
        <v>109</v>
      </c>
      <c r="K8301">
        <v>77095</v>
      </c>
      <c r="L8301" t="s">
        <v>25</v>
      </c>
      <c r="M8301" t="s">
        <v>7474</v>
      </c>
      <c r="N8301" t="s">
        <v>110</v>
      </c>
      <c r="O8301" t="s">
        <v>7316</v>
      </c>
      <c r="P8301" s="4">
        <v>24</v>
      </c>
      <c r="Q8301" s="4">
        <v>24</v>
      </c>
      <c r="R8301" s="4">
        <f t="shared" si="518"/>
        <v>0</v>
      </c>
      <c r="S8301" s="4">
        <f t="shared" si="519"/>
        <v>0</v>
      </c>
    </row>
    <row r="8302" spans="1:19" ht="15.6" x14ac:dyDescent="0.3">
      <c r="A8302" t="s">
        <v>7477</v>
      </c>
      <c r="B8302" s="1">
        <v>42140</v>
      </c>
      <c r="C8302" s="1">
        <v>42144</v>
      </c>
      <c r="D8302">
        <f t="shared" si="516"/>
        <v>2015</v>
      </c>
      <c r="E8302" t="str">
        <f t="shared" si="517"/>
        <v>May</v>
      </c>
      <c r="F8302" t="s">
        <v>37</v>
      </c>
      <c r="G8302" t="s">
        <v>3105</v>
      </c>
      <c r="H8302" s="2" t="s">
        <v>22</v>
      </c>
      <c r="I8302" t="s">
        <v>32</v>
      </c>
      <c r="J8302" t="s">
        <v>33</v>
      </c>
      <c r="K8302">
        <v>94122</v>
      </c>
      <c r="L8302" t="s">
        <v>34</v>
      </c>
      <c r="M8302" t="s">
        <v>7478</v>
      </c>
      <c r="N8302" t="s">
        <v>110</v>
      </c>
      <c r="O8302" t="s">
        <v>7316</v>
      </c>
      <c r="P8302" s="4">
        <v>56.4</v>
      </c>
      <c r="Q8302" s="4">
        <v>56.4</v>
      </c>
      <c r="R8302" s="4">
        <f t="shared" si="518"/>
        <v>0</v>
      </c>
      <c r="S8302" s="4">
        <f t="shared" si="519"/>
        <v>0</v>
      </c>
    </row>
    <row r="8303" spans="1:19" ht="15.6" x14ac:dyDescent="0.3">
      <c r="A8303" t="s">
        <v>3741</v>
      </c>
      <c r="B8303" s="1">
        <v>42599</v>
      </c>
      <c r="C8303" s="1">
        <v>42605</v>
      </c>
      <c r="D8303">
        <f t="shared" si="516"/>
        <v>2016</v>
      </c>
      <c r="E8303" t="str">
        <f t="shared" si="517"/>
        <v>Aug</v>
      </c>
      <c r="F8303" t="s">
        <v>37</v>
      </c>
      <c r="G8303" t="s">
        <v>1214</v>
      </c>
      <c r="H8303" s="2" t="s">
        <v>22</v>
      </c>
      <c r="I8303" t="s">
        <v>65</v>
      </c>
      <c r="J8303" t="s">
        <v>178</v>
      </c>
      <c r="K8303">
        <v>85345</v>
      </c>
      <c r="L8303" t="s">
        <v>34</v>
      </c>
      <c r="M8303" t="s">
        <v>7478</v>
      </c>
      <c r="N8303" t="s">
        <v>110</v>
      </c>
      <c r="O8303" t="s">
        <v>7316</v>
      </c>
      <c r="P8303" s="4">
        <v>30.08</v>
      </c>
      <c r="Q8303" s="4">
        <v>100</v>
      </c>
      <c r="R8303" s="4">
        <f t="shared" si="518"/>
        <v>-69.92</v>
      </c>
      <c r="S8303" s="4">
        <f t="shared" si="519"/>
        <v>-10.488</v>
      </c>
    </row>
    <row r="8304" spans="1:19" x14ac:dyDescent="0.3">
      <c r="A8304" t="s">
        <v>3345</v>
      </c>
      <c r="B8304" s="1">
        <v>42883</v>
      </c>
      <c r="C8304" s="1">
        <v>42889</v>
      </c>
      <c r="D8304">
        <f t="shared" si="516"/>
        <v>2017</v>
      </c>
      <c r="E8304" t="str">
        <f t="shared" si="517"/>
        <v>May</v>
      </c>
      <c r="F8304" t="s">
        <v>37</v>
      </c>
      <c r="G8304" t="s">
        <v>1000</v>
      </c>
      <c r="H8304" t="s">
        <v>51</v>
      </c>
      <c r="I8304" t="s">
        <v>47</v>
      </c>
      <c r="J8304" t="s">
        <v>33</v>
      </c>
      <c r="K8304">
        <v>90004</v>
      </c>
      <c r="L8304" t="s">
        <v>34</v>
      </c>
      <c r="M8304" t="s">
        <v>7478</v>
      </c>
      <c r="N8304" t="s">
        <v>110</v>
      </c>
      <c r="O8304" t="s">
        <v>7316</v>
      </c>
      <c r="P8304" s="4">
        <v>131.6</v>
      </c>
      <c r="Q8304" s="4">
        <v>131.6</v>
      </c>
      <c r="R8304" s="4">
        <f t="shared" si="518"/>
        <v>0</v>
      </c>
      <c r="S8304" s="4">
        <f t="shared" si="519"/>
        <v>0</v>
      </c>
    </row>
    <row r="8305" spans="1:19" x14ac:dyDescent="0.3">
      <c r="A8305" t="s">
        <v>1618</v>
      </c>
      <c r="B8305" s="1">
        <v>43094</v>
      </c>
      <c r="C8305" s="1">
        <v>43101</v>
      </c>
      <c r="D8305">
        <f t="shared" si="516"/>
        <v>2017</v>
      </c>
      <c r="E8305" t="str">
        <f t="shared" si="517"/>
        <v>Dec</v>
      </c>
      <c r="F8305" t="s">
        <v>37</v>
      </c>
      <c r="G8305" t="s">
        <v>1619</v>
      </c>
      <c r="H8305" t="s">
        <v>51</v>
      </c>
      <c r="I8305" t="s">
        <v>578</v>
      </c>
      <c r="J8305" t="s">
        <v>178</v>
      </c>
      <c r="K8305">
        <v>85023</v>
      </c>
      <c r="L8305" t="s">
        <v>34</v>
      </c>
      <c r="M8305" t="s">
        <v>7478</v>
      </c>
      <c r="N8305" t="s">
        <v>110</v>
      </c>
      <c r="O8305" t="s">
        <v>7316</v>
      </c>
      <c r="P8305" s="4">
        <v>45.12</v>
      </c>
      <c r="Q8305" s="4">
        <v>45.12</v>
      </c>
      <c r="R8305" s="4">
        <f t="shared" si="518"/>
        <v>0</v>
      </c>
      <c r="S8305" s="4">
        <f t="shared" si="519"/>
        <v>0</v>
      </c>
    </row>
    <row r="8306" spans="1:19" ht="15.6" x14ac:dyDescent="0.3">
      <c r="A8306" t="s">
        <v>6700</v>
      </c>
      <c r="B8306" s="1">
        <v>42688</v>
      </c>
      <c r="C8306" s="1">
        <v>42693</v>
      </c>
      <c r="D8306">
        <f t="shared" si="516"/>
        <v>2016</v>
      </c>
      <c r="E8306" t="str">
        <f t="shared" si="517"/>
        <v>Nov</v>
      </c>
      <c r="F8306" t="s">
        <v>37</v>
      </c>
      <c r="G8306" t="s">
        <v>3596</v>
      </c>
      <c r="H8306" s="2" t="s">
        <v>22</v>
      </c>
      <c r="I8306" t="s">
        <v>61</v>
      </c>
      <c r="J8306" t="s">
        <v>62</v>
      </c>
      <c r="K8306">
        <v>10035</v>
      </c>
      <c r="L8306" t="s">
        <v>54</v>
      </c>
      <c r="M8306" t="s">
        <v>7478</v>
      </c>
      <c r="N8306" t="s">
        <v>110</v>
      </c>
      <c r="O8306" t="s">
        <v>7316</v>
      </c>
      <c r="P8306" s="4">
        <v>37.6</v>
      </c>
      <c r="Q8306" s="4">
        <v>37.6</v>
      </c>
      <c r="R8306" s="4">
        <f t="shared" si="518"/>
        <v>0</v>
      </c>
      <c r="S8306" s="4">
        <f t="shared" si="519"/>
        <v>0</v>
      </c>
    </row>
    <row r="8307" spans="1:19" x14ac:dyDescent="0.3">
      <c r="A8307" t="s">
        <v>7479</v>
      </c>
      <c r="B8307" s="1">
        <v>42738</v>
      </c>
      <c r="C8307" s="1">
        <v>42743</v>
      </c>
      <c r="D8307">
        <f t="shared" si="516"/>
        <v>2017</v>
      </c>
      <c r="E8307" t="str">
        <f t="shared" si="517"/>
        <v>Jan</v>
      </c>
      <c r="F8307" t="s">
        <v>37</v>
      </c>
      <c r="G8307" t="s">
        <v>3199</v>
      </c>
      <c r="H8307" t="s">
        <v>51</v>
      </c>
      <c r="I8307" t="s">
        <v>855</v>
      </c>
      <c r="J8307" t="s">
        <v>109</v>
      </c>
      <c r="K8307">
        <v>78207</v>
      </c>
      <c r="L8307" t="s">
        <v>25</v>
      </c>
      <c r="M8307" t="s">
        <v>7478</v>
      </c>
      <c r="N8307" t="s">
        <v>110</v>
      </c>
      <c r="O8307" t="s">
        <v>7316</v>
      </c>
      <c r="P8307" s="4">
        <v>30.08</v>
      </c>
      <c r="Q8307" s="4">
        <v>30.08</v>
      </c>
      <c r="R8307" s="4">
        <f t="shared" si="518"/>
        <v>0</v>
      </c>
      <c r="S8307" s="4">
        <f t="shared" si="519"/>
        <v>0</v>
      </c>
    </row>
    <row r="8308" spans="1:19" x14ac:dyDescent="0.3">
      <c r="A8308" t="s">
        <v>3614</v>
      </c>
      <c r="B8308" s="1">
        <v>43353</v>
      </c>
      <c r="C8308" s="1">
        <v>43358</v>
      </c>
      <c r="D8308">
        <f t="shared" si="516"/>
        <v>2018</v>
      </c>
      <c r="E8308" t="str">
        <f t="shared" si="517"/>
        <v>Sep</v>
      </c>
      <c r="F8308" t="s">
        <v>67</v>
      </c>
      <c r="G8308" t="s">
        <v>3275</v>
      </c>
      <c r="H8308" t="s">
        <v>105</v>
      </c>
      <c r="I8308" t="s">
        <v>191</v>
      </c>
      <c r="J8308" t="s">
        <v>192</v>
      </c>
      <c r="K8308">
        <v>65807</v>
      </c>
      <c r="L8308" t="s">
        <v>25</v>
      </c>
      <c r="M8308" t="s">
        <v>7478</v>
      </c>
      <c r="N8308" t="s">
        <v>110</v>
      </c>
      <c r="O8308" t="s">
        <v>7316</v>
      </c>
      <c r="P8308" s="4">
        <v>112.8</v>
      </c>
      <c r="Q8308" s="4">
        <v>112.8</v>
      </c>
      <c r="R8308" s="4">
        <f t="shared" si="518"/>
        <v>0</v>
      </c>
      <c r="S8308" s="4">
        <f t="shared" si="519"/>
        <v>0</v>
      </c>
    </row>
    <row r="8309" spans="1:19" x14ac:dyDescent="0.3">
      <c r="A8309" t="s">
        <v>6191</v>
      </c>
      <c r="B8309" s="1">
        <v>42457</v>
      </c>
      <c r="C8309" s="1">
        <v>42462</v>
      </c>
      <c r="D8309">
        <f t="shared" si="516"/>
        <v>2016</v>
      </c>
      <c r="E8309" t="str">
        <f t="shared" si="517"/>
        <v>Mar</v>
      </c>
      <c r="F8309" t="s">
        <v>37</v>
      </c>
      <c r="G8309" t="s">
        <v>1055</v>
      </c>
      <c r="H8309" t="s">
        <v>105</v>
      </c>
      <c r="I8309" t="s">
        <v>47</v>
      </c>
      <c r="J8309" t="s">
        <v>33</v>
      </c>
      <c r="K8309">
        <v>90036</v>
      </c>
      <c r="L8309" t="s">
        <v>34</v>
      </c>
      <c r="M8309" t="s">
        <v>7480</v>
      </c>
      <c r="N8309" t="s">
        <v>110</v>
      </c>
      <c r="O8309" t="s">
        <v>7316</v>
      </c>
      <c r="P8309" s="4">
        <v>166.24</v>
      </c>
      <c r="Q8309" s="4">
        <v>166.24</v>
      </c>
      <c r="R8309" s="4">
        <f t="shared" si="518"/>
        <v>0</v>
      </c>
      <c r="S8309" s="4">
        <f t="shared" si="519"/>
        <v>0</v>
      </c>
    </row>
    <row r="8310" spans="1:19" x14ac:dyDescent="0.3">
      <c r="A8310" t="s">
        <v>7466</v>
      </c>
      <c r="B8310" s="1">
        <v>43330</v>
      </c>
      <c r="C8310" s="1">
        <v>43334</v>
      </c>
      <c r="D8310">
        <f t="shared" si="516"/>
        <v>2018</v>
      </c>
      <c r="E8310" t="str">
        <f t="shared" si="517"/>
        <v>Aug</v>
      </c>
      <c r="F8310" t="s">
        <v>37</v>
      </c>
      <c r="G8310" t="s">
        <v>21</v>
      </c>
      <c r="H8310" t="s">
        <v>51</v>
      </c>
      <c r="I8310" t="s">
        <v>69</v>
      </c>
      <c r="J8310" t="s">
        <v>70</v>
      </c>
      <c r="K8310">
        <v>98105</v>
      </c>
      <c r="L8310" t="s">
        <v>34</v>
      </c>
      <c r="M8310" t="s">
        <v>7480</v>
      </c>
      <c r="N8310" t="s">
        <v>110</v>
      </c>
      <c r="O8310" t="s">
        <v>7316</v>
      </c>
      <c r="P8310" s="4">
        <v>1496.16</v>
      </c>
      <c r="Q8310" s="4">
        <v>1496.16</v>
      </c>
      <c r="R8310" s="4">
        <f t="shared" si="518"/>
        <v>0</v>
      </c>
      <c r="S8310" s="4">
        <f t="shared" si="519"/>
        <v>0</v>
      </c>
    </row>
    <row r="8311" spans="1:19" x14ac:dyDescent="0.3">
      <c r="A8311" t="s">
        <v>7481</v>
      </c>
      <c r="B8311" s="1">
        <v>42722</v>
      </c>
      <c r="C8311" s="1">
        <v>42722</v>
      </c>
      <c r="D8311">
        <f t="shared" si="516"/>
        <v>2016</v>
      </c>
      <c r="E8311" t="str">
        <f t="shared" si="517"/>
        <v>Dec</v>
      </c>
      <c r="F8311" t="s">
        <v>30</v>
      </c>
      <c r="G8311" t="s">
        <v>283</v>
      </c>
      <c r="H8311" t="s">
        <v>105</v>
      </c>
      <c r="I8311" t="s">
        <v>61</v>
      </c>
      <c r="J8311" t="s">
        <v>62</v>
      </c>
      <c r="K8311">
        <v>10035</v>
      </c>
      <c r="L8311" t="s">
        <v>54</v>
      </c>
      <c r="M8311" t="s">
        <v>7480</v>
      </c>
      <c r="N8311" t="s">
        <v>110</v>
      </c>
      <c r="O8311" t="s">
        <v>7316</v>
      </c>
      <c r="P8311" s="4">
        <v>166.24</v>
      </c>
      <c r="Q8311" s="4">
        <v>166.24</v>
      </c>
      <c r="R8311" s="4">
        <f t="shared" si="518"/>
        <v>0</v>
      </c>
      <c r="S8311" s="4">
        <f t="shared" si="519"/>
        <v>0</v>
      </c>
    </row>
    <row r="8312" spans="1:19" ht="15.6" x14ac:dyDescent="0.3">
      <c r="A8312" t="s">
        <v>5495</v>
      </c>
      <c r="B8312" s="1">
        <v>42571</v>
      </c>
      <c r="C8312" s="1">
        <v>42576</v>
      </c>
      <c r="D8312">
        <f t="shared" si="516"/>
        <v>2016</v>
      </c>
      <c r="E8312" t="str">
        <f t="shared" si="517"/>
        <v>Jul</v>
      </c>
      <c r="F8312" t="s">
        <v>67</v>
      </c>
      <c r="G8312" t="s">
        <v>2982</v>
      </c>
      <c r="H8312" s="2" t="s">
        <v>22</v>
      </c>
      <c r="I8312" t="s">
        <v>5496</v>
      </c>
      <c r="J8312" t="s">
        <v>653</v>
      </c>
      <c r="K8312">
        <v>46614</v>
      </c>
      <c r="L8312" t="s">
        <v>25</v>
      </c>
      <c r="M8312" t="s">
        <v>7480</v>
      </c>
      <c r="N8312" t="s">
        <v>110</v>
      </c>
      <c r="O8312" t="s">
        <v>7316</v>
      </c>
      <c r="P8312" s="4">
        <v>831.2</v>
      </c>
      <c r="Q8312" s="4">
        <v>831.2</v>
      </c>
      <c r="R8312" s="4">
        <f t="shared" si="518"/>
        <v>0</v>
      </c>
      <c r="S8312" s="4">
        <f t="shared" si="519"/>
        <v>0</v>
      </c>
    </row>
    <row r="8313" spans="1:19" x14ac:dyDescent="0.3">
      <c r="A8313" t="s">
        <v>1652</v>
      </c>
      <c r="B8313" s="1">
        <v>43044</v>
      </c>
      <c r="C8313" s="1">
        <v>43046</v>
      </c>
      <c r="D8313">
        <f t="shared" si="516"/>
        <v>2017</v>
      </c>
      <c r="E8313" t="str">
        <f t="shared" si="517"/>
        <v>Nov</v>
      </c>
      <c r="F8313" t="s">
        <v>67</v>
      </c>
      <c r="G8313" t="s">
        <v>1264</v>
      </c>
      <c r="H8313" t="s">
        <v>51</v>
      </c>
      <c r="I8313" t="s">
        <v>131</v>
      </c>
      <c r="J8313" t="s">
        <v>33</v>
      </c>
      <c r="K8313">
        <v>95123</v>
      </c>
      <c r="L8313" t="s">
        <v>34</v>
      </c>
      <c r="M8313" t="s">
        <v>7482</v>
      </c>
      <c r="N8313" t="s">
        <v>110</v>
      </c>
      <c r="O8313" t="s">
        <v>7316</v>
      </c>
      <c r="P8313" s="4">
        <v>72</v>
      </c>
      <c r="Q8313" s="4">
        <v>72</v>
      </c>
      <c r="R8313" s="4">
        <f t="shared" si="518"/>
        <v>0</v>
      </c>
      <c r="S8313" s="4">
        <f t="shared" si="519"/>
        <v>0</v>
      </c>
    </row>
    <row r="8314" spans="1:19" ht="15.6" x14ac:dyDescent="0.3">
      <c r="A8314" t="s">
        <v>7051</v>
      </c>
      <c r="B8314" s="1">
        <v>43381</v>
      </c>
      <c r="C8314" s="1">
        <v>43387</v>
      </c>
      <c r="D8314">
        <f t="shared" si="516"/>
        <v>2018</v>
      </c>
      <c r="E8314" t="str">
        <f t="shared" si="517"/>
        <v>Oct</v>
      </c>
      <c r="F8314" t="s">
        <v>37</v>
      </c>
      <c r="G8314" t="s">
        <v>2348</v>
      </c>
      <c r="H8314" s="2" t="s">
        <v>22</v>
      </c>
      <c r="I8314" t="s">
        <v>39</v>
      </c>
      <c r="J8314" t="s">
        <v>33</v>
      </c>
      <c r="K8314">
        <v>92105</v>
      </c>
      <c r="L8314" t="s">
        <v>34</v>
      </c>
      <c r="M8314" t="s">
        <v>7482</v>
      </c>
      <c r="N8314" t="s">
        <v>110</v>
      </c>
      <c r="O8314" t="s">
        <v>7316</v>
      </c>
      <c r="P8314" s="4">
        <v>36</v>
      </c>
      <c r="Q8314" s="4">
        <v>36</v>
      </c>
      <c r="R8314" s="4">
        <f t="shared" si="518"/>
        <v>0</v>
      </c>
      <c r="S8314" s="4">
        <f t="shared" si="519"/>
        <v>0</v>
      </c>
    </row>
    <row r="8315" spans="1:19" ht="15.6" x14ac:dyDescent="0.3">
      <c r="A8315" t="s">
        <v>3158</v>
      </c>
      <c r="B8315" s="1">
        <v>42620</v>
      </c>
      <c r="C8315" s="1">
        <v>42625</v>
      </c>
      <c r="D8315">
        <f t="shared" si="516"/>
        <v>2016</v>
      </c>
      <c r="E8315" t="str">
        <f t="shared" si="517"/>
        <v>Sep</v>
      </c>
      <c r="F8315" t="s">
        <v>37</v>
      </c>
      <c r="G8315" t="s">
        <v>3159</v>
      </c>
      <c r="H8315" s="2" t="s">
        <v>22</v>
      </c>
      <c r="I8315" t="s">
        <v>61</v>
      </c>
      <c r="J8315" t="s">
        <v>62</v>
      </c>
      <c r="K8315">
        <v>10011</v>
      </c>
      <c r="L8315" t="s">
        <v>54</v>
      </c>
      <c r="M8315" t="s">
        <v>7482</v>
      </c>
      <c r="N8315" t="s">
        <v>110</v>
      </c>
      <c r="O8315" t="s">
        <v>7316</v>
      </c>
      <c r="P8315" s="4">
        <v>90</v>
      </c>
      <c r="Q8315" s="4">
        <v>90</v>
      </c>
      <c r="R8315" s="4">
        <f t="shared" si="518"/>
        <v>0</v>
      </c>
      <c r="S8315" s="4">
        <f t="shared" si="519"/>
        <v>0</v>
      </c>
    </row>
    <row r="8316" spans="1:19" ht="15.6" x14ac:dyDescent="0.3">
      <c r="A8316" t="s">
        <v>1421</v>
      </c>
      <c r="B8316" s="1">
        <v>43050</v>
      </c>
      <c r="C8316" s="1">
        <v>43055</v>
      </c>
      <c r="D8316">
        <f t="shared" si="516"/>
        <v>2017</v>
      </c>
      <c r="E8316" t="str">
        <f t="shared" si="517"/>
        <v>Nov</v>
      </c>
      <c r="F8316" t="s">
        <v>37</v>
      </c>
      <c r="G8316" t="s">
        <v>1422</v>
      </c>
      <c r="H8316" s="2" t="s">
        <v>22</v>
      </c>
      <c r="I8316" t="s">
        <v>61</v>
      </c>
      <c r="J8316" t="s">
        <v>62</v>
      </c>
      <c r="K8316">
        <v>10011</v>
      </c>
      <c r="L8316" t="s">
        <v>54</v>
      </c>
      <c r="M8316" t="s">
        <v>7482</v>
      </c>
      <c r="N8316" t="s">
        <v>110</v>
      </c>
      <c r="O8316" t="s">
        <v>7316</v>
      </c>
      <c r="P8316" s="4">
        <v>36</v>
      </c>
      <c r="Q8316" s="4">
        <v>36</v>
      </c>
      <c r="R8316" s="4">
        <f t="shared" si="518"/>
        <v>0</v>
      </c>
      <c r="S8316" s="4">
        <f t="shared" si="519"/>
        <v>0</v>
      </c>
    </row>
    <row r="8317" spans="1:19" x14ac:dyDescent="0.3">
      <c r="A8317" t="s">
        <v>805</v>
      </c>
      <c r="B8317" s="1">
        <v>43367</v>
      </c>
      <c r="C8317" s="1">
        <v>43371</v>
      </c>
      <c r="D8317">
        <f t="shared" si="516"/>
        <v>2018</v>
      </c>
      <c r="E8317" t="str">
        <f t="shared" si="517"/>
        <v>Sep</v>
      </c>
      <c r="F8317" t="s">
        <v>37</v>
      </c>
      <c r="G8317" t="s">
        <v>782</v>
      </c>
      <c r="H8317" t="s">
        <v>51</v>
      </c>
      <c r="I8317" t="s">
        <v>806</v>
      </c>
      <c r="J8317" t="s">
        <v>807</v>
      </c>
      <c r="K8317">
        <v>56301</v>
      </c>
      <c r="L8317" t="s">
        <v>25</v>
      </c>
      <c r="M8317" t="s">
        <v>7482</v>
      </c>
      <c r="N8317" t="s">
        <v>110</v>
      </c>
      <c r="O8317" t="s">
        <v>7316</v>
      </c>
      <c r="P8317" s="4">
        <v>72</v>
      </c>
      <c r="Q8317" s="4">
        <v>72</v>
      </c>
      <c r="R8317" s="4">
        <f t="shared" si="518"/>
        <v>0</v>
      </c>
      <c r="S8317" s="4">
        <f t="shared" si="519"/>
        <v>0</v>
      </c>
    </row>
    <row r="8318" spans="1:19" x14ac:dyDescent="0.3">
      <c r="A8318" t="s">
        <v>7483</v>
      </c>
      <c r="B8318" s="1">
        <v>42089</v>
      </c>
      <c r="C8318" s="1">
        <v>42093</v>
      </c>
      <c r="D8318">
        <f t="shared" si="516"/>
        <v>2015</v>
      </c>
      <c r="E8318" t="str">
        <f t="shared" si="517"/>
        <v>Mar</v>
      </c>
      <c r="F8318" t="s">
        <v>37</v>
      </c>
      <c r="G8318" t="s">
        <v>1136</v>
      </c>
      <c r="H8318" t="s">
        <v>51</v>
      </c>
      <c r="I8318" t="s">
        <v>47</v>
      </c>
      <c r="J8318" t="s">
        <v>33</v>
      </c>
      <c r="K8318">
        <v>90036</v>
      </c>
      <c r="L8318" t="s">
        <v>34</v>
      </c>
      <c r="M8318" t="s">
        <v>7484</v>
      </c>
      <c r="N8318" t="s">
        <v>110</v>
      </c>
      <c r="O8318" t="s">
        <v>7316</v>
      </c>
      <c r="P8318" s="4">
        <v>66.3</v>
      </c>
      <c r="Q8318" s="4">
        <v>66.3</v>
      </c>
      <c r="R8318" s="4">
        <f t="shared" si="518"/>
        <v>0</v>
      </c>
      <c r="S8318" s="4">
        <f t="shared" si="519"/>
        <v>0</v>
      </c>
    </row>
    <row r="8319" spans="1:19" ht="15.6" x14ac:dyDescent="0.3">
      <c r="A8319" t="s">
        <v>7485</v>
      </c>
      <c r="B8319" s="1">
        <v>42242</v>
      </c>
      <c r="C8319" s="1">
        <v>42246</v>
      </c>
      <c r="D8319">
        <f t="shared" si="516"/>
        <v>2015</v>
      </c>
      <c r="E8319" t="str">
        <f t="shared" si="517"/>
        <v>Aug</v>
      </c>
      <c r="F8319" t="s">
        <v>37</v>
      </c>
      <c r="G8319" t="s">
        <v>4024</v>
      </c>
      <c r="H8319" s="2" t="s">
        <v>22</v>
      </c>
      <c r="I8319" t="s">
        <v>47</v>
      </c>
      <c r="J8319" t="s">
        <v>33</v>
      </c>
      <c r="K8319">
        <v>90032</v>
      </c>
      <c r="L8319" t="s">
        <v>34</v>
      </c>
      <c r="M8319" t="s">
        <v>7484</v>
      </c>
      <c r="N8319" t="s">
        <v>110</v>
      </c>
      <c r="O8319" t="s">
        <v>7316</v>
      </c>
      <c r="P8319" s="4">
        <v>176.8</v>
      </c>
      <c r="Q8319" s="4">
        <v>176.8</v>
      </c>
      <c r="R8319" s="4">
        <f t="shared" si="518"/>
        <v>0</v>
      </c>
      <c r="S8319" s="4">
        <f t="shared" si="519"/>
        <v>0</v>
      </c>
    </row>
    <row r="8320" spans="1:19" x14ac:dyDescent="0.3">
      <c r="A8320" t="s">
        <v>1891</v>
      </c>
      <c r="B8320" s="1">
        <v>42645</v>
      </c>
      <c r="C8320" s="1">
        <v>42647</v>
      </c>
      <c r="D8320">
        <f t="shared" si="516"/>
        <v>2016</v>
      </c>
      <c r="E8320" t="str">
        <f t="shared" si="517"/>
        <v>Oct</v>
      </c>
      <c r="F8320" t="s">
        <v>20</v>
      </c>
      <c r="G8320" t="s">
        <v>1442</v>
      </c>
      <c r="H8320" t="s">
        <v>51</v>
      </c>
      <c r="I8320" t="s">
        <v>1892</v>
      </c>
      <c r="J8320" t="s">
        <v>242</v>
      </c>
      <c r="K8320">
        <v>97123</v>
      </c>
      <c r="L8320" t="s">
        <v>34</v>
      </c>
      <c r="M8320" t="s">
        <v>7484</v>
      </c>
      <c r="N8320" t="s">
        <v>110</v>
      </c>
      <c r="O8320" t="s">
        <v>7316</v>
      </c>
      <c r="P8320" s="4">
        <v>53.04</v>
      </c>
      <c r="Q8320" s="4">
        <v>53.04</v>
      </c>
      <c r="R8320" s="4">
        <f t="shared" si="518"/>
        <v>0</v>
      </c>
      <c r="S8320" s="4">
        <f t="shared" si="519"/>
        <v>0</v>
      </c>
    </row>
    <row r="8321" spans="1:19" ht="15.6" x14ac:dyDescent="0.3">
      <c r="A8321" t="s">
        <v>1971</v>
      </c>
      <c r="B8321" s="1">
        <v>43250</v>
      </c>
      <c r="C8321" s="1">
        <v>43254</v>
      </c>
      <c r="D8321">
        <f t="shared" si="516"/>
        <v>2018</v>
      </c>
      <c r="E8321" t="str">
        <f t="shared" si="517"/>
        <v>May</v>
      </c>
      <c r="F8321" t="s">
        <v>37</v>
      </c>
      <c r="G8321" t="s">
        <v>474</v>
      </c>
      <c r="H8321" s="2" t="s">
        <v>22</v>
      </c>
      <c r="I8321" t="s">
        <v>1972</v>
      </c>
      <c r="J8321" t="s">
        <v>242</v>
      </c>
      <c r="K8321">
        <v>97224</v>
      </c>
      <c r="L8321" t="s">
        <v>34</v>
      </c>
      <c r="M8321" t="s">
        <v>7484</v>
      </c>
      <c r="N8321" t="s">
        <v>110</v>
      </c>
      <c r="O8321" t="s">
        <v>7316</v>
      </c>
      <c r="P8321" s="4">
        <v>35.36</v>
      </c>
      <c r="Q8321" s="4">
        <v>35.36</v>
      </c>
      <c r="R8321" s="4">
        <f t="shared" si="518"/>
        <v>0</v>
      </c>
      <c r="S8321" s="4">
        <f t="shared" si="519"/>
        <v>0</v>
      </c>
    </row>
    <row r="8322" spans="1:19" x14ac:dyDescent="0.3">
      <c r="A8322" t="s">
        <v>7486</v>
      </c>
      <c r="B8322" s="1">
        <v>43089</v>
      </c>
      <c r="C8322" s="1">
        <v>43093</v>
      </c>
      <c r="D8322">
        <f t="shared" ref="D8322:D8385" si="520">YEAR(B8322)</f>
        <v>2017</v>
      </c>
      <c r="E8322" t="str">
        <f t="shared" ref="E8322:E8385" si="521">TEXT(B8322,"mmm")</f>
        <v>Dec</v>
      </c>
      <c r="F8322" t="s">
        <v>37</v>
      </c>
      <c r="G8322" t="s">
        <v>4098</v>
      </c>
      <c r="H8322" t="s">
        <v>51</v>
      </c>
      <c r="I8322" t="s">
        <v>648</v>
      </c>
      <c r="J8322" t="s">
        <v>454</v>
      </c>
      <c r="K8322">
        <v>39212</v>
      </c>
      <c r="L8322" t="s">
        <v>44</v>
      </c>
      <c r="M8322" t="s">
        <v>7484</v>
      </c>
      <c r="N8322" t="s">
        <v>110</v>
      </c>
      <c r="O8322" t="s">
        <v>7316</v>
      </c>
      <c r="P8322" s="4">
        <v>66.3</v>
      </c>
      <c r="Q8322" s="4">
        <v>66.3</v>
      </c>
      <c r="R8322" s="4">
        <f t="shared" si="518"/>
        <v>0</v>
      </c>
      <c r="S8322" s="4">
        <f t="shared" si="519"/>
        <v>0</v>
      </c>
    </row>
    <row r="8323" spans="1:19" x14ac:dyDescent="0.3">
      <c r="A8323" t="s">
        <v>7487</v>
      </c>
      <c r="B8323" s="1">
        <v>42648</v>
      </c>
      <c r="C8323" s="1">
        <v>42650</v>
      </c>
      <c r="D8323">
        <f t="shared" si="520"/>
        <v>2016</v>
      </c>
      <c r="E8323" t="str">
        <f t="shared" si="521"/>
        <v>Oct</v>
      </c>
      <c r="F8323" t="s">
        <v>20</v>
      </c>
      <c r="G8323" t="s">
        <v>1011</v>
      </c>
      <c r="H8323" t="s">
        <v>51</v>
      </c>
      <c r="I8323" t="s">
        <v>2455</v>
      </c>
      <c r="J8323" t="s">
        <v>233</v>
      </c>
      <c r="K8323">
        <v>45231</v>
      </c>
      <c r="L8323" t="s">
        <v>54</v>
      </c>
      <c r="M8323" t="s">
        <v>7484</v>
      </c>
      <c r="N8323" t="s">
        <v>110</v>
      </c>
      <c r="O8323" t="s">
        <v>7316</v>
      </c>
      <c r="P8323" s="4">
        <v>53.04</v>
      </c>
      <c r="Q8323" s="4">
        <v>53.04</v>
      </c>
      <c r="R8323" s="4">
        <f t="shared" ref="R8323:R8386" si="522">P8323-Q8323</f>
        <v>0</v>
      </c>
      <c r="S8323" s="4">
        <f t="shared" ref="S8323:S8386" si="523">0.15*R8323</f>
        <v>0</v>
      </c>
    </row>
    <row r="8324" spans="1:19" ht="15.6" x14ac:dyDescent="0.3">
      <c r="A8324" t="s">
        <v>5710</v>
      </c>
      <c r="B8324" s="1">
        <v>42675</v>
      </c>
      <c r="C8324" s="1">
        <v>42677</v>
      </c>
      <c r="D8324">
        <f t="shared" si="520"/>
        <v>2016</v>
      </c>
      <c r="E8324" t="str">
        <f t="shared" si="521"/>
        <v>Nov</v>
      </c>
      <c r="F8324" t="s">
        <v>20</v>
      </c>
      <c r="G8324" t="s">
        <v>4304</v>
      </c>
      <c r="H8324" s="2" t="s">
        <v>22</v>
      </c>
      <c r="I8324" t="s">
        <v>100</v>
      </c>
      <c r="J8324" t="s">
        <v>101</v>
      </c>
      <c r="K8324">
        <v>19140</v>
      </c>
      <c r="L8324" t="s">
        <v>54</v>
      </c>
      <c r="M8324" t="s">
        <v>7484</v>
      </c>
      <c r="N8324" t="s">
        <v>110</v>
      </c>
      <c r="O8324" t="s">
        <v>7316</v>
      </c>
      <c r="P8324" s="4">
        <v>35.36</v>
      </c>
      <c r="Q8324" s="4">
        <v>35.36</v>
      </c>
      <c r="R8324" s="4">
        <f t="shared" si="522"/>
        <v>0</v>
      </c>
      <c r="S8324" s="4">
        <f t="shared" si="523"/>
        <v>0</v>
      </c>
    </row>
    <row r="8325" spans="1:19" x14ac:dyDescent="0.3">
      <c r="A8325" t="s">
        <v>4610</v>
      </c>
      <c r="B8325" s="1">
        <v>43063</v>
      </c>
      <c r="C8325" s="1">
        <v>43065</v>
      </c>
      <c r="D8325">
        <f t="shared" si="520"/>
        <v>2017</v>
      </c>
      <c r="E8325" t="str">
        <f t="shared" si="521"/>
        <v>Nov</v>
      </c>
      <c r="F8325" t="s">
        <v>20</v>
      </c>
      <c r="G8325" t="s">
        <v>3643</v>
      </c>
      <c r="H8325" t="s">
        <v>51</v>
      </c>
      <c r="I8325" t="s">
        <v>61</v>
      </c>
      <c r="J8325" t="s">
        <v>62</v>
      </c>
      <c r="K8325">
        <v>10035</v>
      </c>
      <c r="L8325" t="s">
        <v>54</v>
      </c>
      <c r="M8325" t="s">
        <v>7484</v>
      </c>
      <c r="N8325" t="s">
        <v>110</v>
      </c>
      <c r="O8325" t="s">
        <v>7316</v>
      </c>
      <c r="P8325" s="4">
        <v>88.4</v>
      </c>
      <c r="Q8325" s="4">
        <v>88.4</v>
      </c>
      <c r="R8325" s="4">
        <f t="shared" si="522"/>
        <v>0</v>
      </c>
      <c r="S8325" s="4">
        <f t="shared" si="523"/>
        <v>0</v>
      </c>
    </row>
    <row r="8326" spans="1:19" ht="15.6" x14ac:dyDescent="0.3">
      <c r="A8326" t="s">
        <v>7488</v>
      </c>
      <c r="B8326" s="1">
        <v>43292</v>
      </c>
      <c r="C8326" s="1">
        <v>43294</v>
      </c>
      <c r="D8326">
        <f t="shared" si="520"/>
        <v>2018</v>
      </c>
      <c r="E8326" t="str">
        <f t="shared" si="521"/>
        <v>Jul</v>
      </c>
      <c r="F8326" t="s">
        <v>67</v>
      </c>
      <c r="G8326" t="s">
        <v>4716</v>
      </c>
      <c r="H8326" s="2" t="s">
        <v>22</v>
      </c>
      <c r="I8326" t="s">
        <v>61</v>
      </c>
      <c r="J8326" t="s">
        <v>62</v>
      </c>
      <c r="K8326">
        <v>10009</v>
      </c>
      <c r="L8326" t="s">
        <v>54</v>
      </c>
      <c r="M8326" t="s">
        <v>7484</v>
      </c>
      <c r="N8326" t="s">
        <v>110</v>
      </c>
      <c r="O8326" t="s">
        <v>7316</v>
      </c>
      <c r="P8326" s="4">
        <v>132.6</v>
      </c>
      <c r="Q8326" s="4">
        <v>132.6</v>
      </c>
      <c r="R8326" s="4">
        <f t="shared" si="522"/>
        <v>0</v>
      </c>
      <c r="S8326" s="4">
        <f t="shared" si="523"/>
        <v>0</v>
      </c>
    </row>
    <row r="8327" spans="1:19" x14ac:dyDescent="0.3">
      <c r="A8327" t="s">
        <v>7054</v>
      </c>
      <c r="B8327" s="1">
        <v>43408</v>
      </c>
      <c r="C8327" s="1">
        <v>43413</v>
      </c>
      <c r="D8327">
        <f t="shared" si="520"/>
        <v>2018</v>
      </c>
      <c r="E8327" t="str">
        <f t="shared" si="521"/>
        <v>Nov</v>
      </c>
      <c r="F8327" t="s">
        <v>37</v>
      </c>
      <c r="G8327" t="s">
        <v>2892</v>
      </c>
      <c r="H8327" t="s">
        <v>51</v>
      </c>
      <c r="I8327" t="s">
        <v>744</v>
      </c>
      <c r="J8327" t="s">
        <v>233</v>
      </c>
      <c r="K8327">
        <v>43130</v>
      </c>
      <c r="L8327" t="s">
        <v>54</v>
      </c>
      <c r="M8327" t="s">
        <v>7484</v>
      </c>
      <c r="N8327" t="s">
        <v>110</v>
      </c>
      <c r="O8327" t="s">
        <v>7316</v>
      </c>
      <c r="P8327" s="4">
        <v>70.72</v>
      </c>
      <c r="Q8327" s="4">
        <v>70.72</v>
      </c>
      <c r="R8327" s="4">
        <f t="shared" si="522"/>
        <v>0</v>
      </c>
      <c r="S8327" s="4">
        <f t="shared" si="523"/>
        <v>0</v>
      </c>
    </row>
    <row r="8328" spans="1:19" x14ac:dyDescent="0.3">
      <c r="A8328" t="s">
        <v>7489</v>
      </c>
      <c r="B8328" s="1">
        <v>43029</v>
      </c>
      <c r="C8328" s="1">
        <v>43033</v>
      </c>
      <c r="D8328">
        <f t="shared" si="520"/>
        <v>2017</v>
      </c>
      <c r="E8328" t="str">
        <f t="shared" si="521"/>
        <v>Oct</v>
      </c>
      <c r="F8328" t="s">
        <v>37</v>
      </c>
      <c r="G8328" t="s">
        <v>1009</v>
      </c>
      <c r="H8328" t="s">
        <v>51</v>
      </c>
      <c r="I8328" t="s">
        <v>855</v>
      </c>
      <c r="J8328" t="s">
        <v>109</v>
      </c>
      <c r="K8328">
        <v>78207</v>
      </c>
      <c r="L8328" t="s">
        <v>25</v>
      </c>
      <c r="M8328" t="s">
        <v>7484</v>
      </c>
      <c r="N8328" t="s">
        <v>110</v>
      </c>
      <c r="O8328" t="s">
        <v>7316</v>
      </c>
      <c r="P8328" s="4">
        <v>106.08</v>
      </c>
      <c r="Q8328" s="4">
        <v>106.08</v>
      </c>
      <c r="R8328" s="4">
        <f t="shared" si="522"/>
        <v>0</v>
      </c>
      <c r="S8328" s="4">
        <f t="shared" si="523"/>
        <v>0</v>
      </c>
    </row>
    <row r="8329" spans="1:19" x14ac:dyDescent="0.3">
      <c r="A8329" t="s">
        <v>7490</v>
      </c>
      <c r="B8329" s="1">
        <v>43242</v>
      </c>
      <c r="C8329" s="1">
        <v>43245</v>
      </c>
      <c r="D8329">
        <f t="shared" si="520"/>
        <v>2018</v>
      </c>
      <c r="E8329" t="str">
        <f t="shared" si="521"/>
        <v>May</v>
      </c>
      <c r="F8329" t="s">
        <v>67</v>
      </c>
      <c r="G8329" t="s">
        <v>1772</v>
      </c>
      <c r="H8329" t="s">
        <v>105</v>
      </c>
      <c r="I8329" t="s">
        <v>47</v>
      </c>
      <c r="J8329" t="s">
        <v>33</v>
      </c>
      <c r="K8329">
        <v>90008</v>
      </c>
      <c r="L8329" t="s">
        <v>34</v>
      </c>
      <c r="M8329" t="s">
        <v>7491</v>
      </c>
      <c r="N8329" t="s">
        <v>110</v>
      </c>
      <c r="O8329" t="s">
        <v>7316</v>
      </c>
      <c r="P8329" s="4">
        <v>68.459999999999994</v>
      </c>
      <c r="Q8329" s="4">
        <v>68.459999999999994</v>
      </c>
      <c r="R8329" s="4">
        <f t="shared" si="522"/>
        <v>0</v>
      </c>
      <c r="S8329" s="4">
        <f t="shared" si="523"/>
        <v>0</v>
      </c>
    </row>
    <row r="8330" spans="1:19" ht="15.6" x14ac:dyDescent="0.3">
      <c r="A8330" t="s">
        <v>7492</v>
      </c>
      <c r="B8330" s="1">
        <v>42285</v>
      </c>
      <c r="C8330" s="1">
        <v>42285</v>
      </c>
      <c r="D8330">
        <f t="shared" si="520"/>
        <v>2015</v>
      </c>
      <c r="E8330" t="str">
        <f t="shared" si="521"/>
        <v>Oct</v>
      </c>
      <c r="F8330" t="s">
        <v>30</v>
      </c>
      <c r="G8330" t="s">
        <v>1792</v>
      </c>
      <c r="H8330" s="2" t="s">
        <v>22</v>
      </c>
      <c r="I8330" t="s">
        <v>1899</v>
      </c>
      <c r="J8330" t="s">
        <v>83</v>
      </c>
      <c r="K8330">
        <v>28205</v>
      </c>
      <c r="L8330" t="s">
        <v>44</v>
      </c>
      <c r="M8330" t="s">
        <v>7491</v>
      </c>
      <c r="N8330" t="s">
        <v>110</v>
      </c>
      <c r="O8330" t="s">
        <v>7316</v>
      </c>
      <c r="P8330" s="4">
        <v>23.472000000000001</v>
      </c>
      <c r="Q8330" s="4">
        <v>18</v>
      </c>
      <c r="R8330" s="4">
        <f t="shared" si="522"/>
        <v>5.4720000000000013</v>
      </c>
      <c r="S8330" s="4">
        <f t="shared" si="523"/>
        <v>0.8208000000000002</v>
      </c>
    </row>
    <row r="8331" spans="1:19" ht="15.6" x14ac:dyDescent="0.3">
      <c r="A8331" t="s">
        <v>7493</v>
      </c>
      <c r="B8331" s="1">
        <v>43221</v>
      </c>
      <c r="C8331" s="1">
        <v>43225</v>
      </c>
      <c r="D8331">
        <f t="shared" si="520"/>
        <v>2018</v>
      </c>
      <c r="E8331" t="str">
        <f t="shared" si="521"/>
        <v>May</v>
      </c>
      <c r="F8331" t="s">
        <v>37</v>
      </c>
      <c r="G8331" t="s">
        <v>1316</v>
      </c>
      <c r="H8331" s="2" t="s">
        <v>22</v>
      </c>
      <c r="I8331" t="s">
        <v>1588</v>
      </c>
      <c r="J8331" t="s">
        <v>93</v>
      </c>
      <c r="K8331">
        <v>71854</v>
      </c>
      <c r="L8331" t="s">
        <v>44</v>
      </c>
      <c r="M8331" t="s">
        <v>7491</v>
      </c>
      <c r="N8331" t="s">
        <v>110</v>
      </c>
      <c r="O8331" t="s">
        <v>7316</v>
      </c>
      <c r="P8331" s="4">
        <v>48.9</v>
      </c>
      <c r="Q8331" s="4">
        <v>100</v>
      </c>
      <c r="R8331" s="4">
        <f t="shared" si="522"/>
        <v>-51.1</v>
      </c>
      <c r="S8331" s="4">
        <f t="shared" si="523"/>
        <v>-7.665</v>
      </c>
    </row>
    <row r="8332" spans="1:19" ht="15.6" x14ac:dyDescent="0.3">
      <c r="A8332" t="s">
        <v>4679</v>
      </c>
      <c r="B8332" s="1">
        <v>43115</v>
      </c>
      <c r="C8332" s="1">
        <v>43118</v>
      </c>
      <c r="D8332">
        <f t="shared" si="520"/>
        <v>2018</v>
      </c>
      <c r="E8332" t="str">
        <f t="shared" si="521"/>
        <v>Jan</v>
      </c>
      <c r="F8332" t="s">
        <v>20</v>
      </c>
      <c r="G8332" t="s">
        <v>68</v>
      </c>
      <c r="H8332" s="2" t="s">
        <v>22</v>
      </c>
      <c r="I8332" t="s">
        <v>1207</v>
      </c>
      <c r="J8332" t="s">
        <v>109</v>
      </c>
      <c r="K8332">
        <v>78745</v>
      </c>
      <c r="L8332" t="s">
        <v>25</v>
      </c>
      <c r="M8332" t="s">
        <v>7491</v>
      </c>
      <c r="N8332" t="s">
        <v>110</v>
      </c>
      <c r="O8332" t="s">
        <v>7316</v>
      </c>
      <c r="P8332" s="4">
        <v>62.591999999999999</v>
      </c>
      <c r="Q8332" s="4">
        <v>62.591999999999999</v>
      </c>
      <c r="R8332" s="4">
        <f t="shared" si="522"/>
        <v>0</v>
      </c>
      <c r="S8332" s="4">
        <f t="shared" si="523"/>
        <v>0</v>
      </c>
    </row>
    <row r="8333" spans="1:19" x14ac:dyDescent="0.3">
      <c r="A8333" t="s">
        <v>2004</v>
      </c>
      <c r="B8333" s="1">
        <v>43452</v>
      </c>
      <c r="C8333" s="1">
        <v>43458</v>
      </c>
      <c r="D8333">
        <f t="shared" si="520"/>
        <v>2018</v>
      </c>
      <c r="E8333" t="str">
        <f t="shared" si="521"/>
        <v>Dec</v>
      </c>
      <c r="F8333" t="s">
        <v>37</v>
      </c>
      <c r="G8333" t="s">
        <v>2003</v>
      </c>
      <c r="H8333" t="s">
        <v>51</v>
      </c>
      <c r="I8333" t="s">
        <v>589</v>
      </c>
      <c r="J8333" t="s">
        <v>148</v>
      </c>
      <c r="K8333">
        <v>53209</v>
      </c>
      <c r="L8333" t="s">
        <v>25</v>
      </c>
      <c r="M8333" t="s">
        <v>7491</v>
      </c>
      <c r="N8333" t="s">
        <v>110</v>
      </c>
      <c r="O8333" t="s">
        <v>7316</v>
      </c>
      <c r="P8333" s="4">
        <v>29.34</v>
      </c>
      <c r="Q8333" s="4">
        <v>29.34</v>
      </c>
      <c r="R8333" s="4">
        <f t="shared" si="522"/>
        <v>0</v>
      </c>
      <c r="S8333" s="4">
        <f t="shared" si="523"/>
        <v>0</v>
      </c>
    </row>
    <row r="8334" spans="1:19" x14ac:dyDescent="0.3">
      <c r="A8334" t="s">
        <v>1731</v>
      </c>
      <c r="B8334" s="1">
        <v>42745</v>
      </c>
      <c r="C8334" s="1">
        <v>42752</v>
      </c>
      <c r="D8334">
        <f t="shared" si="520"/>
        <v>2017</v>
      </c>
      <c r="E8334" t="str">
        <f t="shared" si="521"/>
        <v>Jan</v>
      </c>
      <c r="F8334" t="s">
        <v>37</v>
      </c>
      <c r="G8334" t="s">
        <v>866</v>
      </c>
      <c r="H8334" t="s">
        <v>51</v>
      </c>
      <c r="I8334" t="s">
        <v>69</v>
      </c>
      <c r="J8334" t="s">
        <v>70</v>
      </c>
      <c r="K8334">
        <v>98115</v>
      </c>
      <c r="L8334" t="s">
        <v>34</v>
      </c>
      <c r="M8334" t="s">
        <v>7494</v>
      </c>
      <c r="N8334" t="s">
        <v>110</v>
      </c>
      <c r="O8334" t="s">
        <v>7316</v>
      </c>
      <c r="P8334" s="4">
        <v>69.98</v>
      </c>
      <c r="Q8334" s="4">
        <v>69.98</v>
      </c>
      <c r="R8334" s="4">
        <f t="shared" si="522"/>
        <v>0</v>
      </c>
      <c r="S8334" s="4">
        <f t="shared" si="523"/>
        <v>0</v>
      </c>
    </row>
    <row r="8335" spans="1:19" x14ac:dyDescent="0.3">
      <c r="A8335" t="s">
        <v>5169</v>
      </c>
      <c r="B8335" s="1">
        <v>43386</v>
      </c>
      <c r="C8335" s="1">
        <v>43393</v>
      </c>
      <c r="D8335">
        <f t="shared" si="520"/>
        <v>2018</v>
      </c>
      <c r="E8335" t="str">
        <f t="shared" si="521"/>
        <v>Oct</v>
      </c>
      <c r="F8335" t="s">
        <v>37</v>
      </c>
      <c r="G8335" t="s">
        <v>918</v>
      </c>
      <c r="H8335" t="s">
        <v>51</v>
      </c>
      <c r="I8335" t="s">
        <v>994</v>
      </c>
      <c r="J8335" t="s">
        <v>33</v>
      </c>
      <c r="K8335">
        <v>95823</v>
      </c>
      <c r="L8335" t="s">
        <v>34</v>
      </c>
      <c r="M8335" t="s">
        <v>7494</v>
      </c>
      <c r="N8335" t="s">
        <v>110</v>
      </c>
      <c r="O8335" t="s">
        <v>7316</v>
      </c>
      <c r="P8335" s="4">
        <v>209.94</v>
      </c>
      <c r="Q8335" s="4">
        <v>209.94</v>
      </c>
      <c r="R8335" s="4">
        <f t="shared" si="522"/>
        <v>0</v>
      </c>
      <c r="S8335" s="4">
        <f t="shared" si="523"/>
        <v>0</v>
      </c>
    </row>
    <row r="8336" spans="1:19" ht="15.6" x14ac:dyDescent="0.3">
      <c r="A8336" t="s">
        <v>2938</v>
      </c>
      <c r="B8336" s="1">
        <v>42701</v>
      </c>
      <c r="C8336" s="1">
        <v>42706</v>
      </c>
      <c r="D8336">
        <f t="shared" si="520"/>
        <v>2016</v>
      </c>
      <c r="E8336" t="str">
        <f t="shared" si="521"/>
        <v>Nov</v>
      </c>
      <c r="F8336" t="s">
        <v>37</v>
      </c>
      <c r="G8336" t="s">
        <v>2939</v>
      </c>
      <c r="H8336" s="2" t="s">
        <v>22</v>
      </c>
      <c r="I8336" t="s">
        <v>351</v>
      </c>
      <c r="J8336" t="s">
        <v>79</v>
      </c>
      <c r="K8336">
        <v>33024</v>
      </c>
      <c r="L8336" t="s">
        <v>44</v>
      </c>
      <c r="M8336" t="s">
        <v>7494</v>
      </c>
      <c r="N8336" t="s">
        <v>110</v>
      </c>
      <c r="O8336" t="s">
        <v>7316</v>
      </c>
      <c r="P8336" s="4">
        <v>83.975999999999999</v>
      </c>
      <c r="Q8336" s="4">
        <v>83.975999999999999</v>
      </c>
      <c r="R8336" s="4">
        <f t="shared" si="522"/>
        <v>0</v>
      </c>
      <c r="S8336" s="4">
        <f t="shared" si="523"/>
        <v>0</v>
      </c>
    </row>
    <row r="8337" spans="1:19" ht="15.6" x14ac:dyDescent="0.3">
      <c r="A8337" t="s">
        <v>4336</v>
      </c>
      <c r="B8337" s="1">
        <v>43420</v>
      </c>
      <c r="C8337" s="1">
        <v>43425</v>
      </c>
      <c r="D8337">
        <f t="shared" si="520"/>
        <v>2018</v>
      </c>
      <c r="E8337" t="str">
        <f t="shared" si="521"/>
        <v>Nov</v>
      </c>
      <c r="F8337" t="s">
        <v>37</v>
      </c>
      <c r="G8337" t="s">
        <v>449</v>
      </c>
      <c r="H8337" s="2" t="s">
        <v>22</v>
      </c>
      <c r="I8337" t="s">
        <v>868</v>
      </c>
      <c r="J8337" t="s">
        <v>233</v>
      </c>
      <c r="K8337">
        <v>43402</v>
      </c>
      <c r="L8337" t="s">
        <v>54</v>
      </c>
      <c r="M8337" t="s">
        <v>7494</v>
      </c>
      <c r="N8337" t="s">
        <v>110</v>
      </c>
      <c r="O8337" t="s">
        <v>7316</v>
      </c>
      <c r="P8337" s="4">
        <v>139.96</v>
      </c>
      <c r="Q8337" s="4">
        <v>139.96</v>
      </c>
      <c r="R8337" s="4">
        <f t="shared" si="522"/>
        <v>0</v>
      </c>
      <c r="S8337" s="4">
        <f t="shared" si="523"/>
        <v>0</v>
      </c>
    </row>
    <row r="8338" spans="1:19" ht="15.6" x14ac:dyDescent="0.3">
      <c r="A8338" t="s">
        <v>3896</v>
      </c>
      <c r="B8338" s="1">
        <v>42637</v>
      </c>
      <c r="C8338" s="1">
        <v>42642</v>
      </c>
      <c r="D8338">
        <f t="shared" si="520"/>
        <v>2016</v>
      </c>
      <c r="E8338" t="str">
        <f t="shared" si="521"/>
        <v>Sep</v>
      </c>
      <c r="F8338" t="s">
        <v>67</v>
      </c>
      <c r="G8338" t="s">
        <v>1181</v>
      </c>
      <c r="H8338" s="2" t="s">
        <v>22</v>
      </c>
      <c r="I8338" t="s">
        <v>3897</v>
      </c>
      <c r="J8338" t="s">
        <v>178</v>
      </c>
      <c r="K8338">
        <v>85323</v>
      </c>
      <c r="L8338" t="s">
        <v>34</v>
      </c>
      <c r="M8338" t="s">
        <v>7495</v>
      </c>
      <c r="N8338" t="s">
        <v>110</v>
      </c>
      <c r="O8338" t="s">
        <v>7316</v>
      </c>
      <c r="P8338" s="4">
        <v>23.2</v>
      </c>
      <c r="Q8338" s="4">
        <v>100</v>
      </c>
      <c r="R8338" s="4">
        <f t="shared" si="522"/>
        <v>-76.8</v>
      </c>
      <c r="S8338" s="4">
        <f t="shared" si="523"/>
        <v>-11.52</v>
      </c>
    </row>
    <row r="8339" spans="1:19" x14ac:dyDescent="0.3">
      <c r="A8339" t="s">
        <v>7496</v>
      </c>
      <c r="B8339" s="1">
        <v>42983</v>
      </c>
      <c r="C8339" s="1">
        <v>42988</v>
      </c>
      <c r="D8339">
        <f t="shared" si="520"/>
        <v>2017</v>
      </c>
      <c r="E8339" t="str">
        <f t="shared" si="521"/>
        <v>Sep</v>
      </c>
      <c r="F8339" t="s">
        <v>37</v>
      </c>
      <c r="G8339" t="s">
        <v>46</v>
      </c>
      <c r="H8339" t="s">
        <v>51</v>
      </c>
      <c r="I8339" t="s">
        <v>39</v>
      </c>
      <c r="J8339" t="s">
        <v>33</v>
      </c>
      <c r="K8339">
        <v>92105</v>
      </c>
      <c r="L8339" t="s">
        <v>34</v>
      </c>
      <c r="M8339" t="s">
        <v>7495</v>
      </c>
      <c r="N8339" t="s">
        <v>110</v>
      </c>
      <c r="O8339" t="s">
        <v>7316</v>
      </c>
      <c r="P8339" s="4">
        <v>116</v>
      </c>
      <c r="Q8339" s="4">
        <v>116</v>
      </c>
      <c r="R8339" s="4">
        <f t="shared" si="522"/>
        <v>0</v>
      </c>
      <c r="S8339" s="4">
        <f t="shared" si="523"/>
        <v>0</v>
      </c>
    </row>
    <row r="8340" spans="1:19" x14ac:dyDescent="0.3">
      <c r="A8340" t="s">
        <v>7497</v>
      </c>
      <c r="B8340" s="1">
        <v>43407</v>
      </c>
      <c r="C8340" s="1">
        <v>43409</v>
      </c>
      <c r="D8340">
        <f t="shared" si="520"/>
        <v>2018</v>
      </c>
      <c r="E8340" t="str">
        <f t="shared" si="521"/>
        <v>Nov</v>
      </c>
      <c r="F8340" t="s">
        <v>67</v>
      </c>
      <c r="G8340" t="s">
        <v>2268</v>
      </c>
      <c r="H8340" t="s">
        <v>105</v>
      </c>
      <c r="I8340" t="s">
        <v>69</v>
      </c>
      <c r="J8340" t="s">
        <v>70</v>
      </c>
      <c r="K8340">
        <v>98105</v>
      </c>
      <c r="L8340" t="s">
        <v>34</v>
      </c>
      <c r="M8340" t="s">
        <v>7495</v>
      </c>
      <c r="N8340" t="s">
        <v>110</v>
      </c>
      <c r="O8340" t="s">
        <v>7316</v>
      </c>
      <c r="P8340" s="4">
        <v>43.5</v>
      </c>
      <c r="Q8340" s="4">
        <v>43.5</v>
      </c>
      <c r="R8340" s="4">
        <f t="shared" si="522"/>
        <v>0</v>
      </c>
      <c r="S8340" s="4">
        <f t="shared" si="523"/>
        <v>0</v>
      </c>
    </row>
    <row r="8341" spans="1:19" x14ac:dyDescent="0.3">
      <c r="A8341" t="s">
        <v>7498</v>
      </c>
      <c r="B8341" s="1">
        <v>42327</v>
      </c>
      <c r="C8341" s="1">
        <v>42332</v>
      </c>
      <c r="D8341">
        <f t="shared" si="520"/>
        <v>2015</v>
      </c>
      <c r="E8341" t="str">
        <f t="shared" si="521"/>
        <v>Nov</v>
      </c>
      <c r="F8341" t="s">
        <v>67</v>
      </c>
      <c r="G8341" t="s">
        <v>1004</v>
      </c>
      <c r="H8341" t="s">
        <v>22</v>
      </c>
      <c r="I8341" t="s">
        <v>82</v>
      </c>
      <c r="J8341" t="s">
        <v>43</v>
      </c>
      <c r="K8341">
        <v>71203</v>
      </c>
      <c r="L8341" t="s">
        <v>44</v>
      </c>
      <c r="M8341" t="s">
        <v>7495</v>
      </c>
      <c r="N8341" t="s">
        <v>110</v>
      </c>
      <c r="O8341" t="s">
        <v>7316</v>
      </c>
      <c r="P8341" s="4">
        <v>29</v>
      </c>
      <c r="Q8341" s="4">
        <v>29</v>
      </c>
      <c r="R8341" s="4">
        <f t="shared" si="522"/>
        <v>0</v>
      </c>
      <c r="S8341" s="4">
        <f t="shared" si="523"/>
        <v>0</v>
      </c>
    </row>
    <row r="8342" spans="1:19" x14ac:dyDescent="0.3">
      <c r="A8342" t="s">
        <v>7499</v>
      </c>
      <c r="B8342" s="1">
        <v>42930</v>
      </c>
      <c r="C8342" s="1">
        <v>42930</v>
      </c>
      <c r="D8342">
        <f t="shared" si="520"/>
        <v>2017</v>
      </c>
      <c r="E8342" t="str">
        <f t="shared" si="521"/>
        <v>Jul</v>
      </c>
      <c r="F8342" t="s">
        <v>30</v>
      </c>
      <c r="G8342" t="s">
        <v>1427</v>
      </c>
      <c r="H8342" t="s">
        <v>51</v>
      </c>
      <c r="I8342" t="s">
        <v>108</v>
      </c>
      <c r="J8342" t="s">
        <v>754</v>
      </c>
      <c r="K8342">
        <v>35810</v>
      </c>
      <c r="L8342" t="s">
        <v>44</v>
      </c>
      <c r="M8342" t="s">
        <v>7495</v>
      </c>
      <c r="N8342" t="s">
        <v>110</v>
      </c>
      <c r="O8342" t="s">
        <v>7316</v>
      </c>
      <c r="P8342" s="4">
        <v>29</v>
      </c>
      <c r="Q8342" s="4">
        <v>29</v>
      </c>
      <c r="R8342" s="4">
        <f t="shared" si="522"/>
        <v>0</v>
      </c>
      <c r="S8342" s="4">
        <f t="shared" si="523"/>
        <v>0</v>
      </c>
    </row>
    <row r="8343" spans="1:19" ht="15.6" x14ac:dyDescent="0.3">
      <c r="A8343" t="s">
        <v>7004</v>
      </c>
      <c r="B8343" s="1">
        <v>42556</v>
      </c>
      <c r="C8343" s="1">
        <v>42561</v>
      </c>
      <c r="D8343">
        <f t="shared" si="520"/>
        <v>2016</v>
      </c>
      <c r="E8343" t="str">
        <f t="shared" si="521"/>
        <v>Jul</v>
      </c>
      <c r="F8343" t="s">
        <v>37</v>
      </c>
      <c r="G8343" t="s">
        <v>283</v>
      </c>
      <c r="H8343" s="2" t="s">
        <v>22</v>
      </c>
      <c r="I8343" t="s">
        <v>100</v>
      </c>
      <c r="J8343" t="s">
        <v>101</v>
      </c>
      <c r="K8343">
        <v>19140</v>
      </c>
      <c r="L8343" t="s">
        <v>54</v>
      </c>
      <c r="M8343" t="s">
        <v>7495</v>
      </c>
      <c r="N8343" t="s">
        <v>110</v>
      </c>
      <c r="O8343" t="s">
        <v>7316</v>
      </c>
      <c r="P8343" s="4">
        <v>34.799999999999997</v>
      </c>
      <c r="Q8343" s="4">
        <v>34.799999999999997</v>
      </c>
      <c r="R8343" s="4">
        <f t="shared" si="522"/>
        <v>0</v>
      </c>
      <c r="S8343" s="4">
        <f t="shared" si="523"/>
        <v>0</v>
      </c>
    </row>
    <row r="8344" spans="1:19" ht="15.6" x14ac:dyDescent="0.3">
      <c r="A8344" t="s">
        <v>362</v>
      </c>
      <c r="B8344" s="1">
        <v>42731</v>
      </c>
      <c r="C8344" s="1">
        <v>42735</v>
      </c>
      <c r="D8344">
        <f t="shared" si="520"/>
        <v>2016</v>
      </c>
      <c r="E8344" t="str">
        <f t="shared" si="521"/>
        <v>Dec</v>
      </c>
      <c r="F8344" t="s">
        <v>37</v>
      </c>
      <c r="G8344" t="s">
        <v>363</v>
      </c>
      <c r="H8344" s="2" t="s">
        <v>22</v>
      </c>
      <c r="I8344" t="s">
        <v>364</v>
      </c>
      <c r="J8344" t="s">
        <v>250</v>
      </c>
      <c r="K8344">
        <v>37130</v>
      </c>
      <c r="L8344" t="s">
        <v>44</v>
      </c>
      <c r="M8344" t="s">
        <v>7500</v>
      </c>
      <c r="N8344" t="s">
        <v>110</v>
      </c>
      <c r="O8344" t="s">
        <v>7316</v>
      </c>
      <c r="P8344" s="4">
        <v>4.7279999999999998</v>
      </c>
      <c r="Q8344" s="4">
        <v>5</v>
      </c>
      <c r="R8344" s="4">
        <f t="shared" si="522"/>
        <v>-0.27200000000000024</v>
      </c>
      <c r="S8344" s="4">
        <f t="shared" si="523"/>
        <v>-4.0800000000000038E-2</v>
      </c>
    </row>
    <row r="8345" spans="1:19" ht="15.6" x14ac:dyDescent="0.3">
      <c r="A8345" t="s">
        <v>3442</v>
      </c>
      <c r="B8345" s="1">
        <v>42273</v>
      </c>
      <c r="C8345" s="1">
        <v>42277</v>
      </c>
      <c r="D8345">
        <f t="shared" si="520"/>
        <v>2015</v>
      </c>
      <c r="E8345" t="str">
        <f t="shared" si="521"/>
        <v>Sep</v>
      </c>
      <c r="F8345" t="s">
        <v>37</v>
      </c>
      <c r="G8345" t="s">
        <v>2908</v>
      </c>
      <c r="H8345" s="2" t="s">
        <v>22</v>
      </c>
      <c r="I8345" t="s">
        <v>744</v>
      </c>
      <c r="J8345" t="s">
        <v>233</v>
      </c>
      <c r="K8345">
        <v>43130</v>
      </c>
      <c r="L8345" t="s">
        <v>54</v>
      </c>
      <c r="M8345" t="s">
        <v>7500</v>
      </c>
      <c r="N8345" t="s">
        <v>110</v>
      </c>
      <c r="O8345" t="s">
        <v>7316</v>
      </c>
      <c r="P8345" s="4">
        <v>3.1520000000000001</v>
      </c>
      <c r="Q8345" s="4">
        <v>5</v>
      </c>
      <c r="R8345" s="4">
        <f t="shared" si="522"/>
        <v>-1.8479999999999999</v>
      </c>
      <c r="S8345" s="4">
        <f t="shared" si="523"/>
        <v>-0.27719999999999995</v>
      </c>
    </row>
    <row r="8346" spans="1:19" ht="15.6" x14ac:dyDescent="0.3">
      <c r="A8346" t="s">
        <v>7501</v>
      </c>
      <c r="B8346" s="1">
        <v>43411</v>
      </c>
      <c r="C8346" s="1">
        <v>43415</v>
      </c>
      <c r="D8346">
        <f t="shared" si="520"/>
        <v>2018</v>
      </c>
      <c r="E8346" t="str">
        <f t="shared" si="521"/>
        <v>Nov</v>
      </c>
      <c r="F8346" t="s">
        <v>37</v>
      </c>
      <c r="G8346" t="s">
        <v>737</v>
      </c>
      <c r="H8346" s="2" t="s">
        <v>22</v>
      </c>
      <c r="I8346" t="s">
        <v>61</v>
      </c>
      <c r="J8346" t="s">
        <v>62</v>
      </c>
      <c r="K8346">
        <v>10024</v>
      </c>
      <c r="L8346" t="s">
        <v>54</v>
      </c>
      <c r="M8346" t="s">
        <v>7500</v>
      </c>
      <c r="N8346" t="s">
        <v>110</v>
      </c>
      <c r="O8346" t="s">
        <v>7316</v>
      </c>
      <c r="P8346" s="4">
        <v>7.88</v>
      </c>
      <c r="Q8346" s="4">
        <v>18</v>
      </c>
      <c r="R8346" s="4">
        <f t="shared" si="522"/>
        <v>-10.120000000000001</v>
      </c>
      <c r="S8346" s="4">
        <f t="shared" si="523"/>
        <v>-1.518</v>
      </c>
    </row>
    <row r="8347" spans="1:19" x14ac:dyDescent="0.3">
      <c r="A8347" t="s">
        <v>5330</v>
      </c>
      <c r="B8347" s="1">
        <v>43247</v>
      </c>
      <c r="C8347" s="1">
        <v>43254</v>
      </c>
      <c r="D8347">
        <f t="shared" si="520"/>
        <v>2018</v>
      </c>
      <c r="E8347" t="str">
        <f t="shared" si="521"/>
        <v>May</v>
      </c>
      <c r="F8347" t="s">
        <v>37</v>
      </c>
      <c r="G8347" t="s">
        <v>1051</v>
      </c>
      <c r="H8347" t="s">
        <v>51</v>
      </c>
      <c r="I8347" t="s">
        <v>1101</v>
      </c>
      <c r="J8347" t="s">
        <v>83</v>
      </c>
      <c r="K8347">
        <v>27405</v>
      </c>
      <c r="L8347" t="s">
        <v>44</v>
      </c>
      <c r="M8347" t="s">
        <v>7502</v>
      </c>
      <c r="N8347" t="s">
        <v>110</v>
      </c>
      <c r="O8347" t="s">
        <v>7316</v>
      </c>
      <c r="P8347" s="4">
        <v>27.192</v>
      </c>
      <c r="Q8347" s="4">
        <v>27.192</v>
      </c>
      <c r="R8347" s="4">
        <f t="shared" si="522"/>
        <v>0</v>
      </c>
      <c r="S8347" s="4">
        <f t="shared" si="523"/>
        <v>0</v>
      </c>
    </row>
    <row r="8348" spans="1:19" ht="15.6" x14ac:dyDescent="0.3">
      <c r="A8348" t="s">
        <v>1955</v>
      </c>
      <c r="B8348" s="1">
        <v>42241</v>
      </c>
      <c r="C8348" s="1">
        <v>42245</v>
      </c>
      <c r="D8348">
        <f t="shared" si="520"/>
        <v>2015</v>
      </c>
      <c r="E8348" t="str">
        <f t="shared" si="521"/>
        <v>Aug</v>
      </c>
      <c r="F8348" t="s">
        <v>37</v>
      </c>
      <c r="G8348" t="s">
        <v>1862</v>
      </c>
      <c r="H8348" s="2" t="s">
        <v>22</v>
      </c>
      <c r="I8348" t="s">
        <v>47</v>
      </c>
      <c r="J8348" t="s">
        <v>33</v>
      </c>
      <c r="K8348">
        <v>90036</v>
      </c>
      <c r="L8348" t="s">
        <v>34</v>
      </c>
      <c r="M8348" t="s">
        <v>7503</v>
      </c>
      <c r="N8348" t="s">
        <v>110</v>
      </c>
      <c r="O8348" t="s">
        <v>7316</v>
      </c>
      <c r="P8348" s="4">
        <v>95.1</v>
      </c>
      <c r="Q8348" s="4">
        <v>95.1</v>
      </c>
      <c r="R8348" s="4">
        <f t="shared" si="522"/>
        <v>0</v>
      </c>
      <c r="S8348" s="4">
        <f t="shared" si="523"/>
        <v>0</v>
      </c>
    </row>
    <row r="8349" spans="1:19" ht="15.6" x14ac:dyDescent="0.3">
      <c r="A8349" t="s">
        <v>3422</v>
      </c>
      <c r="B8349" s="1">
        <v>42259</v>
      </c>
      <c r="C8349" s="1">
        <v>42264</v>
      </c>
      <c r="D8349">
        <f t="shared" si="520"/>
        <v>2015</v>
      </c>
      <c r="E8349" t="str">
        <f t="shared" si="521"/>
        <v>Sep</v>
      </c>
      <c r="F8349" t="s">
        <v>37</v>
      </c>
      <c r="G8349" t="s">
        <v>3423</v>
      </c>
      <c r="H8349" s="2" t="s">
        <v>22</v>
      </c>
      <c r="I8349" t="s">
        <v>3424</v>
      </c>
      <c r="J8349" t="s">
        <v>83</v>
      </c>
      <c r="K8349">
        <v>27511</v>
      </c>
      <c r="L8349" t="s">
        <v>44</v>
      </c>
      <c r="M8349" t="s">
        <v>7503</v>
      </c>
      <c r="N8349" t="s">
        <v>110</v>
      </c>
      <c r="O8349" t="s">
        <v>7316</v>
      </c>
      <c r="P8349" s="4">
        <v>15.215999999999999</v>
      </c>
      <c r="Q8349" s="4">
        <v>18</v>
      </c>
      <c r="R8349" s="4">
        <f t="shared" si="522"/>
        <v>-2.7840000000000007</v>
      </c>
      <c r="S8349" s="4">
        <f t="shared" si="523"/>
        <v>-0.41760000000000008</v>
      </c>
    </row>
    <row r="8350" spans="1:19" x14ac:dyDescent="0.3">
      <c r="A8350" t="s">
        <v>3171</v>
      </c>
      <c r="B8350" s="1">
        <v>42877</v>
      </c>
      <c r="C8350" s="1">
        <v>42882</v>
      </c>
      <c r="D8350">
        <f t="shared" si="520"/>
        <v>2017</v>
      </c>
      <c r="E8350" t="str">
        <f t="shared" si="521"/>
        <v>May</v>
      </c>
      <c r="F8350" t="s">
        <v>37</v>
      </c>
      <c r="G8350" t="s">
        <v>1048</v>
      </c>
      <c r="H8350" t="s">
        <v>51</v>
      </c>
      <c r="I8350" t="s">
        <v>3172</v>
      </c>
      <c r="J8350" t="s">
        <v>144</v>
      </c>
      <c r="K8350">
        <v>7055</v>
      </c>
      <c r="L8350" t="s">
        <v>54</v>
      </c>
      <c r="M8350" t="s">
        <v>7503</v>
      </c>
      <c r="N8350" t="s">
        <v>110</v>
      </c>
      <c r="O8350" t="s">
        <v>7316</v>
      </c>
      <c r="P8350" s="4">
        <v>95.1</v>
      </c>
      <c r="Q8350" s="4">
        <v>95.1</v>
      </c>
      <c r="R8350" s="4">
        <f t="shared" si="522"/>
        <v>0</v>
      </c>
      <c r="S8350" s="4">
        <f t="shared" si="523"/>
        <v>0</v>
      </c>
    </row>
    <row r="8351" spans="1:19" ht="15.6" x14ac:dyDescent="0.3">
      <c r="A8351" t="s">
        <v>3970</v>
      </c>
      <c r="B8351" s="1">
        <v>43176</v>
      </c>
      <c r="C8351" s="1">
        <v>43181</v>
      </c>
      <c r="D8351">
        <f t="shared" si="520"/>
        <v>2018</v>
      </c>
      <c r="E8351" t="str">
        <f t="shared" si="521"/>
        <v>Mar</v>
      </c>
      <c r="F8351" t="s">
        <v>67</v>
      </c>
      <c r="G8351" t="s">
        <v>1822</v>
      </c>
      <c r="H8351" s="2" t="s">
        <v>22</v>
      </c>
      <c r="I8351" t="s">
        <v>61</v>
      </c>
      <c r="J8351" t="s">
        <v>62</v>
      </c>
      <c r="K8351">
        <v>10011</v>
      </c>
      <c r="L8351" t="s">
        <v>54</v>
      </c>
      <c r="M8351" t="s">
        <v>7503</v>
      </c>
      <c r="N8351" t="s">
        <v>110</v>
      </c>
      <c r="O8351" t="s">
        <v>7316</v>
      </c>
      <c r="P8351" s="4">
        <v>57.06</v>
      </c>
      <c r="Q8351" s="4">
        <v>57.06</v>
      </c>
      <c r="R8351" s="4">
        <f t="shared" si="522"/>
        <v>0</v>
      </c>
      <c r="S8351" s="4">
        <f t="shared" si="523"/>
        <v>0</v>
      </c>
    </row>
    <row r="8352" spans="1:19" ht="15.6" x14ac:dyDescent="0.3">
      <c r="A8352" t="s">
        <v>5110</v>
      </c>
      <c r="B8352" s="1">
        <v>43417</v>
      </c>
      <c r="C8352" s="1">
        <v>43419</v>
      </c>
      <c r="D8352">
        <f t="shared" si="520"/>
        <v>2018</v>
      </c>
      <c r="E8352" t="str">
        <f t="shared" si="521"/>
        <v>Nov</v>
      </c>
      <c r="F8352" t="s">
        <v>20</v>
      </c>
      <c r="G8352" t="s">
        <v>1952</v>
      </c>
      <c r="H8352" s="2" t="s">
        <v>22</v>
      </c>
      <c r="I8352" t="s">
        <v>191</v>
      </c>
      <c r="J8352" t="s">
        <v>233</v>
      </c>
      <c r="K8352">
        <v>45503</v>
      </c>
      <c r="L8352" t="s">
        <v>54</v>
      </c>
      <c r="M8352" t="s">
        <v>7503</v>
      </c>
      <c r="N8352" t="s">
        <v>110</v>
      </c>
      <c r="O8352" t="s">
        <v>7316</v>
      </c>
      <c r="P8352" s="4">
        <v>60.863999999999997</v>
      </c>
      <c r="Q8352" s="4">
        <v>60.863999999999997</v>
      </c>
      <c r="R8352" s="4">
        <f t="shared" si="522"/>
        <v>0</v>
      </c>
      <c r="S8352" s="4">
        <f t="shared" si="523"/>
        <v>0</v>
      </c>
    </row>
    <row r="8353" spans="1:19" ht="15.6" x14ac:dyDescent="0.3">
      <c r="A8353" t="s">
        <v>2041</v>
      </c>
      <c r="B8353" s="1">
        <v>43430</v>
      </c>
      <c r="C8353" s="1">
        <v>43431</v>
      </c>
      <c r="D8353">
        <f t="shared" si="520"/>
        <v>2018</v>
      </c>
      <c r="E8353" t="str">
        <f t="shared" si="521"/>
        <v>Nov</v>
      </c>
      <c r="F8353" t="s">
        <v>20</v>
      </c>
      <c r="G8353" t="s">
        <v>2042</v>
      </c>
      <c r="H8353" s="2" t="s">
        <v>22</v>
      </c>
      <c r="I8353" t="s">
        <v>2043</v>
      </c>
      <c r="J8353" t="s">
        <v>192</v>
      </c>
      <c r="K8353">
        <v>64118</v>
      </c>
      <c r="L8353" t="s">
        <v>25</v>
      </c>
      <c r="M8353" t="s">
        <v>7503</v>
      </c>
      <c r="N8353" t="s">
        <v>110</v>
      </c>
      <c r="O8353" t="s">
        <v>7316</v>
      </c>
      <c r="P8353" s="4">
        <v>38.04</v>
      </c>
      <c r="Q8353" s="4">
        <v>38.04</v>
      </c>
      <c r="R8353" s="4">
        <f t="shared" si="522"/>
        <v>0</v>
      </c>
      <c r="S8353" s="4">
        <f t="shared" si="523"/>
        <v>0</v>
      </c>
    </row>
    <row r="8354" spans="1:19" ht="15.6" x14ac:dyDescent="0.3">
      <c r="A8354" t="s">
        <v>7504</v>
      </c>
      <c r="B8354" s="1">
        <v>43373</v>
      </c>
      <c r="C8354" s="1">
        <v>43375</v>
      </c>
      <c r="D8354">
        <f t="shared" si="520"/>
        <v>2018</v>
      </c>
      <c r="E8354" t="str">
        <f t="shared" si="521"/>
        <v>Sep</v>
      </c>
      <c r="F8354" t="s">
        <v>67</v>
      </c>
      <c r="G8354" t="s">
        <v>1489</v>
      </c>
      <c r="H8354" s="2" t="s">
        <v>22</v>
      </c>
      <c r="I8354" t="s">
        <v>47</v>
      </c>
      <c r="J8354" t="s">
        <v>33</v>
      </c>
      <c r="K8354">
        <v>90049</v>
      </c>
      <c r="L8354" t="s">
        <v>34</v>
      </c>
      <c r="M8354" t="s">
        <v>7505</v>
      </c>
      <c r="N8354" t="s">
        <v>110</v>
      </c>
      <c r="O8354" t="s">
        <v>7316</v>
      </c>
      <c r="P8354" s="4">
        <v>159.97999999999999</v>
      </c>
      <c r="Q8354" s="4">
        <v>100</v>
      </c>
      <c r="R8354" s="4">
        <f t="shared" si="522"/>
        <v>59.97999999999999</v>
      </c>
      <c r="S8354" s="4">
        <f t="shared" si="523"/>
        <v>8.9969999999999981</v>
      </c>
    </row>
    <row r="8355" spans="1:19" ht="15.6" x14ac:dyDescent="0.3">
      <c r="A8355" t="s">
        <v>7506</v>
      </c>
      <c r="B8355" s="1">
        <v>42506</v>
      </c>
      <c r="C8355" s="1">
        <v>42506</v>
      </c>
      <c r="D8355">
        <f t="shared" si="520"/>
        <v>2016</v>
      </c>
      <c r="E8355" t="str">
        <f t="shared" si="521"/>
        <v>May</v>
      </c>
      <c r="F8355" t="s">
        <v>30</v>
      </c>
      <c r="G8355" t="s">
        <v>822</v>
      </c>
      <c r="H8355" s="2" t="s">
        <v>22</v>
      </c>
      <c r="I8355" t="s">
        <v>78</v>
      </c>
      <c r="J8355" t="s">
        <v>79</v>
      </c>
      <c r="K8355">
        <v>32216</v>
      </c>
      <c r="L8355" t="s">
        <v>44</v>
      </c>
      <c r="M8355" t="s">
        <v>7505</v>
      </c>
      <c r="N8355" t="s">
        <v>110</v>
      </c>
      <c r="O8355" t="s">
        <v>7316</v>
      </c>
      <c r="P8355" s="4">
        <v>255.96799999999999</v>
      </c>
      <c r="Q8355" s="4">
        <v>255.96799999999999</v>
      </c>
      <c r="R8355" s="4">
        <f t="shared" si="522"/>
        <v>0</v>
      </c>
      <c r="S8355" s="4">
        <f t="shared" si="523"/>
        <v>0</v>
      </c>
    </row>
    <row r="8356" spans="1:19" ht="15.6" x14ac:dyDescent="0.3">
      <c r="A8356" t="s">
        <v>7507</v>
      </c>
      <c r="B8356" s="1">
        <v>42620</v>
      </c>
      <c r="C8356" s="1">
        <v>42624</v>
      </c>
      <c r="D8356">
        <f t="shared" si="520"/>
        <v>2016</v>
      </c>
      <c r="E8356" t="str">
        <f t="shared" si="521"/>
        <v>Sep</v>
      </c>
      <c r="F8356" t="s">
        <v>37</v>
      </c>
      <c r="G8356" t="s">
        <v>1219</v>
      </c>
      <c r="H8356" s="2" t="s">
        <v>22</v>
      </c>
      <c r="I8356" t="s">
        <v>61</v>
      </c>
      <c r="J8356" t="s">
        <v>62</v>
      </c>
      <c r="K8356">
        <v>10009</v>
      </c>
      <c r="L8356" t="s">
        <v>54</v>
      </c>
      <c r="M8356" t="s">
        <v>7505</v>
      </c>
      <c r="N8356" t="s">
        <v>110</v>
      </c>
      <c r="O8356" t="s">
        <v>7316</v>
      </c>
      <c r="P8356" s="4">
        <v>559.92999999999995</v>
      </c>
      <c r="Q8356" s="4">
        <v>559.92999999999995</v>
      </c>
      <c r="R8356" s="4">
        <f t="shared" si="522"/>
        <v>0</v>
      </c>
      <c r="S8356" s="4">
        <f t="shared" si="523"/>
        <v>0</v>
      </c>
    </row>
    <row r="8357" spans="1:19" x14ac:dyDescent="0.3">
      <c r="A8357" t="s">
        <v>7508</v>
      </c>
      <c r="B8357" s="1">
        <v>42897</v>
      </c>
      <c r="C8357" s="1">
        <v>42899</v>
      </c>
      <c r="D8357">
        <f t="shared" si="520"/>
        <v>2017</v>
      </c>
      <c r="E8357" t="str">
        <f t="shared" si="521"/>
        <v>Jun</v>
      </c>
      <c r="F8357" t="s">
        <v>67</v>
      </c>
      <c r="G8357" t="s">
        <v>962</v>
      </c>
      <c r="H8357" t="s">
        <v>51</v>
      </c>
      <c r="I8357" t="s">
        <v>61</v>
      </c>
      <c r="J8357" t="s">
        <v>62</v>
      </c>
      <c r="K8357">
        <v>10035</v>
      </c>
      <c r="L8357" t="s">
        <v>54</v>
      </c>
      <c r="M8357" t="s">
        <v>7505</v>
      </c>
      <c r="N8357" t="s">
        <v>128</v>
      </c>
      <c r="O8357" t="s">
        <v>7316</v>
      </c>
      <c r="P8357" s="4">
        <v>239.97</v>
      </c>
      <c r="Q8357" s="4">
        <v>239.97</v>
      </c>
      <c r="R8357" s="4">
        <f t="shared" si="522"/>
        <v>0</v>
      </c>
      <c r="S8357" s="4">
        <f t="shared" si="523"/>
        <v>0</v>
      </c>
    </row>
    <row r="8358" spans="1:19" ht="15.6" x14ac:dyDescent="0.3">
      <c r="A8358" t="s">
        <v>5946</v>
      </c>
      <c r="B8358" s="1">
        <v>43271</v>
      </c>
      <c r="C8358" s="1">
        <v>43278</v>
      </c>
      <c r="D8358">
        <f t="shared" si="520"/>
        <v>2018</v>
      </c>
      <c r="E8358" t="str">
        <f t="shared" si="521"/>
        <v>Jun</v>
      </c>
      <c r="F8358" t="s">
        <v>37</v>
      </c>
      <c r="G8358" t="s">
        <v>2177</v>
      </c>
      <c r="H8358" s="2" t="s">
        <v>22</v>
      </c>
      <c r="I8358" t="s">
        <v>976</v>
      </c>
      <c r="J8358" t="s">
        <v>144</v>
      </c>
      <c r="K8358">
        <v>7109</v>
      </c>
      <c r="L8358" t="s">
        <v>54</v>
      </c>
      <c r="M8358" t="s">
        <v>7505</v>
      </c>
      <c r="N8358" t="s">
        <v>110</v>
      </c>
      <c r="O8358" t="s">
        <v>7316</v>
      </c>
      <c r="P8358" s="4">
        <v>239.97</v>
      </c>
      <c r="Q8358" s="4">
        <v>239.97</v>
      </c>
      <c r="R8358" s="4">
        <f t="shared" si="522"/>
        <v>0</v>
      </c>
      <c r="S8358" s="4">
        <f t="shared" si="523"/>
        <v>0</v>
      </c>
    </row>
    <row r="8359" spans="1:19" ht="15.6" x14ac:dyDescent="0.3">
      <c r="A8359" t="s">
        <v>3550</v>
      </c>
      <c r="B8359" s="1">
        <v>42467</v>
      </c>
      <c r="C8359" s="1">
        <v>42471</v>
      </c>
      <c r="D8359">
        <f t="shared" si="520"/>
        <v>2016</v>
      </c>
      <c r="E8359" t="str">
        <f t="shared" si="521"/>
        <v>Apr</v>
      </c>
      <c r="F8359" t="s">
        <v>37</v>
      </c>
      <c r="G8359" t="s">
        <v>288</v>
      </c>
      <c r="H8359" s="2" t="s">
        <v>22</v>
      </c>
      <c r="I8359" t="s">
        <v>855</v>
      </c>
      <c r="J8359" t="s">
        <v>109</v>
      </c>
      <c r="K8359">
        <v>78207</v>
      </c>
      <c r="L8359" t="s">
        <v>25</v>
      </c>
      <c r="M8359" t="s">
        <v>7505</v>
      </c>
      <c r="N8359" t="s">
        <v>110</v>
      </c>
      <c r="O8359" t="s">
        <v>7316</v>
      </c>
      <c r="P8359" s="4">
        <v>383.952</v>
      </c>
      <c r="Q8359" s="4">
        <v>383.952</v>
      </c>
      <c r="R8359" s="4">
        <f t="shared" si="522"/>
        <v>0</v>
      </c>
      <c r="S8359" s="4">
        <f t="shared" si="523"/>
        <v>0</v>
      </c>
    </row>
    <row r="8360" spans="1:19" x14ac:dyDescent="0.3">
      <c r="A8360" t="s">
        <v>2540</v>
      </c>
      <c r="B8360" s="1">
        <v>43021</v>
      </c>
      <c r="C8360" s="1">
        <v>43027</v>
      </c>
      <c r="D8360">
        <f t="shared" si="520"/>
        <v>2017</v>
      </c>
      <c r="E8360" t="str">
        <f t="shared" si="521"/>
        <v>Oct</v>
      </c>
      <c r="F8360" t="s">
        <v>37</v>
      </c>
      <c r="G8360" t="s">
        <v>683</v>
      </c>
      <c r="H8360" t="s">
        <v>51</v>
      </c>
      <c r="I8360" t="s">
        <v>2541</v>
      </c>
      <c r="J8360" t="s">
        <v>109</v>
      </c>
      <c r="K8360">
        <v>78041</v>
      </c>
      <c r="L8360" t="s">
        <v>25</v>
      </c>
      <c r="M8360" t="s">
        <v>7505</v>
      </c>
      <c r="N8360" t="s">
        <v>128</v>
      </c>
      <c r="O8360" t="s">
        <v>7316</v>
      </c>
      <c r="P8360" s="4">
        <v>191.976</v>
      </c>
      <c r="Q8360" s="4">
        <f>P8360-17</f>
        <v>174.976</v>
      </c>
      <c r="R8360" s="4">
        <f t="shared" si="522"/>
        <v>17</v>
      </c>
      <c r="S8360" s="4">
        <f t="shared" si="523"/>
        <v>2.5499999999999998</v>
      </c>
    </row>
    <row r="8361" spans="1:19" ht="15.6" x14ac:dyDescent="0.3">
      <c r="A8361" t="s">
        <v>1880</v>
      </c>
      <c r="B8361" s="1">
        <v>43140</v>
      </c>
      <c r="C8361" s="1">
        <v>43145</v>
      </c>
      <c r="D8361">
        <f t="shared" si="520"/>
        <v>2018</v>
      </c>
      <c r="E8361" t="str">
        <f t="shared" si="521"/>
        <v>Feb</v>
      </c>
      <c r="F8361" t="s">
        <v>37</v>
      </c>
      <c r="G8361" t="s">
        <v>398</v>
      </c>
      <c r="H8361" s="2" t="s">
        <v>22</v>
      </c>
      <c r="I8361" t="s">
        <v>113</v>
      </c>
      <c r="J8361" t="s">
        <v>109</v>
      </c>
      <c r="K8361">
        <v>77070</v>
      </c>
      <c r="L8361" t="s">
        <v>25</v>
      </c>
      <c r="M8361" t="s">
        <v>7505</v>
      </c>
      <c r="N8361" t="s">
        <v>110</v>
      </c>
      <c r="O8361" t="s">
        <v>7316</v>
      </c>
      <c r="P8361" s="4">
        <v>127.98399999999999</v>
      </c>
      <c r="Q8361" s="4">
        <v>127.98399999999999</v>
      </c>
      <c r="R8361" s="4">
        <f t="shared" si="522"/>
        <v>0</v>
      </c>
      <c r="S8361" s="4">
        <f t="shared" si="523"/>
        <v>0</v>
      </c>
    </row>
    <row r="8362" spans="1:19" ht="15.6" x14ac:dyDescent="0.3">
      <c r="A8362" t="s">
        <v>3510</v>
      </c>
      <c r="B8362" s="1">
        <v>42228</v>
      </c>
      <c r="C8362" s="1">
        <v>42232</v>
      </c>
      <c r="D8362">
        <f t="shared" si="520"/>
        <v>2015</v>
      </c>
      <c r="E8362" t="str">
        <f t="shared" si="521"/>
        <v>Aug</v>
      </c>
      <c r="F8362" t="s">
        <v>37</v>
      </c>
      <c r="G8362" t="s">
        <v>31</v>
      </c>
      <c r="H8362" s="2" t="s">
        <v>22</v>
      </c>
      <c r="I8362" t="s">
        <v>136</v>
      </c>
      <c r="J8362" t="s">
        <v>79</v>
      </c>
      <c r="K8362">
        <v>33180</v>
      </c>
      <c r="L8362" t="s">
        <v>44</v>
      </c>
      <c r="M8362" t="s">
        <v>7509</v>
      </c>
      <c r="N8362" t="s">
        <v>110</v>
      </c>
      <c r="O8362" t="s">
        <v>7316</v>
      </c>
      <c r="P8362" s="4">
        <v>158.928</v>
      </c>
      <c r="Q8362" s="4">
        <v>158.928</v>
      </c>
      <c r="R8362" s="4">
        <f t="shared" si="522"/>
        <v>0</v>
      </c>
      <c r="S8362" s="4">
        <f t="shared" si="523"/>
        <v>0</v>
      </c>
    </row>
    <row r="8363" spans="1:19" ht="15.6" x14ac:dyDescent="0.3">
      <c r="A8363" t="s">
        <v>1389</v>
      </c>
      <c r="B8363" s="1">
        <v>43022</v>
      </c>
      <c r="C8363" s="1">
        <v>43028</v>
      </c>
      <c r="D8363">
        <f t="shared" si="520"/>
        <v>2017</v>
      </c>
      <c r="E8363" t="str">
        <f t="shared" si="521"/>
        <v>Oct</v>
      </c>
      <c r="F8363" t="s">
        <v>37</v>
      </c>
      <c r="G8363" t="s">
        <v>1390</v>
      </c>
      <c r="H8363" s="2" t="s">
        <v>22</v>
      </c>
      <c r="I8363" t="s">
        <v>78</v>
      </c>
      <c r="J8363" t="s">
        <v>83</v>
      </c>
      <c r="K8363">
        <v>28540</v>
      </c>
      <c r="L8363" t="s">
        <v>44</v>
      </c>
      <c r="M8363" t="s">
        <v>7509</v>
      </c>
      <c r="N8363" t="s">
        <v>110</v>
      </c>
      <c r="O8363" t="s">
        <v>7316</v>
      </c>
      <c r="P8363" s="4">
        <v>22.704000000000001</v>
      </c>
      <c r="Q8363" s="4">
        <v>18</v>
      </c>
      <c r="R8363" s="4">
        <f t="shared" si="522"/>
        <v>4.7040000000000006</v>
      </c>
      <c r="S8363" s="4">
        <f t="shared" si="523"/>
        <v>0.70560000000000012</v>
      </c>
    </row>
    <row r="8364" spans="1:19" x14ac:dyDescent="0.3">
      <c r="A8364" t="s">
        <v>7510</v>
      </c>
      <c r="B8364" s="1">
        <v>43077</v>
      </c>
      <c r="C8364" s="1">
        <v>43081</v>
      </c>
      <c r="D8364">
        <f t="shared" si="520"/>
        <v>2017</v>
      </c>
      <c r="E8364" t="str">
        <f t="shared" si="521"/>
        <v>Dec</v>
      </c>
      <c r="F8364" t="s">
        <v>37</v>
      </c>
      <c r="G8364" t="s">
        <v>91</v>
      </c>
      <c r="H8364" t="s">
        <v>51</v>
      </c>
      <c r="I8364" t="s">
        <v>617</v>
      </c>
      <c r="J8364" t="s">
        <v>83</v>
      </c>
      <c r="K8364">
        <v>27834</v>
      </c>
      <c r="L8364" t="s">
        <v>44</v>
      </c>
      <c r="M8364" t="s">
        <v>7509</v>
      </c>
      <c r="N8364" t="s">
        <v>110</v>
      </c>
      <c r="O8364" t="s">
        <v>7316</v>
      </c>
      <c r="P8364" s="4">
        <v>68.111999999999995</v>
      </c>
      <c r="Q8364" s="4">
        <v>68.111999999999995</v>
      </c>
      <c r="R8364" s="4">
        <f t="shared" si="522"/>
        <v>0</v>
      </c>
      <c r="S8364" s="4">
        <f t="shared" si="523"/>
        <v>0</v>
      </c>
    </row>
    <row r="8365" spans="1:19" x14ac:dyDescent="0.3">
      <c r="A8365" t="s">
        <v>247</v>
      </c>
      <c r="B8365" s="1">
        <v>43213</v>
      </c>
      <c r="C8365" s="1">
        <v>43217</v>
      </c>
      <c r="D8365">
        <f t="shared" si="520"/>
        <v>2018</v>
      </c>
      <c r="E8365" t="str">
        <f t="shared" si="521"/>
        <v>Apr</v>
      </c>
      <c r="F8365" t="s">
        <v>37</v>
      </c>
      <c r="G8365" t="s">
        <v>248</v>
      </c>
      <c r="H8365" t="s">
        <v>22</v>
      </c>
      <c r="I8365" t="s">
        <v>249</v>
      </c>
      <c r="J8365" t="s">
        <v>250</v>
      </c>
      <c r="K8365">
        <v>37042</v>
      </c>
      <c r="L8365" t="s">
        <v>44</v>
      </c>
      <c r="M8365" t="s">
        <v>7509</v>
      </c>
      <c r="N8365" t="s">
        <v>110</v>
      </c>
      <c r="O8365" t="s">
        <v>7316</v>
      </c>
      <c r="P8365" s="4">
        <v>45.408000000000001</v>
      </c>
      <c r="Q8365" s="4">
        <v>45.408000000000001</v>
      </c>
      <c r="R8365" s="4">
        <f t="shared" si="522"/>
        <v>0</v>
      </c>
      <c r="S8365" s="4">
        <f t="shared" si="523"/>
        <v>0</v>
      </c>
    </row>
    <row r="8366" spans="1:19" ht="15.6" x14ac:dyDescent="0.3">
      <c r="A8366" t="s">
        <v>3398</v>
      </c>
      <c r="B8366" s="1">
        <v>42220</v>
      </c>
      <c r="C8366" s="1">
        <v>42224</v>
      </c>
      <c r="D8366">
        <f t="shared" si="520"/>
        <v>2015</v>
      </c>
      <c r="E8366" t="str">
        <f t="shared" si="521"/>
        <v>Aug</v>
      </c>
      <c r="F8366" t="s">
        <v>37</v>
      </c>
      <c r="G8366" t="s">
        <v>46</v>
      </c>
      <c r="H8366" s="2" t="s">
        <v>22</v>
      </c>
      <c r="I8366" t="s">
        <v>2887</v>
      </c>
      <c r="J8366" t="s">
        <v>2888</v>
      </c>
      <c r="K8366">
        <v>4401</v>
      </c>
      <c r="L8366" t="s">
        <v>54</v>
      </c>
      <c r="M8366" t="s">
        <v>7509</v>
      </c>
      <c r="N8366" t="s">
        <v>110</v>
      </c>
      <c r="O8366" t="s">
        <v>7316</v>
      </c>
      <c r="P8366" s="4">
        <v>255.42</v>
      </c>
      <c r="Q8366" s="4">
        <v>255.42</v>
      </c>
      <c r="R8366" s="4">
        <f t="shared" si="522"/>
        <v>0</v>
      </c>
      <c r="S8366" s="4">
        <f t="shared" si="523"/>
        <v>0</v>
      </c>
    </row>
    <row r="8367" spans="1:19" ht="15.6" x14ac:dyDescent="0.3">
      <c r="A8367" t="s">
        <v>3682</v>
      </c>
      <c r="B8367" s="1">
        <v>42471</v>
      </c>
      <c r="C8367" s="1">
        <v>42475</v>
      </c>
      <c r="D8367">
        <f t="shared" si="520"/>
        <v>2016</v>
      </c>
      <c r="E8367" t="str">
        <f t="shared" si="521"/>
        <v>Apr</v>
      </c>
      <c r="F8367" t="s">
        <v>37</v>
      </c>
      <c r="G8367" t="s">
        <v>2154</v>
      </c>
      <c r="H8367" s="2" t="s">
        <v>22</v>
      </c>
      <c r="I8367" t="s">
        <v>61</v>
      </c>
      <c r="J8367" t="s">
        <v>62</v>
      </c>
      <c r="K8367">
        <v>10009</v>
      </c>
      <c r="L8367" t="s">
        <v>54</v>
      </c>
      <c r="M8367" t="s">
        <v>7509</v>
      </c>
      <c r="N8367" t="s">
        <v>110</v>
      </c>
      <c r="O8367" t="s">
        <v>7316</v>
      </c>
      <c r="P8367" s="4">
        <v>85.14</v>
      </c>
      <c r="Q8367" s="4">
        <v>85.14</v>
      </c>
      <c r="R8367" s="4">
        <f t="shared" si="522"/>
        <v>0</v>
      </c>
      <c r="S8367" s="4">
        <f t="shared" si="523"/>
        <v>0</v>
      </c>
    </row>
    <row r="8368" spans="1:19" ht="15.6" x14ac:dyDescent="0.3">
      <c r="A8368" t="s">
        <v>2002</v>
      </c>
      <c r="B8368" s="1">
        <v>43289</v>
      </c>
      <c r="C8368" s="1">
        <v>43293</v>
      </c>
      <c r="D8368">
        <f t="shared" si="520"/>
        <v>2018</v>
      </c>
      <c r="E8368" t="str">
        <f t="shared" si="521"/>
        <v>Jul</v>
      </c>
      <c r="F8368" t="s">
        <v>37</v>
      </c>
      <c r="G8368" t="s">
        <v>2003</v>
      </c>
      <c r="H8368" s="2" t="s">
        <v>22</v>
      </c>
      <c r="I8368" t="s">
        <v>466</v>
      </c>
      <c r="J8368" t="s">
        <v>53</v>
      </c>
      <c r="K8368">
        <v>19711</v>
      </c>
      <c r="L8368" t="s">
        <v>54</v>
      </c>
      <c r="M8368" t="s">
        <v>7509</v>
      </c>
      <c r="N8368" t="s">
        <v>110</v>
      </c>
      <c r="O8368" t="s">
        <v>7316</v>
      </c>
      <c r="P8368" s="4">
        <v>141.9</v>
      </c>
      <c r="Q8368" s="4">
        <v>141.9</v>
      </c>
      <c r="R8368" s="4">
        <f t="shared" si="522"/>
        <v>0</v>
      </c>
      <c r="S8368" s="4">
        <f t="shared" si="523"/>
        <v>0</v>
      </c>
    </row>
    <row r="8369" spans="1:19" ht="15.6" x14ac:dyDescent="0.3">
      <c r="A8369" t="s">
        <v>3094</v>
      </c>
      <c r="B8369" s="1">
        <v>43459</v>
      </c>
      <c r="C8369" s="1">
        <v>43464</v>
      </c>
      <c r="D8369">
        <f t="shared" si="520"/>
        <v>2018</v>
      </c>
      <c r="E8369" t="str">
        <f t="shared" si="521"/>
        <v>Dec</v>
      </c>
      <c r="F8369" t="s">
        <v>37</v>
      </c>
      <c r="G8369" t="s">
        <v>1784</v>
      </c>
      <c r="H8369" s="2" t="s">
        <v>22</v>
      </c>
      <c r="I8369" t="s">
        <v>666</v>
      </c>
      <c r="J8369" t="s">
        <v>233</v>
      </c>
      <c r="K8369">
        <v>45014</v>
      </c>
      <c r="L8369" t="s">
        <v>54</v>
      </c>
      <c r="M8369" t="s">
        <v>7509</v>
      </c>
      <c r="N8369" t="s">
        <v>110</v>
      </c>
      <c r="O8369" t="s">
        <v>7316</v>
      </c>
      <c r="P8369" s="4">
        <v>158.928</v>
      </c>
      <c r="Q8369" s="4">
        <v>158.928</v>
      </c>
      <c r="R8369" s="4">
        <f t="shared" si="522"/>
        <v>0</v>
      </c>
      <c r="S8369" s="4">
        <f t="shared" si="523"/>
        <v>0</v>
      </c>
    </row>
    <row r="8370" spans="1:19" ht="15.6" x14ac:dyDescent="0.3">
      <c r="A8370" t="s">
        <v>7511</v>
      </c>
      <c r="B8370" s="1">
        <v>42438</v>
      </c>
      <c r="C8370" s="1">
        <v>42441</v>
      </c>
      <c r="D8370">
        <f t="shared" si="520"/>
        <v>2016</v>
      </c>
      <c r="E8370" t="str">
        <f t="shared" si="521"/>
        <v>Mar</v>
      </c>
      <c r="F8370" t="s">
        <v>20</v>
      </c>
      <c r="G8370" t="s">
        <v>1321</v>
      </c>
      <c r="H8370" s="2" t="s">
        <v>22</v>
      </c>
      <c r="I8370" t="s">
        <v>855</v>
      </c>
      <c r="J8370" t="s">
        <v>109</v>
      </c>
      <c r="K8370">
        <v>78207</v>
      </c>
      <c r="L8370" t="s">
        <v>25</v>
      </c>
      <c r="M8370" t="s">
        <v>7509</v>
      </c>
      <c r="N8370" t="s">
        <v>110</v>
      </c>
      <c r="O8370" t="s">
        <v>7316</v>
      </c>
      <c r="P8370" s="4">
        <v>113.52</v>
      </c>
      <c r="Q8370" s="4">
        <v>113.52</v>
      </c>
      <c r="R8370" s="4">
        <f t="shared" si="522"/>
        <v>0</v>
      </c>
      <c r="S8370" s="4">
        <f t="shared" si="523"/>
        <v>0</v>
      </c>
    </row>
    <row r="8371" spans="1:19" x14ac:dyDescent="0.3">
      <c r="A8371" t="s">
        <v>7512</v>
      </c>
      <c r="B8371" s="1">
        <v>43040</v>
      </c>
      <c r="C8371" s="1">
        <v>43046</v>
      </c>
      <c r="D8371">
        <f t="shared" si="520"/>
        <v>2017</v>
      </c>
      <c r="E8371" t="str">
        <f t="shared" si="521"/>
        <v>Nov</v>
      </c>
      <c r="F8371" t="s">
        <v>37</v>
      </c>
      <c r="G8371" t="s">
        <v>1811</v>
      </c>
      <c r="H8371" t="s">
        <v>51</v>
      </c>
      <c r="I8371" t="s">
        <v>23</v>
      </c>
      <c r="J8371" t="s">
        <v>24</v>
      </c>
      <c r="K8371">
        <v>60610</v>
      </c>
      <c r="L8371" t="s">
        <v>25</v>
      </c>
      <c r="M8371" t="s">
        <v>7509</v>
      </c>
      <c r="N8371" t="s">
        <v>110</v>
      </c>
      <c r="O8371" t="s">
        <v>7316</v>
      </c>
      <c r="P8371" s="4">
        <v>68.111999999999995</v>
      </c>
      <c r="Q8371" s="4">
        <v>68.111999999999995</v>
      </c>
      <c r="R8371" s="4">
        <f t="shared" si="522"/>
        <v>0</v>
      </c>
      <c r="S8371" s="4">
        <f t="shared" si="523"/>
        <v>0</v>
      </c>
    </row>
    <row r="8372" spans="1:19" x14ac:dyDescent="0.3">
      <c r="A8372" t="s">
        <v>2587</v>
      </c>
      <c r="B8372" s="1">
        <v>43350</v>
      </c>
      <c r="C8372" s="1">
        <v>43350</v>
      </c>
      <c r="D8372">
        <f t="shared" si="520"/>
        <v>2018</v>
      </c>
      <c r="E8372" t="str">
        <f t="shared" si="521"/>
        <v>Sep</v>
      </c>
      <c r="F8372" t="s">
        <v>30</v>
      </c>
      <c r="G8372" t="s">
        <v>1269</v>
      </c>
      <c r="H8372" t="s">
        <v>105</v>
      </c>
      <c r="I8372" t="s">
        <v>2133</v>
      </c>
      <c r="J8372" t="s">
        <v>192</v>
      </c>
      <c r="K8372">
        <v>63301</v>
      </c>
      <c r="L8372" t="s">
        <v>25</v>
      </c>
      <c r="M8372" t="s">
        <v>7509</v>
      </c>
      <c r="N8372" t="s">
        <v>110</v>
      </c>
      <c r="O8372" t="s">
        <v>7316</v>
      </c>
      <c r="P8372" s="4">
        <v>113.52</v>
      </c>
      <c r="Q8372" s="4">
        <v>113.52</v>
      </c>
      <c r="R8372" s="4">
        <f t="shared" si="522"/>
        <v>0</v>
      </c>
      <c r="S8372" s="4">
        <f t="shared" si="523"/>
        <v>0</v>
      </c>
    </row>
    <row r="8373" spans="1:19" x14ac:dyDescent="0.3">
      <c r="A8373" t="s">
        <v>7258</v>
      </c>
      <c r="B8373" s="1">
        <v>42338</v>
      </c>
      <c r="C8373" s="1">
        <v>42344</v>
      </c>
      <c r="D8373">
        <f t="shared" si="520"/>
        <v>2015</v>
      </c>
      <c r="E8373" t="str">
        <f t="shared" si="521"/>
        <v>Nov</v>
      </c>
      <c r="F8373" t="s">
        <v>37</v>
      </c>
      <c r="G8373" t="s">
        <v>1667</v>
      </c>
      <c r="H8373" t="s">
        <v>105</v>
      </c>
      <c r="I8373" t="s">
        <v>3897</v>
      </c>
      <c r="J8373" t="s">
        <v>178</v>
      </c>
      <c r="K8373">
        <v>85323</v>
      </c>
      <c r="L8373" t="s">
        <v>34</v>
      </c>
      <c r="M8373" t="s">
        <v>7513</v>
      </c>
      <c r="N8373" t="s">
        <v>110</v>
      </c>
      <c r="O8373" t="s">
        <v>7316</v>
      </c>
      <c r="P8373" s="4">
        <v>102.24</v>
      </c>
      <c r="Q8373" s="4">
        <v>102.24</v>
      </c>
      <c r="R8373" s="4">
        <f t="shared" si="522"/>
        <v>0</v>
      </c>
      <c r="S8373" s="4">
        <f t="shared" si="523"/>
        <v>0</v>
      </c>
    </row>
    <row r="8374" spans="1:19" x14ac:dyDescent="0.3">
      <c r="A8374" t="s">
        <v>7514</v>
      </c>
      <c r="B8374" s="1">
        <v>42124</v>
      </c>
      <c r="C8374" s="1">
        <v>42126</v>
      </c>
      <c r="D8374">
        <f t="shared" si="520"/>
        <v>2015</v>
      </c>
      <c r="E8374" t="str">
        <f t="shared" si="521"/>
        <v>Apr</v>
      </c>
      <c r="F8374" t="s">
        <v>67</v>
      </c>
      <c r="G8374" t="s">
        <v>538</v>
      </c>
      <c r="H8374" t="s">
        <v>105</v>
      </c>
      <c r="I8374" t="s">
        <v>648</v>
      </c>
      <c r="J8374" t="s">
        <v>454</v>
      </c>
      <c r="K8374">
        <v>39212</v>
      </c>
      <c r="L8374" t="s">
        <v>44</v>
      </c>
      <c r="M8374" t="s">
        <v>7513</v>
      </c>
      <c r="N8374" t="s">
        <v>110</v>
      </c>
      <c r="O8374" t="s">
        <v>7316</v>
      </c>
      <c r="P8374" s="4">
        <v>47.79</v>
      </c>
      <c r="Q8374" s="4">
        <v>47.79</v>
      </c>
      <c r="R8374" s="4">
        <f t="shared" si="522"/>
        <v>0</v>
      </c>
      <c r="S8374" s="4">
        <f t="shared" si="523"/>
        <v>0</v>
      </c>
    </row>
    <row r="8375" spans="1:19" x14ac:dyDescent="0.3">
      <c r="A8375" t="s">
        <v>7515</v>
      </c>
      <c r="B8375" s="1">
        <v>42313</v>
      </c>
      <c r="C8375" s="1">
        <v>42318</v>
      </c>
      <c r="D8375">
        <f t="shared" si="520"/>
        <v>2015</v>
      </c>
      <c r="E8375" t="str">
        <f t="shared" si="521"/>
        <v>Nov</v>
      </c>
      <c r="F8375" t="s">
        <v>37</v>
      </c>
      <c r="G8375" t="s">
        <v>1361</v>
      </c>
      <c r="H8375" t="s">
        <v>22</v>
      </c>
      <c r="I8375" t="s">
        <v>422</v>
      </c>
      <c r="J8375" t="s">
        <v>158</v>
      </c>
      <c r="K8375">
        <v>22204</v>
      </c>
      <c r="L8375" t="s">
        <v>44</v>
      </c>
      <c r="M8375" t="s">
        <v>7513</v>
      </c>
      <c r="N8375" t="s">
        <v>110</v>
      </c>
      <c r="O8375" t="s">
        <v>7316</v>
      </c>
      <c r="P8375" s="4">
        <v>47.79</v>
      </c>
      <c r="Q8375" s="4">
        <v>47.79</v>
      </c>
      <c r="R8375" s="4">
        <f t="shared" si="522"/>
        <v>0</v>
      </c>
      <c r="S8375" s="4">
        <f t="shared" si="523"/>
        <v>0</v>
      </c>
    </row>
    <row r="8376" spans="1:19" x14ac:dyDescent="0.3">
      <c r="A8376" t="s">
        <v>7516</v>
      </c>
      <c r="B8376" s="1">
        <v>42654</v>
      </c>
      <c r="C8376" s="1">
        <v>42656</v>
      </c>
      <c r="D8376">
        <f t="shared" si="520"/>
        <v>2016</v>
      </c>
      <c r="E8376" t="str">
        <f t="shared" si="521"/>
        <v>Oct</v>
      </c>
      <c r="F8376" t="s">
        <v>67</v>
      </c>
      <c r="G8376" t="s">
        <v>2055</v>
      </c>
      <c r="H8376" t="s">
        <v>51</v>
      </c>
      <c r="I8376" t="s">
        <v>1298</v>
      </c>
      <c r="J8376" t="s">
        <v>62</v>
      </c>
      <c r="K8376">
        <v>14609</v>
      </c>
      <c r="L8376" t="s">
        <v>54</v>
      </c>
      <c r="M8376" t="s">
        <v>7513</v>
      </c>
      <c r="N8376" t="s">
        <v>110</v>
      </c>
      <c r="O8376" t="s">
        <v>7316</v>
      </c>
      <c r="P8376" s="4">
        <v>31.95</v>
      </c>
      <c r="Q8376" s="4">
        <v>31.95</v>
      </c>
      <c r="R8376" s="4">
        <f t="shared" si="522"/>
        <v>0</v>
      </c>
      <c r="S8376" s="4">
        <f t="shared" si="523"/>
        <v>0</v>
      </c>
    </row>
    <row r="8377" spans="1:19" ht="15.6" x14ac:dyDescent="0.3">
      <c r="A8377" t="s">
        <v>7517</v>
      </c>
      <c r="B8377" s="1">
        <v>42714</v>
      </c>
      <c r="C8377" s="1">
        <v>42720</v>
      </c>
      <c r="D8377">
        <f t="shared" si="520"/>
        <v>2016</v>
      </c>
      <c r="E8377" t="str">
        <f t="shared" si="521"/>
        <v>Dec</v>
      </c>
      <c r="F8377" t="s">
        <v>37</v>
      </c>
      <c r="G8377" t="s">
        <v>2671</v>
      </c>
      <c r="H8377" s="2" t="s">
        <v>22</v>
      </c>
      <c r="I8377" t="s">
        <v>545</v>
      </c>
      <c r="J8377" t="s">
        <v>233</v>
      </c>
      <c r="K8377">
        <v>44105</v>
      </c>
      <c r="L8377" t="s">
        <v>54</v>
      </c>
      <c r="M8377" t="s">
        <v>7513</v>
      </c>
      <c r="N8377" t="s">
        <v>110</v>
      </c>
      <c r="O8377" t="s">
        <v>7316</v>
      </c>
      <c r="P8377" s="4">
        <v>25.488</v>
      </c>
      <c r="Q8377" s="4">
        <v>25.488</v>
      </c>
      <c r="R8377" s="4">
        <f t="shared" si="522"/>
        <v>0</v>
      </c>
      <c r="S8377" s="4">
        <f t="shared" si="523"/>
        <v>0</v>
      </c>
    </row>
    <row r="8378" spans="1:19" x14ac:dyDescent="0.3">
      <c r="A8378" t="s">
        <v>1953</v>
      </c>
      <c r="B8378" s="1">
        <v>43049</v>
      </c>
      <c r="C8378" s="1">
        <v>43053</v>
      </c>
      <c r="D8378">
        <f t="shared" si="520"/>
        <v>2017</v>
      </c>
      <c r="E8378" t="str">
        <f t="shared" si="521"/>
        <v>Nov</v>
      </c>
      <c r="F8378" t="s">
        <v>37</v>
      </c>
      <c r="G8378" t="s">
        <v>354</v>
      </c>
      <c r="H8378" t="s">
        <v>51</v>
      </c>
      <c r="I8378" t="s">
        <v>191</v>
      </c>
      <c r="J8378" t="s">
        <v>233</v>
      </c>
      <c r="K8378">
        <v>45503</v>
      </c>
      <c r="L8378" t="s">
        <v>54</v>
      </c>
      <c r="M8378" t="s">
        <v>7513</v>
      </c>
      <c r="N8378" t="s">
        <v>128</v>
      </c>
      <c r="O8378" t="s">
        <v>7316</v>
      </c>
      <c r="P8378" s="4">
        <v>178.92</v>
      </c>
      <c r="Q8378" s="4">
        <v>178.92</v>
      </c>
      <c r="R8378" s="4">
        <f t="shared" si="522"/>
        <v>0</v>
      </c>
      <c r="S8378" s="4">
        <f t="shared" si="523"/>
        <v>0</v>
      </c>
    </row>
    <row r="8379" spans="1:19" ht="15.6" x14ac:dyDescent="0.3">
      <c r="A8379" t="s">
        <v>4352</v>
      </c>
      <c r="B8379" s="1">
        <v>42466</v>
      </c>
      <c r="C8379" s="1">
        <v>42470</v>
      </c>
      <c r="D8379">
        <f t="shared" si="520"/>
        <v>2016</v>
      </c>
      <c r="E8379" t="str">
        <f t="shared" si="521"/>
        <v>Apr</v>
      </c>
      <c r="F8379" t="s">
        <v>37</v>
      </c>
      <c r="G8379" t="s">
        <v>814</v>
      </c>
      <c r="H8379" s="2" t="s">
        <v>22</v>
      </c>
      <c r="I8379" t="s">
        <v>113</v>
      </c>
      <c r="J8379" t="s">
        <v>109</v>
      </c>
      <c r="K8379">
        <v>77041</v>
      </c>
      <c r="L8379" t="s">
        <v>25</v>
      </c>
      <c r="M8379" t="s">
        <v>7513</v>
      </c>
      <c r="N8379" t="s">
        <v>110</v>
      </c>
      <c r="O8379" t="s">
        <v>7316</v>
      </c>
      <c r="P8379" s="4">
        <v>25.488</v>
      </c>
      <c r="Q8379" s="4">
        <v>25.488</v>
      </c>
      <c r="R8379" s="4">
        <f t="shared" si="522"/>
        <v>0</v>
      </c>
      <c r="S8379" s="4">
        <f t="shared" si="523"/>
        <v>0</v>
      </c>
    </row>
    <row r="8380" spans="1:19" ht="15.6" x14ac:dyDescent="0.3">
      <c r="A8380" t="s">
        <v>4265</v>
      </c>
      <c r="B8380" s="1">
        <v>43304</v>
      </c>
      <c r="C8380" s="1">
        <v>43306</v>
      </c>
      <c r="D8380">
        <f t="shared" si="520"/>
        <v>2018</v>
      </c>
      <c r="E8380" t="str">
        <f t="shared" si="521"/>
        <v>Jul</v>
      </c>
      <c r="F8380" t="s">
        <v>67</v>
      </c>
      <c r="G8380" t="s">
        <v>91</v>
      </c>
      <c r="H8380" s="2" t="s">
        <v>22</v>
      </c>
      <c r="I8380" t="s">
        <v>4266</v>
      </c>
      <c r="J8380" t="s">
        <v>653</v>
      </c>
      <c r="K8380">
        <v>46514</v>
      </c>
      <c r="L8380" t="s">
        <v>25</v>
      </c>
      <c r="M8380" t="s">
        <v>7513</v>
      </c>
      <c r="N8380" t="s">
        <v>110</v>
      </c>
      <c r="O8380" t="s">
        <v>7316</v>
      </c>
      <c r="P8380" s="4">
        <v>159.75</v>
      </c>
      <c r="Q8380" s="4">
        <v>159.75</v>
      </c>
      <c r="R8380" s="4">
        <f t="shared" si="522"/>
        <v>0</v>
      </c>
      <c r="S8380" s="4">
        <f t="shared" si="523"/>
        <v>0</v>
      </c>
    </row>
    <row r="8381" spans="1:19" x14ac:dyDescent="0.3">
      <c r="A8381" t="s">
        <v>3724</v>
      </c>
      <c r="B8381" s="1">
        <v>42088</v>
      </c>
      <c r="C8381" s="1">
        <v>42093</v>
      </c>
      <c r="D8381">
        <f t="shared" si="520"/>
        <v>2015</v>
      </c>
      <c r="E8381" t="str">
        <f t="shared" si="521"/>
        <v>Mar</v>
      </c>
      <c r="F8381" t="s">
        <v>37</v>
      </c>
      <c r="G8381" t="s">
        <v>550</v>
      </c>
      <c r="H8381" t="s">
        <v>105</v>
      </c>
      <c r="I8381" t="s">
        <v>32</v>
      </c>
      <c r="J8381" t="s">
        <v>33</v>
      </c>
      <c r="K8381">
        <v>94110</v>
      </c>
      <c r="L8381" t="s">
        <v>34</v>
      </c>
      <c r="M8381" t="s">
        <v>7518</v>
      </c>
      <c r="N8381" t="s">
        <v>110</v>
      </c>
      <c r="O8381" t="s">
        <v>7316</v>
      </c>
      <c r="P8381" s="4">
        <v>45.48</v>
      </c>
      <c r="Q8381" s="4">
        <v>45.48</v>
      </c>
      <c r="R8381" s="4">
        <f t="shared" si="522"/>
        <v>0</v>
      </c>
      <c r="S8381" s="4">
        <f t="shared" si="523"/>
        <v>0</v>
      </c>
    </row>
    <row r="8382" spans="1:19" ht="15.6" x14ac:dyDescent="0.3">
      <c r="A8382" t="s">
        <v>7519</v>
      </c>
      <c r="B8382" s="1">
        <v>43351</v>
      </c>
      <c r="C8382" s="1">
        <v>43357</v>
      </c>
      <c r="D8382">
        <f t="shared" si="520"/>
        <v>2018</v>
      </c>
      <c r="E8382" t="str">
        <f t="shared" si="521"/>
        <v>Sep</v>
      </c>
      <c r="F8382" t="s">
        <v>37</v>
      </c>
      <c r="G8382" t="s">
        <v>173</v>
      </c>
      <c r="H8382" s="2" t="s">
        <v>22</v>
      </c>
      <c r="I8382" t="s">
        <v>1751</v>
      </c>
      <c r="J8382" t="s">
        <v>233</v>
      </c>
      <c r="K8382">
        <v>43017</v>
      </c>
      <c r="L8382" t="s">
        <v>54</v>
      </c>
      <c r="M8382" t="s">
        <v>7518</v>
      </c>
      <c r="N8382" t="s">
        <v>110</v>
      </c>
      <c r="O8382" t="s">
        <v>7316</v>
      </c>
      <c r="P8382" s="4">
        <v>9.0960000000000001</v>
      </c>
      <c r="Q8382" s="4">
        <v>18</v>
      </c>
      <c r="R8382" s="4">
        <f t="shared" si="522"/>
        <v>-8.9039999999999999</v>
      </c>
      <c r="S8382" s="4">
        <f t="shared" si="523"/>
        <v>-1.3355999999999999</v>
      </c>
    </row>
    <row r="8383" spans="1:19" x14ac:dyDescent="0.3">
      <c r="A8383" t="s">
        <v>1549</v>
      </c>
      <c r="B8383" s="1">
        <v>42638</v>
      </c>
      <c r="C8383" s="1">
        <v>42643</v>
      </c>
      <c r="D8383">
        <f t="shared" si="520"/>
        <v>2016</v>
      </c>
      <c r="E8383" t="str">
        <f t="shared" si="521"/>
        <v>Sep</v>
      </c>
      <c r="F8383" t="s">
        <v>37</v>
      </c>
      <c r="G8383" t="s">
        <v>572</v>
      </c>
      <c r="H8383" t="s">
        <v>105</v>
      </c>
      <c r="I8383" t="s">
        <v>69</v>
      </c>
      <c r="J8383" t="s">
        <v>70</v>
      </c>
      <c r="K8383">
        <v>98103</v>
      </c>
      <c r="L8383" t="s">
        <v>34</v>
      </c>
      <c r="M8383" t="s">
        <v>7520</v>
      </c>
      <c r="N8383" t="s">
        <v>110</v>
      </c>
      <c r="O8383" t="s">
        <v>7316</v>
      </c>
      <c r="P8383" s="4">
        <v>159.97999999999999</v>
      </c>
      <c r="Q8383" s="4">
        <v>159.97999999999999</v>
      </c>
      <c r="R8383" s="4">
        <f t="shared" si="522"/>
        <v>0</v>
      </c>
      <c r="S8383" s="4">
        <f t="shared" si="523"/>
        <v>0</v>
      </c>
    </row>
    <row r="8384" spans="1:19" ht="15.6" x14ac:dyDescent="0.3">
      <c r="A8384" t="s">
        <v>2150</v>
      </c>
      <c r="B8384" s="1">
        <v>42663</v>
      </c>
      <c r="C8384" s="1">
        <v>42667</v>
      </c>
      <c r="D8384">
        <f t="shared" si="520"/>
        <v>2016</v>
      </c>
      <c r="E8384" t="str">
        <f t="shared" si="521"/>
        <v>Oct</v>
      </c>
      <c r="F8384" t="s">
        <v>37</v>
      </c>
      <c r="G8384" t="s">
        <v>1321</v>
      </c>
      <c r="H8384" s="2" t="s">
        <v>22</v>
      </c>
      <c r="I8384" t="s">
        <v>32</v>
      </c>
      <c r="J8384" t="s">
        <v>33</v>
      </c>
      <c r="K8384">
        <v>94109</v>
      </c>
      <c r="L8384" t="s">
        <v>34</v>
      </c>
      <c r="M8384" t="s">
        <v>7520</v>
      </c>
      <c r="N8384" t="s">
        <v>110</v>
      </c>
      <c r="O8384" t="s">
        <v>7316</v>
      </c>
      <c r="P8384" s="4">
        <v>239.97</v>
      </c>
      <c r="Q8384" s="4">
        <v>239.97</v>
      </c>
      <c r="R8384" s="4">
        <f t="shared" si="522"/>
        <v>0</v>
      </c>
      <c r="S8384" s="4">
        <f t="shared" si="523"/>
        <v>0</v>
      </c>
    </row>
    <row r="8385" spans="1:19" ht="15.6" x14ac:dyDescent="0.3">
      <c r="A8385" t="s">
        <v>7036</v>
      </c>
      <c r="B8385" s="1">
        <v>42451</v>
      </c>
      <c r="C8385" s="1">
        <v>42451</v>
      </c>
      <c r="D8385">
        <f t="shared" si="520"/>
        <v>2016</v>
      </c>
      <c r="E8385" t="str">
        <f t="shared" si="521"/>
        <v>Mar</v>
      </c>
      <c r="F8385" t="s">
        <v>30</v>
      </c>
      <c r="G8385" t="s">
        <v>482</v>
      </c>
      <c r="H8385" s="2" t="s">
        <v>22</v>
      </c>
      <c r="I8385" t="s">
        <v>1314</v>
      </c>
      <c r="J8385" t="s">
        <v>79</v>
      </c>
      <c r="K8385">
        <v>33317</v>
      </c>
      <c r="L8385" t="s">
        <v>44</v>
      </c>
      <c r="M8385" t="s">
        <v>7520</v>
      </c>
      <c r="N8385" t="s">
        <v>110</v>
      </c>
      <c r="O8385" t="s">
        <v>7316</v>
      </c>
      <c r="P8385" s="4">
        <v>447.94400000000002</v>
      </c>
      <c r="Q8385" s="4">
        <v>447.94400000000002</v>
      </c>
      <c r="R8385" s="4">
        <f t="shared" si="522"/>
        <v>0</v>
      </c>
      <c r="S8385" s="4">
        <f t="shared" si="523"/>
        <v>0</v>
      </c>
    </row>
    <row r="8386" spans="1:19" x14ac:dyDescent="0.3">
      <c r="A8386" t="s">
        <v>7521</v>
      </c>
      <c r="B8386" s="1">
        <v>43413</v>
      </c>
      <c r="C8386" s="1">
        <v>43417</v>
      </c>
      <c r="D8386">
        <f t="shared" ref="D8386:D8449" si="524">YEAR(B8386)</f>
        <v>2018</v>
      </c>
      <c r="E8386" t="str">
        <f t="shared" ref="E8386:E8449" si="525">TEXT(B8386,"mmm")</f>
        <v>Nov</v>
      </c>
      <c r="F8386" t="s">
        <v>37</v>
      </c>
      <c r="G8386" t="s">
        <v>1936</v>
      </c>
      <c r="H8386" t="s">
        <v>22</v>
      </c>
      <c r="I8386" t="s">
        <v>78</v>
      </c>
      <c r="J8386" t="s">
        <v>79</v>
      </c>
      <c r="K8386">
        <v>32216</v>
      </c>
      <c r="L8386" t="s">
        <v>44</v>
      </c>
      <c r="M8386" t="s">
        <v>7520</v>
      </c>
      <c r="N8386" t="s">
        <v>110</v>
      </c>
      <c r="O8386" t="s">
        <v>7316</v>
      </c>
      <c r="P8386" s="4">
        <v>191.976</v>
      </c>
      <c r="Q8386" s="4">
        <f>P8386-17</f>
        <v>174.976</v>
      </c>
      <c r="R8386" s="4">
        <f t="shared" si="522"/>
        <v>17</v>
      </c>
      <c r="S8386" s="4">
        <f t="shared" si="523"/>
        <v>2.5499999999999998</v>
      </c>
    </row>
    <row r="8387" spans="1:19" ht="15.6" x14ac:dyDescent="0.3">
      <c r="A8387" t="s">
        <v>4052</v>
      </c>
      <c r="B8387" s="1">
        <v>42207</v>
      </c>
      <c r="C8387" s="1">
        <v>42212</v>
      </c>
      <c r="D8387">
        <f t="shared" si="524"/>
        <v>2015</v>
      </c>
      <c r="E8387" t="str">
        <f t="shared" si="525"/>
        <v>Jul</v>
      </c>
      <c r="F8387" t="s">
        <v>37</v>
      </c>
      <c r="G8387" t="s">
        <v>2366</v>
      </c>
      <c r="H8387" s="2" t="s">
        <v>22</v>
      </c>
      <c r="I8387" t="s">
        <v>61</v>
      </c>
      <c r="J8387" t="s">
        <v>62</v>
      </c>
      <c r="K8387">
        <v>10024</v>
      </c>
      <c r="L8387" t="s">
        <v>54</v>
      </c>
      <c r="M8387" t="s">
        <v>7520</v>
      </c>
      <c r="N8387" t="s">
        <v>110</v>
      </c>
      <c r="O8387" t="s">
        <v>7316</v>
      </c>
      <c r="P8387" s="4">
        <v>159.97999999999999</v>
      </c>
      <c r="Q8387" s="4">
        <v>159.97999999999999</v>
      </c>
      <c r="R8387" s="4">
        <f t="shared" ref="R8387:R8450" si="526">P8387-Q8387</f>
        <v>0</v>
      </c>
      <c r="S8387" s="4">
        <f t="shared" ref="S8387:S8450" si="527">0.15*R8387</f>
        <v>0</v>
      </c>
    </row>
    <row r="8388" spans="1:19" x14ac:dyDescent="0.3">
      <c r="A8388" t="s">
        <v>7522</v>
      </c>
      <c r="B8388" s="1">
        <v>42798</v>
      </c>
      <c r="C8388" s="1">
        <v>42802</v>
      </c>
      <c r="D8388">
        <f t="shared" si="524"/>
        <v>2017</v>
      </c>
      <c r="E8388" t="str">
        <f t="shared" si="525"/>
        <v>Mar</v>
      </c>
      <c r="F8388" t="s">
        <v>37</v>
      </c>
      <c r="G8388" t="s">
        <v>1333</v>
      </c>
      <c r="H8388" t="s">
        <v>51</v>
      </c>
      <c r="I8388" t="s">
        <v>1711</v>
      </c>
      <c r="J8388" t="s">
        <v>1737</v>
      </c>
      <c r="K8388">
        <v>3820</v>
      </c>
      <c r="L8388" t="s">
        <v>54</v>
      </c>
      <c r="M8388" t="s">
        <v>7520</v>
      </c>
      <c r="N8388" t="s">
        <v>110</v>
      </c>
      <c r="O8388" t="s">
        <v>7316</v>
      </c>
      <c r="P8388" s="4">
        <v>159.97999999999999</v>
      </c>
      <c r="Q8388" s="4">
        <v>159.97999999999999</v>
      </c>
      <c r="R8388" s="4">
        <f t="shared" si="526"/>
        <v>0</v>
      </c>
      <c r="S8388" s="4">
        <f t="shared" si="527"/>
        <v>0</v>
      </c>
    </row>
    <row r="8389" spans="1:19" x14ac:dyDescent="0.3">
      <c r="A8389" t="s">
        <v>5269</v>
      </c>
      <c r="B8389" s="1">
        <v>43081</v>
      </c>
      <c r="C8389" s="1">
        <v>43081</v>
      </c>
      <c r="D8389">
        <f t="shared" si="524"/>
        <v>2017</v>
      </c>
      <c r="E8389" t="str">
        <f t="shared" si="525"/>
        <v>Dec</v>
      </c>
      <c r="F8389" t="s">
        <v>30</v>
      </c>
      <c r="G8389" t="s">
        <v>2995</v>
      </c>
      <c r="H8389" t="s">
        <v>51</v>
      </c>
      <c r="I8389" t="s">
        <v>2676</v>
      </c>
      <c r="J8389" t="s">
        <v>233</v>
      </c>
      <c r="K8389">
        <v>44052</v>
      </c>
      <c r="L8389" t="s">
        <v>54</v>
      </c>
      <c r="M8389" t="s">
        <v>7520</v>
      </c>
      <c r="N8389" t="s">
        <v>128</v>
      </c>
      <c r="O8389" t="s">
        <v>7316</v>
      </c>
      <c r="P8389" s="4">
        <v>383.952</v>
      </c>
      <c r="Q8389" s="4">
        <v>383.952</v>
      </c>
      <c r="R8389" s="4">
        <f t="shared" si="526"/>
        <v>0</v>
      </c>
      <c r="S8389" s="4">
        <f t="shared" si="527"/>
        <v>0</v>
      </c>
    </row>
    <row r="8390" spans="1:19" ht="15.6" x14ac:dyDescent="0.3">
      <c r="A8390" t="s">
        <v>7523</v>
      </c>
      <c r="B8390" s="1">
        <v>43441</v>
      </c>
      <c r="C8390" s="1">
        <v>43443</v>
      </c>
      <c r="D8390">
        <f t="shared" si="524"/>
        <v>2018</v>
      </c>
      <c r="E8390" t="str">
        <f t="shared" si="525"/>
        <v>Dec</v>
      </c>
      <c r="F8390" t="s">
        <v>20</v>
      </c>
      <c r="G8390" t="s">
        <v>2055</v>
      </c>
      <c r="H8390" s="2" t="s">
        <v>22</v>
      </c>
      <c r="I8390" t="s">
        <v>2346</v>
      </c>
      <c r="J8390" t="s">
        <v>233</v>
      </c>
      <c r="K8390">
        <v>43615</v>
      </c>
      <c r="L8390" t="s">
        <v>54</v>
      </c>
      <c r="M8390" t="s">
        <v>7520</v>
      </c>
      <c r="N8390" t="s">
        <v>110</v>
      </c>
      <c r="O8390" t="s">
        <v>7316</v>
      </c>
      <c r="P8390" s="4">
        <v>127.98399999999999</v>
      </c>
      <c r="Q8390" s="4">
        <v>127.98399999999999</v>
      </c>
      <c r="R8390" s="4">
        <f t="shared" si="526"/>
        <v>0</v>
      </c>
      <c r="S8390" s="4">
        <f t="shared" si="527"/>
        <v>0</v>
      </c>
    </row>
    <row r="8391" spans="1:19" ht="15.6" x14ac:dyDescent="0.3">
      <c r="A8391" t="s">
        <v>4600</v>
      </c>
      <c r="B8391" s="1">
        <v>42357</v>
      </c>
      <c r="C8391" s="1">
        <v>42363</v>
      </c>
      <c r="D8391">
        <f t="shared" si="524"/>
        <v>2015</v>
      </c>
      <c r="E8391" t="str">
        <f t="shared" si="525"/>
        <v>Dec</v>
      </c>
      <c r="F8391" t="s">
        <v>37</v>
      </c>
      <c r="G8391" t="s">
        <v>4273</v>
      </c>
      <c r="H8391" s="2" t="s">
        <v>22</v>
      </c>
      <c r="I8391" t="s">
        <v>78</v>
      </c>
      <c r="J8391" t="s">
        <v>79</v>
      </c>
      <c r="K8391">
        <v>32216</v>
      </c>
      <c r="L8391" t="s">
        <v>44</v>
      </c>
      <c r="M8391" t="s">
        <v>7524</v>
      </c>
      <c r="N8391" t="s">
        <v>110</v>
      </c>
      <c r="O8391" t="s">
        <v>7316</v>
      </c>
      <c r="P8391" s="4">
        <v>247.8</v>
      </c>
      <c r="Q8391" s="4">
        <v>247.8</v>
      </c>
      <c r="R8391" s="4">
        <f t="shared" si="526"/>
        <v>0</v>
      </c>
      <c r="S8391" s="4">
        <f t="shared" si="527"/>
        <v>0</v>
      </c>
    </row>
    <row r="8392" spans="1:19" ht="15.6" x14ac:dyDescent="0.3">
      <c r="A8392" t="s">
        <v>2144</v>
      </c>
      <c r="B8392" s="1">
        <v>42591</v>
      </c>
      <c r="C8392" s="1">
        <v>42594</v>
      </c>
      <c r="D8392">
        <f t="shared" si="524"/>
        <v>2016</v>
      </c>
      <c r="E8392" t="str">
        <f t="shared" si="525"/>
        <v>Aug</v>
      </c>
      <c r="F8392" t="s">
        <v>20</v>
      </c>
      <c r="G8392" t="s">
        <v>659</v>
      </c>
      <c r="H8392" s="2" t="s">
        <v>22</v>
      </c>
      <c r="I8392" t="s">
        <v>61</v>
      </c>
      <c r="J8392" t="s">
        <v>62</v>
      </c>
      <c r="K8392">
        <v>10024</v>
      </c>
      <c r="L8392" t="s">
        <v>54</v>
      </c>
      <c r="M8392" t="s">
        <v>7524</v>
      </c>
      <c r="N8392" t="s">
        <v>110</v>
      </c>
      <c r="O8392" t="s">
        <v>7316</v>
      </c>
      <c r="P8392" s="4">
        <v>247.8</v>
      </c>
      <c r="Q8392" s="4">
        <v>247.8</v>
      </c>
      <c r="R8392" s="4">
        <f t="shared" si="526"/>
        <v>0</v>
      </c>
      <c r="S8392" s="4">
        <f t="shared" si="527"/>
        <v>0</v>
      </c>
    </row>
    <row r="8393" spans="1:19" x14ac:dyDescent="0.3">
      <c r="A8393" t="s">
        <v>7525</v>
      </c>
      <c r="B8393" s="1">
        <v>43032</v>
      </c>
      <c r="C8393" s="1">
        <v>43036</v>
      </c>
      <c r="D8393">
        <f t="shared" si="524"/>
        <v>2017</v>
      </c>
      <c r="E8393" t="str">
        <f t="shared" si="525"/>
        <v>Oct</v>
      </c>
      <c r="F8393" t="s">
        <v>67</v>
      </c>
      <c r="G8393" t="s">
        <v>602</v>
      </c>
      <c r="H8393" t="s">
        <v>51</v>
      </c>
      <c r="I8393" t="s">
        <v>47</v>
      </c>
      <c r="J8393" t="s">
        <v>33</v>
      </c>
      <c r="K8393">
        <v>90032</v>
      </c>
      <c r="L8393" t="s">
        <v>34</v>
      </c>
      <c r="M8393" t="s">
        <v>7526</v>
      </c>
      <c r="N8393" t="s">
        <v>128</v>
      </c>
      <c r="O8393" t="s">
        <v>7316</v>
      </c>
      <c r="P8393" s="4">
        <v>359.98</v>
      </c>
      <c r="Q8393" s="4">
        <v>359.98</v>
      </c>
      <c r="R8393" s="4">
        <f t="shared" si="526"/>
        <v>0</v>
      </c>
      <c r="S8393" s="4">
        <f t="shared" si="527"/>
        <v>0</v>
      </c>
    </row>
    <row r="8394" spans="1:19" x14ac:dyDescent="0.3">
      <c r="A8394" t="s">
        <v>7527</v>
      </c>
      <c r="B8394" s="1">
        <v>43004</v>
      </c>
      <c r="C8394" s="1">
        <v>43009</v>
      </c>
      <c r="D8394">
        <f t="shared" si="524"/>
        <v>2017</v>
      </c>
      <c r="E8394" t="str">
        <f t="shared" si="525"/>
        <v>Sep</v>
      </c>
      <c r="F8394" t="s">
        <v>37</v>
      </c>
      <c r="G8394" t="s">
        <v>1219</v>
      </c>
      <c r="H8394" t="s">
        <v>51</v>
      </c>
      <c r="I8394" t="s">
        <v>1453</v>
      </c>
      <c r="J8394" t="s">
        <v>79</v>
      </c>
      <c r="K8394">
        <v>32303</v>
      </c>
      <c r="L8394" t="s">
        <v>44</v>
      </c>
      <c r="M8394" t="s">
        <v>7526</v>
      </c>
      <c r="N8394" t="s">
        <v>128</v>
      </c>
      <c r="O8394" t="s">
        <v>7316</v>
      </c>
      <c r="P8394" s="4">
        <v>431.976</v>
      </c>
      <c r="Q8394" s="4">
        <v>431.976</v>
      </c>
      <c r="R8394" s="4">
        <f t="shared" si="526"/>
        <v>0</v>
      </c>
      <c r="S8394" s="4">
        <f t="shared" si="527"/>
        <v>0</v>
      </c>
    </row>
    <row r="8395" spans="1:19" ht="15.6" x14ac:dyDescent="0.3">
      <c r="A8395" t="s">
        <v>5534</v>
      </c>
      <c r="B8395" s="1">
        <v>42683</v>
      </c>
      <c r="C8395" s="1">
        <v>42688</v>
      </c>
      <c r="D8395">
        <f t="shared" si="524"/>
        <v>2016</v>
      </c>
      <c r="E8395" t="str">
        <f t="shared" si="525"/>
        <v>Nov</v>
      </c>
      <c r="F8395" t="s">
        <v>67</v>
      </c>
      <c r="G8395" t="s">
        <v>3297</v>
      </c>
      <c r="H8395" s="2" t="s">
        <v>22</v>
      </c>
      <c r="I8395" t="s">
        <v>1179</v>
      </c>
      <c r="J8395" t="s">
        <v>62</v>
      </c>
      <c r="K8395">
        <v>11572</v>
      </c>
      <c r="L8395" t="s">
        <v>54</v>
      </c>
      <c r="M8395" t="s">
        <v>7526</v>
      </c>
      <c r="N8395" t="s">
        <v>110</v>
      </c>
      <c r="O8395" t="s">
        <v>7316</v>
      </c>
      <c r="P8395" s="4">
        <v>899.95</v>
      </c>
      <c r="Q8395" s="4">
        <v>899.95</v>
      </c>
      <c r="R8395" s="4">
        <f t="shared" si="526"/>
        <v>0</v>
      </c>
      <c r="S8395" s="4">
        <f t="shared" si="527"/>
        <v>0</v>
      </c>
    </row>
    <row r="8396" spans="1:19" ht="15.6" x14ac:dyDescent="0.3">
      <c r="A8396" t="s">
        <v>2433</v>
      </c>
      <c r="B8396" s="1">
        <v>42710</v>
      </c>
      <c r="C8396" s="1">
        <v>42714</v>
      </c>
      <c r="D8396">
        <f t="shared" si="524"/>
        <v>2016</v>
      </c>
      <c r="E8396" t="str">
        <f t="shared" si="525"/>
        <v>Dec</v>
      </c>
      <c r="F8396" t="s">
        <v>37</v>
      </c>
      <c r="G8396" t="s">
        <v>2434</v>
      </c>
      <c r="H8396" s="2" t="s">
        <v>22</v>
      </c>
      <c r="I8396" t="s">
        <v>61</v>
      </c>
      <c r="J8396" t="s">
        <v>62</v>
      </c>
      <c r="K8396">
        <v>10009</v>
      </c>
      <c r="L8396" t="s">
        <v>54</v>
      </c>
      <c r="M8396" t="s">
        <v>7526</v>
      </c>
      <c r="N8396" t="s">
        <v>110</v>
      </c>
      <c r="O8396" t="s">
        <v>7316</v>
      </c>
      <c r="P8396" s="4">
        <v>1619.91</v>
      </c>
      <c r="Q8396" s="4">
        <f>P8396-500</f>
        <v>1119.9100000000001</v>
      </c>
      <c r="R8396" s="4">
        <f t="shared" si="526"/>
        <v>500</v>
      </c>
      <c r="S8396" s="4">
        <f t="shared" si="527"/>
        <v>75</v>
      </c>
    </row>
    <row r="8397" spans="1:19" x14ac:dyDescent="0.3">
      <c r="A8397" t="s">
        <v>2187</v>
      </c>
      <c r="B8397" s="1">
        <v>42858</v>
      </c>
      <c r="C8397" s="1">
        <v>42860</v>
      </c>
      <c r="D8397">
        <f t="shared" si="524"/>
        <v>2017</v>
      </c>
      <c r="E8397" t="str">
        <f t="shared" si="525"/>
        <v>May</v>
      </c>
      <c r="F8397" t="s">
        <v>20</v>
      </c>
      <c r="G8397" t="s">
        <v>2188</v>
      </c>
      <c r="H8397" t="s">
        <v>51</v>
      </c>
      <c r="I8397" t="s">
        <v>466</v>
      </c>
      <c r="J8397" t="s">
        <v>233</v>
      </c>
      <c r="K8397">
        <v>43055</v>
      </c>
      <c r="L8397" t="s">
        <v>54</v>
      </c>
      <c r="M8397" t="s">
        <v>7526</v>
      </c>
      <c r="N8397" t="s">
        <v>128</v>
      </c>
      <c r="O8397" t="s">
        <v>7316</v>
      </c>
      <c r="P8397" s="4">
        <v>431.976</v>
      </c>
      <c r="Q8397" s="4">
        <v>431.976</v>
      </c>
      <c r="R8397" s="4">
        <f t="shared" si="526"/>
        <v>0</v>
      </c>
      <c r="S8397" s="4">
        <f t="shared" si="527"/>
        <v>0</v>
      </c>
    </row>
    <row r="8398" spans="1:19" ht="15.6" x14ac:dyDescent="0.3">
      <c r="A8398" t="s">
        <v>2377</v>
      </c>
      <c r="B8398" s="1">
        <v>42082</v>
      </c>
      <c r="C8398" s="1">
        <v>42084</v>
      </c>
      <c r="D8398">
        <f t="shared" si="524"/>
        <v>2015</v>
      </c>
      <c r="E8398" t="str">
        <f t="shared" si="525"/>
        <v>Mar</v>
      </c>
      <c r="F8398" t="s">
        <v>20</v>
      </c>
      <c r="G8398" t="s">
        <v>930</v>
      </c>
      <c r="H8398" s="2" t="s">
        <v>22</v>
      </c>
      <c r="I8398" t="s">
        <v>1340</v>
      </c>
      <c r="J8398" t="s">
        <v>79</v>
      </c>
      <c r="K8398">
        <v>33801</v>
      </c>
      <c r="L8398" t="s">
        <v>44</v>
      </c>
      <c r="M8398" t="s">
        <v>7528</v>
      </c>
      <c r="N8398" t="s">
        <v>110</v>
      </c>
      <c r="O8398" t="s">
        <v>7316</v>
      </c>
      <c r="P8398" s="4">
        <v>170.24</v>
      </c>
      <c r="Q8398" s="4">
        <v>170.24</v>
      </c>
      <c r="R8398" s="4">
        <f t="shared" si="526"/>
        <v>0</v>
      </c>
      <c r="S8398" s="4">
        <f t="shared" si="527"/>
        <v>0</v>
      </c>
    </row>
    <row r="8399" spans="1:19" ht="15.6" x14ac:dyDescent="0.3">
      <c r="A8399" t="s">
        <v>924</v>
      </c>
      <c r="B8399" s="1">
        <v>43363</v>
      </c>
      <c r="C8399" s="1">
        <v>43369</v>
      </c>
      <c r="D8399">
        <f t="shared" si="524"/>
        <v>2018</v>
      </c>
      <c r="E8399" t="str">
        <f t="shared" si="525"/>
        <v>Sep</v>
      </c>
      <c r="F8399" t="s">
        <v>37</v>
      </c>
      <c r="G8399" t="s">
        <v>85</v>
      </c>
      <c r="H8399" s="2" t="s">
        <v>22</v>
      </c>
      <c r="I8399" t="s">
        <v>61</v>
      </c>
      <c r="J8399" t="s">
        <v>62</v>
      </c>
      <c r="K8399">
        <v>10035</v>
      </c>
      <c r="L8399" t="s">
        <v>54</v>
      </c>
      <c r="M8399" t="s">
        <v>7528</v>
      </c>
      <c r="N8399" t="s">
        <v>110</v>
      </c>
      <c r="O8399" t="s">
        <v>7316</v>
      </c>
      <c r="P8399" s="4">
        <v>212.8</v>
      </c>
      <c r="Q8399" s="4">
        <v>212.8</v>
      </c>
      <c r="R8399" s="4">
        <f t="shared" si="526"/>
        <v>0</v>
      </c>
      <c r="S8399" s="4">
        <f t="shared" si="527"/>
        <v>0</v>
      </c>
    </row>
    <row r="8400" spans="1:19" x14ac:dyDescent="0.3">
      <c r="A8400" t="s">
        <v>3571</v>
      </c>
      <c r="B8400" s="1">
        <v>42319</v>
      </c>
      <c r="C8400" s="1">
        <v>42321</v>
      </c>
      <c r="D8400">
        <f t="shared" si="524"/>
        <v>2015</v>
      </c>
      <c r="E8400" t="str">
        <f t="shared" si="525"/>
        <v>Nov</v>
      </c>
      <c r="F8400" t="s">
        <v>20</v>
      </c>
      <c r="G8400" t="s">
        <v>2811</v>
      </c>
      <c r="H8400" t="s">
        <v>51</v>
      </c>
      <c r="I8400" t="s">
        <v>69</v>
      </c>
      <c r="J8400" t="s">
        <v>70</v>
      </c>
      <c r="K8400">
        <v>98115</v>
      </c>
      <c r="L8400" t="s">
        <v>34</v>
      </c>
      <c r="M8400" t="s">
        <v>7529</v>
      </c>
      <c r="N8400" t="s">
        <v>110</v>
      </c>
      <c r="O8400" t="s">
        <v>7316</v>
      </c>
      <c r="P8400" s="4">
        <v>102.13</v>
      </c>
      <c r="Q8400" s="4">
        <v>102.13</v>
      </c>
      <c r="R8400" s="4">
        <f t="shared" si="526"/>
        <v>0</v>
      </c>
      <c r="S8400" s="4">
        <f t="shared" si="527"/>
        <v>0</v>
      </c>
    </row>
    <row r="8401" spans="1:19" x14ac:dyDescent="0.3">
      <c r="A8401" t="s">
        <v>7530</v>
      </c>
      <c r="B8401" s="1">
        <v>42500</v>
      </c>
      <c r="C8401" s="1">
        <v>42505</v>
      </c>
      <c r="D8401">
        <f t="shared" si="524"/>
        <v>2016</v>
      </c>
      <c r="E8401" t="str">
        <f t="shared" si="525"/>
        <v>May</v>
      </c>
      <c r="F8401" t="s">
        <v>37</v>
      </c>
      <c r="G8401" t="s">
        <v>1055</v>
      </c>
      <c r="H8401" t="s">
        <v>51</v>
      </c>
      <c r="I8401" t="s">
        <v>576</v>
      </c>
      <c r="J8401" t="s">
        <v>75</v>
      </c>
      <c r="K8401">
        <v>80027</v>
      </c>
      <c r="L8401" t="s">
        <v>34</v>
      </c>
      <c r="M8401" t="s">
        <v>7529</v>
      </c>
      <c r="N8401" t="s">
        <v>110</v>
      </c>
      <c r="O8401" t="s">
        <v>7316</v>
      </c>
      <c r="P8401" s="4">
        <v>46.688000000000002</v>
      </c>
      <c r="Q8401" s="4">
        <v>46.688000000000002</v>
      </c>
      <c r="R8401" s="4">
        <f t="shared" si="526"/>
        <v>0</v>
      </c>
      <c r="S8401" s="4">
        <f t="shared" si="527"/>
        <v>0</v>
      </c>
    </row>
    <row r="8402" spans="1:19" ht="15.6" x14ac:dyDescent="0.3">
      <c r="A8402" t="s">
        <v>3566</v>
      </c>
      <c r="B8402" s="1">
        <v>42695</v>
      </c>
      <c r="C8402" s="1">
        <v>42697</v>
      </c>
      <c r="D8402">
        <f t="shared" si="524"/>
        <v>2016</v>
      </c>
      <c r="E8402" t="str">
        <f t="shared" si="525"/>
        <v>Nov</v>
      </c>
      <c r="F8402" t="s">
        <v>67</v>
      </c>
      <c r="G8402" t="s">
        <v>3567</v>
      </c>
      <c r="H8402" s="2" t="s">
        <v>22</v>
      </c>
      <c r="I8402" t="s">
        <v>578</v>
      </c>
      <c r="J8402" t="s">
        <v>178</v>
      </c>
      <c r="K8402">
        <v>85023</v>
      </c>
      <c r="L8402" t="s">
        <v>34</v>
      </c>
      <c r="M8402" t="s">
        <v>7529</v>
      </c>
      <c r="N8402" t="s">
        <v>110</v>
      </c>
      <c r="O8402" t="s">
        <v>7316</v>
      </c>
      <c r="P8402" s="4">
        <v>23.344000000000001</v>
      </c>
      <c r="Q8402" s="4">
        <v>100</v>
      </c>
      <c r="R8402" s="4">
        <f t="shared" si="526"/>
        <v>-76.656000000000006</v>
      </c>
      <c r="S8402" s="4">
        <f t="shared" si="527"/>
        <v>-11.4984</v>
      </c>
    </row>
    <row r="8403" spans="1:19" ht="15.6" x14ac:dyDescent="0.3">
      <c r="A8403" t="s">
        <v>7531</v>
      </c>
      <c r="B8403" s="1">
        <v>42536</v>
      </c>
      <c r="C8403" s="1">
        <v>42538</v>
      </c>
      <c r="D8403">
        <f t="shared" si="524"/>
        <v>2016</v>
      </c>
      <c r="E8403" t="str">
        <f t="shared" si="525"/>
        <v>Jun</v>
      </c>
      <c r="F8403" t="s">
        <v>20</v>
      </c>
      <c r="G8403" t="s">
        <v>4740</v>
      </c>
      <c r="H8403" s="2" t="s">
        <v>22</v>
      </c>
      <c r="I8403" t="s">
        <v>1270</v>
      </c>
      <c r="J8403" t="s">
        <v>79</v>
      </c>
      <c r="K8403">
        <v>33614</v>
      </c>
      <c r="L8403" t="s">
        <v>44</v>
      </c>
      <c r="M8403" t="s">
        <v>7529</v>
      </c>
      <c r="N8403" t="s">
        <v>110</v>
      </c>
      <c r="O8403" t="s">
        <v>7316</v>
      </c>
      <c r="P8403" s="4">
        <v>11.672000000000001</v>
      </c>
      <c r="Q8403" s="4">
        <v>11.672000000000001</v>
      </c>
      <c r="R8403" s="4">
        <f t="shared" si="526"/>
        <v>0</v>
      </c>
      <c r="S8403" s="4">
        <f t="shared" si="527"/>
        <v>0</v>
      </c>
    </row>
    <row r="8404" spans="1:19" x14ac:dyDescent="0.3">
      <c r="A8404" t="s">
        <v>3205</v>
      </c>
      <c r="B8404" s="1">
        <v>42254</v>
      </c>
      <c r="C8404" s="1">
        <v>42257</v>
      </c>
      <c r="D8404">
        <f t="shared" si="524"/>
        <v>2015</v>
      </c>
      <c r="E8404" t="str">
        <f t="shared" si="525"/>
        <v>Sep</v>
      </c>
      <c r="F8404" t="s">
        <v>20</v>
      </c>
      <c r="G8404" t="s">
        <v>2111</v>
      </c>
      <c r="H8404" t="s">
        <v>22</v>
      </c>
      <c r="I8404" t="s">
        <v>113</v>
      </c>
      <c r="J8404" t="s">
        <v>109</v>
      </c>
      <c r="K8404">
        <v>77036</v>
      </c>
      <c r="L8404" t="s">
        <v>25</v>
      </c>
      <c r="M8404" t="s">
        <v>7529</v>
      </c>
      <c r="N8404" t="s">
        <v>110</v>
      </c>
      <c r="O8404" t="s">
        <v>7316</v>
      </c>
      <c r="P8404" s="4">
        <v>46.688000000000002</v>
      </c>
      <c r="Q8404" s="4">
        <v>46.688000000000002</v>
      </c>
      <c r="R8404" s="4">
        <f t="shared" si="526"/>
        <v>0</v>
      </c>
      <c r="S8404" s="4">
        <f t="shared" si="527"/>
        <v>0</v>
      </c>
    </row>
    <row r="8405" spans="1:19" ht="15.6" x14ac:dyDescent="0.3">
      <c r="A8405" t="s">
        <v>4715</v>
      </c>
      <c r="B8405" s="1">
        <v>42352</v>
      </c>
      <c r="C8405" s="1">
        <v>42357</v>
      </c>
      <c r="D8405">
        <f t="shared" si="524"/>
        <v>2015</v>
      </c>
      <c r="E8405" t="str">
        <f t="shared" si="525"/>
        <v>Dec</v>
      </c>
      <c r="F8405" t="s">
        <v>37</v>
      </c>
      <c r="G8405" t="s">
        <v>4716</v>
      </c>
      <c r="H8405" s="2" t="s">
        <v>22</v>
      </c>
      <c r="I8405" t="s">
        <v>23</v>
      </c>
      <c r="J8405" t="s">
        <v>24</v>
      </c>
      <c r="K8405">
        <v>60610</v>
      </c>
      <c r="L8405" t="s">
        <v>25</v>
      </c>
      <c r="M8405" t="s">
        <v>7529</v>
      </c>
      <c r="N8405" t="s">
        <v>110</v>
      </c>
      <c r="O8405" t="s">
        <v>7316</v>
      </c>
      <c r="P8405" s="4">
        <v>35.015999999999998</v>
      </c>
      <c r="Q8405" s="4">
        <v>35.015999999999998</v>
      </c>
      <c r="R8405" s="4">
        <f t="shared" si="526"/>
        <v>0</v>
      </c>
      <c r="S8405" s="4">
        <f t="shared" si="527"/>
        <v>0</v>
      </c>
    </row>
    <row r="8406" spans="1:19" ht="15.6" x14ac:dyDescent="0.3">
      <c r="A8406" t="s">
        <v>7532</v>
      </c>
      <c r="B8406" s="1">
        <v>42137</v>
      </c>
      <c r="C8406" s="1">
        <v>42141</v>
      </c>
      <c r="D8406">
        <f t="shared" si="524"/>
        <v>2015</v>
      </c>
      <c r="E8406" t="str">
        <f t="shared" si="525"/>
        <v>May</v>
      </c>
      <c r="F8406" t="s">
        <v>37</v>
      </c>
      <c r="G8406" t="s">
        <v>659</v>
      </c>
      <c r="H8406" s="2" t="s">
        <v>22</v>
      </c>
      <c r="I8406" t="s">
        <v>785</v>
      </c>
      <c r="J8406" t="s">
        <v>33</v>
      </c>
      <c r="K8406">
        <v>94601</v>
      </c>
      <c r="L8406" t="s">
        <v>34</v>
      </c>
      <c r="M8406" t="s">
        <v>7533</v>
      </c>
      <c r="N8406" t="s">
        <v>110</v>
      </c>
      <c r="O8406" t="s">
        <v>7316</v>
      </c>
      <c r="P8406" s="4">
        <v>149.97</v>
      </c>
      <c r="Q8406" s="4">
        <v>149.97</v>
      </c>
      <c r="R8406" s="4">
        <f t="shared" si="526"/>
        <v>0</v>
      </c>
      <c r="S8406" s="4">
        <f t="shared" si="527"/>
        <v>0</v>
      </c>
    </row>
    <row r="8407" spans="1:19" ht="15.6" x14ac:dyDescent="0.3">
      <c r="A8407" t="s">
        <v>7534</v>
      </c>
      <c r="B8407" s="1">
        <v>42282</v>
      </c>
      <c r="C8407" s="1">
        <v>42283</v>
      </c>
      <c r="D8407">
        <f t="shared" si="524"/>
        <v>2015</v>
      </c>
      <c r="E8407" t="str">
        <f t="shared" si="525"/>
        <v>Oct</v>
      </c>
      <c r="F8407" t="s">
        <v>20</v>
      </c>
      <c r="G8407" t="s">
        <v>246</v>
      </c>
      <c r="H8407" s="2" t="s">
        <v>22</v>
      </c>
      <c r="I8407" t="s">
        <v>2191</v>
      </c>
      <c r="J8407" t="s">
        <v>33</v>
      </c>
      <c r="K8407">
        <v>91767</v>
      </c>
      <c r="L8407" t="s">
        <v>34</v>
      </c>
      <c r="M8407" t="s">
        <v>7533</v>
      </c>
      <c r="N8407" t="s">
        <v>110</v>
      </c>
      <c r="O8407" t="s">
        <v>7316</v>
      </c>
      <c r="P8407" s="4">
        <v>99.98</v>
      </c>
      <c r="Q8407" s="4">
        <v>99.98</v>
      </c>
      <c r="R8407" s="4">
        <f t="shared" si="526"/>
        <v>0</v>
      </c>
      <c r="S8407" s="4">
        <f t="shared" si="527"/>
        <v>0</v>
      </c>
    </row>
    <row r="8408" spans="1:19" ht="15.6" x14ac:dyDescent="0.3">
      <c r="A8408" t="s">
        <v>3178</v>
      </c>
      <c r="B8408" s="1">
        <v>42473</v>
      </c>
      <c r="C8408" s="1">
        <v>42479</v>
      </c>
      <c r="D8408">
        <f t="shared" si="524"/>
        <v>2016</v>
      </c>
      <c r="E8408" t="str">
        <f t="shared" si="525"/>
        <v>Apr</v>
      </c>
      <c r="F8408" t="s">
        <v>37</v>
      </c>
      <c r="G8408" t="s">
        <v>652</v>
      </c>
      <c r="H8408" s="2" t="s">
        <v>22</v>
      </c>
      <c r="I8408" t="s">
        <v>2191</v>
      </c>
      <c r="J8408" t="s">
        <v>33</v>
      </c>
      <c r="K8408">
        <v>91767</v>
      </c>
      <c r="L8408" t="s">
        <v>34</v>
      </c>
      <c r="M8408" t="s">
        <v>7533</v>
      </c>
      <c r="N8408" t="s">
        <v>110</v>
      </c>
      <c r="O8408" t="s">
        <v>7316</v>
      </c>
      <c r="P8408" s="4">
        <v>199.96</v>
      </c>
      <c r="Q8408" s="4">
        <v>199.96</v>
      </c>
      <c r="R8408" s="4">
        <f t="shared" si="526"/>
        <v>0</v>
      </c>
      <c r="S8408" s="4">
        <f t="shared" si="527"/>
        <v>0</v>
      </c>
    </row>
    <row r="8409" spans="1:19" x14ac:dyDescent="0.3">
      <c r="A8409" t="s">
        <v>5666</v>
      </c>
      <c r="B8409" s="1">
        <v>42688</v>
      </c>
      <c r="C8409" s="1">
        <v>42691</v>
      </c>
      <c r="D8409">
        <f t="shared" si="524"/>
        <v>2016</v>
      </c>
      <c r="E8409" t="str">
        <f t="shared" si="525"/>
        <v>Nov</v>
      </c>
      <c r="F8409" t="s">
        <v>20</v>
      </c>
      <c r="G8409" t="s">
        <v>866</v>
      </c>
      <c r="H8409" t="s">
        <v>105</v>
      </c>
      <c r="I8409" t="s">
        <v>191</v>
      </c>
      <c r="J8409" t="s">
        <v>242</v>
      </c>
      <c r="K8409">
        <v>97477</v>
      </c>
      <c r="L8409" t="s">
        <v>34</v>
      </c>
      <c r="M8409" t="s">
        <v>7533</v>
      </c>
      <c r="N8409" t="s">
        <v>110</v>
      </c>
      <c r="O8409" t="s">
        <v>7316</v>
      </c>
      <c r="P8409" s="4">
        <v>159.96799999999999</v>
      </c>
      <c r="Q8409" s="4">
        <v>159.96799999999999</v>
      </c>
      <c r="R8409" s="4">
        <f t="shared" si="526"/>
        <v>0</v>
      </c>
      <c r="S8409" s="4">
        <f t="shared" si="527"/>
        <v>0</v>
      </c>
    </row>
    <row r="8410" spans="1:19" ht="15.6" x14ac:dyDescent="0.3">
      <c r="A8410" t="s">
        <v>4305</v>
      </c>
      <c r="B8410" s="1">
        <v>42242</v>
      </c>
      <c r="C8410" s="1">
        <v>42248</v>
      </c>
      <c r="D8410">
        <f t="shared" si="524"/>
        <v>2015</v>
      </c>
      <c r="E8410" t="str">
        <f t="shared" si="525"/>
        <v>Aug</v>
      </c>
      <c r="F8410" t="s">
        <v>37</v>
      </c>
      <c r="G8410" t="s">
        <v>354</v>
      </c>
      <c r="H8410" s="2" t="s">
        <v>22</v>
      </c>
      <c r="I8410" t="s">
        <v>466</v>
      </c>
      <c r="J8410" t="s">
        <v>53</v>
      </c>
      <c r="K8410">
        <v>19711</v>
      </c>
      <c r="L8410" t="s">
        <v>54</v>
      </c>
      <c r="M8410" t="s">
        <v>7533</v>
      </c>
      <c r="N8410" t="s">
        <v>110</v>
      </c>
      <c r="O8410" t="s">
        <v>7316</v>
      </c>
      <c r="P8410" s="4">
        <v>149.97</v>
      </c>
      <c r="Q8410" s="4">
        <v>149.97</v>
      </c>
      <c r="R8410" s="4">
        <f t="shared" si="526"/>
        <v>0</v>
      </c>
      <c r="S8410" s="4">
        <f t="shared" si="527"/>
        <v>0</v>
      </c>
    </row>
    <row r="8411" spans="1:19" ht="15.6" x14ac:dyDescent="0.3">
      <c r="A8411" t="s">
        <v>7535</v>
      </c>
      <c r="B8411" s="1">
        <v>42804</v>
      </c>
      <c r="C8411" s="1">
        <v>42808</v>
      </c>
      <c r="D8411">
        <f t="shared" si="524"/>
        <v>2017</v>
      </c>
      <c r="E8411" t="str">
        <f t="shared" si="525"/>
        <v>Mar</v>
      </c>
      <c r="F8411" t="s">
        <v>37</v>
      </c>
      <c r="G8411" t="s">
        <v>218</v>
      </c>
      <c r="H8411" s="2" t="s">
        <v>22</v>
      </c>
      <c r="I8411" t="s">
        <v>100</v>
      </c>
      <c r="J8411" t="s">
        <v>101</v>
      </c>
      <c r="K8411">
        <v>19143</v>
      </c>
      <c r="L8411" t="s">
        <v>54</v>
      </c>
      <c r="M8411" t="s">
        <v>7533</v>
      </c>
      <c r="N8411" t="s">
        <v>110</v>
      </c>
      <c r="O8411" t="s">
        <v>7316</v>
      </c>
      <c r="P8411" s="4">
        <v>39.991999999999997</v>
      </c>
      <c r="Q8411" s="4">
        <v>39.991999999999997</v>
      </c>
      <c r="R8411" s="4">
        <f t="shared" si="526"/>
        <v>0</v>
      </c>
      <c r="S8411" s="4">
        <f t="shared" si="527"/>
        <v>0</v>
      </c>
    </row>
    <row r="8412" spans="1:19" x14ac:dyDescent="0.3">
      <c r="A8412" t="s">
        <v>7536</v>
      </c>
      <c r="B8412" s="1">
        <v>42973</v>
      </c>
      <c r="C8412" s="1">
        <v>42978</v>
      </c>
      <c r="D8412">
        <f t="shared" si="524"/>
        <v>2017</v>
      </c>
      <c r="E8412" t="str">
        <f t="shared" si="525"/>
        <v>Aug</v>
      </c>
      <c r="F8412" t="s">
        <v>37</v>
      </c>
      <c r="G8412" t="s">
        <v>334</v>
      </c>
      <c r="H8412" t="s">
        <v>51</v>
      </c>
      <c r="I8412" t="s">
        <v>61</v>
      </c>
      <c r="J8412" t="s">
        <v>62</v>
      </c>
      <c r="K8412">
        <v>10035</v>
      </c>
      <c r="L8412" t="s">
        <v>54</v>
      </c>
      <c r="M8412" t="s">
        <v>7533</v>
      </c>
      <c r="N8412" t="s">
        <v>128</v>
      </c>
      <c r="O8412" t="s">
        <v>7316</v>
      </c>
      <c r="P8412" s="4">
        <v>249.95</v>
      </c>
      <c r="Q8412" s="4">
        <v>249.95</v>
      </c>
      <c r="R8412" s="4">
        <f t="shared" si="526"/>
        <v>0</v>
      </c>
      <c r="S8412" s="4">
        <f t="shared" si="527"/>
        <v>0</v>
      </c>
    </row>
    <row r="8413" spans="1:19" x14ac:dyDescent="0.3">
      <c r="A8413" t="s">
        <v>7537</v>
      </c>
      <c r="B8413" s="1">
        <v>43046</v>
      </c>
      <c r="C8413" s="1">
        <v>43051</v>
      </c>
      <c r="D8413">
        <f t="shared" si="524"/>
        <v>2017</v>
      </c>
      <c r="E8413" t="str">
        <f t="shared" si="525"/>
        <v>Nov</v>
      </c>
      <c r="F8413" t="s">
        <v>37</v>
      </c>
      <c r="G8413" t="s">
        <v>1475</v>
      </c>
      <c r="H8413" t="s">
        <v>51</v>
      </c>
      <c r="I8413" t="s">
        <v>466</v>
      </c>
      <c r="J8413" t="s">
        <v>233</v>
      </c>
      <c r="K8413">
        <v>43055</v>
      </c>
      <c r="L8413" t="s">
        <v>54</v>
      </c>
      <c r="M8413" t="s">
        <v>7533</v>
      </c>
      <c r="N8413" t="s">
        <v>110</v>
      </c>
      <c r="O8413" t="s">
        <v>7316</v>
      </c>
      <c r="P8413" s="4">
        <v>119.976</v>
      </c>
      <c r="Q8413" s="4">
        <v>119.976</v>
      </c>
      <c r="R8413" s="4">
        <f t="shared" si="526"/>
        <v>0</v>
      </c>
      <c r="S8413" s="4">
        <f t="shared" si="527"/>
        <v>0</v>
      </c>
    </row>
    <row r="8414" spans="1:19" x14ac:dyDescent="0.3">
      <c r="A8414" t="s">
        <v>7538</v>
      </c>
      <c r="B8414" s="1">
        <v>43128</v>
      </c>
      <c r="C8414" s="1">
        <v>43132</v>
      </c>
      <c r="D8414">
        <f t="shared" si="524"/>
        <v>2018</v>
      </c>
      <c r="E8414" t="str">
        <f t="shared" si="525"/>
        <v>Jan</v>
      </c>
      <c r="F8414" t="s">
        <v>37</v>
      </c>
      <c r="G8414" t="s">
        <v>1537</v>
      </c>
      <c r="H8414" t="s">
        <v>22</v>
      </c>
      <c r="I8414" t="s">
        <v>61</v>
      </c>
      <c r="J8414" t="s">
        <v>62</v>
      </c>
      <c r="K8414">
        <v>10009</v>
      </c>
      <c r="L8414" t="s">
        <v>54</v>
      </c>
      <c r="M8414" t="s">
        <v>7533</v>
      </c>
      <c r="N8414" t="s">
        <v>110</v>
      </c>
      <c r="O8414" t="s">
        <v>7316</v>
      </c>
      <c r="P8414" s="4">
        <v>449.91</v>
      </c>
      <c r="Q8414" s="4">
        <v>449.91</v>
      </c>
      <c r="R8414" s="4">
        <f t="shared" si="526"/>
        <v>0</v>
      </c>
      <c r="S8414" s="4">
        <f t="shared" si="527"/>
        <v>0</v>
      </c>
    </row>
    <row r="8415" spans="1:19" ht="15.6" x14ac:dyDescent="0.3">
      <c r="A8415" t="s">
        <v>7539</v>
      </c>
      <c r="B8415" s="1">
        <v>42212</v>
      </c>
      <c r="C8415" s="1">
        <v>42214</v>
      </c>
      <c r="D8415">
        <f t="shared" si="524"/>
        <v>2015</v>
      </c>
      <c r="E8415" t="str">
        <f t="shared" si="525"/>
        <v>Jul</v>
      </c>
      <c r="F8415" t="s">
        <v>67</v>
      </c>
      <c r="G8415" t="s">
        <v>2627</v>
      </c>
      <c r="H8415" s="2" t="s">
        <v>22</v>
      </c>
      <c r="I8415" t="s">
        <v>32</v>
      </c>
      <c r="J8415" t="s">
        <v>33</v>
      </c>
      <c r="K8415">
        <v>94122</v>
      </c>
      <c r="L8415" t="s">
        <v>34</v>
      </c>
      <c r="M8415" t="s">
        <v>7540</v>
      </c>
      <c r="N8415" t="s">
        <v>110</v>
      </c>
      <c r="O8415" t="s">
        <v>7316</v>
      </c>
      <c r="P8415" s="4">
        <v>238</v>
      </c>
      <c r="Q8415" s="4">
        <v>238</v>
      </c>
      <c r="R8415" s="4">
        <f t="shared" si="526"/>
        <v>0</v>
      </c>
      <c r="S8415" s="4">
        <f t="shared" si="527"/>
        <v>0</v>
      </c>
    </row>
    <row r="8416" spans="1:19" ht="15.6" x14ac:dyDescent="0.3">
      <c r="A8416" t="s">
        <v>7541</v>
      </c>
      <c r="B8416" s="1">
        <v>43057</v>
      </c>
      <c r="C8416" s="1">
        <v>43061</v>
      </c>
      <c r="D8416">
        <f t="shared" si="524"/>
        <v>2017</v>
      </c>
      <c r="E8416" t="str">
        <f t="shared" si="525"/>
        <v>Nov</v>
      </c>
      <c r="F8416" t="s">
        <v>37</v>
      </c>
      <c r="G8416" t="s">
        <v>1259</v>
      </c>
      <c r="H8416" s="2" t="s">
        <v>22</v>
      </c>
      <c r="I8416" t="s">
        <v>39</v>
      </c>
      <c r="J8416" t="s">
        <v>33</v>
      </c>
      <c r="K8416">
        <v>92105</v>
      </c>
      <c r="L8416" t="s">
        <v>34</v>
      </c>
      <c r="M8416" t="s">
        <v>7540</v>
      </c>
      <c r="N8416" t="s">
        <v>110</v>
      </c>
      <c r="O8416" t="s">
        <v>7316</v>
      </c>
      <c r="P8416" s="4">
        <v>595</v>
      </c>
      <c r="Q8416" s="4">
        <f>P8416-75</f>
        <v>520</v>
      </c>
      <c r="R8416" s="4">
        <f t="shared" si="526"/>
        <v>75</v>
      </c>
      <c r="S8416" s="4">
        <f t="shared" si="527"/>
        <v>11.25</v>
      </c>
    </row>
    <row r="8417" spans="1:19" ht="15.6" x14ac:dyDescent="0.3">
      <c r="A8417" t="s">
        <v>4905</v>
      </c>
      <c r="B8417" s="1">
        <v>43385</v>
      </c>
      <c r="C8417" s="1">
        <v>43391</v>
      </c>
      <c r="D8417">
        <f t="shared" si="524"/>
        <v>2018</v>
      </c>
      <c r="E8417" t="str">
        <f t="shared" si="525"/>
        <v>Oct</v>
      </c>
      <c r="F8417" t="s">
        <v>37</v>
      </c>
      <c r="G8417" t="s">
        <v>2779</v>
      </c>
      <c r="H8417" s="2" t="s">
        <v>22</v>
      </c>
      <c r="I8417" t="s">
        <v>3845</v>
      </c>
      <c r="J8417" t="s">
        <v>1031</v>
      </c>
      <c r="K8417">
        <v>87105</v>
      </c>
      <c r="L8417" t="s">
        <v>34</v>
      </c>
      <c r="M8417" t="s">
        <v>7540</v>
      </c>
      <c r="N8417" t="s">
        <v>110</v>
      </c>
      <c r="O8417" t="s">
        <v>7316</v>
      </c>
      <c r="P8417" s="4">
        <v>595</v>
      </c>
      <c r="Q8417" s="4">
        <f>P8417-75</f>
        <v>520</v>
      </c>
      <c r="R8417" s="4">
        <f t="shared" si="526"/>
        <v>75</v>
      </c>
      <c r="S8417" s="4">
        <f t="shared" si="527"/>
        <v>11.25</v>
      </c>
    </row>
    <row r="8418" spans="1:19" x14ac:dyDescent="0.3">
      <c r="A8418" t="s">
        <v>5430</v>
      </c>
      <c r="B8418" s="1">
        <v>42248</v>
      </c>
      <c r="C8418" s="1">
        <v>42252</v>
      </c>
      <c r="D8418">
        <f t="shared" si="524"/>
        <v>2015</v>
      </c>
      <c r="E8418" t="str">
        <f t="shared" si="525"/>
        <v>Sep</v>
      </c>
      <c r="F8418" t="s">
        <v>37</v>
      </c>
      <c r="G8418" t="s">
        <v>91</v>
      </c>
      <c r="H8418" t="s">
        <v>105</v>
      </c>
      <c r="I8418" t="s">
        <v>61</v>
      </c>
      <c r="J8418" t="s">
        <v>62</v>
      </c>
      <c r="K8418">
        <v>10009</v>
      </c>
      <c r="L8418" t="s">
        <v>54</v>
      </c>
      <c r="M8418" t="s">
        <v>7540</v>
      </c>
      <c r="N8418" t="s">
        <v>110</v>
      </c>
      <c r="O8418" t="s">
        <v>7316</v>
      </c>
      <c r="P8418" s="4">
        <v>357</v>
      </c>
      <c r="Q8418" s="4">
        <v>357</v>
      </c>
      <c r="R8418" s="4">
        <f t="shared" si="526"/>
        <v>0</v>
      </c>
      <c r="S8418" s="4">
        <f t="shared" si="527"/>
        <v>0</v>
      </c>
    </row>
    <row r="8419" spans="1:19" ht="15.6" x14ac:dyDescent="0.3">
      <c r="A8419" t="s">
        <v>6234</v>
      </c>
      <c r="B8419" s="1">
        <v>43179</v>
      </c>
      <c r="C8419" s="1">
        <v>43183</v>
      </c>
      <c r="D8419">
        <f t="shared" si="524"/>
        <v>2018</v>
      </c>
      <c r="E8419" t="str">
        <f t="shared" si="525"/>
        <v>Mar</v>
      </c>
      <c r="F8419" t="s">
        <v>37</v>
      </c>
      <c r="G8419" t="s">
        <v>126</v>
      </c>
      <c r="H8419" s="2" t="s">
        <v>22</v>
      </c>
      <c r="I8419" t="s">
        <v>2068</v>
      </c>
      <c r="J8419" t="s">
        <v>310</v>
      </c>
      <c r="K8419">
        <v>6457</v>
      </c>
      <c r="L8419" t="s">
        <v>54</v>
      </c>
      <c r="M8419" t="s">
        <v>7540</v>
      </c>
      <c r="N8419" t="s">
        <v>110</v>
      </c>
      <c r="O8419" t="s">
        <v>7316</v>
      </c>
      <c r="P8419" s="4">
        <v>238</v>
      </c>
      <c r="Q8419" s="4">
        <v>238</v>
      </c>
      <c r="R8419" s="4">
        <f t="shared" si="526"/>
        <v>0</v>
      </c>
      <c r="S8419" s="4">
        <f t="shared" si="527"/>
        <v>0</v>
      </c>
    </row>
    <row r="8420" spans="1:19" ht="15.6" x14ac:dyDescent="0.3">
      <c r="A8420" t="s">
        <v>1351</v>
      </c>
      <c r="B8420" s="1">
        <v>43345</v>
      </c>
      <c r="C8420" s="1">
        <v>43349</v>
      </c>
      <c r="D8420">
        <f t="shared" si="524"/>
        <v>2018</v>
      </c>
      <c r="E8420" t="str">
        <f t="shared" si="525"/>
        <v>Sep</v>
      </c>
      <c r="F8420" t="s">
        <v>37</v>
      </c>
      <c r="G8420" t="s">
        <v>1352</v>
      </c>
      <c r="H8420" s="2" t="s">
        <v>22</v>
      </c>
      <c r="I8420" t="s">
        <v>61</v>
      </c>
      <c r="J8420" t="s">
        <v>62</v>
      </c>
      <c r="K8420">
        <v>10009</v>
      </c>
      <c r="L8420" t="s">
        <v>54</v>
      </c>
      <c r="M8420" t="s">
        <v>7540</v>
      </c>
      <c r="N8420" t="s">
        <v>110</v>
      </c>
      <c r="O8420" t="s">
        <v>7316</v>
      </c>
      <c r="P8420" s="4">
        <v>238</v>
      </c>
      <c r="Q8420" s="4">
        <v>238</v>
      </c>
      <c r="R8420" s="4">
        <f t="shared" si="526"/>
        <v>0</v>
      </c>
      <c r="S8420" s="4">
        <f t="shared" si="527"/>
        <v>0</v>
      </c>
    </row>
    <row r="8421" spans="1:19" x14ac:dyDescent="0.3">
      <c r="A8421" t="s">
        <v>2874</v>
      </c>
      <c r="B8421" s="1">
        <v>43365</v>
      </c>
      <c r="C8421" s="1">
        <v>43367</v>
      </c>
      <c r="D8421">
        <f t="shared" si="524"/>
        <v>2018</v>
      </c>
      <c r="E8421" t="str">
        <f t="shared" si="525"/>
        <v>Sep</v>
      </c>
      <c r="F8421" t="s">
        <v>67</v>
      </c>
      <c r="G8421" t="s">
        <v>899</v>
      </c>
      <c r="H8421" t="s">
        <v>105</v>
      </c>
      <c r="I8421" t="s">
        <v>61</v>
      </c>
      <c r="J8421" t="s">
        <v>62</v>
      </c>
      <c r="K8421">
        <v>10035</v>
      </c>
      <c r="L8421" t="s">
        <v>54</v>
      </c>
      <c r="M8421" t="s">
        <v>7540</v>
      </c>
      <c r="N8421" t="s">
        <v>110</v>
      </c>
      <c r="O8421" t="s">
        <v>7316</v>
      </c>
      <c r="P8421" s="4">
        <v>1071</v>
      </c>
      <c r="Q8421" s="4">
        <f>P8421-150</f>
        <v>921</v>
      </c>
      <c r="R8421" s="4">
        <f t="shared" si="526"/>
        <v>150</v>
      </c>
      <c r="S8421" s="4">
        <f t="shared" si="527"/>
        <v>22.5</v>
      </c>
    </row>
    <row r="8422" spans="1:19" ht="15.6" x14ac:dyDescent="0.3">
      <c r="A8422" t="s">
        <v>2911</v>
      </c>
      <c r="B8422" s="1">
        <v>42970</v>
      </c>
      <c r="C8422" s="1">
        <v>42977</v>
      </c>
      <c r="D8422">
        <f t="shared" si="524"/>
        <v>2017</v>
      </c>
      <c r="E8422" t="str">
        <f t="shared" si="525"/>
        <v>Aug</v>
      </c>
      <c r="F8422" t="s">
        <v>37</v>
      </c>
      <c r="G8422" t="s">
        <v>965</v>
      </c>
      <c r="H8422" s="2" t="s">
        <v>22</v>
      </c>
      <c r="I8422" t="s">
        <v>2912</v>
      </c>
      <c r="J8422" t="s">
        <v>109</v>
      </c>
      <c r="K8422">
        <v>78577</v>
      </c>
      <c r="L8422" t="s">
        <v>25</v>
      </c>
      <c r="M8422" t="s">
        <v>7540</v>
      </c>
      <c r="N8422" t="s">
        <v>110</v>
      </c>
      <c r="O8422" t="s">
        <v>7316</v>
      </c>
      <c r="P8422" s="4">
        <v>666.4</v>
      </c>
      <c r="Q8422" s="4">
        <v>666.4</v>
      </c>
      <c r="R8422" s="4">
        <f t="shared" si="526"/>
        <v>0</v>
      </c>
      <c r="S8422" s="4">
        <f t="shared" si="527"/>
        <v>0</v>
      </c>
    </row>
    <row r="8423" spans="1:19" ht="15.6" x14ac:dyDescent="0.3">
      <c r="A8423" t="s">
        <v>5974</v>
      </c>
      <c r="B8423" s="1">
        <v>43367</v>
      </c>
      <c r="C8423" s="1">
        <v>43369</v>
      </c>
      <c r="D8423">
        <f t="shared" si="524"/>
        <v>2018</v>
      </c>
      <c r="E8423" t="str">
        <f t="shared" si="525"/>
        <v>Sep</v>
      </c>
      <c r="F8423" t="s">
        <v>67</v>
      </c>
      <c r="G8423" t="s">
        <v>378</v>
      </c>
      <c r="H8423" s="2" t="s">
        <v>22</v>
      </c>
      <c r="I8423" t="s">
        <v>136</v>
      </c>
      <c r="J8423" t="s">
        <v>79</v>
      </c>
      <c r="K8423">
        <v>33180</v>
      </c>
      <c r="L8423" t="s">
        <v>44</v>
      </c>
      <c r="M8423" t="s">
        <v>7542</v>
      </c>
      <c r="N8423" t="s">
        <v>110</v>
      </c>
      <c r="O8423" t="s">
        <v>7316</v>
      </c>
      <c r="P8423" s="4">
        <v>17.88</v>
      </c>
      <c r="Q8423" s="4">
        <v>18</v>
      </c>
      <c r="R8423" s="4">
        <f t="shared" si="526"/>
        <v>-0.12000000000000099</v>
      </c>
      <c r="S8423" s="4">
        <f t="shared" si="527"/>
        <v>-1.8000000000000148E-2</v>
      </c>
    </row>
    <row r="8424" spans="1:19" ht="15.6" x14ac:dyDescent="0.3">
      <c r="A8424" t="s">
        <v>6292</v>
      </c>
      <c r="B8424" s="1">
        <v>42197</v>
      </c>
      <c r="C8424" s="1">
        <v>42200</v>
      </c>
      <c r="D8424">
        <f t="shared" si="524"/>
        <v>2015</v>
      </c>
      <c r="E8424" t="str">
        <f t="shared" si="525"/>
        <v>Jul</v>
      </c>
      <c r="F8424" t="s">
        <v>67</v>
      </c>
      <c r="G8424" t="s">
        <v>115</v>
      </c>
      <c r="H8424" s="2" t="s">
        <v>22</v>
      </c>
      <c r="I8424" t="s">
        <v>23</v>
      </c>
      <c r="J8424" t="s">
        <v>24</v>
      </c>
      <c r="K8424">
        <v>60610</v>
      </c>
      <c r="L8424" t="s">
        <v>25</v>
      </c>
      <c r="M8424" t="s">
        <v>7542</v>
      </c>
      <c r="N8424" t="s">
        <v>110</v>
      </c>
      <c r="O8424" t="s">
        <v>7316</v>
      </c>
      <c r="P8424" s="4">
        <v>23.84</v>
      </c>
      <c r="Q8424" s="4">
        <v>23.84</v>
      </c>
      <c r="R8424" s="4">
        <f t="shared" si="526"/>
        <v>0</v>
      </c>
      <c r="S8424" s="4">
        <f t="shared" si="527"/>
        <v>0</v>
      </c>
    </row>
    <row r="8425" spans="1:19" x14ac:dyDescent="0.3">
      <c r="A8425" t="s">
        <v>5717</v>
      </c>
      <c r="B8425" s="1">
        <v>42797</v>
      </c>
      <c r="C8425" s="1">
        <v>42802</v>
      </c>
      <c r="D8425">
        <f t="shared" si="524"/>
        <v>2017</v>
      </c>
      <c r="E8425" t="str">
        <f t="shared" si="525"/>
        <v>Mar</v>
      </c>
      <c r="F8425" t="s">
        <v>37</v>
      </c>
      <c r="G8425" t="s">
        <v>2354</v>
      </c>
      <c r="H8425" t="s">
        <v>105</v>
      </c>
      <c r="I8425" t="s">
        <v>628</v>
      </c>
      <c r="J8425" t="s">
        <v>109</v>
      </c>
      <c r="K8425">
        <v>78664</v>
      </c>
      <c r="L8425" t="s">
        <v>25</v>
      </c>
      <c r="M8425" t="s">
        <v>7542</v>
      </c>
      <c r="N8425" t="s">
        <v>110</v>
      </c>
      <c r="O8425" t="s">
        <v>7316</v>
      </c>
      <c r="P8425" s="4">
        <v>41.72</v>
      </c>
      <c r="Q8425" s="4">
        <v>41.72</v>
      </c>
      <c r="R8425" s="4">
        <f t="shared" si="526"/>
        <v>0</v>
      </c>
      <c r="S8425" s="4">
        <f t="shared" si="527"/>
        <v>0</v>
      </c>
    </row>
    <row r="8426" spans="1:19" ht="15.6" x14ac:dyDescent="0.3">
      <c r="A8426" t="s">
        <v>7253</v>
      </c>
      <c r="B8426" s="1">
        <v>42716</v>
      </c>
      <c r="C8426" s="1">
        <v>42719</v>
      </c>
      <c r="D8426">
        <f t="shared" si="524"/>
        <v>2016</v>
      </c>
      <c r="E8426" t="str">
        <f t="shared" si="525"/>
        <v>Dec</v>
      </c>
      <c r="F8426" t="s">
        <v>20</v>
      </c>
      <c r="G8426" t="s">
        <v>2243</v>
      </c>
      <c r="H8426" s="2" t="s">
        <v>22</v>
      </c>
      <c r="I8426" t="s">
        <v>47</v>
      </c>
      <c r="J8426" t="s">
        <v>33</v>
      </c>
      <c r="K8426">
        <v>90032</v>
      </c>
      <c r="L8426" t="s">
        <v>34</v>
      </c>
      <c r="M8426" t="s">
        <v>7543</v>
      </c>
      <c r="N8426" t="s">
        <v>110</v>
      </c>
      <c r="O8426" t="s">
        <v>7316</v>
      </c>
      <c r="P8426" s="4">
        <v>299.94</v>
      </c>
      <c r="Q8426" s="4">
        <v>299.94</v>
      </c>
      <c r="R8426" s="4">
        <f t="shared" si="526"/>
        <v>0</v>
      </c>
      <c r="S8426" s="4">
        <f t="shared" si="527"/>
        <v>0</v>
      </c>
    </row>
    <row r="8427" spans="1:19" x14ac:dyDescent="0.3">
      <c r="A8427" t="s">
        <v>5473</v>
      </c>
      <c r="B8427" s="1">
        <v>43178</v>
      </c>
      <c r="C8427" s="1">
        <v>43181</v>
      </c>
      <c r="D8427">
        <f t="shared" si="524"/>
        <v>2018</v>
      </c>
      <c r="E8427" t="str">
        <f t="shared" si="525"/>
        <v>Mar</v>
      </c>
      <c r="F8427" t="s">
        <v>20</v>
      </c>
      <c r="G8427" t="s">
        <v>709</v>
      </c>
      <c r="H8427" t="s">
        <v>105</v>
      </c>
      <c r="I8427" t="s">
        <v>32</v>
      </c>
      <c r="J8427" t="s">
        <v>33</v>
      </c>
      <c r="K8427">
        <v>94110</v>
      </c>
      <c r="L8427" t="s">
        <v>34</v>
      </c>
      <c r="M8427" t="s">
        <v>7543</v>
      </c>
      <c r="N8427" t="s">
        <v>110</v>
      </c>
      <c r="O8427" t="s">
        <v>7316</v>
      </c>
      <c r="P8427" s="4">
        <v>199.96</v>
      </c>
      <c r="Q8427" s="4">
        <v>199.96</v>
      </c>
      <c r="R8427" s="4">
        <f t="shared" si="526"/>
        <v>0</v>
      </c>
      <c r="S8427" s="4">
        <f t="shared" si="527"/>
        <v>0</v>
      </c>
    </row>
    <row r="8428" spans="1:19" ht="15.6" x14ac:dyDescent="0.3">
      <c r="A8428" t="s">
        <v>6885</v>
      </c>
      <c r="B8428" s="1">
        <v>43350</v>
      </c>
      <c r="C8428" s="1">
        <v>43355</v>
      </c>
      <c r="D8428">
        <f t="shared" si="524"/>
        <v>2018</v>
      </c>
      <c r="E8428" t="str">
        <f t="shared" si="525"/>
        <v>Sep</v>
      </c>
      <c r="F8428" t="s">
        <v>37</v>
      </c>
      <c r="G8428" t="s">
        <v>1849</v>
      </c>
      <c r="H8428" s="2" t="s">
        <v>22</v>
      </c>
      <c r="I8428" t="s">
        <v>463</v>
      </c>
      <c r="J8428" t="s">
        <v>242</v>
      </c>
      <c r="K8428">
        <v>97206</v>
      </c>
      <c r="L8428" t="s">
        <v>34</v>
      </c>
      <c r="M8428" t="s">
        <v>7543</v>
      </c>
      <c r="N8428" t="s">
        <v>110</v>
      </c>
      <c r="O8428" t="s">
        <v>7316</v>
      </c>
      <c r="P8428" s="4">
        <v>279.94400000000002</v>
      </c>
      <c r="Q8428" s="4">
        <v>279.94400000000002</v>
      </c>
      <c r="R8428" s="4">
        <f t="shared" si="526"/>
        <v>0</v>
      </c>
      <c r="S8428" s="4">
        <f t="shared" si="527"/>
        <v>0</v>
      </c>
    </row>
    <row r="8429" spans="1:19" ht="15.6" x14ac:dyDescent="0.3">
      <c r="A8429" t="s">
        <v>6441</v>
      </c>
      <c r="B8429" s="1">
        <v>42098</v>
      </c>
      <c r="C8429" s="1">
        <v>42102</v>
      </c>
      <c r="D8429">
        <f t="shared" si="524"/>
        <v>2015</v>
      </c>
      <c r="E8429" t="str">
        <f t="shared" si="525"/>
        <v>Apr</v>
      </c>
      <c r="F8429" t="s">
        <v>37</v>
      </c>
      <c r="G8429" t="s">
        <v>866</v>
      </c>
      <c r="H8429" s="2" t="s">
        <v>22</v>
      </c>
      <c r="I8429" t="s">
        <v>42</v>
      </c>
      <c r="J8429" t="s">
        <v>43</v>
      </c>
      <c r="K8429">
        <v>70506</v>
      </c>
      <c r="L8429" t="s">
        <v>44</v>
      </c>
      <c r="M8429" t="s">
        <v>7543</v>
      </c>
      <c r="N8429" t="s">
        <v>110</v>
      </c>
      <c r="O8429" t="s">
        <v>7316</v>
      </c>
      <c r="P8429" s="4">
        <v>99.98</v>
      </c>
      <c r="Q8429" s="4">
        <v>99.98</v>
      </c>
      <c r="R8429" s="4">
        <f t="shared" si="526"/>
        <v>0</v>
      </c>
      <c r="S8429" s="4">
        <f t="shared" si="527"/>
        <v>0</v>
      </c>
    </row>
    <row r="8430" spans="1:19" x14ac:dyDescent="0.3">
      <c r="A8430" t="s">
        <v>7280</v>
      </c>
      <c r="B8430" s="1">
        <v>42997</v>
      </c>
      <c r="C8430" s="1">
        <v>43001</v>
      </c>
      <c r="D8430">
        <f t="shared" si="524"/>
        <v>2017</v>
      </c>
      <c r="E8430" t="str">
        <f t="shared" si="525"/>
        <v>Sep</v>
      </c>
      <c r="F8430" t="s">
        <v>37</v>
      </c>
      <c r="G8430" t="s">
        <v>1139</v>
      </c>
      <c r="H8430" t="s">
        <v>51</v>
      </c>
      <c r="I8430" t="s">
        <v>182</v>
      </c>
      <c r="J8430" t="s">
        <v>183</v>
      </c>
      <c r="K8430">
        <v>31907</v>
      </c>
      <c r="L8430" t="s">
        <v>44</v>
      </c>
      <c r="M8430" t="s">
        <v>7543</v>
      </c>
      <c r="N8430" t="s">
        <v>128</v>
      </c>
      <c r="O8430" t="s">
        <v>7316</v>
      </c>
      <c r="P8430" s="4">
        <v>249.95</v>
      </c>
      <c r="Q8430" s="4">
        <v>249.95</v>
      </c>
      <c r="R8430" s="4">
        <f t="shared" si="526"/>
        <v>0</v>
      </c>
      <c r="S8430" s="4">
        <f t="shared" si="527"/>
        <v>0</v>
      </c>
    </row>
    <row r="8431" spans="1:19" x14ac:dyDescent="0.3">
      <c r="A8431" t="s">
        <v>4225</v>
      </c>
      <c r="B8431" s="1">
        <v>42758</v>
      </c>
      <c r="C8431" s="1">
        <v>42762</v>
      </c>
      <c r="D8431">
        <f t="shared" si="524"/>
        <v>2017</v>
      </c>
      <c r="E8431" t="str">
        <f t="shared" si="525"/>
        <v>Jan</v>
      </c>
      <c r="F8431" t="s">
        <v>37</v>
      </c>
      <c r="G8431" t="s">
        <v>508</v>
      </c>
      <c r="H8431" t="s">
        <v>51</v>
      </c>
      <c r="I8431" t="s">
        <v>636</v>
      </c>
      <c r="J8431" t="s">
        <v>637</v>
      </c>
      <c r="L8431" t="s">
        <v>54</v>
      </c>
      <c r="M8431" t="s">
        <v>7543</v>
      </c>
      <c r="N8431" t="s">
        <v>110</v>
      </c>
      <c r="O8431" t="s">
        <v>7316</v>
      </c>
      <c r="P8431" s="4">
        <v>99.98</v>
      </c>
      <c r="Q8431" s="4">
        <v>99.98</v>
      </c>
      <c r="R8431" s="4">
        <f t="shared" si="526"/>
        <v>0</v>
      </c>
      <c r="S8431" s="4">
        <f t="shared" si="527"/>
        <v>0</v>
      </c>
    </row>
    <row r="8432" spans="1:19" ht="15.6" x14ac:dyDescent="0.3">
      <c r="A8432" t="s">
        <v>4985</v>
      </c>
      <c r="B8432" s="1">
        <v>43365</v>
      </c>
      <c r="C8432" s="1">
        <v>43369</v>
      </c>
      <c r="D8432">
        <f t="shared" si="524"/>
        <v>2018</v>
      </c>
      <c r="E8432" t="str">
        <f t="shared" si="525"/>
        <v>Sep</v>
      </c>
      <c r="F8432" t="s">
        <v>67</v>
      </c>
      <c r="G8432" t="s">
        <v>1643</v>
      </c>
      <c r="H8432" s="2" t="s">
        <v>22</v>
      </c>
      <c r="I8432" t="s">
        <v>100</v>
      </c>
      <c r="J8432" t="s">
        <v>101</v>
      </c>
      <c r="K8432">
        <v>19134</v>
      </c>
      <c r="L8432" t="s">
        <v>54</v>
      </c>
      <c r="M8432" t="s">
        <v>7543</v>
      </c>
      <c r="N8432" t="s">
        <v>110</v>
      </c>
      <c r="O8432" t="s">
        <v>7316</v>
      </c>
      <c r="P8432" s="4">
        <v>79.983999999999995</v>
      </c>
      <c r="Q8432" s="4">
        <v>79.983999999999995</v>
      </c>
      <c r="R8432" s="4">
        <f t="shared" si="526"/>
        <v>0</v>
      </c>
      <c r="S8432" s="4">
        <f t="shared" si="527"/>
        <v>0</v>
      </c>
    </row>
    <row r="8433" spans="1:19" ht="15.6" x14ac:dyDescent="0.3">
      <c r="A8433" t="s">
        <v>834</v>
      </c>
      <c r="B8433" s="1">
        <v>43162</v>
      </c>
      <c r="C8433" s="1">
        <v>43169</v>
      </c>
      <c r="D8433">
        <f t="shared" si="524"/>
        <v>2018</v>
      </c>
      <c r="E8433" t="str">
        <f t="shared" si="525"/>
        <v>Mar</v>
      </c>
      <c r="F8433" t="s">
        <v>37</v>
      </c>
      <c r="G8433" t="s">
        <v>112</v>
      </c>
      <c r="H8433" s="2" t="s">
        <v>22</v>
      </c>
      <c r="I8433" t="s">
        <v>835</v>
      </c>
      <c r="J8433" t="s">
        <v>89</v>
      </c>
      <c r="K8433">
        <v>48127</v>
      </c>
      <c r="L8433" t="s">
        <v>25</v>
      </c>
      <c r="M8433" t="s">
        <v>7543</v>
      </c>
      <c r="N8433" t="s">
        <v>110</v>
      </c>
      <c r="O8433" t="s">
        <v>7316</v>
      </c>
      <c r="P8433" s="4">
        <v>99.98</v>
      </c>
      <c r="Q8433" s="4">
        <v>99.98</v>
      </c>
      <c r="R8433" s="4">
        <f t="shared" si="526"/>
        <v>0</v>
      </c>
      <c r="S8433" s="4">
        <f t="shared" si="527"/>
        <v>0</v>
      </c>
    </row>
    <row r="8434" spans="1:19" x14ac:dyDescent="0.3">
      <c r="A8434" t="s">
        <v>2024</v>
      </c>
      <c r="B8434" s="1">
        <v>42288</v>
      </c>
      <c r="C8434" s="1">
        <v>42293</v>
      </c>
      <c r="D8434">
        <f t="shared" si="524"/>
        <v>2015</v>
      </c>
      <c r="E8434" t="str">
        <f t="shared" si="525"/>
        <v>Oct</v>
      </c>
      <c r="F8434" t="s">
        <v>37</v>
      </c>
      <c r="G8434" t="s">
        <v>2025</v>
      </c>
      <c r="H8434" t="s">
        <v>22</v>
      </c>
      <c r="I8434" t="s">
        <v>69</v>
      </c>
      <c r="J8434" t="s">
        <v>70</v>
      </c>
      <c r="K8434">
        <v>98115</v>
      </c>
      <c r="L8434" t="s">
        <v>34</v>
      </c>
      <c r="M8434" t="s">
        <v>7544</v>
      </c>
      <c r="N8434" t="s">
        <v>110</v>
      </c>
      <c r="O8434" t="s">
        <v>7316</v>
      </c>
      <c r="P8434" s="4">
        <v>345</v>
      </c>
      <c r="Q8434" s="4">
        <f>P8434-75</f>
        <v>270</v>
      </c>
      <c r="R8434" s="4">
        <f t="shared" si="526"/>
        <v>75</v>
      </c>
      <c r="S8434" s="4">
        <f t="shared" si="527"/>
        <v>11.25</v>
      </c>
    </row>
    <row r="8435" spans="1:19" x14ac:dyDescent="0.3">
      <c r="A8435" t="s">
        <v>7545</v>
      </c>
      <c r="B8435" s="1">
        <v>43071</v>
      </c>
      <c r="C8435" s="1">
        <v>43077</v>
      </c>
      <c r="D8435">
        <f t="shared" si="524"/>
        <v>2017</v>
      </c>
      <c r="E8435" t="str">
        <f t="shared" si="525"/>
        <v>Dec</v>
      </c>
      <c r="F8435" t="s">
        <v>37</v>
      </c>
      <c r="G8435" t="s">
        <v>413</v>
      </c>
      <c r="H8435" t="s">
        <v>51</v>
      </c>
      <c r="I8435" t="s">
        <v>1628</v>
      </c>
      <c r="J8435" t="s">
        <v>75</v>
      </c>
      <c r="K8435">
        <v>80501</v>
      </c>
      <c r="L8435" t="s">
        <v>34</v>
      </c>
      <c r="M8435" t="s">
        <v>7544</v>
      </c>
      <c r="N8435" t="s">
        <v>110</v>
      </c>
      <c r="O8435" t="s">
        <v>7316</v>
      </c>
      <c r="P8435" s="4">
        <v>165.6</v>
      </c>
      <c r="Q8435" s="4">
        <v>165.6</v>
      </c>
      <c r="R8435" s="4">
        <f t="shared" si="526"/>
        <v>0</v>
      </c>
      <c r="S8435" s="4">
        <f t="shared" si="527"/>
        <v>0</v>
      </c>
    </row>
    <row r="8436" spans="1:19" x14ac:dyDescent="0.3">
      <c r="A8436" t="s">
        <v>350</v>
      </c>
      <c r="B8436" s="1">
        <v>43254</v>
      </c>
      <c r="C8436" s="1">
        <v>43261</v>
      </c>
      <c r="D8436">
        <f t="shared" si="524"/>
        <v>2018</v>
      </c>
      <c r="E8436" t="str">
        <f t="shared" si="525"/>
        <v>Jun</v>
      </c>
      <c r="F8436" t="s">
        <v>37</v>
      </c>
      <c r="G8436" t="s">
        <v>142</v>
      </c>
      <c r="H8436" t="s">
        <v>105</v>
      </c>
      <c r="I8436" t="s">
        <v>351</v>
      </c>
      <c r="J8436" t="s">
        <v>79</v>
      </c>
      <c r="K8436">
        <v>33024</v>
      </c>
      <c r="L8436" t="s">
        <v>44</v>
      </c>
      <c r="M8436" t="s">
        <v>7544</v>
      </c>
      <c r="N8436" t="s">
        <v>110</v>
      </c>
      <c r="O8436" t="s">
        <v>7316</v>
      </c>
      <c r="P8436" s="4">
        <v>110.4</v>
      </c>
      <c r="Q8436" s="4">
        <v>110.4</v>
      </c>
      <c r="R8436" s="4">
        <f t="shared" si="526"/>
        <v>0</v>
      </c>
      <c r="S8436" s="4">
        <f t="shared" si="527"/>
        <v>0</v>
      </c>
    </row>
    <row r="8437" spans="1:19" x14ac:dyDescent="0.3">
      <c r="A8437" t="s">
        <v>7479</v>
      </c>
      <c r="B8437" s="1">
        <v>42738</v>
      </c>
      <c r="C8437" s="1">
        <v>42743</v>
      </c>
      <c r="D8437">
        <f t="shared" si="524"/>
        <v>2017</v>
      </c>
      <c r="E8437" t="str">
        <f t="shared" si="525"/>
        <v>Jan</v>
      </c>
      <c r="F8437" t="s">
        <v>37</v>
      </c>
      <c r="G8437" t="s">
        <v>3199</v>
      </c>
      <c r="H8437" t="s">
        <v>51</v>
      </c>
      <c r="I8437" t="s">
        <v>855</v>
      </c>
      <c r="J8437" t="s">
        <v>109</v>
      </c>
      <c r="K8437">
        <v>78207</v>
      </c>
      <c r="L8437" t="s">
        <v>25</v>
      </c>
      <c r="M8437" t="s">
        <v>7544</v>
      </c>
      <c r="N8437" t="s">
        <v>110</v>
      </c>
      <c r="O8437" t="s">
        <v>7316</v>
      </c>
      <c r="P8437" s="4">
        <v>165.6</v>
      </c>
      <c r="Q8437" s="4">
        <v>165.6</v>
      </c>
      <c r="R8437" s="4">
        <f t="shared" si="526"/>
        <v>0</v>
      </c>
      <c r="S8437" s="4">
        <f t="shared" si="527"/>
        <v>0</v>
      </c>
    </row>
    <row r="8438" spans="1:19" x14ac:dyDescent="0.3">
      <c r="A8438" t="s">
        <v>6409</v>
      </c>
      <c r="B8438" s="1">
        <v>43086</v>
      </c>
      <c r="C8438" s="1">
        <v>43090</v>
      </c>
      <c r="D8438">
        <f t="shared" si="524"/>
        <v>2017</v>
      </c>
      <c r="E8438" t="str">
        <f t="shared" si="525"/>
        <v>Dec</v>
      </c>
      <c r="F8438" t="s">
        <v>37</v>
      </c>
      <c r="G8438" t="s">
        <v>960</v>
      </c>
      <c r="H8438" t="s">
        <v>51</v>
      </c>
      <c r="I8438" t="s">
        <v>422</v>
      </c>
      <c r="J8438" t="s">
        <v>109</v>
      </c>
      <c r="K8438">
        <v>76017</v>
      </c>
      <c r="L8438" t="s">
        <v>25</v>
      </c>
      <c r="M8438" t="s">
        <v>7544</v>
      </c>
      <c r="N8438" t="s">
        <v>110</v>
      </c>
      <c r="O8438" t="s">
        <v>7316</v>
      </c>
      <c r="P8438" s="4">
        <v>165.6</v>
      </c>
      <c r="Q8438" s="4">
        <v>80</v>
      </c>
      <c r="R8438" s="4">
        <f t="shared" si="526"/>
        <v>85.6</v>
      </c>
      <c r="S8438" s="4">
        <f t="shared" si="527"/>
        <v>12.839999999999998</v>
      </c>
    </row>
    <row r="8439" spans="1:19" ht="15.6" x14ac:dyDescent="0.3">
      <c r="A8439" t="s">
        <v>4637</v>
      </c>
      <c r="B8439" s="1">
        <v>43396</v>
      </c>
      <c r="C8439" s="1">
        <v>43401</v>
      </c>
      <c r="D8439">
        <f t="shared" si="524"/>
        <v>2018</v>
      </c>
      <c r="E8439" t="str">
        <f t="shared" si="525"/>
        <v>Oct</v>
      </c>
      <c r="F8439" t="s">
        <v>37</v>
      </c>
      <c r="G8439" t="s">
        <v>1690</v>
      </c>
      <c r="H8439" s="2" t="s">
        <v>22</v>
      </c>
      <c r="I8439" t="s">
        <v>1207</v>
      </c>
      <c r="J8439" t="s">
        <v>109</v>
      </c>
      <c r="K8439">
        <v>78745</v>
      </c>
      <c r="L8439" t="s">
        <v>25</v>
      </c>
      <c r="M8439" t="s">
        <v>7544</v>
      </c>
      <c r="N8439" t="s">
        <v>110</v>
      </c>
      <c r="O8439" t="s">
        <v>7316</v>
      </c>
      <c r="P8439" s="4">
        <v>55.2</v>
      </c>
      <c r="Q8439" s="4">
        <v>55.2</v>
      </c>
      <c r="R8439" s="4">
        <f t="shared" si="526"/>
        <v>0</v>
      </c>
      <c r="S8439" s="4">
        <f t="shared" si="527"/>
        <v>0</v>
      </c>
    </row>
    <row r="8440" spans="1:19" ht="15.6" x14ac:dyDescent="0.3">
      <c r="A8440" t="s">
        <v>4333</v>
      </c>
      <c r="B8440" s="1">
        <v>42280</v>
      </c>
      <c r="C8440" s="1">
        <v>42280</v>
      </c>
      <c r="D8440">
        <f t="shared" si="524"/>
        <v>2015</v>
      </c>
      <c r="E8440" t="str">
        <f t="shared" si="525"/>
        <v>Oct</v>
      </c>
      <c r="F8440" t="s">
        <v>30</v>
      </c>
      <c r="G8440" t="s">
        <v>2939</v>
      </c>
      <c r="H8440" s="2" t="s">
        <v>22</v>
      </c>
      <c r="I8440" t="s">
        <v>182</v>
      </c>
      <c r="J8440" t="s">
        <v>233</v>
      </c>
      <c r="K8440">
        <v>43229</v>
      </c>
      <c r="L8440" t="s">
        <v>54</v>
      </c>
      <c r="M8440" t="s">
        <v>7546</v>
      </c>
      <c r="N8440" t="s">
        <v>110</v>
      </c>
      <c r="O8440" t="s">
        <v>7316</v>
      </c>
      <c r="P8440" s="4">
        <v>142.488</v>
      </c>
      <c r="Q8440" s="4">
        <v>142.488</v>
      </c>
      <c r="R8440" s="4">
        <f t="shared" si="526"/>
        <v>0</v>
      </c>
      <c r="S8440" s="4">
        <f t="shared" si="527"/>
        <v>0</v>
      </c>
    </row>
    <row r="8441" spans="1:19" x14ac:dyDescent="0.3">
      <c r="A8441" t="s">
        <v>7547</v>
      </c>
      <c r="B8441" s="1">
        <v>42327</v>
      </c>
      <c r="C8441" s="1">
        <v>42329</v>
      </c>
      <c r="D8441">
        <f t="shared" si="524"/>
        <v>2015</v>
      </c>
      <c r="E8441" t="str">
        <f t="shared" si="525"/>
        <v>Nov</v>
      </c>
      <c r="F8441" t="s">
        <v>20</v>
      </c>
      <c r="G8441" t="s">
        <v>1849</v>
      </c>
      <c r="H8441" t="s">
        <v>105</v>
      </c>
      <c r="I8441" t="s">
        <v>100</v>
      </c>
      <c r="J8441" t="s">
        <v>101</v>
      </c>
      <c r="K8441">
        <v>19120</v>
      </c>
      <c r="L8441" t="s">
        <v>54</v>
      </c>
      <c r="M8441" t="s">
        <v>7546</v>
      </c>
      <c r="N8441" t="s">
        <v>110</v>
      </c>
      <c r="O8441" t="s">
        <v>7316</v>
      </c>
      <c r="P8441" s="4">
        <v>47.496000000000002</v>
      </c>
      <c r="Q8441" s="4">
        <v>47.496000000000002</v>
      </c>
      <c r="R8441" s="4">
        <f t="shared" si="526"/>
        <v>0</v>
      </c>
      <c r="S8441" s="4">
        <f t="shared" si="527"/>
        <v>0</v>
      </c>
    </row>
    <row r="8442" spans="1:19" x14ac:dyDescent="0.3">
      <c r="A8442" t="s">
        <v>4221</v>
      </c>
      <c r="B8442" s="1">
        <v>43063</v>
      </c>
      <c r="C8442" s="1">
        <v>43065</v>
      </c>
      <c r="D8442">
        <f t="shared" si="524"/>
        <v>2017</v>
      </c>
      <c r="E8442" t="str">
        <f t="shared" si="525"/>
        <v>Nov</v>
      </c>
      <c r="F8442" t="s">
        <v>67</v>
      </c>
      <c r="G8442" t="s">
        <v>704</v>
      </c>
      <c r="H8442" t="s">
        <v>51</v>
      </c>
      <c r="I8442" t="s">
        <v>116</v>
      </c>
      <c r="J8442" t="s">
        <v>109</v>
      </c>
      <c r="K8442">
        <v>75217</v>
      </c>
      <c r="L8442" t="s">
        <v>25</v>
      </c>
      <c r="M8442" t="s">
        <v>7546</v>
      </c>
      <c r="N8442" t="s">
        <v>110</v>
      </c>
      <c r="O8442" t="s">
        <v>7316</v>
      </c>
      <c r="P8442" s="4">
        <v>94.992000000000004</v>
      </c>
      <c r="Q8442" s="4">
        <v>94.992000000000004</v>
      </c>
      <c r="R8442" s="4">
        <f t="shared" si="526"/>
        <v>0</v>
      </c>
      <c r="S8442" s="4">
        <f t="shared" si="527"/>
        <v>0</v>
      </c>
    </row>
    <row r="8443" spans="1:19" ht="15.6" x14ac:dyDescent="0.3">
      <c r="A8443" t="s">
        <v>3614</v>
      </c>
      <c r="B8443" s="1">
        <v>43353</v>
      </c>
      <c r="C8443" s="1">
        <v>43358</v>
      </c>
      <c r="D8443">
        <f t="shared" si="524"/>
        <v>2018</v>
      </c>
      <c r="E8443" t="str">
        <f t="shared" si="525"/>
        <v>Sep</v>
      </c>
      <c r="F8443" t="s">
        <v>67</v>
      </c>
      <c r="G8443" t="s">
        <v>3275</v>
      </c>
      <c r="H8443" s="2" t="s">
        <v>22</v>
      </c>
      <c r="I8443" t="s">
        <v>191</v>
      </c>
      <c r="J8443" t="s">
        <v>192</v>
      </c>
      <c r="K8443">
        <v>65807</v>
      </c>
      <c r="L8443" t="s">
        <v>25</v>
      </c>
      <c r="M8443" t="s">
        <v>7546</v>
      </c>
      <c r="N8443" t="s">
        <v>110</v>
      </c>
      <c r="O8443" t="s">
        <v>7316</v>
      </c>
      <c r="P8443" s="4">
        <v>296.85000000000002</v>
      </c>
      <c r="Q8443" s="4">
        <v>296.85000000000002</v>
      </c>
      <c r="R8443" s="4">
        <f t="shared" si="526"/>
        <v>0</v>
      </c>
      <c r="S8443" s="4">
        <f t="shared" si="527"/>
        <v>0</v>
      </c>
    </row>
    <row r="8444" spans="1:19" ht="15.6" x14ac:dyDescent="0.3">
      <c r="A8444" t="s">
        <v>399</v>
      </c>
      <c r="B8444" s="1">
        <v>43442</v>
      </c>
      <c r="C8444" s="1">
        <v>43447</v>
      </c>
      <c r="D8444">
        <f t="shared" si="524"/>
        <v>2018</v>
      </c>
      <c r="E8444" t="str">
        <f t="shared" si="525"/>
        <v>Dec</v>
      </c>
      <c r="F8444" t="s">
        <v>37</v>
      </c>
      <c r="G8444" t="s">
        <v>168</v>
      </c>
      <c r="H8444" s="2" t="s">
        <v>22</v>
      </c>
      <c r="I8444" t="s">
        <v>400</v>
      </c>
      <c r="J8444" t="s">
        <v>148</v>
      </c>
      <c r="K8444">
        <v>53711</v>
      </c>
      <c r="L8444" t="s">
        <v>25</v>
      </c>
      <c r="M8444" t="s">
        <v>7546</v>
      </c>
      <c r="N8444" t="s">
        <v>110</v>
      </c>
      <c r="O8444" t="s">
        <v>7316</v>
      </c>
      <c r="P8444" s="4">
        <v>178.11</v>
      </c>
      <c r="Q8444" s="4">
        <v>178.11</v>
      </c>
      <c r="R8444" s="4">
        <f t="shared" si="526"/>
        <v>0</v>
      </c>
      <c r="S8444" s="4">
        <f t="shared" si="527"/>
        <v>0</v>
      </c>
    </row>
    <row r="8445" spans="1:19" x14ac:dyDescent="0.3">
      <c r="A8445" t="s">
        <v>4792</v>
      </c>
      <c r="B8445" s="1">
        <v>42751</v>
      </c>
      <c r="C8445" s="1">
        <v>42755</v>
      </c>
      <c r="D8445">
        <f t="shared" si="524"/>
        <v>2017</v>
      </c>
      <c r="E8445" t="str">
        <f t="shared" si="525"/>
        <v>Jan</v>
      </c>
      <c r="F8445" t="s">
        <v>67</v>
      </c>
      <c r="G8445" t="s">
        <v>1772</v>
      </c>
      <c r="H8445" t="s">
        <v>51</v>
      </c>
      <c r="I8445" t="s">
        <v>47</v>
      </c>
      <c r="J8445" t="s">
        <v>33</v>
      </c>
      <c r="K8445">
        <v>90049</v>
      </c>
      <c r="L8445" t="s">
        <v>34</v>
      </c>
      <c r="M8445" t="s">
        <v>7548</v>
      </c>
      <c r="N8445" t="s">
        <v>110</v>
      </c>
      <c r="O8445" t="s">
        <v>7316</v>
      </c>
      <c r="P8445" s="4">
        <v>90.57</v>
      </c>
      <c r="Q8445" s="4">
        <v>90.57</v>
      </c>
      <c r="R8445" s="4">
        <f t="shared" si="526"/>
        <v>0</v>
      </c>
      <c r="S8445" s="4">
        <f t="shared" si="527"/>
        <v>0</v>
      </c>
    </row>
    <row r="8446" spans="1:19" ht="15.6" x14ac:dyDescent="0.3">
      <c r="A8446" t="s">
        <v>7149</v>
      </c>
      <c r="B8446" s="1">
        <v>43114</v>
      </c>
      <c r="C8446" s="1">
        <v>43116</v>
      </c>
      <c r="D8446">
        <f t="shared" si="524"/>
        <v>2018</v>
      </c>
      <c r="E8446" t="str">
        <f t="shared" si="525"/>
        <v>Jan</v>
      </c>
      <c r="F8446" t="s">
        <v>20</v>
      </c>
      <c r="G8446" t="s">
        <v>687</v>
      </c>
      <c r="H8446" s="2" t="s">
        <v>22</v>
      </c>
      <c r="I8446" t="s">
        <v>293</v>
      </c>
      <c r="J8446" t="s">
        <v>75</v>
      </c>
      <c r="K8446">
        <v>80013</v>
      </c>
      <c r="L8446" t="s">
        <v>34</v>
      </c>
      <c r="M8446" t="s">
        <v>7548</v>
      </c>
      <c r="N8446" t="s">
        <v>110</v>
      </c>
      <c r="O8446" t="s">
        <v>7316</v>
      </c>
      <c r="P8446" s="4">
        <v>169.06399999999999</v>
      </c>
      <c r="Q8446" s="4">
        <v>169.06399999999999</v>
      </c>
      <c r="R8446" s="4">
        <f t="shared" si="526"/>
        <v>0</v>
      </c>
      <c r="S8446" s="4">
        <f t="shared" si="527"/>
        <v>0</v>
      </c>
    </row>
    <row r="8447" spans="1:19" ht="15.6" x14ac:dyDescent="0.3">
      <c r="A8447" t="s">
        <v>7549</v>
      </c>
      <c r="B8447" s="1">
        <v>43310</v>
      </c>
      <c r="C8447" s="1">
        <v>43314</v>
      </c>
      <c r="D8447">
        <f t="shared" si="524"/>
        <v>2018</v>
      </c>
      <c r="E8447" t="str">
        <f t="shared" si="525"/>
        <v>Jul</v>
      </c>
      <c r="F8447" t="s">
        <v>37</v>
      </c>
      <c r="G8447" t="s">
        <v>2627</v>
      </c>
      <c r="H8447" s="2" t="s">
        <v>22</v>
      </c>
      <c r="I8447" t="s">
        <v>69</v>
      </c>
      <c r="J8447" t="s">
        <v>70</v>
      </c>
      <c r="K8447">
        <v>98115</v>
      </c>
      <c r="L8447" t="s">
        <v>34</v>
      </c>
      <c r="M8447" t="s">
        <v>7548</v>
      </c>
      <c r="N8447" t="s">
        <v>110</v>
      </c>
      <c r="O8447" t="s">
        <v>7316</v>
      </c>
      <c r="P8447" s="4">
        <v>90.57</v>
      </c>
      <c r="Q8447" s="4">
        <v>90.57</v>
      </c>
      <c r="R8447" s="4">
        <f t="shared" si="526"/>
        <v>0</v>
      </c>
      <c r="S8447" s="4">
        <f t="shared" si="527"/>
        <v>0</v>
      </c>
    </row>
    <row r="8448" spans="1:19" ht="15.6" x14ac:dyDescent="0.3">
      <c r="A8448" t="s">
        <v>940</v>
      </c>
      <c r="B8448" s="1">
        <v>43063</v>
      </c>
      <c r="C8448" s="1">
        <v>43069</v>
      </c>
      <c r="D8448">
        <f t="shared" si="524"/>
        <v>2017</v>
      </c>
      <c r="E8448" t="str">
        <f t="shared" si="525"/>
        <v>Nov</v>
      </c>
      <c r="F8448" t="s">
        <v>37</v>
      </c>
      <c r="G8448" t="s">
        <v>363</v>
      </c>
      <c r="H8448" s="2" t="s">
        <v>22</v>
      </c>
      <c r="I8448" t="s">
        <v>47</v>
      </c>
      <c r="J8448" t="s">
        <v>33</v>
      </c>
      <c r="K8448">
        <v>90036</v>
      </c>
      <c r="L8448" t="s">
        <v>34</v>
      </c>
      <c r="M8448" t="s">
        <v>7550</v>
      </c>
      <c r="N8448" t="s">
        <v>110</v>
      </c>
      <c r="O8448" t="s">
        <v>7316</v>
      </c>
      <c r="P8448" s="4">
        <v>659.9</v>
      </c>
      <c r="Q8448" s="4">
        <v>659.9</v>
      </c>
      <c r="R8448" s="4">
        <f t="shared" si="526"/>
        <v>0</v>
      </c>
      <c r="S8448" s="4">
        <f t="shared" si="527"/>
        <v>0</v>
      </c>
    </row>
    <row r="8449" spans="1:19" x14ac:dyDescent="0.3">
      <c r="A8449" t="s">
        <v>3091</v>
      </c>
      <c r="B8449" s="1">
        <v>42885</v>
      </c>
      <c r="C8449" s="1">
        <v>42889</v>
      </c>
      <c r="D8449">
        <f t="shared" si="524"/>
        <v>2017</v>
      </c>
      <c r="E8449" t="str">
        <f t="shared" si="525"/>
        <v>May</v>
      </c>
      <c r="F8449" t="s">
        <v>37</v>
      </c>
      <c r="G8449" t="s">
        <v>1313</v>
      </c>
      <c r="H8449" t="s">
        <v>51</v>
      </c>
      <c r="I8449" t="s">
        <v>191</v>
      </c>
      <c r="J8449" t="s">
        <v>158</v>
      </c>
      <c r="K8449">
        <v>22153</v>
      </c>
      <c r="L8449" t="s">
        <v>44</v>
      </c>
      <c r="M8449" t="s">
        <v>7550</v>
      </c>
      <c r="N8449" t="s">
        <v>110</v>
      </c>
      <c r="O8449" t="s">
        <v>7316</v>
      </c>
      <c r="P8449" s="4">
        <v>1979.7</v>
      </c>
      <c r="Q8449" s="4">
        <v>1979.7</v>
      </c>
      <c r="R8449" s="4">
        <f t="shared" si="526"/>
        <v>0</v>
      </c>
      <c r="S8449" s="4">
        <f t="shared" si="527"/>
        <v>0</v>
      </c>
    </row>
    <row r="8450" spans="1:19" ht="15.6" x14ac:dyDescent="0.3">
      <c r="A8450" t="s">
        <v>7551</v>
      </c>
      <c r="B8450" s="1">
        <v>43343</v>
      </c>
      <c r="C8450" s="1">
        <v>43348</v>
      </c>
      <c r="D8450">
        <f t="shared" ref="D8450:D8513" si="528">YEAR(B8450)</f>
        <v>2018</v>
      </c>
      <c r="E8450" t="str">
        <f t="shared" ref="E8450:E8513" si="529">TEXT(B8450,"mmm")</f>
        <v>Aug</v>
      </c>
      <c r="F8450" t="s">
        <v>37</v>
      </c>
      <c r="G8450" t="s">
        <v>1621</v>
      </c>
      <c r="H8450" s="2" t="s">
        <v>22</v>
      </c>
      <c r="I8450" t="s">
        <v>82</v>
      </c>
      <c r="J8450" t="s">
        <v>43</v>
      </c>
      <c r="K8450">
        <v>71203</v>
      </c>
      <c r="L8450" t="s">
        <v>44</v>
      </c>
      <c r="M8450" t="s">
        <v>7550</v>
      </c>
      <c r="N8450" t="s">
        <v>110</v>
      </c>
      <c r="O8450" t="s">
        <v>7316</v>
      </c>
      <c r="P8450" s="4">
        <v>659.9</v>
      </c>
      <c r="Q8450" s="4">
        <v>659.9</v>
      </c>
      <c r="R8450" s="4">
        <f t="shared" si="526"/>
        <v>0</v>
      </c>
      <c r="S8450" s="4">
        <f t="shared" si="527"/>
        <v>0</v>
      </c>
    </row>
    <row r="8451" spans="1:19" ht="15.6" x14ac:dyDescent="0.3">
      <c r="A8451" t="s">
        <v>3093</v>
      </c>
      <c r="B8451" s="1">
        <v>42352</v>
      </c>
      <c r="C8451" s="1">
        <v>42359</v>
      </c>
      <c r="D8451">
        <f t="shared" si="528"/>
        <v>2015</v>
      </c>
      <c r="E8451" t="str">
        <f t="shared" si="529"/>
        <v>Dec</v>
      </c>
      <c r="F8451" t="s">
        <v>37</v>
      </c>
      <c r="G8451" t="s">
        <v>135</v>
      </c>
      <c r="H8451" s="2" t="s">
        <v>22</v>
      </c>
      <c r="I8451" t="s">
        <v>1647</v>
      </c>
      <c r="J8451" t="s">
        <v>233</v>
      </c>
      <c r="K8451">
        <v>43302</v>
      </c>
      <c r="L8451" t="s">
        <v>54</v>
      </c>
      <c r="M8451" t="s">
        <v>7550</v>
      </c>
      <c r="N8451" t="s">
        <v>110</v>
      </c>
      <c r="O8451" t="s">
        <v>7316</v>
      </c>
      <c r="P8451" s="4">
        <v>263.95999999999998</v>
      </c>
      <c r="Q8451" s="4">
        <v>263.95999999999998</v>
      </c>
      <c r="R8451" s="4">
        <f t="shared" ref="R8451:R8514" si="530">P8451-Q8451</f>
        <v>0</v>
      </c>
      <c r="S8451" s="4">
        <f t="shared" ref="S8451:S8514" si="531">0.15*R8451</f>
        <v>0</v>
      </c>
    </row>
    <row r="8452" spans="1:19" x14ac:dyDescent="0.3">
      <c r="A8452" t="s">
        <v>3111</v>
      </c>
      <c r="B8452" s="1">
        <v>42582</v>
      </c>
      <c r="C8452" s="1">
        <v>42582</v>
      </c>
      <c r="D8452">
        <f t="shared" si="528"/>
        <v>2016</v>
      </c>
      <c r="E8452" t="str">
        <f t="shared" si="529"/>
        <v>Jul</v>
      </c>
      <c r="F8452" t="s">
        <v>30</v>
      </c>
      <c r="G8452" t="s">
        <v>3112</v>
      </c>
      <c r="H8452" t="s">
        <v>105</v>
      </c>
      <c r="I8452" t="s">
        <v>61</v>
      </c>
      <c r="J8452" t="s">
        <v>62</v>
      </c>
      <c r="K8452">
        <v>10024</v>
      </c>
      <c r="L8452" t="s">
        <v>54</v>
      </c>
      <c r="M8452" t="s">
        <v>7550</v>
      </c>
      <c r="N8452" t="s">
        <v>110</v>
      </c>
      <c r="O8452" t="s">
        <v>7316</v>
      </c>
      <c r="P8452" s="4">
        <v>2309.65</v>
      </c>
      <c r="Q8452" s="4">
        <v>2309.65</v>
      </c>
      <c r="R8452" s="4">
        <f t="shared" si="530"/>
        <v>0</v>
      </c>
      <c r="S8452" s="4">
        <f t="shared" si="531"/>
        <v>0</v>
      </c>
    </row>
    <row r="8453" spans="1:19" ht="15.6" x14ac:dyDescent="0.3">
      <c r="A8453" t="s">
        <v>287</v>
      </c>
      <c r="B8453" s="1">
        <v>42630</v>
      </c>
      <c r="C8453" s="1">
        <v>42636</v>
      </c>
      <c r="D8453">
        <f t="shared" si="528"/>
        <v>2016</v>
      </c>
      <c r="E8453" t="str">
        <f t="shared" si="529"/>
        <v>Sep</v>
      </c>
      <c r="F8453" t="s">
        <v>37</v>
      </c>
      <c r="G8453" t="s">
        <v>288</v>
      </c>
      <c r="H8453" s="2" t="s">
        <v>22</v>
      </c>
      <c r="I8453" t="s">
        <v>61</v>
      </c>
      <c r="J8453" t="s">
        <v>62</v>
      </c>
      <c r="K8453">
        <v>10035</v>
      </c>
      <c r="L8453" t="s">
        <v>54</v>
      </c>
      <c r="M8453" t="s">
        <v>7550</v>
      </c>
      <c r="N8453" t="s">
        <v>110</v>
      </c>
      <c r="O8453" t="s">
        <v>7316</v>
      </c>
      <c r="P8453" s="4">
        <v>659.9</v>
      </c>
      <c r="Q8453" s="4">
        <v>659.9</v>
      </c>
      <c r="R8453" s="4">
        <f t="shared" si="530"/>
        <v>0</v>
      </c>
      <c r="S8453" s="4">
        <f t="shared" si="531"/>
        <v>0</v>
      </c>
    </row>
    <row r="8454" spans="1:19" x14ac:dyDescent="0.3">
      <c r="A8454" t="s">
        <v>6233</v>
      </c>
      <c r="B8454" s="1">
        <v>43155</v>
      </c>
      <c r="C8454" s="1">
        <v>43159</v>
      </c>
      <c r="D8454">
        <f t="shared" si="528"/>
        <v>2018</v>
      </c>
      <c r="E8454" t="str">
        <f t="shared" si="529"/>
        <v>Feb</v>
      </c>
      <c r="F8454" t="s">
        <v>37</v>
      </c>
      <c r="G8454" t="s">
        <v>2963</v>
      </c>
      <c r="H8454" t="s">
        <v>51</v>
      </c>
      <c r="I8454" t="s">
        <v>100</v>
      </c>
      <c r="J8454" t="s">
        <v>101</v>
      </c>
      <c r="K8454">
        <v>19134</v>
      </c>
      <c r="L8454" t="s">
        <v>54</v>
      </c>
      <c r="M8454" t="s">
        <v>7550</v>
      </c>
      <c r="N8454" t="s">
        <v>110</v>
      </c>
      <c r="O8454" t="s">
        <v>7316</v>
      </c>
      <c r="P8454" s="4">
        <v>1319.8</v>
      </c>
      <c r="Q8454" s="4">
        <v>1319.8</v>
      </c>
      <c r="R8454" s="4">
        <f t="shared" si="530"/>
        <v>0</v>
      </c>
      <c r="S8454" s="4">
        <f t="shared" si="531"/>
        <v>0</v>
      </c>
    </row>
    <row r="8455" spans="1:19" ht="15.6" x14ac:dyDescent="0.3">
      <c r="A8455" t="s">
        <v>161</v>
      </c>
      <c r="B8455" s="1">
        <v>43288</v>
      </c>
      <c r="C8455" s="1">
        <v>43290</v>
      </c>
      <c r="D8455">
        <f t="shared" si="528"/>
        <v>2018</v>
      </c>
      <c r="E8455" t="str">
        <f t="shared" si="529"/>
        <v>Jul</v>
      </c>
      <c r="F8455" t="s">
        <v>20</v>
      </c>
      <c r="G8455" t="s">
        <v>162</v>
      </c>
      <c r="H8455" s="2" t="s">
        <v>22</v>
      </c>
      <c r="I8455" t="s">
        <v>100</v>
      </c>
      <c r="J8455" t="s">
        <v>101</v>
      </c>
      <c r="K8455">
        <v>19120</v>
      </c>
      <c r="L8455" t="s">
        <v>54</v>
      </c>
      <c r="M8455" t="s">
        <v>7550</v>
      </c>
      <c r="N8455" t="s">
        <v>110</v>
      </c>
      <c r="O8455" t="s">
        <v>7316</v>
      </c>
      <c r="P8455" s="4">
        <v>527.91999999999996</v>
      </c>
      <c r="Q8455" s="4">
        <v>527.91999999999996</v>
      </c>
      <c r="R8455" s="4">
        <f t="shared" si="530"/>
        <v>0</v>
      </c>
      <c r="S8455" s="4">
        <f t="shared" si="531"/>
        <v>0</v>
      </c>
    </row>
    <row r="8456" spans="1:19" x14ac:dyDescent="0.3">
      <c r="A8456" t="s">
        <v>7552</v>
      </c>
      <c r="B8456" s="1">
        <v>43022</v>
      </c>
      <c r="C8456" s="1">
        <v>43027</v>
      </c>
      <c r="D8456">
        <f t="shared" si="528"/>
        <v>2017</v>
      </c>
      <c r="E8456" t="str">
        <f t="shared" si="529"/>
        <v>Oct</v>
      </c>
      <c r="F8456" t="s">
        <v>37</v>
      </c>
      <c r="G8456" t="s">
        <v>4980</v>
      </c>
      <c r="H8456" t="s">
        <v>22</v>
      </c>
      <c r="I8456" t="s">
        <v>5898</v>
      </c>
      <c r="J8456" t="s">
        <v>148</v>
      </c>
      <c r="K8456">
        <v>54915</v>
      </c>
      <c r="L8456" t="s">
        <v>25</v>
      </c>
      <c r="M8456" t="s">
        <v>7550</v>
      </c>
      <c r="N8456" t="s">
        <v>110</v>
      </c>
      <c r="O8456" t="s">
        <v>7316</v>
      </c>
      <c r="P8456" s="4">
        <v>1649.75</v>
      </c>
      <c r="Q8456" s="4">
        <v>1649.75</v>
      </c>
      <c r="R8456" s="4">
        <f t="shared" si="530"/>
        <v>0</v>
      </c>
      <c r="S8456" s="4">
        <f t="shared" si="531"/>
        <v>0</v>
      </c>
    </row>
    <row r="8457" spans="1:19" ht="15.6" x14ac:dyDescent="0.3">
      <c r="A8457" t="s">
        <v>6381</v>
      </c>
      <c r="B8457" s="1">
        <v>43385</v>
      </c>
      <c r="C8457" s="1">
        <v>43389</v>
      </c>
      <c r="D8457">
        <f t="shared" si="528"/>
        <v>2018</v>
      </c>
      <c r="E8457" t="str">
        <f t="shared" si="529"/>
        <v>Oct</v>
      </c>
      <c r="F8457" t="s">
        <v>37</v>
      </c>
      <c r="G8457" t="s">
        <v>2442</v>
      </c>
      <c r="H8457" s="2" t="s">
        <v>22</v>
      </c>
      <c r="I8457" t="s">
        <v>116</v>
      </c>
      <c r="J8457" t="s">
        <v>109</v>
      </c>
      <c r="K8457">
        <v>75081</v>
      </c>
      <c r="L8457" t="s">
        <v>25</v>
      </c>
      <c r="M8457" t="s">
        <v>7550</v>
      </c>
      <c r="N8457" t="s">
        <v>110</v>
      </c>
      <c r="O8457" t="s">
        <v>7316</v>
      </c>
      <c r="P8457" s="4">
        <v>791.88</v>
      </c>
      <c r="Q8457" s="4">
        <f>P8457-500</f>
        <v>291.88</v>
      </c>
      <c r="R8457" s="4">
        <f t="shared" si="530"/>
        <v>500</v>
      </c>
      <c r="S8457" s="4">
        <f t="shared" si="531"/>
        <v>75</v>
      </c>
    </row>
    <row r="8458" spans="1:19" ht="15.6" x14ac:dyDescent="0.3">
      <c r="A8458" t="s">
        <v>5652</v>
      </c>
      <c r="B8458" s="1">
        <v>42279</v>
      </c>
      <c r="C8458" s="1">
        <v>42282</v>
      </c>
      <c r="D8458">
        <f t="shared" si="528"/>
        <v>2015</v>
      </c>
      <c r="E8458" t="str">
        <f t="shared" si="529"/>
        <v>Oct</v>
      </c>
      <c r="F8458" t="s">
        <v>20</v>
      </c>
      <c r="G8458" t="s">
        <v>2963</v>
      </c>
      <c r="H8458" s="2" t="s">
        <v>22</v>
      </c>
      <c r="I8458" t="s">
        <v>1368</v>
      </c>
      <c r="J8458" t="s">
        <v>178</v>
      </c>
      <c r="K8458">
        <v>85281</v>
      </c>
      <c r="L8458" t="s">
        <v>34</v>
      </c>
      <c r="M8458" t="s">
        <v>7553</v>
      </c>
      <c r="N8458" t="s">
        <v>110</v>
      </c>
      <c r="O8458" t="s">
        <v>7316</v>
      </c>
      <c r="P8458" s="4">
        <v>7.16</v>
      </c>
      <c r="Q8458" s="4">
        <v>100</v>
      </c>
      <c r="R8458" s="4">
        <f t="shared" si="530"/>
        <v>-92.84</v>
      </c>
      <c r="S8458" s="4">
        <f t="shared" si="531"/>
        <v>-13.926</v>
      </c>
    </row>
    <row r="8459" spans="1:19" ht="15.6" x14ac:dyDescent="0.3">
      <c r="A8459" t="s">
        <v>6953</v>
      </c>
      <c r="B8459" s="1">
        <v>42616</v>
      </c>
      <c r="C8459" s="1">
        <v>42622</v>
      </c>
      <c r="D8459">
        <f t="shared" si="528"/>
        <v>2016</v>
      </c>
      <c r="E8459" t="str">
        <f t="shared" si="529"/>
        <v>Sep</v>
      </c>
      <c r="F8459" t="s">
        <v>37</v>
      </c>
      <c r="G8459" t="s">
        <v>2014</v>
      </c>
      <c r="H8459" s="2" t="s">
        <v>22</v>
      </c>
      <c r="I8459" t="s">
        <v>32</v>
      </c>
      <c r="J8459" t="s">
        <v>33</v>
      </c>
      <c r="K8459">
        <v>94122</v>
      </c>
      <c r="L8459" t="s">
        <v>34</v>
      </c>
      <c r="M8459" t="s">
        <v>7553</v>
      </c>
      <c r="N8459" t="s">
        <v>110</v>
      </c>
      <c r="O8459" t="s">
        <v>7316</v>
      </c>
      <c r="P8459" s="4">
        <v>17.899999999999999</v>
      </c>
      <c r="Q8459" s="4">
        <v>18</v>
      </c>
      <c r="R8459" s="4">
        <f t="shared" si="530"/>
        <v>-0.10000000000000142</v>
      </c>
      <c r="S8459" s="4">
        <f t="shared" si="531"/>
        <v>-1.5000000000000213E-2</v>
      </c>
    </row>
    <row r="8460" spans="1:19" ht="15.6" x14ac:dyDescent="0.3">
      <c r="A8460" t="s">
        <v>6917</v>
      </c>
      <c r="B8460" s="1">
        <v>42655</v>
      </c>
      <c r="C8460" s="1">
        <v>42660</v>
      </c>
      <c r="D8460">
        <f t="shared" si="528"/>
        <v>2016</v>
      </c>
      <c r="E8460" t="str">
        <f t="shared" si="529"/>
        <v>Oct</v>
      </c>
      <c r="F8460" t="s">
        <v>37</v>
      </c>
      <c r="G8460" t="s">
        <v>104</v>
      </c>
      <c r="H8460" s="2" t="s">
        <v>22</v>
      </c>
      <c r="I8460" t="s">
        <v>69</v>
      </c>
      <c r="J8460" t="s">
        <v>70</v>
      </c>
      <c r="K8460">
        <v>98103</v>
      </c>
      <c r="L8460" t="s">
        <v>34</v>
      </c>
      <c r="M8460" t="s">
        <v>7553</v>
      </c>
      <c r="N8460" t="s">
        <v>110</v>
      </c>
      <c r="O8460" t="s">
        <v>7316</v>
      </c>
      <c r="P8460" s="4">
        <v>17.899999999999999</v>
      </c>
      <c r="Q8460" s="4">
        <v>18</v>
      </c>
      <c r="R8460" s="4">
        <f t="shared" si="530"/>
        <v>-0.10000000000000142</v>
      </c>
      <c r="S8460" s="4">
        <f t="shared" si="531"/>
        <v>-1.5000000000000213E-2</v>
      </c>
    </row>
    <row r="8461" spans="1:19" x14ac:dyDescent="0.3">
      <c r="A8461" t="s">
        <v>7554</v>
      </c>
      <c r="B8461" s="1">
        <v>42804</v>
      </c>
      <c r="C8461" s="1">
        <v>42807</v>
      </c>
      <c r="D8461">
        <f t="shared" si="528"/>
        <v>2017</v>
      </c>
      <c r="E8461" t="str">
        <f t="shared" si="529"/>
        <v>Mar</v>
      </c>
      <c r="F8461" t="s">
        <v>20</v>
      </c>
      <c r="G8461" t="s">
        <v>1601</v>
      </c>
      <c r="H8461" t="s">
        <v>51</v>
      </c>
      <c r="I8461" t="s">
        <v>47</v>
      </c>
      <c r="J8461" t="s">
        <v>33</v>
      </c>
      <c r="K8461">
        <v>90045</v>
      </c>
      <c r="L8461" t="s">
        <v>34</v>
      </c>
      <c r="M8461" t="s">
        <v>7553</v>
      </c>
      <c r="N8461" t="s">
        <v>110</v>
      </c>
      <c r="O8461" t="s">
        <v>7316</v>
      </c>
      <c r="P8461" s="4">
        <v>26.85</v>
      </c>
      <c r="Q8461" s="4">
        <v>26.85</v>
      </c>
      <c r="R8461" s="4">
        <f t="shared" si="530"/>
        <v>0</v>
      </c>
      <c r="S8461" s="4">
        <f t="shared" si="531"/>
        <v>0</v>
      </c>
    </row>
    <row r="8462" spans="1:19" x14ac:dyDescent="0.3">
      <c r="A8462" t="s">
        <v>3282</v>
      </c>
      <c r="B8462" s="1">
        <v>43079</v>
      </c>
      <c r="C8462" s="1">
        <v>43086</v>
      </c>
      <c r="D8462">
        <f t="shared" si="528"/>
        <v>2017</v>
      </c>
      <c r="E8462" t="str">
        <f t="shared" si="529"/>
        <v>Dec</v>
      </c>
      <c r="F8462" t="s">
        <v>37</v>
      </c>
      <c r="G8462" t="s">
        <v>213</v>
      </c>
      <c r="H8462" t="s">
        <v>51</v>
      </c>
      <c r="I8462" t="s">
        <v>69</v>
      </c>
      <c r="J8462" t="s">
        <v>70</v>
      </c>
      <c r="K8462">
        <v>98105</v>
      </c>
      <c r="L8462" t="s">
        <v>34</v>
      </c>
      <c r="M8462" t="s">
        <v>7553</v>
      </c>
      <c r="N8462" t="s">
        <v>110</v>
      </c>
      <c r="O8462" t="s">
        <v>7316</v>
      </c>
      <c r="P8462" s="4">
        <v>44.75</v>
      </c>
      <c r="Q8462" s="4">
        <v>44.75</v>
      </c>
      <c r="R8462" s="4">
        <f t="shared" si="530"/>
        <v>0</v>
      </c>
      <c r="S8462" s="4">
        <f t="shared" si="531"/>
        <v>0</v>
      </c>
    </row>
    <row r="8463" spans="1:19" x14ac:dyDescent="0.3">
      <c r="A8463" t="s">
        <v>4889</v>
      </c>
      <c r="B8463" s="1">
        <v>43254</v>
      </c>
      <c r="C8463" s="1">
        <v>43258</v>
      </c>
      <c r="D8463">
        <f t="shared" si="528"/>
        <v>2018</v>
      </c>
      <c r="E8463" t="str">
        <f t="shared" si="529"/>
        <v>Jun</v>
      </c>
      <c r="F8463" t="s">
        <v>37</v>
      </c>
      <c r="G8463" t="s">
        <v>2220</v>
      </c>
      <c r="H8463" t="s">
        <v>51</v>
      </c>
      <c r="I8463" t="s">
        <v>47</v>
      </c>
      <c r="J8463" t="s">
        <v>33</v>
      </c>
      <c r="K8463">
        <v>90036</v>
      </c>
      <c r="L8463" t="s">
        <v>34</v>
      </c>
      <c r="M8463" t="s">
        <v>7553</v>
      </c>
      <c r="N8463" t="s">
        <v>110</v>
      </c>
      <c r="O8463" t="s">
        <v>7316</v>
      </c>
      <c r="P8463" s="4">
        <v>44.75</v>
      </c>
      <c r="Q8463" s="4">
        <v>44.75</v>
      </c>
      <c r="R8463" s="4">
        <f t="shared" si="530"/>
        <v>0</v>
      </c>
      <c r="S8463" s="4">
        <f t="shared" si="531"/>
        <v>0</v>
      </c>
    </row>
    <row r="8464" spans="1:19" x14ac:dyDescent="0.3">
      <c r="A8464" t="s">
        <v>2836</v>
      </c>
      <c r="B8464" s="1">
        <v>42532</v>
      </c>
      <c r="C8464" s="1">
        <v>42537</v>
      </c>
      <c r="D8464">
        <f t="shared" si="528"/>
        <v>2016</v>
      </c>
      <c r="E8464" t="str">
        <f t="shared" si="529"/>
        <v>Jun</v>
      </c>
      <c r="F8464" t="s">
        <v>37</v>
      </c>
      <c r="G8464" t="s">
        <v>378</v>
      </c>
      <c r="H8464" t="s">
        <v>51</v>
      </c>
      <c r="I8464" t="s">
        <v>82</v>
      </c>
      <c r="J8464" t="s">
        <v>43</v>
      </c>
      <c r="K8464">
        <v>71203</v>
      </c>
      <c r="L8464" t="s">
        <v>44</v>
      </c>
      <c r="M8464" t="s">
        <v>7553</v>
      </c>
      <c r="N8464" t="s">
        <v>110</v>
      </c>
      <c r="O8464" t="s">
        <v>7316</v>
      </c>
      <c r="P8464" s="4">
        <v>53.7</v>
      </c>
      <c r="Q8464" s="4">
        <v>53.7</v>
      </c>
      <c r="R8464" s="4">
        <f t="shared" si="530"/>
        <v>0</v>
      </c>
      <c r="S8464" s="4">
        <f t="shared" si="531"/>
        <v>0</v>
      </c>
    </row>
    <row r="8465" spans="1:19" x14ac:dyDescent="0.3">
      <c r="A8465" t="s">
        <v>4574</v>
      </c>
      <c r="B8465" s="1">
        <v>42892</v>
      </c>
      <c r="C8465" s="1">
        <v>42893</v>
      </c>
      <c r="D8465">
        <f t="shared" si="528"/>
        <v>2017</v>
      </c>
      <c r="E8465" t="str">
        <f t="shared" si="529"/>
        <v>Jun</v>
      </c>
      <c r="F8465" t="s">
        <v>20</v>
      </c>
      <c r="G8465" t="s">
        <v>1455</v>
      </c>
      <c r="H8465" t="s">
        <v>51</v>
      </c>
      <c r="I8465" t="s">
        <v>2218</v>
      </c>
      <c r="J8465" t="s">
        <v>93</v>
      </c>
      <c r="K8465">
        <v>72209</v>
      </c>
      <c r="L8465" t="s">
        <v>44</v>
      </c>
      <c r="M8465" t="s">
        <v>7553</v>
      </c>
      <c r="N8465" t="s">
        <v>110</v>
      </c>
      <c r="O8465" t="s">
        <v>7316</v>
      </c>
      <c r="P8465" s="4">
        <v>26.85</v>
      </c>
      <c r="Q8465" s="4">
        <v>26.85</v>
      </c>
      <c r="R8465" s="4">
        <f t="shared" si="530"/>
        <v>0</v>
      </c>
      <c r="S8465" s="4">
        <f t="shared" si="531"/>
        <v>0</v>
      </c>
    </row>
    <row r="8466" spans="1:19" x14ac:dyDescent="0.3">
      <c r="A8466" t="s">
        <v>7555</v>
      </c>
      <c r="B8466" s="1">
        <v>43448</v>
      </c>
      <c r="C8466" s="1">
        <v>43454</v>
      </c>
      <c r="D8466">
        <f t="shared" si="528"/>
        <v>2018</v>
      </c>
      <c r="E8466" t="str">
        <f t="shared" si="529"/>
        <v>Dec</v>
      </c>
      <c r="F8466" t="s">
        <v>37</v>
      </c>
      <c r="G8466" t="s">
        <v>758</v>
      </c>
      <c r="H8466" t="s">
        <v>51</v>
      </c>
      <c r="I8466" t="s">
        <v>281</v>
      </c>
      <c r="J8466" t="s">
        <v>93</v>
      </c>
      <c r="K8466">
        <v>72701</v>
      </c>
      <c r="L8466" t="s">
        <v>44</v>
      </c>
      <c r="M8466" t="s">
        <v>7553</v>
      </c>
      <c r="N8466" t="s">
        <v>110</v>
      </c>
      <c r="O8466" t="s">
        <v>7316</v>
      </c>
      <c r="P8466" s="4">
        <v>44.75</v>
      </c>
      <c r="Q8466" s="4">
        <v>44.75</v>
      </c>
      <c r="R8466" s="4">
        <f t="shared" si="530"/>
        <v>0</v>
      </c>
      <c r="S8466" s="4">
        <f t="shared" si="531"/>
        <v>0</v>
      </c>
    </row>
    <row r="8467" spans="1:19" x14ac:dyDescent="0.3">
      <c r="A8467" t="s">
        <v>3970</v>
      </c>
      <c r="B8467" s="1">
        <v>43176</v>
      </c>
      <c r="C8467" s="1">
        <v>43181</v>
      </c>
      <c r="D8467">
        <f t="shared" si="528"/>
        <v>2018</v>
      </c>
      <c r="E8467" t="str">
        <f t="shared" si="529"/>
        <v>Mar</v>
      </c>
      <c r="F8467" t="s">
        <v>67</v>
      </c>
      <c r="G8467" t="s">
        <v>1822</v>
      </c>
      <c r="H8467" t="s">
        <v>105</v>
      </c>
      <c r="I8467" t="s">
        <v>61</v>
      </c>
      <c r="J8467" t="s">
        <v>62</v>
      </c>
      <c r="K8467">
        <v>10011</v>
      </c>
      <c r="L8467" t="s">
        <v>54</v>
      </c>
      <c r="M8467" t="s">
        <v>7553</v>
      </c>
      <c r="N8467" t="s">
        <v>110</v>
      </c>
      <c r="O8467" t="s">
        <v>7316</v>
      </c>
      <c r="P8467" s="4">
        <v>71.599999999999994</v>
      </c>
      <c r="Q8467" s="4">
        <v>71.599999999999994</v>
      </c>
      <c r="R8467" s="4">
        <f t="shared" si="530"/>
        <v>0</v>
      </c>
      <c r="S8467" s="4">
        <f t="shared" si="531"/>
        <v>0</v>
      </c>
    </row>
    <row r="8468" spans="1:19" x14ac:dyDescent="0.3">
      <c r="A8468" t="s">
        <v>3391</v>
      </c>
      <c r="B8468" s="1">
        <v>42462</v>
      </c>
      <c r="C8468" s="1">
        <v>42467</v>
      </c>
      <c r="D8468">
        <f t="shared" si="528"/>
        <v>2016</v>
      </c>
      <c r="E8468" t="str">
        <f t="shared" si="529"/>
        <v>Apr</v>
      </c>
      <c r="F8468" t="s">
        <v>37</v>
      </c>
      <c r="G8468" t="s">
        <v>3392</v>
      </c>
      <c r="H8468" t="s">
        <v>51</v>
      </c>
      <c r="I8468" t="s">
        <v>116</v>
      </c>
      <c r="J8468" t="s">
        <v>109</v>
      </c>
      <c r="K8468">
        <v>75220</v>
      </c>
      <c r="L8468" t="s">
        <v>25</v>
      </c>
      <c r="M8468" t="s">
        <v>7553</v>
      </c>
      <c r="N8468" t="s">
        <v>110</v>
      </c>
      <c r="O8468" t="s">
        <v>7316</v>
      </c>
      <c r="P8468" s="4">
        <v>50.12</v>
      </c>
      <c r="Q8468" s="4">
        <v>50.12</v>
      </c>
      <c r="R8468" s="4">
        <f t="shared" si="530"/>
        <v>0</v>
      </c>
      <c r="S8468" s="4">
        <f t="shared" si="531"/>
        <v>0</v>
      </c>
    </row>
    <row r="8469" spans="1:19" ht="15.6" x14ac:dyDescent="0.3">
      <c r="A8469" t="s">
        <v>4459</v>
      </c>
      <c r="B8469" s="1">
        <v>42703</v>
      </c>
      <c r="C8469" s="1">
        <v>42704</v>
      </c>
      <c r="D8469">
        <f t="shared" si="528"/>
        <v>2016</v>
      </c>
      <c r="E8469" t="str">
        <f t="shared" si="529"/>
        <v>Nov</v>
      </c>
      <c r="F8469" t="s">
        <v>20</v>
      </c>
      <c r="G8469" t="s">
        <v>2800</v>
      </c>
      <c r="H8469" s="2" t="s">
        <v>22</v>
      </c>
      <c r="I8469" t="s">
        <v>2976</v>
      </c>
      <c r="J8469" t="s">
        <v>109</v>
      </c>
      <c r="K8469">
        <v>75002</v>
      </c>
      <c r="L8469" t="s">
        <v>25</v>
      </c>
      <c r="M8469" t="s">
        <v>7553</v>
      </c>
      <c r="N8469" t="s">
        <v>110</v>
      </c>
      <c r="O8469" t="s">
        <v>7316</v>
      </c>
      <c r="P8469" s="4">
        <v>21.48</v>
      </c>
      <c r="Q8469" s="4">
        <v>18</v>
      </c>
      <c r="R8469" s="4">
        <f t="shared" si="530"/>
        <v>3.4800000000000004</v>
      </c>
      <c r="S8469" s="4">
        <f t="shared" si="531"/>
        <v>0.52200000000000002</v>
      </c>
    </row>
    <row r="8470" spans="1:19" x14ac:dyDescent="0.3">
      <c r="A8470" t="s">
        <v>7556</v>
      </c>
      <c r="B8470" s="1">
        <v>42916</v>
      </c>
      <c r="C8470" s="1">
        <v>42919</v>
      </c>
      <c r="D8470">
        <f t="shared" si="528"/>
        <v>2017</v>
      </c>
      <c r="E8470" t="str">
        <f t="shared" si="529"/>
        <v>Jun</v>
      </c>
      <c r="F8470" t="s">
        <v>67</v>
      </c>
      <c r="G8470" t="s">
        <v>1141</v>
      </c>
      <c r="H8470" t="s">
        <v>51</v>
      </c>
      <c r="I8470" t="s">
        <v>293</v>
      </c>
      <c r="J8470" t="s">
        <v>24</v>
      </c>
      <c r="K8470">
        <v>60505</v>
      </c>
      <c r="L8470" t="s">
        <v>25</v>
      </c>
      <c r="M8470" t="s">
        <v>7553</v>
      </c>
      <c r="N8470" t="s">
        <v>110</v>
      </c>
      <c r="O8470" t="s">
        <v>7316</v>
      </c>
      <c r="P8470" s="4">
        <v>50.12</v>
      </c>
      <c r="Q8470" s="4">
        <v>50.12</v>
      </c>
      <c r="R8470" s="4">
        <f t="shared" si="530"/>
        <v>0</v>
      </c>
      <c r="S8470" s="4">
        <f t="shared" si="531"/>
        <v>0</v>
      </c>
    </row>
    <row r="8471" spans="1:19" x14ac:dyDescent="0.3">
      <c r="A8471" t="s">
        <v>7557</v>
      </c>
      <c r="B8471" s="1">
        <v>42718</v>
      </c>
      <c r="C8471" s="1">
        <v>42723</v>
      </c>
      <c r="D8471">
        <f t="shared" si="528"/>
        <v>2016</v>
      </c>
      <c r="E8471" t="str">
        <f t="shared" si="529"/>
        <v>Dec</v>
      </c>
      <c r="F8471" t="s">
        <v>67</v>
      </c>
      <c r="G8471" t="s">
        <v>857</v>
      </c>
      <c r="H8471" t="s">
        <v>51</v>
      </c>
      <c r="I8471" t="s">
        <v>47</v>
      </c>
      <c r="J8471" t="s">
        <v>33</v>
      </c>
      <c r="K8471">
        <v>90045</v>
      </c>
      <c r="L8471" t="s">
        <v>34</v>
      </c>
      <c r="M8471" t="s">
        <v>7558</v>
      </c>
      <c r="N8471" t="s">
        <v>110</v>
      </c>
      <c r="O8471" t="s">
        <v>7316</v>
      </c>
      <c r="P8471" s="4">
        <v>50</v>
      </c>
      <c r="Q8471" s="4">
        <v>50</v>
      </c>
      <c r="R8471" s="4">
        <f t="shared" si="530"/>
        <v>0</v>
      </c>
      <c r="S8471" s="4">
        <f t="shared" si="531"/>
        <v>0</v>
      </c>
    </row>
    <row r="8472" spans="1:19" x14ac:dyDescent="0.3">
      <c r="A8472" t="s">
        <v>3311</v>
      </c>
      <c r="B8472" s="1">
        <v>43004</v>
      </c>
      <c r="C8472" s="1">
        <v>43008</v>
      </c>
      <c r="D8472">
        <f t="shared" si="528"/>
        <v>2017</v>
      </c>
      <c r="E8472" t="str">
        <f t="shared" si="529"/>
        <v>Sep</v>
      </c>
      <c r="F8472" t="s">
        <v>37</v>
      </c>
      <c r="G8472" t="s">
        <v>318</v>
      </c>
      <c r="H8472" t="s">
        <v>51</v>
      </c>
      <c r="I8472" t="s">
        <v>2660</v>
      </c>
      <c r="J8472" t="s">
        <v>70</v>
      </c>
      <c r="K8472">
        <v>98042</v>
      </c>
      <c r="L8472" t="s">
        <v>34</v>
      </c>
      <c r="M8472" t="s">
        <v>7558</v>
      </c>
      <c r="N8472" t="s">
        <v>110</v>
      </c>
      <c r="O8472" t="s">
        <v>7316</v>
      </c>
      <c r="P8472" s="4">
        <v>100</v>
      </c>
      <c r="Q8472" s="4">
        <v>100</v>
      </c>
      <c r="R8472" s="4">
        <f t="shared" si="530"/>
        <v>0</v>
      </c>
      <c r="S8472" s="4">
        <f t="shared" si="531"/>
        <v>0</v>
      </c>
    </row>
    <row r="8473" spans="1:19" x14ac:dyDescent="0.3">
      <c r="A8473" t="s">
        <v>7525</v>
      </c>
      <c r="B8473" s="1">
        <v>43032</v>
      </c>
      <c r="C8473" s="1">
        <v>43036</v>
      </c>
      <c r="D8473">
        <f t="shared" si="528"/>
        <v>2017</v>
      </c>
      <c r="E8473" t="str">
        <f t="shared" si="529"/>
        <v>Oct</v>
      </c>
      <c r="F8473" t="s">
        <v>67</v>
      </c>
      <c r="G8473" t="s">
        <v>602</v>
      </c>
      <c r="H8473" t="s">
        <v>51</v>
      </c>
      <c r="I8473" t="s">
        <v>47</v>
      </c>
      <c r="J8473" t="s">
        <v>33</v>
      </c>
      <c r="K8473">
        <v>90032</v>
      </c>
      <c r="L8473" t="s">
        <v>34</v>
      </c>
      <c r="M8473" t="s">
        <v>7558</v>
      </c>
      <c r="N8473" t="s">
        <v>110</v>
      </c>
      <c r="O8473" t="s">
        <v>7316</v>
      </c>
      <c r="P8473" s="4">
        <v>100</v>
      </c>
      <c r="Q8473" s="4">
        <v>100</v>
      </c>
      <c r="R8473" s="4">
        <f t="shared" si="530"/>
        <v>0</v>
      </c>
      <c r="S8473" s="4">
        <f t="shared" si="531"/>
        <v>0</v>
      </c>
    </row>
    <row r="8474" spans="1:19" ht="15.6" x14ac:dyDescent="0.3">
      <c r="A8474" t="s">
        <v>2450</v>
      </c>
      <c r="B8474" s="1">
        <v>43289</v>
      </c>
      <c r="C8474" s="1">
        <v>43296</v>
      </c>
      <c r="D8474">
        <f t="shared" si="528"/>
        <v>2018</v>
      </c>
      <c r="E8474" t="str">
        <f t="shared" si="529"/>
        <v>Jul</v>
      </c>
      <c r="F8474" t="s">
        <v>37</v>
      </c>
      <c r="G8474" t="s">
        <v>2451</v>
      </c>
      <c r="H8474" s="2" t="s">
        <v>22</v>
      </c>
      <c r="I8474" t="s">
        <v>2452</v>
      </c>
      <c r="J8474" t="s">
        <v>70</v>
      </c>
      <c r="K8474">
        <v>98031</v>
      </c>
      <c r="L8474" t="s">
        <v>34</v>
      </c>
      <c r="M8474" t="s">
        <v>7558</v>
      </c>
      <c r="N8474" t="s">
        <v>110</v>
      </c>
      <c r="O8474" t="s">
        <v>7316</v>
      </c>
      <c r="P8474" s="4">
        <v>50</v>
      </c>
      <c r="Q8474" s="4">
        <v>50</v>
      </c>
      <c r="R8474" s="4">
        <f t="shared" si="530"/>
        <v>0</v>
      </c>
      <c r="S8474" s="4">
        <f t="shared" si="531"/>
        <v>0</v>
      </c>
    </row>
    <row r="8475" spans="1:19" x14ac:dyDescent="0.3">
      <c r="A8475" t="s">
        <v>5840</v>
      </c>
      <c r="B8475" s="1">
        <v>42773</v>
      </c>
      <c r="C8475" s="1">
        <v>42773</v>
      </c>
      <c r="D8475">
        <f t="shared" si="528"/>
        <v>2017</v>
      </c>
      <c r="E8475" t="str">
        <f t="shared" si="529"/>
        <v>Feb</v>
      </c>
      <c r="F8475" t="s">
        <v>30</v>
      </c>
      <c r="G8475" t="s">
        <v>550</v>
      </c>
      <c r="H8475" t="s">
        <v>51</v>
      </c>
      <c r="I8475" t="s">
        <v>191</v>
      </c>
      <c r="J8475" t="s">
        <v>158</v>
      </c>
      <c r="K8475">
        <v>22153</v>
      </c>
      <c r="L8475" t="s">
        <v>44</v>
      </c>
      <c r="M8475" t="s">
        <v>7558</v>
      </c>
      <c r="N8475" t="s">
        <v>110</v>
      </c>
      <c r="O8475" t="s">
        <v>7316</v>
      </c>
      <c r="P8475" s="4">
        <v>100</v>
      </c>
      <c r="Q8475" s="4">
        <v>100</v>
      </c>
      <c r="R8475" s="4">
        <f t="shared" si="530"/>
        <v>0</v>
      </c>
      <c r="S8475" s="4">
        <f t="shared" si="531"/>
        <v>0</v>
      </c>
    </row>
    <row r="8476" spans="1:19" ht="15.6" x14ac:dyDescent="0.3">
      <c r="A8476" t="s">
        <v>7559</v>
      </c>
      <c r="B8476" s="1">
        <v>43096</v>
      </c>
      <c r="C8476" s="1">
        <v>43099</v>
      </c>
      <c r="D8476">
        <f t="shared" si="528"/>
        <v>2017</v>
      </c>
      <c r="E8476" t="str">
        <f t="shared" si="529"/>
        <v>Dec</v>
      </c>
      <c r="F8476" t="s">
        <v>67</v>
      </c>
      <c r="G8476" t="s">
        <v>283</v>
      </c>
      <c r="H8476" s="2" t="s">
        <v>22</v>
      </c>
      <c r="I8476" t="s">
        <v>744</v>
      </c>
      <c r="J8476" t="s">
        <v>233</v>
      </c>
      <c r="K8476">
        <v>43130</v>
      </c>
      <c r="L8476" t="s">
        <v>54</v>
      </c>
      <c r="M8476" t="s">
        <v>7558</v>
      </c>
      <c r="N8476" t="s">
        <v>110</v>
      </c>
      <c r="O8476" t="s">
        <v>7316</v>
      </c>
      <c r="P8476" s="4">
        <v>40</v>
      </c>
      <c r="Q8476" s="4">
        <v>40</v>
      </c>
      <c r="R8476" s="4">
        <f t="shared" si="530"/>
        <v>0</v>
      </c>
      <c r="S8476" s="4">
        <f t="shared" si="531"/>
        <v>0</v>
      </c>
    </row>
    <row r="8477" spans="1:19" ht="15.6" x14ac:dyDescent="0.3">
      <c r="A8477" t="s">
        <v>7560</v>
      </c>
      <c r="B8477" s="1">
        <v>42569</v>
      </c>
      <c r="C8477" s="1">
        <v>42573</v>
      </c>
      <c r="D8477">
        <f t="shared" si="528"/>
        <v>2016</v>
      </c>
      <c r="E8477" t="str">
        <f t="shared" si="529"/>
        <v>Jul</v>
      </c>
      <c r="F8477" t="s">
        <v>37</v>
      </c>
      <c r="G8477" t="s">
        <v>1594</v>
      </c>
      <c r="H8477" s="2" t="s">
        <v>22</v>
      </c>
      <c r="I8477" t="s">
        <v>39</v>
      </c>
      <c r="J8477" t="s">
        <v>33</v>
      </c>
      <c r="K8477">
        <v>92105</v>
      </c>
      <c r="L8477" t="s">
        <v>34</v>
      </c>
      <c r="M8477" t="s">
        <v>7561</v>
      </c>
      <c r="N8477" t="s">
        <v>110</v>
      </c>
      <c r="O8477" t="s">
        <v>7316</v>
      </c>
      <c r="P8477" s="4">
        <v>519.96</v>
      </c>
      <c r="Q8477" s="4">
        <v>519.96</v>
      </c>
      <c r="R8477" s="4">
        <f t="shared" si="530"/>
        <v>0</v>
      </c>
      <c r="S8477" s="4">
        <f t="shared" si="531"/>
        <v>0</v>
      </c>
    </row>
    <row r="8478" spans="1:19" x14ac:dyDescent="0.3">
      <c r="A8478" t="s">
        <v>5434</v>
      </c>
      <c r="B8478" s="1">
        <v>42897</v>
      </c>
      <c r="C8478" s="1">
        <v>42901</v>
      </c>
      <c r="D8478">
        <f t="shared" si="528"/>
        <v>2017</v>
      </c>
      <c r="E8478" t="str">
        <f t="shared" si="529"/>
        <v>Jun</v>
      </c>
      <c r="F8478" t="s">
        <v>37</v>
      </c>
      <c r="G8478" t="s">
        <v>2154</v>
      </c>
      <c r="H8478" t="s">
        <v>51</v>
      </c>
      <c r="I8478" t="s">
        <v>69</v>
      </c>
      <c r="J8478" t="s">
        <v>70</v>
      </c>
      <c r="K8478">
        <v>98103</v>
      </c>
      <c r="L8478" t="s">
        <v>34</v>
      </c>
      <c r="M8478" t="s">
        <v>7561</v>
      </c>
      <c r="N8478" t="s">
        <v>128</v>
      </c>
      <c r="O8478" t="s">
        <v>7316</v>
      </c>
      <c r="P8478" s="4">
        <v>389.97</v>
      </c>
      <c r="Q8478" s="4">
        <v>389.97</v>
      </c>
      <c r="R8478" s="4">
        <f t="shared" si="530"/>
        <v>0</v>
      </c>
      <c r="S8478" s="4">
        <f t="shared" si="531"/>
        <v>0</v>
      </c>
    </row>
    <row r="8479" spans="1:19" x14ac:dyDescent="0.3">
      <c r="A8479" t="s">
        <v>7562</v>
      </c>
      <c r="B8479" s="1">
        <v>42935</v>
      </c>
      <c r="C8479" s="1">
        <v>42937</v>
      </c>
      <c r="D8479">
        <f t="shared" si="528"/>
        <v>2017</v>
      </c>
      <c r="E8479" t="str">
        <f t="shared" si="529"/>
        <v>Jul</v>
      </c>
      <c r="F8479" t="s">
        <v>20</v>
      </c>
      <c r="G8479" t="s">
        <v>421</v>
      </c>
      <c r="H8479" t="s">
        <v>51</v>
      </c>
      <c r="I8479" t="s">
        <v>32</v>
      </c>
      <c r="J8479" t="s">
        <v>33</v>
      </c>
      <c r="K8479">
        <v>94110</v>
      </c>
      <c r="L8479" t="s">
        <v>34</v>
      </c>
      <c r="M8479" t="s">
        <v>7561</v>
      </c>
      <c r="N8479" t="s">
        <v>128</v>
      </c>
      <c r="O8479" t="s">
        <v>7316</v>
      </c>
      <c r="P8479" s="4">
        <v>389.97</v>
      </c>
      <c r="Q8479" s="4">
        <v>389.97</v>
      </c>
      <c r="R8479" s="4">
        <f t="shared" si="530"/>
        <v>0</v>
      </c>
      <c r="S8479" s="4">
        <f t="shared" si="531"/>
        <v>0</v>
      </c>
    </row>
    <row r="8480" spans="1:19" ht="15.6" x14ac:dyDescent="0.3">
      <c r="A8480" t="s">
        <v>372</v>
      </c>
      <c r="B8480" s="1">
        <v>42701</v>
      </c>
      <c r="C8480" s="1">
        <v>42703</v>
      </c>
      <c r="D8480">
        <f t="shared" si="528"/>
        <v>2016</v>
      </c>
      <c r="E8480" t="str">
        <f t="shared" si="529"/>
        <v>Nov</v>
      </c>
      <c r="F8480" t="s">
        <v>67</v>
      </c>
      <c r="G8480" t="s">
        <v>373</v>
      </c>
      <c r="H8480" s="2" t="s">
        <v>22</v>
      </c>
      <c r="I8480" t="s">
        <v>313</v>
      </c>
      <c r="J8480" t="s">
        <v>314</v>
      </c>
      <c r="K8480">
        <v>2149</v>
      </c>
      <c r="L8480" t="s">
        <v>54</v>
      </c>
      <c r="M8480" t="s">
        <v>7561</v>
      </c>
      <c r="N8480" t="s">
        <v>110</v>
      </c>
      <c r="O8480" t="s">
        <v>7316</v>
      </c>
      <c r="P8480" s="4">
        <v>259.98</v>
      </c>
      <c r="Q8480" s="4">
        <v>259.98</v>
      </c>
      <c r="R8480" s="4">
        <f t="shared" si="530"/>
        <v>0</v>
      </c>
      <c r="S8480" s="4">
        <f t="shared" si="531"/>
        <v>0</v>
      </c>
    </row>
    <row r="8481" spans="1:19" ht="15.6" x14ac:dyDescent="0.3">
      <c r="A8481" t="s">
        <v>6435</v>
      </c>
      <c r="B8481" s="1">
        <v>42515</v>
      </c>
      <c r="C8481" s="1">
        <v>42518</v>
      </c>
      <c r="D8481">
        <f t="shared" si="528"/>
        <v>2016</v>
      </c>
      <c r="E8481" t="str">
        <f t="shared" si="529"/>
        <v>May</v>
      </c>
      <c r="F8481" t="s">
        <v>20</v>
      </c>
      <c r="G8481" t="s">
        <v>1233</v>
      </c>
      <c r="H8481" s="2" t="s">
        <v>22</v>
      </c>
      <c r="I8481" t="s">
        <v>5508</v>
      </c>
      <c r="J8481" t="s">
        <v>109</v>
      </c>
      <c r="K8481">
        <v>76117</v>
      </c>
      <c r="L8481" t="s">
        <v>25</v>
      </c>
      <c r="M8481" t="s">
        <v>7561</v>
      </c>
      <c r="N8481" t="s">
        <v>110</v>
      </c>
      <c r="O8481" t="s">
        <v>7316</v>
      </c>
      <c r="P8481" s="4">
        <v>207.98400000000001</v>
      </c>
      <c r="Q8481" s="4">
        <v>207.98400000000001</v>
      </c>
      <c r="R8481" s="4">
        <f t="shared" si="530"/>
        <v>0</v>
      </c>
      <c r="S8481" s="4">
        <f t="shared" si="531"/>
        <v>0</v>
      </c>
    </row>
    <row r="8482" spans="1:19" x14ac:dyDescent="0.3">
      <c r="A8482" t="s">
        <v>1456</v>
      </c>
      <c r="B8482" s="1">
        <v>43301</v>
      </c>
      <c r="C8482" s="1">
        <v>43306</v>
      </c>
      <c r="D8482">
        <f t="shared" si="528"/>
        <v>2018</v>
      </c>
      <c r="E8482" t="str">
        <f t="shared" si="529"/>
        <v>Jul</v>
      </c>
      <c r="F8482" t="s">
        <v>37</v>
      </c>
      <c r="G8482" t="s">
        <v>1457</v>
      </c>
      <c r="H8482" t="s">
        <v>51</v>
      </c>
      <c r="I8482" t="s">
        <v>1458</v>
      </c>
      <c r="J8482" t="s">
        <v>564</v>
      </c>
      <c r="K8482">
        <v>57103</v>
      </c>
      <c r="L8482" t="s">
        <v>25</v>
      </c>
      <c r="M8482" t="s">
        <v>7561</v>
      </c>
      <c r="N8482" t="s">
        <v>110</v>
      </c>
      <c r="O8482" t="s">
        <v>7316</v>
      </c>
      <c r="P8482" s="4">
        <v>389.97</v>
      </c>
      <c r="Q8482" s="4">
        <v>389.97</v>
      </c>
      <c r="R8482" s="4">
        <f t="shared" si="530"/>
        <v>0</v>
      </c>
      <c r="S8482" s="4">
        <f t="shared" si="531"/>
        <v>0</v>
      </c>
    </row>
    <row r="8483" spans="1:19" x14ac:dyDescent="0.3">
      <c r="A8483" t="s">
        <v>2814</v>
      </c>
      <c r="B8483" s="1">
        <v>42458</v>
      </c>
      <c r="C8483" s="1">
        <v>42460</v>
      </c>
      <c r="D8483">
        <f t="shared" si="528"/>
        <v>2016</v>
      </c>
      <c r="E8483" t="str">
        <f t="shared" si="529"/>
        <v>Mar</v>
      </c>
      <c r="F8483" t="s">
        <v>67</v>
      </c>
      <c r="G8483" t="s">
        <v>1129</v>
      </c>
      <c r="H8483" t="s">
        <v>51</v>
      </c>
      <c r="I8483" t="s">
        <v>39</v>
      </c>
      <c r="J8483" t="s">
        <v>33</v>
      </c>
      <c r="K8483">
        <v>92105</v>
      </c>
      <c r="L8483" t="s">
        <v>34</v>
      </c>
      <c r="M8483" t="s">
        <v>7563</v>
      </c>
      <c r="N8483" t="s">
        <v>110</v>
      </c>
      <c r="O8483" t="s">
        <v>7316</v>
      </c>
      <c r="P8483" s="4">
        <v>53.25</v>
      </c>
      <c r="Q8483" s="4">
        <v>53.25</v>
      </c>
      <c r="R8483" s="4">
        <f t="shared" si="530"/>
        <v>0</v>
      </c>
      <c r="S8483" s="4">
        <f t="shared" si="531"/>
        <v>0</v>
      </c>
    </row>
    <row r="8484" spans="1:19" x14ac:dyDescent="0.3">
      <c r="A8484" t="s">
        <v>660</v>
      </c>
      <c r="B8484" s="1">
        <v>43394</v>
      </c>
      <c r="C8484" s="1">
        <v>43395</v>
      </c>
      <c r="D8484">
        <f t="shared" si="528"/>
        <v>2018</v>
      </c>
      <c r="E8484" t="str">
        <f t="shared" si="529"/>
        <v>Oct</v>
      </c>
      <c r="F8484" t="s">
        <v>20</v>
      </c>
      <c r="G8484" t="s">
        <v>661</v>
      </c>
      <c r="H8484" t="s">
        <v>51</v>
      </c>
      <c r="I8484" t="s">
        <v>191</v>
      </c>
      <c r="J8484" t="s">
        <v>242</v>
      </c>
      <c r="K8484">
        <v>97477</v>
      </c>
      <c r="L8484" t="s">
        <v>34</v>
      </c>
      <c r="M8484" t="s">
        <v>7563</v>
      </c>
      <c r="N8484" t="s">
        <v>110</v>
      </c>
      <c r="O8484" t="s">
        <v>7316</v>
      </c>
      <c r="P8484" s="4">
        <v>28.4</v>
      </c>
      <c r="Q8484" s="4">
        <v>28.4</v>
      </c>
      <c r="R8484" s="4">
        <f t="shared" si="530"/>
        <v>0</v>
      </c>
      <c r="S8484" s="4">
        <f t="shared" si="531"/>
        <v>0</v>
      </c>
    </row>
    <row r="8485" spans="1:19" ht="15.6" x14ac:dyDescent="0.3">
      <c r="A8485" t="s">
        <v>7564</v>
      </c>
      <c r="B8485" s="1">
        <v>42478</v>
      </c>
      <c r="C8485" s="1">
        <v>42479</v>
      </c>
      <c r="D8485">
        <f t="shared" si="528"/>
        <v>2016</v>
      </c>
      <c r="E8485" t="str">
        <f t="shared" si="529"/>
        <v>Apr</v>
      </c>
      <c r="F8485" t="s">
        <v>20</v>
      </c>
      <c r="G8485" t="s">
        <v>1830</v>
      </c>
      <c r="H8485" s="2" t="s">
        <v>22</v>
      </c>
      <c r="I8485" t="s">
        <v>82</v>
      </c>
      <c r="J8485" t="s">
        <v>43</v>
      </c>
      <c r="K8485">
        <v>71203</v>
      </c>
      <c r="L8485" t="s">
        <v>44</v>
      </c>
      <c r="M8485" t="s">
        <v>7563</v>
      </c>
      <c r="N8485" t="s">
        <v>110</v>
      </c>
      <c r="O8485" t="s">
        <v>7316</v>
      </c>
      <c r="P8485" s="4">
        <v>106.5</v>
      </c>
      <c r="Q8485" s="4">
        <v>106.5</v>
      </c>
      <c r="R8485" s="4">
        <f t="shared" si="530"/>
        <v>0</v>
      </c>
      <c r="S8485" s="4">
        <f t="shared" si="531"/>
        <v>0</v>
      </c>
    </row>
    <row r="8486" spans="1:19" ht="15.6" x14ac:dyDescent="0.3">
      <c r="A8486" t="s">
        <v>5759</v>
      </c>
      <c r="B8486" s="1">
        <v>43185</v>
      </c>
      <c r="C8486" s="1">
        <v>43192</v>
      </c>
      <c r="D8486">
        <f t="shared" si="528"/>
        <v>2018</v>
      </c>
      <c r="E8486" t="str">
        <f t="shared" si="529"/>
        <v>Mar</v>
      </c>
      <c r="F8486" t="s">
        <v>37</v>
      </c>
      <c r="G8486" t="s">
        <v>3249</v>
      </c>
      <c r="H8486" s="2" t="s">
        <v>22</v>
      </c>
      <c r="I8486" t="s">
        <v>2264</v>
      </c>
      <c r="J8486" t="s">
        <v>158</v>
      </c>
      <c r="K8486">
        <v>23464</v>
      </c>
      <c r="L8486" t="s">
        <v>44</v>
      </c>
      <c r="M8486" t="s">
        <v>7563</v>
      </c>
      <c r="N8486" t="s">
        <v>110</v>
      </c>
      <c r="O8486" t="s">
        <v>7316</v>
      </c>
      <c r="P8486" s="4">
        <v>53.25</v>
      </c>
      <c r="Q8486" s="4">
        <v>53.25</v>
      </c>
      <c r="R8486" s="4">
        <f t="shared" si="530"/>
        <v>0</v>
      </c>
      <c r="S8486" s="4">
        <f t="shared" si="531"/>
        <v>0</v>
      </c>
    </row>
    <row r="8487" spans="1:19" x14ac:dyDescent="0.3">
      <c r="A8487" t="s">
        <v>7565</v>
      </c>
      <c r="B8487" s="1">
        <v>43455</v>
      </c>
      <c r="C8487" s="1">
        <v>43458</v>
      </c>
      <c r="D8487">
        <f t="shared" si="528"/>
        <v>2018</v>
      </c>
      <c r="E8487" t="str">
        <f t="shared" si="529"/>
        <v>Dec</v>
      </c>
      <c r="F8487" t="s">
        <v>20</v>
      </c>
      <c r="G8487" t="s">
        <v>1382</v>
      </c>
      <c r="H8487" t="s">
        <v>105</v>
      </c>
      <c r="I8487" t="s">
        <v>868</v>
      </c>
      <c r="J8487" t="s">
        <v>205</v>
      </c>
      <c r="K8487">
        <v>42104</v>
      </c>
      <c r="L8487" t="s">
        <v>44</v>
      </c>
      <c r="M8487" t="s">
        <v>7563</v>
      </c>
      <c r="N8487" t="s">
        <v>110</v>
      </c>
      <c r="O8487" t="s">
        <v>7316</v>
      </c>
      <c r="P8487" s="4">
        <v>71</v>
      </c>
      <c r="Q8487" s="4">
        <v>71</v>
      </c>
      <c r="R8487" s="4">
        <f t="shared" si="530"/>
        <v>0</v>
      </c>
      <c r="S8487" s="4">
        <f t="shared" si="531"/>
        <v>0</v>
      </c>
    </row>
    <row r="8488" spans="1:19" ht="15.6" x14ac:dyDescent="0.3">
      <c r="A8488" t="s">
        <v>7566</v>
      </c>
      <c r="B8488" s="1">
        <v>43444</v>
      </c>
      <c r="C8488" s="1">
        <v>43448</v>
      </c>
      <c r="D8488">
        <f t="shared" si="528"/>
        <v>2018</v>
      </c>
      <c r="E8488" t="str">
        <f t="shared" si="529"/>
        <v>Dec</v>
      </c>
      <c r="F8488" t="s">
        <v>37</v>
      </c>
      <c r="G8488" t="s">
        <v>683</v>
      </c>
      <c r="H8488" s="2" t="s">
        <v>22</v>
      </c>
      <c r="I8488" t="s">
        <v>100</v>
      </c>
      <c r="J8488" t="s">
        <v>101</v>
      </c>
      <c r="K8488">
        <v>19120</v>
      </c>
      <c r="L8488" t="s">
        <v>54</v>
      </c>
      <c r="M8488" t="s">
        <v>7563</v>
      </c>
      <c r="N8488" t="s">
        <v>110</v>
      </c>
      <c r="O8488" t="s">
        <v>7316</v>
      </c>
      <c r="P8488" s="4">
        <v>14.2</v>
      </c>
      <c r="Q8488" s="4">
        <v>14.2</v>
      </c>
      <c r="R8488" s="4">
        <f t="shared" si="530"/>
        <v>0</v>
      </c>
      <c r="S8488" s="4">
        <f t="shared" si="531"/>
        <v>0</v>
      </c>
    </row>
    <row r="8489" spans="1:19" ht="15.6" x14ac:dyDescent="0.3">
      <c r="A8489" t="s">
        <v>7567</v>
      </c>
      <c r="B8489" s="1">
        <v>43351</v>
      </c>
      <c r="C8489" s="1">
        <v>43355</v>
      </c>
      <c r="D8489">
        <f t="shared" si="528"/>
        <v>2018</v>
      </c>
      <c r="E8489" t="str">
        <f t="shared" si="529"/>
        <v>Sep</v>
      </c>
      <c r="F8489" t="s">
        <v>67</v>
      </c>
      <c r="G8489" t="s">
        <v>1502</v>
      </c>
      <c r="H8489" s="2" t="s">
        <v>22</v>
      </c>
      <c r="I8489" t="s">
        <v>113</v>
      </c>
      <c r="J8489" t="s">
        <v>109</v>
      </c>
      <c r="K8489">
        <v>77070</v>
      </c>
      <c r="L8489" t="s">
        <v>25</v>
      </c>
      <c r="M8489" t="s">
        <v>7563</v>
      </c>
      <c r="N8489" t="s">
        <v>110</v>
      </c>
      <c r="O8489" t="s">
        <v>7316</v>
      </c>
      <c r="P8489" s="4">
        <v>85.2</v>
      </c>
      <c r="Q8489" s="4">
        <v>85.2</v>
      </c>
      <c r="R8489" s="4">
        <f t="shared" si="530"/>
        <v>0</v>
      </c>
      <c r="S8489" s="4">
        <f t="shared" si="531"/>
        <v>0</v>
      </c>
    </row>
    <row r="8490" spans="1:19" x14ac:dyDescent="0.3">
      <c r="A8490" t="s">
        <v>7568</v>
      </c>
      <c r="B8490" s="1">
        <v>42912</v>
      </c>
      <c r="C8490" s="1">
        <v>42915</v>
      </c>
      <c r="D8490">
        <f t="shared" si="528"/>
        <v>2017</v>
      </c>
      <c r="E8490" t="str">
        <f t="shared" si="529"/>
        <v>Jun</v>
      </c>
      <c r="F8490" t="s">
        <v>67</v>
      </c>
      <c r="G8490" t="s">
        <v>2204</v>
      </c>
      <c r="H8490" t="s">
        <v>51</v>
      </c>
      <c r="I8490" t="s">
        <v>188</v>
      </c>
      <c r="J8490" t="s">
        <v>109</v>
      </c>
      <c r="K8490">
        <v>75023</v>
      </c>
      <c r="L8490" t="s">
        <v>25</v>
      </c>
      <c r="M8490" t="s">
        <v>7569</v>
      </c>
      <c r="N8490" t="s">
        <v>110</v>
      </c>
      <c r="O8490" t="s">
        <v>7316</v>
      </c>
      <c r="P8490" s="4">
        <v>13.616</v>
      </c>
      <c r="Q8490" s="4">
        <v>13.616</v>
      </c>
      <c r="R8490" s="4">
        <f t="shared" si="530"/>
        <v>0</v>
      </c>
      <c r="S8490" s="4">
        <f t="shared" si="531"/>
        <v>0</v>
      </c>
    </row>
    <row r="8491" spans="1:19" ht="15.6" x14ac:dyDescent="0.3">
      <c r="A8491" t="s">
        <v>3545</v>
      </c>
      <c r="B8491" s="1">
        <v>42477</v>
      </c>
      <c r="C8491" s="1">
        <v>42481</v>
      </c>
      <c r="D8491">
        <f t="shared" si="528"/>
        <v>2016</v>
      </c>
      <c r="E8491" t="str">
        <f t="shared" si="529"/>
        <v>Apr</v>
      </c>
      <c r="F8491" t="s">
        <v>37</v>
      </c>
      <c r="G8491" t="s">
        <v>1037</v>
      </c>
      <c r="H8491" s="2" t="s">
        <v>22</v>
      </c>
      <c r="I8491" t="s">
        <v>32</v>
      </c>
      <c r="J8491" t="s">
        <v>33</v>
      </c>
      <c r="K8491">
        <v>94122</v>
      </c>
      <c r="L8491" t="s">
        <v>34</v>
      </c>
      <c r="M8491" t="s">
        <v>7570</v>
      </c>
      <c r="N8491" t="s">
        <v>110</v>
      </c>
      <c r="O8491" t="s">
        <v>7316</v>
      </c>
      <c r="P8491" s="4">
        <v>323.37</v>
      </c>
      <c r="Q8491" s="4">
        <v>323.37</v>
      </c>
      <c r="R8491" s="4">
        <f t="shared" si="530"/>
        <v>0</v>
      </c>
      <c r="S8491" s="4">
        <f t="shared" si="531"/>
        <v>0</v>
      </c>
    </row>
    <row r="8492" spans="1:19" ht="15.6" x14ac:dyDescent="0.3">
      <c r="A8492" t="s">
        <v>5323</v>
      </c>
      <c r="B8492" s="1">
        <v>42017</v>
      </c>
      <c r="C8492" s="1">
        <v>42019</v>
      </c>
      <c r="D8492">
        <f t="shared" si="528"/>
        <v>2015</v>
      </c>
      <c r="E8492" t="str">
        <f t="shared" si="529"/>
        <v>Jan</v>
      </c>
      <c r="F8492" t="s">
        <v>67</v>
      </c>
      <c r="G8492" t="s">
        <v>2348</v>
      </c>
      <c r="H8492" s="2" t="s">
        <v>22</v>
      </c>
      <c r="I8492" t="s">
        <v>1761</v>
      </c>
      <c r="J8492" t="s">
        <v>43</v>
      </c>
      <c r="K8492">
        <v>71111</v>
      </c>
      <c r="L8492" t="s">
        <v>44</v>
      </c>
      <c r="M8492" t="s">
        <v>7570</v>
      </c>
      <c r="N8492" t="s">
        <v>110</v>
      </c>
      <c r="O8492" t="s">
        <v>7316</v>
      </c>
      <c r="P8492" s="4">
        <v>646.74</v>
      </c>
      <c r="Q8492" s="4">
        <v>646.74</v>
      </c>
      <c r="R8492" s="4">
        <f t="shared" si="530"/>
        <v>0</v>
      </c>
      <c r="S8492" s="4">
        <f t="shared" si="531"/>
        <v>0</v>
      </c>
    </row>
    <row r="8493" spans="1:19" x14ac:dyDescent="0.3">
      <c r="A8493" t="s">
        <v>4574</v>
      </c>
      <c r="B8493" s="1">
        <v>42892</v>
      </c>
      <c r="C8493" s="1">
        <v>42893</v>
      </c>
      <c r="D8493">
        <f t="shared" si="528"/>
        <v>2017</v>
      </c>
      <c r="E8493" t="str">
        <f t="shared" si="529"/>
        <v>Jun</v>
      </c>
      <c r="F8493" t="s">
        <v>20</v>
      </c>
      <c r="G8493" t="s">
        <v>1455</v>
      </c>
      <c r="H8493" t="s">
        <v>51</v>
      </c>
      <c r="I8493" t="s">
        <v>2218</v>
      </c>
      <c r="J8493" t="s">
        <v>93</v>
      </c>
      <c r="K8493">
        <v>72209</v>
      </c>
      <c r="L8493" t="s">
        <v>44</v>
      </c>
      <c r="M8493" t="s">
        <v>7570</v>
      </c>
      <c r="N8493" t="s">
        <v>128</v>
      </c>
      <c r="O8493" t="s">
        <v>7316</v>
      </c>
      <c r="P8493" s="4">
        <v>323.37</v>
      </c>
      <c r="Q8493" s="4">
        <v>323.37</v>
      </c>
      <c r="R8493" s="4">
        <f t="shared" si="530"/>
        <v>0</v>
      </c>
      <c r="S8493" s="4">
        <f t="shared" si="531"/>
        <v>0</v>
      </c>
    </row>
    <row r="8494" spans="1:19" x14ac:dyDescent="0.3">
      <c r="A8494" t="s">
        <v>6494</v>
      </c>
      <c r="B8494" s="1">
        <v>43421</v>
      </c>
      <c r="C8494" s="1">
        <v>43425</v>
      </c>
      <c r="D8494">
        <f t="shared" si="528"/>
        <v>2018</v>
      </c>
      <c r="E8494" t="str">
        <f t="shared" si="529"/>
        <v>Nov</v>
      </c>
      <c r="F8494" t="s">
        <v>37</v>
      </c>
      <c r="G8494" t="s">
        <v>1455</v>
      </c>
      <c r="H8494" t="s">
        <v>105</v>
      </c>
      <c r="I8494" t="s">
        <v>1899</v>
      </c>
      <c r="J8494" t="s">
        <v>83</v>
      </c>
      <c r="K8494">
        <v>28205</v>
      </c>
      <c r="L8494" t="s">
        <v>44</v>
      </c>
      <c r="M8494" t="s">
        <v>7570</v>
      </c>
      <c r="N8494" t="s">
        <v>110</v>
      </c>
      <c r="O8494" t="s">
        <v>7316</v>
      </c>
      <c r="P8494" s="4">
        <v>431.16</v>
      </c>
      <c r="Q8494" s="4">
        <v>431.16</v>
      </c>
      <c r="R8494" s="4">
        <f t="shared" si="530"/>
        <v>0</v>
      </c>
      <c r="S8494" s="4">
        <f t="shared" si="531"/>
        <v>0</v>
      </c>
    </row>
    <row r="8495" spans="1:19" ht="15.6" x14ac:dyDescent="0.3">
      <c r="A8495" t="s">
        <v>1648</v>
      </c>
      <c r="B8495" s="1">
        <v>43352</v>
      </c>
      <c r="C8495" s="1">
        <v>43356</v>
      </c>
      <c r="D8495">
        <f t="shared" si="528"/>
        <v>2018</v>
      </c>
      <c r="E8495" t="str">
        <f t="shared" si="529"/>
        <v>Sep</v>
      </c>
      <c r="F8495" t="s">
        <v>37</v>
      </c>
      <c r="G8495" t="s">
        <v>1649</v>
      </c>
      <c r="H8495" s="2" t="s">
        <v>22</v>
      </c>
      <c r="I8495" t="s">
        <v>100</v>
      </c>
      <c r="J8495" t="s">
        <v>101</v>
      </c>
      <c r="K8495">
        <v>19134</v>
      </c>
      <c r="L8495" t="s">
        <v>54</v>
      </c>
      <c r="M8495" t="s">
        <v>7570</v>
      </c>
      <c r="N8495" t="s">
        <v>110</v>
      </c>
      <c r="O8495" t="s">
        <v>7316</v>
      </c>
      <c r="P8495" s="4">
        <v>258.69600000000003</v>
      </c>
      <c r="Q8495" s="4">
        <v>258.69600000000003</v>
      </c>
      <c r="R8495" s="4">
        <f t="shared" si="530"/>
        <v>0</v>
      </c>
      <c r="S8495" s="4">
        <f t="shared" si="531"/>
        <v>0</v>
      </c>
    </row>
    <row r="8496" spans="1:19" x14ac:dyDescent="0.3">
      <c r="A8496" t="s">
        <v>7571</v>
      </c>
      <c r="B8496" s="1">
        <v>42849</v>
      </c>
      <c r="C8496" s="1">
        <v>42852</v>
      </c>
      <c r="D8496">
        <f t="shared" si="528"/>
        <v>2017</v>
      </c>
      <c r="E8496" t="str">
        <f t="shared" si="529"/>
        <v>Apr</v>
      </c>
      <c r="F8496" t="s">
        <v>67</v>
      </c>
      <c r="G8496" t="s">
        <v>3038</v>
      </c>
      <c r="H8496" t="s">
        <v>51</v>
      </c>
      <c r="I8496" t="s">
        <v>113</v>
      </c>
      <c r="J8496" t="s">
        <v>109</v>
      </c>
      <c r="K8496">
        <v>77070</v>
      </c>
      <c r="L8496" t="s">
        <v>25</v>
      </c>
      <c r="M8496" t="s">
        <v>7570</v>
      </c>
      <c r="N8496" t="s">
        <v>128</v>
      </c>
      <c r="O8496" t="s">
        <v>7316</v>
      </c>
      <c r="P8496" s="4">
        <v>258.69600000000003</v>
      </c>
      <c r="Q8496" s="4">
        <v>258.69600000000003</v>
      </c>
      <c r="R8496" s="4">
        <f t="shared" si="530"/>
        <v>0</v>
      </c>
      <c r="S8496" s="4">
        <f t="shared" si="531"/>
        <v>0</v>
      </c>
    </row>
    <row r="8497" spans="1:19" ht="15.6" x14ac:dyDescent="0.3">
      <c r="A8497" t="s">
        <v>3168</v>
      </c>
      <c r="B8497" s="1">
        <v>42725</v>
      </c>
      <c r="C8497" s="1">
        <v>42728</v>
      </c>
      <c r="D8497">
        <f t="shared" si="528"/>
        <v>2016</v>
      </c>
      <c r="E8497" t="str">
        <f t="shared" si="529"/>
        <v>Dec</v>
      </c>
      <c r="F8497" t="s">
        <v>67</v>
      </c>
      <c r="G8497" t="s">
        <v>566</v>
      </c>
      <c r="H8497" s="2" t="s">
        <v>22</v>
      </c>
      <c r="I8497" t="s">
        <v>69</v>
      </c>
      <c r="J8497" t="s">
        <v>70</v>
      </c>
      <c r="K8497">
        <v>98103</v>
      </c>
      <c r="L8497" t="s">
        <v>34</v>
      </c>
      <c r="M8497" t="s">
        <v>7572</v>
      </c>
      <c r="N8497" t="s">
        <v>110</v>
      </c>
      <c r="O8497" t="s">
        <v>7316</v>
      </c>
      <c r="P8497" s="4">
        <v>99.6</v>
      </c>
      <c r="Q8497" s="4">
        <v>99.6</v>
      </c>
      <c r="R8497" s="4">
        <f t="shared" si="530"/>
        <v>0</v>
      </c>
      <c r="S8497" s="4">
        <f t="shared" si="531"/>
        <v>0</v>
      </c>
    </row>
    <row r="8498" spans="1:19" x14ac:dyDescent="0.3">
      <c r="A8498" t="s">
        <v>6253</v>
      </c>
      <c r="B8498" s="1">
        <v>42365</v>
      </c>
      <c r="C8498" s="1">
        <v>42372</v>
      </c>
      <c r="D8498">
        <f t="shared" si="528"/>
        <v>2015</v>
      </c>
      <c r="E8498" t="str">
        <f t="shared" si="529"/>
        <v>Dec</v>
      </c>
      <c r="F8498" t="s">
        <v>37</v>
      </c>
      <c r="G8498" t="s">
        <v>4037</v>
      </c>
      <c r="H8498" t="s">
        <v>51</v>
      </c>
      <c r="I8498" t="s">
        <v>720</v>
      </c>
      <c r="J8498" t="s">
        <v>754</v>
      </c>
      <c r="K8498">
        <v>35601</v>
      </c>
      <c r="L8498" t="s">
        <v>44</v>
      </c>
      <c r="M8498" t="s">
        <v>7572</v>
      </c>
      <c r="N8498" t="s">
        <v>110</v>
      </c>
      <c r="O8498" t="s">
        <v>7316</v>
      </c>
      <c r="P8498" s="4">
        <v>498</v>
      </c>
      <c r="Q8498" s="4">
        <v>498</v>
      </c>
      <c r="R8498" s="4">
        <f t="shared" si="530"/>
        <v>0</v>
      </c>
      <c r="S8498" s="4">
        <f t="shared" si="531"/>
        <v>0</v>
      </c>
    </row>
    <row r="8499" spans="1:19" ht="15.6" x14ac:dyDescent="0.3">
      <c r="A8499" t="s">
        <v>7573</v>
      </c>
      <c r="B8499" s="1">
        <v>42631</v>
      </c>
      <c r="C8499" s="1">
        <v>42636</v>
      </c>
      <c r="D8499">
        <f t="shared" si="528"/>
        <v>2016</v>
      </c>
      <c r="E8499" t="str">
        <f t="shared" si="529"/>
        <v>Sep</v>
      </c>
      <c r="F8499" t="s">
        <v>67</v>
      </c>
      <c r="G8499" t="s">
        <v>241</v>
      </c>
      <c r="H8499" s="2" t="s">
        <v>22</v>
      </c>
      <c r="I8499" t="s">
        <v>78</v>
      </c>
      <c r="J8499" t="s">
        <v>79</v>
      </c>
      <c r="K8499">
        <v>32216</v>
      </c>
      <c r="L8499" t="s">
        <v>44</v>
      </c>
      <c r="M8499" t="s">
        <v>7572</v>
      </c>
      <c r="N8499" t="s">
        <v>110</v>
      </c>
      <c r="O8499" t="s">
        <v>7316</v>
      </c>
      <c r="P8499" s="4">
        <v>717.12</v>
      </c>
      <c r="Q8499" s="4">
        <v>717.12</v>
      </c>
      <c r="R8499" s="4">
        <f t="shared" si="530"/>
        <v>0</v>
      </c>
      <c r="S8499" s="4">
        <f t="shared" si="531"/>
        <v>0</v>
      </c>
    </row>
    <row r="8500" spans="1:19" ht="15.6" x14ac:dyDescent="0.3">
      <c r="A8500" t="s">
        <v>3800</v>
      </c>
      <c r="B8500" s="1">
        <v>42477</v>
      </c>
      <c r="C8500" s="1">
        <v>42483</v>
      </c>
      <c r="D8500">
        <f t="shared" si="528"/>
        <v>2016</v>
      </c>
      <c r="E8500" t="str">
        <f t="shared" si="529"/>
        <v>Apr</v>
      </c>
      <c r="F8500" t="s">
        <v>37</v>
      </c>
      <c r="G8500" t="s">
        <v>388</v>
      </c>
      <c r="H8500" s="2" t="s">
        <v>22</v>
      </c>
      <c r="I8500" t="s">
        <v>61</v>
      </c>
      <c r="J8500" t="s">
        <v>62</v>
      </c>
      <c r="K8500">
        <v>10035</v>
      </c>
      <c r="L8500" t="s">
        <v>54</v>
      </c>
      <c r="M8500" t="s">
        <v>7572</v>
      </c>
      <c r="N8500" t="s">
        <v>110</v>
      </c>
      <c r="O8500" t="s">
        <v>7316</v>
      </c>
      <c r="P8500" s="4">
        <v>99.6</v>
      </c>
      <c r="Q8500" s="4">
        <v>99.6</v>
      </c>
      <c r="R8500" s="4">
        <f t="shared" si="530"/>
        <v>0</v>
      </c>
      <c r="S8500" s="4">
        <f t="shared" si="531"/>
        <v>0</v>
      </c>
    </row>
    <row r="8501" spans="1:19" ht="15.6" x14ac:dyDescent="0.3">
      <c r="A8501" t="s">
        <v>410</v>
      </c>
      <c r="B8501" s="1">
        <v>42372</v>
      </c>
      <c r="C8501" s="1">
        <v>42377</v>
      </c>
      <c r="D8501">
        <f t="shared" si="528"/>
        <v>2016</v>
      </c>
      <c r="E8501" t="str">
        <f t="shared" si="529"/>
        <v>Jan</v>
      </c>
      <c r="F8501" t="s">
        <v>67</v>
      </c>
      <c r="G8501" t="s">
        <v>411</v>
      </c>
      <c r="H8501" s="2" t="s">
        <v>22</v>
      </c>
      <c r="I8501" t="s">
        <v>116</v>
      </c>
      <c r="J8501" t="s">
        <v>109</v>
      </c>
      <c r="K8501">
        <v>75217</v>
      </c>
      <c r="L8501" t="s">
        <v>25</v>
      </c>
      <c r="M8501" t="s">
        <v>7572</v>
      </c>
      <c r="N8501" t="s">
        <v>110</v>
      </c>
      <c r="O8501" t="s">
        <v>7316</v>
      </c>
      <c r="P8501" s="4">
        <v>398.4</v>
      </c>
      <c r="Q8501" s="4">
        <v>398.4</v>
      </c>
      <c r="R8501" s="4">
        <f t="shared" si="530"/>
        <v>0</v>
      </c>
      <c r="S8501" s="4">
        <f t="shared" si="531"/>
        <v>0</v>
      </c>
    </row>
    <row r="8502" spans="1:19" ht="15.6" x14ac:dyDescent="0.3">
      <c r="A8502" t="s">
        <v>2478</v>
      </c>
      <c r="B8502" s="1">
        <v>42725</v>
      </c>
      <c r="C8502" s="1">
        <v>42730</v>
      </c>
      <c r="D8502">
        <f t="shared" si="528"/>
        <v>2016</v>
      </c>
      <c r="E8502" t="str">
        <f t="shared" si="529"/>
        <v>Dec</v>
      </c>
      <c r="F8502" t="s">
        <v>67</v>
      </c>
      <c r="G8502" t="s">
        <v>2111</v>
      </c>
      <c r="H8502" s="2" t="s">
        <v>22</v>
      </c>
      <c r="I8502" t="s">
        <v>2133</v>
      </c>
      <c r="J8502" t="s">
        <v>24</v>
      </c>
      <c r="K8502">
        <v>60174</v>
      </c>
      <c r="L8502" t="s">
        <v>25</v>
      </c>
      <c r="M8502" t="s">
        <v>7572</v>
      </c>
      <c r="N8502" t="s">
        <v>110</v>
      </c>
      <c r="O8502" t="s">
        <v>7316</v>
      </c>
      <c r="P8502" s="4">
        <v>637.44000000000005</v>
      </c>
      <c r="Q8502" s="4">
        <v>637.44000000000005</v>
      </c>
      <c r="R8502" s="4">
        <f t="shared" si="530"/>
        <v>0</v>
      </c>
      <c r="S8502" s="4">
        <f t="shared" si="531"/>
        <v>0</v>
      </c>
    </row>
    <row r="8503" spans="1:19" x14ac:dyDescent="0.3">
      <c r="A8503" t="s">
        <v>5614</v>
      </c>
      <c r="B8503" s="1">
        <v>42725</v>
      </c>
      <c r="C8503" s="1">
        <v>42731</v>
      </c>
      <c r="D8503">
        <f t="shared" si="528"/>
        <v>2016</v>
      </c>
      <c r="E8503" t="str">
        <f t="shared" si="529"/>
        <v>Dec</v>
      </c>
      <c r="F8503" t="s">
        <v>37</v>
      </c>
      <c r="G8503" t="s">
        <v>126</v>
      </c>
      <c r="H8503" t="s">
        <v>51</v>
      </c>
      <c r="I8503" t="s">
        <v>2928</v>
      </c>
      <c r="J8503" t="s">
        <v>79</v>
      </c>
      <c r="K8503">
        <v>32114</v>
      </c>
      <c r="L8503" t="s">
        <v>44</v>
      </c>
      <c r="M8503" t="s">
        <v>7574</v>
      </c>
      <c r="N8503" t="s">
        <v>110</v>
      </c>
      <c r="O8503" t="s">
        <v>7316</v>
      </c>
      <c r="P8503" s="4">
        <v>50.88</v>
      </c>
      <c r="Q8503" s="4">
        <v>50.88</v>
      </c>
      <c r="R8503" s="4">
        <f t="shared" si="530"/>
        <v>0</v>
      </c>
      <c r="S8503" s="4">
        <f t="shared" si="531"/>
        <v>0</v>
      </c>
    </row>
    <row r="8504" spans="1:19" ht="15.6" x14ac:dyDescent="0.3">
      <c r="A8504" t="s">
        <v>7575</v>
      </c>
      <c r="B8504" s="1">
        <v>43459</v>
      </c>
      <c r="C8504" s="1">
        <v>43463</v>
      </c>
      <c r="D8504">
        <f t="shared" si="528"/>
        <v>2018</v>
      </c>
      <c r="E8504" t="str">
        <f t="shared" si="529"/>
        <v>Dec</v>
      </c>
      <c r="F8504" t="s">
        <v>37</v>
      </c>
      <c r="G8504" t="s">
        <v>435</v>
      </c>
      <c r="H8504" s="2" t="s">
        <v>22</v>
      </c>
      <c r="I8504" t="s">
        <v>7576</v>
      </c>
      <c r="J8504" t="s">
        <v>144</v>
      </c>
      <c r="K8504">
        <v>7017</v>
      </c>
      <c r="L8504" t="s">
        <v>54</v>
      </c>
      <c r="M8504" t="s">
        <v>7574</v>
      </c>
      <c r="N8504" t="s">
        <v>110</v>
      </c>
      <c r="O8504" t="s">
        <v>7316</v>
      </c>
      <c r="P8504" s="4">
        <v>31.8</v>
      </c>
      <c r="Q8504" s="4">
        <v>31.8</v>
      </c>
      <c r="R8504" s="4">
        <f t="shared" si="530"/>
        <v>0</v>
      </c>
      <c r="S8504" s="4">
        <f t="shared" si="531"/>
        <v>0</v>
      </c>
    </row>
    <row r="8505" spans="1:19" ht="15.6" x14ac:dyDescent="0.3">
      <c r="A8505" t="s">
        <v>4832</v>
      </c>
      <c r="B8505" s="1">
        <v>42218</v>
      </c>
      <c r="C8505" s="1">
        <v>42224</v>
      </c>
      <c r="D8505">
        <f t="shared" si="528"/>
        <v>2015</v>
      </c>
      <c r="E8505" t="str">
        <f t="shared" si="529"/>
        <v>Aug</v>
      </c>
      <c r="F8505" t="s">
        <v>37</v>
      </c>
      <c r="G8505" t="s">
        <v>623</v>
      </c>
      <c r="H8505" s="2" t="s">
        <v>22</v>
      </c>
      <c r="I8505" t="s">
        <v>191</v>
      </c>
      <c r="J8505" t="s">
        <v>192</v>
      </c>
      <c r="K8505">
        <v>65807</v>
      </c>
      <c r="L8505" t="s">
        <v>25</v>
      </c>
      <c r="M8505" t="s">
        <v>7574</v>
      </c>
      <c r="N8505" t="s">
        <v>110</v>
      </c>
      <c r="O8505" t="s">
        <v>7316</v>
      </c>
      <c r="P8505" s="4">
        <v>21.2</v>
      </c>
      <c r="Q8505" s="4">
        <v>18</v>
      </c>
      <c r="R8505" s="4">
        <f t="shared" si="530"/>
        <v>3.1999999999999993</v>
      </c>
      <c r="S8505" s="4">
        <f t="shared" si="531"/>
        <v>0.47999999999999987</v>
      </c>
    </row>
    <row r="8506" spans="1:19" x14ac:dyDescent="0.3">
      <c r="A8506" t="s">
        <v>778</v>
      </c>
      <c r="B8506" s="1">
        <v>42331</v>
      </c>
      <c r="C8506" s="1">
        <v>42333</v>
      </c>
      <c r="D8506">
        <f t="shared" si="528"/>
        <v>2015</v>
      </c>
      <c r="E8506" t="str">
        <f t="shared" si="529"/>
        <v>Nov</v>
      </c>
      <c r="F8506" t="s">
        <v>20</v>
      </c>
      <c r="G8506" t="s">
        <v>668</v>
      </c>
      <c r="H8506" t="s">
        <v>105</v>
      </c>
      <c r="I8506" t="s">
        <v>47</v>
      </c>
      <c r="J8506" t="s">
        <v>33</v>
      </c>
      <c r="K8506">
        <v>90004</v>
      </c>
      <c r="L8506" t="s">
        <v>34</v>
      </c>
      <c r="M8506" t="s">
        <v>7577</v>
      </c>
      <c r="N8506" t="s">
        <v>110</v>
      </c>
      <c r="O8506" t="s">
        <v>7316</v>
      </c>
      <c r="P8506" s="4">
        <v>29.99</v>
      </c>
      <c r="Q8506" s="4">
        <v>29.99</v>
      </c>
      <c r="R8506" s="4">
        <f t="shared" si="530"/>
        <v>0</v>
      </c>
      <c r="S8506" s="4">
        <f t="shared" si="531"/>
        <v>0</v>
      </c>
    </row>
    <row r="8507" spans="1:19" ht="15.6" x14ac:dyDescent="0.3">
      <c r="A8507" t="s">
        <v>212</v>
      </c>
      <c r="B8507" s="1">
        <v>43366</v>
      </c>
      <c r="C8507" s="1">
        <v>43372</v>
      </c>
      <c r="D8507">
        <f t="shared" si="528"/>
        <v>2018</v>
      </c>
      <c r="E8507" t="str">
        <f t="shared" si="529"/>
        <v>Sep</v>
      </c>
      <c r="F8507" t="s">
        <v>37</v>
      </c>
      <c r="G8507" t="s">
        <v>213</v>
      </c>
      <c r="H8507" s="2" t="s">
        <v>22</v>
      </c>
      <c r="I8507" t="s">
        <v>214</v>
      </c>
      <c r="J8507" t="s">
        <v>75</v>
      </c>
      <c r="K8507">
        <v>80525</v>
      </c>
      <c r="L8507" t="s">
        <v>34</v>
      </c>
      <c r="M8507" t="s">
        <v>7577</v>
      </c>
      <c r="N8507" t="s">
        <v>110</v>
      </c>
      <c r="O8507" t="s">
        <v>7316</v>
      </c>
      <c r="P8507" s="4">
        <v>47.984000000000002</v>
      </c>
      <c r="Q8507" s="4">
        <v>47.984000000000002</v>
      </c>
      <c r="R8507" s="4">
        <f t="shared" si="530"/>
        <v>0</v>
      </c>
      <c r="S8507" s="4">
        <f t="shared" si="531"/>
        <v>0</v>
      </c>
    </row>
    <row r="8508" spans="1:19" ht="15.6" x14ac:dyDescent="0.3">
      <c r="A8508" t="s">
        <v>4433</v>
      </c>
      <c r="B8508" s="1">
        <v>42414</v>
      </c>
      <c r="C8508" s="1">
        <v>42419</v>
      </c>
      <c r="D8508">
        <f t="shared" si="528"/>
        <v>2016</v>
      </c>
      <c r="E8508" t="str">
        <f t="shared" si="529"/>
        <v>Feb</v>
      </c>
      <c r="F8508" t="s">
        <v>37</v>
      </c>
      <c r="G8508" t="s">
        <v>2156</v>
      </c>
      <c r="H8508" s="2" t="s">
        <v>22</v>
      </c>
      <c r="I8508" t="s">
        <v>1839</v>
      </c>
      <c r="J8508" t="s">
        <v>233</v>
      </c>
      <c r="K8508">
        <v>44312</v>
      </c>
      <c r="L8508" t="s">
        <v>54</v>
      </c>
      <c r="M8508" t="s">
        <v>7577</v>
      </c>
      <c r="N8508" t="s">
        <v>110</v>
      </c>
      <c r="O8508" t="s">
        <v>7316</v>
      </c>
      <c r="P8508" s="4">
        <v>71.975999999999999</v>
      </c>
      <c r="Q8508" s="4">
        <v>71.975999999999999</v>
      </c>
      <c r="R8508" s="4">
        <f t="shared" si="530"/>
        <v>0</v>
      </c>
      <c r="S8508" s="4">
        <f t="shared" si="531"/>
        <v>0</v>
      </c>
    </row>
    <row r="8509" spans="1:19" x14ac:dyDescent="0.3">
      <c r="A8509" t="s">
        <v>4682</v>
      </c>
      <c r="B8509" s="1">
        <v>42709</v>
      </c>
      <c r="C8509" s="1">
        <v>42713</v>
      </c>
      <c r="D8509">
        <f t="shared" si="528"/>
        <v>2016</v>
      </c>
      <c r="E8509" t="str">
        <f t="shared" si="529"/>
        <v>Dec</v>
      </c>
      <c r="F8509" t="s">
        <v>67</v>
      </c>
      <c r="G8509" t="s">
        <v>616</v>
      </c>
      <c r="H8509" t="s">
        <v>51</v>
      </c>
      <c r="I8509" t="s">
        <v>100</v>
      </c>
      <c r="J8509" t="s">
        <v>101</v>
      </c>
      <c r="K8509">
        <v>19140</v>
      </c>
      <c r="L8509" t="s">
        <v>54</v>
      </c>
      <c r="M8509" t="s">
        <v>7577</v>
      </c>
      <c r="N8509" t="s">
        <v>110</v>
      </c>
      <c r="O8509" t="s">
        <v>7316</v>
      </c>
      <c r="P8509" s="4">
        <v>47.984000000000002</v>
      </c>
      <c r="Q8509" s="4">
        <v>47.984000000000002</v>
      </c>
      <c r="R8509" s="4">
        <f t="shared" si="530"/>
        <v>0</v>
      </c>
      <c r="S8509" s="4">
        <f t="shared" si="531"/>
        <v>0</v>
      </c>
    </row>
    <row r="8510" spans="1:19" x14ac:dyDescent="0.3">
      <c r="A8510" t="s">
        <v>7578</v>
      </c>
      <c r="B8510" s="1">
        <v>43095</v>
      </c>
      <c r="C8510" s="1">
        <v>43100</v>
      </c>
      <c r="D8510">
        <f t="shared" si="528"/>
        <v>2017</v>
      </c>
      <c r="E8510" t="str">
        <f t="shared" si="529"/>
        <v>Dec</v>
      </c>
      <c r="F8510" t="s">
        <v>37</v>
      </c>
      <c r="G8510" t="s">
        <v>3654</v>
      </c>
      <c r="H8510" t="s">
        <v>51</v>
      </c>
      <c r="I8510" t="s">
        <v>61</v>
      </c>
      <c r="J8510" t="s">
        <v>62</v>
      </c>
      <c r="K8510">
        <v>10024</v>
      </c>
      <c r="L8510" t="s">
        <v>54</v>
      </c>
      <c r="M8510" t="s">
        <v>7577</v>
      </c>
      <c r="N8510" t="s">
        <v>110</v>
      </c>
      <c r="O8510" t="s">
        <v>7316</v>
      </c>
      <c r="P8510" s="4">
        <v>89.97</v>
      </c>
      <c r="Q8510" s="4">
        <v>89.97</v>
      </c>
      <c r="R8510" s="4">
        <f t="shared" si="530"/>
        <v>0</v>
      </c>
      <c r="S8510" s="4">
        <f t="shared" si="531"/>
        <v>0</v>
      </c>
    </row>
    <row r="8511" spans="1:19" ht="15.6" x14ac:dyDescent="0.3">
      <c r="A8511" t="s">
        <v>1322</v>
      </c>
      <c r="B8511" s="1">
        <v>43234</v>
      </c>
      <c r="C8511" s="1">
        <v>43237</v>
      </c>
      <c r="D8511">
        <f t="shared" si="528"/>
        <v>2018</v>
      </c>
      <c r="E8511" t="str">
        <f t="shared" si="529"/>
        <v>May</v>
      </c>
      <c r="F8511" t="s">
        <v>20</v>
      </c>
      <c r="G8511" t="s">
        <v>1323</v>
      </c>
      <c r="H8511" s="2" t="s">
        <v>22</v>
      </c>
      <c r="I8511" t="s">
        <v>394</v>
      </c>
      <c r="J8511" t="s">
        <v>140</v>
      </c>
      <c r="K8511">
        <v>21215</v>
      </c>
      <c r="L8511" t="s">
        <v>54</v>
      </c>
      <c r="M8511" t="s">
        <v>7577</v>
      </c>
      <c r="N8511" t="s">
        <v>110</v>
      </c>
      <c r="O8511" t="s">
        <v>7316</v>
      </c>
      <c r="P8511" s="4">
        <v>89.97</v>
      </c>
      <c r="Q8511" s="4">
        <v>89.97</v>
      </c>
      <c r="R8511" s="4">
        <f t="shared" si="530"/>
        <v>0</v>
      </c>
      <c r="S8511" s="4">
        <f t="shared" si="531"/>
        <v>0</v>
      </c>
    </row>
    <row r="8512" spans="1:19" ht="15.6" x14ac:dyDescent="0.3">
      <c r="A8512" t="s">
        <v>7579</v>
      </c>
      <c r="B8512" s="1">
        <v>42311</v>
      </c>
      <c r="C8512" s="1">
        <v>42315</v>
      </c>
      <c r="D8512">
        <f t="shared" si="528"/>
        <v>2015</v>
      </c>
      <c r="E8512" t="str">
        <f t="shared" si="529"/>
        <v>Nov</v>
      </c>
      <c r="F8512" t="s">
        <v>37</v>
      </c>
      <c r="G8512" t="s">
        <v>1998</v>
      </c>
      <c r="H8512" s="2" t="s">
        <v>22</v>
      </c>
      <c r="I8512" t="s">
        <v>1698</v>
      </c>
      <c r="J8512" t="s">
        <v>1699</v>
      </c>
      <c r="K8512">
        <v>68104</v>
      </c>
      <c r="L8512" t="s">
        <v>25</v>
      </c>
      <c r="M8512" t="s">
        <v>7577</v>
      </c>
      <c r="N8512" t="s">
        <v>110</v>
      </c>
      <c r="O8512" t="s">
        <v>7316</v>
      </c>
      <c r="P8512" s="4">
        <v>89.97</v>
      </c>
      <c r="Q8512" s="4">
        <v>89.97</v>
      </c>
      <c r="R8512" s="4">
        <f t="shared" si="530"/>
        <v>0</v>
      </c>
      <c r="S8512" s="4">
        <f t="shared" si="531"/>
        <v>0</v>
      </c>
    </row>
    <row r="8513" spans="1:19" x14ac:dyDescent="0.3">
      <c r="A8513" t="s">
        <v>1583</v>
      </c>
      <c r="B8513" s="1">
        <v>43050</v>
      </c>
      <c r="C8513" s="1">
        <v>43056</v>
      </c>
      <c r="D8513">
        <f t="shared" si="528"/>
        <v>2017</v>
      </c>
      <c r="E8513" t="str">
        <f t="shared" si="529"/>
        <v>Nov</v>
      </c>
      <c r="F8513" t="s">
        <v>37</v>
      </c>
      <c r="G8513" t="s">
        <v>1126</v>
      </c>
      <c r="H8513" t="s">
        <v>51</v>
      </c>
      <c r="I8513" t="s">
        <v>23</v>
      </c>
      <c r="J8513" t="s">
        <v>24</v>
      </c>
      <c r="K8513">
        <v>60623</v>
      </c>
      <c r="L8513" t="s">
        <v>25</v>
      </c>
      <c r="M8513" t="s">
        <v>7577</v>
      </c>
      <c r="N8513" t="s">
        <v>110</v>
      </c>
      <c r="O8513" t="s">
        <v>7316</v>
      </c>
      <c r="P8513" s="4">
        <v>95.968000000000004</v>
      </c>
      <c r="Q8513" s="4">
        <v>95.968000000000004</v>
      </c>
      <c r="R8513" s="4">
        <f t="shared" si="530"/>
        <v>0</v>
      </c>
      <c r="S8513" s="4">
        <f t="shared" si="531"/>
        <v>0</v>
      </c>
    </row>
    <row r="8514" spans="1:19" ht="15.6" x14ac:dyDescent="0.3">
      <c r="A8514" t="s">
        <v>7580</v>
      </c>
      <c r="B8514" s="1">
        <v>43411</v>
      </c>
      <c r="C8514" s="1">
        <v>43416</v>
      </c>
      <c r="D8514">
        <f t="shared" ref="D8514:D8577" si="532">YEAR(B8514)</f>
        <v>2018</v>
      </c>
      <c r="E8514" t="str">
        <f t="shared" ref="E8514:E8577" si="533">TEXT(B8514,"mmm")</f>
        <v>Nov</v>
      </c>
      <c r="F8514" t="s">
        <v>67</v>
      </c>
      <c r="G8514" t="s">
        <v>1526</v>
      </c>
      <c r="H8514" s="2" t="s">
        <v>22</v>
      </c>
      <c r="I8514" t="s">
        <v>2226</v>
      </c>
      <c r="J8514" t="s">
        <v>33</v>
      </c>
      <c r="K8514">
        <v>94513</v>
      </c>
      <c r="L8514" t="s">
        <v>34</v>
      </c>
      <c r="M8514" t="s">
        <v>7581</v>
      </c>
      <c r="N8514" t="s">
        <v>110</v>
      </c>
      <c r="O8514" t="s">
        <v>7316</v>
      </c>
      <c r="P8514" s="4">
        <v>59.97</v>
      </c>
      <c r="Q8514" s="4">
        <v>59.97</v>
      </c>
      <c r="R8514" s="4">
        <f t="shared" si="530"/>
        <v>0</v>
      </c>
      <c r="S8514" s="4">
        <f t="shared" si="531"/>
        <v>0</v>
      </c>
    </row>
    <row r="8515" spans="1:19" ht="15.6" x14ac:dyDescent="0.3">
      <c r="A8515" t="s">
        <v>2090</v>
      </c>
      <c r="B8515" s="1">
        <v>42575</v>
      </c>
      <c r="C8515" s="1">
        <v>42579</v>
      </c>
      <c r="D8515">
        <f t="shared" si="532"/>
        <v>2016</v>
      </c>
      <c r="E8515" t="str">
        <f t="shared" si="533"/>
        <v>Jul</v>
      </c>
      <c r="F8515" t="s">
        <v>37</v>
      </c>
      <c r="G8515" t="s">
        <v>2091</v>
      </c>
      <c r="H8515" s="2" t="s">
        <v>22</v>
      </c>
      <c r="I8515" t="s">
        <v>576</v>
      </c>
      <c r="J8515" t="s">
        <v>205</v>
      </c>
      <c r="K8515">
        <v>40214</v>
      </c>
      <c r="L8515" t="s">
        <v>44</v>
      </c>
      <c r="M8515" t="s">
        <v>7581</v>
      </c>
      <c r="N8515" t="s">
        <v>110</v>
      </c>
      <c r="O8515" t="s">
        <v>7316</v>
      </c>
      <c r="P8515" s="4">
        <v>279.86</v>
      </c>
      <c r="Q8515" s="4">
        <v>279.86</v>
      </c>
      <c r="R8515" s="4">
        <f t="shared" ref="R8515:R8578" si="534">P8515-Q8515</f>
        <v>0</v>
      </c>
      <c r="S8515" s="4">
        <f t="shared" ref="S8515:S8578" si="535">0.15*R8515</f>
        <v>0</v>
      </c>
    </row>
    <row r="8516" spans="1:19" x14ac:dyDescent="0.3">
      <c r="A8516" t="s">
        <v>7582</v>
      </c>
      <c r="B8516" s="1">
        <v>42606</v>
      </c>
      <c r="C8516" s="1">
        <v>42610</v>
      </c>
      <c r="D8516">
        <f t="shared" si="532"/>
        <v>2016</v>
      </c>
      <c r="E8516" t="str">
        <f t="shared" si="533"/>
        <v>Aug</v>
      </c>
      <c r="F8516" t="s">
        <v>37</v>
      </c>
      <c r="G8516" t="s">
        <v>830</v>
      </c>
      <c r="H8516" t="s">
        <v>51</v>
      </c>
      <c r="I8516" t="s">
        <v>753</v>
      </c>
      <c r="J8516" t="s">
        <v>205</v>
      </c>
      <c r="K8516">
        <v>41042</v>
      </c>
      <c r="L8516" t="s">
        <v>44</v>
      </c>
      <c r="M8516" t="s">
        <v>7581</v>
      </c>
      <c r="N8516" t="s">
        <v>110</v>
      </c>
      <c r="O8516" t="s">
        <v>7316</v>
      </c>
      <c r="P8516" s="4">
        <v>79.959999999999994</v>
      </c>
      <c r="Q8516" s="4">
        <v>79.959999999999994</v>
      </c>
      <c r="R8516" s="4">
        <f t="shared" si="534"/>
        <v>0</v>
      </c>
      <c r="S8516" s="4">
        <f t="shared" si="535"/>
        <v>0</v>
      </c>
    </row>
    <row r="8517" spans="1:19" ht="15.6" x14ac:dyDescent="0.3">
      <c r="A8517" t="s">
        <v>7583</v>
      </c>
      <c r="B8517" s="1">
        <v>42825</v>
      </c>
      <c r="C8517" s="1">
        <v>42827</v>
      </c>
      <c r="D8517">
        <f t="shared" si="532"/>
        <v>2017</v>
      </c>
      <c r="E8517" t="str">
        <f t="shared" si="533"/>
        <v>Mar</v>
      </c>
      <c r="F8517" t="s">
        <v>67</v>
      </c>
      <c r="G8517" t="s">
        <v>971</v>
      </c>
      <c r="H8517" s="2" t="s">
        <v>22</v>
      </c>
      <c r="I8517" t="s">
        <v>100</v>
      </c>
      <c r="J8517" t="s">
        <v>101</v>
      </c>
      <c r="K8517">
        <v>19134</v>
      </c>
      <c r="L8517" t="s">
        <v>54</v>
      </c>
      <c r="M8517" t="s">
        <v>7581</v>
      </c>
      <c r="N8517" t="s">
        <v>110</v>
      </c>
      <c r="O8517" t="s">
        <v>7316</v>
      </c>
      <c r="P8517" s="4">
        <v>31.984000000000002</v>
      </c>
      <c r="Q8517" s="4">
        <v>31.984000000000002</v>
      </c>
      <c r="R8517" s="4">
        <f t="shared" si="534"/>
        <v>0</v>
      </c>
      <c r="S8517" s="4">
        <f t="shared" si="535"/>
        <v>0</v>
      </c>
    </row>
    <row r="8518" spans="1:19" x14ac:dyDescent="0.3">
      <c r="A8518" t="s">
        <v>3391</v>
      </c>
      <c r="B8518" s="1">
        <v>42462</v>
      </c>
      <c r="C8518" s="1">
        <v>42467</v>
      </c>
      <c r="D8518">
        <f t="shared" si="532"/>
        <v>2016</v>
      </c>
      <c r="E8518" t="str">
        <f t="shared" si="533"/>
        <v>Apr</v>
      </c>
      <c r="F8518" t="s">
        <v>37</v>
      </c>
      <c r="G8518" t="s">
        <v>3392</v>
      </c>
      <c r="H8518" t="s">
        <v>51</v>
      </c>
      <c r="I8518" t="s">
        <v>116</v>
      </c>
      <c r="J8518" t="s">
        <v>109</v>
      </c>
      <c r="K8518">
        <v>75220</v>
      </c>
      <c r="L8518" t="s">
        <v>25</v>
      </c>
      <c r="M8518" t="s">
        <v>7581</v>
      </c>
      <c r="N8518" t="s">
        <v>110</v>
      </c>
      <c r="O8518" t="s">
        <v>7316</v>
      </c>
      <c r="P8518" s="4">
        <v>47.975999999999999</v>
      </c>
      <c r="Q8518" s="4">
        <v>47.975999999999999</v>
      </c>
      <c r="R8518" s="4">
        <f t="shared" si="534"/>
        <v>0</v>
      </c>
      <c r="S8518" s="4">
        <f t="shared" si="535"/>
        <v>0</v>
      </c>
    </row>
    <row r="8519" spans="1:19" ht="15.6" x14ac:dyDescent="0.3">
      <c r="A8519" t="s">
        <v>6904</v>
      </c>
      <c r="B8519" s="1">
        <v>42105</v>
      </c>
      <c r="C8519" s="1">
        <v>42112</v>
      </c>
      <c r="D8519">
        <f t="shared" si="532"/>
        <v>2015</v>
      </c>
      <c r="E8519" t="str">
        <f t="shared" si="533"/>
        <v>Apr</v>
      </c>
      <c r="F8519" t="s">
        <v>37</v>
      </c>
      <c r="G8519" t="s">
        <v>292</v>
      </c>
      <c r="H8519" s="2" t="s">
        <v>22</v>
      </c>
      <c r="I8519" t="s">
        <v>4834</v>
      </c>
      <c r="J8519" t="s">
        <v>1962</v>
      </c>
      <c r="K8519">
        <v>59405</v>
      </c>
      <c r="L8519" t="s">
        <v>34</v>
      </c>
      <c r="M8519" t="s">
        <v>7584</v>
      </c>
      <c r="N8519" t="s">
        <v>110</v>
      </c>
      <c r="O8519" t="s">
        <v>7316</v>
      </c>
      <c r="P8519" s="4">
        <v>217.44</v>
      </c>
      <c r="Q8519" s="4">
        <v>217.44</v>
      </c>
      <c r="R8519" s="4">
        <f t="shared" si="534"/>
        <v>0</v>
      </c>
      <c r="S8519" s="4">
        <f t="shared" si="535"/>
        <v>0</v>
      </c>
    </row>
    <row r="8520" spans="1:19" ht="15.6" x14ac:dyDescent="0.3">
      <c r="A8520" t="s">
        <v>2199</v>
      </c>
      <c r="B8520" s="1">
        <v>42260</v>
      </c>
      <c r="C8520" s="1">
        <v>42260</v>
      </c>
      <c r="D8520">
        <f t="shared" si="532"/>
        <v>2015</v>
      </c>
      <c r="E8520" t="str">
        <f t="shared" si="533"/>
        <v>Sep</v>
      </c>
      <c r="F8520" t="s">
        <v>30</v>
      </c>
      <c r="G8520" t="s">
        <v>1025</v>
      </c>
      <c r="H8520" s="2" t="s">
        <v>22</v>
      </c>
      <c r="I8520" t="s">
        <v>69</v>
      </c>
      <c r="J8520" t="s">
        <v>70</v>
      </c>
      <c r="K8520">
        <v>98103</v>
      </c>
      <c r="L8520" t="s">
        <v>34</v>
      </c>
      <c r="M8520" t="s">
        <v>7584</v>
      </c>
      <c r="N8520" t="s">
        <v>110</v>
      </c>
      <c r="O8520" t="s">
        <v>7316</v>
      </c>
      <c r="P8520" s="4">
        <v>144.96</v>
      </c>
      <c r="Q8520" s="4">
        <v>144.96</v>
      </c>
      <c r="R8520" s="4">
        <f t="shared" si="534"/>
        <v>0</v>
      </c>
      <c r="S8520" s="4">
        <f t="shared" si="535"/>
        <v>0</v>
      </c>
    </row>
    <row r="8521" spans="1:19" ht="15.6" x14ac:dyDescent="0.3">
      <c r="A8521" t="s">
        <v>4442</v>
      </c>
      <c r="B8521" s="1">
        <v>42717</v>
      </c>
      <c r="C8521" s="1">
        <v>42719</v>
      </c>
      <c r="D8521">
        <f t="shared" si="532"/>
        <v>2016</v>
      </c>
      <c r="E8521" t="str">
        <f t="shared" si="533"/>
        <v>Dec</v>
      </c>
      <c r="F8521" t="s">
        <v>20</v>
      </c>
      <c r="G8521" t="s">
        <v>2202</v>
      </c>
      <c r="H8521" s="2" t="s">
        <v>22</v>
      </c>
      <c r="I8521" t="s">
        <v>4443</v>
      </c>
      <c r="J8521" t="s">
        <v>33</v>
      </c>
      <c r="K8521">
        <v>92592</v>
      </c>
      <c r="L8521" t="s">
        <v>34</v>
      </c>
      <c r="M8521" t="s">
        <v>7584</v>
      </c>
      <c r="N8521" t="s">
        <v>110</v>
      </c>
      <c r="O8521" t="s">
        <v>7316</v>
      </c>
      <c r="P8521" s="4">
        <v>36.24</v>
      </c>
      <c r="Q8521" s="4">
        <v>36.24</v>
      </c>
      <c r="R8521" s="4">
        <f t="shared" si="534"/>
        <v>0</v>
      </c>
      <c r="S8521" s="4">
        <f t="shared" si="535"/>
        <v>0</v>
      </c>
    </row>
    <row r="8522" spans="1:19" ht="15.6" x14ac:dyDescent="0.3">
      <c r="A8522" t="s">
        <v>5703</v>
      </c>
      <c r="B8522" s="1">
        <v>42788</v>
      </c>
      <c r="C8522" s="1">
        <v>42792</v>
      </c>
      <c r="D8522">
        <f t="shared" si="532"/>
        <v>2017</v>
      </c>
      <c r="E8522" t="str">
        <f t="shared" si="533"/>
        <v>Feb</v>
      </c>
      <c r="F8522" t="s">
        <v>37</v>
      </c>
      <c r="G8522" t="s">
        <v>794</v>
      </c>
      <c r="H8522" s="2" t="s">
        <v>22</v>
      </c>
      <c r="I8522" t="s">
        <v>47</v>
      </c>
      <c r="J8522" t="s">
        <v>33</v>
      </c>
      <c r="K8522">
        <v>90045</v>
      </c>
      <c r="L8522" t="s">
        <v>34</v>
      </c>
      <c r="M8522" t="s">
        <v>7584</v>
      </c>
      <c r="N8522" t="s">
        <v>110</v>
      </c>
      <c r="O8522" t="s">
        <v>7316</v>
      </c>
      <c r="P8522" s="4">
        <v>36.24</v>
      </c>
      <c r="Q8522" s="4">
        <v>36.24</v>
      </c>
      <c r="R8522" s="4">
        <f t="shared" si="534"/>
        <v>0</v>
      </c>
      <c r="S8522" s="4">
        <f t="shared" si="535"/>
        <v>0</v>
      </c>
    </row>
    <row r="8523" spans="1:19" x14ac:dyDescent="0.3">
      <c r="A8523" t="s">
        <v>2872</v>
      </c>
      <c r="B8523" s="1">
        <v>42979</v>
      </c>
      <c r="C8523" s="1">
        <v>42985</v>
      </c>
      <c r="D8523">
        <f t="shared" si="532"/>
        <v>2017</v>
      </c>
      <c r="E8523" t="str">
        <f t="shared" si="533"/>
        <v>Sep</v>
      </c>
      <c r="F8523" t="s">
        <v>37</v>
      </c>
      <c r="G8523" t="s">
        <v>1259</v>
      </c>
      <c r="H8523" t="s">
        <v>51</v>
      </c>
      <c r="I8523" t="s">
        <v>61</v>
      </c>
      <c r="J8523" t="s">
        <v>62</v>
      </c>
      <c r="K8523">
        <v>10011</v>
      </c>
      <c r="L8523" t="s">
        <v>54</v>
      </c>
      <c r="M8523" t="s">
        <v>7584</v>
      </c>
      <c r="N8523" t="s">
        <v>110</v>
      </c>
      <c r="O8523" t="s">
        <v>7316</v>
      </c>
      <c r="P8523" s="4">
        <v>72.48</v>
      </c>
      <c r="Q8523" s="4">
        <v>72.48</v>
      </c>
      <c r="R8523" s="4">
        <f t="shared" si="534"/>
        <v>0</v>
      </c>
      <c r="S8523" s="4">
        <f t="shared" si="535"/>
        <v>0</v>
      </c>
    </row>
    <row r="8524" spans="1:19" ht="15.6" x14ac:dyDescent="0.3">
      <c r="A8524" t="s">
        <v>2219</v>
      </c>
      <c r="B8524" s="1">
        <v>43220</v>
      </c>
      <c r="C8524" s="1">
        <v>43225</v>
      </c>
      <c r="D8524">
        <f t="shared" si="532"/>
        <v>2018</v>
      </c>
      <c r="E8524" t="str">
        <f t="shared" si="533"/>
        <v>Apr</v>
      </c>
      <c r="F8524" t="s">
        <v>37</v>
      </c>
      <c r="G8524" t="s">
        <v>2220</v>
      </c>
      <c r="H8524" s="2" t="s">
        <v>22</v>
      </c>
      <c r="I8524" t="s">
        <v>2221</v>
      </c>
      <c r="J8524" t="s">
        <v>79</v>
      </c>
      <c r="K8524">
        <v>33068</v>
      </c>
      <c r="L8524" t="s">
        <v>44</v>
      </c>
      <c r="M8524" t="s">
        <v>7585</v>
      </c>
      <c r="N8524" t="s">
        <v>110</v>
      </c>
      <c r="O8524" t="s">
        <v>7316</v>
      </c>
      <c r="P8524" s="4">
        <v>2.3759999999999999</v>
      </c>
      <c r="Q8524" s="4">
        <v>5</v>
      </c>
      <c r="R8524" s="4">
        <f t="shared" si="534"/>
        <v>-2.6240000000000001</v>
      </c>
      <c r="S8524" s="4">
        <f t="shared" si="535"/>
        <v>-0.39360000000000001</v>
      </c>
    </row>
    <row r="8525" spans="1:19" ht="15.6" x14ac:dyDescent="0.3">
      <c r="A8525" t="s">
        <v>1976</v>
      </c>
      <c r="B8525" s="1">
        <v>43424</v>
      </c>
      <c r="C8525" s="1">
        <v>43428</v>
      </c>
      <c r="D8525">
        <f t="shared" si="532"/>
        <v>2018</v>
      </c>
      <c r="E8525" t="str">
        <f t="shared" si="533"/>
        <v>Nov</v>
      </c>
      <c r="F8525" t="s">
        <v>67</v>
      </c>
      <c r="G8525" t="s">
        <v>828</v>
      </c>
      <c r="H8525" s="2" t="s">
        <v>22</v>
      </c>
      <c r="I8525" t="s">
        <v>61</v>
      </c>
      <c r="J8525" t="s">
        <v>62</v>
      </c>
      <c r="K8525">
        <v>10035</v>
      </c>
      <c r="L8525" t="s">
        <v>54</v>
      </c>
      <c r="M8525" t="s">
        <v>7585</v>
      </c>
      <c r="N8525" t="s">
        <v>110</v>
      </c>
      <c r="O8525" t="s">
        <v>7316</v>
      </c>
      <c r="P8525" s="4">
        <v>2.97</v>
      </c>
      <c r="Q8525" s="4">
        <v>5</v>
      </c>
      <c r="R8525" s="4">
        <f t="shared" si="534"/>
        <v>-2.0299999999999998</v>
      </c>
      <c r="S8525" s="4">
        <f t="shared" si="535"/>
        <v>-0.30449999999999994</v>
      </c>
    </row>
    <row r="8526" spans="1:19" ht="15.6" x14ac:dyDescent="0.3">
      <c r="A8526" t="s">
        <v>6132</v>
      </c>
      <c r="B8526" s="1">
        <v>42306</v>
      </c>
      <c r="C8526" s="1">
        <v>42310</v>
      </c>
      <c r="D8526">
        <f t="shared" si="532"/>
        <v>2015</v>
      </c>
      <c r="E8526" t="str">
        <f t="shared" si="533"/>
        <v>Oct</v>
      </c>
      <c r="F8526" t="s">
        <v>37</v>
      </c>
      <c r="G8526" t="s">
        <v>2138</v>
      </c>
      <c r="H8526" s="2" t="s">
        <v>22</v>
      </c>
      <c r="I8526" t="s">
        <v>182</v>
      </c>
      <c r="J8526" t="s">
        <v>653</v>
      </c>
      <c r="K8526">
        <v>47201</v>
      </c>
      <c r="L8526" t="s">
        <v>25</v>
      </c>
      <c r="M8526" t="s">
        <v>7585</v>
      </c>
      <c r="N8526" t="s">
        <v>110</v>
      </c>
      <c r="O8526" t="s">
        <v>7316</v>
      </c>
      <c r="P8526" s="4">
        <v>1.98</v>
      </c>
      <c r="Q8526" s="4">
        <v>5</v>
      </c>
      <c r="R8526" s="4">
        <f t="shared" si="534"/>
        <v>-3.02</v>
      </c>
      <c r="S8526" s="4">
        <f t="shared" si="535"/>
        <v>-0.45299999999999996</v>
      </c>
    </row>
    <row r="8527" spans="1:19" ht="15.6" x14ac:dyDescent="0.3">
      <c r="A8527" t="s">
        <v>3644</v>
      </c>
      <c r="B8527" s="1">
        <v>42529</v>
      </c>
      <c r="C8527" s="1">
        <v>42533</v>
      </c>
      <c r="D8527">
        <f t="shared" si="532"/>
        <v>2016</v>
      </c>
      <c r="E8527" t="str">
        <f t="shared" si="533"/>
        <v>Jun</v>
      </c>
      <c r="F8527" t="s">
        <v>37</v>
      </c>
      <c r="G8527" t="s">
        <v>3586</v>
      </c>
      <c r="H8527" s="2" t="s">
        <v>22</v>
      </c>
      <c r="I8527" t="s">
        <v>23</v>
      </c>
      <c r="J8527" t="s">
        <v>24</v>
      </c>
      <c r="K8527">
        <v>60610</v>
      </c>
      <c r="L8527" t="s">
        <v>25</v>
      </c>
      <c r="M8527" t="s">
        <v>7585</v>
      </c>
      <c r="N8527" t="s">
        <v>110</v>
      </c>
      <c r="O8527" t="s">
        <v>7316</v>
      </c>
      <c r="P8527" s="4">
        <v>2.3759999999999999</v>
      </c>
      <c r="Q8527" s="4">
        <v>5</v>
      </c>
      <c r="R8527" s="4">
        <f t="shared" si="534"/>
        <v>-2.6240000000000001</v>
      </c>
      <c r="S8527" s="4">
        <f t="shared" si="535"/>
        <v>-0.39360000000000001</v>
      </c>
    </row>
    <row r="8528" spans="1:19" ht="15.6" x14ac:dyDescent="0.3">
      <c r="A8528" t="s">
        <v>5928</v>
      </c>
      <c r="B8528" s="1">
        <v>42970</v>
      </c>
      <c r="C8528" s="1">
        <v>42976</v>
      </c>
      <c r="D8528">
        <f t="shared" si="532"/>
        <v>2017</v>
      </c>
      <c r="E8528" t="str">
        <f t="shared" si="533"/>
        <v>Aug</v>
      </c>
      <c r="F8528" t="s">
        <v>37</v>
      </c>
      <c r="G8528" t="s">
        <v>373</v>
      </c>
      <c r="H8528" s="2" t="s">
        <v>22</v>
      </c>
      <c r="I8528" t="s">
        <v>5929</v>
      </c>
      <c r="J8528" t="s">
        <v>148</v>
      </c>
      <c r="K8528">
        <v>53081</v>
      </c>
      <c r="L8528" t="s">
        <v>25</v>
      </c>
      <c r="M8528" t="s">
        <v>7585</v>
      </c>
      <c r="N8528" t="s">
        <v>110</v>
      </c>
      <c r="O8528" t="s">
        <v>7316</v>
      </c>
      <c r="P8528" s="4">
        <v>1.98</v>
      </c>
      <c r="Q8528" s="4">
        <v>5</v>
      </c>
      <c r="R8528" s="4">
        <f t="shared" si="534"/>
        <v>-3.02</v>
      </c>
      <c r="S8528" s="4">
        <f t="shared" si="535"/>
        <v>-0.45299999999999996</v>
      </c>
    </row>
    <row r="8529" spans="1:19" ht="15.6" x14ac:dyDescent="0.3">
      <c r="A8529" t="s">
        <v>2943</v>
      </c>
      <c r="B8529" s="1">
        <v>42100</v>
      </c>
      <c r="C8529" s="1">
        <v>42106</v>
      </c>
      <c r="D8529">
        <f t="shared" si="532"/>
        <v>2015</v>
      </c>
      <c r="E8529" t="str">
        <f t="shared" si="533"/>
        <v>Apr</v>
      </c>
      <c r="F8529" t="s">
        <v>37</v>
      </c>
      <c r="G8529" t="s">
        <v>300</v>
      </c>
      <c r="H8529" s="2" t="s">
        <v>22</v>
      </c>
      <c r="I8529" t="s">
        <v>69</v>
      </c>
      <c r="J8529" t="s">
        <v>70</v>
      </c>
      <c r="K8529">
        <v>98115</v>
      </c>
      <c r="L8529" t="s">
        <v>34</v>
      </c>
      <c r="M8529" t="s">
        <v>7586</v>
      </c>
      <c r="N8529" t="s">
        <v>110</v>
      </c>
      <c r="O8529" t="s">
        <v>7316</v>
      </c>
      <c r="P8529" s="4">
        <v>33.9</v>
      </c>
      <c r="Q8529" s="4">
        <v>33.9</v>
      </c>
      <c r="R8529" s="4">
        <f t="shared" si="534"/>
        <v>0</v>
      </c>
      <c r="S8529" s="4">
        <f t="shared" si="535"/>
        <v>0</v>
      </c>
    </row>
    <row r="8530" spans="1:19" x14ac:dyDescent="0.3">
      <c r="A8530" t="s">
        <v>7321</v>
      </c>
      <c r="B8530" s="1">
        <v>42133</v>
      </c>
      <c r="C8530" s="1">
        <v>42139</v>
      </c>
      <c r="D8530">
        <f t="shared" si="532"/>
        <v>2015</v>
      </c>
      <c r="E8530" t="str">
        <f t="shared" si="533"/>
        <v>May</v>
      </c>
      <c r="F8530" t="s">
        <v>37</v>
      </c>
      <c r="G8530" t="s">
        <v>1259</v>
      </c>
      <c r="H8530" t="s">
        <v>105</v>
      </c>
      <c r="I8530" t="s">
        <v>32</v>
      </c>
      <c r="J8530" t="s">
        <v>33</v>
      </c>
      <c r="K8530">
        <v>94110</v>
      </c>
      <c r="L8530" t="s">
        <v>34</v>
      </c>
      <c r="M8530" t="s">
        <v>7586</v>
      </c>
      <c r="N8530" t="s">
        <v>110</v>
      </c>
      <c r="O8530" t="s">
        <v>7316</v>
      </c>
      <c r="P8530" s="4">
        <v>67.8</v>
      </c>
      <c r="Q8530" s="4">
        <v>67.8</v>
      </c>
      <c r="R8530" s="4">
        <f t="shared" si="534"/>
        <v>0</v>
      </c>
      <c r="S8530" s="4">
        <f t="shared" si="535"/>
        <v>0</v>
      </c>
    </row>
    <row r="8531" spans="1:19" ht="15.6" x14ac:dyDescent="0.3">
      <c r="A8531" t="s">
        <v>5823</v>
      </c>
      <c r="B8531" s="1">
        <v>43410</v>
      </c>
      <c r="C8531" s="1">
        <v>43410</v>
      </c>
      <c r="D8531">
        <f t="shared" si="532"/>
        <v>2018</v>
      </c>
      <c r="E8531" t="str">
        <f t="shared" si="533"/>
        <v>Nov</v>
      </c>
      <c r="F8531" t="s">
        <v>30</v>
      </c>
      <c r="G8531" t="s">
        <v>4024</v>
      </c>
      <c r="H8531" s="2" t="s">
        <v>22</v>
      </c>
      <c r="I8531" t="s">
        <v>32</v>
      </c>
      <c r="J8531" t="s">
        <v>33</v>
      </c>
      <c r="K8531">
        <v>94122</v>
      </c>
      <c r="L8531" t="s">
        <v>34</v>
      </c>
      <c r="M8531" t="s">
        <v>7586</v>
      </c>
      <c r="N8531" t="s">
        <v>110</v>
      </c>
      <c r="O8531" t="s">
        <v>7316</v>
      </c>
      <c r="P8531" s="4">
        <v>16.95</v>
      </c>
      <c r="Q8531" s="4">
        <v>18</v>
      </c>
      <c r="R8531" s="4">
        <f t="shared" si="534"/>
        <v>-1.0500000000000007</v>
      </c>
      <c r="S8531" s="4">
        <f t="shared" si="535"/>
        <v>-0.15750000000000011</v>
      </c>
    </row>
    <row r="8532" spans="1:19" x14ac:dyDescent="0.3">
      <c r="A8532" t="s">
        <v>1563</v>
      </c>
      <c r="B8532" s="1">
        <v>43067</v>
      </c>
      <c r="C8532" s="1">
        <v>43070</v>
      </c>
      <c r="D8532">
        <f t="shared" si="532"/>
        <v>2017</v>
      </c>
      <c r="E8532" t="str">
        <f t="shared" si="533"/>
        <v>Nov</v>
      </c>
      <c r="F8532" t="s">
        <v>67</v>
      </c>
      <c r="G8532" t="s">
        <v>1564</v>
      </c>
      <c r="H8532" t="s">
        <v>51</v>
      </c>
      <c r="I8532" t="s">
        <v>1565</v>
      </c>
      <c r="J8532" t="s">
        <v>183</v>
      </c>
      <c r="K8532">
        <v>30062</v>
      </c>
      <c r="L8532" t="s">
        <v>44</v>
      </c>
      <c r="M8532" t="s">
        <v>7586</v>
      </c>
      <c r="N8532" t="s">
        <v>110</v>
      </c>
      <c r="O8532" t="s">
        <v>7316</v>
      </c>
      <c r="P8532" s="4">
        <v>101.7</v>
      </c>
      <c r="Q8532" s="4">
        <v>101.7</v>
      </c>
      <c r="R8532" s="4">
        <f t="shared" si="534"/>
        <v>0</v>
      </c>
      <c r="S8532" s="4">
        <f t="shared" si="535"/>
        <v>0</v>
      </c>
    </row>
    <row r="8533" spans="1:19" x14ac:dyDescent="0.3">
      <c r="A8533" t="s">
        <v>598</v>
      </c>
      <c r="B8533" s="1">
        <v>43239</v>
      </c>
      <c r="C8533" s="1">
        <v>43243</v>
      </c>
      <c r="D8533">
        <f t="shared" si="532"/>
        <v>2018</v>
      </c>
      <c r="E8533" t="str">
        <f t="shared" si="533"/>
        <v>May</v>
      </c>
      <c r="F8533" t="s">
        <v>37</v>
      </c>
      <c r="G8533" t="s">
        <v>599</v>
      </c>
      <c r="H8533" t="s">
        <v>105</v>
      </c>
      <c r="I8533" t="s">
        <v>600</v>
      </c>
      <c r="J8533" t="s">
        <v>183</v>
      </c>
      <c r="K8533">
        <v>30318</v>
      </c>
      <c r="L8533" t="s">
        <v>44</v>
      </c>
      <c r="M8533" t="s">
        <v>7586</v>
      </c>
      <c r="N8533" t="s">
        <v>110</v>
      </c>
      <c r="O8533" t="s">
        <v>7316</v>
      </c>
      <c r="P8533" s="4">
        <v>67.8</v>
      </c>
      <c r="Q8533" s="4">
        <v>67.8</v>
      </c>
      <c r="R8533" s="4">
        <f t="shared" si="534"/>
        <v>0</v>
      </c>
      <c r="S8533" s="4">
        <f t="shared" si="535"/>
        <v>0</v>
      </c>
    </row>
    <row r="8534" spans="1:19" x14ac:dyDescent="0.3">
      <c r="A8534" t="s">
        <v>6958</v>
      </c>
      <c r="B8534" s="1">
        <v>43201</v>
      </c>
      <c r="C8534" s="1">
        <v>43205</v>
      </c>
      <c r="D8534">
        <f t="shared" si="532"/>
        <v>2018</v>
      </c>
      <c r="E8534" t="str">
        <f t="shared" si="533"/>
        <v>Apr</v>
      </c>
      <c r="F8534" t="s">
        <v>37</v>
      </c>
      <c r="G8534" t="s">
        <v>3110</v>
      </c>
      <c r="H8534" t="s">
        <v>105</v>
      </c>
      <c r="I8534" t="s">
        <v>744</v>
      </c>
      <c r="J8534" t="s">
        <v>233</v>
      </c>
      <c r="K8534">
        <v>43130</v>
      </c>
      <c r="L8534" t="s">
        <v>54</v>
      </c>
      <c r="M8534" t="s">
        <v>7586</v>
      </c>
      <c r="N8534" t="s">
        <v>110</v>
      </c>
      <c r="O8534" t="s">
        <v>7316</v>
      </c>
      <c r="P8534" s="4">
        <v>27.12</v>
      </c>
      <c r="Q8534" s="4">
        <v>27.12</v>
      </c>
      <c r="R8534" s="4">
        <f t="shared" si="534"/>
        <v>0</v>
      </c>
      <c r="S8534" s="4">
        <f t="shared" si="535"/>
        <v>0</v>
      </c>
    </row>
    <row r="8535" spans="1:19" ht="15.6" x14ac:dyDescent="0.3">
      <c r="A8535" t="s">
        <v>7587</v>
      </c>
      <c r="B8535" s="1">
        <v>43345</v>
      </c>
      <c r="C8535" s="1">
        <v>43349</v>
      </c>
      <c r="D8535">
        <f t="shared" si="532"/>
        <v>2018</v>
      </c>
      <c r="E8535" t="str">
        <f t="shared" si="533"/>
        <v>Sep</v>
      </c>
      <c r="F8535" t="s">
        <v>37</v>
      </c>
      <c r="G8535" t="s">
        <v>1603</v>
      </c>
      <c r="H8535" s="2" t="s">
        <v>22</v>
      </c>
      <c r="I8535" t="s">
        <v>23</v>
      </c>
      <c r="J8535" t="s">
        <v>24</v>
      </c>
      <c r="K8535">
        <v>60623</v>
      </c>
      <c r="L8535" t="s">
        <v>25</v>
      </c>
      <c r="M8535" t="s">
        <v>7586</v>
      </c>
      <c r="N8535" t="s">
        <v>110</v>
      </c>
      <c r="O8535" t="s">
        <v>7316</v>
      </c>
      <c r="P8535" s="4">
        <v>40.68</v>
      </c>
      <c r="Q8535" s="4">
        <v>40.68</v>
      </c>
      <c r="R8535" s="4">
        <f t="shared" si="534"/>
        <v>0</v>
      </c>
      <c r="S8535" s="4">
        <f t="shared" si="535"/>
        <v>0</v>
      </c>
    </row>
    <row r="8536" spans="1:19" ht="15.6" x14ac:dyDescent="0.3">
      <c r="A8536" t="s">
        <v>3707</v>
      </c>
      <c r="B8536" s="1">
        <v>42336</v>
      </c>
      <c r="C8536" s="1">
        <v>42339</v>
      </c>
      <c r="D8536">
        <f t="shared" si="532"/>
        <v>2015</v>
      </c>
      <c r="E8536" t="str">
        <f t="shared" si="533"/>
        <v>Nov</v>
      </c>
      <c r="F8536" t="s">
        <v>20</v>
      </c>
      <c r="G8536" t="s">
        <v>770</v>
      </c>
      <c r="H8536" s="2" t="s">
        <v>22</v>
      </c>
      <c r="I8536" t="s">
        <v>32</v>
      </c>
      <c r="J8536" t="s">
        <v>33</v>
      </c>
      <c r="K8536">
        <v>94109</v>
      </c>
      <c r="L8536" t="s">
        <v>34</v>
      </c>
      <c r="M8536" t="s">
        <v>7588</v>
      </c>
      <c r="N8536" t="s">
        <v>110</v>
      </c>
      <c r="O8536" t="s">
        <v>7316</v>
      </c>
      <c r="P8536" s="4">
        <v>139.93</v>
      </c>
      <c r="Q8536" s="4">
        <v>139.93</v>
      </c>
      <c r="R8536" s="4">
        <f t="shared" si="534"/>
        <v>0</v>
      </c>
      <c r="S8536" s="4">
        <f t="shared" si="535"/>
        <v>0</v>
      </c>
    </row>
    <row r="8537" spans="1:19" ht="15.6" x14ac:dyDescent="0.3">
      <c r="A8537" t="s">
        <v>5244</v>
      </c>
      <c r="B8537" s="1">
        <v>43051</v>
      </c>
      <c r="C8537" s="1">
        <v>43058</v>
      </c>
      <c r="D8537">
        <f t="shared" si="532"/>
        <v>2017</v>
      </c>
      <c r="E8537" t="str">
        <f t="shared" si="533"/>
        <v>Nov</v>
      </c>
      <c r="F8537" t="s">
        <v>37</v>
      </c>
      <c r="G8537" t="s">
        <v>1046</v>
      </c>
      <c r="H8537" s="2" t="s">
        <v>22</v>
      </c>
      <c r="I8537" t="s">
        <v>177</v>
      </c>
      <c r="J8537" t="s">
        <v>178</v>
      </c>
      <c r="K8537">
        <v>85204</v>
      </c>
      <c r="L8537" t="s">
        <v>34</v>
      </c>
      <c r="M8537" t="s">
        <v>7588</v>
      </c>
      <c r="N8537" t="s">
        <v>110</v>
      </c>
      <c r="O8537" t="s">
        <v>7316</v>
      </c>
      <c r="P8537" s="4">
        <v>31.984000000000002</v>
      </c>
      <c r="Q8537" s="4">
        <v>100</v>
      </c>
      <c r="R8537" s="4">
        <f t="shared" si="534"/>
        <v>-68.015999999999991</v>
      </c>
      <c r="S8537" s="4">
        <f t="shared" si="535"/>
        <v>-10.202399999999999</v>
      </c>
    </row>
    <row r="8538" spans="1:19" x14ac:dyDescent="0.3">
      <c r="A8538" t="s">
        <v>7045</v>
      </c>
      <c r="B8538" s="1">
        <v>43050</v>
      </c>
      <c r="C8538" s="1">
        <v>43055</v>
      </c>
      <c r="D8538">
        <f t="shared" si="532"/>
        <v>2017</v>
      </c>
      <c r="E8538" t="str">
        <f t="shared" si="533"/>
        <v>Nov</v>
      </c>
      <c r="F8538" t="s">
        <v>37</v>
      </c>
      <c r="G8538" t="s">
        <v>218</v>
      </c>
      <c r="H8538" t="s">
        <v>51</v>
      </c>
      <c r="I8538" t="s">
        <v>61</v>
      </c>
      <c r="J8538" t="s">
        <v>62</v>
      </c>
      <c r="K8538">
        <v>10011</v>
      </c>
      <c r="L8538" t="s">
        <v>54</v>
      </c>
      <c r="M8538" t="s">
        <v>7588</v>
      </c>
      <c r="N8538" t="s">
        <v>110</v>
      </c>
      <c r="O8538" t="s">
        <v>7316</v>
      </c>
      <c r="P8538" s="4">
        <v>59.97</v>
      </c>
      <c r="Q8538" s="4">
        <v>59.97</v>
      </c>
      <c r="R8538" s="4">
        <f t="shared" si="534"/>
        <v>0</v>
      </c>
      <c r="S8538" s="4">
        <f t="shared" si="535"/>
        <v>0</v>
      </c>
    </row>
    <row r="8539" spans="1:19" x14ac:dyDescent="0.3">
      <c r="A8539" t="s">
        <v>6737</v>
      </c>
      <c r="B8539" s="1">
        <v>43065</v>
      </c>
      <c r="C8539" s="1">
        <v>43067</v>
      </c>
      <c r="D8539">
        <f t="shared" si="532"/>
        <v>2017</v>
      </c>
      <c r="E8539" t="str">
        <f t="shared" si="533"/>
        <v>Nov</v>
      </c>
      <c r="F8539" t="s">
        <v>20</v>
      </c>
      <c r="G8539" t="s">
        <v>1683</v>
      </c>
      <c r="H8539" t="s">
        <v>51</v>
      </c>
      <c r="I8539" t="s">
        <v>6738</v>
      </c>
      <c r="J8539" t="s">
        <v>310</v>
      </c>
      <c r="K8539">
        <v>6484</v>
      </c>
      <c r="L8539" t="s">
        <v>54</v>
      </c>
      <c r="M8539" t="s">
        <v>7588</v>
      </c>
      <c r="N8539" t="s">
        <v>110</v>
      </c>
      <c r="O8539" t="s">
        <v>7316</v>
      </c>
      <c r="P8539" s="4">
        <v>59.97</v>
      </c>
      <c r="Q8539" s="4">
        <v>59.97</v>
      </c>
      <c r="R8539" s="4">
        <f t="shared" si="534"/>
        <v>0</v>
      </c>
      <c r="S8539" s="4">
        <f t="shared" si="535"/>
        <v>0</v>
      </c>
    </row>
    <row r="8540" spans="1:19" x14ac:dyDescent="0.3">
      <c r="A8540" t="s">
        <v>7589</v>
      </c>
      <c r="B8540" s="1">
        <v>42619</v>
      </c>
      <c r="C8540" s="1">
        <v>42621</v>
      </c>
      <c r="D8540">
        <f t="shared" si="532"/>
        <v>2016</v>
      </c>
      <c r="E8540" t="str">
        <f t="shared" si="533"/>
        <v>Sep</v>
      </c>
      <c r="F8540" t="s">
        <v>20</v>
      </c>
      <c r="G8540" t="s">
        <v>1615</v>
      </c>
      <c r="H8540" t="s">
        <v>51</v>
      </c>
      <c r="I8540" t="s">
        <v>7590</v>
      </c>
      <c r="J8540" t="s">
        <v>33</v>
      </c>
      <c r="K8540">
        <v>92253</v>
      </c>
      <c r="L8540" t="s">
        <v>34</v>
      </c>
      <c r="M8540" t="s">
        <v>7591</v>
      </c>
      <c r="N8540" t="s">
        <v>110</v>
      </c>
      <c r="O8540" t="s">
        <v>7316</v>
      </c>
      <c r="P8540" s="4">
        <v>46.32</v>
      </c>
      <c r="Q8540" s="4">
        <v>46.32</v>
      </c>
      <c r="R8540" s="4">
        <f t="shared" si="534"/>
        <v>0</v>
      </c>
      <c r="S8540" s="4">
        <f t="shared" si="535"/>
        <v>0</v>
      </c>
    </row>
    <row r="8541" spans="1:19" ht="15.6" x14ac:dyDescent="0.3">
      <c r="A8541" t="s">
        <v>3046</v>
      </c>
      <c r="B8541" s="1">
        <v>43389</v>
      </c>
      <c r="C8541" s="1">
        <v>43394</v>
      </c>
      <c r="D8541">
        <f t="shared" si="532"/>
        <v>2018</v>
      </c>
      <c r="E8541" t="str">
        <f t="shared" si="533"/>
        <v>Oct</v>
      </c>
      <c r="F8541" t="s">
        <v>37</v>
      </c>
      <c r="G8541" t="s">
        <v>849</v>
      </c>
      <c r="H8541" s="2" t="s">
        <v>22</v>
      </c>
      <c r="I8541" t="s">
        <v>139</v>
      </c>
      <c r="J8541" t="s">
        <v>250</v>
      </c>
      <c r="K8541">
        <v>38401</v>
      </c>
      <c r="L8541" t="s">
        <v>44</v>
      </c>
      <c r="M8541" t="s">
        <v>7591</v>
      </c>
      <c r="N8541" t="s">
        <v>110</v>
      </c>
      <c r="O8541" t="s">
        <v>7316</v>
      </c>
      <c r="P8541" s="4">
        <v>18.527999999999999</v>
      </c>
      <c r="Q8541" s="4">
        <v>18</v>
      </c>
      <c r="R8541" s="4">
        <f t="shared" si="534"/>
        <v>0.52799999999999869</v>
      </c>
      <c r="S8541" s="4">
        <f t="shared" si="535"/>
        <v>7.9199999999999798E-2</v>
      </c>
    </row>
    <row r="8542" spans="1:19" ht="15.6" x14ac:dyDescent="0.3">
      <c r="A8542" t="s">
        <v>3776</v>
      </c>
      <c r="B8542" s="1">
        <v>43427</v>
      </c>
      <c r="C8542" s="1">
        <v>43432</v>
      </c>
      <c r="D8542">
        <f t="shared" si="532"/>
        <v>2018</v>
      </c>
      <c r="E8542" t="str">
        <f t="shared" si="533"/>
        <v>Nov</v>
      </c>
      <c r="F8542" t="s">
        <v>37</v>
      </c>
      <c r="G8542" t="s">
        <v>1310</v>
      </c>
      <c r="H8542" s="2" t="s">
        <v>22</v>
      </c>
      <c r="I8542" t="s">
        <v>1899</v>
      </c>
      <c r="J8542" t="s">
        <v>83</v>
      </c>
      <c r="K8542">
        <v>28205</v>
      </c>
      <c r="L8542" t="s">
        <v>44</v>
      </c>
      <c r="M8542" t="s">
        <v>7591</v>
      </c>
      <c r="N8542" t="s">
        <v>110</v>
      </c>
      <c r="O8542" t="s">
        <v>7316</v>
      </c>
      <c r="P8542" s="4">
        <v>74.111999999999995</v>
      </c>
      <c r="Q8542" s="4">
        <v>74.111999999999995</v>
      </c>
      <c r="R8542" s="4">
        <f t="shared" si="534"/>
        <v>0</v>
      </c>
      <c r="S8542" s="4">
        <f t="shared" si="535"/>
        <v>0</v>
      </c>
    </row>
    <row r="8543" spans="1:19" ht="15.6" x14ac:dyDescent="0.3">
      <c r="A8543" t="s">
        <v>7592</v>
      </c>
      <c r="B8543" s="1">
        <v>43353</v>
      </c>
      <c r="C8543" s="1">
        <v>43360</v>
      </c>
      <c r="D8543">
        <f t="shared" si="532"/>
        <v>2018</v>
      </c>
      <c r="E8543" t="str">
        <f t="shared" si="533"/>
        <v>Sep</v>
      </c>
      <c r="F8543" t="s">
        <v>37</v>
      </c>
      <c r="G8543" t="s">
        <v>809</v>
      </c>
      <c r="H8543" s="2" t="s">
        <v>22</v>
      </c>
      <c r="I8543" t="s">
        <v>191</v>
      </c>
      <c r="J8543" t="s">
        <v>233</v>
      </c>
      <c r="K8543">
        <v>45503</v>
      </c>
      <c r="L8543" t="s">
        <v>54</v>
      </c>
      <c r="M8543" t="s">
        <v>7591</v>
      </c>
      <c r="N8543" t="s">
        <v>110</v>
      </c>
      <c r="O8543" t="s">
        <v>7316</v>
      </c>
      <c r="P8543" s="4">
        <v>37.055999999999997</v>
      </c>
      <c r="Q8543" s="4">
        <v>37.055999999999997</v>
      </c>
      <c r="R8543" s="4">
        <f t="shared" si="534"/>
        <v>0</v>
      </c>
      <c r="S8543" s="4">
        <f t="shared" si="535"/>
        <v>0</v>
      </c>
    </row>
    <row r="8544" spans="1:19" ht="15.6" x14ac:dyDescent="0.3">
      <c r="A8544" t="s">
        <v>4891</v>
      </c>
      <c r="B8544" s="1">
        <v>42406</v>
      </c>
      <c r="C8544" s="1">
        <v>42413</v>
      </c>
      <c r="D8544">
        <f t="shared" si="532"/>
        <v>2016</v>
      </c>
      <c r="E8544" t="str">
        <f t="shared" si="533"/>
        <v>Feb</v>
      </c>
      <c r="F8544" t="s">
        <v>37</v>
      </c>
      <c r="G8544" t="s">
        <v>2568</v>
      </c>
      <c r="H8544" s="2" t="s">
        <v>22</v>
      </c>
      <c r="I8544" t="s">
        <v>113</v>
      </c>
      <c r="J8544" t="s">
        <v>109</v>
      </c>
      <c r="K8544">
        <v>77070</v>
      </c>
      <c r="L8544" t="s">
        <v>25</v>
      </c>
      <c r="M8544" t="s">
        <v>7591</v>
      </c>
      <c r="N8544" t="s">
        <v>110</v>
      </c>
      <c r="O8544" t="s">
        <v>7316</v>
      </c>
      <c r="P8544" s="4">
        <v>18.527999999999999</v>
      </c>
      <c r="Q8544" s="4">
        <v>18</v>
      </c>
      <c r="R8544" s="4">
        <f t="shared" si="534"/>
        <v>0.52799999999999869</v>
      </c>
      <c r="S8544" s="4">
        <f t="shared" si="535"/>
        <v>7.9199999999999798E-2</v>
      </c>
    </row>
    <row r="8545" spans="1:19" ht="15.6" x14ac:dyDescent="0.3">
      <c r="A8545" t="s">
        <v>6953</v>
      </c>
      <c r="B8545" s="1">
        <v>42616</v>
      </c>
      <c r="C8545" s="1">
        <v>42622</v>
      </c>
      <c r="D8545">
        <f t="shared" si="532"/>
        <v>2016</v>
      </c>
      <c r="E8545" t="str">
        <f t="shared" si="533"/>
        <v>Sep</v>
      </c>
      <c r="F8545" t="s">
        <v>37</v>
      </c>
      <c r="G8545" t="s">
        <v>2014</v>
      </c>
      <c r="H8545" s="2" t="s">
        <v>22</v>
      </c>
      <c r="I8545" t="s">
        <v>32</v>
      </c>
      <c r="J8545" t="s">
        <v>33</v>
      </c>
      <c r="K8545">
        <v>94122</v>
      </c>
      <c r="L8545" t="s">
        <v>34</v>
      </c>
      <c r="M8545" t="s">
        <v>7593</v>
      </c>
      <c r="N8545" t="s">
        <v>110</v>
      </c>
      <c r="O8545" t="s">
        <v>7316</v>
      </c>
      <c r="P8545" s="4">
        <v>129.44999999999999</v>
      </c>
      <c r="Q8545" s="4">
        <v>129.44999999999999</v>
      </c>
      <c r="R8545" s="4">
        <f t="shared" si="534"/>
        <v>0</v>
      </c>
      <c r="S8545" s="4">
        <f t="shared" si="535"/>
        <v>0</v>
      </c>
    </row>
    <row r="8546" spans="1:19" x14ac:dyDescent="0.3">
      <c r="A8546" t="s">
        <v>7594</v>
      </c>
      <c r="B8546" s="1">
        <v>43312</v>
      </c>
      <c r="C8546" s="1">
        <v>43316</v>
      </c>
      <c r="D8546">
        <f t="shared" si="532"/>
        <v>2018</v>
      </c>
      <c r="E8546" t="str">
        <f t="shared" si="533"/>
        <v>Jul</v>
      </c>
      <c r="F8546" t="s">
        <v>37</v>
      </c>
      <c r="G8546" t="s">
        <v>846</v>
      </c>
      <c r="H8546" t="s">
        <v>22</v>
      </c>
      <c r="I8546" t="s">
        <v>486</v>
      </c>
      <c r="J8546" t="s">
        <v>79</v>
      </c>
      <c r="K8546">
        <v>33311</v>
      </c>
      <c r="L8546" t="s">
        <v>44</v>
      </c>
      <c r="M8546" t="s">
        <v>7593</v>
      </c>
      <c r="N8546" t="s">
        <v>110</v>
      </c>
      <c r="O8546" t="s">
        <v>7316</v>
      </c>
      <c r="P8546" s="4">
        <v>41.423999999999999</v>
      </c>
      <c r="Q8546" s="4">
        <v>41.423999999999999</v>
      </c>
      <c r="R8546" s="4">
        <f t="shared" si="534"/>
        <v>0</v>
      </c>
      <c r="S8546" s="4">
        <f t="shared" si="535"/>
        <v>0</v>
      </c>
    </row>
    <row r="8547" spans="1:19" ht="15.6" x14ac:dyDescent="0.3">
      <c r="A8547" t="s">
        <v>6403</v>
      </c>
      <c r="B8547" s="1">
        <v>43284</v>
      </c>
      <c r="C8547" s="1">
        <v>43290</v>
      </c>
      <c r="D8547">
        <f t="shared" si="532"/>
        <v>2018</v>
      </c>
      <c r="E8547" t="str">
        <f t="shared" si="533"/>
        <v>Jul</v>
      </c>
      <c r="F8547" t="s">
        <v>37</v>
      </c>
      <c r="G8547" t="s">
        <v>4024</v>
      </c>
      <c r="H8547" s="2" t="s">
        <v>22</v>
      </c>
      <c r="I8547" t="s">
        <v>2708</v>
      </c>
      <c r="J8547" t="s">
        <v>314</v>
      </c>
      <c r="K8547">
        <v>2169</v>
      </c>
      <c r="L8547" t="s">
        <v>54</v>
      </c>
      <c r="M8547" t="s">
        <v>7593</v>
      </c>
      <c r="N8547" t="s">
        <v>110</v>
      </c>
      <c r="O8547" t="s">
        <v>7316</v>
      </c>
      <c r="P8547" s="4">
        <v>258.89999999999998</v>
      </c>
      <c r="Q8547" s="4">
        <v>258.89999999999998</v>
      </c>
      <c r="R8547" s="4">
        <f t="shared" si="534"/>
        <v>0</v>
      </c>
      <c r="S8547" s="4">
        <f t="shared" si="535"/>
        <v>0</v>
      </c>
    </row>
    <row r="8548" spans="1:19" x14ac:dyDescent="0.3">
      <c r="A8548" t="s">
        <v>680</v>
      </c>
      <c r="B8548" s="1">
        <v>42478</v>
      </c>
      <c r="C8548" s="1">
        <v>42482</v>
      </c>
      <c r="D8548">
        <f t="shared" si="532"/>
        <v>2016</v>
      </c>
      <c r="E8548" t="str">
        <f t="shared" si="533"/>
        <v>Apr</v>
      </c>
      <c r="F8548" t="s">
        <v>67</v>
      </c>
      <c r="G8548" t="s">
        <v>613</v>
      </c>
      <c r="H8548" t="s">
        <v>51</v>
      </c>
      <c r="I8548" t="s">
        <v>681</v>
      </c>
      <c r="J8548" t="s">
        <v>109</v>
      </c>
      <c r="K8548">
        <v>78501</v>
      </c>
      <c r="L8548" t="s">
        <v>25</v>
      </c>
      <c r="M8548" t="s">
        <v>7593</v>
      </c>
      <c r="N8548" t="s">
        <v>110</v>
      </c>
      <c r="O8548" t="s">
        <v>7316</v>
      </c>
      <c r="P8548" s="4">
        <v>41.423999999999999</v>
      </c>
      <c r="Q8548" s="4">
        <v>41.423999999999999</v>
      </c>
      <c r="R8548" s="4">
        <f t="shared" si="534"/>
        <v>0</v>
      </c>
      <c r="S8548" s="4">
        <f t="shared" si="535"/>
        <v>0</v>
      </c>
    </row>
    <row r="8549" spans="1:19" ht="15.6" x14ac:dyDescent="0.3">
      <c r="A8549" t="s">
        <v>7595</v>
      </c>
      <c r="B8549" s="1">
        <v>43213</v>
      </c>
      <c r="C8549" s="1">
        <v>43215</v>
      </c>
      <c r="D8549">
        <f t="shared" si="532"/>
        <v>2018</v>
      </c>
      <c r="E8549" t="str">
        <f t="shared" si="533"/>
        <v>Apr</v>
      </c>
      <c r="F8549" t="s">
        <v>67</v>
      </c>
      <c r="G8549" t="s">
        <v>1059</v>
      </c>
      <c r="H8549" s="2" t="s">
        <v>22</v>
      </c>
      <c r="I8549" t="s">
        <v>1599</v>
      </c>
      <c r="J8549" t="s">
        <v>653</v>
      </c>
      <c r="K8549">
        <v>46226</v>
      </c>
      <c r="L8549" t="s">
        <v>25</v>
      </c>
      <c r="M8549" t="s">
        <v>7593</v>
      </c>
      <c r="N8549" t="s">
        <v>110</v>
      </c>
      <c r="O8549" t="s">
        <v>7316</v>
      </c>
      <c r="P8549" s="4">
        <v>155.34</v>
      </c>
      <c r="Q8549" s="4">
        <v>155.34</v>
      </c>
      <c r="R8549" s="4">
        <f t="shared" si="534"/>
        <v>0</v>
      </c>
      <c r="S8549" s="4">
        <f t="shared" si="535"/>
        <v>0</v>
      </c>
    </row>
    <row r="8550" spans="1:19" ht="15.6" x14ac:dyDescent="0.3">
      <c r="A8550" t="s">
        <v>4462</v>
      </c>
      <c r="B8550" s="1">
        <v>42293</v>
      </c>
      <c r="C8550" s="1">
        <v>42294</v>
      </c>
      <c r="D8550">
        <f t="shared" si="532"/>
        <v>2015</v>
      </c>
      <c r="E8550" t="str">
        <f t="shared" si="533"/>
        <v>Oct</v>
      </c>
      <c r="F8550" t="s">
        <v>30</v>
      </c>
      <c r="G8550" t="s">
        <v>2042</v>
      </c>
      <c r="H8550" s="2" t="s">
        <v>22</v>
      </c>
      <c r="I8550" t="s">
        <v>32</v>
      </c>
      <c r="J8550" t="s">
        <v>33</v>
      </c>
      <c r="K8550">
        <v>94110</v>
      </c>
      <c r="L8550" t="s">
        <v>34</v>
      </c>
      <c r="M8550" t="s">
        <v>7596</v>
      </c>
      <c r="N8550" t="s">
        <v>110</v>
      </c>
      <c r="O8550" t="s">
        <v>7316</v>
      </c>
      <c r="P8550" s="4">
        <v>179.97</v>
      </c>
      <c r="Q8550" s="4">
        <v>179.97</v>
      </c>
      <c r="R8550" s="4">
        <f t="shared" si="534"/>
        <v>0</v>
      </c>
      <c r="S8550" s="4">
        <f t="shared" si="535"/>
        <v>0</v>
      </c>
    </row>
    <row r="8551" spans="1:19" x14ac:dyDescent="0.3">
      <c r="A8551" t="s">
        <v>7597</v>
      </c>
      <c r="B8551" s="1">
        <v>42954</v>
      </c>
      <c r="C8551" s="1">
        <v>42958</v>
      </c>
      <c r="D8551">
        <f t="shared" si="532"/>
        <v>2017</v>
      </c>
      <c r="E8551" t="str">
        <f t="shared" si="533"/>
        <v>Aug</v>
      </c>
      <c r="F8551" t="s">
        <v>37</v>
      </c>
      <c r="G8551" t="s">
        <v>231</v>
      </c>
      <c r="H8551" t="s">
        <v>51</v>
      </c>
      <c r="I8551" t="s">
        <v>2737</v>
      </c>
      <c r="J8551" t="s">
        <v>70</v>
      </c>
      <c r="K8551">
        <v>98026</v>
      </c>
      <c r="L8551" t="s">
        <v>34</v>
      </c>
      <c r="M8551" t="s">
        <v>7596</v>
      </c>
      <c r="N8551" t="s">
        <v>128</v>
      </c>
      <c r="O8551" t="s">
        <v>7316</v>
      </c>
      <c r="P8551" s="4">
        <v>179.97</v>
      </c>
      <c r="Q8551" s="4">
        <v>179.97</v>
      </c>
      <c r="R8551" s="4">
        <f t="shared" si="534"/>
        <v>0</v>
      </c>
      <c r="S8551" s="4">
        <f t="shared" si="535"/>
        <v>0</v>
      </c>
    </row>
    <row r="8552" spans="1:19" ht="15.6" x14ac:dyDescent="0.3">
      <c r="A8552" t="s">
        <v>193</v>
      </c>
      <c r="B8552" s="1">
        <v>43121</v>
      </c>
      <c r="C8552" s="1">
        <v>43125</v>
      </c>
      <c r="D8552">
        <f t="shared" si="532"/>
        <v>2018</v>
      </c>
      <c r="E8552" t="str">
        <f t="shared" si="533"/>
        <v>Jan</v>
      </c>
      <c r="F8552" t="s">
        <v>37</v>
      </c>
      <c r="G8552" t="s">
        <v>194</v>
      </c>
      <c r="H8552" s="2" t="s">
        <v>22</v>
      </c>
      <c r="I8552" t="s">
        <v>69</v>
      </c>
      <c r="J8552" t="s">
        <v>70</v>
      </c>
      <c r="K8552">
        <v>98115</v>
      </c>
      <c r="L8552" t="s">
        <v>34</v>
      </c>
      <c r="M8552" t="s">
        <v>7596</v>
      </c>
      <c r="N8552" t="s">
        <v>110</v>
      </c>
      <c r="O8552" t="s">
        <v>7316</v>
      </c>
      <c r="P8552" s="4">
        <v>179.97</v>
      </c>
      <c r="Q8552" s="4">
        <v>179.97</v>
      </c>
      <c r="R8552" s="4">
        <f t="shared" si="534"/>
        <v>0</v>
      </c>
      <c r="S8552" s="4">
        <f t="shared" si="535"/>
        <v>0</v>
      </c>
    </row>
    <row r="8553" spans="1:19" ht="15.6" x14ac:dyDescent="0.3">
      <c r="A8553" t="s">
        <v>7051</v>
      </c>
      <c r="B8553" s="1">
        <v>43381</v>
      </c>
      <c r="C8553" s="1">
        <v>43387</v>
      </c>
      <c r="D8553">
        <f t="shared" si="532"/>
        <v>2018</v>
      </c>
      <c r="E8553" t="str">
        <f t="shared" si="533"/>
        <v>Oct</v>
      </c>
      <c r="F8553" t="s">
        <v>37</v>
      </c>
      <c r="G8553" t="s">
        <v>2348</v>
      </c>
      <c r="H8553" s="2" t="s">
        <v>22</v>
      </c>
      <c r="I8553" t="s">
        <v>39</v>
      </c>
      <c r="J8553" t="s">
        <v>33</v>
      </c>
      <c r="K8553">
        <v>92105</v>
      </c>
      <c r="L8553" t="s">
        <v>34</v>
      </c>
      <c r="M8553" t="s">
        <v>7596</v>
      </c>
      <c r="N8553" t="s">
        <v>110</v>
      </c>
      <c r="O8553" t="s">
        <v>7316</v>
      </c>
      <c r="P8553" s="4">
        <v>239.96</v>
      </c>
      <c r="Q8553" s="4">
        <v>239.96</v>
      </c>
      <c r="R8553" s="4">
        <f t="shared" si="534"/>
        <v>0</v>
      </c>
      <c r="S8553" s="4">
        <f t="shared" si="535"/>
        <v>0</v>
      </c>
    </row>
    <row r="8554" spans="1:19" x14ac:dyDescent="0.3">
      <c r="A8554" t="s">
        <v>263</v>
      </c>
      <c r="B8554" s="1">
        <v>43452</v>
      </c>
      <c r="C8554" s="1">
        <v>43457</v>
      </c>
      <c r="D8554">
        <f t="shared" si="532"/>
        <v>2018</v>
      </c>
      <c r="E8554" t="str">
        <f t="shared" si="533"/>
        <v>Dec</v>
      </c>
      <c r="F8554" t="s">
        <v>67</v>
      </c>
      <c r="G8554" t="s">
        <v>264</v>
      </c>
      <c r="H8554" t="s">
        <v>105</v>
      </c>
      <c r="I8554" t="s">
        <v>265</v>
      </c>
      <c r="J8554" t="s">
        <v>33</v>
      </c>
      <c r="K8554">
        <v>92024</v>
      </c>
      <c r="L8554" t="s">
        <v>34</v>
      </c>
      <c r="M8554" t="s">
        <v>7596</v>
      </c>
      <c r="N8554" t="s">
        <v>110</v>
      </c>
      <c r="O8554" t="s">
        <v>7316</v>
      </c>
      <c r="P8554" s="4">
        <v>119.98</v>
      </c>
      <c r="Q8554" s="4">
        <v>119.98</v>
      </c>
      <c r="R8554" s="4">
        <f t="shared" si="534"/>
        <v>0</v>
      </c>
      <c r="S8554" s="4">
        <f t="shared" si="535"/>
        <v>0</v>
      </c>
    </row>
    <row r="8555" spans="1:19" ht="15.6" x14ac:dyDescent="0.3">
      <c r="A8555" t="s">
        <v>7598</v>
      </c>
      <c r="B8555" s="1">
        <v>43421</v>
      </c>
      <c r="C8555" s="1">
        <v>43425</v>
      </c>
      <c r="D8555">
        <f t="shared" si="532"/>
        <v>2018</v>
      </c>
      <c r="E8555" t="str">
        <f t="shared" si="533"/>
        <v>Nov</v>
      </c>
      <c r="F8555" t="s">
        <v>67</v>
      </c>
      <c r="G8555" t="s">
        <v>1279</v>
      </c>
      <c r="H8555" s="2" t="s">
        <v>22</v>
      </c>
      <c r="I8555" t="s">
        <v>1249</v>
      </c>
      <c r="J8555" t="s">
        <v>24</v>
      </c>
      <c r="K8555">
        <v>60540</v>
      </c>
      <c r="L8555" t="s">
        <v>25</v>
      </c>
      <c r="M8555" t="s">
        <v>7596</v>
      </c>
      <c r="N8555" t="s">
        <v>110</v>
      </c>
      <c r="O8555" t="s">
        <v>7316</v>
      </c>
      <c r="P8555" s="4">
        <v>239.96</v>
      </c>
      <c r="Q8555" s="4">
        <v>239.96</v>
      </c>
      <c r="R8555" s="4">
        <f t="shared" si="534"/>
        <v>0</v>
      </c>
      <c r="S8555" s="4">
        <f t="shared" si="535"/>
        <v>0</v>
      </c>
    </row>
    <row r="8556" spans="1:19" x14ac:dyDescent="0.3">
      <c r="A8556" t="s">
        <v>7599</v>
      </c>
      <c r="B8556" s="1">
        <v>43387</v>
      </c>
      <c r="C8556" s="1">
        <v>43392</v>
      </c>
      <c r="D8556">
        <f t="shared" si="532"/>
        <v>2018</v>
      </c>
      <c r="E8556" t="str">
        <f t="shared" si="533"/>
        <v>Oct</v>
      </c>
      <c r="F8556" t="s">
        <v>37</v>
      </c>
      <c r="G8556" t="s">
        <v>2172</v>
      </c>
      <c r="H8556" t="s">
        <v>105</v>
      </c>
      <c r="I8556" t="s">
        <v>32</v>
      </c>
      <c r="J8556" t="s">
        <v>33</v>
      </c>
      <c r="K8556">
        <v>94110</v>
      </c>
      <c r="L8556" t="s">
        <v>34</v>
      </c>
      <c r="M8556" t="s">
        <v>7600</v>
      </c>
      <c r="N8556" t="s">
        <v>110</v>
      </c>
      <c r="O8556" t="s">
        <v>7316</v>
      </c>
      <c r="P8556" s="4">
        <v>46.36</v>
      </c>
      <c r="Q8556" s="4">
        <v>46.36</v>
      </c>
      <c r="R8556" s="4">
        <f t="shared" si="534"/>
        <v>0</v>
      </c>
      <c r="S8556" s="4">
        <f t="shared" si="535"/>
        <v>0</v>
      </c>
    </row>
    <row r="8557" spans="1:19" ht="15.6" x14ac:dyDescent="0.3">
      <c r="A8557" t="s">
        <v>5937</v>
      </c>
      <c r="B8557" s="1">
        <v>42369</v>
      </c>
      <c r="C8557" s="1">
        <v>42370</v>
      </c>
      <c r="D8557">
        <f t="shared" si="532"/>
        <v>2015</v>
      </c>
      <c r="E8557" t="str">
        <f t="shared" si="533"/>
        <v>Dec</v>
      </c>
      <c r="F8557" t="s">
        <v>20</v>
      </c>
      <c r="G8557" t="s">
        <v>1153</v>
      </c>
      <c r="H8557" s="2" t="s">
        <v>22</v>
      </c>
      <c r="I8557" t="s">
        <v>61</v>
      </c>
      <c r="J8557" t="s">
        <v>62</v>
      </c>
      <c r="K8557">
        <v>10035</v>
      </c>
      <c r="L8557" t="s">
        <v>54</v>
      </c>
      <c r="M8557" t="s">
        <v>7600</v>
      </c>
      <c r="N8557" t="s">
        <v>110</v>
      </c>
      <c r="O8557" t="s">
        <v>7316</v>
      </c>
      <c r="P8557" s="4">
        <v>34.770000000000003</v>
      </c>
      <c r="Q8557" s="4">
        <v>80</v>
      </c>
      <c r="R8557" s="4">
        <f t="shared" si="534"/>
        <v>-45.23</v>
      </c>
      <c r="S8557" s="4">
        <f t="shared" si="535"/>
        <v>-6.7844999999999995</v>
      </c>
    </row>
    <row r="8558" spans="1:19" ht="15.6" x14ac:dyDescent="0.3">
      <c r="A8558" t="s">
        <v>7601</v>
      </c>
      <c r="B8558" s="1">
        <v>43330</v>
      </c>
      <c r="C8558" s="1">
        <v>43334</v>
      </c>
      <c r="D8558">
        <f t="shared" si="532"/>
        <v>2018</v>
      </c>
      <c r="E8558" t="str">
        <f t="shared" si="533"/>
        <v>Aug</v>
      </c>
      <c r="F8558" t="s">
        <v>37</v>
      </c>
      <c r="G8558" t="s">
        <v>3210</v>
      </c>
      <c r="H8558" s="2" t="s">
        <v>22</v>
      </c>
      <c r="I8558" t="s">
        <v>4495</v>
      </c>
      <c r="J8558" t="s">
        <v>314</v>
      </c>
      <c r="K8558">
        <v>2740</v>
      </c>
      <c r="L8558" t="s">
        <v>54</v>
      </c>
      <c r="M8558" t="s">
        <v>7600</v>
      </c>
      <c r="N8558" t="s">
        <v>110</v>
      </c>
      <c r="O8558" t="s">
        <v>7316</v>
      </c>
      <c r="P8558" s="4">
        <v>23.18</v>
      </c>
      <c r="Q8558" s="4">
        <v>18</v>
      </c>
      <c r="R8558" s="4">
        <f t="shared" si="534"/>
        <v>5.18</v>
      </c>
      <c r="S8558" s="4">
        <f t="shared" si="535"/>
        <v>0.77699999999999991</v>
      </c>
    </row>
    <row r="8559" spans="1:19" ht="15.6" x14ac:dyDescent="0.3">
      <c r="A8559" t="s">
        <v>6638</v>
      </c>
      <c r="B8559" s="1">
        <v>43416</v>
      </c>
      <c r="C8559" s="1">
        <v>43421</v>
      </c>
      <c r="D8559">
        <f t="shared" si="532"/>
        <v>2018</v>
      </c>
      <c r="E8559" t="str">
        <f t="shared" si="533"/>
        <v>Nov</v>
      </c>
      <c r="F8559" t="s">
        <v>37</v>
      </c>
      <c r="G8559" t="s">
        <v>1019</v>
      </c>
      <c r="H8559" s="2" t="s">
        <v>22</v>
      </c>
      <c r="I8559" t="s">
        <v>182</v>
      </c>
      <c r="J8559" t="s">
        <v>233</v>
      </c>
      <c r="K8559">
        <v>43229</v>
      </c>
      <c r="L8559" t="s">
        <v>54</v>
      </c>
      <c r="M8559" t="s">
        <v>7600</v>
      </c>
      <c r="N8559" t="s">
        <v>110</v>
      </c>
      <c r="O8559" t="s">
        <v>7316</v>
      </c>
      <c r="P8559" s="4">
        <v>18.544</v>
      </c>
      <c r="Q8559" s="4">
        <v>18</v>
      </c>
      <c r="R8559" s="4">
        <f t="shared" si="534"/>
        <v>0.54400000000000048</v>
      </c>
      <c r="S8559" s="4">
        <f t="shared" si="535"/>
        <v>8.1600000000000075E-2</v>
      </c>
    </row>
    <row r="8560" spans="1:19" x14ac:dyDescent="0.3">
      <c r="A8560" t="s">
        <v>2569</v>
      </c>
      <c r="B8560" s="1">
        <v>43177</v>
      </c>
      <c r="C8560" s="1">
        <v>43182</v>
      </c>
      <c r="D8560">
        <f t="shared" si="532"/>
        <v>2018</v>
      </c>
      <c r="E8560" t="str">
        <f t="shared" si="533"/>
        <v>Mar</v>
      </c>
      <c r="F8560" t="s">
        <v>37</v>
      </c>
      <c r="G8560" t="s">
        <v>2570</v>
      </c>
      <c r="H8560" t="s">
        <v>105</v>
      </c>
      <c r="I8560" t="s">
        <v>2571</v>
      </c>
      <c r="J8560" t="s">
        <v>109</v>
      </c>
      <c r="K8560">
        <v>75701</v>
      </c>
      <c r="L8560" t="s">
        <v>25</v>
      </c>
      <c r="M8560" t="s">
        <v>7600</v>
      </c>
      <c r="N8560" t="s">
        <v>110</v>
      </c>
      <c r="O8560" t="s">
        <v>7316</v>
      </c>
      <c r="P8560" s="4">
        <v>27.815999999999999</v>
      </c>
      <c r="Q8560" s="4">
        <v>27.815999999999999</v>
      </c>
      <c r="R8560" s="4">
        <f t="shared" si="534"/>
        <v>0</v>
      </c>
      <c r="S8560" s="4">
        <f t="shared" si="535"/>
        <v>0</v>
      </c>
    </row>
    <row r="8561" spans="1:19" x14ac:dyDescent="0.3">
      <c r="A8561" t="s">
        <v>1638</v>
      </c>
      <c r="B8561" s="1">
        <v>42358</v>
      </c>
      <c r="C8561" s="1">
        <v>42360</v>
      </c>
      <c r="D8561">
        <f t="shared" si="532"/>
        <v>2015</v>
      </c>
      <c r="E8561" t="str">
        <f t="shared" si="533"/>
        <v>Dec</v>
      </c>
      <c r="F8561" t="s">
        <v>20</v>
      </c>
      <c r="G8561" t="s">
        <v>1297</v>
      </c>
      <c r="H8561" t="s">
        <v>105</v>
      </c>
      <c r="I8561" t="s">
        <v>955</v>
      </c>
      <c r="J8561" t="s">
        <v>178</v>
      </c>
      <c r="K8561">
        <v>85705</v>
      </c>
      <c r="L8561" t="s">
        <v>34</v>
      </c>
      <c r="M8561" t="s">
        <v>7602</v>
      </c>
      <c r="N8561" t="s">
        <v>110</v>
      </c>
      <c r="O8561" t="s">
        <v>7316</v>
      </c>
      <c r="P8561" s="4">
        <v>71.975999999999999</v>
      </c>
      <c r="Q8561" s="4">
        <v>71.975999999999999</v>
      </c>
      <c r="R8561" s="4">
        <f t="shared" si="534"/>
        <v>0</v>
      </c>
      <c r="S8561" s="4">
        <f t="shared" si="535"/>
        <v>0</v>
      </c>
    </row>
    <row r="8562" spans="1:19" ht="15.6" x14ac:dyDescent="0.3">
      <c r="A8562" t="s">
        <v>2515</v>
      </c>
      <c r="B8562" s="1">
        <v>42581</v>
      </c>
      <c r="C8562" s="1">
        <v>42582</v>
      </c>
      <c r="D8562">
        <f t="shared" si="532"/>
        <v>2016</v>
      </c>
      <c r="E8562" t="str">
        <f t="shared" si="533"/>
        <v>Jul</v>
      </c>
      <c r="F8562" t="s">
        <v>20</v>
      </c>
      <c r="G8562" t="s">
        <v>683</v>
      </c>
      <c r="H8562" s="2" t="s">
        <v>22</v>
      </c>
      <c r="I8562" t="s">
        <v>32</v>
      </c>
      <c r="J8562" t="s">
        <v>33</v>
      </c>
      <c r="K8562">
        <v>94109</v>
      </c>
      <c r="L8562" t="s">
        <v>34</v>
      </c>
      <c r="M8562" t="s">
        <v>7602</v>
      </c>
      <c r="N8562" t="s">
        <v>110</v>
      </c>
      <c r="O8562" t="s">
        <v>7316</v>
      </c>
      <c r="P8562" s="4">
        <v>209.93</v>
      </c>
      <c r="Q8562" s="4">
        <v>209.93</v>
      </c>
      <c r="R8562" s="4">
        <f t="shared" si="534"/>
        <v>0</v>
      </c>
      <c r="S8562" s="4">
        <f t="shared" si="535"/>
        <v>0</v>
      </c>
    </row>
    <row r="8563" spans="1:19" x14ac:dyDescent="0.3">
      <c r="A8563" t="s">
        <v>7603</v>
      </c>
      <c r="B8563" s="1">
        <v>42775</v>
      </c>
      <c r="C8563" s="1">
        <v>42779</v>
      </c>
      <c r="D8563">
        <f t="shared" si="532"/>
        <v>2017</v>
      </c>
      <c r="E8563" t="str">
        <f t="shared" si="533"/>
        <v>Feb</v>
      </c>
      <c r="F8563" t="s">
        <v>37</v>
      </c>
      <c r="G8563" t="s">
        <v>241</v>
      </c>
      <c r="H8563" t="s">
        <v>51</v>
      </c>
      <c r="I8563" t="s">
        <v>32</v>
      </c>
      <c r="J8563" t="s">
        <v>33</v>
      </c>
      <c r="K8563">
        <v>94110</v>
      </c>
      <c r="L8563" t="s">
        <v>34</v>
      </c>
      <c r="M8563" t="s">
        <v>7602</v>
      </c>
      <c r="N8563" t="s">
        <v>110</v>
      </c>
      <c r="O8563" t="s">
        <v>7316</v>
      </c>
      <c r="P8563" s="4">
        <v>89.97</v>
      </c>
      <c r="Q8563" s="4">
        <v>89.97</v>
      </c>
      <c r="R8563" s="4">
        <f t="shared" si="534"/>
        <v>0</v>
      </c>
      <c r="S8563" s="4">
        <f t="shared" si="535"/>
        <v>0</v>
      </c>
    </row>
    <row r="8564" spans="1:19" ht="15.6" x14ac:dyDescent="0.3">
      <c r="A8564" t="s">
        <v>7465</v>
      </c>
      <c r="B8564" s="1">
        <v>43284</v>
      </c>
      <c r="C8564" s="1">
        <v>43284</v>
      </c>
      <c r="D8564">
        <f t="shared" si="532"/>
        <v>2018</v>
      </c>
      <c r="E8564" t="str">
        <f t="shared" si="533"/>
        <v>Jul</v>
      </c>
      <c r="F8564" t="s">
        <v>30</v>
      </c>
      <c r="G8564" t="s">
        <v>3629</v>
      </c>
      <c r="H8564" s="2" t="s">
        <v>22</v>
      </c>
      <c r="I8564" t="s">
        <v>69</v>
      </c>
      <c r="J8564" t="s">
        <v>70</v>
      </c>
      <c r="K8564">
        <v>98105</v>
      </c>
      <c r="L8564" t="s">
        <v>34</v>
      </c>
      <c r="M8564" t="s">
        <v>7602</v>
      </c>
      <c r="N8564" t="s">
        <v>110</v>
      </c>
      <c r="O8564" t="s">
        <v>7316</v>
      </c>
      <c r="P8564" s="4">
        <v>59.98</v>
      </c>
      <c r="Q8564" s="4">
        <v>59.98</v>
      </c>
      <c r="R8564" s="4">
        <f t="shared" si="534"/>
        <v>0</v>
      </c>
      <c r="S8564" s="4">
        <f t="shared" si="535"/>
        <v>0</v>
      </c>
    </row>
    <row r="8565" spans="1:19" ht="15.6" x14ac:dyDescent="0.3">
      <c r="A8565" t="s">
        <v>7604</v>
      </c>
      <c r="B8565" s="1">
        <v>42019</v>
      </c>
      <c r="C8565" s="1">
        <v>42021</v>
      </c>
      <c r="D8565">
        <f t="shared" si="532"/>
        <v>2015</v>
      </c>
      <c r="E8565" t="str">
        <f t="shared" si="533"/>
        <v>Jan</v>
      </c>
      <c r="F8565" t="s">
        <v>20</v>
      </c>
      <c r="G8565" t="s">
        <v>993</v>
      </c>
      <c r="H8565" s="2" t="s">
        <v>22</v>
      </c>
      <c r="I8565" t="s">
        <v>820</v>
      </c>
      <c r="J8565" t="s">
        <v>183</v>
      </c>
      <c r="K8565">
        <v>30076</v>
      </c>
      <c r="L8565" t="s">
        <v>44</v>
      </c>
      <c r="M8565" t="s">
        <v>7602</v>
      </c>
      <c r="N8565" t="s">
        <v>110</v>
      </c>
      <c r="O8565" t="s">
        <v>7316</v>
      </c>
      <c r="P8565" s="4">
        <v>149.94999999999999</v>
      </c>
      <c r="Q8565" s="4">
        <v>149.94999999999999</v>
      </c>
      <c r="R8565" s="4">
        <f t="shared" si="534"/>
        <v>0</v>
      </c>
      <c r="S8565" s="4">
        <f t="shared" si="535"/>
        <v>0</v>
      </c>
    </row>
    <row r="8566" spans="1:19" x14ac:dyDescent="0.3">
      <c r="A8566" t="s">
        <v>5640</v>
      </c>
      <c r="B8566" s="1">
        <v>42516</v>
      </c>
      <c r="C8566" s="1">
        <v>42519</v>
      </c>
      <c r="D8566">
        <f t="shared" si="532"/>
        <v>2016</v>
      </c>
      <c r="E8566" t="str">
        <f t="shared" si="533"/>
        <v>May</v>
      </c>
      <c r="F8566" t="s">
        <v>67</v>
      </c>
      <c r="G8566" t="s">
        <v>1768</v>
      </c>
      <c r="H8566" t="s">
        <v>105</v>
      </c>
      <c r="I8566" t="s">
        <v>78</v>
      </c>
      <c r="J8566" t="s">
        <v>83</v>
      </c>
      <c r="K8566">
        <v>28540</v>
      </c>
      <c r="L8566" t="s">
        <v>44</v>
      </c>
      <c r="M8566" t="s">
        <v>7602</v>
      </c>
      <c r="N8566" t="s">
        <v>110</v>
      </c>
      <c r="O8566" t="s">
        <v>7316</v>
      </c>
      <c r="P8566" s="4">
        <v>167.94399999999999</v>
      </c>
      <c r="Q8566" s="4">
        <v>167.94399999999999</v>
      </c>
      <c r="R8566" s="4">
        <f t="shared" si="534"/>
        <v>0</v>
      </c>
      <c r="S8566" s="4">
        <f t="shared" si="535"/>
        <v>0</v>
      </c>
    </row>
    <row r="8567" spans="1:19" ht="15.6" x14ac:dyDescent="0.3">
      <c r="A8567" t="s">
        <v>1874</v>
      </c>
      <c r="B8567" s="1">
        <v>42176</v>
      </c>
      <c r="C8567" s="1">
        <v>42180</v>
      </c>
      <c r="D8567">
        <f t="shared" si="532"/>
        <v>2015</v>
      </c>
      <c r="E8567" t="str">
        <f t="shared" si="533"/>
        <v>Jun</v>
      </c>
      <c r="F8567" t="s">
        <v>37</v>
      </c>
      <c r="G8567" t="s">
        <v>323</v>
      </c>
      <c r="H8567" s="2" t="s">
        <v>22</v>
      </c>
      <c r="I8567" t="s">
        <v>100</v>
      </c>
      <c r="J8567" t="s">
        <v>101</v>
      </c>
      <c r="K8567">
        <v>19120</v>
      </c>
      <c r="L8567" t="s">
        <v>54</v>
      </c>
      <c r="M8567" t="s">
        <v>7602</v>
      </c>
      <c r="N8567" t="s">
        <v>110</v>
      </c>
      <c r="O8567" t="s">
        <v>7316</v>
      </c>
      <c r="P8567" s="4">
        <v>95.968000000000004</v>
      </c>
      <c r="Q8567" s="4">
        <v>95.968000000000004</v>
      </c>
      <c r="R8567" s="4">
        <f t="shared" si="534"/>
        <v>0</v>
      </c>
      <c r="S8567" s="4">
        <f t="shared" si="535"/>
        <v>0</v>
      </c>
    </row>
    <row r="8568" spans="1:19" ht="15.6" x14ac:dyDescent="0.3">
      <c r="A8568" t="s">
        <v>137</v>
      </c>
      <c r="B8568" s="1">
        <v>42267</v>
      </c>
      <c r="C8568" s="1">
        <v>42271</v>
      </c>
      <c r="D8568">
        <f t="shared" si="532"/>
        <v>2015</v>
      </c>
      <c r="E8568" t="str">
        <f t="shared" si="533"/>
        <v>Sep</v>
      </c>
      <c r="F8568" t="s">
        <v>37</v>
      </c>
      <c r="G8568" t="s">
        <v>138</v>
      </c>
      <c r="H8568" s="2" t="s">
        <v>22</v>
      </c>
      <c r="I8568" t="s">
        <v>139</v>
      </c>
      <c r="J8568" t="s">
        <v>140</v>
      </c>
      <c r="K8568">
        <v>21044</v>
      </c>
      <c r="L8568" t="s">
        <v>54</v>
      </c>
      <c r="M8568" t="s">
        <v>7602</v>
      </c>
      <c r="N8568" t="s">
        <v>110</v>
      </c>
      <c r="O8568" t="s">
        <v>7316</v>
      </c>
      <c r="P8568" s="4">
        <v>59.98</v>
      </c>
      <c r="Q8568" s="4">
        <v>59.98</v>
      </c>
      <c r="R8568" s="4">
        <f t="shared" si="534"/>
        <v>0</v>
      </c>
      <c r="S8568" s="4">
        <f t="shared" si="535"/>
        <v>0</v>
      </c>
    </row>
    <row r="8569" spans="1:19" x14ac:dyDescent="0.3">
      <c r="A8569" t="s">
        <v>403</v>
      </c>
      <c r="B8569" s="1">
        <v>42340</v>
      </c>
      <c r="C8569" s="1">
        <v>42342</v>
      </c>
      <c r="D8569">
        <f t="shared" si="532"/>
        <v>2015</v>
      </c>
      <c r="E8569" t="str">
        <f t="shared" si="533"/>
        <v>Dec</v>
      </c>
      <c r="F8569" t="s">
        <v>20</v>
      </c>
      <c r="G8569" t="s">
        <v>404</v>
      </c>
      <c r="H8569" t="s">
        <v>105</v>
      </c>
      <c r="I8569" t="s">
        <v>61</v>
      </c>
      <c r="J8569" t="s">
        <v>62</v>
      </c>
      <c r="K8569">
        <v>10035</v>
      </c>
      <c r="L8569" t="s">
        <v>54</v>
      </c>
      <c r="M8569" t="s">
        <v>7602</v>
      </c>
      <c r="N8569" t="s">
        <v>110</v>
      </c>
      <c r="O8569" t="s">
        <v>7316</v>
      </c>
      <c r="P8569" s="4">
        <v>119.96</v>
      </c>
      <c r="Q8569" s="4">
        <v>119.96</v>
      </c>
      <c r="R8569" s="4">
        <f t="shared" si="534"/>
        <v>0</v>
      </c>
      <c r="S8569" s="4">
        <f t="shared" si="535"/>
        <v>0</v>
      </c>
    </row>
    <row r="8570" spans="1:19" x14ac:dyDescent="0.3">
      <c r="A8570" t="s">
        <v>2718</v>
      </c>
      <c r="B8570" s="1">
        <v>42752</v>
      </c>
      <c r="C8570" s="1">
        <v>42756</v>
      </c>
      <c r="D8570">
        <f t="shared" si="532"/>
        <v>2017</v>
      </c>
      <c r="E8570" t="str">
        <f t="shared" si="533"/>
        <v>Jan</v>
      </c>
      <c r="F8570" t="s">
        <v>37</v>
      </c>
      <c r="G8570" t="s">
        <v>673</v>
      </c>
      <c r="H8570" t="s">
        <v>51</v>
      </c>
      <c r="I8570" t="s">
        <v>533</v>
      </c>
      <c r="J8570" t="s">
        <v>1737</v>
      </c>
      <c r="K8570">
        <v>3301</v>
      </c>
      <c r="L8570" t="s">
        <v>54</v>
      </c>
      <c r="M8570" t="s">
        <v>7602</v>
      </c>
      <c r="N8570" t="s">
        <v>110</v>
      </c>
      <c r="O8570" t="s">
        <v>7316</v>
      </c>
      <c r="P8570" s="4">
        <v>29.99</v>
      </c>
      <c r="Q8570" s="4">
        <v>29.99</v>
      </c>
      <c r="R8570" s="4">
        <f t="shared" si="534"/>
        <v>0</v>
      </c>
      <c r="S8570" s="4">
        <f t="shared" si="535"/>
        <v>0</v>
      </c>
    </row>
    <row r="8571" spans="1:19" x14ac:dyDescent="0.3">
      <c r="A8571" t="s">
        <v>1008</v>
      </c>
      <c r="B8571" s="1">
        <v>42782</v>
      </c>
      <c r="C8571" s="1">
        <v>42786</v>
      </c>
      <c r="D8571">
        <f t="shared" si="532"/>
        <v>2017</v>
      </c>
      <c r="E8571" t="str">
        <f t="shared" si="533"/>
        <v>Feb</v>
      </c>
      <c r="F8571" t="s">
        <v>37</v>
      </c>
      <c r="G8571" t="s">
        <v>1009</v>
      </c>
      <c r="H8571" t="s">
        <v>51</v>
      </c>
      <c r="I8571" t="s">
        <v>61</v>
      </c>
      <c r="J8571" t="s">
        <v>62</v>
      </c>
      <c r="K8571">
        <v>10024</v>
      </c>
      <c r="L8571" t="s">
        <v>54</v>
      </c>
      <c r="M8571" t="s">
        <v>7602</v>
      </c>
      <c r="N8571" t="s">
        <v>110</v>
      </c>
      <c r="O8571" t="s">
        <v>7316</v>
      </c>
      <c r="P8571" s="4">
        <v>89.97</v>
      </c>
      <c r="Q8571" s="4">
        <v>89.97</v>
      </c>
      <c r="R8571" s="4">
        <f t="shared" si="534"/>
        <v>0</v>
      </c>
      <c r="S8571" s="4">
        <f t="shared" si="535"/>
        <v>0</v>
      </c>
    </row>
    <row r="8572" spans="1:19" ht="15.6" x14ac:dyDescent="0.3">
      <c r="A8572" t="s">
        <v>2664</v>
      </c>
      <c r="B8572" s="1">
        <v>43359</v>
      </c>
      <c r="C8572" s="1">
        <v>43361</v>
      </c>
      <c r="D8572">
        <f t="shared" si="532"/>
        <v>2018</v>
      </c>
      <c r="E8572" t="str">
        <f t="shared" si="533"/>
        <v>Sep</v>
      </c>
      <c r="F8572" t="s">
        <v>20</v>
      </c>
      <c r="G8572" t="s">
        <v>408</v>
      </c>
      <c r="H8572" s="2" t="s">
        <v>22</v>
      </c>
      <c r="I8572" t="s">
        <v>100</v>
      </c>
      <c r="J8572" t="s">
        <v>101</v>
      </c>
      <c r="K8572">
        <v>19143</v>
      </c>
      <c r="L8572" t="s">
        <v>54</v>
      </c>
      <c r="M8572" t="s">
        <v>7602</v>
      </c>
      <c r="N8572" t="s">
        <v>110</v>
      </c>
      <c r="O8572" t="s">
        <v>7316</v>
      </c>
      <c r="P8572" s="4">
        <v>47.984000000000002</v>
      </c>
      <c r="Q8572" s="4">
        <v>80</v>
      </c>
      <c r="R8572" s="4">
        <f t="shared" si="534"/>
        <v>-32.015999999999998</v>
      </c>
      <c r="S8572" s="4">
        <f t="shared" si="535"/>
        <v>-4.8023999999999996</v>
      </c>
    </row>
    <row r="8573" spans="1:19" x14ac:dyDescent="0.3">
      <c r="A8573" t="s">
        <v>3940</v>
      </c>
      <c r="B8573" s="1">
        <v>43368</v>
      </c>
      <c r="C8573" s="1">
        <v>43370</v>
      </c>
      <c r="D8573">
        <f t="shared" si="532"/>
        <v>2018</v>
      </c>
      <c r="E8573" t="str">
        <f t="shared" si="533"/>
        <v>Sep</v>
      </c>
      <c r="F8573" t="s">
        <v>67</v>
      </c>
      <c r="G8573" t="s">
        <v>1730</v>
      </c>
      <c r="H8573" t="s">
        <v>105</v>
      </c>
      <c r="I8573" t="s">
        <v>2455</v>
      </c>
      <c r="J8573" t="s">
        <v>233</v>
      </c>
      <c r="K8573">
        <v>45231</v>
      </c>
      <c r="L8573" t="s">
        <v>54</v>
      </c>
      <c r="M8573" t="s">
        <v>7602</v>
      </c>
      <c r="N8573" t="s">
        <v>110</v>
      </c>
      <c r="O8573" t="s">
        <v>7316</v>
      </c>
      <c r="P8573" s="4">
        <v>119.96</v>
      </c>
      <c r="Q8573" s="4">
        <v>119.96</v>
      </c>
      <c r="R8573" s="4">
        <f t="shared" si="534"/>
        <v>0</v>
      </c>
      <c r="S8573" s="4">
        <f t="shared" si="535"/>
        <v>0</v>
      </c>
    </row>
    <row r="8574" spans="1:19" ht="15.6" x14ac:dyDescent="0.3">
      <c r="A8574" t="s">
        <v>4929</v>
      </c>
      <c r="B8574" s="1">
        <v>42368</v>
      </c>
      <c r="C8574" s="1">
        <v>42370</v>
      </c>
      <c r="D8574">
        <f t="shared" si="532"/>
        <v>2015</v>
      </c>
      <c r="E8574" t="str">
        <f t="shared" si="533"/>
        <v>Dec</v>
      </c>
      <c r="F8574" t="s">
        <v>67</v>
      </c>
      <c r="G8574" t="s">
        <v>1649</v>
      </c>
      <c r="H8574" s="2" t="s">
        <v>22</v>
      </c>
      <c r="I8574" t="s">
        <v>2541</v>
      </c>
      <c r="J8574" t="s">
        <v>109</v>
      </c>
      <c r="K8574">
        <v>78041</v>
      </c>
      <c r="L8574" t="s">
        <v>25</v>
      </c>
      <c r="M8574" t="s">
        <v>7602</v>
      </c>
      <c r="N8574" t="s">
        <v>110</v>
      </c>
      <c r="O8574" t="s">
        <v>7316</v>
      </c>
      <c r="P8574" s="4">
        <v>47.984000000000002</v>
      </c>
      <c r="Q8574" s="4">
        <v>47.984000000000002</v>
      </c>
      <c r="R8574" s="4">
        <f t="shared" si="534"/>
        <v>0</v>
      </c>
      <c r="S8574" s="4">
        <f t="shared" si="535"/>
        <v>0</v>
      </c>
    </row>
    <row r="8575" spans="1:19" ht="15.6" x14ac:dyDescent="0.3">
      <c r="A8575" t="s">
        <v>4679</v>
      </c>
      <c r="B8575" s="1">
        <v>43115</v>
      </c>
      <c r="C8575" s="1">
        <v>43118</v>
      </c>
      <c r="D8575">
        <f t="shared" si="532"/>
        <v>2018</v>
      </c>
      <c r="E8575" t="str">
        <f t="shared" si="533"/>
        <v>Jan</v>
      </c>
      <c r="F8575" t="s">
        <v>20</v>
      </c>
      <c r="G8575" t="s">
        <v>68</v>
      </c>
      <c r="H8575" s="2" t="s">
        <v>22</v>
      </c>
      <c r="I8575" t="s">
        <v>1207</v>
      </c>
      <c r="J8575" t="s">
        <v>109</v>
      </c>
      <c r="K8575">
        <v>78745</v>
      </c>
      <c r="L8575" t="s">
        <v>25</v>
      </c>
      <c r="M8575" t="s">
        <v>7602</v>
      </c>
      <c r="N8575" t="s">
        <v>110</v>
      </c>
      <c r="O8575" t="s">
        <v>7316</v>
      </c>
      <c r="P8575" s="4">
        <v>47.984000000000002</v>
      </c>
      <c r="Q8575" s="4">
        <v>47.984000000000002</v>
      </c>
      <c r="R8575" s="4">
        <f t="shared" si="534"/>
        <v>0</v>
      </c>
      <c r="S8575" s="4">
        <f t="shared" si="535"/>
        <v>0</v>
      </c>
    </row>
    <row r="8576" spans="1:19" ht="15.6" x14ac:dyDescent="0.3">
      <c r="A8576" t="s">
        <v>2252</v>
      </c>
      <c r="B8576" s="1">
        <v>43371</v>
      </c>
      <c r="C8576" s="1">
        <v>43374</v>
      </c>
      <c r="D8576">
        <f t="shared" si="532"/>
        <v>2018</v>
      </c>
      <c r="E8576" t="str">
        <f t="shared" si="533"/>
        <v>Sep</v>
      </c>
      <c r="F8576" t="s">
        <v>20</v>
      </c>
      <c r="G8576" t="s">
        <v>194</v>
      </c>
      <c r="H8576" s="2" t="s">
        <v>22</v>
      </c>
      <c r="I8576" t="s">
        <v>293</v>
      </c>
      <c r="J8576" t="s">
        <v>75</v>
      </c>
      <c r="K8576">
        <v>80013</v>
      </c>
      <c r="L8576" t="s">
        <v>34</v>
      </c>
      <c r="M8576" t="s">
        <v>7605</v>
      </c>
      <c r="N8576" t="s">
        <v>110</v>
      </c>
      <c r="O8576" t="s">
        <v>7316</v>
      </c>
      <c r="P8576" s="4">
        <v>54.384</v>
      </c>
      <c r="Q8576" s="4">
        <v>54.384</v>
      </c>
      <c r="R8576" s="4">
        <f t="shared" si="534"/>
        <v>0</v>
      </c>
      <c r="S8576" s="4">
        <f t="shared" si="535"/>
        <v>0</v>
      </c>
    </row>
    <row r="8577" spans="1:19" ht="15.6" x14ac:dyDescent="0.3">
      <c r="A8577" t="s">
        <v>5040</v>
      </c>
      <c r="B8577" s="1">
        <v>42534</v>
      </c>
      <c r="C8577" s="1">
        <v>42540</v>
      </c>
      <c r="D8577">
        <f t="shared" si="532"/>
        <v>2016</v>
      </c>
      <c r="E8577" t="str">
        <f t="shared" si="533"/>
        <v>Jun</v>
      </c>
      <c r="F8577" t="s">
        <v>37</v>
      </c>
      <c r="G8577" t="s">
        <v>2937</v>
      </c>
      <c r="H8577" s="2" t="s">
        <v>22</v>
      </c>
      <c r="I8577" t="s">
        <v>5041</v>
      </c>
      <c r="J8577" t="s">
        <v>2888</v>
      </c>
      <c r="K8577">
        <v>4240</v>
      </c>
      <c r="L8577" t="s">
        <v>54</v>
      </c>
      <c r="M8577" t="s">
        <v>7605</v>
      </c>
      <c r="N8577" t="s">
        <v>110</v>
      </c>
      <c r="O8577" t="s">
        <v>7316</v>
      </c>
      <c r="P8577" s="4">
        <v>67.98</v>
      </c>
      <c r="Q8577" s="4">
        <v>67.98</v>
      </c>
      <c r="R8577" s="4">
        <f t="shared" si="534"/>
        <v>0</v>
      </c>
      <c r="S8577" s="4">
        <f t="shared" si="535"/>
        <v>0</v>
      </c>
    </row>
    <row r="8578" spans="1:19" x14ac:dyDescent="0.3">
      <c r="A8578" t="s">
        <v>7606</v>
      </c>
      <c r="B8578" s="1">
        <v>42732</v>
      </c>
      <c r="C8578" s="1">
        <v>42735</v>
      </c>
      <c r="D8578">
        <f t="shared" ref="D8578:D8641" si="536">YEAR(B8578)</f>
        <v>2016</v>
      </c>
      <c r="E8578" t="str">
        <f t="shared" ref="E8578:E8641" si="537">TEXT(B8578,"mmm")</f>
        <v>Dec</v>
      </c>
      <c r="F8578" t="s">
        <v>67</v>
      </c>
      <c r="G8578" t="s">
        <v>3966</v>
      </c>
      <c r="H8578" t="s">
        <v>51</v>
      </c>
      <c r="I8578" t="s">
        <v>100</v>
      </c>
      <c r="J8578" t="s">
        <v>101</v>
      </c>
      <c r="K8578">
        <v>19134</v>
      </c>
      <c r="L8578" t="s">
        <v>54</v>
      </c>
      <c r="M8578" t="s">
        <v>7605</v>
      </c>
      <c r="N8578" t="s">
        <v>110</v>
      </c>
      <c r="O8578" t="s">
        <v>7316</v>
      </c>
      <c r="P8578" s="4">
        <v>54.384</v>
      </c>
      <c r="Q8578" s="4">
        <v>54.384</v>
      </c>
      <c r="R8578" s="4">
        <f t="shared" si="534"/>
        <v>0</v>
      </c>
      <c r="S8578" s="4">
        <f t="shared" si="535"/>
        <v>0</v>
      </c>
    </row>
    <row r="8579" spans="1:19" ht="15.6" x14ac:dyDescent="0.3">
      <c r="A8579" t="s">
        <v>5111</v>
      </c>
      <c r="B8579" s="1">
        <v>42644</v>
      </c>
      <c r="C8579" s="1">
        <v>42648</v>
      </c>
      <c r="D8579">
        <f t="shared" si="536"/>
        <v>2016</v>
      </c>
      <c r="E8579" t="str">
        <f t="shared" si="537"/>
        <v>Oct</v>
      </c>
      <c r="F8579" t="s">
        <v>37</v>
      </c>
      <c r="G8579" t="s">
        <v>3966</v>
      </c>
      <c r="H8579" s="2" t="s">
        <v>22</v>
      </c>
      <c r="I8579" t="s">
        <v>2708</v>
      </c>
      <c r="J8579" t="s">
        <v>24</v>
      </c>
      <c r="K8579">
        <v>62301</v>
      </c>
      <c r="L8579" t="s">
        <v>25</v>
      </c>
      <c r="M8579" t="s">
        <v>7605</v>
      </c>
      <c r="N8579" t="s">
        <v>110</v>
      </c>
      <c r="O8579" t="s">
        <v>7316</v>
      </c>
      <c r="P8579" s="4">
        <v>108.768</v>
      </c>
      <c r="Q8579" s="4">
        <v>108.768</v>
      </c>
      <c r="R8579" s="4">
        <f t="shared" ref="R8579:R8642" si="538">P8579-Q8579</f>
        <v>0</v>
      </c>
      <c r="S8579" s="4">
        <f t="shared" ref="S8579:S8642" si="539">0.15*R8579</f>
        <v>0</v>
      </c>
    </row>
    <row r="8580" spans="1:19" x14ac:dyDescent="0.3">
      <c r="A8580" t="s">
        <v>6344</v>
      </c>
      <c r="B8580" s="1">
        <v>43060</v>
      </c>
      <c r="C8580" s="1">
        <v>43065</v>
      </c>
      <c r="D8580">
        <f t="shared" si="536"/>
        <v>2017</v>
      </c>
      <c r="E8580" t="str">
        <f t="shared" si="537"/>
        <v>Nov</v>
      </c>
      <c r="F8580" t="s">
        <v>37</v>
      </c>
      <c r="G8580" t="s">
        <v>126</v>
      </c>
      <c r="H8580" t="s">
        <v>51</v>
      </c>
      <c r="I8580" t="s">
        <v>23</v>
      </c>
      <c r="J8580" t="s">
        <v>24</v>
      </c>
      <c r="K8580">
        <v>60610</v>
      </c>
      <c r="L8580" t="s">
        <v>25</v>
      </c>
      <c r="M8580" t="s">
        <v>7605</v>
      </c>
      <c r="N8580" t="s">
        <v>110</v>
      </c>
      <c r="O8580" t="s">
        <v>7316</v>
      </c>
      <c r="P8580" s="4">
        <v>81.575999999999993</v>
      </c>
      <c r="Q8580" s="4">
        <v>81.575999999999993</v>
      </c>
      <c r="R8580" s="4">
        <f t="shared" si="538"/>
        <v>0</v>
      </c>
      <c r="S8580" s="4">
        <f t="shared" si="539"/>
        <v>0</v>
      </c>
    </row>
    <row r="8581" spans="1:19" ht="15.6" x14ac:dyDescent="0.3">
      <c r="A8581" t="s">
        <v>7607</v>
      </c>
      <c r="B8581" s="1">
        <v>42731</v>
      </c>
      <c r="C8581" s="1">
        <v>42733</v>
      </c>
      <c r="D8581">
        <f t="shared" si="536"/>
        <v>2016</v>
      </c>
      <c r="E8581" t="str">
        <f t="shared" si="537"/>
        <v>Dec</v>
      </c>
      <c r="F8581" t="s">
        <v>67</v>
      </c>
      <c r="G8581" t="s">
        <v>121</v>
      </c>
      <c r="H8581" s="2" t="s">
        <v>22</v>
      </c>
      <c r="I8581" t="s">
        <v>4203</v>
      </c>
      <c r="J8581" t="s">
        <v>33</v>
      </c>
      <c r="K8581">
        <v>93277</v>
      </c>
      <c r="L8581" t="s">
        <v>34</v>
      </c>
      <c r="M8581" t="s">
        <v>7608</v>
      </c>
      <c r="N8581" t="s">
        <v>110</v>
      </c>
      <c r="O8581" t="s">
        <v>7316</v>
      </c>
      <c r="P8581" s="4">
        <v>7.92</v>
      </c>
      <c r="Q8581" s="4">
        <v>18</v>
      </c>
      <c r="R8581" s="4">
        <f t="shared" si="538"/>
        <v>-10.08</v>
      </c>
      <c r="S8581" s="4">
        <f t="shared" si="539"/>
        <v>-1.512</v>
      </c>
    </row>
    <row r="8582" spans="1:19" ht="15.6" x14ac:dyDescent="0.3">
      <c r="A8582" t="s">
        <v>4701</v>
      </c>
      <c r="B8582" s="1">
        <v>43385</v>
      </c>
      <c r="C8582" s="1">
        <v>43387</v>
      </c>
      <c r="D8582">
        <f t="shared" si="536"/>
        <v>2018</v>
      </c>
      <c r="E8582" t="str">
        <f t="shared" si="537"/>
        <v>Oct</v>
      </c>
      <c r="F8582" t="s">
        <v>20</v>
      </c>
      <c r="G8582" t="s">
        <v>3930</v>
      </c>
      <c r="H8582" s="2" t="s">
        <v>22</v>
      </c>
      <c r="I8582" t="s">
        <v>32</v>
      </c>
      <c r="J8582" t="s">
        <v>33</v>
      </c>
      <c r="K8582">
        <v>94110</v>
      </c>
      <c r="L8582" t="s">
        <v>34</v>
      </c>
      <c r="M8582" t="s">
        <v>7608</v>
      </c>
      <c r="N8582" t="s">
        <v>110</v>
      </c>
      <c r="O8582" t="s">
        <v>7316</v>
      </c>
      <c r="P8582" s="3">
        <v>0.99</v>
      </c>
      <c r="Q8582" s="3">
        <v>0.8</v>
      </c>
      <c r="R8582" s="4">
        <f t="shared" si="538"/>
        <v>0.18999999999999995</v>
      </c>
      <c r="S8582" s="4">
        <f t="shared" si="539"/>
        <v>2.8499999999999991E-2</v>
      </c>
    </row>
    <row r="8583" spans="1:19" ht="15.6" x14ac:dyDescent="0.3">
      <c r="A8583" t="s">
        <v>1075</v>
      </c>
      <c r="B8583" s="1">
        <v>43325</v>
      </c>
      <c r="C8583" s="1">
        <v>43330</v>
      </c>
      <c r="D8583">
        <f t="shared" si="536"/>
        <v>2018</v>
      </c>
      <c r="E8583" t="str">
        <f t="shared" si="537"/>
        <v>Aug</v>
      </c>
      <c r="F8583" t="s">
        <v>37</v>
      </c>
      <c r="G8583" t="s">
        <v>544</v>
      </c>
      <c r="H8583" s="2" t="s">
        <v>22</v>
      </c>
      <c r="I8583" t="s">
        <v>756</v>
      </c>
      <c r="J8583" t="s">
        <v>250</v>
      </c>
      <c r="K8583">
        <v>38109</v>
      </c>
      <c r="L8583" t="s">
        <v>44</v>
      </c>
      <c r="M8583" t="s">
        <v>7608</v>
      </c>
      <c r="N8583" t="s">
        <v>110</v>
      </c>
      <c r="O8583" t="s">
        <v>7316</v>
      </c>
      <c r="P8583" s="4">
        <v>1.5840000000000001</v>
      </c>
      <c r="Q8583" s="4">
        <v>5</v>
      </c>
      <c r="R8583" s="4">
        <f t="shared" si="538"/>
        <v>-3.4159999999999999</v>
      </c>
      <c r="S8583" s="4">
        <f t="shared" si="539"/>
        <v>-0.51239999999999997</v>
      </c>
    </row>
    <row r="8584" spans="1:19" ht="15.6" x14ac:dyDescent="0.3">
      <c r="A8584" t="s">
        <v>5669</v>
      </c>
      <c r="B8584" s="1">
        <v>42200</v>
      </c>
      <c r="C8584" s="1">
        <v>42204</v>
      </c>
      <c r="D8584">
        <f t="shared" si="536"/>
        <v>2015</v>
      </c>
      <c r="E8584" t="str">
        <f t="shared" si="537"/>
        <v>Jul</v>
      </c>
      <c r="F8584" t="s">
        <v>37</v>
      </c>
      <c r="G8584" t="s">
        <v>602</v>
      </c>
      <c r="H8584" s="2" t="s">
        <v>22</v>
      </c>
      <c r="I8584" t="s">
        <v>1458</v>
      </c>
      <c r="J8584" t="s">
        <v>564</v>
      </c>
      <c r="K8584">
        <v>57103</v>
      </c>
      <c r="L8584" t="s">
        <v>25</v>
      </c>
      <c r="M8584" t="s">
        <v>7608</v>
      </c>
      <c r="N8584" t="s">
        <v>110</v>
      </c>
      <c r="O8584" t="s">
        <v>7316</v>
      </c>
      <c r="P8584" s="4">
        <v>2.97</v>
      </c>
      <c r="Q8584" s="4">
        <v>5</v>
      </c>
      <c r="R8584" s="4">
        <f t="shared" si="538"/>
        <v>-2.0299999999999998</v>
      </c>
      <c r="S8584" s="4">
        <f t="shared" si="539"/>
        <v>-0.30449999999999994</v>
      </c>
    </row>
    <row r="8585" spans="1:19" ht="15.6" x14ac:dyDescent="0.3">
      <c r="A8585" t="s">
        <v>2231</v>
      </c>
      <c r="B8585" s="1">
        <v>42331</v>
      </c>
      <c r="C8585" s="1">
        <v>42335</v>
      </c>
      <c r="D8585">
        <f t="shared" si="536"/>
        <v>2015</v>
      </c>
      <c r="E8585" t="str">
        <f t="shared" si="537"/>
        <v>Nov</v>
      </c>
      <c r="F8585" t="s">
        <v>37</v>
      </c>
      <c r="G8585" t="s">
        <v>2220</v>
      </c>
      <c r="H8585" s="2" t="s">
        <v>22</v>
      </c>
      <c r="I8585" t="s">
        <v>2232</v>
      </c>
      <c r="J8585" t="s">
        <v>109</v>
      </c>
      <c r="K8585">
        <v>75150</v>
      </c>
      <c r="L8585" t="s">
        <v>25</v>
      </c>
      <c r="M8585" t="s">
        <v>7608</v>
      </c>
      <c r="N8585" t="s">
        <v>110</v>
      </c>
      <c r="O8585" t="s">
        <v>7316</v>
      </c>
      <c r="P8585" s="4">
        <v>5.5439999999999996</v>
      </c>
      <c r="Q8585" s="4">
        <v>5</v>
      </c>
      <c r="R8585" s="4">
        <f t="shared" si="538"/>
        <v>0.54399999999999959</v>
      </c>
      <c r="S8585" s="4">
        <f t="shared" si="539"/>
        <v>8.1599999999999936E-2</v>
      </c>
    </row>
    <row r="8586" spans="1:19" ht="15.6" x14ac:dyDescent="0.3">
      <c r="A8586" t="s">
        <v>2368</v>
      </c>
      <c r="B8586" s="1">
        <v>42323</v>
      </c>
      <c r="C8586" s="1">
        <v>42326</v>
      </c>
      <c r="D8586">
        <f t="shared" si="536"/>
        <v>2015</v>
      </c>
      <c r="E8586" t="str">
        <f t="shared" si="537"/>
        <v>Nov</v>
      </c>
      <c r="F8586" t="s">
        <v>20</v>
      </c>
      <c r="G8586" t="s">
        <v>2369</v>
      </c>
      <c r="H8586" s="2" t="s">
        <v>22</v>
      </c>
      <c r="I8586" t="s">
        <v>47</v>
      </c>
      <c r="J8586" t="s">
        <v>33</v>
      </c>
      <c r="K8586">
        <v>90008</v>
      </c>
      <c r="L8586" t="s">
        <v>34</v>
      </c>
      <c r="M8586" t="s">
        <v>7609</v>
      </c>
      <c r="N8586" t="s">
        <v>110</v>
      </c>
      <c r="O8586" t="s">
        <v>7316</v>
      </c>
      <c r="P8586" s="4">
        <v>772.47</v>
      </c>
      <c r="Q8586" s="4">
        <f>P8586-75</f>
        <v>697.47</v>
      </c>
      <c r="R8586" s="4">
        <f t="shared" si="538"/>
        <v>75</v>
      </c>
      <c r="S8586" s="4">
        <f t="shared" si="539"/>
        <v>11.25</v>
      </c>
    </row>
    <row r="8587" spans="1:19" x14ac:dyDescent="0.3">
      <c r="A8587" t="s">
        <v>7610</v>
      </c>
      <c r="B8587" s="1">
        <v>42869</v>
      </c>
      <c r="C8587" s="1">
        <v>42869</v>
      </c>
      <c r="D8587">
        <f t="shared" si="536"/>
        <v>2017</v>
      </c>
      <c r="E8587" t="str">
        <f t="shared" si="537"/>
        <v>May</v>
      </c>
      <c r="F8587" t="s">
        <v>30</v>
      </c>
      <c r="G8587" t="s">
        <v>901</v>
      </c>
      <c r="H8587" t="s">
        <v>51</v>
      </c>
      <c r="I8587" t="s">
        <v>4092</v>
      </c>
      <c r="J8587" t="s">
        <v>178</v>
      </c>
      <c r="K8587">
        <v>85364</v>
      </c>
      <c r="L8587" t="s">
        <v>34</v>
      </c>
      <c r="M8587" t="s">
        <v>7609</v>
      </c>
      <c r="N8587" t="s">
        <v>128</v>
      </c>
      <c r="O8587" t="s">
        <v>7316</v>
      </c>
      <c r="P8587" s="4">
        <v>185.52799999999999</v>
      </c>
      <c r="Q8587" s="4">
        <v>185.52799999999999</v>
      </c>
      <c r="R8587" s="4">
        <f t="shared" si="538"/>
        <v>0</v>
      </c>
      <c r="S8587" s="4">
        <f t="shared" si="539"/>
        <v>0</v>
      </c>
    </row>
    <row r="8588" spans="1:19" x14ac:dyDescent="0.3">
      <c r="A8588" t="s">
        <v>7611</v>
      </c>
      <c r="B8588" s="1">
        <v>42876</v>
      </c>
      <c r="C8588" s="1">
        <v>42878</v>
      </c>
      <c r="D8588">
        <f t="shared" si="536"/>
        <v>2017</v>
      </c>
      <c r="E8588" t="str">
        <f t="shared" si="537"/>
        <v>May</v>
      </c>
      <c r="F8588" t="s">
        <v>20</v>
      </c>
      <c r="G8588" t="s">
        <v>1264</v>
      </c>
      <c r="H8588" t="s">
        <v>51</v>
      </c>
      <c r="I8588" t="s">
        <v>47</v>
      </c>
      <c r="J8588" t="s">
        <v>33</v>
      </c>
      <c r="K8588">
        <v>90032</v>
      </c>
      <c r="L8588" t="s">
        <v>34</v>
      </c>
      <c r="M8588" t="s">
        <v>7609</v>
      </c>
      <c r="N8588" t="s">
        <v>110</v>
      </c>
      <c r="O8588" t="s">
        <v>7316</v>
      </c>
      <c r="P8588" s="4">
        <v>66.260000000000005</v>
      </c>
      <c r="Q8588" s="4">
        <v>66.260000000000005</v>
      </c>
      <c r="R8588" s="4">
        <f t="shared" si="538"/>
        <v>0</v>
      </c>
      <c r="S8588" s="4">
        <f t="shared" si="539"/>
        <v>0</v>
      </c>
    </row>
    <row r="8589" spans="1:19" ht="15.6" x14ac:dyDescent="0.3">
      <c r="A8589" t="s">
        <v>6771</v>
      </c>
      <c r="B8589" s="1">
        <v>42989</v>
      </c>
      <c r="C8589" s="1">
        <v>42995</v>
      </c>
      <c r="D8589">
        <f t="shared" si="536"/>
        <v>2017</v>
      </c>
      <c r="E8589" t="str">
        <f t="shared" si="537"/>
        <v>Sep</v>
      </c>
      <c r="F8589" t="s">
        <v>37</v>
      </c>
      <c r="G8589" t="s">
        <v>2306</v>
      </c>
      <c r="H8589" s="2" t="s">
        <v>22</v>
      </c>
      <c r="I8589" t="s">
        <v>39</v>
      </c>
      <c r="J8589" t="s">
        <v>33</v>
      </c>
      <c r="K8589">
        <v>92037</v>
      </c>
      <c r="L8589" t="s">
        <v>34</v>
      </c>
      <c r="M8589" t="s">
        <v>7609</v>
      </c>
      <c r="N8589" t="s">
        <v>110</v>
      </c>
      <c r="O8589" t="s">
        <v>7316</v>
      </c>
      <c r="P8589" s="4">
        <v>3347.37</v>
      </c>
      <c r="Q8589" s="4">
        <f>P8589-1000</f>
        <v>2347.37</v>
      </c>
      <c r="R8589" s="4">
        <f t="shared" si="538"/>
        <v>1000</v>
      </c>
      <c r="S8589" s="4">
        <f t="shared" si="539"/>
        <v>150</v>
      </c>
    </row>
    <row r="8590" spans="1:19" x14ac:dyDescent="0.3">
      <c r="A8590" t="s">
        <v>7612</v>
      </c>
      <c r="B8590" s="1">
        <v>43054</v>
      </c>
      <c r="C8590" s="1">
        <v>43061</v>
      </c>
      <c r="D8590">
        <f t="shared" si="536"/>
        <v>2017</v>
      </c>
      <c r="E8590" t="str">
        <f t="shared" si="537"/>
        <v>Nov</v>
      </c>
      <c r="F8590" t="s">
        <v>37</v>
      </c>
      <c r="G8590" t="s">
        <v>1542</v>
      </c>
      <c r="H8590" t="s">
        <v>51</v>
      </c>
      <c r="I8590" t="s">
        <v>47</v>
      </c>
      <c r="J8590" t="s">
        <v>33</v>
      </c>
      <c r="K8590">
        <v>90008</v>
      </c>
      <c r="L8590" t="s">
        <v>34</v>
      </c>
      <c r="M8590" t="s">
        <v>7609</v>
      </c>
      <c r="N8590" t="s">
        <v>110</v>
      </c>
      <c r="O8590" t="s">
        <v>7316</v>
      </c>
      <c r="P8590" s="4">
        <v>99.39</v>
      </c>
      <c r="Q8590" s="4">
        <v>99.39</v>
      </c>
      <c r="R8590" s="4">
        <f t="shared" si="538"/>
        <v>0</v>
      </c>
      <c r="S8590" s="4">
        <f t="shared" si="539"/>
        <v>0</v>
      </c>
    </row>
    <row r="8591" spans="1:19" ht="15.6" x14ac:dyDescent="0.3">
      <c r="A8591" t="s">
        <v>2621</v>
      </c>
      <c r="B8591" s="1">
        <v>43087</v>
      </c>
      <c r="C8591" s="1">
        <v>43093</v>
      </c>
      <c r="D8591">
        <f t="shared" si="536"/>
        <v>2017</v>
      </c>
      <c r="E8591" t="str">
        <f t="shared" si="537"/>
        <v>Dec</v>
      </c>
      <c r="F8591" t="s">
        <v>37</v>
      </c>
      <c r="G8591" t="s">
        <v>2404</v>
      </c>
      <c r="H8591" s="2" t="s">
        <v>22</v>
      </c>
      <c r="I8591" t="s">
        <v>39</v>
      </c>
      <c r="J8591" t="s">
        <v>33</v>
      </c>
      <c r="K8591">
        <v>92037</v>
      </c>
      <c r="L8591" t="s">
        <v>34</v>
      </c>
      <c r="M8591" t="s">
        <v>7609</v>
      </c>
      <c r="N8591" t="s">
        <v>110</v>
      </c>
      <c r="O8591" t="s">
        <v>7316</v>
      </c>
      <c r="P8591" s="4">
        <v>772.47</v>
      </c>
      <c r="Q8591" s="4">
        <f>P8591-75</f>
        <v>697.47</v>
      </c>
      <c r="R8591" s="4">
        <f t="shared" si="538"/>
        <v>75</v>
      </c>
      <c r="S8591" s="4">
        <f t="shared" si="539"/>
        <v>11.25</v>
      </c>
    </row>
    <row r="8592" spans="1:19" x14ac:dyDescent="0.3">
      <c r="A8592" t="s">
        <v>2038</v>
      </c>
      <c r="B8592" s="1">
        <v>43278</v>
      </c>
      <c r="C8592" s="1">
        <v>43280</v>
      </c>
      <c r="D8592">
        <f t="shared" si="536"/>
        <v>2018</v>
      </c>
      <c r="E8592" t="str">
        <f t="shared" si="537"/>
        <v>Jun</v>
      </c>
      <c r="F8592" t="s">
        <v>67</v>
      </c>
      <c r="G8592" t="s">
        <v>1156</v>
      </c>
      <c r="H8592" t="s">
        <v>51</v>
      </c>
      <c r="I8592" t="s">
        <v>69</v>
      </c>
      <c r="J8592" t="s">
        <v>70</v>
      </c>
      <c r="K8592">
        <v>98105</v>
      </c>
      <c r="L8592" t="s">
        <v>34</v>
      </c>
      <c r="M8592" t="s">
        <v>7609</v>
      </c>
      <c r="N8592" t="s">
        <v>110</v>
      </c>
      <c r="O8592" t="s">
        <v>7316</v>
      </c>
      <c r="P8592" s="4">
        <v>1287.45</v>
      </c>
      <c r="Q8592" s="4">
        <f>P8592-500</f>
        <v>787.45</v>
      </c>
      <c r="R8592" s="4">
        <f t="shared" si="538"/>
        <v>500</v>
      </c>
      <c r="S8592" s="4">
        <f t="shared" si="539"/>
        <v>75</v>
      </c>
    </row>
    <row r="8593" spans="1:19" x14ac:dyDescent="0.3">
      <c r="A8593" t="s">
        <v>3590</v>
      </c>
      <c r="B8593" s="1">
        <v>43292</v>
      </c>
      <c r="C8593" s="1">
        <v>43299</v>
      </c>
      <c r="D8593">
        <f t="shared" si="536"/>
        <v>2018</v>
      </c>
      <c r="E8593" t="str">
        <f t="shared" si="537"/>
        <v>Jul</v>
      </c>
      <c r="F8593" t="s">
        <v>37</v>
      </c>
      <c r="G8593" t="s">
        <v>782</v>
      </c>
      <c r="H8593" t="s">
        <v>51</v>
      </c>
      <c r="I8593" t="s">
        <v>47</v>
      </c>
      <c r="J8593" t="s">
        <v>33</v>
      </c>
      <c r="K8593">
        <v>90049</v>
      </c>
      <c r="L8593" t="s">
        <v>34</v>
      </c>
      <c r="M8593" t="s">
        <v>7609</v>
      </c>
      <c r="N8593" t="s">
        <v>110</v>
      </c>
      <c r="O8593" t="s">
        <v>7316</v>
      </c>
      <c r="P8593" s="4">
        <v>1287.45</v>
      </c>
      <c r="Q8593" s="4">
        <f>P8593-500</f>
        <v>787.45</v>
      </c>
      <c r="R8593" s="4">
        <f t="shared" si="538"/>
        <v>500</v>
      </c>
      <c r="S8593" s="4">
        <f t="shared" si="539"/>
        <v>75</v>
      </c>
    </row>
    <row r="8594" spans="1:19" ht="15.6" x14ac:dyDescent="0.3">
      <c r="A8594" t="s">
        <v>4688</v>
      </c>
      <c r="B8594" s="1">
        <v>43422</v>
      </c>
      <c r="C8594" s="1">
        <v>43425</v>
      </c>
      <c r="D8594">
        <f t="shared" si="536"/>
        <v>2018</v>
      </c>
      <c r="E8594" t="str">
        <f t="shared" si="537"/>
        <v>Nov</v>
      </c>
      <c r="F8594" t="s">
        <v>20</v>
      </c>
      <c r="G8594" t="s">
        <v>1658</v>
      </c>
      <c r="H8594" s="2" t="s">
        <v>22</v>
      </c>
      <c r="I8594" t="s">
        <v>69</v>
      </c>
      <c r="J8594" t="s">
        <v>70</v>
      </c>
      <c r="K8594">
        <v>98105</v>
      </c>
      <c r="L8594" t="s">
        <v>34</v>
      </c>
      <c r="M8594" t="s">
        <v>7609</v>
      </c>
      <c r="N8594" t="s">
        <v>110</v>
      </c>
      <c r="O8594" t="s">
        <v>7316</v>
      </c>
      <c r="P8594" s="4">
        <v>132.52000000000001</v>
      </c>
      <c r="Q8594" s="4">
        <v>132.52000000000001</v>
      </c>
      <c r="R8594" s="4">
        <f t="shared" si="538"/>
        <v>0</v>
      </c>
      <c r="S8594" s="4">
        <f t="shared" si="539"/>
        <v>0</v>
      </c>
    </row>
    <row r="8595" spans="1:19" ht="15.6" x14ac:dyDescent="0.3">
      <c r="A8595" t="s">
        <v>2714</v>
      </c>
      <c r="B8595" s="1">
        <v>43197</v>
      </c>
      <c r="C8595" s="1">
        <v>43202</v>
      </c>
      <c r="D8595">
        <f t="shared" si="536"/>
        <v>2018</v>
      </c>
      <c r="E8595" t="str">
        <f t="shared" si="537"/>
        <v>Apr</v>
      </c>
      <c r="F8595" t="s">
        <v>37</v>
      </c>
      <c r="G8595" t="s">
        <v>2715</v>
      </c>
      <c r="H8595" s="2" t="s">
        <v>22</v>
      </c>
      <c r="I8595" t="s">
        <v>1270</v>
      </c>
      <c r="J8595" t="s">
        <v>79</v>
      </c>
      <c r="K8595">
        <v>33614</v>
      </c>
      <c r="L8595" t="s">
        <v>44</v>
      </c>
      <c r="M8595" t="s">
        <v>7609</v>
      </c>
      <c r="N8595" t="s">
        <v>110</v>
      </c>
      <c r="O8595" t="s">
        <v>7316</v>
      </c>
      <c r="P8595" s="4">
        <v>617.976</v>
      </c>
      <c r="Q8595" s="4">
        <v>617.976</v>
      </c>
      <c r="R8595" s="4">
        <f t="shared" si="538"/>
        <v>0</v>
      </c>
      <c r="S8595" s="4">
        <f t="shared" si="539"/>
        <v>0</v>
      </c>
    </row>
    <row r="8596" spans="1:19" x14ac:dyDescent="0.3">
      <c r="A8596" t="s">
        <v>350</v>
      </c>
      <c r="B8596" s="1">
        <v>43254</v>
      </c>
      <c r="C8596" s="1">
        <v>43261</v>
      </c>
      <c r="D8596">
        <f t="shared" si="536"/>
        <v>2018</v>
      </c>
      <c r="E8596" t="str">
        <f t="shared" si="537"/>
        <v>Jun</v>
      </c>
      <c r="F8596" t="s">
        <v>37</v>
      </c>
      <c r="G8596" t="s">
        <v>142</v>
      </c>
      <c r="H8596" t="s">
        <v>105</v>
      </c>
      <c r="I8596" t="s">
        <v>351</v>
      </c>
      <c r="J8596" t="s">
        <v>79</v>
      </c>
      <c r="K8596">
        <v>33024</v>
      </c>
      <c r="L8596" t="s">
        <v>44</v>
      </c>
      <c r="M8596" t="s">
        <v>7609</v>
      </c>
      <c r="N8596" t="s">
        <v>110</v>
      </c>
      <c r="O8596" t="s">
        <v>7316</v>
      </c>
      <c r="P8596" s="4">
        <v>205.99199999999999</v>
      </c>
      <c r="Q8596" s="4">
        <v>205.99199999999999</v>
      </c>
      <c r="R8596" s="4">
        <f t="shared" si="538"/>
        <v>0</v>
      </c>
      <c r="S8596" s="4">
        <f t="shared" si="539"/>
        <v>0</v>
      </c>
    </row>
    <row r="8597" spans="1:19" ht="15.6" x14ac:dyDescent="0.3">
      <c r="A8597" t="s">
        <v>7241</v>
      </c>
      <c r="B8597" s="1">
        <v>42635</v>
      </c>
      <c r="C8597" s="1">
        <v>42638</v>
      </c>
      <c r="D8597">
        <f t="shared" si="536"/>
        <v>2016</v>
      </c>
      <c r="E8597" t="str">
        <f t="shared" si="537"/>
        <v>Sep</v>
      </c>
      <c r="F8597" t="s">
        <v>20</v>
      </c>
      <c r="G8597" t="s">
        <v>3220</v>
      </c>
      <c r="H8597" s="2" t="s">
        <v>22</v>
      </c>
      <c r="I8597" t="s">
        <v>100</v>
      </c>
      <c r="J8597" t="s">
        <v>101</v>
      </c>
      <c r="K8597">
        <v>19143</v>
      </c>
      <c r="L8597" t="s">
        <v>54</v>
      </c>
      <c r="M8597" t="s">
        <v>7609</v>
      </c>
      <c r="N8597" t="s">
        <v>110</v>
      </c>
      <c r="O8597" t="s">
        <v>7316</v>
      </c>
      <c r="P8597" s="4">
        <v>617.976</v>
      </c>
      <c r="Q8597" s="4">
        <v>617.976</v>
      </c>
      <c r="R8597" s="4">
        <f t="shared" si="538"/>
        <v>0</v>
      </c>
      <c r="S8597" s="4">
        <f t="shared" si="539"/>
        <v>0</v>
      </c>
    </row>
    <row r="8598" spans="1:19" x14ac:dyDescent="0.3">
      <c r="A8598" t="s">
        <v>2187</v>
      </c>
      <c r="B8598" s="1">
        <v>42858</v>
      </c>
      <c r="C8598" s="1">
        <v>42860</v>
      </c>
      <c r="D8598">
        <f t="shared" si="536"/>
        <v>2017</v>
      </c>
      <c r="E8598" t="str">
        <f t="shared" si="537"/>
        <v>May</v>
      </c>
      <c r="F8598" t="s">
        <v>20</v>
      </c>
      <c r="G8598" t="s">
        <v>2188</v>
      </c>
      <c r="H8598" t="s">
        <v>51</v>
      </c>
      <c r="I8598" t="s">
        <v>466</v>
      </c>
      <c r="J8598" t="s">
        <v>233</v>
      </c>
      <c r="K8598">
        <v>43055</v>
      </c>
      <c r="L8598" t="s">
        <v>54</v>
      </c>
      <c r="M8598" t="s">
        <v>7609</v>
      </c>
      <c r="N8598" t="s">
        <v>110</v>
      </c>
      <c r="O8598" t="s">
        <v>7316</v>
      </c>
      <c r="P8598" s="4">
        <v>132.52000000000001</v>
      </c>
      <c r="Q8598" s="4">
        <v>132.52000000000001</v>
      </c>
      <c r="R8598" s="4">
        <f t="shared" si="538"/>
        <v>0</v>
      </c>
      <c r="S8598" s="4">
        <f t="shared" si="539"/>
        <v>0</v>
      </c>
    </row>
    <row r="8599" spans="1:19" ht="15.6" x14ac:dyDescent="0.3">
      <c r="A8599" t="s">
        <v>584</v>
      </c>
      <c r="B8599" s="1">
        <v>42320</v>
      </c>
      <c r="C8599" s="1">
        <v>42324</v>
      </c>
      <c r="D8599">
        <f t="shared" si="536"/>
        <v>2015</v>
      </c>
      <c r="E8599" t="str">
        <f t="shared" si="537"/>
        <v>Nov</v>
      </c>
      <c r="F8599" t="s">
        <v>37</v>
      </c>
      <c r="G8599" t="s">
        <v>585</v>
      </c>
      <c r="H8599" s="2" t="s">
        <v>22</v>
      </c>
      <c r="I8599" t="s">
        <v>113</v>
      </c>
      <c r="J8599" t="s">
        <v>109</v>
      </c>
      <c r="K8599">
        <v>77036</v>
      </c>
      <c r="L8599" t="s">
        <v>25</v>
      </c>
      <c r="M8599" t="s">
        <v>7609</v>
      </c>
      <c r="N8599" t="s">
        <v>110</v>
      </c>
      <c r="O8599" t="s">
        <v>7316</v>
      </c>
      <c r="P8599" s="4">
        <v>79.512</v>
      </c>
      <c r="Q8599" s="4">
        <v>79.512</v>
      </c>
      <c r="R8599" s="4">
        <f t="shared" si="538"/>
        <v>0</v>
      </c>
      <c r="S8599" s="4">
        <f t="shared" si="539"/>
        <v>0</v>
      </c>
    </row>
    <row r="8600" spans="1:19" x14ac:dyDescent="0.3">
      <c r="A8600" t="s">
        <v>7613</v>
      </c>
      <c r="B8600" s="1">
        <v>42819</v>
      </c>
      <c r="C8600" s="1">
        <v>42819</v>
      </c>
      <c r="D8600">
        <f t="shared" si="536"/>
        <v>2017</v>
      </c>
      <c r="E8600" t="str">
        <f t="shared" si="537"/>
        <v>Mar</v>
      </c>
      <c r="F8600" t="s">
        <v>30</v>
      </c>
      <c r="G8600" t="s">
        <v>1903</v>
      </c>
      <c r="H8600" t="s">
        <v>105</v>
      </c>
      <c r="I8600" t="s">
        <v>7440</v>
      </c>
      <c r="J8600" t="s">
        <v>503</v>
      </c>
      <c r="K8600">
        <v>73071</v>
      </c>
      <c r="L8600" t="s">
        <v>25</v>
      </c>
      <c r="M8600" t="s">
        <v>7609</v>
      </c>
      <c r="N8600" t="s">
        <v>110</v>
      </c>
      <c r="O8600" t="s">
        <v>7316</v>
      </c>
      <c r="P8600" s="4">
        <v>1287.45</v>
      </c>
      <c r="Q8600" s="4">
        <f>P8600-500</f>
        <v>787.45</v>
      </c>
      <c r="R8600" s="4">
        <f t="shared" si="538"/>
        <v>500</v>
      </c>
      <c r="S8600" s="4">
        <f t="shared" si="539"/>
        <v>75</v>
      </c>
    </row>
    <row r="8601" spans="1:19" x14ac:dyDescent="0.3">
      <c r="A8601" t="s">
        <v>6121</v>
      </c>
      <c r="B8601" s="1">
        <v>43009</v>
      </c>
      <c r="C8601" s="1">
        <v>43009</v>
      </c>
      <c r="D8601">
        <f t="shared" si="536"/>
        <v>2017</v>
      </c>
      <c r="E8601" t="str">
        <f t="shared" si="537"/>
        <v>Oct</v>
      </c>
      <c r="F8601" t="s">
        <v>30</v>
      </c>
      <c r="G8601" t="s">
        <v>1178</v>
      </c>
      <c r="H8601" t="s">
        <v>51</v>
      </c>
      <c r="I8601" t="s">
        <v>358</v>
      </c>
      <c r="J8601" t="s">
        <v>109</v>
      </c>
      <c r="K8601">
        <v>79109</v>
      </c>
      <c r="L8601" t="s">
        <v>25</v>
      </c>
      <c r="M8601" t="s">
        <v>7609</v>
      </c>
      <c r="N8601" t="s">
        <v>110</v>
      </c>
      <c r="O8601" t="s">
        <v>7316</v>
      </c>
      <c r="P8601" s="4">
        <v>79.512</v>
      </c>
      <c r="Q8601" s="4">
        <v>79.512</v>
      </c>
      <c r="R8601" s="4">
        <f t="shared" si="538"/>
        <v>0</v>
      </c>
      <c r="S8601" s="4">
        <f t="shared" si="539"/>
        <v>0</v>
      </c>
    </row>
    <row r="8602" spans="1:19" ht="15.6" x14ac:dyDescent="0.3">
      <c r="A8602" t="s">
        <v>7614</v>
      </c>
      <c r="B8602" s="1">
        <v>43261</v>
      </c>
      <c r="C8602" s="1">
        <v>43266</v>
      </c>
      <c r="D8602">
        <f t="shared" si="536"/>
        <v>2018</v>
      </c>
      <c r="E8602" t="str">
        <f t="shared" si="537"/>
        <v>Jun</v>
      </c>
      <c r="F8602" t="s">
        <v>37</v>
      </c>
      <c r="G8602" t="s">
        <v>1059</v>
      </c>
      <c r="H8602" s="2" t="s">
        <v>22</v>
      </c>
      <c r="I8602" t="s">
        <v>7615</v>
      </c>
      <c r="J8602" t="s">
        <v>89</v>
      </c>
      <c r="K8602">
        <v>48307</v>
      </c>
      <c r="L8602" t="s">
        <v>25</v>
      </c>
      <c r="M8602" t="s">
        <v>7609</v>
      </c>
      <c r="N8602" t="s">
        <v>110</v>
      </c>
      <c r="O8602" t="s">
        <v>7316</v>
      </c>
      <c r="P8602" s="4">
        <v>132.52000000000001</v>
      </c>
      <c r="Q8602" s="4">
        <v>132.52000000000001</v>
      </c>
      <c r="R8602" s="4">
        <f t="shared" si="538"/>
        <v>0</v>
      </c>
      <c r="S8602" s="4">
        <f t="shared" si="539"/>
        <v>0</v>
      </c>
    </row>
    <row r="8603" spans="1:19" ht="15.6" x14ac:dyDescent="0.3">
      <c r="A8603" t="s">
        <v>3690</v>
      </c>
      <c r="B8603" s="1">
        <v>43439</v>
      </c>
      <c r="C8603" s="1">
        <v>43442</v>
      </c>
      <c r="D8603">
        <f t="shared" si="536"/>
        <v>2018</v>
      </c>
      <c r="E8603" t="str">
        <f t="shared" si="537"/>
        <v>Dec</v>
      </c>
      <c r="F8603" t="s">
        <v>20</v>
      </c>
      <c r="G8603" t="s">
        <v>480</v>
      </c>
      <c r="H8603" s="2" t="s">
        <v>22</v>
      </c>
      <c r="I8603" t="s">
        <v>182</v>
      </c>
      <c r="J8603" t="s">
        <v>653</v>
      </c>
      <c r="K8603">
        <v>47201</v>
      </c>
      <c r="L8603" t="s">
        <v>25</v>
      </c>
      <c r="M8603" t="s">
        <v>7609</v>
      </c>
      <c r="N8603" t="s">
        <v>110</v>
      </c>
      <c r="O8603" t="s">
        <v>7316</v>
      </c>
      <c r="P8603" s="4">
        <v>99.39</v>
      </c>
      <c r="Q8603" s="4">
        <v>99.39</v>
      </c>
      <c r="R8603" s="4">
        <f t="shared" si="538"/>
        <v>0</v>
      </c>
      <c r="S8603" s="4">
        <f t="shared" si="539"/>
        <v>0</v>
      </c>
    </row>
    <row r="8604" spans="1:19" ht="15.6" x14ac:dyDescent="0.3">
      <c r="A8604" t="s">
        <v>7444</v>
      </c>
      <c r="B8604" s="1">
        <v>42525</v>
      </c>
      <c r="C8604" s="1">
        <v>42530</v>
      </c>
      <c r="D8604">
        <f t="shared" si="536"/>
        <v>2016</v>
      </c>
      <c r="E8604" t="str">
        <f t="shared" si="537"/>
        <v>Jun</v>
      </c>
      <c r="F8604" t="s">
        <v>67</v>
      </c>
      <c r="G8604" t="s">
        <v>1384</v>
      </c>
      <c r="H8604" s="2" t="s">
        <v>22</v>
      </c>
      <c r="I8604" t="s">
        <v>47</v>
      </c>
      <c r="J8604" t="s">
        <v>33</v>
      </c>
      <c r="K8604">
        <v>90008</v>
      </c>
      <c r="L8604" t="s">
        <v>34</v>
      </c>
      <c r="M8604" t="s">
        <v>7616</v>
      </c>
      <c r="N8604" t="s">
        <v>110</v>
      </c>
      <c r="O8604" t="s">
        <v>7316</v>
      </c>
      <c r="P8604" s="4">
        <v>989.97</v>
      </c>
      <c r="Q8604" s="4">
        <v>100</v>
      </c>
      <c r="R8604" s="4">
        <f t="shared" si="538"/>
        <v>889.97</v>
      </c>
      <c r="S8604" s="4">
        <f t="shared" si="539"/>
        <v>133.49549999999999</v>
      </c>
    </row>
    <row r="8605" spans="1:19" x14ac:dyDescent="0.3">
      <c r="A8605" t="s">
        <v>2005</v>
      </c>
      <c r="B8605" s="1">
        <v>43072</v>
      </c>
      <c r="C8605" s="1">
        <v>43075</v>
      </c>
      <c r="D8605">
        <f t="shared" si="536"/>
        <v>2017</v>
      </c>
      <c r="E8605" t="str">
        <f t="shared" si="537"/>
        <v>Dec</v>
      </c>
      <c r="F8605" t="s">
        <v>20</v>
      </c>
      <c r="G8605" t="s">
        <v>2006</v>
      </c>
      <c r="H8605" t="s">
        <v>22</v>
      </c>
      <c r="I8605" t="s">
        <v>47</v>
      </c>
      <c r="J8605" t="s">
        <v>33</v>
      </c>
      <c r="K8605">
        <v>90045</v>
      </c>
      <c r="L8605" t="s">
        <v>34</v>
      </c>
      <c r="M8605" t="s">
        <v>7616</v>
      </c>
      <c r="N8605" t="s">
        <v>110</v>
      </c>
      <c r="O8605" t="s">
        <v>7316</v>
      </c>
      <c r="P8605" s="4">
        <v>1649.95</v>
      </c>
      <c r="Q8605" s="4">
        <v>1649.95</v>
      </c>
      <c r="R8605" s="4">
        <f t="shared" si="538"/>
        <v>0</v>
      </c>
      <c r="S8605" s="4">
        <f t="shared" si="539"/>
        <v>0</v>
      </c>
    </row>
    <row r="8606" spans="1:19" x14ac:dyDescent="0.3">
      <c r="A8606" t="s">
        <v>796</v>
      </c>
      <c r="B8606" s="1">
        <v>43307</v>
      </c>
      <c r="C8606" s="1">
        <v>43313</v>
      </c>
      <c r="D8606">
        <f t="shared" si="536"/>
        <v>2018</v>
      </c>
      <c r="E8606" t="str">
        <f t="shared" si="537"/>
        <v>Jul</v>
      </c>
      <c r="F8606" t="s">
        <v>37</v>
      </c>
      <c r="G8606" t="s">
        <v>797</v>
      </c>
      <c r="H8606" t="s">
        <v>51</v>
      </c>
      <c r="I8606" t="s">
        <v>47</v>
      </c>
      <c r="J8606" t="s">
        <v>33</v>
      </c>
      <c r="K8606">
        <v>90036</v>
      </c>
      <c r="L8606" t="s">
        <v>34</v>
      </c>
      <c r="M8606" t="s">
        <v>7616</v>
      </c>
      <c r="N8606" t="s">
        <v>110</v>
      </c>
      <c r="O8606" t="s">
        <v>7316</v>
      </c>
      <c r="P8606" s="4">
        <v>1649.95</v>
      </c>
      <c r="Q8606" s="4">
        <v>1649.95</v>
      </c>
      <c r="R8606" s="4">
        <f t="shared" si="538"/>
        <v>0</v>
      </c>
      <c r="S8606" s="4">
        <f t="shared" si="539"/>
        <v>0</v>
      </c>
    </row>
    <row r="8607" spans="1:19" x14ac:dyDescent="0.3">
      <c r="A8607" t="s">
        <v>7617</v>
      </c>
      <c r="B8607" s="1">
        <v>43057</v>
      </c>
      <c r="C8607" s="1">
        <v>43060</v>
      </c>
      <c r="D8607">
        <f t="shared" si="536"/>
        <v>2017</v>
      </c>
      <c r="E8607" t="str">
        <f t="shared" si="537"/>
        <v>Nov</v>
      </c>
      <c r="F8607" t="s">
        <v>67</v>
      </c>
      <c r="G8607" t="s">
        <v>4193</v>
      </c>
      <c r="H8607" t="s">
        <v>22</v>
      </c>
      <c r="I8607" t="s">
        <v>108</v>
      </c>
      <c r="J8607" t="s">
        <v>754</v>
      </c>
      <c r="K8607">
        <v>35810</v>
      </c>
      <c r="L8607" t="s">
        <v>44</v>
      </c>
      <c r="M8607" t="s">
        <v>7616</v>
      </c>
      <c r="N8607" t="s">
        <v>110</v>
      </c>
      <c r="O8607" t="s">
        <v>7316</v>
      </c>
      <c r="P8607" s="4">
        <v>1319.96</v>
      </c>
      <c r="Q8607" s="4">
        <v>100</v>
      </c>
      <c r="R8607" s="4">
        <f t="shared" si="538"/>
        <v>1219.96</v>
      </c>
      <c r="S8607" s="4">
        <f t="shared" si="539"/>
        <v>182.994</v>
      </c>
    </row>
    <row r="8608" spans="1:19" x14ac:dyDescent="0.3">
      <c r="A8608" t="s">
        <v>3818</v>
      </c>
      <c r="B8608" s="1">
        <v>42208</v>
      </c>
      <c r="C8608" s="1">
        <v>42212</v>
      </c>
      <c r="D8608">
        <f t="shared" si="536"/>
        <v>2015</v>
      </c>
      <c r="E8608" t="str">
        <f t="shared" si="537"/>
        <v>Jul</v>
      </c>
      <c r="F8608" t="s">
        <v>37</v>
      </c>
      <c r="G8608" t="s">
        <v>38</v>
      </c>
      <c r="H8608" t="s">
        <v>105</v>
      </c>
      <c r="I8608" t="s">
        <v>955</v>
      </c>
      <c r="J8608" t="s">
        <v>178</v>
      </c>
      <c r="K8608">
        <v>85705</v>
      </c>
      <c r="L8608" t="s">
        <v>34</v>
      </c>
      <c r="M8608" t="s">
        <v>7618</v>
      </c>
      <c r="N8608" t="s">
        <v>110</v>
      </c>
      <c r="O8608" t="s">
        <v>7316</v>
      </c>
      <c r="P8608" s="4">
        <v>1023.936</v>
      </c>
      <c r="Q8608" s="4">
        <v>1023.936</v>
      </c>
      <c r="R8608" s="4">
        <f t="shared" si="538"/>
        <v>0</v>
      </c>
      <c r="S8608" s="4">
        <f t="shared" si="539"/>
        <v>0</v>
      </c>
    </row>
    <row r="8609" spans="1:19" x14ac:dyDescent="0.3">
      <c r="A8609" t="s">
        <v>7619</v>
      </c>
      <c r="B8609" s="1">
        <v>43046</v>
      </c>
      <c r="C8609" s="1">
        <v>43052</v>
      </c>
      <c r="D8609">
        <f t="shared" si="536"/>
        <v>2017</v>
      </c>
      <c r="E8609" t="str">
        <f t="shared" si="537"/>
        <v>Nov</v>
      </c>
      <c r="F8609" t="s">
        <v>37</v>
      </c>
      <c r="G8609" t="s">
        <v>46</v>
      </c>
      <c r="H8609" t="s">
        <v>51</v>
      </c>
      <c r="I8609" t="s">
        <v>32</v>
      </c>
      <c r="J8609" t="s">
        <v>33</v>
      </c>
      <c r="K8609">
        <v>94122</v>
      </c>
      <c r="L8609" t="s">
        <v>34</v>
      </c>
      <c r="M8609" t="s">
        <v>7618</v>
      </c>
      <c r="N8609" t="s">
        <v>128</v>
      </c>
      <c r="O8609" t="s">
        <v>7316</v>
      </c>
      <c r="P8609" s="4">
        <v>479.97</v>
      </c>
      <c r="Q8609" s="4">
        <v>479.97</v>
      </c>
      <c r="R8609" s="4">
        <f t="shared" si="538"/>
        <v>0</v>
      </c>
      <c r="S8609" s="4">
        <f t="shared" si="539"/>
        <v>0</v>
      </c>
    </row>
    <row r="8610" spans="1:19" ht="15.6" x14ac:dyDescent="0.3">
      <c r="A8610" t="s">
        <v>7620</v>
      </c>
      <c r="B8610" s="1">
        <v>43409</v>
      </c>
      <c r="C8610" s="1">
        <v>43410</v>
      </c>
      <c r="D8610">
        <f t="shared" si="536"/>
        <v>2018</v>
      </c>
      <c r="E8610" t="str">
        <f t="shared" si="537"/>
        <v>Nov</v>
      </c>
      <c r="F8610" t="s">
        <v>20</v>
      </c>
      <c r="G8610" t="s">
        <v>2652</v>
      </c>
      <c r="H8610" s="2" t="s">
        <v>22</v>
      </c>
      <c r="I8610" t="s">
        <v>2605</v>
      </c>
      <c r="J8610" t="s">
        <v>1031</v>
      </c>
      <c r="K8610">
        <v>87401</v>
      </c>
      <c r="L8610" t="s">
        <v>34</v>
      </c>
      <c r="M8610" t="s">
        <v>7618</v>
      </c>
      <c r="N8610" t="s">
        <v>110</v>
      </c>
      <c r="O8610" t="s">
        <v>7316</v>
      </c>
      <c r="P8610" s="4">
        <v>159.99</v>
      </c>
      <c r="Q8610" s="4">
        <v>159.99</v>
      </c>
      <c r="R8610" s="4">
        <f t="shared" si="538"/>
        <v>0</v>
      </c>
      <c r="S8610" s="4">
        <f t="shared" si="539"/>
        <v>0</v>
      </c>
    </row>
    <row r="8611" spans="1:19" x14ac:dyDescent="0.3">
      <c r="A8611" t="s">
        <v>5884</v>
      </c>
      <c r="B8611" s="1">
        <v>42190</v>
      </c>
      <c r="C8611" s="1">
        <v>42193</v>
      </c>
      <c r="D8611">
        <f t="shared" si="536"/>
        <v>2015</v>
      </c>
      <c r="E8611" t="str">
        <f t="shared" si="537"/>
        <v>Jul</v>
      </c>
      <c r="F8611" t="s">
        <v>20</v>
      </c>
      <c r="G8611" t="s">
        <v>2262</v>
      </c>
      <c r="H8611" t="s">
        <v>105</v>
      </c>
      <c r="I8611" t="s">
        <v>648</v>
      </c>
      <c r="J8611" t="s">
        <v>454</v>
      </c>
      <c r="K8611">
        <v>39212</v>
      </c>
      <c r="L8611" t="s">
        <v>44</v>
      </c>
      <c r="M8611" t="s">
        <v>7618</v>
      </c>
      <c r="N8611" t="s">
        <v>110</v>
      </c>
      <c r="O8611" t="s">
        <v>7316</v>
      </c>
      <c r="P8611" s="4">
        <v>479.97</v>
      </c>
      <c r="Q8611" s="4">
        <v>479.97</v>
      </c>
      <c r="R8611" s="4">
        <f t="shared" si="538"/>
        <v>0</v>
      </c>
      <c r="S8611" s="4">
        <f t="shared" si="539"/>
        <v>0</v>
      </c>
    </row>
    <row r="8612" spans="1:19" x14ac:dyDescent="0.3">
      <c r="A8612" t="s">
        <v>3194</v>
      </c>
      <c r="B8612" s="1">
        <v>42973</v>
      </c>
      <c r="C8612" s="1">
        <v>42980</v>
      </c>
      <c r="D8612">
        <f t="shared" si="536"/>
        <v>2017</v>
      </c>
      <c r="E8612" t="str">
        <f t="shared" si="537"/>
        <v>Aug</v>
      </c>
      <c r="F8612" t="s">
        <v>37</v>
      </c>
      <c r="G8612" t="s">
        <v>2067</v>
      </c>
      <c r="H8612" t="s">
        <v>51</v>
      </c>
      <c r="I8612" t="s">
        <v>97</v>
      </c>
      <c r="J8612" t="s">
        <v>89</v>
      </c>
      <c r="K8612">
        <v>48234</v>
      </c>
      <c r="L8612" t="s">
        <v>25</v>
      </c>
      <c r="M8612" t="s">
        <v>7618</v>
      </c>
      <c r="N8612" t="s">
        <v>128</v>
      </c>
      <c r="O8612" t="s">
        <v>7316</v>
      </c>
      <c r="P8612" s="4">
        <v>479.97</v>
      </c>
      <c r="Q8612" s="4">
        <v>479.97</v>
      </c>
      <c r="R8612" s="4">
        <f t="shared" si="538"/>
        <v>0</v>
      </c>
      <c r="S8612" s="4">
        <f t="shared" si="539"/>
        <v>0</v>
      </c>
    </row>
    <row r="8613" spans="1:19" ht="15.6" x14ac:dyDescent="0.3">
      <c r="A8613" t="s">
        <v>6293</v>
      </c>
      <c r="B8613" s="1">
        <v>43172</v>
      </c>
      <c r="C8613" s="1">
        <v>43177</v>
      </c>
      <c r="D8613">
        <f t="shared" si="536"/>
        <v>2018</v>
      </c>
      <c r="E8613" t="str">
        <f t="shared" si="537"/>
        <v>Mar</v>
      </c>
      <c r="F8613" t="s">
        <v>67</v>
      </c>
      <c r="G8613" t="s">
        <v>2760</v>
      </c>
      <c r="H8613" s="2" t="s">
        <v>22</v>
      </c>
      <c r="I8613" t="s">
        <v>3845</v>
      </c>
      <c r="J8613" t="s">
        <v>1031</v>
      </c>
      <c r="K8613">
        <v>87105</v>
      </c>
      <c r="L8613" t="s">
        <v>34</v>
      </c>
      <c r="M8613" t="s">
        <v>7621</v>
      </c>
      <c r="N8613" t="s">
        <v>110</v>
      </c>
      <c r="O8613" t="s">
        <v>7316</v>
      </c>
      <c r="P8613" s="4">
        <v>214.95</v>
      </c>
      <c r="Q8613" s="4">
        <v>214.95</v>
      </c>
      <c r="R8613" s="4">
        <f t="shared" si="538"/>
        <v>0</v>
      </c>
      <c r="S8613" s="4">
        <f t="shared" si="539"/>
        <v>0</v>
      </c>
    </row>
    <row r="8614" spans="1:19" x14ac:dyDescent="0.3">
      <c r="A8614" t="s">
        <v>111</v>
      </c>
      <c r="B8614" s="1">
        <v>43044</v>
      </c>
      <c r="C8614" s="1">
        <v>43048</v>
      </c>
      <c r="D8614">
        <f t="shared" si="536"/>
        <v>2017</v>
      </c>
      <c r="E8614" t="str">
        <f t="shared" si="537"/>
        <v>Nov</v>
      </c>
      <c r="F8614" t="s">
        <v>37</v>
      </c>
      <c r="G8614" t="s">
        <v>112</v>
      </c>
      <c r="H8614" t="s">
        <v>51</v>
      </c>
      <c r="I8614" t="s">
        <v>113</v>
      </c>
      <c r="J8614" t="s">
        <v>109</v>
      </c>
      <c r="K8614">
        <v>77036</v>
      </c>
      <c r="L8614" t="s">
        <v>25</v>
      </c>
      <c r="M8614" t="s">
        <v>7621</v>
      </c>
      <c r="N8614" t="s">
        <v>110</v>
      </c>
      <c r="O8614" t="s">
        <v>7316</v>
      </c>
      <c r="P8614" s="4">
        <v>171.96</v>
      </c>
      <c r="Q8614" s="4">
        <f>P8614-17</f>
        <v>154.96</v>
      </c>
      <c r="R8614" s="4">
        <f t="shared" si="538"/>
        <v>17</v>
      </c>
      <c r="S8614" s="4">
        <f t="shared" si="539"/>
        <v>2.5499999999999998</v>
      </c>
    </row>
    <row r="8615" spans="1:19" x14ac:dyDescent="0.3">
      <c r="A8615" t="s">
        <v>7622</v>
      </c>
      <c r="B8615" s="1">
        <v>42177</v>
      </c>
      <c r="C8615" s="1">
        <v>42180</v>
      </c>
      <c r="D8615">
        <f t="shared" si="536"/>
        <v>2015</v>
      </c>
      <c r="E8615" t="str">
        <f t="shared" si="537"/>
        <v>Jun</v>
      </c>
      <c r="F8615" t="s">
        <v>20</v>
      </c>
      <c r="G8615" t="s">
        <v>130</v>
      </c>
      <c r="H8615" t="s">
        <v>105</v>
      </c>
      <c r="I8615" t="s">
        <v>576</v>
      </c>
      <c r="J8615" t="s">
        <v>75</v>
      </c>
      <c r="K8615">
        <v>80027</v>
      </c>
      <c r="L8615" t="s">
        <v>34</v>
      </c>
      <c r="M8615" t="s">
        <v>7623</v>
      </c>
      <c r="N8615" t="s">
        <v>110</v>
      </c>
      <c r="O8615" t="s">
        <v>7316</v>
      </c>
      <c r="P8615" s="4">
        <v>196.75200000000001</v>
      </c>
      <c r="Q8615" s="4">
        <v>196.75200000000001</v>
      </c>
      <c r="R8615" s="4">
        <f t="shared" si="538"/>
        <v>0</v>
      </c>
      <c r="S8615" s="4">
        <f t="shared" si="539"/>
        <v>0</v>
      </c>
    </row>
    <row r="8616" spans="1:19" ht="15.6" x14ac:dyDescent="0.3">
      <c r="A8616" t="s">
        <v>7624</v>
      </c>
      <c r="B8616" s="1">
        <v>43417</v>
      </c>
      <c r="C8616" s="1">
        <v>43422</v>
      </c>
      <c r="D8616">
        <f t="shared" si="536"/>
        <v>2018</v>
      </c>
      <c r="E8616" t="str">
        <f t="shared" si="537"/>
        <v>Nov</v>
      </c>
      <c r="F8616" t="s">
        <v>67</v>
      </c>
      <c r="G8616" t="s">
        <v>665</v>
      </c>
      <c r="H8616" s="2" t="s">
        <v>22</v>
      </c>
      <c r="I8616" t="s">
        <v>2729</v>
      </c>
      <c r="J8616" t="s">
        <v>62</v>
      </c>
      <c r="K8616">
        <v>10701</v>
      </c>
      <c r="L8616" t="s">
        <v>54</v>
      </c>
      <c r="M8616" t="s">
        <v>7623</v>
      </c>
      <c r="N8616" t="s">
        <v>110</v>
      </c>
      <c r="O8616" t="s">
        <v>7316</v>
      </c>
      <c r="P8616" s="4">
        <v>163.96</v>
      </c>
      <c r="Q8616" s="4">
        <v>163.96</v>
      </c>
      <c r="R8616" s="4">
        <f t="shared" si="538"/>
        <v>0</v>
      </c>
      <c r="S8616" s="4">
        <f t="shared" si="539"/>
        <v>0</v>
      </c>
    </row>
    <row r="8617" spans="1:19" x14ac:dyDescent="0.3">
      <c r="A8617" t="s">
        <v>7625</v>
      </c>
      <c r="B8617" s="1">
        <v>42696</v>
      </c>
      <c r="C8617" s="1">
        <v>42700</v>
      </c>
      <c r="D8617">
        <f t="shared" si="536"/>
        <v>2016</v>
      </c>
      <c r="E8617" t="str">
        <f t="shared" si="537"/>
        <v>Nov</v>
      </c>
      <c r="F8617" t="s">
        <v>37</v>
      </c>
      <c r="G8617" t="s">
        <v>444</v>
      </c>
      <c r="H8617" t="s">
        <v>51</v>
      </c>
      <c r="I8617" t="s">
        <v>2367</v>
      </c>
      <c r="J8617" t="s">
        <v>109</v>
      </c>
      <c r="K8617">
        <v>75034</v>
      </c>
      <c r="L8617" t="s">
        <v>25</v>
      </c>
      <c r="M8617" t="s">
        <v>7626</v>
      </c>
      <c r="N8617" t="s">
        <v>110</v>
      </c>
      <c r="O8617" t="s">
        <v>7316</v>
      </c>
      <c r="P8617" s="4">
        <v>27.167999999999999</v>
      </c>
      <c r="Q8617" s="4">
        <v>27.167999999999999</v>
      </c>
      <c r="R8617" s="4">
        <f t="shared" si="538"/>
        <v>0</v>
      </c>
      <c r="S8617" s="4">
        <f t="shared" si="539"/>
        <v>0</v>
      </c>
    </row>
    <row r="8618" spans="1:19" x14ac:dyDescent="0.3">
      <c r="A8618" t="s">
        <v>5475</v>
      </c>
      <c r="B8618" s="1">
        <v>43053</v>
      </c>
      <c r="C8618" s="1">
        <v>43055</v>
      </c>
      <c r="D8618">
        <f t="shared" si="536"/>
        <v>2017</v>
      </c>
      <c r="E8618" t="str">
        <f t="shared" si="537"/>
        <v>Nov</v>
      </c>
      <c r="F8618" t="s">
        <v>67</v>
      </c>
      <c r="G8618" t="s">
        <v>2527</v>
      </c>
      <c r="H8618" t="s">
        <v>51</v>
      </c>
      <c r="I8618" t="s">
        <v>600</v>
      </c>
      <c r="J8618" t="s">
        <v>183</v>
      </c>
      <c r="K8618">
        <v>30318</v>
      </c>
      <c r="L8618" t="s">
        <v>44</v>
      </c>
      <c r="M8618" t="s">
        <v>7627</v>
      </c>
      <c r="N8618" t="s">
        <v>110</v>
      </c>
      <c r="O8618" t="s">
        <v>7316</v>
      </c>
      <c r="P8618" s="4">
        <v>499.98</v>
      </c>
      <c r="Q8618" s="4">
        <v>499.98</v>
      </c>
      <c r="R8618" s="4">
        <f t="shared" si="538"/>
        <v>0</v>
      </c>
      <c r="S8618" s="4">
        <f t="shared" si="539"/>
        <v>0</v>
      </c>
    </row>
    <row r="8619" spans="1:19" x14ac:dyDescent="0.3">
      <c r="A8619" t="s">
        <v>729</v>
      </c>
      <c r="B8619" s="1">
        <v>43406</v>
      </c>
      <c r="C8619" s="1">
        <v>43409</v>
      </c>
      <c r="D8619">
        <f t="shared" si="536"/>
        <v>2018</v>
      </c>
      <c r="E8619" t="str">
        <f t="shared" si="537"/>
        <v>Nov</v>
      </c>
      <c r="F8619" t="s">
        <v>67</v>
      </c>
      <c r="G8619" t="s">
        <v>730</v>
      </c>
      <c r="H8619" t="s">
        <v>51</v>
      </c>
      <c r="I8619" t="s">
        <v>204</v>
      </c>
      <c r="J8619" t="s">
        <v>205</v>
      </c>
      <c r="K8619">
        <v>42420</v>
      </c>
      <c r="L8619" t="s">
        <v>44</v>
      </c>
      <c r="M8619" t="s">
        <v>7627</v>
      </c>
      <c r="N8619" t="s">
        <v>110</v>
      </c>
      <c r="O8619" t="s">
        <v>7316</v>
      </c>
      <c r="P8619" s="4">
        <v>2249.91</v>
      </c>
      <c r="Q8619" s="4">
        <v>2249.91</v>
      </c>
      <c r="R8619" s="4">
        <f t="shared" si="538"/>
        <v>0</v>
      </c>
      <c r="S8619" s="4">
        <f t="shared" si="539"/>
        <v>0</v>
      </c>
    </row>
    <row r="8620" spans="1:19" x14ac:dyDescent="0.3">
      <c r="A8620" t="s">
        <v>3153</v>
      </c>
      <c r="B8620" s="1">
        <v>42723</v>
      </c>
      <c r="C8620" s="1">
        <v>42728</v>
      </c>
      <c r="D8620">
        <f t="shared" si="536"/>
        <v>2016</v>
      </c>
      <c r="E8620" t="str">
        <f t="shared" si="537"/>
        <v>Dec</v>
      </c>
      <c r="F8620" t="s">
        <v>67</v>
      </c>
      <c r="G8620" t="s">
        <v>1936</v>
      </c>
      <c r="H8620" t="s">
        <v>105</v>
      </c>
      <c r="I8620" t="s">
        <v>1711</v>
      </c>
      <c r="J8620" t="s">
        <v>1737</v>
      </c>
      <c r="K8620">
        <v>3820</v>
      </c>
      <c r="L8620" t="s">
        <v>54</v>
      </c>
      <c r="M8620" t="s">
        <v>7627</v>
      </c>
      <c r="N8620" t="s">
        <v>110</v>
      </c>
      <c r="O8620" t="s">
        <v>7316</v>
      </c>
      <c r="P8620" s="4">
        <v>2249.91</v>
      </c>
      <c r="Q8620" s="4">
        <v>2249.91</v>
      </c>
      <c r="R8620" s="4">
        <f t="shared" si="538"/>
        <v>0</v>
      </c>
      <c r="S8620" s="4">
        <f t="shared" si="539"/>
        <v>0</v>
      </c>
    </row>
    <row r="8621" spans="1:19" ht="15.6" x14ac:dyDescent="0.3">
      <c r="A8621" t="s">
        <v>2023</v>
      </c>
      <c r="B8621" s="1">
        <v>42690</v>
      </c>
      <c r="C8621" s="1">
        <v>42692</v>
      </c>
      <c r="D8621">
        <f t="shared" si="536"/>
        <v>2016</v>
      </c>
      <c r="E8621" t="str">
        <f t="shared" si="537"/>
        <v>Nov</v>
      </c>
      <c r="F8621" t="s">
        <v>67</v>
      </c>
      <c r="G8621" t="s">
        <v>392</v>
      </c>
      <c r="H8621" s="2" t="s">
        <v>22</v>
      </c>
      <c r="I8621" t="s">
        <v>589</v>
      </c>
      <c r="J8621" t="s">
        <v>148</v>
      </c>
      <c r="K8621">
        <v>53209</v>
      </c>
      <c r="L8621" t="s">
        <v>25</v>
      </c>
      <c r="M8621" t="s">
        <v>7627</v>
      </c>
      <c r="N8621" t="s">
        <v>110</v>
      </c>
      <c r="O8621" t="s">
        <v>7316</v>
      </c>
      <c r="P8621" s="4">
        <v>999.96</v>
      </c>
      <c r="Q8621" s="4">
        <v>999.96</v>
      </c>
      <c r="R8621" s="4">
        <f t="shared" si="538"/>
        <v>0</v>
      </c>
      <c r="S8621" s="4">
        <f t="shared" si="539"/>
        <v>0</v>
      </c>
    </row>
    <row r="8622" spans="1:19" x14ac:dyDescent="0.3">
      <c r="A8622" t="s">
        <v>7628</v>
      </c>
      <c r="B8622" s="1">
        <v>42959</v>
      </c>
      <c r="C8622" s="1">
        <v>42962</v>
      </c>
      <c r="D8622">
        <f t="shared" si="536"/>
        <v>2017</v>
      </c>
      <c r="E8622" t="str">
        <f t="shared" si="537"/>
        <v>Aug</v>
      </c>
      <c r="F8622" t="s">
        <v>67</v>
      </c>
      <c r="G8622" t="s">
        <v>2280</v>
      </c>
      <c r="H8622" t="s">
        <v>105</v>
      </c>
      <c r="I8622" t="s">
        <v>2247</v>
      </c>
      <c r="J8622" t="s">
        <v>109</v>
      </c>
      <c r="K8622">
        <v>75007</v>
      </c>
      <c r="L8622" t="s">
        <v>25</v>
      </c>
      <c r="M8622" t="s">
        <v>7627</v>
      </c>
      <c r="N8622" t="s">
        <v>110</v>
      </c>
      <c r="O8622" t="s">
        <v>7316</v>
      </c>
      <c r="P8622" s="4">
        <v>1399.944</v>
      </c>
      <c r="Q8622" s="4">
        <v>1399.944</v>
      </c>
      <c r="R8622" s="4">
        <f t="shared" si="538"/>
        <v>0</v>
      </c>
      <c r="S8622" s="4">
        <f t="shared" si="539"/>
        <v>0</v>
      </c>
    </row>
    <row r="8623" spans="1:19" ht="15.6" x14ac:dyDescent="0.3">
      <c r="A8623" t="s">
        <v>3971</v>
      </c>
      <c r="B8623" s="1">
        <v>42100</v>
      </c>
      <c r="C8623" s="1">
        <v>42104</v>
      </c>
      <c r="D8623">
        <f t="shared" si="536"/>
        <v>2015</v>
      </c>
      <c r="E8623" t="str">
        <f t="shared" si="537"/>
        <v>Apr</v>
      </c>
      <c r="F8623" t="s">
        <v>67</v>
      </c>
      <c r="G8623" t="s">
        <v>1174</v>
      </c>
      <c r="H8623" s="2" t="s">
        <v>22</v>
      </c>
      <c r="I8623" t="s">
        <v>47</v>
      </c>
      <c r="J8623" t="s">
        <v>33</v>
      </c>
      <c r="K8623">
        <v>90004</v>
      </c>
      <c r="L8623" t="s">
        <v>34</v>
      </c>
      <c r="M8623" t="s">
        <v>7629</v>
      </c>
      <c r="N8623" t="s">
        <v>110</v>
      </c>
      <c r="O8623" t="s">
        <v>7316</v>
      </c>
      <c r="P8623" s="4">
        <v>299.97000000000003</v>
      </c>
      <c r="Q8623" s="4">
        <v>299.97000000000003</v>
      </c>
      <c r="R8623" s="4">
        <f t="shared" si="538"/>
        <v>0</v>
      </c>
      <c r="S8623" s="4">
        <f t="shared" si="539"/>
        <v>0</v>
      </c>
    </row>
    <row r="8624" spans="1:19" x14ac:dyDescent="0.3">
      <c r="A8624" t="s">
        <v>3201</v>
      </c>
      <c r="B8624" s="1">
        <v>43229</v>
      </c>
      <c r="C8624" s="1">
        <v>43231</v>
      </c>
      <c r="D8624">
        <f t="shared" si="536"/>
        <v>2018</v>
      </c>
      <c r="E8624" t="str">
        <f t="shared" si="537"/>
        <v>May</v>
      </c>
      <c r="F8624" t="s">
        <v>20</v>
      </c>
      <c r="G8624" t="s">
        <v>1274</v>
      </c>
      <c r="H8624" t="s">
        <v>22</v>
      </c>
      <c r="I8624" t="s">
        <v>69</v>
      </c>
      <c r="J8624" t="s">
        <v>70</v>
      </c>
      <c r="K8624">
        <v>98105</v>
      </c>
      <c r="L8624" t="s">
        <v>34</v>
      </c>
      <c r="M8624" t="s">
        <v>7629</v>
      </c>
      <c r="N8624" t="s">
        <v>110</v>
      </c>
      <c r="O8624" t="s">
        <v>7316</v>
      </c>
      <c r="P8624" s="4">
        <v>199.98</v>
      </c>
      <c r="Q8624" s="4">
        <v>199.98</v>
      </c>
      <c r="R8624" s="4">
        <f t="shared" si="538"/>
        <v>0</v>
      </c>
      <c r="S8624" s="4">
        <f t="shared" si="539"/>
        <v>0</v>
      </c>
    </row>
    <row r="8625" spans="1:19" ht="15.6" x14ac:dyDescent="0.3">
      <c r="A8625" t="s">
        <v>7047</v>
      </c>
      <c r="B8625" s="1">
        <v>43413</v>
      </c>
      <c r="C8625" s="1">
        <v>43418</v>
      </c>
      <c r="D8625">
        <f t="shared" si="536"/>
        <v>2018</v>
      </c>
      <c r="E8625" t="str">
        <f t="shared" si="537"/>
        <v>Nov</v>
      </c>
      <c r="F8625" t="s">
        <v>37</v>
      </c>
      <c r="G8625" t="s">
        <v>1788</v>
      </c>
      <c r="H8625" s="2" t="s">
        <v>22</v>
      </c>
      <c r="I8625" t="s">
        <v>7048</v>
      </c>
      <c r="J8625" t="s">
        <v>33</v>
      </c>
      <c r="K8625">
        <v>92236</v>
      </c>
      <c r="L8625" t="s">
        <v>34</v>
      </c>
      <c r="M8625" t="s">
        <v>7629</v>
      </c>
      <c r="N8625" t="s">
        <v>110</v>
      </c>
      <c r="O8625" t="s">
        <v>7316</v>
      </c>
      <c r="P8625" s="4">
        <v>99.99</v>
      </c>
      <c r="Q8625" s="4">
        <v>99.99</v>
      </c>
      <c r="R8625" s="4">
        <f t="shared" si="538"/>
        <v>0</v>
      </c>
      <c r="S8625" s="4">
        <f t="shared" si="539"/>
        <v>0</v>
      </c>
    </row>
    <row r="8626" spans="1:19" ht="15.6" x14ac:dyDescent="0.3">
      <c r="A8626" t="s">
        <v>7630</v>
      </c>
      <c r="B8626" s="1">
        <v>42310</v>
      </c>
      <c r="C8626" s="1">
        <v>42314</v>
      </c>
      <c r="D8626">
        <f t="shared" si="536"/>
        <v>2015</v>
      </c>
      <c r="E8626" t="str">
        <f t="shared" si="537"/>
        <v>Nov</v>
      </c>
      <c r="F8626" t="s">
        <v>37</v>
      </c>
      <c r="G8626" t="s">
        <v>332</v>
      </c>
      <c r="H8626" s="2" t="s">
        <v>22</v>
      </c>
      <c r="I8626" t="s">
        <v>486</v>
      </c>
      <c r="J8626" t="s">
        <v>79</v>
      </c>
      <c r="K8626">
        <v>33311</v>
      </c>
      <c r="L8626" t="s">
        <v>44</v>
      </c>
      <c r="M8626" t="s">
        <v>7629</v>
      </c>
      <c r="N8626" t="s">
        <v>110</v>
      </c>
      <c r="O8626" t="s">
        <v>7316</v>
      </c>
      <c r="P8626" s="4">
        <v>799.92</v>
      </c>
      <c r="Q8626" s="4">
        <v>799.92</v>
      </c>
      <c r="R8626" s="4">
        <f t="shared" si="538"/>
        <v>0</v>
      </c>
      <c r="S8626" s="4">
        <f t="shared" si="539"/>
        <v>0</v>
      </c>
    </row>
    <row r="8627" spans="1:19" ht="15.6" x14ac:dyDescent="0.3">
      <c r="A8627" t="s">
        <v>7631</v>
      </c>
      <c r="B8627" s="1">
        <v>42638</v>
      </c>
      <c r="C8627" s="1">
        <v>42640</v>
      </c>
      <c r="D8627">
        <f t="shared" si="536"/>
        <v>2016</v>
      </c>
      <c r="E8627" t="str">
        <f t="shared" si="537"/>
        <v>Sep</v>
      </c>
      <c r="F8627" t="s">
        <v>20</v>
      </c>
      <c r="G8627" t="s">
        <v>334</v>
      </c>
      <c r="H8627" s="2" t="s">
        <v>22</v>
      </c>
      <c r="I8627" t="s">
        <v>61</v>
      </c>
      <c r="J8627" t="s">
        <v>62</v>
      </c>
      <c r="K8627">
        <v>10011</v>
      </c>
      <c r="L8627" t="s">
        <v>54</v>
      </c>
      <c r="M8627" t="s">
        <v>7629</v>
      </c>
      <c r="N8627" t="s">
        <v>110</v>
      </c>
      <c r="O8627" t="s">
        <v>7316</v>
      </c>
      <c r="P8627" s="4">
        <v>899.91</v>
      </c>
      <c r="Q8627" s="4">
        <v>899.91</v>
      </c>
      <c r="R8627" s="4">
        <f t="shared" si="538"/>
        <v>0</v>
      </c>
      <c r="S8627" s="4">
        <f t="shared" si="539"/>
        <v>0</v>
      </c>
    </row>
    <row r="8628" spans="1:19" ht="15.6" x14ac:dyDescent="0.3">
      <c r="A8628" t="s">
        <v>1848</v>
      </c>
      <c r="B8628" s="1">
        <v>42318</v>
      </c>
      <c r="C8628" s="1">
        <v>42324</v>
      </c>
      <c r="D8628">
        <f t="shared" si="536"/>
        <v>2015</v>
      </c>
      <c r="E8628" t="str">
        <f t="shared" si="537"/>
        <v>Nov</v>
      </c>
      <c r="F8628" t="s">
        <v>37</v>
      </c>
      <c r="G8628" t="s">
        <v>1849</v>
      </c>
      <c r="H8628" s="2" t="s">
        <v>22</v>
      </c>
      <c r="I8628" t="s">
        <v>39</v>
      </c>
      <c r="J8628" t="s">
        <v>33</v>
      </c>
      <c r="K8628">
        <v>92037</v>
      </c>
      <c r="L8628" t="s">
        <v>34</v>
      </c>
      <c r="M8628" t="s">
        <v>7632</v>
      </c>
      <c r="N8628" t="s">
        <v>110</v>
      </c>
      <c r="O8628" t="s">
        <v>7316</v>
      </c>
      <c r="P8628" s="4">
        <v>10.99</v>
      </c>
      <c r="Q8628" s="4">
        <v>18</v>
      </c>
      <c r="R8628" s="4">
        <f t="shared" si="538"/>
        <v>-7.01</v>
      </c>
      <c r="S8628" s="4">
        <f t="shared" si="539"/>
        <v>-1.0514999999999999</v>
      </c>
    </row>
    <row r="8629" spans="1:19" ht="15.6" x14ac:dyDescent="0.3">
      <c r="A8629" t="s">
        <v>7633</v>
      </c>
      <c r="B8629" s="1">
        <v>42625</v>
      </c>
      <c r="C8629" s="1">
        <v>42630</v>
      </c>
      <c r="D8629">
        <f t="shared" si="536"/>
        <v>2016</v>
      </c>
      <c r="E8629" t="str">
        <f t="shared" si="537"/>
        <v>Sep</v>
      </c>
      <c r="F8629" t="s">
        <v>67</v>
      </c>
      <c r="G8629" t="s">
        <v>513</v>
      </c>
      <c r="H8629" s="2" t="s">
        <v>22</v>
      </c>
      <c r="I8629" t="s">
        <v>69</v>
      </c>
      <c r="J8629" t="s">
        <v>70</v>
      </c>
      <c r="K8629">
        <v>98103</v>
      </c>
      <c r="L8629" t="s">
        <v>34</v>
      </c>
      <c r="M8629" t="s">
        <v>7632</v>
      </c>
      <c r="N8629" t="s">
        <v>110</v>
      </c>
      <c r="O8629" t="s">
        <v>7316</v>
      </c>
      <c r="P8629" s="4">
        <v>21.98</v>
      </c>
      <c r="Q8629" s="4">
        <v>18</v>
      </c>
      <c r="R8629" s="4">
        <f t="shared" si="538"/>
        <v>3.9800000000000004</v>
      </c>
      <c r="S8629" s="4">
        <f t="shared" si="539"/>
        <v>0.59700000000000009</v>
      </c>
    </row>
    <row r="8630" spans="1:19" ht="15.6" x14ac:dyDescent="0.3">
      <c r="A8630" t="s">
        <v>7319</v>
      </c>
      <c r="B8630" s="1">
        <v>42255</v>
      </c>
      <c r="C8630" s="1">
        <v>42258</v>
      </c>
      <c r="D8630">
        <f t="shared" si="536"/>
        <v>2015</v>
      </c>
      <c r="E8630" t="str">
        <f t="shared" si="537"/>
        <v>Sep</v>
      </c>
      <c r="F8630" t="s">
        <v>20</v>
      </c>
      <c r="G8630" t="s">
        <v>4193</v>
      </c>
      <c r="H8630" s="2" t="s">
        <v>22</v>
      </c>
      <c r="I8630" t="s">
        <v>2432</v>
      </c>
      <c r="J8630" t="s">
        <v>183</v>
      </c>
      <c r="K8630">
        <v>31204</v>
      </c>
      <c r="L8630" t="s">
        <v>44</v>
      </c>
      <c r="M8630" t="s">
        <v>7632</v>
      </c>
      <c r="N8630" t="s">
        <v>110</v>
      </c>
      <c r="O8630" t="s">
        <v>7316</v>
      </c>
      <c r="P8630" s="4">
        <v>32.97</v>
      </c>
      <c r="Q8630" s="4">
        <v>32.97</v>
      </c>
      <c r="R8630" s="4">
        <f t="shared" si="538"/>
        <v>0</v>
      </c>
      <c r="S8630" s="4">
        <f t="shared" si="539"/>
        <v>0</v>
      </c>
    </row>
    <row r="8631" spans="1:19" ht="15.6" x14ac:dyDescent="0.3">
      <c r="A8631" t="s">
        <v>6557</v>
      </c>
      <c r="B8631" s="1">
        <v>42841</v>
      </c>
      <c r="C8631" s="1">
        <v>42847</v>
      </c>
      <c r="D8631">
        <f t="shared" si="536"/>
        <v>2017</v>
      </c>
      <c r="E8631" t="str">
        <f t="shared" si="537"/>
        <v>Apr</v>
      </c>
      <c r="F8631" t="s">
        <v>37</v>
      </c>
      <c r="G8631" t="s">
        <v>985</v>
      </c>
      <c r="H8631" s="2" t="s">
        <v>22</v>
      </c>
      <c r="I8631" t="s">
        <v>1562</v>
      </c>
      <c r="J8631" t="s">
        <v>250</v>
      </c>
      <c r="K8631">
        <v>37211</v>
      </c>
      <c r="L8631" t="s">
        <v>44</v>
      </c>
      <c r="M8631" t="s">
        <v>7632</v>
      </c>
      <c r="N8631" t="s">
        <v>110</v>
      </c>
      <c r="O8631" t="s">
        <v>7316</v>
      </c>
      <c r="P8631" s="4">
        <v>35.167999999999999</v>
      </c>
      <c r="Q8631" s="4">
        <v>35.167999999999999</v>
      </c>
      <c r="R8631" s="4">
        <f t="shared" si="538"/>
        <v>0</v>
      </c>
      <c r="S8631" s="4">
        <f t="shared" si="539"/>
        <v>0</v>
      </c>
    </row>
    <row r="8632" spans="1:19" ht="15.6" x14ac:dyDescent="0.3">
      <c r="A8632" t="s">
        <v>6138</v>
      </c>
      <c r="B8632" s="1">
        <v>42986</v>
      </c>
      <c r="C8632" s="1">
        <v>42990</v>
      </c>
      <c r="D8632">
        <f t="shared" si="536"/>
        <v>2017</v>
      </c>
      <c r="E8632" t="str">
        <f t="shared" si="537"/>
        <v>Sep</v>
      </c>
      <c r="F8632" t="s">
        <v>37</v>
      </c>
      <c r="G8632" t="s">
        <v>4963</v>
      </c>
      <c r="H8632" s="2" t="s">
        <v>22</v>
      </c>
      <c r="I8632" t="s">
        <v>82</v>
      </c>
      <c r="J8632" t="s">
        <v>83</v>
      </c>
      <c r="K8632">
        <v>28110</v>
      </c>
      <c r="L8632" t="s">
        <v>44</v>
      </c>
      <c r="M8632" t="s">
        <v>7632</v>
      </c>
      <c r="N8632" t="s">
        <v>110</v>
      </c>
      <c r="O8632" t="s">
        <v>7316</v>
      </c>
      <c r="P8632" s="4">
        <v>35.167999999999999</v>
      </c>
      <c r="Q8632" s="4">
        <v>35.167999999999999</v>
      </c>
      <c r="R8632" s="4">
        <f t="shared" si="538"/>
        <v>0</v>
      </c>
      <c r="S8632" s="4">
        <f t="shared" si="539"/>
        <v>0</v>
      </c>
    </row>
    <row r="8633" spans="1:19" x14ac:dyDescent="0.3">
      <c r="A8633" t="s">
        <v>4694</v>
      </c>
      <c r="B8633" s="1">
        <v>42346</v>
      </c>
      <c r="C8633" s="1">
        <v>42351</v>
      </c>
      <c r="D8633">
        <f t="shared" si="536"/>
        <v>2015</v>
      </c>
      <c r="E8633" t="str">
        <f t="shared" si="537"/>
        <v>Dec</v>
      </c>
      <c r="F8633" t="s">
        <v>37</v>
      </c>
      <c r="G8633" t="s">
        <v>68</v>
      </c>
      <c r="H8633" t="s">
        <v>105</v>
      </c>
      <c r="I8633" t="s">
        <v>431</v>
      </c>
      <c r="J8633" t="s">
        <v>242</v>
      </c>
      <c r="K8633">
        <v>97301</v>
      </c>
      <c r="L8633" t="s">
        <v>34</v>
      </c>
      <c r="M8633" t="s">
        <v>7634</v>
      </c>
      <c r="N8633" t="s">
        <v>110</v>
      </c>
      <c r="O8633" t="s">
        <v>7316</v>
      </c>
      <c r="P8633" s="4">
        <v>103.92</v>
      </c>
      <c r="Q8633" s="4">
        <v>103.92</v>
      </c>
      <c r="R8633" s="4">
        <f t="shared" si="538"/>
        <v>0</v>
      </c>
      <c r="S8633" s="4">
        <f t="shared" si="539"/>
        <v>0</v>
      </c>
    </row>
    <row r="8634" spans="1:19" x14ac:dyDescent="0.3">
      <c r="A8634" t="s">
        <v>4484</v>
      </c>
      <c r="B8634" s="1">
        <v>42787</v>
      </c>
      <c r="C8634" s="1">
        <v>42792</v>
      </c>
      <c r="D8634">
        <f t="shared" si="536"/>
        <v>2017</v>
      </c>
      <c r="E8634" t="str">
        <f t="shared" si="537"/>
        <v>Feb</v>
      </c>
      <c r="F8634" t="s">
        <v>67</v>
      </c>
      <c r="G8634" t="s">
        <v>4485</v>
      </c>
      <c r="H8634" t="s">
        <v>51</v>
      </c>
      <c r="I8634" t="s">
        <v>47</v>
      </c>
      <c r="J8634" t="s">
        <v>33</v>
      </c>
      <c r="K8634">
        <v>90032</v>
      </c>
      <c r="L8634" t="s">
        <v>34</v>
      </c>
      <c r="M8634" t="s">
        <v>7634</v>
      </c>
      <c r="N8634" t="s">
        <v>110</v>
      </c>
      <c r="O8634" t="s">
        <v>7316</v>
      </c>
      <c r="P8634" s="4">
        <v>12.99</v>
      </c>
      <c r="Q8634" s="4">
        <v>12.99</v>
      </c>
      <c r="R8634" s="4">
        <f t="shared" si="538"/>
        <v>0</v>
      </c>
      <c r="S8634" s="4">
        <f t="shared" si="539"/>
        <v>0</v>
      </c>
    </row>
    <row r="8635" spans="1:19" ht="15.6" x14ac:dyDescent="0.3">
      <c r="A8635" t="s">
        <v>7635</v>
      </c>
      <c r="B8635" s="1">
        <v>43416</v>
      </c>
      <c r="C8635" s="1">
        <v>43420</v>
      </c>
      <c r="D8635">
        <f t="shared" si="536"/>
        <v>2018</v>
      </c>
      <c r="E8635" t="str">
        <f t="shared" si="537"/>
        <v>Nov</v>
      </c>
      <c r="F8635" t="s">
        <v>37</v>
      </c>
      <c r="G8635" t="s">
        <v>916</v>
      </c>
      <c r="H8635" s="2" t="s">
        <v>22</v>
      </c>
      <c r="I8635" t="s">
        <v>1368</v>
      </c>
      <c r="J8635" t="s">
        <v>178</v>
      </c>
      <c r="K8635">
        <v>85281</v>
      </c>
      <c r="L8635" t="s">
        <v>34</v>
      </c>
      <c r="M8635" t="s">
        <v>7634</v>
      </c>
      <c r="N8635" t="s">
        <v>110</v>
      </c>
      <c r="O8635" t="s">
        <v>7316</v>
      </c>
      <c r="P8635" s="4">
        <v>62.351999999999997</v>
      </c>
      <c r="Q8635" s="4">
        <v>100</v>
      </c>
      <c r="R8635" s="4">
        <f t="shared" si="538"/>
        <v>-37.648000000000003</v>
      </c>
      <c r="S8635" s="4">
        <f t="shared" si="539"/>
        <v>-5.6472000000000007</v>
      </c>
    </row>
    <row r="8636" spans="1:19" ht="15.6" x14ac:dyDescent="0.3">
      <c r="A8636" t="s">
        <v>362</v>
      </c>
      <c r="B8636" s="1">
        <v>42731</v>
      </c>
      <c r="C8636" s="1">
        <v>42735</v>
      </c>
      <c r="D8636">
        <f t="shared" si="536"/>
        <v>2016</v>
      </c>
      <c r="E8636" t="str">
        <f t="shared" si="537"/>
        <v>Dec</v>
      </c>
      <c r="F8636" t="s">
        <v>37</v>
      </c>
      <c r="G8636" t="s">
        <v>363</v>
      </c>
      <c r="H8636" s="2" t="s">
        <v>22</v>
      </c>
      <c r="I8636" t="s">
        <v>364</v>
      </c>
      <c r="J8636" t="s">
        <v>250</v>
      </c>
      <c r="K8636">
        <v>37130</v>
      </c>
      <c r="L8636" t="s">
        <v>44</v>
      </c>
      <c r="M8636" t="s">
        <v>7634</v>
      </c>
      <c r="N8636" t="s">
        <v>110</v>
      </c>
      <c r="O8636" t="s">
        <v>7316</v>
      </c>
      <c r="P8636" s="4">
        <v>72.744</v>
      </c>
      <c r="Q8636" s="4">
        <v>72.744</v>
      </c>
      <c r="R8636" s="4">
        <f t="shared" si="538"/>
        <v>0</v>
      </c>
      <c r="S8636" s="4">
        <f t="shared" si="539"/>
        <v>0</v>
      </c>
    </row>
    <row r="8637" spans="1:19" x14ac:dyDescent="0.3">
      <c r="A8637" t="s">
        <v>7227</v>
      </c>
      <c r="B8637" s="1">
        <v>43206</v>
      </c>
      <c r="C8637" s="1">
        <v>43208</v>
      </c>
      <c r="D8637">
        <f t="shared" si="536"/>
        <v>2018</v>
      </c>
      <c r="E8637" t="str">
        <f t="shared" si="537"/>
        <v>Apr</v>
      </c>
      <c r="F8637" t="s">
        <v>20</v>
      </c>
      <c r="G8637" t="s">
        <v>1422</v>
      </c>
      <c r="H8637" t="s">
        <v>51</v>
      </c>
      <c r="I8637" t="s">
        <v>3938</v>
      </c>
      <c r="J8637" t="s">
        <v>754</v>
      </c>
      <c r="K8637">
        <v>35244</v>
      </c>
      <c r="L8637" t="s">
        <v>44</v>
      </c>
      <c r="M8637" t="s">
        <v>7634</v>
      </c>
      <c r="N8637" t="s">
        <v>110</v>
      </c>
      <c r="O8637" t="s">
        <v>7316</v>
      </c>
      <c r="P8637" s="4">
        <v>25.98</v>
      </c>
      <c r="Q8637" s="4">
        <v>25.98</v>
      </c>
      <c r="R8637" s="4">
        <f t="shared" si="538"/>
        <v>0</v>
      </c>
      <c r="S8637" s="4">
        <f t="shared" si="539"/>
        <v>0</v>
      </c>
    </row>
    <row r="8638" spans="1:19" x14ac:dyDescent="0.3">
      <c r="A8638" t="s">
        <v>2096</v>
      </c>
      <c r="B8638" s="1">
        <v>42598</v>
      </c>
      <c r="C8638" s="1">
        <v>42602</v>
      </c>
      <c r="D8638">
        <f t="shared" si="536"/>
        <v>2016</v>
      </c>
      <c r="E8638" t="str">
        <f t="shared" si="537"/>
        <v>Aug</v>
      </c>
      <c r="F8638" t="s">
        <v>37</v>
      </c>
      <c r="G8638" t="s">
        <v>363</v>
      </c>
      <c r="H8638" t="s">
        <v>51</v>
      </c>
      <c r="I8638" t="s">
        <v>100</v>
      </c>
      <c r="J8638" t="s">
        <v>101</v>
      </c>
      <c r="K8638">
        <v>19134</v>
      </c>
      <c r="L8638" t="s">
        <v>54</v>
      </c>
      <c r="M8638" t="s">
        <v>7634</v>
      </c>
      <c r="N8638" t="s">
        <v>110</v>
      </c>
      <c r="O8638" t="s">
        <v>7316</v>
      </c>
      <c r="P8638" s="4">
        <v>31.175999999999998</v>
      </c>
      <c r="Q8638" s="4">
        <v>31.175999999999998</v>
      </c>
      <c r="R8638" s="4">
        <f t="shared" si="538"/>
        <v>0</v>
      </c>
      <c r="S8638" s="4">
        <f t="shared" si="539"/>
        <v>0</v>
      </c>
    </row>
    <row r="8639" spans="1:19" ht="15.6" x14ac:dyDescent="0.3">
      <c r="A8639" t="s">
        <v>2554</v>
      </c>
      <c r="B8639" s="1">
        <v>42144</v>
      </c>
      <c r="C8639" s="1">
        <v>42146</v>
      </c>
      <c r="D8639">
        <f t="shared" si="536"/>
        <v>2015</v>
      </c>
      <c r="E8639" t="str">
        <f t="shared" si="537"/>
        <v>May</v>
      </c>
      <c r="F8639" t="s">
        <v>67</v>
      </c>
      <c r="G8639" t="s">
        <v>1788</v>
      </c>
      <c r="H8639" s="2" t="s">
        <v>22</v>
      </c>
      <c r="I8639" t="s">
        <v>2555</v>
      </c>
      <c r="J8639" t="s">
        <v>109</v>
      </c>
      <c r="K8639">
        <v>78666</v>
      </c>
      <c r="L8639" t="s">
        <v>25</v>
      </c>
      <c r="M8639" t="s">
        <v>7634</v>
      </c>
      <c r="N8639" t="s">
        <v>110</v>
      </c>
      <c r="O8639" t="s">
        <v>7316</v>
      </c>
      <c r="P8639" s="4">
        <v>20.783999999999999</v>
      </c>
      <c r="Q8639" s="4">
        <v>18</v>
      </c>
      <c r="R8639" s="4">
        <f t="shared" si="538"/>
        <v>2.7839999999999989</v>
      </c>
      <c r="S8639" s="4">
        <f t="shared" si="539"/>
        <v>0.4175999999999998</v>
      </c>
    </row>
    <row r="8640" spans="1:19" x14ac:dyDescent="0.3">
      <c r="A8640" t="s">
        <v>1618</v>
      </c>
      <c r="B8640" s="1">
        <v>43094</v>
      </c>
      <c r="C8640" s="1">
        <v>43101</v>
      </c>
      <c r="D8640">
        <f t="shared" si="536"/>
        <v>2017</v>
      </c>
      <c r="E8640" t="str">
        <f t="shared" si="537"/>
        <v>Dec</v>
      </c>
      <c r="F8640" t="s">
        <v>37</v>
      </c>
      <c r="G8640" t="s">
        <v>1619</v>
      </c>
      <c r="H8640" t="s">
        <v>51</v>
      </c>
      <c r="I8640" t="s">
        <v>578</v>
      </c>
      <c r="J8640" t="s">
        <v>178</v>
      </c>
      <c r="K8640">
        <v>85023</v>
      </c>
      <c r="L8640" t="s">
        <v>34</v>
      </c>
      <c r="M8640" t="s">
        <v>7636</v>
      </c>
      <c r="N8640" t="s">
        <v>110</v>
      </c>
      <c r="O8640" t="s">
        <v>7316</v>
      </c>
      <c r="P8640" s="4">
        <v>100.8</v>
      </c>
      <c r="Q8640" s="4">
        <v>100.8</v>
      </c>
      <c r="R8640" s="4">
        <f t="shared" si="538"/>
        <v>0</v>
      </c>
      <c r="S8640" s="4">
        <f t="shared" si="539"/>
        <v>0</v>
      </c>
    </row>
    <row r="8641" spans="1:19" ht="15.6" x14ac:dyDescent="0.3">
      <c r="A8641" t="s">
        <v>6614</v>
      </c>
      <c r="B8641" s="1">
        <v>42260</v>
      </c>
      <c r="C8641" s="1">
        <v>42263</v>
      </c>
      <c r="D8641">
        <f t="shared" si="536"/>
        <v>2015</v>
      </c>
      <c r="E8641" t="str">
        <f t="shared" si="537"/>
        <v>Sep</v>
      </c>
      <c r="F8641" t="s">
        <v>20</v>
      </c>
      <c r="G8641" t="s">
        <v>388</v>
      </c>
      <c r="H8641" s="2" t="s">
        <v>22</v>
      </c>
      <c r="I8641" t="s">
        <v>100</v>
      </c>
      <c r="J8641" t="s">
        <v>101</v>
      </c>
      <c r="K8641">
        <v>19143</v>
      </c>
      <c r="L8641" t="s">
        <v>54</v>
      </c>
      <c r="M8641" t="s">
        <v>7636</v>
      </c>
      <c r="N8641" t="s">
        <v>110</v>
      </c>
      <c r="O8641" t="s">
        <v>7316</v>
      </c>
      <c r="P8641" s="4">
        <v>252</v>
      </c>
      <c r="Q8641" s="4">
        <v>252</v>
      </c>
      <c r="R8641" s="4">
        <f t="shared" si="538"/>
        <v>0</v>
      </c>
      <c r="S8641" s="4">
        <f t="shared" si="539"/>
        <v>0</v>
      </c>
    </row>
    <row r="8642" spans="1:19" ht="15.6" x14ac:dyDescent="0.3">
      <c r="A8642" t="s">
        <v>7637</v>
      </c>
      <c r="B8642" s="1">
        <v>43288</v>
      </c>
      <c r="C8642" s="1">
        <v>43290</v>
      </c>
      <c r="D8642">
        <f t="shared" ref="D8642:D8705" si="540">YEAR(B8642)</f>
        <v>2018</v>
      </c>
      <c r="E8642" t="str">
        <f t="shared" ref="E8642:E8705" si="541">TEXT(B8642,"mmm")</f>
        <v>Jul</v>
      </c>
      <c r="F8642" t="s">
        <v>67</v>
      </c>
      <c r="G8642" t="s">
        <v>613</v>
      </c>
      <c r="H8642" s="2" t="s">
        <v>22</v>
      </c>
      <c r="I8642" t="s">
        <v>6159</v>
      </c>
      <c r="J8642" t="s">
        <v>58</v>
      </c>
      <c r="K8642">
        <v>2886</v>
      </c>
      <c r="L8642" t="s">
        <v>54</v>
      </c>
      <c r="M8642" t="s">
        <v>7636</v>
      </c>
      <c r="N8642" t="s">
        <v>110</v>
      </c>
      <c r="O8642" t="s">
        <v>7316</v>
      </c>
      <c r="P8642" s="4">
        <v>252</v>
      </c>
      <c r="Q8642" s="4">
        <v>252</v>
      </c>
      <c r="R8642" s="4">
        <f t="shared" si="538"/>
        <v>0</v>
      </c>
      <c r="S8642" s="4">
        <f t="shared" si="539"/>
        <v>0</v>
      </c>
    </row>
    <row r="8643" spans="1:19" ht="15.6" x14ac:dyDescent="0.3">
      <c r="A8643" t="s">
        <v>2146</v>
      </c>
      <c r="B8643" s="1">
        <v>42634</v>
      </c>
      <c r="C8643" s="1">
        <v>42637</v>
      </c>
      <c r="D8643">
        <f t="shared" si="540"/>
        <v>2016</v>
      </c>
      <c r="E8643" t="str">
        <f t="shared" si="541"/>
        <v>Sep</v>
      </c>
      <c r="F8643" t="s">
        <v>20</v>
      </c>
      <c r="G8643" t="s">
        <v>2147</v>
      </c>
      <c r="H8643" s="2" t="s">
        <v>22</v>
      </c>
      <c r="I8643" t="s">
        <v>113</v>
      </c>
      <c r="J8643" t="s">
        <v>109</v>
      </c>
      <c r="K8643">
        <v>77041</v>
      </c>
      <c r="L8643" t="s">
        <v>25</v>
      </c>
      <c r="M8643" t="s">
        <v>7636</v>
      </c>
      <c r="N8643" t="s">
        <v>110</v>
      </c>
      <c r="O8643" t="s">
        <v>7316</v>
      </c>
      <c r="P8643" s="4">
        <v>151.19999999999999</v>
      </c>
      <c r="Q8643" s="4">
        <v>151.19999999999999</v>
      </c>
      <c r="R8643" s="4">
        <f t="shared" ref="R8643:R8706" si="542">P8643-Q8643</f>
        <v>0</v>
      </c>
      <c r="S8643" s="4">
        <f t="shared" ref="S8643:S8706" si="543">0.15*R8643</f>
        <v>0</v>
      </c>
    </row>
    <row r="8644" spans="1:19" ht="15.6" x14ac:dyDescent="0.3">
      <c r="A8644" t="s">
        <v>7638</v>
      </c>
      <c r="B8644" s="1">
        <v>42724</v>
      </c>
      <c r="C8644" s="1">
        <v>42725</v>
      </c>
      <c r="D8644">
        <f t="shared" si="540"/>
        <v>2016</v>
      </c>
      <c r="E8644" t="str">
        <f t="shared" si="541"/>
        <v>Dec</v>
      </c>
      <c r="F8644" t="s">
        <v>20</v>
      </c>
      <c r="G8644" t="s">
        <v>1057</v>
      </c>
      <c r="H8644" s="2" t="s">
        <v>22</v>
      </c>
      <c r="I8644" t="s">
        <v>113</v>
      </c>
      <c r="J8644" t="s">
        <v>109</v>
      </c>
      <c r="K8644">
        <v>77036</v>
      </c>
      <c r="L8644" t="s">
        <v>25</v>
      </c>
      <c r="M8644" t="s">
        <v>7636</v>
      </c>
      <c r="N8644" t="s">
        <v>110</v>
      </c>
      <c r="O8644" t="s">
        <v>7316</v>
      </c>
      <c r="P8644" s="4">
        <v>100.8</v>
      </c>
      <c r="Q8644" s="4">
        <v>100.8</v>
      </c>
      <c r="R8644" s="4">
        <f t="shared" si="542"/>
        <v>0</v>
      </c>
      <c r="S8644" s="4">
        <f t="shared" si="543"/>
        <v>0</v>
      </c>
    </row>
    <row r="8645" spans="1:19" ht="15.6" x14ac:dyDescent="0.3">
      <c r="A8645" t="s">
        <v>6603</v>
      </c>
      <c r="B8645" s="1">
        <v>43346</v>
      </c>
      <c r="C8645" s="1">
        <v>43350</v>
      </c>
      <c r="D8645">
        <f t="shared" si="540"/>
        <v>2018</v>
      </c>
      <c r="E8645" t="str">
        <f t="shared" si="541"/>
        <v>Sep</v>
      </c>
      <c r="F8645" t="s">
        <v>37</v>
      </c>
      <c r="G8645" t="s">
        <v>472</v>
      </c>
      <c r="H8645" s="2" t="s">
        <v>22</v>
      </c>
      <c r="I8645" t="s">
        <v>23</v>
      </c>
      <c r="J8645" t="s">
        <v>24</v>
      </c>
      <c r="K8645">
        <v>60623</v>
      </c>
      <c r="L8645" t="s">
        <v>25</v>
      </c>
      <c r="M8645" t="s">
        <v>7636</v>
      </c>
      <c r="N8645" t="s">
        <v>110</v>
      </c>
      <c r="O8645" t="s">
        <v>7316</v>
      </c>
      <c r="P8645" s="4">
        <v>100.8</v>
      </c>
      <c r="Q8645" s="4">
        <v>100.8</v>
      </c>
      <c r="R8645" s="4">
        <f t="shared" si="542"/>
        <v>0</v>
      </c>
      <c r="S8645" s="4">
        <f t="shared" si="543"/>
        <v>0</v>
      </c>
    </row>
    <row r="8646" spans="1:19" ht="15.6" x14ac:dyDescent="0.3">
      <c r="A8646" t="s">
        <v>440</v>
      </c>
      <c r="B8646" s="1">
        <v>42715</v>
      </c>
      <c r="C8646" s="1">
        <v>42720</v>
      </c>
      <c r="D8646">
        <f t="shared" si="540"/>
        <v>2016</v>
      </c>
      <c r="E8646" t="str">
        <f t="shared" si="541"/>
        <v>Dec</v>
      </c>
      <c r="F8646" t="s">
        <v>37</v>
      </c>
      <c r="G8646" t="s">
        <v>441</v>
      </c>
      <c r="H8646" s="2" t="s">
        <v>22</v>
      </c>
      <c r="I8646" t="s">
        <v>338</v>
      </c>
      <c r="J8646" t="s">
        <v>75</v>
      </c>
      <c r="K8646">
        <v>80906</v>
      </c>
      <c r="L8646" t="s">
        <v>34</v>
      </c>
      <c r="M8646" t="s">
        <v>7639</v>
      </c>
      <c r="N8646" t="s">
        <v>110</v>
      </c>
      <c r="O8646" t="s">
        <v>7316</v>
      </c>
      <c r="P8646" s="4">
        <v>58.08</v>
      </c>
      <c r="Q8646" s="4">
        <v>58.08</v>
      </c>
      <c r="R8646" s="4">
        <f t="shared" si="542"/>
        <v>0</v>
      </c>
      <c r="S8646" s="4">
        <f t="shared" si="543"/>
        <v>0</v>
      </c>
    </row>
    <row r="8647" spans="1:19" ht="15.6" x14ac:dyDescent="0.3">
      <c r="A8647" t="s">
        <v>4922</v>
      </c>
      <c r="B8647" s="1">
        <v>42530</v>
      </c>
      <c r="C8647" s="1">
        <v>42537</v>
      </c>
      <c r="D8647">
        <f t="shared" si="540"/>
        <v>2016</v>
      </c>
      <c r="E8647" t="str">
        <f t="shared" si="541"/>
        <v>Jun</v>
      </c>
      <c r="F8647" t="s">
        <v>37</v>
      </c>
      <c r="G8647" t="s">
        <v>3387</v>
      </c>
      <c r="H8647" s="2" t="s">
        <v>22</v>
      </c>
      <c r="I8647" t="s">
        <v>136</v>
      </c>
      <c r="J8647" t="s">
        <v>79</v>
      </c>
      <c r="K8647">
        <v>33178</v>
      </c>
      <c r="L8647" t="s">
        <v>44</v>
      </c>
      <c r="M8647" t="s">
        <v>7639</v>
      </c>
      <c r="N8647" t="s">
        <v>110</v>
      </c>
      <c r="O8647" t="s">
        <v>7316</v>
      </c>
      <c r="P8647" s="4">
        <v>72.599999999999994</v>
      </c>
      <c r="Q8647" s="4">
        <v>72.599999999999994</v>
      </c>
      <c r="R8647" s="4">
        <f t="shared" si="542"/>
        <v>0</v>
      </c>
      <c r="S8647" s="4">
        <f t="shared" si="543"/>
        <v>0</v>
      </c>
    </row>
    <row r="8648" spans="1:19" x14ac:dyDescent="0.3">
      <c r="A8648" t="s">
        <v>7640</v>
      </c>
      <c r="B8648" s="1">
        <v>42476</v>
      </c>
      <c r="C8648" s="1">
        <v>42480</v>
      </c>
      <c r="D8648">
        <f t="shared" si="540"/>
        <v>2016</v>
      </c>
      <c r="E8648" t="str">
        <f t="shared" si="541"/>
        <v>Apr</v>
      </c>
      <c r="F8648" t="s">
        <v>37</v>
      </c>
      <c r="G8648" t="s">
        <v>290</v>
      </c>
      <c r="H8648" t="s">
        <v>51</v>
      </c>
      <c r="I8648" t="s">
        <v>1246</v>
      </c>
      <c r="J8648" t="s">
        <v>24</v>
      </c>
      <c r="K8648">
        <v>60201</v>
      </c>
      <c r="L8648" t="s">
        <v>25</v>
      </c>
      <c r="M8648" t="s">
        <v>7639</v>
      </c>
      <c r="N8648" t="s">
        <v>110</v>
      </c>
      <c r="O8648" t="s">
        <v>7316</v>
      </c>
      <c r="P8648" s="4">
        <v>43.56</v>
      </c>
      <c r="Q8648" s="4">
        <v>43.56</v>
      </c>
      <c r="R8648" s="4">
        <f t="shared" si="542"/>
        <v>0</v>
      </c>
      <c r="S8648" s="4">
        <f t="shared" si="543"/>
        <v>0</v>
      </c>
    </row>
    <row r="8649" spans="1:19" x14ac:dyDescent="0.3">
      <c r="A8649" t="s">
        <v>7641</v>
      </c>
      <c r="B8649" s="1">
        <v>43044</v>
      </c>
      <c r="C8649" s="1">
        <v>43048</v>
      </c>
      <c r="D8649">
        <f t="shared" si="540"/>
        <v>2017</v>
      </c>
      <c r="E8649" t="str">
        <f t="shared" si="541"/>
        <v>Nov</v>
      </c>
      <c r="F8649" t="s">
        <v>37</v>
      </c>
      <c r="G8649" t="s">
        <v>569</v>
      </c>
      <c r="H8649" t="s">
        <v>51</v>
      </c>
      <c r="I8649" t="s">
        <v>69</v>
      </c>
      <c r="J8649" t="s">
        <v>70</v>
      </c>
      <c r="K8649">
        <v>98105</v>
      </c>
      <c r="L8649" t="s">
        <v>34</v>
      </c>
      <c r="M8649" t="s">
        <v>7642</v>
      </c>
      <c r="N8649" t="s">
        <v>128</v>
      </c>
      <c r="O8649" t="s">
        <v>7316</v>
      </c>
      <c r="P8649" s="4">
        <v>479.72</v>
      </c>
      <c r="Q8649" s="4">
        <v>479.72</v>
      </c>
      <c r="R8649" s="4">
        <f t="shared" si="542"/>
        <v>0</v>
      </c>
      <c r="S8649" s="4">
        <f t="shared" si="543"/>
        <v>0</v>
      </c>
    </row>
    <row r="8650" spans="1:19" x14ac:dyDescent="0.3">
      <c r="A8650" t="s">
        <v>7643</v>
      </c>
      <c r="B8650" s="1">
        <v>42684</v>
      </c>
      <c r="C8650" s="1">
        <v>42689</v>
      </c>
      <c r="D8650">
        <f t="shared" si="540"/>
        <v>2016</v>
      </c>
      <c r="E8650" t="str">
        <f t="shared" si="541"/>
        <v>Nov</v>
      </c>
      <c r="F8650" t="s">
        <v>37</v>
      </c>
      <c r="G8650" t="s">
        <v>4043</v>
      </c>
      <c r="H8650" t="s">
        <v>51</v>
      </c>
      <c r="I8650" t="s">
        <v>2226</v>
      </c>
      <c r="J8650" t="s">
        <v>33</v>
      </c>
      <c r="K8650">
        <v>94513</v>
      </c>
      <c r="L8650" t="s">
        <v>34</v>
      </c>
      <c r="M8650" t="s">
        <v>7644</v>
      </c>
      <c r="N8650" t="s">
        <v>110</v>
      </c>
      <c r="O8650" t="s">
        <v>7316</v>
      </c>
      <c r="P8650" s="4">
        <v>79.900000000000006</v>
      </c>
      <c r="Q8650" s="4">
        <v>79.900000000000006</v>
      </c>
      <c r="R8650" s="4">
        <f t="shared" si="542"/>
        <v>0</v>
      </c>
      <c r="S8650" s="4">
        <f t="shared" si="543"/>
        <v>0</v>
      </c>
    </row>
    <row r="8651" spans="1:19" x14ac:dyDescent="0.3">
      <c r="A8651" t="s">
        <v>2969</v>
      </c>
      <c r="B8651" s="1">
        <v>43407</v>
      </c>
      <c r="C8651" s="1">
        <v>43409</v>
      </c>
      <c r="D8651">
        <f t="shared" si="540"/>
        <v>2018</v>
      </c>
      <c r="E8651" t="str">
        <f t="shared" si="541"/>
        <v>Nov</v>
      </c>
      <c r="F8651" t="s">
        <v>20</v>
      </c>
      <c r="G8651" t="s">
        <v>2970</v>
      </c>
      <c r="H8651" t="s">
        <v>22</v>
      </c>
      <c r="I8651" t="s">
        <v>39</v>
      </c>
      <c r="J8651" t="s">
        <v>33</v>
      </c>
      <c r="K8651">
        <v>92037</v>
      </c>
      <c r="L8651" t="s">
        <v>34</v>
      </c>
      <c r="M8651" t="s">
        <v>7644</v>
      </c>
      <c r="N8651" t="s">
        <v>110</v>
      </c>
      <c r="O8651" t="s">
        <v>7316</v>
      </c>
      <c r="P8651" s="4">
        <v>199.75</v>
      </c>
      <c r="Q8651" s="4">
        <v>199.75</v>
      </c>
      <c r="R8651" s="4">
        <f t="shared" si="542"/>
        <v>0</v>
      </c>
      <c r="S8651" s="4">
        <f t="shared" si="543"/>
        <v>0</v>
      </c>
    </row>
    <row r="8652" spans="1:19" ht="15.6" x14ac:dyDescent="0.3">
      <c r="A8652" t="s">
        <v>7645</v>
      </c>
      <c r="B8652" s="1">
        <v>42582</v>
      </c>
      <c r="C8652" s="1">
        <v>42588</v>
      </c>
      <c r="D8652">
        <f t="shared" si="540"/>
        <v>2016</v>
      </c>
      <c r="E8652" t="str">
        <f t="shared" si="541"/>
        <v>Jul</v>
      </c>
      <c r="F8652" t="s">
        <v>37</v>
      </c>
      <c r="G8652" t="s">
        <v>1216</v>
      </c>
      <c r="H8652" s="2" t="s">
        <v>22</v>
      </c>
      <c r="I8652" t="s">
        <v>453</v>
      </c>
      <c r="J8652" t="s">
        <v>454</v>
      </c>
      <c r="K8652">
        <v>39401</v>
      </c>
      <c r="L8652" t="s">
        <v>44</v>
      </c>
      <c r="M8652" t="s">
        <v>7644</v>
      </c>
      <c r="N8652" t="s">
        <v>110</v>
      </c>
      <c r="O8652" t="s">
        <v>7316</v>
      </c>
      <c r="P8652" s="4">
        <v>239.7</v>
      </c>
      <c r="Q8652" s="4">
        <v>239.7</v>
      </c>
      <c r="R8652" s="4">
        <f t="shared" si="542"/>
        <v>0</v>
      </c>
      <c r="S8652" s="4">
        <f t="shared" si="543"/>
        <v>0</v>
      </c>
    </row>
    <row r="8653" spans="1:19" x14ac:dyDescent="0.3">
      <c r="A8653" t="s">
        <v>4771</v>
      </c>
      <c r="B8653" s="1">
        <v>43093</v>
      </c>
      <c r="C8653" s="1">
        <v>43097</v>
      </c>
      <c r="D8653">
        <f t="shared" si="540"/>
        <v>2017</v>
      </c>
      <c r="E8653" t="str">
        <f t="shared" si="541"/>
        <v>Dec</v>
      </c>
      <c r="F8653" t="s">
        <v>67</v>
      </c>
      <c r="G8653" t="s">
        <v>1889</v>
      </c>
      <c r="H8653" t="s">
        <v>51</v>
      </c>
      <c r="I8653" t="s">
        <v>1899</v>
      </c>
      <c r="J8653" t="s">
        <v>83</v>
      </c>
      <c r="K8653">
        <v>28205</v>
      </c>
      <c r="L8653" t="s">
        <v>44</v>
      </c>
      <c r="M8653" t="s">
        <v>7644</v>
      </c>
      <c r="N8653" t="s">
        <v>128</v>
      </c>
      <c r="O8653" t="s">
        <v>7316</v>
      </c>
      <c r="P8653" s="4">
        <v>255.68</v>
      </c>
      <c r="Q8653" s="4">
        <v>255.68</v>
      </c>
      <c r="R8653" s="4">
        <f t="shared" si="542"/>
        <v>0</v>
      </c>
      <c r="S8653" s="4">
        <f t="shared" si="543"/>
        <v>0</v>
      </c>
    </row>
    <row r="8654" spans="1:19" ht="15.6" x14ac:dyDescent="0.3">
      <c r="A8654" t="s">
        <v>7555</v>
      </c>
      <c r="B8654" s="1">
        <v>43448</v>
      </c>
      <c r="C8654" s="1">
        <v>43454</v>
      </c>
      <c r="D8654">
        <f t="shared" si="540"/>
        <v>2018</v>
      </c>
      <c r="E8654" t="str">
        <f t="shared" si="541"/>
        <v>Dec</v>
      </c>
      <c r="F8654" t="s">
        <v>37</v>
      </c>
      <c r="G8654" t="s">
        <v>758</v>
      </c>
      <c r="H8654" s="2" t="s">
        <v>22</v>
      </c>
      <c r="I8654" t="s">
        <v>281</v>
      </c>
      <c r="J8654" t="s">
        <v>93</v>
      </c>
      <c r="K8654">
        <v>72701</v>
      </c>
      <c r="L8654" t="s">
        <v>44</v>
      </c>
      <c r="M8654" t="s">
        <v>7644</v>
      </c>
      <c r="N8654" t="s">
        <v>110</v>
      </c>
      <c r="O8654" t="s">
        <v>7316</v>
      </c>
      <c r="P8654" s="4">
        <v>159.80000000000001</v>
      </c>
      <c r="Q8654" s="4">
        <v>100</v>
      </c>
      <c r="R8654" s="4">
        <f t="shared" si="542"/>
        <v>59.800000000000011</v>
      </c>
      <c r="S8654" s="4">
        <f t="shared" si="543"/>
        <v>8.9700000000000006</v>
      </c>
    </row>
    <row r="8655" spans="1:19" ht="15.6" x14ac:dyDescent="0.3">
      <c r="A8655" t="s">
        <v>4522</v>
      </c>
      <c r="B8655" s="1">
        <v>42436</v>
      </c>
      <c r="C8655" s="1">
        <v>42439</v>
      </c>
      <c r="D8655">
        <f t="shared" si="540"/>
        <v>2016</v>
      </c>
      <c r="E8655" t="str">
        <f t="shared" si="541"/>
        <v>Mar</v>
      </c>
      <c r="F8655" t="s">
        <v>20</v>
      </c>
      <c r="G8655" t="s">
        <v>1654</v>
      </c>
      <c r="H8655" s="2" t="s">
        <v>22</v>
      </c>
      <c r="I8655" t="s">
        <v>466</v>
      </c>
      <c r="J8655" t="s">
        <v>53</v>
      </c>
      <c r="K8655">
        <v>19711</v>
      </c>
      <c r="L8655" t="s">
        <v>54</v>
      </c>
      <c r="M8655" t="s">
        <v>7644</v>
      </c>
      <c r="N8655" t="s">
        <v>110</v>
      </c>
      <c r="O8655" t="s">
        <v>7316</v>
      </c>
      <c r="P8655" s="4">
        <v>119.85</v>
      </c>
      <c r="Q8655" s="4">
        <v>119.85</v>
      </c>
      <c r="R8655" s="4">
        <f t="shared" si="542"/>
        <v>0</v>
      </c>
      <c r="S8655" s="4">
        <f t="shared" si="543"/>
        <v>0</v>
      </c>
    </row>
    <row r="8656" spans="1:19" x14ac:dyDescent="0.3">
      <c r="A8656" t="s">
        <v>7646</v>
      </c>
      <c r="B8656" s="1">
        <v>42803</v>
      </c>
      <c r="C8656" s="1">
        <v>42807</v>
      </c>
      <c r="D8656">
        <f t="shared" si="540"/>
        <v>2017</v>
      </c>
      <c r="E8656" t="str">
        <f t="shared" si="541"/>
        <v>Mar</v>
      </c>
      <c r="F8656" t="s">
        <v>37</v>
      </c>
      <c r="G8656" t="s">
        <v>748</v>
      </c>
      <c r="H8656" t="s">
        <v>51</v>
      </c>
      <c r="I8656" t="s">
        <v>335</v>
      </c>
      <c r="J8656" t="s">
        <v>310</v>
      </c>
      <c r="K8656">
        <v>6460</v>
      </c>
      <c r="L8656" t="s">
        <v>54</v>
      </c>
      <c r="M8656" t="s">
        <v>7644</v>
      </c>
      <c r="N8656" t="s">
        <v>128</v>
      </c>
      <c r="O8656" t="s">
        <v>7316</v>
      </c>
      <c r="P8656" s="4">
        <v>199.75</v>
      </c>
      <c r="Q8656" s="4">
        <v>199.75</v>
      </c>
      <c r="R8656" s="4">
        <f t="shared" si="542"/>
        <v>0</v>
      </c>
      <c r="S8656" s="4">
        <f t="shared" si="543"/>
        <v>0</v>
      </c>
    </row>
    <row r="8657" spans="1:19" ht="15.6" x14ac:dyDescent="0.3">
      <c r="A8657" t="s">
        <v>7647</v>
      </c>
      <c r="B8657" s="1">
        <v>43263</v>
      </c>
      <c r="C8657" s="1">
        <v>43267</v>
      </c>
      <c r="D8657">
        <f t="shared" si="540"/>
        <v>2018</v>
      </c>
      <c r="E8657" t="str">
        <f t="shared" si="541"/>
        <v>Jun</v>
      </c>
      <c r="F8657" t="s">
        <v>37</v>
      </c>
      <c r="G8657" t="s">
        <v>1178</v>
      </c>
      <c r="H8657" s="2" t="s">
        <v>22</v>
      </c>
      <c r="I8657" t="s">
        <v>1647</v>
      </c>
      <c r="J8657" t="s">
        <v>233</v>
      </c>
      <c r="K8657">
        <v>43302</v>
      </c>
      <c r="L8657" t="s">
        <v>54</v>
      </c>
      <c r="M8657" t="s">
        <v>7644</v>
      </c>
      <c r="N8657" t="s">
        <v>110</v>
      </c>
      <c r="O8657" t="s">
        <v>7316</v>
      </c>
      <c r="P8657" s="4">
        <v>63.92</v>
      </c>
      <c r="Q8657" s="4">
        <v>63.92</v>
      </c>
      <c r="R8657" s="4">
        <f t="shared" si="542"/>
        <v>0</v>
      </c>
      <c r="S8657" s="4">
        <f t="shared" si="543"/>
        <v>0</v>
      </c>
    </row>
    <row r="8658" spans="1:19" ht="15.6" x14ac:dyDescent="0.3">
      <c r="A8658" t="s">
        <v>1648</v>
      </c>
      <c r="B8658" s="1">
        <v>43352</v>
      </c>
      <c r="C8658" s="1">
        <v>43356</v>
      </c>
      <c r="D8658">
        <f t="shared" si="540"/>
        <v>2018</v>
      </c>
      <c r="E8658" t="str">
        <f t="shared" si="541"/>
        <v>Sep</v>
      </c>
      <c r="F8658" t="s">
        <v>37</v>
      </c>
      <c r="G8658" t="s">
        <v>1649</v>
      </c>
      <c r="H8658" s="2" t="s">
        <v>22</v>
      </c>
      <c r="I8658" t="s">
        <v>100</v>
      </c>
      <c r="J8658" t="s">
        <v>101</v>
      </c>
      <c r="K8658">
        <v>19134</v>
      </c>
      <c r="L8658" t="s">
        <v>54</v>
      </c>
      <c r="M8658" t="s">
        <v>7644</v>
      </c>
      <c r="N8658" t="s">
        <v>110</v>
      </c>
      <c r="O8658" t="s">
        <v>7316</v>
      </c>
      <c r="P8658" s="4">
        <v>95.88</v>
      </c>
      <c r="Q8658" s="4">
        <v>95.88</v>
      </c>
      <c r="R8658" s="4">
        <f t="shared" si="542"/>
        <v>0</v>
      </c>
      <c r="S8658" s="4">
        <f t="shared" si="543"/>
        <v>0</v>
      </c>
    </row>
    <row r="8659" spans="1:19" ht="15.6" x14ac:dyDescent="0.3">
      <c r="A8659" t="s">
        <v>4389</v>
      </c>
      <c r="B8659" s="1">
        <v>42221</v>
      </c>
      <c r="C8659" s="1">
        <v>42227</v>
      </c>
      <c r="D8659">
        <f t="shared" si="540"/>
        <v>2015</v>
      </c>
      <c r="E8659" t="str">
        <f t="shared" si="541"/>
        <v>Aug</v>
      </c>
      <c r="F8659" t="s">
        <v>37</v>
      </c>
      <c r="G8659" t="s">
        <v>4390</v>
      </c>
      <c r="H8659" s="2" t="s">
        <v>22</v>
      </c>
      <c r="I8659" t="s">
        <v>32</v>
      </c>
      <c r="J8659" t="s">
        <v>33</v>
      </c>
      <c r="K8659">
        <v>94122</v>
      </c>
      <c r="L8659" t="s">
        <v>34</v>
      </c>
      <c r="M8659" t="s">
        <v>7648</v>
      </c>
      <c r="N8659" t="s">
        <v>110</v>
      </c>
      <c r="O8659" t="s">
        <v>7316</v>
      </c>
      <c r="P8659" s="4">
        <v>16.36</v>
      </c>
      <c r="Q8659" s="4">
        <v>18</v>
      </c>
      <c r="R8659" s="4">
        <f t="shared" si="542"/>
        <v>-1.6400000000000006</v>
      </c>
      <c r="S8659" s="4">
        <f t="shared" si="543"/>
        <v>-0.24600000000000008</v>
      </c>
    </row>
    <row r="8660" spans="1:19" ht="15.6" x14ac:dyDescent="0.3">
      <c r="A8660" t="s">
        <v>4347</v>
      </c>
      <c r="B8660" s="1">
        <v>43247</v>
      </c>
      <c r="C8660" s="1">
        <v>43251</v>
      </c>
      <c r="D8660">
        <f t="shared" si="540"/>
        <v>2018</v>
      </c>
      <c r="E8660" t="str">
        <f t="shared" si="541"/>
        <v>May</v>
      </c>
      <c r="F8660" t="s">
        <v>37</v>
      </c>
      <c r="G8660" t="s">
        <v>3526</v>
      </c>
      <c r="H8660" s="2" t="s">
        <v>22</v>
      </c>
      <c r="I8660" t="s">
        <v>69</v>
      </c>
      <c r="J8660" t="s">
        <v>70</v>
      </c>
      <c r="K8660">
        <v>98103</v>
      </c>
      <c r="L8660" t="s">
        <v>34</v>
      </c>
      <c r="M8660" t="s">
        <v>7648</v>
      </c>
      <c r="N8660" t="s">
        <v>110</v>
      </c>
      <c r="O8660" t="s">
        <v>7316</v>
      </c>
      <c r="P8660" s="4">
        <v>98.16</v>
      </c>
      <c r="Q8660" s="4">
        <v>98.16</v>
      </c>
      <c r="R8660" s="4">
        <f t="shared" si="542"/>
        <v>0</v>
      </c>
      <c r="S8660" s="4">
        <f t="shared" si="543"/>
        <v>0</v>
      </c>
    </row>
    <row r="8661" spans="1:19" ht="15.6" x14ac:dyDescent="0.3">
      <c r="A8661" t="s">
        <v>3826</v>
      </c>
      <c r="B8661" s="1">
        <v>43444</v>
      </c>
      <c r="C8661" s="1">
        <v>43446</v>
      </c>
      <c r="D8661">
        <f t="shared" si="540"/>
        <v>2018</v>
      </c>
      <c r="E8661" t="str">
        <f t="shared" si="541"/>
        <v>Dec</v>
      </c>
      <c r="F8661" t="s">
        <v>67</v>
      </c>
      <c r="G8661" t="s">
        <v>437</v>
      </c>
      <c r="H8661" s="2" t="s">
        <v>22</v>
      </c>
      <c r="I8661" t="s">
        <v>69</v>
      </c>
      <c r="J8661" t="s">
        <v>70</v>
      </c>
      <c r="K8661">
        <v>98103</v>
      </c>
      <c r="L8661" t="s">
        <v>34</v>
      </c>
      <c r="M8661" t="s">
        <v>7648</v>
      </c>
      <c r="N8661" t="s">
        <v>110</v>
      </c>
      <c r="O8661" t="s">
        <v>7316</v>
      </c>
      <c r="P8661" s="4">
        <v>49.08</v>
      </c>
      <c r="Q8661" s="4">
        <v>49.08</v>
      </c>
      <c r="R8661" s="4">
        <f t="shared" si="542"/>
        <v>0</v>
      </c>
      <c r="S8661" s="4">
        <f t="shared" si="543"/>
        <v>0</v>
      </c>
    </row>
    <row r="8662" spans="1:19" ht="15.6" x14ac:dyDescent="0.3">
      <c r="A8662" t="s">
        <v>5011</v>
      </c>
      <c r="B8662" s="1">
        <v>43329</v>
      </c>
      <c r="C8662" s="1">
        <v>43335</v>
      </c>
      <c r="D8662">
        <f t="shared" si="540"/>
        <v>2018</v>
      </c>
      <c r="E8662" t="str">
        <f t="shared" si="541"/>
        <v>Aug</v>
      </c>
      <c r="F8662" t="s">
        <v>37</v>
      </c>
      <c r="G8662" t="s">
        <v>1141</v>
      </c>
      <c r="H8662" s="2" t="s">
        <v>22</v>
      </c>
      <c r="I8662" t="s">
        <v>576</v>
      </c>
      <c r="J8662" t="s">
        <v>205</v>
      </c>
      <c r="K8662">
        <v>40214</v>
      </c>
      <c r="L8662" t="s">
        <v>44</v>
      </c>
      <c r="M8662" t="s">
        <v>7648</v>
      </c>
      <c r="N8662" t="s">
        <v>110</v>
      </c>
      <c r="O8662" t="s">
        <v>7316</v>
      </c>
      <c r="P8662" s="4">
        <v>98.16</v>
      </c>
      <c r="Q8662" s="4">
        <v>98.16</v>
      </c>
      <c r="R8662" s="4">
        <f t="shared" si="542"/>
        <v>0</v>
      </c>
      <c r="S8662" s="4">
        <f t="shared" si="543"/>
        <v>0</v>
      </c>
    </row>
    <row r="8663" spans="1:19" x14ac:dyDescent="0.3">
      <c r="A8663" t="s">
        <v>7649</v>
      </c>
      <c r="B8663" s="1">
        <v>43029</v>
      </c>
      <c r="C8663" s="1">
        <v>43030</v>
      </c>
      <c r="D8663">
        <f t="shared" si="540"/>
        <v>2017</v>
      </c>
      <c r="E8663" t="str">
        <f t="shared" si="541"/>
        <v>Oct</v>
      </c>
      <c r="F8663" t="s">
        <v>20</v>
      </c>
      <c r="G8663" t="s">
        <v>3210</v>
      </c>
      <c r="H8663" t="s">
        <v>51</v>
      </c>
      <c r="I8663" t="s">
        <v>394</v>
      </c>
      <c r="J8663" t="s">
        <v>140</v>
      </c>
      <c r="K8663">
        <v>21215</v>
      </c>
      <c r="L8663" t="s">
        <v>54</v>
      </c>
      <c r="M8663" t="s">
        <v>7648</v>
      </c>
      <c r="N8663" t="s">
        <v>110</v>
      </c>
      <c r="O8663" t="s">
        <v>7316</v>
      </c>
      <c r="P8663" s="4">
        <v>98.16</v>
      </c>
      <c r="Q8663" s="4">
        <v>98.16</v>
      </c>
      <c r="R8663" s="4">
        <f t="shared" si="542"/>
        <v>0</v>
      </c>
      <c r="S8663" s="4">
        <f t="shared" si="543"/>
        <v>0</v>
      </c>
    </row>
    <row r="8664" spans="1:19" ht="15.6" x14ac:dyDescent="0.3">
      <c r="A8664" t="s">
        <v>7650</v>
      </c>
      <c r="B8664" s="1">
        <v>43166</v>
      </c>
      <c r="C8664" s="1">
        <v>43171</v>
      </c>
      <c r="D8664">
        <f t="shared" si="540"/>
        <v>2018</v>
      </c>
      <c r="E8664" t="str">
        <f t="shared" si="541"/>
        <v>Mar</v>
      </c>
      <c r="F8664" t="s">
        <v>37</v>
      </c>
      <c r="G8664" t="s">
        <v>474</v>
      </c>
      <c r="H8664" s="2" t="s">
        <v>22</v>
      </c>
      <c r="I8664" t="s">
        <v>717</v>
      </c>
      <c r="J8664" t="s">
        <v>140</v>
      </c>
      <c r="K8664">
        <v>20735</v>
      </c>
      <c r="L8664" t="s">
        <v>54</v>
      </c>
      <c r="M8664" t="s">
        <v>7648</v>
      </c>
      <c r="N8664" t="s">
        <v>110</v>
      </c>
      <c r="O8664" t="s">
        <v>7316</v>
      </c>
      <c r="P8664" s="4">
        <v>49.08</v>
      </c>
      <c r="Q8664" s="4">
        <v>49.08</v>
      </c>
      <c r="R8664" s="4">
        <f t="shared" si="542"/>
        <v>0</v>
      </c>
      <c r="S8664" s="4">
        <f t="shared" si="543"/>
        <v>0</v>
      </c>
    </row>
    <row r="8665" spans="1:19" ht="15.6" x14ac:dyDescent="0.3">
      <c r="A8665" t="s">
        <v>3433</v>
      </c>
      <c r="B8665" s="1">
        <v>42358</v>
      </c>
      <c r="C8665" s="1">
        <v>42363</v>
      </c>
      <c r="D8665">
        <f t="shared" si="540"/>
        <v>2015</v>
      </c>
      <c r="E8665" t="str">
        <f t="shared" si="541"/>
        <v>Dec</v>
      </c>
      <c r="F8665" t="s">
        <v>37</v>
      </c>
      <c r="G8665" t="s">
        <v>1409</v>
      </c>
      <c r="H8665" s="2" t="s">
        <v>22</v>
      </c>
      <c r="I8665" t="s">
        <v>991</v>
      </c>
      <c r="J8665" t="s">
        <v>109</v>
      </c>
      <c r="K8665">
        <v>75051</v>
      </c>
      <c r="L8665" t="s">
        <v>25</v>
      </c>
      <c r="M8665" t="s">
        <v>7648</v>
      </c>
      <c r="N8665" t="s">
        <v>110</v>
      </c>
      <c r="O8665" t="s">
        <v>7316</v>
      </c>
      <c r="P8665" s="4">
        <v>65.44</v>
      </c>
      <c r="Q8665" s="4">
        <v>65.44</v>
      </c>
      <c r="R8665" s="4">
        <f t="shared" si="542"/>
        <v>0</v>
      </c>
      <c r="S8665" s="4">
        <f t="shared" si="543"/>
        <v>0</v>
      </c>
    </row>
    <row r="8666" spans="1:19" ht="15.6" x14ac:dyDescent="0.3">
      <c r="A8666" t="s">
        <v>7651</v>
      </c>
      <c r="B8666" s="1">
        <v>42611</v>
      </c>
      <c r="C8666" s="1">
        <v>42615</v>
      </c>
      <c r="D8666">
        <f t="shared" si="540"/>
        <v>2016</v>
      </c>
      <c r="E8666" t="str">
        <f t="shared" si="541"/>
        <v>Aug</v>
      </c>
      <c r="F8666" t="s">
        <v>37</v>
      </c>
      <c r="G8666" t="s">
        <v>1170</v>
      </c>
      <c r="H8666" s="2" t="s">
        <v>22</v>
      </c>
      <c r="I8666" t="s">
        <v>97</v>
      </c>
      <c r="J8666" t="s">
        <v>89</v>
      </c>
      <c r="K8666">
        <v>48234</v>
      </c>
      <c r="L8666" t="s">
        <v>25</v>
      </c>
      <c r="M8666" t="s">
        <v>7648</v>
      </c>
      <c r="N8666" t="s">
        <v>110</v>
      </c>
      <c r="O8666" t="s">
        <v>7316</v>
      </c>
      <c r="P8666" s="4">
        <v>114.52</v>
      </c>
      <c r="Q8666" s="4">
        <v>114.52</v>
      </c>
      <c r="R8666" s="4">
        <f t="shared" si="542"/>
        <v>0</v>
      </c>
      <c r="S8666" s="4">
        <f t="shared" si="543"/>
        <v>0</v>
      </c>
    </row>
    <row r="8667" spans="1:19" x14ac:dyDescent="0.3">
      <c r="A8667" t="s">
        <v>4602</v>
      </c>
      <c r="B8667" s="1">
        <v>42861</v>
      </c>
      <c r="C8667" s="1">
        <v>42865</v>
      </c>
      <c r="D8667">
        <f t="shared" si="540"/>
        <v>2017</v>
      </c>
      <c r="E8667" t="str">
        <f t="shared" si="541"/>
        <v>May</v>
      </c>
      <c r="F8667" t="s">
        <v>37</v>
      </c>
      <c r="G8667" t="s">
        <v>1048</v>
      </c>
      <c r="H8667" t="s">
        <v>51</v>
      </c>
      <c r="I8667" t="s">
        <v>23</v>
      </c>
      <c r="J8667" t="s">
        <v>24</v>
      </c>
      <c r="K8667">
        <v>60610</v>
      </c>
      <c r="L8667" t="s">
        <v>25</v>
      </c>
      <c r="M8667" t="s">
        <v>7648</v>
      </c>
      <c r="N8667" t="s">
        <v>110</v>
      </c>
      <c r="O8667" t="s">
        <v>7316</v>
      </c>
      <c r="P8667" s="4">
        <v>26.175999999999998</v>
      </c>
      <c r="Q8667" s="4">
        <v>26.175999999999998</v>
      </c>
      <c r="R8667" s="4">
        <f t="shared" si="542"/>
        <v>0</v>
      </c>
      <c r="S8667" s="4">
        <f t="shared" si="543"/>
        <v>0</v>
      </c>
    </row>
    <row r="8668" spans="1:19" ht="15.6" x14ac:dyDescent="0.3">
      <c r="A8668" t="s">
        <v>5084</v>
      </c>
      <c r="B8668" s="1">
        <v>43365</v>
      </c>
      <c r="C8668" s="1">
        <v>43369</v>
      </c>
      <c r="D8668">
        <f t="shared" si="540"/>
        <v>2018</v>
      </c>
      <c r="E8668" t="str">
        <f t="shared" si="541"/>
        <v>Sep</v>
      </c>
      <c r="F8668" t="s">
        <v>37</v>
      </c>
      <c r="G8668" t="s">
        <v>1339</v>
      </c>
      <c r="H8668" s="2" t="s">
        <v>22</v>
      </c>
      <c r="I8668" t="s">
        <v>589</v>
      </c>
      <c r="J8668" t="s">
        <v>148</v>
      </c>
      <c r="K8668">
        <v>53209</v>
      </c>
      <c r="L8668" t="s">
        <v>25</v>
      </c>
      <c r="M8668" t="s">
        <v>7648</v>
      </c>
      <c r="N8668" t="s">
        <v>110</v>
      </c>
      <c r="O8668" t="s">
        <v>7316</v>
      </c>
      <c r="P8668" s="4">
        <v>98.16</v>
      </c>
      <c r="Q8668" s="4">
        <v>98.16</v>
      </c>
      <c r="R8668" s="4">
        <f t="shared" si="542"/>
        <v>0</v>
      </c>
      <c r="S8668" s="4">
        <f t="shared" si="543"/>
        <v>0</v>
      </c>
    </row>
    <row r="8669" spans="1:19" x14ac:dyDescent="0.3">
      <c r="A8669" t="s">
        <v>6386</v>
      </c>
      <c r="B8669" s="1">
        <v>43401</v>
      </c>
      <c r="C8669" s="1">
        <v>43405</v>
      </c>
      <c r="D8669">
        <f t="shared" si="540"/>
        <v>2018</v>
      </c>
      <c r="E8669" t="str">
        <f t="shared" si="541"/>
        <v>Oct</v>
      </c>
      <c r="F8669" t="s">
        <v>67</v>
      </c>
      <c r="G8669" t="s">
        <v>246</v>
      </c>
      <c r="H8669" t="s">
        <v>105</v>
      </c>
      <c r="I8669" t="s">
        <v>113</v>
      </c>
      <c r="J8669" t="s">
        <v>109</v>
      </c>
      <c r="K8669">
        <v>77095</v>
      </c>
      <c r="L8669" t="s">
        <v>25</v>
      </c>
      <c r="M8669" t="s">
        <v>7648</v>
      </c>
      <c r="N8669" t="s">
        <v>110</v>
      </c>
      <c r="O8669" t="s">
        <v>7316</v>
      </c>
      <c r="P8669" s="4">
        <v>26.175999999999998</v>
      </c>
      <c r="Q8669" s="4">
        <v>26.175999999999998</v>
      </c>
      <c r="R8669" s="4">
        <f t="shared" si="542"/>
        <v>0</v>
      </c>
      <c r="S8669" s="4">
        <f t="shared" si="543"/>
        <v>0</v>
      </c>
    </row>
    <row r="8670" spans="1:19" ht="15.6" x14ac:dyDescent="0.3">
      <c r="A8670" t="s">
        <v>2321</v>
      </c>
      <c r="B8670" s="1">
        <v>43448</v>
      </c>
      <c r="C8670" s="1">
        <v>43448</v>
      </c>
      <c r="D8670">
        <f t="shared" si="540"/>
        <v>2018</v>
      </c>
      <c r="E8670" t="str">
        <f t="shared" si="541"/>
        <v>Dec</v>
      </c>
      <c r="F8670" t="s">
        <v>30</v>
      </c>
      <c r="G8670" t="s">
        <v>1506</v>
      </c>
      <c r="H8670" s="2" t="s">
        <v>22</v>
      </c>
      <c r="I8670" t="s">
        <v>2079</v>
      </c>
      <c r="J8670" t="s">
        <v>24</v>
      </c>
      <c r="K8670">
        <v>60076</v>
      </c>
      <c r="L8670" t="s">
        <v>25</v>
      </c>
      <c r="M8670" t="s">
        <v>7648</v>
      </c>
      <c r="N8670" t="s">
        <v>110</v>
      </c>
      <c r="O8670" t="s">
        <v>7316</v>
      </c>
      <c r="P8670" s="4">
        <v>39.264000000000003</v>
      </c>
      <c r="Q8670" s="4">
        <v>39.264000000000003</v>
      </c>
      <c r="R8670" s="4">
        <f t="shared" si="542"/>
        <v>0</v>
      </c>
      <c r="S8670" s="4">
        <f t="shared" si="543"/>
        <v>0</v>
      </c>
    </row>
    <row r="8671" spans="1:19" x14ac:dyDescent="0.3">
      <c r="A8671" t="s">
        <v>3480</v>
      </c>
      <c r="B8671" s="1">
        <v>42867</v>
      </c>
      <c r="C8671" s="1">
        <v>42871</v>
      </c>
      <c r="D8671">
        <f t="shared" si="540"/>
        <v>2017</v>
      </c>
      <c r="E8671" t="str">
        <f t="shared" si="541"/>
        <v>May</v>
      </c>
      <c r="F8671" t="s">
        <v>37</v>
      </c>
      <c r="G8671" t="s">
        <v>3481</v>
      </c>
      <c r="H8671" t="s">
        <v>51</v>
      </c>
      <c r="I8671" t="s">
        <v>494</v>
      </c>
      <c r="J8671" t="s">
        <v>33</v>
      </c>
      <c r="K8671">
        <v>92691</v>
      </c>
      <c r="L8671" t="s">
        <v>34</v>
      </c>
      <c r="M8671" t="s">
        <v>7652</v>
      </c>
      <c r="N8671" t="s">
        <v>110</v>
      </c>
      <c r="O8671" t="s">
        <v>7316</v>
      </c>
      <c r="P8671" s="4">
        <v>120</v>
      </c>
      <c r="Q8671" s="4">
        <v>120</v>
      </c>
      <c r="R8671" s="4">
        <f t="shared" si="542"/>
        <v>0</v>
      </c>
      <c r="S8671" s="4">
        <f t="shared" si="543"/>
        <v>0</v>
      </c>
    </row>
    <row r="8672" spans="1:19" x14ac:dyDescent="0.3">
      <c r="A8672" t="s">
        <v>2979</v>
      </c>
      <c r="B8672" s="1">
        <v>43064</v>
      </c>
      <c r="C8672" s="1">
        <v>43068</v>
      </c>
      <c r="D8672">
        <f t="shared" si="540"/>
        <v>2017</v>
      </c>
      <c r="E8672" t="str">
        <f t="shared" si="541"/>
        <v>Nov</v>
      </c>
      <c r="F8672" t="s">
        <v>37</v>
      </c>
      <c r="G8672" t="s">
        <v>1126</v>
      </c>
      <c r="H8672" t="s">
        <v>51</v>
      </c>
      <c r="I8672" t="s">
        <v>648</v>
      </c>
      <c r="J8672" t="s">
        <v>89</v>
      </c>
      <c r="K8672">
        <v>49201</v>
      </c>
      <c r="L8672" t="s">
        <v>25</v>
      </c>
      <c r="M8672" t="s">
        <v>7652</v>
      </c>
      <c r="N8672" t="s">
        <v>110</v>
      </c>
      <c r="O8672" t="s">
        <v>7316</v>
      </c>
      <c r="P8672" s="4">
        <v>160</v>
      </c>
      <c r="Q8672" s="4">
        <v>160</v>
      </c>
      <c r="R8672" s="4">
        <f t="shared" si="542"/>
        <v>0</v>
      </c>
      <c r="S8672" s="4">
        <f t="shared" si="543"/>
        <v>0</v>
      </c>
    </row>
    <row r="8673" spans="1:19" ht="15.6" x14ac:dyDescent="0.3">
      <c r="A8673" t="s">
        <v>1447</v>
      </c>
      <c r="B8673" s="1">
        <v>42308</v>
      </c>
      <c r="C8673" s="1">
        <v>42312</v>
      </c>
      <c r="D8673">
        <f t="shared" si="540"/>
        <v>2015</v>
      </c>
      <c r="E8673" t="str">
        <f t="shared" si="541"/>
        <v>Oct</v>
      </c>
      <c r="F8673" t="s">
        <v>37</v>
      </c>
      <c r="G8673" t="s">
        <v>906</v>
      </c>
      <c r="H8673" s="2" t="s">
        <v>22</v>
      </c>
      <c r="I8673" t="s">
        <v>47</v>
      </c>
      <c r="J8673" t="s">
        <v>33</v>
      </c>
      <c r="K8673">
        <v>90049</v>
      </c>
      <c r="L8673" t="s">
        <v>34</v>
      </c>
      <c r="M8673" t="s">
        <v>7653</v>
      </c>
      <c r="N8673" t="s">
        <v>110</v>
      </c>
      <c r="O8673" t="s">
        <v>7316</v>
      </c>
      <c r="P8673" s="4">
        <v>251.91</v>
      </c>
      <c r="Q8673" s="4">
        <v>251.91</v>
      </c>
      <c r="R8673" s="4">
        <f t="shared" si="542"/>
        <v>0</v>
      </c>
      <c r="S8673" s="4">
        <f t="shared" si="543"/>
        <v>0</v>
      </c>
    </row>
    <row r="8674" spans="1:19" x14ac:dyDescent="0.3">
      <c r="A8674" t="s">
        <v>7654</v>
      </c>
      <c r="B8674" s="1">
        <v>43169</v>
      </c>
      <c r="C8674" s="1">
        <v>43174</v>
      </c>
      <c r="D8674">
        <f t="shared" si="540"/>
        <v>2018</v>
      </c>
      <c r="E8674" t="str">
        <f t="shared" si="541"/>
        <v>Mar</v>
      </c>
      <c r="F8674" t="s">
        <v>67</v>
      </c>
      <c r="G8674" t="s">
        <v>1608</v>
      </c>
      <c r="H8674" t="s">
        <v>51</v>
      </c>
      <c r="I8674" t="s">
        <v>32</v>
      </c>
      <c r="J8674" t="s">
        <v>33</v>
      </c>
      <c r="K8674">
        <v>94109</v>
      </c>
      <c r="L8674" t="s">
        <v>34</v>
      </c>
      <c r="M8674" t="s">
        <v>7653</v>
      </c>
      <c r="N8674" t="s">
        <v>110</v>
      </c>
      <c r="O8674" t="s">
        <v>7316</v>
      </c>
      <c r="P8674" s="4">
        <v>111.96</v>
      </c>
      <c r="Q8674" s="4">
        <v>111.96</v>
      </c>
      <c r="R8674" s="4">
        <f t="shared" si="542"/>
        <v>0</v>
      </c>
      <c r="S8674" s="4">
        <f t="shared" si="543"/>
        <v>0</v>
      </c>
    </row>
    <row r="8675" spans="1:19" ht="15.6" x14ac:dyDescent="0.3">
      <c r="A8675" t="s">
        <v>3341</v>
      </c>
      <c r="B8675" s="1">
        <v>42605</v>
      </c>
      <c r="C8675" s="1">
        <v>42610</v>
      </c>
      <c r="D8675">
        <f t="shared" si="540"/>
        <v>2016</v>
      </c>
      <c r="E8675" t="str">
        <f t="shared" si="541"/>
        <v>Aug</v>
      </c>
      <c r="F8675" t="s">
        <v>37</v>
      </c>
      <c r="G8675" t="s">
        <v>2713</v>
      </c>
      <c r="H8675" s="2" t="s">
        <v>22</v>
      </c>
      <c r="I8675" t="s">
        <v>600</v>
      </c>
      <c r="J8675" t="s">
        <v>183</v>
      </c>
      <c r="K8675">
        <v>30318</v>
      </c>
      <c r="L8675" t="s">
        <v>44</v>
      </c>
      <c r="M8675" t="s">
        <v>7653</v>
      </c>
      <c r="N8675" t="s">
        <v>110</v>
      </c>
      <c r="O8675" t="s">
        <v>7316</v>
      </c>
      <c r="P8675" s="4">
        <v>251.91</v>
      </c>
      <c r="Q8675" s="4">
        <v>251.91</v>
      </c>
      <c r="R8675" s="4">
        <f t="shared" si="542"/>
        <v>0</v>
      </c>
      <c r="S8675" s="4">
        <f t="shared" si="543"/>
        <v>0</v>
      </c>
    </row>
    <row r="8676" spans="1:19" ht="15.6" x14ac:dyDescent="0.3">
      <c r="A8676" t="s">
        <v>5335</v>
      </c>
      <c r="B8676" s="1">
        <v>42687</v>
      </c>
      <c r="C8676" s="1">
        <v>42692</v>
      </c>
      <c r="D8676">
        <f t="shared" si="540"/>
        <v>2016</v>
      </c>
      <c r="E8676" t="str">
        <f t="shared" si="541"/>
        <v>Nov</v>
      </c>
      <c r="F8676" t="s">
        <v>37</v>
      </c>
      <c r="G8676" t="s">
        <v>761</v>
      </c>
      <c r="H8676" s="2" t="s">
        <v>22</v>
      </c>
      <c r="I8676" t="s">
        <v>136</v>
      </c>
      <c r="J8676" t="s">
        <v>79</v>
      </c>
      <c r="K8676">
        <v>33178</v>
      </c>
      <c r="L8676" t="s">
        <v>44</v>
      </c>
      <c r="M8676" t="s">
        <v>7653</v>
      </c>
      <c r="N8676" t="s">
        <v>110</v>
      </c>
      <c r="O8676" t="s">
        <v>7316</v>
      </c>
      <c r="P8676" s="4">
        <v>111.96</v>
      </c>
      <c r="Q8676" s="4">
        <v>111.96</v>
      </c>
      <c r="R8676" s="4">
        <f t="shared" si="542"/>
        <v>0</v>
      </c>
      <c r="S8676" s="4">
        <f t="shared" si="543"/>
        <v>0</v>
      </c>
    </row>
    <row r="8677" spans="1:19" ht="15.6" x14ac:dyDescent="0.3">
      <c r="A8677" t="s">
        <v>3996</v>
      </c>
      <c r="B8677" s="1">
        <v>43348</v>
      </c>
      <c r="C8677" s="1">
        <v>43352</v>
      </c>
      <c r="D8677">
        <f t="shared" si="540"/>
        <v>2018</v>
      </c>
      <c r="E8677" t="str">
        <f t="shared" si="541"/>
        <v>Sep</v>
      </c>
      <c r="F8677" t="s">
        <v>37</v>
      </c>
      <c r="G8677" t="s">
        <v>3144</v>
      </c>
      <c r="H8677" s="2" t="s">
        <v>22</v>
      </c>
      <c r="I8677" t="s">
        <v>712</v>
      </c>
      <c r="J8677" t="s">
        <v>250</v>
      </c>
      <c r="K8677">
        <v>37918</v>
      </c>
      <c r="L8677" t="s">
        <v>44</v>
      </c>
      <c r="M8677" t="s">
        <v>7653</v>
      </c>
      <c r="N8677" t="s">
        <v>110</v>
      </c>
      <c r="O8677" t="s">
        <v>7316</v>
      </c>
      <c r="P8677" s="4">
        <v>89.567999999999998</v>
      </c>
      <c r="Q8677" s="4">
        <v>89.567999999999998</v>
      </c>
      <c r="R8677" s="4">
        <f t="shared" si="542"/>
        <v>0</v>
      </c>
      <c r="S8677" s="4">
        <f t="shared" si="543"/>
        <v>0</v>
      </c>
    </row>
    <row r="8678" spans="1:19" ht="15.6" x14ac:dyDescent="0.3">
      <c r="A8678" t="s">
        <v>7655</v>
      </c>
      <c r="B8678" s="1">
        <v>42415</v>
      </c>
      <c r="C8678" s="1">
        <v>42419</v>
      </c>
      <c r="D8678">
        <f t="shared" si="540"/>
        <v>2016</v>
      </c>
      <c r="E8678" t="str">
        <f t="shared" si="541"/>
        <v>Feb</v>
      </c>
      <c r="F8678" t="s">
        <v>37</v>
      </c>
      <c r="G8678" t="s">
        <v>3526</v>
      </c>
      <c r="H8678" s="2" t="s">
        <v>22</v>
      </c>
      <c r="I8678" t="s">
        <v>376</v>
      </c>
      <c r="J8678" t="s">
        <v>148</v>
      </c>
      <c r="K8678">
        <v>53142</v>
      </c>
      <c r="L8678" t="s">
        <v>25</v>
      </c>
      <c r="M8678" t="s">
        <v>7653</v>
      </c>
      <c r="N8678" t="s">
        <v>110</v>
      </c>
      <c r="O8678" t="s">
        <v>7316</v>
      </c>
      <c r="P8678" s="4">
        <v>139.94999999999999</v>
      </c>
      <c r="Q8678" s="4">
        <v>139.94999999999999</v>
      </c>
      <c r="R8678" s="4">
        <f t="shared" si="542"/>
        <v>0</v>
      </c>
      <c r="S8678" s="4">
        <f t="shared" si="543"/>
        <v>0</v>
      </c>
    </row>
    <row r="8679" spans="1:19" x14ac:dyDescent="0.3">
      <c r="A8679" t="s">
        <v>2161</v>
      </c>
      <c r="B8679" s="1">
        <v>43416</v>
      </c>
      <c r="C8679" s="1">
        <v>43422</v>
      </c>
      <c r="D8679">
        <f t="shared" si="540"/>
        <v>2018</v>
      </c>
      <c r="E8679" t="str">
        <f t="shared" si="541"/>
        <v>Nov</v>
      </c>
      <c r="F8679" t="s">
        <v>37</v>
      </c>
      <c r="G8679" t="s">
        <v>885</v>
      </c>
      <c r="H8679" t="s">
        <v>22</v>
      </c>
      <c r="I8679" t="s">
        <v>116</v>
      </c>
      <c r="J8679" t="s">
        <v>109</v>
      </c>
      <c r="K8679">
        <v>75081</v>
      </c>
      <c r="L8679" t="s">
        <v>25</v>
      </c>
      <c r="M8679" t="s">
        <v>7653</v>
      </c>
      <c r="N8679" t="s">
        <v>110</v>
      </c>
      <c r="O8679" t="s">
        <v>7316</v>
      </c>
      <c r="P8679" s="4">
        <v>44.783999999999999</v>
      </c>
      <c r="Q8679" s="4">
        <v>44.783999999999999</v>
      </c>
      <c r="R8679" s="4">
        <f t="shared" si="542"/>
        <v>0</v>
      </c>
      <c r="S8679" s="4">
        <f t="shared" si="543"/>
        <v>0</v>
      </c>
    </row>
    <row r="8680" spans="1:19" ht="15.6" x14ac:dyDescent="0.3">
      <c r="A8680" t="s">
        <v>3522</v>
      </c>
      <c r="B8680" s="1">
        <v>42719</v>
      </c>
      <c r="C8680" s="1">
        <v>42726</v>
      </c>
      <c r="D8680">
        <f t="shared" si="540"/>
        <v>2016</v>
      </c>
      <c r="E8680" t="str">
        <f t="shared" si="541"/>
        <v>Dec</v>
      </c>
      <c r="F8680" t="s">
        <v>37</v>
      </c>
      <c r="G8680" t="s">
        <v>2918</v>
      </c>
      <c r="H8680" s="2" t="s">
        <v>22</v>
      </c>
      <c r="I8680" t="s">
        <v>69</v>
      </c>
      <c r="J8680" t="s">
        <v>70</v>
      </c>
      <c r="K8680">
        <v>98115</v>
      </c>
      <c r="L8680" t="s">
        <v>34</v>
      </c>
      <c r="M8680" t="s">
        <v>7656</v>
      </c>
      <c r="N8680" t="s">
        <v>110</v>
      </c>
      <c r="O8680" t="s">
        <v>7316</v>
      </c>
      <c r="P8680" s="4">
        <v>899.91</v>
      </c>
      <c r="Q8680" s="4">
        <v>899.91</v>
      </c>
      <c r="R8680" s="4">
        <f t="shared" si="542"/>
        <v>0</v>
      </c>
      <c r="S8680" s="4">
        <f t="shared" si="543"/>
        <v>0</v>
      </c>
    </row>
    <row r="8681" spans="1:19" ht="15.6" x14ac:dyDescent="0.3">
      <c r="A8681" t="s">
        <v>3347</v>
      </c>
      <c r="B8681" s="1">
        <v>43164</v>
      </c>
      <c r="C8681" s="1">
        <v>43164</v>
      </c>
      <c r="D8681">
        <f t="shared" si="540"/>
        <v>2018</v>
      </c>
      <c r="E8681" t="str">
        <f t="shared" si="541"/>
        <v>Mar</v>
      </c>
      <c r="F8681" t="s">
        <v>30</v>
      </c>
      <c r="G8681" t="s">
        <v>508</v>
      </c>
      <c r="H8681" s="2" t="s">
        <v>22</v>
      </c>
      <c r="I8681" t="s">
        <v>2955</v>
      </c>
      <c r="J8681" t="s">
        <v>454</v>
      </c>
      <c r="K8681">
        <v>38671</v>
      </c>
      <c r="L8681" t="s">
        <v>44</v>
      </c>
      <c r="M8681" t="s">
        <v>7656</v>
      </c>
      <c r="N8681" t="s">
        <v>110</v>
      </c>
      <c r="O8681" t="s">
        <v>7316</v>
      </c>
      <c r="P8681" s="4">
        <v>299.97000000000003</v>
      </c>
      <c r="Q8681" s="4">
        <v>299.97000000000003</v>
      </c>
      <c r="R8681" s="4">
        <f t="shared" si="542"/>
        <v>0</v>
      </c>
      <c r="S8681" s="4">
        <f t="shared" si="543"/>
        <v>0</v>
      </c>
    </row>
    <row r="8682" spans="1:19" ht="15.6" x14ac:dyDescent="0.3">
      <c r="A8682" t="s">
        <v>7657</v>
      </c>
      <c r="B8682" s="1">
        <v>43319</v>
      </c>
      <c r="C8682" s="1">
        <v>43323</v>
      </c>
      <c r="D8682">
        <f t="shared" si="540"/>
        <v>2018</v>
      </c>
      <c r="E8682" t="str">
        <f t="shared" si="541"/>
        <v>Aug</v>
      </c>
      <c r="F8682" t="s">
        <v>67</v>
      </c>
      <c r="G8682" t="s">
        <v>761</v>
      </c>
      <c r="H8682" s="2" t="s">
        <v>22</v>
      </c>
      <c r="I8682" t="s">
        <v>78</v>
      </c>
      <c r="J8682" t="s">
        <v>83</v>
      </c>
      <c r="K8682">
        <v>28540</v>
      </c>
      <c r="L8682" t="s">
        <v>44</v>
      </c>
      <c r="M8682" t="s">
        <v>7656</v>
      </c>
      <c r="N8682" t="s">
        <v>110</v>
      </c>
      <c r="O8682" t="s">
        <v>7316</v>
      </c>
      <c r="P8682" s="4">
        <v>79.992000000000004</v>
      </c>
      <c r="Q8682" s="4">
        <v>79.992000000000004</v>
      </c>
      <c r="R8682" s="4">
        <f t="shared" si="542"/>
        <v>0</v>
      </c>
      <c r="S8682" s="4">
        <f t="shared" si="543"/>
        <v>0</v>
      </c>
    </row>
    <row r="8683" spans="1:19" x14ac:dyDescent="0.3">
      <c r="A8683" t="s">
        <v>7658</v>
      </c>
      <c r="B8683" s="1">
        <v>42222</v>
      </c>
      <c r="C8683" s="1">
        <v>42227</v>
      </c>
      <c r="D8683">
        <f t="shared" si="540"/>
        <v>2015</v>
      </c>
      <c r="E8683" t="str">
        <f t="shared" si="541"/>
        <v>Aug</v>
      </c>
      <c r="F8683" t="s">
        <v>37</v>
      </c>
      <c r="G8683" t="s">
        <v>1499</v>
      </c>
      <c r="H8683" t="s">
        <v>105</v>
      </c>
      <c r="I8683" t="s">
        <v>61</v>
      </c>
      <c r="J8683" t="s">
        <v>62</v>
      </c>
      <c r="K8683">
        <v>10035</v>
      </c>
      <c r="L8683" t="s">
        <v>54</v>
      </c>
      <c r="M8683" t="s">
        <v>7656</v>
      </c>
      <c r="N8683" t="s">
        <v>110</v>
      </c>
      <c r="O8683" t="s">
        <v>7316</v>
      </c>
      <c r="P8683" s="4">
        <v>199.98</v>
      </c>
      <c r="Q8683" s="4">
        <v>199.98</v>
      </c>
      <c r="R8683" s="4">
        <f t="shared" si="542"/>
        <v>0</v>
      </c>
      <c r="S8683" s="4">
        <f t="shared" si="543"/>
        <v>0</v>
      </c>
    </row>
    <row r="8684" spans="1:19" ht="15.6" x14ac:dyDescent="0.3">
      <c r="A8684" t="s">
        <v>1041</v>
      </c>
      <c r="B8684" s="1">
        <v>42584</v>
      </c>
      <c r="C8684" s="1">
        <v>42587</v>
      </c>
      <c r="D8684">
        <f t="shared" si="540"/>
        <v>2016</v>
      </c>
      <c r="E8684" t="str">
        <f t="shared" si="541"/>
        <v>Aug</v>
      </c>
      <c r="F8684" t="s">
        <v>67</v>
      </c>
      <c r="G8684" t="s">
        <v>1042</v>
      </c>
      <c r="H8684" s="2" t="s">
        <v>22</v>
      </c>
      <c r="I8684" t="s">
        <v>57</v>
      </c>
      <c r="J8684" t="s">
        <v>58</v>
      </c>
      <c r="K8684">
        <v>2908</v>
      </c>
      <c r="L8684" t="s">
        <v>54</v>
      </c>
      <c r="M8684" t="s">
        <v>7656</v>
      </c>
      <c r="N8684" t="s">
        <v>110</v>
      </c>
      <c r="O8684" t="s">
        <v>7316</v>
      </c>
      <c r="P8684" s="4">
        <v>199.98</v>
      </c>
      <c r="Q8684" s="4">
        <v>199.98</v>
      </c>
      <c r="R8684" s="4">
        <f t="shared" si="542"/>
        <v>0</v>
      </c>
      <c r="S8684" s="4">
        <f t="shared" si="543"/>
        <v>0</v>
      </c>
    </row>
    <row r="8685" spans="1:19" ht="15.6" x14ac:dyDescent="0.3">
      <c r="A8685" t="s">
        <v>2545</v>
      </c>
      <c r="B8685" s="1">
        <v>43175</v>
      </c>
      <c r="C8685" s="1">
        <v>43175</v>
      </c>
      <c r="D8685">
        <f t="shared" si="540"/>
        <v>2018</v>
      </c>
      <c r="E8685" t="str">
        <f t="shared" si="541"/>
        <v>Mar</v>
      </c>
      <c r="F8685" t="s">
        <v>30</v>
      </c>
      <c r="G8685" t="s">
        <v>741</v>
      </c>
      <c r="H8685" s="2" t="s">
        <v>22</v>
      </c>
      <c r="I8685" t="s">
        <v>182</v>
      </c>
      <c r="J8685" t="s">
        <v>233</v>
      </c>
      <c r="K8685">
        <v>43229</v>
      </c>
      <c r="L8685" t="s">
        <v>54</v>
      </c>
      <c r="M8685" t="s">
        <v>7656</v>
      </c>
      <c r="N8685" t="s">
        <v>110</v>
      </c>
      <c r="O8685" t="s">
        <v>7316</v>
      </c>
      <c r="P8685" s="4">
        <v>159.98400000000001</v>
      </c>
      <c r="Q8685" s="4">
        <v>159.98400000000001</v>
      </c>
      <c r="R8685" s="4">
        <f t="shared" si="542"/>
        <v>0</v>
      </c>
      <c r="S8685" s="4">
        <f t="shared" si="543"/>
        <v>0</v>
      </c>
    </row>
    <row r="8686" spans="1:19" ht="15.6" x14ac:dyDescent="0.3">
      <c r="A8686" t="s">
        <v>7157</v>
      </c>
      <c r="B8686" s="1">
        <v>43200</v>
      </c>
      <c r="C8686" s="1">
        <v>43204</v>
      </c>
      <c r="D8686">
        <f t="shared" si="540"/>
        <v>2018</v>
      </c>
      <c r="E8686" t="str">
        <f t="shared" si="541"/>
        <v>Apr</v>
      </c>
      <c r="F8686" t="s">
        <v>37</v>
      </c>
      <c r="G8686" t="s">
        <v>1680</v>
      </c>
      <c r="H8686" s="2" t="s">
        <v>22</v>
      </c>
      <c r="I8686" t="s">
        <v>2689</v>
      </c>
      <c r="J8686" t="s">
        <v>310</v>
      </c>
      <c r="K8686">
        <v>6708</v>
      </c>
      <c r="L8686" t="s">
        <v>54</v>
      </c>
      <c r="M8686" t="s">
        <v>7656</v>
      </c>
      <c r="N8686" t="s">
        <v>110</v>
      </c>
      <c r="O8686" t="s">
        <v>7316</v>
      </c>
      <c r="P8686" s="4">
        <v>99.99</v>
      </c>
      <c r="Q8686" s="4">
        <v>99.99</v>
      </c>
      <c r="R8686" s="4">
        <f t="shared" si="542"/>
        <v>0</v>
      </c>
      <c r="S8686" s="4">
        <f t="shared" si="543"/>
        <v>0</v>
      </c>
    </row>
    <row r="8687" spans="1:19" ht="15.6" x14ac:dyDescent="0.3">
      <c r="A8687" t="s">
        <v>1423</v>
      </c>
      <c r="B8687" s="1">
        <v>43372</v>
      </c>
      <c r="C8687" s="1">
        <v>43372</v>
      </c>
      <c r="D8687">
        <f t="shared" si="540"/>
        <v>2018</v>
      </c>
      <c r="E8687" t="str">
        <f t="shared" si="541"/>
        <v>Sep</v>
      </c>
      <c r="F8687" t="s">
        <v>30</v>
      </c>
      <c r="G8687" t="s">
        <v>630</v>
      </c>
      <c r="H8687" s="2" t="s">
        <v>22</v>
      </c>
      <c r="I8687" t="s">
        <v>1424</v>
      </c>
      <c r="J8687" t="s">
        <v>233</v>
      </c>
      <c r="K8687">
        <v>44060</v>
      </c>
      <c r="L8687" t="s">
        <v>54</v>
      </c>
      <c r="M8687" t="s">
        <v>7656</v>
      </c>
      <c r="N8687" t="s">
        <v>110</v>
      </c>
      <c r="O8687" t="s">
        <v>7316</v>
      </c>
      <c r="P8687" s="4">
        <v>239.976</v>
      </c>
      <c r="Q8687" s="4">
        <v>239.976</v>
      </c>
      <c r="R8687" s="4">
        <f t="shared" si="542"/>
        <v>0</v>
      </c>
      <c r="S8687" s="4">
        <f t="shared" si="543"/>
        <v>0</v>
      </c>
    </row>
    <row r="8688" spans="1:19" x14ac:dyDescent="0.3">
      <c r="A8688" t="s">
        <v>1088</v>
      </c>
      <c r="B8688" s="1">
        <v>42973</v>
      </c>
      <c r="C8688" s="1">
        <v>42975</v>
      </c>
      <c r="D8688">
        <f t="shared" si="540"/>
        <v>2017</v>
      </c>
      <c r="E8688" t="str">
        <f t="shared" si="541"/>
        <v>Aug</v>
      </c>
      <c r="F8688" t="s">
        <v>20</v>
      </c>
      <c r="G8688" t="s">
        <v>1089</v>
      </c>
      <c r="H8688" t="s">
        <v>51</v>
      </c>
      <c r="I8688" t="s">
        <v>684</v>
      </c>
      <c r="J8688" t="s">
        <v>109</v>
      </c>
      <c r="K8688">
        <v>77506</v>
      </c>
      <c r="L8688" t="s">
        <v>25</v>
      </c>
      <c r="M8688" t="s">
        <v>7656</v>
      </c>
      <c r="N8688" t="s">
        <v>110</v>
      </c>
      <c r="O8688" t="s">
        <v>7316</v>
      </c>
      <c r="P8688" s="4">
        <v>159.98400000000001</v>
      </c>
      <c r="Q8688" s="4">
        <v>159.98400000000001</v>
      </c>
      <c r="R8688" s="4">
        <f t="shared" si="542"/>
        <v>0</v>
      </c>
      <c r="S8688" s="4">
        <f t="shared" si="543"/>
        <v>0</v>
      </c>
    </row>
    <row r="8689" spans="1:19" x14ac:dyDescent="0.3">
      <c r="A8689" t="s">
        <v>2162</v>
      </c>
      <c r="B8689" s="1">
        <v>42933</v>
      </c>
      <c r="C8689" s="1">
        <v>42938</v>
      </c>
      <c r="D8689">
        <f t="shared" si="540"/>
        <v>2017</v>
      </c>
      <c r="E8689" t="str">
        <f t="shared" si="541"/>
        <v>Jul</v>
      </c>
      <c r="F8689" t="s">
        <v>67</v>
      </c>
      <c r="G8689" t="s">
        <v>1646</v>
      </c>
      <c r="H8689" t="s">
        <v>51</v>
      </c>
      <c r="I8689" t="s">
        <v>69</v>
      </c>
      <c r="J8689" t="s">
        <v>70</v>
      </c>
      <c r="K8689">
        <v>98105</v>
      </c>
      <c r="L8689" t="s">
        <v>34</v>
      </c>
      <c r="M8689" t="s">
        <v>7659</v>
      </c>
      <c r="N8689" t="s">
        <v>128</v>
      </c>
      <c r="O8689" t="s">
        <v>7316</v>
      </c>
      <c r="P8689" s="4">
        <v>428.4</v>
      </c>
      <c r="Q8689" s="4">
        <v>428.4</v>
      </c>
      <c r="R8689" s="4">
        <f t="shared" si="542"/>
        <v>0</v>
      </c>
      <c r="S8689" s="4">
        <f t="shared" si="543"/>
        <v>0</v>
      </c>
    </row>
    <row r="8690" spans="1:19" ht="15.6" x14ac:dyDescent="0.3">
      <c r="A8690" t="s">
        <v>3904</v>
      </c>
      <c r="B8690" s="1">
        <v>43438</v>
      </c>
      <c r="C8690" s="1">
        <v>43442</v>
      </c>
      <c r="D8690">
        <f t="shared" si="540"/>
        <v>2018</v>
      </c>
      <c r="E8690" t="str">
        <f t="shared" si="541"/>
        <v>Dec</v>
      </c>
      <c r="F8690" t="s">
        <v>37</v>
      </c>
      <c r="G8690" t="s">
        <v>1139</v>
      </c>
      <c r="H8690" s="2" t="s">
        <v>22</v>
      </c>
      <c r="I8690" t="s">
        <v>1298</v>
      </c>
      <c r="J8690" t="s">
        <v>807</v>
      </c>
      <c r="K8690">
        <v>55901</v>
      </c>
      <c r="L8690" t="s">
        <v>25</v>
      </c>
      <c r="M8690" t="s">
        <v>7659</v>
      </c>
      <c r="N8690" t="s">
        <v>110</v>
      </c>
      <c r="O8690" t="s">
        <v>7316</v>
      </c>
      <c r="P8690" s="4">
        <v>142.80000000000001</v>
      </c>
      <c r="Q8690" s="4">
        <v>142.80000000000001</v>
      </c>
      <c r="R8690" s="4">
        <f t="shared" si="542"/>
        <v>0</v>
      </c>
      <c r="S8690" s="4">
        <f t="shared" si="543"/>
        <v>0</v>
      </c>
    </row>
    <row r="8691" spans="1:19" ht="15.6" x14ac:dyDescent="0.3">
      <c r="A8691" t="s">
        <v>3778</v>
      </c>
      <c r="B8691" s="1">
        <v>42264</v>
      </c>
      <c r="C8691" s="1">
        <v>42269</v>
      </c>
      <c r="D8691">
        <f t="shared" si="540"/>
        <v>2015</v>
      </c>
      <c r="E8691" t="str">
        <f t="shared" si="541"/>
        <v>Sep</v>
      </c>
      <c r="F8691" t="s">
        <v>37</v>
      </c>
      <c r="G8691" t="s">
        <v>1643</v>
      </c>
      <c r="H8691" s="2" t="s">
        <v>22</v>
      </c>
      <c r="I8691" t="s">
        <v>191</v>
      </c>
      <c r="J8691" t="s">
        <v>242</v>
      </c>
      <c r="K8691">
        <v>97477</v>
      </c>
      <c r="L8691" t="s">
        <v>34</v>
      </c>
      <c r="M8691" t="s">
        <v>7660</v>
      </c>
      <c r="N8691" t="s">
        <v>110</v>
      </c>
      <c r="O8691" t="s">
        <v>7316</v>
      </c>
      <c r="P8691" s="4">
        <v>55.92</v>
      </c>
      <c r="Q8691" s="4">
        <v>55.92</v>
      </c>
      <c r="R8691" s="4">
        <f t="shared" si="542"/>
        <v>0</v>
      </c>
      <c r="S8691" s="4">
        <f t="shared" si="543"/>
        <v>0</v>
      </c>
    </row>
    <row r="8692" spans="1:19" x14ac:dyDescent="0.3">
      <c r="A8692" t="s">
        <v>1852</v>
      </c>
      <c r="B8692" s="1">
        <v>42698</v>
      </c>
      <c r="C8692" s="1">
        <v>42704</v>
      </c>
      <c r="D8692">
        <f t="shared" si="540"/>
        <v>2016</v>
      </c>
      <c r="E8692" t="str">
        <f t="shared" si="541"/>
        <v>Nov</v>
      </c>
      <c r="F8692" t="s">
        <v>37</v>
      </c>
      <c r="G8692" t="s">
        <v>1181</v>
      </c>
      <c r="H8692" t="s">
        <v>105</v>
      </c>
      <c r="I8692" t="s">
        <v>47</v>
      </c>
      <c r="J8692" t="s">
        <v>33</v>
      </c>
      <c r="K8692">
        <v>90004</v>
      </c>
      <c r="L8692" t="s">
        <v>34</v>
      </c>
      <c r="M8692" t="s">
        <v>7660</v>
      </c>
      <c r="N8692" t="s">
        <v>110</v>
      </c>
      <c r="O8692" t="s">
        <v>7316</v>
      </c>
      <c r="P8692" s="4">
        <v>13.98</v>
      </c>
      <c r="Q8692" s="4">
        <v>13.98</v>
      </c>
      <c r="R8692" s="4">
        <f t="shared" si="542"/>
        <v>0</v>
      </c>
      <c r="S8692" s="4">
        <f t="shared" si="543"/>
        <v>0</v>
      </c>
    </row>
    <row r="8693" spans="1:19" ht="15.6" x14ac:dyDescent="0.3">
      <c r="A8693" t="s">
        <v>5360</v>
      </c>
      <c r="B8693" s="1">
        <v>43365</v>
      </c>
      <c r="C8693" s="1">
        <v>43366</v>
      </c>
      <c r="D8693">
        <f t="shared" si="540"/>
        <v>2018</v>
      </c>
      <c r="E8693" t="str">
        <f t="shared" si="541"/>
        <v>Sep</v>
      </c>
      <c r="F8693" t="s">
        <v>20</v>
      </c>
      <c r="G8693" t="s">
        <v>130</v>
      </c>
      <c r="H8693" s="2" t="s">
        <v>22</v>
      </c>
      <c r="I8693" t="s">
        <v>281</v>
      </c>
      <c r="J8693" t="s">
        <v>93</v>
      </c>
      <c r="K8693">
        <v>72701</v>
      </c>
      <c r="L8693" t="s">
        <v>44</v>
      </c>
      <c r="M8693" t="s">
        <v>7660</v>
      </c>
      <c r="N8693" t="s">
        <v>110</v>
      </c>
      <c r="O8693" t="s">
        <v>7316</v>
      </c>
      <c r="P8693" s="4">
        <v>34.950000000000003</v>
      </c>
      <c r="Q8693" s="4">
        <v>100</v>
      </c>
      <c r="R8693" s="4">
        <f t="shared" si="542"/>
        <v>-65.05</v>
      </c>
      <c r="S8693" s="4">
        <f t="shared" si="543"/>
        <v>-9.7574999999999985</v>
      </c>
    </row>
    <row r="8694" spans="1:19" ht="15.6" x14ac:dyDescent="0.3">
      <c r="A8694" t="s">
        <v>6392</v>
      </c>
      <c r="B8694" s="1">
        <v>42455</v>
      </c>
      <c r="C8694" s="1">
        <v>42459</v>
      </c>
      <c r="D8694">
        <f t="shared" si="540"/>
        <v>2016</v>
      </c>
      <c r="E8694" t="str">
        <f t="shared" si="541"/>
        <v>Mar</v>
      </c>
      <c r="F8694" t="s">
        <v>67</v>
      </c>
      <c r="G8694" t="s">
        <v>2135</v>
      </c>
      <c r="H8694" s="2" t="s">
        <v>22</v>
      </c>
      <c r="I8694" t="s">
        <v>100</v>
      </c>
      <c r="J8694" t="s">
        <v>101</v>
      </c>
      <c r="K8694">
        <v>19140</v>
      </c>
      <c r="L8694" t="s">
        <v>54</v>
      </c>
      <c r="M8694" t="s">
        <v>7660</v>
      </c>
      <c r="N8694" t="s">
        <v>110</v>
      </c>
      <c r="O8694" t="s">
        <v>7316</v>
      </c>
      <c r="P8694" s="4">
        <v>16.776</v>
      </c>
      <c r="Q8694" s="4">
        <v>18</v>
      </c>
      <c r="R8694" s="4">
        <f t="shared" si="542"/>
        <v>-1.2240000000000002</v>
      </c>
      <c r="S8694" s="4">
        <f t="shared" si="543"/>
        <v>-0.18360000000000001</v>
      </c>
    </row>
    <row r="8695" spans="1:19" x14ac:dyDescent="0.3">
      <c r="A8695" t="s">
        <v>4830</v>
      </c>
      <c r="B8695" s="1">
        <v>42802</v>
      </c>
      <c r="C8695" s="1">
        <v>42806</v>
      </c>
      <c r="D8695">
        <f t="shared" si="540"/>
        <v>2017</v>
      </c>
      <c r="E8695" t="str">
        <f t="shared" si="541"/>
        <v>Mar</v>
      </c>
      <c r="F8695" t="s">
        <v>37</v>
      </c>
      <c r="G8695" t="s">
        <v>1316</v>
      </c>
      <c r="H8695" t="s">
        <v>51</v>
      </c>
      <c r="I8695" t="s">
        <v>116</v>
      </c>
      <c r="J8695" t="s">
        <v>109</v>
      </c>
      <c r="K8695">
        <v>75217</v>
      </c>
      <c r="L8695" t="s">
        <v>25</v>
      </c>
      <c r="M8695" t="s">
        <v>7660</v>
      </c>
      <c r="N8695" t="s">
        <v>110</v>
      </c>
      <c r="O8695" t="s">
        <v>7316</v>
      </c>
      <c r="P8695" s="4">
        <v>27.96</v>
      </c>
      <c r="Q8695" s="4">
        <v>27.96</v>
      </c>
      <c r="R8695" s="4">
        <f t="shared" si="542"/>
        <v>0</v>
      </c>
      <c r="S8695" s="4">
        <f t="shared" si="543"/>
        <v>0</v>
      </c>
    </row>
    <row r="8696" spans="1:19" ht="15.6" x14ac:dyDescent="0.3">
      <c r="A8696" t="s">
        <v>4644</v>
      </c>
      <c r="B8696" s="1">
        <v>43066</v>
      </c>
      <c r="C8696" s="1">
        <v>43069</v>
      </c>
      <c r="D8696">
        <f t="shared" si="540"/>
        <v>2017</v>
      </c>
      <c r="E8696" t="str">
        <f t="shared" si="541"/>
        <v>Nov</v>
      </c>
      <c r="F8696" t="s">
        <v>20</v>
      </c>
      <c r="G8696" t="s">
        <v>2925</v>
      </c>
      <c r="H8696" s="2" t="s">
        <v>22</v>
      </c>
      <c r="I8696" t="s">
        <v>4402</v>
      </c>
      <c r="J8696" t="s">
        <v>1912</v>
      </c>
      <c r="K8696">
        <v>66212</v>
      </c>
      <c r="L8696" t="s">
        <v>25</v>
      </c>
      <c r="M8696" t="s">
        <v>7660</v>
      </c>
      <c r="N8696" t="s">
        <v>110</v>
      </c>
      <c r="O8696" t="s">
        <v>7316</v>
      </c>
      <c r="P8696" s="4">
        <v>34.950000000000003</v>
      </c>
      <c r="Q8696" s="4">
        <v>34.950000000000003</v>
      </c>
      <c r="R8696" s="4">
        <f t="shared" si="542"/>
        <v>0</v>
      </c>
      <c r="S8696" s="4">
        <f t="shared" si="543"/>
        <v>0</v>
      </c>
    </row>
    <row r="8697" spans="1:19" x14ac:dyDescent="0.3">
      <c r="A8697" t="s">
        <v>5397</v>
      </c>
      <c r="B8697" s="1">
        <v>42840</v>
      </c>
      <c r="C8697" s="1">
        <v>42846</v>
      </c>
      <c r="D8697">
        <f t="shared" si="540"/>
        <v>2017</v>
      </c>
      <c r="E8697" t="str">
        <f t="shared" si="541"/>
        <v>Apr</v>
      </c>
      <c r="F8697" t="s">
        <v>37</v>
      </c>
      <c r="G8697" t="s">
        <v>1889</v>
      </c>
      <c r="H8697" t="s">
        <v>51</v>
      </c>
      <c r="I8697" t="s">
        <v>5398</v>
      </c>
      <c r="J8697" t="s">
        <v>83</v>
      </c>
      <c r="K8697">
        <v>28052</v>
      </c>
      <c r="L8697" t="s">
        <v>44</v>
      </c>
      <c r="M8697" t="s">
        <v>7661</v>
      </c>
      <c r="N8697" t="s">
        <v>128</v>
      </c>
      <c r="O8697" t="s">
        <v>7316</v>
      </c>
      <c r="P8697" s="4">
        <v>408.74400000000003</v>
      </c>
      <c r="Q8697" s="4">
        <v>408.74400000000003</v>
      </c>
      <c r="R8697" s="4">
        <f t="shared" si="542"/>
        <v>0</v>
      </c>
      <c r="S8697" s="4">
        <f t="shared" si="543"/>
        <v>0</v>
      </c>
    </row>
    <row r="8698" spans="1:19" x14ac:dyDescent="0.3">
      <c r="A8698" t="s">
        <v>5397</v>
      </c>
      <c r="B8698" s="1">
        <v>42840</v>
      </c>
      <c r="C8698" s="1">
        <v>42846</v>
      </c>
      <c r="D8698">
        <f t="shared" si="540"/>
        <v>2017</v>
      </c>
      <c r="E8698" t="str">
        <f t="shared" si="541"/>
        <v>Apr</v>
      </c>
      <c r="F8698" t="s">
        <v>37</v>
      </c>
      <c r="G8698" t="s">
        <v>1889</v>
      </c>
      <c r="H8698" t="s">
        <v>51</v>
      </c>
      <c r="I8698" t="s">
        <v>5398</v>
      </c>
      <c r="J8698" t="s">
        <v>83</v>
      </c>
      <c r="K8698">
        <v>28052</v>
      </c>
      <c r="L8698" t="s">
        <v>44</v>
      </c>
      <c r="M8698" t="s">
        <v>7661</v>
      </c>
      <c r="N8698" t="s">
        <v>128</v>
      </c>
      <c r="O8698" t="s">
        <v>7316</v>
      </c>
      <c r="P8698" s="4">
        <v>291.95999999999998</v>
      </c>
      <c r="Q8698" s="4">
        <v>291.95999999999998</v>
      </c>
      <c r="R8698" s="4">
        <f t="shared" si="542"/>
        <v>0</v>
      </c>
      <c r="S8698" s="4">
        <f t="shared" si="543"/>
        <v>0</v>
      </c>
    </row>
    <row r="8699" spans="1:19" x14ac:dyDescent="0.3">
      <c r="A8699" t="s">
        <v>2958</v>
      </c>
      <c r="B8699" s="1">
        <v>42100</v>
      </c>
      <c r="C8699" s="1">
        <v>42102</v>
      </c>
      <c r="D8699">
        <f t="shared" si="540"/>
        <v>2015</v>
      </c>
      <c r="E8699" t="str">
        <f t="shared" si="541"/>
        <v>Apr</v>
      </c>
      <c r="F8699" t="s">
        <v>20</v>
      </c>
      <c r="G8699" t="s">
        <v>1556</v>
      </c>
      <c r="H8699" t="s">
        <v>22</v>
      </c>
      <c r="I8699" t="s">
        <v>100</v>
      </c>
      <c r="J8699" t="s">
        <v>101</v>
      </c>
      <c r="K8699">
        <v>19143</v>
      </c>
      <c r="L8699" t="s">
        <v>54</v>
      </c>
      <c r="M8699" t="s">
        <v>7661</v>
      </c>
      <c r="N8699" t="s">
        <v>110</v>
      </c>
      <c r="O8699" t="s">
        <v>7316</v>
      </c>
      <c r="P8699" s="4">
        <v>116.78400000000001</v>
      </c>
      <c r="Q8699" s="4">
        <v>116.78400000000001</v>
      </c>
      <c r="R8699" s="4">
        <f t="shared" si="542"/>
        <v>0</v>
      </c>
      <c r="S8699" s="4">
        <f t="shared" si="543"/>
        <v>0</v>
      </c>
    </row>
    <row r="8700" spans="1:19" x14ac:dyDescent="0.3">
      <c r="A8700" t="s">
        <v>7138</v>
      </c>
      <c r="B8700" s="1">
        <v>42343</v>
      </c>
      <c r="C8700" s="1">
        <v>42347</v>
      </c>
      <c r="D8700">
        <f t="shared" si="540"/>
        <v>2015</v>
      </c>
      <c r="E8700" t="str">
        <f t="shared" si="541"/>
        <v>Dec</v>
      </c>
      <c r="F8700" t="s">
        <v>67</v>
      </c>
      <c r="G8700" t="s">
        <v>4755</v>
      </c>
      <c r="H8700" t="s">
        <v>51</v>
      </c>
      <c r="I8700" t="s">
        <v>720</v>
      </c>
      <c r="J8700" t="s">
        <v>24</v>
      </c>
      <c r="K8700">
        <v>62521</v>
      </c>
      <c r="L8700" t="s">
        <v>25</v>
      </c>
      <c r="M8700" t="s">
        <v>7661</v>
      </c>
      <c r="N8700" t="s">
        <v>110</v>
      </c>
      <c r="O8700" t="s">
        <v>7316</v>
      </c>
      <c r="P8700" s="4">
        <v>408.74400000000003</v>
      </c>
      <c r="Q8700" s="4">
        <v>408.74400000000003</v>
      </c>
      <c r="R8700" s="4">
        <f t="shared" si="542"/>
        <v>0</v>
      </c>
      <c r="S8700" s="4">
        <f t="shared" si="543"/>
        <v>0</v>
      </c>
    </row>
    <row r="8701" spans="1:19" x14ac:dyDescent="0.3">
      <c r="A8701" t="s">
        <v>4409</v>
      </c>
      <c r="B8701" s="1">
        <v>43226</v>
      </c>
      <c r="C8701" s="1">
        <v>43231</v>
      </c>
      <c r="D8701">
        <f t="shared" si="540"/>
        <v>2018</v>
      </c>
      <c r="E8701" t="str">
        <f t="shared" si="541"/>
        <v>May</v>
      </c>
      <c r="F8701" t="s">
        <v>37</v>
      </c>
      <c r="G8701" t="s">
        <v>2121</v>
      </c>
      <c r="H8701" t="s">
        <v>22</v>
      </c>
      <c r="I8701" t="s">
        <v>23</v>
      </c>
      <c r="J8701" t="s">
        <v>24</v>
      </c>
      <c r="K8701">
        <v>60623</v>
      </c>
      <c r="L8701" t="s">
        <v>25</v>
      </c>
      <c r="M8701" t="s">
        <v>7661</v>
      </c>
      <c r="N8701" t="s">
        <v>110</v>
      </c>
      <c r="O8701" t="s">
        <v>7316</v>
      </c>
      <c r="P8701" s="4">
        <v>408.74400000000003</v>
      </c>
      <c r="Q8701" s="4">
        <v>408.74400000000003</v>
      </c>
      <c r="R8701" s="4">
        <f t="shared" si="542"/>
        <v>0</v>
      </c>
      <c r="S8701" s="4">
        <f t="shared" si="543"/>
        <v>0</v>
      </c>
    </row>
    <row r="8702" spans="1:19" ht="15.6" x14ac:dyDescent="0.3">
      <c r="A8702" t="s">
        <v>7662</v>
      </c>
      <c r="B8702" s="1">
        <v>43366</v>
      </c>
      <c r="C8702" s="1">
        <v>43372</v>
      </c>
      <c r="D8702">
        <f t="shared" si="540"/>
        <v>2018</v>
      </c>
      <c r="E8702" t="str">
        <f t="shared" si="541"/>
        <v>Sep</v>
      </c>
      <c r="F8702" t="s">
        <v>37</v>
      </c>
      <c r="G8702" t="s">
        <v>874</v>
      </c>
      <c r="H8702" s="2" t="s">
        <v>22</v>
      </c>
      <c r="I8702" t="s">
        <v>1083</v>
      </c>
      <c r="J8702" t="s">
        <v>503</v>
      </c>
      <c r="K8702">
        <v>74133</v>
      </c>
      <c r="L8702" t="s">
        <v>25</v>
      </c>
      <c r="M8702" t="s">
        <v>7661</v>
      </c>
      <c r="N8702" t="s">
        <v>110</v>
      </c>
      <c r="O8702" t="s">
        <v>7316</v>
      </c>
      <c r="P8702" s="4">
        <v>291.95999999999998</v>
      </c>
      <c r="Q8702" s="4">
        <v>291.95999999999998</v>
      </c>
      <c r="R8702" s="4">
        <f t="shared" si="542"/>
        <v>0</v>
      </c>
      <c r="S8702" s="4">
        <f t="shared" si="543"/>
        <v>0</v>
      </c>
    </row>
    <row r="8703" spans="1:19" ht="15.6" x14ac:dyDescent="0.3">
      <c r="A8703" t="s">
        <v>5436</v>
      </c>
      <c r="B8703" s="1">
        <v>43413</v>
      </c>
      <c r="C8703" s="1">
        <v>43416</v>
      </c>
      <c r="D8703">
        <f t="shared" si="540"/>
        <v>2018</v>
      </c>
      <c r="E8703" t="str">
        <f t="shared" si="541"/>
        <v>Nov</v>
      </c>
      <c r="F8703" t="s">
        <v>67</v>
      </c>
      <c r="G8703" t="s">
        <v>160</v>
      </c>
      <c r="H8703" s="2" t="s">
        <v>22</v>
      </c>
      <c r="I8703" t="s">
        <v>139</v>
      </c>
      <c r="J8703" t="s">
        <v>140</v>
      </c>
      <c r="K8703">
        <v>21044</v>
      </c>
      <c r="L8703" t="s">
        <v>54</v>
      </c>
      <c r="M8703" t="s">
        <v>7663</v>
      </c>
      <c r="N8703" t="s">
        <v>110</v>
      </c>
      <c r="O8703" t="s">
        <v>7316</v>
      </c>
      <c r="P8703" s="4">
        <v>826.62</v>
      </c>
      <c r="Q8703" s="4">
        <v>826.62</v>
      </c>
      <c r="R8703" s="4">
        <f t="shared" si="542"/>
        <v>0</v>
      </c>
      <c r="S8703" s="4">
        <f t="shared" si="543"/>
        <v>0</v>
      </c>
    </row>
    <row r="8704" spans="1:19" x14ac:dyDescent="0.3">
      <c r="A8704" t="s">
        <v>7171</v>
      </c>
      <c r="B8704" s="1">
        <v>43345</v>
      </c>
      <c r="C8704" s="1">
        <v>43350</v>
      </c>
      <c r="D8704">
        <f t="shared" si="540"/>
        <v>2018</v>
      </c>
      <c r="E8704" t="str">
        <f t="shared" si="541"/>
        <v>Sep</v>
      </c>
      <c r="F8704" t="s">
        <v>37</v>
      </c>
      <c r="G8704" t="s">
        <v>1950</v>
      </c>
      <c r="H8704" t="s">
        <v>22</v>
      </c>
      <c r="I8704" t="s">
        <v>648</v>
      </c>
      <c r="J8704" t="s">
        <v>89</v>
      </c>
      <c r="K8704">
        <v>49201</v>
      </c>
      <c r="L8704" t="s">
        <v>25</v>
      </c>
      <c r="M8704" t="s">
        <v>7663</v>
      </c>
      <c r="N8704" t="s">
        <v>110</v>
      </c>
      <c r="O8704" t="s">
        <v>7316</v>
      </c>
      <c r="P8704" s="4">
        <v>1928.78</v>
      </c>
      <c r="Q8704" s="4">
        <v>1928.78</v>
      </c>
      <c r="R8704" s="4">
        <f t="shared" si="542"/>
        <v>0</v>
      </c>
      <c r="S8704" s="4">
        <f t="shared" si="543"/>
        <v>0</v>
      </c>
    </row>
    <row r="8705" spans="1:19" ht="15.6" x14ac:dyDescent="0.3">
      <c r="A8705" t="s">
        <v>2381</v>
      </c>
      <c r="B8705" s="1">
        <v>42362</v>
      </c>
      <c r="C8705" s="1">
        <v>42367</v>
      </c>
      <c r="D8705">
        <f t="shared" si="540"/>
        <v>2015</v>
      </c>
      <c r="E8705" t="str">
        <f t="shared" si="541"/>
        <v>Dec</v>
      </c>
      <c r="F8705" t="s">
        <v>37</v>
      </c>
      <c r="G8705" t="s">
        <v>1768</v>
      </c>
      <c r="H8705" s="2" t="s">
        <v>22</v>
      </c>
      <c r="I8705" t="s">
        <v>47</v>
      </c>
      <c r="J8705" t="s">
        <v>33</v>
      </c>
      <c r="K8705">
        <v>90045</v>
      </c>
      <c r="L8705" t="s">
        <v>34</v>
      </c>
      <c r="M8705" t="s">
        <v>7664</v>
      </c>
      <c r="N8705" t="s">
        <v>110</v>
      </c>
      <c r="O8705" t="s">
        <v>7316</v>
      </c>
      <c r="P8705" s="4">
        <v>62.85</v>
      </c>
      <c r="Q8705" s="4">
        <v>100</v>
      </c>
      <c r="R8705" s="4">
        <f t="shared" si="542"/>
        <v>-37.15</v>
      </c>
      <c r="S8705" s="4">
        <f t="shared" si="543"/>
        <v>-5.5724999999999998</v>
      </c>
    </row>
    <row r="8706" spans="1:19" x14ac:dyDescent="0.3">
      <c r="A8706" t="s">
        <v>7665</v>
      </c>
      <c r="B8706" s="1">
        <v>43374</v>
      </c>
      <c r="C8706" s="1">
        <v>43379</v>
      </c>
      <c r="D8706">
        <f t="shared" ref="D8706:D8769" si="544">YEAR(B8706)</f>
        <v>2018</v>
      </c>
      <c r="E8706" t="str">
        <f t="shared" ref="E8706:E8769" si="545">TEXT(B8706,"mmm")</f>
        <v>Oct</v>
      </c>
      <c r="F8706" t="s">
        <v>37</v>
      </c>
      <c r="G8706" t="s">
        <v>1219</v>
      </c>
      <c r="H8706" t="s">
        <v>22</v>
      </c>
      <c r="I8706" t="s">
        <v>32</v>
      </c>
      <c r="J8706" t="s">
        <v>33</v>
      </c>
      <c r="K8706">
        <v>94110</v>
      </c>
      <c r="L8706" t="s">
        <v>34</v>
      </c>
      <c r="M8706" t="s">
        <v>7664</v>
      </c>
      <c r="N8706" t="s">
        <v>110</v>
      </c>
      <c r="O8706" t="s">
        <v>7316</v>
      </c>
      <c r="P8706" s="4">
        <v>104.75</v>
      </c>
      <c r="Q8706" s="4">
        <v>104.75</v>
      </c>
      <c r="R8706" s="4">
        <f t="shared" si="542"/>
        <v>0</v>
      </c>
      <c r="S8706" s="4">
        <f t="shared" si="543"/>
        <v>0</v>
      </c>
    </row>
    <row r="8707" spans="1:19" x14ac:dyDescent="0.3">
      <c r="A8707" t="s">
        <v>1081</v>
      </c>
      <c r="B8707" s="1">
        <v>43296</v>
      </c>
      <c r="C8707" s="1">
        <v>43299</v>
      </c>
      <c r="D8707">
        <f t="shared" si="544"/>
        <v>2018</v>
      </c>
      <c r="E8707" t="str">
        <f t="shared" si="545"/>
        <v>Jul</v>
      </c>
      <c r="F8707" t="s">
        <v>67</v>
      </c>
      <c r="G8707" t="s">
        <v>292</v>
      </c>
      <c r="H8707" t="s">
        <v>105</v>
      </c>
      <c r="I8707" t="s">
        <v>61</v>
      </c>
      <c r="J8707" t="s">
        <v>62</v>
      </c>
      <c r="K8707">
        <v>10024</v>
      </c>
      <c r="L8707" t="s">
        <v>54</v>
      </c>
      <c r="M8707" t="s">
        <v>7664</v>
      </c>
      <c r="N8707" t="s">
        <v>110</v>
      </c>
      <c r="O8707" t="s">
        <v>7316</v>
      </c>
      <c r="P8707" s="4">
        <v>41.9</v>
      </c>
      <c r="Q8707" s="4">
        <v>41.9</v>
      </c>
      <c r="R8707" s="4">
        <f t="shared" ref="R8707:R8770" si="546">P8707-Q8707</f>
        <v>0</v>
      </c>
      <c r="S8707" s="4">
        <f t="shared" ref="S8707:S8770" si="547">0.15*R8707</f>
        <v>0</v>
      </c>
    </row>
    <row r="8708" spans="1:19" x14ac:dyDescent="0.3">
      <c r="A8708" t="s">
        <v>7666</v>
      </c>
      <c r="B8708" s="1">
        <v>42547</v>
      </c>
      <c r="C8708" s="1">
        <v>42550</v>
      </c>
      <c r="D8708">
        <f t="shared" si="544"/>
        <v>2016</v>
      </c>
      <c r="E8708" t="str">
        <f t="shared" si="545"/>
        <v>Jun</v>
      </c>
      <c r="F8708" t="s">
        <v>67</v>
      </c>
      <c r="G8708" t="s">
        <v>947</v>
      </c>
      <c r="H8708" t="s">
        <v>51</v>
      </c>
      <c r="I8708" t="s">
        <v>858</v>
      </c>
      <c r="J8708" t="s">
        <v>89</v>
      </c>
      <c r="K8708">
        <v>48180</v>
      </c>
      <c r="L8708" t="s">
        <v>25</v>
      </c>
      <c r="M8708" t="s">
        <v>7664</v>
      </c>
      <c r="N8708" t="s">
        <v>110</v>
      </c>
      <c r="O8708" t="s">
        <v>7316</v>
      </c>
      <c r="P8708" s="4">
        <v>41.9</v>
      </c>
      <c r="Q8708" s="4">
        <v>41.9</v>
      </c>
      <c r="R8708" s="4">
        <f t="shared" si="546"/>
        <v>0</v>
      </c>
      <c r="S8708" s="4">
        <f t="shared" si="547"/>
        <v>0</v>
      </c>
    </row>
    <row r="8709" spans="1:19" ht="15.6" x14ac:dyDescent="0.3">
      <c r="A8709" t="s">
        <v>7603</v>
      </c>
      <c r="B8709" s="1">
        <v>42775</v>
      </c>
      <c r="C8709" s="1">
        <v>42779</v>
      </c>
      <c r="D8709">
        <f t="shared" si="544"/>
        <v>2017</v>
      </c>
      <c r="E8709" t="str">
        <f t="shared" si="545"/>
        <v>Feb</v>
      </c>
      <c r="F8709" t="s">
        <v>37</v>
      </c>
      <c r="G8709" t="s">
        <v>241</v>
      </c>
      <c r="H8709" s="2" t="s">
        <v>22</v>
      </c>
      <c r="I8709" t="s">
        <v>32</v>
      </c>
      <c r="J8709" t="s">
        <v>33</v>
      </c>
      <c r="K8709">
        <v>94110</v>
      </c>
      <c r="L8709" t="s">
        <v>34</v>
      </c>
      <c r="M8709" t="s">
        <v>7667</v>
      </c>
      <c r="N8709" t="s">
        <v>110</v>
      </c>
      <c r="O8709" t="s">
        <v>7316</v>
      </c>
      <c r="P8709" s="4">
        <v>31.86</v>
      </c>
      <c r="Q8709" s="4">
        <v>31.86</v>
      </c>
      <c r="R8709" s="4">
        <f t="shared" si="546"/>
        <v>0</v>
      </c>
      <c r="S8709" s="4">
        <f t="shared" si="547"/>
        <v>0</v>
      </c>
    </row>
    <row r="8710" spans="1:19" ht="15.6" x14ac:dyDescent="0.3">
      <c r="A8710" t="s">
        <v>215</v>
      </c>
      <c r="B8710" s="1">
        <v>42984</v>
      </c>
      <c r="C8710" s="1">
        <v>42987</v>
      </c>
      <c r="D8710">
        <f t="shared" si="544"/>
        <v>2017</v>
      </c>
      <c r="E8710" t="str">
        <f t="shared" si="545"/>
        <v>Sep</v>
      </c>
      <c r="F8710" t="s">
        <v>67</v>
      </c>
      <c r="G8710" t="s">
        <v>216</v>
      </c>
      <c r="H8710" s="2" t="s">
        <v>22</v>
      </c>
      <c r="I8710" t="s">
        <v>61</v>
      </c>
      <c r="J8710" t="s">
        <v>62</v>
      </c>
      <c r="K8710">
        <v>10035</v>
      </c>
      <c r="L8710" t="s">
        <v>54</v>
      </c>
      <c r="M8710" t="s">
        <v>7667</v>
      </c>
      <c r="N8710" t="s">
        <v>110</v>
      </c>
      <c r="O8710" t="s">
        <v>7316</v>
      </c>
      <c r="P8710" s="4">
        <v>31.86</v>
      </c>
      <c r="Q8710" s="4">
        <v>31.86</v>
      </c>
      <c r="R8710" s="4">
        <f t="shared" si="546"/>
        <v>0</v>
      </c>
      <c r="S8710" s="4">
        <f t="shared" si="547"/>
        <v>0</v>
      </c>
    </row>
    <row r="8711" spans="1:19" ht="15.6" x14ac:dyDescent="0.3">
      <c r="A8711" t="s">
        <v>5462</v>
      </c>
      <c r="B8711" s="1">
        <v>42715</v>
      </c>
      <c r="C8711" s="1">
        <v>42718</v>
      </c>
      <c r="D8711">
        <f t="shared" si="544"/>
        <v>2016</v>
      </c>
      <c r="E8711" t="str">
        <f t="shared" si="545"/>
        <v>Dec</v>
      </c>
      <c r="F8711" t="s">
        <v>20</v>
      </c>
      <c r="G8711" t="s">
        <v>949</v>
      </c>
      <c r="H8711" s="2" t="s">
        <v>22</v>
      </c>
      <c r="I8711" t="s">
        <v>97</v>
      </c>
      <c r="J8711" t="s">
        <v>89</v>
      </c>
      <c r="K8711">
        <v>48205</v>
      </c>
      <c r="L8711" t="s">
        <v>25</v>
      </c>
      <c r="M8711" t="s">
        <v>7667</v>
      </c>
      <c r="N8711" t="s">
        <v>110</v>
      </c>
      <c r="O8711" t="s">
        <v>7316</v>
      </c>
      <c r="P8711" s="4">
        <v>175.23</v>
      </c>
      <c r="Q8711" s="4">
        <f>P8711-17</f>
        <v>158.22999999999999</v>
      </c>
      <c r="R8711" s="4">
        <f t="shared" si="546"/>
        <v>17</v>
      </c>
      <c r="S8711" s="4">
        <f t="shared" si="547"/>
        <v>2.5499999999999998</v>
      </c>
    </row>
    <row r="8712" spans="1:19" ht="15.6" x14ac:dyDescent="0.3">
      <c r="A8712" t="s">
        <v>7668</v>
      </c>
      <c r="B8712" s="1">
        <v>42723</v>
      </c>
      <c r="C8712" s="1">
        <v>42727</v>
      </c>
      <c r="D8712">
        <f t="shared" si="544"/>
        <v>2016</v>
      </c>
      <c r="E8712" t="str">
        <f t="shared" si="545"/>
        <v>Dec</v>
      </c>
      <c r="F8712" t="s">
        <v>37</v>
      </c>
      <c r="G8712" t="s">
        <v>525</v>
      </c>
      <c r="H8712" s="2" t="s">
        <v>22</v>
      </c>
      <c r="I8712" t="s">
        <v>23</v>
      </c>
      <c r="J8712" t="s">
        <v>24</v>
      </c>
      <c r="K8712">
        <v>60610</v>
      </c>
      <c r="L8712" t="s">
        <v>25</v>
      </c>
      <c r="M8712" t="s">
        <v>7667</v>
      </c>
      <c r="N8712" t="s">
        <v>110</v>
      </c>
      <c r="O8712" t="s">
        <v>7316</v>
      </c>
      <c r="P8712" s="4">
        <v>25.488</v>
      </c>
      <c r="Q8712" s="4">
        <v>25.488</v>
      </c>
      <c r="R8712" s="4">
        <f t="shared" si="546"/>
        <v>0</v>
      </c>
      <c r="S8712" s="4">
        <f t="shared" si="547"/>
        <v>0</v>
      </c>
    </row>
    <row r="8713" spans="1:19" x14ac:dyDescent="0.3">
      <c r="A8713" t="s">
        <v>7669</v>
      </c>
      <c r="B8713" s="1">
        <v>43059</v>
      </c>
      <c r="C8713" s="1">
        <v>43063</v>
      </c>
      <c r="D8713">
        <f t="shared" si="544"/>
        <v>2017</v>
      </c>
      <c r="E8713" t="str">
        <f t="shared" si="545"/>
        <v>Nov</v>
      </c>
      <c r="F8713" t="s">
        <v>37</v>
      </c>
      <c r="G8713" t="s">
        <v>619</v>
      </c>
      <c r="H8713" t="s">
        <v>51</v>
      </c>
      <c r="I8713" t="s">
        <v>7670</v>
      </c>
      <c r="J8713" t="s">
        <v>33</v>
      </c>
      <c r="K8713">
        <v>90640</v>
      </c>
      <c r="L8713" t="s">
        <v>34</v>
      </c>
      <c r="M8713" t="s">
        <v>7671</v>
      </c>
      <c r="N8713" t="s">
        <v>110</v>
      </c>
      <c r="O8713" t="s">
        <v>7316</v>
      </c>
      <c r="P8713" s="4">
        <v>27.88</v>
      </c>
      <c r="Q8713" s="4">
        <v>27.88</v>
      </c>
      <c r="R8713" s="4">
        <f t="shared" si="546"/>
        <v>0</v>
      </c>
      <c r="S8713" s="4">
        <f t="shared" si="547"/>
        <v>0</v>
      </c>
    </row>
    <row r="8714" spans="1:19" ht="15.6" x14ac:dyDescent="0.3">
      <c r="A8714" t="s">
        <v>1107</v>
      </c>
      <c r="B8714" s="1">
        <v>43319</v>
      </c>
      <c r="C8714" s="1">
        <v>43323</v>
      </c>
      <c r="D8714">
        <f t="shared" si="544"/>
        <v>2018</v>
      </c>
      <c r="E8714" t="str">
        <f t="shared" si="545"/>
        <v>Aug</v>
      </c>
      <c r="F8714" t="s">
        <v>37</v>
      </c>
      <c r="G8714" t="s">
        <v>296</v>
      </c>
      <c r="H8714" s="2" t="s">
        <v>22</v>
      </c>
      <c r="I8714" t="s">
        <v>1108</v>
      </c>
      <c r="J8714" t="s">
        <v>33</v>
      </c>
      <c r="K8714">
        <v>92683</v>
      </c>
      <c r="L8714" t="s">
        <v>34</v>
      </c>
      <c r="M8714" t="s">
        <v>7671</v>
      </c>
      <c r="N8714" t="s">
        <v>110</v>
      </c>
      <c r="O8714" t="s">
        <v>7316</v>
      </c>
      <c r="P8714" s="4">
        <v>55.76</v>
      </c>
      <c r="Q8714" s="4">
        <v>55.76</v>
      </c>
      <c r="R8714" s="4">
        <f t="shared" si="546"/>
        <v>0</v>
      </c>
      <c r="S8714" s="4">
        <f t="shared" si="547"/>
        <v>0</v>
      </c>
    </row>
    <row r="8715" spans="1:19" x14ac:dyDescent="0.3">
      <c r="A8715" t="s">
        <v>5566</v>
      </c>
      <c r="B8715" s="1">
        <v>42950</v>
      </c>
      <c r="C8715" s="1">
        <v>42952</v>
      </c>
      <c r="D8715">
        <f t="shared" si="544"/>
        <v>2017</v>
      </c>
      <c r="E8715" t="str">
        <f t="shared" si="545"/>
        <v>Aug</v>
      </c>
      <c r="F8715" t="s">
        <v>67</v>
      </c>
      <c r="G8715" t="s">
        <v>3124</v>
      </c>
      <c r="H8715" t="s">
        <v>51</v>
      </c>
      <c r="I8715" t="s">
        <v>1083</v>
      </c>
      <c r="J8715" t="s">
        <v>503</v>
      </c>
      <c r="K8715">
        <v>74133</v>
      </c>
      <c r="L8715" t="s">
        <v>25</v>
      </c>
      <c r="M8715" t="s">
        <v>7671</v>
      </c>
      <c r="N8715" t="s">
        <v>110</v>
      </c>
      <c r="O8715" t="s">
        <v>7316</v>
      </c>
      <c r="P8715" s="4">
        <v>167.28</v>
      </c>
      <c r="Q8715" s="4">
        <v>167.28</v>
      </c>
      <c r="R8715" s="4">
        <f t="shared" si="546"/>
        <v>0</v>
      </c>
      <c r="S8715" s="4">
        <f t="shared" si="547"/>
        <v>0</v>
      </c>
    </row>
    <row r="8716" spans="1:19" ht="15.6" x14ac:dyDescent="0.3">
      <c r="A8716" t="s">
        <v>1329</v>
      </c>
      <c r="B8716" s="1">
        <v>42211</v>
      </c>
      <c r="C8716" s="1">
        <v>42218</v>
      </c>
      <c r="D8716">
        <f t="shared" si="544"/>
        <v>2015</v>
      </c>
      <c r="E8716" t="str">
        <f t="shared" si="545"/>
        <v>Jul</v>
      </c>
      <c r="F8716" t="s">
        <v>37</v>
      </c>
      <c r="G8716" t="s">
        <v>1181</v>
      </c>
      <c r="H8716" s="2" t="s">
        <v>22</v>
      </c>
      <c r="I8716" t="s">
        <v>1330</v>
      </c>
      <c r="J8716" t="s">
        <v>325</v>
      </c>
      <c r="K8716">
        <v>89031</v>
      </c>
      <c r="L8716" t="s">
        <v>34</v>
      </c>
      <c r="M8716" t="s">
        <v>7672</v>
      </c>
      <c r="N8716" t="s">
        <v>110</v>
      </c>
      <c r="O8716" t="s">
        <v>7316</v>
      </c>
      <c r="P8716" s="4">
        <v>170.97</v>
      </c>
      <c r="Q8716" s="4">
        <f>P8716-17</f>
        <v>153.97</v>
      </c>
      <c r="R8716" s="4">
        <f t="shared" si="546"/>
        <v>17</v>
      </c>
      <c r="S8716" s="4">
        <f t="shared" si="547"/>
        <v>2.5499999999999998</v>
      </c>
    </row>
    <row r="8717" spans="1:19" x14ac:dyDescent="0.3">
      <c r="A8717" t="s">
        <v>7673</v>
      </c>
      <c r="B8717" s="1">
        <v>42809</v>
      </c>
      <c r="C8717" s="1">
        <v>42813</v>
      </c>
      <c r="D8717">
        <f t="shared" si="544"/>
        <v>2017</v>
      </c>
      <c r="E8717" t="str">
        <f t="shared" si="545"/>
        <v>Mar</v>
      </c>
      <c r="F8717" t="s">
        <v>37</v>
      </c>
      <c r="G8717" t="s">
        <v>2483</v>
      </c>
      <c r="H8717" t="s">
        <v>51</v>
      </c>
      <c r="I8717" t="s">
        <v>100</v>
      </c>
      <c r="J8717" t="s">
        <v>101</v>
      </c>
      <c r="K8717">
        <v>19143</v>
      </c>
      <c r="L8717" t="s">
        <v>54</v>
      </c>
      <c r="M8717" t="s">
        <v>7674</v>
      </c>
      <c r="N8717" t="s">
        <v>110</v>
      </c>
      <c r="O8717" t="s">
        <v>7316</v>
      </c>
      <c r="P8717" s="4">
        <v>83.975999999999999</v>
      </c>
      <c r="Q8717" s="4">
        <v>83.975999999999999</v>
      </c>
      <c r="R8717" s="4">
        <f t="shared" si="546"/>
        <v>0</v>
      </c>
      <c r="S8717" s="4">
        <f t="shared" si="547"/>
        <v>0</v>
      </c>
    </row>
    <row r="8718" spans="1:19" x14ac:dyDescent="0.3">
      <c r="A8718" t="s">
        <v>5538</v>
      </c>
      <c r="B8718" s="1">
        <v>43063</v>
      </c>
      <c r="C8718" s="1">
        <v>43065</v>
      </c>
      <c r="D8718">
        <f t="shared" si="544"/>
        <v>2017</v>
      </c>
      <c r="E8718" t="str">
        <f t="shared" si="545"/>
        <v>Nov</v>
      </c>
      <c r="F8718" t="s">
        <v>20</v>
      </c>
      <c r="G8718" t="s">
        <v>3038</v>
      </c>
      <c r="H8718" t="s">
        <v>51</v>
      </c>
      <c r="I8718" t="s">
        <v>545</v>
      </c>
      <c r="J8718" t="s">
        <v>233</v>
      </c>
      <c r="K8718">
        <v>44105</v>
      </c>
      <c r="L8718" t="s">
        <v>54</v>
      </c>
      <c r="M8718" t="s">
        <v>7674</v>
      </c>
      <c r="N8718" t="s">
        <v>110</v>
      </c>
      <c r="O8718" t="s">
        <v>7316</v>
      </c>
      <c r="P8718" s="4">
        <v>139.96</v>
      </c>
      <c r="Q8718" s="4">
        <v>139.96</v>
      </c>
      <c r="R8718" s="4">
        <f t="shared" si="546"/>
        <v>0</v>
      </c>
      <c r="S8718" s="4">
        <f t="shared" si="547"/>
        <v>0</v>
      </c>
    </row>
    <row r="8719" spans="1:19" x14ac:dyDescent="0.3">
      <c r="A8719" t="s">
        <v>7675</v>
      </c>
      <c r="B8719" s="1">
        <v>43214</v>
      </c>
      <c r="C8719" s="1">
        <v>43217</v>
      </c>
      <c r="D8719">
        <f t="shared" si="544"/>
        <v>2018</v>
      </c>
      <c r="E8719" t="str">
        <f t="shared" si="545"/>
        <v>Apr</v>
      </c>
      <c r="F8719" t="s">
        <v>20</v>
      </c>
      <c r="G8719" t="s">
        <v>1118</v>
      </c>
      <c r="H8719" t="s">
        <v>51</v>
      </c>
      <c r="I8719" t="s">
        <v>57</v>
      </c>
      <c r="J8719" t="s">
        <v>58</v>
      </c>
      <c r="K8719">
        <v>2908</v>
      </c>
      <c r="L8719" t="s">
        <v>54</v>
      </c>
      <c r="M8719" t="s">
        <v>7674</v>
      </c>
      <c r="N8719" t="s">
        <v>110</v>
      </c>
      <c r="O8719" t="s">
        <v>7316</v>
      </c>
      <c r="P8719" s="4">
        <v>69.98</v>
      </c>
      <c r="Q8719" s="4">
        <v>69.98</v>
      </c>
      <c r="R8719" s="4">
        <f t="shared" si="546"/>
        <v>0</v>
      </c>
      <c r="S8719" s="4">
        <f t="shared" si="547"/>
        <v>0</v>
      </c>
    </row>
    <row r="8720" spans="1:19" ht="15.6" x14ac:dyDescent="0.3">
      <c r="A8720" t="s">
        <v>4260</v>
      </c>
      <c r="B8720" s="1">
        <v>43418</v>
      </c>
      <c r="C8720" s="1">
        <v>43422</v>
      </c>
      <c r="D8720">
        <f t="shared" si="544"/>
        <v>2018</v>
      </c>
      <c r="E8720" t="str">
        <f t="shared" si="545"/>
        <v>Nov</v>
      </c>
      <c r="F8720" t="s">
        <v>37</v>
      </c>
      <c r="G8720" t="s">
        <v>1811</v>
      </c>
      <c r="H8720" s="2" t="s">
        <v>22</v>
      </c>
      <c r="I8720" t="s">
        <v>684</v>
      </c>
      <c r="J8720" t="s">
        <v>109</v>
      </c>
      <c r="K8720">
        <v>77506</v>
      </c>
      <c r="L8720" t="s">
        <v>25</v>
      </c>
      <c r="M8720" t="s">
        <v>7674</v>
      </c>
      <c r="N8720" t="s">
        <v>110</v>
      </c>
      <c r="O8720" t="s">
        <v>7316</v>
      </c>
      <c r="P8720" s="4">
        <v>167.952</v>
      </c>
      <c r="Q8720" s="4">
        <v>167.952</v>
      </c>
      <c r="R8720" s="4">
        <f t="shared" si="546"/>
        <v>0</v>
      </c>
      <c r="S8720" s="4">
        <f t="shared" si="547"/>
        <v>0</v>
      </c>
    </row>
    <row r="8721" spans="1:19" x14ac:dyDescent="0.3">
      <c r="A8721" t="s">
        <v>7676</v>
      </c>
      <c r="B8721" s="1">
        <v>42368</v>
      </c>
      <c r="C8721" s="1">
        <v>42372</v>
      </c>
      <c r="D8721">
        <f t="shared" si="544"/>
        <v>2015</v>
      </c>
      <c r="E8721" t="str">
        <f t="shared" si="545"/>
        <v>Dec</v>
      </c>
      <c r="F8721" t="s">
        <v>37</v>
      </c>
      <c r="G8721" t="s">
        <v>118</v>
      </c>
      <c r="H8721" t="s">
        <v>105</v>
      </c>
      <c r="I8721" t="s">
        <v>100</v>
      </c>
      <c r="J8721" t="s">
        <v>101</v>
      </c>
      <c r="K8721">
        <v>19120</v>
      </c>
      <c r="L8721" t="s">
        <v>54</v>
      </c>
      <c r="M8721" t="s">
        <v>7677</v>
      </c>
      <c r="N8721" t="s">
        <v>110</v>
      </c>
      <c r="O8721" t="s">
        <v>7316</v>
      </c>
      <c r="P8721" s="4">
        <v>27.968</v>
      </c>
      <c r="Q8721" s="4">
        <v>27.968</v>
      </c>
      <c r="R8721" s="4">
        <f t="shared" si="546"/>
        <v>0</v>
      </c>
      <c r="S8721" s="4">
        <f t="shared" si="547"/>
        <v>0</v>
      </c>
    </row>
    <row r="8722" spans="1:19" ht="15.6" x14ac:dyDescent="0.3">
      <c r="A8722" t="s">
        <v>1916</v>
      </c>
      <c r="B8722" s="1">
        <v>43232</v>
      </c>
      <c r="C8722" s="1">
        <v>43234</v>
      </c>
      <c r="D8722">
        <f t="shared" si="544"/>
        <v>2018</v>
      </c>
      <c r="E8722" t="str">
        <f t="shared" si="545"/>
        <v>May</v>
      </c>
      <c r="F8722" t="s">
        <v>67</v>
      </c>
      <c r="G8722" t="s">
        <v>949</v>
      </c>
      <c r="H8722" s="2" t="s">
        <v>22</v>
      </c>
      <c r="I8722" t="s">
        <v>1479</v>
      </c>
      <c r="J8722" t="s">
        <v>144</v>
      </c>
      <c r="K8722">
        <v>8360</v>
      </c>
      <c r="L8722" t="s">
        <v>54</v>
      </c>
      <c r="M8722" t="s">
        <v>7677</v>
      </c>
      <c r="N8722" t="s">
        <v>110</v>
      </c>
      <c r="O8722" t="s">
        <v>7316</v>
      </c>
      <c r="P8722" s="4">
        <v>87.4</v>
      </c>
      <c r="Q8722" s="4">
        <v>87.4</v>
      </c>
      <c r="R8722" s="4">
        <f t="shared" si="546"/>
        <v>0</v>
      </c>
      <c r="S8722" s="4">
        <f t="shared" si="547"/>
        <v>0</v>
      </c>
    </row>
    <row r="8723" spans="1:19" x14ac:dyDescent="0.3">
      <c r="A8723" t="s">
        <v>3989</v>
      </c>
      <c r="B8723" s="1">
        <v>43443</v>
      </c>
      <c r="C8723" s="1">
        <v>43445</v>
      </c>
      <c r="D8723">
        <f t="shared" si="544"/>
        <v>2018</v>
      </c>
      <c r="E8723" t="str">
        <f t="shared" si="545"/>
        <v>Dec</v>
      </c>
      <c r="F8723" t="s">
        <v>67</v>
      </c>
      <c r="G8723" t="s">
        <v>702</v>
      </c>
      <c r="H8723" t="s">
        <v>105</v>
      </c>
      <c r="I8723" t="s">
        <v>97</v>
      </c>
      <c r="J8723" t="s">
        <v>89</v>
      </c>
      <c r="K8723">
        <v>48234</v>
      </c>
      <c r="L8723" t="s">
        <v>25</v>
      </c>
      <c r="M8723" t="s">
        <v>7677</v>
      </c>
      <c r="N8723" t="s">
        <v>110</v>
      </c>
      <c r="O8723" t="s">
        <v>7316</v>
      </c>
      <c r="P8723" s="4">
        <v>104.88</v>
      </c>
      <c r="Q8723" s="4">
        <v>104.88</v>
      </c>
      <c r="R8723" s="4">
        <f t="shared" si="546"/>
        <v>0</v>
      </c>
      <c r="S8723" s="4">
        <f t="shared" si="547"/>
        <v>0</v>
      </c>
    </row>
    <row r="8724" spans="1:19" ht="15.6" x14ac:dyDescent="0.3">
      <c r="A8724" t="s">
        <v>299</v>
      </c>
      <c r="B8724" s="1">
        <v>42613</v>
      </c>
      <c r="C8724" s="1">
        <v>42615</v>
      </c>
      <c r="D8724">
        <f t="shared" si="544"/>
        <v>2016</v>
      </c>
      <c r="E8724" t="str">
        <f t="shared" si="545"/>
        <v>Aug</v>
      </c>
      <c r="F8724" t="s">
        <v>20</v>
      </c>
      <c r="G8724" t="s">
        <v>300</v>
      </c>
      <c r="H8724" s="2" t="s">
        <v>22</v>
      </c>
      <c r="I8724" t="s">
        <v>32</v>
      </c>
      <c r="J8724" t="s">
        <v>33</v>
      </c>
      <c r="K8724">
        <v>94122</v>
      </c>
      <c r="L8724" t="s">
        <v>34</v>
      </c>
      <c r="M8724" t="s">
        <v>7678</v>
      </c>
      <c r="N8724" t="s">
        <v>110</v>
      </c>
      <c r="O8724" t="s">
        <v>7316</v>
      </c>
      <c r="P8724" s="4">
        <v>36.51</v>
      </c>
      <c r="Q8724" s="4">
        <v>36.51</v>
      </c>
      <c r="R8724" s="4">
        <f t="shared" si="546"/>
        <v>0</v>
      </c>
      <c r="S8724" s="4">
        <f t="shared" si="547"/>
        <v>0</v>
      </c>
    </row>
    <row r="8725" spans="1:19" x14ac:dyDescent="0.3">
      <c r="A8725" t="s">
        <v>5990</v>
      </c>
      <c r="B8725" s="1">
        <v>43149</v>
      </c>
      <c r="C8725" s="1">
        <v>43152</v>
      </c>
      <c r="D8725">
        <f t="shared" si="544"/>
        <v>2018</v>
      </c>
      <c r="E8725" t="str">
        <f t="shared" si="545"/>
        <v>Feb</v>
      </c>
      <c r="F8725" t="s">
        <v>67</v>
      </c>
      <c r="G8725" t="s">
        <v>298</v>
      </c>
      <c r="H8725" t="s">
        <v>51</v>
      </c>
      <c r="I8725" t="s">
        <v>47</v>
      </c>
      <c r="J8725" t="s">
        <v>33</v>
      </c>
      <c r="K8725">
        <v>90045</v>
      </c>
      <c r="L8725" t="s">
        <v>34</v>
      </c>
      <c r="M8725" t="s">
        <v>7678</v>
      </c>
      <c r="N8725" t="s">
        <v>110</v>
      </c>
      <c r="O8725" t="s">
        <v>7316</v>
      </c>
      <c r="P8725" s="4">
        <v>109.53</v>
      </c>
      <c r="Q8725" s="4">
        <v>109.53</v>
      </c>
      <c r="R8725" s="4">
        <f t="shared" si="546"/>
        <v>0</v>
      </c>
      <c r="S8725" s="4">
        <f t="shared" si="547"/>
        <v>0</v>
      </c>
    </row>
    <row r="8726" spans="1:19" ht="15.6" x14ac:dyDescent="0.3">
      <c r="A8726" t="s">
        <v>2057</v>
      </c>
      <c r="B8726" s="1">
        <v>42313</v>
      </c>
      <c r="C8726" s="1">
        <v>42318</v>
      </c>
      <c r="D8726">
        <f t="shared" si="544"/>
        <v>2015</v>
      </c>
      <c r="E8726" t="str">
        <f t="shared" si="545"/>
        <v>Nov</v>
      </c>
      <c r="F8726" t="s">
        <v>37</v>
      </c>
      <c r="G8726" t="s">
        <v>1569</v>
      </c>
      <c r="H8726" s="2" t="s">
        <v>22</v>
      </c>
      <c r="I8726" t="s">
        <v>100</v>
      </c>
      <c r="J8726" t="s">
        <v>101</v>
      </c>
      <c r="K8726">
        <v>19143</v>
      </c>
      <c r="L8726" t="s">
        <v>54</v>
      </c>
      <c r="M8726" t="s">
        <v>7678</v>
      </c>
      <c r="N8726" t="s">
        <v>110</v>
      </c>
      <c r="O8726" t="s">
        <v>7316</v>
      </c>
      <c r="P8726" s="4">
        <v>58.415999999999997</v>
      </c>
      <c r="Q8726" s="4">
        <v>58.415999999999997</v>
      </c>
      <c r="R8726" s="4">
        <f t="shared" si="546"/>
        <v>0</v>
      </c>
      <c r="S8726" s="4">
        <f t="shared" si="547"/>
        <v>0</v>
      </c>
    </row>
    <row r="8727" spans="1:19" x14ac:dyDescent="0.3">
      <c r="A8727" t="s">
        <v>7679</v>
      </c>
      <c r="B8727" s="1">
        <v>43351</v>
      </c>
      <c r="C8727" s="1">
        <v>43353</v>
      </c>
      <c r="D8727">
        <f t="shared" si="544"/>
        <v>2018</v>
      </c>
      <c r="E8727" t="str">
        <f t="shared" si="545"/>
        <v>Sep</v>
      </c>
      <c r="F8727" t="s">
        <v>67</v>
      </c>
      <c r="G8727" t="s">
        <v>2655</v>
      </c>
      <c r="H8727" t="s">
        <v>51</v>
      </c>
      <c r="I8727" t="s">
        <v>1647</v>
      </c>
      <c r="J8727" t="s">
        <v>233</v>
      </c>
      <c r="K8727">
        <v>43302</v>
      </c>
      <c r="L8727" t="s">
        <v>54</v>
      </c>
      <c r="M8727" t="s">
        <v>7678</v>
      </c>
      <c r="N8727" t="s">
        <v>110</v>
      </c>
      <c r="O8727" t="s">
        <v>7316</v>
      </c>
      <c r="P8727" s="4">
        <v>116.83199999999999</v>
      </c>
      <c r="Q8727" s="4">
        <v>116.83199999999999</v>
      </c>
      <c r="R8727" s="4">
        <f t="shared" si="546"/>
        <v>0</v>
      </c>
      <c r="S8727" s="4">
        <f t="shared" si="547"/>
        <v>0</v>
      </c>
    </row>
    <row r="8728" spans="1:19" x14ac:dyDescent="0.3">
      <c r="A8728" t="s">
        <v>7680</v>
      </c>
      <c r="B8728" s="1">
        <v>43068</v>
      </c>
      <c r="C8728" s="1">
        <v>43070</v>
      </c>
      <c r="D8728">
        <f t="shared" si="544"/>
        <v>2017</v>
      </c>
      <c r="E8728" t="str">
        <f t="shared" si="545"/>
        <v>Nov</v>
      </c>
      <c r="F8728" t="s">
        <v>67</v>
      </c>
      <c r="G8728" t="s">
        <v>478</v>
      </c>
      <c r="H8728" t="s">
        <v>51</v>
      </c>
      <c r="I8728" t="s">
        <v>116</v>
      </c>
      <c r="J8728" t="s">
        <v>109</v>
      </c>
      <c r="K8728">
        <v>75217</v>
      </c>
      <c r="L8728" t="s">
        <v>25</v>
      </c>
      <c r="M8728" t="s">
        <v>7678</v>
      </c>
      <c r="N8728" t="s">
        <v>110</v>
      </c>
      <c r="O8728" t="s">
        <v>7316</v>
      </c>
      <c r="P8728" s="4">
        <v>58.415999999999997</v>
      </c>
      <c r="Q8728" s="4">
        <v>58.415999999999997</v>
      </c>
      <c r="R8728" s="4">
        <f t="shared" si="546"/>
        <v>0</v>
      </c>
      <c r="S8728" s="4">
        <f t="shared" si="547"/>
        <v>0</v>
      </c>
    </row>
    <row r="8729" spans="1:19" ht="15.6" x14ac:dyDescent="0.3">
      <c r="A8729" t="s">
        <v>4780</v>
      </c>
      <c r="B8729" s="1">
        <v>42077</v>
      </c>
      <c r="C8729" s="1">
        <v>42082</v>
      </c>
      <c r="D8729">
        <f t="shared" si="544"/>
        <v>2015</v>
      </c>
      <c r="E8729" t="str">
        <f t="shared" si="545"/>
        <v>Mar</v>
      </c>
      <c r="F8729" t="s">
        <v>37</v>
      </c>
      <c r="G8729" t="s">
        <v>671</v>
      </c>
      <c r="H8729" s="2" t="s">
        <v>22</v>
      </c>
      <c r="I8729" t="s">
        <v>4781</v>
      </c>
      <c r="J8729" t="s">
        <v>415</v>
      </c>
      <c r="K8729">
        <v>84321</v>
      </c>
      <c r="L8729" t="s">
        <v>34</v>
      </c>
      <c r="M8729" t="s">
        <v>7681</v>
      </c>
      <c r="N8729" t="s">
        <v>110</v>
      </c>
      <c r="O8729" t="s">
        <v>7316</v>
      </c>
      <c r="P8729" s="4">
        <v>82.8</v>
      </c>
      <c r="Q8729" s="4">
        <v>50</v>
      </c>
      <c r="R8729" s="4">
        <f t="shared" si="546"/>
        <v>32.799999999999997</v>
      </c>
      <c r="S8729" s="4">
        <f t="shared" si="547"/>
        <v>4.919999999999999</v>
      </c>
    </row>
    <row r="8730" spans="1:19" x14ac:dyDescent="0.3">
      <c r="A8730" t="s">
        <v>7682</v>
      </c>
      <c r="B8730" s="1">
        <v>42152</v>
      </c>
      <c r="C8730" s="1">
        <v>42157</v>
      </c>
      <c r="D8730">
        <f t="shared" si="544"/>
        <v>2015</v>
      </c>
      <c r="E8730" t="str">
        <f t="shared" si="545"/>
        <v>May</v>
      </c>
      <c r="F8730" t="s">
        <v>37</v>
      </c>
      <c r="G8730" t="s">
        <v>3596</v>
      </c>
      <c r="H8730" t="s">
        <v>51</v>
      </c>
      <c r="I8730" t="s">
        <v>69</v>
      </c>
      <c r="J8730" t="s">
        <v>70</v>
      </c>
      <c r="K8730">
        <v>98115</v>
      </c>
      <c r="L8730" t="s">
        <v>34</v>
      </c>
      <c r="M8730" t="s">
        <v>7681</v>
      </c>
      <c r="N8730" t="s">
        <v>110</v>
      </c>
      <c r="O8730" t="s">
        <v>7316</v>
      </c>
      <c r="P8730" s="4">
        <v>27.6</v>
      </c>
      <c r="Q8730" s="4">
        <v>27.6</v>
      </c>
      <c r="R8730" s="4">
        <f t="shared" si="546"/>
        <v>0</v>
      </c>
      <c r="S8730" s="4">
        <f t="shared" si="547"/>
        <v>0</v>
      </c>
    </row>
    <row r="8731" spans="1:19" ht="15.6" x14ac:dyDescent="0.3">
      <c r="A8731" t="s">
        <v>1073</v>
      </c>
      <c r="B8731" s="1">
        <v>42990</v>
      </c>
      <c r="C8731" s="1">
        <v>42995</v>
      </c>
      <c r="D8731">
        <f t="shared" si="544"/>
        <v>2017</v>
      </c>
      <c r="E8731" t="str">
        <f t="shared" si="545"/>
        <v>Sep</v>
      </c>
      <c r="F8731" t="s">
        <v>37</v>
      </c>
      <c r="G8731" t="s">
        <v>343</v>
      </c>
      <c r="H8731" s="2" t="s">
        <v>22</v>
      </c>
      <c r="I8731" t="s">
        <v>191</v>
      </c>
      <c r="J8731" t="s">
        <v>158</v>
      </c>
      <c r="K8731">
        <v>22153</v>
      </c>
      <c r="L8731" t="s">
        <v>44</v>
      </c>
      <c r="M8731" t="s">
        <v>7681</v>
      </c>
      <c r="N8731" t="s">
        <v>110</v>
      </c>
      <c r="O8731" t="s">
        <v>7316</v>
      </c>
      <c r="P8731" s="4">
        <v>20.7</v>
      </c>
      <c r="Q8731" s="4">
        <v>18</v>
      </c>
      <c r="R8731" s="4">
        <f t="shared" si="546"/>
        <v>2.6999999999999993</v>
      </c>
      <c r="S8731" s="4">
        <f t="shared" si="547"/>
        <v>0.40499999999999986</v>
      </c>
    </row>
    <row r="8732" spans="1:19" ht="15.6" x14ac:dyDescent="0.3">
      <c r="A8732" t="s">
        <v>7510</v>
      </c>
      <c r="B8732" s="1">
        <v>43077</v>
      </c>
      <c r="C8732" s="1">
        <v>43081</v>
      </c>
      <c r="D8732">
        <f t="shared" si="544"/>
        <v>2017</v>
      </c>
      <c r="E8732" t="str">
        <f t="shared" si="545"/>
        <v>Dec</v>
      </c>
      <c r="F8732" t="s">
        <v>37</v>
      </c>
      <c r="G8732" t="s">
        <v>91</v>
      </c>
      <c r="H8732" s="2" t="s">
        <v>22</v>
      </c>
      <c r="I8732" t="s">
        <v>617</v>
      </c>
      <c r="J8732" t="s">
        <v>83</v>
      </c>
      <c r="K8732">
        <v>27834</v>
      </c>
      <c r="L8732" t="s">
        <v>44</v>
      </c>
      <c r="M8732" t="s">
        <v>7681</v>
      </c>
      <c r="N8732" t="s">
        <v>110</v>
      </c>
      <c r="O8732" t="s">
        <v>7316</v>
      </c>
      <c r="P8732" s="4">
        <v>16.559999999999999</v>
      </c>
      <c r="Q8732" s="4">
        <v>18</v>
      </c>
      <c r="R8732" s="4">
        <f t="shared" si="546"/>
        <v>-1.4400000000000013</v>
      </c>
      <c r="S8732" s="4">
        <f t="shared" si="547"/>
        <v>-0.21600000000000019</v>
      </c>
    </row>
    <row r="8733" spans="1:19" ht="15.6" x14ac:dyDescent="0.3">
      <c r="A8733" t="s">
        <v>2793</v>
      </c>
      <c r="B8733" s="1">
        <v>42906</v>
      </c>
      <c r="C8733" s="1">
        <v>42911</v>
      </c>
      <c r="D8733">
        <f t="shared" si="544"/>
        <v>2017</v>
      </c>
      <c r="E8733" t="str">
        <f t="shared" si="545"/>
        <v>Jun</v>
      </c>
      <c r="F8733" t="s">
        <v>37</v>
      </c>
      <c r="G8733" t="s">
        <v>872</v>
      </c>
      <c r="H8733" s="2" t="s">
        <v>22</v>
      </c>
      <c r="I8733" t="s">
        <v>502</v>
      </c>
      <c r="J8733" t="s">
        <v>503</v>
      </c>
      <c r="K8733">
        <v>73120</v>
      </c>
      <c r="L8733" t="s">
        <v>25</v>
      </c>
      <c r="M8733" t="s">
        <v>7681</v>
      </c>
      <c r="N8733" t="s">
        <v>110</v>
      </c>
      <c r="O8733" t="s">
        <v>7316</v>
      </c>
      <c r="P8733" s="4">
        <v>6.9</v>
      </c>
      <c r="Q8733" s="4">
        <v>5</v>
      </c>
      <c r="R8733" s="4">
        <f t="shared" si="546"/>
        <v>1.9000000000000004</v>
      </c>
      <c r="S8733" s="4">
        <f t="shared" si="547"/>
        <v>0.28500000000000003</v>
      </c>
    </row>
    <row r="8734" spans="1:19" ht="15.6" x14ac:dyDescent="0.3">
      <c r="A8734" t="s">
        <v>4897</v>
      </c>
      <c r="B8734" s="1">
        <v>42094</v>
      </c>
      <c r="C8734" s="1">
        <v>42098</v>
      </c>
      <c r="D8734">
        <f t="shared" si="544"/>
        <v>2015</v>
      </c>
      <c r="E8734" t="str">
        <f t="shared" si="545"/>
        <v>Mar</v>
      </c>
      <c r="F8734" t="s">
        <v>37</v>
      </c>
      <c r="G8734" t="s">
        <v>3954</v>
      </c>
      <c r="H8734" s="2" t="s">
        <v>22</v>
      </c>
      <c r="I8734" t="s">
        <v>23</v>
      </c>
      <c r="J8734" t="s">
        <v>24</v>
      </c>
      <c r="K8734">
        <v>60610</v>
      </c>
      <c r="L8734" t="s">
        <v>25</v>
      </c>
      <c r="M8734" t="s">
        <v>7683</v>
      </c>
      <c r="N8734" t="s">
        <v>110</v>
      </c>
      <c r="O8734" t="s">
        <v>7316</v>
      </c>
      <c r="P8734" s="4">
        <v>79.983999999999995</v>
      </c>
      <c r="Q8734" s="4">
        <v>79.983999999999995</v>
      </c>
      <c r="R8734" s="4">
        <f t="shared" si="546"/>
        <v>0</v>
      </c>
      <c r="S8734" s="4">
        <f t="shared" si="547"/>
        <v>0</v>
      </c>
    </row>
    <row r="8735" spans="1:19" ht="15.6" x14ac:dyDescent="0.3">
      <c r="A8735" t="s">
        <v>2526</v>
      </c>
      <c r="B8735" s="1">
        <v>42403</v>
      </c>
      <c r="C8735" s="1">
        <v>42405</v>
      </c>
      <c r="D8735">
        <f t="shared" si="544"/>
        <v>2016</v>
      </c>
      <c r="E8735" t="str">
        <f t="shared" si="545"/>
        <v>Feb</v>
      </c>
      <c r="F8735" t="s">
        <v>20</v>
      </c>
      <c r="G8735" t="s">
        <v>2527</v>
      </c>
      <c r="H8735" s="2" t="s">
        <v>22</v>
      </c>
      <c r="I8735" t="s">
        <v>1698</v>
      </c>
      <c r="J8735" t="s">
        <v>1699</v>
      </c>
      <c r="K8735">
        <v>68104</v>
      </c>
      <c r="L8735" t="s">
        <v>25</v>
      </c>
      <c r="M8735" t="s">
        <v>7683</v>
      </c>
      <c r="N8735" t="s">
        <v>110</v>
      </c>
      <c r="O8735" t="s">
        <v>7316</v>
      </c>
      <c r="P8735" s="4">
        <v>149.97</v>
      </c>
      <c r="Q8735" s="4">
        <v>149.97</v>
      </c>
      <c r="R8735" s="4">
        <f t="shared" si="546"/>
        <v>0</v>
      </c>
      <c r="S8735" s="4">
        <f t="shared" si="547"/>
        <v>0</v>
      </c>
    </row>
    <row r="8736" spans="1:19" x14ac:dyDescent="0.3">
      <c r="A8736" t="s">
        <v>7684</v>
      </c>
      <c r="B8736" s="1">
        <v>43049</v>
      </c>
      <c r="C8736" s="1">
        <v>43053</v>
      </c>
      <c r="D8736">
        <f t="shared" si="544"/>
        <v>2017</v>
      </c>
      <c r="E8736" t="str">
        <f t="shared" si="545"/>
        <v>Nov</v>
      </c>
      <c r="F8736" t="s">
        <v>37</v>
      </c>
      <c r="G8736" t="s">
        <v>1039</v>
      </c>
      <c r="H8736" t="s">
        <v>51</v>
      </c>
      <c r="I8736" t="s">
        <v>113</v>
      </c>
      <c r="J8736" t="s">
        <v>109</v>
      </c>
      <c r="K8736">
        <v>77036</v>
      </c>
      <c r="L8736" t="s">
        <v>25</v>
      </c>
      <c r="M8736" t="s">
        <v>7683</v>
      </c>
      <c r="N8736" t="s">
        <v>128</v>
      </c>
      <c r="O8736" t="s">
        <v>7316</v>
      </c>
      <c r="P8736" s="4">
        <v>279.94400000000002</v>
      </c>
      <c r="Q8736" s="4">
        <v>279.94400000000002</v>
      </c>
      <c r="R8736" s="4">
        <f t="shared" si="546"/>
        <v>0</v>
      </c>
      <c r="S8736" s="4">
        <f t="shared" si="547"/>
        <v>0</v>
      </c>
    </row>
    <row r="8737" spans="1:19" ht="15.6" x14ac:dyDescent="0.3">
      <c r="A8737" t="s">
        <v>223</v>
      </c>
      <c r="B8737" s="1">
        <v>43186</v>
      </c>
      <c r="C8737" s="1">
        <v>43191</v>
      </c>
      <c r="D8737">
        <f t="shared" si="544"/>
        <v>2018</v>
      </c>
      <c r="E8737" t="str">
        <f t="shared" si="545"/>
        <v>Mar</v>
      </c>
      <c r="F8737" t="s">
        <v>37</v>
      </c>
      <c r="G8737" t="s">
        <v>224</v>
      </c>
      <c r="H8737" s="2" t="s">
        <v>22</v>
      </c>
      <c r="I8737" t="s">
        <v>113</v>
      </c>
      <c r="J8737" t="s">
        <v>109</v>
      </c>
      <c r="K8737">
        <v>77070</v>
      </c>
      <c r="L8737" t="s">
        <v>25</v>
      </c>
      <c r="M8737" t="s">
        <v>7683</v>
      </c>
      <c r="N8737" t="s">
        <v>110</v>
      </c>
      <c r="O8737" t="s">
        <v>7316</v>
      </c>
      <c r="P8737" s="4">
        <v>39.991999999999997</v>
      </c>
      <c r="Q8737" s="4">
        <v>39.991999999999997</v>
      </c>
      <c r="R8737" s="4">
        <f t="shared" si="546"/>
        <v>0</v>
      </c>
      <c r="S8737" s="4">
        <f t="shared" si="547"/>
        <v>0</v>
      </c>
    </row>
    <row r="8738" spans="1:19" x14ac:dyDescent="0.3">
      <c r="A8738" t="s">
        <v>7685</v>
      </c>
      <c r="B8738" s="1">
        <v>43254</v>
      </c>
      <c r="C8738" s="1">
        <v>43259</v>
      </c>
      <c r="D8738">
        <f t="shared" si="544"/>
        <v>2018</v>
      </c>
      <c r="E8738" t="str">
        <f t="shared" si="545"/>
        <v>Jun</v>
      </c>
      <c r="F8738" t="s">
        <v>37</v>
      </c>
      <c r="G8738" t="s">
        <v>5132</v>
      </c>
      <c r="H8738" t="s">
        <v>51</v>
      </c>
      <c r="I8738" t="s">
        <v>3182</v>
      </c>
      <c r="J8738" t="s">
        <v>70</v>
      </c>
      <c r="K8738">
        <v>98226</v>
      </c>
      <c r="L8738" t="s">
        <v>34</v>
      </c>
      <c r="M8738" t="s">
        <v>7686</v>
      </c>
      <c r="N8738" t="s">
        <v>110</v>
      </c>
      <c r="O8738" t="s">
        <v>7316</v>
      </c>
      <c r="P8738" s="4">
        <v>1099.5</v>
      </c>
      <c r="Q8738" s="4">
        <v>1099.5</v>
      </c>
      <c r="R8738" s="4">
        <f t="shared" si="546"/>
        <v>0</v>
      </c>
      <c r="S8738" s="4">
        <f t="shared" si="547"/>
        <v>0</v>
      </c>
    </row>
    <row r="8739" spans="1:19" x14ac:dyDescent="0.3">
      <c r="A8739" t="s">
        <v>5088</v>
      </c>
      <c r="B8739" s="1">
        <v>43411</v>
      </c>
      <c r="C8739" s="1">
        <v>43416</v>
      </c>
      <c r="D8739">
        <f t="shared" si="544"/>
        <v>2018</v>
      </c>
      <c r="E8739" t="str">
        <f t="shared" si="545"/>
        <v>Nov</v>
      </c>
      <c r="F8739" t="s">
        <v>37</v>
      </c>
      <c r="G8739" t="s">
        <v>73</v>
      </c>
      <c r="H8739" t="s">
        <v>105</v>
      </c>
      <c r="I8739" t="s">
        <v>32</v>
      </c>
      <c r="J8739" t="s">
        <v>33</v>
      </c>
      <c r="K8739">
        <v>94122</v>
      </c>
      <c r="L8739" t="s">
        <v>34</v>
      </c>
      <c r="M8739" t="s">
        <v>7686</v>
      </c>
      <c r="N8739" t="s">
        <v>110</v>
      </c>
      <c r="O8739" t="s">
        <v>7316</v>
      </c>
      <c r="P8739" s="4">
        <v>439.8</v>
      </c>
      <c r="Q8739" s="4">
        <v>439.8</v>
      </c>
      <c r="R8739" s="4">
        <f t="shared" si="546"/>
        <v>0</v>
      </c>
      <c r="S8739" s="4">
        <f t="shared" si="547"/>
        <v>0</v>
      </c>
    </row>
    <row r="8740" spans="1:19" ht="15.6" x14ac:dyDescent="0.3">
      <c r="A8740" t="s">
        <v>1067</v>
      </c>
      <c r="B8740" s="1">
        <v>42658</v>
      </c>
      <c r="C8740" s="1">
        <v>42658</v>
      </c>
      <c r="D8740">
        <f t="shared" si="544"/>
        <v>2016</v>
      </c>
      <c r="E8740" t="str">
        <f t="shared" si="545"/>
        <v>Oct</v>
      </c>
      <c r="F8740" t="s">
        <v>30</v>
      </c>
      <c r="G8740" t="s">
        <v>130</v>
      </c>
      <c r="H8740" s="2" t="s">
        <v>22</v>
      </c>
      <c r="I8740" t="s">
        <v>358</v>
      </c>
      <c r="J8740" t="s">
        <v>109</v>
      </c>
      <c r="K8740">
        <v>79109</v>
      </c>
      <c r="L8740" t="s">
        <v>25</v>
      </c>
      <c r="M8740" t="s">
        <v>7686</v>
      </c>
      <c r="N8740" t="s">
        <v>110</v>
      </c>
      <c r="O8740" t="s">
        <v>7316</v>
      </c>
      <c r="P8740" s="4">
        <v>263.88</v>
      </c>
      <c r="Q8740" s="4">
        <v>263.88</v>
      </c>
      <c r="R8740" s="4">
        <f t="shared" si="546"/>
        <v>0</v>
      </c>
      <c r="S8740" s="4">
        <f t="shared" si="547"/>
        <v>0</v>
      </c>
    </row>
    <row r="8741" spans="1:19" x14ac:dyDescent="0.3">
      <c r="A8741" t="s">
        <v>3981</v>
      </c>
      <c r="B8741" s="1">
        <v>42938</v>
      </c>
      <c r="C8741" s="1">
        <v>42942</v>
      </c>
      <c r="D8741">
        <f t="shared" si="544"/>
        <v>2017</v>
      </c>
      <c r="E8741" t="str">
        <f t="shared" si="545"/>
        <v>Jul</v>
      </c>
      <c r="F8741" t="s">
        <v>37</v>
      </c>
      <c r="G8741" t="s">
        <v>1646</v>
      </c>
      <c r="H8741" t="s">
        <v>51</v>
      </c>
      <c r="I8741" t="s">
        <v>2316</v>
      </c>
      <c r="J8741" t="s">
        <v>89</v>
      </c>
      <c r="K8741">
        <v>48185</v>
      </c>
      <c r="L8741" t="s">
        <v>25</v>
      </c>
      <c r="M8741" t="s">
        <v>7686</v>
      </c>
      <c r="N8741" t="s">
        <v>110</v>
      </c>
      <c r="O8741" t="s">
        <v>7316</v>
      </c>
      <c r="P8741" s="4">
        <v>109.95</v>
      </c>
      <c r="Q8741" s="4">
        <v>109.95</v>
      </c>
      <c r="R8741" s="4">
        <f t="shared" si="546"/>
        <v>0</v>
      </c>
      <c r="S8741" s="4">
        <f t="shared" si="547"/>
        <v>0</v>
      </c>
    </row>
    <row r="8742" spans="1:19" ht="15.6" x14ac:dyDescent="0.3">
      <c r="A8742" t="s">
        <v>4871</v>
      </c>
      <c r="B8742" s="1">
        <v>43361</v>
      </c>
      <c r="C8742" s="1">
        <v>43365</v>
      </c>
      <c r="D8742">
        <f t="shared" si="544"/>
        <v>2018</v>
      </c>
      <c r="E8742" t="str">
        <f t="shared" si="545"/>
        <v>Sep</v>
      </c>
      <c r="F8742" t="s">
        <v>37</v>
      </c>
      <c r="G8742" t="s">
        <v>73</v>
      </c>
      <c r="H8742" s="2" t="s">
        <v>22</v>
      </c>
      <c r="I8742" t="s">
        <v>4872</v>
      </c>
      <c r="J8742" t="s">
        <v>1031</v>
      </c>
      <c r="K8742">
        <v>88101</v>
      </c>
      <c r="L8742" t="s">
        <v>34</v>
      </c>
      <c r="M8742" t="s">
        <v>7687</v>
      </c>
      <c r="N8742" t="s">
        <v>110</v>
      </c>
      <c r="O8742" t="s">
        <v>7316</v>
      </c>
      <c r="P8742" s="4">
        <v>101.34</v>
      </c>
      <c r="Q8742" s="4">
        <v>101.34</v>
      </c>
      <c r="R8742" s="4">
        <f t="shared" si="546"/>
        <v>0</v>
      </c>
      <c r="S8742" s="4">
        <f t="shared" si="547"/>
        <v>0</v>
      </c>
    </row>
    <row r="8743" spans="1:19" ht="15.6" x14ac:dyDescent="0.3">
      <c r="A8743" t="s">
        <v>7688</v>
      </c>
      <c r="B8743" s="1">
        <v>43268</v>
      </c>
      <c r="C8743" s="1">
        <v>43272</v>
      </c>
      <c r="D8743">
        <f t="shared" si="544"/>
        <v>2018</v>
      </c>
      <c r="E8743" t="str">
        <f t="shared" si="545"/>
        <v>Jun</v>
      </c>
      <c r="F8743" t="s">
        <v>37</v>
      </c>
      <c r="G8743" t="s">
        <v>1361</v>
      </c>
      <c r="H8743" s="2" t="s">
        <v>22</v>
      </c>
      <c r="I8743" t="s">
        <v>61</v>
      </c>
      <c r="J8743" t="s">
        <v>62</v>
      </c>
      <c r="K8743">
        <v>10024</v>
      </c>
      <c r="L8743" t="s">
        <v>54</v>
      </c>
      <c r="M8743" t="s">
        <v>7687</v>
      </c>
      <c r="N8743" t="s">
        <v>110</v>
      </c>
      <c r="O8743" t="s">
        <v>7316</v>
      </c>
      <c r="P8743" s="4">
        <v>101.34</v>
      </c>
      <c r="Q8743" s="4">
        <v>101.34</v>
      </c>
      <c r="R8743" s="4">
        <f t="shared" si="546"/>
        <v>0</v>
      </c>
      <c r="S8743" s="4">
        <f t="shared" si="547"/>
        <v>0</v>
      </c>
    </row>
    <row r="8744" spans="1:19" x14ac:dyDescent="0.3">
      <c r="A8744" t="s">
        <v>7689</v>
      </c>
      <c r="B8744" s="1">
        <v>42917</v>
      </c>
      <c r="C8744" s="1">
        <v>42919</v>
      </c>
      <c r="D8744">
        <f t="shared" si="544"/>
        <v>2017</v>
      </c>
      <c r="E8744" t="str">
        <f t="shared" si="545"/>
        <v>Jul</v>
      </c>
      <c r="F8744" t="s">
        <v>20</v>
      </c>
      <c r="G8744" t="s">
        <v>1654</v>
      </c>
      <c r="H8744" t="s">
        <v>22</v>
      </c>
      <c r="I8744" t="s">
        <v>7690</v>
      </c>
      <c r="J8744" t="s">
        <v>415</v>
      </c>
      <c r="K8744">
        <v>84043</v>
      </c>
      <c r="L8744" t="s">
        <v>34</v>
      </c>
      <c r="M8744" t="s">
        <v>7691</v>
      </c>
      <c r="N8744" t="s">
        <v>110</v>
      </c>
      <c r="O8744" t="s">
        <v>7692</v>
      </c>
      <c r="P8744" s="4">
        <v>1499.95</v>
      </c>
      <c r="Q8744" s="4">
        <v>1499.95</v>
      </c>
      <c r="R8744" s="4">
        <f t="shared" si="546"/>
        <v>0</v>
      </c>
      <c r="S8744" s="4">
        <f t="shared" si="547"/>
        <v>0</v>
      </c>
    </row>
    <row r="8745" spans="1:19" x14ac:dyDescent="0.3">
      <c r="A8745" t="s">
        <v>5254</v>
      </c>
      <c r="B8745" s="1">
        <v>43168</v>
      </c>
      <c r="C8745" s="1">
        <v>43172</v>
      </c>
      <c r="D8745">
        <f t="shared" si="544"/>
        <v>2018</v>
      </c>
      <c r="E8745" t="str">
        <f t="shared" si="545"/>
        <v>Mar</v>
      </c>
      <c r="F8745" t="s">
        <v>37</v>
      </c>
      <c r="G8745" t="s">
        <v>2156</v>
      </c>
      <c r="H8745" t="s">
        <v>105</v>
      </c>
      <c r="I8745" t="s">
        <v>47</v>
      </c>
      <c r="J8745" t="s">
        <v>33</v>
      </c>
      <c r="K8745">
        <v>90008</v>
      </c>
      <c r="L8745" t="s">
        <v>34</v>
      </c>
      <c r="M8745" t="s">
        <v>7691</v>
      </c>
      <c r="N8745" t="s">
        <v>110</v>
      </c>
      <c r="O8745" t="s">
        <v>7692</v>
      </c>
      <c r="P8745" s="4">
        <v>479.98399999999998</v>
      </c>
      <c r="Q8745" s="4">
        <v>479.98399999999998</v>
      </c>
      <c r="R8745" s="4">
        <f t="shared" si="546"/>
        <v>0</v>
      </c>
      <c r="S8745" s="4">
        <f t="shared" si="547"/>
        <v>0</v>
      </c>
    </row>
    <row r="8746" spans="1:19" x14ac:dyDescent="0.3">
      <c r="A8746" t="s">
        <v>3509</v>
      </c>
      <c r="B8746" s="1">
        <v>43184</v>
      </c>
      <c r="C8746" s="1">
        <v>43185</v>
      </c>
      <c r="D8746">
        <f t="shared" si="544"/>
        <v>2018</v>
      </c>
      <c r="E8746" t="str">
        <f t="shared" si="545"/>
        <v>Mar</v>
      </c>
      <c r="F8746" t="s">
        <v>20</v>
      </c>
      <c r="G8746" t="s">
        <v>2853</v>
      </c>
      <c r="H8746" t="s">
        <v>105</v>
      </c>
      <c r="I8746" t="s">
        <v>475</v>
      </c>
      <c r="J8746" t="s">
        <v>33</v>
      </c>
      <c r="K8746">
        <v>93727</v>
      </c>
      <c r="L8746" t="s">
        <v>34</v>
      </c>
      <c r="M8746" t="s">
        <v>7691</v>
      </c>
      <c r="N8746" t="s">
        <v>110</v>
      </c>
      <c r="O8746" t="s">
        <v>7692</v>
      </c>
      <c r="P8746" s="4">
        <v>479.98399999999998</v>
      </c>
      <c r="Q8746" s="4">
        <v>479.98399999999998</v>
      </c>
      <c r="R8746" s="4">
        <f t="shared" si="546"/>
        <v>0</v>
      </c>
      <c r="S8746" s="4">
        <f t="shared" si="547"/>
        <v>0</v>
      </c>
    </row>
    <row r="8747" spans="1:19" ht="15.6" x14ac:dyDescent="0.3">
      <c r="A8747" t="s">
        <v>5356</v>
      </c>
      <c r="B8747" s="1">
        <v>43324</v>
      </c>
      <c r="C8747" s="1">
        <v>43331</v>
      </c>
      <c r="D8747">
        <f t="shared" si="544"/>
        <v>2018</v>
      </c>
      <c r="E8747" t="str">
        <f t="shared" si="545"/>
        <v>Aug</v>
      </c>
      <c r="F8747" t="s">
        <v>37</v>
      </c>
      <c r="G8747" t="s">
        <v>375</v>
      </c>
      <c r="H8747" s="2" t="s">
        <v>22</v>
      </c>
      <c r="I8747" t="s">
        <v>69</v>
      </c>
      <c r="J8747" t="s">
        <v>70</v>
      </c>
      <c r="K8747">
        <v>98103</v>
      </c>
      <c r="L8747" t="s">
        <v>34</v>
      </c>
      <c r="M8747" t="s">
        <v>7691</v>
      </c>
      <c r="N8747" t="s">
        <v>110</v>
      </c>
      <c r="O8747" t="s">
        <v>7692</v>
      </c>
      <c r="P8747" s="4">
        <v>299.99</v>
      </c>
      <c r="Q8747" s="4">
        <v>299.99</v>
      </c>
      <c r="R8747" s="4">
        <f t="shared" si="546"/>
        <v>0</v>
      </c>
      <c r="S8747" s="4">
        <f t="shared" si="547"/>
        <v>0</v>
      </c>
    </row>
    <row r="8748" spans="1:19" x14ac:dyDescent="0.3">
      <c r="A8748" t="s">
        <v>7693</v>
      </c>
      <c r="B8748" s="1">
        <v>42739</v>
      </c>
      <c r="C8748" s="1">
        <v>42744</v>
      </c>
      <c r="D8748">
        <f t="shared" si="544"/>
        <v>2017</v>
      </c>
      <c r="E8748" t="str">
        <f t="shared" si="545"/>
        <v>Jan</v>
      </c>
      <c r="F8748" t="s">
        <v>37</v>
      </c>
      <c r="G8748" t="s">
        <v>4916</v>
      </c>
      <c r="H8748" t="s">
        <v>22</v>
      </c>
      <c r="I8748" t="s">
        <v>1899</v>
      </c>
      <c r="J8748" t="s">
        <v>83</v>
      </c>
      <c r="K8748">
        <v>28205</v>
      </c>
      <c r="L8748" t="s">
        <v>44</v>
      </c>
      <c r="M8748" t="s">
        <v>7691</v>
      </c>
      <c r="N8748" t="s">
        <v>110</v>
      </c>
      <c r="O8748" t="s">
        <v>7692</v>
      </c>
      <c r="P8748" s="4">
        <v>959.96799999999996</v>
      </c>
      <c r="Q8748" s="4">
        <v>959.96799999999996</v>
      </c>
      <c r="R8748" s="4">
        <f t="shared" si="546"/>
        <v>0</v>
      </c>
      <c r="S8748" s="4">
        <f t="shared" si="547"/>
        <v>0</v>
      </c>
    </row>
    <row r="8749" spans="1:19" ht="15.6" x14ac:dyDescent="0.3">
      <c r="A8749" t="s">
        <v>5853</v>
      </c>
      <c r="B8749" s="1">
        <v>42625</v>
      </c>
      <c r="C8749" s="1">
        <v>42630</v>
      </c>
      <c r="D8749">
        <f t="shared" si="544"/>
        <v>2016</v>
      </c>
      <c r="E8749" t="str">
        <f t="shared" si="545"/>
        <v>Sep</v>
      </c>
      <c r="F8749" t="s">
        <v>37</v>
      </c>
      <c r="G8749" t="s">
        <v>1925</v>
      </c>
      <c r="H8749" s="2" t="s">
        <v>22</v>
      </c>
      <c r="I8749" t="s">
        <v>61</v>
      </c>
      <c r="J8749" t="s">
        <v>62</v>
      </c>
      <c r="K8749">
        <v>10035</v>
      </c>
      <c r="L8749" t="s">
        <v>54</v>
      </c>
      <c r="M8749" t="s">
        <v>7691</v>
      </c>
      <c r="N8749" t="s">
        <v>110</v>
      </c>
      <c r="O8749" t="s">
        <v>7692</v>
      </c>
      <c r="P8749" s="4">
        <v>479.98399999999998</v>
      </c>
      <c r="Q8749" s="4">
        <v>479.98399999999998</v>
      </c>
      <c r="R8749" s="4">
        <f t="shared" si="546"/>
        <v>0</v>
      </c>
      <c r="S8749" s="4">
        <f t="shared" si="547"/>
        <v>0</v>
      </c>
    </row>
    <row r="8750" spans="1:19" ht="15.6" x14ac:dyDescent="0.3">
      <c r="A8750" t="s">
        <v>7694</v>
      </c>
      <c r="B8750" s="1">
        <v>43228</v>
      </c>
      <c r="C8750" s="1">
        <v>43232</v>
      </c>
      <c r="D8750">
        <f t="shared" si="544"/>
        <v>2018</v>
      </c>
      <c r="E8750" t="str">
        <f t="shared" si="545"/>
        <v>May</v>
      </c>
      <c r="F8750" t="s">
        <v>37</v>
      </c>
      <c r="G8750" t="s">
        <v>2937</v>
      </c>
      <c r="H8750" s="2" t="s">
        <v>22</v>
      </c>
      <c r="I8750" t="s">
        <v>47</v>
      </c>
      <c r="J8750" t="s">
        <v>33</v>
      </c>
      <c r="K8750">
        <v>90032</v>
      </c>
      <c r="L8750" t="s">
        <v>34</v>
      </c>
      <c r="M8750" t="s">
        <v>7695</v>
      </c>
      <c r="N8750" t="s">
        <v>110</v>
      </c>
      <c r="O8750" t="s">
        <v>7692</v>
      </c>
      <c r="P8750" s="4">
        <v>3359.9520000000002</v>
      </c>
      <c r="Q8750" s="4">
        <f>P8750-1000</f>
        <v>2359.9520000000002</v>
      </c>
      <c r="R8750" s="4">
        <f t="shared" si="546"/>
        <v>1000</v>
      </c>
      <c r="S8750" s="4">
        <f t="shared" si="547"/>
        <v>150</v>
      </c>
    </row>
    <row r="8751" spans="1:19" x14ac:dyDescent="0.3">
      <c r="A8751" t="s">
        <v>3273</v>
      </c>
      <c r="B8751" s="1">
        <v>43443</v>
      </c>
      <c r="C8751" s="1">
        <v>43446</v>
      </c>
      <c r="D8751">
        <f t="shared" si="544"/>
        <v>2018</v>
      </c>
      <c r="E8751" t="str">
        <f t="shared" si="545"/>
        <v>Dec</v>
      </c>
      <c r="F8751" t="s">
        <v>67</v>
      </c>
      <c r="G8751" t="s">
        <v>1240</v>
      </c>
      <c r="H8751" t="s">
        <v>105</v>
      </c>
      <c r="I8751" t="s">
        <v>645</v>
      </c>
      <c r="J8751" t="s">
        <v>205</v>
      </c>
      <c r="K8751">
        <v>40475</v>
      </c>
      <c r="L8751" t="s">
        <v>44</v>
      </c>
      <c r="M8751" t="s">
        <v>7695</v>
      </c>
      <c r="N8751" t="s">
        <v>110</v>
      </c>
      <c r="O8751" t="s">
        <v>7692</v>
      </c>
      <c r="P8751" s="4">
        <v>1399.98</v>
      </c>
      <c r="Q8751" s="4">
        <v>1399.98</v>
      </c>
      <c r="R8751" s="4">
        <f t="shared" si="546"/>
        <v>0</v>
      </c>
      <c r="S8751" s="4">
        <f t="shared" si="547"/>
        <v>0</v>
      </c>
    </row>
    <row r="8752" spans="1:19" ht="15.6" x14ac:dyDescent="0.3">
      <c r="A8752" t="s">
        <v>7696</v>
      </c>
      <c r="B8752" s="1">
        <v>42191</v>
      </c>
      <c r="C8752" s="1">
        <v>42193</v>
      </c>
      <c r="D8752">
        <f t="shared" si="544"/>
        <v>2015</v>
      </c>
      <c r="E8752" t="str">
        <f t="shared" si="545"/>
        <v>Jul</v>
      </c>
      <c r="F8752" t="s">
        <v>20</v>
      </c>
      <c r="G8752" t="s">
        <v>112</v>
      </c>
      <c r="H8752" s="2" t="s">
        <v>22</v>
      </c>
      <c r="I8752" t="s">
        <v>61</v>
      </c>
      <c r="J8752" t="s">
        <v>62</v>
      </c>
      <c r="K8752">
        <v>10011</v>
      </c>
      <c r="L8752" t="s">
        <v>54</v>
      </c>
      <c r="M8752" t="s">
        <v>7695</v>
      </c>
      <c r="N8752" t="s">
        <v>110</v>
      </c>
      <c r="O8752" t="s">
        <v>7692</v>
      </c>
      <c r="P8752" s="4">
        <v>559.99199999999996</v>
      </c>
      <c r="Q8752" s="4">
        <v>559.99199999999996</v>
      </c>
      <c r="R8752" s="4">
        <f t="shared" si="546"/>
        <v>0</v>
      </c>
      <c r="S8752" s="4">
        <f t="shared" si="547"/>
        <v>0</v>
      </c>
    </row>
    <row r="8753" spans="1:19" ht="15.6" x14ac:dyDescent="0.3">
      <c r="A8753" t="s">
        <v>7697</v>
      </c>
      <c r="B8753" s="1">
        <v>42885</v>
      </c>
      <c r="C8753" s="1">
        <v>42887</v>
      </c>
      <c r="D8753">
        <f t="shared" si="544"/>
        <v>2017</v>
      </c>
      <c r="E8753" t="str">
        <f t="shared" si="545"/>
        <v>May</v>
      </c>
      <c r="F8753" t="s">
        <v>20</v>
      </c>
      <c r="G8753" t="s">
        <v>1636</v>
      </c>
      <c r="H8753" s="2" t="s">
        <v>22</v>
      </c>
      <c r="I8753" t="s">
        <v>2455</v>
      </c>
      <c r="J8753" t="s">
        <v>233</v>
      </c>
      <c r="K8753">
        <v>45231</v>
      </c>
      <c r="L8753" t="s">
        <v>54</v>
      </c>
      <c r="M8753" t="s">
        <v>7695</v>
      </c>
      <c r="N8753" t="s">
        <v>110</v>
      </c>
      <c r="O8753" t="s">
        <v>7692</v>
      </c>
      <c r="P8753" s="4">
        <v>839.98800000000006</v>
      </c>
      <c r="Q8753" s="4">
        <v>839.98800000000006</v>
      </c>
      <c r="R8753" s="4">
        <f t="shared" si="546"/>
        <v>0</v>
      </c>
      <c r="S8753" s="4">
        <f t="shared" si="547"/>
        <v>0</v>
      </c>
    </row>
    <row r="8754" spans="1:19" x14ac:dyDescent="0.3">
      <c r="A8754" t="s">
        <v>7698</v>
      </c>
      <c r="B8754" s="1">
        <v>42610</v>
      </c>
      <c r="C8754" s="1">
        <v>42614</v>
      </c>
      <c r="D8754">
        <f t="shared" si="544"/>
        <v>2016</v>
      </c>
      <c r="E8754" t="str">
        <f t="shared" si="545"/>
        <v>Aug</v>
      </c>
      <c r="F8754" t="s">
        <v>37</v>
      </c>
      <c r="G8754" t="s">
        <v>124</v>
      </c>
      <c r="H8754" t="s">
        <v>105</v>
      </c>
      <c r="I8754" t="s">
        <v>23</v>
      </c>
      <c r="J8754" t="s">
        <v>24</v>
      </c>
      <c r="K8754">
        <v>60623</v>
      </c>
      <c r="L8754" t="s">
        <v>25</v>
      </c>
      <c r="M8754" t="s">
        <v>7695</v>
      </c>
      <c r="N8754" t="s">
        <v>110</v>
      </c>
      <c r="O8754" t="s">
        <v>7692</v>
      </c>
      <c r="P8754" s="4">
        <v>2799.96</v>
      </c>
      <c r="Q8754" s="4">
        <f>P8754-1000</f>
        <v>1799.96</v>
      </c>
      <c r="R8754" s="4">
        <f t="shared" si="546"/>
        <v>1000</v>
      </c>
      <c r="S8754" s="4">
        <f t="shared" si="547"/>
        <v>150</v>
      </c>
    </row>
    <row r="8755" spans="1:19" ht="15.6" x14ac:dyDescent="0.3">
      <c r="A8755" t="s">
        <v>4852</v>
      </c>
      <c r="B8755" s="1">
        <v>42614</v>
      </c>
      <c r="C8755" s="1">
        <v>42617</v>
      </c>
      <c r="D8755">
        <f t="shared" si="544"/>
        <v>2016</v>
      </c>
      <c r="E8755" t="str">
        <f t="shared" si="545"/>
        <v>Sep</v>
      </c>
      <c r="F8755" t="s">
        <v>67</v>
      </c>
      <c r="G8755" t="s">
        <v>3378</v>
      </c>
      <c r="H8755" s="2" t="s">
        <v>22</v>
      </c>
      <c r="I8755" t="s">
        <v>47</v>
      </c>
      <c r="J8755" t="s">
        <v>33</v>
      </c>
      <c r="K8755">
        <v>90045</v>
      </c>
      <c r="L8755" t="s">
        <v>34</v>
      </c>
      <c r="M8755" t="s">
        <v>7699</v>
      </c>
      <c r="N8755" t="s">
        <v>110</v>
      </c>
      <c r="O8755" t="s">
        <v>7692</v>
      </c>
      <c r="P8755" s="4">
        <v>959.98400000000004</v>
      </c>
      <c r="Q8755" s="4">
        <v>959.98400000000004</v>
      </c>
      <c r="R8755" s="4">
        <f t="shared" si="546"/>
        <v>0</v>
      </c>
      <c r="S8755" s="4">
        <f t="shared" si="547"/>
        <v>0</v>
      </c>
    </row>
    <row r="8756" spans="1:19" x14ac:dyDescent="0.3">
      <c r="A8756" t="s">
        <v>7700</v>
      </c>
      <c r="B8756" s="1">
        <v>43305</v>
      </c>
      <c r="C8756" s="1">
        <v>43305</v>
      </c>
      <c r="D8756">
        <f t="shared" si="544"/>
        <v>2018</v>
      </c>
      <c r="E8756" t="str">
        <f t="shared" si="545"/>
        <v>Jul</v>
      </c>
      <c r="F8756" t="s">
        <v>30</v>
      </c>
      <c r="G8756" t="s">
        <v>934</v>
      </c>
      <c r="H8756" t="s">
        <v>51</v>
      </c>
      <c r="I8756" t="s">
        <v>4283</v>
      </c>
      <c r="J8756" t="s">
        <v>33</v>
      </c>
      <c r="K8756">
        <v>92646</v>
      </c>
      <c r="L8756" t="s">
        <v>34</v>
      </c>
      <c r="M8756" t="s">
        <v>7699</v>
      </c>
      <c r="N8756" t="s">
        <v>110</v>
      </c>
      <c r="O8756" t="s">
        <v>7692</v>
      </c>
      <c r="P8756" s="4">
        <v>2399.96</v>
      </c>
      <c r="Q8756" s="4">
        <v>2399.96</v>
      </c>
      <c r="R8756" s="4">
        <f t="shared" si="546"/>
        <v>0</v>
      </c>
      <c r="S8756" s="4">
        <f t="shared" si="547"/>
        <v>0</v>
      </c>
    </row>
    <row r="8757" spans="1:19" x14ac:dyDescent="0.3">
      <c r="A8757" t="s">
        <v>4811</v>
      </c>
      <c r="B8757" s="1">
        <v>43458</v>
      </c>
      <c r="C8757" s="1">
        <v>43459</v>
      </c>
      <c r="D8757">
        <f t="shared" si="544"/>
        <v>2018</v>
      </c>
      <c r="E8757" t="str">
        <f t="shared" si="545"/>
        <v>Dec</v>
      </c>
      <c r="F8757" t="s">
        <v>20</v>
      </c>
      <c r="G8757" t="s">
        <v>1004</v>
      </c>
      <c r="H8757" t="s">
        <v>22</v>
      </c>
      <c r="I8757" t="s">
        <v>47</v>
      </c>
      <c r="J8757" t="s">
        <v>33</v>
      </c>
      <c r="K8757">
        <v>90049</v>
      </c>
      <c r="L8757" t="s">
        <v>34</v>
      </c>
      <c r="M8757" t="s">
        <v>7699</v>
      </c>
      <c r="N8757" t="s">
        <v>110</v>
      </c>
      <c r="O8757" t="s">
        <v>7692</v>
      </c>
      <c r="P8757" s="4">
        <v>2879.9520000000002</v>
      </c>
      <c r="Q8757" s="4">
        <f>P8757-1000</f>
        <v>1879.9520000000002</v>
      </c>
      <c r="R8757" s="4">
        <f t="shared" si="546"/>
        <v>1000</v>
      </c>
      <c r="S8757" s="4">
        <f t="shared" si="547"/>
        <v>150</v>
      </c>
    </row>
    <row r="8758" spans="1:19" x14ac:dyDescent="0.3">
      <c r="A8758" t="s">
        <v>4550</v>
      </c>
      <c r="B8758" s="1">
        <v>43190</v>
      </c>
      <c r="C8758" s="1">
        <v>43192</v>
      </c>
      <c r="D8758">
        <f t="shared" si="544"/>
        <v>2018</v>
      </c>
      <c r="E8758" t="str">
        <f t="shared" si="545"/>
        <v>Mar</v>
      </c>
      <c r="F8758" t="s">
        <v>67</v>
      </c>
      <c r="G8758" t="s">
        <v>1339</v>
      </c>
      <c r="H8758" t="s">
        <v>51</v>
      </c>
      <c r="I8758" t="s">
        <v>600</v>
      </c>
      <c r="J8758" t="s">
        <v>183</v>
      </c>
      <c r="K8758">
        <v>30318</v>
      </c>
      <c r="L8758" t="s">
        <v>44</v>
      </c>
      <c r="M8758" t="s">
        <v>7699</v>
      </c>
      <c r="N8758" t="s">
        <v>110</v>
      </c>
      <c r="O8758" t="s">
        <v>7692</v>
      </c>
      <c r="P8758" s="4">
        <v>2999.95</v>
      </c>
      <c r="Q8758" s="4">
        <f>P8758-1000</f>
        <v>1999.9499999999998</v>
      </c>
      <c r="R8758" s="4">
        <f t="shared" si="546"/>
        <v>1000</v>
      </c>
      <c r="S8758" s="4">
        <f t="shared" si="547"/>
        <v>150</v>
      </c>
    </row>
    <row r="8759" spans="1:19" x14ac:dyDescent="0.3">
      <c r="A8759" t="s">
        <v>7701</v>
      </c>
      <c r="B8759" s="1">
        <v>42132</v>
      </c>
      <c r="C8759" s="1">
        <v>42134</v>
      </c>
      <c r="D8759">
        <f t="shared" si="544"/>
        <v>2015</v>
      </c>
      <c r="E8759" t="str">
        <f t="shared" si="545"/>
        <v>May</v>
      </c>
      <c r="F8759" t="s">
        <v>20</v>
      </c>
      <c r="G8759" t="s">
        <v>226</v>
      </c>
      <c r="H8759" t="s">
        <v>105</v>
      </c>
      <c r="I8759" t="s">
        <v>100</v>
      </c>
      <c r="J8759" t="s">
        <v>101</v>
      </c>
      <c r="K8759">
        <v>19134</v>
      </c>
      <c r="L8759" t="s">
        <v>54</v>
      </c>
      <c r="M8759" t="s">
        <v>7699</v>
      </c>
      <c r="N8759" t="s">
        <v>110</v>
      </c>
      <c r="O8759" t="s">
        <v>7692</v>
      </c>
      <c r="P8759" s="4">
        <v>1799.97</v>
      </c>
      <c r="Q8759" s="4">
        <v>1799.97</v>
      </c>
      <c r="R8759" s="4">
        <f t="shared" si="546"/>
        <v>0</v>
      </c>
      <c r="S8759" s="4">
        <f t="shared" si="547"/>
        <v>0</v>
      </c>
    </row>
    <row r="8760" spans="1:19" x14ac:dyDescent="0.3">
      <c r="A8760" t="s">
        <v>7702</v>
      </c>
      <c r="B8760" s="1">
        <v>42941</v>
      </c>
      <c r="C8760" s="1">
        <v>42943</v>
      </c>
      <c r="D8760">
        <f t="shared" si="544"/>
        <v>2017</v>
      </c>
      <c r="E8760" t="str">
        <f t="shared" si="545"/>
        <v>Jul</v>
      </c>
      <c r="F8760" t="s">
        <v>20</v>
      </c>
      <c r="G8760" t="s">
        <v>1914</v>
      </c>
      <c r="H8760" t="s">
        <v>105</v>
      </c>
      <c r="I8760" t="s">
        <v>182</v>
      </c>
      <c r="J8760" t="s">
        <v>233</v>
      </c>
      <c r="K8760">
        <v>43229</v>
      </c>
      <c r="L8760" t="s">
        <v>54</v>
      </c>
      <c r="M8760" t="s">
        <v>7699</v>
      </c>
      <c r="N8760" t="s">
        <v>110</v>
      </c>
      <c r="O8760" t="s">
        <v>7692</v>
      </c>
      <c r="P8760" s="4">
        <v>1439.9760000000001</v>
      </c>
      <c r="Q8760" s="4">
        <v>1439.9760000000001</v>
      </c>
      <c r="R8760" s="4">
        <f t="shared" si="546"/>
        <v>0</v>
      </c>
      <c r="S8760" s="4">
        <f t="shared" si="547"/>
        <v>0</v>
      </c>
    </row>
    <row r="8761" spans="1:19" ht="15.6" x14ac:dyDescent="0.3">
      <c r="A8761" t="s">
        <v>4642</v>
      </c>
      <c r="B8761" s="1">
        <v>43012</v>
      </c>
      <c r="C8761" s="1">
        <v>43016</v>
      </c>
      <c r="D8761">
        <f t="shared" si="544"/>
        <v>2017</v>
      </c>
      <c r="E8761" t="str">
        <f t="shared" si="545"/>
        <v>Oct</v>
      </c>
      <c r="F8761" t="s">
        <v>37</v>
      </c>
      <c r="G8761" t="s">
        <v>1326</v>
      </c>
      <c r="H8761" s="2" t="s">
        <v>22</v>
      </c>
      <c r="I8761" t="s">
        <v>57</v>
      </c>
      <c r="J8761" t="s">
        <v>58</v>
      </c>
      <c r="K8761">
        <v>2908</v>
      </c>
      <c r="L8761" t="s">
        <v>54</v>
      </c>
      <c r="M8761" t="s">
        <v>7699</v>
      </c>
      <c r="N8761" t="s">
        <v>110</v>
      </c>
      <c r="O8761" t="s">
        <v>7692</v>
      </c>
      <c r="P8761" s="4">
        <v>5399.91</v>
      </c>
      <c r="Q8761" s="4">
        <f>P8761-1000</f>
        <v>4399.91</v>
      </c>
      <c r="R8761" s="4">
        <f t="shared" si="546"/>
        <v>1000</v>
      </c>
      <c r="S8761" s="4">
        <f t="shared" si="547"/>
        <v>150</v>
      </c>
    </row>
    <row r="8762" spans="1:19" x14ac:dyDescent="0.3">
      <c r="A8762" t="s">
        <v>1394</v>
      </c>
      <c r="B8762" s="1">
        <v>43172</v>
      </c>
      <c r="C8762" s="1">
        <v>43172</v>
      </c>
      <c r="D8762">
        <f t="shared" si="544"/>
        <v>2018</v>
      </c>
      <c r="E8762" t="str">
        <f t="shared" si="545"/>
        <v>Mar</v>
      </c>
      <c r="F8762" t="s">
        <v>30</v>
      </c>
      <c r="G8762" t="s">
        <v>1287</v>
      </c>
      <c r="H8762" t="s">
        <v>22</v>
      </c>
      <c r="I8762" t="s">
        <v>23</v>
      </c>
      <c r="J8762" t="s">
        <v>24</v>
      </c>
      <c r="K8762">
        <v>60610</v>
      </c>
      <c r="L8762" t="s">
        <v>25</v>
      </c>
      <c r="M8762" t="s">
        <v>7699</v>
      </c>
      <c r="N8762" t="s">
        <v>110</v>
      </c>
      <c r="O8762" t="s">
        <v>7692</v>
      </c>
      <c r="P8762" s="4">
        <v>959.98400000000004</v>
      </c>
      <c r="Q8762" s="4">
        <v>959.98400000000004</v>
      </c>
      <c r="R8762" s="4">
        <f t="shared" si="546"/>
        <v>0</v>
      </c>
      <c r="S8762" s="4">
        <f t="shared" si="547"/>
        <v>0</v>
      </c>
    </row>
    <row r="8763" spans="1:19" ht="15.6" x14ac:dyDescent="0.3">
      <c r="A8763" t="s">
        <v>2468</v>
      </c>
      <c r="B8763" s="1">
        <v>42673</v>
      </c>
      <c r="C8763" s="1">
        <v>42676</v>
      </c>
      <c r="D8763">
        <f t="shared" si="544"/>
        <v>2016</v>
      </c>
      <c r="E8763" t="str">
        <f t="shared" si="545"/>
        <v>Oct</v>
      </c>
      <c r="F8763" t="s">
        <v>67</v>
      </c>
      <c r="G8763" t="s">
        <v>596</v>
      </c>
      <c r="H8763" s="2" t="s">
        <v>22</v>
      </c>
      <c r="I8763" t="s">
        <v>165</v>
      </c>
      <c r="J8763" t="s">
        <v>75</v>
      </c>
      <c r="K8763">
        <v>80219</v>
      </c>
      <c r="L8763" t="s">
        <v>34</v>
      </c>
      <c r="M8763" t="s">
        <v>7703</v>
      </c>
      <c r="N8763" t="s">
        <v>110</v>
      </c>
      <c r="O8763" t="s">
        <v>7692</v>
      </c>
      <c r="P8763" s="4">
        <v>439.99200000000002</v>
      </c>
      <c r="Q8763" s="4">
        <v>439.99200000000002</v>
      </c>
      <c r="R8763" s="4">
        <f t="shared" si="546"/>
        <v>0</v>
      </c>
      <c r="S8763" s="4">
        <f t="shared" si="547"/>
        <v>0</v>
      </c>
    </row>
    <row r="8764" spans="1:19" ht="15.6" x14ac:dyDescent="0.3">
      <c r="A8764" t="s">
        <v>1670</v>
      </c>
      <c r="B8764" s="1">
        <v>43339</v>
      </c>
      <c r="C8764" s="1">
        <v>43341</v>
      </c>
      <c r="D8764">
        <f t="shared" si="544"/>
        <v>2018</v>
      </c>
      <c r="E8764" t="str">
        <f t="shared" si="545"/>
        <v>Aug</v>
      </c>
      <c r="F8764" t="s">
        <v>67</v>
      </c>
      <c r="G8764" t="s">
        <v>334</v>
      </c>
      <c r="H8764" s="2" t="s">
        <v>22</v>
      </c>
      <c r="I8764" t="s">
        <v>1671</v>
      </c>
      <c r="J8764" t="s">
        <v>33</v>
      </c>
      <c r="K8764">
        <v>90301</v>
      </c>
      <c r="L8764" t="s">
        <v>34</v>
      </c>
      <c r="M8764" t="s">
        <v>7703</v>
      </c>
      <c r="N8764" t="s">
        <v>110</v>
      </c>
      <c r="O8764" t="s">
        <v>7692</v>
      </c>
      <c r="P8764" s="4">
        <v>879.98400000000004</v>
      </c>
      <c r="Q8764" s="4">
        <v>879.98400000000004</v>
      </c>
      <c r="R8764" s="4">
        <f t="shared" si="546"/>
        <v>0</v>
      </c>
      <c r="S8764" s="4">
        <f t="shared" si="547"/>
        <v>0</v>
      </c>
    </row>
    <row r="8765" spans="1:19" ht="15.6" x14ac:dyDescent="0.3">
      <c r="A8765" t="s">
        <v>649</v>
      </c>
      <c r="B8765" s="1">
        <v>42339</v>
      </c>
      <c r="C8765" s="1">
        <v>42341</v>
      </c>
      <c r="D8765">
        <f t="shared" si="544"/>
        <v>2015</v>
      </c>
      <c r="E8765" t="str">
        <f t="shared" si="545"/>
        <v>Dec</v>
      </c>
      <c r="F8765" t="s">
        <v>67</v>
      </c>
      <c r="G8765" t="s">
        <v>459</v>
      </c>
      <c r="H8765" s="2" t="s">
        <v>22</v>
      </c>
      <c r="I8765" t="s">
        <v>182</v>
      </c>
      <c r="J8765" t="s">
        <v>233</v>
      </c>
      <c r="K8765">
        <v>43229</v>
      </c>
      <c r="L8765" t="s">
        <v>54</v>
      </c>
      <c r="M8765" t="s">
        <v>7703</v>
      </c>
      <c r="N8765" t="s">
        <v>110</v>
      </c>
      <c r="O8765" t="s">
        <v>7692</v>
      </c>
      <c r="P8765" s="4">
        <v>659.98800000000006</v>
      </c>
      <c r="Q8765" s="4">
        <v>659.98800000000006</v>
      </c>
      <c r="R8765" s="4">
        <f t="shared" si="546"/>
        <v>0</v>
      </c>
      <c r="S8765" s="4">
        <f t="shared" si="547"/>
        <v>0</v>
      </c>
    </row>
    <row r="8766" spans="1:19" ht="15.6" x14ac:dyDescent="0.3">
      <c r="A8766" t="s">
        <v>4873</v>
      </c>
      <c r="B8766" s="1">
        <v>42627</v>
      </c>
      <c r="C8766" s="1">
        <v>42631</v>
      </c>
      <c r="D8766">
        <f t="shared" si="544"/>
        <v>2016</v>
      </c>
      <c r="E8766" t="str">
        <f t="shared" si="545"/>
        <v>Sep</v>
      </c>
      <c r="F8766" t="s">
        <v>37</v>
      </c>
      <c r="G8766" t="s">
        <v>3375</v>
      </c>
      <c r="H8766" s="2" t="s">
        <v>22</v>
      </c>
      <c r="I8766" t="s">
        <v>61</v>
      </c>
      <c r="J8766" t="s">
        <v>62</v>
      </c>
      <c r="K8766">
        <v>10011</v>
      </c>
      <c r="L8766" t="s">
        <v>54</v>
      </c>
      <c r="M8766" t="s">
        <v>7703</v>
      </c>
      <c r="N8766" t="s">
        <v>110</v>
      </c>
      <c r="O8766" t="s">
        <v>7692</v>
      </c>
      <c r="P8766" s="4">
        <v>879.98400000000004</v>
      </c>
      <c r="Q8766" s="4">
        <v>879.98400000000004</v>
      </c>
      <c r="R8766" s="4">
        <f t="shared" si="546"/>
        <v>0</v>
      </c>
      <c r="S8766" s="4">
        <f t="shared" si="547"/>
        <v>0</v>
      </c>
    </row>
    <row r="8767" spans="1:19" ht="15.6" x14ac:dyDescent="0.3">
      <c r="A8767" t="s">
        <v>2276</v>
      </c>
      <c r="B8767" s="1">
        <v>42224</v>
      </c>
      <c r="C8767" s="1">
        <v>42228</v>
      </c>
      <c r="D8767">
        <f t="shared" si="544"/>
        <v>2015</v>
      </c>
      <c r="E8767" t="str">
        <f t="shared" si="545"/>
        <v>Aug</v>
      </c>
      <c r="F8767" t="s">
        <v>37</v>
      </c>
      <c r="G8767" t="s">
        <v>373</v>
      </c>
      <c r="H8767" s="2" t="s">
        <v>22</v>
      </c>
      <c r="I8767" t="s">
        <v>2277</v>
      </c>
      <c r="J8767" t="s">
        <v>89</v>
      </c>
      <c r="K8767">
        <v>48183</v>
      </c>
      <c r="L8767" t="s">
        <v>25</v>
      </c>
      <c r="M8767" t="s">
        <v>7703</v>
      </c>
      <c r="N8767" t="s">
        <v>110</v>
      </c>
      <c r="O8767" t="s">
        <v>7692</v>
      </c>
      <c r="P8767" s="4">
        <v>549.99</v>
      </c>
      <c r="Q8767" s="4">
        <v>549.99</v>
      </c>
      <c r="R8767" s="4">
        <f t="shared" si="546"/>
        <v>0</v>
      </c>
      <c r="S8767" s="4">
        <f t="shared" si="547"/>
        <v>0</v>
      </c>
    </row>
    <row r="8768" spans="1:19" ht="15.6" x14ac:dyDescent="0.3">
      <c r="A8768" t="s">
        <v>2805</v>
      </c>
      <c r="B8768" s="1">
        <v>42684</v>
      </c>
      <c r="C8768" s="1">
        <v>42688</v>
      </c>
      <c r="D8768">
        <f t="shared" si="544"/>
        <v>2016</v>
      </c>
      <c r="E8768" t="str">
        <f t="shared" si="545"/>
        <v>Nov</v>
      </c>
      <c r="F8768" t="s">
        <v>37</v>
      </c>
      <c r="G8768" t="s">
        <v>1096</v>
      </c>
      <c r="H8768" s="2" t="s">
        <v>22</v>
      </c>
      <c r="I8768" t="s">
        <v>2029</v>
      </c>
      <c r="J8768" t="s">
        <v>807</v>
      </c>
      <c r="K8768">
        <v>55113</v>
      </c>
      <c r="L8768" t="s">
        <v>25</v>
      </c>
      <c r="M8768" t="s">
        <v>7703</v>
      </c>
      <c r="N8768" t="s">
        <v>110</v>
      </c>
      <c r="O8768" t="s">
        <v>7692</v>
      </c>
      <c r="P8768" s="4">
        <v>549.99</v>
      </c>
      <c r="Q8768" s="4">
        <v>549.99</v>
      </c>
      <c r="R8768" s="4">
        <f t="shared" si="546"/>
        <v>0</v>
      </c>
      <c r="S8768" s="4">
        <f t="shared" si="547"/>
        <v>0</v>
      </c>
    </row>
    <row r="8769" spans="1:19" ht="15.6" x14ac:dyDescent="0.3">
      <c r="A8769" t="s">
        <v>489</v>
      </c>
      <c r="B8769" s="1">
        <v>42695</v>
      </c>
      <c r="C8769" s="1">
        <v>42700</v>
      </c>
      <c r="D8769">
        <f t="shared" si="544"/>
        <v>2016</v>
      </c>
      <c r="E8769" t="str">
        <f t="shared" si="545"/>
        <v>Nov</v>
      </c>
      <c r="F8769" t="s">
        <v>67</v>
      </c>
      <c r="G8769" t="s">
        <v>490</v>
      </c>
      <c r="H8769" s="2" t="s">
        <v>22</v>
      </c>
      <c r="I8769" t="s">
        <v>491</v>
      </c>
      <c r="J8769" t="s">
        <v>109</v>
      </c>
      <c r="K8769">
        <v>77642</v>
      </c>
      <c r="L8769" t="s">
        <v>25</v>
      </c>
      <c r="M8769" t="s">
        <v>7703</v>
      </c>
      <c r="N8769" t="s">
        <v>110</v>
      </c>
      <c r="O8769" t="s">
        <v>7692</v>
      </c>
      <c r="P8769" s="4">
        <v>439.99200000000002</v>
      </c>
      <c r="Q8769" s="4">
        <v>439.99200000000002</v>
      </c>
      <c r="R8769" s="4">
        <f t="shared" si="546"/>
        <v>0</v>
      </c>
      <c r="S8769" s="4">
        <f t="shared" si="547"/>
        <v>0</v>
      </c>
    </row>
    <row r="8770" spans="1:19" x14ac:dyDescent="0.3">
      <c r="A8770" t="s">
        <v>6748</v>
      </c>
      <c r="B8770" s="1">
        <v>42448</v>
      </c>
      <c r="C8770" s="1">
        <v>42449</v>
      </c>
      <c r="D8770">
        <f t="shared" ref="D8770:D8833" si="548">YEAR(B8770)</f>
        <v>2016</v>
      </c>
      <c r="E8770" t="str">
        <f t="shared" ref="E8770:E8833" si="549">TEXT(B8770,"mmm")</f>
        <v>Mar</v>
      </c>
      <c r="F8770" t="s">
        <v>20</v>
      </c>
      <c r="G8770" t="s">
        <v>1678</v>
      </c>
      <c r="H8770" t="s">
        <v>105</v>
      </c>
      <c r="I8770" t="s">
        <v>69</v>
      </c>
      <c r="J8770" t="s">
        <v>70</v>
      </c>
      <c r="K8770">
        <v>98115</v>
      </c>
      <c r="L8770" t="s">
        <v>34</v>
      </c>
      <c r="M8770" t="s">
        <v>7704</v>
      </c>
      <c r="N8770" t="s">
        <v>110</v>
      </c>
      <c r="O8770" t="s">
        <v>7692</v>
      </c>
      <c r="P8770" s="4">
        <v>3149.93</v>
      </c>
      <c r="Q8770" s="4">
        <f>P8770-1000</f>
        <v>2149.9299999999998</v>
      </c>
      <c r="R8770" s="4">
        <f t="shared" si="546"/>
        <v>1000</v>
      </c>
      <c r="S8770" s="4">
        <f t="shared" si="547"/>
        <v>150</v>
      </c>
    </row>
    <row r="8771" spans="1:19" x14ac:dyDescent="0.3">
      <c r="A8771" t="s">
        <v>5560</v>
      </c>
      <c r="B8771" s="1">
        <v>42347</v>
      </c>
      <c r="C8771" s="1">
        <v>42353</v>
      </c>
      <c r="D8771">
        <f t="shared" si="548"/>
        <v>2015</v>
      </c>
      <c r="E8771" t="str">
        <f t="shared" si="549"/>
        <v>Dec</v>
      </c>
      <c r="F8771" t="s">
        <v>37</v>
      </c>
      <c r="G8771" t="s">
        <v>737</v>
      </c>
      <c r="H8771" t="s">
        <v>105</v>
      </c>
      <c r="I8771" t="s">
        <v>100</v>
      </c>
      <c r="J8771" t="s">
        <v>101</v>
      </c>
      <c r="K8771">
        <v>19134</v>
      </c>
      <c r="L8771" t="s">
        <v>54</v>
      </c>
      <c r="M8771" t="s">
        <v>7704</v>
      </c>
      <c r="N8771" t="s">
        <v>110</v>
      </c>
      <c r="O8771" t="s">
        <v>7692</v>
      </c>
      <c r="P8771" s="4">
        <v>1079.9760000000001</v>
      </c>
      <c r="Q8771" s="4">
        <f>P8771-500</f>
        <v>579.97600000000011</v>
      </c>
      <c r="R8771" s="4">
        <f t="shared" ref="R8771:R8834" si="550">P8771-Q8771</f>
        <v>500</v>
      </c>
      <c r="S8771" s="4">
        <f t="shared" ref="S8771:S8834" si="551">0.15*R8771</f>
        <v>75</v>
      </c>
    </row>
    <row r="8772" spans="1:19" ht="15.6" x14ac:dyDescent="0.3">
      <c r="A8772" t="s">
        <v>7640</v>
      </c>
      <c r="B8772" s="1">
        <v>42476</v>
      </c>
      <c r="C8772" s="1">
        <v>42480</v>
      </c>
      <c r="D8772">
        <f t="shared" si="548"/>
        <v>2016</v>
      </c>
      <c r="E8772" t="str">
        <f t="shared" si="549"/>
        <v>Apr</v>
      </c>
      <c r="F8772" t="s">
        <v>37</v>
      </c>
      <c r="G8772" t="s">
        <v>290</v>
      </c>
      <c r="H8772" s="2" t="s">
        <v>22</v>
      </c>
      <c r="I8772" t="s">
        <v>1246</v>
      </c>
      <c r="J8772" t="s">
        <v>24</v>
      </c>
      <c r="K8772">
        <v>60201</v>
      </c>
      <c r="L8772" t="s">
        <v>25</v>
      </c>
      <c r="M8772" t="s">
        <v>7704</v>
      </c>
      <c r="N8772" t="s">
        <v>110</v>
      </c>
      <c r="O8772" t="s">
        <v>7692</v>
      </c>
      <c r="P8772" s="4">
        <v>1439.9680000000001</v>
      </c>
      <c r="Q8772" s="4">
        <v>1439.9680000000001</v>
      </c>
      <c r="R8772" s="4">
        <f t="shared" si="550"/>
        <v>0</v>
      </c>
      <c r="S8772" s="4">
        <f t="shared" si="551"/>
        <v>0</v>
      </c>
    </row>
    <row r="8773" spans="1:19" ht="15.6" x14ac:dyDescent="0.3">
      <c r="A8773" t="s">
        <v>6567</v>
      </c>
      <c r="B8773" s="1">
        <v>42471</v>
      </c>
      <c r="C8773" s="1">
        <v>42474</v>
      </c>
      <c r="D8773">
        <f t="shared" si="548"/>
        <v>2016</v>
      </c>
      <c r="E8773" t="str">
        <f t="shared" si="549"/>
        <v>Apr</v>
      </c>
      <c r="F8773" t="s">
        <v>67</v>
      </c>
      <c r="G8773" t="s">
        <v>1592</v>
      </c>
      <c r="H8773" s="2" t="s">
        <v>22</v>
      </c>
      <c r="I8773" t="s">
        <v>47</v>
      </c>
      <c r="J8773" t="s">
        <v>33</v>
      </c>
      <c r="K8773">
        <v>90004</v>
      </c>
      <c r="L8773" t="s">
        <v>34</v>
      </c>
      <c r="M8773" t="s">
        <v>7705</v>
      </c>
      <c r="N8773" t="s">
        <v>110</v>
      </c>
      <c r="O8773" t="s">
        <v>7692</v>
      </c>
      <c r="P8773" s="4">
        <v>639.96799999999996</v>
      </c>
      <c r="Q8773" s="4">
        <v>100</v>
      </c>
      <c r="R8773" s="4">
        <f t="shared" si="550"/>
        <v>539.96799999999996</v>
      </c>
      <c r="S8773" s="4">
        <f t="shared" si="551"/>
        <v>80.995199999999997</v>
      </c>
    </row>
    <row r="8774" spans="1:19" x14ac:dyDescent="0.3">
      <c r="A8774" t="s">
        <v>5557</v>
      </c>
      <c r="B8774" s="1">
        <v>42989</v>
      </c>
      <c r="C8774" s="1">
        <v>42994</v>
      </c>
      <c r="D8774">
        <f t="shared" si="548"/>
        <v>2017</v>
      </c>
      <c r="E8774" t="str">
        <f t="shared" si="549"/>
        <v>Sep</v>
      </c>
      <c r="F8774" t="s">
        <v>37</v>
      </c>
      <c r="G8774" t="s">
        <v>1009</v>
      </c>
      <c r="H8774" t="s">
        <v>105</v>
      </c>
      <c r="I8774" t="s">
        <v>3236</v>
      </c>
      <c r="J8774" t="s">
        <v>158</v>
      </c>
      <c r="K8774">
        <v>23602</v>
      </c>
      <c r="L8774" t="s">
        <v>44</v>
      </c>
      <c r="M8774" t="s">
        <v>7705</v>
      </c>
      <c r="N8774" t="s">
        <v>110</v>
      </c>
      <c r="O8774" t="s">
        <v>7692</v>
      </c>
      <c r="P8774" s="4">
        <v>1599.92</v>
      </c>
      <c r="Q8774" s="4">
        <v>1599.92</v>
      </c>
      <c r="R8774" s="4">
        <f t="shared" si="550"/>
        <v>0</v>
      </c>
      <c r="S8774" s="4">
        <f t="shared" si="551"/>
        <v>0</v>
      </c>
    </row>
    <row r="8775" spans="1:19" ht="15.6" x14ac:dyDescent="0.3">
      <c r="A8775" t="s">
        <v>1204</v>
      </c>
      <c r="B8775" s="1">
        <v>43299</v>
      </c>
      <c r="C8775" s="1">
        <v>43304</v>
      </c>
      <c r="D8775">
        <f t="shared" si="548"/>
        <v>2018</v>
      </c>
      <c r="E8775" t="str">
        <f t="shared" si="549"/>
        <v>Jul</v>
      </c>
      <c r="F8775" t="s">
        <v>37</v>
      </c>
      <c r="G8775" t="s">
        <v>85</v>
      </c>
      <c r="H8775" s="2" t="s">
        <v>22</v>
      </c>
      <c r="I8775" t="s">
        <v>100</v>
      </c>
      <c r="J8775" t="s">
        <v>101</v>
      </c>
      <c r="K8775">
        <v>19134</v>
      </c>
      <c r="L8775" t="s">
        <v>54</v>
      </c>
      <c r="M8775" t="s">
        <v>7705</v>
      </c>
      <c r="N8775" t="s">
        <v>110</v>
      </c>
      <c r="O8775" t="s">
        <v>7692</v>
      </c>
      <c r="P8775" s="4">
        <v>599.97</v>
      </c>
      <c r="Q8775" s="4">
        <f>P8775-75</f>
        <v>524.97</v>
      </c>
      <c r="R8775" s="4">
        <f t="shared" si="550"/>
        <v>75</v>
      </c>
      <c r="S8775" s="4">
        <f t="shared" si="551"/>
        <v>11.25</v>
      </c>
    </row>
    <row r="8776" spans="1:19" ht="15.6" x14ac:dyDescent="0.3">
      <c r="A8776" t="s">
        <v>4643</v>
      </c>
      <c r="B8776" s="1">
        <v>42666</v>
      </c>
      <c r="C8776" s="1">
        <v>42671</v>
      </c>
      <c r="D8776">
        <f t="shared" si="548"/>
        <v>2016</v>
      </c>
      <c r="E8776" t="str">
        <f t="shared" si="549"/>
        <v>Oct</v>
      </c>
      <c r="F8776" t="s">
        <v>37</v>
      </c>
      <c r="G8776" t="s">
        <v>3375</v>
      </c>
      <c r="H8776" s="2" t="s">
        <v>22</v>
      </c>
      <c r="I8776" t="s">
        <v>2342</v>
      </c>
      <c r="J8776" t="s">
        <v>109</v>
      </c>
      <c r="K8776">
        <v>79424</v>
      </c>
      <c r="L8776" t="s">
        <v>25</v>
      </c>
      <c r="M8776" t="s">
        <v>7705</v>
      </c>
      <c r="N8776" t="s">
        <v>110</v>
      </c>
      <c r="O8776" t="s">
        <v>7692</v>
      </c>
      <c r="P8776" s="4">
        <v>479.976</v>
      </c>
      <c r="Q8776" s="4">
        <v>479.976</v>
      </c>
      <c r="R8776" s="4">
        <f t="shared" si="550"/>
        <v>0</v>
      </c>
      <c r="S8776" s="4">
        <f t="shared" si="551"/>
        <v>0</v>
      </c>
    </row>
    <row r="8777" spans="1:19" x14ac:dyDescent="0.3">
      <c r="A8777" t="s">
        <v>1388</v>
      </c>
      <c r="B8777" s="1">
        <v>43351</v>
      </c>
      <c r="C8777" s="1">
        <v>43354</v>
      </c>
      <c r="D8777">
        <f t="shared" si="548"/>
        <v>2018</v>
      </c>
      <c r="E8777" t="str">
        <f t="shared" si="549"/>
        <v>Sep</v>
      </c>
      <c r="F8777" t="s">
        <v>20</v>
      </c>
      <c r="G8777" t="s">
        <v>833</v>
      </c>
      <c r="H8777" t="s">
        <v>51</v>
      </c>
      <c r="I8777" t="s">
        <v>422</v>
      </c>
      <c r="J8777" t="s">
        <v>109</v>
      </c>
      <c r="K8777">
        <v>76017</v>
      </c>
      <c r="L8777" t="s">
        <v>25</v>
      </c>
      <c r="M8777" t="s">
        <v>7705</v>
      </c>
      <c r="N8777" t="s">
        <v>110</v>
      </c>
      <c r="O8777" t="s">
        <v>7692</v>
      </c>
      <c r="P8777" s="4">
        <v>319.98399999999998</v>
      </c>
      <c r="Q8777" s="4">
        <v>319.98399999999998</v>
      </c>
      <c r="R8777" s="4">
        <f t="shared" si="550"/>
        <v>0</v>
      </c>
      <c r="S8777" s="4">
        <f t="shared" si="551"/>
        <v>0</v>
      </c>
    </row>
    <row r="8778" spans="1:19" x14ac:dyDescent="0.3">
      <c r="A8778" t="s">
        <v>7706</v>
      </c>
      <c r="B8778" s="1">
        <v>42832</v>
      </c>
      <c r="C8778" s="1">
        <v>42834</v>
      </c>
      <c r="D8778">
        <f t="shared" si="548"/>
        <v>2017</v>
      </c>
      <c r="E8778" t="str">
        <f t="shared" si="549"/>
        <v>Apr</v>
      </c>
      <c r="F8778" t="s">
        <v>20</v>
      </c>
      <c r="G8778" t="s">
        <v>2334</v>
      </c>
      <c r="H8778" t="s">
        <v>22</v>
      </c>
      <c r="I8778" t="s">
        <v>32</v>
      </c>
      <c r="J8778" t="s">
        <v>33</v>
      </c>
      <c r="K8778">
        <v>94110</v>
      </c>
      <c r="L8778" t="s">
        <v>34</v>
      </c>
      <c r="M8778" t="s">
        <v>7707</v>
      </c>
      <c r="N8778" t="s">
        <v>110</v>
      </c>
      <c r="O8778" t="s">
        <v>7692</v>
      </c>
      <c r="P8778" s="4">
        <v>1199.9760000000001</v>
      </c>
      <c r="Q8778" s="4">
        <v>1199.9760000000001</v>
      </c>
      <c r="R8778" s="4">
        <f t="shared" si="550"/>
        <v>0</v>
      </c>
      <c r="S8778" s="4">
        <f t="shared" si="551"/>
        <v>0</v>
      </c>
    </row>
    <row r="8779" spans="1:19" x14ac:dyDescent="0.3">
      <c r="A8779" t="s">
        <v>7708</v>
      </c>
      <c r="B8779" s="1">
        <v>42980</v>
      </c>
      <c r="C8779" s="1">
        <v>42986</v>
      </c>
      <c r="D8779">
        <f t="shared" si="548"/>
        <v>2017</v>
      </c>
      <c r="E8779" t="str">
        <f t="shared" si="549"/>
        <v>Sep</v>
      </c>
      <c r="F8779" t="s">
        <v>37</v>
      </c>
      <c r="G8779" t="s">
        <v>176</v>
      </c>
      <c r="H8779" t="s">
        <v>105</v>
      </c>
      <c r="I8779" t="s">
        <v>1285</v>
      </c>
      <c r="J8779" t="s">
        <v>70</v>
      </c>
      <c r="K8779">
        <v>98198</v>
      </c>
      <c r="L8779" t="s">
        <v>34</v>
      </c>
      <c r="M8779" t="s">
        <v>7707</v>
      </c>
      <c r="N8779" t="s">
        <v>110</v>
      </c>
      <c r="O8779" t="s">
        <v>7692</v>
      </c>
      <c r="P8779" s="4">
        <v>999.98</v>
      </c>
      <c r="Q8779" s="4">
        <v>999.98</v>
      </c>
      <c r="R8779" s="4">
        <f t="shared" si="550"/>
        <v>0</v>
      </c>
      <c r="S8779" s="4">
        <f t="shared" si="551"/>
        <v>0</v>
      </c>
    </row>
    <row r="8780" spans="1:19" ht="15.6" x14ac:dyDescent="0.3">
      <c r="A8780" t="s">
        <v>5983</v>
      </c>
      <c r="B8780" s="1">
        <v>42714</v>
      </c>
      <c r="C8780" s="1">
        <v>42714</v>
      </c>
      <c r="D8780">
        <f t="shared" si="548"/>
        <v>2016</v>
      </c>
      <c r="E8780" t="str">
        <f t="shared" si="549"/>
        <v>Dec</v>
      </c>
      <c r="F8780" t="s">
        <v>30</v>
      </c>
      <c r="G8780" t="s">
        <v>373</v>
      </c>
      <c r="H8780" s="2" t="s">
        <v>22</v>
      </c>
      <c r="I8780" t="s">
        <v>61</v>
      </c>
      <c r="J8780" t="s">
        <v>62</v>
      </c>
      <c r="K8780">
        <v>10024</v>
      </c>
      <c r="L8780" t="s">
        <v>54</v>
      </c>
      <c r="M8780" t="s">
        <v>7707</v>
      </c>
      <c r="N8780" t="s">
        <v>110</v>
      </c>
      <c r="O8780" t="s">
        <v>7692</v>
      </c>
      <c r="P8780" s="4">
        <v>799.98400000000004</v>
      </c>
      <c r="Q8780" s="4">
        <v>799.98400000000004</v>
      </c>
      <c r="R8780" s="4">
        <f t="shared" si="550"/>
        <v>0</v>
      </c>
      <c r="S8780" s="4">
        <f t="shared" si="551"/>
        <v>0</v>
      </c>
    </row>
    <row r="8781" spans="1:19" x14ac:dyDescent="0.3">
      <c r="A8781" t="s">
        <v>7709</v>
      </c>
      <c r="B8781" s="1">
        <v>43092</v>
      </c>
      <c r="C8781" s="1">
        <v>43097</v>
      </c>
      <c r="D8781">
        <f t="shared" si="548"/>
        <v>2017</v>
      </c>
      <c r="E8781" t="str">
        <f t="shared" si="549"/>
        <v>Dec</v>
      </c>
      <c r="F8781" t="s">
        <v>67</v>
      </c>
      <c r="G8781" t="s">
        <v>490</v>
      </c>
      <c r="H8781" t="s">
        <v>51</v>
      </c>
      <c r="I8781" t="s">
        <v>6159</v>
      </c>
      <c r="J8781" t="s">
        <v>58</v>
      </c>
      <c r="K8781">
        <v>2886</v>
      </c>
      <c r="L8781" t="s">
        <v>54</v>
      </c>
      <c r="M8781" t="s">
        <v>7707</v>
      </c>
      <c r="N8781" t="s">
        <v>110</v>
      </c>
      <c r="O8781" t="s">
        <v>7692</v>
      </c>
      <c r="P8781" s="4">
        <v>1999.96</v>
      </c>
      <c r="Q8781" s="4">
        <v>1999.96</v>
      </c>
      <c r="R8781" s="4">
        <f t="shared" si="550"/>
        <v>0</v>
      </c>
      <c r="S8781" s="4">
        <f t="shared" si="551"/>
        <v>0</v>
      </c>
    </row>
    <row r="8782" spans="1:19" ht="15.6" x14ac:dyDescent="0.3">
      <c r="A8782" t="s">
        <v>4336</v>
      </c>
      <c r="B8782" s="1">
        <v>43420</v>
      </c>
      <c r="C8782" s="1">
        <v>43425</v>
      </c>
      <c r="D8782">
        <f t="shared" si="548"/>
        <v>2018</v>
      </c>
      <c r="E8782" t="str">
        <f t="shared" si="549"/>
        <v>Nov</v>
      </c>
      <c r="F8782" t="s">
        <v>37</v>
      </c>
      <c r="G8782" t="s">
        <v>449</v>
      </c>
      <c r="H8782" s="2" t="s">
        <v>22</v>
      </c>
      <c r="I8782" t="s">
        <v>868</v>
      </c>
      <c r="J8782" t="s">
        <v>233</v>
      </c>
      <c r="K8782">
        <v>43402</v>
      </c>
      <c r="L8782" t="s">
        <v>54</v>
      </c>
      <c r="M8782" t="s">
        <v>7707</v>
      </c>
      <c r="N8782" t="s">
        <v>110</v>
      </c>
      <c r="O8782" t="s">
        <v>7692</v>
      </c>
      <c r="P8782" s="4">
        <v>899.98199999999997</v>
      </c>
      <c r="Q8782" s="4">
        <v>899.98199999999997</v>
      </c>
      <c r="R8782" s="4">
        <f t="shared" si="550"/>
        <v>0</v>
      </c>
      <c r="S8782" s="4">
        <f t="shared" si="551"/>
        <v>0</v>
      </c>
    </row>
    <row r="8783" spans="1:19" x14ac:dyDescent="0.3">
      <c r="A8783" t="s">
        <v>3663</v>
      </c>
      <c r="B8783" s="1">
        <v>42291</v>
      </c>
      <c r="C8783" s="1">
        <v>42295</v>
      </c>
      <c r="D8783">
        <f t="shared" si="548"/>
        <v>2015</v>
      </c>
      <c r="E8783" t="str">
        <f t="shared" si="549"/>
        <v>Oct</v>
      </c>
      <c r="F8783" t="s">
        <v>37</v>
      </c>
      <c r="G8783" t="s">
        <v>1178</v>
      </c>
      <c r="H8783" t="s">
        <v>105</v>
      </c>
      <c r="I8783" t="s">
        <v>174</v>
      </c>
      <c r="J8783" t="s">
        <v>109</v>
      </c>
      <c r="K8783">
        <v>76106</v>
      </c>
      <c r="L8783" t="s">
        <v>25</v>
      </c>
      <c r="M8783" t="s">
        <v>7707</v>
      </c>
      <c r="N8783" t="s">
        <v>110</v>
      </c>
      <c r="O8783" t="s">
        <v>7692</v>
      </c>
      <c r="P8783" s="4">
        <v>1999.96</v>
      </c>
      <c r="Q8783" s="4">
        <v>1999.96</v>
      </c>
      <c r="R8783" s="4">
        <f t="shared" si="550"/>
        <v>0</v>
      </c>
      <c r="S8783" s="4">
        <f t="shared" si="551"/>
        <v>0</v>
      </c>
    </row>
    <row r="8784" spans="1:19" ht="15.6" x14ac:dyDescent="0.3">
      <c r="A8784" t="s">
        <v>7710</v>
      </c>
      <c r="B8784" s="1">
        <v>42710</v>
      </c>
      <c r="C8784" s="1">
        <v>42712</v>
      </c>
      <c r="D8784">
        <f t="shared" si="548"/>
        <v>2016</v>
      </c>
      <c r="E8784" t="str">
        <f t="shared" si="549"/>
        <v>Dec</v>
      </c>
      <c r="F8784" t="s">
        <v>67</v>
      </c>
      <c r="G8784" t="s">
        <v>2308</v>
      </c>
      <c r="H8784" s="2" t="s">
        <v>22</v>
      </c>
      <c r="I8784" t="s">
        <v>3450</v>
      </c>
      <c r="J8784" t="s">
        <v>653</v>
      </c>
      <c r="K8784">
        <v>46203</v>
      </c>
      <c r="L8784" t="s">
        <v>25</v>
      </c>
      <c r="M8784" t="s">
        <v>7707</v>
      </c>
      <c r="N8784" t="s">
        <v>110</v>
      </c>
      <c r="O8784" t="s">
        <v>7692</v>
      </c>
      <c r="P8784" s="4">
        <v>999.98</v>
      </c>
      <c r="Q8784" s="4">
        <v>999.98</v>
      </c>
      <c r="R8784" s="4">
        <f t="shared" si="550"/>
        <v>0</v>
      </c>
      <c r="S8784" s="4">
        <f t="shared" si="551"/>
        <v>0</v>
      </c>
    </row>
    <row r="8785" spans="1:19" x14ac:dyDescent="0.3">
      <c r="A8785" t="s">
        <v>7711</v>
      </c>
      <c r="B8785" s="1">
        <v>42268</v>
      </c>
      <c r="C8785" s="1">
        <v>42270</v>
      </c>
      <c r="D8785">
        <f t="shared" si="548"/>
        <v>2015</v>
      </c>
      <c r="E8785" t="str">
        <f t="shared" si="549"/>
        <v>Sep</v>
      </c>
      <c r="F8785" t="s">
        <v>67</v>
      </c>
      <c r="G8785" t="s">
        <v>1792</v>
      </c>
      <c r="H8785" t="s">
        <v>105</v>
      </c>
      <c r="I8785" t="s">
        <v>1285</v>
      </c>
      <c r="J8785" t="s">
        <v>70</v>
      </c>
      <c r="K8785">
        <v>98198</v>
      </c>
      <c r="L8785" t="s">
        <v>34</v>
      </c>
      <c r="M8785" t="s">
        <v>7712</v>
      </c>
      <c r="N8785" t="s">
        <v>110</v>
      </c>
      <c r="O8785" t="s">
        <v>7692</v>
      </c>
      <c r="P8785" s="4">
        <v>1799.97</v>
      </c>
      <c r="Q8785" s="4">
        <v>50</v>
      </c>
      <c r="R8785" s="4">
        <f t="shared" si="550"/>
        <v>1749.97</v>
      </c>
      <c r="S8785" s="4">
        <f t="shared" si="551"/>
        <v>262.49549999999999</v>
      </c>
    </row>
    <row r="8786" spans="1:19" x14ac:dyDescent="0.3">
      <c r="A8786" t="s">
        <v>3154</v>
      </c>
      <c r="B8786" s="1">
        <v>43448</v>
      </c>
      <c r="C8786" s="1">
        <v>43452</v>
      </c>
      <c r="D8786">
        <f t="shared" si="548"/>
        <v>2018</v>
      </c>
      <c r="E8786" t="str">
        <f t="shared" si="549"/>
        <v>Dec</v>
      </c>
      <c r="F8786" t="s">
        <v>37</v>
      </c>
      <c r="G8786" t="s">
        <v>1768</v>
      </c>
      <c r="H8786" t="s">
        <v>22</v>
      </c>
      <c r="I8786" t="s">
        <v>1599</v>
      </c>
      <c r="J8786" t="s">
        <v>314</v>
      </c>
      <c r="K8786">
        <v>1841</v>
      </c>
      <c r="L8786" t="s">
        <v>54</v>
      </c>
      <c r="M8786" t="s">
        <v>7712</v>
      </c>
      <c r="N8786" t="s">
        <v>110</v>
      </c>
      <c r="O8786" t="s">
        <v>7692</v>
      </c>
      <c r="P8786" s="4">
        <v>1199.98</v>
      </c>
      <c r="Q8786" s="4">
        <v>1199.98</v>
      </c>
      <c r="R8786" s="4">
        <f t="shared" si="550"/>
        <v>0</v>
      </c>
      <c r="S8786" s="4">
        <f t="shared" si="551"/>
        <v>0</v>
      </c>
    </row>
    <row r="8787" spans="1:19" ht="15.6" x14ac:dyDescent="0.3">
      <c r="A8787" t="s">
        <v>7713</v>
      </c>
      <c r="B8787" s="1">
        <v>42700</v>
      </c>
      <c r="C8787" s="1">
        <v>42705</v>
      </c>
      <c r="D8787">
        <f t="shared" si="548"/>
        <v>2016</v>
      </c>
      <c r="E8787" t="str">
        <f t="shared" si="549"/>
        <v>Nov</v>
      </c>
      <c r="F8787" t="s">
        <v>37</v>
      </c>
      <c r="G8787" t="s">
        <v>804</v>
      </c>
      <c r="H8787" s="2" t="s">
        <v>22</v>
      </c>
      <c r="I8787" t="s">
        <v>191</v>
      </c>
      <c r="J8787" t="s">
        <v>192</v>
      </c>
      <c r="K8787">
        <v>65807</v>
      </c>
      <c r="L8787" t="s">
        <v>25</v>
      </c>
      <c r="M8787" t="s">
        <v>7712</v>
      </c>
      <c r="N8787" t="s">
        <v>110</v>
      </c>
      <c r="O8787" t="s">
        <v>7692</v>
      </c>
      <c r="P8787" s="4">
        <v>599.99</v>
      </c>
      <c r="Q8787" s="4">
        <f>P8787-75</f>
        <v>524.99</v>
      </c>
      <c r="R8787" s="4">
        <f t="shared" si="550"/>
        <v>75</v>
      </c>
      <c r="S8787" s="4">
        <f t="shared" si="551"/>
        <v>11.25</v>
      </c>
    </row>
    <row r="8788" spans="1:19" x14ac:dyDescent="0.3">
      <c r="A8788" t="s">
        <v>3383</v>
      </c>
      <c r="B8788" s="1">
        <v>43185</v>
      </c>
      <c r="C8788" s="1">
        <v>43189</v>
      </c>
      <c r="D8788">
        <f t="shared" si="548"/>
        <v>2018</v>
      </c>
      <c r="E8788" t="str">
        <f t="shared" si="549"/>
        <v>Mar</v>
      </c>
      <c r="F8788" t="s">
        <v>37</v>
      </c>
      <c r="G8788" t="s">
        <v>1163</v>
      </c>
      <c r="H8788" t="s">
        <v>51</v>
      </c>
      <c r="I8788" t="s">
        <v>113</v>
      </c>
      <c r="J8788" t="s">
        <v>109</v>
      </c>
      <c r="K8788">
        <v>77070</v>
      </c>
      <c r="L8788" t="s">
        <v>25</v>
      </c>
      <c r="M8788" t="s">
        <v>7712</v>
      </c>
      <c r="N8788" t="s">
        <v>110</v>
      </c>
      <c r="O8788" t="s">
        <v>7692</v>
      </c>
      <c r="P8788" s="4">
        <v>2399.96</v>
      </c>
      <c r="Q8788" s="4">
        <v>2399.96</v>
      </c>
      <c r="R8788" s="4">
        <f t="shared" si="550"/>
        <v>0</v>
      </c>
      <c r="S8788" s="4">
        <f t="shared" si="551"/>
        <v>0</v>
      </c>
    </row>
    <row r="8789" spans="1:19" x14ac:dyDescent="0.3">
      <c r="A8789" t="s">
        <v>6321</v>
      </c>
      <c r="B8789" s="1">
        <v>43122</v>
      </c>
      <c r="C8789" s="1">
        <v>43127</v>
      </c>
      <c r="D8789">
        <f t="shared" si="548"/>
        <v>2018</v>
      </c>
      <c r="E8789" t="str">
        <f t="shared" si="549"/>
        <v>Jan</v>
      </c>
      <c r="F8789" t="s">
        <v>37</v>
      </c>
      <c r="G8789" t="s">
        <v>665</v>
      </c>
      <c r="H8789" t="s">
        <v>22</v>
      </c>
      <c r="I8789" t="s">
        <v>4834</v>
      </c>
      <c r="J8789" t="s">
        <v>1962</v>
      </c>
      <c r="K8789">
        <v>59405</v>
      </c>
      <c r="L8789" t="s">
        <v>34</v>
      </c>
      <c r="M8789" t="s">
        <v>7714</v>
      </c>
      <c r="N8789" t="s">
        <v>110</v>
      </c>
      <c r="O8789" t="s">
        <v>7692</v>
      </c>
      <c r="P8789" s="4">
        <v>2999.95</v>
      </c>
      <c r="Q8789" s="4">
        <f>P8789-1000</f>
        <v>1999.9499999999998</v>
      </c>
      <c r="R8789" s="4">
        <f t="shared" si="550"/>
        <v>1000</v>
      </c>
      <c r="S8789" s="4">
        <f t="shared" si="551"/>
        <v>150</v>
      </c>
    </row>
    <row r="8790" spans="1:19" x14ac:dyDescent="0.3">
      <c r="A8790" t="s">
        <v>4332</v>
      </c>
      <c r="B8790" s="1">
        <v>43407</v>
      </c>
      <c r="C8790" s="1">
        <v>43411</v>
      </c>
      <c r="D8790">
        <f t="shared" si="548"/>
        <v>2018</v>
      </c>
      <c r="E8790" t="str">
        <f t="shared" si="549"/>
        <v>Nov</v>
      </c>
      <c r="F8790" t="s">
        <v>37</v>
      </c>
      <c r="G8790" t="s">
        <v>2518</v>
      </c>
      <c r="H8790" t="s">
        <v>105</v>
      </c>
      <c r="I8790" t="s">
        <v>597</v>
      </c>
      <c r="J8790" t="s">
        <v>79</v>
      </c>
      <c r="K8790">
        <v>32839</v>
      </c>
      <c r="L8790" t="s">
        <v>44</v>
      </c>
      <c r="M8790" t="s">
        <v>7714</v>
      </c>
      <c r="N8790" t="s">
        <v>110</v>
      </c>
      <c r="O8790" t="s">
        <v>7692</v>
      </c>
      <c r="P8790" s="4">
        <v>959.98400000000004</v>
      </c>
      <c r="Q8790" s="4">
        <v>959.98400000000004</v>
      </c>
      <c r="R8790" s="4">
        <f t="shared" si="550"/>
        <v>0</v>
      </c>
      <c r="S8790" s="4">
        <f t="shared" si="551"/>
        <v>0</v>
      </c>
    </row>
    <row r="8791" spans="1:19" ht="15.6" x14ac:dyDescent="0.3">
      <c r="A8791" t="s">
        <v>1832</v>
      </c>
      <c r="B8791" s="1">
        <v>42435</v>
      </c>
      <c r="C8791" s="1">
        <v>42440</v>
      </c>
      <c r="D8791">
        <f t="shared" si="548"/>
        <v>2016</v>
      </c>
      <c r="E8791" t="str">
        <f t="shared" si="549"/>
        <v>Mar</v>
      </c>
      <c r="F8791" t="s">
        <v>37</v>
      </c>
      <c r="G8791" t="s">
        <v>1833</v>
      </c>
      <c r="H8791" s="2" t="s">
        <v>22</v>
      </c>
      <c r="I8791" t="s">
        <v>32</v>
      </c>
      <c r="J8791" t="s">
        <v>33</v>
      </c>
      <c r="K8791">
        <v>94122</v>
      </c>
      <c r="L8791" t="s">
        <v>34</v>
      </c>
      <c r="M8791" t="s">
        <v>7715</v>
      </c>
      <c r="N8791" t="s">
        <v>110</v>
      </c>
      <c r="O8791" t="s">
        <v>7692</v>
      </c>
      <c r="P8791" s="4">
        <v>1119.9839999999999</v>
      </c>
      <c r="Q8791" s="4">
        <f>P8791-150</f>
        <v>969.98399999999992</v>
      </c>
      <c r="R8791" s="4">
        <f t="shared" si="550"/>
        <v>150</v>
      </c>
      <c r="S8791" s="4">
        <f t="shared" si="551"/>
        <v>22.5</v>
      </c>
    </row>
    <row r="8792" spans="1:19" x14ac:dyDescent="0.3">
      <c r="A8792" t="s">
        <v>1281</v>
      </c>
      <c r="B8792" s="1">
        <v>42923</v>
      </c>
      <c r="C8792" s="1">
        <v>42925</v>
      </c>
      <c r="D8792">
        <f t="shared" si="548"/>
        <v>2017</v>
      </c>
      <c r="E8792" t="str">
        <f t="shared" si="549"/>
        <v>Jul</v>
      </c>
      <c r="F8792" t="s">
        <v>67</v>
      </c>
      <c r="G8792" t="s">
        <v>870</v>
      </c>
      <c r="H8792" t="s">
        <v>22</v>
      </c>
      <c r="I8792" t="s">
        <v>47</v>
      </c>
      <c r="J8792" t="s">
        <v>33</v>
      </c>
      <c r="K8792">
        <v>90045</v>
      </c>
      <c r="L8792" t="s">
        <v>34</v>
      </c>
      <c r="M8792" t="s">
        <v>7715</v>
      </c>
      <c r="N8792" t="s">
        <v>110</v>
      </c>
      <c r="O8792" t="s">
        <v>7692</v>
      </c>
      <c r="P8792" s="4">
        <v>2799.96</v>
      </c>
      <c r="Q8792" s="4">
        <f>P8792-1000</f>
        <v>1799.96</v>
      </c>
      <c r="R8792" s="4">
        <f t="shared" si="550"/>
        <v>1000</v>
      </c>
      <c r="S8792" s="4">
        <f t="shared" si="551"/>
        <v>150</v>
      </c>
    </row>
    <row r="8793" spans="1:19" ht="15.6" x14ac:dyDescent="0.3">
      <c r="A8793" t="s">
        <v>2471</v>
      </c>
      <c r="B8793" s="1">
        <v>42728</v>
      </c>
      <c r="C8793" s="1">
        <v>42734</v>
      </c>
      <c r="D8793">
        <f t="shared" si="548"/>
        <v>2016</v>
      </c>
      <c r="E8793" t="str">
        <f t="shared" si="549"/>
        <v>Dec</v>
      </c>
      <c r="F8793" t="s">
        <v>37</v>
      </c>
      <c r="G8793" t="s">
        <v>107</v>
      </c>
      <c r="H8793" s="2" t="s">
        <v>22</v>
      </c>
      <c r="I8793" t="s">
        <v>191</v>
      </c>
      <c r="J8793" t="s">
        <v>192</v>
      </c>
      <c r="K8793">
        <v>65807</v>
      </c>
      <c r="L8793" t="s">
        <v>25</v>
      </c>
      <c r="M8793" t="s">
        <v>7715</v>
      </c>
      <c r="N8793" t="s">
        <v>110</v>
      </c>
      <c r="O8793" t="s">
        <v>7692</v>
      </c>
      <c r="P8793" s="4">
        <v>4899.93</v>
      </c>
      <c r="Q8793" s="4">
        <f>P8793-1000</f>
        <v>3899.9300000000003</v>
      </c>
      <c r="R8793" s="4">
        <f t="shared" si="550"/>
        <v>1000</v>
      </c>
      <c r="S8793" s="4">
        <f t="shared" si="551"/>
        <v>150</v>
      </c>
    </row>
    <row r="8794" spans="1:19" x14ac:dyDescent="0.3">
      <c r="A8794" t="s">
        <v>2248</v>
      </c>
      <c r="B8794" s="1">
        <v>42224</v>
      </c>
      <c r="C8794" s="1">
        <v>42231</v>
      </c>
      <c r="D8794">
        <f t="shared" si="548"/>
        <v>2015</v>
      </c>
      <c r="E8794" t="str">
        <f t="shared" si="549"/>
        <v>Aug</v>
      </c>
      <c r="F8794" t="s">
        <v>37</v>
      </c>
      <c r="G8794" t="s">
        <v>1885</v>
      </c>
      <c r="H8794" t="s">
        <v>105</v>
      </c>
      <c r="I8794" t="s">
        <v>39</v>
      </c>
      <c r="J8794" t="s">
        <v>33</v>
      </c>
      <c r="K8794">
        <v>92024</v>
      </c>
      <c r="L8794" t="s">
        <v>34</v>
      </c>
      <c r="M8794" t="s">
        <v>7716</v>
      </c>
      <c r="N8794" t="s">
        <v>110</v>
      </c>
      <c r="O8794" t="s">
        <v>7692</v>
      </c>
      <c r="P8794" s="4">
        <v>1199.9760000000001</v>
      </c>
      <c r="Q8794" s="4">
        <v>1199.9760000000001</v>
      </c>
      <c r="R8794" s="4">
        <f t="shared" si="550"/>
        <v>0</v>
      </c>
      <c r="S8794" s="4">
        <f t="shared" si="551"/>
        <v>0</v>
      </c>
    </row>
    <row r="8795" spans="1:19" x14ac:dyDescent="0.3">
      <c r="A8795" t="s">
        <v>245</v>
      </c>
      <c r="B8795" s="1">
        <v>43442</v>
      </c>
      <c r="C8795" s="1">
        <v>43446</v>
      </c>
      <c r="D8795">
        <f t="shared" si="548"/>
        <v>2018</v>
      </c>
      <c r="E8795" t="str">
        <f t="shared" si="549"/>
        <v>Dec</v>
      </c>
      <c r="F8795" t="s">
        <v>37</v>
      </c>
      <c r="G8795" t="s">
        <v>246</v>
      </c>
      <c r="H8795" t="s">
        <v>105</v>
      </c>
      <c r="I8795" t="s">
        <v>32</v>
      </c>
      <c r="J8795" t="s">
        <v>33</v>
      </c>
      <c r="K8795">
        <v>94110</v>
      </c>
      <c r="L8795" t="s">
        <v>34</v>
      </c>
      <c r="M8795" t="s">
        <v>7716</v>
      </c>
      <c r="N8795" t="s">
        <v>110</v>
      </c>
      <c r="O8795" t="s">
        <v>7692</v>
      </c>
      <c r="P8795" s="4">
        <v>1199.9760000000001</v>
      </c>
      <c r="Q8795" s="4">
        <v>1199.9760000000001</v>
      </c>
      <c r="R8795" s="4">
        <f t="shared" si="550"/>
        <v>0</v>
      </c>
      <c r="S8795" s="4">
        <f t="shared" si="551"/>
        <v>0</v>
      </c>
    </row>
    <row r="8796" spans="1:19" x14ac:dyDescent="0.3">
      <c r="A8796" t="s">
        <v>1198</v>
      </c>
      <c r="B8796" s="1">
        <v>42498</v>
      </c>
      <c r="C8796" s="1">
        <v>42505</v>
      </c>
      <c r="D8796">
        <f t="shared" si="548"/>
        <v>2016</v>
      </c>
      <c r="E8796" t="str">
        <f t="shared" si="549"/>
        <v>May</v>
      </c>
      <c r="F8796" t="s">
        <v>37</v>
      </c>
      <c r="G8796" t="s">
        <v>323</v>
      </c>
      <c r="H8796" t="s">
        <v>105</v>
      </c>
      <c r="I8796" t="s">
        <v>61</v>
      </c>
      <c r="J8796" t="s">
        <v>62</v>
      </c>
      <c r="K8796">
        <v>10024</v>
      </c>
      <c r="L8796" t="s">
        <v>54</v>
      </c>
      <c r="M8796" t="s">
        <v>7716</v>
      </c>
      <c r="N8796" t="s">
        <v>110</v>
      </c>
      <c r="O8796" t="s">
        <v>7692</v>
      </c>
      <c r="P8796" s="4">
        <v>2799.944</v>
      </c>
      <c r="Q8796" s="4">
        <f>P8796-1000</f>
        <v>1799.944</v>
      </c>
      <c r="R8796" s="4">
        <f t="shared" si="550"/>
        <v>1000</v>
      </c>
      <c r="S8796" s="4">
        <f t="shared" si="551"/>
        <v>150</v>
      </c>
    </row>
    <row r="8797" spans="1:19" x14ac:dyDescent="0.3">
      <c r="A8797" t="s">
        <v>825</v>
      </c>
      <c r="B8797" s="1">
        <v>43053</v>
      </c>
      <c r="C8797" s="1">
        <v>43058</v>
      </c>
      <c r="D8797">
        <f t="shared" si="548"/>
        <v>2017</v>
      </c>
      <c r="E8797" t="str">
        <f t="shared" si="549"/>
        <v>Nov</v>
      </c>
      <c r="F8797" t="s">
        <v>67</v>
      </c>
      <c r="G8797" t="s">
        <v>826</v>
      </c>
      <c r="H8797" t="s">
        <v>22</v>
      </c>
      <c r="I8797" t="s">
        <v>100</v>
      </c>
      <c r="J8797" t="s">
        <v>101</v>
      </c>
      <c r="K8797">
        <v>19134</v>
      </c>
      <c r="L8797" t="s">
        <v>54</v>
      </c>
      <c r="M8797" t="s">
        <v>7716</v>
      </c>
      <c r="N8797" t="s">
        <v>110</v>
      </c>
      <c r="O8797" t="s">
        <v>7692</v>
      </c>
      <c r="P8797" s="4">
        <v>1199.9760000000001</v>
      </c>
      <c r="Q8797" s="4">
        <v>1199.9760000000001</v>
      </c>
      <c r="R8797" s="4">
        <f t="shared" si="550"/>
        <v>0</v>
      </c>
      <c r="S8797" s="4">
        <f t="shared" si="551"/>
        <v>0</v>
      </c>
    </row>
    <row r="8798" spans="1:19" ht="15.6" x14ac:dyDescent="0.3">
      <c r="A8798" t="s">
        <v>6266</v>
      </c>
      <c r="B8798" s="1">
        <v>42729</v>
      </c>
      <c r="C8798" s="1">
        <v>42734</v>
      </c>
      <c r="D8798">
        <f t="shared" si="548"/>
        <v>2016</v>
      </c>
      <c r="E8798" t="str">
        <f t="shared" si="549"/>
        <v>Dec</v>
      </c>
      <c r="F8798" t="s">
        <v>67</v>
      </c>
      <c r="G8798" t="s">
        <v>523</v>
      </c>
      <c r="H8798" s="2" t="s">
        <v>22</v>
      </c>
      <c r="I8798" t="s">
        <v>39</v>
      </c>
      <c r="J8798" t="s">
        <v>33</v>
      </c>
      <c r="K8798">
        <v>92037</v>
      </c>
      <c r="L8798" t="s">
        <v>34</v>
      </c>
      <c r="M8798" t="s">
        <v>7717</v>
      </c>
      <c r="N8798" t="s">
        <v>110</v>
      </c>
      <c r="O8798" t="s">
        <v>7692</v>
      </c>
      <c r="P8798" s="4">
        <v>1199.96</v>
      </c>
      <c r="Q8798" s="4">
        <v>1199.96</v>
      </c>
      <c r="R8798" s="4">
        <f t="shared" si="550"/>
        <v>0</v>
      </c>
      <c r="S8798" s="4">
        <f t="shared" si="551"/>
        <v>0</v>
      </c>
    </row>
    <row r="8799" spans="1:19" x14ac:dyDescent="0.3">
      <c r="A8799" t="s">
        <v>7718</v>
      </c>
      <c r="B8799" s="1">
        <v>43298</v>
      </c>
      <c r="C8799" s="1">
        <v>43302</v>
      </c>
      <c r="D8799">
        <f t="shared" si="548"/>
        <v>2018</v>
      </c>
      <c r="E8799" t="str">
        <f t="shared" si="549"/>
        <v>Jul</v>
      </c>
      <c r="F8799" t="s">
        <v>37</v>
      </c>
      <c r="G8799" t="s">
        <v>2204</v>
      </c>
      <c r="H8799" t="s">
        <v>22</v>
      </c>
      <c r="I8799" t="s">
        <v>47</v>
      </c>
      <c r="J8799" t="s">
        <v>33</v>
      </c>
      <c r="K8799">
        <v>90036</v>
      </c>
      <c r="L8799" t="s">
        <v>34</v>
      </c>
      <c r="M8799" t="s">
        <v>7717</v>
      </c>
      <c r="N8799" t="s">
        <v>110</v>
      </c>
      <c r="O8799" t="s">
        <v>7692</v>
      </c>
      <c r="P8799" s="4">
        <v>479.98399999999998</v>
      </c>
      <c r="Q8799" s="4">
        <v>100</v>
      </c>
      <c r="R8799" s="4">
        <f t="shared" si="550"/>
        <v>379.98399999999998</v>
      </c>
      <c r="S8799" s="4">
        <f t="shared" si="551"/>
        <v>56.997599999999998</v>
      </c>
    </row>
    <row r="8800" spans="1:19" x14ac:dyDescent="0.3">
      <c r="A8800" t="s">
        <v>7719</v>
      </c>
      <c r="B8800" s="1">
        <v>42126</v>
      </c>
      <c r="C8800" s="1">
        <v>42128</v>
      </c>
      <c r="D8800">
        <f t="shared" si="548"/>
        <v>2015</v>
      </c>
      <c r="E8800" t="str">
        <f t="shared" si="549"/>
        <v>May</v>
      </c>
      <c r="F8800" t="s">
        <v>67</v>
      </c>
      <c r="G8800" t="s">
        <v>3492</v>
      </c>
      <c r="H8800" t="s">
        <v>105</v>
      </c>
      <c r="I8800" t="s">
        <v>1340</v>
      </c>
      <c r="J8800" t="s">
        <v>79</v>
      </c>
      <c r="K8800">
        <v>33801</v>
      </c>
      <c r="L8800" t="s">
        <v>44</v>
      </c>
      <c r="M8800" t="s">
        <v>7717</v>
      </c>
      <c r="N8800" t="s">
        <v>110</v>
      </c>
      <c r="O8800" t="s">
        <v>7692</v>
      </c>
      <c r="P8800" s="4">
        <v>479.98399999999998</v>
      </c>
      <c r="Q8800" s="4">
        <v>479.98399999999998</v>
      </c>
      <c r="R8800" s="4">
        <f t="shared" si="550"/>
        <v>0</v>
      </c>
      <c r="S8800" s="4">
        <f t="shared" si="551"/>
        <v>0</v>
      </c>
    </row>
    <row r="8801" spans="1:19" ht="15.6" x14ac:dyDescent="0.3">
      <c r="A8801" t="s">
        <v>4361</v>
      </c>
      <c r="B8801" s="1">
        <v>42534</v>
      </c>
      <c r="C8801" s="1">
        <v>42540</v>
      </c>
      <c r="D8801">
        <f t="shared" si="548"/>
        <v>2016</v>
      </c>
      <c r="E8801" t="str">
        <f t="shared" si="549"/>
        <v>Jun</v>
      </c>
      <c r="F8801" t="s">
        <v>37</v>
      </c>
      <c r="G8801" t="s">
        <v>1364</v>
      </c>
      <c r="H8801" s="2" t="s">
        <v>22</v>
      </c>
      <c r="I8801" t="s">
        <v>720</v>
      </c>
      <c r="J8801" t="s">
        <v>754</v>
      </c>
      <c r="K8801">
        <v>35601</v>
      </c>
      <c r="L8801" t="s">
        <v>44</v>
      </c>
      <c r="M8801" t="s">
        <v>7717</v>
      </c>
      <c r="N8801" t="s">
        <v>110</v>
      </c>
      <c r="O8801" t="s">
        <v>7692</v>
      </c>
      <c r="P8801" s="4">
        <v>899.97</v>
      </c>
      <c r="Q8801" s="4">
        <v>100</v>
      </c>
      <c r="R8801" s="4">
        <f t="shared" si="550"/>
        <v>799.97</v>
      </c>
      <c r="S8801" s="4">
        <f t="shared" si="551"/>
        <v>119.99549999999999</v>
      </c>
    </row>
    <row r="8802" spans="1:19" x14ac:dyDescent="0.3">
      <c r="A8802" t="s">
        <v>4822</v>
      </c>
      <c r="B8802" s="1">
        <v>43075</v>
      </c>
      <c r="C8802" s="1">
        <v>43081</v>
      </c>
      <c r="D8802">
        <f t="shared" si="548"/>
        <v>2017</v>
      </c>
      <c r="E8802" t="str">
        <f t="shared" si="549"/>
        <v>Dec</v>
      </c>
      <c r="F8802" t="s">
        <v>37</v>
      </c>
      <c r="G8802" t="s">
        <v>1366</v>
      </c>
      <c r="H8802" t="s">
        <v>51</v>
      </c>
      <c r="I8802" t="s">
        <v>1146</v>
      </c>
      <c r="J8802" t="s">
        <v>62</v>
      </c>
      <c r="K8802">
        <v>11550</v>
      </c>
      <c r="L8802" t="s">
        <v>54</v>
      </c>
      <c r="M8802" t="s">
        <v>7717</v>
      </c>
      <c r="N8802" t="s">
        <v>128</v>
      </c>
      <c r="O8802" t="s">
        <v>7692</v>
      </c>
      <c r="P8802" s="4">
        <v>479.98399999999998</v>
      </c>
      <c r="Q8802" s="4">
        <v>479.98399999999998</v>
      </c>
      <c r="R8802" s="4">
        <f t="shared" si="550"/>
        <v>0</v>
      </c>
      <c r="S8802" s="4">
        <f t="shared" si="551"/>
        <v>0</v>
      </c>
    </row>
    <row r="8803" spans="1:19" ht="15.6" x14ac:dyDescent="0.3">
      <c r="A8803" t="s">
        <v>7720</v>
      </c>
      <c r="B8803" s="1">
        <v>42154</v>
      </c>
      <c r="C8803" s="1">
        <v>42158</v>
      </c>
      <c r="D8803">
        <f t="shared" si="548"/>
        <v>2015</v>
      </c>
      <c r="E8803" t="str">
        <f t="shared" si="549"/>
        <v>May</v>
      </c>
      <c r="F8803" t="s">
        <v>37</v>
      </c>
      <c r="G8803" t="s">
        <v>1669</v>
      </c>
      <c r="H8803" s="2" t="s">
        <v>22</v>
      </c>
      <c r="I8803" t="s">
        <v>23</v>
      </c>
      <c r="J8803" t="s">
        <v>24</v>
      </c>
      <c r="K8803">
        <v>60623</v>
      </c>
      <c r="L8803" t="s">
        <v>25</v>
      </c>
      <c r="M8803" t="s">
        <v>7717</v>
      </c>
      <c r="N8803" t="s">
        <v>110</v>
      </c>
      <c r="O8803" t="s">
        <v>7692</v>
      </c>
      <c r="P8803" s="4">
        <v>719.976</v>
      </c>
      <c r="Q8803" s="4">
        <f>P8803-75</f>
        <v>644.976</v>
      </c>
      <c r="R8803" s="4">
        <f t="shared" si="550"/>
        <v>75</v>
      </c>
      <c r="S8803" s="4">
        <f t="shared" si="551"/>
        <v>11.25</v>
      </c>
    </row>
    <row r="8804" spans="1:19" ht="15.6" x14ac:dyDescent="0.3">
      <c r="A8804" t="s">
        <v>3642</v>
      </c>
      <c r="B8804" s="1">
        <v>42464</v>
      </c>
      <c r="C8804" s="1">
        <v>42464</v>
      </c>
      <c r="D8804">
        <f t="shared" si="548"/>
        <v>2016</v>
      </c>
      <c r="E8804" t="str">
        <f t="shared" si="549"/>
        <v>Apr</v>
      </c>
      <c r="F8804" t="s">
        <v>30</v>
      </c>
      <c r="G8804" t="s">
        <v>3643</v>
      </c>
      <c r="H8804" s="2" t="s">
        <v>22</v>
      </c>
      <c r="I8804" t="s">
        <v>255</v>
      </c>
      <c r="J8804" t="s">
        <v>89</v>
      </c>
      <c r="K8804">
        <v>48911</v>
      </c>
      <c r="L8804" t="s">
        <v>25</v>
      </c>
      <c r="M8804" t="s">
        <v>7717</v>
      </c>
      <c r="N8804" t="s">
        <v>110</v>
      </c>
      <c r="O8804" t="s">
        <v>7692</v>
      </c>
      <c r="P8804" s="4">
        <v>599.98</v>
      </c>
      <c r="Q8804" s="4">
        <f>P8804-75</f>
        <v>524.98</v>
      </c>
      <c r="R8804" s="4">
        <f t="shared" si="550"/>
        <v>75</v>
      </c>
      <c r="S8804" s="4">
        <f t="shared" si="551"/>
        <v>11.25</v>
      </c>
    </row>
    <row r="8805" spans="1:19" ht="15.6" x14ac:dyDescent="0.3">
      <c r="A8805" t="s">
        <v>6545</v>
      </c>
      <c r="B8805" s="1">
        <v>43182</v>
      </c>
      <c r="C8805" s="1">
        <v>43184</v>
      </c>
      <c r="D8805">
        <f t="shared" si="548"/>
        <v>2018</v>
      </c>
      <c r="E8805" t="str">
        <f t="shared" si="549"/>
        <v>Mar</v>
      </c>
      <c r="F8805" t="s">
        <v>20</v>
      </c>
      <c r="G8805" t="s">
        <v>1730</v>
      </c>
      <c r="H8805" s="2" t="s">
        <v>22</v>
      </c>
      <c r="I8805" t="s">
        <v>69</v>
      </c>
      <c r="J8805" t="s">
        <v>70</v>
      </c>
      <c r="K8805">
        <v>98115</v>
      </c>
      <c r="L8805" t="s">
        <v>34</v>
      </c>
      <c r="M8805" t="s">
        <v>7721</v>
      </c>
      <c r="N8805" t="s">
        <v>110</v>
      </c>
      <c r="O8805" t="s">
        <v>7692</v>
      </c>
      <c r="P8805" s="4">
        <v>13999.96</v>
      </c>
      <c r="Q8805" s="4">
        <v>12000</v>
      </c>
      <c r="R8805" s="4">
        <f t="shared" si="550"/>
        <v>1999.9599999999991</v>
      </c>
      <c r="S8805" s="4">
        <f t="shared" si="551"/>
        <v>299.99399999999986</v>
      </c>
    </row>
    <row r="8806" spans="1:19" ht="15.6" x14ac:dyDescent="0.3">
      <c r="A8806" t="s">
        <v>5357</v>
      </c>
      <c r="B8806" s="1">
        <v>42878</v>
      </c>
      <c r="C8806" s="1">
        <v>42882</v>
      </c>
      <c r="D8806">
        <f t="shared" si="548"/>
        <v>2017</v>
      </c>
      <c r="E8806" t="str">
        <f t="shared" si="549"/>
        <v>May</v>
      </c>
      <c r="F8806" t="s">
        <v>37</v>
      </c>
      <c r="G8806" t="s">
        <v>870</v>
      </c>
      <c r="H8806" s="2" t="s">
        <v>22</v>
      </c>
      <c r="I8806" t="s">
        <v>100</v>
      </c>
      <c r="J8806" t="s">
        <v>101</v>
      </c>
      <c r="K8806">
        <v>19120</v>
      </c>
      <c r="L8806" t="s">
        <v>54</v>
      </c>
      <c r="M8806" t="s">
        <v>7721</v>
      </c>
      <c r="N8806" t="s">
        <v>110</v>
      </c>
      <c r="O8806" t="s">
        <v>7692</v>
      </c>
      <c r="P8806" s="4">
        <v>8399.9760000000006</v>
      </c>
      <c r="Q8806" s="4">
        <f>P8806-1000</f>
        <v>7399.9760000000006</v>
      </c>
      <c r="R8806" s="4">
        <f t="shared" si="550"/>
        <v>1000</v>
      </c>
      <c r="S8806" s="4">
        <f t="shared" si="551"/>
        <v>150</v>
      </c>
    </row>
    <row r="8807" spans="1:19" ht="15.6" x14ac:dyDescent="0.3">
      <c r="A8807" t="s">
        <v>5562</v>
      </c>
      <c r="B8807" s="1">
        <v>43395</v>
      </c>
      <c r="C8807" s="1">
        <v>43397</v>
      </c>
      <c r="D8807">
        <f t="shared" si="548"/>
        <v>2018</v>
      </c>
      <c r="E8807" t="str">
        <f t="shared" si="549"/>
        <v>Oct</v>
      </c>
      <c r="F8807" t="s">
        <v>20</v>
      </c>
      <c r="G8807" t="s">
        <v>1817</v>
      </c>
      <c r="H8807" s="2" t="s">
        <v>22</v>
      </c>
      <c r="I8807" t="s">
        <v>61</v>
      </c>
      <c r="J8807" t="s">
        <v>62</v>
      </c>
      <c r="K8807">
        <v>10024</v>
      </c>
      <c r="L8807" t="s">
        <v>54</v>
      </c>
      <c r="M8807" t="s">
        <v>7721</v>
      </c>
      <c r="N8807" t="s">
        <v>110</v>
      </c>
      <c r="O8807" t="s">
        <v>7692</v>
      </c>
      <c r="P8807" s="4">
        <v>11199.968000000001</v>
      </c>
      <c r="Q8807" s="4">
        <f>P8807-1000</f>
        <v>10199.968000000001</v>
      </c>
      <c r="R8807" s="4">
        <f t="shared" si="550"/>
        <v>1000</v>
      </c>
      <c r="S8807" s="4">
        <f t="shared" si="551"/>
        <v>150</v>
      </c>
    </row>
    <row r="8808" spans="1:19" ht="15.6" x14ac:dyDescent="0.3">
      <c r="A8808" t="s">
        <v>7722</v>
      </c>
      <c r="B8808" s="1">
        <v>43421</v>
      </c>
      <c r="C8808" s="1">
        <v>43426</v>
      </c>
      <c r="D8808">
        <f t="shared" si="548"/>
        <v>2018</v>
      </c>
      <c r="E8808" t="str">
        <f t="shared" si="549"/>
        <v>Nov</v>
      </c>
      <c r="F8808" t="s">
        <v>37</v>
      </c>
      <c r="G8808" t="s">
        <v>1123</v>
      </c>
      <c r="H8808" s="2" t="s">
        <v>22</v>
      </c>
      <c r="I8808" t="s">
        <v>466</v>
      </c>
      <c r="J8808" t="s">
        <v>53</v>
      </c>
      <c r="K8808">
        <v>19711</v>
      </c>
      <c r="L8808" t="s">
        <v>54</v>
      </c>
      <c r="M8808" t="s">
        <v>7721</v>
      </c>
      <c r="N8808" t="s">
        <v>110</v>
      </c>
      <c r="O8808" t="s">
        <v>7692</v>
      </c>
      <c r="P8808" s="4">
        <v>10499.97</v>
      </c>
      <c r="Q8808" s="4">
        <f>P8808-1000</f>
        <v>9499.9699999999993</v>
      </c>
      <c r="R8808" s="4">
        <f t="shared" si="550"/>
        <v>1000</v>
      </c>
      <c r="S8808" s="4">
        <f t="shared" si="551"/>
        <v>150</v>
      </c>
    </row>
    <row r="8809" spans="1:19" ht="15.6" x14ac:dyDescent="0.3">
      <c r="A8809" t="s">
        <v>4036</v>
      </c>
      <c r="B8809" s="1">
        <v>43010</v>
      </c>
      <c r="C8809" s="1">
        <v>43017</v>
      </c>
      <c r="D8809">
        <f t="shared" si="548"/>
        <v>2017</v>
      </c>
      <c r="E8809" t="str">
        <f t="shared" si="549"/>
        <v>Oct</v>
      </c>
      <c r="F8809" t="s">
        <v>37</v>
      </c>
      <c r="G8809" t="s">
        <v>4037</v>
      </c>
      <c r="H8809" s="2" t="s">
        <v>22</v>
      </c>
      <c r="I8809" t="s">
        <v>42</v>
      </c>
      <c r="J8809" t="s">
        <v>653</v>
      </c>
      <c r="K8809">
        <v>47905</v>
      </c>
      <c r="L8809" t="s">
        <v>25</v>
      </c>
      <c r="M8809" t="s">
        <v>7721</v>
      </c>
      <c r="N8809" t="s">
        <v>110</v>
      </c>
      <c r="O8809" t="s">
        <v>7692</v>
      </c>
      <c r="P8809" s="4">
        <v>17499.95</v>
      </c>
      <c r="Q8809" s="4">
        <v>15000</v>
      </c>
      <c r="R8809" s="4">
        <f t="shared" si="550"/>
        <v>2499.9500000000007</v>
      </c>
      <c r="S8809" s="4">
        <f t="shared" si="551"/>
        <v>374.99250000000012</v>
      </c>
    </row>
    <row r="8810" spans="1:19" x14ac:dyDescent="0.3">
      <c r="A8810" t="s">
        <v>4587</v>
      </c>
      <c r="B8810" s="1">
        <v>43065</v>
      </c>
      <c r="C8810" s="1">
        <v>43068</v>
      </c>
      <c r="D8810">
        <f t="shared" si="548"/>
        <v>2017</v>
      </c>
      <c r="E8810" t="str">
        <f t="shared" si="549"/>
        <v>Nov</v>
      </c>
      <c r="F8810" t="s">
        <v>20</v>
      </c>
      <c r="G8810" t="s">
        <v>1669</v>
      </c>
      <c r="H8810" t="s">
        <v>22</v>
      </c>
      <c r="I8810" t="s">
        <v>1631</v>
      </c>
      <c r="J8810" t="s">
        <v>754</v>
      </c>
      <c r="K8810">
        <v>36608</v>
      </c>
      <c r="L8810" t="s">
        <v>44</v>
      </c>
      <c r="M8810" t="s">
        <v>7723</v>
      </c>
      <c r="N8810" t="s">
        <v>110</v>
      </c>
      <c r="O8810" t="s">
        <v>7724</v>
      </c>
      <c r="P8810" s="4">
        <v>3040</v>
      </c>
      <c r="Q8810" s="4">
        <v>100</v>
      </c>
      <c r="R8810" s="4">
        <f t="shared" si="550"/>
        <v>2940</v>
      </c>
      <c r="S8810" s="4">
        <f t="shared" si="551"/>
        <v>441</v>
      </c>
    </row>
    <row r="8811" spans="1:19" x14ac:dyDescent="0.3">
      <c r="A8811" t="s">
        <v>5735</v>
      </c>
      <c r="B8811" s="1">
        <v>42255</v>
      </c>
      <c r="C8811" s="1">
        <v>42260</v>
      </c>
      <c r="D8811">
        <f t="shared" si="548"/>
        <v>2015</v>
      </c>
      <c r="E8811" t="str">
        <f t="shared" si="549"/>
        <v>Sep</v>
      </c>
      <c r="F8811" t="s">
        <v>37</v>
      </c>
      <c r="G8811" t="s">
        <v>732</v>
      </c>
      <c r="H8811" t="s">
        <v>105</v>
      </c>
      <c r="I8811" t="s">
        <v>1344</v>
      </c>
      <c r="J8811" t="s">
        <v>158</v>
      </c>
      <c r="K8811">
        <v>23320</v>
      </c>
      <c r="L8811" t="s">
        <v>44</v>
      </c>
      <c r="M8811" t="s">
        <v>7725</v>
      </c>
      <c r="N8811" t="s">
        <v>110</v>
      </c>
      <c r="O8811" t="s">
        <v>7724</v>
      </c>
      <c r="P8811" s="4">
        <v>209.97</v>
      </c>
      <c r="Q8811" s="4">
        <v>209.97</v>
      </c>
      <c r="R8811" s="4">
        <f t="shared" si="550"/>
        <v>0</v>
      </c>
      <c r="S8811" s="4">
        <f t="shared" si="551"/>
        <v>0</v>
      </c>
    </row>
    <row r="8812" spans="1:19" x14ac:dyDescent="0.3">
      <c r="A8812" t="s">
        <v>7726</v>
      </c>
      <c r="B8812" s="1">
        <v>42259</v>
      </c>
      <c r="C8812" s="1">
        <v>42260</v>
      </c>
      <c r="D8812">
        <f t="shared" si="548"/>
        <v>2015</v>
      </c>
      <c r="E8812" t="str">
        <f t="shared" si="549"/>
        <v>Sep</v>
      </c>
      <c r="F8812" t="s">
        <v>20</v>
      </c>
      <c r="G8812" t="s">
        <v>1556</v>
      </c>
      <c r="H8812" t="s">
        <v>22</v>
      </c>
      <c r="I8812" t="s">
        <v>952</v>
      </c>
      <c r="J8812" t="s">
        <v>62</v>
      </c>
      <c r="K8812">
        <v>10801</v>
      </c>
      <c r="L8812" t="s">
        <v>54</v>
      </c>
      <c r="M8812" t="s">
        <v>7725</v>
      </c>
      <c r="N8812" t="s">
        <v>110</v>
      </c>
      <c r="O8812" t="s">
        <v>7724</v>
      </c>
      <c r="P8812" s="4">
        <v>69.989999999999995</v>
      </c>
      <c r="Q8812" s="4">
        <v>69.989999999999995</v>
      </c>
      <c r="R8812" s="4">
        <f t="shared" si="550"/>
        <v>0</v>
      </c>
      <c r="S8812" s="4">
        <f t="shared" si="551"/>
        <v>0</v>
      </c>
    </row>
    <row r="8813" spans="1:19" ht="15.6" x14ac:dyDescent="0.3">
      <c r="A8813" t="s">
        <v>1399</v>
      </c>
      <c r="B8813" s="1">
        <v>42682</v>
      </c>
      <c r="C8813" s="1">
        <v>42682</v>
      </c>
      <c r="D8813">
        <f t="shared" si="548"/>
        <v>2016</v>
      </c>
      <c r="E8813" t="str">
        <f t="shared" si="549"/>
        <v>Nov</v>
      </c>
      <c r="F8813" t="s">
        <v>30</v>
      </c>
      <c r="G8813" t="s">
        <v>228</v>
      </c>
      <c r="H8813" s="2" t="s">
        <v>22</v>
      </c>
      <c r="I8813" t="s">
        <v>61</v>
      </c>
      <c r="J8813" t="s">
        <v>62</v>
      </c>
      <c r="K8813">
        <v>10024</v>
      </c>
      <c r="L8813" t="s">
        <v>54</v>
      </c>
      <c r="M8813" t="s">
        <v>7727</v>
      </c>
      <c r="N8813" t="s">
        <v>110</v>
      </c>
      <c r="O8813" t="s">
        <v>7724</v>
      </c>
      <c r="P8813" s="4">
        <v>4643.8</v>
      </c>
      <c r="Q8813" s="4">
        <f>P8813-1000</f>
        <v>3643.8</v>
      </c>
      <c r="R8813" s="4">
        <f t="shared" si="550"/>
        <v>1000</v>
      </c>
      <c r="S8813" s="4">
        <f t="shared" si="551"/>
        <v>150</v>
      </c>
    </row>
    <row r="8814" spans="1:19" x14ac:dyDescent="0.3">
      <c r="A8814" t="s">
        <v>6989</v>
      </c>
      <c r="B8814" s="1">
        <v>42683</v>
      </c>
      <c r="C8814" s="1">
        <v>42688</v>
      </c>
      <c r="D8814">
        <f t="shared" si="548"/>
        <v>2016</v>
      </c>
      <c r="E8814" t="str">
        <f t="shared" si="549"/>
        <v>Nov</v>
      </c>
      <c r="F8814" t="s">
        <v>37</v>
      </c>
      <c r="G8814" t="s">
        <v>2025</v>
      </c>
      <c r="H8814" t="s">
        <v>105</v>
      </c>
      <c r="I8814" t="s">
        <v>61</v>
      </c>
      <c r="J8814" t="s">
        <v>62</v>
      </c>
      <c r="K8814">
        <v>10035</v>
      </c>
      <c r="L8814" t="s">
        <v>54</v>
      </c>
      <c r="M8814" t="s">
        <v>7727</v>
      </c>
      <c r="N8814" t="s">
        <v>110</v>
      </c>
      <c r="O8814" t="s">
        <v>7724</v>
      </c>
      <c r="P8814" s="4">
        <v>2321.9</v>
      </c>
      <c r="Q8814" s="4">
        <f>P8814-500</f>
        <v>1821.9</v>
      </c>
      <c r="R8814" s="4">
        <f t="shared" si="550"/>
        <v>500</v>
      </c>
      <c r="S8814" s="4">
        <f t="shared" si="551"/>
        <v>75</v>
      </c>
    </row>
    <row r="8815" spans="1:19" x14ac:dyDescent="0.3">
      <c r="A8815" t="s">
        <v>7728</v>
      </c>
      <c r="B8815" s="1">
        <v>42876</v>
      </c>
      <c r="C8815" s="1">
        <v>42883</v>
      </c>
      <c r="D8815">
        <f t="shared" si="548"/>
        <v>2017</v>
      </c>
      <c r="E8815" t="str">
        <f t="shared" si="549"/>
        <v>May</v>
      </c>
      <c r="F8815" t="s">
        <v>37</v>
      </c>
      <c r="G8815" t="s">
        <v>1089</v>
      </c>
      <c r="H8815" t="s">
        <v>22</v>
      </c>
      <c r="I8815" t="s">
        <v>4027</v>
      </c>
      <c r="J8815" t="s">
        <v>325</v>
      </c>
      <c r="K8815">
        <v>89431</v>
      </c>
      <c r="L8815" t="s">
        <v>34</v>
      </c>
      <c r="M8815" t="s">
        <v>7729</v>
      </c>
      <c r="N8815" t="s">
        <v>110</v>
      </c>
      <c r="O8815" t="s">
        <v>7724</v>
      </c>
      <c r="P8815" s="4">
        <v>2396.4</v>
      </c>
      <c r="Q8815" s="4">
        <v>2396.4</v>
      </c>
      <c r="R8815" s="4">
        <f t="shared" si="550"/>
        <v>0</v>
      </c>
      <c r="S8815" s="4">
        <f t="shared" si="551"/>
        <v>0</v>
      </c>
    </row>
    <row r="8816" spans="1:19" ht="15.6" x14ac:dyDescent="0.3">
      <c r="A8816" t="s">
        <v>477</v>
      </c>
      <c r="B8816" s="1">
        <v>43191</v>
      </c>
      <c r="C8816" s="1">
        <v>43193</v>
      </c>
      <c r="D8816">
        <f t="shared" si="548"/>
        <v>2018</v>
      </c>
      <c r="E8816" t="str">
        <f t="shared" si="549"/>
        <v>Apr</v>
      </c>
      <c r="F8816" t="s">
        <v>20</v>
      </c>
      <c r="G8816" t="s">
        <v>478</v>
      </c>
      <c r="H8816" s="2" t="s">
        <v>22</v>
      </c>
      <c r="I8816" t="s">
        <v>32</v>
      </c>
      <c r="J8816" t="s">
        <v>33</v>
      </c>
      <c r="K8816">
        <v>94110</v>
      </c>
      <c r="L8816" t="s">
        <v>34</v>
      </c>
      <c r="M8816" t="s">
        <v>7730</v>
      </c>
      <c r="N8816" t="s">
        <v>110</v>
      </c>
      <c r="O8816" t="s">
        <v>7724</v>
      </c>
      <c r="P8816" s="4">
        <v>4799.9840000000004</v>
      </c>
      <c r="Q8816" s="4">
        <f>P8816-1000</f>
        <v>3799.9840000000004</v>
      </c>
      <c r="R8816" s="4">
        <f t="shared" si="550"/>
        <v>1000</v>
      </c>
      <c r="S8816" s="4">
        <f t="shared" si="551"/>
        <v>150</v>
      </c>
    </row>
    <row r="8817" spans="1:19" ht="15.6" x14ac:dyDescent="0.3">
      <c r="A8817" t="s">
        <v>2761</v>
      </c>
      <c r="B8817" s="1">
        <v>42719</v>
      </c>
      <c r="C8817" s="1">
        <v>42722</v>
      </c>
      <c r="D8817">
        <f t="shared" si="548"/>
        <v>2016</v>
      </c>
      <c r="E8817" t="str">
        <f t="shared" si="549"/>
        <v>Dec</v>
      </c>
      <c r="F8817" t="s">
        <v>20</v>
      </c>
      <c r="G8817" t="s">
        <v>647</v>
      </c>
      <c r="H8817" s="2" t="s">
        <v>22</v>
      </c>
      <c r="I8817" t="s">
        <v>466</v>
      </c>
      <c r="J8817" t="s">
        <v>233</v>
      </c>
      <c r="K8817">
        <v>43055</v>
      </c>
      <c r="L8817" t="s">
        <v>54</v>
      </c>
      <c r="M8817" t="s">
        <v>7730</v>
      </c>
      <c r="N8817" t="s">
        <v>110</v>
      </c>
      <c r="O8817" t="s">
        <v>7724</v>
      </c>
      <c r="P8817" s="4">
        <v>1799.9939999999999</v>
      </c>
      <c r="Q8817" s="4">
        <v>1799.9939999999999</v>
      </c>
      <c r="R8817" s="4">
        <f t="shared" si="550"/>
        <v>0</v>
      </c>
      <c r="S8817" s="4">
        <f t="shared" si="551"/>
        <v>0</v>
      </c>
    </row>
    <row r="8818" spans="1:19" ht="15.6" x14ac:dyDescent="0.3">
      <c r="A8818" t="s">
        <v>4561</v>
      </c>
      <c r="B8818" s="1">
        <v>43064</v>
      </c>
      <c r="C8818" s="1">
        <v>43071</v>
      </c>
      <c r="D8818">
        <f t="shared" si="548"/>
        <v>2017</v>
      </c>
      <c r="E8818" t="str">
        <f t="shared" si="549"/>
        <v>Nov</v>
      </c>
      <c r="F8818" t="s">
        <v>37</v>
      </c>
      <c r="G8818" t="s">
        <v>3592</v>
      </c>
      <c r="H8818" s="2" t="s">
        <v>22</v>
      </c>
      <c r="I8818" t="s">
        <v>744</v>
      </c>
      <c r="J8818" t="s">
        <v>233</v>
      </c>
      <c r="K8818">
        <v>43130</v>
      </c>
      <c r="L8818" t="s">
        <v>54</v>
      </c>
      <c r="M8818" t="s">
        <v>7730</v>
      </c>
      <c r="N8818" t="s">
        <v>110</v>
      </c>
      <c r="O8818" t="s">
        <v>7724</v>
      </c>
      <c r="P8818" s="4">
        <v>4499.9849999999997</v>
      </c>
      <c r="Q8818" s="4">
        <f>P8818-1000</f>
        <v>3499.9849999999997</v>
      </c>
      <c r="R8818" s="4">
        <f t="shared" si="550"/>
        <v>1000</v>
      </c>
      <c r="S8818" s="4">
        <f t="shared" si="551"/>
        <v>150</v>
      </c>
    </row>
    <row r="8819" spans="1:19" x14ac:dyDescent="0.3">
      <c r="A8819" t="s">
        <v>6150</v>
      </c>
      <c r="B8819" s="1">
        <v>42961</v>
      </c>
      <c r="C8819" s="1">
        <v>42965</v>
      </c>
      <c r="D8819">
        <f t="shared" si="548"/>
        <v>2017</v>
      </c>
      <c r="E8819" t="str">
        <f t="shared" si="549"/>
        <v>Aug</v>
      </c>
      <c r="F8819" t="s">
        <v>37</v>
      </c>
      <c r="G8819" t="s">
        <v>4963</v>
      </c>
      <c r="H8819" t="s">
        <v>51</v>
      </c>
      <c r="I8819" t="s">
        <v>47</v>
      </c>
      <c r="J8819" t="s">
        <v>33</v>
      </c>
      <c r="K8819">
        <v>90045</v>
      </c>
      <c r="L8819" t="s">
        <v>34</v>
      </c>
      <c r="M8819" t="s">
        <v>7731</v>
      </c>
      <c r="N8819" t="s">
        <v>110</v>
      </c>
      <c r="O8819" t="s">
        <v>7724</v>
      </c>
      <c r="P8819" s="4">
        <v>105.55200000000001</v>
      </c>
      <c r="Q8819" s="4">
        <v>105.55200000000001</v>
      </c>
      <c r="R8819" s="4">
        <f t="shared" si="550"/>
        <v>0</v>
      </c>
      <c r="S8819" s="4">
        <f t="shared" si="551"/>
        <v>0</v>
      </c>
    </row>
    <row r="8820" spans="1:19" x14ac:dyDescent="0.3">
      <c r="A8820" t="s">
        <v>7732</v>
      </c>
      <c r="B8820" s="1">
        <v>42696</v>
      </c>
      <c r="C8820" s="1">
        <v>42697</v>
      </c>
      <c r="D8820">
        <f t="shared" si="548"/>
        <v>2016</v>
      </c>
      <c r="E8820" t="str">
        <f t="shared" si="549"/>
        <v>Nov</v>
      </c>
      <c r="F8820" t="s">
        <v>20</v>
      </c>
      <c r="G8820" t="s">
        <v>1356</v>
      </c>
      <c r="H8820" t="s">
        <v>51</v>
      </c>
      <c r="I8820" t="s">
        <v>198</v>
      </c>
      <c r="J8820" t="s">
        <v>79</v>
      </c>
      <c r="K8820">
        <v>33012</v>
      </c>
      <c r="L8820" t="s">
        <v>44</v>
      </c>
      <c r="M8820" t="s">
        <v>7731</v>
      </c>
      <c r="N8820" t="s">
        <v>110</v>
      </c>
      <c r="O8820" t="s">
        <v>7724</v>
      </c>
      <c r="P8820" s="4">
        <v>32.984999999999999</v>
      </c>
      <c r="Q8820" s="4">
        <v>32.984999999999999</v>
      </c>
      <c r="R8820" s="4">
        <f t="shared" si="550"/>
        <v>0</v>
      </c>
      <c r="S8820" s="4">
        <f t="shared" si="551"/>
        <v>0</v>
      </c>
    </row>
    <row r="8821" spans="1:19" x14ac:dyDescent="0.3">
      <c r="A8821" t="s">
        <v>7733</v>
      </c>
      <c r="B8821" s="1">
        <v>42172</v>
      </c>
      <c r="C8821" s="1">
        <v>42178</v>
      </c>
      <c r="D8821">
        <f t="shared" si="548"/>
        <v>2015</v>
      </c>
      <c r="E8821" t="str">
        <f t="shared" si="549"/>
        <v>Jun</v>
      </c>
      <c r="F8821" t="s">
        <v>37</v>
      </c>
      <c r="G8821" t="s">
        <v>1491</v>
      </c>
      <c r="H8821" t="s">
        <v>105</v>
      </c>
      <c r="I8821" t="s">
        <v>466</v>
      </c>
      <c r="J8821" t="s">
        <v>53</v>
      </c>
      <c r="K8821">
        <v>19711</v>
      </c>
      <c r="L8821" t="s">
        <v>54</v>
      </c>
      <c r="M8821" t="s">
        <v>7731</v>
      </c>
      <c r="N8821" t="s">
        <v>110</v>
      </c>
      <c r="O8821" t="s">
        <v>7724</v>
      </c>
      <c r="P8821" s="4">
        <v>65.97</v>
      </c>
      <c r="Q8821" s="4">
        <v>65.97</v>
      </c>
      <c r="R8821" s="4">
        <f t="shared" si="550"/>
        <v>0</v>
      </c>
      <c r="S8821" s="4">
        <f t="shared" si="551"/>
        <v>0</v>
      </c>
    </row>
    <row r="8822" spans="1:19" x14ac:dyDescent="0.3">
      <c r="A8822" t="s">
        <v>2185</v>
      </c>
      <c r="B8822" s="1">
        <v>42399</v>
      </c>
      <c r="C8822" s="1">
        <v>42406</v>
      </c>
      <c r="D8822">
        <f t="shared" si="548"/>
        <v>2016</v>
      </c>
      <c r="E8822" t="str">
        <f t="shared" si="549"/>
        <v>Jan</v>
      </c>
      <c r="F8822" t="s">
        <v>37</v>
      </c>
      <c r="G8822" t="s">
        <v>776</v>
      </c>
      <c r="H8822" t="s">
        <v>105</v>
      </c>
      <c r="I8822" t="s">
        <v>47</v>
      </c>
      <c r="J8822" t="s">
        <v>33</v>
      </c>
      <c r="K8822">
        <v>90049</v>
      </c>
      <c r="L8822" t="s">
        <v>34</v>
      </c>
      <c r="M8822" t="s">
        <v>7734</v>
      </c>
      <c r="N8822" t="s">
        <v>110</v>
      </c>
      <c r="O8822" t="s">
        <v>7724</v>
      </c>
      <c r="P8822" s="4">
        <v>1919.9760000000001</v>
      </c>
      <c r="Q8822" s="4">
        <v>1919.9760000000001</v>
      </c>
      <c r="R8822" s="4">
        <f t="shared" si="550"/>
        <v>0</v>
      </c>
      <c r="S8822" s="4">
        <f t="shared" si="551"/>
        <v>0</v>
      </c>
    </row>
    <row r="8823" spans="1:19" x14ac:dyDescent="0.3">
      <c r="A8823" t="s">
        <v>7735</v>
      </c>
      <c r="B8823" s="1">
        <v>43420</v>
      </c>
      <c r="C8823" s="1">
        <v>43420</v>
      </c>
      <c r="D8823">
        <f t="shared" si="548"/>
        <v>2018</v>
      </c>
      <c r="E8823" t="str">
        <f t="shared" si="549"/>
        <v>Nov</v>
      </c>
      <c r="F8823" t="s">
        <v>30</v>
      </c>
      <c r="G8823" t="s">
        <v>5259</v>
      </c>
      <c r="H8823" t="s">
        <v>51</v>
      </c>
      <c r="I8823" t="s">
        <v>32</v>
      </c>
      <c r="J8823" t="s">
        <v>33</v>
      </c>
      <c r="K8823">
        <v>94122</v>
      </c>
      <c r="L8823" t="s">
        <v>34</v>
      </c>
      <c r="M8823" t="s">
        <v>7734</v>
      </c>
      <c r="N8823" t="s">
        <v>110</v>
      </c>
      <c r="O8823" t="s">
        <v>7724</v>
      </c>
      <c r="P8823" s="4">
        <v>1919.9760000000001</v>
      </c>
      <c r="Q8823" s="4">
        <v>1919.9760000000001</v>
      </c>
      <c r="R8823" s="4">
        <f t="shared" si="550"/>
        <v>0</v>
      </c>
      <c r="S8823" s="4">
        <f t="shared" si="551"/>
        <v>0</v>
      </c>
    </row>
    <row r="8824" spans="1:19" ht="15.6" x14ac:dyDescent="0.3">
      <c r="A8824" t="s">
        <v>1080</v>
      </c>
      <c r="B8824" s="1">
        <v>42862</v>
      </c>
      <c r="C8824" s="1">
        <v>42866</v>
      </c>
      <c r="D8824">
        <f t="shared" si="548"/>
        <v>2017</v>
      </c>
      <c r="E8824" t="str">
        <f t="shared" si="549"/>
        <v>May</v>
      </c>
      <c r="F8824" t="s">
        <v>37</v>
      </c>
      <c r="G8824" t="s">
        <v>224</v>
      </c>
      <c r="H8824" s="2" t="s">
        <v>22</v>
      </c>
      <c r="I8824" t="s">
        <v>61</v>
      </c>
      <c r="J8824" t="s">
        <v>62</v>
      </c>
      <c r="K8824">
        <v>10009</v>
      </c>
      <c r="L8824" t="s">
        <v>54</v>
      </c>
      <c r="M8824" t="s">
        <v>7734</v>
      </c>
      <c r="N8824" t="s">
        <v>110</v>
      </c>
      <c r="O8824" t="s">
        <v>7724</v>
      </c>
      <c r="P8824" s="4">
        <v>3999.95</v>
      </c>
      <c r="Q8824" s="4">
        <f>P8824-1000</f>
        <v>2999.95</v>
      </c>
      <c r="R8824" s="4">
        <f t="shared" si="550"/>
        <v>1000</v>
      </c>
      <c r="S8824" s="4">
        <f t="shared" si="551"/>
        <v>150</v>
      </c>
    </row>
    <row r="8825" spans="1:19" x14ac:dyDescent="0.3">
      <c r="A8825" t="s">
        <v>6644</v>
      </c>
      <c r="B8825" s="1">
        <v>43313</v>
      </c>
      <c r="C8825" s="1">
        <v>43319</v>
      </c>
      <c r="D8825">
        <f t="shared" si="548"/>
        <v>2018</v>
      </c>
      <c r="E8825" t="str">
        <f t="shared" si="549"/>
        <v>Aug</v>
      </c>
      <c r="F8825" t="s">
        <v>37</v>
      </c>
      <c r="G8825" t="s">
        <v>341</v>
      </c>
      <c r="H8825" t="s">
        <v>51</v>
      </c>
      <c r="I8825" t="s">
        <v>1207</v>
      </c>
      <c r="J8825" t="s">
        <v>109</v>
      </c>
      <c r="K8825">
        <v>78745</v>
      </c>
      <c r="L8825" t="s">
        <v>25</v>
      </c>
      <c r="M8825" t="s">
        <v>7734</v>
      </c>
      <c r="N8825" t="s">
        <v>110</v>
      </c>
      <c r="O8825" t="s">
        <v>7724</v>
      </c>
      <c r="P8825" s="4">
        <v>1439.982</v>
      </c>
      <c r="Q8825" s="4">
        <v>80</v>
      </c>
      <c r="R8825" s="4">
        <f t="shared" si="550"/>
        <v>1359.982</v>
      </c>
      <c r="S8825" s="4">
        <f t="shared" si="551"/>
        <v>203.9973</v>
      </c>
    </row>
    <row r="8826" spans="1:19" ht="15.6" x14ac:dyDescent="0.3">
      <c r="A8826" t="s">
        <v>299</v>
      </c>
      <c r="B8826" s="1">
        <v>42613</v>
      </c>
      <c r="C8826" s="1">
        <v>42615</v>
      </c>
      <c r="D8826">
        <f t="shared" si="548"/>
        <v>2016</v>
      </c>
      <c r="E8826" t="str">
        <f t="shared" si="549"/>
        <v>Aug</v>
      </c>
      <c r="F8826" t="s">
        <v>20</v>
      </c>
      <c r="G8826" t="s">
        <v>300</v>
      </c>
      <c r="H8826" s="2" t="s">
        <v>22</v>
      </c>
      <c r="I8826" t="s">
        <v>32</v>
      </c>
      <c r="J8826" t="s">
        <v>33</v>
      </c>
      <c r="K8826">
        <v>94122</v>
      </c>
      <c r="L8826" t="s">
        <v>34</v>
      </c>
      <c r="M8826" t="s">
        <v>7736</v>
      </c>
      <c r="N8826" t="s">
        <v>110</v>
      </c>
      <c r="O8826" t="s">
        <v>7724</v>
      </c>
      <c r="P8826" s="4">
        <v>239.976</v>
      </c>
      <c r="Q8826" s="4">
        <v>239.976</v>
      </c>
      <c r="R8826" s="4">
        <f t="shared" si="550"/>
        <v>0</v>
      </c>
      <c r="S8826" s="4">
        <f t="shared" si="551"/>
        <v>0</v>
      </c>
    </row>
    <row r="8827" spans="1:19" ht="15.6" x14ac:dyDescent="0.3">
      <c r="A8827" t="s">
        <v>2468</v>
      </c>
      <c r="B8827" s="1">
        <v>42673</v>
      </c>
      <c r="C8827" s="1">
        <v>42676</v>
      </c>
      <c r="D8827">
        <f t="shared" si="548"/>
        <v>2016</v>
      </c>
      <c r="E8827" t="str">
        <f t="shared" si="549"/>
        <v>Oct</v>
      </c>
      <c r="F8827" t="s">
        <v>67</v>
      </c>
      <c r="G8827" t="s">
        <v>596</v>
      </c>
      <c r="H8827" s="2" t="s">
        <v>22</v>
      </c>
      <c r="I8827" t="s">
        <v>165</v>
      </c>
      <c r="J8827" t="s">
        <v>75</v>
      </c>
      <c r="K8827">
        <v>80219</v>
      </c>
      <c r="L8827" t="s">
        <v>34</v>
      </c>
      <c r="M8827" t="s">
        <v>7736</v>
      </c>
      <c r="N8827" t="s">
        <v>110</v>
      </c>
      <c r="O8827" t="s">
        <v>7724</v>
      </c>
      <c r="P8827" s="4">
        <v>59.994</v>
      </c>
      <c r="Q8827" s="4">
        <v>59.994</v>
      </c>
      <c r="R8827" s="4">
        <f t="shared" si="550"/>
        <v>0</v>
      </c>
      <c r="S8827" s="4">
        <f t="shared" si="551"/>
        <v>0</v>
      </c>
    </row>
    <row r="8828" spans="1:19" x14ac:dyDescent="0.3">
      <c r="A8828" t="s">
        <v>5281</v>
      </c>
      <c r="B8828" s="1">
        <v>43091</v>
      </c>
      <c r="C8828" s="1">
        <v>43093</v>
      </c>
      <c r="D8828">
        <f t="shared" si="548"/>
        <v>2017</v>
      </c>
      <c r="E8828" t="str">
        <f t="shared" si="549"/>
        <v>Dec</v>
      </c>
      <c r="F8828" t="s">
        <v>67</v>
      </c>
      <c r="G8828" t="s">
        <v>1057</v>
      </c>
      <c r="H8828" t="s">
        <v>51</v>
      </c>
      <c r="I8828" t="s">
        <v>69</v>
      </c>
      <c r="J8828" t="s">
        <v>70</v>
      </c>
      <c r="K8828">
        <v>98115</v>
      </c>
      <c r="L8828" t="s">
        <v>34</v>
      </c>
      <c r="M8828" t="s">
        <v>7737</v>
      </c>
      <c r="N8828" t="s">
        <v>110</v>
      </c>
      <c r="O8828" t="s">
        <v>7724</v>
      </c>
      <c r="P8828" s="4">
        <v>11.56</v>
      </c>
      <c r="Q8828" s="4">
        <v>11.56</v>
      </c>
      <c r="R8828" s="4">
        <f t="shared" si="550"/>
        <v>0</v>
      </c>
      <c r="S8828" s="4">
        <f t="shared" si="551"/>
        <v>0</v>
      </c>
    </row>
    <row r="8829" spans="1:19" x14ac:dyDescent="0.3">
      <c r="A8829" t="s">
        <v>1441</v>
      </c>
      <c r="B8829" s="1">
        <v>43060</v>
      </c>
      <c r="C8829" s="1">
        <v>43065</v>
      </c>
      <c r="D8829">
        <f t="shared" si="548"/>
        <v>2017</v>
      </c>
      <c r="E8829" t="str">
        <f t="shared" si="549"/>
        <v>Nov</v>
      </c>
      <c r="F8829" t="s">
        <v>37</v>
      </c>
      <c r="G8829" t="s">
        <v>1442</v>
      </c>
      <c r="H8829" t="s">
        <v>51</v>
      </c>
      <c r="I8829" t="s">
        <v>182</v>
      </c>
      <c r="J8829" t="s">
        <v>233</v>
      </c>
      <c r="K8829">
        <v>43229</v>
      </c>
      <c r="L8829" t="s">
        <v>54</v>
      </c>
      <c r="M8829" t="s">
        <v>7737</v>
      </c>
      <c r="N8829" t="s">
        <v>110</v>
      </c>
      <c r="O8829" t="s">
        <v>7724</v>
      </c>
      <c r="P8829" s="4">
        <v>30.344999999999999</v>
      </c>
      <c r="Q8829" s="4">
        <v>30.344999999999999</v>
      </c>
      <c r="R8829" s="4">
        <f t="shared" si="550"/>
        <v>0</v>
      </c>
      <c r="S8829" s="4">
        <f t="shared" si="551"/>
        <v>0</v>
      </c>
    </row>
    <row r="8830" spans="1:19" x14ac:dyDescent="0.3">
      <c r="A8830" t="s">
        <v>4599</v>
      </c>
      <c r="B8830" s="1">
        <v>43207</v>
      </c>
      <c r="C8830" s="1">
        <v>43213</v>
      </c>
      <c r="D8830">
        <f t="shared" si="548"/>
        <v>2018</v>
      </c>
      <c r="E8830" t="str">
        <f t="shared" si="549"/>
        <v>Apr</v>
      </c>
      <c r="F8830" t="s">
        <v>37</v>
      </c>
      <c r="G8830" t="s">
        <v>96</v>
      </c>
      <c r="H8830" t="s">
        <v>22</v>
      </c>
      <c r="I8830" t="s">
        <v>576</v>
      </c>
      <c r="J8830" t="s">
        <v>75</v>
      </c>
      <c r="K8830">
        <v>80027</v>
      </c>
      <c r="L8830" t="s">
        <v>34</v>
      </c>
      <c r="M8830" t="s">
        <v>7738</v>
      </c>
      <c r="N8830" t="s">
        <v>110</v>
      </c>
      <c r="O8830" t="s">
        <v>7724</v>
      </c>
      <c r="P8830" s="4">
        <v>2549.9850000000001</v>
      </c>
      <c r="Q8830" s="4">
        <f>P8830-1000</f>
        <v>1549.9850000000001</v>
      </c>
      <c r="R8830" s="4">
        <f t="shared" si="550"/>
        <v>1000</v>
      </c>
      <c r="S8830" s="4">
        <f t="shared" si="551"/>
        <v>150</v>
      </c>
    </row>
    <row r="8831" spans="1:19" ht="15.6" x14ac:dyDescent="0.3">
      <c r="A8831" t="s">
        <v>1545</v>
      </c>
      <c r="B8831" s="1">
        <v>42255</v>
      </c>
      <c r="C8831" s="1">
        <v>42259</v>
      </c>
      <c r="D8831">
        <f t="shared" si="548"/>
        <v>2015</v>
      </c>
      <c r="E8831" t="str">
        <f t="shared" si="549"/>
        <v>Sep</v>
      </c>
      <c r="F8831" t="s">
        <v>37</v>
      </c>
      <c r="G8831" t="s">
        <v>1284</v>
      </c>
      <c r="H8831" s="2" t="s">
        <v>22</v>
      </c>
      <c r="I8831" t="s">
        <v>855</v>
      </c>
      <c r="J8831" t="s">
        <v>109</v>
      </c>
      <c r="K8831">
        <v>78207</v>
      </c>
      <c r="L8831" t="s">
        <v>25</v>
      </c>
      <c r="M8831" t="s">
        <v>7738</v>
      </c>
      <c r="N8831" t="s">
        <v>110</v>
      </c>
      <c r="O8831" t="s">
        <v>7724</v>
      </c>
      <c r="P8831" s="4">
        <v>8159.9520000000002</v>
      </c>
      <c r="Q8831" s="4">
        <f>P8831-1000</f>
        <v>7159.9520000000002</v>
      </c>
      <c r="R8831" s="4">
        <f t="shared" si="550"/>
        <v>1000</v>
      </c>
      <c r="S8831" s="4">
        <f t="shared" si="551"/>
        <v>150</v>
      </c>
    </row>
    <row r="8832" spans="1:19" x14ac:dyDescent="0.3">
      <c r="A8832" t="s">
        <v>7739</v>
      </c>
      <c r="B8832" s="1">
        <v>42266</v>
      </c>
      <c r="C8832" s="1">
        <v>42268</v>
      </c>
      <c r="D8832">
        <f t="shared" si="548"/>
        <v>2015</v>
      </c>
      <c r="E8832" t="str">
        <f t="shared" si="549"/>
        <v>Sep</v>
      </c>
      <c r="F8832" t="s">
        <v>67</v>
      </c>
      <c r="G8832" t="s">
        <v>1952</v>
      </c>
      <c r="H8832" t="s">
        <v>51</v>
      </c>
      <c r="I8832" t="s">
        <v>113</v>
      </c>
      <c r="J8832" t="s">
        <v>109</v>
      </c>
      <c r="K8832">
        <v>77036</v>
      </c>
      <c r="L8832" t="s">
        <v>25</v>
      </c>
      <c r="M8832" t="s">
        <v>7738</v>
      </c>
      <c r="N8832" t="s">
        <v>110</v>
      </c>
      <c r="O8832" t="s">
        <v>7724</v>
      </c>
      <c r="P8832" s="4">
        <v>3059.982</v>
      </c>
      <c r="Q8832" s="4">
        <f>P8832-1000</f>
        <v>2059.982</v>
      </c>
      <c r="R8832" s="4">
        <f t="shared" si="550"/>
        <v>1000</v>
      </c>
      <c r="S8832" s="4">
        <f t="shared" si="551"/>
        <v>150</v>
      </c>
    </row>
    <row r="8833" spans="1:19" x14ac:dyDescent="0.3">
      <c r="A8833" t="s">
        <v>7740</v>
      </c>
      <c r="B8833" s="1">
        <v>43107</v>
      </c>
      <c r="C8833" s="1">
        <v>43110</v>
      </c>
      <c r="D8833">
        <f t="shared" si="548"/>
        <v>2018</v>
      </c>
      <c r="E8833" t="str">
        <f t="shared" si="549"/>
        <v>Jan</v>
      </c>
      <c r="F8833" t="s">
        <v>20</v>
      </c>
      <c r="G8833" t="s">
        <v>1051</v>
      </c>
      <c r="H8833" t="s">
        <v>51</v>
      </c>
      <c r="I8833" t="s">
        <v>97</v>
      </c>
      <c r="J8833" t="s">
        <v>89</v>
      </c>
      <c r="K8833">
        <v>48205</v>
      </c>
      <c r="L8833" t="s">
        <v>25</v>
      </c>
      <c r="M8833" t="s">
        <v>7738</v>
      </c>
      <c r="N8833" t="s">
        <v>110</v>
      </c>
      <c r="O8833" t="s">
        <v>7724</v>
      </c>
      <c r="P8833" s="4">
        <v>3059.982</v>
      </c>
      <c r="Q8833" s="4">
        <f>P8833-1000</f>
        <v>2059.982</v>
      </c>
      <c r="R8833" s="4">
        <f t="shared" si="550"/>
        <v>1000</v>
      </c>
      <c r="S8833" s="4">
        <f t="shared" si="551"/>
        <v>150</v>
      </c>
    </row>
    <row r="8834" spans="1:19" x14ac:dyDescent="0.3">
      <c r="A8834" t="s">
        <v>7582</v>
      </c>
      <c r="B8834" s="1">
        <v>42606</v>
      </c>
      <c r="C8834" s="1">
        <v>42610</v>
      </c>
      <c r="D8834">
        <f t="shared" ref="D8834:D8897" si="552">YEAR(B8834)</f>
        <v>2016</v>
      </c>
      <c r="E8834" t="str">
        <f t="shared" ref="E8834:E8897" si="553">TEXT(B8834,"mmm")</f>
        <v>Aug</v>
      </c>
      <c r="F8834" t="s">
        <v>37</v>
      </c>
      <c r="G8834" t="s">
        <v>830</v>
      </c>
      <c r="H8834" t="s">
        <v>105</v>
      </c>
      <c r="I8834" t="s">
        <v>753</v>
      </c>
      <c r="J8834" t="s">
        <v>205</v>
      </c>
      <c r="K8834">
        <v>41042</v>
      </c>
      <c r="L8834" t="s">
        <v>44</v>
      </c>
      <c r="M8834" t="s">
        <v>7741</v>
      </c>
      <c r="N8834" t="s">
        <v>110</v>
      </c>
      <c r="O8834" t="s">
        <v>7724</v>
      </c>
      <c r="P8834" s="4">
        <v>3080</v>
      </c>
      <c r="Q8834" s="4">
        <f>P8834-1000</f>
        <v>2080</v>
      </c>
      <c r="R8834" s="4">
        <f t="shared" si="550"/>
        <v>1000</v>
      </c>
      <c r="S8834" s="4">
        <f t="shared" si="551"/>
        <v>150</v>
      </c>
    </row>
    <row r="8835" spans="1:19" ht="15.6" x14ac:dyDescent="0.3">
      <c r="A8835" t="s">
        <v>601</v>
      </c>
      <c r="B8835" s="1">
        <v>42371</v>
      </c>
      <c r="C8835" s="1">
        <v>42378</v>
      </c>
      <c r="D8835">
        <f t="shared" si="552"/>
        <v>2016</v>
      </c>
      <c r="E8835" t="str">
        <f t="shared" si="553"/>
        <v>Jan</v>
      </c>
      <c r="F8835" t="s">
        <v>37</v>
      </c>
      <c r="G8835" t="s">
        <v>602</v>
      </c>
      <c r="H8835" s="2" t="s">
        <v>22</v>
      </c>
      <c r="I8835" t="s">
        <v>603</v>
      </c>
      <c r="J8835" t="s">
        <v>233</v>
      </c>
      <c r="K8835">
        <v>44256</v>
      </c>
      <c r="L8835" t="s">
        <v>54</v>
      </c>
      <c r="M8835" t="s">
        <v>7741</v>
      </c>
      <c r="N8835" t="s">
        <v>110</v>
      </c>
      <c r="O8835" t="s">
        <v>7724</v>
      </c>
      <c r="P8835" s="4">
        <v>1188</v>
      </c>
      <c r="Q8835" s="4">
        <v>1188</v>
      </c>
      <c r="R8835" s="4">
        <f t="shared" ref="R8835:R8898" si="554">P8835-Q8835</f>
        <v>0</v>
      </c>
      <c r="S8835" s="4">
        <f t="shared" ref="S8835:S8898" si="555">0.15*R8835</f>
        <v>0</v>
      </c>
    </row>
    <row r="8836" spans="1:19" x14ac:dyDescent="0.3">
      <c r="A8836" t="s">
        <v>7742</v>
      </c>
      <c r="B8836" s="1">
        <v>42926</v>
      </c>
      <c r="C8836" s="1">
        <v>42926</v>
      </c>
      <c r="D8836">
        <f t="shared" si="552"/>
        <v>2017</v>
      </c>
      <c r="E8836" t="str">
        <f t="shared" si="553"/>
        <v>Jul</v>
      </c>
      <c r="F8836" t="s">
        <v>30</v>
      </c>
      <c r="G8836" t="s">
        <v>804</v>
      </c>
      <c r="H8836" t="s">
        <v>51</v>
      </c>
      <c r="I8836" t="s">
        <v>100</v>
      </c>
      <c r="J8836" t="s">
        <v>101</v>
      </c>
      <c r="K8836">
        <v>19143</v>
      </c>
      <c r="L8836" t="s">
        <v>54</v>
      </c>
      <c r="M8836" t="s">
        <v>7743</v>
      </c>
      <c r="N8836" t="s">
        <v>128</v>
      </c>
      <c r="O8836" t="s">
        <v>7724</v>
      </c>
      <c r="P8836" s="4">
        <v>341.99099999999999</v>
      </c>
      <c r="Q8836" s="4">
        <v>341.99099999999999</v>
      </c>
      <c r="R8836" s="4">
        <f t="shared" si="554"/>
        <v>0</v>
      </c>
      <c r="S8836" s="4">
        <f t="shared" si="555"/>
        <v>0</v>
      </c>
    </row>
    <row r="8837" spans="1:19" ht="15.6" x14ac:dyDescent="0.3">
      <c r="A8837" t="s">
        <v>7554</v>
      </c>
      <c r="B8837" s="1">
        <v>42804</v>
      </c>
      <c r="C8837" s="1">
        <v>42807</v>
      </c>
      <c r="D8837">
        <f t="shared" si="552"/>
        <v>2017</v>
      </c>
      <c r="E8837" t="str">
        <f t="shared" si="553"/>
        <v>Mar</v>
      </c>
      <c r="F8837" t="s">
        <v>20</v>
      </c>
      <c r="G8837" t="s">
        <v>1601</v>
      </c>
      <c r="H8837" s="2" t="s">
        <v>22</v>
      </c>
      <c r="I8837" t="s">
        <v>47</v>
      </c>
      <c r="J8837" t="s">
        <v>33</v>
      </c>
      <c r="K8837">
        <v>90045</v>
      </c>
      <c r="L8837" t="s">
        <v>34</v>
      </c>
      <c r="M8837" t="s">
        <v>7744</v>
      </c>
      <c r="N8837" t="s">
        <v>110</v>
      </c>
      <c r="O8837" t="s">
        <v>7724</v>
      </c>
      <c r="P8837" s="4">
        <v>3357.6</v>
      </c>
      <c r="Q8837" s="4">
        <f>P8837-1000</f>
        <v>2357.6</v>
      </c>
      <c r="R8837" s="4">
        <f t="shared" si="554"/>
        <v>1000</v>
      </c>
      <c r="S8837" s="4">
        <f t="shared" si="555"/>
        <v>150</v>
      </c>
    </row>
    <row r="8838" spans="1:19" ht="15.6" x14ac:dyDescent="0.3">
      <c r="A8838" t="s">
        <v>3386</v>
      </c>
      <c r="B8838" s="1">
        <v>42910</v>
      </c>
      <c r="C8838" s="1">
        <v>42912</v>
      </c>
      <c r="D8838">
        <f t="shared" si="552"/>
        <v>2017</v>
      </c>
      <c r="E8838" t="str">
        <f t="shared" si="553"/>
        <v>Jun</v>
      </c>
      <c r="F8838" t="s">
        <v>67</v>
      </c>
      <c r="G8838" t="s">
        <v>3387</v>
      </c>
      <c r="H8838" s="2" t="s">
        <v>22</v>
      </c>
      <c r="I8838" t="s">
        <v>39</v>
      </c>
      <c r="J8838" t="s">
        <v>33</v>
      </c>
      <c r="K8838">
        <v>92037</v>
      </c>
      <c r="L8838" t="s">
        <v>34</v>
      </c>
      <c r="M8838" t="s">
        <v>7744</v>
      </c>
      <c r="N8838" t="s">
        <v>110</v>
      </c>
      <c r="O8838" t="s">
        <v>7724</v>
      </c>
      <c r="P8838" s="4">
        <v>4476.8</v>
      </c>
      <c r="Q8838" s="4">
        <f>P8838-1000</f>
        <v>3476.8</v>
      </c>
      <c r="R8838" s="4">
        <f t="shared" si="554"/>
        <v>1000</v>
      </c>
      <c r="S8838" s="4">
        <f t="shared" si="555"/>
        <v>150</v>
      </c>
    </row>
    <row r="8839" spans="1:19" ht="15.6" x14ac:dyDescent="0.3">
      <c r="A8839" t="s">
        <v>1763</v>
      </c>
      <c r="B8839" s="1">
        <v>42681</v>
      </c>
      <c r="C8839" s="1">
        <v>42686</v>
      </c>
      <c r="D8839">
        <f t="shared" si="552"/>
        <v>2016</v>
      </c>
      <c r="E8839" t="str">
        <f t="shared" si="553"/>
        <v>Nov</v>
      </c>
      <c r="F8839" t="s">
        <v>37</v>
      </c>
      <c r="G8839" t="s">
        <v>1764</v>
      </c>
      <c r="H8839" s="2" t="s">
        <v>22</v>
      </c>
      <c r="I8839" t="s">
        <v>113</v>
      </c>
      <c r="J8839" t="s">
        <v>109</v>
      </c>
      <c r="K8839">
        <v>77041</v>
      </c>
      <c r="L8839" t="s">
        <v>25</v>
      </c>
      <c r="M8839" t="s">
        <v>7745</v>
      </c>
      <c r="N8839" t="s">
        <v>110</v>
      </c>
      <c r="O8839" t="s">
        <v>7724</v>
      </c>
      <c r="P8839" s="4">
        <v>287.91000000000003</v>
      </c>
      <c r="Q8839" s="4">
        <v>80</v>
      </c>
      <c r="R8839" s="4">
        <f t="shared" si="554"/>
        <v>207.91000000000003</v>
      </c>
      <c r="S8839" s="4">
        <f t="shared" si="555"/>
        <v>31.186500000000002</v>
      </c>
    </row>
    <row r="8840" spans="1:19" x14ac:dyDescent="0.3">
      <c r="A8840" t="s">
        <v>3254</v>
      </c>
      <c r="B8840" s="1">
        <v>42797</v>
      </c>
      <c r="C8840" s="1">
        <v>42802</v>
      </c>
      <c r="D8840">
        <f t="shared" si="552"/>
        <v>2017</v>
      </c>
      <c r="E8840" t="str">
        <f t="shared" si="553"/>
        <v>Mar</v>
      </c>
      <c r="F8840" t="s">
        <v>37</v>
      </c>
      <c r="G8840" t="s">
        <v>1319</v>
      </c>
      <c r="H8840" t="s">
        <v>51</v>
      </c>
      <c r="I8840" t="s">
        <v>855</v>
      </c>
      <c r="J8840" t="s">
        <v>109</v>
      </c>
      <c r="K8840">
        <v>78207</v>
      </c>
      <c r="L8840" t="s">
        <v>25</v>
      </c>
      <c r="M8840" t="s">
        <v>7745</v>
      </c>
      <c r="N8840" t="s">
        <v>128</v>
      </c>
      <c r="O8840" t="s">
        <v>7724</v>
      </c>
      <c r="P8840" s="4">
        <v>287.91000000000003</v>
      </c>
      <c r="Q8840" s="4">
        <v>287.91000000000003</v>
      </c>
      <c r="R8840" s="4">
        <f t="shared" si="554"/>
        <v>0</v>
      </c>
      <c r="S8840" s="4">
        <f t="shared" si="555"/>
        <v>0</v>
      </c>
    </row>
    <row r="8841" spans="1:19" x14ac:dyDescent="0.3">
      <c r="A8841" t="s">
        <v>7746</v>
      </c>
      <c r="B8841" s="1">
        <v>43367</v>
      </c>
      <c r="C8841" s="1">
        <v>43372</v>
      </c>
      <c r="D8841">
        <f t="shared" si="552"/>
        <v>2018</v>
      </c>
      <c r="E8841" t="str">
        <f t="shared" si="553"/>
        <v>Sep</v>
      </c>
      <c r="F8841" t="s">
        <v>37</v>
      </c>
      <c r="G8841" t="s">
        <v>596</v>
      </c>
      <c r="H8841" t="s">
        <v>51</v>
      </c>
      <c r="I8841" t="s">
        <v>47</v>
      </c>
      <c r="J8841" t="s">
        <v>33</v>
      </c>
      <c r="K8841">
        <v>90008</v>
      </c>
      <c r="L8841" t="s">
        <v>34</v>
      </c>
      <c r="M8841" t="s">
        <v>7747</v>
      </c>
      <c r="N8841" t="s">
        <v>110</v>
      </c>
      <c r="O8841" t="s">
        <v>7724</v>
      </c>
      <c r="P8841" s="4">
        <v>506.28</v>
      </c>
      <c r="Q8841" s="4">
        <v>506.28</v>
      </c>
      <c r="R8841" s="4">
        <f t="shared" si="554"/>
        <v>0</v>
      </c>
      <c r="S8841" s="4">
        <f t="shared" si="555"/>
        <v>0</v>
      </c>
    </row>
    <row r="8842" spans="1:19" ht="15.6" x14ac:dyDescent="0.3">
      <c r="A8842" t="s">
        <v>1875</v>
      </c>
      <c r="B8842" s="1">
        <v>42841</v>
      </c>
      <c r="C8842" s="1">
        <v>42845</v>
      </c>
      <c r="D8842">
        <f t="shared" si="552"/>
        <v>2017</v>
      </c>
      <c r="E8842" t="str">
        <f t="shared" si="553"/>
        <v>Apr</v>
      </c>
      <c r="F8842" t="s">
        <v>37</v>
      </c>
      <c r="G8842" t="s">
        <v>872</v>
      </c>
      <c r="H8842" s="2" t="s">
        <v>22</v>
      </c>
      <c r="I8842" t="s">
        <v>419</v>
      </c>
      <c r="J8842" t="s">
        <v>144</v>
      </c>
      <c r="K8842">
        <v>8701</v>
      </c>
      <c r="L8842" t="s">
        <v>54</v>
      </c>
      <c r="M8842" t="s">
        <v>7748</v>
      </c>
      <c r="N8842" t="s">
        <v>110</v>
      </c>
      <c r="O8842" t="s">
        <v>7724</v>
      </c>
      <c r="P8842" s="4">
        <v>9099.93</v>
      </c>
      <c r="Q8842" s="4">
        <f>P8842-1000</f>
        <v>8099.93</v>
      </c>
      <c r="R8842" s="4">
        <f t="shared" si="554"/>
        <v>1000</v>
      </c>
      <c r="S8842" s="4">
        <f t="shared" si="555"/>
        <v>150</v>
      </c>
    </row>
    <row r="8843" spans="1:19" ht="15.6" x14ac:dyDescent="0.3">
      <c r="A8843" t="s">
        <v>1244</v>
      </c>
      <c r="B8843" s="1">
        <v>43378</v>
      </c>
      <c r="C8843" s="1">
        <v>43382</v>
      </c>
      <c r="D8843">
        <f t="shared" si="552"/>
        <v>2018</v>
      </c>
      <c r="E8843" t="str">
        <f t="shared" si="553"/>
        <v>Oct</v>
      </c>
      <c r="F8843" t="s">
        <v>37</v>
      </c>
      <c r="G8843" t="s">
        <v>124</v>
      </c>
      <c r="H8843" s="2" t="s">
        <v>22</v>
      </c>
      <c r="I8843" t="s">
        <v>61</v>
      </c>
      <c r="J8843" t="s">
        <v>62</v>
      </c>
      <c r="K8843">
        <v>10035</v>
      </c>
      <c r="L8843" t="s">
        <v>54</v>
      </c>
      <c r="M8843" t="s">
        <v>7748</v>
      </c>
      <c r="N8843" t="s">
        <v>110</v>
      </c>
      <c r="O8843" t="s">
        <v>7724</v>
      </c>
      <c r="P8843" s="4">
        <v>5199.96</v>
      </c>
      <c r="Q8843" s="4">
        <f>P8843-1000</f>
        <v>4199.96</v>
      </c>
      <c r="R8843" s="4">
        <f t="shared" si="554"/>
        <v>1000</v>
      </c>
      <c r="S8843" s="4">
        <f t="shared" si="555"/>
        <v>150</v>
      </c>
    </row>
    <row r="8844" spans="1:19" x14ac:dyDescent="0.3">
      <c r="A8844" t="s">
        <v>7165</v>
      </c>
      <c r="B8844" s="1">
        <v>42266</v>
      </c>
      <c r="C8844" s="1">
        <v>42271</v>
      </c>
      <c r="D8844">
        <f t="shared" si="552"/>
        <v>2015</v>
      </c>
      <c r="E8844" t="str">
        <f t="shared" si="553"/>
        <v>Sep</v>
      </c>
      <c r="F8844" t="s">
        <v>37</v>
      </c>
      <c r="G8844" t="s">
        <v>1240</v>
      </c>
      <c r="H8844" t="s">
        <v>105</v>
      </c>
      <c r="I8844" t="s">
        <v>1899</v>
      </c>
      <c r="J8844" t="s">
        <v>83</v>
      </c>
      <c r="K8844">
        <v>28205</v>
      </c>
      <c r="L8844" t="s">
        <v>44</v>
      </c>
      <c r="M8844" t="s">
        <v>7749</v>
      </c>
      <c r="N8844" t="s">
        <v>110</v>
      </c>
      <c r="O8844" t="s">
        <v>7724</v>
      </c>
      <c r="P8844" s="4">
        <v>2624.9850000000001</v>
      </c>
      <c r="Q8844" s="4">
        <f>P8844-1000</f>
        <v>1624.9850000000001</v>
      </c>
      <c r="R8844" s="4">
        <f t="shared" si="554"/>
        <v>1000</v>
      </c>
      <c r="S8844" s="4">
        <f t="shared" si="555"/>
        <v>150</v>
      </c>
    </row>
    <row r="8845" spans="1:19" ht="15.6" x14ac:dyDescent="0.3">
      <c r="A8845" t="s">
        <v>2153</v>
      </c>
      <c r="B8845" s="1">
        <v>42768</v>
      </c>
      <c r="C8845" s="1">
        <v>42770</v>
      </c>
      <c r="D8845">
        <f t="shared" si="552"/>
        <v>2017</v>
      </c>
      <c r="E8845" t="str">
        <f t="shared" si="553"/>
        <v>Feb</v>
      </c>
      <c r="F8845" t="s">
        <v>67</v>
      </c>
      <c r="G8845" t="s">
        <v>2154</v>
      </c>
      <c r="H8845" s="2" t="s">
        <v>22</v>
      </c>
      <c r="I8845" t="s">
        <v>422</v>
      </c>
      <c r="J8845" t="s">
        <v>158</v>
      </c>
      <c r="K8845">
        <v>22204</v>
      </c>
      <c r="L8845" t="s">
        <v>44</v>
      </c>
      <c r="M8845" t="s">
        <v>7749</v>
      </c>
      <c r="N8845" t="s">
        <v>110</v>
      </c>
      <c r="O8845" t="s">
        <v>7724</v>
      </c>
      <c r="P8845" s="4">
        <v>8749.9500000000007</v>
      </c>
      <c r="Q8845" s="4">
        <f>P8845-1000</f>
        <v>7749.9500000000007</v>
      </c>
      <c r="R8845" s="4">
        <f t="shared" si="554"/>
        <v>1000</v>
      </c>
      <c r="S8845" s="4">
        <f t="shared" si="555"/>
        <v>150</v>
      </c>
    </row>
    <row r="8846" spans="1:19" ht="15.6" x14ac:dyDescent="0.3">
      <c r="A8846" t="s">
        <v>7750</v>
      </c>
      <c r="B8846" s="1">
        <v>42352</v>
      </c>
      <c r="C8846" s="1">
        <v>42359</v>
      </c>
      <c r="D8846">
        <f t="shared" si="552"/>
        <v>2015</v>
      </c>
      <c r="E8846" t="str">
        <f t="shared" si="553"/>
        <v>Dec</v>
      </c>
      <c r="F8846" t="s">
        <v>37</v>
      </c>
      <c r="G8846" t="s">
        <v>150</v>
      </c>
      <c r="H8846" s="2" t="s">
        <v>22</v>
      </c>
      <c r="I8846" t="s">
        <v>61</v>
      </c>
      <c r="J8846" t="s">
        <v>62</v>
      </c>
      <c r="K8846">
        <v>10024</v>
      </c>
      <c r="L8846" t="s">
        <v>54</v>
      </c>
      <c r="M8846" t="s">
        <v>7749</v>
      </c>
      <c r="N8846" t="s">
        <v>110</v>
      </c>
      <c r="O8846" t="s">
        <v>7724</v>
      </c>
      <c r="P8846" s="4">
        <v>6999.96</v>
      </c>
      <c r="Q8846" s="4">
        <f>P8846-1000</f>
        <v>5999.96</v>
      </c>
      <c r="R8846" s="4">
        <f t="shared" si="554"/>
        <v>1000</v>
      </c>
      <c r="S8846" s="4">
        <f t="shared" si="555"/>
        <v>150</v>
      </c>
    </row>
    <row r="8847" spans="1:19" x14ac:dyDescent="0.3">
      <c r="A8847" t="s">
        <v>2823</v>
      </c>
      <c r="B8847" s="1">
        <v>42081</v>
      </c>
      <c r="C8847" s="1">
        <v>42087</v>
      </c>
      <c r="D8847">
        <f t="shared" si="552"/>
        <v>2015</v>
      </c>
      <c r="E8847" t="str">
        <f t="shared" si="553"/>
        <v>Mar</v>
      </c>
      <c r="F8847" t="s">
        <v>37</v>
      </c>
      <c r="G8847" t="s">
        <v>197</v>
      </c>
      <c r="H8847" t="s">
        <v>22</v>
      </c>
      <c r="I8847" t="s">
        <v>2824</v>
      </c>
      <c r="J8847" t="s">
        <v>33</v>
      </c>
      <c r="K8847">
        <v>91505</v>
      </c>
      <c r="L8847" t="s">
        <v>34</v>
      </c>
      <c r="M8847" t="s">
        <v>7751</v>
      </c>
      <c r="N8847" t="s">
        <v>110</v>
      </c>
      <c r="O8847" t="s">
        <v>7724</v>
      </c>
      <c r="P8847" s="4">
        <v>1279.9680000000001</v>
      </c>
      <c r="Q8847" s="4">
        <v>1279.9680000000001</v>
      </c>
      <c r="R8847" s="4">
        <f t="shared" si="554"/>
        <v>0</v>
      </c>
      <c r="S8847" s="4">
        <f t="shared" si="555"/>
        <v>0</v>
      </c>
    </row>
    <row r="8848" spans="1:19" x14ac:dyDescent="0.3">
      <c r="A8848" t="s">
        <v>7465</v>
      </c>
      <c r="B8848" s="1">
        <v>43284</v>
      </c>
      <c r="C8848" s="1">
        <v>43284</v>
      </c>
      <c r="D8848">
        <f t="shared" si="552"/>
        <v>2018</v>
      </c>
      <c r="E8848" t="str">
        <f t="shared" si="553"/>
        <v>Jul</v>
      </c>
      <c r="F8848" t="s">
        <v>30</v>
      </c>
      <c r="G8848" t="s">
        <v>3629</v>
      </c>
      <c r="H8848" t="s">
        <v>22</v>
      </c>
      <c r="I8848" t="s">
        <v>69</v>
      </c>
      <c r="J8848" t="s">
        <v>70</v>
      </c>
      <c r="K8848">
        <v>98105</v>
      </c>
      <c r="L8848" t="s">
        <v>34</v>
      </c>
      <c r="M8848" t="s">
        <v>7751</v>
      </c>
      <c r="N8848" t="s">
        <v>110</v>
      </c>
      <c r="O8848" t="s">
        <v>7724</v>
      </c>
      <c r="P8848" s="4">
        <v>2395.1999999999998</v>
      </c>
      <c r="Q8848" s="4">
        <v>2395.1999999999998</v>
      </c>
      <c r="R8848" s="4">
        <f t="shared" si="554"/>
        <v>0</v>
      </c>
      <c r="S8848" s="4">
        <f t="shared" si="555"/>
        <v>0</v>
      </c>
    </row>
    <row r="8849" spans="1:19" ht="15.6" x14ac:dyDescent="0.3">
      <c r="A8849" t="s">
        <v>7752</v>
      </c>
      <c r="B8849" s="1">
        <v>43389</v>
      </c>
      <c r="C8849" s="1">
        <v>43394</v>
      </c>
      <c r="D8849">
        <f t="shared" si="552"/>
        <v>2018</v>
      </c>
      <c r="E8849" t="str">
        <f t="shared" si="553"/>
        <v>Oct</v>
      </c>
      <c r="F8849" t="s">
        <v>37</v>
      </c>
      <c r="G8849" t="s">
        <v>692</v>
      </c>
      <c r="H8849" s="2" t="s">
        <v>22</v>
      </c>
      <c r="I8849" t="s">
        <v>4092</v>
      </c>
      <c r="J8849" t="s">
        <v>178</v>
      </c>
      <c r="K8849">
        <v>85364</v>
      </c>
      <c r="L8849" t="s">
        <v>34</v>
      </c>
      <c r="M8849" t="s">
        <v>7751</v>
      </c>
      <c r="N8849" t="s">
        <v>110</v>
      </c>
      <c r="O8849" t="s">
        <v>7724</v>
      </c>
      <c r="P8849" s="4">
        <v>599.98500000000001</v>
      </c>
      <c r="Q8849" s="4">
        <v>100</v>
      </c>
      <c r="R8849" s="4">
        <f t="shared" si="554"/>
        <v>499.98500000000001</v>
      </c>
      <c r="S8849" s="4">
        <f t="shared" si="555"/>
        <v>74.997749999999996</v>
      </c>
    </row>
    <row r="8850" spans="1:19" ht="15.6" x14ac:dyDescent="0.3">
      <c r="A8850" t="s">
        <v>1749</v>
      </c>
      <c r="B8850" s="1">
        <v>42728</v>
      </c>
      <c r="C8850" s="1">
        <v>42731</v>
      </c>
      <c r="D8850">
        <f t="shared" si="552"/>
        <v>2016</v>
      </c>
      <c r="E8850" t="str">
        <f t="shared" si="553"/>
        <v>Dec</v>
      </c>
      <c r="F8850" t="s">
        <v>20</v>
      </c>
      <c r="G8850" t="s">
        <v>1750</v>
      </c>
      <c r="H8850" s="2" t="s">
        <v>22</v>
      </c>
      <c r="I8850" t="s">
        <v>1751</v>
      </c>
      <c r="J8850" t="s">
        <v>233</v>
      </c>
      <c r="K8850">
        <v>43017</v>
      </c>
      <c r="L8850" t="s">
        <v>54</v>
      </c>
      <c r="M8850" t="s">
        <v>7751</v>
      </c>
      <c r="N8850" t="s">
        <v>110</v>
      </c>
      <c r="O8850" t="s">
        <v>7724</v>
      </c>
      <c r="P8850" s="4">
        <v>479.988</v>
      </c>
      <c r="Q8850" s="4">
        <v>479.988</v>
      </c>
      <c r="R8850" s="4">
        <f t="shared" si="554"/>
        <v>0</v>
      </c>
      <c r="S8850" s="4">
        <f t="shared" si="555"/>
        <v>0</v>
      </c>
    </row>
    <row r="8851" spans="1:19" x14ac:dyDescent="0.3">
      <c r="A8851" t="s">
        <v>1541</v>
      </c>
      <c r="B8851" s="1">
        <v>42807</v>
      </c>
      <c r="C8851" s="1">
        <v>42809</v>
      </c>
      <c r="D8851">
        <f t="shared" si="552"/>
        <v>2017</v>
      </c>
      <c r="E8851" t="str">
        <f t="shared" si="553"/>
        <v>Mar</v>
      </c>
      <c r="F8851" t="s">
        <v>67</v>
      </c>
      <c r="G8851" t="s">
        <v>1542</v>
      </c>
      <c r="H8851" t="s">
        <v>51</v>
      </c>
      <c r="I8851" t="s">
        <v>100</v>
      </c>
      <c r="J8851" t="s">
        <v>101</v>
      </c>
      <c r="K8851">
        <v>19134</v>
      </c>
      <c r="L8851" t="s">
        <v>54</v>
      </c>
      <c r="M8851" t="s">
        <v>7751</v>
      </c>
      <c r="N8851" t="s">
        <v>128</v>
      </c>
      <c r="O8851" t="s">
        <v>7724</v>
      </c>
      <c r="P8851" s="4">
        <v>449.1</v>
      </c>
      <c r="Q8851" s="4">
        <v>449.1</v>
      </c>
      <c r="R8851" s="4">
        <f t="shared" si="554"/>
        <v>0</v>
      </c>
      <c r="S8851" s="4">
        <f t="shared" si="555"/>
        <v>0</v>
      </c>
    </row>
    <row r="8852" spans="1:19" x14ac:dyDescent="0.3">
      <c r="A8852" t="s">
        <v>149</v>
      </c>
      <c r="B8852" s="1">
        <v>43262</v>
      </c>
      <c r="C8852" s="1">
        <v>43264</v>
      </c>
      <c r="D8852">
        <f t="shared" si="552"/>
        <v>2018</v>
      </c>
      <c r="E8852" t="str">
        <f t="shared" si="553"/>
        <v>Jun</v>
      </c>
      <c r="F8852" t="s">
        <v>67</v>
      </c>
      <c r="G8852" t="s">
        <v>150</v>
      </c>
      <c r="H8852" t="s">
        <v>105</v>
      </c>
      <c r="I8852" t="s">
        <v>69</v>
      </c>
      <c r="J8852" t="s">
        <v>70</v>
      </c>
      <c r="K8852">
        <v>98103</v>
      </c>
      <c r="L8852" t="s">
        <v>34</v>
      </c>
      <c r="M8852" t="s">
        <v>7753</v>
      </c>
      <c r="N8852" t="s">
        <v>110</v>
      </c>
      <c r="O8852" t="s">
        <v>7724</v>
      </c>
      <c r="P8852" s="4">
        <v>385.8</v>
      </c>
      <c r="Q8852" s="4">
        <v>385.8</v>
      </c>
      <c r="R8852" s="4">
        <f t="shared" si="554"/>
        <v>0</v>
      </c>
      <c r="S8852" s="4">
        <f t="shared" si="555"/>
        <v>0</v>
      </c>
    </row>
    <row r="8853" spans="1:19" ht="15.6" x14ac:dyDescent="0.3">
      <c r="A8853" t="s">
        <v>2224</v>
      </c>
      <c r="B8853" s="1">
        <v>42707</v>
      </c>
      <c r="C8853" s="1">
        <v>42711</v>
      </c>
      <c r="D8853">
        <f t="shared" si="552"/>
        <v>2016</v>
      </c>
      <c r="E8853" t="str">
        <f t="shared" si="553"/>
        <v>Dec</v>
      </c>
      <c r="F8853" t="s">
        <v>37</v>
      </c>
      <c r="G8853" t="s">
        <v>1396</v>
      </c>
      <c r="H8853" s="2" t="s">
        <v>22</v>
      </c>
      <c r="I8853" t="s">
        <v>100</v>
      </c>
      <c r="J8853" t="s">
        <v>101</v>
      </c>
      <c r="K8853">
        <v>19140</v>
      </c>
      <c r="L8853" t="s">
        <v>54</v>
      </c>
      <c r="M8853" t="s">
        <v>7754</v>
      </c>
      <c r="N8853" t="s">
        <v>110</v>
      </c>
      <c r="O8853" t="s">
        <v>7724</v>
      </c>
      <c r="P8853" s="4">
        <v>482.34</v>
      </c>
      <c r="Q8853" s="4">
        <v>482.34</v>
      </c>
      <c r="R8853" s="4">
        <f t="shared" si="554"/>
        <v>0</v>
      </c>
      <c r="S8853" s="4">
        <f t="shared" si="555"/>
        <v>0</v>
      </c>
    </row>
    <row r="8854" spans="1:19" ht="15.6" x14ac:dyDescent="0.3">
      <c r="A8854" t="s">
        <v>1147</v>
      </c>
      <c r="B8854" s="1">
        <v>43357</v>
      </c>
      <c r="C8854" s="1">
        <v>43358</v>
      </c>
      <c r="D8854">
        <f t="shared" si="552"/>
        <v>2018</v>
      </c>
      <c r="E8854" t="str">
        <f t="shared" si="553"/>
        <v>Sep</v>
      </c>
      <c r="F8854" t="s">
        <v>20</v>
      </c>
      <c r="G8854" t="s">
        <v>854</v>
      </c>
      <c r="H8854" s="2" t="s">
        <v>22</v>
      </c>
      <c r="I8854" t="s">
        <v>100</v>
      </c>
      <c r="J8854" t="s">
        <v>101</v>
      </c>
      <c r="K8854">
        <v>19140</v>
      </c>
      <c r="L8854" t="s">
        <v>54</v>
      </c>
      <c r="M8854" t="s">
        <v>7754</v>
      </c>
      <c r="N8854" t="s">
        <v>110</v>
      </c>
      <c r="O8854" t="s">
        <v>7724</v>
      </c>
      <c r="P8854" s="4">
        <v>241.17</v>
      </c>
      <c r="Q8854" s="4">
        <v>241.17</v>
      </c>
      <c r="R8854" s="4">
        <f t="shared" si="554"/>
        <v>0</v>
      </c>
      <c r="S8854" s="4">
        <f t="shared" si="555"/>
        <v>0</v>
      </c>
    </row>
    <row r="8855" spans="1:19" ht="15.6" x14ac:dyDescent="0.3">
      <c r="A8855" t="s">
        <v>4995</v>
      </c>
      <c r="B8855" s="1">
        <v>43014</v>
      </c>
      <c r="C8855" s="1">
        <v>43015</v>
      </c>
      <c r="D8855">
        <f t="shared" si="552"/>
        <v>2017</v>
      </c>
      <c r="E8855" t="str">
        <f t="shared" si="553"/>
        <v>Oct</v>
      </c>
      <c r="F8855" t="s">
        <v>20</v>
      </c>
      <c r="G8855" t="s">
        <v>1274</v>
      </c>
      <c r="H8855" s="2" t="s">
        <v>22</v>
      </c>
      <c r="I8855" t="s">
        <v>3680</v>
      </c>
      <c r="J8855" t="s">
        <v>75</v>
      </c>
      <c r="K8855">
        <v>81001</v>
      </c>
      <c r="L8855" t="s">
        <v>34</v>
      </c>
      <c r="M8855" t="s">
        <v>7755</v>
      </c>
      <c r="N8855" t="s">
        <v>110</v>
      </c>
      <c r="O8855" t="s">
        <v>7724</v>
      </c>
      <c r="P8855" s="4">
        <v>703.71</v>
      </c>
      <c r="Q8855" s="4">
        <v>703.71</v>
      </c>
      <c r="R8855" s="4">
        <f t="shared" si="554"/>
        <v>0</v>
      </c>
      <c r="S8855" s="4">
        <f t="shared" si="555"/>
        <v>0</v>
      </c>
    </row>
    <row r="8856" spans="1:19" ht="15.6" x14ac:dyDescent="0.3">
      <c r="A8856" t="s">
        <v>7756</v>
      </c>
      <c r="B8856" s="1">
        <v>43438</v>
      </c>
      <c r="C8856" s="1">
        <v>43443</v>
      </c>
      <c r="D8856">
        <f t="shared" si="552"/>
        <v>2018</v>
      </c>
      <c r="E8856" t="str">
        <f t="shared" si="553"/>
        <v>Dec</v>
      </c>
      <c r="F8856" t="s">
        <v>37</v>
      </c>
      <c r="G8856" t="s">
        <v>1885</v>
      </c>
      <c r="H8856" s="2" t="s">
        <v>22</v>
      </c>
      <c r="I8856" t="s">
        <v>1562</v>
      </c>
      <c r="J8856" t="s">
        <v>250</v>
      </c>
      <c r="K8856">
        <v>37211</v>
      </c>
      <c r="L8856" t="s">
        <v>44</v>
      </c>
      <c r="M8856" t="s">
        <v>7757</v>
      </c>
      <c r="N8856" t="s">
        <v>110</v>
      </c>
      <c r="O8856" t="s">
        <v>7724</v>
      </c>
      <c r="P8856" s="4">
        <v>649</v>
      </c>
      <c r="Q8856" s="4">
        <v>649</v>
      </c>
      <c r="R8856" s="4">
        <f t="shared" si="554"/>
        <v>0</v>
      </c>
      <c r="S8856" s="4">
        <f t="shared" si="555"/>
        <v>0</v>
      </c>
    </row>
    <row r="8857" spans="1:19" ht="15.6" x14ac:dyDescent="0.3">
      <c r="A8857" t="s">
        <v>4863</v>
      </c>
      <c r="B8857" s="1">
        <v>42584</v>
      </c>
      <c r="C8857" s="1">
        <v>42588</v>
      </c>
      <c r="D8857">
        <f t="shared" si="552"/>
        <v>2016</v>
      </c>
      <c r="E8857" t="str">
        <f t="shared" si="553"/>
        <v>Aug</v>
      </c>
      <c r="F8857" t="s">
        <v>37</v>
      </c>
      <c r="G8857" t="s">
        <v>2078</v>
      </c>
      <c r="H8857" s="2" t="s">
        <v>22</v>
      </c>
      <c r="I8857" t="s">
        <v>69</v>
      </c>
      <c r="J8857" t="s">
        <v>70</v>
      </c>
      <c r="K8857">
        <v>98105</v>
      </c>
      <c r="L8857" t="s">
        <v>34</v>
      </c>
      <c r="M8857" t="s">
        <v>7758</v>
      </c>
      <c r="N8857" t="s">
        <v>110</v>
      </c>
      <c r="O8857" t="s">
        <v>7724</v>
      </c>
      <c r="P8857" s="4">
        <v>558.4</v>
      </c>
      <c r="Q8857" s="4">
        <v>558.4</v>
      </c>
      <c r="R8857" s="4">
        <f t="shared" si="554"/>
        <v>0</v>
      </c>
      <c r="S8857" s="4">
        <f t="shared" si="555"/>
        <v>0</v>
      </c>
    </row>
    <row r="8858" spans="1:19" ht="15.6" x14ac:dyDescent="0.3">
      <c r="A8858" t="s">
        <v>3345</v>
      </c>
      <c r="B8858" s="1">
        <v>42883</v>
      </c>
      <c r="C8858" s="1">
        <v>42889</v>
      </c>
      <c r="D8858">
        <f t="shared" si="552"/>
        <v>2017</v>
      </c>
      <c r="E8858" t="str">
        <f t="shared" si="553"/>
        <v>May</v>
      </c>
      <c r="F8858" t="s">
        <v>37</v>
      </c>
      <c r="G8858" t="s">
        <v>1000</v>
      </c>
      <c r="H8858" s="2" t="s">
        <v>22</v>
      </c>
      <c r="I8858" t="s">
        <v>47</v>
      </c>
      <c r="J8858" t="s">
        <v>33</v>
      </c>
      <c r="K8858">
        <v>90004</v>
      </c>
      <c r="L8858" t="s">
        <v>34</v>
      </c>
      <c r="M8858" t="s">
        <v>7758</v>
      </c>
      <c r="N8858" t="s">
        <v>110</v>
      </c>
      <c r="O8858" t="s">
        <v>7724</v>
      </c>
      <c r="P8858" s="4">
        <v>558.4</v>
      </c>
      <c r="Q8858" s="4">
        <v>558.4</v>
      </c>
      <c r="R8858" s="4">
        <f t="shared" si="554"/>
        <v>0</v>
      </c>
      <c r="S8858" s="4">
        <f t="shared" si="555"/>
        <v>0</v>
      </c>
    </row>
    <row r="8859" spans="1:19" ht="15.6" x14ac:dyDescent="0.3">
      <c r="A8859" t="s">
        <v>1038</v>
      </c>
      <c r="B8859" s="1">
        <v>42970</v>
      </c>
      <c r="C8859" s="1">
        <v>42977</v>
      </c>
      <c r="D8859">
        <f t="shared" si="552"/>
        <v>2017</v>
      </c>
      <c r="E8859" t="str">
        <f t="shared" si="553"/>
        <v>Aug</v>
      </c>
      <c r="F8859" t="s">
        <v>37</v>
      </c>
      <c r="G8859" t="s">
        <v>1039</v>
      </c>
      <c r="H8859" s="2" t="s">
        <v>22</v>
      </c>
      <c r="I8859" t="s">
        <v>69</v>
      </c>
      <c r="J8859" t="s">
        <v>70</v>
      </c>
      <c r="K8859">
        <v>98105</v>
      </c>
      <c r="L8859" t="s">
        <v>34</v>
      </c>
      <c r="M8859" t="s">
        <v>7758</v>
      </c>
      <c r="N8859" t="s">
        <v>110</v>
      </c>
      <c r="O8859" t="s">
        <v>7724</v>
      </c>
      <c r="P8859" s="4">
        <v>837.6</v>
      </c>
      <c r="Q8859" s="4">
        <f>P8859-150</f>
        <v>687.6</v>
      </c>
      <c r="R8859" s="4">
        <f t="shared" si="554"/>
        <v>150</v>
      </c>
      <c r="S8859" s="4">
        <f t="shared" si="555"/>
        <v>22.5</v>
      </c>
    </row>
    <row r="8860" spans="1:19" ht="15.6" x14ac:dyDescent="0.3">
      <c r="A8860" t="s">
        <v>7759</v>
      </c>
      <c r="B8860" s="1">
        <v>43015</v>
      </c>
      <c r="C8860" s="1">
        <v>43017</v>
      </c>
      <c r="D8860">
        <f t="shared" si="552"/>
        <v>2017</v>
      </c>
      <c r="E8860" t="str">
        <f t="shared" si="553"/>
        <v>Oct</v>
      </c>
      <c r="F8860" t="s">
        <v>20</v>
      </c>
      <c r="G8860" t="s">
        <v>547</v>
      </c>
      <c r="H8860" s="2" t="s">
        <v>22</v>
      </c>
      <c r="I8860" t="s">
        <v>1121</v>
      </c>
      <c r="J8860" t="s">
        <v>70</v>
      </c>
      <c r="K8860">
        <v>99207</v>
      </c>
      <c r="L8860" t="s">
        <v>34</v>
      </c>
      <c r="M8860" t="s">
        <v>7758</v>
      </c>
      <c r="N8860" t="s">
        <v>110</v>
      </c>
      <c r="O8860" t="s">
        <v>7724</v>
      </c>
      <c r="P8860" s="4">
        <v>837.6</v>
      </c>
      <c r="Q8860" s="4">
        <f>P8860-150</f>
        <v>687.6</v>
      </c>
      <c r="R8860" s="4">
        <f t="shared" si="554"/>
        <v>150</v>
      </c>
      <c r="S8860" s="4">
        <f t="shared" si="555"/>
        <v>22.5</v>
      </c>
    </row>
    <row r="8861" spans="1:19" x14ac:dyDescent="0.3">
      <c r="A8861" t="s">
        <v>186</v>
      </c>
      <c r="B8861" s="1">
        <v>42175</v>
      </c>
      <c r="C8861" s="1">
        <v>42179</v>
      </c>
      <c r="D8861">
        <f t="shared" si="552"/>
        <v>2015</v>
      </c>
      <c r="E8861" t="str">
        <f t="shared" si="553"/>
        <v>Jun</v>
      </c>
      <c r="F8861" t="s">
        <v>37</v>
      </c>
      <c r="G8861" t="s">
        <v>187</v>
      </c>
      <c r="H8861" t="s">
        <v>105</v>
      </c>
      <c r="I8861" t="s">
        <v>188</v>
      </c>
      <c r="J8861" t="s">
        <v>109</v>
      </c>
      <c r="K8861">
        <v>75023</v>
      </c>
      <c r="L8861" t="s">
        <v>25</v>
      </c>
      <c r="M8861" t="s">
        <v>7758</v>
      </c>
      <c r="N8861" t="s">
        <v>110</v>
      </c>
      <c r="O8861" t="s">
        <v>7724</v>
      </c>
      <c r="P8861" s="4">
        <v>418.8</v>
      </c>
      <c r="Q8861" s="4">
        <v>418.8</v>
      </c>
      <c r="R8861" s="4">
        <f t="shared" si="554"/>
        <v>0</v>
      </c>
      <c r="S8861" s="4">
        <f t="shared" si="555"/>
        <v>0</v>
      </c>
    </row>
    <row r="8862" spans="1:19" x14ac:dyDescent="0.3">
      <c r="A8862" t="s">
        <v>4807</v>
      </c>
      <c r="B8862" s="1">
        <v>43425</v>
      </c>
      <c r="C8862" s="1">
        <v>43429</v>
      </c>
      <c r="D8862">
        <f t="shared" si="552"/>
        <v>2018</v>
      </c>
      <c r="E8862" t="str">
        <f t="shared" si="553"/>
        <v>Nov</v>
      </c>
      <c r="F8862" t="s">
        <v>37</v>
      </c>
      <c r="G8862" t="s">
        <v>1442</v>
      </c>
      <c r="H8862" t="s">
        <v>105</v>
      </c>
      <c r="I8862" t="s">
        <v>4808</v>
      </c>
      <c r="J8862" t="s">
        <v>70</v>
      </c>
      <c r="K8862">
        <v>98059</v>
      </c>
      <c r="L8862" t="s">
        <v>34</v>
      </c>
      <c r="M8862" t="s">
        <v>7760</v>
      </c>
      <c r="N8862" t="s">
        <v>110</v>
      </c>
      <c r="O8862" t="s">
        <v>7724</v>
      </c>
      <c r="P8862" s="4">
        <v>1039.992</v>
      </c>
      <c r="Q8862" s="4">
        <f>P8862-150</f>
        <v>889.99199999999996</v>
      </c>
      <c r="R8862" s="4">
        <f t="shared" si="554"/>
        <v>150</v>
      </c>
      <c r="S8862" s="4">
        <f t="shared" si="555"/>
        <v>22.5</v>
      </c>
    </row>
    <row r="8863" spans="1:19" x14ac:dyDescent="0.3">
      <c r="A8863" t="s">
        <v>7761</v>
      </c>
      <c r="B8863" s="1">
        <v>42256</v>
      </c>
      <c r="C8863" s="1">
        <v>42260</v>
      </c>
      <c r="D8863">
        <f t="shared" si="552"/>
        <v>2015</v>
      </c>
      <c r="E8863" t="str">
        <f t="shared" si="553"/>
        <v>Sep</v>
      </c>
      <c r="F8863" t="s">
        <v>37</v>
      </c>
      <c r="G8863" t="s">
        <v>1927</v>
      </c>
      <c r="H8863" t="s">
        <v>105</v>
      </c>
      <c r="I8863" t="s">
        <v>617</v>
      </c>
      <c r="J8863" t="s">
        <v>83</v>
      </c>
      <c r="K8863">
        <v>27834</v>
      </c>
      <c r="L8863" t="s">
        <v>44</v>
      </c>
      <c r="M8863" t="s">
        <v>7760</v>
      </c>
      <c r="N8863" t="s">
        <v>110</v>
      </c>
      <c r="O8863" t="s">
        <v>7724</v>
      </c>
      <c r="P8863" s="4">
        <v>1299.99</v>
      </c>
      <c r="Q8863" s="4">
        <v>1299.99</v>
      </c>
      <c r="R8863" s="4">
        <f t="shared" si="554"/>
        <v>0</v>
      </c>
      <c r="S8863" s="4">
        <f t="shared" si="555"/>
        <v>0</v>
      </c>
    </row>
    <row r="8864" spans="1:19" ht="15.6" x14ac:dyDescent="0.3">
      <c r="A8864" t="s">
        <v>1818</v>
      </c>
      <c r="B8864" s="1">
        <v>43133</v>
      </c>
      <c r="C8864" s="1">
        <v>43138</v>
      </c>
      <c r="D8864">
        <f t="shared" si="552"/>
        <v>2018</v>
      </c>
      <c r="E8864" t="str">
        <f t="shared" si="553"/>
        <v>Feb</v>
      </c>
      <c r="F8864" t="s">
        <v>37</v>
      </c>
      <c r="G8864" t="s">
        <v>1093</v>
      </c>
      <c r="H8864" s="2" t="s">
        <v>22</v>
      </c>
      <c r="I8864" t="s">
        <v>39</v>
      </c>
      <c r="J8864" t="s">
        <v>33</v>
      </c>
      <c r="K8864">
        <v>92105</v>
      </c>
      <c r="L8864" t="s">
        <v>34</v>
      </c>
      <c r="M8864" t="s">
        <v>7762</v>
      </c>
      <c r="N8864" t="s">
        <v>110</v>
      </c>
      <c r="O8864" t="s">
        <v>7724</v>
      </c>
      <c r="P8864" s="4">
        <v>239.98400000000001</v>
      </c>
      <c r="Q8864" s="4">
        <v>100</v>
      </c>
      <c r="R8864" s="4">
        <f t="shared" si="554"/>
        <v>139.98400000000001</v>
      </c>
      <c r="S8864" s="4">
        <f t="shared" si="555"/>
        <v>20.997600000000002</v>
      </c>
    </row>
    <row r="8865" spans="1:19" x14ac:dyDescent="0.3">
      <c r="A8865" t="s">
        <v>1394</v>
      </c>
      <c r="B8865" s="1">
        <v>43172</v>
      </c>
      <c r="C8865" s="1">
        <v>43172</v>
      </c>
      <c r="D8865">
        <f t="shared" si="552"/>
        <v>2018</v>
      </c>
      <c r="E8865" t="str">
        <f t="shared" si="553"/>
        <v>Mar</v>
      </c>
      <c r="F8865" t="s">
        <v>30</v>
      </c>
      <c r="G8865" t="s">
        <v>1287</v>
      </c>
      <c r="H8865" t="s">
        <v>22</v>
      </c>
      <c r="I8865" t="s">
        <v>23</v>
      </c>
      <c r="J8865" t="s">
        <v>24</v>
      </c>
      <c r="K8865">
        <v>60610</v>
      </c>
      <c r="L8865" t="s">
        <v>25</v>
      </c>
      <c r="M8865" t="s">
        <v>7762</v>
      </c>
      <c r="N8865" t="s">
        <v>110</v>
      </c>
      <c r="O8865" t="s">
        <v>7724</v>
      </c>
      <c r="P8865" s="4">
        <v>209.98599999999999</v>
      </c>
      <c r="Q8865" s="4">
        <v>209.98599999999999</v>
      </c>
      <c r="R8865" s="4">
        <f t="shared" si="554"/>
        <v>0</v>
      </c>
      <c r="S8865" s="4">
        <f t="shared" si="555"/>
        <v>0</v>
      </c>
    </row>
    <row r="8866" spans="1:19" ht="15.6" x14ac:dyDescent="0.3">
      <c r="A8866" t="s">
        <v>7763</v>
      </c>
      <c r="B8866" s="1">
        <v>42895</v>
      </c>
      <c r="C8866" s="1">
        <v>42898</v>
      </c>
      <c r="D8866">
        <f t="shared" si="552"/>
        <v>2017</v>
      </c>
      <c r="E8866" t="str">
        <f t="shared" si="553"/>
        <v>Jun</v>
      </c>
      <c r="F8866" t="s">
        <v>20</v>
      </c>
      <c r="G8866" t="s">
        <v>812</v>
      </c>
      <c r="H8866" s="2" t="s">
        <v>22</v>
      </c>
      <c r="I8866" t="s">
        <v>1453</v>
      </c>
      <c r="J8866" t="s">
        <v>79</v>
      </c>
      <c r="K8866">
        <v>32303</v>
      </c>
      <c r="L8866" t="s">
        <v>44</v>
      </c>
      <c r="M8866" t="s">
        <v>7764</v>
      </c>
      <c r="N8866" t="s">
        <v>110</v>
      </c>
      <c r="O8866" t="s">
        <v>7724</v>
      </c>
      <c r="P8866" s="4">
        <v>695.7</v>
      </c>
      <c r="Q8866" s="4">
        <v>695.7</v>
      </c>
      <c r="R8866" s="4">
        <f t="shared" si="554"/>
        <v>0</v>
      </c>
      <c r="S8866" s="4">
        <f t="shared" si="555"/>
        <v>0</v>
      </c>
    </row>
    <row r="8867" spans="1:19" ht="15.6" x14ac:dyDescent="0.3">
      <c r="A8867" t="s">
        <v>4548</v>
      </c>
      <c r="B8867" s="1">
        <v>43102</v>
      </c>
      <c r="C8867" s="1">
        <v>43104</v>
      </c>
      <c r="D8867">
        <f t="shared" si="552"/>
        <v>2018</v>
      </c>
      <c r="E8867" t="str">
        <f t="shared" si="553"/>
        <v>Jan</v>
      </c>
      <c r="F8867" t="s">
        <v>20</v>
      </c>
      <c r="G8867" t="s">
        <v>341</v>
      </c>
      <c r="H8867" s="2" t="s">
        <v>22</v>
      </c>
      <c r="I8867" t="s">
        <v>78</v>
      </c>
      <c r="J8867" t="s">
        <v>83</v>
      </c>
      <c r="K8867">
        <v>28540</v>
      </c>
      <c r="L8867" t="s">
        <v>44</v>
      </c>
      <c r="M8867" t="s">
        <v>7764</v>
      </c>
      <c r="N8867" t="s">
        <v>110</v>
      </c>
      <c r="O8867" t="s">
        <v>7724</v>
      </c>
      <c r="P8867" s="4">
        <v>695.7</v>
      </c>
      <c r="Q8867" s="4">
        <v>80</v>
      </c>
      <c r="R8867" s="4">
        <f t="shared" si="554"/>
        <v>615.70000000000005</v>
      </c>
      <c r="S8867" s="4">
        <f t="shared" si="555"/>
        <v>92.355000000000004</v>
      </c>
    </row>
    <row r="8868" spans="1:19" ht="15.6" x14ac:dyDescent="0.3">
      <c r="A8868" t="s">
        <v>5110</v>
      </c>
      <c r="B8868" s="1">
        <v>43417</v>
      </c>
      <c r="C8868" s="1">
        <v>43419</v>
      </c>
      <c r="D8868">
        <f t="shared" si="552"/>
        <v>2018</v>
      </c>
      <c r="E8868" t="str">
        <f t="shared" si="553"/>
        <v>Nov</v>
      </c>
      <c r="F8868" t="s">
        <v>20</v>
      </c>
      <c r="G8868" t="s">
        <v>1952</v>
      </c>
      <c r="H8868" s="2" t="s">
        <v>22</v>
      </c>
      <c r="I8868" t="s">
        <v>191</v>
      </c>
      <c r="J8868" t="s">
        <v>233</v>
      </c>
      <c r="K8868">
        <v>45503</v>
      </c>
      <c r="L8868" t="s">
        <v>54</v>
      </c>
      <c r="M8868" t="s">
        <v>7765</v>
      </c>
      <c r="N8868" t="s">
        <v>110</v>
      </c>
      <c r="O8868" t="s">
        <v>7724</v>
      </c>
      <c r="P8868" s="4">
        <v>652.995</v>
      </c>
      <c r="Q8868" s="4">
        <v>652.995</v>
      </c>
      <c r="R8868" s="4">
        <f t="shared" si="554"/>
        <v>0</v>
      </c>
      <c r="S8868" s="4">
        <f t="shared" si="555"/>
        <v>0</v>
      </c>
    </row>
    <row r="8869" spans="1:19" ht="15.6" x14ac:dyDescent="0.3">
      <c r="A8869" t="s">
        <v>7766</v>
      </c>
      <c r="B8869" s="1">
        <v>42249</v>
      </c>
      <c r="C8869" s="1">
        <v>42254</v>
      </c>
      <c r="D8869">
        <f t="shared" si="552"/>
        <v>2015</v>
      </c>
      <c r="E8869" t="str">
        <f t="shared" si="553"/>
        <v>Sep</v>
      </c>
      <c r="F8869" t="s">
        <v>37</v>
      </c>
      <c r="G8869" t="s">
        <v>3159</v>
      </c>
      <c r="H8869" s="2" t="s">
        <v>22</v>
      </c>
      <c r="I8869" t="s">
        <v>113</v>
      </c>
      <c r="J8869" t="s">
        <v>109</v>
      </c>
      <c r="K8869">
        <v>77095</v>
      </c>
      <c r="L8869" t="s">
        <v>25</v>
      </c>
      <c r="M8869" t="s">
        <v>7765</v>
      </c>
      <c r="N8869" t="s">
        <v>110</v>
      </c>
      <c r="O8869" t="s">
        <v>7724</v>
      </c>
      <c r="P8869" s="4">
        <v>559.71</v>
      </c>
      <c r="Q8869" s="4">
        <v>559.71</v>
      </c>
      <c r="R8869" s="4">
        <f t="shared" si="554"/>
        <v>0</v>
      </c>
      <c r="S8869" s="4">
        <f t="shared" si="555"/>
        <v>0</v>
      </c>
    </row>
    <row r="8870" spans="1:19" ht="15.6" x14ac:dyDescent="0.3">
      <c r="A8870" t="s">
        <v>2253</v>
      </c>
      <c r="B8870" s="1">
        <v>42081</v>
      </c>
      <c r="C8870" s="1">
        <v>42086</v>
      </c>
      <c r="D8870">
        <f t="shared" si="552"/>
        <v>2015</v>
      </c>
      <c r="E8870" t="str">
        <f t="shared" si="553"/>
        <v>Mar</v>
      </c>
      <c r="F8870" t="s">
        <v>37</v>
      </c>
      <c r="G8870" t="s">
        <v>1825</v>
      </c>
      <c r="H8870" s="2" t="s">
        <v>22</v>
      </c>
      <c r="I8870" t="s">
        <v>78</v>
      </c>
      <c r="J8870" t="s">
        <v>79</v>
      </c>
      <c r="K8870">
        <v>32216</v>
      </c>
      <c r="L8870" t="s">
        <v>44</v>
      </c>
      <c r="M8870" t="s">
        <v>7767</v>
      </c>
      <c r="N8870" t="s">
        <v>110</v>
      </c>
      <c r="O8870" t="s">
        <v>7724</v>
      </c>
      <c r="P8870" s="4">
        <v>22638.48</v>
      </c>
      <c r="Q8870" s="4">
        <v>21628.48</v>
      </c>
      <c r="R8870" s="4">
        <f t="shared" si="554"/>
        <v>1010</v>
      </c>
      <c r="S8870" s="4">
        <f t="shared" si="555"/>
        <v>151.5</v>
      </c>
    </row>
    <row r="8871" spans="1:19" x14ac:dyDescent="0.3">
      <c r="A8871" t="s">
        <v>1640</v>
      </c>
      <c r="B8871" s="1">
        <v>42881</v>
      </c>
      <c r="C8871" s="1">
        <v>42886</v>
      </c>
      <c r="D8871">
        <f t="shared" si="552"/>
        <v>2017</v>
      </c>
      <c r="E8871" t="str">
        <f t="shared" si="553"/>
        <v>May</v>
      </c>
      <c r="F8871" t="s">
        <v>37</v>
      </c>
      <c r="G8871" t="s">
        <v>788</v>
      </c>
      <c r="H8871" t="s">
        <v>51</v>
      </c>
      <c r="I8871" t="s">
        <v>1641</v>
      </c>
      <c r="J8871" t="s">
        <v>33</v>
      </c>
      <c r="K8871">
        <v>92704</v>
      </c>
      <c r="L8871" t="s">
        <v>34</v>
      </c>
      <c r="M8871" t="s">
        <v>7768</v>
      </c>
      <c r="N8871" t="s">
        <v>128</v>
      </c>
      <c r="O8871" t="s">
        <v>7724</v>
      </c>
      <c r="P8871" s="4">
        <v>371.976</v>
      </c>
      <c r="Q8871" s="4">
        <f>P8871-150</f>
        <v>221.976</v>
      </c>
      <c r="R8871" s="4">
        <f t="shared" si="554"/>
        <v>150</v>
      </c>
      <c r="S8871" s="4">
        <f t="shared" si="555"/>
        <v>22.5</v>
      </c>
    </row>
    <row r="8872" spans="1:19" ht="15.6" x14ac:dyDescent="0.3">
      <c r="A8872" t="s">
        <v>2444</v>
      </c>
      <c r="B8872" s="1">
        <v>42560</v>
      </c>
      <c r="C8872" s="1">
        <v>42565</v>
      </c>
      <c r="D8872">
        <f t="shared" si="552"/>
        <v>2016</v>
      </c>
      <c r="E8872" t="str">
        <f t="shared" si="553"/>
        <v>Jul</v>
      </c>
      <c r="F8872" t="s">
        <v>37</v>
      </c>
      <c r="G8872" t="s">
        <v>1770</v>
      </c>
      <c r="H8872" s="2" t="s">
        <v>22</v>
      </c>
      <c r="I8872" t="s">
        <v>717</v>
      </c>
      <c r="J8872" t="s">
        <v>140</v>
      </c>
      <c r="K8872">
        <v>20735</v>
      </c>
      <c r="L8872" t="s">
        <v>54</v>
      </c>
      <c r="M8872" t="s">
        <v>7768</v>
      </c>
      <c r="N8872" t="s">
        <v>110</v>
      </c>
      <c r="O8872" t="s">
        <v>7724</v>
      </c>
      <c r="P8872" s="4">
        <v>464.97</v>
      </c>
      <c r="Q8872" s="4">
        <v>464.97</v>
      </c>
      <c r="R8872" s="4">
        <f t="shared" si="554"/>
        <v>0</v>
      </c>
      <c r="S8872" s="4">
        <f t="shared" si="555"/>
        <v>0</v>
      </c>
    </row>
    <row r="8873" spans="1:19" x14ac:dyDescent="0.3">
      <c r="A8873" t="s">
        <v>7769</v>
      </c>
      <c r="B8873" s="1">
        <v>43374</v>
      </c>
      <c r="C8873" s="1">
        <v>43376</v>
      </c>
      <c r="D8873">
        <f t="shared" si="552"/>
        <v>2018</v>
      </c>
      <c r="E8873" t="str">
        <f t="shared" si="553"/>
        <v>Oct</v>
      </c>
      <c r="F8873" t="s">
        <v>20</v>
      </c>
      <c r="G8873" t="s">
        <v>2520</v>
      </c>
      <c r="H8873" t="s">
        <v>22</v>
      </c>
      <c r="I8873" t="s">
        <v>61</v>
      </c>
      <c r="J8873" t="s">
        <v>62</v>
      </c>
      <c r="K8873">
        <v>10035</v>
      </c>
      <c r="L8873" t="s">
        <v>54</v>
      </c>
      <c r="M8873" t="s">
        <v>7768</v>
      </c>
      <c r="N8873" t="s">
        <v>110</v>
      </c>
      <c r="O8873" t="s">
        <v>7724</v>
      </c>
      <c r="P8873" s="4">
        <v>1704.89</v>
      </c>
      <c r="Q8873" s="4">
        <v>1704.89</v>
      </c>
      <c r="R8873" s="4">
        <f t="shared" si="554"/>
        <v>0</v>
      </c>
      <c r="S8873" s="4">
        <f t="shared" si="555"/>
        <v>0</v>
      </c>
    </row>
    <row r="8874" spans="1:19" ht="15.6" x14ac:dyDescent="0.3">
      <c r="A8874" t="s">
        <v>4969</v>
      </c>
      <c r="B8874" s="1">
        <v>42287</v>
      </c>
      <c r="C8874" s="1">
        <v>42287</v>
      </c>
      <c r="D8874">
        <f t="shared" si="552"/>
        <v>2015</v>
      </c>
      <c r="E8874" t="str">
        <f t="shared" si="553"/>
        <v>Oct</v>
      </c>
      <c r="F8874" t="s">
        <v>30</v>
      </c>
      <c r="G8874" t="s">
        <v>1129</v>
      </c>
      <c r="H8874" s="2" t="s">
        <v>22</v>
      </c>
      <c r="I8874" t="s">
        <v>182</v>
      </c>
      <c r="J8874" t="s">
        <v>233</v>
      </c>
      <c r="K8874">
        <v>43229</v>
      </c>
      <c r="L8874" t="s">
        <v>54</v>
      </c>
      <c r="M8874" t="s">
        <v>7770</v>
      </c>
      <c r="N8874" t="s">
        <v>110</v>
      </c>
      <c r="O8874" t="s">
        <v>7724</v>
      </c>
      <c r="P8874" s="4">
        <v>101.994</v>
      </c>
      <c r="Q8874" s="4">
        <v>101.994</v>
      </c>
      <c r="R8874" s="4">
        <f t="shared" si="554"/>
        <v>0</v>
      </c>
      <c r="S8874" s="4">
        <f t="shared" si="555"/>
        <v>0</v>
      </c>
    </row>
    <row r="8875" spans="1:19" ht="15.6" x14ac:dyDescent="0.3">
      <c r="A8875" t="s">
        <v>7771</v>
      </c>
      <c r="B8875" s="1">
        <v>42694</v>
      </c>
      <c r="C8875" s="1">
        <v>42698</v>
      </c>
      <c r="D8875">
        <f t="shared" si="552"/>
        <v>2016</v>
      </c>
      <c r="E8875" t="str">
        <f t="shared" si="553"/>
        <v>Nov</v>
      </c>
      <c r="F8875" t="s">
        <v>37</v>
      </c>
      <c r="G8875" t="s">
        <v>3101</v>
      </c>
      <c r="H8875" s="2" t="s">
        <v>22</v>
      </c>
      <c r="I8875" t="s">
        <v>116</v>
      </c>
      <c r="J8875" t="s">
        <v>109</v>
      </c>
      <c r="K8875">
        <v>75217</v>
      </c>
      <c r="L8875" t="s">
        <v>25</v>
      </c>
      <c r="M8875" t="s">
        <v>7772</v>
      </c>
      <c r="N8875" t="s">
        <v>110</v>
      </c>
      <c r="O8875" t="s">
        <v>7724</v>
      </c>
      <c r="P8875" s="4">
        <v>479.988</v>
      </c>
      <c r="Q8875" s="4">
        <v>479.988</v>
      </c>
      <c r="R8875" s="4">
        <f t="shared" si="554"/>
        <v>0</v>
      </c>
      <c r="S8875" s="4">
        <f t="shared" si="555"/>
        <v>0</v>
      </c>
    </row>
    <row r="8876" spans="1:19" ht="15.6" x14ac:dyDescent="0.3">
      <c r="A8876" t="s">
        <v>3809</v>
      </c>
      <c r="B8876" s="1">
        <v>42112</v>
      </c>
      <c r="C8876" s="1">
        <v>42117</v>
      </c>
      <c r="D8876">
        <f t="shared" si="552"/>
        <v>2015</v>
      </c>
      <c r="E8876" t="str">
        <f t="shared" si="553"/>
        <v>Apr</v>
      </c>
      <c r="F8876" t="s">
        <v>37</v>
      </c>
      <c r="G8876" t="s">
        <v>1240</v>
      </c>
      <c r="H8876" s="2" t="s">
        <v>22</v>
      </c>
      <c r="I8876" t="s">
        <v>47</v>
      </c>
      <c r="J8876" t="s">
        <v>33</v>
      </c>
      <c r="K8876">
        <v>90049</v>
      </c>
      <c r="L8876" t="s">
        <v>34</v>
      </c>
      <c r="M8876" t="s">
        <v>7773</v>
      </c>
      <c r="N8876" t="s">
        <v>110</v>
      </c>
      <c r="O8876" t="s">
        <v>7724</v>
      </c>
      <c r="P8876" s="4">
        <v>287.96800000000002</v>
      </c>
      <c r="Q8876" s="4">
        <v>287.96800000000002</v>
      </c>
      <c r="R8876" s="4">
        <f t="shared" si="554"/>
        <v>0</v>
      </c>
      <c r="S8876" s="4">
        <f t="shared" si="555"/>
        <v>0</v>
      </c>
    </row>
    <row r="8877" spans="1:19" ht="15.6" x14ac:dyDescent="0.3">
      <c r="A8877" t="s">
        <v>4458</v>
      </c>
      <c r="B8877" s="1">
        <v>42639</v>
      </c>
      <c r="C8877" s="1">
        <v>42646</v>
      </c>
      <c r="D8877">
        <f t="shared" si="552"/>
        <v>2016</v>
      </c>
      <c r="E8877" t="str">
        <f t="shared" si="553"/>
        <v>Sep</v>
      </c>
      <c r="F8877" t="s">
        <v>37</v>
      </c>
      <c r="G8877" t="s">
        <v>2135</v>
      </c>
      <c r="H8877" s="2" t="s">
        <v>22</v>
      </c>
      <c r="I8877" t="s">
        <v>1179</v>
      </c>
      <c r="J8877" t="s">
        <v>62</v>
      </c>
      <c r="K8877">
        <v>11572</v>
      </c>
      <c r="L8877" t="s">
        <v>54</v>
      </c>
      <c r="M8877" t="s">
        <v>7773</v>
      </c>
      <c r="N8877" t="s">
        <v>110</v>
      </c>
      <c r="O8877" t="s">
        <v>7724</v>
      </c>
      <c r="P8877" s="4">
        <v>629.92999999999995</v>
      </c>
      <c r="Q8877" s="4">
        <v>629.92999999999995</v>
      </c>
      <c r="R8877" s="4">
        <f t="shared" si="554"/>
        <v>0</v>
      </c>
      <c r="S8877" s="4">
        <f t="shared" si="555"/>
        <v>0</v>
      </c>
    </row>
    <row r="8878" spans="1:19" ht="15.6" x14ac:dyDescent="0.3">
      <c r="A8878" t="s">
        <v>1175</v>
      </c>
      <c r="B8878" s="1">
        <v>42312</v>
      </c>
      <c r="C8878" s="1">
        <v>42317</v>
      </c>
      <c r="D8878">
        <f t="shared" si="552"/>
        <v>2015</v>
      </c>
      <c r="E8878" t="str">
        <f t="shared" si="553"/>
        <v>Nov</v>
      </c>
      <c r="F8878" t="s">
        <v>37</v>
      </c>
      <c r="G8878" t="s">
        <v>1176</v>
      </c>
      <c r="H8878" s="2" t="s">
        <v>22</v>
      </c>
      <c r="I8878" t="s">
        <v>61</v>
      </c>
      <c r="J8878" t="s">
        <v>62</v>
      </c>
      <c r="K8878">
        <v>10024</v>
      </c>
      <c r="L8878" t="s">
        <v>54</v>
      </c>
      <c r="M8878" t="s">
        <v>7774</v>
      </c>
      <c r="N8878" t="s">
        <v>110</v>
      </c>
      <c r="O8878" t="s">
        <v>7724</v>
      </c>
      <c r="P8878" s="4">
        <v>3991.98</v>
      </c>
      <c r="Q8878" s="4">
        <f>P8878-1000</f>
        <v>2991.98</v>
      </c>
      <c r="R8878" s="4">
        <f t="shared" si="554"/>
        <v>1000</v>
      </c>
      <c r="S8878" s="4">
        <f t="shared" si="555"/>
        <v>150</v>
      </c>
    </row>
    <row r="8879" spans="1:19" x14ac:dyDescent="0.3">
      <c r="A8879" t="s">
        <v>2047</v>
      </c>
      <c r="B8879" s="1">
        <v>43375</v>
      </c>
      <c r="C8879" s="1">
        <v>43379</v>
      </c>
      <c r="D8879">
        <f t="shared" si="552"/>
        <v>2018</v>
      </c>
      <c r="E8879" t="str">
        <f t="shared" si="553"/>
        <v>Oct</v>
      </c>
      <c r="F8879" t="s">
        <v>37</v>
      </c>
      <c r="G8879" t="s">
        <v>2048</v>
      </c>
      <c r="H8879" t="s">
        <v>105</v>
      </c>
      <c r="I8879" t="s">
        <v>32</v>
      </c>
      <c r="J8879" t="s">
        <v>33</v>
      </c>
      <c r="K8879">
        <v>94109</v>
      </c>
      <c r="L8879" t="s">
        <v>34</v>
      </c>
      <c r="M8879" t="s">
        <v>7775</v>
      </c>
      <c r="N8879" t="s">
        <v>110</v>
      </c>
      <c r="O8879" t="s">
        <v>7724</v>
      </c>
      <c r="P8879" s="4">
        <v>369.16</v>
      </c>
      <c r="Q8879" s="4">
        <v>369.16</v>
      </c>
      <c r="R8879" s="4">
        <f t="shared" si="554"/>
        <v>0</v>
      </c>
      <c r="S8879" s="4">
        <f t="shared" si="555"/>
        <v>0</v>
      </c>
    </row>
    <row r="8880" spans="1:19" ht="15.6" x14ac:dyDescent="0.3">
      <c r="A8880" t="s">
        <v>1147</v>
      </c>
      <c r="B8880" s="1">
        <v>43357</v>
      </c>
      <c r="C8880" s="1">
        <v>43358</v>
      </c>
      <c r="D8880">
        <f t="shared" si="552"/>
        <v>2018</v>
      </c>
      <c r="E8880" t="str">
        <f t="shared" si="553"/>
        <v>Sep</v>
      </c>
      <c r="F8880" t="s">
        <v>20</v>
      </c>
      <c r="G8880" t="s">
        <v>854</v>
      </c>
      <c r="H8880" s="2" t="s">
        <v>22</v>
      </c>
      <c r="I8880" t="s">
        <v>100</v>
      </c>
      <c r="J8880" t="s">
        <v>101</v>
      </c>
      <c r="K8880">
        <v>19140</v>
      </c>
      <c r="L8880" t="s">
        <v>54</v>
      </c>
      <c r="M8880" t="s">
        <v>7775</v>
      </c>
      <c r="N8880" t="s">
        <v>110</v>
      </c>
      <c r="O8880" t="s">
        <v>7724</v>
      </c>
      <c r="P8880" s="4">
        <v>12.585000000000001</v>
      </c>
      <c r="Q8880" s="4">
        <v>12.585000000000001</v>
      </c>
      <c r="R8880" s="4">
        <f t="shared" si="554"/>
        <v>0</v>
      </c>
      <c r="S8880" s="4">
        <f t="shared" si="555"/>
        <v>0</v>
      </c>
    </row>
    <row r="8881" spans="1:19" ht="15.6" x14ac:dyDescent="0.3">
      <c r="A8881" t="s">
        <v>3664</v>
      </c>
      <c r="B8881" s="1">
        <v>42695</v>
      </c>
      <c r="C8881" s="1">
        <v>42697</v>
      </c>
      <c r="D8881">
        <f t="shared" si="552"/>
        <v>2016</v>
      </c>
      <c r="E8881" t="str">
        <f t="shared" si="553"/>
        <v>Nov</v>
      </c>
      <c r="F8881" t="s">
        <v>67</v>
      </c>
      <c r="G8881" t="s">
        <v>1895</v>
      </c>
      <c r="H8881" s="2" t="s">
        <v>22</v>
      </c>
      <c r="I8881" t="s">
        <v>1599</v>
      </c>
      <c r="J8881" t="s">
        <v>653</v>
      </c>
      <c r="K8881">
        <v>46226</v>
      </c>
      <c r="L8881" t="s">
        <v>25</v>
      </c>
      <c r="M8881" t="s">
        <v>7775</v>
      </c>
      <c r="N8881" t="s">
        <v>110</v>
      </c>
      <c r="O8881" t="s">
        <v>7724</v>
      </c>
      <c r="P8881" s="4">
        <v>83.9</v>
      </c>
      <c r="Q8881" s="4">
        <v>83.9</v>
      </c>
      <c r="R8881" s="4">
        <f t="shared" si="554"/>
        <v>0</v>
      </c>
      <c r="S8881" s="4">
        <f t="shared" si="555"/>
        <v>0</v>
      </c>
    </row>
    <row r="8882" spans="1:19" x14ac:dyDescent="0.3">
      <c r="A8882" t="s">
        <v>6405</v>
      </c>
      <c r="B8882" s="1">
        <v>42898</v>
      </c>
      <c r="C8882" s="1">
        <v>42900</v>
      </c>
      <c r="D8882">
        <f t="shared" si="552"/>
        <v>2017</v>
      </c>
      <c r="E8882" t="str">
        <f t="shared" si="553"/>
        <v>Jun</v>
      </c>
      <c r="F8882" t="s">
        <v>67</v>
      </c>
      <c r="G8882" t="s">
        <v>1096</v>
      </c>
      <c r="H8882" t="s">
        <v>22</v>
      </c>
      <c r="I8882" t="s">
        <v>23</v>
      </c>
      <c r="J8882" t="s">
        <v>24</v>
      </c>
      <c r="K8882">
        <v>60623</v>
      </c>
      <c r="L8882" t="s">
        <v>25</v>
      </c>
      <c r="M8882" t="s">
        <v>7776</v>
      </c>
      <c r="N8882" t="s">
        <v>110</v>
      </c>
      <c r="O8882" t="s">
        <v>7724</v>
      </c>
      <c r="P8882" s="4">
        <v>1007.979</v>
      </c>
      <c r="Q8882" s="4">
        <v>1007.979</v>
      </c>
      <c r="R8882" s="4">
        <f t="shared" si="554"/>
        <v>0</v>
      </c>
      <c r="S8882" s="4">
        <f t="shared" si="555"/>
        <v>0</v>
      </c>
    </row>
    <row r="8883" spans="1:19" x14ac:dyDescent="0.3">
      <c r="A8883" t="s">
        <v>4569</v>
      </c>
      <c r="B8883" s="1">
        <v>43121</v>
      </c>
      <c r="C8883" s="1">
        <v>43127</v>
      </c>
      <c r="D8883">
        <f t="shared" si="552"/>
        <v>2018</v>
      </c>
      <c r="E8883" t="str">
        <f t="shared" si="553"/>
        <v>Jan</v>
      </c>
      <c r="F8883" t="s">
        <v>37</v>
      </c>
      <c r="G8883" t="s">
        <v>965</v>
      </c>
      <c r="H8883" t="s">
        <v>22</v>
      </c>
      <c r="I8883" t="s">
        <v>648</v>
      </c>
      <c r="J8883" t="s">
        <v>89</v>
      </c>
      <c r="K8883">
        <v>49201</v>
      </c>
      <c r="L8883" t="s">
        <v>25</v>
      </c>
      <c r="M8883" t="s">
        <v>7777</v>
      </c>
      <c r="N8883" t="s">
        <v>110</v>
      </c>
      <c r="O8883" t="s">
        <v>7724</v>
      </c>
      <c r="P8883" s="4">
        <v>350.97300000000001</v>
      </c>
      <c r="Q8883" s="4">
        <v>350.97300000000001</v>
      </c>
      <c r="R8883" s="4">
        <f t="shared" si="554"/>
        <v>0</v>
      </c>
      <c r="S8883" s="4">
        <f t="shared" si="555"/>
        <v>0</v>
      </c>
    </row>
    <row r="8884" spans="1:19" x14ac:dyDescent="0.3">
      <c r="A8884" t="s">
        <v>5492</v>
      </c>
      <c r="B8884" s="1">
        <v>43372</v>
      </c>
      <c r="C8884" s="1">
        <v>43378</v>
      </c>
      <c r="D8884">
        <f t="shared" si="552"/>
        <v>2018</v>
      </c>
      <c r="E8884" t="str">
        <f t="shared" si="553"/>
        <v>Sep</v>
      </c>
      <c r="F8884" t="s">
        <v>37</v>
      </c>
      <c r="G8884" t="s">
        <v>1144</v>
      </c>
      <c r="H8884" t="s">
        <v>22</v>
      </c>
      <c r="I8884" t="s">
        <v>684</v>
      </c>
      <c r="J8884" t="s">
        <v>109</v>
      </c>
      <c r="K8884">
        <v>77506</v>
      </c>
      <c r="L8884" t="s">
        <v>25</v>
      </c>
      <c r="M8884" t="s">
        <v>7778</v>
      </c>
      <c r="N8884" t="s">
        <v>110</v>
      </c>
      <c r="O8884" t="s">
        <v>7724</v>
      </c>
      <c r="P8884" s="4">
        <v>336.51</v>
      </c>
      <c r="Q8884" s="4">
        <v>336.51</v>
      </c>
      <c r="R8884" s="4">
        <f t="shared" si="554"/>
        <v>0</v>
      </c>
      <c r="S8884" s="4">
        <f t="shared" si="555"/>
        <v>0</v>
      </c>
    </row>
    <row r="8885" spans="1:19" ht="15.6" x14ac:dyDescent="0.3">
      <c r="A8885" t="s">
        <v>3040</v>
      </c>
      <c r="B8885" s="1">
        <v>43254</v>
      </c>
      <c r="C8885" s="1">
        <v>43260</v>
      </c>
      <c r="D8885">
        <f t="shared" si="552"/>
        <v>2018</v>
      </c>
      <c r="E8885" t="str">
        <f t="shared" si="553"/>
        <v>Jun</v>
      </c>
      <c r="F8885" t="s">
        <v>37</v>
      </c>
      <c r="G8885" t="s">
        <v>716</v>
      </c>
      <c r="H8885" s="2" t="s">
        <v>22</v>
      </c>
      <c r="I8885" t="s">
        <v>61</v>
      </c>
      <c r="J8885" t="s">
        <v>62</v>
      </c>
      <c r="K8885">
        <v>10011</v>
      </c>
      <c r="L8885" t="s">
        <v>54</v>
      </c>
      <c r="M8885" t="s">
        <v>7779</v>
      </c>
      <c r="N8885" t="s">
        <v>110</v>
      </c>
      <c r="O8885" t="s">
        <v>7724</v>
      </c>
      <c r="P8885" s="4">
        <v>78.66</v>
      </c>
      <c r="Q8885" s="4">
        <v>78.66</v>
      </c>
      <c r="R8885" s="4">
        <f t="shared" si="554"/>
        <v>0</v>
      </c>
      <c r="S8885" s="4">
        <f t="shared" si="555"/>
        <v>0</v>
      </c>
    </row>
    <row r="8886" spans="1:19" ht="15.6" x14ac:dyDescent="0.3">
      <c r="A8886" t="s">
        <v>7780</v>
      </c>
      <c r="B8886" s="1">
        <v>43420</v>
      </c>
      <c r="C8886" s="1">
        <v>43425</v>
      </c>
      <c r="D8886">
        <f t="shared" si="552"/>
        <v>2018</v>
      </c>
      <c r="E8886" t="str">
        <f t="shared" si="553"/>
        <v>Nov</v>
      </c>
      <c r="F8886" t="s">
        <v>37</v>
      </c>
      <c r="G8886" t="s">
        <v>965</v>
      </c>
      <c r="H8886" s="2" t="s">
        <v>22</v>
      </c>
      <c r="I8886" t="s">
        <v>2729</v>
      </c>
      <c r="J8886" t="s">
        <v>62</v>
      </c>
      <c r="K8886">
        <v>10701</v>
      </c>
      <c r="L8886" t="s">
        <v>54</v>
      </c>
      <c r="M8886" t="s">
        <v>7779</v>
      </c>
      <c r="N8886" t="s">
        <v>110</v>
      </c>
      <c r="O8886" t="s">
        <v>7724</v>
      </c>
      <c r="P8886" s="4">
        <v>52.44</v>
      </c>
      <c r="Q8886" s="4">
        <v>52.44</v>
      </c>
      <c r="R8886" s="4">
        <f t="shared" si="554"/>
        <v>0</v>
      </c>
      <c r="S8886" s="4">
        <f t="shared" si="555"/>
        <v>0</v>
      </c>
    </row>
    <row r="8887" spans="1:19" ht="15.6" x14ac:dyDescent="0.3">
      <c r="A8887" t="s">
        <v>7781</v>
      </c>
      <c r="B8887" s="1">
        <v>43043</v>
      </c>
      <c r="C8887" s="1">
        <v>43047</v>
      </c>
      <c r="D8887">
        <f t="shared" si="552"/>
        <v>2017</v>
      </c>
      <c r="E8887" t="str">
        <f t="shared" si="553"/>
        <v>Nov</v>
      </c>
      <c r="F8887" t="s">
        <v>37</v>
      </c>
      <c r="G8887" t="s">
        <v>3105</v>
      </c>
      <c r="H8887" s="2" t="s">
        <v>22</v>
      </c>
      <c r="I8887" t="s">
        <v>39</v>
      </c>
      <c r="J8887" t="s">
        <v>33</v>
      </c>
      <c r="K8887">
        <v>92037</v>
      </c>
      <c r="L8887" t="s">
        <v>34</v>
      </c>
      <c r="M8887" t="s">
        <v>7782</v>
      </c>
      <c r="N8887" t="s">
        <v>110</v>
      </c>
      <c r="O8887" t="s">
        <v>7724</v>
      </c>
      <c r="P8887" s="4">
        <v>686.4</v>
      </c>
      <c r="Q8887" s="4">
        <v>686.4</v>
      </c>
      <c r="R8887" s="4">
        <f t="shared" si="554"/>
        <v>0</v>
      </c>
      <c r="S8887" s="4">
        <f t="shared" si="555"/>
        <v>0</v>
      </c>
    </row>
    <row r="8888" spans="1:19" x14ac:dyDescent="0.3">
      <c r="A8888" t="s">
        <v>672</v>
      </c>
      <c r="B8888" s="1">
        <v>43240</v>
      </c>
      <c r="C8888" s="1">
        <v>43244</v>
      </c>
      <c r="D8888">
        <f t="shared" si="552"/>
        <v>2018</v>
      </c>
      <c r="E8888" t="str">
        <f t="shared" si="553"/>
        <v>May</v>
      </c>
      <c r="F8888" t="s">
        <v>37</v>
      </c>
      <c r="G8888" t="s">
        <v>673</v>
      </c>
      <c r="H8888" t="s">
        <v>22</v>
      </c>
      <c r="I8888" t="s">
        <v>419</v>
      </c>
      <c r="J8888" t="s">
        <v>33</v>
      </c>
      <c r="K8888">
        <v>90712</v>
      </c>
      <c r="L8888" t="s">
        <v>34</v>
      </c>
      <c r="M8888" t="s">
        <v>7782</v>
      </c>
      <c r="N8888" t="s">
        <v>110</v>
      </c>
      <c r="O8888" t="s">
        <v>7724</v>
      </c>
      <c r="P8888" s="4">
        <v>343.2</v>
      </c>
      <c r="Q8888" s="4">
        <v>343.2</v>
      </c>
      <c r="R8888" s="4">
        <f t="shared" si="554"/>
        <v>0</v>
      </c>
      <c r="S8888" s="4">
        <f t="shared" si="555"/>
        <v>0</v>
      </c>
    </row>
    <row r="8889" spans="1:19" ht="15.6" x14ac:dyDescent="0.3">
      <c r="A8889" t="s">
        <v>1872</v>
      </c>
      <c r="B8889" s="1">
        <v>42367</v>
      </c>
      <c r="C8889" s="1">
        <v>42371</v>
      </c>
      <c r="D8889">
        <f t="shared" si="552"/>
        <v>2015</v>
      </c>
      <c r="E8889" t="str">
        <f t="shared" si="553"/>
        <v>Dec</v>
      </c>
      <c r="F8889" t="s">
        <v>37</v>
      </c>
      <c r="G8889" t="s">
        <v>343</v>
      </c>
      <c r="H8889" s="2" t="s">
        <v>22</v>
      </c>
      <c r="I8889" t="s">
        <v>32</v>
      </c>
      <c r="J8889" t="s">
        <v>33</v>
      </c>
      <c r="K8889">
        <v>94110</v>
      </c>
      <c r="L8889" t="s">
        <v>34</v>
      </c>
      <c r="M8889" t="s">
        <v>7783</v>
      </c>
      <c r="N8889" t="s">
        <v>110</v>
      </c>
      <c r="O8889" t="s">
        <v>7724</v>
      </c>
      <c r="P8889" s="4">
        <v>767.952</v>
      </c>
      <c r="Q8889" s="4">
        <v>100</v>
      </c>
      <c r="R8889" s="4">
        <f t="shared" si="554"/>
        <v>667.952</v>
      </c>
      <c r="S8889" s="4">
        <f t="shared" si="555"/>
        <v>100.19279999999999</v>
      </c>
    </row>
    <row r="8890" spans="1:19" ht="15.6" x14ac:dyDescent="0.3">
      <c r="A8890" t="s">
        <v>1336</v>
      </c>
      <c r="B8890" s="1">
        <v>43414</v>
      </c>
      <c r="C8890" s="1">
        <v>43415</v>
      </c>
      <c r="D8890">
        <f t="shared" si="552"/>
        <v>2018</v>
      </c>
      <c r="E8890" t="str">
        <f t="shared" si="553"/>
        <v>Nov</v>
      </c>
      <c r="F8890" t="s">
        <v>20</v>
      </c>
      <c r="G8890" t="s">
        <v>1337</v>
      </c>
      <c r="H8890" s="2" t="s">
        <v>22</v>
      </c>
      <c r="I8890" t="s">
        <v>955</v>
      </c>
      <c r="J8890" t="s">
        <v>178</v>
      </c>
      <c r="K8890">
        <v>85705</v>
      </c>
      <c r="L8890" t="s">
        <v>34</v>
      </c>
      <c r="M8890" t="s">
        <v>7783</v>
      </c>
      <c r="N8890" t="s">
        <v>110</v>
      </c>
      <c r="O8890" t="s">
        <v>7724</v>
      </c>
      <c r="P8890" s="4">
        <v>95.994</v>
      </c>
      <c r="Q8890" s="4">
        <v>100</v>
      </c>
      <c r="R8890" s="4">
        <f t="shared" si="554"/>
        <v>-4.0060000000000002</v>
      </c>
      <c r="S8890" s="4">
        <f t="shared" si="555"/>
        <v>-0.60089999999999999</v>
      </c>
    </row>
    <row r="8891" spans="1:19" x14ac:dyDescent="0.3">
      <c r="A8891" t="s">
        <v>1159</v>
      </c>
      <c r="B8891" s="1">
        <v>43458</v>
      </c>
      <c r="C8891" s="1">
        <v>43462</v>
      </c>
      <c r="D8891">
        <f t="shared" si="552"/>
        <v>2018</v>
      </c>
      <c r="E8891" t="str">
        <f t="shared" si="553"/>
        <v>Dec</v>
      </c>
      <c r="F8891" t="s">
        <v>37</v>
      </c>
      <c r="G8891" t="s">
        <v>433</v>
      </c>
      <c r="H8891" t="s">
        <v>105</v>
      </c>
      <c r="I8891" t="s">
        <v>42</v>
      </c>
      <c r="J8891" t="s">
        <v>43</v>
      </c>
      <c r="K8891">
        <v>70506</v>
      </c>
      <c r="L8891" t="s">
        <v>44</v>
      </c>
      <c r="M8891" t="s">
        <v>7783</v>
      </c>
      <c r="N8891" t="s">
        <v>110</v>
      </c>
      <c r="O8891" t="s">
        <v>7724</v>
      </c>
      <c r="P8891" s="4">
        <v>479.97</v>
      </c>
      <c r="Q8891" s="4">
        <v>479.97</v>
      </c>
      <c r="R8891" s="4">
        <f t="shared" si="554"/>
        <v>0</v>
      </c>
      <c r="S8891" s="4">
        <f t="shared" si="555"/>
        <v>0</v>
      </c>
    </row>
    <row r="8892" spans="1:19" x14ac:dyDescent="0.3">
      <c r="A8892" t="s">
        <v>5813</v>
      </c>
      <c r="B8892" s="1">
        <v>42980</v>
      </c>
      <c r="C8892" s="1">
        <v>42986</v>
      </c>
      <c r="D8892">
        <f t="shared" si="552"/>
        <v>2017</v>
      </c>
      <c r="E8892" t="str">
        <f t="shared" si="553"/>
        <v>Sep</v>
      </c>
      <c r="F8892" t="s">
        <v>37</v>
      </c>
      <c r="G8892" t="s">
        <v>162</v>
      </c>
      <c r="H8892" t="s">
        <v>22</v>
      </c>
      <c r="I8892" t="s">
        <v>23</v>
      </c>
      <c r="J8892" t="s">
        <v>24</v>
      </c>
      <c r="K8892">
        <v>60623</v>
      </c>
      <c r="L8892" t="s">
        <v>25</v>
      </c>
      <c r="M8892" t="s">
        <v>7784</v>
      </c>
      <c r="N8892" t="s">
        <v>110</v>
      </c>
      <c r="O8892" t="s">
        <v>7724</v>
      </c>
      <c r="P8892" s="4">
        <v>1362.9</v>
      </c>
      <c r="Q8892" s="4">
        <v>1362.9</v>
      </c>
      <c r="R8892" s="4">
        <f t="shared" si="554"/>
        <v>0</v>
      </c>
      <c r="S8892" s="4">
        <f t="shared" si="555"/>
        <v>0</v>
      </c>
    </row>
    <row r="8893" spans="1:19" x14ac:dyDescent="0.3">
      <c r="A8893" t="s">
        <v>3051</v>
      </c>
      <c r="B8893" s="1">
        <v>42312</v>
      </c>
      <c r="C8893" s="1">
        <v>42319</v>
      </c>
      <c r="D8893">
        <f t="shared" si="552"/>
        <v>2015</v>
      </c>
      <c r="E8893" t="str">
        <f t="shared" si="553"/>
        <v>Nov</v>
      </c>
      <c r="F8893" t="s">
        <v>37</v>
      </c>
      <c r="G8893" t="s">
        <v>1409</v>
      </c>
      <c r="H8893" t="s">
        <v>105</v>
      </c>
      <c r="I8893" t="s">
        <v>47</v>
      </c>
      <c r="J8893" t="s">
        <v>33</v>
      </c>
      <c r="K8893">
        <v>90045</v>
      </c>
      <c r="L8893" t="s">
        <v>34</v>
      </c>
      <c r="M8893" t="s">
        <v>7785</v>
      </c>
      <c r="N8893" t="s">
        <v>110</v>
      </c>
      <c r="O8893" t="s">
        <v>7724</v>
      </c>
      <c r="P8893" s="4">
        <v>447.96800000000002</v>
      </c>
      <c r="Q8893" s="4">
        <v>447.96800000000002</v>
      </c>
      <c r="R8893" s="4">
        <f t="shared" si="554"/>
        <v>0</v>
      </c>
      <c r="S8893" s="4">
        <f t="shared" si="555"/>
        <v>0</v>
      </c>
    </row>
    <row r="8894" spans="1:19" ht="15.6" x14ac:dyDescent="0.3">
      <c r="A8894" t="s">
        <v>7786</v>
      </c>
      <c r="B8894" s="1">
        <v>42462</v>
      </c>
      <c r="C8894" s="1">
        <v>42469</v>
      </c>
      <c r="D8894">
        <f t="shared" si="552"/>
        <v>2016</v>
      </c>
      <c r="E8894" t="str">
        <f t="shared" si="553"/>
        <v>Apr</v>
      </c>
      <c r="F8894" t="s">
        <v>37</v>
      </c>
      <c r="G8894" t="s">
        <v>975</v>
      </c>
      <c r="H8894" s="2" t="s">
        <v>22</v>
      </c>
      <c r="I8894" t="s">
        <v>47</v>
      </c>
      <c r="J8894" t="s">
        <v>33</v>
      </c>
      <c r="K8894">
        <v>90049</v>
      </c>
      <c r="L8894" t="s">
        <v>34</v>
      </c>
      <c r="M8894" t="s">
        <v>7787</v>
      </c>
      <c r="N8894" t="s">
        <v>110</v>
      </c>
      <c r="O8894" t="s">
        <v>7724</v>
      </c>
      <c r="P8894" s="4">
        <v>71.975999999999999</v>
      </c>
      <c r="Q8894" s="4">
        <v>71.975999999999999</v>
      </c>
      <c r="R8894" s="4">
        <f t="shared" si="554"/>
        <v>0</v>
      </c>
      <c r="S8894" s="4">
        <f t="shared" si="555"/>
        <v>0</v>
      </c>
    </row>
    <row r="8895" spans="1:19" x14ac:dyDescent="0.3">
      <c r="A8895" t="s">
        <v>5030</v>
      </c>
      <c r="B8895" s="1">
        <v>43042</v>
      </c>
      <c r="C8895" s="1">
        <v>43044</v>
      </c>
      <c r="D8895">
        <f t="shared" si="552"/>
        <v>2017</v>
      </c>
      <c r="E8895" t="str">
        <f t="shared" si="553"/>
        <v>Nov</v>
      </c>
      <c r="F8895" t="s">
        <v>20</v>
      </c>
      <c r="G8895" t="s">
        <v>323</v>
      </c>
      <c r="H8895" t="s">
        <v>51</v>
      </c>
      <c r="I8895" t="s">
        <v>463</v>
      </c>
      <c r="J8895" t="s">
        <v>242</v>
      </c>
      <c r="K8895">
        <v>97206</v>
      </c>
      <c r="L8895" t="s">
        <v>34</v>
      </c>
      <c r="M8895" t="s">
        <v>7788</v>
      </c>
      <c r="N8895" t="s">
        <v>128</v>
      </c>
      <c r="O8895" t="s">
        <v>7724</v>
      </c>
      <c r="P8895" s="4">
        <v>179.99100000000001</v>
      </c>
      <c r="Q8895" s="4">
        <v>179.99100000000001</v>
      </c>
      <c r="R8895" s="4">
        <f t="shared" si="554"/>
        <v>0</v>
      </c>
      <c r="S8895" s="4">
        <f t="shared" si="555"/>
        <v>0</v>
      </c>
    </row>
    <row r="8896" spans="1:19" x14ac:dyDescent="0.3">
      <c r="A8896" t="s">
        <v>7739</v>
      </c>
      <c r="B8896" s="1">
        <v>42266</v>
      </c>
      <c r="C8896" s="1">
        <v>42268</v>
      </c>
      <c r="D8896">
        <f t="shared" si="552"/>
        <v>2015</v>
      </c>
      <c r="E8896" t="str">
        <f t="shared" si="553"/>
        <v>Sep</v>
      </c>
      <c r="F8896" t="s">
        <v>67</v>
      </c>
      <c r="G8896" t="s">
        <v>1952</v>
      </c>
      <c r="H8896" t="s">
        <v>51</v>
      </c>
      <c r="I8896" t="s">
        <v>113</v>
      </c>
      <c r="J8896" t="s">
        <v>109</v>
      </c>
      <c r="K8896">
        <v>77036</v>
      </c>
      <c r="L8896" t="s">
        <v>25</v>
      </c>
      <c r="M8896" t="s">
        <v>7789</v>
      </c>
      <c r="N8896" t="s">
        <v>110</v>
      </c>
      <c r="O8896" t="s">
        <v>7724</v>
      </c>
      <c r="P8896" s="4">
        <v>2519.9580000000001</v>
      </c>
      <c r="Q8896" s="4">
        <f>P8896-1000</f>
        <v>1519.9580000000001</v>
      </c>
      <c r="R8896" s="4">
        <f t="shared" si="554"/>
        <v>1000</v>
      </c>
      <c r="S8896" s="4">
        <f t="shared" si="555"/>
        <v>150</v>
      </c>
    </row>
    <row r="8897" spans="1:19" x14ac:dyDescent="0.3">
      <c r="A8897" t="s">
        <v>1618</v>
      </c>
      <c r="B8897" s="1">
        <v>43094</v>
      </c>
      <c r="C8897" s="1">
        <v>43101</v>
      </c>
      <c r="D8897">
        <f t="shared" si="552"/>
        <v>2017</v>
      </c>
      <c r="E8897" t="str">
        <f t="shared" si="553"/>
        <v>Dec</v>
      </c>
      <c r="F8897" t="s">
        <v>37</v>
      </c>
      <c r="G8897" t="s">
        <v>1619</v>
      </c>
      <c r="H8897" t="s">
        <v>51</v>
      </c>
      <c r="I8897" t="s">
        <v>578</v>
      </c>
      <c r="J8897" t="s">
        <v>178</v>
      </c>
      <c r="K8897">
        <v>85023</v>
      </c>
      <c r="L8897" t="s">
        <v>34</v>
      </c>
      <c r="M8897" t="s">
        <v>7790</v>
      </c>
      <c r="N8897" t="s">
        <v>128</v>
      </c>
      <c r="O8897" t="s">
        <v>7724</v>
      </c>
      <c r="P8897" s="4">
        <v>269.97000000000003</v>
      </c>
      <c r="Q8897" s="4">
        <v>269.97000000000003</v>
      </c>
      <c r="R8897" s="4">
        <f t="shared" si="554"/>
        <v>0</v>
      </c>
      <c r="S8897" s="4">
        <f t="shared" si="555"/>
        <v>0</v>
      </c>
    </row>
    <row r="8898" spans="1:19" x14ac:dyDescent="0.3">
      <c r="A8898" t="s">
        <v>59</v>
      </c>
      <c r="B8898" s="1">
        <v>42890</v>
      </c>
      <c r="C8898" s="1">
        <v>42890</v>
      </c>
      <c r="D8898">
        <f t="shared" ref="D8898:D8961" si="556">YEAR(B8898)</f>
        <v>2017</v>
      </c>
      <c r="E8898" t="str">
        <f t="shared" ref="E8898:E8961" si="557">TEXT(B8898,"mmm")</f>
        <v>Jun</v>
      </c>
      <c r="F8898" t="s">
        <v>30</v>
      </c>
      <c r="G8898" t="s">
        <v>60</v>
      </c>
      <c r="H8898" t="s">
        <v>22</v>
      </c>
      <c r="I8898" t="s">
        <v>61</v>
      </c>
      <c r="J8898" t="s">
        <v>62</v>
      </c>
      <c r="K8898">
        <v>10035</v>
      </c>
      <c r="L8898" t="s">
        <v>54</v>
      </c>
      <c r="M8898" t="s">
        <v>7790</v>
      </c>
      <c r="N8898" t="s">
        <v>110</v>
      </c>
      <c r="O8898" t="s">
        <v>7724</v>
      </c>
      <c r="P8898" s="4">
        <v>1349.85</v>
      </c>
      <c r="Q8898" s="4">
        <v>1349.85</v>
      </c>
      <c r="R8898" s="4">
        <f t="shared" si="554"/>
        <v>0</v>
      </c>
      <c r="S8898" s="4">
        <f t="shared" si="555"/>
        <v>0</v>
      </c>
    </row>
    <row r="8899" spans="1:19" x14ac:dyDescent="0.3">
      <c r="A8899" t="s">
        <v>7791</v>
      </c>
      <c r="B8899" s="1">
        <v>42902</v>
      </c>
      <c r="C8899" s="1">
        <v>42905</v>
      </c>
      <c r="D8899">
        <f t="shared" si="556"/>
        <v>2017</v>
      </c>
      <c r="E8899" t="str">
        <f t="shared" si="557"/>
        <v>Jun</v>
      </c>
      <c r="F8899" t="s">
        <v>67</v>
      </c>
      <c r="G8899" t="s">
        <v>944</v>
      </c>
      <c r="H8899" t="s">
        <v>51</v>
      </c>
      <c r="I8899" t="s">
        <v>733</v>
      </c>
      <c r="J8899" t="s">
        <v>250</v>
      </c>
      <c r="K8899">
        <v>37421</v>
      </c>
      <c r="L8899" t="s">
        <v>44</v>
      </c>
      <c r="M8899" t="s">
        <v>7792</v>
      </c>
      <c r="N8899" t="s">
        <v>110</v>
      </c>
      <c r="O8899" t="s">
        <v>7724</v>
      </c>
      <c r="P8899" s="4">
        <v>91.474999999999994</v>
      </c>
      <c r="Q8899" s="4">
        <v>91.474999999999994</v>
      </c>
      <c r="R8899" s="4">
        <f t="shared" ref="R8899:R8962" si="558">P8899-Q8899</f>
        <v>0</v>
      </c>
      <c r="S8899" s="4">
        <f t="shared" ref="S8899:S8962" si="559">0.15*R8899</f>
        <v>0</v>
      </c>
    </row>
    <row r="8900" spans="1:19" x14ac:dyDescent="0.3">
      <c r="A8900" t="s">
        <v>2187</v>
      </c>
      <c r="B8900" s="1">
        <v>42858</v>
      </c>
      <c r="C8900" s="1">
        <v>42860</v>
      </c>
      <c r="D8900">
        <f t="shared" si="556"/>
        <v>2017</v>
      </c>
      <c r="E8900" t="str">
        <f t="shared" si="557"/>
        <v>May</v>
      </c>
      <c r="F8900" t="s">
        <v>20</v>
      </c>
      <c r="G8900" t="s">
        <v>2188</v>
      </c>
      <c r="H8900" t="s">
        <v>51</v>
      </c>
      <c r="I8900" t="s">
        <v>466</v>
      </c>
      <c r="J8900" t="s">
        <v>233</v>
      </c>
      <c r="K8900">
        <v>43055</v>
      </c>
      <c r="L8900" t="s">
        <v>54</v>
      </c>
      <c r="M8900" t="s">
        <v>7793</v>
      </c>
      <c r="N8900" t="s">
        <v>128</v>
      </c>
      <c r="O8900" t="s">
        <v>7724</v>
      </c>
      <c r="P8900" s="4">
        <v>224.93700000000001</v>
      </c>
      <c r="Q8900" s="4">
        <v>224.93700000000001</v>
      </c>
      <c r="R8900" s="4">
        <f t="shared" si="558"/>
        <v>0</v>
      </c>
      <c r="S8900" s="4">
        <f t="shared" si="559"/>
        <v>0</v>
      </c>
    </row>
    <row r="8901" spans="1:19" ht="15.6" x14ac:dyDescent="0.3">
      <c r="A8901" t="s">
        <v>2253</v>
      </c>
      <c r="B8901" s="1">
        <v>42081</v>
      </c>
      <c r="C8901" s="1">
        <v>42086</v>
      </c>
      <c r="D8901">
        <f t="shared" si="556"/>
        <v>2015</v>
      </c>
      <c r="E8901" t="str">
        <f t="shared" si="557"/>
        <v>Mar</v>
      </c>
      <c r="F8901" t="s">
        <v>37</v>
      </c>
      <c r="G8901" t="s">
        <v>1825</v>
      </c>
      <c r="H8901" s="2" t="s">
        <v>22</v>
      </c>
      <c r="I8901" t="s">
        <v>78</v>
      </c>
      <c r="J8901" t="s">
        <v>79</v>
      </c>
      <c r="K8901">
        <v>32216</v>
      </c>
      <c r="L8901" t="s">
        <v>44</v>
      </c>
      <c r="M8901" t="s">
        <v>7794</v>
      </c>
      <c r="N8901" t="s">
        <v>110</v>
      </c>
      <c r="O8901" t="s">
        <v>7724</v>
      </c>
      <c r="P8901" s="4">
        <v>821.3</v>
      </c>
      <c r="Q8901" s="4">
        <v>821.3</v>
      </c>
      <c r="R8901" s="4">
        <f t="shared" si="558"/>
        <v>0</v>
      </c>
      <c r="S8901" s="4">
        <f t="shared" si="559"/>
        <v>0</v>
      </c>
    </row>
    <row r="8902" spans="1:19" ht="15.6" x14ac:dyDescent="0.3">
      <c r="A8902" t="s">
        <v>6250</v>
      </c>
      <c r="B8902" s="1">
        <v>42077</v>
      </c>
      <c r="C8902" s="1">
        <v>42080</v>
      </c>
      <c r="D8902">
        <f t="shared" si="556"/>
        <v>2015</v>
      </c>
      <c r="E8902" t="str">
        <f t="shared" si="557"/>
        <v>Mar</v>
      </c>
      <c r="F8902" t="s">
        <v>20</v>
      </c>
      <c r="G8902" t="s">
        <v>748</v>
      </c>
      <c r="H8902" s="2" t="s">
        <v>22</v>
      </c>
      <c r="I8902" t="s">
        <v>23</v>
      </c>
      <c r="J8902" t="s">
        <v>24</v>
      </c>
      <c r="K8902">
        <v>60653</v>
      </c>
      <c r="L8902" t="s">
        <v>25</v>
      </c>
      <c r="M8902" t="s">
        <v>7794</v>
      </c>
      <c r="N8902" t="s">
        <v>110</v>
      </c>
      <c r="O8902" t="s">
        <v>7724</v>
      </c>
      <c r="P8902" s="4">
        <v>574.91</v>
      </c>
      <c r="Q8902" s="4">
        <v>574.91</v>
      </c>
      <c r="R8902" s="4">
        <f t="shared" si="558"/>
        <v>0</v>
      </c>
      <c r="S8902" s="4">
        <f t="shared" si="559"/>
        <v>0</v>
      </c>
    </row>
    <row r="8903" spans="1:19" ht="15.6" x14ac:dyDescent="0.3">
      <c r="A8903" t="s">
        <v>7688</v>
      </c>
      <c r="B8903" s="1">
        <v>43268</v>
      </c>
      <c r="C8903" s="1">
        <v>43272</v>
      </c>
      <c r="D8903">
        <f t="shared" si="556"/>
        <v>2018</v>
      </c>
      <c r="E8903" t="str">
        <f t="shared" si="557"/>
        <v>Jun</v>
      </c>
      <c r="F8903" t="s">
        <v>37</v>
      </c>
      <c r="G8903" t="s">
        <v>1361</v>
      </c>
      <c r="H8903" s="2" t="s">
        <v>22</v>
      </c>
      <c r="I8903" t="s">
        <v>61</v>
      </c>
      <c r="J8903" t="s">
        <v>62</v>
      </c>
      <c r="K8903">
        <v>10024</v>
      </c>
      <c r="L8903" t="s">
        <v>54</v>
      </c>
      <c r="M8903" t="s">
        <v>7795</v>
      </c>
      <c r="N8903" t="s">
        <v>110</v>
      </c>
      <c r="O8903" t="s">
        <v>7724</v>
      </c>
      <c r="P8903" s="4">
        <v>3404.5</v>
      </c>
      <c r="Q8903" s="4">
        <f>P8903-1000</f>
        <v>2404.5</v>
      </c>
      <c r="R8903" s="4">
        <f t="shared" si="558"/>
        <v>1000</v>
      </c>
      <c r="S8903" s="4">
        <f t="shared" si="559"/>
        <v>150</v>
      </c>
    </row>
    <row r="8904" spans="1:19" ht="15.6" x14ac:dyDescent="0.3">
      <c r="A8904" t="s">
        <v>6375</v>
      </c>
      <c r="B8904" s="1">
        <v>43284</v>
      </c>
      <c r="C8904" s="1">
        <v>43287</v>
      </c>
      <c r="D8904">
        <f t="shared" si="556"/>
        <v>2018</v>
      </c>
      <c r="E8904" t="str">
        <f t="shared" si="557"/>
        <v>Jul</v>
      </c>
      <c r="F8904" t="s">
        <v>67</v>
      </c>
      <c r="G8904" t="s">
        <v>1174</v>
      </c>
      <c r="H8904" s="2" t="s">
        <v>22</v>
      </c>
      <c r="I8904" t="s">
        <v>113</v>
      </c>
      <c r="J8904" t="s">
        <v>109</v>
      </c>
      <c r="K8904">
        <v>77041</v>
      </c>
      <c r="L8904" t="s">
        <v>25</v>
      </c>
      <c r="M8904" t="s">
        <v>7796</v>
      </c>
      <c r="N8904" t="s">
        <v>110</v>
      </c>
      <c r="O8904" t="s">
        <v>7724</v>
      </c>
      <c r="P8904" s="4">
        <v>597.13199999999995</v>
      </c>
      <c r="Q8904" s="4">
        <f>P8904-75</f>
        <v>522.13199999999995</v>
      </c>
      <c r="R8904" s="4">
        <f t="shared" si="558"/>
        <v>75</v>
      </c>
      <c r="S8904" s="4">
        <f t="shared" si="559"/>
        <v>11.25</v>
      </c>
    </row>
    <row r="8905" spans="1:19" x14ac:dyDescent="0.3">
      <c r="A8905" t="s">
        <v>2959</v>
      </c>
      <c r="B8905" s="1">
        <v>42261</v>
      </c>
      <c r="C8905" s="1">
        <v>42261</v>
      </c>
      <c r="D8905">
        <f t="shared" si="556"/>
        <v>2015</v>
      </c>
      <c r="E8905" t="str">
        <f t="shared" si="557"/>
        <v>Sep</v>
      </c>
      <c r="F8905" t="s">
        <v>30</v>
      </c>
      <c r="G8905" t="s">
        <v>2960</v>
      </c>
      <c r="H8905" t="s">
        <v>105</v>
      </c>
      <c r="I8905" t="s">
        <v>61</v>
      </c>
      <c r="J8905" t="s">
        <v>62</v>
      </c>
      <c r="K8905">
        <v>10009</v>
      </c>
      <c r="L8905" t="s">
        <v>54</v>
      </c>
      <c r="M8905" t="s">
        <v>7797</v>
      </c>
      <c r="N8905" t="s">
        <v>110</v>
      </c>
      <c r="O8905" t="s">
        <v>7724</v>
      </c>
      <c r="P8905" s="4">
        <v>2799.96</v>
      </c>
      <c r="Q8905" s="4">
        <f>P8905-1000</f>
        <v>1799.96</v>
      </c>
      <c r="R8905" s="4">
        <f t="shared" si="558"/>
        <v>1000</v>
      </c>
      <c r="S8905" s="4">
        <f t="shared" si="559"/>
        <v>150</v>
      </c>
    </row>
    <row r="8906" spans="1:19" ht="15.6" x14ac:dyDescent="0.3">
      <c r="A8906" t="s">
        <v>2972</v>
      </c>
      <c r="B8906" s="1">
        <v>42795</v>
      </c>
      <c r="C8906" s="1">
        <v>42799</v>
      </c>
      <c r="D8906">
        <f t="shared" si="556"/>
        <v>2017</v>
      </c>
      <c r="E8906" t="str">
        <f t="shared" si="557"/>
        <v>Mar</v>
      </c>
      <c r="F8906" t="s">
        <v>37</v>
      </c>
      <c r="G8906" t="s">
        <v>2243</v>
      </c>
      <c r="H8906" s="2" t="s">
        <v>22</v>
      </c>
      <c r="I8906" t="s">
        <v>2729</v>
      </c>
      <c r="J8906" t="s">
        <v>62</v>
      </c>
      <c r="K8906">
        <v>10701</v>
      </c>
      <c r="L8906" t="s">
        <v>54</v>
      </c>
      <c r="M8906" t="s">
        <v>7797</v>
      </c>
      <c r="N8906" t="s">
        <v>110</v>
      </c>
      <c r="O8906" t="s">
        <v>7724</v>
      </c>
      <c r="P8906" s="4">
        <v>4899.93</v>
      </c>
      <c r="Q8906" s="4">
        <f>P8906-1000</f>
        <v>3899.9300000000003</v>
      </c>
      <c r="R8906" s="4">
        <f t="shared" si="558"/>
        <v>1000</v>
      </c>
      <c r="S8906" s="4">
        <f t="shared" si="559"/>
        <v>150</v>
      </c>
    </row>
    <row r="8907" spans="1:19" x14ac:dyDescent="0.3">
      <c r="A8907" t="s">
        <v>6001</v>
      </c>
      <c r="B8907" s="1">
        <v>42512</v>
      </c>
      <c r="C8907" s="1">
        <v>42516</v>
      </c>
      <c r="D8907">
        <f t="shared" si="556"/>
        <v>2016</v>
      </c>
      <c r="E8907" t="str">
        <f t="shared" si="557"/>
        <v>May</v>
      </c>
      <c r="F8907" t="s">
        <v>37</v>
      </c>
      <c r="G8907" t="s">
        <v>290</v>
      </c>
      <c r="H8907" t="s">
        <v>105</v>
      </c>
      <c r="I8907" t="s">
        <v>47</v>
      </c>
      <c r="J8907" t="s">
        <v>33</v>
      </c>
      <c r="K8907">
        <v>90045</v>
      </c>
      <c r="L8907" t="s">
        <v>34</v>
      </c>
      <c r="M8907" t="s">
        <v>7798</v>
      </c>
      <c r="N8907" t="s">
        <v>110</v>
      </c>
      <c r="O8907" t="s">
        <v>7724</v>
      </c>
      <c r="P8907" s="4">
        <v>2973.32</v>
      </c>
      <c r="Q8907" s="4">
        <f>P8907-1000</f>
        <v>1973.3200000000002</v>
      </c>
      <c r="R8907" s="4">
        <f t="shared" si="558"/>
        <v>1000</v>
      </c>
      <c r="S8907" s="4">
        <f t="shared" si="559"/>
        <v>150</v>
      </c>
    </row>
    <row r="8908" spans="1:19" x14ac:dyDescent="0.3">
      <c r="A8908" t="s">
        <v>5608</v>
      </c>
      <c r="B8908" s="1">
        <v>42734</v>
      </c>
      <c r="C8908" s="1">
        <v>42738</v>
      </c>
      <c r="D8908">
        <f t="shared" si="556"/>
        <v>2016</v>
      </c>
      <c r="E8908" t="str">
        <f t="shared" si="557"/>
        <v>Dec</v>
      </c>
      <c r="F8908" t="s">
        <v>37</v>
      </c>
      <c r="G8908" t="s">
        <v>1000</v>
      </c>
      <c r="H8908" t="s">
        <v>105</v>
      </c>
      <c r="I8908" t="s">
        <v>47</v>
      </c>
      <c r="J8908" t="s">
        <v>33</v>
      </c>
      <c r="K8908">
        <v>90049</v>
      </c>
      <c r="L8908" t="s">
        <v>34</v>
      </c>
      <c r="M8908" t="s">
        <v>7798</v>
      </c>
      <c r="N8908" t="s">
        <v>110</v>
      </c>
      <c r="O8908" t="s">
        <v>7724</v>
      </c>
      <c r="P8908" s="4">
        <v>2548.56</v>
      </c>
      <c r="Q8908" s="4">
        <f>P8908-1000</f>
        <v>1548.56</v>
      </c>
      <c r="R8908" s="4">
        <f t="shared" si="558"/>
        <v>1000</v>
      </c>
      <c r="S8908" s="4">
        <f t="shared" si="559"/>
        <v>150</v>
      </c>
    </row>
    <row r="8909" spans="1:19" x14ac:dyDescent="0.3">
      <c r="A8909" t="s">
        <v>3604</v>
      </c>
      <c r="B8909" s="1">
        <v>42939</v>
      </c>
      <c r="C8909" s="1">
        <v>42943</v>
      </c>
      <c r="D8909">
        <f t="shared" si="556"/>
        <v>2017</v>
      </c>
      <c r="E8909" t="str">
        <f t="shared" si="557"/>
        <v>Jul</v>
      </c>
      <c r="F8909" t="s">
        <v>37</v>
      </c>
      <c r="G8909" t="s">
        <v>1291</v>
      </c>
      <c r="H8909" t="s">
        <v>51</v>
      </c>
      <c r="I8909" t="s">
        <v>1270</v>
      </c>
      <c r="J8909" t="s">
        <v>79</v>
      </c>
      <c r="K8909">
        <v>33614</v>
      </c>
      <c r="L8909" t="s">
        <v>44</v>
      </c>
      <c r="M8909" t="s">
        <v>7798</v>
      </c>
      <c r="N8909" t="s">
        <v>128</v>
      </c>
      <c r="O8909" t="s">
        <v>7724</v>
      </c>
      <c r="P8909" s="4">
        <v>265.47500000000002</v>
      </c>
      <c r="Q8909" s="4">
        <v>265.47500000000002</v>
      </c>
      <c r="R8909" s="4">
        <f t="shared" si="558"/>
        <v>0</v>
      </c>
      <c r="S8909" s="4">
        <f t="shared" si="559"/>
        <v>0</v>
      </c>
    </row>
    <row r="8910" spans="1:19" x14ac:dyDescent="0.3">
      <c r="A8910" t="s">
        <v>3778</v>
      </c>
      <c r="B8910" s="1">
        <v>42264</v>
      </c>
      <c r="C8910" s="1">
        <v>42269</v>
      </c>
      <c r="D8910">
        <f t="shared" si="556"/>
        <v>2015</v>
      </c>
      <c r="E8910" t="str">
        <f t="shared" si="557"/>
        <v>Sep</v>
      </c>
      <c r="F8910" t="s">
        <v>37</v>
      </c>
      <c r="G8910" t="s">
        <v>1643</v>
      </c>
      <c r="H8910" t="s">
        <v>105</v>
      </c>
      <c r="I8910" t="s">
        <v>191</v>
      </c>
      <c r="J8910" t="s">
        <v>242</v>
      </c>
      <c r="K8910">
        <v>97477</v>
      </c>
      <c r="L8910" t="s">
        <v>34</v>
      </c>
      <c r="M8910" t="s">
        <v>7799</v>
      </c>
      <c r="N8910" t="s">
        <v>110</v>
      </c>
      <c r="O8910" t="s">
        <v>7724</v>
      </c>
      <c r="P8910" s="4">
        <v>29.925000000000001</v>
      </c>
      <c r="Q8910" s="4">
        <v>29.925000000000001</v>
      </c>
      <c r="R8910" s="4">
        <f t="shared" si="558"/>
        <v>0</v>
      </c>
      <c r="S8910" s="4">
        <f t="shared" si="559"/>
        <v>0</v>
      </c>
    </row>
    <row r="8911" spans="1:19" ht="15.6" x14ac:dyDescent="0.3">
      <c r="A8911" t="s">
        <v>3516</v>
      </c>
      <c r="B8911" s="1">
        <v>43408</v>
      </c>
      <c r="C8911" s="1">
        <v>43408</v>
      </c>
      <c r="D8911">
        <f t="shared" si="556"/>
        <v>2018</v>
      </c>
      <c r="E8911" t="str">
        <f t="shared" si="557"/>
        <v>Nov</v>
      </c>
      <c r="F8911" t="s">
        <v>30</v>
      </c>
      <c r="G8911" t="s">
        <v>3132</v>
      </c>
      <c r="H8911" s="2" t="s">
        <v>22</v>
      </c>
      <c r="I8911" t="s">
        <v>636</v>
      </c>
      <c r="J8911" t="s">
        <v>83</v>
      </c>
      <c r="K8911">
        <v>27217</v>
      </c>
      <c r="L8911" t="s">
        <v>44</v>
      </c>
      <c r="M8911" t="s">
        <v>7800</v>
      </c>
      <c r="N8911" t="s">
        <v>110</v>
      </c>
      <c r="O8911" t="s">
        <v>7724</v>
      </c>
      <c r="P8911" s="4">
        <v>7999.98</v>
      </c>
      <c r="Q8911" s="4">
        <f>P8911-1000</f>
        <v>6999.98</v>
      </c>
      <c r="R8911" s="4">
        <f t="shared" si="558"/>
        <v>1000</v>
      </c>
      <c r="S8911" s="4">
        <f t="shared" si="559"/>
        <v>150</v>
      </c>
    </row>
    <row r="8912" spans="1:19" ht="15.6" x14ac:dyDescent="0.3">
      <c r="A8912" t="s">
        <v>699</v>
      </c>
      <c r="B8912" s="1">
        <v>42487</v>
      </c>
      <c r="C8912" s="1">
        <v>42493</v>
      </c>
      <c r="D8912">
        <f t="shared" si="556"/>
        <v>2016</v>
      </c>
      <c r="E8912" t="str">
        <f t="shared" si="557"/>
        <v>Apr</v>
      </c>
      <c r="F8912" t="s">
        <v>37</v>
      </c>
      <c r="G8912" t="s">
        <v>285</v>
      </c>
      <c r="H8912" s="2" t="s">
        <v>22</v>
      </c>
      <c r="I8912" t="s">
        <v>70</v>
      </c>
      <c r="J8912" t="s">
        <v>700</v>
      </c>
      <c r="K8912">
        <v>20016</v>
      </c>
      <c r="L8912" t="s">
        <v>54</v>
      </c>
      <c r="M8912" t="s">
        <v>7801</v>
      </c>
      <c r="N8912" t="s">
        <v>110</v>
      </c>
      <c r="O8912" t="s">
        <v>7724</v>
      </c>
      <c r="P8912" s="4">
        <v>1379.92</v>
      </c>
      <c r="Q8912" s="4">
        <v>1379.92</v>
      </c>
      <c r="R8912" s="4">
        <f t="shared" si="558"/>
        <v>0</v>
      </c>
      <c r="S8912" s="4">
        <f t="shared" si="559"/>
        <v>0</v>
      </c>
    </row>
    <row r="8913" spans="1:19" ht="15.6" x14ac:dyDescent="0.3">
      <c r="A8913" t="s">
        <v>2769</v>
      </c>
      <c r="B8913" s="1">
        <v>42276</v>
      </c>
      <c r="C8913" s="1">
        <v>42280</v>
      </c>
      <c r="D8913">
        <f t="shared" si="556"/>
        <v>2015</v>
      </c>
      <c r="E8913" t="str">
        <f t="shared" si="557"/>
        <v>Sep</v>
      </c>
      <c r="F8913" t="s">
        <v>37</v>
      </c>
      <c r="G8913" t="s">
        <v>213</v>
      </c>
      <c r="H8913" s="2" t="s">
        <v>22</v>
      </c>
      <c r="I8913" t="s">
        <v>47</v>
      </c>
      <c r="J8913" t="s">
        <v>33</v>
      </c>
      <c r="K8913">
        <v>90045</v>
      </c>
      <c r="L8913" t="s">
        <v>34</v>
      </c>
      <c r="M8913" t="s">
        <v>7802</v>
      </c>
      <c r="N8913" t="s">
        <v>110</v>
      </c>
      <c r="O8913" t="s">
        <v>7724</v>
      </c>
      <c r="P8913" s="4">
        <v>686.32</v>
      </c>
      <c r="Q8913" s="4">
        <v>50</v>
      </c>
      <c r="R8913" s="4">
        <f t="shared" si="558"/>
        <v>636.32000000000005</v>
      </c>
      <c r="S8913" s="4">
        <f t="shared" si="559"/>
        <v>95.448000000000008</v>
      </c>
    </row>
    <row r="8914" spans="1:19" ht="15.6" x14ac:dyDescent="0.3">
      <c r="A8914" t="s">
        <v>2478</v>
      </c>
      <c r="B8914" s="1">
        <v>42725</v>
      </c>
      <c r="C8914" s="1">
        <v>42730</v>
      </c>
      <c r="D8914">
        <f t="shared" si="556"/>
        <v>2016</v>
      </c>
      <c r="E8914" t="str">
        <f t="shared" si="557"/>
        <v>Dec</v>
      </c>
      <c r="F8914" t="s">
        <v>67</v>
      </c>
      <c r="G8914" t="s">
        <v>2111</v>
      </c>
      <c r="H8914" s="2" t="s">
        <v>22</v>
      </c>
      <c r="I8914" t="s">
        <v>2133</v>
      </c>
      <c r="J8914" t="s">
        <v>24</v>
      </c>
      <c r="K8914">
        <v>60174</v>
      </c>
      <c r="L8914" t="s">
        <v>25</v>
      </c>
      <c r="M8914" t="s">
        <v>7802</v>
      </c>
      <c r="N8914" t="s">
        <v>110</v>
      </c>
      <c r="O8914" t="s">
        <v>7724</v>
      </c>
      <c r="P8914" s="4">
        <v>600.53</v>
      </c>
      <c r="Q8914" s="4">
        <v>600.53</v>
      </c>
      <c r="R8914" s="4">
        <f t="shared" si="558"/>
        <v>0</v>
      </c>
      <c r="S8914" s="4">
        <f t="shared" si="559"/>
        <v>0</v>
      </c>
    </row>
    <row r="8915" spans="1:19" x14ac:dyDescent="0.3">
      <c r="A8915" t="s">
        <v>6893</v>
      </c>
      <c r="B8915" s="1">
        <v>43064</v>
      </c>
      <c r="C8915" s="1">
        <v>43069</v>
      </c>
      <c r="D8915">
        <f t="shared" si="556"/>
        <v>2017</v>
      </c>
      <c r="E8915" t="str">
        <f t="shared" si="557"/>
        <v>Nov</v>
      </c>
      <c r="F8915" t="s">
        <v>37</v>
      </c>
      <c r="G8915" t="s">
        <v>4124</v>
      </c>
      <c r="H8915" t="s">
        <v>51</v>
      </c>
      <c r="I8915" t="s">
        <v>3459</v>
      </c>
      <c r="J8915" t="s">
        <v>144</v>
      </c>
      <c r="K8915">
        <v>7060</v>
      </c>
      <c r="L8915" t="s">
        <v>54</v>
      </c>
      <c r="M8915" t="s">
        <v>7803</v>
      </c>
      <c r="N8915" t="s">
        <v>128</v>
      </c>
      <c r="O8915" t="s">
        <v>7724</v>
      </c>
      <c r="P8915" s="4">
        <v>319.92</v>
      </c>
      <c r="Q8915" s="4">
        <v>319.92</v>
      </c>
      <c r="R8915" s="4">
        <f t="shared" si="558"/>
        <v>0</v>
      </c>
      <c r="S8915" s="4">
        <f t="shared" si="559"/>
        <v>0</v>
      </c>
    </row>
    <row r="8916" spans="1:19" x14ac:dyDescent="0.3">
      <c r="A8916" t="s">
        <v>7804</v>
      </c>
      <c r="B8916" s="1">
        <v>42995</v>
      </c>
      <c r="C8916" s="1">
        <v>43001</v>
      </c>
      <c r="D8916">
        <f t="shared" si="556"/>
        <v>2017</v>
      </c>
      <c r="E8916" t="str">
        <f t="shared" si="557"/>
        <v>Sep</v>
      </c>
      <c r="F8916" t="s">
        <v>37</v>
      </c>
      <c r="G8916" t="s">
        <v>3592</v>
      </c>
      <c r="H8916" t="s">
        <v>51</v>
      </c>
      <c r="I8916" t="s">
        <v>182</v>
      </c>
      <c r="J8916" t="s">
        <v>183</v>
      </c>
      <c r="K8916">
        <v>31907</v>
      </c>
      <c r="L8916" t="s">
        <v>44</v>
      </c>
      <c r="M8916" t="s">
        <v>7805</v>
      </c>
      <c r="N8916" t="s">
        <v>128</v>
      </c>
      <c r="O8916" t="s">
        <v>7724</v>
      </c>
      <c r="P8916" s="4">
        <v>396</v>
      </c>
      <c r="Q8916" s="4">
        <v>396</v>
      </c>
      <c r="R8916" s="4">
        <f t="shared" si="558"/>
        <v>0</v>
      </c>
      <c r="S8916" s="4">
        <f t="shared" si="559"/>
        <v>0</v>
      </c>
    </row>
    <row r="8917" spans="1:19" x14ac:dyDescent="0.3">
      <c r="A8917" t="s">
        <v>1874</v>
      </c>
      <c r="B8917" s="1">
        <v>42176</v>
      </c>
      <c r="C8917" s="1">
        <v>42180</v>
      </c>
      <c r="D8917">
        <f t="shared" si="556"/>
        <v>2015</v>
      </c>
      <c r="E8917" t="str">
        <f t="shared" si="557"/>
        <v>Jun</v>
      </c>
      <c r="F8917" t="s">
        <v>37</v>
      </c>
      <c r="G8917" t="s">
        <v>323</v>
      </c>
      <c r="H8917" t="s">
        <v>105</v>
      </c>
      <c r="I8917" t="s">
        <v>100</v>
      </c>
      <c r="J8917" t="s">
        <v>101</v>
      </c>
      <c r="K8917">
        <v>19120</v>
      </c>
      <c r="L8917" t="s">
        <v>54</v>
      </c>
      <c r="M8917" t="s">
        <v>7806</v>
      </c>
      <c r="N8917" t="s">
        <v>110</v>
      </c>
      <c r="O8917" t="s">
        <v>7724</v>
      </c>
      <c r="P8917" s="4">
        <v>206.99100000000001</v>
      </c>
      <c r="Q8917" s="4">
        <v>206.99100000000001</v>
      </c>
      <c r="R8917" s="4">
        <f t="shared" si="558"/>
        <v>0</v>
      </c>
      <c r="S8917" s="4">
        <f t="shared" si="559"/>
        <v>0</v>
      </c>
    </row>
    <row r="8918" spans="1:19" ht="15.6" x14ac:dyDescent="0.3">
      <c r="A8918" t="s">
        <v>7807</v>
      </c>
      <c r="B8918" s="1">
        <v>42673</v>
      </c>
      <c r="C8918" s="1">
        <v>42673</v>
      </c>
      <c r="D8918">
        <f t="shared" si="556"/>
        <v>2016</v>
      </c>
      <c r="E8918" t="str">
        <f t="shared" si="557"/>
        <v>Oct</v>
      </c>
      <c r="F8918" t="s">
        <v>30</v>
      </c>
      <c r="G8918" t="s">
        <v>833</v>
      </c>
      <c r="H8918" s="2" t="s">
        <v>22</v>
      </c>
      <c r="I8918" t="s">
        <v>61</v>
      </c>
      <c r="J8918" t="s">
        <v>62</v>
      </c>
      <c r="K8918">
        <v>10024</v>
      </c>
      <c r="L8918" t="s">
        <v>54</v>
      </c>
      <c r="M8918" t="s">
        <v>7808</v>
      </c>
      <c r="N8918" t="s">
        <v>110</v>
      </c>
      <c r="O8918" t="s">
        <v>7724</v>
      </c>
      <c r="P8918" s="4">
        <v>1035.8</v>
      </c>
      <c r="Q8918" s="4">
        <v>1035.8</v>
      </c>
      <c r="R8918" s="4">
        <f t="shared" si="558"/>
        <v>0</v>
      </c>
      <c r="S8918" s="4">
        <f t="shared" si="559"/>
        <v>0</v>
      </c>
    </row>
    <row r="8919" spans="1:19" x14ac:dyDescent="0.3">
      <c r="A8919" t="s">
        <v>2898</v>
      </c>
      <c r="B8919" s="1">
        <v>43459</v>
      </c>
      <c r="C8919" s="1">
        <v>43462</v>
      </c>
      <c r="D8919">
        <f t="shared" si="556"/>
        <v>2018</v>
      </c>
      <c r="E8919" t="str">
        <f t="shared" si="557"/>
        <v>Dec</v>
      </c>
      <c r="F8919" t="s">
        <v>20</v>
      </c>
      <c r="G8919" t="s">
        <v>2899</v>
      </c>
      <c r="H8919" t="s">
        <v>105</v>
      </c>
      <c r="I8919" t="s">
        <v>198</v>
      </c>
      <c r="J8919" t="s">
        <v>79</v>
      </c>
      <c r="K8919">
        <v>33012</v>
      </c>
      <c r="L8919" t="s">
        <v>44</v>
      </c>
      <c r="M8919" t="s">
        <v>7809</v>
      </c>
      <c r="N8919" t="s">
        <v>110</v>
      </c>
      <c r="O8919" t="s">
        <v>7724</v>
      </c>
      <c r="P8919" s="4">
        <v>120</v>
      </c>
      <c r="Q8919" s="4">
        <v>120</v>
      </c>
      <c r="R8919" s="4">
        <f t="shared" si="558"/>
        <v>0</v>
      </c>
      <c r="S8919" s="4">
        <f t="shared" si="559"/>
        <v>0</v>
      </c>
    </row>
    <row r="8920" spans="1:19" x14ac:dyDescent="0.3">
      <c r="A8920" t="s">
        <v>6873</v>
      </c>
      <c r="B8920" s="1">
        <v>43360</v>
      </c>
      <c r="C8920" s="1">
        <v>43366</v>
      </c>
      <c r="D8920">
        <f t="shared" si="556"/>
        <v>2018</v>
      </c>
      <c r="E8920" t="str">
        <f t="shared" si="557"/>
        <v>Sep</v>
      </c>
      <c r="F8920" t="s">
        <v>37</v>
      </c>
      <c r="G8920" t="s">
        <v>1029</v>
      </c>
      <c r="H8920" t="s">
        <v>105</v>
      </c>
      <c r="I8920" t="s">
        <v>2726</v>
      </c>
      <c r="J8920" t="s">
        <v>144</v>
      </c>
      <c r="K8920">
        <v>7960</v>
      </c>
      <c r="L8920" t="s">
        <v>54</v>
      </c>
      <c r="M8920" t="s">
        <v>7809</v>
      </c>
      <c r="N8920" t="s">
        <v>110</v>
      </c>
      <c r="O8920" t="s">
        <v>7724</v>
      </c>
      <c r="P8920" s="4">
        <v>480</v>
      </c>
      <c r="Q8920" s="4">
        <v>480</v>
      </c>
      <c r="R8920" s="4">
        <f t="shared" si="558"/>
        <v>0</v>
      </c>
      <c r="S8920" s="4">
        <f t="shared" si="559"/>
        <v>0</v>
      </c>
    </row>
    <row r="8921" spans="1:19" ht="15.6" x14ac:dyDescent="0.3">
      <c r="A8921" t="s">
        <v>2011</v>
      </c>
      <c r="B8921" s="1">
        <v>43187</v>
      </c>
      <c r="C8921" s="1">
        <v>43190</v>
      </c>
      <c r="D8921">
        <f t="shared" si="556"/>
        <v>2018</v>
      </c>
      <c r="E8921" t="str">
        <f t="shared" si="557"/>
        <v>Mar</v>
      </c>
      <c r="F8921" t="s">
        <v>20</v>
      </c>
      <c r="G8921" t="s">
        <v>1364</v>
      </c>
      <c r="H8921" s="2" t="s">
        <v>22</v>
      </c>
      <c r="I8921" t="s">
        <v>666</v>
      </c>
      <c r="J8921" t="s">
        <v>33</v>
      </c>
      <c r="K8921">
        <v>94533</v>
      </c>
      <c r="L8921" t="s">
        <v>34</v>
      </c>
      <c r="M8921" t="s">
        <v>7810</v>
      </c>
      <c r="N8921" t="s">
        <v>110</v>
      </c>
      <c r="O8921" t="s">
        <v>7724</v>
      </c>
      <c r="P8921" s="4">
        <v>532.72</v>
      </c>
      <c r="Q8921" s="4">
        <v>532.72</v>
      </c>
      <c r="R8921" s="4">
        <f t="shared" si="558"/>
        <v>0</v>
      </c>
      <c r="S8921" s="4">
        <f t="shared" si="559"/>
        <v>0</v>
      </c>
    </row>
    <row r="8922" spans="1:19" x14ac:dyDescent="0.3">
      <c r="A8922" t="s">
        <v>1951</v>
      </c>
      <c r="B8922" s="1">
        <v>42254</v>
      </c>
      <c r="C8922" s="1">
        <v>42260</v>
      </c>
      <c r="D8922">
        <f t="shared" si="556"/>
        <v>2015</v>
      </c>
      <c r="E8922" t="str">
        <f t="shared" si="557"/>
        <v>Sep</v>
      </c>
      <c r="F8922" t="s">
        <v>37</v>
      </c>
      <c r="G8922" t="s">
        <v>1952</v>
      </c>
      <c r="H8922" t="s">
        <v>51</v>
      </c>
      <c r="I8922" t="s">
        <v>100</v>
      </c>
      <c r="J8922" t="s">
        <v>101</v>
      </c>
      <c r="K8922">
        <v>19134</v>
      </c>
      <c r="L8922" t="s">
        <v>54</v>
      </c>
      <c r="M8922" t="s">
        <v>7810</v>
      </c>
      <c r="N8922" t="s">
        <v>110</v>
      </c>
      <c r="O8922" t="s">
        <v>7724</v>
      </c>
      <c r="P8922" s="4">
        <v>399.54</v>
      </c>
      <c r="Q8922" s="4">
        <v>399.54</v>
      </c>
      <c r="R8922" s="4">
        <f t="shared" si="558"/>
        <v>0</v>
      </c>
      <c r="S8922" s="4">
        <f t="shared" si="559"/>
        <v>0</v>
      </c>
    </row>
    <row r="8923" spans="1:19" x14ac:dyDescent="0.3">
      <c r="A8923" t="s">
        <v>7811</v>
      </c>
      <c r="B8923" s="1">
        <v>42336</v>
      </c>
      <c r="C8923" s="1">
        <v>42340</v>
      </c>
      <c r="D8923">
        <f t="shared" si="556"/>
        <v>2015</v>
      </c>
      <c r="E8923" t="str">
        <f t="shared" si="557"/>
        <v>Nov</v>
      </c>
      <c r="F8923" t="s">
        <v>37</v>
      </c>
      <c r="G8923" t="s">
        <v>1770</v>
      </c>
      <c r="H8923" t="s">
        <v>105</v>
      </c>
      <c r="I8923" t="s">
        <v>113</v>
      </c>
      <c r="J8923" t="s">
        <v>109</v>
      </c>
      <c r="K8923">
        <v>77041</v>
      </c>
      <c r="L8923" t="s">
        <v>25</v>
      </c>
      <c r="M8923" t="s">
        <v>7810</v>
      </c>
      <c r="N8923" t="s">
        <v>110</v>
      </c>
      <c r="O8923" t="s">
        <v>7724</v>
      </c>
      <c r="P8923" s="4">
        <v>998.85</v>
      </c>
      <c r="Q8923" s="4">
        <v>998.85</v>
      </c>
      <c r="R8923" s="4">
        <f t="shared" si="558"/>
        <v>0</v>
      </c>
      <c r="S8923" s="4">
        <f t="shared" si="559"/>
        <v>0</v>
      </c>
    </row>
    <row r="8924" spans="1:19" ht="15.6" x14ac:dyDescent="0.3">
      <c r="A8924" t="s">
        <v>853</v>
      </c>
      <c r="B8924" s="1">
        <v>42516</v>
      </c>
      <c r="C8924" s="1">
        <v>42518</v>
      </c>
      <c r="D8924">
        <f t="shared" si="556"/>
        <v>2016</v>
      </c>
      <c r="E8924" t="str">
        <f t="shared" si="557"/>
        <v>May</v>
      </c>
      <c r="F8924" t="s">
        <v>67</v>
      </c>
      <c r="G8924" t="s">
        <v>854</v>
      </c>
      <c r="H8924" s="2" t="s">
        <v>22</v>
      </c>
      <c r="I8924" t="s">
        <v>855</v>
      </c>
      <c r="J8924" t="s">
        <v>109</v>
      </c>
      <c r="K8924">
        <v>78207</v>
      </c>
      <c r="L8924" t="s">
        <v>25</v>
      </c>
      <c r="M8924" t="s">
        <v>7810</v>
      </c>
      <c r="N8924" t="s">
        <v>110</v>
      </c>
      <c r="O8924" t="s">
        <v>7724</v>
      </c>
      <c r="P8924" s="4">
        <v>399.54</v>
      </c>
      <c r="Q8924" s="4">
        <v>399.54</v>
      </c>
      <c r="R8924" s="4">
        <f t="shared" si="558"/>
        <v>0</v>
      </c>
      <c r="S8924" s="4">
        <f t="shared" si="559"/>
        <v>0</v>
      </c>
    </row>
    <row r="8925" spans="1:19" x14ac:dyDescent="0.3">
      <c r="A8925" t="s">
        <v>5227</v>
      </c>
      <c r="B8925" s="1">
        <v>43292</v>
      </c>
      <c r="C8925" s="1">
        <v>43297</v>
      </c>
      <c r="D8925">
        <f t="shared" si="556"/>
        <v>2018</v>
      </c>
      <c r="E8925" t="str">
        <f t="shared" si="557"/>
        <v>Jul</v>
      </c>
      <c r="F8925" t="s">
        <v>37</v>
      </c>
      <c r="G8925" t="s">
        <v>303</v>
      </c>
      <c r="H8925" t="s">
        <v>51</v>
      </c>
      <c r="I8925" t="s">
        <v>39</v>
      </c>
      <c r="J8925" t="s">
        <v>33</v>
      </c>
      <c r="K8925">
        <v>92105</v>
      </c>
      <c r="L8925" t="s">
        <v>34</v>
      </c>
      <c r="M8925" t="s">
        <v>7812</v>
      </c>
      <c r="N8925" t="s">
        <v>110</v>
      </c>
      <c r="O8925" t="s">
        <v>7813</v>
      </c>
      <c r="P8925" s="4">
        <v>71.951999999999998</v>
      </c>
      <c r="Q8925" s="4">
        <v>71.951999999999998</v>
      </c>
      <c r="R8925" s="4">
        <f t="shared" si="558"/>
        <v>0</v>
      </c>
      <c r="S8925" s="4">
        <f t="shared" si="559"/>
        <v>0</v>
      </c>
    </row>
    <row r="8926" spans="1:19" x14ac:dyDescent="0.3">
      <c r="A8926" t="s">
        <v>7814</v>
      </c>
      <c r="B8926" s="1">
        <v>42814</v>
      </c>
      <c r="C8926" s="1">
        <v>42816</v>
      </c>
      <c r="D8926">
        <f t="shared" si="556"/>
        <v>2017</v>
      </c>
      <c r="E8926" t="str">
        <f t="shared" si="557"/>
        <v>Mar</v>
      </c>
      <c r="F8926" t="s">
        <v>67</v>
      </c>
      <c r="G8926" t="s">
        <v>4321</v>
      </c>
      <c r="H8926" t="s">
        <v>51</v>
      </c>
      <c r="I8926" t="s">
        <v>1246</v>
      </c>
      <c r="J8926" t="s">
        <v>24</v>
      </c>
      <c r="K8926">
        <v>60201</v>
      </c>
      <c r="L8926" t="s">
        <v>25</v>
      </c>
      <c r="M8926" t="s">
        <v>7812</v>
      </c>
      <c r="N8926" t="s">
        <v>110</v>
      </c>
      <c r="O8926" t="s">
        <v>7813</v>
      </c>
      <c r="P8926" s="4">
        <v>11.992000000000001</v>
      </c>
      <c r="Q8926" s="4">
        <v>11.992000000000001</v>
      </c>
      <c r="R8926" s="4">
        <f t="shared" si="558"/>
        <v>0</v>
      </c>
      <c r="S8926" s="4">
        <f t="shared" si="559"/>
        <v>0</v>
      </c>
    </row>
    <row r="8927" spans="1:19" x14ac:dyDescent="0.3">
      <c r="A8927" t="s">
        <v>7815</v>
      </c>
      <c r="B8927" s="1">
        <v>42460</v>
      </c>
      <c r="C8927" s="1">
        <v>42464</v>
      </c>
      <c r="D8927">
        <f t="shared" si="556"/>
        <v>2016</v>
      </c>
      <c r="E8927" t="str">
        <f t="shared" si="557"/>
        <v>Mar</v>
      </c>
      <c r="F8927" t="s">
        <v>37</v>
      </c>
      <c r="G8927" t="s">
        <v>300</v>
      </c>
      <c r="H8927" t="s">
        <v>51</v>
      </c>
      <c r="I8927" t="s">
        <v>78</v>
      </c>
      <c r="J8927" t="s">
        <v>79</v>
      </c>
      <c r="K8927">
        <v>32216</v>
      </c>
      <c r="L8927" t="s">
        <v>44</v>
      </c>
      <c r="M8927" t="s">
        <v>7816</v>
      </c>
      <c r="N8927" t="s">
        <v>110</v>
      </c>
      <c r="O8927" t="s">
        <v>7813</v>
      </c>
      <c r="P8927" s="4">
        <v>79.959999999999994</v>
      </c>
      <c r="Q8927" s="4">
        <v>79.959999999999994</v>
      </c>
      <c r="R8927" s="4">
        <f t="shared" si="558"/>
        <v>0</v>
      </c>
      <c r="S8927" s="4">
        <f t="shared" si="559"/>
        <v>0</v>
      </c>
    </row>
    <row r="8928" spans="1:19" ht="15.6" x14ac:dyDescent="0.3">
      <c r="A8928" t="s">
        <v>7817</v>
      </c>
      <c r="B8928" s="1">
        <v>42632</v>
      </c>
      <c r="C8928" s="1">
        <v>42635</v>
      </c>
      <c r="D8928">
        <f t="shared" si="556"/>
        <v>2016</v>
      </c>
      <c r="E8928" t="str">
        <f t="shared" si="557"/>
        <v>Sep</v>
      </c>
      <c r="F8928" t="s">
        <v>67</v>
      </c>
      <c r="G8928" t="s">
        <v>2627</v>
      </c>
      <c r="H8928" s="2" t="s">
        <v>22</v>
      </c>
      <c r="I8928" t="s">
        <v>61</v>
      </c>
      <c r="J8928" t="s">
        <v>62</v>
      </c>
      <c r="K8928">
        <v>10024</v>
      </c>
      <c r="L8928" t="s">
        <v>54</v>
      </c>
      <c r="M8928" t="s">
        <v>7816</v>
      </c>
      <c r="N8928" t="s">
        <v>110</v>
      </c>
      <c r="O8928" t="s">
        <v>7813</v>
      </c>
      <c r="P8928" s="4">
        <v>279.86</v>
      </c>
      <c r="Q8928" s="4">
        <v>279.86</v>
      </c>
      <c r="R8928" s="4">
        <f t="shared" si="558"/>
        <v>0</v>
      </c>
      <c r="S8928" s="4">
        <f t="shared" si="559"/>
        <v>0</v>
      </c>
    </row>
    <row r="8929" spans="1:19" x14ac:dyDescent="0.3">
      <c r="A8929" t="s">
        <v>2983</v>
      </c>
      <c r="B8929" s="1">
        <v>42974</v>
      </c>
      <c r="C8929" s="1">
        <v>42979</v>
      </c>
      <c r="D8929">
        <f t="shared" si="556"/>
        <v>2017</v>
      </c>
      <c r="E8929" t="str">
        <f t="shared" si="557"/>
        <v>Aug</v>
      </c>
      <c r="F8929" t="s">
        <v>67</v>
      </c>
      <c r="G8929" t="s">
        <v>1477</v>
      </c>
      <c r="H8929" t="s">
        <v>51</v>
      </c>
      <c r="I8929" t="s">
        <v>2708</v>
      </c>
      <c r="J8929" t="s">
        <v>314</v>
      </c>
      <c r="K8929">
        <v>2169</v>
      </c>
      <c r="L8929" t="s">
        <v>54</v>
      </c>
      <c r="M8929" t="s">
        <v>7816</v>
      </c>
      <c r="N8929" t="s">
        <v>110</v>
      </c>
      <c r="O8929" t="s">
        <v>7813</v>
      </c>
      <c r="P8929" s="4">
        <v>59.97</v>
      </c>
      <c r="Q8929" s="4">
        <v>59.97</v>
      </c>
      <c r="R8929" s="4">
        <f t="shared" si="558"/>
        <v>0</v>
      </c>
      <c r="S8929" s="4">
        <f t="shared" si="559"/>
        <v>0</v>
      </c>
    </row>
    <row r="8930" spans="1:19" x14ac:dyDescent="0.3">
      <c r="A8930" t="s">
        <v>5071</v>
      </c>
      <c r="B8930" s="1">
        <v>43418</v>
      </c>
      <c r="C8930" s="1">
        <v>43421</v>
      </c>
      <c r="D8930">
        <f t="shared" si="556"/>
        <v>2018</v>
      </c>
      <c r="E8930" t="str">
        <f t="shared" si="557"/>
        <v>Nov</v>
      </c>
      <c r="F8930" t="s">
        <v>67</v>
      </c>
      <c r="G8930" t="s">
        <v>1455</v>
      </c>
      <c r="H8930" t="s">
        <v>105</v>
      </c>
      <c r="I8930" t="s">
        <v>5072</v>
      </c>
      <c r="J8930" t="s">
        <v>233</v>
      </c>
      <c r="K8930">
        <v>43123</v>
      </c>
      <c r="L8930" t="s">
        <v>54</v>
      </c>
      <c r="M8930" t="s">
        <v>7816</v>
      </c>
      <c r="N8930" t="s">
        <v>110</v>
      </c>
      <c r="O8930" t="s">
        <v>7813</v>
      </c>
      <c r="P8930" s="4">
        <v>119.94</v>
      </c>
      <c r="Q8930" s="4">
        <v>119.94</v>
      </c>
      <c r="R8930" s="4">
        <f t="shared" si="558"/>
        <v>0</v>
      </c>
      <c r="S8930" s="4">
        <f t="shared" si="559"/>
        <v>0</v>
      </c>
    </row>
    <row r="8931" spans="1:19" ht="15.6" x14ac:dyDescent="0.3">
      <c r="A8931" t="s">
        <v>1890</v>
      </c>
      <c r="B8931" s="1">
        <v>42890</v>
      </c>
      <c r="C8931" s="1">
        <v>42895</v>
      </c>
      <c r="D8931">
        <f t="shared" si="556"/>
        <v>2017</v>
      </c>
      <c r="E8931" t="str">
        <f t="shared" si="557"/>
        <v>Jun</v>
      </c>
      <c r="F8931" t="s">
        <v>67</v>
      </c>
      <c r="G8931" t="s">
        <v>583</v>
      </c>
      <c r="H8931" s="2" t="s">
        <v>22</v>
      </c>
      <c r="I8931" t="s">
        <v>23</v>
      </c>
      <c r="J8931" t="s">
        <v>24</v>
      </c>
      <c r="K8931">
        <v>60610</v>
      </c>
      <c r="L8931" t="s">
        <v>25</v>
      </c>
      <c r="M8931" t="s">
        <v>7816</v>
      </c>
      <c r="N8931" t="s">
        <v>110</v>
      </c>
      <c r="O8931" t="s">
        <v>7813</v>
      </c>
      <c r="P8931" s="4">
        <v>31.984000000000002</v>
      </c>
      <c r="Q8931" s="4">
        <v>31.984000000000002</v>
      </c>
      <c r="R8931" s="4">
        <f t="shared" si="558"/>
        <v>0</v>
      </c>
      <c r="S8931" s="4">
        <f t="shared" si="559"/>
        <v>0</v>
      </c>
    </row>
    <row r="8932" spans="1:19" ht="15.6" x14ac:dyDescent="0.3">
      <c r="A8932" t="s">
        <v>7818</v>
      </c>
      <c r="B8932" s="1">
        <v>42225</v>
      </c>
      <c r="C8932" s="1">
        <v>42229</v>
      </c>
      <c r="D8932">
        <f t="shared" si="556"/>
        <v>2015</v>
      </c>
      <c r="E8932" t="str">
        <f t="shared" si="557"/>
        <v>Aug</v>
      </c>
      <c r="F8932" t="s">
        <v>37</v>
      </c>
      <c r="G8932" t="s">
        <v>2442</v>
      </c>
      <c r="H8932" s="2" t="s">
        <v>22</v>
      </c>
      <c r="I8932" t="s">
        <v>69</v>
      </c>
      <c r="J8932" t="s">
        <v>70</v>
      </c>
      <c r="K8932">
        <v>98103</v>
      </c>
      <c r="L8932" t="s">
        <v>34</v>
      </c>
      <c r="M8932" t="s">
        <v>7819</v>
      </c>
      <c r="N8932" t="s">
        <v>110</v>
      </c>
      <c r="O8932" t="s">
        <v>7813</v>
      </c>
      <c r="P8932" s="4">
        <v>219.16800000000001</v>
      </c>
      <c r="Q8932" s="4">
        <v>219.16800000000001</v>
      </c>
      <c r="R8932" s="4">
        <f t="shared" si="558"/>
        <v>0</v>
      </c>
      <c r="S8932" s="4">
        <f t="shared" si="559"/>
        <v>0</v>
      </c>
    </row>
    <row r="8933" spans="1:19" x14ac:dyDescent="0.3">
      <c r="A8933" t="s">
        <v>6238</v>
      </c>
      <c r="B8933" s="1">
        <v>42334</v>
      </c>
      <c r="C8933" s="1">
        <v>42340</v>
      </c>
      <c r="D8933">
        <f t="shared" si="556"/>
        <v>2015</v>
      </c>
      <c r="E8933" t="str">
        <f t="shared" si="557"/>
        <v>Nov</v>
      </c>
      <c r="F8933" t="s">
        <v>37</v>
      </c>
      <c r="G8933" t="s">
        <v>323</v>
      </c>
      <c r="H8933" t="s">
        <v>105</v>
      </c>
      <c r="I8933" t="s">
        <v>1972</v>
      </c>
      <c r="J8933" t="s">
        <v>242</v>
      </c>
      <c r="K8933">
        <v>97224</v>
      </c>
      <c r="L8933" t="s">
        <v>34</v>
      </c>
      <c r="M8933" t="s">
        <v>7819</v>
      </c>
      <c r="N8933" t="s">
        <v>110</v>
      </c>
      <c r="O8933" t="s">
        <v>7813</v>
      </c>
      <c r="P8933" s="4">
        <v>438.33600000000001</v>
      </c>
      <c r="Q8933" s="4">
        <v>438.33600000000001</v>
      </c>
      <c r="R8933" s="4">
        <f t="shared" si="558"/>
        <v>0</v>
      </c>
      <c r="S8933" s="4">
        <f t="shared" si="559"/>
        <v>0</v>
      </c>
    </row>
    <row r="8934" spans="1:19" ht="15.6" x14ac:dyDescent="0.3">
      <c r="A8934" t="s">
        <v>5473</v>
      </c>
      <c r="B8934" s="1">
        <v>43178</v>
      </c>
      <c r="C8934" s="1">
        <v>43181</v>
      </c>
      <c r="D8934">
        <f t="shared" si="556"/>
        <v>2018</v>
      </c>
      <c r="E8934" t="str">
        <f t="shared" si="557"/>
        <v>Mar</v>
      </c>
      <c r="F8934" t="s">
        <v>20</v>
      </c>
      <c r="G8934" t="s">
        <v>709</v>
      </c>
      <c r="H8934" s="2" t="s">
        <v>22</v>
      </c>
      <c r="I8934" t="s">
        <v>32</v>
      </c>
      <c r="J8934" t="s">
        <v>33</v>
      </c>
      <c r="K8934">
        <v>94110</v>
      </c>
      <c r="L8934" t="s">
        <v>34</v>
      </c>
      <c r="M8934" t="s">
        <v>7819</v>
      </c>
      <c r="N8934" t="s">
        <v>110</v>
      </c>
      <c r="O8934" t="s">
        <v>7813</v>
      </c>
      <c r="P8934" s="4">
        <v>657.50400000000002</v>
      </c>
      <c r="Q8934" s="4">
        <v>657.50400000000002</v>
      </c>
      <c r="R8934" s="4">
        <f t="shared" si="558"/>
        <v>0</v>
      </c>
      <c r="S8934" s="4">
        <f t="shared" si="559"/>
        <v>0</v>
      </c>
    </row>
    <row r="8935" spans="1:19" ht="15.6" x14ac:dyDescent="0.3">
      <c r="A8935" t="s">
        <v>7820</v>
      </c>
      <c r="B8935" s="1">
        <v>42324</v>
      </c>
      <c r="C8935" s="1">
        <v>42328</v>
      </c>
      <c r="D8935">
        <f t="shared" si="556"/>
        <v>2015</v>
      </c>
      <c r="E8935" t="str">
        <f t="shared" si="557"/>
        <v>Nov</v>
      </c>
      <c r="F8935" t="s">
        <v>37</v>
      </c>
      <c r="G8935" t="s">
        <v>1601</v>
      </c>
      <c r="H8935" s="2" t="s">
        <v>22</v>
      </c>
      <c r="I8935" t="s">
        <v>7821</v>
      </c>
      <c r="J8935" t="s">
        <v>1912</v>
      </c>
      <c r="K8935">
        <v>66502</v>
      </c>
      <c r="L8935" t="s">
        <v>25</v>
      </c>
      <c r="M8935" t="s">
        <v>7819</v>
      </c>
      <c r="N8935" t="s">
        <v>110</v>
      </c>
      <c r="O8935" t="s">
        <v>7813</v>
      </c>
      <c r="P8935" s="4">
        <v>273.95999999999998</v>
      </c>
      <c r="Q8935" s="4">
        <v>273.95999999999998</v>
      </c>
      <c r="R8935" s="4">
        <f t="shared" si="558"/>
        <v>0</v>
      </c>
      <c r="S8935" s="4">
        <f t="shared" si="559"/>
        <v>0</v>
      </c>
    </row>
    <row r="8936" spans="1:19" x14ac:dyDescent="0.3">
      <c r="A8936" t="s">
        <v>170</v>
      </c>
      <c r="B8936" s="1">
        <v>43148</v>
      </c>
      <c r="C8936" s="1">
        <v>43150</v>
      </c>
      <c r="D8936">
        <f t="shared" si="556"/>
        <v>2018</v>
      </c>
      <c r="E8936" t="str">
        <f t="shared" si="557"/>
        <v>Feb</v>
      </c>
      <c r="F8936" t="s">
        <v>20</v>
      </c>
      <c r="G8936" t="s">
        <v>171</v>
      </c>
      <c r="H8936" t="s">
        <v>22</v>
      </c>
      <c r="I8936" t="s">
        <v>113</v>
      </c>
      <c r="J8936" t="s">
        <v>109</v>
      </c>
      <c r="K8936">
        <v>77041</v>
      </c>
      <c r="L8936" t="s">
        <v>25</v>
      </c>
      <c r="M8936" t="s">
        <v>7819</v>
      </c>
      <c r="N8936" t="s">
        <v>110</v>
      </c>
      <c r="O8936" t="s">
        <v>7813</v>
      </c>
      <c r="P8936" s="4">
        <v>438.33600000000001</v>
      </c>
      <c r="Q8936" s="4">
        <v>438.33600000000001</v>
      </c>
      <c r="R8936" s="4">
        <f t="shared" si="558"/>
        <v>0</v>
      </c>
      <c r="S8936" s="4">
        <f t="shared" si="559"/>
        <v>0</v>
      </c>
    </row>
    <row r="8937" spans="1:19" ht="15.6" x14ac:dyDescent="0.3">
      <c r="A8937" t="s">
        <v>1303</v>
      </c>
      <c r="B8937" s="1">
        <v>43354</v>
      </c>
      <c r="C8937" s="1">
        <v>43354</v>
      </c>
      <c r="D8937">
        <f t="shared" si="556"/>
        <v>2018</v>
      </c>
      <c r="E8937" t="str">
        <f t="shared" si="557"/>
        <v>Sep</v>
      </c>
      <c r="F8937" t="s">
        <v>30</v>
      </c>
      <c r="G8937" t="s">
        <v>1304</v>
      </c>
      <c r="H8937" s="2" t="s">
        <v>22</v>
      </c>
      <c r="I8937" t="s">
        <v>69</v>
      </c>
      <c r="J8937" t="s">
        <v>70</v>
      </c>
      <c r="K8937">
        <v>98105</v>
      </c>
      <c r="L8937" t="s">
        <v>34</v>
      </c>
      <c r="M8937" t="s">
        <v>7822</v>
      </c>
      <c r="N8937" t="s">
        <v>110</v>
      </c>
      <c r="O8937" t="s">
        <v>7813</v>
      </c>
      <c r="P8937" s="4">
        <v>79.959999999999994</v>
      </c>
      <c r="Q8937" s="4">
        <v>79.959999999999994</v>
      </c>
      <c r="R8937" s="4">
        <f t="shared" si="558"/>
        <v>0</v>
      </c>
      <c r="S8937" s="4">
        <f t="shared" si="559"/>
        <v>0</v>
      </c>
    </row>
    <row r="8938" spans="1:19" ht="15.6" x14ac:dyDescent="0.3">
      <c r="A8938" t="s">
        <v>5370</v>
      </c>
      <c r="B8938" s="1">
        <v>43408</v>
      </c>
      <c r="C8938" s="1">
        <v>43412</v>
      </c>
      <c r="D8938">
        <f t="shared" si="556"/>
        <v>2018</v>
      </c>
      <c r="E8938" t="str">
        <f t="shared" si="557"/>
        <v>Nov</v>
      </c>
      <c r="F8938" t="s">
        <v>37</v>
      </c>
      <c r="G8938" t="s">
        <v>550</v>
      </c>
      <c r="H8938" s="2" t="s">
        <v>22</v>
      </c>
      <c r="I8938" t="s">
        <v>733</v>
      </c>
      <c r="J8938" t="s">
        <v>250</v>
      </c>
      <c r="K8938">
        <v>37421</v>
      </c>
      <c r="L8938" t="s">
        <v>44</v>
      </c>
      <c r="M8938" t="s">
        <v>7822</v>
      </c>
      <c r="N8938" t="s">
        <v>110</v>
      </c>
      <c r="O8938" t="s">
        <v>7813</v>
      </c>
      <c r="P8938" s="4">
        <v>143.928</v>
      </c>
      <c r="Q8938" s="4">
        <v>143.928</v>
      </c>
      <c r="R8938" s="4">
        <f t="shared" si="558"/>
        <v>0</v>
      </c>
      <c r="S8938" s="4">
        <f t="shared" si="559"/>
        <v>0</v>
      </c>
    </row>
    <row r="8939" spans="1:19" x14ac:dyDescent="0.3">
      <c r="A8939" t="s">
        <v>3509</v>
      </c>
      <c r="B8939" s="1">
        <v>43184</v>
      </c>
      <c r="C8939" s="1">
        <v>43185</v>
      </c>
      <c r="D8939">
        <f t="shared" si="556"/>
        <v>2018</v>
      </c>
      <c r="E8939" t="str">
        <f t="shared" si="557"/>
        <v>Mar</v>
      </c>
      <c r="F8939" t="s">
        <v>20</v>
      </c>
      <c r="G8939" t="s">
        <v>2853</v>
      </c>
      <c r="H8939" t="s">
        <v>105</v>
      </c>
      <c r="I8939" t="s">
        <v>475</v>
      </c>
      <c r="J8939" t="s">
        <v>33</v>
      </c>
      <c r="K8939">
        <v>93727</v>
      </c>
      <c r="L8939" t="s">
        <v>34</v>
      </c>
      <c r="M8939" t="s">
        <v>7823</v>
      </c>
      <c r="N8939" t="s">
        <v>110</v>
      </c>
      <c r="O8939" t="s">
        <v>7813</v>
      </c>
      <c r="P8939" s="4">
        <v>211.16800000000001</v>
      </c>
      <c r="Q8939" s="4">
        <v>211.16800000000001</v>
      </c>
      <c r="R8939" s="4">
        <f t="shared" si="558"/>
        <v>0</v>
      </c>
      <c r="S8939" s="4">
        <f t="shared" si="559"/>
        <v>0</v>
      </c>
    </row>
    <row r="8940" spans="1:19" x14ac:dyDescent="0.3">
      <c r="A8940" t="s">
        <v>518</v>
      </c>
      <c r="B8940" s="1">
        <v>42823</v>
      </c>
      <c r="C8940" s="1">
        <v>42827</v>
      </c>
      <c r="D8940">
        <f t="shared" si="556"/>
        <v>2017</v>
      </c>
      <c r="E8940" t="str">
        <f t="shared" si="557"/>
        <v>Mar</v>
      </c>
      <c r="F8940" t="s">
        <v>37</v>
      </c>
      <c r="G8940" t="s">
        <v>519</v>
      </c>
      <c r="H8940" t="s">
        <v>51</v>
      </c>
      <c r="I8940" t="s">
        <v>191</v>
      </c>
      <c r="J8940" t="s">
        <v>233</v>
      </c>
      <c r="K8940">
        <v>45503</v>
      </c>
      <c r="L8940" t="s">
        <v>54</v>
      </c>
      <c r="M8940" t="s">
        <v>7823</v>
      </c>
      <c r="N8940" t="s">
        <v>110</v>
      </c>
      <c r="O8940" t="s">
        <v>7813</v>
      </c>
      <c r="P8940" s="4">
        <v>158.376</v>
      </c>
      <c r="Q8940" s="4">
        <v>158.376</v>
      </c>
      <c r="R8940" s="4">
        <f t="shared" si="558"/>
        <v>0</v>
      </c>
      <c r="S8940" s="4">
        <f t="shared" si="559"/>
        <v>0</v>
      </c>
    </row>
    <row r="8941" spans="1:19" x14ac:dyDescent="0.3">
      <c r="A8941" t="s">
        <v>7235</v>
      </c>
      <c r="B8941" s="1">
        <v>42830</v>
      </c>
      <c r="C8941" s="1">
        <v>42834</v>
      </c>
      <c r="D8941">
        <f t="shared" si="556"/>
        <v>2017</v>
      </c>
      <c r="E8941" t="str">
        <f t="shared" si="557"/>
        <v>Apr</v>
      </c>
      <c r="F8941" t="s">
        <v>37</v>
      </c>
      <c r="G8941" t="s">
        <v>714</v>
      </c>
      <c r="H8941" t="s">
        <v>51</v>
      </c>
      <c r="I8941" t="s">
        <v>100</v>
      </c>
      <c r="J8941" t="s">
        <v>101</v>
      </c>
      <c r="K8941">
        <v>19140</v>
      </c>
      <c r="L8941" t="s">
        <v>54</v>
      </c>
      <c r="M8941" t="s">
        <v>7823</v>
      </c>
      <c r="N8941" t="s">
        <v>110</v>
      </c>
      <c r="O8941" t="s">
        <v>7813</v>
      </c>
      <c r="P8941" s="4">
        <v>118.782</v>
      </c>
      <c r="Q8941" s="4">
        <v>118.782</v>
      </c>
      <c r="R8941" s="4">
        <f t="shared" si="558"/>
        <v>0</v>
      </c>
      <c r="S8941" s="4">
        <f t="shared" si="559"/>
        <v>0</v>
      </c>
    </row>
    <row r="8942" spans="1:19" ht="15.6" x14ac:dyDescent="0.3">
      <c r="A8942" t="s">
        <v>2162</v>
      </c>
      <c r="B8942" s="1">
        <v>42933</v>
      </c>
      <c r="C8942" s="1">
        <v>42938</v>
      </c>
      <c r="D8942">
        <f t="shared" si="556"/>
        <v>2017</v>
      </c>
      <c r="E8942" t="str">
        <f t="shared" si="557"/>
        <v>Jul</v>
      </c>
      <c r="F8942" t="s">
        <v>67</v>
      </c>
      <c r="G8942" t="s">
        <v>1646</v>
      </c>
      <c r="H8942" s="2" t="s">
        <v>22</v>
      </c>
      <c r="I8942" t="s">
        <v>69</v>
      </c>
      <c r="J8942" t="s">
        <v>70</v>
      </c>
      <c r="K8942">
        <v>98105</v>
      </c>
      <c r="L8942" t="s">
        <v>34</v>
      </c>
      <c r="M8942" t="s">
        <v>7824</v>
      </c>
      <c r="N8942" t="s">
        <v>110</v>
      </c>
      <c r="O8942" t="s">
        <v>7813</v>
      </c>
      <c r="P8942" s="4">
        <v>20.783999999999999</v>
      </c>
      <c r="Q8942" s="4">
        <v>18</v>
      </c>
      <c r="R8942" s="4">
        <f t="shared" si="558"/>
        <v>2.7839999999999989</v>
      </c>
      <c r="S8942" s="4">
        <f t="shared" si="559"/>
        <v>0.4175999999999998</v>
      </c>
    </row>
    <row r="8943" spans="1:19" ht="15.6" x14ac:dyDescent="0.3">
      <c r="A8943" t="s">
        <v>2508</v>
      </c>
      <c r="B8943" s="1">
        <v>43439</v>
      </c>
      <c r="C8943" s="1">
        <v>43440</v>
      </c>
      <c r="D8943">
        <f t="shared" si="556"/>
        <v>2018</v>
      </c>
      <c r="E8943" t="str">
        <f t="shared" si="557"/>
        <v>Dec</v>
      </c>
      <c r="F8943" t="s">
        <v>20</v>
      </c>
      <c r="G8943" t="s">
        <v>2509</v>
      </c>
      <c r="H8943" s="2" t="s">
        <v>22</v>
      </c>
      <c r="I8943" t="s">
        <v>69</v>
      </c>
      <c r="J8943" t="s">
        <v>70</v>
      </c>
      <c r="K8943">
        <v>98115</v>
      </c>
      <c r="L8943" t="s">
        <v>34</v>
      </c>
      <c r="M8943" t="s">
        <v>7824</v>
      </c>
      <c r="N8943" t="s">
        <v>110</v>
      </c>
      <c r="O8943" t="s">
        <v>7813</v>
      </c>
      <c r="P8943" s="4">
        <v>31.175999999999998</v>
      </c>
      <c r="Q8943" s="4">
        <v>31.175999999999998</v>
      </c>
      <c r="R8943" s="4">
        <f t="shared" si="558"/>
        <v>0</v>
      </c>
      <c r="S8943" s="4">
        <f t="shared" si="559"/>
        <v>0</v>
      </c>
    </row>
    <row r="8944" spans="1:19" ht="15.6" x14ac:dyDescent="0.3">
      <c r="A8944" t="s">
        <v>5164</v>
      </c>
      <c r="B8944" s="1">
        <v>43444</v>
      </c>
      <c r="C8944" s="1">
        <v>43449</v>
      </c>
      <c r="D8944">
        <f t="shared" si="556"/>
        <v>2018</v>
      </c>
      <c r="E8944" t="str">
        <f t="shared" si="557"/>
        <v>Dec</v>
      </c>
      <c r="F8944" t="s">
        <v>67</v>
      </c>
      <c r="G8944" t="s">
        <v>1287</v>
      </c>
      <c r="H8944" s="2" t="s">
        <v>22</v>
      </c>
      <c r="I8944" t="s">
        <v>648</v>
      </c>
      <c r="J8944" t="s">
        <v>454</v>
      </c>
      <c r="K8944">
        <v>39212</v>
      </c>
      <c r="L8944" t="s">
        <v>44</v>
      </c>
      <c r="M8944" t="s">
        <v>7824</v>
      </c>
      <c r="N8944" t="s">
        <v>110</v>
      </c>
      <c r="O8944" t="s">
        <v>7813</v>
      </c>
      <c r="P8944" s="4">
        <v>38.97</v>
      </c>
      <c r="Q8944" s="4">
        <v>38.97</v>
      </c>
      <c r="R8944" s="4">
        <f t="shared" si="558"/>
        <v>0</v>
      </c>
      <c r="S8944" s="4">
        <f t="shared" si="559"/>
        <v>0</v>
      </c>
    </row>
    <row r="8945" spans="1:19" ht="15.6" x14ac:dyDescent="0.3">
      <c r="A8945" t="s">
        <v>6241</v>
      </c>
      <c r="B8945" s="1">
        <v>42746</v>
      </c>
      <c r="C8945" s="1">
        <v>42748</v>
      </c>
      <c r="D8945">
        <f t="shared" si="556"/>
        <v>2017</v>
      </c>
      <c r="E8945" t="str">
        <f t="shared" si="557"/>
        <v>Jan</v>
      </c>
      <c r="F8945" t="s">
        <v>67</v>
      </c>
      <c r="G8945" t="s">
        <v>876</v>
      </c>
      <c r="H8945" s="2" t="s">
        <v>22</v>
      </c>
      <c r="I8945" t="s">
        <v>191</v>
      </c>
      <c r="J8945" t="s">
        <v>233</v>
      </c>
      <c r="K8945">
        <v>45503</v>
      </c>
      <c r="L8945" t="s">
        <v>54</v>
      </c>
      <c r="M8945" t="s">
        <v>7824</v>
      </c>
      <c r="N8945" t="s">
        <v>110</v>
      </c>
      <c r="O8945" t="s">
        <v>7813</v>
      </c>
      <c r="P8945" s="4">
        <v>15.587999999999999</v>
      </c>
      <c r="Q8945" s="4">
        <v>18</v>
      </c>
      <c r="R8945" s="4">
        <f t="shared" si="558"/>
        <v>-2.4120000000000008</v>
      </c>
      <c r="S8945" s="4">
        <f t="shared" si="559"/>
        <v>-0.36180000000000012</v>
      </c>
    </row>
    <row r="8946" spans="1:19" x14ac:dyDescent="0.3">
      <c r="A8946" t="s">
        <v>7825</v>
      </c>
      <c r="B8946" s="1">
        <v>42826</v>
      </c>
      <c r="C8946" s="1">
        <v>42832</v>
      </c>
      <c r="D8946">
        <f t="shared" si="556"/>
        <v>2017</v>
      </c>
      <c r="E8946" t="str">
        <f t="shared" si="557"/>
        <v>Apr</v>
      </c>
      <c r="F8946" t="s">
        <v>37</v>
      </c>
      <c r="G8946" t="s">
        <v>472</v>
      </c>
      <c r="H8946" t="s">
        <v>51</v>
      </c>
      <c r="I8946" t="s">
        <v>589</v>
      </c>
      <c r="J8946" t="s">
        <v>148</v>
      </c>
      <c r="K8946">
        <v>53209</v>
      </c>
      <c r="L8946" t="s">
        <v>25</v>
      </c>
      <c r="M8946" t="s">
        <v>7824</v>
      </c>
      <c r="N8946" t="s">
        <v>110</v>
      </c>
      <c r="O8946" t="s">
        <v>7813</v>
      </c>
      <c r="P8946" s="4">
        <v>12.99</v>
      </c>
      <c r="Q8946" s="4">
        <v>12.99</v>
      </c>
      <c r="R8946" s="4">
        <f t="shared" si="558"/>
        <v>0</v>
      </c>
      <c r="S8946" s="4">
        <f t="shared" si="559"/>
        <v>0</v>
      </c>
    </row>
    <row r="8947" spans="1:19" ht="15.6" x14ac:dyDescent="0.3">
      <c r="A8947" t="s">
        <v>2513</v>
      </c>
      <c r="B8947" s="1">
        <v>42239</v>
      </c>
      <c r="C8947" s="1">
        <v>42243</v>
      </c>
      <c r="D8947">
        <f t="shared" si="556"/>
        <v>2015</v>
      </c>
      <c r="E8947" t="str">
        <f t="shared" si="557"/>
        <v>Aug</v>
      </c>
      <c r="F8947" t="s">
        <v>37</v>
      </c>
      <c r="G8947" t="s">
        <v>213</v>
      </c>
      <c r="H8947" s="2" t="s">
        <v>22</v>
      </c>
      <c r="I8947" t="s">
        <v>165</v>
      </c>
      <c r="J8947" t="s">
        <v>75</v>
      </c>
      <c r="K8947">
        <v>80219</v>
      </c>
      <c r="L8947" t="s">
        <v>34</v>
      </c>
      <c r="M8947" t="s">
        <v>7826</v>
      </c>
      <c r="N8947" t="s">
        <v>110</v>
      </c>
      <c r="O8947" t="s">
        <v>7813</v>
      </c>
      <c r="P8947" s="4">
        <v>143.63999999999999</v>
      </c>
      <c r="Q8947" s="4">
        <v>143.63999999999999</v>
      </c>
      <c r="R8947" s="4">
        <f t="shared" si="558"/>
        <v>0</v>
      </c>
      <c r="S8947" s="4">
        <f t="shared" si="559"/>
        <v>0</v>
      </c>
    </row>
    <row r="8948" spans="1:19" x14ac:dyDescent="0.3">
      <c r="A8948" t="s">
        <v>7827</v>
      </c>
      <c r="B8948" s="1">
        <v>42928</v>
      </c>
      <c r="C8948" s="1">
        <v>42935</v>
      </c>
      <c r="D8948">
        <f t="shared" si="556"/>
        <v>2017</v>
      </c>
      <c r="E8948" t="str">
        <f t="shared" si="557"/>
        <v>Jul</v>
      </c>
      <c r="F8948" t="s">
        <v>37</v>
      </c>
      <c r="G8948" t="s">
        <v>3616</v>
      </c>
      <c r="H8948" t="s">
        <v>51</v>
      </c>
      <c r="I8948" t="s">
        <v>47</v>
      </c>
      <c r="J8948" t="s">
        <v>33</v>
      </c>
      <c r="K8948">
        <v>90008</v>
      </c>
      <c r="L8948" t="s">
        <v>34</v>
      </c>
      <c r="M8948" t="s">
        <v>7826</v>
      </c>
      <c r="N8948" t="s">
        <v>110</v>
      </c>
      <c r="O8948" t="s">
        <v>7813</v>
      </c>
      <c r="P8948" s="4">
        <v>95.76</v>
      </c>
      <c r="Q8948" s="4">
        <v>95.76</v>
      </c>
      <c r="R8948" s="4">
        <f t="shared" si="558"/>
        <v>0</v>
      </c>
      <c r="S8948" s="4">
        <f t="shared" si="559"/>
        <v>0</v>
      </c>
    </row>
    <row r="8949" spans="1:19" ht="15.6" x14ac:dyDescent="0.3">
      <c r="A8949" t="s">
        <v>2560</v>
      </c>
      <c r="B8949" s="1">
        <v>43169</v>
      </c>
      <c r="C8949" s="1">
        <v>43173</v>
      </c>
      <c r="D8949">
        <f t="shared" si="556"/>
        <v>2018</v>
      </c>
      <c r="E8949" t="str">
        <f t="shared" si="557"/>
        <v>Mar</v>
      </c>
      <c r="F8949" t="s">
        <v>37</v>
      </c>
      <c r="G8949" t="s">
        <v>965</v>
      </c>
      <c r="H8949" s="2" t="s">
        <v>22</v>
      </c>
      <c r="I8949" t="s">
        <v>735</v>
      </c>
      <c r="J8949" t="s">
        <v>101</v>
      </c>
      <c r="K8949">
        <v>19013</v>
      </c>
      <c r="L8949" t="s">
        <v>54</v>
      </c>
      <c r="M8949" t="s">
        <v>7826</v>
      </c>
      <c r="N8949" t="s">
        <v>110</v>
      </c>
      <c r="O8949" t="s">
        <v>7813</v>
      </c>
      <c r="P8949" s="4">
        <v>35.909999999999997</v>
      </c>
      <c r="Q8949" s="4">
        <v>35.909999999999997</v>
      </c>
      <c r="R8949" s="4">
        <f t="shared" si="558"/>
        <v>0</v>
      </c>
      <c r="S8949" s="4">
        <f t="shared" si="559"/>
        <v>0</v>
      </c>
    </row>
    <row r="8950" spans="1:19" x14ac:dyDescent="0.3">
      <c r="A8950" t="s">
        <v>3970</v>
      </c>
      <c r="B8950" s="1">
        <v>43176</v>
      </c>
      <c r="C8950" s="1">
        <v>43181</v>
      </c>
      <c r="D8950">
        <f t="shared" si="556"/>
        <v>2018</v>
      </c>
      <c r="E8950" t="str">
        <f t="shared" si="557"/>
        <v>Mar</v>
      </c>
      <c r="F8950" t="s">
        <v>67</v>
      </c>
      <c r="G8950" t="s">
        <v>1822</v>
      </c>
      <c r="H8950" t="s">
        <v>105</v>
      </c>
      <c r="I8950" t="s">
        <v>61</v>
      </c>
      <c r="J8950" t="s">
        <v>62</v>
      </c>
      <c r="K8950">
        <v>10011</v>
      </c>
      <c r="L8950" t="s">
        <v>54</v>
      </c>
      <c r="M8950" t="s">
        <v>7826</v>
      </c>
      <c r="N8950" t="s">
        <v>110</v>
      </c>
      <c r="O8950" t="s">
        <v>7813</v>
      </c>
      <c r="P8950" s="4">
        <v>119.7</v>
      </c>
      <c r="Q8950" s="4">
        <v>119.7</v>
      </c>
      <c r="R8950" s="4">
        <f t="shared" si="558"/>
        <v>0</v>
      </c>
      <c r="S8950" s="4">
        <f t="shared" si="559"/>
        <v>0</v>
      </c>
    </row>
    <row r="8951" spans="1:19" x14ac:dyDescent="0.3">
      <c r="A8951" t="s">
        <v>7828</v>
      </c>
      <c r="B8951" s="1">
        <v>42434</v>
      </c>
      <c r="C8951" s="1">
        <v>42438</v>
      </c>
      <c r="D8951">
        <f t="shared" si="556"/>
        <v>2016</v>
      </c>
      <c r="E8951" t="str">
        <f t="shared" si="557"/>
        <v>Mar</v>
      </c>
      <c r="F8951" t="s">
        <v>37</v>
      </c>
      <c r="G8951" t="s">
        <v>531</v>
      </c>
      <c r="H8951" t="s">
        <v>51</v>
      </c>
      <c r="I8951" t="s">
        <v>113</v>
      </c>
      <c r="J8951" t="s">
        <v>109</v>
      </c>
      <c r="K8951">
        <v>77036</v>
      </c>
      <c r="L8951" t="s">
        <v>25</v>
      </c>
      <c r="M8951" t="s">
        <v>7826</v>
      </c>
      <c r="N8951" t="s">
        <v>110</v>
      </c>
      <c r="O8951" t="s">
        <v>7813</v>
      </c>
      <c r="P8951" s="4">
        <v>31.92</v>
      </c>
      <c r="Q8951" s="4">
        <v>31.92</v>
      </c>
      <c r="R8951" s="4">
        <f t="shared" si="558"/>
        <v>0</v>
      </c>
      <c r="S8951" s="4">
        <f t="shared" si="559"/>
        <v>0</v>
      </c>
    </row>
    <row r="8952" spans="1:19" x14ac:dyDescent="0.3">
      <c r="A8952" t="s">
        <v>7829</v>
      </c>
      <c r="B8952" s="1">
        <v>43078</v>
      </c>
      <c r="C8952" s="1">
        <v>43082</v>
      </c>
      <c r="D8952">
        <f t="shared" si="556"/>
        <v>2017</v>
      </c>
      <c r="E8952" t="str">
        <f t="shared" si="557"/>
        <v>Dec</v>
      </c>
      <c r="F8952" t="s">
        <v>37</v>
      </c>
      <c r="G8952" t="s">
        <v>895</v>
      </c>
      <c r="H8952" t="s">
        <v>105</v>
      </c>
      <c r="I8952" t="s">
        <v>321</v>
      </c>
      <c r="J8952" t="s">
        <v>250</v>
      </c>
      <c r="K8952">
        <v>37064</v>
      </c>
      <c r="L8952" t="s">
        <v>44</v>
      </c>
      <c r="M8952" t="s">
        <v>7830</v>
      </c>
      <c r="N8952" t="s">
        <v>110</v>
      </c>
      <c r="O8952" t="s">
        <v>7813</v>
      </c>
      <c r="P8952" s="4">
        <v>40.68</v>
      </c>
      <c r="Q8952" s="4">
        <v>40.68</v>
      </c>
      <c r="R8952" s="4">
        <f t="shared" si="558"/>
        <v>0</v>
      </c>
      <c r="S8952" s="4">
        <f t="shared" si="559"/>
        <v>0</v>
      </c>
    </row>
    <row r="8953" spans="1:19" ht="15.6" x14ac:dyDescent="0.3">
      <c r="A8953" t="s">
        <v>287</v>
      </c>
      <c r="B8953" s="1">
        <v>42630</v>
      </c>
      <c r="C8953" s="1">
        <v>42636</v>
      </c>
      <c r="D8953">
        <f t="shared" si="556"/>
        <v>2016</v>
      </c>
      <c r="E8953" t="str">
        <f t="shared" si="557"/>
        <v>Sep</v>
      </c>
      <c r="F8953" t="s">
        <v>37</v>
      </c>
      <c r="G8953" t="s">
        <v>288</v>
      </c>
      <c r="H8953" s="2" t="s">
        <v>22</v>
      </c>
      <c r="I8953" t="s">
        <v>61</v>
      </c>
      <c r="J8953" t="s">
        <v>62</v>
      </c>
      <c r="K8953">
        <v>10035</v>
      </c>
      <c r="L8953" t="s">
        <v>54</v>
      </c>
      <c r="M8953" t="s">
        <v>7830</v>
      </c>
      <c r="N8953" t="s">
        <v>110</v>
      </c>
      <c r="O8953" t="s">
        <v>7813</v>
      </c>
      <c r="P8953" s="4">
        <v>67.8</v>
      </c>
      <c r="Q8953" s="4">
        <v>67.8</v>
      </c>
      <c r="R8953" s="4">
        <f t="shared" si="558"/>
        <v>0</v>
      </c>
      <c r="S8953" s="4">
        <f t="shared" si="559"/>
        <v>0</v>
      </c>
    </row>
    <row r="8954" spans="1:19" x14ac:dyDescent="0.3">
      <c r="A8954" t="s">
        <v>1602</v>
      </c>
      <c r="B8954" s="1">
        <v>42353</v>
      </c>
      <c r="C8954" s="1">
        <v>42356</v>
      </c>
      <c r="D8954">
        <f t="shared" si="556"/>
        <v>2015</v>
      </c>
      <c r="E8954" t="str">
        <f t="shared" si="557"/>
        <v>Dec</v>
      </c>
      <c r="F8954" t="s">
        <v>20</v>
      </c>
      <c r="G8954" t="s">
        <v>1603</v>
      </c>
      <c r="H8954" t="s">
        <v>105</v>
      </c>
      <c r="I8954" t="s">
        <v>777</v>
      </c>
      <c r="J8954" t="s">
        <v>109</v>
      </c>
      <c r="K8954">
        <v>79907</v>
      </c>
      <c r="L8954" t="s">
        <v>25</v>
      </c>
      <c r="M8954" t="s">
        <v>7830</v>
      </c>
      <c r="N8954" t="s">
        <v>110</v>
      </c>
      <c r="O8954" t="s">
        <v>7813</v>
      </c>
      <c r="P8954" s="4">
        <v>40.68</v>
      </c>
      <c r="Q8954" s="4">
        <v>40.68</v>
      </c>
      <c r="R8954" s="4">
        <f t="shared" si="558"/>
        <v>0</v>
      </c>
      <c r="S8954" s="4">
        <f t="shared" si="559"/>
        <v>0</v>
      </c>
    </row>
    <row r="8955" spans="1:19" ht="15.6" x14ac:dyDescent="0.3">
      <c r="A8955" t="s">
        <v>2287</v>
      </c>
      <c r="B8955" s="1">
        <v>42708</v>
      </c>
      <c r="C8955" s="1">
        <v>42713</v>
      </c>
      <c r="D8955">
        <f t="shared" si="556"/>
        <v>2016</v>
      </c>
      <c r="E8955" t="str">
        <f t="shared" si="557"/>
        <v>Dec</v>
      </c>
      <c r="F8955" t="s">
        <v>67</v>
      </c>
      <c r="G8955" t="s">
        <v>107</v>
      </c>
      <c r="H8955" s="2" t="s">
        <v>22</v>
      </c>
      <c r="I8955" t="s">
        <v>47</v>
      </c>
      <c r="J8955" t="s">
        <v>33</v>
      </c>
      <c r="K8955">
        <v>90049</v>
      </c>
      <c r="L8955" t="s">
        <v>34</v>
      </c>
      <c r="M8955" t="s">
        <v>7831</v>
      </c>
      <c r="N8955" t="s">
        <v>110</v>
      </c>
      <c r="O8955" t="s">
        <v>7813</v>
      </c>
      <c r="P8955" s="4">
        <v>110.352</v>
      </c>
      <c r="Q8955" s="4">
        <v>110.352</v>
      </c>
      <c r="R8955" s="4">
        <f t="shared" si="558"/>
        <v>0</v>
      </c>
      <c r="S8955" s="4">
        <f t="shared" si="559"/>
        <v>0</v>
      </c>
    </row>
    <row r="8956" spans="1:19" x14ac:dyDescent="0.3">
      <c r="A8956" t="s">
        <v>3426</v>
      </c>
      <c r="B8956" s="1">
        <v>43124</v>
      </c>
      <c r="C8956" s="1">
        <v>43129</v>
      </c>
      <c r="D8956">
        <f t="shared" si="556"/>
        <v>2018</v>
      </c>
      <c r="E8956" t="str">
        <f t="shared" si="557"/>
        <v>Jan</v>
      </c>
      <c r="F8956" t="s">
        <v>37</v>
      </c>
      <c r="G8956" t="s">
        <v>228</v>
      </c>
      <c r="H8956" t="s">
        <v>51</v>
      </c>
      <c r="I8956" t="s">
        <v>131</v>
      </c>
      <c r="J8956" t="s">
        <v>33</v>
      </c>
      <c r="K8956">
        <v>95123</v>
      </c>
      <c r="L8956" t="s">
        <v>34</v>
      </c>
      <c r="M8956" t="s">
        <v>7831</v>
      </c>
      <c r="N8956" t="s">
        <v>110</v>
      </c>
      <c r="O8956" t="s">
        <v>7813</v>
      </c>
      <c r="P8956" s="4">
        <v>110.352</v>
      </c>
      <c r="Q8956" s="4">
        <v>110.352</v>
      </c>
      <c r="R8956" s="4">
        <f t="shared" si="558"/>
        <v>0</v>
      </c>
      <c r="S8956" s="4">
        <f t="shared" si="559"/>
        <v>0</v>
      </c>
    </row>
    <row r="8957" spans="1:19" x14ac:dyDescent="0.3">
      <c r="A8957" t="s">
        <v>2267</v>
      </c>
      <c r="B8957" s="1">
        <v>43070</v>
      </c>
      <c r="C8957" s="1">
        <v>43075</v>
      </c>
      <c r="D8957">
        <f t="shared" si="556"/>
        <v>2017</v>
      </c>
      <c r="E8957" t="str">
        <f t="shared" si="557"/>
        <v>Dec</v>
      </c>
      <c r="F8957" t="s">
        <v>67</v>
      </c>
      <c r="G8957" t="s">
        <v>2268</v>
      </c>
      <c r="H8957" t="s">
        <v>51</v>
      </c>
      <c r="I8957" t="s">
        <v>321</v>
      </c>
      <c r="J8957" t="s">
        <v>314</v>
      </c>
      <c r="K8957">
        <v>2038</v>
      </c>
      <c r="L8957" t="s">
        <v>54</v>
      </c>
      <c r="M8957" t="s">
        <v>7831</v>
      </c>
      <c r="N8957" t="s">
        <v>110</v>
      </c>
      <c r="O8957" t="s">
        <v>7813</v>
      </c>
      <c r="P8957" s="4">
        <v>137.94</v>
      </c>
      <c r="Q8957" s="4">
        <v>137.94</v>
      </c>
      <c r="R8957" s="4">
        <f t="shared" si="558"/>
        <v>0</v>
      </c>
      <c r="S8957" s="4">
        <f t="shared" si="559"/>
        <v>0</v>
      </c>
    </row>
    <row r="8958" spans="1:19" ht="15.6" x14ac:dyDescent="0.3">
      <c r="A8958" t="s">
        <v>7832</v>
      </c>
      <c r="B8958" s="1">
        <v>43127</v>
      </c>
      <c r="C8958" s="1">
        <v>43131</v>
      </c>
      <c r="D8958">
        <f t="shared" si="556"/>
        <v>2018</v>
      </c>
      <c r="E8958" t="str">
        <f t="shared" si="557"/>
        <v>Jan</v>
      </c>
      <c r="F8958" t="s">
        <v>37</v>
      </c>
      <c r="G8958" t="s">
        <v>176</v>
      </c>
      <c r="H8958" s="2" t="s">
        <v>22</v>
      </c>
      <c r="I8958" t="s">
        <v>61</v>
      </c>
      <c r="J8958" t="s">
        <v>62</v>
      </c>
      <c r="K8958">
        <v>10035</v>
      </c>
      <c r="L8958" t="s">
        <v>54</v>
      </c>
      <c r="M8958" t="s">
        <v>7831</v>
      </c>
      <c r="N8958" t="s">
        <v>110</v>
      </c>
      <c r="O8958" t="s">
        <v>7813</v>
      </c>
      <c r="P8958" s="4">
        <v>137.94</v>
      </c>
      <c r="Q8958" s="4">
        <v>137.94</v>
      </c>
      <c r="R8958" s="4">
        <f t="shared" si="558"/>
        <v>0</v>
      </c>
      <c r="S8958" s="4">
        <f t="shared" si="559"/>
        <v>0</v>
      </c>
    </row>
    <row r="8959" spans="1:19" ht="15.6" x14ac:dyDescent="0.3">
      <c r="A8959" t="s">
        <v>2381</v>
      </c>
      <c r="B8959" s="1">
        <v>42362</v>
      </c>
      <c r="C8959" s="1">
        <v>42367</v>
      </c>
      <c r="D8959">
        <f t="shared" si="556"/>
        <v>2015</v>
      </c>
      <c r="E8959" t="str">
        <f t="shared" si="557"/>
        <v>Dec</v>
      </c>
      <c r="F8959" t="s">
        <v>37</v>
      </c>
      <c r="G8959" t="s">
        <v>1768</v>
      </c>
      <c r="H8959" s="2" t="s">
        <v>22</v>
      </c>
      <c r="I8959" t="s">
        <v>47</v>
      </c>
      <c r="J8959" t="s">
        <v>33</v>
      </c>
      <c r="K8959">
        <v>90045</v>
      </c>
      <c r="L8959" t="s">
        <v>34</v>
      </c>
      <c r="M8959" t="s">
        <v>7833</v>
      </c>
      <c r="N8959" t="s">
        <v>110</v>
      </c>
      <c r="O8959" t="s">
        <v>7813</v>
      </c>
      <c r="P8959" s="4">
        <v>173.65600000000001</v>
      </c>
      <c r="Q8959" s="4">
        <v>100</v>
      </c>
      <c r="R8959" s="4">
        <f t="shared" si="558"/>
        <v>73.656000000000006</v>
      </c>
      <c r="S8959" s="4">
        <f t="shared" si="559"/>
        <v>11.048400000000001</v>
      </c>
    </row>
    <row r="8960" spans="1:19" ht="15.6" x14ac:dyDescent="0.3">
      <c r="A8960" t="s">
        <v>448</v>
      </c>
      <c r="B8960" s="1">
        <v>43436</v>
      </c>
      <c r="C8960" s="1">
        <v>43440</v>
      </c>
      <c r="D8960">
        <f t="shared" si="556"/>
        <v>2018</v>
      </c>
      <c r="E8960" t="str">
        <f t="shared" si="557"/>
        <v>Dec</v>
      </c>
      <c r="F8960" t="s">
        <v>37</v>
      </c>
      <c r="G8960" t="s">
        <v>449</v>
      </c>
      <c r="H8960" s="2" t="s">
        <v>22</v>
      </c>
      <c r="I8960" t="s">
        <v>165</v>
      </c>
      <c r="J8960" t="s">
        <v>75</v>
      </c>
      <c r="K8960">
        <v>80219</v>
      </c>
      <c r="L8960" t="s">
        <v>34</v>
      </c>
      <c r="M8960" t="s">
        <v>7833</v>
      </c>
      <c r="N8960" t="s">
        <v>110</v>
      </c>
      <c r="O8960" t="s">
        <v>7813</v>
      </c>
      <c r="P8960" s="4">
        <v>49.616</v>
      </c>
      <c r="Q8960" s="4">
        <v>49.616</v>
      </c>
      <c r="R8960" s="4">
        <f t="shared" si="558"/>
        <v>0</v>
      </c>
      <c r="S8960" s="4">
        <f t="shared" si="559"/>
        <v>0</v>
      </c>
    </row>
    <row r="8961" spans="1:19" ht="15.6" x14ac:dyDescent="0.3">
      <c r="A8961" t="s">
        <v>7834</v>
      </c>
      <c r="B8961" s="1">
        <v>43173</v>
      </c>
      <c r="C8961" s="1">
        <v>43176</v>
      </c>
      <c r="D8961">
        <f t="shared" si="556"/>
        <v>2018</v>
      </c>
      <c r="E8961" t="str">
        <f t="shared" si="557"/>
        <v>Mar</v>
      </c>
      <c r="F8961" t="s">
        <v>67</v>
      </c>
      <c r="G8961" t="s">
        <v>3423</v>
      </c>
      <c r="H8961" s="2" t="s">
        <v>22</v>
      </c>
      <c r="I8961" t="s">
        <v>23</v>
      </c>
      <c r="J8961" t="s">
        <v>24</v>
      </c>
      <c r="K8961">
        <v>60623</v>
      </c>
      <c r="L8961" t="s">
        <v>25</v>
      </c>
      <c r="M8961" t="s">
        <v>7833</v>
      </c>
      <c r="N8961" t="s">
        <v>110</v>
      </c>
      <c r="O8961" t="s">
        <v>7813</v>
      </c>
      <c r="P8961" s="4">
        <v>49.616</v>
      </c>
      <c r="Q8961" s="4">
        <v>49.616</v>
      </c>
      <c r="R8961" s="4">
        <f t="shared" si="558"/>
        <v>0</v>
      </c>
      <c r="S8961" s="4">
        <f t="shared" si="559"/>
        <v>0</v>
      </c>
    </row>
    <row r="8962" spans="1:19" ht="15.6" x14ac:dyDescent="0.3">
      <c r="A8962" t="s">
        <v>7835</v>
      </c>
      <c r="B8962" s="1">
        <v>42173</v>
      </c>
      <c r="C8962" s="1">
        <v>42178</v>
      </c>
      <c r="D8962">
        <f t="shared" ref="D8962:D9025" si="560">YEAR(B8962)</f>
        <v>2015</v>
      </c>
      <c r="E8962" t="str">
        <f t="shared" ref="E8962:E9025" si="561">TEXT(B8962,"mmm")</f>
        <v>Jun</v>
      </c>
      <c r="F8962" t="s">
        <v>37</v>
      </c>
      <c r="G8962" t="s">
        <v>1603</v>
      </c>
      <c r="H8962" s="2" t="s">
        <v>22</v>
      </c>
      <c r="I8962" t="s">
        <v>47</v>
      </c>
      <c r="J8962" t="s">
        <v>33</v>
      </c>
      <c r="K8962">
        <v>90036</v>
      </c>
      <c r="L8962" t="s">
        <v>34</v>
      </c>
      <c r="M8962" t="s">
        <v>7836</v>
      </c>
      <c r="N8962" t="s">
        <v>110</v>
      </c>
      <c r="O8962" t="s">
        <v>7813</v>
      </c>
      <c r="P8962" s="4">
        <v>139.80000000000001</v>
      </c>
      <c r="Q8962" s="4">
        <v>139.80000000000001</v>
      </c>
      <c r="R8962" s="4">
        <f t="shared" si="558"/>
        <v>0</v>
      </c>
      <c r="S8962" s="4">
        <f t="shared" si="559"/>
        <v>0</v>
      </c>
    </row>
    <row r="8963" spans="1:19" x14ac:dyDescent="0.3">
      <c r="A8963" t="s">
        <v>514</v>
      </c>
      <c r="B8963" s="1">
        <v>42771</v>
      </c>
      <c r="C8963" s="1">
        <v>42771</v>
      </c>
      <c r="D8963">
        <f t="shared" si="560"/>
        <v>2017</v>
      </c>
      <c r="E8963" t="str">
        <f t="shared" si="561"/>
        <v>Feb</v>
      </c>
      <c r="F8963" t="s">
        <v>30</v>
      </c>
      <c r="G8963" t="s">
        <v>354</v>
      </c>
      <c r="H8963" t="s">
        <v>51</v>
      </c>
      <c r="I8963" t="s">
        <v>515</v>
      </c>
      <c r="J8963" t="s">
        <v>183</v>
      </c>
      <c r="K8963">
        <v>30080</v>
      </c>
      <c r="L8963" t="s">
        <v>44</v>
      </c>
      <c r="M8963" t="s">
        <v>7836</v>
      </c>
      <c r="N8963" t="s">
        <v>110</v>
      </c>
      <c r="O8963" t="s">
        <v>7813</v>
      </c>
      <c r="P8963" s="4">
        <v>104.85</v>
      </c>
      <c r="Q8963" s="4">
        <v>104.85</v>
      </c>
      <c r="R8963" s="4">
        <f t="shared" ref="R8963:R9026" si="562">P8963-Q8963</f>
        <v>0</v>
      </c>
      <c r="S8963" s="4">
        <f t="shared" ref="S8963:S9026" si="563">0.15*R8963</f>
        <v>0</v>
      </c>
    </row>
    <row r="8964" spans="1:19" x14ac:dyDescent="0.3">
      <c r="A8964" t="s">
        <v>924</v>
      </c>
      <c r="B8964" s="1">
        <v>43363</v>
      </c>
      <c r="C8964" s="1">
        <v>43369</v>
      </c>
      <c r="D8964">
        <f t="shared" si="560"/>
        <v>2018</v>
      </c>
      <c r="E8964" t="str">
        <f t="shared" si="561"/>
        <v>Sep</v>
      </c>
      <c r="F8964" t="s">
        <v>37</v>
      </c>
      <c r="G8964" t="s">
        <v>85</v>
      </c>
      <c r="H8964" t="s">
        <v>105</v>
      </c>
      <c r="I8964" t="s">
        <v>61</v>
      </c>
      <c r="J8964" t="s">
        <v>62</v>
      </c>
      <c r="K8964">
        <v>10035</v>
      </c>
      <c r="L8964" t="s">
        <v>54</v>
      </c>
      <c r="M8964" t="s">
        <v>7836</v>
      </c>
      <c r="N8964" t="s">
        <v>110</v>
      </c>
      <c r="O8964" t="s">
        <v>7813</v>
      </c>
      <c r="P8964" s="4">
        <v>104.85</v>
      </c>
      <c r="Q8964" s="4">
        <v>104.85</v>
      </c>
      <c r="R8964" s="4">
        <f t="shared" si="562"/>
        <v>0</v>
      </c>
      <c r="S8964" s="4">
        <f t="shared" si="563"/>
        <v>0</v>
      </c>
    </row>
    <row r="8965" spans="1:19" x14ac:dyDescent="0.3">
      <c r="A8965" t="s">
        <v>2790</v>
      </c>
      <c r="B8965" s="1">
        <v>42254</v>
      </c>
      <c r="C8965" s="1">
        <v>42259</v>
      </c>
      <c r="D8965">
        <f t="shared" si="560"/>
        <v>2015</v>
      </c>
      <c r="E8965" t="str">
        <f t="shared" si="561"/>
        <v>Sep</v>
      </c>
      <c r="F8965" t="s">
        <v>67</v>
      </c>
      <c r="G8965" t="s">
        <v>150</v>
      </c>
      <c r="H8965" t="s">
        <v>105</v>
      </c>
      <c r="I8965" t="s">
        <v>1083</v>
      </c>
      <c r="J8965" t="s">
        <v>503</v>
      </c>
      <c r="K8965">
        <v>74133</v>
      </c>
      <c r="L8965" t="s">
        <v>25</v>
      </c>
      <c r="M8965" t="s">
        <v>7836</v>
      </c>
      <c r="N8965" t="s">
        <v>110</v>
      </c>
      <c r="O8965" t="s">
        <v>7813</v>
      </c>
      <c r="P8965" s="4">
        <v>104.85</v>
      </c>
      <c r="Q8965" s="4">
        <v>104.85</v>
      </c>
      <c r="R8965" s="4">
        <f t="shared" si="562"/>
        <v>0</v>
      </c>
      <c r="S8965" s="4">
        <f t="shared" si="563"/>
        <v>0</v>
      </c>
    </row>
    <row r="8966" spans="1:19" x14ac:dyDescent="0.3">
      <c r="A8966" t="s">
        <v>2617</v>
      </c>
      <c r="B8966" s="1">
        <v>43009</v>
      </c>
      <c r="C8966" s="1">
        <v>43010</v>
      </c>
      <c r="D8966">
        <f t="shared" si="560"/>
        <v>2017</v>
      </c>
      <c r="E8966" t="str">
        <f t="shared" si="561"/>
        <v>Oct</v>
      </c>
      <c r="F8966" t="s">
        <v>20</v>
      </c>
      <c r="G8966" t="s">
        <v>1319</v>
      </c>
      <c r="H8966" t="s">
        <v>51</v>
      </c>
      <c r="I8966" t="s">
        <v>1823</v>
      </c>
      <c r="J8966" t="s">
        <v>653</v>
      </c>
      <c r="K8966">
        <v>46350</v>
      </c>
      <c r="L8966" t="s">
        <v>25</v>
      </c>
      <c r="M8966" t="s">
        <v>7836</v>
      </c>
      <c r="N8966" t="s">
        <v>110</v>
      </c>
      <c r="O8966" t="s">
        <v>7813</v>
      </c>
      <c r="P8966" s="4">
        <v>69.900000000000006</v>
      </c>
      <c r="Q8966" s="4">
        <v>69.900000000000006</v>
      </c>
      <c r="R8966" s="4">
        <f t="shared" si="562"/>
        <v>0</v>
      </c>
      <c r="S8966" s="4">
        <f t="shared" si="563"/>
        <v>0</v>
      </c>
    </row>
    <row r="8967" spans="1:19" x14ac:dyDescent="0.3">
      <c r="A8967" t="s">
        <v>745</v>
      </c>
      <c r="B8967" s="1">
        <v>43074</v>
      </c>
      <c r="C8967" s="1">
        <v>43078</v>
      </c>
      <c r="D8967">
        <f t="shared" si="560"/>
        <v>2017</v>
      </c>
      <c r="E8967" t="str">
        <f t="shared" si="561"/>
        <v>Dec</v>
      </c>
      <c r="F8967" t="s">
        <v>37</v>
      </c>
      <c r="G8967" t="s">
        <v>746</v>
      </c>
      <c r="H8967" t="s">
        <v>51</v>
      </c>
      <c r="I8967" t="s">
        <v>321</v>
      </c>
      <c r="J8967" t="s">
        <v>148</v>
      </c>
      <c r="K8967">
        <v>53132</v>
      </c>
      <c r="L8967" t="s">
        <v>25</v>
      </c>
      <c r="M8967" t="s">
        <v>7836</v>
      </c>
      <c r="N8967" t="s">
        <v>128</v>
      </c>
      <c r="O8967" t="s">
        <v>7813</v>
      </c>
      <c r="P8967" s="4">
        <v>384.45</v>
      </c>
      <c r="Q8967" s="4">
        <v>384.45</v>
      </c>
      <c r="R8967" s="4">
        <f t="shared" si="562"/>
        <v>0</v>
      </c>
      <c r="S8967" s="4">
        <f t="shared" si="563"/>
        <v>0</v>
      </c>
    </row>
    <row r="8968" spans="1:19" ht="15.6" x14ac:dyDescent="0.3">
      <c r="A8968" t="s">
        <v>629</v>
      </c>
      <c r="B8968" s="1">
        <v>43259</v>
      </c>
      <c r="C8968" s="1">
        <v>43261</v>
      </c>
      <c r="D8968">
        <f t="shared" si="560"/>
        <v>2018</v>
      </c>
      <c r="E8968" t="str">
        <f t="shared" si="561"/>
        <v>Jun</v>
      </c>
      <c r="F8968" t="s">
        <v>20</v>
      </c>
      <c r="G8968" t="s">
        <v>630</v>
      </c>
      <c r="H8968" s="2" t="s">
        <v>22</v>
      </c>
      <c r="I8968" t="s">
        <v>47</v>
      </c>
      <c r="J8968" t="s">
        <v>33</v>
      </c>
      <c r="K8968">
        <v>90049</v>
      </c>
      <c r="L8968" t="s">
        <v>34</v>
      </c>
      <c r="M8968" t="s">
        <v>7837</v>
      </c>
      <c r="N8968" t="s">
        <v>110</v>
      </c>
      <c r="O8968" t="s">
        <v>7813</v>
      </c>
      <c r="P8968" s="4">
        <v>17.52</v>
      </c>
      <c r="Q8968" s="4">
        <v>18</v>
      </c>
      <c r="R8968" s="4">
        <f t="shared" si="562"/>
        <v>-0.48000000000000043</v>
      </c>
      <c r="S8968" s="4">
        <f t="shared" si="563"/>
        <v>-7.2000000000000064E-2</v>
      </c>
    </row>
    <row r="8969" spans="1:19" ht="15.6" x14ac:dyDescent="0.3">
      <c r="A8969" t="s">
        <v>2278</v>
      </c>
      <c r="B8969" s="1">
        <v>42344</v>
      </c>
      <c r="C8969" s="1">
        <v>42348</v>
      </c>
      <c r="D8969">
        <f t="shared" si="560"/>
        <v>2015</v>
      </c>
      <c r="E8969" t="str">
        <f t="shared" si="561"/>
        <v>Dec</v>
      </c>
      <c r="F8969" t="s">
        <v>37</v>
      </c>
      <c r="G8969" t="s">
        <v>2172</v>
      </c>
      <c r="H8969" s="2" t="s">
        <v>22</v>
      </c>
      <c r="I8969" t="s">
        <v>23</v>
      </c>
      <c r="J8969" t="s">
        <v>24</v>
      </c>
      <c r="K8969">
        <v>60610</v>
      </c>
      <c r="L8969" t="s">
        <v>25</v>
      </c>
      <c r="M8969" t="s">
        <v>7837</v>
      </c>
      <c r="N8969" t="s">
        <v>110</v>
      </c>
      <c r="O8969" t="s">
        <v>7813</v>
      </c>
      <c r="P8969" s="4">
        <v>35.04</v>
      </c>
      <c r="Q8969" s="4">
        <v>35.04</v>
      </c>
      <c r="R8969" s="4">
        <f t="shared" si="562"/>
        <v>0</v>
      </c>
      <c r="S8969" s="4">
        <f t="shared" si="563"/>
        <v>0</v>
      </c>
    </row>
    <row r="8970" spans="1:19" ht="15.6" x14ac:dyDescent="0.3">
      <c r="A8970" t="s">
        <v>3642</v>
      </c>
      <c r="B8970" s="1">
        <v>42464</v>
      </c>
      <c r="C8970" s="1">
        <v>42464</v>
      </c>
      <c r="D8970">
        <f t="shared" si="560"/>
        <v>2016</v>
      </c>
      <c r="E8970" t="str">
        <f t="shared" si="561"/>
        <v>Apr</v>
      </c>
      <c r="F8970" t="s">
        <v>30</v>
      </c>
      <c r="G8970" t="s">
        <v>3643</v>
      </c>
      <c r="H8970" s="2" t="s">
        <v>22</v>
      </c>
      <c r="I8970" t="s">
        <v>255</v>
      </c>
      <c r="J8970" t="s">
        <v>89</v>
      </c>
      <c r="K8970">
        <v>48911</v>
      </c>
      <c r="L8970" t="s">
        <v>25</v>
      </c>
      <c r="M8970" t="s">
        <v>7837</v>
      </c>
      <c r="N8970" t="s">
        <v>110</v>
      </c>
      <c r="O8970" t="s">
        <v>7813</v>
      </c>
      <c r="P8970" s="4">
        <v>10.95</v>
      </c>
      <c r="Q8970" s="4">
        <v>18</v>
      </c>
      <c r="R8970" s="4">
        <f t="shared" si="562"/>
        <v>-7.0500000000000007</v>
      </c>
      <c r="S8970" s="4">
        <f t="shared" si="563"/>
        <v>-1.0575000000000001</v>
      </c>
    </row>
    <row r="8971" spans="1:19" ht="15.6" x14ac:dyDescent="0.3">
      <c r="A8971" t="s">
        <v>3820</v>
      </c>
      <c r="B8971" s="1">
        <v>42490</v>
      </c>
      <c r="C8971" s="1">
        <v>42496</v>
      </c>
      <c r="D8971">
        <f t="shared" si="560"/>
        <v>2016</v>
      </c>
      <c r="E8971" t="str">
        <f t="shared" si="561"/>
        <v>Apr</v>
      </c>
      <c r="F8971" t="s">
        <v>37</v>
      </c>
      <c r="G8971" t="s">
        <v>866</v>
      </c>
      <c r="H8971" s="2" t="s">
        <v>22</v>
      </c>
      <c r="I8971" t="s">
        <v>32</v>
      </c>
      <c r="J8971" t="s">
        <v>33</v>
      </c>
      <c r="K8971">
        <v>94110</v>
      </c>
      <c r="L8971" t="s">
        <v>34</v>
      </c>
      <c r="M8971" t="s">
        <v>7838</v>
      </c>
      <c r="N8971" t="s">
        <v>110</v>
      </c>
      <c r="O8971" t="s">
        <v>7813</v>
      </c>
      <c r="P8971" s="4">
        <v>19.8</v>
      </c>
      <c r="Q8971" s="4">
        <v>18</v>
      </c>
      <c r="R8971" s="4">
        <f t="shared" si="562"/>
        <v>1.8000000000000007</v>
      </c>
      <c r="S8971" s="4">
        <f t="shared" si="563"/>
        <v>0.27000000000000007</v>
      </c>
    </row>
    <row r="8972" spans="1:19" ht="15.6" x14ac:dyDescent="0.3">
      <c r="A8972" t="s">
        <v>1653</v>
      </c>
      <c r="B8972" s="1">
        <v>43416</v>
      </c>
      <c r="C8972" s="1">
        <v>43416</v>
      </c>
      <c r="D8972">
        <f t="shared" si="560"/>
        <v>2018</v>
      </c>
      <c r="E8972" t="str">
        <f t="shared" si="561"/>
        <v>Nov</v>
      </c>
      <c r="F8972" t="s">
        <v>30</v>
      </c>
      <c r="G8972" t="s">
        <v>1654</v>
      </c>
      <c r="H8972" s="2" t="s">
        <v>22</v>
      </c>
      <c r="I8972" t="s">
        <v>1301</v>
      </c>
      <c r="J8972" t="s">
        <v>178</v>
      </c>
      <c r="K8972">
        <v>85301</v>
      </c>
      <c r="L8972" t="s">
        <v>34</v>
      </c>
      <c r="M8972" t="s">
        <v>7838</v>
      </c>
      <c r="N8972" t="s">
        <v>110</v>
      </c>
      <c r="O8972" t="s">
        <v>7813</v>
      </c>
      <c r="P8972" s="4">
        <v>7.92</v>
      </c>
      <c r="Q8972" s="4">
        <v>100</v>
      </c>
      <c r="R8972" s="4">
        <f t="shared" si="562"/>
        <v>-92.08</v>
      </c>
      <c r="S8972" s="4">
        <f t="shared" si="563"/>
        <v>-13.811999999999999</v>
      </c>
    </row>
    <row r="8973" spans="1:19" ht="15.6" x14ac:dyDescent="0.3">
      <c r="A8973" t="s">
        <v>534</v>
      </c>
      <c r="B8973" s="1">
        <v>42465</v>
      </c>
      <c r="C8973" s="1">
        <v>42470</v>
      </c>
      <c r="D8973">
        <f t="shared" si="560"/>
        <v>2016</v>
      </c>
      <c r="E8973" t="str">
        <f t="shared" si="561"/>
        <v>Apr</v>
      </c>
      <c r="F8973" t="s">
        <v>37</v>
      </c>
      <c r="G8973" t="s">
        <v>535</v>
      </c>
      <c r="H8973" s="2" t="s">
        <v>22</v>
      </c>
      <c r="I8973" t="s">
        <v>100</v>
      </c>
      <c r="J8973" t="s">
        <v>101</v>
      </c>
      <c r="K8973">
        <v>19143</v>
      </c>
      <c r="L8973" t="s">
        <v>54</v>
      </c>
      <c r="M8973" t="s">
        <v>7838</v>
      </c>
      <c r="N8973" t="s">
        <v>110</v>
      </c>
      <c r="O8973" t="s">
        <v>7813</v>
      </c>
      <c r="P8973" s="4">
        <v>14.85</v>
      </c>
      <c r="Q8973" s="4">
        <v>18</v>
      </c>
      <c r="R8973" s="4">
        <f t="shared" si="562"/>
        <v>-3.1500000000000004</v>
      </c>
      <c r="S8973" s="4">
        <f t="shared" si="563"/>
        <v>-0.47250000000000003</v>
      </c>
    </row>
    <row r="8974" spans="1:19" ht="15.6" x14ac:dyDescent="0.3">
      <c r="A8974" t="s">
        <v>7839</v>
      </c>
      <c r="B8974" s="1">
        <v>42675</v>
      </c>
      <c r="C8974" s="1">
        <v>42680</v>
      </c>
      <c r="D8974">
        <f t="shared" si="560"/>
        <v>2016</v>
      </c>
      <c r="E8974" t="str">
        <f t="shared" si="561"/>
        <v>Nov</v>
      </c>
      <c r="F8974" t="s">
        <v>37</v>
      </c>
      <c r="G8974" t="s">
        <v>635</v>
      </c>
      <c r="H8974" s="2" t="s">
        <v>22</v>
      </c>
      <c r="I8974" t="s">
        <v>61</v>
      </c>
      <c r="J8974" t="s">
        <v>62</v>
      </c>
      <c r="K8974">
        <v>10009</v>
      </c>
      <c r="L8974" t="s">
        <v>54</v>
      </c>
      <c r="M8974" t="s">
        <v>7838</v>
      </c>
      <c r="N8974" t="s">
        <v>110</v>
      </c>
      <c r="O8974" t="s">
        <v>7813</v>
      </c>
      <c r="P8974" s="4">
        <v>4.95</v>
      </c>
      <c r="Q8974" s="4">
        <v>5</v>
      </c>
      <c r="R8974" s="4">
        <f t="shared" si="562"/>
        <v>-4.9999999999999822E-2</v>
      </c>
      <c r="S8974" s="4">
        <f t="shared" si="563"/>
        <v>-7.4999999999999728E-3</v>
      </c>
    </row>
    <row r="8975" spans="1:19" ht="15.6" x14ac:dyDescent="0.3">
      <c r="A8975" t="s">
        <v>7204</v>
      </c>
      <c r="B8975" s="1">
        <v>43253</v>
      </c>
      <c r="C8975" s="1">
        <v>43257</v>
      </c>
      <c r="D8975">
        <f t="shared" si="560"/>
        <v>2018</v>
      </c>
      <c r="E8975" t="str">
        <f t="shared" si="561"/>
        <v>Jun</v>
      </c>
      <c r="F8975" t="s">
        <v>37</v>
      </c>
      <c r="G8975" t="s">
        <v>2204</v>
      </c>
      <c r="H8975" s="2" t="s">
        <v>22</v>
      </c>
      <c r="I8975" t="s">
        <v>2676</v>
      </c>
      <c r="J8975" t="s">
        <v>233</v>
      </c>
      <c r="K8975">
        <v>44052</v>
      </c>
      <c r="L8975" t="s">
        <v>54</v>
      </c>
      <c r="M8975" t="s">
        <v>7838</v>
      </c>
      <c r="N8975" t="s">
        <v>110</v>
      </c>
      <c r="O8975" t="s">
        <v>7813</v>
      </c>
      <c r="P8975" s="4">
        <v>2.97</v>
      </c>
      <c r="Q8975" s="4">
        <v>5</v>
      </c>
      <c r="R8975" s="4">
        <f t="shared" si="562"/>
        <v>-2.0299999999999998</v>
      </c>
      <c r="S8975" s="4">
        <f t="shared" si="563"/>
        <v>-0.30449999999999994</v>
      </c>
    </row>
    <row r="8976" spans="1:19" ht="15.6" x14ac:dyDescent="0.3">
      <c r="A8976" t="s">
        <v>4855</v>
      </c>
      <c r="B8976" s="1">
        <v>43462</v>
      </c>
      <c r="C8976" s="1">
        <v>43469</v>
      </c>
      <c r="D8976">
        <f t="shared" si="560"/>
        <v>2018</v>
      </c>
      <c r="E8976" t="str">
        <f t="shared" si="561"/>
        <v>Dec</v>
      </c>
      <c r="F8976" t="s">
        <v>37</v>
      </c>
      <c r="G8976" t="s">
        <v>1304</v>
      </c>
      <c r="H8976" s="2" t="s">
        <v>22</v>
      </c>
      <c r="I8976" t="s">
        <v>61</v>
      </c>
      <c r="J8976" t="s">
        <v>62</v>
      </c>
      <c r="K8976">
        <v>10024</v>
      </c>
      <c r="L8976" t="s">
        <v>54</v>
      </c>
      <c r="M8976" t="s">
        <v>7838</v>
      </c>
      <c r="N8976" t="s">
        <v>110</v>
      </c>
      <c r="O8976" t="s">
        <v>7813</v>
      </c>
      <c r="P8976" s="4">
        <v>14.85</v>
      </c>
      <c r="Q8976" s="4">
        <v>18</v>
      </c>
      <c r="R8976" s="4">
        <f t="shared" si="562"/>
        <v>-3.1500000000000004</v>
      </c>
      <c r="S8976" s="4">
        <f t="shared" si="563"/>
        <v>-0.47250000000000003</v>
      </c>
    </row>
    <row r="8977" spans="1:19" ht="15.6" x14ac:dyDescent="0.3">
      <c r="A8977" t="s">
        <v>4823</v>
      </c>
      <c r="B8977" s="1">
        <v>42645</v>
      </c>
      <c r="C8977" s="1">
        <v>42646</v>
      </c>
      <c r="D8977">
        <f t="shared" si="560"/>
        <v>2016</v>
      </c>
      <c r="E8977" t="str">
        <f t="shared" si="561"/>
        <v>Oct</v>
      </c>
      <c r="F8977" t="s">
        <v>20</v>
      </c>
      <c r="G8977" t="s">
        <v>1854</v>
      </c>
      <c r="H8977" s="2" t="s">
        <v>22</v>
      </c>
      <c r="I8977" t="s">
        <v>47</v>
      </c>
      <c r="J8977" t="s">
        <v>33</v>
      </c>
      <c r="K8977">
        <v>90008</v>
      </c>
      <c r="L8977" t="s">
        <v>34</v>
      </c>
      <c r="M8977" t="s">
        <v>7840</v>
      </c>
      <c r="N8977" t="s">
        <v>110</v>
      </c>
      <c r="O8977" t="s">
        <v>7813</v>
      </c>
      <c r="P8977" s="4">
        <v>503.96</v>
      </c>
      <c r="Q8977" s="4">
        <v>503.96</v>
      </c>
      <c r="R8977" s="4">
        <f t="shared" si="562"/>
        <v>0</v>
      </c>
      <c r="S8977" s="4">
        <f t="shared" si="563"/>
        <v>0</v>
      </c>
    </row>
    <row r="8978" spans="1:19" ht="15.6" x14ac:dyDescent="0.3">
      <c r="A8978" t="s">
        <v>696</v>
      </c>
      <c r="B8978" s="1">
        <v>42634</v>
      </c>
      <c r="C8978" s="1">
        <v>42639</v>
      </c>
      <c r="D8978">
        <f t="shared" si="560"/>
        <v>2016</v>
      </c>
      <c r="E8978" t="str">
        <f t="shared" si="561"/>
        <v>Sep</v>
      </c>
      <c r="F8978" t="s">
        <v>37</v>
      </c>
      <c r="G8978" t="s">
        <v>697</v>
      </c>
      <c r="H8978" s="2" t="s">
        <v>22</v>
      </c>
      <c r="I8978" t="s">
        <v>139</v>
      </c>
      <c r="J8978" t="s">
        <v>698</v>
      </c>
      <c r="K8978">
        <v>29203</v>
      </c>
      <c r="L8978" t="s">
        <v>44</v>
      </c>
      <c r="M8978" t="s">
        <v>7840</v>
      </c>
      <c r="N8978" t="s">
        <v>110</v>
      </c>
      <c r="O8978" t="s">
        <v>7813</v>
      </c>
      <c r="P8978" s="4">
        <v>629.95000000000005</v>
      </c>
      <c r="Q8978" s="4">
        <v>629.95000000000005</v>
      </c>
      <c r="R8978" s="4">
        <f t="shared" si="562"/>
        <v>0</v>
      </c>
      <c r="S8978" s="4">
        <f t="shared" si="563"/>
        <v>0</v>
      </c>
    </row>
    <row r="8979" spans="1:19" ht="15.6" x14ac:dyDescent="0.3">
      <c r="A8979" t="s">
        <v>7841</v>
      </c>
      <c r="B8979" s="1">
        <v>42962</v>
      </c>
      <c r="C8979" s="1">
        <v>42967</v>
      </c>
      <c r="D8979">
        <f t="shared" si="560"/>
        <v>2017</v>
      </c>
      <c r="E8979" t="str">
        <f t="shared" si="561"/>
        <v>Aug</v>
      </c>
      <c r="F8979" t="s">
        <v>37</v>
      </c>
      <c r="G8979" t="s">
        <v>497</v>
      </c>
      <c r="H8979" s="2" t="s">
        <v>22</v>
      </c>
      <c r="I8979" t="s">
        <v>1453</v>
      </c>
      <c r="J8979" t="s">
        <v>79</v>
      </c>
      <c r="K8979">
        <v>32303</v>
      </c>
      <c r="L8979" t="s">
        <v>44</v>
      </c>
      <c r="M8979" t="s">
        <v>7840</v>
      </c>
      <c r="N8979" t="s">
        <v>110</v>
      </c>
      <c r="O8979" t="s">
        <v>7813</v>
      </c>
      <c r="P8979" s="4">
        <v>705.54399999999998</v>
      </c>
      <c r="Q8979" s="4">
        <v>705.54399999999998</v>
      </c>
      <c r="R8979" s="4">
        <f t="shared" si="562"/>
        <v>0</v>
      </c>
      <c r="S8979" s="4">
        <f t="shared" si="563"/>
        <v>0</v>
      </c>
    </row>
    <row r="8980" spans="1:19" x14ac:dyDescent="0.3">
      <c r="A8980" t="s">
        <v>186</v>
      </c>
      <c r="B8980" s="1">
        <v>42175</v>
      </c>
      <c r="C8980" s="1">
        <v>42179</v>
      </c>
      <c r="D8980">
        <f t="shared" si="560"/>
        <v>2015</v>
      </c>
      <c r="E8980" t="str">
        <f t="shared" si="561"/>
        <v>Jun</v>
      </c>
      <c r="F8980" t="s">
        <v>37</v>
      </c>
      <c r="G8980" t="s">
        <v>187</v>
      </c>
      <c r="H8980" t="s">
        <v>105</v>
      </c>
      <c r="I8980" t="s">
        <v>188</v>
      </c>
      <c r="J8980" t="s">
        <v>109</v>
      </c>
      <c r="K8980">
        <v>75023</v>
      </c>
      <c r="L8980" t="s">
        <v>25</v>
      </c>
      <c r="M8980" t="s">
        <v>7840</v>
      </c>
      <c r="N8980" t="s">
        <v>110</v>
      </c>
      <c r="O8980" t="s">
        <v>7813</v>
      </c>
      <c r="P8980" s="4">
        <v>201.584</v>
      </c>
      <c r="Q8980" s="4">
        <v>201.584</v>
      </c>
      <c r="R8980" s="4">
        <f t="shared" si="562"/>
        <v>0</v>
      </c>
      <c r="S8980" s="4">
        <f t="shared" si="563"/>
        <v>0</v>
      </c>
    </row>
    <row r="8981" spans="1:19" ht="15.6" x14ac:dyDescent="0.3">
      <c r="A8981" t="s">
        <v>1363</v>
      </c>
      <c r="B8981" s="1">
        <v>42430</v>
      </c>
      <c r="C8981" s="1">
        <v>42432</v>
      </c>
      <c r="D8981">
        <f t="shared" si="560"/>
        <v>2016</v>
      </c>
      <c r="E8981" t="str">
        <f t="shared" si="561"/>
        <v>Mar</v>
      </c>
      <c r="F8981" t="s">
        <v>67</v>
      </c>
      <c r="G8981" t="s">
        <v>1364</v>
      </c>
      <c r="H8981" s="2" t="s">
        <v>22</v>
      </c>
      <c r="I8981" t="s">
        <v>47</v>
      </c>
      <c r="J8981" t="s">
        <v>33</v>
      </c>
      <c r="K8981">
        <v>90045</v>
      </c>
      <c r="L8981" t="s">
        <v>34</v>
      </c>
      <c r="M8981" t="s">
        <v>7842</v>
      </c>
      <c r="N8981" t="s">
        <v>110</v>
      </c>
      <c r="O8981" t="s">
        <v>7813</v>
      </c>
      <c r="P8981" s="4">
        <v>15.984</v>
      </c>
      <c r="Q8981" s="4">
        <v>18</v>
      </c>
      <c r="R8981" s="4">
        <f t="shared" si="562"/>
        <v>-2.016</v>
      </c>
      <c r="S8981" s="4">
        <f t="shared" si="563"/>
        <v>-0.3024</v>
      </c>
    </row>
    <row r="8982" spans="1:19" ht="15.6" x14ac:dyDescent="0.3">
      <c r="A8982" t="s">
        <v>7843</v>
      </c>
      <c r="B8982" s="1">
        <v>42451</v>
      </c>
      <c r="C8982" s="1">
        <v>42453</v>
      </c>
      <c r="D8982">
        <f t="shared" si="560"/>
        <v>2016</v>
      </c>
      <c r="E8982" t="str">
        <f t="shared" si="561"/>
        <v>Mar</v>
      </c>
      <c r="F8982" t="s">
        <v>20</v>
      </c>
      <c r="G8982" t="s">
        <v>1849</v>
      </c>
      <c r="H8982" s="2" t="s">
        <v>22</v>
      </c>
      <c r="I8982" t="s">
        <v>1740</v>
      </c>
      <c r="J8982" t="s">
        <v>33</v>
      </c>
      <c r="K8982">
        <v>91360</v>
      </c>
      <c r="L8982" t="s">
        <v>34</v>
      </c>
      <c r="M8982" t="s">
        <v>7842</v>
      </c>
      <c r="N8982" t="s">
        <v>110</v>
      </c>
      <c r="O8982" t="s">
        <v>7813</v>
      </c>
      <c r="P8982" s="4">
        <v>15.984</v>
      </c>
      <c r="Q8982" s="4">
        <v>18</v>
      </c>
      <c r="R8982" s="4">
        <f t="shared" si="562"/>
        <v>-2.016</v>
      </c>
      <c r="S8982" s="4">
        <f t="shared" si="563"/>
        <v>-0.3024</v>
      </c>
    </row>
    <row r="8983" spans="1:19" ht="15.6" x14ac:dyDescent="0.3">
      <c r="A8983" t="s">
        <v>7844</v>
      </c>
      <c r="B8983" s="1">
        <v>43423</v>
      </c>
      <c r="C8983" s="1">
        <v>43424</v>
      </c>
      <c r="D8983">
        <f t="shared" si="560"/>
        <v>2018</v>
      </c>
      <c r="E8983" t="str">
        <f t="shared" si="561"/>
        <v>Nov</v>
      </c>
      <c r="F8983" t="s">
        <v>20</v>
      </c>
      <c r="G8983" t="s">
        <v>499</v>
      </c>
      <c r="H8983" s="2" t="s">
        <v>22</v>
      </c>
      <c r="I8983" t="s">
        <v>1108</v>
      </c>
      <c r="J8983" t="s">
        <v>33</v>
      </c>
      <c r="K8983">
        <v>92683</v>
      </c>
      <c r="L8983" t="s">
        <v>34</v>
      </c>
      <c r="M8983" t="s">
        <v>7842</v>
      </c>
      <c r="N8983" t="s">
        <v>110</v>
      </c>
      <c r="O8983" t="s">
        <v>7813</v>
      </c>
      <c r="P8983" s="4">
        <v>31.968</v>
      </c>
      <c r="Q8983" s="4">
        <v>31.968</v>
      </c>
      <c r="R8983" s="4">
        <f t="shared" si="562"/>
        <v>0</v>
      </c>
      <c r="S8983" s="4">
        <f t="shared" si="563"/>
        <v>0</v>
      </c>
    </row>
    <row r="8984" spans="1:19" ht="15.6" x14ac:dyDescent="0.3">
      <c r="A8984" t="s">
        <v>7845</v>
      </c>
      <c r="B8984" s="1">
        <v>42123</v>
      </c>
      <c r="C8984" s="1">
        <v>42128</v>
      </c>
      <c r="D8984">
        <f t="shared" si="560"/>
        <v>2015</v>
      </c>
      <c r="E8984" t="str">
        <f t="shared" si="561"/>
        <v>Apr</v>
      </c>
      <c r="F8984" t="s">
        <v>37</v>
      </c>
      <c r="G8984" t="s">
        <v>932</v>
      </c>
      <c r="H8984" s="2" t="s">
        <v>22</v>
      </c>
      <c r="I8984" t="s">
        <v>1711</v>
      </c>
      <c r="J8984" t="s">
        <v>53</v>
      </c>
      <c r="K8984">
        <v>19901</v>
      </c>
      <c r="L8984" t="s">
        <v>54</v>
      </c>
      <c r="M8984" t="s">
        <v>7842</v>
      </c>
      <c r="N8984" t="s">
        <v>110</v>
      </c>
      <c r="O8984" t="s">
        <v>7813</v>
      </c>
      <c r="P8984" s="4">
        <v>19.98</v>
      </c>
      <c r="Q8984" s="4">
        <v>18</v>
      </c>
      <c r="R8984" s="4">
        <f t="shared" si="562"/>
        <v>1.9800000000000004</v>
      </c>
      <c r="S8984" s="4">
        <f t="shared" si="563"/>
        <v>0.29700000000000004</v>
      </c>
    </row>
    <row r="8985" spans="1:19" x14ac:dyDescent="0.3">
      <c r="A8985" t="s">
        <v>1145</v>
      </c>
      <c r="B8985" s="1">
        <v>42708</v>
      </c>
      <c r="C8985" s="1">
        <v>42714</v>
      </c>
      <c r="D8985">
        <f t="shared" si="560"/>
        <v>2016</v>
      </c>
      <c r="E8985" t="str">
        <f t="shared" si="561"/>
        <v>Dec</v>
      </c>
      <c r="F8985" t="s">
        <v>37</v>
      </c>
      <c r="G8985" t="s">
        <v>328</v>
      </c>
      <c r="H8985" t="s">
        <v>51</v>
      </c>
      <c r="I8985" t="s">
        <v>1146</v>
      </c>
      <c r="J8985" t="s">
        <v>62</v>
      </c>
      <c r="K8985">
        <v>11550</v>
      </c>
      <c r="L8985" t="s">
        <v>54</v>
      </c>
      <c r="M8985" t="s">
        <v>7842</v>
      </c>
      <c r="N8985" t="s">
        <v>110</v>
      </c>
      <c r="O8985" t="s">
        <v>7813</v>
      </c>
      <c r="P8985" s="4">
        <v>39.96</v>
      </c>
      <c r="Q8985" s="4">
        <v>39.96</v>
      </c>
      <c r="R8985" s="4">
        <f t="shared" si="562"/>
        <v>0</v>
      </c>
      <c r="S8985" s="4">
        <f t="shared" si="563"/>
        <v>0</v>
      </c>
    </row>
    <row r="8986" spans="1:19" x14ac:dyDescent="0.3">
      <c r="A8986" t="s">
        <v>1953</v>
      </c>
      <c r="B8986" s="1">
        <v>43049</v>
      </c>
      <c r="C8986" s="1">
        <v>43053</v>
      </c>
      <c r="D8986">
        <f t="shared" si="560"/>
        <v>2017</v>
      </c>
      <c r="E8986" t="str">
        <f t="shared" si="561"/>
        <v>Nov</v>
      </c>
      <c r="F8986" t="s">
        <v>37</v>
      </c>
      <c r="G8986" t="s">
        <v>354</v>
      </c>
      <c r="H8986" t="s">
        <v>22</v>
      </c>
      <c r="I8986" t="s">
        <v>191</v>
      </c>
      <c r="J8986" t="s">
        <v>233</v>
      </c>
      <c r="K8986">
        <v>45503</v>
      </c>
      <c r="L8986" t="s">
        <v>54</v>
      </c>
      <c r="M8986" t="s">
        <v>7842</v>
      </c>
      <c r="N8986" t="s">
        <v>110</v>
      </c>
      <c r="O8986" t="s">
        <v>7813</v>
      </c>
      <c r="P8986" s="4">
        <v>41.957999999999998</v>
      </c>
      <c r="Q8986" s="4">
        <v>41.957999999999998</v>
      </c>
      <c r="R8986" s="4">
        <f t="shared" si="562"/>
        <v>0</v>
      </c>
      <c r="S8986" s="4">
        <f t="shared" si="563"/>
        <v>0</v>
      </c>
    </row>
    <row r="8987" spans="1:19" ht="15.6" x14ac:dyDescent="0.3">
      <c r="A8987" t="s">
        <v>4018</v>
      </c>
      <c r="B8987" s="1">
        <v>42164</v>
      </c>
      <c r="C8987" s="1">
        <v>42168</v>
      </c>
      <c r="D8987">
        <f t="shared" si="560"/>
        <v>2015</v>
      </c>
      <c r="E8987" t="str">
        <f t="shared" si="561"/>
        <v>Jun</v>
      </c>
      <c r="F8987" t="s">
        <v>67</v>
      </c>
      <c r="G8987" t="s">
        <v>4019</v>
      </c>
      <c r="H8987" s="2" t="s">
        <v>22</v>
      </c>
      <c r="I8987" t="s">
        <v>108</v>
      </c>
      <c r="J8987" t="s">
        <v>109</v>
      </c>
      <c r="K8987">
        <v>77340</v>
      </c>
      <c r="L8987" t="s">
        <v>25</v>
      </c>
      <c r="M8987" t="s">
        <v>7842</v>
      </c>
      <c r="N8987" t="s">
        <v>110</v>
      </c>
      <c r="O8987" t="s">
        <v>7813</v>
      </c>
      <c r="P8987" s="4">
        <v>7.992</v>
      </c>
      <c r="Q8987" s="4">
        <v>18</v>
      </c>
      <c r="R8987" s="4">
        <f t="shared" si="562"/>
        <v>-10.007999999999999</v>
      </c>
      <c r="S8987" s="4">
        <f t="shared" si="563"/>
        <v>-1.5011999999999999</v>
      </c>
    </row>
    <row r="8988" spans="1:19" ht="15.6" x14ac:dyDescent="0.3">
      <c r="A8988" t="s">
        <v>6831</v>
      </c>
      <c r="B8988" s="1">
        <v>42197</v>
      </c>
      <c r="C8988" s="1">
        <v>42201</v>
      </c>
      <c r="D8988">
        <f t="shared" si="560"/>
        <v>2015</v>
      </c>
      <c r="E8988" t="str">
        <f t="shared" si="561"/>
        <v>Jul</v>
      </c>
      <c r="F8988" t="s">
        <v>37</v>
      </c>
      <c r="G8988" t="s">
        <v>1768</v>
      </c>
      <c r="H8988" s="2" t="s">
        <v>22</v>
      </c>
      <c r="I8988" t="s">
        <v>47</v>
      </c>
      <c r="J8988" t="s">
        <v>33</v>
      </c>
      <c r="K8988">
        <v>90036</v>
      </c>
      <c r="L8988" t="s">
        <v>34</v>
      </c>
      <c r="M8988" t="s">
        <v>7846</v>
      </c>
      <c r="N8988" t="s">
        <v>110</v>
      </c>
      <c r="O8988" t="s">
        <v>7813</v>
      </c>
      <c r="P8988" s="4">
        <v>255.93600000000001</v>
      </c>
      <c r="Q8988" s="4">
        <v>100</v>
      </c>
      <c r="R8988" s="4">
        <f t="shared" si="562"/>
        <v>155.93600000000001</v>
      </c>
      <c r="S8988" s="4">
        <f t="shared" si="563"/>
        <v>23.3904</v>
      </c>
    </row>
    <row r="8989" spans="1:19" ht="15.6" x14ac:dyDescent="0.3">
      <c r="A8989" t="s">
        <v>4544</v>
      </c>
      <c r="B8989" s="1">
        <v>43319</v>
      </c>
      <c r="C8989" s="1">
        <v>43325</v>
      </c>
      <c r="D8989">
        <f t="shared" si="560"/>
        <v>2018</v>
      </c>
      <c r="E8989" t="str">
        <f t="shared" si="561"/>
        <v>Aug</v>
      </c>
      <c r="F8989" t="s">
        <v>37</v>
      </c>
      <c r="G8989" t="s">
        <v>3097</v>
      </c>
      <c r="H8989" s="2" t="s">
        <v>22</v>
      </c>
      <c r="I8989" t="s">
        <v>39</v>
      </c>
      <c r="J8989" t="s">
        <v>33</v>
      </c>
      <c r="K8989">
        <v>92105</v>
      </c>
      <c r="L8989" t="s">
        <v>34</v>
      </c>
      <c r="M8989" t="s">
        <v>7846</v>
      </c>
      <c r="N8989" t="s">
        <v>110</v>
      </c>
      <c r="O8989" t="s">
        <v>7813</v>
      </c>
      <c r="P8989" s="4">
        <v>159.96</v>
      </c>
      <c r="Q8989" s="4">
        <v>159.96</v>
      </c>
      <c r="R8989" s="4">
        <f t="shared" si="562"/>
        <v>0</v>
      </c>
      <c r="S8989" s="4">
        <f t="shared" si="563"/>
        <v>0</v>
      </c>
    </row>
    <row r="8990" spans="1:19" ht="15.6" x14ac:dyDescent="0.3">
      <c r="A8990" t="s">
        <v>7847</v>
      </c>
      <c r="B8990" s="1">
        <v>42965</v>
      </c>
      <c r="C8990" s="1">
        <v>42971</v>
      </c>
      <c r="D8990">
        <f t="shared" si="560"/>
        <v>2017</v>
      </c>
      <c r="E8990" t="str">
        <f t="shared" si="561"/>
        <v>Aug</v>
      </c>
      <c r="F8990" t="s">
        <v>37</v>
      </c>
      <c r="G8990" t="s">
        <v>906</v>
      </c>
      <c r="H8990" s="2" t="s">
        <v>22</v>
      </c>
      <c r="I8990" t="s">
        <v>61</v>
      </c>
      <c r="J8990" t="s">
        <v>62</v>
      </c>
      <c r="K8990">
        <v>10035</v>
      </c>
      <c r="L8990" t="s">
        <v>54</v>
      </c>
      <c r="M8990" t="s">
        <v>7846</v>
      </c>
      <c r="N8990" t="s">
        <v>110</v>
      </c>
      <c r="O8990" t="s">
        <v>7813</v>
      </c>
      <c r="P8990" s="4">
        <v>39.99</v>
      </c>
      <c r="Q8990" s="4">
        <v>39.99</v>
      </c>
      <c r="R8990" s="4">
        <f t="shared" si="562"/>
        <v>0</v>
      </c>
      <c r="S8990" s="4">
        <f t="shared" si="563"/>
        <v>0</v>
      </c>
    </row>
    <row r="8991" spans="1:19" ht="15.6" x14ac:dyDescent="0.3">
      <c r="A8991" t="s">
        <v>311</v>
      </c>
      <c r="B8991" s="1">
        <v>43358</v>
      </c>
      <c r="C8991" s="1">
        <v>43360</v>
      </c>
      <c r="D8991">
        <f t="shared" si="560"/>
        <v>2018</v>
      </c>
      <c r="E8991" t="str">
        <f t="shared" si="561"/>
        <v>Sep</v>
      </c>
      <c r="F8991" t="s">
        <v>67</v>
      </c>
      <c r="G8991" t="s">
        <v>312</v>
      </c>
      <c r="H8991" s="2" t="s">
        <v>22</v>
      </c>
      <c r="I8991" t="s">
        <v>313</v>
      </c>
      <c r="J8991" t="s">
        <v>314</v>
      </c>
      <c r="K8991">
        <v>2149</v>
      </c>
      <c r="L8991" t="s">
        <v>54</v>
      </c>
      <c r="M8991" t="s">
        <v>7846</v>
      </c>
      <c r="N8991" t="s">
        <v>110</v>
      </c>
      <c r="O8991" t="s">
        <v>7813</v>
      </c>
      <c r="P8991" s="4">
        <v>39.99</v>
      </c>
      <c r="Q8991" s="4">
        <v>39.99</v>
      </c>
      <c r="R8991" s="4">
        <f t="shared" si="562"/>
        <v>0</v>
      </c>
      <c r="S8991" s="4">
        <f t="shared" si="563"/>
        <v>0</v>
      </c>
    </row>
    <row r="8992" spans="1:19" x14ac:dyDescent="0.3">
      <c r="A8992" t="s">
        <v>45</v>
      </c>
      <c r="B8992" s="1">
        <v>42150</v>
      </c>
      <c r="C8992" s="1">
        <v>42154</v>
      </c>
      <c r="D8992">
        <f t="shared" si="560"/>
        <v>2015</v>
      </c>
      <c r="E8992" t="str">
        <f t="shared" si="561"/>
        <v>May</v>
      </c>
      <c r="F8992" t="s">
        <v>37</v>
      </c>
      <c r="G8992" t="s">
        <v>46</v>
      </c>
      <c r="H8992" t="s">
        <v>51</v>
      </c>
      <c r="I8992" t="s">
        <v>47</v>
      </c>
      <c r="J8992" t="s">
        <v>33</v>
      </c>
      <c r="K8992">
        <v>90008</v>
      </c>
      <c r="L8992" t="s">
        <v>34</v>
      </c>
      <c r="M8992" t="s">
        <v>7848</v>
      </c>
      <c r="N8992" t="s">
        <v>110</v>
      </c>
      <c r="O8992" t="s">
        <v>7813</v>
      </c>
      <c r="P8992" s="4">
        <v>201.584</v>
      </c>
      <c r="Q8992" s="4">
        <v>201.584</v>
      </c>
      <c r="R8992" s="4">
        <f t="shared" si="562"/>
        <v>0</v>
      </c>
      <c r="S8992" s="4">
        <f t="shared" si="563"/>
        <v>0</v>
      </c>
    </row>
    <row r="8993" spans="1:19" ht="15.6" x14ac:dyDescent="0.3">
      <c r="A8993" t="s">
        <v>7304</v>
      </c>
      <c r="B8993" s="1">
        <v>42208</v>
      </c>
      <c r="C8993" s="1">
        <v>42212</v>
      </c>
      <c r="D8993">
        <f t="shared" si="560"/>
        <v>2015</v>
      </c>
      <c r="E8993" t="str">
        <f t="shared" si="561"/>
        <v>Jul</v>
      </c>
      <c r="F8993" t="s">
        <v>37</v>
      </c>
      <c r="G8993" t="s">
        <v>478</v>
      </c>
      <c r="H8993" s="2" t="s">
        <v>22</v>
      </c>
      <c r="I8993" t="s">
        <v>32</v>
      </c>
      <c r="J8993" t="s">
        <v>33</v>
      </c>
      <c r="K8993">
        <v>94122</v>
      </c>
      <c r="L8993" t="s">
        <v>34</v>
      </c>
      <c r="M8993" t="s">
        <v>7848</v>
      </c>
      <c r="N8993" t="s">
        <v>110</v>
      </c>
      <c r="O8993" t="s">
        <v>7813</v>
      </c>
      <c r="P8993" s="4">
        <v>604.75199999999995</v>
      </c>
      <c r="Q8993" s="4">
        <v>604.75199999999995</v>
      </c>
      <c r="R8993" s="4">
        <f t="shared" si="562"/>
        <v>0</v>
      </c>
      <c r="S8993" s="4">
        <f t="shared" si="563"/>
        <v>0</v>
      </c>
    </row>
    <row r="8994" spans="1:19" ht="15.6" x14ac:dyDescent="0.3">
      <c r="A8994" t="s">
        <v>7849</v>
      </c>
      <c r="B8994" s="1">
        <v>42502</v>
      </c>
      <c r="C8994" s="1">
        <v>42506</v>
      </c>
      <c r="D8994">
        <f t="shared" si="560"/>
        <v>2016</v>
      </c>
      <c r="E8994" t="str">
        <f t="shared" si="561"/>
        <v>May</v>
      </c>
      <c r="F8994" t="s">
        <v>37</v>
      </c>
      <c r="G8994" t="s">
        <v>4342</v>
      </c>
      <c r="H8994" s="2" t="s">
        <v>22</v>
      </c>
      <c r="I8994" t="s">
        <v>576</v>
      </c>
      <c r="J8994" t="s">
        <v>75</v>
      </c>
      <c r="K8994">
        <v>80027</v>
      </c>
      <c r="L8994" t="s">
        <v>34</v>
      </c>
      <c r="M8994" t="s">
        <v>7848</v>
      </c>
      <c r="N8994" t="s">
        <v>110</v>
      </c>
      <c r="O8994" t="s">
        <v>7813</v>
      </c>
      <c r="P8994" s="4">
        <v>201.584</v>
      </c>
      <c r="Q8994" s="4">
        <v>201.584</v>
      </c>
      <c r="R8994" s="4">
        <f t="shared" si="562"/>
        <v>0</v>
      </c>
      <c r="S8994" s="4">
        <f t="shared" si="563"/>
        <v>0</v>
      </c>
    </row>
    <row r="8995" spans="1:19" ht="15.6" x14ac:dyDescent="0.3">
      <c r="A8995" t="s">
        <v>1312</v>
      </c>
      <c r="B8995" s="1">
        <v>42686</v>
      </c>
      <c r="C8995" s="1">
        <v>42693</v>
      </c>
      <c r="D8995">
        <f t="shared" si="560"/>
        <v>2016</v>
      </c>
      <c r="E8995" t="str">
        <f t="shared" si="561"/>
        <v>Nov</v>
      </c>
      <c r="F8995" t="s">
        <v>37</v>
      </c>
      <c r="G8995" t="s">
        <v>1313</v>
      </c>
      <c r="H8995" s="2" t="s">
        <v>22</v>
      </c>
      <c r="I8995" t="s">
        <v>1314</v>
      </c>
      <c r="J8995" t="s">
        <v>79</v>
      </c>
      <c r="K8995">
        <v>33317</v>
      </c>
      <c r="L8995" t="s">
        <v>44</v>
      </c>
      <c r="M8995" t="s">
        <v>7848</v>
      </c>
      <c r="N8995" t="s">
        <v>110</v>
      </c>
      <c r="O8995" t="s">
        <v>7813</v>
      </c>
      <c r="P8995" s="4">
        <v>100.792</v>
      </c>
      <c r="Q8995" s="4">
        <v>100.792</v>
      </c>
      <c r="R8995" s="4">
        <f t="shared" si="562"/>
        <v>0</v>
      </c>
      <c r="S8995" s="4">
        <f t="shared" si="563"/>
        <v>0</v>
      </c>
    </row>
    <row r="8996" spans="1:19" x14ac:dyDescent="0.3">
      <c r="A8996" t="s">
        <v>350</v>
      </c>
      <c r="B8996" s="1">
        <v>43254</v>
      </c>
      <c r="C8996" s="1">
        <v>43261</v>
      </c>
      <c r="D8996">
        <f t="shared" si="560"/>
        <v>2018</v>
      </c>
      <c r="E8996" t="str">
        <f t="shared" si="561"/>
        <v>Jun</v>
      </c>
      <c r="F8996" t="s">
        <v>37</v>
      </c>
      <c r="G8996" t="s">
        <v>142</v>
      </c>
      <c r="H8996" t="s">
        <v>105</v>
      </c>
      <c r="I8996" t="s">
        <v>351</v>
      </c>
      <c r="J8996" t="s">
        <v>79</v>
      </c>
      <c r="K8996">
        <v>33024</v>
      </c>
      <c r="L8996" t="s">
        <v>44</v>
      </c>
      <c r="M8996" t="s">
        <v>7848</v>
      </c>
      <c r="N8996" t="s">
        <v>110</v>
      </c>
      <c r="O8996" t="s">
        <v>7813</v>
      </c>
      <c r="P8996" s="4">
        <v>503.96</v>
      </c>
      <c r="Q8996" s="4">
        <v>503.96</v>
      </c>
      <c r="R8996" s="4">
        <f t="shared" si="562"/>
        <v>0</v>
      </c>
      <c r="S8996" s="4">
        <f t="shared" si="563"/>
        <v>0</v>
      </c>
    </row>
    <row r="8997" spans="1:19" ht="15.6" x14ac:dyDescent="0.3">
      <c r="A8997" t="s">
        <v>2873</v>
      </c>
      <c r="B8997" s="1">
        <v>43071</v>
      </c>
      <c r="C8997" s="1">
        <v>43077</v>
      </c>
      <c r="D8997">
        <f t="shared" si="560"/>
        <v>2017</v>
      </c>
      <c r="E8997" t="str">
        <f t="shared" si="561"/>
        <v>Dec</v>
      </c>
      <c r="F8997" t="s">
        <v>37</v>
      </c>
      <c r="G8997" t="s">
        <v>1526</v>
      </c>
      <c r="H8997" s="2" t="s">
        <v>22</v>
      </c>
      <c r="I8997" t="s">
        <v>57</v>
      </c>
      <c r="J8997" t="s">
        <v>58</v>
      </c>
      <c r="K8997">
        <v>2908</v>
      </c>
      <c r="L8997" t="s">
        <v>54</v>
      </c>
      <c r="M8997" t="s">
        <v>7848</v>
      </c>
      <c r="N8997" t="s">
        <v>110</v>
      </c>
      <c r="O8997" t="s">
        <v>7813</v>
      </c>
      <c r="P8997" s="4">
        <v>629.95000000000005</v>
      </c>
      <c r="Q8997" s="4">
        <v>629.95000000000005</v>
      </c>
      <c r="R8997" s="4">
        <f t="shared" si="562"/>
        <v>0</v>
      </c>
      <c r="S8997" s="4">
        <f t="shared" si="563"/>
        <v>0</v>
      </c>
    </row>
    <row r="8998" spans="1:19" ht="15.6" x14ac:dyDescent="0.3">
      <c r="A8998" t="s">
        <v>1926</v>
      </c>
      <c r="B8998" s="1">
        <v>42498</v>
      </c>
      <c r="C8998" s="1">
        <v>42502</v>
      </c>
      <c r="D8998">
        <f t="shared" si="560"/>
        <v>2016</v>
      </c>
      <c r="E8998" t="str">
        <f t="shared" si="561"/>
        <v>May</v>
      </c>
      <c r="F8998" t="s">
        <v>37</v>
      </c>
      <c r="G8998" t="s">
        <v>1927</v>
      </c>
      <c r="H8998" s="2" t="s">
        <v>22</v>
      </c>
      <c r="I8998" t="s">
        <v>1116</v>
      </c>
      <c r="J8998" t="s">
        <v>807</v>
      </c>
      <c r="K8998">
        <v>55407</v>
      </c>
      <c r="L8998" t="s">
        <v>25</v>
      </c>
      <c r="M8998" t="s">
        <v>7848</v>
      </c>
      <c r="N8998" t="s">
        <v>110</v>
      </c>
      <c r="O8998" t="s">
        <v>7813</v>
      </c>
      <c r="P8998" s="4">
        <v>377.97</v>
      </c>
      <c r="Q8998" s="4">
        <f>P8998-75</f>
        <v>302.97000000000003</v>
      </c>
      <c r="R8998" s="4">
        <f t="shared" si="562"/>
        <v>75</v>
      </c>
      <c r="S8998" s="4">
        <f t="shared" si="563"/>
        <v>11.25</v>
      </c>
    </row>
    <row r="8999" spans="1:19" x14ac:dyDescent="0.3">
      <c r="A8999" t="s">
        <v>1995</v>
      </c>
      <c r="B8999" s="1">
        <v>42885</v>
      </c>
      <c r="C8999" s="1">
        <v>42890</v>
      </c>
      <c r="D8999">
        <f t="shared" si="560"/>
        <v>2017</v>
      </c>
      <c r="E8999" t="str">
        <f t="shared" si="561"/>
        <v>May</v>
      </c>
      <c r="F8999" t="s">
        <v>37</v>
      </c>
      <c r="G8999" t="s">
        <v>1654</v>
      </c>
      <c r="H8999" t="s">
        <v>51</v>
      </c>
      <c r="I8999" t="s">
        <v>1996</v>
      </c>
      <c r="J8999" t="s">
        <v>148</v>
      </c>
      <c r="K8999">
        <v>54880</v>
      </c>
      <c r="L8999" t="s">
        <v>25</v>
      </c>
      <c r="M8999" t="s">
        <v>7848</v>
      </c>
      <c r="N8999" t="s">
        <v>110</v>
      </c>
      <c r="O8999" t="s">
        <v>7813</v>
      </c>
      <c r="P8999" s="4">
        <v>125.99</v>
      </c>
      <c r="Q8999" s="4">
        <v>125.99</v>
      </c>
      <c r="R8999" s="4">
        <f t="shared" si="562"/>
        <v>0</v>
      </c>
      <c r="S8999" s="4">
        <f t="shared" si="563"/>
        <v>0</v>
      </c>
    </row>
    <row r="9000" spans="1:19" ht="15.6" x14ac:dyDescent="0.3">
      <c r="A9000" t="s">
        <v>2351</v>
      </c>
      <c r="B9000" s="1">
        <v>42243</v>
      </c>
      <c r="C9000" s="1">
        <v>42245</v>
      </c>
      <c r="D9000">
        <f t="shared" si="560"/>
        <v>2015</v>
      </c>
      <c r="E9000" t="str">
        <f t="shared" si="561"/>
        <v>Aug</v>
      </c>
      <c r="F9000" t="s">
        <v>20</v>
      </c>
      <c r="G9000" t="s">
        <v>164</v>
      </c>
      <c r="H9000" s="2" t="s">
        <v>22</v>
      </c>
      <c r="I9000" t="s">
        <v>191</v>
      </c>
      <c r="J9000" t="s">
        <v>158</v>
      </c>
      <c r="K9000">
        <v>22153</v>
      </c>
      <c r="L9000" t="s">
        <v>44</v>
      </c>
      <c r="M9000" t="s">
        <v>7850</v>
      </c>
      <c r="N9000" t="s">
        <v>110</v>
      </c>
      <c r="O9000" t="s">
        <v>7813</v>
      </c>
      <c r="P9000" s="4">
        <v>579.95000000000005</v>
      </c>
      <c r="Q9000" s="4">
        <v>579.95000000000005</v>
      </c>
      <c r="R9000" s="4">
        <f t="shared" si="562"/>
        <v>0</v>
      </c>
      <c r="S9000" s="4">
        <f t="shared" si="563"/>
        <v>0</v>
      </c>
    </row>
    <row r="9001" spans="1:19" x14ac:dyDescent="0.3">
      <c r="A9001" t="s">
        <v>620</v>
      </c>
      <c r="B9001" s="1">
        <v>42737</v>
      </c>
      <c r="C9001" s="1">
        <v>42742</v>
      </c>
      <c r="D9001">
        <f t="shared" si="560"/>
        <v>2017</v>
      </c>
      <c r="E9001" t="str">
        <f t="shared" si="561"/>
        <v>Jan</v>
      </c>
      <c r="F9001" t="s">
        <v>37</v>
      </c>
      <c r="G9001" t="s">
        <v>619</v>
      </c>
      <c r="H9001" t="s">
        <v>51</v>
      </c>
      <c r="I9001" t="s">
        <v>621</v>
      </c>
      <c r="J9001" t="s">
        <v>140</v>
      </c>
      <c r="K9001">
        <v>20877</v>
      </c>
      <c r="L9001" t="s">
        <v>54</v>
      </c>
      <c r="M9001" t="s">
        <v>7850</v>
      </c>
      <c r="N9001" t="s">
        <v>128</v>
      </c>
      <c r="O9001" t="s">
        <v>7813</v>
      </c>
      <c r="P9001" s="4">
        <v>231.98</v>
      </c>
      <c r="Q9001" s="4">
        <v>231.98</v>
      </c>
      <c r="R9001" s="4">
        <f t="shared" si="562"/>
        <v>0</v>
      </c>
      <c r="S9001" s="4">
        <f t="shared" si="563"/>
        <v>0</v>
      </c>
    </row>
    <row r="9002" spans="1:19" x14ac:dyDescent="0.3">
      <c r="A9002" t="s">
        <v>5256</v>
      </c>
      <c r="B9002" s="1">
        <v>43339</v>
      </c>
      <c r="C9002" s="1">
        <v>43342</v>
      </c>
      <c r="D9002">
        <f t="shared" si="560"/>
        <v>2018</v>
      </c>
      <c r="E9002" t="str">
        <f t="shared" si="561"/>
        <v>Aug</v>
      </c>
      <c r="F9002" t="s">
        <v>20</v>
      </c>
      <c r="G9002" t="s">
        <v>1796</v>
      </c>
      <c r="H9002" t="s">
        <v>22</v>
      </c>
      <c r="I9002" t="s">
        <v>61</v>
      </c>
      <c r="J9002" t="s">
        <v>62</v>
      </c>
      <c r="K9002">
        <v>10024</v>
      </c>
      <c r="L9002" t="s">
        <v>54</v>
      </c>
      <c r="M9002" t="s">
        <v>7850</v>
      </c>
      <c r="N9002" t="s">
        <v>110</v>
      </c>
      <c r="O9002" t="s">
        <v>7813</v>
      </c>
      <c r="P9002" s="4">
        <v>347.97</v>
      </c>
      <c r="Q9002" s="4">
        <f>P9002-75</f>
        <v>272.97000000000003</v>
      </c>
      <c r="R9002" s="4">
        <f t="shared" si="562"/>
        <v>75</v>
      </c>
      <c r="S9002" s="4">
        <f t="shared" si="563"/>
        <v>11.25</v>
      </c>
    </row>
    <row r="9003" spans="1:19" x14ac:dyDescent="0.3">
      <c r="A9003" t="s">
        <v>7426</v>
      </c>
      <c r="B9003" s="1">
        <v>42151</v>
      </c>
      <c r="C9003" s="1">
        <v>42156</v>
      </c>
      <c r="D9003">
        <f t="shared" si="560"/>
        <v>2015</v>
      </c>
      <c r="E9003" t="str">
        <f t="shared" si="561"/>
        <v>May</v>
      </c>
      <c r="F9003" t="s">
        <v>67</v>
      </c>
      <c r="G9003" t="s">
        <v>784</v>
      </c>
      <c r="H9003" t="s">
        <v>105</v>
      </c>
      <c r="I9003" t="s">
        <v>32</v>
      </c>
      <c r="J9003" t="s">
        <v>33</v>
      </c>
      <c r="K9003">
        <v>94109</v>
      </c>
      <c r="L9003" t="s">
        <v>34</v>
      </c>
      <c r="M9003" t="s">
        <v>7851</v>
      </c>
      <c r="N9003" t="s">
        <v>110</v>
      </c>
      <c r="O9003" t="s">
        <v>7813</v>
      </c>
      <c r="P9003" s="4">
        <v>1113.5039999999999</v>
      </c>
      <c r="Q9003" s="4">
        <f>P9003-150</f>
        <v>963.50399999999991</v>
      </c>
      <c r="R9003" s="4">
        <f t="shared" si="562"/>
        <v>150</v>
      </c>
      <c r="S9003" s="4">
        <f t="shared" si="563"/>
        <v>22.5</v>
      </c>
    </row>
    <row r="9004" spans="1:19" ht="15.6" x14ac:dyDescent="0.3">
      <c r="A9004" t="s">
        <v>7852</v>
      </c>
      <c r="B9004" s="1">
        <v>42308</v>
      </c>
      <c r="C9004" s="1">
        <v>42311</v>
      </c>
      <c r="D9004">
        <f t="shared" si="560"/>
        <v>2015</v>
      </c>
      <c r="E9004" t="str">
        <f t="shared" si="561"/>
        <v>Oct</v>
      </c>
      <c r="F9004" t="s">
        <v>67</v>
      </c>
      <c r="G9004" t="s">
        <v>4740</v>
      </c>
      <c r="H9004" s="2" t="s">
        <v>22</v>
      </c>
      <c r="I9004" t="s">
        <v>3897</v>
      </c>
      <c r="J9004" t="s">
        <v>178</v>
      </c>
      <c r="K9004">
        <v>85323</v>
      </c>
      <c r="L9004" t="s">
        <v>34</v>
      </c>
      <c r="M9004" t="s">
        <v>7851</v>
      </c>
      <c r="N9004" t="s">
        <v>110</v>
      </c>
      <c r="O9004" t="s">
        <v>7813</v>
      </c>
      <c r="P9004" s="4">
        <v>742.33600000000001</v>
      </c>
      <c r="Q9004" s="4">
        <v>100</v>
      </c>
      <c r="R9004" s="4">
        <f t="shared" si="562"/>
        <v>642.33600000000001</v>
      </c>
      <c r="S9004" s="4">
        <f t="shared" si="563"/>
        <v>96.350399999999993</v>
      </c>
    </row>
    <row r="9005" spans="1:19" ht="15.6" x14ac:dyDescent="0.3">
      <c r="A9005" t="s">
        <v>317</v>
      </c>
      <c r="B9005" s="1">
        <v>42731</v>
      </c>
      <c r="C9005" s="1">
        <v>42735</v>
      </c>
      <c r="D9005">
        <f t="shared" si="560"/>
        <v>2016</v>
      </c>
      <c r="E9005" t="str">
        <f t="shared" si="561"/>
        <v>Dec</v>
      </c>
      <c r="F9005" t="s">
        <v>37</v>
      </c>
      <c r="G9005" t="s">
        <v>318</v>
      </c>
      <c r="H9005" s="2" t="s">
        <v>22</v>
      </c>
      <c r="I9005" t="s">
        <v>113</v>
      </c>
      <c r="J9005" t="s">
        <v>109</v>
      </c>
      <c r="K9005">
        <v>77041</v>
      </c>
      <c r="L9005" t="s">
        <v>25</v>
      </c>
      <c r="M9005" t="s">
        <v>7851</v>
      </c>
      <c r="N9005" t="s">
        <v>110</v>
      </c>
      <c r="O9005" t="s">
        <v>7813</v>
      </c>
      <c r="P9005" s="4">
        <v>371.16800000000001</v>
      </c>
      <c r="Q9005" s="4">
        <v>371.16800000000001</v>
      </c>
      <c r="R9005" s="4">
        <f t="shared" si="562"/>
        <v>0</v>
      </c>
      <c r="S9005" s="4">
        <f t="shared" si="563"/>
        <v>0</v>
      </c>
    </row>
    <row r="9006" spans="1:19" x14ac:dyDescent="0.3">
      <c r="A9006" t="s">
        <v>1859</v>
      </c>
      <c r="B9006" s="1">
        <v>42303</v>
      </c>
      <c r="C9006" s="1">
        <v>42307</v>
      </c>
      <c r="D9006">
        <f t="shared" si="560"/>
        <v>2015</v>
      </c>
      <c r="E9006" t="str">
        <f t="shared" si="561"/>
        <v>Oct</v>
      </c>
      <c r="F9006" t="s">
        <v>67</v>
      </c>
      <c r="G9006" t="s">
        <v>663</v>
      </c>
      <c r="H9006" t="s">
        <v>105</v>
      </c>
      <c r="I9006" t="s">
        <v>69</v>
      </c>
      <c r="J9006" t="s">
        <v>70</v>
      </c>
      <c r="K9006">
        <v>98105</v>
      </c>
      <c r="L9006" t="s">
        <v>34</v>
      </c>
      <c r="M9006" t="s">
        <v>7853</v>
      </c>
      <c r="N9006" t="s">
        <v>110</v>
      </c>
      <c r="O9006" t="s">
        <v>7813</v>
      </c>
      <c r="P9006" s="4">
        <v>383.96</v>
      </c>
      <c r="Q9006" s="4">
        <v>383.96</v>
      </c>
      <c r="R9006" s="4">
        <f t="shared" si="562"/>
        <v>0</v>
      </c>
      <c r="S9006" s="4">
        <f t="shared" si="563"/>
        <v>0</v>
      </c>
    </row>
    <row r="9007" spans="1:19" ht="15.6" x14ac:dyDescent="0.3">
      <c r="A9007" t="s">
        <v>2123</v>
      </c>
      <c r="B9007" s="1">
        <v>43190</v>
      </c>
      <c r="C9007" s="1">
        <v>43192</v>
      </c>
      <c r="D9007">
        <f t="shared" si="560"/>
        <v>2018</v>
      </c>
      <c r="E9007" t="str">
        <f t="shared" si="561"/>
        <v>Mar</v>
      </c>
      <c r="F9007" t="s">
        <v>67</v>
      </c>
      <c r="G9007" t="s">
        <v>153</v>
      </c>
      <c r="H9007" s="2" t="s">
        <v>22</v>
      </c>
      <c r="I9007" t="s">
        <v>204</v>
      </c>
      <c r="J9007" t="s">
        <v>205</v>
      </c>
      <c r="K9007">
        <v>42420</v>
      </c>
      <c r="L9007" t="s">
        <v>44</v>
      </c>
      <c r="M9007" t="s">
        <v>7853</v>
      </c>
      <c r="N9007" t="s">
        <v>110</v>
      </c>
      <c r="O9007" t="s">
        <v>7813</v>
      </c>
      <c r="P9007" s="4">
        <v>671.93</v>
      </c>
      <c r="Q9007" s="4">
        <v>671.93</v>
      </c>
      <c r="R9007" s="4">
        <f t="shared" si="562"/>
        <v>0</v>
      </c>
      <c r="S9007" s="4">
        <f t="shared" si="563"/>
        <v>0</v>
      </c>
    </row>
    <row r="9008" spans="1:19" x14ac:dyDescent="0.3">
      <c r="A9008" t="s">
        <v>5282</v>
      </c>
      <c r="B9008" s="1">
        <v>43367</v>
      </c>
      <c r="C9008" s="1">
        <v>43372</v>
      </c>
      <c r="D9008">
        <f t="shared" si="560"/>
        <v>2018</v>
      </c>
      <c r="E9008" t="str">
        <f t="shared" si="561"/>
        <v>Sep</v>
      </c>
      <c r="F9008" t="s">
        <v>37</v>
      </c>
      <c r="G9008" t="s">
        <v>354</v>
      </c>
      <c r="H9008" t="s">
        <v>22</v>
      </c>
      <c r="I9008" t="s">
        <v>1812</v>
      </c>
      <c r="J9008" t="s">
        <v>79</v>
      </c>
      <c r="K9008">
        <v>33021</v>
      </c>
      <c r="L9008" t="s">
        <v>44</v>
      </c>
      <c r="M9008" t="s">
        <v>7853</v>
      </c>
      <c r="N9008" t="s">
        <v>110</v>
      </c>
      <c r="O9008" t="s">
        <v>7813</v>
      </c>
      <c r="P9008" s="4">
        <v>383.96</v>
      </c>
      <c r="Q9008" s="4">
        <v>383.96</v>
      </c>
      <c r="R9008" s="4">
        <f t="shared" si="562"/>
        <v>0</v>
      </c>
      <c r="S9008" s="4">
        <f t="shared" si="563"/>
        <v>0</v>
      </c>
    </row>
    <row r="9009" spans="1:19" ht="15.6" x14ac:dyDescent="0.3">
      <c r="A9009" t="s">
        <v>2959</v>
      </c>
      <c r="B9009" s="1">
        <v>42261</v>
      </c>
      <c r="C9009" s="1">
        <v>42261</v>
      </c>
      <c r="D9009">
        <f t="shared" si="560"/>
        <v>2015</v>
      </c>
      <c r="E9009" t="str">
        <f t="shared" si="561"/>
        <v>Sep</v>
      </c>
      <c r="F9009" t="s">
        <v>30</v>
      </c>
      <c r="G9009" t="s">
        <v>2960</v>
      </c>
      <c r="H9009" s="2" t="s">
        <v>22</v>
      </c>
      <c r="I9009" t="s">
        <v>61</v>
      </c>
      <c r="J9009" t="s">
        <v>62</v>
      </c>
      <c r="K9009">
        <v>10009</v>
      </c>
      <c r="L9009" t="s">
        <v>54</v>
      </c>
      <c r="M9009" t="s">
        <v>7853</v>
      </c>
      <c r="N9009" t="s">
        <v>110</v>
      </c>
      <c r="O9009" t="s">
        <v>7813</v>
      </c>
      <c r="P9009" s="4">
        <v>287.97000000000003</v>
      </c>
      <c r="Q9009" s="4">
        <v>287.97000000000003</v>
      </c>
      <c r="R9009" s="4">
        <f t="shared" si="562"/>
        <v>0</v>
      </c>
      <c r="S9009" s="4">
        <f t="shared" si="563"/>
        <v>0</v>
      </c>
    </row>
    <row r="9010" spans="1:19" ht="15.6" x14ac:dyDescent="0.3">
      <c r="A9010" t="s">
        <v>1495</v>
      </c>
      <c r="B9010" s="1">
        <v>43148</v>
      </c>
      <c r="C9010" s="1">
        <v>43151</v>
      </c>
      <c r="D9010">
        <f t="shared" si="560"/>
        <v>2018</v>
      </c>
      <c r="E9010" t="str">
        <f t="shared" si="561"/>
        <v>Feb</v>
      </c>
      <c r="F9010" t="s">
        <v>20</v>
      </c>
      <c r="G9010" t="s">
        <v>1343</v>
      </c>
      <c r="H9010" s="2" t="s">
        <v>22</v>
      </c>
      <c r="I9010" t="s">
        <v>232</v>
      </c>
      <c r="J9010" t="s">
        <v>233</v>
      </c>
      <c r="K9010">
        <v>45373</v>
      </c>
      <c r="L9010" t="s">
        <v>54</v>
      </c>
      <c r="M9010" t="s">
        <v>7853</v>
      </c>
      <c r="N9010" t="s">
        <v>110</v>
      </c>
      <c r="O9010" t="s">
        <v>7813</v>
      </c>
      <c r="P9010" s="4">
        <v>57.594000000000001</v>
      </c>
      <c r="Q9010" s="4">
        <v>57.594000000000001</v>
      </c>
      <c r="R9010" s="4">
        <f t="shared" si="562"/>
        <v>0</v>
      </c>
      <c r="S9010" s="4">
        <f t="shared" si="563"/>
        <v>0</v>
      </c>
    </row>
    <row r="9011" spans="1:19" ht="15.6" x14ac:dyDescent="0.3">
      <c r="A9011" t="s">
        <v>7854</v>
      </c>
      <c r="B9011" s="1">
        <v>42563</v>
      </c>
      <c r="C9011" s="1">
        <v>42569</v>
      </c>
      <c r="D9011">
        <f t="shared" si="560"/>
        <v>2016</v>
      </c>
      <c r="E9011" t="str">
        <f t="shared" si="561"/>
        <v>Jul</v>
      </c>
      <c r="F9011" t="s">
        <v>37</v>
      </c>
      <c r="G9011" t="s">
        <v>761</v>
      </c>
      <c r="H9011" s="2" t="s">
        <v>22</v>
      </c>
      <c r="I9011" t="s">
        <v>358</v>
      </c>
      <c r="J9011" t="s">
        <v>109</v>
      </c>
      <c r="K9011">
        <v>79109</v>
      </c>
      <c r="L9011" t="s">
        <v>25</v>
      </c>
      <c r="M9011" t="s">
        <v>7853</v>
      </c>
      <c r="N9011" t="s">
        <v>110</v>
      </c>
      <c r="O9011" t="s">
        <v>7813</v>
      </c>
      <c r="P9011" s="4">
        <v>307.16800000000001</v>
      </c>
      <c r="Q9011" s="4">
        <v>307.16800000000001</v>
      </c>
      <c r="R9011" s="4">
        <f t="shared" si="562"/>
        <v>0</v>
      </c>
      <c r="S9011" s="4">
        <f t="shared" si="563"/>
        <v>0</v>
      </c>
    </row>
    <row r="9012" spans="1:19" ht="15.6" x14ac:dyDescent="0.3">
      <c r="A9012" t="s">
        <v>1570</v>
      </c>
      <c r="B9012" s="1">
        <v>42563</v>
      </c>
      <c r="C9012" s="1">
        <v>42568</v>
      </c>
      <c r="D9012">
        <f t="shared" si="560"/>
        <v>2016</v>
      </c>
      <c r="E9012" t="str">
        <f t="shared" si="561"/>
        <v>Jul</v>
      </c>
      <c r="F9012" t="s">
        <v>67</v>
      </c>
      <c r="G9012" t="s">
        <v>162</v>
      </c>
      <c r="H9012" s="2" t="s">
        <v>22</v>
      </c>
      <c r="I9012" t="s">
        <v>23</v>
      </c>
      <c r="J9012" t="s">
        <v>24</v>
      </c>
      <c r="K9012">
        <v>60610</v>
      </c>
      <c r="L9012" t="s">
        <v>25</v>
      </c>
      <c r="M9012" t="s">
        <v>7853</v>
      </c>
      <c r="N9012" t="s">
        <v>110</v>
      </c>
      <c r="O9012" t="s">
        <v>7813</v>
      </c>
      <c r="P9012" s="4">
        <v>537.54399999999998</v>
      </c>
      <c r="Q9012" s="4">
        <v>537.54399999999998</v>
      </c>
      <c r="R9012" s="4">
        <f t="shared" si="562"/>
        <v>0</v>
      </c>
      <c r="S9012" s="4">
        <f t="shared" si="563"/>
        <v>0</v>
      </c>
    </row>
    <row r="9013" spans="1:19" ht="15.6" x14ac:dyDescent="0.3">
      <c r="A9013" t="s">
        <v>793</v>
      </c>
      <c r="B9013" s="1">
        <v>42319</v>
      </c>
      <c r="C9013" s="1">
        <v>42322</v>
      </c>
      <c r="D9013">
        <f t="shared" si="560"/>
        <v>2015</v>
      </c>
      <c r="E9013" t="str">
        <f t="shared" si="561"/>
        <v>Nov</v>
      </c>
      <c r="F9013" t="s">
        <v>67</v>
      </c>
      <c r="G9013" t="s">
        <v>794</v>
      </c>
      <c r="H9013" s="2" t="s">
        <v>22</v>
      </c>
      <c r="I9013" t="s">
        <v>576</v>
      </c>
      <c r="J9013" t="s">
        <v>75</v>
      </c>
      <c r="K9013">
        <v>80027</v>
      </c>
      <c r="L9013" t="s">
        <v>34</v>
      </c>
      <c r="M9013" t="s">
        <v>7855</v>
      </c>
      <c r="N9013" t="s">
        <v>110</v>
      </c>
      <c r="O9013" t="s">
        <v>7813</v>
      </c>
      <c r="P9013" s="4">
        <v>559.98400000000004</v>
      </c>
      <c r="Q9013" s="4">
        <v>559.98400000000004</v>
      </c>
      <c r="R9013" s="4">
        <f t="shared" si="562"/>
        <v>0</v>
      </c>
      <c r="S9013" s="4">
        <f t="shared" si="563"/>
        <v>0</v>
      </c>
    </row>
    <row r="9014" spans="1:19" ht="15.6" x14ac:dyDescent="0.3">
      <c r="A9014" t="s">
        <v>6827</v>
      </c>
      <c r="B9014" s="1">
        <v>43074</v>
      </c>
      <c r="C9014" s="1">
        <v>43076</v>
      </c>
      <c r="D9014">
        <f t="shared" si="560"/>
        <v>2017</v>
      </c>
      <c r="E9014" t="str">
        <f t="shared" si="561"/>
        <v>Dec</v>
      </c>
      <c r="F9014" t="s">
        <v>67</v>
      </c>
      <c r="G9014" t="s">
        <v>1139</v>
      </c>
      <c r="H9014" s="2" t="s">
        <v>22</v>
      </c>
      <c r="I9014" t="s">
        <v>2524</v>
      </c>
      <c r="J9014" t="s">
        <v>205</v>
      </c>
      <c r="K9014">
        <v>40324</v>
      </c>
      <c r="L9014" t="s">
        <v>44</v>
      </c>
      <c r="M9014" t="s">
        <v>7855</v>
      </c>
      <c r="N9014" t="s">
        <v>110</v>
      </c>
      <c r="O9014" t="s">
        <v>7813</v>
      </c>
      <c r="P9014" s="4">
        <v>699.98</v>
      </c>
      <c r="Q9014" s="4">
        <v>699.98</v>
      </c>
      <c r="R9014" s="4">
        <f t="shared" si="562"/>
        <v>0</v>
      </c>
      <c r="S9014" s="4">
        <f t="shared" si="563"/>
        <v>0</v>
      </c>
    </row>
    <row r="9015" spans="1:19" x14ac:dyDescent="0.3">
      <c r="A9015" t="s">
        <v>2804</v>
      </c>
      <c r="B9015" s="1">
        <v>43266</v>
      </c>
      <c r="C9015" s="1">
        <v>43271</v>
      </c>
      <c r="D9015">
        <f t="shared" si="560"/>
        <v>2018</v>
      </c>
      <c r="E9015" t="str">
        <f t="shared" si="561"/>
        <v>Jun</v>
      </c>
      <c r="F9015" t="s">
        <v>37</v>
      </c>
      <c r="G9015" t="s">
        <v>2114</v>
      </c>
      <c r="H9015" t="s">
        <v>51</v>
      </c>
      <c r="I9015" t="s">
        <v>1562</v>
      </c>
      <c r="J9015" t="s">
        <v>250</v>
      </c>
      <c r="K9015">
        <v>37211</v>
      </c>
      <c r="L9015" t="s">
        <v>44</v>
      </c>
      <c r="M9015" t="s">
        <v>7855</v>
      </c>
      <c r="N9015" t="s">
        <v>110</v>
      </c>
      <c r="O9015" t="s">
        <v>7813</v>
      </c>
      <c r="P9015" s="4">
        <v>2239.9360000000001</v>
      </c>
      <c r="Q9015" s="4">
        <f>P9015-500</f>
        <v>1739.9360000000001</v>
      </c>
      <c r="R9015" s="4">
        <f t="shared" si="562"/>
        <v>500</v>
      </c>
      <c r="S9015" s="4">
        <f t="shared" si="563"/>
        <v>75</v>
      </c>
    </row>
    <row r="9016" spans="1:19" x14ac:dyDescent="0.3">
      <c r="A9016" t="s">
        <v>840</v>
      </c>
      <c r="B9016" s="1">
        <v>42332</v>
      </c>
      <c r="C9016" s="1">
        <v>42332</v>
      </c>
      <c r="D9016">
        <f t="shared" si="560"/>
        <v>2015</v>
      </c>
      <c r="E9016" t="str">
        <f t="shared" si="561"/>
        <v>Nov</v>
      </c>
      <c r="F9016" t="s">
        <v>30</v>
      </c>
      <c r="G9016" t="s">
        <v>472</v>
      </c>
      <c r="H9016" t="s">
        <v>51</v>
      </c>
      <c r="I9016" t="s">
        <v>182</v>
      </c>
      <c r="J9016" t="s">
        <v>233</v>
      </c>
      <c r="K9016">
        <v>43229</v>
      </c>
      <c r="L9016" t="s">
        <v>54</v>
      </c>
      <c r="M9016" t="s">
        <v>7855</v>
      </c>
      <c r="N9016" t="s">
        <v>110</v>
      </c>
      <c r="O9016" t="s">
        <v>7813</v>
      </c>
      <c r="P9016" s="4">
        <v>1049.97</v>
      </c>
      <c r="Q9016" s="4">
        <f>P9016-150</f>
        <v>899.97</v>
      </c>
      <c r="R9016" s="4">
        <f t="shared" si="562"/>
        <v>150</v>
      </c>
      <c r="S9016" s="4">
        <f t="shared" si="563"/>
        <v>22.5</v>
      </c>
    </row>
    <row r="9017" spans="1:19" x14ac:dyDescent="0.3">
      <c r="A9017" t="s">
        <v>2457</v>
      </c>
      <c r="B9017" s="1">
        <v>43295</v>
      </c>
      <c r="C9017" s="1">
        <v>43299</v>
      </c>
      <c r="D9017">
        <f t="shared" si="560"/>
        <v>2018</v>
      </c>
      <c r="E9017" t="str">
        <f t="shared" si="561"/>
        <v>Jul</v>
      </c>
      <c r="F9017" t="s">
        <v>37</v>
      </c>
      <c r="G9017" t="s">
        <v>1240</v>
      </c>
      <c r="H9017" t="s">
        <v>105</v>
      </c>
      <c r="I9017" t="s">
        <v>182</v>
      </c>
      <c r="J9017" t="s">
        <v>233</v>
      </c>
      <c r="K9017">
        <v>43229</v>
      </c>
      <c r="L9017" t="s">
        <v>54</v>
      </c>
      <c r="M9017" t="s">
        <v>7855</v>
      </c>
      <c r="N9017" t="s">
        <v>110</v>
      </c>
      <c r="O9017" t="s">
        <v>7813</v>
      </c>
      <c r="P9017" s="4">
        <v>1889.9459999999999</v>
      </c>
      <c r="Q9017" s="4">
        <v>1889.9459999999999</v>
      </c>
      <c r="R9017" s="4">
        <f t="shared" si="562"/>
        <v>0</v>
      </c>
      <c r="S9017" s="4">
        <f t="shared" si="563"/>
        <v>0</v>
      </c>
    </row>
    <row r="9018" spans="1:19" ht="15.6" x14ac:dyDescent="0.3">
      <c r="A9018" t="s">
        <v>7655</v>
      </c>
      <c r="B9018" s="1">
        <v>42415</v>
      </c>
      <c r="C9018" s="1">
        <v>42419</v>
      </c>
      <c r="D9018">
        <f t="shared" si="560"/>
        <v>2016</v>
      </c>
      <c r="E9018" t="str">
        <f t="shared" si="561"/>
        <v>Feb</v>
      </c>
      <c r="F9018" t="s">
        <v>37</v>
      </c>
      <c r="G9018" t="s">
        <v>3526</v>
      </c>
      <c r="H9018" s="2" t="s">
        <v>22</v>
      </c>
      <c r="I9018" t="s">
        <v>376</v>
      </c>
      <c r="J9018" t="s">
        <v>148</v>
      </c>
      <c r="K9018">
        <v>53142</v>
      </c>
      <c r="L9018" t="s">
        <v>25</v>
      </c>
      <c r="M9018" t="s">
        <v>7855</v>
      </c>
      <c r="N9018" t="s">
        <v>110</v>
      </c>
      <c r="O9018" t="s">
        <v>7813</v>
      </c>
      <c r="P9018" s="4">
        <v>699.98</v>
      </c>
      <c r="Q9018" s="4">
        <v>699.98</v>
      </c>
      <c r="R9018" s="4">
        <f t="shared" si="562"/>
        <v>0</v>
      </c>
      <c r="S9018" s="4">
        <f t="shared" si="563"/>
        <v>0</v>
      </c>
    </row>
    <row r="9019" spans="1:19" ht="15.6" x14ac:dyDescent="0.3">
      <c r="A9019" t="s">
        <v>5176</v>
      </c>
      <c r="B9019" s="1">
        <v>42434</v>
      </c>
      <c r="C9019" s="1">
        <v>42438</v>
      </c>
      <c r="D9019">
        <f t="shared" si="560"/>
        <v>2016</v>
      </c>
      <c r="E9019" t="str">
        <f t="shared" si="561"/>
        <v>Mar</v>
      </c>
      <c r="F9019" t="s">
        <v>37</v>
      </c>
      <c r="G9019" t="s">
        <v>716</v>
      </c>
      <c r="H9019" s="2" t="s">
        <v>22</v>
      </c>
      <c r="I9019" t="s">
        <v>100</v>
      </c>
      <c r="J9019" t="s">
        <v>101</v>
      </c>
      <c r="K9019">
        <v>19120</v>
      </c>
      <c r="L9019" t="s">
        <v>54</v>
      </c>
      <c r="M9019" t="s">
        <v>7856</v>
      </c>
      <c r="N9019" t="s">
        <v>110</v>
      </c>
      <c r="O9019" t="s">
        <v>7813</v>
      </c>
      <c r="P9019" s="4">
        <v>466.15800000000002</v>
      </c>
      <c r="Q9019" s="4">
        <v>466.15800000000002</v>
      </c>
      <c r="R9019" s="4">
        <f t="shared" si="562"/>
        <v>0</v>
      </c>
      <c r="S9019" s="4">
        <f t="shared" si="563"/>
        <v>0</v>
      </c>
    </row>
    <row r="9020" spans="1:19" x14ac:dyDescent="0.3">
      <c r="A9020" t="s">
        <v>500</v>
      </c>
      <c r="B9020" s="1">
        <v>43049</v>
      </c>
      <c r="C9020" s="1">
        <v>43051</v>
      </c>
      <c r="D9020">
        <f t="shared" si="560"/>
        <v>2017</v>
      </c>
      <c r="E9020" t="str">
        <f t="shared" si="561"/>
        <v>Nov</v>
      </c>
      <c r="F9020" t="s">
        <v>20</v>
      </c>
      <c r="G9020" t="s">
        <v>501</v>
      </c>
      <c r="H9020" t="s">
        <v>51</v>
      </c>
      <c r="I9020" t="s">
        <v>502</v>
      </c>
      <c r="J9020" t="s">
        <v>503</v>
      </c>
      <c r="K9020">
        <v>73120</v>
      </c>
      <c r="L9020" t="s">
        <v>25</v>
      </c>
      <c r="M9020" t="s">
        <v>7856</v>
      </c>
      <c r="N9020" t="s">
        <v>128</v>
      </c>
      <c r="O9020" t="s">
        <v>7813</v>
      </c>
      <c r="P9020" s="4">
        <v>221.98</v>
      </c>
      <c r="Q9020" s="4">
        <v>80</v>
      </c>
      <c r="R9020" s="4">
        <f t="shared" si="562"/>
        <v>141.97999999999999</v>
      </c>
      <c r="S9020" s="4">
        <f t="shared" si="563"/>
        <v>21.296999999999997</v>
      </c>
    </row>
    <row r="9021" spans="1:19" x14ac:dyDescent="0.3">
      <c r="A9021" t="s">
        <v>120</v>
      </c>
      <c r="B9021" s="1">
        <v>42106</v>
      </c>
      <c r="C9021" s="1">
        <v>42111</v>
      </c>
      <c r="D9021">
        <f t="shared" si="560"/>
        <v>2015</v>
      </c>
      <c r="E9021" t="str">
        <f t="shared" si="561"/>
        <v>Apr</v>
      </c>
      <c r="F9021" t="s">
        <v>37</v>
      </c>
      <c r="G9021" t="s">
        <v>121</v>
      </c>
      <c r="H9021" t="s">
        <v>51</v>
      </c>
      <c r="I9021" t="s">
        <v>122</v>
      </c>
      <c r="J9021" t="s">
        <v>33</v>
      </c>
      <c r="K9021">
        <v>90278</v>
      </c>
      <c r="L9021" t="s">
        <v>34</v>
      </c>
      <c r="M9021" t="s">
        <v>7857</v>
      </c>
      <c r="N9021" t="s">
        <v>110</v>
      </c>
      <c r="O9021" t="s">
        <v>7813</v>
      </c>
      <c r="P9021" s="4">
        <v>438.36799999999999</v>
      </c>
      <c r="Q9021" s="4">
        <v>438.36799999999999</v>
      </c>
      <c r="R9021" s="4">
        <f t="shared" si="562"/>
        <v>0</v>
      </c>
      <c r="S9021" s="4">
        <f t="shared" si="563"/>
        <v>0</v>
      </c>
    </row>
    <row r="9022" spans="1:19" ht="15.6" x14ac:dyDescent="0.3">
      <c r="A9022" t="s">
        <v>3421</v>
      </c>
      <c r="B9022" s="1">
        <v>42592</v>
      </c>
      <c r="C9022" s="1">
        <v>42598</v>
      </c>
      <c r="D9022">
        <f t="shared" si="560"/>
        <v>2016</v>
      </c>
      <c r="E9022" t="str">
        <f t="shared" si="561"/>
        <v>Aug</v>
      </c>
      <c r="F9022" t="s">
        <v>37</v>
      </c>
      <c r="G9022" t="s">
        <v>1409</v>
      </c>
      <c r="H9022" s="2" t="s">
        <v>22</v>
      </c>
      <c r="I9022" t="s">
        <v>2215</v>
      </c>
      <c r="J9022" t="s">
        <v>242</v>
      </c>
      <c r="K9022">
        <v>97756</v>
      </c>
      <c r="L9022" t="s">
        <v>34</v>
      </c>
      <c r="M9022" t="s">
        <v>7857</v>
      </c>
      <c r="N9022" t="s">
        <v>110</v>
      </c>
      <c r="O9022" t="s">
        <v>7813</v>
      </c>
      <c r="P9022" s="4">
        <v>438.36799999999999</v>
      </c>
      <c r="Q9022" s="4">
        <v>438.36799999999999</v>
      </c>
      <c r="R9022" s="4">
        <f t="shared" si="562"/>
        <v>0</v>
      </c>
      <c r="S9022" s="4">
        <f t="shared" si="563"/>
        <v>0</v>
      </c>
    </row>
    <row r="9023" spans="1:19" ht="15.6" x14ac:dyDescent="0.3">
      <c r="A9023" t="s">
        <v>4139</v>
      </c>
      <c r="B9023" s="1">
        <v>42710</v>
      </c>
      <c r="C9023" s="1">
        <v>42717</v>
      </c>
      <c r="D9023">
        <f t="shared" si="560"/>
        <v>2016</v>
      </c>
      <c r="E9023" t="str">
        <f t="shared" si="561"/>
        <v>Dec</v>
      </c>
      <c r="F9023" t="s">
        <v>37</v>
      </c>
      <c r="G9023" t="s">
        <v>659</v>
      </c>
      <c r="H9023" s="2" t="s">
        <v>22</v>
      </c>
      <c r="I9023" t="s">
        <v>39</v>
      </c>
      <c r="J9023" t="s">
        <v>33</v>
      </c>
      <c r="K9023">
        <v>92105</v>
      </c>
      <c r="L9023" t="s">
        <v>34</v>
      </c>
      <c r="M9023" t="s">
        <v>7857</v>
      </c>
      <c r="N9023" t="s">
        <v>110</v>
      </c>
      <c r="O9023" t="s">
        <v>7813</v>
      </c>
      <c r="P9023" s="4">
        <v>219.184</v>
      </c>
      <c r="Q9023" s="4">
        <v>219.184</v>
      </c>
      <c r="R9023" s="4">
        <f t="shared" si="562"/>
        <v>0</v>
      </c>
      <c r="S9023" s="4">
        <f t="shared" si="563"/>
        <v>0</v>
      </c>
    </row>
    <row r="9024" spans="1:19" ht="15.6" x14ac:dyDescent="0.3">
      <c r="A9024" t="s">
        <v>4173</v>
      </c>
      <c r="B9024" s="1">
        <v>43197</v>
      </c>
      <c r="C9024" s="1">
        <v>43201</v>
      </c>
      <c r="D9024">
        <f t="shared" si="560"/>
        <v>2018</v>
      </c>
      <c r="E9024" t="str">
        <f t="shared" si="561"/>
        <v>Apr</v>
      </c>
      <c r="F9024" t="s">
        <v>37</v>
      </c>
      <c r="G9024" t="s">
        <v>588</v>
      </c>
      <c r="H9024" s="2" t="s">
        <v>22</v>
      </c>
      <c r="I9024" t="s">
        <v>78</v>
      </c>
      <c r="J9024" t="s">
        <v>79</v>
      </c>
      <c r="K9024">
        <v>32216</v>
      </c>
      <c r="L9024" t="s">
        <v>44</v>
      </c>
      <c r="M9024" t="s">
        <v>7857</v>
      </c>
      <c r="N9024" t="s">
        <v>110</v>
      </c>
      <c r="O9024" t="s">
        <v>7813</v>
      </c>
      <c r="P9024" s="4">
        <v>219.184</v>
      </c>
      <c r="Q9024" s="4">
        <v>219.184</v>
      </c>
      <c r="R9024" s="4">
        <f t="shared" si="562"/>
        <v>0</v>
      </c>
      <c r="S9024" s="4">
        <f t="shared" si="563"/>
        <v>0</v>
      </c>
    </row>
    <row r="9025" spans="1:19" ht="15.6" x14ac:dyDescent="0.3">
      <c r="A9025" t="s">
        <v>4753</v>
      </c>
      <c r="B9025" s="1">
        <v>43437</v>
      </c>
      <c r="C9025" s="1">
        <v>43443</v>
      </c>
      <c r="D9025">
        <f t="shared" si="560"/>
        <v>2018</v>
      </c>
      <c r="E9025" t="str">
        <f t="shared" si="561"/>
        <v>Dec</v>
      </c>
      <c r="F9025" t="s">
        <v>37</v>
      </c>
      <c r="G9025" t="s">
        <v>2386</v>
      </c>
      <c r="H9025" s="2" t="s">
        <v>22</v>
      </c>
      <c r="I9025" t="s">
        <v>61</v>
      </c>
      <c r="J9025" t="s">
        <v>62</v>
      </c>
      <c r="K9025">
        <v>10009</v>
      </c>
      <c r="L9025" t="s">
        <v>54</v>
      </c>
      <c r="M9025" t="s">
        <v>7857</v>
      </c>
      <c r="N9025" t="s">
        <v>110</v>
      </c>
      <c r="O9025" t="s">
        <v>7813</v>
      </c>
      <c r="P9025" s="4">
        <v>136.99</v>
      </c>
      <c r="Q9025" s="4">
        <v>136.99</v>
      </c>
      <c r="R9025" s="4">
        <f t="shared" si="562"/>
        <v>0</v>
      </c>
      <c r="S9025" s="4">
        <f t="shared" si="563"/>
        <v>0</v>
      </c>
    </row>
    <row r="9026" spans="1:19" ht="15.6" x14ac:dyDescent="0.3">
      <c r="A9026" t="s">
        <v>4377</v>
      </c>
      <c r="B9026" s="1">
        <v>43461</v>
      </c>
      <c r="C9026" s="1">
        <v>43461</v>
      </c>
      <c r="D9026">
        <f t="shared" ref="D9026:D9089" si="564">YEAR(B9026)</f>
        <v>2018</v>
      </c>
      <c r="E9026" t="str">
        <f t="shared" ref="E9026:E9089" si="565">TEXT(B9026,"mmm")</f>
        <v>Dec</v>
      </c>
      <c r="F9026" t="s">
        <v>30</v>
      </c>
      <c r="G9026" t="s">
        <v>334</v>
      </c>
      <c r="H9026" s="2" t="s">
        <v>22</v>
      </c>
      <c r="I9026" t="s">
        <v>466</v>
      </c>
      <c r="J9026" t="s">
        <v>233</v>
      </c>
      <c r="K9026">
        <v>43055</v>
      </c>
      <c r="L9026" t="s">
        <v>54</v>
      </c>
      <c r="M9026" t="s">
        <v>7857</v>
      </c>
      <c r="N9026" t="s">
        <v>110</v>
      </c>
      <c r="O9026" t="s">
        <v>7813</v>
      </c>
      <c r="P9026" s="4">
        <v>164.38800000000001</v>
      </c>
      <c r="Q9026" s="4">
        <v>164.38800000000001</v>
      </c>
      <c r="R9026" s="4">
        <f t="shared" si="562"/>
        <v>0</v>
      </c>
      <c r="S9026" s="4">
        <f t="shared" si="563"/>
        <v>0</v>
      </c>
    </row>
    <row r="9027" spans="1:19" x14ac:dyDescent="0.3">
      <c r="A9027" t="s">
        <v>4929</v>
      </c>
      <c r="B9027" s="1">
        <v>42368</v>
      </c>
      <c r="C9027" s="1">
        <v>42370</v>
      </c>
      <c r="D9027">
        <f t="shared" si="564"/>
        <v>2015</v>
      </c>
      <c r="E9027" t="str">
        <f t="shared" si="565"/>
        <v>Dec</v>
      </c>
      <c r="F9027" t="s">
        <v>67</v>
      </c>
      <c r="G9027" t="s">
        <v>1649</v>
      </c>
      <c r="H9027" t="s">
        <v>51</v>
      </c>
      <c r="I9027" t="s">
        <v>2541</v>
      </c>
      <c r="J9027" t="s">
        <v>109</v>
      </c>
      <c r="K9027">
        <v>78041</v>
      </c>
      <c r="L9027" t="s">
        <v>25</v>
      </c>
      <c r="M9027" t="s">
        <v>7857</v>
      </c>
      <c r="N9027" t="s">
        <v>110</v>
      </c>
      <c r="O9027" t="s">
        <v>7813</v>
      </c>
      <c r="P9027" s="4">
        <v>328.77600000000001</v>
      </c>
      <c r="Q9027" s="4">
        <v>328.77600000000001</v>
      </c>
      <c r="R9027" s="4">
        <f t="shared" ref="R9027:R9090" si="566">P9027-Q9027</f>
        <v>0</v>
      </c>
      <c r="S9027" s="4">
        <f t="shared" ref="S9027:S9090" si="567">0.15*R9027</f>
        <v>0</v>
      </c>
    </row>
    <row r="9028" spans="1:19" x14ac:dyDescent="0.3">
      <c r="A9028" t="s">
        <v>6904</v>
      </c>
      <c r="B9028" s="1">
        <v>42105</v>
      </c>
      <c r="C9028" s="1">
        <v>42112</v>
      </c>
      <c r="D9028">
        <f t="shared" si="564"/>
        <v>2015</v>
      </c>
      <c r="E9028" t="str">
        <f t="shared" si="565"/>
        <v>Apr</v>
      </c>
      <c r="F9028" t="s">
        <v>37</v>
      </c>
      <c r="G9028" t="s">
        <v>292</v>
      </c>
      <c r="H9028" t="s">
        <v>105</v>
      </c>
      <c r="I9028" t="s">
        <v>4834</v>
      </c>
      <c r="J9028" t="s">
        <v>1962</v>
      </c>
      <c r="K9028">
        <v>59405</v>
      </c>
      <c r="L9028" t="s">
        <v>34</v>
      </c>
      <c r="M9028" t="s">
        <v>7858</v>
      </c>
      <c r="N9028" t="s">
        <v>110</v>
      </c>
      <c r="O9028" t="s">
        <v>7813</v>
      </c>
      <c r="P9028" s="4">
        <v>105.584</v>
      </c>
      <c r="Q9028" s="4">
        <v>105.584</v>
      </c>
      <c r="R9028" s="4">
        <f t="shared" si="566"/>
        <v>0</v>
      </c>
      <c r="S9028" s="4">
        <f t="shared" si="567"/>
        <v>0</v>
      </c>
    </row>
    <row r="9029" spans="1:19" x14ac:dyDescent="0.3">
      <c r="A9029" t="s">
        <v>3296</v>
      </c>
      <c r="B9029" s="1">
        <v>43435</v>
      </c>
      <c r="C9029" s="1">
        <v>43439</v>
      </c>
      <c r="D9029">
        <f t="shared" si="564"/>
        <v>2018</v>
      </c>
      <c r="E9029" t="str">
        <f t="shared" si="565"/>
        <v>Dec</v>
      </c>
      <c r="F9029" t="s">
        <v>37</v>
      </c>
      <c r="G9029" t="s">
        <v>3297</v>
      </c>
      <c r="H9029" t="s">
        <v>105</v>
      </c>
      <c r="I9029" t="s">
        <v>165</v>
      </c>
      <c r="J9029" t="s">
        <v>75</v>
      </c>
      <c r="K9029">
        <v>80219</v>
      </c>
      <c r="L9029" t="s">
        <v>34</v>
      </c>
      <c r="M9029" t="s">
        <v>7858</v>
      </c>
      <c r="N9029" t="s">
        <v>110</v>
      </c>
      <c r="O9029" t="s">
        <v>7813</v>
      </c>
      <c r="P9029" s="4">
        <v>105.584</v>
      </c>
      <c r="Q9029" s="4">
        <v>105.584</v>
      </c>
      <c r="R9029" s="4">
        <f t="shared" si="566"/>
        <v>0</v>
      </c>
      <c r="S9029" s="4">
        <f t="shared" si="567"/>
        <v>0</v>
      </c>
    </row>
    <row r="9030" spans="1:19" x14ac:dyDescent="0.3">
      <c r="A9030" t="s">
        <v>5361</v>
      </c>
      <c r="B9030" s="1">
        <v>43046</v>
      </c>
      <c r="C9030" s="1">
        <v>43048</v>
      </c>
      <c r="D9030">
        <f t="shared" si="564"/>
        <v>2017</v>
      </c>
      <c r="E9030" t="str">
        <f t="shared" si="565"/>
        <v>Nov</v>
      </c>
      <c r="F9030" t="s">
        <v>20</v>
      </c>
      <c r="G9030" t="s">
        <v>1064</v>
      </c>
      <c r="H9030" t="s">
        <v>51</v>
      </c>
      <c r="I9030" t="s">
        <v>1298</v>
      </c>
      <c r="J9030" t="s">
        <v>62</v>
      </c>
      <c r="K9030">
        <v>14609</v>
      </c>
      <c r="L9030" t="s">
        <v>54</v>
      </c>
      <c r="M9030" t="s">
        <v>7858</v>
      </c>
      <c r="N9030" t="s">
        <v>128</v>
      </c>
      <c r="O9030" t="s">
        <v>7813</v>
      </c>
      <c r="P9030" s="4">
        <v>263.95999999999998</v>
      </c>
      <c r="Q9030" s="4">
        <v>263.95999999999998</v>
      </c>
      <c r="R9030" s="4">
        <f t="shared" si="566"/>
        <v>0</v>
      </c>
      <c r="S9030" s="4">
        <f t="shared" si="567"/>
        <v>0</v>
      </c>
    </row>
    <row r="9031" spans="1:19" ht="15.6" x14ac:dyDescent="0.3">
      <c r="A9031" t="s">
        <v>6937</v>
      </c>
      <c r="B9031" s="1">
        <v>42309</v>
      </c>
      <c r="C9031" s="1">
        <v>42313</v>
      </c>
      <c r="D9031">
        <f t="shared" si="564"/>
        <v>2015</v>
      </c>
      <c r="E9031" t="str">
        <f t="shared" si="565"/>
        <v>Nov</v>
      </c>
      <c r="F9031" t="s">
        <v>37</v>
      </c>
      <c r="G9031" t="s">
        <v>709</v>
      </c>
      <c r="H9031" s="2" t="s">
        <v>22</v>
      </c>
      <c r="I9031" t="s">
        <v>463</v>
      </c>
      <c r="J9031" t="s">
        <v>242</v>
      </c>
      <c r="K9031">
        <v>97206</v>
      </c>
      <c r="L9031" t="s">
        <v>34</v>
      </c>
      <c r="M9031" t="s">
        <v>7859</v>
      </c>
      <c r="N9031" t="s">
        <v>110</v>
      </c>
      <c r="O9031" t="s">
        <v>7813</v>
      </c>
      <c r="P9031" s="4">
        <v>155.976</v>
      </c>
      <c r="Q9031" s="4">
        <v>155.976</v>
      </c>
      <c r="R9031" s="4">
        <f t="shared" si="566"/>
        <v>0</v>
      </c>
      <c r="S9031" s="4">
        <f t="shared" si="567"/>
        <v>0</v>
      </c>
    </row>
    <row r="9032" spans="1:19" ht="15.6" x14ac:dyDescent="0.3">
      <c r="A9032" t="s">
        <v>7860</v>
      </c>
      <c r="B9032" s="1">
        <v>42342</v>
      </c>
      <c r="C9032" s="1">
        <v>42346</v>
      </c>
      <c r="D9032">
        <f t="shared" si="564"/>
        <v>2015</v>
      </c>
      <c r="E9032" t="str">
        <f t="shared" si="565"/>
        <v>Dec</v>
      </c>
      <c r="F9032" t="s">
        <v>37</v>
      </c>
      <c r="G9032" t="s">
        <v>190</v>
      </c>
      <c r="H9032" s="2" t="s">
        <v>22</v>
      </c>
      <c r="I9032" t="s">
        <v>61</v>
      </c>
      <c r="J9032" t="s">
        <v>62</v>
      </c>
      <c r="K9032">
        <v>10024</v>
      </c>
      <c r="L9032" t="s">
        <v>54</v>
      </c>
      <c r="M9032" t="s">
        <v>7859</v>
      </c>
      <c r="N9032" t="s">
        <v>110</v>
      </c>
      <c r="O9032" t="s">
        <v>7813</v>
      </c>
      <c r="P9032" s="4">
        <v>129.97999999999999</v>
      </c>
      <c r="Q9032" s="4">
        <v>129.97999999999999</v>
      </c>
      <c r="R9032" s="4">
        <f t="shared" si="566"/>
        <v>0</v>
      </c>
      <c r="S9032" s="4">
        <f t="shared" si="567"/>
        <v>0</v>
      </c>
    </row>
    <row r="9033" spans="1:19" x14ac:dyDescent="0.3">
      <c r="A9033" t="s">
        <v>4635</v>
      </c>
      <c r="B9033" s="1">
        <v>42811</v>
      </c>
      <c r="C9033" s="1">
        <v>42811</v>
      </c>
      <c r="D9033">
        <f t="shared" si="564"/>
        <v>2017</v>
      </c>
      <c r="E9033" t="str">
        <f t="shared" si="565"/>
        <v>Mar</v>
      </c>
      <c r="F9033" t="s">
        <v>30</v>
      </c>
      <c r="G9033" t="s">
        <v>3481</v>
      </c>
      <c r="H9033" t="s">
        <v>51</v>
      </c>
      <c r="I9033" t="s">
        <v>466</v>
      </c>
      <c r="J9033" t="s">
        <v>53</v>
      </c>
      <c r="K9033">
        <v>19711</v>
      </c>
      <c r="L9033" t="s">
        <v>54</v>
      </c>
      <c r="M9033" t="s">
        <v>7859</v>
      </c>
      <c r="N9033" t="s">
        <v>110</v>
      </c>
      <c r="O9033" t="s">
        <v>7813</v>
      </c>
      <c r="P9033" s="4">
        <v>129.97999999999999</v>
      </c>
      <c r="Q9033" s="4">
        <v>129.97999999999999</v>
      </c>
      <c r="R9033" s="4">
        <f t="shared" si="566"/>
        <v>0</v>
      </c>
      <c r="S9033" s="4">
        <f t="shared" si="567"/>
        <v>0</v>
      </c>
    </row>
    <row r="9034" spans="1:19" ht="15.6" x14ac:dyDescent="0.3">
      <c r="A9034" t="s">
        <v>7861</v>
      </c>
      <c r="B9034" s="1">
        <v>43277</v>
      </c>
      <c r="C9034" s="1">
        <v>43284</v>
      </c>
      <c r="D9034">
        <f t="shared" si="564"/>
        <v>2018</v>
      </c>
      <c r="E9034" t="str">
        <f t="shared" si="565"/>
        <v>Jun</v>
      </c>
      <c r="F9034" t="s">
        <v>37</v>
      </c>
      <c r="G9034" t="s">
        <v>1319</v>
      </c>
      <c r="H9034" s="2" t="s">
        <v>22</v>
      </c>
      <c r="I9034" t="s">
        <v>100</v>
      </c>
      <c r="J9034" t="s">
        <v>101</v>
      </c>
      <c r="K9034">
        <v>19143</v>
      </c>
      <c r="L9034" t="s">
        <v>54</v>
      </c>
      <c r="M9034" t="s">
        <v>7859</v>
      </c>
      <c r="N9034" t="s">
        <v>110</v>
      </c>
      <c r="O9034" t="s">
        <v>7813</v>
      </c>
      <c r="P9034" s="4">
        <v>545.91600000000005</v>
      </c>
      <c r="Q9034" s="4">
        <v>545.91600000000005</v>
      </c>
      <c r="R9034" s="4">
        <f t="shared" si="566"/>
        <v>0</v>
      </c>
      <c r="S9034" s="4">
        <f t="shared" si="567"/>
        <v>0</v>
      </c>
    </row>
    <row r="9035" spans="1:19" x14ac:dyDescent="0.3">
      <c r="A9035" t="s">
        <v>2640</v>
      </c>
      <c r="B9035" s="1">
        <v>42828</v>
      </c>
      <c r="C9035" s="1">
        <v>42834</v>
      </c>
      <c r="D9035">
        <f t="shared" si="564"/>
        <v>2017</v>
      </c>
      <c r="E9035" t="str">
        <f t="shared" si="565"/>
        <v>Apr</v>
      </c>
      <c r="F9035" t="s">
        <v>37</v>
      </c>
      <c r="G9035" t="s">
        <v>2641</v>
      </c>
      <c r="H9035" t="s">
        <v>51</v>
      </c>
      <c r="I9035" t="s">
        <v>645</v>
      </c>
      <c r="J9035" t="s">
        <v>653</v>
      </c>
      <c r="K9035">
        <v>47374</v>
      </c>
      <c r="L9035" t="s">
        <v>25</v>
      </c>
      <c r="M9035" t="s">
        <v>7859</v>
      </c>
      <c r="N9035" t="s">
        <v>128</v>
      </c>
      <c r="O9035" t="s">
        <v>7813</v>
      </c>
      <c r="P9035" s="4">
        <v>259.95999999999998</v>
      </c>
      <c r="Q9035" s="4">
        <v>259.95999999999998</v>
      </c>
      <c r="R9035" s="4">
        <f t="shared" si="566"/>
        <v>0</v>
      </c>
      <c r="S9035" s="4">
        <f t="shared" si="567"/>
        <v>0</v>
      </c>
    </row>
    <row r="9036" spans="1:19" x14ac:dyDescent="0.3">
      <c r="A9036" t="s">
        <v>7354</v>
      </c>
      <c r="B9036" s="1">
        <v>43161</v>
      </c>
      <c r="C9036" s="1">
        <v>43167</v>
      </c>
      <c r="D9036">
        <f t="shared" si="564"/>
        <v>2018</v>
      </c>
      <c r="E9036" t="str">
        <f t="shared" si="565"/>
        <v>Mar</v>
      </c>
      <c r="F9036" t="s">
        <v>37</v>
      </c>
      <c r="G9036" t="s">
        <v>914</v>
      </c>
      <c r="H9036" t="s">
        <v>51</v>
      </c>
      <c r="I9036" t="s">
        <v>47</v>
      </c>
      <c r="J9036" t="s">
        <v>33</v>
      </c>
      <c r="K9036">
        <v>90045</v>
      </c>
      <c r="L9036" t="s">
        <v>34</v>
      </c>
      <c r="M9036" t="s">
        <v>7862</v>
      </c>
      <c r="N9036" t="s">
        <v>110</v>
      </c>
      <c r="O9036" t="s">
        <v>7813</v>
      </c>
      <c r="P9036" s="4">
        <v>196.77600000000001</v>
      </c>
      <c r="Q9036" s="4">
        <v>196.77600000000001</v>
      </c>
      <c r="R9036" s="4">
        <f t="shared" si="566"/>
        <v>0</v>
      </c>
      <c r="S9036" s="4">
        <f t="shared" si="567"/>
        <v>0</v>
      </c>
    </row>
    <row r="9037" spans="1:19" x14ac:dyDescent="0.3">
      <c r="A9037" t="s">
        <v>3267</v>
      </c>
      <c r="B9037" s="1">
        <v>43449</v>
      </c>
      <c r="C9037" s="1">
        <v>43453</v>
      </c>
      <c r="D9037">
        <f t="shared" si="564"/>
        <v>2018</v>
      </c>
      <c r="E9037" t="str">
        <f t="shared" si="565"/>
        <v>Dec</v>
      </c>
      <c r="F9037" t="s">
        <v>37</v>
      </c>
      <c r="G9037" t="s">
        <v>2871</v>
      </c>
      <c r="H9037" t="s">
        <v>105</v>
      </c>
      <c r="I9037" t="s">
        <v>1671</v>
      </c>
      <c r="J9037" t="s">
        <v>33</v>
      </c>
      <c r="K9037">
        <v>90301</v>
      </c>
      <c r="L9037" t="s">
        <v>34</v>
      </c>
      <c r="M9037" t="s">
        <v>7862</v>
      </c>
      <c r="N9037" t="s">
        <v>110</v>
      </c>
      <c r="O9037" t="s">
        <v>7813</v>
      </c>
      <c r="P9037" s="4">
        <v>196.77600000000001</v>
      </c>
      <c r="Q9037" s="4">
        <v>196.77600000000001</v>
      </c>
      <c r="R9037" s="4">
        <f t="shared" si="566"/>
        <v>0</v>
      </c>
      <c r="S9037" s="4">
        <f t="shared" si="567"/>
        <v>0</v>
      </c>
    </row>
    <row r="9038" spans="1:19" x14ac:dyDescent="0.3">
      <c r="A9038" t="s">
        <v>3205</v>
      </c>
      <c r="B9038" s="1">
        <v>42254</v>
      </c>
      <c r="C9038" s="1">
        <v>42257</v>
      </c>
      <c r="D9038">
        <f t="shared" si="564"/>
        <v>2015</v>
      </c>
      <c r="E9038" t="str">
        <f t="shared" si="565"/>
        <v>Sep</v>
      </c>
      <c r="F9038" t="s">
        <v>20</v>
      </c>
      <c r="G9038" t="s">
        <v>2111</v>
      </c>
      <c r="H9038" t="s">
        <v>22</v>
      </c>
      <c r="I9038" t="s">
        <v>113</v>
      </c>
      <c r="J9038" t="s">
        <v>109</v>
      </c>
      <c r="K9038">
        <v>77036</v>
      </c>
      <c r="L9038" t="s">
        <v>25</v>
      </c>
      <c r="M9038" t="s">
        <v>7862</v>
      </c>
      <c r="N9038" t="s">
        <v>110</v>
      </c>
      <c r="O9038" t="s">
        <v>7813</v>
      </c>
      <c r="P9038" s="4">
        <v>196.77600000000001</v>
      </c>
      <c r="Q9038" s="4">
        <v>196.77600000000001</v>
      </c>
      <c r="R9038" s="4">
        <f t="shared" si="566"/>
        <v>0</v>
      </c>
      <c r="S9038" s="4">
        <f t="shared" si="567"/>
        <v>0</v>
      </c>
    </row>
    <row r="9039" spans="1:19" ht="15.6" x14ac:dyDescent="0.3">
      <c r="A9039" t="s">
        <v>7465</v>
      </c>
      <c r="B9039" s="1">
        <v>43284</v>
      </c>
      <c r="C9039" s="1">
        <v>43284</v>
      </c>
      <c r="D9039">
        <f t="shared" si="564"/>
        <v>2018</v>
      </c>
      <c r="E9039" t="str">
        <f t="shared" si="565"/>
        <v>Jul</v>
      </c>
      <c r="F9039" t="s">
        <v>30</v>
      </c>
      <c r="G9039" t="s">
        <v>3629</v>
      </c>
      <c r="H9039" s="2" t="s">
        <v>22</v>
      </c>
      <c r="I9039" t="s">
        <v>69</v>
      </c>
      <c r="J9039" t="s">
        <v>70</v>
      </c>
      <c r="K9039">
        <v>98105</v>
      </c>
      <c r="L9039" t="s">
        <v>34</v>
      </c>
      <c r="M9039" t="s">
        <v>7863</v>
      </c>
      <c r="N9039" t="s">
        <v>110</v>
      </c>
      <c r="O9039" t="s">
        <v>7813</v>
      </c>
      <c r="P9039" s="4">
        <v>7.992</v>
      </c>
      <c r="Q9039" s="4">
        <v>18</v>
      </c>
      <c r="R9039" s="4">
        <f t="shared" si="566"/>
        <v>-10.007999999999999</v>
      </c>
      <c r="S9039" s="4">
        <f t="shared" si="567"/>
        <v>-1.5011999999999999</v>
      </c>
    </row>
    <row r="9040" spans="1:19" ht="15.6" x14ac:dyDescent="0.3">
      <c r="A9040" t="s">
        <v>905</v>
      </c>
      <c r="B9040" s="1">
        <v>43378</v>
      </c>
      <c r="C9040" s="1">
        <v>43383</v>
      </c>
      <c r="D9040">
        <f t="shared" si="564"/>
        <v>2018</v>
      </c>
      <c r="E9040" t="str">
        <f t="shared" si="565"/>
        <v>Oct</v>
      </c>
      <c r="F9040" t="s">
        <v>37</v>
      </c>
      <c r="G9040" t="s">
        <v>906</v>
      </c>
      <c r="H9040" s="2" t="s">
        <v>22</v>
      </c>
      <c r="I9040" t="s">
        <v>907</v>
      </c>
      <c r="J9040" t="s">
        <v>33</v>
      </c>
      <c r="K9040">
        <v>95928</v>
      </c>
      <c r="L9040" t="s">
        <v>34</v>
      </c>
      <c r="M9040" t="s">
        <v>7863</v>
      </c>
      <c r="N9040" t="s">
        <v>110</v>
      </c>
      <c r="O9040" t="s">
        <v>7813</v>
      </c>
      <c r="P9040" s="4">
        <v>7.992</v>
      </c>
      <c r="Q9040" s="4">
        <v>18</v>
      </c>
      <c r="R9040" s="4">
        <f t="shared" si="566"/>
        <v>-10.007999999999999</v>
      </c>
      <c r="S9040" s="4">
        <f t="shared" si="567"/>
        <v>-1.5011999999999999</v>
      </c>
    </row>
    <row r="9041" spans="1:19" ht="15.6" x14ac:dyDescent="0.3">
      <c r="A9041" t="s">
        <v>7467</v>
      </c>
      <c r="B9041" s="1">
        <v>43380</v>
      </c>
      <c r="C9041" s="1">
        <v>43384</v>
      </c>
      <c r="D9041">
        <f t="shared" si="564"/>
        <v>2018</v>
      </c>
      <c r="E9041" t="str">
        <f t="shared" si="565"/>
        <v>Oct</v>
      </c>
      <c r="F9041" t="s">
        <v>37</v>
      </c>
      <c r="G9041" t="s">
        <v>2129</v>
      </c>
      <c r="H9041" s="2" t="s">
        <v>22</v>
      </c>
      <c r="I9041" t="s">
        <v>47</v>
      </c>
      <c r="J9041" t="s">
        <v>33</v>
      </c>
      <c r="K9041">
        <v>90045</v>
      </c>
      <c r="L9041" t="s">
        <v>34</v>
      </c>
      <c r="M9041" t="s">
        <v>7863</v>
      </c>
      <c r="N9041" t="s">
        <v>110</v>
      </c>
      <c r="O9041" t="s">
        <v>7813</v>
      </c>
      <c r="P9041" s="4">
        <v>79.92</v>
      </c>
      <c r="Q9041" s="4">
        <v>79.92</v>
      </c>
      <c r="R9041" s="4">
        <f t="shared" si="566"/>
        <v>0</v>
      </c>
      <c r="S9041" s="4">
        <f t="shared" si="567"/>
        <v>0</v>
      </c>
    </row>
    <row r="9042" spans="1:19" x14ac:dyDescent="0.3">
      <c r="A9042" t="s">
        <v>3732</v>
      </c>
      <c r="B9042" s="1">
        <v>42107</v>
      </c>
      <c r="C9042" s="1">
        <v>42111</v>
      </c>
      <c r="D9042">
        <f t="shared" si="564"/>
        <v>2015</v>
      </c>
      <c r="E9042" t="str">
        <f t="shared" si="565"/>
        <v>Apr</v>
      </c>
      <c r="F9042" t="s">
        <v>67</v>
      </c>
      <c r="G9042" t="s">
        <v>1136</v>
      </c>
      <c r="H9042" t="s">
        <v>51</v>
      </c>
      <c r="I9042" t="s">
        <v>100</v>
      </c>
      <c r="J9042" t="s">
        <v>101</v>
      </c>
      <c r="K9042">
        <v>19140</v>
      </c>
      <c r="L9042" t="s">
        <v>54</v>
      </c>
      <c r="M9042" t="s">
        <v>7863</v>
      </c>
      <c r="N9042" t="s">
        <v>110</v>
      </c>
      <c r="O9042" t="s">
        <v>7813</v>
      </c>
      <c r="P9042" s="4">
        <v>71.927999999999997</v>
      </c>
      <c r="Q9042" s="4">
        <v>71.927999999999997</v>
      </c>
      <c r="R9042" s="4">
        <f t="shared" si="566"/>
        <v>0</v>
      </c>
      <c r="S9042" s="4">
        <f t="shared" si="567"/>
        <v>0</v>
      </c>
    </row>
    <row r="9043" spans="1:19" x14ac:dyDescent="0.3">
      <c r="A9043" t="s">
        <v>7864</v>
      </c>
      <c r="B9043" s="1">
        <v>43303</v>
      </c>
      <c r="C9043" s="1">
        <v>43309</v>
      </c>
      <c r="D9043">
        <f t="shared" si="564"/>
        <v>2018</v>
      </c>
      <c r="E9043" t="str">
        <f t="shared" si="565"/>
        <v>Jul</v>
      </c>
      <c r="F9043" t="s">
        <v>37</v>
      </c>
      <c r="G9043" t="s">
        <v>1678</v>
      </c>
      <c r="H9043" t="s">
        <v>51</v>
      </c>
      <c r="I9043" t="s">
        <v>61</v>
      </c>
      <c r="J9043" t="s">
        <v>62</v>
      </c>
      <c r="K9043">
        <v>10009</v>
      </c>
      <c r="L9043" t="s">
        <v>54</v>
      </c>
      <c r="M9043" t="s">
        <v>7863</v>
      </c>
      <c r="N9043" t="s">
        <v>110</v>
      </c>
      <c r="O9043" t="s">
        <v>7813</v>
      </c>
      <c r="P9043" s="4">
        <v>29.97</v>
      </c>
      <c r="Q9043" s="4">
        <v>29.97</v>
      </c>
      <c r="R9043" s="4">
        <f t="shared" si="566"/>
        <v>0</v>
      </c>
      <c r="S9043" s="4">
        <f t="shared" si="567"/>
        <v>0</v>
      </c>
    </row>
    <row r="9044" spans="1:19" ht="15.6" x14ac:dyDescent="0.3">
      <c r="A9044" t="s">
        <v>3946</v>
      </c>
      <c r="B9044" s="1">
        <v>42084</v>
      </c>
      <c r="C9044" s="1">
        <v>42088</v>
      </c>
      <c r="D9044">
        <f t="shared" si="564"/>
        <v>2015</v>
      </c>
      <c r="E9044" t="str">
        <f t="shared" si="565"/>
        <v>Mar</v>
      </c>
      <c r="F9044" t="s">
        <v>37</v>
      </c>
      <c r="G9044" t="s">
        <v>3616</v>
      </c>
      <c r="H9044" s="2" t="s">
        <v>22</v>
      </c>
      <c r="I9044" t="s">
        <v>191</v>
      </c>
      <c r="J9044" t="s">
        <v>158</v>
      </c>
      <c r="K9044">
        <v>22153</v>
      </c>
      <c r="L9044" t="s">
        <v>44</v>
      </c>
      <c r="M9044" t="s">
        <v>7865</v>
      </c>
      <c r="N9044" t="s">
        <v>110</v>
      </c>
      <c r="O9044" t="s">
        <v>7813</v>
      </c>
      <c r="P9044" s="4">
        <v>3499.93</v>
      </c>
      <c r="Q9044" s="4">
        <f>P9044-1000</f>
        <v>2499.9299999999998</v>
      </c>
      <c r="R9044" s="4">
        <f t="shared" si="566"/>
        <v>1000</v>
      </c>
      <c r="S9044" s="4">
        <f t="shared" si="567"/>
        <v>150</v>
      </c>
    </row>
    <row r="9045" spans="1:19" ht="15.6" x14ac:dyDescent="0.3">
      <c r="A9045" t="s">
        <v>4634</v>
      </c>
      <c r="B9045" s="1">
        <v>42631</v>
      </c>
      <c r="C9045" s="1">
        <v>42636</v>
      </c>
      <c r="D9045">
        <f t="shared" si="564"/>
        <v>2016</v>
      </c>
      <c r="E9045" t="str">
        <f t="shared" si="565"/>
        <v>Sep</v>
      </c>
      <c r="F9045" t="s">
        <v>37</v>
      </c>
      <c r="G9045" t="s">
        <v>3764</v>
      </c>
      <c r="H9045" s="2" t="s">
        <v>22</v>
      </c>
      <c r="I9045" t="s">
        <v>717</v>
      </c>
      <c r="J9045" t="s">
        <v>140</v>
      </c>
      <c r="K9045">
        <v>20735</v>
      </c>
      <c r="L9045" t="s">
        <v>54</v>
      </c>
      <c r="M9045" t="s">
        <v>7865</v>
      </c>
      <c r="N9045" t="s">
        <v>110</v>
      </c>
      <c r="O9045" t="s">
        <v>7813</v>
      </c>
      <c r="P9045" s="4">
        <v>499.99</v>
      </c>
      <c r="Q9045" s="4">
        <v>499.99</v>
      </c>
      <c r="R9045" s="4">
        <f t="shared" si="566"/>
        <v>0</v>
      </c>
      <c r="S9045" s="4">
        <f t="shared" si="567"/>
        <v>0</v>
      </c>
    </row>
    <row r="9046" spans="1:19" x14ac:dyDescent="0.3">
      <c r="A9046" t="s">
        <v>7866</v>
      </c>
      <c r="B9046" s="1">
        <v>42241</v>
      </c>
      <c r="C9046" s="1">
        <v>42246</v>
      </c>
      <c r="D9046">
        <f t="shared" si="564"/>
        <v>2015</v>
      </c>
      <c r="E9046" t="str">
        <f t="shared" si="565"/>
        <v>Aug</v>
      </c>
      <c r="F9046" t="s">
        <v>37</v>
      </c>
      <c r="G9046" t="s">
        <v>283</v>
      </c>
      <c r="H9046" t="s">
        <v>105</v>
      </c>
      <c r="I9046" t="s">
        <v>69</v>
      </c>
      <c r="J9046" t="s">
        <v>70</v>
      </c>
      <c r="K9046">
        <v>98103</v>
      </c>
      <c r="L9046" t="s">
        <v>34</v>
      </c>
      <c r="M9046" t="s">
        <v>7867</v>
      </c>
      <c r="N9046" t="s">
        <v>110</v>
      </c>
      <c r="O9046" t="s">
        <v>7813</v>
      </c>
      <c r="P9046" s="4">
        <v>1007.944</v>
      </c>
      <c r="Q9046" s="4">
        <v>1007.944</v>
      </c>
      <c r="R9046" s="4">
        <f t="shared" si="566"/>
        <v>0</v>
      </c>
      <c r="S9046" s="4">
        <f t="shared" si="567"/>
        <v>0</v>
      </c>
    </row>
    <row r="9047" spans="1:19" x14ac:dyDescent="0.3">
      <c r="A9047" t="s">
        <v>3198</v>
      </c>
      <c r="B9047" s="1">
        <v>42204</v>
      </c>
      <c r="C9047" s="1">
        <v>42209</v>
      </c>
      <c r="D9047">
        <f t="shared" si="564"/>
        <v>2015</v>
      </c>
      <c r="E9047" t="str">
        <f t="shared" si="565"/>
        <v>Jul</v>
      </c>
      <c r="F9047" t="s">
        <v>37</v>
      </c>
      <c r="G9047" t="s">
        <v>3199</v>
      </c>
      <c r="H9047" t="s">
        <v>51</v>
      </c>
      <c r="I9047" t="s">
        <v>1190</v>
      </c>
      <c r="J9047" t="s">
        <v>310</v>
      </c>
      <c r="K9047">
        <v>6010</v>
      </c>
      <c r="L9047" t="s">
        <v>54</v>
      </c>
      <c r="M9047" t="s">
        <v>7867</v>
      </c>
      <c r="N9047" t="s">
        <v>110</v>
      </c>
      <c r="O9047" t="s">
        <v>7813</v>
      </c>
      <c r="P9047" s="4">
        <v>359.98</v>
      </c>
      <c r="Q9047" s="4">
        <v>359.98</v>
      </c>
      <c r="R9047" s="4">
        <f t="shared" si="566"/>
        <v>0</v>
      </c>
      <c r="S9047" s="4">
        <f t="shared" si="567"/>
        <v>0</v>
      </c>
    </row>
    <row r="9048" spans="1:19" ht="15.6" x14ac:dyDescent="0.3">
      <c r="A9048" t="s">
        <v>759</v>
      </c>
      <c r="B9048" s="1">
        <v>42396</v>
      </c>
      <c r="C9048" s="1">
        <v>42398</v>
      </c>
      <c r="D9048">
        <f t="shared" si="564"/>
        <v>2016</v>
      </c>
      <c r="E9048" t="str">
        <f t="shared" si="565"/>
        <v>Jan</v>
      </c>
      <c r="F9048" t="s">
        <v>67</v>
      </c>
      <c r="G9048" t="s">
        <v>85</v>
      </c>
      <c r="H9048" s="2" t="s">
        <v>22</v>
      </c>
      <c r="I9048" t="s">
        <v>545</v>
      </c>
      <c r="J9048" t="s">
        <v>233</v>
      </c>
      <c r="K9048">
        <v>44105</v>
      </c>
      <c r="L9048" t="s">
        <v>54</v>
      </c>
      <c r="M9048" t="s">
        <v>7867</v>
      </c>
      <c r="N9048" t="s">
        <v>110</v>
      </c>
      <c r="O9048" t="s">
        <v>7813</v>
      </c>
      <c r="P9048" s="4">
        <v>431.976</v>
      </c>
      <c r="Q9048" s="4">
        <v>431.976</v>
      </c>
      <c r="R9048" s="4">
        <f t="shared" si="566"/>
        <v>0</v>
      </c>
      <c r="S9048" s="4">
        <f t="shared" si="567"/>
        <v>0</v>
      </c>
    </row>
    <row r="9049" spans="1:19" ht="15.6" x14ac:dyDescent="0.3">
      <c r="A9049" t="s">
        <v>4634</v>
      </c>
      <c r="B9049" s="1">
        <v>42631</v>
      </c>
      <c r="C9049" s="1">
        <v>42636</v>
      </c>
      <c r="D9049">
        <f t="shared" si="564"/>
        <v>2016</v>
      </c>
      <c r="E9049" t="str">
        <f t="shared" si="565"/>
        <v>Sep</v>
      </c>
      <c r="F9049" t="s">
        <v>37</v>
      </c>
      <c r="G9049" t="s">
        <v>3764</v>
      </c>
      <c r="H9049" s="2" t="s">
        <v>22</v>
      </c>
      <c r="I9049" t="s">
        <v>717</v>
      </c>
      <c r="J9049" t="s">
        <v>140</v>
      </c>
      <c r="K9049">
        <v>20735</v>
      </c>
      <c r="L9049" t="s">
        <v>54</v>
      </c>
      <c r="M9049" t="s">
        <v>7867</v>
      </c>
      <c r="N9049" t="s">
        <v>110</v>
      </c>
      <c r="O9049" t="s">
        <v>7813</v>
      </c>
      <c r="P9049" s="4">
        <v>1259.93</v>
      </c>
      <c r="Q9049" s="4">
        <v>1259.93</v>
      </c>
      <c r="R9049" s="4">
        <f t="shared" si="566"/>
        <v>0</v>
      </c>
      <c r="S9049" s="4">
        <f t="shared" si="567"/>
        <v>0</v>
      </c>
    </row>
    <row r="9050" spans="1:19" ht="15.6" x14ac:dyDescent="0.3">
      <c r="A9050" t="s">
        <v>6156</v>
      </c>
      <c r="B9050" s="1">
        <v>42196</v>
      </c>
      <c r="C9050" s="1">
        <v>42199</v>
      </c>
      <c r="D9050">
        <f t="shared" si="564"/>
        <v>2015</v>
      </c>
      <c r="E9050" t="str">
        <f t="shared" si="565"/>
        <v>Jul</v>
      </c>
      <c r="F9050" t="s">
        <v>20</v>
      </c>
      <c r="G9050" t="s">
        <v>2586</v>
      </c>
      <c r="H9050" s="2" t="s">
        <v>22</v>
      </c>
      <c r="I9050" t="s">
        <v>777</v>
      </c>
      <c r="J9050" t="s">
        <v>109</v>
      </c>
      <c r="K9050">
        <v>79907</v>
      </c>
      <c r="L9050" t="s">
        <v>25</v>
      </c>
      <c r="M9050" t="s">
        <v>7867</v>
      </c>
      <c r="N9050" t="s">
        <v>110</v>
      </c>
      <c r="O9050" t="s">
        <v>7813</v>
      </c>
      <c r="P9050" s="4">
        <v>575.96799999999996</v>
      </c>
      <c r="Q9050" s="4">
        <v>575.96799999999996</v>
      </c>
      <c r="R9050" s="4">
        <f t="shared" si="566"/>
        <v>0</v>
      </c>
      <c r="S9050" s="4">
        <f t="shared" si="567"/>
        <v>0</v>
      </c>
    </row>
    <row r="9051" spans="1:19" x14ac:dyDescent="0.3">
      <c r="A9051" t="s">
        <v>5717</v>
      </c>
      <c r="B9051" s="1">
        <v>42797</v>
      </c>
      <c r="C9051" s="1">
        <v>42802</v>
      </c>
      <c r="D9051">
        <f t="shared" si="564"/>
        <v>2017</v>
      </c>
      <c r="E9051" t="str">
        <f t="shared" si="565"/>
        <v>Mar</v>
      </c>
      <c r="F9051" t="s">
        <v>37</v>
      </c>
      <c r="G9051" t="s">
        <v>2354</v>
      </c>
      <c r="H9051" t="s">
        <v>51</v>
      </c>
      <c r="I9051" t="s">
        <v>628</v>
      </c>
      <c r="J9051" t="s">
        <v>109</v>
      </c>
      <c r="K9051">
        <v>78664</v>
      </c>
      <c r="L9051" t="s">
        <v>25</v>
      </c>
      <c r="M9051" t="s">
        <v>7867</v>
      </c>
      <c r="N9051" t="s">
        <v>128</v>
      </c>
      <c r="O9051" t="s">
        <v>7813</v>
      </c>
      <c r="P9051" s="4">
        <v>431.976</v>
      </c>
      <c r="Q9051" s="4">
        <v>431.976</v>
      </c>
      <c r="R9051" s="4">
        <f t="shared" si="566"/>
        <v>0</v>
      </c>
      <c r="S9051" s="4">
        <f t="shared" si="567"/>
        <v>0</v>
      </c>
    </row>
    <row r="9052" spans="1:19" ht="15.6" x14ac:dyDescent="0.3">
      <c r="A9052" t="s">
        <v>3190</v>
      </c>
      <c r="B9052" s="1">
        <v>42988</v>
      </c>
      <c r="C9052" s="1">
        <v>42992</v>
      </c>
      <c r="D9052">
        <f t="shared" si="564"/>
        <v>2017</v>
      </c>
      <c r="E9052" t="str">
        <f t="shared" si="565"/>
        <v>Sep</v>
      </c>
      <c r="F9052" t="s">
        <v>67</v>
      </c>
      <c r="G9052" t="s">
        <v>226</v>
      </c>
      <c r="H9052" s="2" t="s">
        <v>22</v>
      </c>
      <c r="I9052" t="s">
        <v>113</v>
      </c>
      <c r="J9052" t="s">
        <v>109</v>
      </c>
      <c r="K9052">
        <v>77095</v>
      </c>
      <c r="L9052" t="s">
        <v>25</v>
      </c>
      <c r="M9052" t="s">
        <v>7867</v>
      </c>
      <c r="N9052" t="s">
        <v>110</v>
      </c>
      <c r="O9052" t="s">
        <v>7813</v>
      </c>
      <c r="P9052" s="4">
        <v>719.96</v>
      </c>
      <c r="Q9052" s="4">
        <f>P9052-75</f>
        <v>644.96</v>
      </c>
      <c r="R9052" s="4">
        <f t="shared" si="566"/>
        <v>75</v>
      </c>
      <c r="S9052" s="4">
        <f t="shared" si="567"/>
        <v>11.25</v>
      </c>
    </row>
    <row r="9053" spans="1:19" x14ac:dyDescent="0.3">
      <c r="A9053" t="s">
        <v>3064</v>
      </c>
      <c r="B9053" s="1">
        <v>43394</v>
      </c>
      <c r="C9053" s="1">
        <v>43394</v>
      </c>
      <c r="D9053">
        <f t="shared" si="564"/>
        <v>2018</v>
      </c>
      <c r="E9053" t="str">
        <f t="shared" si="565"/>
        <v>Oct</v>
      </c>
      <c r="F9053" t="s">
        <v>30</v>
      </c>
      <c r="G9053" t="s">
        <v>1522</v>
      </c>
      <c r="H9053" t="s">
        <v>22</v>
      </c>
      <c r="I9053" t="s">
        <v>3065</v>
      </c>
      <c r="J9053" t="s">
        <v>503</v>
      </c>
      <c r="K9053">
        <v>74403</v>
      </c>
      <c r="L9053" t="s">
        <v>25</v>
      </c>
      <c r="M9053" t="s">
        <v>7867</v>
      </c>
      <c r="N9053" t="s">
        <v>110</v>
      </c>
      <c r="O9053" t="s">
        <v>7813</v>
      </c>
      <c r="P9053" s="4">
        <v>1439.92</v>
      </c>
      <c r="Q9053" s="4">
        <v>1439.92</v>
      </c>
      <c r="R9053" s="4">
        <f t="shared" si="566"/>
        <v>0</v>
      </c>
      <c r="S9053" s="4">
        <f t="shared" si="567"/>
        <v>0</v>
      </c>
    </row>
    <row r="9054" spans="1:19" ht="15.6" x14ac:dyDescent="0.3">
      <c r="A9054" t="s">
        <v>2932</v>
      </c>
      <c r="B9054" s="1">
        <v>43340</v>
      </c>
      <c r="C9054" s="1">
        <v>43346</v>
      </c>
      <c r="D9054">
        <f t="shared" si="564"/>
        <v>2018</v>
      </c>
      <c r="E9054" t="str">
        <f t="shared" si="565"/>
        <v>Aug</v>
      </c>
      <c r="F9054" t="s">
        <v>37</v>
      </c>
      <c r="G9054" t="s">
        <v>2933</v>
      </c>
      <c r="H9054" s="2" t="s">
        <v>22</v>
      </c>
      <c r="I9054" t="s">
        <v>69</v>
      </c>
      <c r="J9054" t="s">
        <v>70</v>
      </c>
      <c r="K9054">
        <v>98105</v>
      </c>
      <c r="L9054" t="s">
        <v>34</v>
      </c>
      <c r="M9054" t="s">
        <v>7868</v>
      </c>
      <c r="N9054" t="s">
        <v>110</v>
      </c>
      <c r="O9054" t="s">
        <v>7813</v>
      </c>
      <c r="P9054" s="4">
        <v>35.167999999999999</v>
      </c>
      <c r="Q9054" s="4">
        <v>35.167999999999999</v>
      </c>
      <c r="R9054" s="4">
        <f t="shared" si="566"/>
        <v>0</v>
      </c>
      <c r="S9054" s="4">
        <f t="shared" si="567"/>
        <v>0</v>
      </c>
    </row>
    <row r="9055" spans="1:19" x14ac:dyDescent="0.3">
      <c r="A9055" t="s">
        <v>3909</v>
      </c>
      <c r="B9055" s="1">
        <v>42381</v>
      </c>
      <c r="C9055" s="1">
        <v>42386</v>
      </c>
      <c r="D9055">
        <f t="shared" si="564"/>
        <v>2016</v>
      </c>
      <c r="E9055" t="str">
        <f t="shared" si="565"/>
        <v>Jan</v>
      </c>
      <c r="F9055" t="s">
        <v>37</v>
      </c>
      <c r="G9055" t="s">
        <v>3075</v>
      </c>
      <c r="H9055" t="s">
        <v>51</v>
      </c>
      <c r="I9055" t="s">
        <v>2346</v>
      </c>
      <c r="J9055" t="s">
        <v>233</v>
      </c>
      <c r="K9055">
        <v>43615</v>
      </c>
      <c r="L9055" t="s">
        <v>54</v>
      </c>
      <c r="M9055" t="s">
        <v>7868</v>
      </c>
      <c r="N9055" t="s">
        <v>110</v>
      </c>
      <c r="O9055" t="s">
        <v>7813</v>
      </c>
      <c r="P9055" s="4">
        <v>26.376000000000001</v>
      </c>
      <c r="Q9055" s="4">
        <v>26.376000000000001</v>
      </c>
      <c r="R9055" s="4">
        <f t="shared" si="566"/>
        <v>0</v>
      </c>
      <c r="S9055" s="4">
        <f t="shared" si="567"/>
        <v>0</v>
      </c>
    </row>
    <row r="9056" spans="1:19" x14ac:dyDescent="0.3">
      <c r="A9056" t="s">
        <v>5942</v>
      </c>
      <c r="B9056" s="1">
        <v>42606</v>
      </c>
      <c r="C9056" s="1">
        <v>42608</v>
      </c>
      <c r="D9056">
        <f t="shared" si="564"/>
        <v>2016</v>
      </c>
      <c r="E9056" t="str">
        <f t="shared" si="565"/>
        <v>Aug</v>
      </c>
      <c r="F9056" t="s">
        <v>67</v>
      </c>
      <c r="G9056" t="s">
        <v>1046</v>
      </c>
      <c r="H9056" t="s">
        <v>51</v>
      </c>
      <c r="I9056" t="s">
        <v>868</v>
      </c>
      <c r="J9056" t="s">
        <v>233</v>
      </c>
      <c r="K9056">
        <v>43402</v>
      </c>
      <c r="L9056" t="s">
        <v>54</v>
      </c>
      <c r="M9056" t="s">
        <v>7869</v>
      </c>
      <c r="N9056" t="s">
        <v>110</v>
      </c>
      <c r="O9056" t="s">
        <v>7813</v>
      </c>
      <c r="P9056" s="4">
        <v>26.981999999999999</v>
      </c>
      <c r="Q9056" s="4">
        <v>26.981999999999999</v>
      </c>
      <c r="R9056" s="4">
        <f t="shared" si="566"/>
        <v>0</v>
      </c>
      <c r="S9056" s="4">
        <f t="shared" si="567"/>
        <v>0</v>
      </c>
    </row>
    <row r="9057" spans="1:19" ht="15.6" x14ac:dyDescent="0.3">
      <c r="A9057" t="s">
        <v>7030</v>
      </c>
      <c r="B9057" s="1">
        <v>43147</v>
      </c>
      <c r="C9057" s="1">
        <v>43152</v>
      </c>
      <c r="D9057">
        <f t="shared" si="564"/>
        <v>2018</v>
      </c>
      <c r="E9057" t="str">
        <f t="shared" si="565"/>
        <v>Feb</v>
      </c>
      <c r="F9057" t="s">
        <v>37</v>
      </c>
      <c r="G9057" t="s">
        <v>1716</v>
      </c>
      <c r="H9057" s="2" t="s">
        <v>22</v>
      </c>
      <c r="I9057" t="s">
        <v>666</v>
      </c>
      <c r="J9057" t="s">
        <v>310</v>
      </c>
      <c r="K9057">
        <v>6824</v>
      </c>
      <c r="L9057" t="s">
        <v>54</v>
      </c>
      <c r="M9057" t="s">
        <v>7869</v>
      </c>
      <c r="N9057" t="s">
        <v>110</v>
      </c>
      <c r="O9057" t="s">
        <v>7813</v>
      </c>
      <c r="P9057" s="4">
        <v>14.99</v>
      </c>
      <c r="Q9057" s="4">
        <v>18</v>
      </c>
      <c r="R9057" s="4">
        <f t="shared" si="566"/>
        <v>-3.01</v>
      </c>
      <c r="S9057" s="4">
        <f t="shared" si="567"/>
        <v>-0.45149999999999996</v>
      </c>
    </row>
    <row r="9058" spans="1:19" ht="15.6" x14ac:dyDescent="0.3">
      <c r="A9058" t="s">
        <v>7870</v>
      </c>
      <c r="B9058" s="1">
        <v>43422</v>
      </c>
      <c r="C9058" s="1">
        <v>43426</v>
      </c>
      <c r="D9058">
        <f t="shared" si="564"/>
        <v>2018</v>
      </c>
      <c r="E9058" t="str">
        <f t="shared" si="565"/>
        <v>Nov</v>
      </c>
      <c r="F9058" t="s">
        <v>37</v>
      </c>
      <c r="G9058" t="s">
        <v>2518</v>
      </c>
      <c r="H9058" s="2" t="s">
        <v>22</v>
      </c>
      <c r="I9058" t="s">
        <v>406</v>
      </c>
      <c r="J9058" t="s">
        <v>62</v>
      </c>
      <c r="K9058">
        <v>11561</v>
      </c>
      <c r="L9058" t="s">
        <v>54</v>
      </c>
      <c r="M9058" t="s">
        <v>7869</v>
      </c>
      <c r="N9058" t="s">
        <v>110</v>
      </c>
      <c r="O9058" t="s">
        <v>7813</v>
      </c>
      <c r="P9058" s="4">
        <v>74.95</v>
      </c>
      <c r="Q9058" s="4">
        <v>74.95</v>
      </c>
      <c r="R9058" s="4">
        <f t="shared" si="566"/>
        <v>0</v>
      </c>
      <c r="S9058" s="4">
        <f t="shared" si="567"/>
        <v>0</v>
      </c>
    </row>
    <row r="9059" spans="1:19" ht="15.6" x14ac:dyDescent="0.3">
      <c r="A9059" t="s">
        <v>5589</v>
      </c>
      <c r="B9059" s="1">
        <v>43435</v>
      </c>
      <c r="C9059" s="1">
        <v>43439</v>
      </c>
      <c r="D9059">
        <f t="shared" si="564"/>
        <v>2018</v>
      </c>
      <c r="E9059" t="str">
        <f t="shared" si="565"/>
        <v>Dec</v>
      </c>
      <c r="F9059" t="s">
        <v>37</v>
      </c>
      <c r="G9059" t="s">
        <v>254</v>
      </c>
      <c r="H9059" s="2" t="s">
        <v>22</v>
      </c>
      <c r="I9059" t="s">
        <v>100</v>
      </c>
      <c r="J9059" t="s">
        <v>101</v>
      </c>
      <c r="K9059">
        <v>19143</v>
      </c>
      <c r="L9059" t="s">
        <v>54</v>
      </c>
      <c r="M9059" t="s">
        <v>7869</v>
      </c>
      <c r="N9059" t="s">
        <v>110</v>
      </c>
      <c r="O9059" t="s">
        <v>7813</v>
      </c>
      <c r="P9059" s="4">
        <v>62.957999999999998</v>
      </c>
      <c r="Q9059" s="4">
        <v>62.957999999999998</v>
      </c>
      <c r="R9059" s="4">
        <f t="shared" si="566"/>
        <v>0</v>
      </c>
      <c r="S9059" s="4">
        <f t="shared" si="567"/>
        <v>0</v>
      </c>
    </row>
    <row r="9060" spans="1:19" x14ac:dyDescent="0.3">
      <c r="A9060" t="s">
        <v>4020</v>
      </c>
      <c r="B9060" s="1">
        <v>42986</v>
      </c>
      <c r="C9060" s="1">
        <v>42990</v>
      </c>
      <c r="D9060">
        <f t="shared" si="564"/>
        <v>2017</v>
      </c>
      <c r="E9060" t="str">
        <f t="shared" si="565"/>
        <v>Sep</v>
      </c>
      <c r="F9060" t="s">
        <v>37</v>
      </c>
      <c r="G9060" t="s">
        <v>866</v>
      </c>
      <c r="H9060" t="s">
        <v>51</v>
      </c>
      <c r="I9060" t="s">
        <v>116</v>
      </c>
      <c r="J9060" t="s">
        <v>109</v>
      </c>
      <c r="K9060">
        <v>75081</v>
      </c>
      <c r="L9060" t="s">
        <v>25</v>
      </c>
      <c r="M9060" t="s">
        <v>7869</v>
      </c>
      <c r="N9060" t="s">
        <v>110</v>
      </c>
      <c r="O9060" t="s">
        <v>7813</v>
      </c>
      <c r="P9060" s="4">
        <v>59.96</v>
      </c>
      <c r="Q9060" s="4">
        <v>59.96</v>
      </c>
      <c r="R9060" s="4">
        <f t="shared" si="566"/>
        <v>0</v>
      </c>
      <c r="S9060" s="4">
        <f t="shared" si="567"/>
        <v>0</v>
      </c>
    </row>
    <row r="9061" spans="1:19" ht="15.6" x14ac:dyDescent="0.3">
      <c r="A9061" t="s">
        <v>3539</v>
      </c>
      <c r="B9061" s="1">
        <v>42074</v>
      </c>
      <c r="C9061" s="1">
        <v>42076</v>
      </c>
      <c r="D9061">
        <f t="shared" si="564"/>
        <v>2015</v>
      </c>
      <c r="E9061" t="str">
        <f t="shared" si="565"/>
        <v>Mar</v>
      </c>
      <c r="F9061" t="s">
        <v>67</v>
      </c>
      <c r="G9061" t="s">
        <v>1238</v>
      </c>
      <c r="H9061" s="2" t="s">
        <v>22</v>
      </c>
      <c r="I9061" t="s">
        <v>645</v>
      </c>
      <c r="J9061" t="s">
        <v>205</v>
      </c>
      <c r="K9061">
        <v>40475</v>
      </c>
      <c r="L9061" t="s">
        <v>44</v>
      </c>
      <c r="M9061" t="s">
        <v>7871</v>
      </c>
      <c r="N9061" t="s">
        <v>110</v>
      </c>
      <c r="O9061" t="s">
        <v>7813</v>
      </c>
      <c r="P9061" s="4">
        <v>587.97</v>
      </c>
      <c r="Q9061" s="4">
        <v>587.97</v>
      </c>
      <c r="R9061" s="4">
        <f t="shared" si="566"/>
        <v>0</v>
      </c>
      <c r="S9061" s="4">
        <f t="shared" si="567"/>
        <v>0</v>
      </c>
    </row>
    <row r="9062" spans="1:19" x14ac:dyDescent="0.3">
      <c r="A9062" t="s">
        <v>4989</v>
      </c>
      <c r="B9062" s="1">
        <v>42884</v>
      </c>
      <c r="C9062" s="1">
        <v>42887</v>
      </c>
      <c r="D9062">
        <f t="shared" si="564"/>
        <v>2017</v>
      </c>
      <c r="E9062" t="str">
        <f t="shared" si="565"/>
        <v>May</v>
      </c>
      <c r="F9062" t="s">
        <v>67</v>
      </c>
      <c r="G9062" t="s">
        <v>162</v>
      </c>
      <c r="H9062" t="s">
        <v>22</v>
      </c>
      <c r="I9062" t="s">
        <v>1417</v>
      </c>
      <c r="J9062" t="s">
        <v>754</v>
      </c>
      <c r="K9062">
        <v>36116</v>
      </c>
      <c r="L9062" t="s">
        <v>44</v>
      </c>
      <c r="M9062" t="s">
        <v>7871</v>
      </c>
      <c r="N9062" t="s">
        <v>110</v>
      </c>
      <c r="O9062" t="s">
        <v>7813</v>
      </c>
      <c r="P9062" s="4">
        <v>979.95</v>
      </c>
      <c r="Q9062" s="4">
        <v>100</v>
      </c>
      <c r="R9062" s="4">
        <f t="shared" si="566"/>
        <v>879.95</v>
      </c>
      <c r="S9062" s="4">
        <f t="shared" si="567"/>
        <v>131.99250000000001</v>
      </c>
    </row>
    <row r="9063" spans="1:19" ht="15.6" x14ac:dyDescent="0.3">
      <c r="A9063" t="s">
        <v>7872</v>
      </c>
      <c r="B9063" s="1">
        <v>43033</v>
      </c>
      <c r="C9063" s="1">
        <v>43036</v>
      </c>
      <c r="D9063">
        <f t="shared" si="564"/>
        <v>2017</v>
      </c>
      <c r="E9063" t="str">
        <f t="shared" si="565"/>
        <v>Oct</v>
      </c>
      <c r="F9063" t="s">
        <v>20</v>
      </c>
      <c r="G9063" t="s">
        <v>252</v>
      </c>
      <c r="H9063" s="2" t="s">
        <v>22</v>
      </c>
      <c r="I9063" t="s">
        <v>136</v>
      </c>
      <c r="J9063" t="s">
        <v>79</v>
      </c>
      <c r="K9063">
        <v>33180</v>
      </c>
      <c r="L9063" t="s">
        <v>44</v>
      </c>
      <c r="M9063" t="s">
        <v>7871</v>
      </c>
      <c r="N9063" t="s">
        <v>110</v>
      </c>
      <c r="O9063" t="s">
        <v>7813</v>
      </c>
      <c r="P9063" s="4">
        <v>783.96</v>
      </c>
      <c r="Q9063" s="4">
        <v>783.96</v>
      </c>
      <c r="R9063" s="4">
        <f t="shared" si="566"/>
        <v>0</v>
      </c>
      <c r="S9063" s="4">
        <f t="shared" si="567"/>
        <v>0</v>
      </c>
    </row>
    <row r="9064" spans="1:19" ht="15.6" x14ac:dyDescent="0.3">
      <c r="A9064" t="s">
        <v>4588</v>
      </c>
      <c r="B9064" s="1">
        <v>42311</v>
      </c>
      <c r="C9064" s="1">
        <v>42315</v>
      </c>
      <c r="D9064">
        <f t="shared" si="564"/>
        <v>2015</v>
      </c>
      <c r="E9064" t="str">
        <f t="shared" si="565"/>
        <v>Nov</v>
      </c>
      <c r="F9064" t="s">
        <v>37</v>
      </c>
      <c r="G9064" t="s">
        <v>2434</v>
      </c>
      <c r="H9064" s="2" t="s">
        <v>22</v>
      </c>
      <c r="I9064" t="s">
        <v>61</v>
      </c>
      <c r="J9064" t="s">
        <v>62</v>
      </c>
      <c r="K9064">
        <v>10009</v>
      </c>
      <c r="L9064" t="s">
        <v>54</v>
      </c>
      <c r="M9064" t="s">
        <v>7871</v>
      </c>
      <c r="N9064" t="s">
        <v>110</v>
      </c>
      <c r="O9064" t="s">
        <v>7813</v>
      </c>
      <c r="P9064" s="4">
        <v>783.96</v>
      </c>
      <c r="Q9064" s="4">
        <v>783.96</v>
      </c>
      <c r="R9064" s="4">
        <f t="shared" si="566"/>
        <v>0</v>
      </c>
      <c r="S9064" s="4">
        <f t="shared" si="567"/>
        <v>0</v>
      </c>
    </row>
    <row r="9065" spans="1:19" ht="15.6" x14ac:dyDescent="0.3">
      <c r="A9065" t="s">
        <v>2144</v>
      </c>
      <c r="B9065" s="1">
        <v>42591</v>
      </c>
      <c r="C9065" s="1">
        <v>42594</v>
      </c>
      <c r="D9065">
        <f t="shared" si="564"/>
        <v>2016</v>
      </c>
      <c r="E9065" t="str">
        <f t="shared" si="565"/>
        <v>Aug</v>
      </c>
      <c r="F9065" t="s">
        <v>20</v>
      </c>
      <c r="G9065" t="s">
        <v>659</v>
      </c>
      <c r="H9065" s="2" t="s">
        <v>22</v>
      </c>
      <c r="I9065" t="s">
        <v>61</v>
      </c>
      <c r="J9065" t="s">
        <v>62</v>
      </c>
      <c r="K9065">
        <v>10024</v>
      </c>
      <c r="L9065" t="s">
        <v>54</v>
      </c>
      <c r="M9065" t="s">
        <v>7871</v>
      </c>
      <c r="N9065" t="s">
        <v>110</v>
      </c>
      <c r="O9065" t="s">
        <v>7813</v>
      </c>
      <c r="P9065" s="4">
        <v>979.95</v>
      </c>
      <c r="Q9065" s="4">
        <v>979.95</v>
      </c>
      <c r="R9065" s="4">
        <f t="shared" si="566"/>
        <v>0</v>
      </c>
      <c r="S9065" s="4">
        <f t="shared" si="567"/>
        <v>0</v>
      </c>
    </row>
    <row r="9066" spans="1:19" x14ac:dyDescent="0.3">
      <c r="A9066" t="s">
        <v>7873</v>
      </c>
      <c r="B9066" s="1">
        <v>43367</v>
      </c>
      <c r="C9066" s="1">
        <v>43367</v>
      </c>
      <c r="D9066">
        <f t="shared" si="564"/>
        <v>2018</v>
      </c>
      <c r="E9066" t="str">
        <f t="shared" si="565"/>
        <v>Sep</v>
      </c>
      <c r="F9066" t="s">
        <v>30</v>
      </c>
      <c r="G9066" t="s">
        <v>521</v>
      </c>
      <c r="H9066" t="s">
        <v>51</v>
      </c>
      <c r="I9066" t="s">
        <v>1599</v>
      </c>
      <c r="J9066" t="s">
        <v>314</v>
      </c>
      <c r="K9066">
        <v>1841</v>
      </c>
      <c r="L9066" t="s">
        <v>54</v>
      </c>
      <c r="M9066" t="s">
        <v>7871</v>
      </c>
      <c r="N9066" t="s">
        <v>110</v>
      </c>
      <c r="O9066" t="s">
        <v>7813</v>
      </c>
      <c r="P9066" s="4">
        <v>391.98</v>
      </c>
      <c r="Q9066" s="4">
        <v>391.98</v>
      </c>
      <c r="R9066" s="4">
        <f t="shared" si="566"/>
        <v>0</v>
      </c>
      <c r="S9066" s="4">
        <f t="shared" si="567"/>
        <v>0</v>
      </c>
    </row>
    <row r="9067" spans="1:19" x14ac:dyDescent="0.3">
      <c r="A9067" t="s">
        <v>7874</v>
      </c>
      <c r="B9067" s="1">
        <v>43184</v>
      </c>
      <c r="C9067" s="1">
        <v>43188</v>
      </c>
      <c r="D9067">
        <f t="shared" si="564"/>
        <v>2018</v>
      </c>
      <c r="E9067" t="str">
        <f t="shared" si="565"/>
        <v>Mar</v>
      </c>
      <c r="F9067" t="s">
        <v>37</v>
      </c>
      <c r="G9067" t="s">
        <v>497</v>
      </c>
      <c r="H9067" t="s">
        <v>105</v>
      </c>
      <c r="I9067" t="s">
        <v>855</v>
      </c>
      <c r="J9067" t="s">
        <v>109</v>
      </c>
      <c r="K9067">
        <v>78207</v>
      </c>
      <c r="L9067" t="s">
        <v>25</v>
      </c>
      <c r="M9067" t="s">
        <v>7871</v>
      </c>
      <c r="N9067" t="s">
        <v>110</v>
      </c>
      <c r="O9067" t="s">
        <v>7813</v>
      </c>
      <c r="P9067" s="4">
        <v>470.37599999999998</v>
      </c>
      <c r="Q9067" s="4">
        <v>470.37599999999998</v>
      </c>
      <c r="R9067" s="4">
        <f t="shared" si="566"/>
        <v>0</v>
      </c>
      <c r="S9067" s="4">
        <f t="shared" si="567"/>
        <v>0</v>
      </c>
    </row>
    <row r="9068" spans="1:19" x14ac:dyDescent="0.3">
      <c r="A9068" t="s">
        <v>5967</v>
      </c>
      <c r="B9068" s="1">
        <v>42367</v>
      </c>
      <c r="C9068" s="1">
        <v>42372</v>
      </c>
      <c r="D9068">
        <f t="shared" si="564"/>
        <v>2015</v>
      </c>
      <c r="E9068" t="str">
        <f t="shared" si="565"/>
        <v>Dec</v>
      </c>
      <c r="F9068" t="s">
        <v>37</v>
      </c>
      <c r="G9068" t="s">
        <v>1262</v>
      </c>
      <c r="H9068" t="s">
        <v>105</v>
      </c>
      <c r="I9068" t="s">
        <v>2226</v>
      </c>
      <c r="J9068" t="s">
        <v>33</v>
      </c>
      <c r="K9068">
        <v>94513</v>
      </c>
      <c r="L9068" t="s">
        <v>34</v>
      </c>
      <c r="M9068" t="s">
        <v>7875</v>
      </c>
      <c r="N9068" t="s">
        <v>110</v>
      </c>
      <c r="O9068" t="s">
        <v>7813</v>
      </c>
      <c r="P9068" s="4">
        <v>319.96800000000002</v>
      </c>
      <c r="Q9068" s="4">
        <v>319.96800000000002</v>
      </c>
      <c r="R9068" s="4">
        <f t="shared" si="566"/>
        <v>0</v>
      </c>
      <c r="S9068" s="4">
        <f t="shared" si="567"/>
        <v>0</v>
      </c>
    </row>
    <row r="9069" spans="1:19" ht="15.6" x14ac:dyDescent="0.3">
      <c r="A9069" t="s">
        <v>7876</v>
      </c>
      <c r="B9069" s="1">
        <v>42718</v>
      </c>
      <c r="C9069" s="1">
        <v>42720</v>
      </c>
      <c r="D9069">
        <f t="shared" si="564"/>
        <v>2016</v>
      </c>
      <c r="E9069" t="str">
        <f t="shared" si="565"/>
        <v>Dec</v>
      </c>
      <c r="F9069" t="s">
        <v>67</v>
      </c>
      <c r="G9069" t="s">
        <v>988</v>
      </c>
      <c r="H9069" s="2" t="s">
        <v>22</v>
      </c>
      <c r="I9069" t="s">
        <v>463</v>
      </c>
      <c r="J9069" t="s">
        <v>242</v>
      </c>
      <c r="K9069">
        <v>97206</v>
      </c>
      <c r="L9069" t="s">
        <v>34</v>
      </c>
      <c r="M9069" t="s">
        <v>7875</v>
      </c>
      <c r="N9069" t="s">
        <v>110</v>
      </c>
      <c r="O9069" t="s">
        <v>7813</v>
      </c>
      <c r="P9069" s="4">
        <v>319.96800000000002</v>
      </c>
      <c r="Q9069" s="4">
        <v>319.96800000000002</v>
      </c>
      <c r="R9069" s="4">
        <f t="shared" si="566"/>
        <v>0</v>
      </c>
      <c r="S9069" s="4">
        <f t="shared" si="567"/>
        <v>0</v>
      </c>
    </row>
    <row r="9070" spans="1:19" ht="15.6" x14ac:dyDescent="0.3">
      <c r="A9070" t="s">
        <v>2804</v>
      </c>
      <c r="B9070" s="1">
        <v>43266</v>
      </c>
      <c r="C9070" s="1">
        <v>43271</v>
      </c>
      <c r="D9070">
        <f t="shared" si="564"/>
        <v>2018</v>
      </c>
      <c r="E9070" t="str">
        <f t="shared" si="565"/>
        <v>Jun</v>
      </c>
      <c r="F9070" t="s">
        <v>37</v>
      </c>
      <c r="G9070" t="s">
        <v>2114</v>
      </c>
      <c r="H9070" s="2" t="s">
        <v>22</v>
      </c>
      <c r="I9070" t="s">
        <v>1562</v>
      </c>
      <c r="J9070" t="s">
        <v>250</v>
      </c>
      <c r="K9070">
        <v>37211</v>
      </c>
      <c r="L9070" t="s">
        <v>44</v>
      </c>
      <c r="M9070" t="s">
        <v>7875</v>
      </c>
      <c r="N9070" t="s">
        <v>110</v>
      </c>
      <c r="O9070" t="s">
        <v>7813</v>
      </c>
      <c r="P9070" s="4">
        <v>239.976</v>
      </c>
      <c r="Q9070" s="4">
        <v>239.976</v>
      </c>
      <c r="R9070" s="4">
        <f t="shared" si="566"/>
        <v>0</v>
      </c>
      <c r="S9070" s="4">
        <f t="shared" si="567"/>
        <v>0</v>
      </c>
    </row>
    <row r="9071" spans="1:19" ht="15.6" x14ac:dyDescent="0.3">
      <c r="A9071" t="s">
        <v>2037</v>
      </c>
      <c r="B9071" s="1">
        <v>42690</v>
      </c>
      <c r="C9071" s="1">
        <v>42694</v>
      </c>
      <c r="D9071">
        <f t="shared" si="564"/>
        <v>2016</v>
      </c>
      <c r="E9071" t="str">
        <f t="shared" si="565"/>
        <v>Nov</v>
      </c>
      <c r="F9071" t="s">
        <v>37</v>
      </c>
      <c r="G9071" t="s">
        <v>930</v>
      </c>
      <c r="H9071" s="2" t="s">
        <v>22</v>
      </c>
      <c r="I9071" t="s">
        <v>23</v>
      </c>
      <c r="J9071" t="s">
        <v>24</v>
      </c>
      <c r="K9071">
        <v>60610</v>
      </c>
      <c r="L9071" t="s">
        <v>25</v>
      </c>
      <c r="M9071" t="s">
        <v>7875</v>
      </c>
      <c r="N9071" t="s">
        <v>110</v>
      </c>
      <c r="O9071" t="s">
        <v>7813</v>
      </c>
      <c r="P9071" s="4">
        <v>239.976</v>
      </c>
      <c r="Q9071" s="4">
        <v>239.976</v>
      </c>
      <c r="R9071" s="4">
        <f t="shared" si="566"/>
        <v>0</v>
      </c>
      <c r="S9071" s="4">
        <f t="shared" si="567"/>
        <v>0</v>
      </c>
    </row>
    <row r="9072" spans="1:19" ht="15.6" x14ac:dyDescent="0.3">
      <c r="A9072" t="s">
        <v>1122</v>
      </c>
      <c r="B9072" s="1">
        <v>42024</v>
      </c>
      <c r="C9072" s="1">
        <v>42030</v>
      </c>
      <c r="D9072">
        <f t="shared" si="564"/>
        <v>2015</v>
      </c>
      <c r="E9072" t="str">
        <f t="shared" si="565"/>
        <v>Jan</v>
      </c>
      <c r="F9072" t="s">
        <v>37</v>
      </c>
      <c r="G9072" t="s">
        <v>1123</v>
      </c>
      <c r="H9072" s="2" t="s">
        <v>22</v>
      </c>
      <c r="I9072" t="s">
        <v>92</v>
      </c>
      <c r="J9072" t="s">
        <v>93</v>
      </c>
      <c r="K9072">
        <v>72401</v>
      </c>
      <c r="L9072" t="s">
        <v>44</v>
      </c>
      <c r="M9072" t="s">
        <v>7877</v>
      </c>
      <c r="N9072" t="s">
        <v>110</v>
      </c>
      <c r="O9072" t="s">
        <v>7813</v>
      </c>
      <c r="P9072" s="4">
        <v>699.93</v>
      </c>
      <c r="Q9072" s="4">
        <v>100</v>
      </c>
      <c r="R9072" s="4">
        <f t="shared" si="566"/>
        <v>599.92999999999995</v>
      </c>
      <c r="S9072" s="4">
        <f t="shared" si="567"/>
        <v>89.989499999999992</v>
      </c>
    </row>
    <row r="9073" spans="1:19" x14ac:dyDescent="0.3">
      <c r="A9073" t="s">
        <v>7878</v>
      </c>
      <c r="B9073" s="1">
        <v>43032</v>
      </c>
      <c r="C9073" s="1">
        <v>43039</v>
      </c>
      <c r="D9073">
        <f t="shared" si="564"/>
        <v>2017</v>
      </c>
      <c r="E9073" t="str">
        <f t="shared" si="565"/>
        <v>Oct</v>
      </c>
      <c r="F9073" t="s">
        <v>37</v>
      </c>
      <c r="G9073" t="s">
        <v>3362</v>
      </c>
      <c r="H9073" t="s">
        <v>51</v>
      </c>
      <c r="I9073" t="s">
        <v>6226</v>
      </c>
      <c r="J9073" t="s">
        <v>250</v>
      </c>
      <c r="K9073">
        <v>37087</v>
      </c>
      <c r="L9073" t="s">
        <v>44</v>
      </c>
      <c r="M9073" t="s">
        <v>7877</v>
      </c>
      <c r="N9073" t="s">
        <v>128</v>
      </c>
      <c r="O9073" t="s">
        <v>7813</v>
      </c>
      <c r="P9073" s="4">
        <v>239.976</v>
      </c>
      <c r="Q9073" s="4">
        <v>239.976</v>
      </c>
      <c r="R9073" s="4">
        <f t="shared" si="566"/>
        <v>0</v>
      </c>
      <c r="S9073" s="4">
        <f t="shared" si="567"/>
        <v>0</v>
      </c>
    </row>
    <row r="9074" spans="1:19" ht="15.6" x14ac:dyDescent="0.3">
      <c r="A9074" t="s">
        <v>2946</v>
      </c>
      <c r="B9074" s="1">
        <v>42473</v>
      </c>
      <c r="C9074" s="1">
        <v>42477</v>
      </c>
      <c r="D9074">
        <f t="shared" si="564"/>
        <v>2016</v>
      </c>
      <c r="E9074" t="str">
        <f t="shared" si="565"/>
        <v>Apr</v>
      </c>
      <c r="F9074" t="s">
        <v>37</v>
      </c>
      <c r="G9074" t="s">
        <v>737</v>
      </c>
      <c r="H9074" s="2" t="s">
        <v>22</v>
      </c>
      <c r="I9074" t="s">
        <v>108</v>
      </c>
      <c r="J9074" t="s">
        <v>109</v>
      </c>
      <c r="K9074">
        <v>77340</v>
      </c>
      <c r="L9074" t="s">
        <v>25</v>
      </c>
      <c r="M9074" t="s">
        <v>7877</v>
      </c>
      <c r="N9074" t="s">
        <v>110</v>
      </c>
      <c r="O9074" t="s">
        <v>7813</v>
      </c>
      <c r="P9074" s="4">
        <v>239.976</v>
      </c>
      <c r="Q9074" s="4">
        <v>239.976</v>
      </c>
      <c r="R9074" s="4">
        <f t="shared" si="566"/>
        <v>0</v>
      </c>
      <c r="S9074" s="4">
        <f t="shared" si="567"/>
        <v>0</v>
      </c>
    </row>
    <row r="9075" spans="1:19" x14ac:dyDescent="0.3">
      <c r="A9075" t="s">
        <v>498</v>
      </c>
      <c r="B9075" s="1">
        <v>42724</v>
      </c>
      <c r="C9075" s="1">
        <v>42729</v>
      </c>
      <c r="D9075">
        <f t="shared" si="564"/>
        <v>2016</v>
      </c>
      <c r="E9075" t="str">
        <f t="shared" si="565"/>
        <v>Dec</v>
      </c>
      <c r="F9075" t="s">
        <v>37</v>
      </c>
      <c r="G9075" t="s">
        <v>499</v>
      </c>
      <c r="H9075" t="s">
        <v>105</v>
      </c>
      <c r="I9075" t="s">
        <v>23</v>
      </c>
      <c r="J9075" t="s">
        <v>24</v>
      </c>
      <c r="K9075">
        <v>60623</v>
      </c>
      <c r="L9075" t="s">
        <v>25</v>
      </c>
      <c r="M9075" t="s">
        <v>7877</v>
      </c>
      <c r="N9075" t="s">
        <v>110</v>
      </c>
      <c r="O9075" t="s">
        <v>7813</v>
      </c>
      <c r="P9075" s="4">
        <v>159.98400000000001</v>
      </c>
      <c r="Q9075" s="4">
        <v>159.98400000000001</v>
      </c>
      <c r="R9075" s="4">
        <f t="shared" si="566"/>
        <v>0</v>
      </c>
      <c r="S9075" s="4">
        <f t="shared" si="567"/>
        <v>0</v>
      </c>
    </row>
    <row r="9076" spans="1:19" ht="15.6" x14ac:dyDescent="0.3">
      <c r="A9076" t="s">
        <v>3051</v>
      </c>
      <c r="B9076" s="1">
        <v>42312</v>
      </c>
      <c r="C9076" s="1">
        <v>42319</v>
      </c>
      <c r="D9076">
        <f t="shared" si="564"/>
        <v>2015</v>
      </c>
      <c r="E9076" t="str">
        <f t="shared" si="565"/>
        <v>Nov</v>
      </c>
      <c r="F9076" t="s">
        <v>37</v>
      </c>
      <c r="G9076" t="s">
        <v>1409</v>
      </c>
      <c r="H9076" s="2" t="s">
        <v>22</v>
      </c>
      <c r="I9076" t="s">
        <v>47</v>
      </c>
      <c r="J9076" t="s">
        <v>33</v>
      </c>
      <c r="K9076">
        <v>90045</v>
      </c>
      <c r="L9076" t="s">
        <v>34</v>
      </c>
      <c r="M9076" t="s">
        <v>7879</v>
      </c>
      <c r="N9076" t="s">
        <v>110</v>
      </c>
      <c r="O9076" t="s">
        <v>7813</v>
      </c>
      <c r="P9076" s="4">
        <v>666.34400000000005</v>
      </c>
      <c r="Q9076" s="4">
        <v>666.34400000000005</v>
      </c>
      <c r="R9076" s="4">
        <f t="shared" si="566"/>
        <v>0</v>
      </c>
      <c r="S9076" s="4">
        <f t="shared" si="567"/>
        <v>0</v>
      </c>
    </row>
    <row r="9077" spans="1:19" ht="15.6" x14ac:dyDescent="0.3">
      <c r="A9077" t="s">
        <v>5157</v>
      </c>
      <c r="B9077" s="1">
        <v>42322</v>
      </c>
      <c r="C9077" s="1">
        <v>42324</v>
      </c>
      <c r="D9077">
        <f t="shared" si="564"/>
        <v>2015</v>
      </c>
      <c r="E9077" t="str">
        <f t="shared" si="565"/>
        <v>Nov</v>
      </c>
      <c r="F9077" t="s">
        <v>67</v>
      </c>
      <c r="G9077" t="s">
        <v>750</v>
      </c>
      <c r="H9077" s="2" t="s">
        <v>22</v>
      </c>
      <c r="I9077" t="s">
        <v>666</v>
      </c>
      <c r="J9077" t="s">
        <v>310</v>
      </c>
      <c r="K9077">
        <v>6824</v>
      </c>
      <c r="L9077" t="s">
        <v>54</v>
      </c>
      <c r="M9077" t="s">
        <v>7879</v>
      </c>
      <c r="N9077" t="s">
        <v>110</v>
      </c>
      <c r="O9077" t="s">
        <v>7813</v>
      </c>
      <c r="P9077" s="4">
        <v>832.93</v>
      </c>
      <c r="Q9077" s="4">
        <v>832.93</v>
      </c>
      <c r="R9077" s="4">
        <f t="shared" si="566"/>
        <v>0</v>
      </c>
      <c r="S9077" s="4">
        <f t="shared" si="567"/>
        <v>0</v>
      </c>
    </row>
    <row r="9078" spans="1:19" ht="15.6" x14ac:dyDescent="0.3">
      <c r="A9078" t="s">
        <v>7880</v>
      </c>
      <c r="B9078" s="1">
        <v>43312</v>
      </c>
      <c r="C9078" s="1">
        <v>43317</v>
      </c>
      <c r="D9078">
        <f t="shared" si="564"/>
        <v>2018</v>
      </c>
      <c r="E9078" t="str">
        <f t="shared" si="565"/>
        <v>Jul</v>
      </c>
      <c r="F9078" t="s">
        <v>37</v>
      </c>
      <c r="G9078" t="s">
        <v>382</v>
      </c>
      <c r="H9078" s="2" t="s">
        <v>22</v>
      </c>
      <c r="I9078" t="s">
        <v>100</v>
      </c>
      <c r="J9078" t="s">
        <v>101</v>
      </c>
      <c r="K9078">
        <v>19134</v>
      </c>
      <c r="L9078" t="s">
        <v>54</v>
      </c>
      <c r="M9078" t="s">
        <v>7879</v>
      </c>
      <c r="N9078" t="s">
        <v>110</v>
      </c>
      <c r="O9078" t="s">
        <v>7813</v>
      </c>
      <c r="P9078" s="4">
        <v>285.57600000000002</v>
      </c>
      <c r="Q9078" s="4">
        <v>285.57600000000002</v>
      </c>
      <c r="R9078" s="4">
        <f t="shared" si="566"/>
        <v>0</v>
      </c>
      <c r="S9078" s="4">
        <f t="shared" si="567"/>
        <v>0</v>
      </c>
    </row>
    <row r="9079" spans="1:19" x14ac:dyDescent="0.3">
      <c r="A9079" t="s">
        <v>2447</v>
      </c>
      <c r="B9079" s="1">
        <v>42947</v>
      </c>
      <c r="C9079" s="1">
        <v>42953</v>
      </c>
      <c r="D9079">
        <f t="shared" si="564"/>
        <v>2017</v>
      </c>
      <c r="E9079" t="str">
        <f t="shared" si="565"/>
        <v>Jul</v>
      </c>
      <c r="F9079" t="s">
        <v>37</v>
      </c>
      <c r="G9079" t="s">
        <v>583</v>
      </c>
      <c r="H9079" t="s">
        <v>51</v>
      </c>
      <c r="I9079" t="s">
        <v>97</v>
      </c>
      <c r="J9079" t="s">
        <v>89</v>
      </c>
      <c r="K9079">
        <v>48205</v>
      </c>
      <c r="L9079" t="s">
        <v>25</v>
      </c>
      <c r="M9079" t="s">
        <v>7879</v>
      </c>
      <c r="N9079" t="s">
        <v>110</v>
      </c>
      <c r="O9079" t="s">
        <v>7813</v>
      </c>
      <c r="P9079" s="4">
        <v>118.99</v>
      </c>
      <c r="Q9079" s="4">
        <v>118.99</v>
      </c>
      <c r="R9079" s="4">
        <f t="shared" si="566"/>
        <v>0</v>
      </c>
      <c r="S9079" s="4">
        <f t="shared" si="567"/>
        <v>0</v>
      </c>
    </row>
    <row r="9080" spans="1:19" x14ac:dyDescent="0.3">
      <c r="A9080" t="s">
        <v>3635</v>
      </c>
      <c r="B9080" s="1">
        <v>42096</v>
      </c>
      <c r="C9080" s="1">
        <v>42102</v>
      </c>
      <c r="D9080">
        <f t="shared" si="564"/>
        <v>2015</v>
      </c>
      <c r="E9080" t="str">
        <f t="shared" si="565"/>
        <v>Apr</v>
      </c>
      <c r="F9080" t="s">
        <v>37</v>
      </c>
      <c r="G9080" t="s">
        <v>2202</v>
      </c>
      <c r="H9080" t="s">
        <v>105</v>
      </c>
      <c r="I9080" t="s">
        <v>1837</v>
      </c>
      <c r="J9080" t="s">
        <v>183</v>
      </c>
      <c r="K9080">
        <v>30605</v>
      </c>
      <c r="L9080" t="s">
        <v>44</v>
      </c>
      <c r="M9080" t="s">
        <v>7881</v>
      </c>
      <c r="N9080" t="s">
        <v>110</v>
      </c>
      <c r="O9080" t="s">
        <v>7813</v>
      </c>
      <c r="P9080" s="4">
        <v>1049.93</v>
      </c>
      <c r="Q9080" s="4">
        <f>P9080-150</f>
        <v>899.93000000000006</v>
      </c>
      <c r="R9080" s="4">
        <f t="shared" si="566"/>
        <v>150</v>
      </c>
      <c r="S9080" s="4">
        <f t="shared" si="567"/>
        <v>22.5</v>
      </c>
    </row>
    <row r="9081" spans="1:19" ht="15.6" x14ac:dyDescent="0.3">
      <c r="A9081" t="s">
        <v>2069</v>
      </c>
      <c r="B9081" s="1">
        <v>42326</v>
      </c>
      <c r="C9081" s="1">
        <v>42330</v>
      </c>
      <c r="D9081">
        <f t="shared" si="564"/>
        <v>2015</v>
      </c>
      <c r="E9081" t="str">
        <f t="shared" si="565"/>
        <v>Nov</v>
      </c>
      <c r="F9081" t="s">
        <v>37</v>
      </c>
      <c r="G9081" t="s">
        <v>971</v>
      </c>
      <c r="H9081" s="2" t="s">
        <v>22</v>
      </c>
      <c r="I9081" t="s">
        <v>100</v>
      </c>
      <c r="J9081" t="s">
        <v>101</v>
      </c>
      <c r="K9081">
        <v>19140</v>
      </c>
      <c r="L9081" t="s">
        <v>54</v>
      </c>
      <c r="M9081" t="s">
        <v>7881</v>
      </c>
      <c r="N9081" t="s">
        <v>110</v>
      </c>
      <c r="O9081" t="s">
        <v>7813</v>
      </c>
      <c r="P9081" s="4">
        <v>539.96400000000006</v>
      </c>
      <c r="Q9081" s="4">
        <v>539.96400000000006</v>
      </c>
      <c r="R9081" s="4">
        <f t="shared" si="566"/>
        <v>0</v>
      </c>
      <c r="S9081" s="4">
        <f t="shared" si="567"/>
        <v>0</v>
      </c>
    </row>
    <row r="9082" spans="1:19" ht="15.6" x14ac:dyDescent="0.3">
      <c r="A9082" t="s">
        <v>2276</v>
      </c>
      <c r="B9082" s="1">
        <v>42224</v>
      </c>
      <c r="C9082" s="1">
        <v>42228</v>
      </c>
      <c r="D9082">
        <f t="shared" si="564"/>
        <v>2015</v>
      </c>
      <c r="E9082" t="str">
        <f t="shared" si="565"/>
        <v>Aug</v>
      </c>
      <c r="F9082" t="s">
        <v>37</v>
      </c>
      <c r="G9082" t="s">
        <v>373</v>
      </c>
      <c r="H9082" s="2" t="s">
        <v>22</v>
      </c>
      <c r="I9082" t="s">
        <v>2277</v>
      </c>
      <c r="J9082" t="s">
        <v>89</v>
      </c>
      <c r="K9082">
        <v>48183</v>
      </c>
      <c r="L9082" t="s">
        <v>25</v>
      </c>
      <c r="M9082" t="s">
        <v>7881</v>
      </c>
      <c r="N9082" t="s">
        <v>110</v>
      </c>
      <c r="O9082" t="s">
        <v>7813</v>
      </c>
      <c r="P9082" s="4">
        <v>299.98</v>
      </c>
      <c r="Q9082" s="4">
        <v>299.98</v>
      </c>
      <c r="R9082" s="4">
        <f t="shared" si="566"/>
        <v>0</v>
      </c>
      <c r="S9082" s="4">
        <f t="shared" si="567"/>
        <v>0</v>
      </c>
    </row>
    <row r="9083" spans="1:19" ht="15.6" x14ac:dyDescent="0.3">
      <c r="A9083" t="s">
        <v>5313</v>
      </c>
      <c r="B9083" s="1">
        <v>42287</v>
      </c>
      <c r="C9083" s="1">
        <v>42292</v>
      </c>
      <c r="D9083">
        <f t="shared" si="564"/>
        <v>2015</v>
      </c>
      <c r="E9083" t="str">
        <f t="shared" si="565"/>
        <v>Oct</v>
      </c>
      <c r="F9083" t="s">
        <v>37</v>
      </c>
      <c r="G9083" t="s">
        <v>220</v>
      </c>
      <c r="H9083" s="2" t="s">
        <v>22</v>
      </c>
      <c r="I9083" t="s">
        <v>108</v>
      </c>
      <c r="J9083" t="s">
        <v>109</v>
      </c>
      <c r="K9083">
        <v>77340</v>
      </c>
      <c r="L9083" t="s">
        <v>25</v>
      </c>
      <c r="M9083" t="s">
        <v>7881</v>
      </c>
      <c r="N9083" t="s">
        <v>110</v>
      </c>
      <c r="O9083" t="s">
        <v>7813</v>
      </c>
      <c r="P9083" s="4">
        <v>719.952</v>
      </c>
      <c r="Q9083" s="4">
        <f>P9083-75</f>
        <v>644.952</v>
      </c>
      <c r="R9083" s="4">
        <f t="shared" si="566"/>
        <v>75</v>
      </c>
      <c r="S9083" s="4">
        <f t="shared" si="567"/>
        <v>11.25</v>
      </c>
    </row>
    <row r="9084" spans="1:19" x14ac:dyDescent="0.3">
      <c r="A9084" t="s">
        <v>7882</v>
      </c>
      <c r="B9084" s="1">
        <v>42895</v>
      </c>
      <c r="C9084" s="1">
        <v>42901</v>
      </c>
      <c r="D9084">
        <f t="shared" si="564"/>
        <v>2017</v>
      </c>
      <c r="E9084" t="str">
        <f t="shared" si="565"/>
        <v>Jun</v>
      </c>
      <c r="F9084" t="s">
        <v>37</v>
      </c>
      <c r="G9084" t="s">
        <v>382</v>
      </c>
      <c r="H9084" t="s">
        <v>51</v>
      </c>
      <c r="I9084" t="s">
        <v>47</v>
      </c>
      <c r="J9084" t="s">
        <v>33</v>
      </c>
      <c r="K9084">
        <v>90045</v>
      </c>
      <c r="L9084" t="s">
        <v>34</v>
      </c>
      <c r="M9084" t="s">
        <v>7883</v>
      </c>
      <c r="N9084" t="s">
        <v>128</v>
      </c>
      <c r="O9084" t="s">
        <v>7813</v>
      </c>
      <c r="P9084" s="4">
        <v>177.48</v>
      </c>
      <c r="Q9084" s="4">
        <v>177.48</v>
      </c>
      <c r="R9084" s="4">
        <f t="shared" si="566"/>
        <v>0</v>
      </c>
      <c r="S9084" s="4">
        <f t="shared" si="567"/>
        <v>0</v>
      </c>
    </row>
    <row r="9085" spans="1:19" x14ac:dyDescent="0.3">
      <c r="A9085" t="s">
        <v>1778</v>
      </c>
      <c r="B9085" s="1">
        <v>42920</v>
      </c>
      <c r="C9085" s="1">
        <v>42920</v>
      </c>
      <c r="D9085">
        <f t="shared" si="564"/>
        <v>2017</v>
      </c>
      <c r="E9085" t="str">
        <f t="shared" si="565"/>
        <v>Jul</v>
      </c>
      <c r="F9085" t="s">
        <v>30</v>
      </c>
      <c r="G9085" t="s">
        <v>748</v>
      </c>
      <c r="H9085" t="s">
        <v>51</v>
      </c>
      <c r="I9085" t="s">
        <v>69</v>
      </c>
      <c r="J9085" t="s">
        <v>70</v>
      </c>
      <c r="K9085">
        <v>98103</v>
      </c>
      <c r="L9085" t="s">
        <v>34</v>
      </c>
      <c r="M9085" t="s">
        <v>7883</v>
      </c>
      <c r="N9085" t="s">
        <v>128</v>
      </c>
      <c r="O9085" t="s">
        <v>7813</v>
      </c>
      <c r="P9085" s="4">
        <v>177.48</v>
      </c>
      <c r="Q9085" s="4">
        <v>177.48</v>
      </c>
      <c r="R9085" s="4">
        <f t="shared" si="566"/>
        <v>0</v>
      </c>
      <c r="S9085" s="4">
        <f t="shared" si="567"/>
        <v>0</v>
      </c>
    </row>
    <row r="9086" spans="1:19" ht="15.6" x14ac:dyDescent="0.3">
      <c r="A9086" t="s">
        <v>7884</v>
      </c>
      <c r="B9086" s="1">
        <v>42704</v>
      </c>
      <c r="C9086" s="1">
        <v>42709</v>
      </c>
      <c r="D9086">
        <f t="shared" si="564"/>
        <v>2016</v>
      </c>
      <c r="E9086" t="str">
        <f t="shared" si="565"/>
        <v>Nov</v>
      </c>
      <c r="F9086" t="s">
        <v>37</v>
      </c>
      <c r="G9086" t="s">
        <v>181</v>
      </c>
      <c r="H9086" s="2" t="s">
        <v>22</v>
      </c>
      <c r="I9086" t="s">
        <v>1734</v>
      </c>
      <c r="J9086" t="s">
        <v>83</v>
      </c>
      <c r="K9086">
        <v>27604</v>
      </c>
      <c r="L9086" t="s">
        <v>44</v>
      </c>
      <c r="M9086" t="s">
        <v>7883</v>
      </c>
      <c r="N9086" t="s">
        <v>110</v>
      </c>
      <c r="O9086" t="s">
        <v>7813</v>
      </c>
      <c r="P9086" s="4">
        <v>177.48</v>
      </c>
      <c r="Q9086" s="4">
        <v>177.48</v>
      </c>
      <c r="R9086" s="4">
        <f t="shared" si="566"/>
        <v>0</v>
      </c>
      <c r="S9086" s="4">
        <f t="shared" si="567"/>
        <v>0</v>
      </c>
    </row>
    <row r="9087" spans="1:19" x14ac:dyDescent="0.3">
      <c r="A9087" t="s">
        <v>6217</v>
      </c>
      <c r="B9087" s="1">
        <v>42860</v>
      </c>
      <c r="C9087" s="1">
        <v>42864</v>
      </c>
      <c r="D9087">
        <f t="shared" si="564"/>
        <v>2017</v>
      </c>
      <c r="E9087" t="str">
        <f t="shared" si="565"/>
        <v>May</v>
      </c>
      <c r="F9087" t="s">
        <v>37</v>
      </c>
      <c r="G9087" t="s">
        <v>748</v>
      </c>
      <c r="H9087" t="s">
        <v>51</v>
      </c>
      <c r="I9087" t="s">
        <v>1453</v>
      </c>
      <c r="J9087" t="s">
        <v>79</v>
      </c>
      <c r="K9087">
        <v>32303</v>
      </c>
      <c r="L9087" t="s">
        <v>44</v>
      </c>
      <c r="M9087" t="s">
        <v>7883</v>
      </c>
      <c r="N9087" t="s">
        <v>128</v>
      </c>
      <c r="O9087" t="s">
        <v>7813</v>
      </c>
      <c r="P9087" s="4">
        <v>177.48</v>
      </c>
      <c r="Q9087" s="4">
        <v>177.48</v>
      </c>
      <c r="R9087" s="4">
        <f t="shared" si="566"/>
        <v>0</v>
      </c>
      <c r="S9087" s="4">
        <f t="shared" si="567"/>
        <v>0</v>
      </c>
    </row>
    <row r="9088" spans="1:19" ht="15.6" x14ac:dyDescent="0.3">
      <c r="A9088" t="s">
        <v>2922</v>
      </c>
      <c r="B9088" s="1">
        <v>42690</v>
      </c>
      <c r="C9088" s="1">
        <v>42694</v>
      </c>
      <c r="D9088">
        <f t="shared" si="564"/>
        <v>2016</v>
      </c>
      <c r="E9088" t="str">
        <f t="shared" si="565"/>
        <v>Nov</v>
      </c>
      <c r="F9088" t="s">
        <v>37</v>
      </c>
      <c r="G9088" t="s">
        <v>1163</v>
      </c>
      <c r="H9088" s="2" t="s">
        <v>22</v>
      </c>
      <c r="I9088" t="s">
        <v>2923</v>
      </c>
      <c r="J9088" t="s">
        <v>980</v>
      </c>
      <c r="K9088">
        <v>83704</v>
      </c>
      <c r="L9088" t="s">
        <v>34</v>
      </c>
      <c r="M9088" t="s">
        <v>7885</v>
      </c>
      <c r="N9088" t="s">
        <v>110</v>
      </c>
      <c r="O9088" t="s">
        <v>7813</v>
      </c>
      <c r="P9088" s="4">
        <v>304.77600000000001</v>
      </c>
      <c r="Q9088" s="4">
        <v>304.77600000000001</v>
      </c>
      <c r="R9088" s="4">
        <f t="shared" si="566"/>
        <v>0</v>
      </c>
      <c r="S9088" s="4">
        <f t="shared" si="567"/>
        <v>0</v>
      </c>
    </row>
    <row r="9089" spans="1:19" x14ac:dyDescent="0.3">
      <c r="A9089" t="s">
        <v>3290</v>
      </c>
      <c r="B9089" s="1">
        <v>42807</v>
      </c>
      <c r="C9089" s="1">
        <v>42810</v>
      </c>
      <c r="D9089">
        <f t="shared" si="564"/>
        <v>2017</v>
      </c>
      <c r="E9089" t="str">
        <f t="shared" si="565"/>
        <v>Mar</v>
      </c>
      <c r="F9089" t="s">
        <v>20</v>
      </c>
      <c r="G9089" t="s">
        <v>912</v>
      </c>
      <c r="H9089" t="s">
        <v>51</v>
      </c>
      <c r="I9089" t="s">
        <v>238</v>
      </c>
      <c r="J9089" t="s">
        <v>178</v>
      </c>
      <c r="K9089">
        <v>85254</v>
      </c>
      <c r="L9089" t="s">
        <v>34</v>
      </c>
      <c r="M9089" t="s">
        <v>7885</v>
      </c>
      <c r="N9089" t="s">
        <v>128</v>
      </c>
      <c r="O9089" t="s">
        <v>7813</v>
      </c>
      <c r="P9089" s="4">
        <v>203.184</v>
      </c>
      <c r="Q9089" s="4">
        <v>203.184</v>
      </c>
      <c r="R9089" s="4">
        <f t="shared" si="566"/>
        <v>0</v>
      </c>
      <c r="S9089" s="4">
        <f t="shared" si="567"/>
        <v>0</v>
      </c>
    </row>
    <row r="9090" spans="1:19" x14ac:dyDescent="0.3">
      <c r="A9090" t="s">
        <v>3296</v>
      </c>
      <c r="B9090" s="1">
        <v>43435</v>
      </c>
      <c r="C9090" s="1">
        <v>43439</v>
      </c>
      <c r="D9090">
        <f t="shared" ref="D9090:D9153" si="568">YEAR(B9090)</f>
        <v>2018</v>
      </c>
      <c r="E9090" t="str">
        <f t="shared" ref="E9090:E9153" si="569">TEXT(B9090,"mmm")</f>
        <v>Dec</v>
      </c>
      <c r="F9090" t="s">
        <v>37</v>
      </c>
      <c r="G9090" t="s">
        <v>3297</v>
      </c>
      <c r="H9090" t="s">
        <v>105</v>
      </c>
      <c r="I9090" t="s">
        <v>165</v>
      </c>
      <c r="J9090" t="s">
        <v>75</v>
      </c>
      <c r="K9090">
        <v>80219</v>
      </c>
      <c r="L9090" t="s">
        <v>34</v>
      </c>
      <c r="M9090" t="s">
        <v>7885</v>
      </c>
      <c r="N9090" t="s">
        <v>110</v>
      </c>
      <c r="O9090" t="s">
        <v>7813</v>
      </c>
      <c r="P9090" s="4">
        <v>406.36799999999999</v>
      </c>
      <c r="Q9090" s="4">
        <v>406.36799999999999</v>
      </c>
      <c r="R9090" s="4">
        <f t="shared" si="566"/>
        <v>0</v>
      </c>
      <c r="S9090" s="4">
        <f t="shared" si="567"/>
        <v>0</v>
      </c>
    </row>
    <row r="9091" spans="1:19" ht="15.6" x14ac:dyDescent="0.3">
      <c r="A9091" t="s">
        <v>1280</v>
      </c>
      <c r="B9091" s="1">
        <v>42823</v>
      </c>
      <c r="C9091" s="1">
        <v>42827</v>
      </c>
      <c r="D9091">
        <f t="shared" si="568"/>
        <v>2017</v>
      </c>
      <c r="E9091" t="str">
        <f t="shared" si="569"/>
        <v>Mar</v>
      </c>
      <c r="F9091" t="s">
        <v>67</v>
      </c>
      <c r="G9091" t="s">
        <v>997</v>
      </c>
      <c r="H9091" s="2" t="s">
        <v>22</v>
      </c>
      <c r="I9091" t="s">
        <v>23</v>
      </c>
      <c r="J9091" t="s">
        <v>24</v>
      </c>
      <c r="K9091">
        <v>60653</v>
      </c>
      <c r="L9091" t="s">
        <v>25</v>
      </c>
      <c r="M9091" t="s">
        <v>7885</v>
      </c>
      <c r="N9091" t="s">
        <v>110</v>
      </c>
      <c r="O9091" t="s">
        <v>7813</v>
      </c>
      <c r="P9091" s="4">
        <v>812.73599999999999</v>
      </c>
      <c r="Q9091" s="4">
        <v>812.73599999999999</v>
      </c>
      <c r="R9091" s="4">
        <f t="shared" ref="R9091:R9154" si="570">P9091-Q9091</f>
        <v>0</v>
      </c>
      <c r="S9091" s="4">
        <f t="shared" ref="S9091:S9154" si="571">0.15*R9091</f>
        <v>0</v>
      </c>
    </row>
    <row r="9092" spans="1:19" ht="15.6" x14ac:dyDescent="0.3">
      <c r="A9092" t="s">
        <v>3951</v>
      </c>
      <c r="B9092" s="1">
        <v>42268</v>
      </c>
      <c r="C9092" s="1">
        <v>42272</v>
      </c>
      <c r="D9092">
        <f t="shared" si="568"/>
        <v>2015</v>
      </c>
      <c r="E9092" t="str">
        <f t="shared" si="569"/>
        <v>Sep</v>
      </c>
      <c r="F9092" t="s">
        <v>37</v>
      </c>
      <c r="G9092" t="s">
        <v>200</v>
      </c>
      <c r="H9092" s="2" t="s">
        <v>22</v>
      </c>
      <c r="I9092" t="s">
        <v>32</v>
      </c>
      <c r="J9092" t="s">
        <v>33</v>
      </c>
      <c r="K9092">
        <v>94109</v>
      </c>
      <c r="L9092" t="s">
        <v>34</v>
      </c>
      <c r="M9092" t="s">
        <v>7886</v>
      </c>
      <c r="N9092" t="s">
        <v>110</v>
      </c>
      <c r="O9092" t="s">
        <v>7813</v>
      </c>
      <c r="P9092" s="4">
        <v>239.98400000000001</v>
      </c>
      <c r="Q9092" s="4">
        <v>92.52</v>
      </c>
      <c r="R9092" s="4">
        <f t="shared" si="570"/>
        <v>147.464</v>
      </c>
      <c r="S9092" s="4">
        <f t="shared" si="571"/>
        <v>22.119599999999998</v>
      </c>
    </row>
    <row r="9093" spans="1:19" x14ac:dyDescent="0.3">
      <c r="A9093" t="s">
        <v>7887</v>
      </c>
      <c r="B9093" s="1">
        <v>42996</v>
      </c>
      <c r="C9093" s="1">
        <v>43000</v>
      </c>
      <c r="D9093">
        <f t="shared" si="568"/>
        <v>2017</v>
      </c>
      <c r="E9093" t="str">
        <f t="shared" si="569"/>
        <v>Sep</v>
      </c>
      <c r="F9093" t="s">
        <v>37</v>
      </c>
      <c r="G9093" t="s">
        <v>874</v>
      </c>
      <c r="H9093" t="s">
        <v>51</v>
      </c>
      <c r="I9093" t="s">
        <v>4842</v>
      </c>
      <c r="J9093" t="s">
        <v>33</v>
      </c>
      <c r="K9093">
        <v>95695</v>
      </c>
      <c r="L9093" t="s">
        <v>34</v>
      </c>
      <c r="M9093" t="s">
        <v>7886</v>
      </c>
      <c r="N9093" t="s">
        <v>128</v>
      </c>
      <c r="O9093" t="s">
        <v>7813</v>
      </c>
      <c r="P9093" s="4">
        <v>239.98400000000001</v>
      </c>
      <c r="Q9093" s="4">
        <v>239.98400000000001</v>
      </c>
      <c r="R9093" s="4">
        <f t="shared" si="570"/>
        <v>0</v>
      </c>
      <c r="S9093" s="4">
        <f t="shared" si="571"/>
        <v>0</v>
      </c>
    </row>
    <row r="9094" spans="1:19" ht="15.6" x14ac:dyDescent="0.3">
      <c r="A9094" t="s">
        <v>4676</v>
      </c>
      <c r="B9094" s="1">
        <v>42310</v>
      </c>
      <c r="C9094" s="1">
        <v>42314</v>
      </c>
      <c r="D9094">
        <f t="shared" si="568"/>
        <v>2015</v>
      </c>
      <c r="E9094" t="str">
        <f t="shared" si="569"/>
        <v>Nov</v>
      </c>
      <c r="F9094" t="s">
        <v>37</v>
      </c>
      <c r="G9094" t="s">
        <v>493</v>
      </c>
      <c r="H9094" s="2" t="s">
        <v>22</v>
      </c>
      <c r="I9094" t="s">
        <v>603</v>
      </c>
      <c r="J9094" t="s">
        <v>233</v>
      </c>
      <c r="K9094">
        <v>44256</v>
      </c>
      <c r="L9094" t="s">
        <v>54</v>
      </c>
      <c r="M9094" t="s">
        <v>7886</v>
      </c>
      <c r="N9094" t="s">
        <v>110</v>
      </c>
      <c r="O9094" t="s">
        <v>7813</v>
      </c>
      <c r="P9094" s="4">
        <v>539.96400000000006</v>
      </c>
      <c r="Q9094" s="4">
        <v>539.96400000000006</v>
      </c>
      <c r="R9094" s="4">
        <f t="shared" si="570"/>
        <v>0</v>
      </c>
      <c r="S9094" s="4">
        <f t="shared" si="571"/>
        <v>0</v>
      </c>
    </row>
    <row r="9095" spans="1:19" ht="15.6" x14ac:dyDescent="0.3">
      <c r="A9095" t="s">
        <v>5338</v>
      </c>
      <c r="B9095" s="1">
        <v>42522</v>
      </c>
      <c r="C9095" s="1">
        <v>42526</v>
      </c>
      <c r="D9095">
        <f t="shared" si="568"/>
        <v>2016</v>
      </c>
      <c r="E9095" t="str">
        <f t="shared" si="569"/>
        <v>Jun</v>
      </c>
      <c r="F9095" t="s">
        <v>37</v>
      </c>
      <c r="G9095" t="s">
        <v>857</v>
      </c>
      <c r="H9095" s="2" t="s">
        <v>22</v>
      </c>
      <c r="I9095" t="s">
        <v>97</v>
      </c>
      <c r="J9095" t="s">
        <v>89</v>
      </c>
      <c r="K9095">
        <v>48227</v>
      </c>
      <c r="L9095" t="s">
        <v>25</v>
      </c>
      <c r="M9095" t="s">
        <v>7886</v>
      </c>
      <c r="N9095" t="s">
        <v>110</v>
      </c>
      <c r="O9095" t="s">
        <v>7813</v>
      </c>
      <c r="P9095" s="4">
        <v>299.98</v>
      </c>
      <c r="Q9095" s="4">
        <v>299.98</v>
      </c>
      <c r="R9095" s="4">
        <f t="shared" si="570"/>
        <v>0</v>
      </c>
      <c r="S9095" s="4">
        <f t="shared" si="571"/>
        <v>0</v>
      </c>
    </row>
    <row r="9096" spans="1:19" x14ac:dyDescent="0.3">
      <c r="A9096" t="s">
        <v>7888</v>
      </c>
      <c r="B9096" s="1">
        <v>42914</v>
      </c>
      <c r="C9096" s="1">
        <v>42918</v>
      </c>
      <c r="D9096">
        <f t="shared" si="568"/>
        <v>2017</v>
      </c>
      <c r="E9096" t="str">
        <f t="shared" si="569"/>
        <v>Jun</v>
      </c>
      <c r="F9096" t="s">
        <v>67</v>
      </c>
      <c r="G9096" t="s">
        <v>1594</v>
      </c>
      <c r="H9096" t="s">
        <v>51</v>
      </c>
      <c r="I9096" t="s">
        <v>23</v>
      </c>
      <c r="J9096" t="s">
        <v>24</v>
      </c>
      <c r="K9096">
        <v>60610</v>
      </c>
      <c r="L9096" t="s">
        <v>25</v>
      </c>
      <c r="M9096" t="s">
        <v>7886</v>
      </c>
      <c r="N9096" t="s">
        <v>128</v>
      </c>
      <c r="O9096" t="s">
        <v>7813</v>
      </c>
      <c r="P9096" s="4">
        <v>359.976</v>
      </c>
      <c r="Q9096" s="4">
        <v>359.976</v>
      </c>
      <c r="R9096" s="4">
        <f t="shared" si="570"/>
        <v>0</v>
      </c>
      <c r="S9096" s="4">
        <f t="shared" si="571"/>
        <v>0</v>
      </c>
    </row>
    <row r="9097" spans="1:19" ht="15.6" x14ac:dyDescent="0.3">
      <c r="A9097" t="s">
        <v>1708</v>
      </c>
      <c r="B9097" s="1">
        <v>43063</v>
      </c>
      <c r="C9097" s="1">
        <v>43070</v>
      </c>
      <c r="D9097">
        <f t="shared" si="568"/>
        <v>2017</v>
      </c>
      <c r="E9097" t="str">
        <f t="shared" si="569"/>
        <v>Nov</v>
      </c>
      <c r="F9097" t="s">
        <v>37</v>
      </c>
      <c r="G9097" t="s">
        <v>1709</v>
      </c>
      <c r="H9097" s="2" t="s">
        <v>22</v>
      </c>
      <c r="I9097" t="s">
        <v>47</v>
      </c>
      <c r="J9097" t="s">
        <v>33</v>
      </c>
      <c r="K9097">
        <v>90045</v>
      </c>
      <c r="L9097" t="s">
        <v>34</v>
      </c>
      <c r="M9097" t="s">
        <v>7889</v>
      </c>
      <c r="N9097" t="s">
        <v>110</v>
      </c>
      <c r="O9097" t="s">
        <v>7813</v>
      </c>
      <c r="P9097" s="4">
        <v>33.520000000000003</v>
      </c>
      <c r="Q9097" s="4">
        <v>100</v>
      </c>
      <c r="R9097" s="4">
        <f t="shared" si="570"/>
        <v>-66.47999999999999</v>
      </c>
      <c r="S9097" s="4">
        <f t="shared" si="571"/>
        <v>-9.9719999999999978</v>
      </c>
    </row>
    <row r="9098" spans="1:19" x14ac:dyDescent="0.3">
      <c r="A9098" t="s">
        <v>3759</v>
      </c>
      <c r="B9098" s="1">
        <v>43456</v>
      </c>
      <c r="C9098" s="1">
        <v>43460</v>
      </c>
      <c r="D9098">
        <f t="shared" si="568"/>
        <v>2018</v>
      </c>
      <c r="E9098" t="str">
        <f t="shared" si="569"/>
        <v>Dec</v>
      </c>
      <c r="F9098" t="s">
        <v>37</v>
      </c>
      <c r="G9098" t="s">
        <v>2995</v>
      </c>
      <c r="H9098" t="s">
        <v>51</v>
      </c>
      <c r="I9098" t="s">
        <v>3760</v>
      </c>
      <c r="J9098" t="s">
        <v>1031</v>
      </c>
      <c r="K9098">
        <v>88220</v>
      </c>
      <c r="L9098" t="s">
        <v>34</v>
      </c>
      <c r="M9098" t="s">
        <v>7889</v>
      </c>
      <c r="N9098" t="s">
        <v>110</v>
      </c>
      <c r="O9098" t="s">
        <v>7813</v>
      </c>
      <c r="P9098" s="4">
        <v>67.040000000000006</v>
      </c>
      <c r="Q9098" s="4">
        <v>67.040000000000006</v>
      </c>
      <c r="R9098" s="4">
        <f t="shared" si="570"/>
        <v>0</v>
      </c>
      <c r="S9098" s="4">
        <f t="shared" si="571"/>
        <v>0</v>
      </c>
    </row>
    <row r="9099" spans="1:19" ht="15.6" x14ac:dyDescent="0.3">
      <c r="A9099" t="s">
        <v>1989</v>
      </c>
      <c r="B9099" s="1">
        <v>42490</v>
      </c>
      <c r="C9099" s="1">
        <v>42494</v>
      </c>
      <c r="D9099">
        <f t="shared" si="568"/>
        <v>2016</v>
      </c>
      <c r="E9099" t="str">
        <f t="shared" si="569"/>
        <v>Apr</v>
      </c>
      <c r="F9099" t="s">
        <v>37</v>
      </c>
      <c r="G9099" t="s">
        <v>918</v>
      </c>
      <c r="H9099" s="2" t="s">
        <v>22</v>
      </c>
      <c r="I9099" t="s">
        <v>1599</v>
      </c>
      <c r="J9099" t="s">
        <v>314</v>
      </c>
      <c r="K9099">
        <v>1841</v>
      </c>
      <c r="L9099" t="s">
        <v>54</v>
      </c>
      <c r="M9099" t="s">
        <v>7889</v>
      </c>
      <c r="N9099" t="s">
        <v>110</v>
      </c>
      <c r="O9099" t="s">
        <v>7813</v>
      </c>
      <c r="P9099" s="4">
        <v>209.5</v>
      </c>
      <c r="Q9099" s="4">
        <f>P9099-17</f>
        <v>192.5</v>
      </c>
      <c r="R9099" s="4">
        <f t="shared" si="570"/>
        <v>17</v>
      </c>
      <c r="S9099" s="4">
        <f t="shared" si="571"/>
        <v>2.5499999999999998</v>
      </c>
    </row>
    <row r="9100" spans="1:19" x14ac:dyDescent="0.3">
      <c r="A9100" t="s">
        <v>5338</v>
      </c>
      <c r="B9100" s="1">
        <v>42522</v>
      </c>
      <c r="C9100" s="1">
        <v>42526</v>
      </c>
      <c r="D9100">
        <f t="shared" si="568"/>
        <v>2016</v>
      </c>
      <c r="E9100" t="str">
        <f t="shared" si="569"/>
        <v>Jun</v>
      </c>
      <c r="F9100" t="s">
        <v>37</v>
      </c>
      <c r="G9100" t="s">
        <v>857</v>
      </c>
      <c r="H9100" t="s">
        <v>51</v>
      </c>
      <c r="I9100" t="s">
        <v>97</v>
      </c>
      <c r="J9100" t="s">
        <v>89</v>
      </c>
      <c r="K9100">
        <v>48227</v>
      </c>
      <c r="L9100" t="s">
        <v>25</v>
      </c>
      <c r="M9100" t="s">
        <v>7889</v>
      </c>
      <c r="N9100" t="s">
        <v>110</v>
      </c>
      <c r="O9100" t="s">
        <v>7813</v>
      </c>
      <c r="P9100" s="4">
        <v>41.9</v>
      </c>
      <c r="Q9100" s="4">
        <v>41.9</v>
      </c>
      <c r="R9100" s="4">
        <f t="shared" si="570"/>
        <v>0</v>
      </c>
      <c r="S9100" s="4">
        <f t="shared" si="571"/>
        <v>0</v>
      </c>
    </row>
    <row r="9101" spans="1:19" x14ac:dyDescent="0.3">
      <c r="A9101" t="s">
        <v>6878</v>
      </c>
      <c r="B9101" s="1">
        <v>43028</v>
      </c>
      <c r="C9101" s="1">
        <v>43034</v>
      </c>
      <c r="D9101">
        <f t="shared" si="568"/>
        <v>2017</v>
      </c>
      <c r="E9101" t="str">
        <f t="shared" si="569"/>
        <v>Oct</v>
      </c>
      <c r="F9101" t="s">
        <v>37</v>
      </c>
      <c r="G9101" t="s">
        <v>452</v>
      </c>
      <c r="H9101" t="s">
        <v>51</v>
      </c>
      <c r="I9101" t="s">
        <v>2277</v>
      </c>
      <c r="J9101" t="s">
        <v>89</v>
      </c>
      <c r="K9101">
        <v>48183</v>
      </c>
      <c r="L9101" t="s">
        <v>25</v>
      </c>
      <c r="M9101" t="s">
        <v>7889</v>
      </c>
      <c r="N9101" t="s">
        <v>110</v>
      </c>
      <c r="O9101" t="s">
        <v>7813</v>
      </c>
      <c r="P9101" s="4">
        <v>125.7</v>
      </c>
      <c r="Q9101" s="4">
        <v>125.7</v>
      </c>
      <c r="R9101" s="4">
        <f t="shared" si="570"/>
        <v>0</v>
      </c>
      <c r="S9101" s="4">
        <f t="shared" si="571"/>
        <v>0</v>
      </c>
    </row>
    <row r="9102" spans="1:19" x14ac:dyDescent="0.3">
      <c r="A9102" t="s">
        <v>5106</v>
      </c>
      <c r="B9102" s="1">
        <v>42296</v>
      </c>
      <c r="C9102" s="1">
        <v>42299</v>
      </c>
      <c r="D9102">
        <f t="shared" si="568"/>
        <v>2015</v>
      </c>
      <c r="E9102" t="str">
        <f t="shared" si="569"/>
        <v>Oct</v>
      </c>
      <c r="F9102" t="s">
        <v>67</v>
      </c>
      <c r="G9102" t="s">
        <v>488</v>
      </c>
      <c r="H9102" t="s">
        <v>51</v>
      </c>
      <c r="I9102" t="s">
        <v>32</v>
      </c>
      <c r="J9102" t="s">
        <v>33</v>
      </c>
      <c r="K9102">
        <v>94110</v>
      </c>
      <c r="L9102" t="s">
        <v>34</v>
      </c>
      <c r="M9102" t="s">
        <v>7890</v>
      </c>
      <c r="N9102" t="s">
        <v>110</v>
      </c>
      <c r="O9102" t="s">
        <v>7813</v>
      </c>
      <c r="P9102" s="4">
        <v>117.57599999999999</v>
      </c>
      <c r="Q9102" s="4">
        <v>117.57599999999999</v>
      </c>
      <c r="R9102" s="4">
        <f t="shared" si="570"/>
        <v>0</v>
      </c>
      <c r="S9102" s="4">
        <f t="shared" si="571"/>
        <v>0</v>
      </c>
    </row>
    <row r="9103" spans="1:19" x14ac:dyDescent="0.3">
      <c r="A9103" t="s">
        <v>6295</v>
      </c>
      <c r="B9103" s="1">
        <v>43248</v>
      </c>
      <c r="C9103" s="1">
        <v>43253</v>
      </c>
      <c r="D9103">
        <f t="shared" si="568"/>
        <v>2018</v>
      </c>
      <c r="E9103" t="str">
        <f t="shared" si="569"/>
        <v>May</v>
      </c>
      <c r="F9103" t="s">
        <v>37</v>
      </c>
      <c r="G9103" t="s">
        <v>1608</v>
      </c>
      <c r="H9103" t="s">
        <v>51</v>
      </c>
      <c r="I9103" t="s">
        <v>578</v>
      </c>
      <c r="J9103" t="s">
        <v>178</v>
      </c>
      <c r="K9103">
        <v>85023</v>
      </c>
      <c r="L9103" t="s">
        <v>34</v>
      </c>
      <c r="M9103" t="s">
        <v>7890</v>
      </c>
      <c r="N9103" t="s">
        <v>110</v>
      </c>
      <c r="O9103" t="s">
        <v>7813</v>
      </c>
      <c r="P9103" s="4">
        <v>195.96</v>
      </c>
      <c r="Q9103" s="4">
        <v>195.96</v>
      </c>
      <c r="R9103" s="4">
        <f t="shared" si="570"/>
        <v>0</v>
      </c>
      <c r="S9103" s="4">
        <f t="shared" si="571"/>
        <v>0</v>
      </c>
    </row>
    <row r="9104" spans="1:19" x14ac:dyDescent="0.3">
      <c r="A9104" t="s">
        <v>7891</v>
      </c>
      <c r="B9104" s="1">
        <v>43029</v>
      </c>
      <c r="C9104" s="1">
        <v>43035</v>
      </c>
      <c r="D9104">
        <f t="shared" si="568"/>
        <v>2017</v>
      </c>
      <c r="E9104" t="str">
        <f t="shared" si="569"/>
        <v>Oct</v>
      </c>
      <c r="F9104" t="s">
        <v>37</v>
      </c>
      <c r="G9104" t="s">
        <v>1784</v>
      </c>
      <c r="H9104" t="s">
        <v>51</v>
      </c>
      <c r="I9104" t="s">
        <v>182</v>
      </c>
      <c r="J9104" t="s">
        <v>233</v>
      </c>
      <c r="K9104">
        <v>43229</v>
      </c>
      <c r="L9104" t="s">
        <v>54</v>
      </c>
      <c r="M9104" t="s">
        <v>7890</v>
      </c>
      <c r="N9104" t="s">
        <v>128</v>
      </c>
      <c r="O9104" t="s">
        <v>7813</v>
      </c>
      <c r="P9104" s="4">
        <v>235.15199999999999</v>
      </c>
      <c r="Q9104" s="4">
        <v>235.15199999999999</v>
      </c>
      <c r="R9104" s="4">
        <f t="shared" si="570"/>
        <v>0</v>
      </c>
      <c r="S9104" s="4">
        <f t="shared" si="571"/>
        <v>0</v>
      </c>
    </row>
    <row r="9105" spans="1:19" x14ac:dyDescent="0.3">
      <c r="A9105" t="s">
        <v>7892</v>
      </c>
      <c r="B9105" s="1">
        <v>42910</v>
      </c>
      <c r="C9105" s="1">
        <v>42916</v>
      </c>
      <c r="D9105">
        <f t="shared" si="568"/>
        <v>2017</v>
      </c>
      <c r="E9105" t="str">
        <f t="shared" si="569"/>
        <v>Jun</v>
      </c>
      <c r="F9105" t="s">
        <v>37</v>
      </c>
      <c r="G9105" t="s">
        <v>1123</v>
      </c>
      <c r="H9105" t="s">
        <v>51</v>
      </c>
      <c r="I9105" t="s">
        <v>645</v>
      </c>
      <c r="J9105" t="s">
        <v>653</v>
      </c>
      <c r="K9105">
        <v>47374</v>
      </c>
      <c r="L9105" t="s">
        <v>25</v>
      </c>
      <c r="M9105" t="s">
        <v>7890</v>
      </c>
      <c r="N9105" t="s">
        <v>128</v>
      </c>
      <c r="O9105" t="s">
        <v>7813</v>
      </c>
      <c r="P9105" s="4">
        <v>440.91</v>
      </c>
      <c r="Q9105" s="4">
        <v>440.91</v>
      </c>
      <c r="R9105" s="4">
        <f t="shared" si="570"/>
        <v>0</v>
      </c>
      <c r="S9105" s="4">
        <f t="shared" si="571"/>
        <v>0</v>
      </c>
    </row>
    <row r="9106" spans="1:19" x14ac:dyDescent="0.3">
      <c r="A9106" t="s">
        <v>7893</v>
      </c>
      <c r="B9106" s="1">
        <v>43427</v>
      </c>
      <c r="C9106" s="1">
        <v>43431</v>
      </c>
      <c r="D9106">
        <f t="shared" si="568"/>
        <v>2018</v>
      </c>
      <c r="E9106" t="str">
        <f t="shared" si="569"/>
        <v>Nov</v>
      </c>
      <c r="F9106" t="s">
        <v>37</v>
      </c>
      <c r="G9106" t="s">
        <v>4043</v>
      </c>
      <c r="H9106" t="s">
        <v>105</v>
      </c>
      <c r="I9106" t="s">
        <v>116</v>
      </c>
      <c r="J9106" t="s">
        <v>109</v>
      </c>
      <c r="K9106">
        <v>75220</v>
      </c>
      <c r="L9106" t="s">
        <v>25</v>
      </c>
      <c r="M9106" t="s">
        <v>7890</v>
      </c>
      <c r="N9106" t="s">
        <v>110</v>
      </c>
      <c r="O9106" t="s">
        <v>7813</v>
      </c>
      <c r="P9106" s="4">
        <v>195.96</v>
      </c>
      <c r="Q9106" s="4">
        <v>195.96</v>
      </c>
      <c r="R9106" s="4">
        <f t="shared" si="570"/>
        <v>0</v>
      </c>
      <c r="S9106" s="4">
        <f t="shared" si="571"/>
        <v>0</v>
      </c>
    </row>
    <row r="9107" spans="1:19" x14ac:dyDescent="0.3">
      <c r="A9107" t="s">
        <v>4176</v>
      </c>
      <c r="B9107" s="1">
        <v>43165</v>
      </c>
      <c r="C9107" s="1">
        <v>43169</v>
      </c>
      <c r="D9107">
        <f t="shared" si="568"/>
        <v>2018</v>
      </c>
      <c r="E9107" t="str">
        <f t="shared" si="569"/>
        <v>Mar</v>
      </c>
      <c r="F9107" t="s">
        <v>37</v>
      </c>
      <c r="G9107" t="s">
        <v>2547</v>
      </c>
      <c r="H9107" t="s">
        <v>22</v>
      </c>
      <c r="I9107" t="s">
        <v>32</v>
      </c>
      <c r="J9107" t="s">
        <v>33</v>
      </c>
      <c r="K9107">
        <v>94109</v>
      </c>
      <c r="L9107" t="s">
        <v>34</v>
      </c>
      <c r="M9107" t="s">
        <v>7894</v>
      </c>
      <c r="N9107" t="s">
        <v>110</v>
      </c>
      <c r="O9107" t="s">
        <v>7813</v>
      </c>
      <c r="P9107" s="4">
        <v>206.38399999999999</v>
      </c>
      <c r="Q9107" s="4">
        <v>206.38399999999999</v>
      </c>
      <c r="R9107" s="4">
        <f t="shared" si="570"/>
        <v>0</v>
      </c>
      <c r="S9107" s="4">
        <f t="shared" si="571"/>
        <v>0</v>
      </c>
    </row>
    <row r="9108" spans="1:19" x14ac:dyDescent="0.3">
      <c r="A9108" t="s">
        <v>7051</v>
      </c>
      <c r="B9108" s="1">
        <v>43381</v>
      </c>
      <c r="C9108" s="1">
        <v>43387</v>
      </c>
      <c r="D9108">
        <f t="shared" si="568"/>
        <v>2018</v>
      </c>
      <c r="E9108" t="str">
        <f t="shared" si="569"/>
        <v>Oct</v>
      </c>
      <c r="F9108" t="s">
        <v>37</v>
      </c>
      <c r="G9108" t="s">
        <v>2348</v>
      </c>
      <c r="H9108" t="s">
        <v>51</v>
      </c>
      <c r="I9108" t="s">
        <v>39</v>
      </c>
      <c r="J9108" t="s">
        <v>33</v>
      </c>
      <c r="K9108">
        <v>92105</v>
      </c>
      <c r="L9108" t="s">
        <v>34</v>
      </c>
      <c r="M9108" t="s">
        <v>7894</v>
      </c>
      <c r="N9108" t="s">
        <v>110</v>
      </c>
      <c r="O9108" t="s">
        <v>7813</v>
      </c>
      <c r="P9108" s="4">
        <v>103.19199999999999</v>
      </c>
      <c r="Q9108" s="4">
        <v>103.19199999999999</v>
      </c>
      <c r="R9108" s="4">
        <f t="shared" si="570"/>
        <v>0</v>
      </c>
      <c r="S9108" s="4">
        <f t="shared" si="571"/>
        <v>0</v>
      </c>
    </row>
    <row r="9109" spans="1:19" ht="15.6" x14ac:dyDescent="0.3">
      <c r="A9109" t="s">
        <v>4651</v>
      </c>
      <c r="B9109" s="1">
        <v>42711</v>
      </c>
      <c r="C9109" s="1">
        <v>42713</v>
      </c>
      <c r="D9109">
        <f t="shared" si="568"/>
        <v>2016</v>
      </c>
      <c r="E9109" t="str">
        <f t="shared" si="569"/>
        <v>Dec</v>
      </c>
      <c r="F9109" t="s">
        <v>20</v>
      </c>
      <c r="G9109" t="s">
        <v>4043</v>
      </c>
      <c r="H9109" s="2" t="s">
        <v>22</v>
      </c>
      <c r="I9109" t="s">
        <v>61</v>
      </c>
      <c r="J9109" t="s">
        <v>62</v>
      </c>
      <c r="K9109">
        <v>10024</v>
      </c>
      <c r="L9109" t="s">
        <v>54</v>
      </c>
      <c r="M9109" t="s">
        <v>7894</v>
      </c>
      <c r="N9109" t="s">
        <v>110</v>
      </c>
      <c r="O9109" t="s">
        <v>7813</v>
      </c>
      <c r="P9109" s="4">
        <v>773.94</v>
      </c>
      <c r="Q9109" s="4">
        <v>773.94</v>
      </c>
      <c r="R9109" s="4">
        <f t="shared" si="570"/>
        <v>0</v>
      </c>
      <c r="S9109" s="4">
        <f t="shared" si="571"/>
        <v>0</v>
      </c>
    </row>
    <row r="9110" spans="1:19" x14ac:dyDescent="0.3">
      <c r="A9110" t="s">
        <v>3171</v>
      </c>
      <c r="B9110" s="1">
        <v>42877</v>
      </c>
      <c r="C9110" s="1">
        <v>42882</v>
      </c>
      <c r="D9110">
        <f t="shared" si="568"/>
        <v>2017</v>
      </c>
      <c r="E9110" t="str">
        <f t="shared" si="569"/>
        <v>May</v>
      </c>
      <c r="F9110" t="s">
        <v>37</v>
      </c>
      <c r="G9110" t="s">
        <v>1048</v>
      </c>
      <c r="H9110" t="s">
        <v>51</v>
      </c>
      <c r="I9110" t="s">
        <v>3172</v>
      </c>
      <c r="J9110" t="s">
        <v>144</v>
      </c>
      <c r="K9110">
        <v>7055</v>
      </c>
      <c r="L9110" t="s">
        <v>54</v>
      </c>
      <c r="M9110" t="s">
        <v>7894</v>
      </c>
      <c r="N9110" t="s">
        <v>128</v>
      </c>
      <c r="O9110" t="s">
        <v>7813</v>
      </c>
      <c r="P9110" s="4">
        <v>257.98</v>
      </c>
      <c r="Q9110" s="4">
        <v>257.98</v>
      </c>
      <c r="R9110" s="4">
        <f t="shared" si="570"/>
        <v>0</v>
      </c>
      <c r="S9110" s="4">
        <f t="shared" si="571"/>
        <v>0</v>
      </c>
    </row>
    <row r="9111" spans="1:19" ht="15.6" x14ac:dyDescent="0.3">
      <c r="A9111" t="s">
        <v>4150</v>
      </c>
      <c r="B9111" s="1">
        <v>43290</v>
      </c>
      <c r="C9111" s="1">
        <v>43296</v>
      </c>
      <c r="D9111">
        <f t="shared" si="568"/>
        <v>2018</v>
      </c>
      <c r="E9111" t="str">
        <f t="shared" si="569"/>
        <v>Jul</v>
      </c>
      <c r="F9111" t="s">
        <v>37</v>
      </c>
      <c r="G9111" t="s">
        <v>2613</v>
      </c>
      <c r="H9111" s="2" t="s">
        <v>22</v>
      </c>
      <c r="I9111" t="s">
        <v>309</v>
      </c>
      <c r="J9111" t="s">
        <v>310</v>
      </c>
      <c r="K9111">
        <v>6040</v>
      </c>
      <c r="L9111" t="s">
        <v>54</v>
      </c>
      <c r="M9111" t="s">
        <v>7894</v>
      </c>
      <c r="N9111" t="s">
        <v>110</v>
      </c>
      <c r="O9111" t="s">
        <v>7813</v>
      </c>
      <c r="P9111" s="4">
        <v>257.98</v>
      </c>
      <c r="Q9111" s="4">
        <v>257.98</v>
      </c>
      <c r="R9111" s="4">
        <f t="shared" si="570"/>
        <v>0</v>
      </c>
      <c r="S9111" s="4">
        <f t="shared" si="571"/>
        <v>0</v>
      </c>
    </row>
    <row r="9112" spans="1:19" ht="15.6" x14ac:dyDescent="0.3">
      <c r="A9112" t="s">
        <v>4148</v>
      </c>
      <c r="B9112" s="1">
        <v>43392</v>
      </c>
      <c r="C9112" s="1">
        <v>43398</v>
      </c>
      <c r="D9112">
        <f t="shared" si="568"/>
        <v>2018</v>
      </c>
      <c r="E9112" t="str">
        <f t="shared" si="569"/>
        <v>Oct</v>
      </c>
      <c r="F9112" t="s">
        <v>37</v>
      </c>
      <c r="G9112" t="s">
        <v>107</v>
      </c>
      <c r="H9112" s="2" t="s">
        <v>22</v>
      </c>
      <c r="I9112" t="s">
        <v>100</v>
      </c>
      <c r="J9112" t="s">
        <v>101</v>
      </c>
      <c r="K9112">
        <v>19120</v>
      </c>
      <c r="L9112" t="s">
        <v>54</v>
      </c>
      <c r="M9112" t="s">
        <v>7894</v>
      </c>
      <c r="N9112" t="s">
        <v>110</v>
      </c>
      <c r="O9112" t="s">
        <v>7813</v>
      </c>
      <c r="P9112" s="4">
        <v>309.57600000000002</v>
      </c>
      <c r="Q9112" s="4">
        <v>309.57600000000002</v>
      </c>
      <c r="R9112" s="4">
        <f t="shared" si="570"/>
        <v>0</v>
      </c>
      <c r="S9112" s="4">
        <f t="shared" si="571"/>
        <v>0</v>
      </c>
    </row>
    <row r="9113" spans="1:19" ht="15.6" x14ac:dyDescent="0.3">
      <c r="A9113" t="s">
        <v>7895</v>
      </c>
      <c r="B9113" s="1">
        <v>42305</v>
      </c>
      <c r="C9113" s="1">
        <v>42309</v>
      </c>
      <c r="D9113">
        <f t="shared" si="568"/>
        <v>2015</v>
      </c>
      <c r="E9113" t="str">
        <f t="shared" si="569"/>
        <v>Oct</v>
      </c>
      <c r="F9113" t="s">
        <v>37</v>
      </c>
      <c r="G9113" t="s">
        <v>1251</v>
      </c>
      <c r="H9113" s="2" t="s">
        <v>22</v>
      </c>
      <c r="I9113" t="s">
        <v>3872</v>
      </c>
      <c r="J9113" t="s">
        <v>1912</v>
      </c>
      <c r="K9113">
        <v>67846</v>
      </c>
      <c r="L9113" t="s">
        <v>25</v>
      </c>
      <c r="M9113" t="s">
        <v>7894</v>
      </c>
      <c r="N9113" t="s">
        <v>110</v>
      </c>
      <c r="O9113" t="s">
        <v>7813</v>
      </c>
      <c r="P9113" s="4">
        <v>257.98</v>
      </c>
      <c r="Q9113" s="4">
        <v>257.98</v>
      </c>
      <c r="R9113" s="4">
        <f t="shared" si="570"/>
        <v>0</v>
      </c>
      <c r="S9113" s="4">
        <f t="shared" si="571"/>
        <v>0</v>
      </c>
    </row>
    <row r="9114" spans="1:19" ht="15.6" x14ac:dyDescent="0.3">
      <c r="A9114" t="s">
        <v>1756</v>
      </c>
      <c r="B9114" s="1">
        <v>42502</v>
      </c>
      <c r="C9114" s="1">
        <v>42507</v>
      </c>
      <c r="D9114">
        <f t="shared" si="568"/>
        <v>2016</v>
      </c>
      <c r="E9114" t="str">
        <f t="shared" si="569"/>
        <v>May</v>
      </c>
      <c r="F9114" t="s">
        <v>37</v>
      </c>
      <c r="G9114" t="s">
        <v>1236</v>
      </c>
      <c r="H9114" s="2" t="s">
        <v>22</v>
      </c>
      <c r="I9114" t="s">
        <v>113</v>
      </c>
      <c r="J9114" t="s">
        <v>109</v>
      </c>
      <c r="K9114">
        <v>77041</v>
      </c>
      <c r="L9114" t="s">
        <v>25</v>
      </c>
      <c r="M9114" t="s">
        <v>7894</v>
      </c>
      <c r="N9114" t="s">
        <v>110</v>
      </c>
      <c r="O9114" t="s">
        <v>7813</v>
      </c>
      <c r="P9114" s="4">
        <v>619.15200000000004</v>
      </c>
      <c r="Q9114" s="4">
        <v>619.15200000000004</v>
      </c>
      <c r="R9114" s="4">
        <f t="shared" si="570"/>
        <v>0</v>
      </c>
      <c r="S9114" s="4">
        <f t="shared" si="571"/>
        <v>0</v>
      </c>
    </row>
    <row r="9115" spans="1:19" x14ac:dyDescent="0.3">
      <c r="A9115" t="s">
        <v>7896</v>
      </c>
      <c r="B9115" s="1">
        <v>43050</v>
      </c>
      <c r="C9115" s="1">
        <v>43055</v>
      </c>
      <c r="D9115">
        <f t="shared" si="568"/>
        <v>2017</v>
      </c>
      <c r="E9115" t="str">
        <f t="shared" si="569"/>
        <v>Nov</v>
      </c>
      <c r="F9115" t="s">
        <v>37</v>
      </c>
      <c r="G9115" t="s">
        <v>1868</v>
      </c>
      <c r="H9115" t="s">
        <v>51</v>
      </c>
      <c r="I9115" t="s">
        <v>97</v>
      </c>
      <c r="J9115" t="s">
        <v>89</v>
      </c>
      <c r="K9115">
        <v>48234</v>
      </c>
      <c r="L9115" t="s">
        <v>25</v>
      </c>
      <c r="M9115" t="s">
        <v>7894</v>
      </c>
      <c r="N9115" t="s">
        <v>128</v>
      </c>
      <c r="O9115" t="s">
        <v>7813</v>
      </c>
      <c r="P9115" s="4">
        <v>257.98</v>
      </c>
      <c r="Q9115" s="4">
        <v>257.98</v>
      </c>
      <c r="R9115" s="4">
        <f t="shared" si="570"/>
        <v>0</v>
      </c>
      <c r="S9115" s="4">
        <f t="shared" si="571"/>
        <v>0</v>
      </c>
    </row>
    <row r="9116" spans="1:19" ht="15.6" x14ac:dyDescent="0.3">
      <c r="A9116" t="s">
        <v>1329</v>
      </c>
      <c r="B9116" s="1">
        <v>42211</v>
      </c>
      <c r="C9116" s="1">
        <v>42218</v>
      </c>
      <c r="D9116">
        <f t="shared" si="568"/>
        <v>2015</v>
      </c>
      <c r="E9116" t="str">
        <f t="shared" si="569"/>
        <v>Jul</v>
      </c>
      <c r="F9116" t="s">
        <v>37</v>
      </c>
      <c r="G9116" t="s">
        <v>1181</v>
      </c>
      <c r="H9116" s="2" t="s">
        <v>22</v>
      </c>
      <c r="I9116" t="s">
        <v>1330</v>
      </c>
      <c r="J9116" t="s">
        <v>325</v>
      </c>
      <c r="K9116">
        <v>89031</v>
      </c>
      <c r="L9116" t="s">
        <v>34</v>
      </c>
      <c r="M9116" t="s">
        <v>7897</v>
      </c>
      <c r="N9116" t="s">
        <v>110</v>
      </c>
      <c r="O9116" t="s">
        <v>7813</v>
      </c>
      <c r="P9116" s="4">
        <v>911.98400000000004</v>
      </c>
      <c r="Q9116" s="4">
        <v>911.98400000000004</v>
      </c>
      <c r="R9116" s="4">
        <f t="shared" si="570"/>
        <v>0</v>
      </c>
      <c r="S9116" s="4">
        <f t="shared" si="571"/>
        <v>0</v>
      </c>
    </row>
    <row r="9117" spans="1:19" ht="15.6" x14ac:dyDescent="0.3">
      <c r="A9117" t="s">
        <v>161</v>
      </c>
      <c r="B9117" s="1">
        <v>43288</v>
      </c>
      <c r="C9117" s="1">
        <v>43290</v>
      </c>
      <c r="D9117">
        <f t="shared" si="568"/>
        <v>2018</v>
      </c>
      <c r="E9117" t="str">
        <f t="shared" si="569"/>
        <v>Jul</v>
      </c>
      <c r="F9117" t="s">
        <v>20</v>
      </c>
      <c r="G9117" t="s">
        <v>162</v>
      </c>
      <c r="H9117" s="2" t="s">
        <v>22</v>
      </c>
      <c r="I9117" t="s">
        <v>100</v>
      </c>
      <c r="J9117" t="s">
        <v>101</v>
      </c>
      <c r="K9117">
        <v>19120</v>
      </c>
      <c r="L9117" t="s">
        <v>54</v>
      </c>
      <c r="M9117" t="s">
        <v>7897</v>
      </c>
      <c r="N9117" t="s">
        <v>110</v>
      </c>
      <c r="O9117" t="s">
        <v>7813</v>
      </c>
      <c r="P9117" s="4">
        <v>683.98800000000006</v>
      </c>
      <c r="Q9117" s="4">
        <v>683.98800000000006</v>
      </c>
      <c r="R9117" s="4">
        <f t="shared" si="570"/>
        <v>0</v>
      </c>
      <c r="S9117" s="4">
        <f t="shared" si="571"/>
        <v>0</v>
      </c>
    </row>
    <row r="9118" spans="1:19" ht="15.6" x14ac:dyDescent="0.3">
      <c r="A9118" t="s">
        <v>1976</v>
      </c>
      <c r="B9118" s="1">
        <v>43424</v>
      </c>
      <c r="C9118" s="1">
        <v>43428</v>
      </c>
      <c r="D9118">
        <f t="shared" si="568"/>
        <v>2018</v>
      </c>
      <c r="E9118" t="str">
        <f t="shared" si="569"/>
        <v>Nov</v>
      </c>
      <c r="F9118" t="s">
        <v>67</v>
      </c>
      <c r="G9118" t="s">
        <v>828</v>
      </c>
      <c r="H9118" s="2" t="s">
        <v>22</v>
      </c>
      <c r="I9118" t="s">
        <v>61</v>
      </c>
      <c r="J9118" t="s">
        <v>62</v>
      </c>
      <c r="K9118">
        <v>10035</v>
      </c>
      <c r="L9118" t="s">
        <v>54</v>
      </c>
      <c r="M9118" t="s">
        <v>7897</v>
      </c>
      <c r="N9118" t="s">
        <v>110</v>
      </c>
      <c r="O9118" t="s">
        <v>7813</v>
      </c>
      <c r="P9118" s="4">
        <v>569.99</v>
      </c>
      <c r="Q9118" s="4">
        <v>569.99</v>
      </c>
      <c r="R9118" s="4">
        <f t="shared" si="570"/>
        <v>0</v>
      </c>
      <c r="S9118" s="4">
        <f t="shared" si="571"/>
        <v>0</v>
      </c>
    </row>
    <row r="9119" spans="1:19" x14ac:dyDescent="0.3">
      <c r="A9119" t="s">
        <v>7898</v>
      </c>
      <c r="B9119" s="1">
        <v>42306</v>
      </c>
      <c r="C9119" s="1">
        <v>42308</v>
      </c>
      <c r="D9119">
        <f t="shared" si="568"/>
        <v>2015</v>
      </c>
      <c r="E9119" t="str">
        <f t="shared" si="569"/>
        <v>Oct</v>
      </c>
      <c r="F9119" t="s">
        <v>20</v>
      </c>
      <c r="G9119" t="s">
        <v>1306</v>
      </c>
      <c r="H9119" t="s">
        <v>105</v>
      </c>
      <c r="I9119" t="s">
        <v>23</v>
      </c>
      <c r="J9119" t="s">
        <v>24</v>
      </c>
      <c r="K9119">
        <v>60610</v>
      </c>
      <c r="L9119" t="s">
        <v>25</v>
      </c>
      <c r="M9119" t="s">
        <v>7897</v>
      </c>
      <c r="N9119" t="s">
        <v>110</v>
      </c>
      <c r="O9119" t="s">
        <v>7813</v>
      </c>
      <c r="P9119" s="4">
        <v>2735.9520000000002</v>
      </c>
      <c r="Q9119" s="4">
        <f>P9119-1000</f>
        <v>1735.9520000000002</v>
      </c>
      <c r="R9119" s="4">
        <f t="shared" si="570"/>
        <v>1000</v>
      </c>
      <c r="S9119" s="4">
        <f t="shared" si="571"/>
        <v>150</v>
      </c>
    </row>
    <row r="9120" spans="1:19" ht="15.6" x14ac:dyDescent="0.3">
      <c r="A9120" t="s">
        <v>3436</v>
      </c>
      <c r="B9120" s="1">
        <v>42319</v>
      </c>
      <c r="C9120" s="1">
        <v>42321</v>
      </c>
      <c r="D9120">
        <f t="shared" si="568"/>
        <v>2015</v>
      </c>
      <c r="E9120" t="str">
        <f t="shared" si="569"/>
        <v>Nov</v>
      </c>
      <c r="F9120" t="s">
        <v>67</v>
      </c>
      <c r="G9120" t="s">
        <v>373</v>
      </c>
      <c r="H9120" s="2" t="s">
        <v>22</v>
      </c>
      <c r="I9120" t="s">
        <v>47</v>
      </c>
      <c r="J9120" t="s">
        <v>33</v>
      </c>
      <c r="K9120">
        <v>90004</v>
      </c>
      <c r="L9120" t="s">
        <v>34</v>
      </c>
      <c r="M9120" t="s">
        <v>7899</v>
      </c>
      <c r="N9120" t="s">
        <v>110</v>
      </c>
      <c r="O9120" t="s">
        <v>7813</v>
      </c>
      <c r="P9120" s="4">
        <v>575.928</v>
      </c>
      <c r="Q9120" s="4">
        <v>575.928</v>
      </c>
      <c r="R9120" s="4">
        <f t="shared" si="570"/>
        <v>0</v>
      </c>
      <c r="S9120" s="4">
        <f t="shared" si="571"/>
        <v>0</v>
      </c>
    </row>
    <row r="9121" spans="1:19" x14ac:dyDescent="0.3">
      <c r="A9121" t="s">
        <v>1872</v>
      </c>
      <c r="B9121" s="1">
        <v>42367</v>
      </c>
      <c r="C9121" s="1">
        <v>42371</v>
      </c>
      <c r="D9121">
        <f t="shared" si="568"/>
        <v>2015</v>
      </c>
      <c r="E9121" t="str">
        <f t="shared" si="569"/>
        <v>Dec</v>
      </c>
      <c r="F9121" t="s">
        <v>37</v>
      </c>
      <c r="G9121" t="s">
        <v>343</v>
      </c>
      <c r="H9121" t="s">
        <v>51</v>
      </c>
      <c r="I9121" t="s">
        <v>32</v>
      </c>
      <c r="J9121" t="s">
        <v>33</v>
      </c>
      <c r="K9121">
        <v>94110</v>
      </c>
      <c r="L9121" t="s">
        <v>34</v>
      </c>
      <c r="M9121" t="s">
        <v>7899</v>
      </c>
      <c r="N9121" t="s">
        <v>110</v>
      </c>
      <c r="O9121" t="s">
        <v>7813</v>
      </c>
      <c r="P9121" s="4">
        <v>191.976</v>
      </c>
      <c r="Q9121" s="4">
        <f>P9121-17</f>
        <v>174.976</v>
      </c>
      <c r="R9121" s="4">
        <f t="shared" si="570"/>
        <v>17</v>
      </c>
      <c r="S9121" s="4">
        <f t="shared" si="571"/>
        <v>2.5499999999999998</v>
      </c>
    </row>
    <row r="9122" spans="1:19" x14ac:dyDescent="0.3">
      <c r="A9122" t="s">
        <v>240</v>
      </c>
      <c r="B9122" s="1">
        <v>43362</v>
      </c>
      <c r="C9122" s="1">
        <v>43368</v>
      </c>
      <c r="D9122">
        <f t="shared" si="568"/>
        <v>2018</v>
      </c>
      <c r="E9122" t="str">
        <f t="shared" si="569"/>
        <v>Sep</v>
      </c>
      <c r="F9122" t="s">
        <v>37</v>
      </c>
      <c r="G9122" t="s">
        <v>241</v>
      </c>
      <c r="H9122" t="s">
        <v>51</v>
      </c>
      <c r="I9122" t="s">
        <v>191</v>
      </c>
      <c r="J9122" t="s">
        <v>242</v>
      </c>
      <c r="K9122">
        <v>97477</v>
      </c>
      <c r="L9122" t="s">
        <v>34</v>
      </c>
      <c r="M9122" t="s">
        <v>7899</v>
      </c>
      <c r="N9122" t="s">
        <v>110</v>
      </c>
      <c r="O9122" t="s">
        <v>7813</v>
      </c>
      <c r="P9122" s="4">
        <v>191.976</v>
      </c>
      <c r="Q9122" s="4">
        <f>P9122-17</f>
        <v>174.976</v>
      </c>
      <c r="R9122" s="4">
        <f t="shared" si="570"/>
        <v>17</v>
      </c>
      <c r="S9122" s="4">
        <f t="shared" si="571"/>
        <v>2.5499999999999998</v>
      </c>
    </row>
    <row r="9123" spans="1:19" ht="15.6" x14ac:dyDescent="0.3">
      <c r="A9123" t="s">
        <v>4381</v>
      </c>
      <c r="B9123" s="1">
        <v>42157</v>
      </c>
      <c r="C9123" s="1">
        <v>42161</v>
      </c>
      <c r="D9123">
        <f t="shared" si="568"/>
        <v>2015</v>
      </c>
      <c r="E9123" t="str">
        <f t="shared" si="569"/>
        <v>Jun</v>
      </c>
      <c r="F9123" t="s">
        <v>37</v>
      </c>
      <c r="G9123" t="s">
        <v>788</v>
      </c>
      <c r="H9123" s="2" t="s">
        <v>22</v>
      </c>
      <c r="I9123" t="s">
        <v>820</v>
      </c>
      <c r="J9123" t="s">
        <v>183</v>
      </c>
      <c r="K9123">
        <v>30076</v>
      </c>
      <c r="L9123" t="s">
        <v>44</v>
      </c>
      <c r="M9123" t="s">
        <v>7899</v>
      </c>
      <c r="N9123" t="s">
        <v>110</v>
      </c>
      <c r="O9123" t="s">
        <v>7813</v>
      </c>
      <c r="P9123" s="4">
        <v>239.97</v>
      </c>
      <c r="Q9123" s="4">
        <v>239.97</v>
      </c>
      <c r="R9123" s="4">
        <f t="shared" si="570"/>
        <v>0</v>
      </c>
      <c r="S9123" s="4">
        <f t="shared" si="571"/>
        <v>0</v>
      </c>
    </row>
    <row r="9124" spans="1:19" x14ac:dyDescent="0.3">
      <c r="A9124" t="s">
        <v>7256</v>
      </c>
      <c r="B9124" s="1">
        <v>42932</v>
      </c>
      <c r="C9124" s="1">
        <v>42937</v>
      </c>
      <c r="D9124">
        <f t="shared" si="568"/>
        <v>2017</v>
      </c>
      <c r="E9124" t="str">
        <f t="shared" si="569"/>
        <v>Jul</v>
      </c>
      <c r="F9124" t="s">
        <v>37</v>
      </c>
      <c r="G9124" t="s">
        <v>1442</v>
      </c>
      <c r="H9124" t="s">
        <v>51</v>
      </c>
      <c r="I9124" t="s">
        <v>100</v>
      </c>
      <c r="J9124" t="s">
        <v>101</v>
      </c>
      <c r="K9124">
        <v>19120</v>
      </c>
      <c r="L9124" t="s">
        <v>54</v>
      </c>
      <c r="M9124" t="s">
        <v>7899</v>
      </c>
      <c r="N9124" t="s">
        <v>110</v>
      </c>
      <c r="O9124" t="s">
        <v>7813</v>
      </c>
      <c r="P9124" s="4">
        <v>143.982</v>
      </c>
      <c r="Q9124" s="4">
        <v>143.982</v>
      </c>
      <c r="R9124" s="4">
        <f t="shared" si="570"/>
        <v>0</v>
      </c>
      <c r="S9124" s="4">
        <f t="shared" si="571"/>
        <v>0</v>
      </c>
    </row>
    <row r="9125" spans="1:19" ht="15.6" x14ac:dyDescent="0.3">
      <c r="A9125" t="s">
        <v>7900</v>
      </c>
      <c r="B9125" s="1">
        <v>43277</v>
      </c>
      <c r="C9125" s="1">
        <v>43281</v>
      </c>
      <c r="D9125">
        <f t="shared" si="568"/>
        <v>2018</v>
      </c>
      <c r="E9125" t="str">
        <f t="shared" si="569"/>
        <v>Jun</v>
      </c>
      <c r="F9125" t="s">
        <v>37</v>
      </c>
      <c r="G9125" t="s">
        <v>1214</v>
      </c>
      <c r="H9125" s="2" t="s">
        <v>22</v>
      </c>
      <c r="I9125" t="s">
        <v>61</v>
      </c>
      <c r="J9125" t="s">
        <v>62</v>
      </c>
      <c r="K9125">
        <v>10024</v>
      </c>
      <c r="L9125" t="s">
        <v>54</v>
      </c>
      <c r="M9125" t="s">
        <v>7899</v>
      </c>
      <c r="N9125" t="s">
        <v>110</v>
      </c>
      <c r="O9125" t="s">
        <v>7813</v>
      </c>
      <c r="P9125" s="4">
        <v>239.97</v>
      </c>
      <c r="Q9125" s="4">
        <v>239.97</v>
      </c>
      <c r="R9125" s="4">
        <f t="shared" si="570"/>
        <v>0</v>
      </c>
      <c r="S9125" s="4">
        <f t="shared" si="571"/>
        <v>0</v>
      </c>
    </row>
    <row r="9126" spans="1:19" x14ac:dyDescent="0.3">
      <c r="A9126" t="s">
        <v>6986</v>
      </c>
      <c r="B9126" s="1">
        <v>42860</v>
      </c>
      <c r="C9126" s="1">
        <v>42864</v>
      </c>
      <c r="D9126">
        <f t="shared" si="568"/>
        <v>2017</v>
      </c>
      <c r="E9126" t="str">
        <f t="shared" si="569"/>
        <v>May</v>
      </c>
      <c r="F9126" t="s">
        <v>37</v>
      </c>
      <c r="G9126" t="s">
        <v>2602</v>
      </c>
      <c r="H9126" t="s">
        <v>51</v>
      </c>
      <c r="I9126" t="s">
        <v>47</v>
      </c>
      <c r="J9126" t="s">
        <v>33</v>
      </c>
      <c r="K9126">
        <v>90004</v>
      </c>
      <c r="L9126" t="s">
        <v>34</v>
      </c>
      <c r="M9126" t="s">
        <v>7901</v>
      </c>
      <c r="N9126" t="s">
        <v>128</v>
      </c>
      <c r="O9126" t="s">
        <v>7813</v>
      </c>
      <c r="P9126" s="4">
        <v>246.16800000000001</v>
      </c>
      <c r="Q9126" s="4">
        <v>246.16800000000001</v>
      </c>
      <c r="R9126" s="4">
        <f t="shared" si="570"/>
        <v>0</v>
      </c>
      <c r="S9126" s="4">
        <f t="shared" si="571"/>
        <v>0</v>
      </c>
    </row>
    <row r="9127" spans="1:19" ht="15.6" x14ac:dyDescent="0.3">
      <c r="A9127" t="s">
        <v>7902</v>
      </c>
      <c r="B9127" s="1">
        <v>42719</v>
      </c>
      <c r="C9127" s="1">
        <v>42724</v>
      </c>
      <c r="D9127">
        <f t="shared" si="568"/>
        <v>2016</v>
      </c>
      <c r="E9127" t="str">
        <f t="shared" si="569"/>
        <v>Dec</v>
      </c>
      <c r="F9127" t="s">
        <v>37</v>
      </c>
      <c r="G9127" t="s">
        <v>1403</v>
      </c>
      <c r="H9127" s="2" t="s">
        <v>22</v>
      </c>
      <c r="I9127" t="s">
        <v>3424</v>
      </c>
      <c r="J9127" t="s">
        <v>83</v>
      </c>
      <c r="K9127">
        <v>27511</v>
      </c>
      <c r="L9127" t="s">
        <v>44</v>
      </c>
      <c r="M9127" t="s">
        <v>7901</v>
      </c>
      <c r="N9127" t="s">
        <v>110</v>
      </c>
      <c r="O9127" t="s">
        <v>7813</v>
      </c>
      <c r="P9127" s="4">
        <v>246.16800000000001</v>
      </c>
      <c r="Q9127" s="4">
        <v>246.16800000000001</v>
      </c>
      <c r="R9127" s="4">
        <f t="shared" si="570"/>
        <v>0</v>
      </c>
      <c r="S9127" s="4">
        <f t="shared" si="571"/>
        <v>0</v>
      </c>
    </row>
    <row r="9128" spans="1:19" ht="15.6" x14ac:dyDescent="0.3">
      <c r="A9128" t="s">
        <v>5092</v>
      </c>
      <c r="B9128" s="1">
        <v>43399</v>
      </c>
      <c r="C9128" s="1">
        <v>43403</v>
      </c>
      <c r="D9128">
        <f t="shared" si="568"/>
        <v>2018</v>
      </c>
      <c r="E9128" t="str">
        <f t="shared" si="569"/>
        <v>Oct</v>
      </c>
      <c r="F9128" t="s">
        <v>37</v>
      </c>
      <c r="G9128" t="s">
        <v>1703</v>
      </c>
      <c r="H9128" s="2" t="s">
        <v>22</v>
      </c>
      <c r="I9128" t="s">
        <v>744</v>
      </c>
      <c r="J9128" t="s">
        <v>101</v>
      </c>
      <c r="K9128">
        <v>17602</v>
      </c>
      <c r="L9128" t="s">
        <v>54</v>
      </c>
      <c r="M9128" t="s">
        <v>7901</v>
      </c>
      <c r="N9128" t="s">
        <v>110</v>
      </c>
      <c r="O9128" t="s">
        <v>7813</v>
      </c>
      <c r="P9128" s="4">
        <v>61.542000000000002</v>
      </c>
      <c r="Q9128" s="4">
        <v>61.542000000000002</v>
      </c>
      <c r="R9128" s="4">
        <f t="shared" si="570"/>
        <v>0</v>
      </c>
      <c r="S9128" s="4">
        <f t="shared" si="571"/>
        <v>0</v>
      </c>
    </row>
    <row r="9129" spans="1:19" x14ac:dyDescent="0.3">
      <c r="A9129" t="s">
        <v>7903</v>
      </c>
      <c r="B9129" s="1">
        <v>42892</v>
      </c>
      <c r="C9129" s="1">
        <v>42899</v>
      </c>
      <c r="D9129">
        <f t="shared" si="568"/>
        <v>2017</v>
      </c>
      <c r="E9129" t="str">
        <f t="shared" si="569"/>
        <v>Jun</v>
      </c>
      <c r="F9129" t="s">
        <v>37</v>
      </c>
      <c r="G9129" t="s">
        <v>1460</v>
      </c>
      <c r="H9129" t="s">
        <v>51</v>
      </c>
      <c r="I9129" t="s">
        <v>23</v>
      </c>
      <c r="J9129" t="s">
        <v>24</v>
      </c>
      <c r="K9129">
        <v>60610</v>
      </c>
      <c r="L9129" t="s">
        <v>25</v>
      </c>
      <c r="M9129" t="s">
        <v>7901</v>
      </c>
      <c r="N9129" t="s">
        <v>128</v>
      </c>
      <c r="O9129" t="s">
        <v>7813</v>
      </c>
      <c r="P9129" s="4">
        <v>328.22399999999999</v>
      </c>
      <c r="Q9129" s="4">
        <v>328.22399999999999</v>
      </c>
      <c r="R9129" s="4">
        <f t="shared" si="570"/>
        <v>0</v>
      </c>
      <c r="S9129" s="4">
        <f t="shared" si="571"/>
        <v>0</v>
      </c>
    </row>
    <row r="9130" spans="1:19" x14ac:dyDescent="0.3">
      <c r="A9130" t="s">
        <v>2966</v>
      </c>
      <c r="B9130" s="1">
        <v>42771</v>
      </c>
      <c r="C9130" s="1">
        <v>42776</v>
      </c>
      <c r="D9130">
        <f t="shared" si="568"/>
        <v>2017</v>
      </c>
      <c r="E9130" t="str">
        <f t="shared" si="569"/>
        <v>Feb</v>
      </c>
      <c r="F9130" t="s">
        <v>37</v>
      </c>
      <c r="G9130" t="s">
        <v>1161</v>
      </c>
      <c r="H9130" t="s">
        <v>51</v>
      </c>
      <c r="I9130" t="s">
        <v>39</v>
      </c>
      <c r="J9130" t="s">
        <v>33</v>
      </c>
      <c r="K9130">
        <v>92037</v>
      </c>
      <c r="L9130" t="s">
        <v>34</v>
      </c>
      <c r="M9130" t="s">
        <v>7904</v>
      </c>
      <c r="N9130" t="s">
        <v>110</v>
      </c>
      <c r="O9130" t="s">
        <v>7813</v>
      </c>
      <c r="P9130" s="4">
        <v>159.96799999999999</v>
      </c>
      <c r="Q9130" s="4">
        <v>159.96799999999999</v>
      </c>
      <c r="R9130" s="4">
        <f t="shared" si="570"/>
        <v>0</v>
      </c>
      <c r="S9130" s="4">
        <f t="shared" si="571"/>
        <v>0</v>
      </c>
    </row>
    <row r="9131" spans="1:19" ht="15.6" x14ac:dyDescent="0.3">
      <c r="A9131" t="s">
        <v>1674</v>
      </c>
      <c r="B9131" s="1">
        <v>43436</v>
      </c>
      <c r="C9131" s="1">
        <v>43440</v>
      </c>
      <c r="D9131">
        <f t="shared" si="568"/>
        <v>2018</v>
      </c>
      <c r="E9131" t="str">
        <f t="shared" si="569"/>
        <v>Dec</v>
      </c>
      <c r="F9131" t="s">
        <v>37</v>
      </c>
      <c r="G9131" t="s">
        <v>1126</v>
      </c>
      <c r="H9131" s="2" t="s">
        <v>22</v>
      </c>
      <c r="I9131" t="s">
        <v>785</v>
      </c>
      <c r="J9131" t="s">
        <v>33</v>
      </c>
      <c r="K9131">
        <v>94601</v>
      </c>
      <c r="L9131" t="s">
        <v>34</v>
      </c>
      <c r="M9131" t="s">
        <v>7904</v>
      </c>
      <c r="N9131" t="s">
        <v>110</v>
      </c>
      <c r="O9131" t="s">
        <v>7813</v>
      </c>
      <c r="P9131" s="4">
        <v>39.991999999999997</v>
      </c>
      <c r="Q9131" s="4">
        <v>100</v>
      </c>
      <c r="R9131" s="4">
        <f t="shared" si="570"/>
        <v>-60.008000000000003</v>
      </c>
      <c r="S9131" s="4">
        <f t="shared" si="571"/>
        <v>-9.0012000000000008</v>
      </c>
    </row>
    <row r="9132" spans="1:19" x14ac:dyDescent="0.3">
      <c r="A9132" t="s">
        <v>6340</v>
      </c>
      <c r="B9132" s="1">
        <v>42829</v>
      </c>
      <c r="C9132" s="1">
        <v>42830</v>
      </c>
      <c r="D9132">
        <f t="shared" si="568"/>
        <v>2017</v>
      </c>
      <c r="E9132" t="str">
        <f t="shared" si="569"/>
        <v>Apr</v>
      </c>
      <c r="F9132" t="s">
        <v>20</v>
      </c>
      <c r="G9132" t="s">
        <v>997</v>
      </c>
      <c r="H9132" t="s">
        <v>51</v>
      </c>
      <c r="I9132" t="s">
        <v>191</v>
      </c>
      <c r="J9132" t="s">
        <v>158</v>
      </c>
      <c r="K9132">
        <v>22153</v>
      </c>
      <c r="L9132" t="s">
        <v>44</v>
      </c>
      <c r="M9132" t="s">
        <v>7904</v>
      </c>
      <c r="N9132" t="s">
        <v>110</v>
      </c>
      <c r="O9132" t="s">
        <v>7813</v>
      </c>
      <c r="P9132" s="4">
        <v>149.97</v>
      </c>
      <c r="Q9132" s="4">
        <v>149.97</v>
      </c>
      <c r="R9132" s="4">
        <f t="shared" si="570"/>
        <v>0</v>
      </c>
      <c r="S9132" s="4">
        <f t="shared" si="571"/>
        <v>0</v>
      </c>
    </row>
    <row r="9133" spans="1:19" ht="15.6" x14ac:dyDescent="0.3">
      <c r="A9133" t="s">
        <v>1657</v>
      </c>
      <c r="B9133" s="1">
        <v>43409</v>
      </c>
      <c r="C9133" s="1">
        <v>43414</v>
      </c>
      <c r="D9133">
        <f t="shared" si="568"/>
        <v>2018</v>
      </c>
      <c r="E9133" t="str">
        <f t="shared" si="569"/>
        <v>Nov</v>
      </c>
      <c r="F9133" t="s">
        <v>67</v>
      </c>
      <c r="G9133" t="s">
        <v>1658</v>
      </c>
      <c r="H9133" s="2" t="s">
        <v>22</v>
      </c>
      <c r="I9133" t="s">
        <v>61</v>
      </c>
      <c r="J9133" t="s">
        <v>62</v>
      </c>
      <c r="K9133">
        <v>10024</v>
      </c>
      <c r="L9133" t="s">
        <v>54</v>
      </c>
      <c r="M9133" t="s">
        <v>7904</v>
      </c>
      <c r="N9133" t="s">
        <v>110</v>
      </c>
      <c r="O9133" t="s">
        <v>7813</v>
      </c>
      <c r="P9133" s="4">
        <v>99.98</v>
      </c>
      <c r="Q9133" s="4">
        <v>99.98</v>
      </c>
      <c r="R9133" s="4">
        <f t="shared" si="570"/>
        <v>0</v>
      </c>
      <c r="S9133" s="4">
        <f t="shared" si="571"/>
        <v>0</v>
      </c>
    </row>
    <row r="9134" spans="1:19" x14ac:dyDescent="0.3">
      <c r="A9134" t="s">
        <v>745</v>
      </c>
      <c r="B9134" s="1">
        <v>43074</v>
      </c>
      <c r="C9134" s="1">
        <v>43078</v>
      </c>
      <c r="D9134">
        <f t="shared" si="568"/>
        <v>2017</v>
      </c>
      <c r="E9134" t="str">
        <f t="shared" si="569"/>
        <v>Dec</v>
      </c>
      <c r="F9134" t="s">
        <v>37</v>
      </c>
      <c r="G9134" t="s">
        <v>746</v>
      </c>
      <c r="H9134" t="s">
        <v>51</v>
      </c>
      <c r="I9134" t="s">
        <v>321</v>
      </c>
      <c r="J9134" t="s">
        <v>148</v>
      </c>
      <c r="K9134">
        <v>53132</v>
      </c>
      <c r="L9134" t="s">
        <v>25</v>
      </c>
      <c r="M9134" t="s">
        <v>7904</v>
      </c>
      <c r="N9134" t="s">
        <v>110</v>
      </c>
      <c r="O9134" t="s">
        <v>7813</v>
      </c>
      <c r="P9134" s="4">
        <v>149.97</v>
      </c>
      <c r="Q9134" s="4">
        <v>149.97</v>
      </c>
      <c r="R9134" s="4">
        <f t="shared" si="570"/>
        <v>0</v>
      </c>
      <c r="S9134" s="4">
        <f t="shared" si="571"/>
        <v>0</v>
      </c>
    </row>
    <row r="9135" spans="1:19" x14ac:dyDescent="0.3">
      <c r="A9135" t="s">
        <v>7905</v>
      </c>
      <c r="B9135" s="1">
        <v>42122</v>
      </c>
      <c r="C9135" s="1">
        <v>42124</v>
      </c>
      <c r="D9135">
        <f t="shared" si="568"/>
        <v>2015</v>
      </c>
      <c r="E9135" t="str">
        <f t="shared" si="569"/>
        <v>Apr</v>
      </c>
      <c r="F9135" t="s">
        <v>20</v>
      </c>
      <c r="G9135" t="s">
        <v>1262</v>
      </c>
      <c r="H9135" t="s">
        <v>105</v>
      </c>
      <c r="I9135" t="s">
        <v>32</v>
      </c>
      <c r="J9135" t="s">
        <v>33</v>
      </c>
      <c r="K9135">
        <v>94122</v>
      </c>
      <c r="L9135" t="s">
        <v>34</v>
      </c>
      <c r="M9135" t="s">
        <v>7906</v>
      </c>
      <c r="N9135" t="s">
        <v>110</v>
      </c>
      <c r="O9135" t="s">
        <v>7813</v>
      </c>
      <c r="P9135" s="4">
        <v>1679.96</v>
      </c>
      <c r="Q9135" s="4">
        <v>1679.96</v>
      </c>
      <c r="R9135" s="4">
        <f t="shared" si="570"/>
        <v>0</v>
      </c>
      <c r="S9135" s="4">
        <f t="shared" si="571"/>
        <v>0</v>
      </c>
    </row>
    <row r="9136" spans="1:19" x14ac:dyDescent="0.3">
      <c r="A9136" t="s">
        <v>7471</v>
      </c>
      <c r="B9136" s="1">
        <v>42892</v>
      </c>
      <c r="C9136" s="1">
        <v>42897</v>
      </c>
      <c r="D9136">
        <f t="shared" si="568"/>
        <v>2017</v>
      </c>
      <c r="E9136" t="str">
        <f t="shared" si="569"/>
        <v>Jun</v>
      </c>
      <c r="F9136" t="s">
        <v>37</v>
      </c>
      <c r="G9136" t="s">
        <v>997</v>
      </c>
      <c r="H9136" t="s">
        <v>22</v>
      </c>
      <c r="I9136" t="s">
        <v>3620</v>
      </c>
      <c r="J9136" t="s">
        <v>33</v>
      </c>
      <c r="K9136">
        <v>93101</v>
      </c>
      <c r="L9136" t="s">
        <v>34</v>
      </c>
      <c r="M9136" t="s">
        <v>7906</v>
      </c>
      <c r="N9136" t="s">
        <v>110</v>
      </c>
      <c r="O9136" t="s">
        <v>7813</v>
      </c>
      <c r="P9136" s="4">
        <v>3023.9279999999999</v>
      </c>
      <c r="Q9136" s="4">
        <f>P9136-1000</f>
        <v>2023.9279999999999</v>
      </c>
      <c r="R9136" s="4">
        <f t="shared" si="570"/>
        <v>1000</v>
      </c>
      <c r="S9136" s="4">
        <f t="shared" si="571"/>
        <v>150</v>
      </c>
    </row>
    <row r="9137" spans="1:19" ht="15.6" x14ac:dyDescent="0.3">
      <c r="A9137" t="s">
        <v>1653</v>
      </c>
      <c r="B9137" s="1">
        <v>43416</v>
      </c>
      <c r="C9137" s="1">
        <v>43416</v>
      </c>
      <c r="D9137">
        <f t="shared" si="568"/>
        <v>2018</v>
      </c>
      <c r="E9137" t="str">
        <f t="shared" si="569"/>
        <v>Nov</v>
      </c>
      <c r="F9137" t="s">
        <v>30</v>
      </c>
      <c r="G9137" t="s">
        <v>1654</v>
      </c>
      <c r="H9137" s="2" t="s">
        <v>22</v>
      </c>
      <c r="I9137" t="s">
        <v>1301</v>
      </c>
      <c r="J9137" t="s">
        <v>178</v>
      </c>
      <c r="K9137">
        <v>85301</v>
      </c>
      <c r="L9137" t="s">
        <v>34</v>
      </c>
      <c r="M9137" t="s">
        <v>7906</v>
      </c>
      <c r="N9137" t="s">
        <v>110</v>
      </c>
      <c r="O9137" t="s">
        <v>7813</v>
      </c>
      <c r="P9137" s="4">
        <v>671.98400000000004</v>
      </c>
      <c r="Q9137" s="4">
        <v>100</v>
      </c>
      <c r="R9137" s="4">
        <f t="shared" si="570"/>
        <v>571.98400000000004</v>
      </c>
      <c r="S9137" s="4">
        <f t="shared" si="571"/>
        <v>85.797600000000003</v>
      </c>
    </row>
    <row r="9138" spans="1:19" x14ac:dyDescent="0.3">
      <c r="A9138" t="s">
        <v>2293</v>
      </c>
      <c r="B9138" s="1">
        <v>43126</v>
      </c>
      <c r="C9138" s="1">
        <v>43131</v>
      </c>
      <c r="D9138">
        <f t="shared" si="568"/>
        <v>2018</v>
      </c>
      <c r="E9138" t="str">
        <f t="shared" si="569"/>
        <v>Jan</v>
      </c>
      <c r="F9138" t="s">
        <v>37</v>
      </c>
      <c r="G9138" t="s">
        <v>278</v>
      </c>
      <c r="H9138" t="s">
        <v>105</v>
      </c>
      <c r="I9138" t="s">
        <v>182</v>
      </c>
      <c r="J9138" t="s">
        <v>183</v>
      </c>
      <c r="K9138">
        <v>31907</v>
      </c>
      <c r="L9138" t="s">
        <v>44</v>
      </c>
      <c r="M9138" t="s">
        <v>7906</v>
      </c>
      <c r="N9138" t="s">
        <v>110</v>
      </c>
      <c r="O9138" t="s">
        <v>7813</v>
      </c>
      <c r="P9138" s="4">
        <v>2939.93</v>
      </c>
      <c r="Q9138" s="4">
        <f>P9138-1000</f>
        <v>1939.9299999999998</v>
      </c>
      <c r="R9138" s="4">
        <f t="shared" si="570"/>
        <v>1000</v>
      </c>
      <c r="S9138" s="4">
        <f t="shared" si="571"/>
        <v>150</v>
      </c>
    </row>
    <row r="9139" spans="1:19" ht="15.6" x14ac:dyDescent="0.3">
      <c r="A9139" t="s">
        <v>2173</v>
      </c>
      <c r="B9139" s="1">
        <v>43335</v>
      </c>
      <c r="C9139" s="1">
        <v>43338</v>
      </c>
      <c r="D9139">
        <f t="shared" si="568"/>
        <v>2018</v>
      </c>
      <c r="E9139" t="str">
        <f t="shared" si="569"/>
        <v>Aug</v>
      </c>
      <c r="F9139" t="s">
        <v>67</v>
      </c>
      <c r="G9139" t="s">
        <v>222</v>
      </c>
      <c r="H9139" s="2" t="s">
        <v>22</v>
      </c>
      <c r="I9139" t="s">
        <v>1453</v>
      </c>
      <c r="J9139" t="s">
        <v>79</v>
      </c>
      <c r="K9139">
        <v>32303</v>
      </c>
      <c r="L9139" t="s">
        <v>44</v>
      </c>
      <c r="M9139" t="s">
        <v>7906</v>
      </c>
      <c r="N9139" t="s">
        <v>110</v>
      </c>
      <c r="O9139" t="s">
        <v>7813</v>
      </c>
      <c r="P9139" s="4">
        <v>4367.8959999999997</v>
      </c>
      <c r="Q9139" s="4">
        <f>P9139-1000</f>
        <v>3367.8959999999997</v>
      </c>
      <c r="R9139" s="4">
        <f t="shared" si="570"/>
        <v>1000</v>
      </c>
      <c r="S9139" s="4">
        <f t="shared" si="571"/>
        <v>150</v>
      </c>
    </row>
    <row r="9140" spans="1:19" x14ac:dyDescent="0.3">
      <c r="A9140" t="s">
        <v>395</v>
      </c>
      <c r="B9140" s="1">
        <v>43424</v>
      </c>
      <c r="C9140" s="1">
        <v>43426</v>
      </c>
      <c r="D9140">
        <f t="shared" si="568"/>
        <v>2018</v>
      </c>
      <c r="E9140" t="str">
        <f t="shared" si="569"/>
        <v>Nov</v>
      </c>
      <c r="F9140" t="s">
        <v>20</v>
      </c>
      <c r="G9140" t="s">
        <v>396</v>
      </c>
      <c r="H9140" t="s">
        <v>105</v>
      </c>
      <c r="I9140" t="s">
        <v>61</v>
      </c>
      <c r="J9140" t="s">
        <v>62</v>
      </c>
      <c r="K9140">
        <v>10035</v>
      </c>
      <c r="L9140" t="s">
        <v>54</v>
      </c>
      <c r="M9140" t="s">
        <v>7906</v>
      </c>
      <c r="N9140" t="s">
        <v>110</v>
      </c>
      <c r="O9140" t="s">
        <v>7813</v>
      </c>
      <c r="P9140" s="4">
        <v>1259.97</v>
      </c>
      <c r="Q9140" s="4">
        <v>1259.97</v>
      </c>
      <c r="R9140" s="4">
        <f t="shared" si="570"/>
        <v>0</v>
      </c>
      <c r="S9140" s="4">
        <f t="shared" si="571"/>
        <v>0</v>
      </c>
    </row>
    <row r="9141" spans="1:19" ht="15.6" x14ac:dyDescent="0.3">
      <c r="A9141" t="s">
        <v>7022</v>
      </c>
      <c r="B9141" s="1">
        <v>43434</v>
      </c>
      <c r="C9141" s="1">
        <v>43438</v>
      </c>
      <c r="D9141">
        <f t="shared" si="568"/>
        <v>2018</v>
      </c>
      <c r="E9141" t="str">
        <f t="shared" si="569"/>
        <v>Nov</v>
      </c>
      <c r="F9141" t="s">
        <v>37</v>
      </c>
      <c r="G9141" t="s">
        <v>5193</v>
      </c>
      <c r="H9141" s="2" t="s">
        <v>22</v>
      </c>
      <c r="I9141" t="s">
        <v>61</v>
      </c>
      <c r="J9141" t="s">
        <v>62</v>
      </c>
      <c r="K9141">
        <v>10011</v>
      </c>
      <c r="L9141" t="s">
        <v>54</v>
      </c>
      <c r="M9141" t="s">
        <v>7907</v>
      </c>
      <c r="N9141" t="s">
        <v>110</v>
      </c>
      <c r="O9141" t="s">
        <v>7813</v>
      </c>
      <c r="P9141" s="4">
        <v>546.05999999999995</v>
      </c>
      <c r="Q9141" s="4">
        <v>546.05999999999995</v>
      </c>
      <c r="R9141" s="4">
        <f t="shared" si="570"/>
        <v>0</v>
      </c>
      <c r="S9141" s="4">
        <f t="shared" si="571"/>
        <v>0</v>
      </c>
    </row>
    <row r="9142" spans="1:19" ht="15.6" x14ac:dyDescent="0.3">
      <c r="A9142" t="s">
        <v>3066</v>
      </c>
      <c r="B9142" s="1">
        <v>42473</v>
      </c>
      <c r="C9142" s="1">
        <v>42477</v>
      </c>
      <c r="D9142">
        <f t="shared" si="568"/>
        <v>2016</v>
      </c>
      <c r="E9142" t="str">
        <f t="shared" si="569"/>
        <v>Apr</v>
      </c>
      <c r="F9142" t="s">
        <v>67</v>
      </c>
      <c r="G9142" t="s">
        <v>826</v>
      </c>
      <c r="H9142" s="2" t="s">
        <v>22</v>
      </c>
      <c r="I9142" t="s">
        <v>47</v>
      </c>
      <c r="J9142" t="s">
        <v>33</v>
      </c>
      <c r="K9142">
        <v>90045</v>
      </c>
      <c r="L9142" t="s">
        <v>34</v>
      </c>
      <c r="M9142" t="s">
        <v>7908</v>
      </c>
      <c r="N9142" t="s">
        <v>110</v>
      </c>
      <c r="O9142" t="s">
        <v>7813</v>
      </c>
      <c r="P9142" s="4">
        <v>479.92</v>
      </c>
      <c r="Q9142" s="4">
        <v>479.92</v>
      </c>
      <c r="R9142" s="4">
        <f t="shared" si="570"/>
        <v>0</v>
      </c>
      <c r="S9142" s="4">
        <f t="shared" si="571"/>
        <v>0</v>
      </c>
    </row>
    <row r="9143" spans="1:19" x14ac:dyDescent="0.3">
      <c r="A9143" t="s">
        <v>1541</v>
      </c>
      <c r="B9143" s="1">
        <v>42807</v>
      </c>
      <c r="C9143" s="1">
        <v>42809</v>
      </c>
      <c r="D9143">
        <f t="shared" si="568"/>
        <v>2017</v>
      </c>
      <c r="E9143" t="str">
        <f t="shared" si="569"/>
        <v>Mar</v>
      </c>
      <c r="F9143" t="s">
        <v>67</v>
      </c>
      <c r="G9143" t="s">
        <v>1542</v>
      </c>
      <c r="H9143" t="s">
        <v>51</v>
      </c>
      <c r="I9143" t="s">
        <v>100</v>
      </c>
      <c r="J9143" t="s">
        <v>101</v>
      </c>
      <c r="K9143">
        <v>19134</v>
      </c>
      <c r="L9143" t="s">
        <v>54</v>
      </c>
      <c r="M9143" t="s">
        <v>7908</v>
      </c>
      <c r="N9143" t="s">
        <v>110</v>
      </c>
      <c r="O9143" t="s">
        <v>7813</v>
      </c>
      <c r="P9143" s="4">
        <v>539.91</v>
      </c>
      <c r="Q9143" s="4">
        <v>539.91</v>
      </c>
      <c r="R9143" s="4">
        <f t="shared" si="570"/>
        <v>0</v>
      </c>
      <c r="S9143" s="4">
        <f t="shared" si="571"/>
        <v>0</v>
      </c>
    </row>
    <row r="9144" spans="1:19" x14ac:dyDescent="0.3">
      <c r="A9144" t="s">
        <v>5562</v>
      </c>
      <c r="B9144" s="1">
        <v>43395</v>
      </c>
      <c r="C9144" s="1">
        <v>43397</v>
      </c>
      <c r="D9144">
        <f t="shared" si="568"/>
        <v>2018</v>
      </c>
      <c r="E9144" t="str">
        <f t="shared" si="569"/>
        <v>Oct</v>
      </c>
      <c r="F9144" t="s">
        <v>20</v>
      </c>
      <c r="G9144" t="s">
        <v>1817</v>
      </c>
      <c r="H9144" t="s">
        <v>22</v>
      </c>
      <c r="I9144" t="s">
        <v>61</v>
      </c>
      <c r="J9144" t="s">
        <v>62</v>
      </c>
      <c r="K9144">
        <v>10024</v>
      </c>
      <c r="L9144" t="s">
        <v>54</v>
      </c>
      <c r="M9144" t="s">
        <v>7908</v>
      </c>
      <c r="N9144" t="s">
        <v>110</v>
      </c>
      <c r="O9144" t="s">
        <v>7813</v>
      </c>
      <c r="P9144" s="4">
        <v>2399.6</v>
      </c>
      <c r="Q9144" s="4">
        <v>2399.6</v>
      </c>
      <c r="R9144" s="4">
        <f t="shared" si="570"/>
        <v>0</v>
      </c>
      <c r="S9144" s="4">
        <f t="shared" si="571"/>
        <v>0</v>
      </c>
    </row>
    <row r="9145" spans="1:19" x14ac:dyDescent="0.3">
      <c r="A9145" t="s">
        <v>7171</v>
      </c>
      <c r="B9145" s="1">
        <v>43345</v>
      </c>
      <c r="C9145" s="1">
        <v>43350</v>
      </c>
      <c r="D9145">
        <f t="shared" si="568"/>
        <v>2018</v>
      </c>
      <c r="E9145" t="str">
        <f t="shared" si="569"/>
        <v>Sep</v>
      </c>
      <c r="F9145" t="s">
        <v>37</v>
      </c>
      <c r="G9145" t="s">
        <v>1950</v>
      </c>
      <c r="H9145" t="s">
        <v>22</v>
      </c>
      <c r="I9145" t="s">
        <v>648</v>
      </c>
      <c r="J9145" t="s">
        <v>89</v>
      </c>
      <c r="K9145">
        <v>49201</v>
      </c>
      <c r="L9145" t="s">
        <v>25</v>
      </c>
      <c r="M9145" t="s">
        <v>7908</v>
      </c>
      <c r="N9145" t="s">
        <v>110</v>
      </c>
      <c r="O9145" t="s">
        <v>7813</v>
      </c>
      <c r="P9145" s="4">
        <v>1199.8</v>
      </c>
      <c r="Q9145" s="4">
        <v>1199.8</v>
      </c>
      <c r="R9145" s="4">
        <f t="shared" si="570"/>
        <v>0</v>
      </c>
      <c r="S9145" s="4">
        <f t="shared" si="571"/>
        <v>0</v>
      </c>
    </row>
    <row r="9146" spans="1:19" ht="15.6" x14ac:dyDescent="0.3">
      <c r="A9146" t="s">
        <v>7909</v>
      </c>
      <c r="B9146" s="1">
        <v>42669</v>
      </c>
      <c r="C9146" s="1">
        <v>42673</v>
      </c>
      <c r="D9146">
        <f t="shared" si="568"/>
        <v>2016</v>
      </c>
      <c r="E9146" t="str">
        <f t="shared" si="569"/>
        <v>Oct</v>
      </c>
      <c r="F9146" t="s">
        <v>67</v>
      </c>
      <c r="G9146" t="s">
        <v>2064</v>
      </c>
      <c r="H9146" s="2" t="s">
        <v>22</v>
      </c>
      <c r="I9146" t="s">
        <v>65</v>
      </c>
      <c r="J9146" t="s">
        <v>178</v>
      </c>
      <c r="K9146">
        <v>85345</v>
      </c>
      <c r="L9146" t="s">
        <v>34</v>
      </c>
      <c r="M9146" t="s">
        <v>7910</v>
      </c>
      <c r="N9146" t="s">
        <v>110</v>
      </c>
      <c r="O9146" t="s">
        <v>7813</v>
      </c>
      <c r="P9146" s="4">
        <v>68.72</v>
      </c>
      <c r="Q9146" s="4">
        <v>100</v>
      </c>
      <c r="R9146" s="4">
        <f t="shared" si="570"/>
        <v>-31.28</v>
      </c>
      <c r="S9146" s="4">
        <f t="shared" si="571"/>
        <v>-4.6920000000000002</v>
      </c>
    </row>
    <row r="9147" spans="1:19" ht="15.6" x14ac:dyDescent="0.3">
      <c r="A9147" t="s">
        <v>7911</v>
      </c>
      <c r="B9147" s="1">
        <v>42445</v>
      </c>
      <c r="C9147" s="1">
        <v>42449</v>
      </c>
      <c r="D9147">
        <f t="shared" si="568"/>
        <v>2016</v>
      </c>
      <c r="E9147" t="str">
        <f t="shared" si="569"/>
        <v>Mar</v>
      </c>
      <c r="F9147" t="s">
        <v>37</v>
      </c>
      <c r="G9147" t="s">
        <v>1581</v>
      </c>
      <c r="H9147" s="2" t="s">
        <v>22</v>
      </c>
      <c r="I9147" t="s">
        <v>61</v>
      </c>
      <c r="J9147" t="s">
        <v>62</v>
      </c>
      <c r="K9147">
        <v>10009</v>
      </c>
      <c r="L9147" t="s">
        <v>54</v>
      </c>
      <c r="M9147" t="s">
        <v>7910</v>
      </c>
      <c r="N9147" t="s">
        <v>110</v>
      </c>
      <c r="O9147" t="s">
        <v>7813</v>
      </c>
      <c r="P9147" s="4">
        <v>85.9</v>
      </c>
      <c r="Q9147" s="4">
        <v>85.9</v>
      </c>
      <c r="R9147" s="4">
        <f t="shared" si="570"/>
        <v>0</v>
      </c>
      <c r="S9147" s="4">
        <f t="shared" si="571"/>
        <v>0</v>
      </c>
    </row>
    <row r="9148" spans="1:19" ht="15.6" x14ac:dyDescent="0.3">
      <c r="A9148" t="s">
        <v>3694</v>
      </c>
      <c r="B9148" s="1">
        <v>42520</v>
      </c>
      <c r="C9148" s="1">
        <v>42522</v>
      </c>
      <c r="D9148">
        <f t="shared" si="568"/>
        <v>2016</v>
      </c>
      <c r="E9148" t="str">
        <f t="shared" si="569"/>
        <v>May</v>
      </c>
      <c r="F9148" t="s">
        <v>20</v>
      </c>
      <c r="G9148" t="s">
        <v>60</v>
      </c>
      <c r="H9148" s="2" t="s">
        <v>22</v>
      </c>
      <c r="I9148" t="s">
        <v>61</v>
      </c>
      <c r="J9148" t="s">
        <v>62</v>
      </c>
      <c r="K9148">
        <v>10009</v>
      </c>
      <c r="L9148" t="s">
        <v>54</v>
      </c>
      <c r="M9148" t="s">
        <v>7910</v>
      </c>
      <c r="N9148" t="s">
        <v>110</v>
      </c>
      <c r="O9148" t="s">
        <v>7813</v>
      </c>
      <c r="P9148" s="4">
        <v>128.85</v>
      </c>
      <c r="Q9148" s="4">
        <v>128.85</v>
      </c>
      <c r="R9148" s="4">
        <f t="shared" si="570"/>
        <v>0</v>
      </c>
      <c r="S9148" s="4">
        <f t="shared" si="571"/>
        <v>0</v>
      </c>
    </row>
    <row r="9149" spans="1:19" ht="15.6" x14ac:dyDescent="0.3">
      <c r="A9149" t="s">
        <v>1041</v>
      </c>
      <c r="B9149" s="1">
        <v>42584</v>
      </c>
      <c r="C9149" s="1">
        <v>42587</v>
      </c>
      <c r="D9149">
        <f t="shared" si="568"/>
        <v>2016</v>
      </c>
      <c r="E9149" t="str">
        <f t="shared" si="569"/>
        <v>Aug</v>
      </c>
      <c r="F9149" t="s">
        <v>67</v>
      </c>
      <c r="G9149" t="s">
        <v>1042</v>
      </c>
      <c r="H9149" s="2" t="s">
        <v>22</v>
      </c>
      <c r="I9149" t="s">
        <v>57</v>
      </c>
      <c r="J9149" t="s">
        <v>58</v>
      </c>
      <c r="K9149">
        <v>2908</v>
      </c>
      <c r="L9149" t="s">
        <v>54</v>
      </c>
      <c r="M9149" t="s">
        <v>7910</v>
      </c>
      <c r="N9149" t="s">
        <v>110</v>
      </c>
      <c r="O9149" t="s">
        <v>7813</v>
      </c>
      <c r="P9149" s="4">
        <v>128.85</v>
      </c>
      <c r="Q9149" s="4">
        <v>128.85</v>
      </c>
      <c r="R9149" s="4">
        <f t="shared" si="570"/>
        <v>0</v>
      </c>
      <c r="S9149" s="4">
        <f t="shared" si="571"/>
        <v>0</v>
      </c>
    </row>
    <row r="9150" spans="1:19" x14ac:dyDescent="0.3">
      <c r="A9150" t="s">
        <v>1982</v>
      </c>
      <c r="B9150" s="1">
        <v>42675</v>
      </c>
      <c r="C9150" s="1">
        <v>42679</v>
      </c>
      <c r="D9150">
        <f t="shared" si="568"/>
        <v>2016</v>
      </c>
      <c r="E9150" t="str">
        <f t="shared" si="569"/>
        <v>Nov</v>
      </c>
      <c r="F9150" t="s">
        <v>37</v>
      </c>
      <c r="G9150" t="s">
        <v>1560</v>
      </c>
      <c r="H9150" t="s">
        <v>51</v>
      </c>
      <c r="I9150" t="s">
        <v>61</v>
      </c>
      <c r="J9150" t="s">
        <v>62</v>
      </c>
      <c r="K9150">
        <v>10011</v>
      </c>
      <c r="L9150" t="s">
        <v>54</v>
      </c>
      <c r="M9150" t="s">
        <v>7910</v>
      </c>
      <c r="N9150" t="s">
        <v>110</v>
      </c>
      <c r="O9150" t="s">
        <v>7813</v>
      </c>
      <c r="P9150" s="4">
        <v>42.95</v>
      </c>
      <c r="Q9150" s="4">
        <v>42.95</v>
      </c>
      <c r="R9150" s="4">
        <f t="shared" si="570"/>
        <v>0</v>
      </c>
      <c r="S9150" s="4">
        <f t="shared" si="571"/>
        <v>0</v>
      </c>
    </row>
    <row r="9151" spans="1:19" ht="15.6" x14ac:dyDescent="0.3">
      <c r="A9151" t="s">
        <v>7912</v>
      </c>
      <c r="B9151" s="1">
        <v>43445</v>
      </c>
      <c r="C9151" s="1">
        <v>43452</v>
      </c>
      <c r="D9151">
        <f t="shared" si="568"/>
        <v>2018</v>
      </c>
      <c r="E9151" t="str">
        <f t="shared" si="569"/>
        <v>Dec</v>
      </c>
      <c r="F9151" t="s">
        <v>37</v>
      </c>
      <c r="G9151" t="s">
        <v>716</v>
      </c>
      <c r="H9151" s="2" t="s">
        <v>22</v>
      </c>
      <c r="I9151" t="s">
        <v>4495</v>
      </c>
      <c r="J9151" t="s">
        <v>314</v>
      </c>
      <c r="K9151">
        <v>2740</v>
      </c>
      <c r="L9151" t="s">
        <v>54</v>
      </c>
      <c r="M9151" t="s">
        <v>7910</v>
      </c>
      <c r="N9151" t="s">
        <v>110</v>
      </c>
      <c r="O9151" t="s">
        <v>7813</v>
      </c>
      <c r="P9151" s="4">
        <v>128.85</v>
      </c>
      <c r="Q9151" s="4">
        <v>128.85</v>
      </c>
      <c r="R9151" s="4">
        <f t="shared" si="570"/>
        <v>0</v>
      </c>
      <c r="S9151" s="4">
        <f t="shared" si="571"/>
        <v>0</v>
      </c>
    </row>
    <row r="9152" spans="1:19" ht="15.6" x14ac:dyDescent="0.3">
      <c r="A9152" t="s">
        <v>1394</v>
      </c>
      <c r="B9152" s="1">
        <v>43172</v>
      </c>
      <c r="C9152" s="1">
        <v>43172</v>
      </c>
      <c r="D9152">
        <f t="shared" si="568"/>
        <v>2018</v>
      </c>
      <c r="E9152" t="str">
        <f t="shared" si="569"/>
        <v>Mar</v>
      </c>
      <c r="F9152" t="s">
        <v>30</v>
      </c>
      <c r="G9152" t="s">
        <v>1287</v>
      </c>
      <c r="H9152" s="2" t="s">
        <v>22</v>
      </c>
      <c r="I9152" t="s">
        <v>23</v>
      </c>
      <c r="J9152" t="s">
        <v>24</v>
      </c>
      <c r="K9152">
        <v>60610</v>
      </c>
      <c r="L9152" t="s">
        <v>25</v>
      </c>
      <c r="M9152" t="s">
        <v>7910</v>
      </c>
      <c r="N9152" t="s">
        <v>110</v>
      </c>
      <c r="O9152" t="s">
        <v>7813</v>
      </c>
      <c r="P9152" s="4">
        <v>34.36</v>
      </c>
      <c r="Q9152" s="4">
        <v>34.36</v>
      </c>
      <c r="R9152" s="4">
        <f t="shared" si="570"/>
        <v>0</v>
      </c>
      <c r="S9152" s="4">
        <f t="shared" si="571"/>
        <v>0</v>
      </c>
    </row>
    <row r="9153" spans="1:19" x14ac:dyDescent="0.3">
      <c r="A9153" t="s">
        <v>7818</v>
      </c>
      <c r="B9153" s="1">
        <v>42225</v>
      </c>
      <c r="C9153" s="1">
        <v>42229</v>
      </c>
      <c r="D9153">
        <f t="shared" si="568"/>
        <v>2015</v>
      </c>
      <c r="E9153" t="str">
        <f t="shared" si="569"/>
        <v>Aug</v>
      </c>
      <c r="F9153" t="s">
        <v>37</v>
      </c>
      <c r="G9153" t="s">
        <v>2442</v>
      </c>
      <c r="H9153" t="s">
        <v>22</v>
      </c>
      <c r="I9153" t="s">
        <v>69</v>
      </c>
      <c r="J9153" t="s">
        <v>70</v>
      </c>
      <c r="K9153">
        <v>98103</v>
      </c>
      <c r="L9153" t="s">
        <v>34</v>
      </c>
      <c r="M9153" t="s">
        <v>7913</v>
      </c>
      <c r="N9153" t="s">
        <v>110</v>
      </c>
      <c r="O9153" t="s">
        <v>7813</v>
      </c>
      <c r="P9153" s="4">
        <v>1091.1679999999999</v>
      </c>
      <c r="Q9153" s="4">
        <v>1091.1679999999999</v>
      </c>
      <c r="R9153" s="4">
        <f t="shared" si="570"/>
        <v>0</v>
      </c>
      <c r="S9153" s="4">
        <f t="shared" si="571"/>
        <v>0</v>
      </c>
    </row>
    <row r="9154" spans="1:19" ht="15.6" x14ac:dyDescent="0.3">
      <c r="A9154" t="s">
        <v>2381</v>
      </c>
      <c r="B9154" s="1">
        <v>42362</v>
      </c>
      <c r="C9154" s="1">
        <v>42367</v>
      </c>
      <c r="D9154">
        <f t="shared" ref="D9154:D9217" si="572">YEAR(B9154)</f>
        <v>2015</v>
      </c>
      <c r="E9154" t="str">
        <f t="shared" ref="E9154:E9217" si="573">TEXT(B9154,"mmm")</f>
        <v>Dec</v>
      </c>
      <c r="F9154" t="s">
        <v>37</v>
      </c>
      <c r="G9154" t="s">
        <v>1768</v>
      </c>
      <c r="H9154" s="2" t="s">
        <v>22</v>
      </c>
      <c r="I9154" t="s">
        <v>47</v>
      </c>
      <c r="J9154" t="s">
        <v>33</v>
      </c>
      <c r="K9154">
        <v>90045</v>
      </c>
      <c r="L9154" t="s">
        <v>34</v>
      </c>
      <c r="M9154" t="s">
        <v>7913</v>
      </c>
      <c r="N9154" t="s">
        <v>110</v>
      </c>
      <c r="O9154" t="s">
        <v>7813</v>
      </c>
      <c r="P9154" s="4">
        <v>818.37599999999998</v>
      </c>
      <c r="Q9154" s="4">
        <v>100</v>
      </c>
      <c r="R9154" s="4">
        <f t="shared" si="570"/>
        <v>718.37599999999998</v>
      </c>
      <c r="S9154" s="4">
        <f t="shared" si="571"/>
        <v>107.7564</v>
      </c>
    </row>
    <row r="9155" spans="1:19" ht="15.6" x14ac:dyDescent="0.3">
      <c r="A9155" t="s">
        <v>4442</v>
      </c>
      <c r="B9155" s="1">
        <v>42717</v>
      </c>
      <c r="C9155" s="1">
        <v>42719</v>
      </c>
      <c r="D9155">
        <f t="shared" si="572"/>
        <v>2016</v>
      </c>
      <c r="E9155" t="str">
        <f t="shared" si="573"/>
        <v>Dec</v>
      </c>
      <c r="F9155" t="s">
        <v>20</v>
      </c>
      <c r="G9155" t="s">
        <v>2202</v>
      </c>
      <c r="H9155" s="2" t="s">
        <v>22</v>
      </c>
      <c r="I9155" t="s">
        <v>4443</v>
      </c>
      <c r="J9155" t="s">
        <v>33</v>
      </c>
      <c r="K9155">
        <v>92592</v>
      </c>
      <c r="L9155" t="s">
        <v>34</v>
      </c>
      <c r="M9155" t="s">
        <v>7913</v>
      </c>
      <c r="N9155" t="s">
        <v>110</v>
      </c>
      <c r="O9155" t="s">
        <v>7813</v>
      </c>
      <c r="P9155" s="4">
        <v>494.37599999999998</v>
      </c>
      <c r="Q9155" s="4">
        <v>494.37599999999998</v>
      </c>
      <c r="R9155" s="4">
        <f t="shared" ref="R9155:R9218" si="574">P9155-Q9155</f>
        <v>0</v>
      </c>
      <c r="S9155" s="4">
        <f t="shared" ref="S9155:S9218" si="575">0.15*R9155</f>
        <v>0</v>
      </c>
    </row>
    <row r="9156" spans="1:19" x14ac:dyDescent="0.3">
      <c r="A9156" t="s">
        <v>2194</v>
      </c>
      <c r="B9156" s="1">
        <v>42980</v>
      </c>
      <c r="C9156" s="1">
        <v>42984</v>
      </c>
      <c r="D9156">
        <f t="shared" si="572"/>
        <v>2017</v>
      </c>
      <c r="E9156" t="str">
        <f t="shared" si="573"/>
        <v>Sep</v>
      </c>
      <c r="F9156" t="s">
        <v>37</v>
      </c>
      <c r="G9156" t="s">
        <v>1885</v>
      </c>
      <c r="H9156" t="s">
        <v>22</v>
      </c>
      <c r="I9156" t="s">
        <v>47</v>
      </c>
      <c r="J9156" t="s">
        <v>33</v>
      </c>
      <c r="K9156">
        <v>90036</v>
      </c>
      <c r="L9156" t="s">
        <v>34</v>
      </c>
      <c r="M9156" t="s">
        <v>7913</v>
      </c>
      <c r="N9156" t="s">
        <v>110</v>
      </c>
      <c r="O9156" t="s">
        <v>7813</v>
      </c>
      <c r="P9156" s="4">
        <v>1091.1679999999999</v>
      </c>
      <c r="Q9156" s="4">
        <v>1091.1679999999999</v>
      </c>
      <c r="R9156" s="4">
        <f t="shared" si="574"/>
        <v>0</v>
      </c>
      <c r="S9156" s="4">
        <f t="shared" si="575"/>
        <v>0</v>
      </c>
    </row>
    <row r="9157" spans="1:19" ht="15.6" x14ac:dyDescent="0.3">
      <c r="A9157" t="s">
        <v>5258</v>
      </c>
      <c r="B9157" s="1">
        <v>42145</v>
      </c>
      <c r="C9157" s="1">
        <v>42149</v>
      </c>
      <c r="D9157">
        <f t="shared" si="572"/>
        <v>2015</v>
      </c>
      <c r="E9157" t="str">
        <f t="shared" si="573"/>
        <v>May</v>
      </c>
      <c r="F9157" t="s">
        <v>37</v>
      </c>
      <c r="G9157" t="s">
        <v>5259</v>
      </c>
      <c r="H9157" s="2" t="s">
        <v>22</v>
      </c>
      <c r="I9157" t="s">
        <v>2264</v>
      </c>
      <c r="J9157" t="s">
        <v>158</v>
      </c>
      <c r="K9157">
        <v>23464</v>
      </c>
      <c r="L9157" t="s">
        <v>44</v>
      </c>
      <c r="M9157" t="s">
        <v>7913</v>
      </c>
      <c r="N9157" t="s">
        <v>110</v>
      </c>
      <c r="O9157" t="s">
        <v>7813</v>
      </c>
      <c r="P9157" s="4">
        <v>617.97</v>
      </c>
      <c r="Q9157" s="4">
        <v>617.97</v>
      </c>
      <c r="R9157" s="4">
        <f t="shared" si="574"/>
        <v>0</v>
      </c>
      <c r="S9157" s="4">
        <f t="shared" si="575"/>
        <v>0</v>
      </c>
    </row>
    <row r="9158" spans="1:19" x14ac:dyDescent="0.3">
      <c r="A9158" t="s">
        <v>2705</v>
      </c>
      <c r="B9158" s="1">
        <v>42802</v>
      </c>
      <c r="C9158" s="1">
        <v>42807</v>
      </c>
      <c r="D9158">
        <f t="shared" si="572"/>
        <v>2017</v>
      </c>
      <c r="E9158" t="str">
        <f t="shared" si="573"/>
        <v>Mar</v>
      </c>
      <c r="F9158" t="s">
        <v>37</v>
      </c>
      <c r="G9158" t="s">
        <v>652</v>
      </c>
      <c r="H9158" t="s">
        <v>22</v>
      </c>
      <c r="I9158" t="s">
        <v>136</v>
      </c>
      <c r="J9158" t="s">
        <v>79</v>
      </c>
      <c r="K9158">
        <v>33142</v>
      </c>
      <c r="L9158" t="s">
        <v>44</v>
      </c>
      <c r="M9158" t="s">
        <v>7913</v>
      </c>
      <c r="N9158" t="s">
        <v>110</v>
      </c>
      <c r="O9158" t="s">
        <v>7813</v>
      </c>
      <c r="P9158" s="4">
        <v>1363.96</v>
      </c>
      <c r="Q9158" s="4">
        <f>P9158-500</f>
        <v>863.96</v>
      </c>
      <c r="R9158" s="4">
        <f t="shared" si="574"/>
        <v>500</v>
      </c>
      <c r="S9158" s="4">
        <f t="shared" si="575"/>
        <v>75</v>
      </c>
    </row>
    <row r="9159" spans="1:19" x14ac:dyDescent="0.3">
      <c r="A9159" t="s">
        <v>7914</v>
      </c>
      <c r="B9159" s="1">
        <v>42875</v>
      </c>
      <c r="C9159" s="1">
        <v>42875</v>
      </c>
      <c r="D9159">
        <f t="shared" si="572"/>
        <v>2017</v>
      </c>
      <c r="E9159" t="str">
        <f t="shared" si="573"/>
        <v>May</v>
      </c>
      <c r="F9159" t="s">
        <v>30</v>
      </c>
      <c r="G9159" t="s">
        <v>459</v>
      </c>
      <c r="H9159" t="s">
        <v>22</v>
      </c>
      <c r="I9159" t="s">
        <v>3379</v>
      </c>
      <c r="J9159" t="s">
        <v>83</v>
      </c>
      <c r="K9159">
        <v>28806</v>
      </c>
      <c r="L9159" t="s">
        <v>44</v>
      </c>
      <c r="M9159" t="s">
        <v>7913</v>
      </c>
      <c r="N9159" t="s">
        <v>110</v>
      </c>
      <c r="O9159" t="s">
        <v>7813</v>
      </c>
      <c r="P9159" s="4">
        <v>1363.96</v>
      </c>
      <c r="Q9159" s="4">
        <f>P9159-500</f>
        <v>863.96</v>
      </c>
      <c r="R9159" s="4">
        <f t="shared" si="574"/>
        <v>500</v>
      </c>
      <c r="S9159" s="4">
        <f t="shared" si="575"/>
        <v>75</v>
      </c>
    </row>
    <row r="9160" spans="1:19" ht="15.6" x14ac:dyDescent="0.3">
      <c r="A9160" t="s">
        <v>7915</v>
      </c>
      <c r="B9160" s="1">
        <v>42490</v>
      </c>
      <c r="C9160" s="1">
        <v>42492</v>
      </c>
      <c r="D9160">
        <f t="shared" si="572"/>
        <v>2016</v>
      </c>
      <c r="E9160" t="str">
        <f t="shared" si="573"/>
        <v>Apr</v>
      </c>
      <c r="F9160" t="s">
        <v>67</v>
      </c>
      <c r="G9160" t="s">
        <v>1857</v>
      </c>
      <c r="H9160" s="2" t="s">
        <v>22</v>
      </c>
      <c r="I9160" t="s">
        <v>232</v>
      </c>
      <c r="J9160" t="s">
        <v>233</v>
      </c>
      <c r="K9160">
        <v>45373</v>
      </c>
      <c r="L9160" t="s">
        <v>54</v>
      </c>
      <c r="M9160" t="s">
        <v>7913</v>
      </c>
      <c r="N9160" t="s">
        <v>110</v>
      </c>
      <c r="O9160" t="s">
        <v>7813</v>
      </c>
      <c r="P9160" s="4">
        <v>1022.97</v>
      </c>
      <c r="Q9160" s="4">
        <v>1022.97</v>
      </c>
      <c r="R9160" s="4">
        <f t="shared" si="574"/>
        <v>0</v>
      </c>
      <c r="S9160" s="4">
        <f t="shared" si="575"/>
        <v>0</v>
      </c>
    </row>
    <row r="9161" spans="1:19" x14ac:dyDescent="0.3">
      <c r="A9161" t="s">
        <v>7346</v>
      </c>
      <c r="B9161" s="1">
        <v>42961</v>
      </c>
      <c r="C9161" s="1">
        <v>42965</v>
      </c>
      <c r="D9161">
        <f t="shared" si="572"/>
        <v>2017</v>
      </c>
      <c r="E9161" t="str">
        <f t="shared" si="573"/>
        <v>Aug</v>
      </c>
      <c r="F9161" t="s">
        <v>37</v>
      </c>
      <c r="G9161" t="s">
        <v>1998</v>
      </c>
      <c r="H9161" t="s">
        <v>51</v>
      </c>
      <c r="I9161" t="s">
        <v>1839</v>
      </c>
      <c r="J9161" t="s">
        <v>233</v>
      </c>
      <c r="K9161">
        <v>44312</v>
      </c>
      <c r="L9161" t="s">
        <v>54</v>
      </c>
      <c r="M9161" t="s">
        <v>7913</v>
      </c>
      <c r="N9161" t="s">
        <v>128</v>
      </c>
      <c r="O9161" t="s">
        <v>7813</v>
      </c>
      <c r="P9161" s="4">
        <v>247.18799999999999</v>
      </c>
      <c r="Q9161" s="4">
        <v>247.18799999999999</v>
      </c>
      <c r="R9161" s="4">
        <f t="shared" si="574"/>
        <v>0</v>
      </c>
      <c r="S9161" s="4">
        <f t="shared" si="575"/>
        <v>0</v>
      </c>
    </row>
    <row r="9162" spans="1:19" ht="15.6" x14ac:dyDescent="0.3">
      <c r="A9162" t="s">
        <v>2959</v>
      </c>
      <c r="B9162" s="1">
        <v>42261</v>
      </c>
      <c r="C9162" s="1">
        <v>42261</v>
      </c>
      <c r="D9162">
        <f t="shared" si="572"/>
        <v>2015</v>
      </c>
      <c r="E9162" t="str">
        <f t="shared" si="573"/>
        <v>Sep</v>
      </c>
      <c r="F9162" t="s">
        <v>30</v>
      </c>
      <c r="G9162" t="s">
        <v>2960</v>
      </c>
      <c r="H9162" s="2" t="s">
        <v>22</v>
      </c>
      <c r="I9162" t="s">
        <v>61</v>
      </c>
      <c r="J9162" t="s">
        <v>62</v>
      </c>
      <c r="K9162">
        <v>10009</v>
      </c>
      <c r="L9162" t="s">
        <v>54</v>
      </c>
      <c r="M9162" t="s">
        <v>7916</v>
      </c>
      <c r="N9162" t="s">
        <v>110</v>
      </c>
      <c r="O9162" t="s">
        <v>7813</v>
      </c>
      <c r="P9162" s="4">
        <v>16.989999999999998</v>
      </c>
      <c r="Q9162" s="4">
        <v>18</v>
      </c>
      <c r="R9162" s="4">
        <f t="shared" si="574"/>
        <v>-1.0100000000000016</v>
      </c>
      <c r="S9162" s="4">
        <f t="shared" si="575"/>
        <v>-0.15150000000000022</v>
      </c>
    </row>
    <row r="9163" spans="1:19" ht="15.6" x14ac:dyDescent="0.3">
      <c r="A9163" t="s">
        <v>7917</v>
      </c>
      <c r="B9163" s="1">
        <v>43190</v>
      </c>
      <c r="C9163" s="1">
        <v>43195</v>
      </c>
      <c r="D9163">
        <f t="shared" si="572"/>
        <v>2018</v>
      </c>
      <c r="E9163" t="str">
        <f t="shared" si="573"/>
        <v>Mar</v>
      </c>
      <c r="F9163" t="s">
        <v>37</v>
      </c>
      <c r="G9163" t="s">
        <v>2939</v>
      </c>
      <c r="H9163" s="2" t="s">
        <v>22</v>
      </c>
      <c r="I9163" t="s">
        <v>61</v>
      </c>
      <c r="J9163" t="s">
        <v>62</v>
      </c>
      <c r="K9163">
        <v>10035</v>
      </c>
      <c r="L9163" t="s">
        <v>54</v>
      </c>
      <c r="M9163" t="s">
        <v>7916</v>
      </c>
      <c r="N9163" t="s">
        <v>110</v>
      </c>
      <c r="O9163" t="s">
        <v>7813</v>
      </c>
      <c r="P9163" s="4">
        <v>84.95</v>
      </c>
      <c r="Q9163" s="4">
        <v>84.95</v>
      </c>
      <c r="R9163" s="4">
        <f t="shared" si="574"/>
        <v>0</v>
      </c>
      <c r="S9163" s="4">
        <f t="shared" si="575"/>
        <v>0</v>
      </c>
    </row>
    <row r="9164" spans="1:19" x14ac:dyDescent="0.3">
      <c r="A9164" t="s">
        <v>6187</v>
      </c>
      <c r="B9164" s="1">
        <v>42687</v>
      </c>
      <c r="C9164" s="1">
        <v>42691</v>
      </c>
      <c r="D9164">
        <f t="shared" si="572"/>
        <v>2016</v>
      </c>
      <c r="E9164" t="str">
        <f t="shared" si="573"/>
        <v>Nov</v>
      </c>
      <c r="F9164" t="s">
        <v>37</v>
      </c>
      <c r="G9164" t="s">
        <v>264</v>
      </c>
      <c r="H9164" t="s">
        <v>51</v>
      </c>
      <c r="I9164" t="s">
        <v>182</v>
      </c>
      <c r="J9164" t="s">
        <v>653</v>
      </c>
      <c r="K9164">
        <v>47201</v>
      </c>
      <c r="L9164" t="s">
        <v>25</v>
      </c>
      <c r="M9164" t="s">
        <v>7916</v>
      </c>
      <c r="N9164" t="s">
        <v>110</v>
      </c>
      <c r="O9164" t="s">
        <v>7813</v>
      </c>
      <c r="P9164" s="4">
        <v>50.97</v>
      </c>
      <c r="Q9164" s="4">
        <v>50.97</v>
      </c>
      <c r="R9164" s="4">
        <f t="shared" si="574"/>
        <v>0</v>
      </c>
      <c r="S9164" s="4">
        <f t="shared" si="575"/>
        <v>0</v>
      </c>
    </row>
    <row r="9165" spans="1:19" ht="15.6" x14ac:dyDescent="0.3">
      <c r="A9165" t="s">
        <v>7918</v>
      </c>
      <c r="B9165" s="1">
        <v>43248</v>
      </c>
      <c r="C9165" s="1">
        <v>43252</v>
      </c>
      <c r="D9165">
        <f t="shared" si="572"/>
        <v>2018</v>
      </c>
      <c r="E9165" t="str">
        <f t="shared" si="573"/>
        <v>May</v>
      </c>
      <c r="F9165" t="s">
        <v>37</v>
      </c>
      <c r="G9165" t="s">
        <v>2687</v>
      </c>
      <c r="H9165" s="2" t="s">
        <v>22</v>
      </c>
      <c r="I9165" t="s">
        <v>113</v>
      </c>
      <c r="J9165" t="s">
        <v>109</v>
      </c>
      <c r="K9165">
        <v>77070</v>
      </c>
      <c r="L9165" t="s">
        <v>25</v>
      </c>
      <c r="M9165" t="s">
        <v>7916</v>
      </c>
      <c r="N9165" t="s">
        <v>110</v>
      </c>
      <c r="O9165" t="s">
        <v>7813</v>
      </c>
      <c r="P9165" s="4">
        <v>54.368000000000002</v>
      </c>
      <c r="Q9165" s="4">
        <v>54.368000000000002</v>
      </c>
      <c r="R9165" s="4">
        <f t="shared" si="574"/>
        <v>0</v>
      </c>
      <c r="S9165" s="4">
        <f t="shared" si="575"/>
        <v>0</v>
      </c>
    </row>
    <row r="9166" spans="1:19" x14ac:dyDescent="0.3">
      <c r="A9166" t="s">
        <v>4158</v>
      </c>
      <c r="B9166" s="1">
        <v>43400</v>
      </c>
      <c r="C9166" s="1">
        <v>43403</v>
      </c>
      <c r="D9166">
        <f t="shared" si="572"/>
        <v>2018</v>
      </c>
      <c r="E9166" t="str">
        <f t="shared" si="573"/>
        <v>Oct</v>
      </c>
      <c r="F9166" t="s">
        <v>67</v>
      </c>
      <c r="G9166" t="s">
        <v>373</v>
      </c>
      <c r="H9166" t="s">
        <v>22</v>
      </c>
      <c r="I9166" t="s">
        <v>23</v>
      </c>
      <c r="J9166" t="s">
        <v>24</v>
      </c>
      <c r="K9166">
        <v>60610</v>
      </c>
      <c r="L9166" t="s">
        <v>25</v>
      </c>
      <c r="M9166" t="s">
        <v>7916</v>
      </c>
      <c r="N9166" t="s">
        <v>110</v>
      </c>
      <c r="O9166" t="s">
        <v>7813</v>
      </c>
      <c r="P9166" s="4">
        <v>27.184000000000001</v>
      </c>
      <c r="Q9166" s="4">
        <v>27.184000000000001</v>
      </c>
      <c r="R9166" s="4">
        <f t="shared" si="574"/>
        <v>0</v>
      </c>
      <c r="S9166" s="4">
        <f t="shared" si="575"/>
        <v>0</v>
      </c>
    </row>
    <row r="9167" spans="1:19" ht="15.6" x14ac:dyDescent="0.3">
      <c r="A9167" t="s">
        <v>7682</v>
      </c>
      <c r="B9167" s="1">
        <v>42152</v>
      </c>
      <c r="C9167" s="1">
        <v>42157</v>
      </c>
      <c r="D9167">
        <f t="shared" si="572"/>
        <v>2015</v>
      </c>
      <c r="E9167" t="str">
        <f t="shared" si="573"/>
        <v>May</v>
      </c>
      <c r="F9167" t="s">
        <v>37</v>
      </c>
      <c r="G9167" t="s">
        <v>3596</v>
      </c>
      <c r="H9167" s="2" t="s">
        <v>22</v>
      </c>
      <c r="I9167" t="s">
        <v>69</v>
      </c>
      <c r="J9167" t="s">
        <v>70</v>
      </c>
      <c r="K9167">
        <v>98115</v>
      </c>
      <c r="L9167" t="s">
        <v>34</v>
      </c>
      <c r="M9167" t="s">
        <v>7919</v>
      </c>
      <c r="N9167" t="s">
        <v>110</v>
      </c>
      <c r="O9167" t="s">
        <v>7813</v>
      </c>
      <c r="P9167" s="4">
        <v>57.408000000000001</v>
      </c>
      <c r="Q9167" s="4">
        <v>57.408000000000001</v>
      </c>
      <c r="R9167" s="4">
        <f t="shared" si="574"/>
        <v>0</v>
      </c>
      <c r="S9167" s="4">
        <f t="shared" si="575"/>
        <v>0</v>
      </c>
    </row>
    <row r="9168" spans="1:19" x14ac:dyDescent="0.3">
      <c r="A9168" t="s">
        <v>7920</v>
      </c>
      <c r="B9168" s="1">
        <v>43087</v>
      </c>
      <c r="C9168" s="1">
        <v>43089</v>
      </c>
      <c r="D9168">
        <f t="shared" si="572"/>
        <v>2017</v>
      </c>
      <c r="E9168" t="str">
        <f t="shared" si="573"/>
        <v>Dec</v>
      </c>
      <c r="F9168" t="s">
        <v>20</v>
      </c>
      <c r="G9168" t="s">
        <v>1226</v>
      </c>
      <c r="H9168" t="s">
        <v>51</v>
      </c>
      <c r="I9168" t="s">
        <v>32</v>
      </c>
      <c r="J9168" t="s">
        <v>33</v>
      </c>
      <c r="K9168">
        <v>94110</v>
      </c>
      <c r="L9168" t="s">
        <v>34</v>
      </c>
      <c r="M9168" t="s">
        <v>7919</v>
      </c>
      <c r="N9168" t="s">
        <v>110</v>
      </c>
      <c r="O9168" t="s">
        <v>7813</v>
      </c>
      <c r="P9168" s="4">
        <v>66.975999999999999</v>
      </c>
      <c r="Q9168" s="4">
        <v>66.975999999999999</v>
      </c>
      <c r="R9168" s="4">
        <f t="shared" si="574"/>
        <v>0</v>
      </c>
      <c r="S9168" s="4">
        <f t="shared" si="575"/>
        <v>0</v>
      </c>
    </row>
    <row r="9169" spans="1:19" ht="15.6" x14ac:dyDescent="0.3">
      <c r="A9169" t="s">
        <v>1035</v>
      </c>
      <c r="B9169" s="1">
        <v>42656</v>
      </c>
      <c r="C9169" s="1">
        <v>42660</v>
      </c>
      <c r="D9169">
        <f t="shared" si="572"/>
        <v>2016</v>
      </c>
      <c r="E9169" t="str">
        <f t="shared" si="573"/>
        <v>Oct</v>
      </c>
      <c r="F9169" t="s">
        <v>37</v>
      </c>
      <c r="G9169" t="s">
        <v>581</v>
      </c>
      <c r="H9169" s="2" t="s">
        <v>22</v>
      </c>
      <c r="I9169" t="s">
        <v>576</v>
      </c>
      <c r="J9169" t="s">
        <v>205</v>
      </c>
      <c r="K9169">
        <v>40214</v>
      </c>
      <c r="L9169" t="s">
        <v>44</v>
      </c>
      <c r="M9169" t="s">
        <v>7919</v>
      </c>
      <c r="N9169" t="s">
        <v>110</v>
      </c>
      <c r="O9169" t="s">
        <v>7813</v>
      </c>
      <c r="P9169" s="4">
        <v>83.72</v>
      </c>
      <c r="Q9169" s="4">
        <v>83.72</v>
      </c>
      <c r="R9169" s="4">
        <f t="shared" si="574"/>
        <v>0</v>
      </c>
      <c r="S9169" s="4">
        <f t="shared" si="575"/>
        <v>0</v>
      </c>
    </row>
    <row r="9170" spans="1:19" ht="15.6" x14ac:dyDescent="0.3">
      <c r="A9170" t="s">
        <v>2465</v>
      </c>
      <c r="B9170" s="1">
        <v>43361</v>
      </c>
      <c r="C9170" s="1">
        <v>43365</v>
      </c>
      <c r="D9170">
        <f t="shared" si="572"/>
        <v>2018</v>
      </c>
      <c r="E9170" t="str">
        <f t="shared" si="573"/>
        <v>Sep</v>
      </c>
      <c r="F9170" t="s">
        <v>37</v>
      </c>
      <c r="G9170" t="s">
        <v>2220</v>
      </c>
      <c r="H9170" s="2" t="s">
        <v>22</v>
      </c>
      <c r="I9170" t="s">
        <v>182</v>
      </c>
      <c r="J9170" t="s">
        <v>183</v>
      </c>
      <c r="K9170">
        <v>31907</v>
      </c>
      <c r="L9170" t="s">
        <v>44</v>
      </c>
      <c r="M9170" t="s">
        <v>7919</v>
      </c>
      <c r="N9170" t="s">
        <v>110</v>
      </c>
      <c r="O9170" t="s">
        <v>7813</v>
      </c>
      <c r="P9170" s="4">
        <v>95.68</v>
      </c>
      <c r="Q9170" s="4">
        <v>95.68</v>
      </c>
      <c r="R9170" s="4">
        <f t="shared" si="574"/>
        <v>0</v>
      </c>
      <c r="S9170" s="4">
        <f t="shared" si="575"/>
        <v>0</v>
      </c>
    </row>
    <row r="9171" spans="1:19" ht="15.6" x14ac:dyDescent="0.3">
      <c r="A9171" t="s">
        <v>4676</v>
      </c>
      <c r="B9171" s="1">
        <v>42310</v>
      </c>
      <c r="C9171" s="1">
        <v>42314</v>
      </c>
      <c r="D9171">
        <f t="shared" si="572"/>
        <v>2015</v>
      </c>
      <c r="E9171" t="str">
        <f t="shared" si="573"/>
        <v>Nov</v>
      </c>
      <c r="F9171" t="s">
        <v>37</v>
      </c>
      <c r="G9171" t="s">
        <v>493</v>
      </c>
      <c r="H9171" s="2" t="s">
        <v>22</v>
      </c>
      <c r="I9171" t="s">
        <v>603</v>
      </c>
      <c r="J9171" t="s">
        <v>233</v>
      </c>
      <c r="K9171">
        <v>44256</v>
      </c>
      <c r="L9171" t="s">
        <v>54</v>
      </c>
      <c r="M9171" t="s">
        <v>7919</v>
      </c>
      <c r="N9171" t="s">
        <v>110</v>
      </c>
      <c r="O9171" t="s">
        <v>7813</v>
      </c>
      <c r="P9171" s="4">
        <v>50.231999999999999</v>
      </c>
      <c r="Q9171" s="4">
        <v>50.231999999999999</v>
      </c>
      <c r="R9171" s="4">
        <f t="shared" si="574"/>
        <v>0</v>
      </c>
      <c r="S9171" s="4">
        <f t="shared" si="575"/>
        <v>0</v>
      </c>
    </row>
    <row r="9172" spans="1:19" ht="15.6" x14ac:dyDescent="0.3">
      <c r="A9172" t="s">
        <v>305</v>
      </c>
      <c r="B9172" s="1">
        <v>42655</v>
      </c>
      <c r="C9172" s="1">
        <v>42657</v>
      </c>
      <c r="D9172">
        <f t="shared" si="572"/>
        <v>2016</v>
      </c>
      <c r="E9172" t="str">
        <f t="shared" si="573"/>
        <v>Oct</v>
      </c>
      <c r="F9172" t="s">
        <v>20</v>
      </c>
      <c r="G9172" t="s">
        <v>306</v>
      </c>
      <c r="H9172" s="2" t="s">
        <v>22</v>
      </c>
      <c r="I9172" t="s">
        <v>61</v>
      </c>
      <c r="J9172" t="s">
        <v>62</v>
      </c>
      <c r="K9172">
        <v>10035</v>
      </c>
      <c r="L9172" t="s">
        <v>54</v>
      </c>
      <c r="M9172" t="s">
        <v>7919</v>
      </c>
      <c r="N9172" t="s">
        <v>110</v>
      </c>
      <c r="O9172" t="s">
        <v>7813</v>
      </c>
      <c r="P9172" s="4">
        <v>71.760000000000005</v>
      </c>
      <c r="Q9172" s="4">
        <v>71.760000000000005</v>
      </c>
      <c r="R9172" s="4">
        <f t="shared" si="574"/>
        <v>0</v>
      </c>
      <c r="S9172" s="4">
        <f t="shared" si="575"/>
        <v>0</v>
      </c>
    </row>
    <row r="9173" spans="1:19" ht="15.6" x14ac:dyDescent="0.3">
      <c r="A9173" t="s">
        <v>1959</v>
      </c>
      <c r="B9173" s="1">
        <v>43396</v>
      </c>
      <c r="C9173" s="1">
        <v>43402</v>
      </c>
      <c r="D9173">
        <f t="shared" si="572"/>
        <v>2018</v>
      </c>
      <c r="E9173" t="str">
        <f t="shared" si="573"/>
        <v>Oct</v>
      </c>
      <c r="F9173" t="s">
        <v>37</v>
      </c>
      <c r="G9173" t="s">
        <v>880</v>
      </c>
      <c r="H9173" s="2" t="s">
        <v>22</v>
      </c>
      <c r="I9173" t="s">
        <v>1298</v>
      </c>
      <c r="J9173" t="s">
        <v>62</v>
      </c>
      <c r="K9173">
        <v>14609</v>
      </c>
      <c r="L9173" t="s">
        <v>54</v>
      </c>
      <c r="M9173" t="s">
        <v>7919</v>
      </c>
      <c r="N9173" t="s">
        <v>110</v>
      </c>
      <c r="O9173" t="s">
        <v>7813</v>
      </c>
      <c r="P9173" s="4">
        <v>35.880000000000003</v>
      </c>
      <c r="Q9173" s="4">
        <v>35.880000000000003</v>
      </c>
      <c r="R9173" s="4">
        <f t="shared" si="574"/>
        <v>0</v>
      </c>
      <c r="S9173" s="4">
        <f t="shared" si="575"/>
        <v>0</v>
      </c>
    </row>
    <row r="9174" spans="1:19" ht="15.6" x14ac:dyDescent="0.3">
      <c r="A9174" t="s">
        <v>4678</v>
      </c>
      <c r="B9174" s="1">
        <v>42199</v>
      </c>
      <c r="C9174" s="1">
        <v>42205</v>
      </c>
      <c r="D9174">
        <f t="shared" si="572"/>
        <v>2015</v>
      </c>
      <c r="E9174" t="str">
        <f t="shared" si="573"/>
        <v>Jul</v>
      </c>
      <c r="F9174" t="s">
        <v>37</v>
      </c>
      <c r="G9174" t="s">
        <v>690</v>
      </c>
      <c r="H9174" s="2" t="s">
        <v>22</v>
      </c>
      <c r="I9174" t="s">
        <v>293</v>
      </c>
      <c r="J9174" t="s">
        <v>24</v>
      </c>
      <c r="K9174">
        <v>60505</v>
      </c>
      <c r="L9174" t="s">
        <v>25</v>
      </c>
      <c r="M9174" t="s">
        <v>7919</v>
      </c>
      <c r="N9174" t="s">
        <v>110</v>
      </c>
      <c r="O9174" t="s">
        <v>7813</v>
      </c>
      <c r="P9174" s="4">
        <v>38.271999999999998</v>
      </c>
      <c r="Q9174" s="4">
        <v>38.271999999999998</v>
      </c>
      <c r="R9174" s="4">
        <f t="shared" si="574"/>
        <v>0</v>
      </c>
      <c r="S9174" s="4">
        <f t="shared" si="575"/>
        <v>0</v>
      </c>
    </row>
    <row r="9175" spans="1:19" x14ac:dyDescent="0.3">
      <c r="A9175" t="s">
        <v>3485</v>
      </c>
      <c r="B9175" s="1">
        <v>42434</v>
      </c>
      <c r="C9175" s="1">
        <v>42438</v>
      </c>
      <c r="D9175">
        <f t="shared" si="572"/>
        <v>2016</v>
      </c>
      <c r="E9175" t="str">
        <f t="shared" si="573"/>
        <v>Mar</v>
      </c>
      <c r="F9175" t="s">
        <v>37</v>
      </c>
      <c r="G9175" t="s">
        <v>2906</v>
      </c>
      <c r="H9175" t="s">
        <v>105</v>
      </c>
      <c r="I9175" t="s">
        <v>3486</v>
      </c>
      <c r="J9175" t="s">
        <v>653</v>
      </c>
      <c r="K9175">
        <v>47362</v>
      </c>
      <c r="L9175" t="s">
        <v>25</v>
      </c>
      <c r="M9175" t="s">
        <v>7919</v>
      </c>
      <c r="N9175" t="s">
        <v>110</v>
      </c>
      <c r="O9175" t="s">
        <v>7813</v>
      </c>
      <c r="P9175" s="4">
        <v>23.92</v>
      </c>
      <c r="Q9175" s="4">
        <v>23.92</v>
      </c>
      <c r="R9175" s="4">
        <f t="shared" si="574"/>
        <v>0</v>
      </c>
      <c r="S9175" s="4">
        <f t="shared" si="575"/>
        <v>0</v>
      </c>
    </row>
    <row r="9176" spans="1:19" ht="15.6" x14ac:dyDescent="0.3">
      <c r="A9176" t="s">
        <v>7921</v>
      </c>
      <c r="B9176" s="1">
        <v>42864</v>
      </c>
      <c r="C9176" s="1">
        <v>42868</v>
      </c>
      <c r="D9176">
        <f t="shared" si="572"/>
        <v>2017</v>
      </c>
      <c r="E9176" t="str">
        <f t="shared" si="573"/>
        <v>May</v>
      </c>
      <c r="F9176" t="s">
        <v>37</v>
      </c>
      <c r="G9176" t="s">
        <v>2028</v>
      </c>
      <c r="H9176" s="2" t="s">
        <v>22</v>
      </c>
      <c r="I9176" t="s">
        <v>113</v>
      </c>
      <c r="J9176" t="s">
        <v>109</v>
      </c>
      <c r="K9176">
        <v>77036</v>
      </c>
      <c r="L9176" t="s">
        <v>25</v>
      </c>
      <c r="M9176" t="s">
        <v>7919</v>
      </c>
      <c r="N9176" t="s">
        <v>110</v>
      </c>
      <c r="O9176" t="s">
        <v>7813</v>
      </c>
      <c r="P9176" s="4">
        <v>19.135999999999999</v>
      </c>
      <c r="Q9176" s="4">
        <v>18</v>
      </c>
      <c r="R9176" s="4">
        <f t="shared" si="574"/>
        <v>1.1359999999999992</v>
      </c>
      <c r="S9176" s="4">
        <f t="shared" si="575"/>
        <v>0.17039999999999988</v>
      </c>
    </row>
    <row r="9177" spans="1:19" x14ac:dyDescent="0.3">
      <c r="A9177" t="s">
        <v>120</v>
      </c>
      <c r="B9177" s="1">
        <v>42106</v>
      </c>
      <c r="C9177" s="1">
        <v>42111</v>
      </c>
      <c r="D9177">
        <f t="shared" si="572"/>
        <v>2015</v>
      </c>
      <c r="E9177" t="str">
        <f t="shared" si="573"/>
        <v>Apr</v>
      </c>
      <c r="F9177" t="s">
        <v>37</v>
      </c>
      <c r="G9177" t="s">
        <v>121</v>
      </c>
      <c r="H9177" t="s">
        <v>51</v>
      </c>
      <c r="I9177" t="s">
        <v>122</v>
      </c>
      <c r="J9177" t="s">
        <v>33</v>
      </c>
      <c r="K9177">
        <v>90278</v>
      </c>
      <c r="L9177" t="s">
        <v>34</v>
      </c>
      <c r="M9177" t="s">
        <v>7922</v>
      </c>
      <c r="N9177" t="s">
        <v>110</v>
      </c>
      <c r="O9177" t="s">
        <v>7813</v>
      </c>
      <c r="P9177" s="4">
        <v>1075.088</v>
      </c>
      <c r="Q9177" s="4">
        <v>1075.088</v>
      </c>
      <c r="R9177" s="4">
        <f t="shared" si="574"/>
        <v>0</v>
      </c>
      <c r="S9177" s="4">
        <f t="shared" si="575"/>
        <v>0</v>
      </c>
    </row>
    <row r="9178" spans="1:19" ht="15.6" x14ac:dyDescent="0.3">
      <c r="A9178" t="s">
        <v>5652</v>
      </c>
      <c r="B9178" s="1">
        <v>42279</v>
      </c>
      <c r="C9178" s="1">
        <v>42282</v>
      </c>
      <c r="D9178">
        <f t="shared" si="572"/>
        <v>2015</v>
      </c>
      <c r="E9178" t="str">
        <f t="shared" si="573"/>
        <v>Oct</v>
      </c>
      <c r="F9178" t="s">
        <v>20</v>
      </c>
      <c r="G9178" t="s">
        <v>2963</v>
      </c>
      <c r="H9178" s="2" t="s">
        <v>22</v>
      </c>
      <c r="I9178" t="s">
        <v>1368</v>
      </c>
      <c r="J9178" t="s">
        <v>178</v>
      </c>
      <c r="K9178">
        <v>85281</v>
      </c>
      <c r="L9178" t="s">
        <v>34</v>
      </c>
      <c r="M9178" t="s">
        <v>7922</v>
      </c>
      <c r="N9178" t="s">
        <v>110</v>
      </c>
      <c r="O9178" t="s">
        <v>7813</v>
      </c>
      <c r="P9178" s="4">
        <v>230.376</v>
      </c>
      <c r="Q9178" s="4">
        <v>100</v>
      </c>
      <c r="R9178" s="4">
        <f t="shared" si="574"/>
        <v>130.376</v>
      </c>
      <c r="S9178" s="4">
        <f t="shared" si="575"/>
        <v>19.5564</v>
      </c>
    </row>
    <row r="9179" spans="1:19" ht="15.6" x14ac:dyDescent="0.3">
      <c r="A9179" t="s">
        <v>2453</v>
      </c>
      <c r="B9179" s="1">
        <v>42480</v>
      </c>
      <c r="C9179" s="1">
        <v>42485</v>
      </c>
      <c r="D9179">
        <f t="shared" si="572"/>
        <v>2016</v>
      </c>
      <c r="E9179" t="str">
        <f t="shared" si="573"/>
        <v>Apr</v>
      </c>
      <c r="F9179" t="s">
        <v>37</v>
      </c>
      <c r="G9179" t="s">
        <v>146</v>
      </c>
      <c r="H9179" s="2" t="s">
        <v>22</v>
      </c>
      <c r="I9179" t="s">
        <v>182</v>
      </c>
      <c r="J9179" t="s">
        <v>183</v>
      </c>
      <c r="K9179">
        <v>31907</v>
      </c>
      <c r="L9179" t="s">
        <v>44</v>
      </c>
      <c r="M9179" t="s">
        <v>7922</v>
      </c>
      <c r="N9179" t="s">
        <v>110</v>
      </c>
      <c r="O9179" t="s">
        <v>7813</v>
      </c>
      <c r="P9179" s="4">
        <v>287.97000000000003</v>
      </c>
      <c r="Q9179" s="4">
        <v>287.97000000000003</v>
      </c>
      <c r="R9179" s="4">
        <f t="shared" si="574"/>
        <v>0</v>
      </c>
      <c r="S9179" s="4">
        <f t="shared" si="575"/>
        <v>0</v>
      </c>
    </row>
    <row r="9180" spans="1:19" x14ac:dyDescent="0.3">
      <c r="A9180" t="s">
        <v>798</v>
      </c>
      <c r="B9180" s="1">
        <v>43267</v>
      </c>
      <c r="C9180" s="1">
        <v>43272</v>
      </c>
      <c r="D9180">
        <f t="shared" si="572"/>
        <v>2018</v>
      </c>
      <c r="E9180" t="str">
        <f t="shared" si="573"/>
        <v>Jun</v>
      </c>
      <c r="F9180" t="s">
        <v>67</v>
      </c>
      <c r="G9180" t="s">
        <v>130</v>
      </c>
      <c r="H9180" t="s">
        <v>105</v>
      </c>
      <c r="I9180" t="s">
        <v>753</v>
      </c>
      <c r="J9180" t="s">
        <v>205</v>
      </c>
      <c r="K9180">
        <v>41042</v>
      </c>
      <c r="L9180" t="s">
        <v>44</v>
      </c>
      <c r="M9180" t="s">
        <v>7922</v>
      </c>
      <c r="N9180" t="s">
        <v>110</v>
      </c>
      <c r="O9180" t="s">
        <v>7813</v>
      </c>
      <c r="P9180" s="4">
        <v>191.98</v>
      </c>
      <c r="Q9180" s="4">
        <f>P9180-17</f>
        <v>174.98</v>
      </c>
      <c r="R9180" s="4">
        <f t="shared" si="574"/>
        <v>17</v>
      </c>
      <c r="S9180" s="4">
        <f t="shared" si="575"/>
        <v>2.5499999999999998</v>
      </c>
    </row>
    <row r="9181" spans="1:19" ht="15.6" x14ac:dyDescent="0.3">
      <c r="A9181" t="s">
        <v>2385</v>
      </c>
      <c r="B9181" s="1">
        <v>43284</v>
      </c>
      <c r="C9181" s="1">
        <v>43288</v>
      </c>
      <c r="D9181">
        <f t="shared" si="572"/>
        <v>2018</v>
      </c>
      <c r="E9181" t="str">
        <f t="shared" si="573"/>
        <v>Jul</v>
      </c>
      <c r="F9181" t="s">
        <v>37</v>
      </c>
      <c r="G9181" t="s">
        <v>2386</v>
      </c>
      <c r="H9181" s="2" t="s">
        <v>22</v>
      </c>
      <c r="I9181" t="s">
        <v>182</v>
      </c>
      <c r="J9181" t="s">
        <v>183</v>
      </c>
      <c r="K9181">
        <v>31907</v>
      </c>
      <c r="L9181" t="s">
        <v>44</v>
      </c>
      <c r="M9181" t="s">
        <v>7922</v>
      </c>
      <c r="N9181" t="s">
        <v>110</v>
      </c>
      <c r="O9181" t="s">
        <v>7813</v>
      </c>
      <c r="P9181" s="4">
        <v>287.97000000000003</v>
      </c>
      <c r="Q9181" s="4">
        <v>287.97000000000003</v>
      </c>
      <c r="R9181" s="4">
        <f t="shared" si="574"/>
        <v>0</v>
      </c>
      <c r="S9181" s="4">
        <f t="shared" si="575"/>
        <v>0</v>
      </c>
    </row>
    <row r="9182" spans="1:19" x14ac:dyDescent="0.3">
      <c r="A9182" t="s">
        <v>4657</v>
      </c>
      <c r="B9182" s="1">
        <v>42797</v>
      </c>
      <c r="C9182" s="1">
        <v>42802</v>
      </c>
      <c r="D9182">
        <f t="shared" si="572"/>
        <v>2017</v>
      </c>
      <c r="E9182" t="str">
        <f t="shared" si="573"/>
        <v>Mar</v>
      </c>
      <c r="F9182" t="s">
        <v>37</v>
      </c>
      <c r="G9182" t="s">
        <v>1356</v>
      </c>
      <c r="H9182" t="s">
        <v>51</v>
      </c>
      <c r="I9182" t="s">
        <v>466</v>
      </c>
      <c r="J9182" t="s">
        <v>53</v>
      </c>
      <c r="K9182">
        <v>19711</v>
      </c>
      <c r="L9182" t="s">
        <v>54</v>
      </c>
      <c r="M9182" t="s">
        <v>7922</v>
      </c>
      <c r="N9182" t="s">
        <v>128</v>
      </c>
      <c r="O9182" t="s">
        <v>7813</v>
      </c>
      <c r="P9182" s="4">
        <v>479.95</v>
      </c>
      <c r="Q9182" s="4">
        <v>479.95</v>
      </c>
      <c r="R9182" s="4">
        <f t="shared" si="574"/>
        <v>0</v>
      </c>
      <c r="S9182" s="4">
        <f t="shared" si="575"/>
        <v>0</v>
      </c>
    </row>
    <row r="9183" spans="1:19" ht="15.6" x14ac:dyDescent="0.3">
      <c r="A9183" t="s">
        <v>315</v>
      </c>
      <c r="B9183" s="1">
        <v>42571</v>
      </c>
      <c r="C9183" s="1">
        <v>42578</v>
      </c>
      <c r="D9183">
        <f t="shared" si="572"/>
        <v>2016</v>
      </c>
      <c r="E9183" t="str">
        <f t="shared" si="573"/>
        <v>Jul</v>
      </c>
      <c r="F9183" t="s">
        <v>37</v>
      </c>
      <c r="G9183" t="s">
        <v>264</v>
      </c>
      <c r="H9183" s="2" t="s">
        <v>22</v>
      </c>
      <c r="I9183" t="s">
        <v>316</v>
      </c>
      <c r="J9183" t="s">
        <v>24</v>
      </c>
      <c r="K9183">
        <v>60035</v>
      </c>
      <c r="L9183" t="s">
        <v>25</v>
      </c>
      <c r="M9183" t="s">
        <v>7922</v>
      </c>
      <c r="N9183" t="s">
        <v>110</v>
      </c>
      <c r="O9183" t="s">
        <v>7813</v>
      </c>
      <c r="P9183" s="4">
        <v>153.584</v>
      </c>
      <c r="Q9183" s="4">
        <v>153.584</v>
      </c>
      <c r="R9183" s="4">
        <f t="shared" si="574"/>
        <v>0</v>
      </c>
      <c r="S9183" s="4">
        <f t="shared" si="575"/>
        <v>0</v>
      </c>
    </row>
    <row r="9184" spans="1:19" x14ac:dyDescent="0.3">
      <c r="A9184" t="s">
        <v>6878</v>
      </c>
      <c r="B9184" s="1">
        <v>43028</v>
      </c>
      <c r="C9184" s="1">
        <v>43034</v>
      </c>
      <c r="D9184">
        <f t="shared" si="572"/>
        <v>2017</v>
      </c>
      <c r="E9184" t="str">
        <f t="shared" si="573"/>
        <v>Oct</v>
      </c>
      <c r="F9184" t="s">
        <v>37</v>
      </c>
      <c r="G9184" t="s">
        <v>452</v>
      </c>
      <c r="H9184" t="s">
        <v>51</v>
      </c>
      <c r="I9184" t="s">
        <v>2277</v>
      </c>
      <c r="J9184" t="s">
        <v>89</v>
      </c>
      <c r="K9184">
        <v>48183</v>
      </c>
      <c r="L9184" t="s">
        <v>25</v>
      </c>
      <c r="M9184" t="s">
        <v>7922</v>
      </c>
      <c r="N9184" t="s">
        <v>128</v>
      </c>
      <c r="O9184" t="s">
        <v>7813</v>
      </c>
      <c r="P9184" s="4">
        <v>191.98</v>
      </c>
      <c r="Q9184" s="4">
        <f>P9184-17</f>
        <v>174.98</v>
      </c>
      <c r="R9184" s="4">
        <f t="shared" si="574"/>
        <v>17</v>
      </c>
      <c r="S9184" s="4">
        <f t="shared" si="575"/>
        <v>2.5499999999999998</v>
      </c>
    </row>
    <row r="9185" spans="1:19" ht="15.6" x14ac:dyDescent="0.3">
      <c r="A9185" t="s">
        <v>7923</v>
      </c>
      <c r="B9185" s="1">
        <v>43177</v>
      </c>
      <c r="C9185" s="1">
        <v>43183</v>
      </c>
      <c r="D9185">
        <f t="shared" si="572"/>
        <v>2018</v>
      </c>
      <c r="E9185" t="str">
        <f t="shared" si="573"/>
        <v>Mar</v>
      </c>
      <c r="F9185" t="s">
        <v>37</v>
      </c>
      <c r="G9185" t="s">
        <v>814</v>
      </c>
      <c r="H9185" s="2" t="s">
        <v>22</v>
      </c>
      <c r="I9185" t="s">
        <v>113</v>
      </c>
      <c r="J9185" t="s">
        <v>109</v>
      </c>
      <c r="K9185">
        <v>77041</v>
      </c>
      <c r="L9185" t="s">
        <v>25</v>
      </c>
      <c r="M9185" t="s">
        <v>7922</v>
      </c>
      <c r="N9185" t="s">
        <v>110</v>
      </c>
      <c r="O9185" t="s">
        <v>7813</v>
      </c>
      <c r="P9185" s="4">
        <v>537.54399999999998</v>
      </c>
      <c r="Q9185" s="4">
        <v>537.54399999999998</v>
      </c>
      <c r="R9185" s="4">
        <f t="shared" si="574"/>
        <v>0</v>
      </c>
      <c r="S9185" s="4">
        <f t="shared" si="575"/>
        <v>0</v>
      </c>
    </row>
    <row r="9186" spans="1:19" ht="15.6" x14ac:dyDescent="0.3">
      <c r="A9186" t="s">
        <v>4385</v>
      </c>
      <c r="B9186" s="1">
        <v>43323</v>
      </c>
      <c r="C9186" s="1">
        <v>43325</v>
      </c>
      <c r="D9186">
        <f t="shared" si="572"/>
        <v>2018</v>
      </c>
      <c r="E9186" t="str">
        <f t="shared" si="573"/>
        <v>Aug</v>
      </c>
      <c r="F9186" t="s">
        <v>20</v>
      </c>
      <c r="G9186" t="s">
        <v>1019</v>
      </c>
      <c r="H9186" s="2" t="s">
        <v>22</v>
      </c>
      <c r="I9186" t="s">
        <v>4386</v>
      </c>
      <c r="J9186" t="s">
        <v>109</v>
      </c>
      <c r="K9186">
        <v>76021</v>
      </c>
      <c r="L9186" t="s">
        <v>25</v>
      </c>
      <c r="M9186" t="s">
        <v>7922</v>
      </c>
      <c r="N9186" t="s">
        <v>110</v>
      </c>
      <c r="O9186" t="s">
        <v>7813</v>
      </c>
      <c r="P9186" s="4">
        <v>153.584</v>
      </c>
      <c r="Q9186" s="4">
        <v>153.584</v>
      </c>
      <c r="R9186" s="4">
        <f t="shared" si="574"/>
        <v>0</v>
      </c>
      <c r="S9186" s="4">
        <f t="shared" si="575"/>
        <v>0</v>
      </c>
    </row>
    <row r="9187" spans="1:19" ht="15.6" x14ac:dyDescent="0.3">
      <c r="A9187" t="s">
        <v>270</v>
      </c>
      <c r="B9187" s="1">
        <v>42674</v>
      </c>
      <c r="C9187" s="1">
        <v>42674</v>
      </c>
      <c r="D9187">
        <f t="shared" si="572"/>
        <v>2016</v>
      </c>
      <c r="E9187" t="str">
        <f t="shared" si="573"/>
        <v>Oct</v>
      </c>
      <c r="F9187" t="s">
        <v>30</v>
      </c>
      <c r="G9187" t="s">
        <v>271</v>
      </c>
      <c r="H9187" s="2" t="s">
        <v>22</v>
      </c>
      <c r="I9187" t="s">
        <v>272</v>
      </c>
      <c r="J9187" t="s">
        <v>33</v>
      </c>
      <c r="K9187">
        <v>92374</v>
      </c>
      <c r="L9187" t="s">
        <v>34</v>
      </c>
      <c r="M9187" t="s">
        <v>7924</v>
      </c>
      <c r="N9187" t="s">
        <v>110</v>
      </c>
      <c r="O9187" t="s">
        <v>7813</v>
      </c>
      <c r="P9187" s="4">
        <v>1295.8399999999999</v>
      </c>
      <c r="Q9187" s="4">
        <v>1295.8399999999999</v>
      </c>
      <c r="R9187" s="4">
        <f t="shared" si="574"/>
        <v>0</v>
      </c>
      <c r="S9187" s="4">
        <f t="shared" si="575"/>
        <v>0</v>
      </c>
    </row>
    <row r="9188" spans="1:19" x14ac:dyDescent="0.3">
      <c r="A9188" t="s">
        <v>7925</v>
      </c>
      <c r="B9188" s="1">
        <v>42176</v>
      </c>
      <c r="C9188" s="1">
        <v>42176</v>
      </c>
      <c r="D9188">
        <f t="shared" si="572"/>
        <v>2015</v>
      </c>
      <c r="E9188" t="str">
        <f t="shared" si="573"/>
        <v>Jun</v>
      </c>
      <c r="F9188" t="s">
        <v>30</v>
      </c>
      <c r="G9188" t="s">
        <v>1236</v>
      </c>
      <c r="H9188" t="s">
        <v>105</v>
      </c>
      <c r="I9188" t="s">
        <v>406</v>
      </c>
      <c r="J9188" t="s">
        <v>62</v>
      </c>
      <c r="K9188">
        <v>11561</v>
      </c>
      <c r="L9188" t="s">
        <v>54</v>
      </c>
      <c r="M9188" t="s">
        <v>7924</v>
      </c>
      <c r="N9188" t="s">
        <v>110</v>
      </c>
      <c r="O9188" t="s">
        <v>7813</v>
      </c>
      <c r="P9188" s="4">
        <v>1214.8499999999999</v>
      </c>
      <c r="Q9188" s="4">
        <v>1214.8499999999999</v>
      </c>
      <c r="R9188" s="4">
        <f t="shared" si="574"/>
        <v>0</v>
      </c>
      <c r="S9188" s="4">
        <f t="shared" si="575"/>
        <v>0</v>
      </c>
    </row>
    <row r="9189" spans="1:19" ht="15.6" x14ac:dyDescent="0.3">
      <c r="A9189" t="s">
        <v>1645</v>
      </c>
      <c r="B9189" s="1">
        <v>42710</v>
      </c>
      <c r="C9189" s="1">
        <v>42710</v>
      </c>
      <c r="D9189">
        <f t="shared" si="572"/>
        <v>2016</v>
      </c>
      <c r="E9189" t="str">
        <f t="shared" si="573"/>
        <v>Dec</v>
      </c>
      <c r="F9189" t="s">
        <v>30</v>
      </c>
      <c r="G9189" t="s">
        <v>1646</v>
      </c>
      <c r="H9189" s="2" t="s">
        <v>22</v>
      </c>
      <c r="I9189" t="s">
        <v>1647</v>
      </c>
      <c r="J9189" t="s">
        <v>233</v>
      </c>
      <c r="K9189">
        <v>43302</v>
      </c>
      <c r="L9189" t="s">
        <v>54</v>
      </c>
      <c r="M9189" t="s">
        <v>7924</v>
      </c>
      <c r="N9189" t="s">
        <v>110</v>
      </c>
      <c r="O9189" t="s">
        <v>7813</v>
      </c>
      <c r="P9189" s="4">
        <v>485.94</v>
      </c>
      <c r="Q9189" s="4">
        <v>485.94</v>
      </c>
      <c r="R9189" s="4">
        <f t="shared" si="574"/>
        <v>0</v>
      </c>
      <c r="S9189" s="4">
        <f t="shared" si="575"/>
        <v>0</v>
      </c>
    </row>
    <row r="9190" spans="1:19" ht="15.6" x14ac:dyDescent="0.3">
      <c r="A9190" t="s">
        <v>7926</v>
      </c>
      <c r="B9190" s="1">
        <v>42547</v>
      </c>
      <c r="C9190" s="1">
        <v>42551</v>
      </c>
      <c r="D9190">
        <f t="shared" si="572"/>
        <v>2016</v>
      </c>
      <c r="E9190" t="str">
        <f t="shared" si="573"/>
        <v>Jun</v>
      </c>
      <c r="F9190" t="s">
        <v>37</v>
      </c>
      <c r="G9190" t="s">
        <v>1560</v>
      </c>
      <c r="H9190" s="2" t="s">
        <v>22</v>
      </c>
      <c r="I9190" t="s">
        <v>113</v>
      </c>
      <c r="J9190" t="s">
        <v>109</v>
      </c>
      <c r="K9190">
        <v>77070</v>
      </c>
      <c r="L9190" t="s">
        <v>25</v>
      </c>
      <c r="M9190" t="s">
        <v>7924</v>
      </c>
      <c r="N9190" t="s">
        <v>110</v>
      </c>
      <c r="O9190" t="s">
        <v>7813</v>
      </c>
      <c r="P9190" s="4">
        <v>971.88</v>
      </c>
      <c r="Q9190" s="4">
        <v>971.88</v>
      </c>
      <c r="R9190" s="4">
        <f t="shared" si="574"/>
        <v>0</v>
      </c>
      <c r="S9190" s="4">
        <f t="shared" si="575"/>
        <v>0</v>
      </c>
    </row>
    <row r="9191" spans="1:19" ht="15.6" x14ac:dyDescent="0.3">
      <c r="A9191" t="s">
        <v>1128</v>
      </c>
      <c r="B9191" s="1">
        <v>42333</v>
      </c>
      <c r="C9191" s="1">
        <v>42337</v>
      </c>
      <c r="D9191">
        <f t="shared" si="572"/>
        <v>2015</v>
      </c>
      <c r="E9191" t="str">
        <f t="shared" si="573"/>
        <v>Nov</v>
      </c>
      <c r="F9191" t="s">
        <v>37</v>
      </c>
      <c r="G9191" t="s">
        <v>1129</v>
      </c>
      <c r="H9191" s="2" t="s">
        <v>22</v>
      </c>
      <c r="I9191" t="s">
        <v>47</v>
      </c>
      <c r="J9191" t="s">
        <v>33</v>
      </c>
      <c r="K9191">
        <v>90004</v>
      </c>
      <c r="L9191" t="s">
        <v>34</v>
      </c>
      <c r="M9191" t="s">
        <v>7927</v>
      </c>
      <c r="N9191" t="s">
        <v>110</v>
      </c>
      <c r="O9191" t="s">
        <v>7813</v>
      </c>
      <c r="P9191" s="4">
        <v>539.91999999999996</v>
      </c>
      <c r="Q9191" s="4">
        <v>539.91999999999996</v>
      </c>
      <c r="R9191" s="4">
        <f t="shared" si="574"/>
        <v>0</v>
      </c>
      <c r="S9191" s="4">
        <f t="shared" si="575"/>
        <v>0</v>
      </c>
    </row>
    <row r="9192" spans="1:19" x14ac:dyDescent="0.3">
      <c r="A9192" t="s">
        <v>5328</v>
      </c>
      <c r="B9192" s="1">
        <v>42924</v>
      </c>
      <c r="C9192" s="1">
        <v>42930</v>
      </c>
      <c r="D9192">
        <f t="shared" si="572"/>
        <v>2017</v>
      </c>
      <c r="E9192" t="str">
        <f t="shared" si="573"/>
        <v>Jul</v>
      </c>
      <c r="F9192" t="s">
        <v>37</v>
      </c>
      <c r="G9192" t="s">
        <v>1319</v>
      </c>
      <c r="H9192" t="s">
        <v>51</v>
      </c>
      <c r="I9192" t="s">
        <v>69</v>
      </c>
      <c r="J9192" t="s">
        <v>70</v>
      </c>
      <c r="K9192">
        <v>98105</v>
      </c>
      <c r="L9192" t="s">
        <v>34</v>
      </c>
      <c r="M9192" t="s">
        <v>7927</v>
      </c>
      <c r="N9192" t="s">
        <v>110</v>
      </c>
      <c r="O9192" t="s">
        <v>7813</v>
      </c>
      <c r="P9192" s="4">
        <v>107.98399999999999</v>
      </c>
      <c r="Q9192" s="4">
        <v>107.98399999999999</v>
      </c>
      <c r="R9192" s="4">
        <f t="shared" si="574"/>
        <v>0</v>
      </c>
      <c r="S9192" s="4">
        <f t="shared" si="575"/>
        <v>0</v>
      </c>
    </row>
    <row r="9193" spans="1:19" ht="15.6" x14ac:dyDescent="0.3">
      <c r="A9193" t="s">
        <v>2754</v>
      </c>
      <c r="B9193" s="1">
        <v>43151</v>
      </c>
      <c r="C9193" s="1">
        <v>43154</v>
      </c>
      <c r="D9193">
        <f t="shared" si="572"/>
        <v>2018</v>
      </c>
      <c r="E9193" t="str">
        <f t="shared" si="573"/>
        <v>Feb</v>
      </c>
      <c r="F9193" t="s">
        <v>20</v>
      </c>
      <c r="G9193" t="s">
        <v>21</v>
      </c>
      <c r="H9193" s="2" t="s">
        <v>22</v>
      </c>
      <c r="I9193" t="s">
        <v>39</v>
      </c>
      <c r="J9193" t="s">
        <v>33</v>
      </c>
      <c r="K9193">
        <v>92105</v>
      </c>
      <c r="L9193" t="s">
        <v>34</v>
      </c>
      <c r="M9193" t="s">
        <v>7927</v>
      </c>
      <c r="N9193" t="s">
        <v>110</v>
      </c>
      <c r="O9193" t="s">
        <v>7813</v>
      </c>
      <c r="P9193" s="4">
        <v>215.96799999999999</v>
      </c>
      <c r="Q9193" s="4">
        <v>215.96799999999999</v>
      </c>
      <c r="R9193" s="4">
        <f t="shared" si="574"/>
        <v>0</v>
      </c>
      <c r="S9193" s="4">
        <f t="shared" si="575"/>
        <v>0</v>
      </c>
    </row>
    <row r="9194" spans="1:19" ht="15.6" x14ac:dyDescent="0.3">
      <c r="A9194" t="s">
        <v>2372</v>
      </c>
      <c r="B9194" s="1">
        <v>42702</v>
      </c>
      <c r="C9194" s="1">
        <v>42708</v>
      </c>
      <c r="D9194">
        <f t="shared" si="572"/>
        <v>2016</v>
      </c>
      <c r="E9194" t="str">
        <f t="shared" si="573"/>
        <v>Nov</v>
      </c>
      <c r="F9194" t="s">
        <v>37</v>
      </c>
      <c r="G9194" t="s">
        <v>334</v>
      </c>
      <c r="H9194" s="2" t="s">
        <v>22</v>
      </c>
      <c r="I9194" t="s">
        <v>23</v>
      </c>
      <c r="J9194" t="s">
        <v>24</v>
      </c>
      <c r="K9194">
        <v>60623</v>
      </c>
      <c r="L9194" t="s">
        <v>25</v>
      </c>
      <c r="M9194" t="s">
        <v>7927</v>
      </c>
      <c r="N9194" t="s">
        <v>110</v>
      </c>
      <c r="O9194" t="s">
        <v>7813</v>
      </c>
      <c r="P9194" s="4">
        <v>647.904</v>
      </c>
      <c r="Q9194" s="4">
        <v>647.904</v>
      </c>
      <c r="R9194" s="4">
        <f t="shared" si="574"/>
        <v>0</v>
      </c>
      <c r="S9194" s="4">
        <f t="shared" si="575"/>
        <v>0</v>
      </c>
    </row>
    <row r="9195" spans="1:19" x14ac:dyDescent="0.3">
      <c r="A9195" t="s">
        <v>6659</v>
      </c>
      <c r="B9195" s="1">
        <v>43060</v>
      </c>
      <c r="C9195" s="1">
        <v>43064</v>
      </c>
      <c r="D9195">
        <f t="shared" si="572"/>
        <v>2017</v>
      </c>
      <c r="E9195" t="str">
        <f t="shared" si="573"/>
        <v>Nov</v>
      </c>
      <c r="F9195" t="s">
        <v>67</v>
      </c>
      <c r="G9195" t="s">
        <v>1475</v>
      </c>
      <c r="H9195" t="s">
        <v>51</v>
      </c>
      <c r="I9195" t="s">
        <v>1285</v>
      </c>
      <c r="J9195" t="s">
        <v>878</v>
      </c>
      <c r="K9195">
        <v>50315</v>
      </c>
      <c r="L9195" t="s">
        <v>25</v>
      </c>
      <c r="M9195" t="s">
        <v>7927</v>
      </c>
      <c r="N9195" t="s">
        <v>128</v>
      </c>
      <c r="O9195" t="s">
        <v>7813</v>
      </c>
      <c r="P9195" s="4">
        <v>404.94</v>
      </c>
      <c r="Q9195" s="4">
        <v>404.94</v>
      </c>
      <c r="R9195" s="4">
        <f t="shared" si="574"/>
        <v>0</v>
      </c>
      <c r="S9195" s="4">
        <f t="shared" si="575"/>
        <v>0</v>
      </c>
    </row>
    <row r="9196" spans="1:19" x14ac:dyDescent="0.3">
      <c r="A9196" t="s">
        <v>7113</v>
      </c>
      <c r="B9196" s="1">
        <v>42310</v>
      </c>
      <c r="C9196" s="1">
        <v>42314</v>
      </c>
      <c r="D9196">
        <f t="shared" si="572"/>
        <v>2015</v>
      </c>
      <c r="E9196" t="str">
        <f t="shared" si="573"/>
        <v>Nov</v>
      </c>
      <c r="F9196" t="s">
        <v>37</v>
      </c>
      <c r="G9196" t="s">
        <v>2055</v>
      </c>
      <c r="H9196" t="s">
        <v>105</v>
      </c>
      <c r="I9196" t="s">
        <v>32</v>
      </c>
      <c r="J9196" t="s">
        <v>33</v>
      </c>
      <c r="K9196">
        <v>94122</v>
      </c>
      <c r="L9196" t="s">
        <v>34</v>
      </c>
      <c r="M9196" t="s">
        <v>7928</v>
      </c>
      <c r="N9196" t="s">
        <v>110</v>
      </c>
      <c r="O9196" t="s">
        <v>7813</v>
      </c>
      <c r="P9196" s="4">
        <v>46.384</v>
      </c>
      <c r="Q9196" s="4">
        <v>46.384</v>
      </c>
      <c r="R9196" s="4">
        <f t="shared" si="574"/>
        <v>0</v>
      </c>
      <c r="S9196" s="4">
        <f t="shared" si="575"/>
        <v>0</v>
      </c>
    </row>
    <row r="9197" spans="1:19" ht="15.6" x14ac:dyDescent="0.3">
      <c r="A9197" t="s">
        <v>5925</v>
      </c>
      <c r="B9197" s="1">
        <v>42041</v>
      </c>
      <c r="C9197" s="1">
        <v>42044</v>
      </c>
      <c r="D9197">
        <f t="shared" si="572"/>
        <v>2015</v>
      </c>
      <c r="E9197" t="str">
        <f t="shared" si="573"/>
        <v>Feb</v>
      </c>
      <c r="F9197" t="s">
        <v>20</v>
      </c>
      <c r="G9197" t="s">
        <v>3232</v>
      </c>
      <c r="H9197" s="2" t="s">
        <v>22</v>
      </c>
      <c r="I9197" t="s">
        <v>1344</v>
      </c>
      <c r="J9197" t="s">
        <v>158</v>
      </c>
      <c r="K9197">
        <v>23320</v>
      </c>
      <c r="L9197" t="s">
        <v>44</v>
      </c>
      <c r="M9197" t="s">
        <v>7928</v>
      </c>
      <c r="N9197" t="s">
        <v>110</v>
      </c>
      <c r="O9197" t="s">
        <v>7813</v>
      </c>
      <c r="P9197" s="4">
        <v>144.94999999999999</v>
      </c>
      <c r="Q9197" s="4">
        <v>144.94999999999999</v>
      </c>
      <c r="R9197" s="4">
        <f t="shared" si="574"/>
        <v>0</v>
      </c>
      <c r="S9197" s="4">
        <f t="shared" si="575"/>
        <v>0</v>
      </c>
    </row>
    <row r="9198" spans="1:19" x14ac:dyDescent="0.3">
      <c r="A9198" t="s">
        <v>3738</v>
      </c>
      <c r="B9198" s="1">
        <v>42099</v>
      </c>
      <c r="C9198" s="1">
        <v>42103</v>
      </c>
      <c r="D9198">
        <f t="shared" si="572"/>
        <v>2015</v>
      </c>
      <c r="E9198" t="str">
        <f t="shared" si="573"/>
        <v>Apr</v>
      </c>
      <c r="F9198" t="s">
        <v>67</v>
      </c>
      <c r="G9198" t="s">
        <v>2914</v>
      </c>
      <c r="H9198" t="s">
        <v>51</v>
      </c>
      <c r="I9198" t="s">
        <v>2065</v>
      </c>
      <c r="J9198" t="s">
        <v>158</v>
      </c>
      <c r="K9198">
        <v>22304</v>
      </c>
      <c r="L9198" t="s">
        <v>44</v>
      </c>
      <c r="M9198" t="s">
        <v>7928</v>
      </c>
      <c r="N9198" t="s">
        <v>110</v>
      </c>
      <c r="O9198" t="s">
        <v>7813</v>
      </c>
      <c r="P9198" s="4">
        <v>28.99</v>
      </c>
      <c r="Q9198" s="4">
        <v>28.99</v>
      </c>
      <c r="R9198" s="4">
        <f t="shared" si="574"/>
        <v>0</v>
      </c>
      <c r="S9198" s="4">
        <f t="shared" si="575"/>
        <v>0</v>
      </c>
    </row>
    <row r="9199" spans="1:19" ht="15.6" x14ac:dyDescent="0.3">
      <c r="A9199" t="s">
        <v>7929</v>
      </c>
      <c r="B9199" s="1">
        <v>42710</v>
      </c>
      <c r="C9199" s="1">
        <v>42715</v>
      </c>
      <c r="D9199">
        <f t="shared" si="572"/>
        <v>2016</v>
      </c>
      <c r="E9199" t="str">
        <f t="shared" si="573"/>
        <v>Dec</v>
      </c>
      <c r="F9199" t="s">
        <v>67</v>
      </c>
      <c r="G9199" t="s">
        <v>1091</v>
      </c>
      <c r="H9199" s="2" t="s">
        <v>22</v>
      </c>
      <c r="I9199" t="s">
        <v>422</v>
      </c>
      <c r="J9199" t="s">
        <v>158</v>
      </c>
      <c r="K9199">
        <v>22204</v>
      </c>
      <c r="L9199" t="s">
        <v>44</v>
      </c>
      <c r="M9199" t="s">
        <v>7928</v>
      </c>
      <c r="N9199" t="s">
        <v>110</v>
      </c>
      <c r="O9199" t="s">
        <v>7813</v>
      </c>
      <c r="P9199" s="4">
        <v>173.94</v>
      </c>
      <c r="Q9199" s="4">
        <f>P9199-17</f>
        <v>156.94</v>
      </c>
      <c r="R9199" s="4">
        <f t="shared" si="574"/>
        <v>17</v>
      </c>
      <c r="S9199" s="4">
        <f t="shared" si="575"/>
        <v>2.5499999999999998</v>
      </c>
    </row>
    <row r="9200" spans="1:19" ht="15.6" x14ac:dyDescent="0.3">
      <c r="A9200" t="s">
        <v>5084</v>
      </c>
      <c r="B9200" s="1">
        <v>43365</v>
      </c>
      <c r="C9200" s="1">
        <v>43369</v>
      </c>
      <c r="D9200">
        <f t="shared" si="572"/>
        <v>2018</v>
      </c>
      <c r="E9200" t="str">
        <f t="shared" si="573"/>
        <v>Sep</v>
      </c>
      <c r="F9200" t="s">
        <v>37</v>
      </c>
      <c r="G9200" t="s">
        <v>1339</v>
      </c>
      <c r="H9200" s="2" t="s">
        <v>22</v>
      </c>
      <c r="I9200" t="s">
        <v>589</v>
      </c>
      <c r="J9200" t="s">
        <v>148</v>
      </c>
      <c r="K9200">
        <v>53209</v>
      </c>
      <c r="L9200" t="s">
        <v>25</v>
      </c>
      <c r="M9200" t="s">
        <v>7928</v>
      </c>
      <c r="N9200" t="s">
        <v>110</v>
      </c>
      <c r="O9200" t="s">
        <v>7813</v>
      </c>
      <c r="P9200" s="4">
        <v>86.97</v>
      </c>
      <c r="Q9200" s="4">
        <v>86.97</v>
      </c>
      <c r="R9200" s="4">
        <f t="shared" si="574"/>
        <v>0</v>
      </c>
      <c r="S9200" s="4">
        <f t="shared" si="575"/>
        <v>0</v>
      </c>
    </row>
    <row r="9201" spans="1:19" ht="15.6" x14ac:dyDescent="0.3">
      <c r="A9201" t="s">
        <v>1971</v>
      </c>
      <c r="B9201" s="1">
        <v>43250</v>
      </c>
      <c r="C9201" s="1">
        <v>43254</v>
      </c>
      <c r="D9201">
        <f t="shared" si="572"/>
        <v>2018</v>
      </c>
      <c r="E9201" t="str">
        <f t="shared" si="573"/>
        <v>May</v>
      </c>
      <c r="F9201" t="s">
        <v>37</v>
      </c>
      <c r="G9201" t="s">
        <v>474</v>
      </c>
      <c r="H9201" s="2" t="s">
        <v>22</v>
      </c>
      <c r="I9201" t="s">
        <v>1972</v>
      </c>
      <c r="J9201" t="s">
        <v>242</v>
      </c>
      <c r="K9201">
        <v>97224</v>
      </c>
      <c r="L9201" t="s">
        <v>34</v>
      </c>
      <c r="M9201" t="s">
        <v>7930</v>
      </c>
      <c r="N9201" t="s">
        <v>110</v>
      </c>
      <c r="O9201" t="s">
        <v>7813</v>
      </c>
      <c r="P9201" s="4">
        <v>156.792</v>
      </c>
      <c r="Q9201" s="4">
        <v>156.792</v>
      </c>
      <c r="R9201" s="4">
        <f t="shared" si="574"/>
        <v>0</v>
      </c>
      <c r="S9201" s="4">
        <f t="shared" si="575"/>
        <v>0</v>
      </c>
    </row>
    <row r="9202" spans="1:19" ht="15.6" x14ac:dyDescent="0.3">
      <c r="A9202" t="s">
        <v>7582</v>
      </c>
      <c r="B9202" s="1">
        <v>42606</v>
      </c>
      <c r="C9202" s="1">
        <v>42610</v>
      </c>
      <c r="D9202">
        <f t="shared" si="572"/>
        <v>2016</v>
      </c>
      <c r="E9202" t="str">
        <f t="shared" si="573"/>
        <v>Aug</v>
      </c>
      <c r="F9202" t="s">
        <v>37</v>
      </c>
      <c r="G9202" t="s">
        <v>830</v>
      </c>
      <c r="H9202" s="2" t="s">
        <v>22</v>
      </c>
      <c r="I9202" t="s">
        <v>753</v>
      </c>
      <c r="J9202" t="s">
        <v>205</v>
      </c>
      <c r="K9202">
        <v>41042</v>
      </c>
      <c r="L9202" t="s">
        <v>44</v>
      </c>
      <c r="M9202" t="s">
        <v>7930</v>
      </c>
      <c r="N9202" t="s">
        <v>110</v>
      </c>
      <c r="O9202" t="s">
        <v>7813</v>
      </c>
      <c r="P9202" s="4">
        <v>587.97</v>
      </c>
      <c r="Q9202" s="4">
        <v>587.97</v>
      </c>
      <c r="R9202" s="4">
        <f t="shared" si="574"/>
        <v>0</v>
      </c>
      <c r="S9202" s="4">
        <f t="shared" si="575"/>
        <v>0</v>
      </c>
    </row>
    <row r="9203" spans="1:19" ht="15.6" x14ac:dyDescent="0.3">
      <c r="A9203" t="s">
        <v>4522</v>
      </c>
      <c r="B9203" s="1">
        <v>42436</v>
      </c>
      <c r="C9203" s="1">
        <v>42439</v>
      </c>
      <c r="D9203">
        <f t="shared" si="572"/>
        <v>2016</v>
      </c>
      <c r="E9203" t="str">
        <f t="shared" si="573"/>
        <v>Mar</v>
      </c>
      <c r="F9203" t="s">
        <v>20</v>
      </c>
      <c r="G9203" t="s">
        <v>1654</v>
      </c>
      <c r="H9203" s="2" t="s">
        <v>22</v>
      </c>
      <c r="I9203" t="s">
        <v>466</v>
      </c>
      <c r="J9203" t="s">
        <v>53</v>
      </c>
      <c r="K9203">
        <v>19711</v>
      </c>
      <c r="L9203" t="s">
        <v>54</v>
      </c>
      <c r="M9203" t="s">
        <v>7930</v>
      </c>
      <c r="N9203" t="s">
        <v>110</v>
      </c>
      <c r="O9203" t="s">
        <v>7813</v>
      </c>
      <c r="P9203" s="4">
        <v>587.97</v>
      </c>
      <c r="Q9203" s="4">
        <v>587.97</v>
      </c>
      <c r="R9203" s="4">
        <f t="shared" si="574"/>
        <v>0</v>
      </c>
      <c r="S9203" s="4">
        <f t="shared" si="575"/>
        <v>0</v>
      </c>
    </row>
    <row r="9204" spans="1:19" x14ac:dyDescent="0.3">
      <c r="A9204" t="s">
        <v>7931</v>
      </c>
      <c r="B9204" s="1">
        <v>43256</v>
      </c>
      <c r="C9204" s="1">
        <v>43257</v>
      </c>
      <c r="D9204">
        <f t="shared" si="572"/>
        <v>2018</v>
      </c>
      <c r="E9204" t="str">
        <f t="shared" si="573"/>
        <v>Jun</v>
      </c>
      <c r="F9204" t="s">
        <v>20</v>
      </c>
      <c r="G9204" t="s">
        <v>1764</v>
      </c>
      <c r="H9204" t="s">
        <v>105</v>
      </c>
      <c r="I9204" t="s">
        <v>4605</v>
      </c>
      <c r="J9204" t="s">
        <v>109</v>
      </c>
      <c r="K9204">
        <v>77581</v>
      </c>
      <c r="L9204" t="s">
        <v>25</v>
      </c>
      <c r="M9204" t="s">
        <v>7930</v>
      </c>
      <c r="N9204" t="s">
        <v>110</v>
      </c>
      <c r="O9204" t="s">
        <v>7813</v>
      </c>
      <c r="P9204" s="4">
        <v>470.37599999999998</v>
      </c>
      <c r="Q9204" s="4">
        <v>470.37599999999998</v>
      </c>
      <c r="R9204" s="4">
        <f t="shared" si="574"/>
        <v>0</v>
      </c>
      <c r="S9204" s="4">
        <f t="shared" si="575"/>
        <v>0</v>
      </c>
    </row>
    <row r="9205" spans="1:19" ht="15.6" x14ac:dyDescent="0.3">
      <c r="A9205" t="s">
        <v>7932</v>
      </c>
      <c r="B9205" s="1">
        <v>42339</v>
      </c>
      <c r="C9205" s="1">
        <v>42345</v>
      </c>
      <c r="D9205">
        <f t="shared" si="572"/>
        <v>2015</v>
      </c>
      <c r="E9205" t="str">
        <f t="shared" si="573"/>
        <v>Dec</v>
      </c>
      <c r="F9205" t="s">
        <v>37</v>
      </c>
      <c r="G9205" t="s">
        <v>1903</v>
      </c>
      <c r="H9205" s="2" t="s">
        <v>22</v>
      </c>
      <c r="I9205" t="s">
        <v>78</v>
      </c>
      <c r="J9205" t="s">
        <v>83</v>
      </c>
      <c r="K9205">
        <v>28540</v>
      </c>
      <c r="L9205" t="s">
        <v>44</v>
      </c>
      <c r="M9205" t="s">
        <v>7933</v>
      </c>
      <c r="N9205" t="s">
        <v>110</v>
      </c>
      <c r="O9205" t="s">
        <v>7813</v>
      </c>
      <c r="P9205" s="4">
        <v>95.968000000000004</v>
      </c>
      <c r="Q9205" s="4">
        <v>95.968000000000004</v>
      </c>
      <c r="R9205" s="4">
        <f t="shared" si="574"/>
        <v>0</v>
      </c>
      <c r="S9205" s="4">
        <f t="shared" si="575"/>
        <v>0</v>
      </c>
    </row>
    <row r="9206" spans="1:19" x14ac:dyDescent="0.3">
      <c r="A9206" t="s">
        <v>7934</v>
      </c>
      <c r="B9206" s="1">
        <v>43053</v>
      </c>
      <c r="C9206" s="1">
        <v>43057</v>
      </c>
      <c r="D9206">
        <f t="shared" si="572"/>
        <v>2017</v>
      </c>
      <c r="E9206" t="str">
        <f t="shared" si="573"/>
        <v>Nov</v>
      </c>
      <c r="F9206" t="s">
        <v>37</v>
      </c>
      <c r="G9206" t="s">
        <v>2477</v>
      </c>
      <c r="H9206" t="s">
        <v>51</v>
      </c>
      <c r="I9206" t="s">
        <v>394</v>
      </c>
      <c r="J9206" t="s">
        <v>140</v>
      </c>
      <c r="K9206">
        <v>21215</v>
      </c>
      <c r="L9206" t="s">
        <v>54</v>
      </c>
      <c r="M9206" t="s">
        <v>7933</v>
      </c>
      <c r="N9206" t="s">
        <v>110</v>
      </c>
      <c r="O9206" t="s">
        <v>7813</v>
      </c>
      <c r="P9206" s="4">
        <v>89.97</v>
      </c>
      <c r="Q9206" s="4">
        <v>89.97</v>
      </c>
      <c r="R9206" s="4">
        <f t="shared" si="574"/>
        <v>0</v>
      </c>
      <c r="S9206" s="4">
        <f t="shared" si="575"/>
        <v>0</v>
      </c>
    </row>
    <row r="9207" spans="1:19" x14ac:dyDescent="0.3">
      <c r="A9207" t="s">
        <v>2590</v>
      </c>
      <c r="B9207" s="1">
        <v>42991</v>
      </c>
      <c r="C9207" s="1">
        <v>42996</v>
      </c>
      <c r="D9207">
        <f t="shared" si="572"/>
        <v>2017</v>
      </c>
      <c r="E9207" t="str">
        <f t="shared" si="573"/>
        <v>Sep</v>
      </c>
      <c r="F9207" t="s">
        <v>37</v>
      </c>
      <c r="G9207" t="s">
        <v>2591</v>
      </c>
      <c r="H9207" t="s">
        <v>51</v>
      </c>
      <c r="I9207" t="s">
        <v>1698</v>
      </c>
      <c r="J9207" t="s">
        <v>1699</v>
      </c>
      <c r="K9207">
        <v>68104</v>
      </c>
      <c r="L9207" t="s">
        <v>25</v>
      </c>
      <c r="M9207" t="s">
        <v>7933</v>
      </c>
      <c r="N9207" t="s">
        <v>110</v>
      </c>
      <c r="O9207" t="s">
        <v>7813</v>
      </c>
      <c r="P9207" s="4">
        <v>149.94999999999999</v>
      </c>
      <c r="Q9207" s="4">
        <v>149.94999999999999</v>
      </c>
      <c r="R9207" s="4">
        <f t="shared" si="574"/>
        <v>0</v>
      </c>
      <c r="S9207" s="4">
        <f t="shared" si="575"/>
        <v>0</v>
      </c>
    </row>
    <row r="9208" spans="1:19" ht="15.6" x14ac:dyDescent="0.3">
      <c r="A9208" t="s">
        <v>7909</v>
      </c>
      <c r="B9208" s="1">
        <v>42669</v>
      </c>
      <c r="C9208" s="1">
        <v>42673</v>
      </c>
      <c r="D9208">
        <f t="shared" si="572"/>
        <v>2016</v>
      </c>
      <c r="E9208" t="str">
        <f t="shared" si="573"/>
        <v>Oct</v>
      </c>
      <c r="F9208" t="s">
        <v>67</v>
      </c>
      <c r="G9208" t="s">
        <v>2064</v>
      </c>
      <c r="H9208" s="2" t="s">
        <v>22</v>
      </c>
      <c r="I9208" t="s">
        <v>65</v>
      </c>
      <c r="J9208" t="s">
        <v>178</v>
      </c>
      <c r="K9208">
        <v>85345</v>
      </c>
      <c r="L9208" t="s">
        <v>34</v>
      </c>
      <c r="M9208" t="s">
        <v>7935</v>
      </c>
      <c r="N9208" t="s">
        <v>110</v>
      </c>
      <c r="O9208" t="s">
        <v>7813</v>
      </c>
      <c r="P9208" s="4">
        <v>105.584</v>
      </c>
      <c r="Q9208" s="4">
        <v>100</v>
      </c>
      <c r="R9208" s="4">
        <f t="shared" si="574"/>
        <v>5.5840000000000032</v>
      </c>
      <c r="S9208" s="4">
        <f t="shared" si="575"/>
        <v>0.83760000000000046</v>
      </c>
    </row>
    <row r="9209" spans="1:19" x14ac:dyDescent="0.3">
      <c r="A9209" t="s">
        <v>7936</v>
      </c>
      <c r="B9209" s="1">
        <v>42953</v>
      </c>
      <c r="C9209" s="1">
        <v>42960</v>
      </c>
      <c r="D9209">
        <f t="shared" si="572"/>
        <v>2017</v>
      </c>
      <c r="E9209" t="str">
        <f t="shared" si="573"/>
        <v>Aug</v>
      </c>
      <c r="F9209" t="s">
        <v>37</v>
      </c>
      <c r="G9209" t="s">
        <v>77</v>
      </c>
      <c r="H9209" t="s">
        <v>51</v>
      </c>
      <c r="I9209" t="s">
        <v>47</v>
      </c>
      <c r="J9209" t="s">
        <v>33</v>
      </c>
      <c r="K9209">
        <v>90032</v>
      </c>
      <c r="L9209" t="s">
        <v>34</v>
      </c>
      <c r="M9209" t="s">
        <v>7935</v>
      </c>
      <c r="N9209" t="s">
        <v>128</v>
      </c>
      <c r="O9209" t="s">
        <v>7813</v>
      </c>
      <c r="P9209" s="4">
        <v>211.16800000000001</v>
      </c>
      <c r="Q9209" s="4">
        <v>211.16800000000001</v>
      </c>
      <c r="R9209" s="4">
        <f t="shared" si="574"/>
        <v>0</v>
      </c>
      <c r="S9209" s="4">
        <f t="shared" si="575"/>
        <v>0</v>
      </c>
    </row>
    <row r="9210" spans="1:19" x14ac:dyDescent="0.3">
      <c r="A9210" t="s">
        <v>1369</v>
      </c>
      <c r="B9210" s="1">
        <v>43358</v>
      </c>
      <c r="C9210" s="1">
        <v>43364</v>
      </c>
      <c r="D9210">
        <f t="shared" si="572"/>
        <v>2018</v>
      </c>
      <c r="E9210" t="str">
        <f t="shared" si="573"/>
        <v>Sep</v>
      </c>
      <c r="F9210" t="s">
        <v>37</v>
      </c>
      <c r="G9210" t="s">
        <v>962</v>
      </c>
      <c r="H9210" t="s">
        <v>105</v>
      </c>
      <c r="I9210" t="s">
        <v>47</v>
      </c>
      <c r="J9210" t="s">
        <v>33</v>
      </c>
      <c r="K9210">
        <v>90049</v>
      </c>
      <c r="L9210" t="s">
        <v>34</v>
      </c>
      <c r="M9210" t="s">
        <v>7935</v>
      </c>
      <c r="N9210" t="s">
        <v>110</v>
      </c>
      <c r="O9210" t="s">
        <v>7813</v>
      </c>
      <c r="P9210" s="4">
        <v>369.54399999999998</v>
      </c>
      <c r="Q9210" s="4">
        <v>369.54399999999998</v>
      </c>
      <c r="R9210" s="4">
        <f t="shared" si="574"/>
        <v>0</v>
      </c>
      <c r="S9210" s="4">
        <f t="shared" si="575"/>
        <v>0</v>
      </c>
    </row>
    <row r="9211" spans="1:19" ht="15.6" x14ac:dyDescent="0.3">
      <c r="A9211" t="s">
        <v>7937</v>
      </c>
      <c r="B9211" s="1">
        <v>43390</v>
      </c>
      <c r="C9211" s="1">
        <v>43392</v>
      </c>
      <c r="D9211">
        <f t="shared" si="572"/>
        <v>2018</v>
      </c>
      <c r="E9211" t="str">
        <f t="shared" si="573"/>
        <v>Oct</v>
      </c>
      <c r="F9211" t="s">
        <v>67</v>
      </c>
      <c r="G9211" t="s">
        <v>833</v>
      </c>
      <c r="H9211" s="2" t="s">
        <v>22</v>
      </c>
      <c r="I9211" t="s">
        <v>1644</v>
      </c>
      <c r="J9211" t="s">
        <v>33</v>
      </c>
      <c r="K9211">
        <v>95351</v>
      </c>
      <c r="L9211" t="s">
        <v>34</v>
      </c>
      <c r="M9211" t="s">
        <v>7935</v>
      </c>
      <c r="N9211" t="s">
        <v>110</v>
      </c>
      <c r="O9211" t="s">
        <v>7813</v>
      </c>
      <c r="P9211" s="4">
        <v>52.792000000000002</v>
      </c>
      <c r="Q9211" s="4">
        <v>100</v>
      </c>
      <c r="R9211" s="4">
        <f t="shared" si="574"/>
        <v>-47.207999999999998</v>
      </c>
      <c r="S9211" s="4">
        <f t="shared" si="575"/>
        <v>-7.0811999999999999</v>
      </c>
    </row>
    <row r="9212" spans="1:19" ht="15.6" x14ac:dyDescent="0.3">
      <c r="A9212" t="s">
        <v>1791</v>
      </c>
      <c r="B9212" s="1">
        <v>42707</v>
      </c>
      <c r="C9212" s="1">
        <v>42711</v>
      </c>
      <c r="D9212">
        <f t="shared" si="572"/>
        <v>2016</v>
      </c>
      <c r="E9212" t="str">
        <f t="shared" si="573"/>
        <v>Dec</v>
      </c>
      <c r="F9212" t="s">
        <v>37</v>
      </c>
      <c r="G9212" t="s">
        <v>1792</v>
      </c>
      <c r="H9212" s="2" t="s">
        <v>22</v>
      </c>
      <c r="I9212" t="s">
        <v>78</v>
      </c>
      <c r="J9212" t="s">
        <v>83</v>
      </c>
      <c r="K9212">
        <v>28540</v>
      </c>
      <c r="L9212" t="s">
        <v>44</v>
      </c>
      <c r="M9212" t="s">
        <v>7935</v>
      </c>
      <c r="N9212" t="s">
        <v>110</v>
      </c>
      <c r="O9212" t="s">
        <v>7813</v>
      </c>
      <c r="P9212" s="4">
        <v>105.584</v>
      </c>
      <c r="Q9212" s="4">
        <v>105.584</v>
      </c>
      <c r="R9212" s="4">
        <f t="shared" si="574"/>
        <v>0</v>
      </c>
      <c r="S9212" s="4">
        <f t="shared" si="575"/>
        <v>0</v>
      </c>
    </row>
    <row r="9213" spans="1:19" ht="15.6" x14ac:dyDescent="0.3">
      <c r="A9213" t="s">
        <v>5152</v>
      </c>
      <c r="B9213" s="1">
        <v>43252</v>
      </c>
      <c r="C9213" s="1">
        <v>43254</v>
      </c>
      <c r="D9213">
        <f t="shared" si="572"/>
        <v>2018</v>
      </c>
      <c r="E9213" t="str">
        <f t="shared" si="573"/>
        <v>Jun</v>
      </c>
      <c r="F9213" t="s">
        <v>20</v>
      </c>
      <c r="G9213" t="s">
        <v>2713</v>
      </c>
      <c r="H9213" s="2" t="s">
        <v>22</v>
      </c>
      <c r="I9213" t="s">
        <v>1751</v>
      </c>
      <c r="J9213" t="s">
        <v>233</v>
      </c>
      <c r="K9213">
        <v>43017</v>
      </c>
      <c r="L9213" t="s">
        <v>54</v>
      </c>
      <c r="M9213" t="s">
        <v>7935</v>
      </c>
      <c r="N9213" t="s">
        <v>110</v>
      </c>
      <c r="O9213" t="s">
        <v>7813</v>
      </c>
      <c r="P9213" s="4">
        <v>158.376</v>
      </c>
      <c r="Q9213" s="4">
        <v>158.376</v>
      </c>
      <c r="R9213" s="4">
        <f t="shared" si="574"/>
        <v>0</v>
      </c>
      <c r="S9213" s="4">
        <f t="shared" si="575"/>
        <v>0</v>
      </c>
    </row>
    <row r="9214" spans="1:19" ht="15.6" x14ac:dyDescent="0.3">
      <c r="A9214" t="s">
        <v>5116</v>
      </c>
      <c r="B9214" s="1">
        <v>43435</v>
      </c>
      <c r="C9214" s="1">
        <v>43441</v>
      </c>
      <c r="D9214">
        <f t="shared" si="572"/>
        <v>2018</v>
      </c>
      <c r="E9214" t="str">
        <f t="shared" si="573"/>
        <v>Dec</v>
      </c>
      <c r="F9214" t="s">
        <v>37</v>
      </c>
      <c r="G9214" t="s">
        <v>2918</v>
      </c>
      <c r="H9214" s="2" t="s">
        <v>22</v>
      </c>
      <c r="I9214" t="s">
        <v>2399</v>
      </c>
      <c r="J9214" t="s">
        <v>89</v>
      </c>
      <c r="K9214">
        <v>48601</v>
      </c>
      <c r="L9214" t="s">
        <v>25</v>
      </c>
      <c r="M9214" t="s">
        <v>7935</v>
      </c>
      <c r="N9214" t="s">
        <v>110</v>
      </c>
      <c r="O9214" t="s">
        <v>7813</v>
      </c>
      <c r="P9214" s="4">
        <v>131.97999999999999</v>
      </c>
      <c r="Q9214" s="4">
        <v>131.97999999999999</v>
      </c>
      <c r="R9214" s="4">
        <f t="shared" si="574"/>
        <v>0</v>
      </c>
      <c r="S9214" s="4">
        <f t="shared" si="575"/>
        <v>0</v>
      </c>
    </row>
    <row r="9215" spans="1:19" ht="15.6" x14ac:dyDescent="0.3">
      <c r="A9215" t="s">
        <v>7317</v>
      </c>
      <c r="B9215" s="1">
        <v>42310</v>
      </c>
      <c r="C9215" s="1">
        <v>42315</v>
      </c>
      <c r="D9215">
        <f t="shared" si="572"/>
        <v>2015</v>
      </c>
      <c r="E9215" t="str">
        <f t="shared" si="573"/>
        <v>Nov</v>
      </c>
      <c r="F9215" t="s">
        <v>67</v>
      </c>
      <c r="G9215" t="s">
        <v>608</v>
      </c>
      <c r="H9215" s="2" t="s">
        <v>22</v>
      </c>
      <c r="I9215" t="s">
        <v>69</v>
      </c>
      <c r="J9215" t="s">
        <v>70</v>
      </c>
      <c r="K9215">
        <v>98115</v>
      </c>
      <c r="L9215" t="s">
        <v>34</v>
      </c>
      <c r="M9215" t="s">
        <v>7938</v>
      </c>
      <c r="N9215" t="s">
        <v>110</v>
      </c>
      <c r="O9215" t="s">
        <v>7813</v>
      </c>
      <c r="P9215" s="4">
        <v>52.792000000000002</v>
      </c>
      <c r="Q9215" s="4">
        <v>52.792000000000002</v>
      </c>
      <c r="R9215" s="4">
        <f t="shared" si="574"/>
        <v>0</v>
      </c>
      <c r="S9215" s="4">
        <f t="shared" si="575"/>
        <v>0</v>
      </c>
    </row>
    <row r="9216" spans="1:19" ht="15.6" x14ac:dyDescent="0.3">
      <c r="A9216" t="s">
        <v>3721</v>
      </c>
      <c r="B9216" s="1">
        <v>42639</v>
      </c>
      <c r="C9216" s="1">
        <v>42643</v>
      </c>
      <c r="D9216">
        <f t="shared" si="572"/>
        <v>2016</v>
      </c>
      <c r="E9216" t="str">
        <f t="shared" si="573"/>
        <v>Sep</v>
      </c>
      <c r="F9216" t="s">
        <v>37</v>
      </c>
      <c r="G9216" t="s">
        <v>792</v>
      </c>
      <c r="H9216" s="2" t="s">
        <v>22</v>
      </c>
      <c r="I9216" t="s">
        <v>177</v>
      </c>
      <c r="J9216" t="s">
        <v>178</v>
      </c>
      <c r="K9216">
        <v>85204</v>
      </c>
      <c r="L9216" t="s">
        <v>34</v>
      </c>
      <c r="M9216" t="s">
        <v>7938</v>
      </c>
      <c r="N9216" t="s">
        <v>110</v>
      </c>
      <c r="O9216" t="s">
        <v>7813</v>
      </c>
      <c r="P9216" s="4">
        <v>263.95999999999998</v>
      </c>
      <c r="Q9216" s="4">
        <v>100</v>
      </c>
      <c r="R9216" s="4">
        <f t="shared" si="574"/>
        <v>163.95999999999998</v>
      </c>
      <c r="S9216" s="4">
        <f t="shared" si="575"/>
        <v>24.593999999999998</v>
      </c>
    </row>
    <row r="9217" spans="1:19" ht="15.6" x14ac:dyDescent="0.3">
      <c r="A9217" t="s">
        <v>6951</v>
      </c>
      <c r="B9217" s="1">
        <v>43351</v>
      </c>
      <c r="C9217" s="1">
        <v>43352</v>
      </c>
      <c r="D9217">
        <f t="shared" si="572"/>
        <v>2018</v>
      </c>
      <c r="E9217" t="str">
        <f t="shared" si="573"/>
        <v>Sep</v>
      </c>
      <c r="F9217" t="s">
        <v>20</v>
      </c>
      <c r="G9217" t="s">
        <v>2547</v>
      </c>
      <c r="H9217" s="2" t="s">
        <v>22</v>
      </c>
      <c r="I9217" t="s">
        <v>198</v>
      </c>
      <c r="J9217" t="s">
        <v>79</v>
      </c>
      <c r="K9217">
        <v>33012</v>
      </c>
      <c r="L9217" t="s">
        <v>44</v>
      </c>
      <c r="M9217" t="s">
        <v>7938</v>
      </c>
      <c r="N9217" t="s">
        <v>110</v>
      </c>
      <c r="O9217" t="s">
        <v>7813</v>
      </c>
      <c r="P9217" s="4">
        <v>158.376</v>
      </c>
      <c r="Q9217" s="4">
        <v>158.376</v>
      </c>
      <c r="R9217" s="4">
        <f t="shared" si="574"/>
        <v>0</v>
      </c>
      <c r="S9217" s="4">
        <f t="shared" si="575"/>
        <v>0</v>
      </c>
    </row>
    <row r="9218" spans="1:19" x14ac:dyDescent="0.3">
      <c r="A9218" t="s">
        <v>7939</v>
      </c>
      <c r="B9218" s="1">
        <v>43093</v>
      </c>
      <c r="C9218" s="1">
        <v>43096</v>
      </c>
      <c r="D9218">
        <f t="shared" ref="D9218:D9281" si="576">YEAR(B9218)</f>
        <v>2017</v>
      </c>
      <c r="E9218" t="str">
        <f t="shared" ref="E9218:E9281" si="577">TEXT(B9218,"mmm")</f>
        <v>Dec</v>
      </c>
      <c r="F9218" t="s">
        <v>67</v>
      </c>
      <c r="G9218" t="s">
        <v>1156</v>
      </c>
      <c r="H9218" t="s">
        <v>51</v>
      </c>
      <c r="I9218" t="s">
        <v>61</v>
      </c>
      <c r="J9218" t="s">
        <v>62</v>
      </c>
      <c r="K9218">
        <v>10009</v>
      </c>
      <c r="L9218" t="s">
        <v>54</v>
      </c>
      <c r="M9218" t="s">
        <v>7938</v>
      </c>
      <c r="N9218" t="s">
        <v>128</v>
      </c>
      <c r="O9218" t="s">
        <v>7813</v>
      </c>
      <c r="P9218" s="4">
        <v>197.97</v>
      </c>
      <c r="Q9218" s="4">
        <v>197.97</v>
      </c>
      <c r="R9218" s="4">
        <f t="shared" si="574"/>
        <v>0</v>
      </c>
      <c r="S9218" s="4">
        <f t="shared" si="575"/>
        <v>0</v>
      </c>
    </row>
    <row r="9219" spans="1:19" x14ac:dyDescent="0.3">
      <c r="A9219" t="s">
        <v>5827</v>
      </c>
      <c r="B9219" s="1">
        <v>42492</v>
      </c>
      <c r="C9219" s="1">
        <v>42497</v>
      </c>
      <c r="D9219">
        <f t="shared" si="576"/>
        <v>2016</v>
      </c>
      <c r="E9219" t="str">
        <f t="shared" si="577"/>
        <v>May</v>
      </c>
      <c r="F9219" t="s">
        <v>37</v>
      </c>
      <c r="G9219" t="s">
        <v>2138</v>
      </c>
      <c r="H9219" t="s">
        <v>105</v>
      </c>
      <c r="I9219" t="s">
        <v>113</v>
      </c>
      <c r="J9219" t="s">
        <v>109</v>
      </c>
      <c r="K9219">
        <v>77095</v>
      </c>
      <c r="L9219" t="s">
        <v>25</v>
      </c>
      <c r="M9219" t="s">
        <v>7938</v>
      </c>
      <c r="N9219" t="s">
        <v>110</v>
      </c>
      <c r="O9219" t="s">
        <v>7813</v>
      </c>
      <c r="P9219" s="4">
        <v>158.376</v>
      </c>
      <c r="Q9219" s="4">
        <v>158.376</v>
      </c>
      <c r="R9219" s="4">
        <f t="shared" ref="R9219:R9282" si="578">P9219-Q9219</f>
        <v>0</v>
      </c>
      <c r="S9219" s="4">
        <f t="shared" ref="S9219:S9282" si="579">0.15*R9219</f>
        <v>0</v>
      </c>
    </row>
    <row r="9220" spans="1:19" ht="15.6" x14ac:dyDescent="0.3">
      <c r="A9220" t="s">
        <v>7651</v>
      </c>
      <c r="B9220" s="1">
        <v>42611</v>
      </c>
      <c r="C9220" s="1">
        <v>42615</v>
      </c>
      <c r="D9220">
        <f t="shared" si="576"/>
        <v>2016</v>
      </c>
      <c r="E9220" t="str">
        <f t="shared" si="577"/>
        <v>Aug</v>
      </c>
      <c r="F9220" t="s">
        <v>37</v>
      </c>
      <c r="G9220" t="s">
        <v>1170</v>
      </c>
      <c r="H9220" s="2" t="s">
        <v>22</v>
      </c>
      <c r="I9220" t="s">
        <v>97</v>
      </c>
      <c r="J9220" t="s">
        <v>89</v>
      </c>
      <c r="K9220">
        <v>48234</v>
      </c>
      <c r="L9220" t="s">
        <v>25</v>
      </c>
      <c r="M9220" t="s">
        <v>7938</v>
      </c>
      <c r="N9220" t="s">
        <v>110</v>
      </c>
      <c r="O9220" t="s">
        <v>7813</v>
      </c>
      <c r="P9220" s="4">
        <v>131.97999999999999</v>
      </c>
      <c r="Q9220" s="4">
        <v>131.97999999999999</v>
      </c>
      <c r="R9220" s="4">
        <f t="shared" si="578"/>
        <v>0</v>
      </c>
      <c r="S9220" s="4">
        <f t="shared" si="579"/>
        <v>0</v>
      </c>
    </row>
    <row r="9221" spans="1:19" ht="15.6" x14ac:dyDescent="0.3">
      <c r="A9221" t="s">
        <v>4731</v>
      </c>
      <c r="B9221" s="1">
        <v>42655</v>
      </c>
      <c r="C9221" s="1">
        <v>42660</v>
      </c>
      <c r="D9221">
        <f t="shared" si="576"/>
        <v>2016</v>
      </c>
      <c r="E9221" t="str">
        <f t="shared" si="577"/>
        <v>Oct</v>
      </c>
      <c r="F9221" t="s">
        <v>67</v>
      </c>
      <c r="G9221" t="s">
        <v>1927</v>
      </c>
      <c r="H9221" s="2" t="s">
        <v>22</v>
      </c>
      <c r="I9221" t="s">
        <v>3050</v>
      </c>
      <c r="J9221" t="s">
        <v>653</v>
      </c>
      <c r="K9221">
        <v>46060</v>
      </c>
      <c r="L9221" t="s">
        <v>25</v>
      </c>
      <c r="M9221" t="s">
        <v>7938</v>
      </c>
      <c r="N9221" t="s">
        <v>110</v>
      </c>
      <c r="O9221" t="s">
        <v>7813</v>
      </c>
      <c r="P9221" s="4">
        <v>263.95999999999998</v>
      </c>
      <c r="Q9221" s="4">
        <v>263.95999999999998</v>
      </c>
      <c r="R9221" s="4">
        <f t="shared" si="578"/>
        <v>0</v>
      </c>
      <c r="S9221" s="4">
        <f t="shared" si="579"/>
        <v>0</v>
      </c>
    </row>
    <row r="9222" spans="1:19" x14ac:dyDescent="0.3">
      <c r="A9222" t="s">
        <v>7940</v>
      </c>
      <c r="B9222" s="1">
        <v>42723</v>
      </c>
      <c r="C9222" s="1">
        <v>42727</v>
      </c>
      <c r="D9222">
        <f t="shared" si="576"/>
        <v>2016</v>
      </c>
      <c r="E9222" t="str">
        <f t="shared" si="577"/>
        <v>Dec</v>
      </c>
      <c r="F9222" t="s">
        <v>67</v>
      </c>
      <c r="G9222" t="s">
        <v>1743</v>
      </c>
      <c r="H9222" t="s">
        <v>105</v>
      </c>
      <c r="I9222" t="s">
        <v>7941</v>
      </c>
      <c r="J9222" t="s">
        <v>24</v>
      </c>
      <c r="K9222">
        <v>60025</v>
      </c>
      <c r="L9222" t="s">
        <v>25</v>
      </c>
      <c r="M9222" t="s">
        <v>7938</v>
      </c>
      <c r="N9222" t="s">
        <v>110</v>
      </c>
      <c r="O9222" t="s">
        <v>7813</v>
      </c>
      <c r="P9222" s="4">
        <v>158.376</v>
      </c>
      <c r="Q9222" s="4">
        <v>158.376</v>
      </c>
      <c r="R9222" s="4">
        <f t="shared" si="578"/>
        <v>0</v>
      </c>
      <c r="S9222" s="4">
        <f t="shared" si="579"/>
        <v>0</v>
      </c>
    </row>
    <row r="9223" spans="1:19" x14ac:dyDescent="0.3">
      <c r="A9223" t="s">
        <v>5652</v>
      </c>
      <c r="B9223" s="1">
        <v>42279</v>
      </c>
      <c r="C9223" s="1">
        <v>42282</v>
      </c>
      <c r="D9223">
        <f t="shared" si="576"/>
        <v>2015</v>
      </c>
      <c r="E9223" t="str">
        <f t="shared" si="577"/>
        <v>Oct</v>
      </c>
      <c r="F9223" t="s">
        <v>20</v>
      </c>
      <c r="G9223" t="s">
        <v>2963</v>
      </c>
      <c r="H9223" t="s">
        <v>51</v>
      </c>
      <c r="I9223" t="s">
        <v>1368</v>
      </c>
      <c r="J9223" t="s">
        <v>178</v>
      </c>
      <c r="K9223">
        <v>85281</v>
      </c>
      <c r="L9223" t="s">
        <v>34</v>
      </c>
      <c r="M9223" t="s">
        <v>7942</v>
      </c>
      <c r="N9223" t="s">
        <v>110</v>
      </c>
      <c r="O9223" t="s">
        <v>7813</v>
      </c>
      <c r="P9223" s="4">
        <v>318.39999999999998</v>
      </c>
      <c r="Q9223" s="4">
        <v>318.39999999999998</v>
      </c>
      <c r="R9223" s="4">
        <f t="shared" si="578"/>
        <v>0</v>
      </c>
      <c r="S9223" s="4">
        <f t="shared" si="579"/>
        <v>0</v>
      </c>
    </row>
    <row r="9224" spans="1:19" x14ac:dyDescent="0.3">
      <c r="A9224" t="s">
        <v>7471</v>
      </c>
      <c r="B9224" s="1">
        <v>42892</v>
      </c>
      <c r="C9224" s="1">
        <v>42897</v>
      </c>
      <c r="D9224">
        <f t="shared" si="576"/>
        <v>2017</v>
      </c>
      <c r="E9224" t="str">
        <f t="shared" si="577"/>
        <v>Jun</v>
      </c>
      <c r="F9224" t="s">
        <v>37</v>
      </c>
      <c r="G9224" t="s">
        <v>997</v>
      </c>
      <c r="H9224" t="s">
        <v>51</v>
      </c>
      <c r="I9224" t="s">
        <v>3620</v>
      </c>
      <c r="J9224" t="s">
        <v>33</v>
      </c>
      <c r="K9224">
        <v>93101</v>
      </c>
      <c r="L9224" t="s">
        <v>34</v>
      </c>
      <c r="M9224" t="s">
        <v>7942</v>
      </c>
      <c r="N9224" t="s">
        <v>128</v>
      </c>
      <c r="O9224" t="s">
        <v>7813</v>
      </c>
      <c r="P9224" s="4">
        <v>477.6</v>
      </c>
      <c r="Q9224" s="4">
        <v>477.6</v>
      </c>
      <c r="R9224" s="4">
        <f t="shared" si="578"/>
        <v>0</v>
      </c>
      <c r="S9224" s="4">
        <f t="shared" si="579"/>
        <v>0</v>
      </c>
    </row>
    <row r="9225" spans="1:19" ht="15.6" x14ac:dyDescent="0.3">
      <c r="A9225" t="s">
        <v>3683</v>
      </c>
      <c r="B9225" s="1">
        <v>42933</v>
      </c>
      <c r="C9225" s="1">
        <v>42937</v>
      </c>
      <c r="D9225">
        <f t="shared" si="576"/>
        <v>2017</v>
      </c>
      <c r="E9225" t="str">
        <f t="shared" si="577"/>
        <v>Jul</v>
      </c>
      <c r="F9225" t="s">
        <v>37</v>
      </c>
      <c r="G9225" t="s">
        <v>1788</v>
      </c>
      <c r="H9225" s="2" t="s">
        <v>22</v>
      </c>
      <c r="I9225" t="s">
        <v>143</v>
      </c>
      <c r="J9225" t="s">
        <v>144</v>
      </c>
      <c r="K9225">
        <v>8861</v>
      </c>
      <c r="L9225" t="s">
        <v>54</v>
      </c>
      <c r="M9225" t="s">
        <v>7942</v>
      </c>
      <c r="N9225" t="s">
        <v>110</v>
      </c>
      <c r="O9225" t="s">
        <v>7813</v>
      </c>
      <c r="P9225" s="4">
        <v>597</v>
      </c>
      <c r="Q9225" s="4">
        <f>P9225-75</f>
        <v>522</v>
      </c>
      <c r="R9225" s="4">
        <f t="shared" si="578"/>
        <v>75</v>
      </c>
      <c r="S9225" s="4">
        <f t="shared" si="579"/>
        <v>11.25</v>
      </c>
    </row>
    <row r="9226" spans="1:19" x14ac:dyDescent="0.3">
      <c r="A9226" t="s">
        <v>7861</v>
      </c>
      <c r="B9226" s="1">
        <v>43277</v>
      </c>
      <c r="C9226" s="1">
        <v>43284</v>
      </c>
      <c r="D9226">
        <f t="shared" si="576"/>
        <v>2018</v>
      </c>
      <c r="E9226" t="str">
        <f t="shared" si="577"/>
        <v>Jun</v>
      </c>
      <c r="F9226" t="s">
        <v>37</v>
      </c>
      <c r="G9226" t="s">
        <v>1319</v>
      </c>
      <c r="H9226" t="s">
        <v>105</v>
      </c>
      <c r="I9226" t="s">
        <v>100</v>
      </c>
      <c r="J9226" t="s">
        <v>101</v>
      </c>
      <c r="K9226">
        <v>19143</v>
      </c>
      <c r="L9226" t="s">
        <v>54</v>
      </c>
      <c r="M9226" t="s">
        <v>7942</v>
      </c>
      <c r="N9226" t="s">
        <v>110</v>
      </c>
      <c r="O9226" t="s">
        <v>7813</v>
      </c>
      <c r="P9226" s="4">
        <v>358.2</v>
      </c>
      <c r="Q9226" s="4">
        <v>358.2</v>
      </c>
      <c r="R9226" s="4">
        <f t="shared" si="578"/>
        <v>0</v>
      </c>
      <c r="S9226" s="4">
        <f t="shared" si="579"/>
        <v>0</v>
      </c>
    </row>
    <row r="9227" spans="1:19" ht="15.6" x14ac:dyDescent="0.3">
      <c r="A9227" t="s">
        <v>5469</v>
      </c>
      <c r="B9227" s="1">
        <v>42639</v>
      </c>
      <c r="C9227" s="1">
        <v>42641</v>
      </c>
      <c r="D9227">
        <f t="shared" si="576"/>
        <v>2016</v>
      </c>
      <c r="E9227" t="str">
        <f t="shared" si="577"/>
        <v>Sep</v>
      </c>
      <c r="F9227" t="s">
        <v>67</v>
      </c>
      <c r="G9227" t="s">
        <v>1214</v>
      </c>
      <c r="H9227" s="2" t="s">
        <v>22</v>
      </c>
      <c r="I9227" t="s">
        <v>113</v>
      </c>
      <c r="J9227" t="s">
        <v>109</v>
      </c>
      <c r="K9227">
        <v>77070</v>
      </c>
      <c r="L9227" t="s">
        <v>25</v>
      </c>
      <c r="M9227" t="s">
        <v>7942</v>
      </c>
      <c r="N9227" t="s">
        <v>110</v>
      </c>
      <c r="O9227" t="s">
        <v>7813</v>
      </c>
      <c r="P9227" s="4">
        <v>1114.4000000000001</v>
      </c>
      <c r="Q9227" s="4">
        <f>P9227-150</f>
        <v>964.40000000000009</v>
      </c>
      <c r="R9227" s="4">
        <f t="shared" si="578"/>
        <v>150</v>
      </c>
      <c r="S9227" s="4">
        <f t="shared" si="579"/>
        <v>22.5</v>
      </c>
    </row>
    <row r="9228" spans="1:19" x14ac:dyDescent="0.3">
      <c r="A9228" t="s">
        <v>3995</v>
      </c>
      <c r="B9228" s="1">
        <v>42309</v>
      </c>
      <c r="C9228" s="1">
        <v>42315</v>
      </c>
      <c r="D9228">
        <f t="shared" si="576"/>
        <v>2015</v>
      </c>
      <c r="E9228" t="str">
        <f t="shared" si="577"/>
        <v>Nov</v>
      </c>
      <c r="F9228" t="s">
        <v>37</v>
      </c>
      <c r="G9228" t="s">
        <v>264</v>
      </c>
      <c r="H9228" t="s">
        <v>105</v>
      </c>
      <c r="I9228" t="s">
        <v>165</v>
      </c>
      <c r="J9228" t="s">
        <v>75</v>
      </c>
      <c r="K9228">
        <v>80219</v>
      </c>
      <c r="L9228" t="s">
        <v>34</v>
      </c>
      <c r="M9228" t="s">
        <v>7943</v>
      </c>
      <c r="N9228" t="s">
        <v>110</v>
      </c>
      <c r="O9228" t="s">
        <v>7813</v>
      </c>
      <c r="P9228" s="4">
        <v>1983.9680000000001</v>
      </c>
      <c r="Q9228" s="4">
        <v>1983.9680000000001</v>
      </c>
      <c r="R9228" s="4">
        <f t="shared" si="578"/>
        <v>0</v>
      </c>
      <c r="S9228" s="4">
        <f t="shared" si="579"/>
        <v>0</v>
      </c>
    </row>
    <row r="9229" spans="1:19" ht="15.6" x14ac:dyDescent="0.3">
      <c r="A9229" t="s">
        <v>1940</v>
      </c>
      <c r="B9229" s="1">
        <v>42451</v>
      </c>
      <c r="C9229" s="1">
        <v>42455</v>
      </c>
      <c r="D9229">
        <f t="shared" si="576"/>
        <v>2016</v>
      </c>
      <c r="E9229" t="str">
        <f t="shared" si="577"/>
        <v>Mar</v>
      </c>
      <c r="F9229" t="s">
        <v>37</v>
      </c>
      <c r="G9229" t="s">
        <v>505</v>
      </c>
      <c r="H9229" s="2" t="s">
        <v>22</v>
      </c>
      <c r="I9229" t="s">
        <v>39</v>
      </c>
      <c r="J9229" t="s">
        <v>33</v>
      </c>
      <c r="K9229">
        <v>92037</v>
      </c>
      <c r="L9229" t="s">
        <v>34</v>
      </c>
      <c r="M9229" t="s">
        <v>7943</v>
      </c>
      <c r="N9229" t="s">
        <v>110</v>
      </c>
      <c r="O9229" t="s">
        <v>7813</v>
      </c>
      <c r="P9229" s="4">
        <v>1487.9760000000001</v>
      </c>
      <c r="Q9229" s="4">
        <v>1487.9760000000001</v>
      </c>
      <c r="R9229" s="4">
        <f t="shared" si="578"/>
        <v>0</v>
      </c>
      <c r="S9229" s="4">
        <f t="shared" si="579"/>
        <v>0</v>
      </c>
    </row>
    <row r="9230" spans="1:19" ht="15.6" x14ac:dyDescent="0.3">
      <c r="A9230" t="s">
        <v>3694</v>
      </c>
      <c r="B9230" s="1">
        <v>42520</v>
      </c>
      <c r="C9230" s="1">
        <v>42522</v>
      </c>
      <c r="D9230">
        <f t="shared" si="576"/>
        <v>2016</v>
      </c>
      <c r="E9230" t="str">
        <f t="shared" si="577"/>
        <v>May</v>
      </c>
      <c r="F9230" t="s">
        <v>20</v>
      </c>
      <c r="G9230" t="s">
        <v>60</v>
      </c>
      <c r="H9230" s="2" t="s">
        <v>22</v>
      </c>
      <c r="I9230" t="s">
        <v>61</v>
      </c>
      <c r="J9230" t="s">
        <v>62</v>
      </c>
      <c r="K9230">
        <v>10009</v>
      </c>
      <c r="L9230" t="s">
        <v>54</v>
      </c>
      <c r="M9230" t="s">
        <v>7943</v>
      </c>
      <c r="N9230" t="s">
        <v>110</v>
      </c>
      <c r="O9230" t="s">
        <v>7813</v>
      </c>
      <c r="P9230" s="4">
        <v>239.97</v>
      </c>
      <c r="Q9230" s="4">
        <v>239.97</v>
      </c>
      <c r="R9230" s="4">
        <f t="shared" si="578"/>
        <v>0</v>
      </c>
      <c r="S9230" s="4">
        <f t="shared" si="579"/>
        <v>0</v>
      </c>
    </row>
    <row r="9231" spans="1:19" ht="15.6" x14ac:dyDescent="0.3">
      <c r="A9231" t="s">
        <v>7944</v>
      </c>
      <c r="B9231" s="1">
        <v>42865</v>
      </c>
      <c r="C9231" s="1">
        <v>42868</v>
      </c>
      <c r="D9231">
        <f t="shared" si="576"/>
        <v>2017</v>
      </c>
      <c r="E9231" t="str">
        <f t="shared" si="577"/>
        <v>May</v>
      </c>
      <c r="F9231" t="s">
        <v>67</v>
      </c>
      <c r="G9231" t="s">
        <v>2715</v>
      </c>
      <c r="H9231" s="2" t="s">
        <v>22</v>
      </c>
      <c r="I9231" t="s">
        <v>100</v>
      </c>
      <c r="J9231" t="s">
        <v>101</v>
      </c>
      <c r="K9231">
        <v>19134</v>
      </c>
      <c r="L9231" t="s">
        <v>54</v>
      </c>
      <c r="M9231" t="s">
        <v>7943</v>
      </c>
      <c r="N9231" t="s">
        <v>110</v>
      </c>
      <c r="O9231" t="s">
        <v>7813</v>
      </c>
      <c r="P9231" s="4">
        <v>743.98800000000006</v>
      </c>
      <c r="Q9231" s="4">
        <v>743.98800000000006</v>
      </c>
      <c r="R9231" s="4">
        <f t="shared" si="578"/>
        <v>0</v>
      </c>
      <c r="S9231" s="4">
        <f t="shared" si="579"/>
        <v>0</v>
      </c>
    </row>
    <row r="9232" spans="1:19" x14ac:dyDescent="0.3">
      <c r="A9232" t="s">
        <v>7945</v>
      </c>
      <c r="B9232" s="1">
        <v>43436</v>
      </c>
      <c r="C9232" s="1">
        <v>43440</v>
      </c>
      <c r="D9232">
        <f t="shared" si="576"/>
        <v>2018</v>
      </c>
      <c r="E9232" t="str">
        <f t="shared" si="577"/>
        <v>Dec</v>
      </c>
      <c r="F9232" t="s">
        <v>37</v>
      </c>
      <c r="G9232" t="s">
        <v>244</v>
      </c>
      <c r="H9232" t="s">
        <v>105</v>
      </c>
      <c r="I9232" t="s">
        <v>1698</v>
      </c>
      <c r="J9232" t="s">
        <v>1699</v>
      </c>
      <c r="K9232">
        <v>68104</v>
      </c>
      <c r="L9232" t="s">
        <v>25</v>
      </c>
      <c r="M9232" t="s">
        <v>7943</v>
      </c>
      <c r="N9232" t="s">
        <v>110</v>
      </c>
      <c r="O9232" t="s">
        <v>7813</v>
      </c>
      <c r="P9232" s="4">
        <v>2479.96</v>
      </c>
      <c r="Q9232" s="4">
        <v>2479.96</v>
      </c>
      <c r="R9232" s="4">
        <f t="shared" si="578"/>
        <v>0</v>
      </c>
      <c r="S9232" s="4">
        <f t="shared" si="579"/>
        <v>0</v>
      </c>
    </row>
    <row r="9233" spans="1:19" x14ac:dyDescent="0.3">
      <c r="A9233" t="s">
        <v>7946</v>
      </c>
      <c r="B9233" s="1">
        <v>43266</v>
      </c>
      <c r="C9233" s="1">
        <v>43270</v>
      </c>
      <c r="D9233">
        <f t="shared" si="576"/>
        <v>2018</v>
      </c>
      <c r="E9233" t="str">
        <f t="shared" si="577"/>
        <v>Jun</v>
      </c>
      <c r="F9233" t="s">
        <v>67</v>
      </c>
      <c r="G9233" t="s">
        <v>3616</v>
      </c>
      <c r="H9233" t="s">
        <v>51</v>
      </c>
      <c r="I9233" t="s">
        <v>47</v>
      </c>
      <c r="J9233" t="s">
        <v>33</v>
      </c>
      <c r="K9233">
        <v>90032</v>
      </c>
      <c r="L9233" t="s">
        <v>34</v>
      </c>
      <c r="M9233" t="s">
        <v>7947</v>
      </c>
      <c r="N9233" t="s">
        <v>110</v>
      </c>
      <c r="O9233" t="s">
        <v>7813</v>
      </c>
      <c r="P9233" s="4">
        <v>119.96</v>
      </c>
      <c r="Q9233" s="4">
        <v>119.96</v>
      </c>
      <c r="R9233" s="4">
        <f t="shared" si="578"/>
        <v>0</v>
      </c>
      <c r="S9233" s="4">
        <f t="shared" si="579"/>
        <v>0</v>
      </c>
    </row>
    <row r="9234" spans="1:19" ht="15.6" x14ac:dyDescent="0.3">
      <c r="A9234" t="s">
        <v>5241</v>
      </c>
      <c r="B9234" s="1">
        <v>42343</v>
      </c>
      <c r="C9234" s="1">
        <v>42347</v>
      </c>
      <c r="D9234">
        <f t="shared" si="576"/>
        <v>2015</v>
      </c>
      <c r="E9234" t="str">
        <f t="shared" si="577"/>
        <v>Dec</v>
      </c>
      <c r="F9234" t="s">
        <v>37</v>
      </c>
      <c r="G9234" t="s">
        <v>804</v>
      </c>
      <c r="H9234" s="2" t="s">
        <v>22</v>
      </c>
      <c r="I9234" t="s">
        <v>182</v>
      </c>
      <c r="J9234" t="s">
        <v>233</v>
      </c>
      <c r="K9234">
        <v>43229</v>
      </c>
      <c r="L9234" t="s">
        <v>54</v>
      </c>
      <c r="M9234" t="s">
        <v>7947</v>
      </c>
      <c r="N9234" t="s">
        <v>110</v>
      </c>
      <c r="O9234" t="s">
        <v>7813</v>
      </c>
      <c r="P9234" s="4">
        <v>179.94</v>
      </c>
      <c r="Q9234" s="4">
        <v>179.94</v>
      </c>
      <c r="R9234" s="4">
        <f t="shared" si="578"/>
        <v>0</v>
      </c>
      <c r="S9234" s="4">
        <f t="shared" si="579"/>
        <v>0</v>
      </c>
    </row>
    <row r="9235" spans="1:19" ht="15.6" x14ac:dyDescent="0.3">
      <c r="A9235" t="s">
        <v>7948</v>
      </c>
      <c r="B9235" s="1">
        <v>43172</v>
      </c>
      <c r="C9235" s="1">
        <v>43176</v>
      </c>
      <c r="D9235">
        <f t="shared" si="576"/>
        <v>2018</v>
      </c>
      <c r="E9235" t="str">
        <f t="shared" si="577"/>
        <v>Mar</v>
      </c>
      <c r="F9235" t="s">
        <v>37</v>
      </c>
      <c r="G9235" t="s">
        <v>3251</v>
      </c>
      <c r="H9235" s="2" t="s">
        <v>22</v>
      </c>
      <c r="I9235" t="s">
        <v>61</v>
      </c>
      <c r="J9235" t="s">
        <v>62</v>
      </c>
      <c r="K9235">
        <v>10011</v>
      </c>
      <c r="L9235" t="s">
        <v>54</v>
      </c>
      <c r="M9235" t="s">
        <v>7947</v>
      </c>
      <c r="N9235" t="s">
        <v>110</v>
      </c>
      <c r="O9235" t="s">
        <v>7813</v>
      </c>
      <c r="P9235" s="4">
        <v>299.89999999999998</v>
      </c>
      <c r="Q9235" s="4">
        <v>299.89999999999998</v>
      </c>
      <c r="R9235" s="4">
        <f t="shared" si="578"/>
        <v>0</v>
      </c>
      <c r="S9235" s="4">
        <f t="shared" si="579"/>
        <v>0</v>
      </c>
    </row>
    <row r="9236" spans="1:19" ht="15.6" x14ac:dyDescent="0.3">
      <c r="A9236" t="s">
        <v>7511</v>
      </c>
      <c r="B9236" s="1">
        <v>42438</v>
      </c>
      <c r="C9236" s="1">
        <v>42441</v>
      </c>
      <c r="D9236">
        <f t="shared" si="576"/>
        <v>2016</v>
      </c>
      <c r="E9236" t="str">
        <f t="shared" si="577"/>
        <v>Mar</v>
      </c>
      <c r="F9236" t="s">
        <v>20</v>
      </c>
      <c r="G9236" t="s">
        <v>1321</v>
      </c>
      <c r="H9236" s="2" t="s">
        <v>22</v>
      </c>
      <c r="I9236" t="s">
        <v>855</v>
      </c>
      <c r="J9236" t="s">
        <v>109</v>
      </c>
      <c r="K9236">
        <v>78207</v>
      </c>
      <c r="L9236" t="s">
        <v>25</v>
      </c>
      <c r="M9236" t="s">
        <v>7947</v>
      </c>
      <c r="N9236" t="s">
        <v>110</v>
      </c>
      <c r="O9236" t="s">
        <v>7813</v>
      </c>
      <c r="P9236" s="4">
        <v>359.88</v>
      </c>
      <c r="Q9236" s="4">
        <v>359.88</v>
      </c>
      <c r="R9236" s="4">
        <f t="shared" si="578"/>
        <v>0</v>
      </c>
      <c r="S9236" s="4">
        <f t="shared" si="579"/>
        <v>0</v>
      </c>
    </row>
    <row r="9237" spans="1:19" ht="15.6" x14ac:dyDescent="0.3">
      <c r="A9237" t="s">
        <v>7949</v>
      </c>
      <c r="B9237" s="1">
        <v>42673</v>
      </c>
      <c r="C9237" s="1">
        <v>42675</v>
      </c>
      <c r="D9237">
        <f t="shared" si="576"/>
        <v>2016</v>
      </c>
      <c r="E9237" t="str">
        <f t="shared" si="577"/>
        <v>Oct</v>
      </c>
      <c r="F9237" t="s">
        <v>67</v>
      </c>
      <c r="G9237" t="s">
        <v>6593</v>
      </c>
      <c r="H9237" s="2" t="s">
        <v>22</v>
      </c>
      <c r="I9237" t="s">
        <v>97</v>
      </c>
      <c r="J9237" t="s">
        <v>89</v>
      </c>
      <c r="K9237">
        <v>48227</v>
      </c>
      <c r="L9237" t="s">
        <v>25</v>
      </c>
      <c r="M9237" t="s">
        <v>7947</v>
      </c>
      <c r="N9237" t="s">
        <v>110</v>
      </c>
      <c r="O9237" t="s">
        <v>7813</v>
      </c>
      <c r="P9237" s="4">
        <v>299.89999999999998</v>
      </c>
      <c r="Q9237" s="4">
        <v>299.89999999999998</v>
      </c>
      <c r="R9237" s="4">
        <f t="shared" si="578"/>
        <v>0</v>
      </c>
      <c r="S9237" s="4">
        <f t="shared" si="579"/>
        <v>0</v>
      </c>
    </row>
    <row r="9238" spans="1:19" x14ac:dyDescent="0.3">
      <c r="A9238" t="s">
        <v>1110</v>
      </c>
      <c r="B9238" s="1">
        <v>42134</v>
      </c>
      <c r="C9238" s="1">
        <v>42139</v>
      </c>
      <c r="D9238">
        <f t="shared" si="576"/>
        <v>2015</v>
      </c>
      <c r="E9238" t="str">
        <f t="shared" si="577"/>
        <v>May</v>
      </c>
      <c r="F9238" t="s">
        <v>37</v>
      </c>
      <c r="G9238" t="s">
        <v>382</v>
      </c>
      <c r="H9238" t="s">
        <v>105</v>
      </c>
      <c r="I9238" t="s">
        <v>131</v>
      </c>
      <c r="J9238" t="s">
        <v>33</v>
      </c>
      <c r="K9238">
        <v>95123</v>
      </c>
      <c r="L9238" t="s">
        <v>34</v>
      </c>
      <c r="M9238" t="s">
        <v>7950</v>
      </c>
      <c r="N9238" t="s">
        <v>110</v>
      </c>
      <c r="O9238" t="s">
        <v>7813</v>
      </c>
      <c r="P9238" s="4">
        <v>1432</v>
      </c>
      <c r="Q9238" s="4">
        <v>1432</v>
      </c>
      <c r="R9238" s="4">
        <f t="shared" si="578"/>
        <v>0</v>
      </c>
      <c r="S9238" s="4">
        <f t="shared" si="579"/>
        <v>0</v>
      </c>
    </row>
    <row r="9239" spans="1:19" ht="15.6" x14ac:dyDescent="0.3">
      <c r="A9239" t="s">
        <v>7951</v>
      </c>
      <c r="B9239" s="1">
        <v>42644</v>
      </c>
      <c r="C9239" s="1">
        <v>42647</v>
      </c>
      <c r="D9239">
        <f t="shared" si="576"/>
        <v>2016</v>
      </c>
      <c r="E9239" t="str">
        <f t="shared" si="577"/>
        <v>Oct</v>
      </c>
      <c r="F9239" t="s">
        <v>20</v>
      </c>
      <c r="G9239" t="s">
        <v>3966</v>
      </c>
      <c r="H9239" s="2" t="s">
        <v>22</v>
      </c>
      <c r="I9239" t="s">
        <v>463</v>
      </c>
      <c r="J9239" t="s">
        <v>242</v>
      </c>
      <c r="K9239">
        <v>97206</v>
      </c>
      <c r="L9239" t="s">
        <v>34</v>
      </c>
      <c r="M9239" t="s">
        <v>7950</v>
      </c>
      <c r="N9239" t="s">
        <v>110</v>
      </c>
      <c r="O9239" t="s">
        <v>7813</v>
      </c>
      <c r="P9239" s="4">
        <v>572.79999999999995</v>
      </c>
      <c r="Q9239" s="4">
        <v>572.79999999999995</v>
      </c>
      <c r="R9239" s="4">
        <f t="shared" si="578"/>
        <v>0</v>
      </c>
      <c r="S9239" s="4">
        <f t="shared" si="579"/>
        <v>0</v>
      </c>
    </row>
    <row r="9240" spans="1:19" ht="15.6" x14ac:dyDescent="0.3">
      <c r="A9240" t="s">
        <v>7952</v>
      </c>
      <c r="B9240" s="1">
        <v>43007</v>
      </c>
      <c r="C9240" s="1">
        <v>43011</v>
      </c>
      <c r="D9240">
        <f t="shared" si="576"/>
        <v>2017</v>
      </c>
      <c r="E9240" t="str">
        <f t="shared" si="577"/>
        <v>Sep</v>
      </c>
      <c r="F9240" t="s">
        <v>37</v>
      </c>
      <c r="G9240" t="s">
        <v>2963</v>
      </c>
      <c r="H9240" s="2" t="s">
        <v>22</v>
      </c>
      <c r="I9240" t="s">
        <v>191</v>
      </c>
      <c r="J9240" t="s">
        <v>242</v>
      </c>
      <c r="K9240">
        <v>97477</v>
      </c>
      <c r="L9240" t="s">
        <v>34</v>
      </c>
      <c r="M9240" t="s">
        <v>7950</v>
      </c>
      <c r="N9240" t="s">
        <v>110</v>
      </c>
      <c r="O9240" t="s">
        <v>7813</v>
      </c>
      <c r="P9240" s="4">
        <v>859.2</v>
      </c>
      <c r="Q9240" s="4">
        <v>859.2</v>
      </c>
      <c r="R9240" s="4">
        <f t="shared" si="578"/>
        <v>0</v>
      </c>
      <c r="S9240" s="4">
        <f t="shared" si="579"/>
        <v>0</v>
      </c>
    </row>
    <row r="9241" spans="1:19" x14ac:dyDescent="0.3">
      <c r="A9241" t="s">
        <v>4472</v>
      </c>
      <c r="B9241" s="1">
        <v>43309</v>
      </c>
      <c r="C9241" s="1">
        <v>43313</v>
      </c>
      <c r="D9241">
        <f t="shared" si="576"/>
        <v>2018</v>
      </c>
      <c r="E9241" t="str">
        <f t="shared" si="577"/>
        <v>Jul</v>
      </c>
      <c r="F9241" t="s">
        <v>37</v>
      </c>
      <c r="G9241" t="s">
        <v>2753</v>
      </c>
      <c r="H9241" t="s">
        <v>51</v>
      </c>
      <c r="I9241" t="s">
        <v>32</v>
      </c>
      <c r="J9241" t="s">
        <v>33</v>
      </c>
      <c r="K9241">
        <v>94110</v>
      </c>
      <c r="L9241" t="s">
        <v>34</v>
      </c>
      <c r="M9241" t="s">
        <v>7950</v>
      </c>
      <c r="N9241" t="s">
        <v>110</v>
      </c>
      <c r="O9241" t="s">
        <v>7813</v>
      </c>
      <c r="P9241" s="4">
        <v>1145.5999999999999</v>
      </c>
      <c r="Q9241" s="4">
        <v>1145.5999999999999</v>
      </c>
      <c r="R9241" s="4">
        <f t="shared" si="578"/>
        <v>0</v>
      </c>
      <c r="S9241" s="4">
        <f t="shared" si="579"/>
        <v>0</v>
      </c>
    </row>
    <row r="9242" spans="1:19" ht="15.6" x14ac:dyDescent="0.3">
      <c r="A9242" t="s">
        <v>7746</v>
      </c>
      <c r="B9242" s="1">
        <v>43367</v>
      </c>
      <c r="C9242" s="1">
        <v>43372</v>
      </c>
      <c r="D9242">
        <f t="shared" si="576"/>
        <v>2018</v>
      </c>
      <c r="E9242" t="str">
        <f t="shared" si="577"/>
        <v>Sep</v>
      </c>
      <c r="F9242" t="s">
        <v>37</v>
      </c>
      <c r="G9242" t="s">
        <v>596</v>
      </c>
      <c r="H9242" s="2" t="s">
        <v>22</v>
      </c>
      <c r="I9242" t="s">
        <v>47</v>
      </c>
      <c r="J9242" t="s">
        <v>33</v>
      </c>
      <c r="K9242">
        <v>90008</v>
      </c>
      <c r="L9242" t="s">
        <v>34</v>
      </c>
      <c r="M9242" t="s">
        <v>7950</v>
      </c>
      <c r="N9242" t="s">
        <v>110</v>
      </c>
      <c r="O9242" t="s">
        <v>7813</v>
      </c>
      <c r="P9242" s="4">
        <v>859.2</v>
      </c>
      <c r="Q9242" s="4">
        <v>859.2</v>
      </c>
      <c r="R9242" s="4">
        <f t="shared" si="578"/>
        <v>0</v>
      </c>
      <c r="S9242" s="4">
        <f t="shared" si="579"/>
        <v>0</v>
      </c>
    </row>
    <row r="9243" spans="1:19" ht="15.6" x14ac:dyDescent="0.3">
      <c r="A9243" t="s">
        <v>2992</v>
      </c>
      <c r="B9243" s="1">
        <v>42562</v>
      </c>
      <c r="C9243" s="1">
        <v>42563</v>
      </c>
      <c r="D9243">
        <f t="shared" si="576"/>
        <v>2016</v>
      </c>
      <c r="E9243" t="str">
        <f t="shared" si="577"/>
        <v>Jul</v>
      </c>
      <c r="F9243" t="s">
        <v>20</v>
      </c>
      <c r="G9243" t="s">
        <v>124</v>
      </c>
      <c r="H9243" s="2" t="s">
        <v>22</v>
      </c>
      <c r="I9243" t="s">
        <v>52</v>
      </c>
      <c r="J9243" t="s">
        <v>53</v>
      </c>
      <c r="K9243">
        <v>19805</v>
      </c>
      <c r="L9243" t="s">
        <v>54</v>
      </c>
      <c r="M9243" t="s">
        <v>7950</v>
      </c>
      <c r="N9243" t="s">
        <v>110</v>
      </c>
      <c r="O9243" t="s">
        <v>7813</v>
      </c>
      <c r="P9243" s="4">
        <v>716</v>
      </c>
      <c r="Q9243" s="4">
        <v>716</v>
      </c>
      <c r="R9243" s="4">
        <f t="shared" si="578"/>
        <v>0</v>
      </c>
      <c r="S9243" s="4">
        <f t="shared" si="579"/>
        <v>0</v>
      </c>
    </row>
    <row r="9244" spans="1:19" x14ac:dyDescent="0.3">
      <c r="A9244" t="s">
        <v>703</v>
      </c>
      <c r="B9244" s="1">
        <v>43119</v>
      </c>
      <c r="C9244" s="1">
        <v>43124</v>
      </c>
      <c r="D9244">
        <f t="shared" si="576"/>
        <v>2018</v>
      </c>
      <c r="E9244" t="str">
        <f t="shared" si="577"/>
        <v>Jan</v>
      </c>
      <c r="F9244" t="s">
        <v>67</v>
      </c>
      <c r="G9244" t="s">
        <v>704</v>
      </c>
      <c r="H9244" t="s">
        <v>105</v>
      </c>
      <c r="I9244" t="s">
        <v>100</v>
      </c>
      <c r="J9244" t="s">
        <v>101</v>
      </c>
      <c r="K9244">
        <v>19140</v>
      </c>
      <c r="L9244" t="s">
        <v>54</v>
      </c>
      <c r="M9244" t="s">
        <v>7950</v>
      </c>
      <c r="N9244" t="s">
        <v>110</v>
      </c>
      <c r="O9244" t="s">
        <v>7813</v>
      </c>
      <c r="P9244" s="4">
        <v>429.6</v>
      </c>
      <c r="Q9244" s="4">
        <v>429.6</v>
      </c>
      <c r="R9244" s="4">
        <f t="shared" si="578"/>
        <v>0</v>
      </c>
      <c r="S9244" s="4">
        <f t="shared" si="579"/>
        <v>0</v>
      </c>
    </row>
    <row r="9245" spans="1:19" ht="15.6" x14ac:dyDescent="0.3">
      <c r="A9245" t="s">
        <v>2167</v>
      </c>
      <c r="B9245" s="1">
        <v>43406</v>
      </c>
      <c r="C9245" s="1">
        <v>43410</v>
      </c>
      <c r="D9245">
        <f t="shared" si="576"/>
        <v>2018</v>
      </c>
      <c r="E9245" t="str">
        <f t="shared" si="577"/>
        <v>Nov</v>
      </c>
      <c r="F9245" t="s">
        <v>37</v>
      </c>
      <c r="G9245" t="s">
        <v>1253</v>
      </c>
      <c r="H9245" s="2" t="s">
        <v>22</v>
      </c>
      <c r="I9245" t="s">
        <v>100</v>
      </c>
      <c r="J9245" t="s">
        <v>101</v>
      </c>
      <c r="K9245">
        <v>19140</v>
      </c>
      <c r="L9245" t="s">
        <v>54</v>
      </c>
      <c r="M9245" t="s">
        <v>7950</v>
      </c>
      <c r="N9245" t="s">
        <v>110</v>
      </c>
      <c r="O9245" t="s">
        <v>7813</v>
      </c>
      <c r="P9245" s="4">
        <v>859.2</v>
      </c>
      <c r="Q9245" s="4">
        <v>859.2</v>
      </c>
      <c r="R9245" s="4">
        <f t="shared" si="578"/>
        <v>0</v>
      </c>
      <c r="S9245" s="4">
        <f t="shared" si="579"/>
        <v>0</v>
      </c>
    </row>
    <row r="9246" spans="1:19" ht="15.6" x14ac:dyDescent="0.3">
      <c r="A9246" t="s">
        <v>6048</v>
      </c>
      <c r="B9246" s="1">
        <v>42712</v>
      </c>
      <c r="C9246" s="1">
        <v>42715</v>
      </c>
      <c r="D9246">
        <f t="shared" si="576"/>
        <v>2016</v>
      </c>
      <c r="E9246" t="str">
        <f t="shared" si="577"/>
        <v>Dec</v>
      </c>
      <c r="F9246" t="s">
        <v>67</v>
      </c>
      <c r="G9246" t="s">
        <v>1548</v>
      </c>
      <c r="H9246" s="2" t="s">
        <v>22</v>
      </c>
      <c r="I9246" t="s">
        <v>174</v>
      </c>
      <c r="J9246" t="s">
        <v>109</v>
      </c>
      <c r="K9246">
        <v>76106</v>
      </c>
      <c r="L9246" t="s">
        <v>25</v>
      </c>
      <c r="M9246" t="s">
        <v>7950</v>
      </c>
      <c r="N9246" t="s">
        <v>110</v>
      </c>
      <c r="O9246" t="s">
        <v>7813</v>
      </c>
      <c r="P9246" s="4">
        <v>1718.4</v>
      </c>
      <c r="Q9246" s="4">
        <v>1718.4</v>
      </c>
      <c r="R9246" s="4">
        <f t="shared" si="578"/>
        <v>0</v>
      </c>
      <c r="S9246" s="4">
        <f t="shared" si="579"/>
        <v>0</v>
      </c>
    </row>
    <row r="9247" spans="1:19" x14ac:dyDescent="0.3">
      <c r="A9247" t="s">
        <v>7953</v>
      </c>
      <c r="B9247" s="1">
        <v>42883</v>
      </c>
      <c r="C9247" s="1">
        <v>42888</v>
      </c>
      <c r="D9247">
        <f t="shared" si="576"/>
        <v>2017</v>
      </c>
      <c r="E9247" t="str">
        <f t="shared" si="577"/>
        <v>May</v>
      </c>
      <c r="F9247" t="s">
        <v>37</v>
      </c>
      <c r="G9247" t="s">
        <v>1219</v>
      </c>
      <c r="H9247" t="s">
        <v>51</v>
      </c>
      <c r="I9247" t="s">
        <v>2446</v>
      </c>
      <c r="J9247" t="s">
        <v>24</v>
      </c>
      <c r="K9247">
        <v>60068</v>
      </c>
      <c r="L9247" t="s">
        <v>25</v>
      </c>
      <c r="M9247" t="s">
        <v>7950</v>
      </c>
      <c r="N9247" t="s">
        <v>128</v>
      </c>
      <c r="O9247" t="s">
        <v>7813</v>
      </c>
      <c r="P9247" s="4">
        <v>286.39999999999998</v>
      </c>
      <c r="Q9247" s="4">
        <v>286.39999999999998</v>
      </c>
      <c r="R9247" s="4">
        <f t="shared" si="578"/>
        <v>0</v>
      </c>
      <c r="S9247" s="4">
        <f t="shared" si="579"/>
        <v>0</v>
      </c>
    </row>
    <row r="9248" spans="1:19" ht="15.6" x14ac:dyDescent="0.3">
      <c r="A9248" t="s">
        <v>7954</v>
      </c>
      <c r="B9248" s="1">
        <v>42542</v>
      </c>
      <c r="C9248" s="1">
        <v>42548</v>
      </c>
      <c r="D9248">
        <f t="shared" si="576"/>
        <v>2016</v>
      </c>
      <c r="E9248" t="str">
        <f t="shared" si="577"/>
        <v>Jun</v>
      </c>
      <c r="F9248" t="s">
        <v>37</v>
      </c>
      <c r="G9248" t="s">
        <v>112</v>
      </c>
      <c r="H9248" s="2" t="s">
        <v>22</v>
      </c>
      <c r="I9248" t="s">
        <v>1158</v>
      </c>
      <c r="J9248" t="s">
        <v>79</v>
      </c>
      <c r="K9248">
        <v>32725</v>
      </c>
      <c r="L9248" t="s">
        <v>44</v>
      </c>
      <c r="M9248" t="s">
        <v>7955</v>
      </c>
      <c r="N9248" t="s">
        <v>110</v>
      </c>
      <c r="O9248" t="s">
        <v>7813</v>
      </c>
      <c r="P9248" s="4">
        <v>107.976</v>
      </c>
      <c r="Q9248" s="4">
        <v>107.976</v>
      </c>
      <c r="R9248" s="4">
        <f t="shared" si="578"/>
        <v>0</v>
      </c>
      <c r="S9248" s="4">
        <f t="shared" si="579"/>
        <v>0</v>
      </c>
    </row>
    <row r="9249" spans="1:19" x14ac:dyDescent="0.3">
      <c r="A9249" t="s">
        <v>2240</v>
      </c>
      <c r="B9249" s="1">
        <v>43255</v>
      </c>
      <c r="C9249" s="1">
        <v>43261</v>
      </c>
      <c r="D9249">
        <f t="shared" si="576"/>
        <v>2018</v>
      </c>
      <c r="E9249" t="str">
        <f t="shared" si="577"/>
        <v>Jun</v>
      </c>
      <c r="F9249" t="s">
        <v>37</v>
      </c>
      <c r="G9249" t="s">
        <v>1267</v>
      </c>
      <c r="H9249" t="s">
        <v>51</v>
      </c>
      <c r="I9249" t="s">
        <v>82</v>
      </c>
      <c r="J9249" t="s">
        <v>83</v>
      </c>
      <c r="K9249">
        <v>28110</v>
      </c>
      <c r="L9249" t="s">
        <v>44</v>
      </c>
      <c r="M9249" t="s">
        <v>7955</v>
      </c>
      <c r="N9249" t="s">
        <v>110</v>
      </c>
      <c r="O9249" t="s">
        <v>7813</v>
      </c>
      <c r="P9249" s="4">
        <v>71.983999999999995</v>
      </c>
      <c r="Q9249" s="4">
        <v>71.983999999999995</v>
      </c>
      <c r="R9249" s="4">
        <f t="shared" si="578"/>
        <v>0</v>
      </c>
      <c r="S9249" s="4">
        <f t="shared" si="579"/>
        <v>0</v>
      </c>
    </row>
    <row r="9250" spans="1:19" ht="15.6" x14ac:dyDescent="0.3">
      <c r="A9250" t="s">
        <v>582</v>
      </c>
      <c r="B9250" s="1">
        <v>42687</v>
      </c>
      <c r="C9250" s="1">
        <v>42693</v>
      </c>
      <c r="D9250">
        <f t="shared" si="576"/>
        <v>2016</v>
      </c>
      <c r="E9250" t="str">
        <f t="shared" si="577"/>
        <v>Nov</v>
      </c>
      <c r="F9250" t="s">
        <v>37</v>
      </c>
      <c r="G9250" t="s">
        <v>583</v>
      </c>
      <c r="H9250" s="2" t="s">
        <v>22</v>
      </c>
      <c r="I9250" t="s">
        <v>466</v>
      </c>
      <c r="J9250" t="s">
        <v>53</v>
      </c>
      <c r="K9250">
        <v>19711</v>
      </c>
      <c r="L9250" t="s">
        <v>54</v>
      </c>
      <c r="M9250" t="s">
        <v>7955</v>
      </c>
      <c r="N9250" t="s">
        <v>110</v>
      </c>
      <c r="O9250" t="s">
        <v>7813</v>
      </c>
      <c r="P9250" s="4">
        <v>89.98</v>
      </c>
      <c r="Q9250" s="4">
        <v>89.98</v>
      </c>
      <c r="R9250" s="4">
        <f t="shared" si="578"/>
        <v>0</v>
      </c>
      <c r="S9250" s="4">
        <f t="shared" si="579"/>
        <v>0</v>
      </c>
    </row>
    <row r="9251" spans="1:19" ht="15.6" x14ac:dyDescent="0.3">
      <c r="A9251" t="s">
        <v>1102</v>
      </c>
      <c r="B9251" s="1">
        <v>42093</v>
      </c>
      <c r="C9251" s="1">
        <v>42095</v>
      </c>
      <c r="D9251">
        <f t="shared" si="576"/>
        <v>2015</v>
      </c>
      <c r="E9251" t="str">
        <f t="shared" si="577"/>
        <v>Mar</v>
      </c>
      <c r="F9251" t="s">
        <v>20</v>
      </c>
      <c r="G9251" t="s">
        <v>306</v>
      </c>
      <c r="H9251" s="2" t="s">
        <v>22</v>
      </c>
      <c r="I9251" t="s">
        <v>262</v>
      </c>
      <c r="J9251" t="s">
        <v>109</v>
      </c>
      <c r="K9251">
        <v>78521</v>
      </c>
      <c r="L9251" t="s">
        <v>25</v>
      </c>
      <c r="M9251" t="s">
        <v>7955</v>
      </c>
      <c r="N9251" t="s">
        <v>110</v>
      </c>
      <c r="O9251" t="s">
        <v>7813</v>
      </c>
      <c r="P9251" s="4">
        <v>251.94399999999999</v>
      </c>
      <c r="Q9251" s="4">
        <v>251.94399999999999</v>
      </c>
      <c r="R9251" s="4">
        <f t="shared" si="578"/>
        <v>0</v>
      </c>
      <c r="S9251" s="4">
        <f t="shared" si="579"/>
        <v>0</v>
      </c>
    </row>
    <row r="9252" spans="1:19" ht="15.6" x14ac:dyDescent="0.3">
      <c r="A9252" t="s">
        <v>7655</v>
      </c>
      <c r="B9252" s="1">
        <v>42415</v>
      </c>
      <c r="C9252" s="1">
        <v>42419</v>
      </c>
      <c r="D9252">
        <f t="shared" si="576"/>
        <v>2016</v>
      </c>
      <c r="E9252" t="str">
        <f t="shared" si="577"/>
        <v>Feb</v>
      </c>
      <c r="F9252" t="s">
        <v>37</v>
      </c>
      <c r="G9252" t="s">
        <v>3526</v>
      </c>
      <c r="H9252" s="2" t="s">
        <v>22</v>
      </c>
      <c r="I9252" t="s">
        <v>376</v>
      </c>
      <c r="J9252" t="s">
        <v>148</v>
      </c>
      <c r="K9252">
        <v>53142</v>
      </c>
      <c r="L9252" t="s">
        <v>25</v>
      </c>
      <c r="M9252" t="s">
        <v>7955</v>
      </c>
      <c r="N9252" t="s">
        <v>110</v>
      </c>
      <c r="O9252" t="s">
        <v>7813</v>
      </c>
      <c r="P9252" s="4">
        <v>134.97</v>
      </c>
      <c r="Q9252" s="4">
        <v>134.97</v>
      </c>
      <c r="R9252" s="4">
        <f t="shared" si="578"/>
        <v>0</v>
      </c>
      <c r="S9252" s="4">
        <f t="shared" si="579"/>
        <v>0</v>
      </c>
    </row>
    <row r="9253" spans="1:19" ht="15.6" x14ac:dyDescent="0.3">
      <c r="A9253" t="s">
        <v>1547</v>
      </c>
      <c r="B9253" s="1">
        <v>43430</v>
      </c>
      <c r="C9253" s="1">
        <v>43435</v>
      </c>
      <c r="D9253">
        <f t="shared" si="576"/>
        <v>2018</v>
      </c>
      <c r="E9253" t="str">
        <f t="shared" si="577"/>
        <v>Nov</v>
      </c>
      <c r="F9253" t="s">
        <v>37</v>
      </c>
      <c r="G9253" t="s">
        <v>1548</v>
      </c>
      <c r="H9253" s="2" t="s">
        <v>22</v>
      </c>
      <c r="I9253" t="s">
        <v>645</v>
      </c>
      <c r="J9253" t="s">
        <v>653</v>
      </c>
      <c r="K9253">
        <v>47374</v>
      </c>
      <c r="L9253" t="s">
        <v>25</v>
      </c>
      <c r="M9253" t="s">
        <v>7955</v>
      </c>
      <c r="N9253" t="s">
        <v>110</v>
      </c>
      <c r="O9253" t="s">
        <v>7813</v>
      </c>
      <c r="P9253" s="4">
        <v>89.98</v>
      </c>
      <c r="Q9253" s="4">
        <v>89.98</v>
      </c>
      <c r="R9253" s="4">
        <f t="shared" si="578"/>
        <v>0</v>
      </c>
      <c r="S9253" s="4">
        <f t="shared" si="579"/>
        <v>0</v>
      </c>
    </row>
    <row r="9254" spans="1:19" ht="15.6" x14ac:dyDescent="0.3">
      <c r="A9254" t="s">
        <v>6450</v>
      </c>
      <c r="B9254" s="1">
        <v>42652</v>
      </c>
      <c r="C9254" s="1">
        <v>42656</v>
      </c>
      <c r="D9254">
        <f t="shared" si="576"/>
        <v>2016</v>
      </c>
      <c r="E9254" t="str">
        <f t="shared" si="577"/>
        <v>Oct</v>
      </c>
      <c r="F9254" t="s">
        <v>67</v>
      </c>
      <c r="G9254" t="s">
        <v>68</v>
      </c>
      <c r="H9254" s="2" t="s">
        <v>22</v>
      </c>
      <c r="I9254" t="s">
        <v>61</v>
      </c>
      <c r="J9254" t="s">
        <v>62</v>
      </c>
      <c r="K9254">
        <v>10024</v>
      </c>
      <c r="L9254" t="s">
        <v>54</v>
      </c>
      <c r="M9254" t="s">
        <v>7956</v>
      </c>
      <c r="N9254" t="s">
        <v>110</v>
      </c>
      <c r="O9254" t="s">
        <v>7813</v>
      </c>
      <c r="P9254" s="4">
        <v>631.96</v>
      </c>
      <c r="Q9254" s="4">
        <v>631.96</v>
      </c>
      <c r="R9254" s="4">
        <f t="shared" si="578"/>
        <v>0</v>
      </c>
      <c r="S9254" s="4">
        <f t="shared" si="579"/>
        <v>0</v>
      </c>
    </row>
    <row r="9255" spans="1:19" ht="15.6" x14ac:dyDescent="0.3">
      <c r="A9255" t="s">
        <v>1845</v>
      </c>
      <c r="B9255" s="1">
        <v>42867</v>
      </c>
      <c r="C9255" s="1">
        <v>42872</v>
      </c>
      <c r="D9255">
        <f t="shared" si="576"/>
        <v>2017</v>
      </c>
      <c r="E9255" t="str">
        <f t="shared" si="577"/>
        <v>May</v>
      </c>
      <c r="F9255" t="s">
        <v>37</v>
      </c>
      <c r="G9255" t="s">
        <v>107</v>
      </c>
      <c r="H9255" s="2" t="s">
        <v>22</v>
      </c>
      <c r="I9255" t="s">
        <v>61</v>
      </c>
      <c r="J9255" t="s">
        <v>62</v>
      </c>
      <c r="K9255">
        <v>10024</v>
      </c>
      <c r="L9255" t="s">
        <v>54</v>
      </c>
      <c r="M9255" t="s">
        <v>7956</v>
      </c>
      <c r="N9255" t="s">
        <v>110</v>
      </c>
      <c r="O9255" t="s">
        <v>7813</v>
      </c>
      <c r="P9255" s="4">
        <v>631.96</v>
      </c>
      <c r="Q9255" s="4">
        <v>631.96</v>
      </c>
      <c r="R9255" s="4">
        <f t="shared" si="578"/>
        <v>0</v>
      </c>
      <c r="S9255" s="4">
        <f t="shared" si="579"/>
        <v>0</v>
      </c>
    </row>
    <row r="9256" spans="1:19" ht="15.6" x14ac:dyDescent="0.3">
      <c r="A9256" t="s">
        <v>7957</v>
      </c>
      <c r="B9256" s="1">
        <v>42105</v>
      </c>
      <c r="C9256" s="1">
        <v>42110</v>
      </c>
      <c r="D9256">
        <f t="shared" si="576"/>
        <v>2015</v>
      </c>
      <c r="E9256" t="str">
        <f t="shared" si="577"/>
        <v>Apr</v>
      </c>
      <c r="F9256" t="s">
        <v>67</v>
      </c>
      <c r="G9256" t="s">
        <v>2363</v>
      </c>
      <c r="H9256" s="2" t="s">
        <v>22</v>
      </c>
      <c r="I9256" t="s">
        <v>1207</v>
      </c>
      <c r="J9256" t="s">
        <v>109</v>
      </c>
      <c r="K9256">
        <v>78745</v>
      </c>
      <c r="L9256" t="s">
        <v>25</v>
      </c>
      <c r="M9256" t="s">
        <v>7956</v>
      </c>
      <c r="N9256" t="s">
        <v>110</v>
      </c>
      <c r="O9256" t="s">
        <v>7813</v>
      </c>
      <c r="P9256" s="4">
        <v>758.35199999999998</v>
      </c>
      <c r="Q9256" s="4">
        <v>758.35199999999998</v>
      </c>
      <c r="R9256" s="4">
        <f t="shared" si="578"/>
        <v>0</v>
      </c>
      <c r="S9256" s="4">
        <f t="shared" si="579"/>
        <v>0</v>
      </c>
    </row>
    <row r="9257" spans="1:19" x14ac:dyDescent="0.3">
      <c r="A9257" t="s">
        <v>1095</v>
      </c>
      <c r="B9257" s="1">
        <v>42990</v>
      </c>
      <c r="C9257" s="1">
        <v>42991</v>
      </c>
      <c r="D9257">
        <f t="shared" si="576"/>
        <v>2017</v>
      </c>
      <c r="E9257" t="str">
        <f t="shared" si="577"/>
        <v>Sep</v>
      </c>
      <c r="F9257" t="s">
        <v>30</v>
      </c>
      <c r="G9257" t="s">
        <v>1096</v>
      </c>
      <c r="H9257" t="s">
        <v>51</v>
      </c>
      <c r="I9257" t="s">
        <v>576</v>
      </c>
      <c r="J9257" t="s">
        <v>75</v>
      </c>
      <c r="K9257">
        <v>80027</v>
      </c>
      <c r="L9257" t="s">
        <v>34</v>
      </c>
      <c r="M9257" t="s">
        <v>7958</v>
      </c>
      <c r="N9257" t="s">
        <v>110</v>
      </c>
      <c r="O9257" t="s">
        <v>7813</v>
      </c>
      <c r="P9257" s="4">
        <v>146.952</v>
      </c>
      <c r="Q9257" s="4">
        <v>146.952</v>
      </c>
      <c r="R9257" s="4">
        <f t="shared" si="578"/>
        <v>0</v>
      </c>
      <c r="S9257" s="4">
        <f t="shared" si="579"/>
        <v>0</v>
      </c>
    </row>
    <row r="9258" spans="1:19" ht="15.6" x14ac:dyDescent="0.3">
      <c r="A9258" t="s">
        <v>5241</v>
      </c>
      <c r="B9258" s="1">
        <v>42343</v>
      </c>
      <c r="C9258" s="1">
        <v>42347</v>
      </c>
      <c r="D9258">
        <f t="shared" si="576"/>
        <v>2015</v>
      </c>
      <c r="E9258" t="str">
        <f t="shared" si="577"/>
        <v>Dec</v>
      </c>
      <c r="F9258" t="s">
        <v>37</v>
      </c>
      <c r="G9258" t="s">
        <v>804</v>
      </c>
      <c r="H9258" s="2" t="s">
        <v>22</v>
      </c>
      <c r="I9258" t="s">
        <v>182</v>
      </c>
      <c r="J9258" t="s">
        <v>233</v>
      </c>
      <c r="K9258">
        <v>43229</v>
      </c>
      <c r="L9258" t="s">
        <v>54</v>
      </c>
      <c r="M9258" t="s">
        <v>7958</v>
      </c>
      <c r="N9258" t="s">
        <v>110</v>
      </c>
      <c r="O9258" t="s">
        <v>7813</v>
      </c>
      <c r="P9258" s="4">
        <v>36.738</v>
      </c>
      <c r="Q9258" s="4">
        <v>36.738</v>
      </c>
      <c r="R9258" s="4">
        <f t="shared" si="578"/>
        <v>0</v>
      </c>
      <c r="S9258" s="4">
        <f t="shared" si="579"/>
        <v>0</v>
      </c>
    </row>
    <row r="9259" spans="1:19" ht="15.6" x14ac:dyDescent="0.3">
      <c r="A9259" t="s">
        <v>680</v>
      </c>
      <c r="B9259" s="1">
        <v>42478</v>
      </c>
      <c r="C9259" s="1">
        <v>42482</v>
      </c>
      <c r="D9259">
        <f t="shared" si="576"/>
        <v>2016</v>
      </c>
      <c r="E9259" t="str">
        <f t="shared" si="577"/>
        <v>Apr</v>
      </c>
      <c r="F9259" t="s">
        <v>67</v>
      </c>
      <c r="G9259" t="s">
        <v>613</v>
      </c>
      <c r="H9259" s="2" t="s">
        <v>22</v>
      </c>
      <c r="I9259" t="s">
        <v>681</v>
      </c>
      <c r="J9259" t="s">
        <v>109</v>
      </c>
      <c r="K9259">
        <v>78501</v>
      </c>
      <c r="L9259" t="s">
        <v>25</v>
      </c>
      <c r="M9259" t="s">
        <v>7958</v>
      </c>
      <c r="N9259" t="s">
        <v>110</v>
      </c>
      <c r="O9259" t="s">
        <v>7813</v>
      </c>
      <c r="P9259" s="4">
        <v>97.968000000000004</v>
      </c>
      <c r="Q9259" s="4">
        <v>97.968000000000004</v>
      </c>
      <c r="R9259" s="4">
        <f t="shared" si="578"/>
        <v>0</v>
      </c>
      <c r="S9259" s="4">
        <f t="shared" si="579"/>
        <v>0</v>
      </c>
    </row>
    <row r="9260" spans="1:19" x14ac:dyDescent="0.3">
      <c r="A9260" t="s">
        <v>7959</v>
      </c>
      <c r="B9260" s="1">
        <v>42877</v>
      </c>
      <c r="C9260" s="1">
        <v>42884</v>
      </c>
      <c r="D9260">
        <f t="shared" si="576"/>
        <v>2017</v>
      </c>
      <c r="E9260" t="str">
        <f t="shared" si="577"/>
        <v>May</v>
      </c>
      <c r="F9260" t="s">
        <v>37</v>
      </c>
      <c r="G9260" t="s">
        <v>1339</v>
      </c>
      <c r="H9260" t="s">
        <v>51</v>
      </c>
      <c r="I9260" t="s">
        <v>47</v>
      </c>
      <c r="J9260" t="s">
        <v>33</v>
      </c>
      <c r="K9260">
        <v>90049</v>
      </c>
      <c r="L9260" t="s">
        <v>34</v>
      </c>
      <c r="M9260" t="s">
        <v>7960</v>
      </c>
      <c r="N9260" t="s">
        <v>128</v>
      </c>
      <c r="O9260" t="s">
        <v>7813</v>
      </c>
      <c r="P9260" s="4">
        <v>222.38399999999999</v>
      </c>
      <c r="Q9260" s="4">
        <v>222.38399999999999</v>
      </c>
      <c r="R9260" s="4">
        <f t="shared" si="578"/>
        <v>0</v>
      </c>
      <c r="S9260" s="4">
        <f t="shared" si="579"/>
        <v>0</v>
      </c>
    </row>
    <row r="9261" spans="1:19" x14ac:dyDescent="0.3">
      <c r="A9261" t="s">
        <v>3011</v>
      </c>
      <c r="B9261" s="1">
        <v>42949</v>
      </c>
      <c r="C9261" s="1">
        <v>42951</v>
      </c>
      <c r="D9261">
        <f t="shared" si="576"/>
        <v>2017</v>
      </c>
      <c r="E9261" t="str">
        <f t="shared" si="577"/>
        <v>Aug</v>
      </c>
      <c r="F9261" t="s">
        <v>67</v>
      </c>
      <c r="G9261" t="s">
        <v>833</v>
      </c>
      <c r="H9261" t="s">
        <v>51</v>
      </c>
      <c r="I9261" t="s">
        <v>47</v>
      </c>
      <c r="J9261" t="s">
        <v>33</v>
      </c>
      <c r="K9261">
        <v>90032</v>
      </c>
      <c r="L9261" t="s">
        <v>34</v>
      </c>
      <c r="M9261" t="s">
        <v>7960</v>
      </c>
      <c r="N9261" t="s">
        <v>128</v>
      </c>
      <c r="O9261" t="s">
        <v>7813</v>
      </c>
      <c r="P9261" s="4">
        <v>333.57600000000002</v>
      </c>
      <c r="Q9261" s="4">
        <v>333.57600000000002</v>
      </c>
      <c r="R9261" s="4">
        <f t="shared" si="578"/>
        <v>0</v>
      </c>
      <c r="S9261" s="4">
        <f t="shared" si="579"/>
        <v>0</v>
      </c>
    </row>
    <row r="9262" spans="1:19" x14ac:dyDescent="0.3">
      <c r="A9262" t="s">
        <v>7961</v>
      </c>
      <c r="B9262" s="1">
        <v>43443</v>
      </c>
      <c r="C9262" s="1">
        <v>43448</v>
      </c>
      <c r="D9262">
        <f t="shared" si="576"/>
        <v>2018</v>
      </c>
      <c r="E9262" t="str">
        <f t="shared" si="577"/>
        <v>Dec</v>
      </c>
      <c r="F9262" t="s">
        <v>37</v>
      </c>
      <c r="G9262" t="s">
        <v>766</v>
      </c>
      <c r="H9262" t="s">
        <v>105</v>
      </c>
      <c r="I9262" t="s">
        <v>7962</v>
      </c>
      <c r="J9262" t="s">
        <v>33</v>
      </c>
      <c r="K9262">
        <v>90604</v>
      </c>
      <c r="L9262" t="s">
        <v>34</v>
      </c>
      <c r="M9262" t="s">
        <v>7960</v>
      </c>
      <c r="N9262" t="s">
        <v>110</v>
      </c>
      <c r="O9262" t="s">
        <v>7813</v>
      </c>
      <c r="P9262" s="4">
        <v>444.76799999999997</v>
      </c>
      <c r="Q9262" s="4">
        <v>444.76799999999997</v>
      </c>
      <c r="R9262" s="4">
        <f t="shared" si="578"/>
        <v>0</v>
      </c>
      <c r="S9262" s="4">
        <f t="shared" si="579"/>
        <v>0</v>
      </c>
    </row>
    <row r="9263" spans="1:19" x14ac:dyDescent="0.3">
      <c r="A9263" t="s">
        <v>7963</v>
      </c>
      <c r="B9263" s="1">
        <v>42934</v>
      </c>
      <c r="C9263" s="1">
        <v>42938</v>
      </c>
      <c r="D9263">
        <f t="shared" si="576"/>
        <v>2017</v>
      </c>
      <c r="E9263" t="str">
        <f t="shared" si="577"/>
        <v>Jul</v>
      </c>
      <c r="F9263" t="s">
        <v>37</v>
      </c>
      <c r="G9263" t="s">
        <v>418</v>
      </c>
      <c r="H9263" t="s">
        <v>51</v>
      </c>
      <c r="I9263" t="s">
        <v>578</v>
      </c>
      <c r="J9263" t="s">
        <v>178</v>
      </c>
      <c r="K9263">
        <v>85023</v>
      </c>
      <c r="L9263" t="s">
        <v>34</v>
      </c>
      <c r="M9263" t="s">
        <v>7964</v>
      </c>
      <c r="N9263" t="s">
        <v>110</v>
      </c>
      <c r="O9263" t="s">
        <v>7813</v>
      </c>
      <c r="P9263" s="4">
        <v>55.991999999999997</v>
      </c>
      <c r="Q9263" s="4">
        <v>55.991999999999997</v>
      </c>
      <c r="R9263" s="4">
        <f t="shared" si="578"/>
        <v>0</v>
      </c>
      <c r="S9263" s="4">
        <f t="shared" si="579"/>
        <v>0</v>
      </c>
    </row>
    <row r="9264" spans="1:19" ht="15.6" x14ac:dyDescent="0.3">
      <c r="A9264" t="s">
        <v>5990</v>
      </c>
      <c r="B9264" s="1">
        <v>43149</v>
      </c>
      <c r="C9264" s="1">
        <v>43152</v>
      </c>
      <c r="D9264">
        <f t="shared" si="576"/>
        <v>2018</v>
      </c>
      <c r="E9264" t="str">
        <f t="shared" si="577"/>
        <v>Feb</v>
      </c>
      <c r="F9264" t="s">
        <v>67</v>
      </c>
      <c r="G9264" t="s">
        <v>298</v>
      </c>
      <c r="H9264" s="2" t="s">
        <v>22</v>
      </c>
      <c r="I9264" t="s">
        <v>47</v>
      </c>
      <c r="J9264" t="s">
        <v>33</v>
      </c>
      <c r="K9264">
        <v>90045</v>
      </c>
      <c r="L9264" t="s">
        <v>34</v>
      </c>
      <c r="M9264" t="s">
        <v>7964</v>
      </c>
      <c r="N9264" t="s">
        <v>110</v>
      </c>
      <c r="O9264" t="s">
        <v>7813</v>
      </c>
      <c r="P9264" s="4">
        <v>167.976</v>
      </c>
      <c r="Q9264" s="4">
        <v>167.976</v>
      </c>
      <c r="R9264" s="4">
        <f t="shared" si="578"/>
        <v>0</v>
      </c>
      <c r="S9264" s="4">
        <f t="shared" si="579"/>
        <v>0</v>
      </c>
    </row>
    <row r="9265" spans="1:19" ht="15.6" x14ac:dyDescent="0.3">
      <c r="A9265" t="s">
        <v>132</v>
      </c>
      <c r="B9265" s="1">
        <v>43261</v>
      </c>
      <c r="C9265" s="1">
        <v>43264</v>
      </c>
      <c r="D9265">
        <f t="shared" si="576"/>
        <v>2018</v>
      </c>
      <c r="E9265" t="str">
        <f t="shared" si="577"/>
        <v>Jun</v>
      </c>
      <c r="F9265" t="s">
        <v>20</v>
      </c>
      <c r="G9265" t="s">
        <v>133</v>
      </c>
      <c r="H9265" s="2" t="s">
        <v>22</v>
      </c>
      <c r="I9265" t="s">
        <v>47</v>
      </c>
      <c r="J9265" t="s">
        <v>33</v>
      </c>
      <c r="K9265">
        <v>90045</v>
      </c>
      <c r="L9265" t="s">
        <v>34</v>
      </c>
      <c r="M9265" t="s">
        <v>7964</v>
      </c>
      <c r="N9265" t="s">
        <v>110</v>
      </c>
      <c r="O9265" t="s">
        <v>7813</v>
      </c>
      <c r="P9265" s="4">
        <v>279.95999999999998</v>
      </c>
      <c r="Q9265" s="4">
        <v>279.95999999999998</v>
      </c>
      <c r="R9265" s="4">
        <f t="shared" si="578"/>
        <v>0</v>
      </c>
      <c r="S9265" s="4">
        <f t="shared" si="579"/>
        <v>0</v>
      </c>
    </row>
    <row r="9266" spans="1:19" x14ac:dyDescent="0.3">
      <c r="A9266" t="s">
        <v>4865</v>
      </c>
      <c r="B9266" s="1">
        <v>43114</v>
      </c>
      <c r="C9266" s="1">
        <v>43118</v>
      </c>
      <c r="D9266">
        <f t="shared" si="576"/>
        <v>2018</v>
      </c>
      <c r="E9266" t="str">
        <f t="shared" si="577"/>
        <v>Jan</v>
      </c>
      <c r="F9266" t="s">
        <v>37</v>
      </c>
      <c r="G9266" t="s">
        <v>1356</v>
      </c>
      <c r="H9266" t="s">
        <v>105</v>
      </c>
      <c r="I9266" t="s">
        <v>3469</v>
      </c>
      <c r="J9266" t="s">
        <v>250</v>
      </c>
      <c r="K9266">
        <v>37604</v>
      </c>
      <c r="L9266" t="s">
        <v>44</v>
      </c>
      <c r="M9266" t="s">
        <v>7964</v>
      </c>
      <c r="N9266" t="s">
        <v>110</v>
      </c>
      <c r="O9266" t="s">
        <v>7813</v>
      </c>
      <c r="P9266" s="4">
        <v>111.98399999999999</v>
      </c>
      <c r="Q9266" s="4">
        <v>111.98399999999999</v>
      </c>
      <c r="R9266" s="4">
        <f t="shared" si="578"/>
        <v>0</v>
      </c>
      <c r="S9266" s="4">
        <f t="shared" si="579"/>
        <v>0</v>
      </c>
    </row>
    <row r="9267" spans="1:19" ht="15.6" x14ac:dyDescent="0.3">
      <c r="A9267" t="s">
        <v>4376</v>
      </c>
      <c r="B9267" s="1">
        <v>43442</v>
      </c>
      <c r="C9267" s="1">
        <v>43445</v>
      </c>
      <c r="D9267">
        <f t="shared" si="576"/>
        <v>2018</v>
      </c>
      <c r="E9267" t="str">
        <f t="shared" si="577"/>
        <v>Dec</v>
      </c>
      <c r="F9267" t="s">
        <v>20</v>
      </c>
      <c r="G9267" t="s">
        <v>3387</v>
      </c>
      <c r="H9267" s="2" t="s">
        <v>22</v>
      </c>
      <c r="I9267" t="s">
        <v>100</v>
      </c>
      <c r="J9267" t="s">
        <v>101</v>
      </c>
      <c r="K9267">
        <v>19140</v>
      </c>
      <c r="L9267" t="s">
        <v>54</v>
      </c>
      <c r="M9267" t="s">
        <v>7964</v>
      </c>
      <c r="N9267" t="s">
        <v>110</v>
      </c>
      <c r="O9267" t="s">
        <v>7813</v>
      </c>
      <c r="P9267" s="4">
        <v>83.988</v>
      </c>
      <c r="Q9267" s="4">
        <v>83.988</v>
      </c>
      <c r="R9267" s="4">
        <f t="shared" si="578"/>
        <v>0</v>
      </c>
      <c r="S9267" s="4">
        <f t="shared" si="579"/>
        <v>0</v>
      </c>
    </row>
    <row r="9268" spans="1:19" ht="15.6" x14ac:dyDescent="0.3">
      <c r="A9268" t="s">
        <v>5786</v>
      </c>
      <c r="B9268" s="1">
        <v>42357</v>
      </c>
      <c r="C9268" s="1">
        <v>42359</v>
      </c>
      <c r="D9268">
        <f t="shared" si="576"/>
        <v>2015</v>
      </c>
      <c r="E9268" t="str">
        <f t="shared" si="577"/>
        <v>Dec</v>
      </c>
      <c r="F9268" t="s">
        <v>20</v>
      </c>
      <c r="G9268" t="s">
        <v>521</v>
      </c>
      <c r="H9268" s="2" t="s">
        <v>22</v>
      </c>
      <c r="I9268" t="s">
        <v>47</v>
      </c>
      <c r="J9268" t="s">
        <v>33</v>
      </c>
      <c r="K9268">
        <v>90008</v>
      </c>
      <c r="L9268" t="s">
        <v>34</v>
      </c>
      <c r="M9268" t="s">
        <v>7965</v>
      </c>
      <c r="N9268" t="s">
        <v>110</v>
      </c>
      <c r="O9268" t="s">
        <v>7813</v>
      </c>
      <c r="P9268" s="4">
        <v>583.79999999999995</v>
      </c>
      <c r="Q9268" s="4">
        <v>100</v>
      </c>
      <c r="R9268" s="4">
        <f t="shared" si="578"/>
        <v>483.79999999999995</v>
      </c>
      <c r="S9268" s="4">
        <f t="shared" si="579"/>
        <v>72.569999999999993</v>
      </c>
    </row>
    <row r="9269" spans="1:19" ht="15.6" x14ac:dyDescent="0.3">
      <c r="A9269" t="s">
        <v>7966</v>
      </c>
      <c r="B9269" s="1">
        <v>42515</v>
      </c>
      <c r="C9269" s="1">
        <v>42518</v>
      </c>
      <c r="D9269">
        <f t="shared" si="576"/>
        <v>2016</v>
      </c>
      <c r="E9269" t="str">
        <f t="shared" si="577"/>
        <v>May</v>
      </c>
      <c r="F9269" t="s">
        <v>67</v>
      </c>
      <c r="G9269" t="s">
        <v>2795</v>
      </c>
      <c r="H9269" s="2" t="s">
        <v>22</v>
      </c>
      <c r="I9269" t="s">
        <v>139</v>
      </c>
      <c r="J9269" t="s">
        <v>250</v>
      </c>
      <c r="K9269">
        <v>38401</v>
      </c>
      <c r="L9269" t="s">
        <v>44</v>
      </c>
      <c r="M9269" t="s">
        <v>7965</v>
      </c>
      <c r="N9269" t="s">
        <v>110</v>
      </c>
      <c r="O9269" t="s">
        <v>7813</v>
      </c>
      <c r="P9269" s="4">
        <v>467.04</v>
      </c>
      <c r="Q9269" s="4">
        <v>467.04</v>
      </c>
      <c r="R9269" s="4">
        <f t="shared" si="578"/>
        <v>0</v>
      </c>
      <c r="S9269" s="4">
        <f t="shared" si="579"/>
        <v>0</v>
      </c>
    </row>
    <row r="9270" spans="1:19" x14ac:dyDescent="0.3">
      <c r="A9270" t="s">
        <v>2956</v>
      </c>
      <c r="B9270" s="1">
        <v>43066</v>
      </c>
      <c r="C9270" s="1">
        <v>43072</v>
      </c>
      <c r="D9270">
        <f t="shared" si="576"/>
        <v>2017</v>
      </c>
      <c r="E9270" t="str">
        <f t="shared" si="577"/>
        <v>Nov</v>
      </c>
      <c r="F9270" t="s">
        <v>37</v>
      </c>
      <c r="G9270" t="s">
        <v>200</v>
      </c>
      <c r="H9270" t="s">
        <v>51</v>
      </c>
      <c r="I9270" t="s">
        <v>486</v>
      </c>
      <c r="J9270" t="s">
        <v>79</v>
      </c>
      <c r="K9270">
        <v>33311</v>
      </c>
      <c r="L9270" t="s">
        <v>44</v>
      </c>
      <c r="M9270" t="s">
        <v>7965</v>
      </c>
      <c r="N9270" t="s">
        <v>110</v>
      </c>
      <c r="O9270" t="s">
        <v>7813</v>
      </c>
      <c r="P9270" s="4">
        <v>116.76</v>
      </c>
      <c r="Q9270" s="4">
        <v>116.76</v>
      </c>
      <c r="R9270" s="4">
        <f t="shared" si="578"/>
        <v>0</v>
      </c>
      <c r="S9270" s="4">
        <f t="shared" si="579"/>
        <v>0</v>
      </c>
    </row>
    <row r="9271" spans="1:19" x14ac:dyDescent="0.3">
      <c r="A9271" t="s">
        <v>5374</v>
      </c>
      <c r="B9271" s="1">
        <v>42992</v>
      </c>
      <c r="C9271" s="1">
        <v>42996</v>
      </c>
      <c r="D9271">
        <f t="shared" si="576"/>
        <v>2017</v>
      </c>
      <c r="E9271" t="str">
        <f t="shared" si="577"/>
        <v>Sep</v>
      </c>
      <c r="F9271" t="s">
        <v>37</v>
      </c>
      <c r="G9271" t="s">
        <v>1000</v>
      </c>
      <c r="H9271" t="s">
        <v>51</v>
      </c>
      <c r="I9271" t="s">
        <v>406</v>
      </c>
      <c r="J9271" t="s">
        <v>62</v>
      </c>
      <c r="K9271">
        <v>11561</v>
      </c>
      <c r="L9271" t="s">
        <v>54</v>
      </c>
      <c r="M9271" t="s">
        <v>7965</v>
      </c>
      <c r="N9271" t="s">
        <v>128</v>
      </c>
      <c r="O9271" t="s">
        <v>7813</v>
      </c>
      <c r="P9271" s="4">
        <v>437.85</v>
      </c>
      <c r="Q9271" s="4">
        <v>437.85</v>
      </c>
      <c r="R9271" s="4">
        <f t="shared" si="578"/>
        <v>0</v>
      </c>
      <c r="S9271" s="4">
        <f t="shared" si="579"/>
        <v>0</v>
      </c>
    </row>
    <row r="9272" spans="1:19" x14ac:dyDescent="0.3">
      <c r="A9272" t="s">
        <v>2886</v>
      </c>
      <c r="B9272" s="1">
        <v>42995</v>
      </c>
      <c r="C9272" s="1">
        <v>43000</v>
      </c>
      <c r="D9272">
        <f t="shared" si="576"/>
        <v>2017</v>
      </c>
      <c r="E9272" t="str">
        <f t="shared" si="577"/>
        <v>Sep</v>
      </c>
      <c r="F9272" t="s">
        <v>37</v>
      </c>
      <c r="G9272" t="s">
        <v>947</v>
      </c>
      <c r="H9272" t="s">
        <v>51</v>
      </c>
      <c r="I9272" t="s">
        <v>2887</v>
      </c>
      <c r="J9272" t="s">
        <v>2888</v>
      </c>
      <c r="K9272">
        <v>4401</v>
      </c>
      <c r="L9272" t="s">
        <v>54</v>
      </c>
      <c r="M9272" t="s">
        <v>7965</v>
      </c>
      <c r="N9272" t="s">
        <v>128</v>
      </c>
      <c r="O9272" t="s">
        <v>7813</v>
      </c>
      <c r="P9272" s="4">
        <v>437.85</v>
      </c>
      <c r="Q9272" s="4">
        <v>437.85</v>
      </c>
      <c r="R9272" s="4">
        <f t="shared" si="578"/>
        <v>0</v>
      </c>
      <c r="S9272" s="4">
        <f t="shared" si="579"/>
        <v>0</v>
      </c>
    </row>
    <row r="9273" spans="1:19" x14ac:dyDescent="0.3">
      <c r="A9273" t="s">
        <v>7873</v>
      </c>
      <c r="B9273" s="1">
        <v>43367</v>
      </c>
      <c r="C9273" s="1">
        <v>43367</v>
      </c>
      <c r="D9273">
        <f t="shared" si="576"/>
        <v>2018</v>
      </c>
      <c r="E9273" t="str">
        <f t="shared" si="577"/>
        <v>Sep</v>
      </c>
      <c r="F9273" t="s">
        <v>30</v>
      </c>
      <c r="G9273" t="s">
        <v>521</v>
      </c>
      <c r="H9273" t="s">
        <v>51</v>
      </c>
      <c r="I9273" t="s">
        <v>1599</v>
      </c>
      <c r="J9273" t="s">
        <v>314</v>
      </c>
      <c r="K9273">
        <v>1841</v>
      </c>
      <c r="L9273" t="s">
        <v>54</v>
      </c>
      <c r="M9273" t="s">
        <v>7965</v>
      </c>
      <c r="N9273" t="s">
        <v>110</v>
      </c>
      <c r="O9273" t="s">
        <v>7813</v>
      </c>
      <c r="P9273" s="4">
        <v>437.85</v>
      </c>
      <c r="Q9273" s="4">
        <v>437.85</v>
      </c>
      <c r="R9273" s="4">
        <f t="shared" si="578"/>
        <v>0</v>
      </c>
      <c r="S9273" s="4">
        <f t="shared" si="579"/>
        <v>0</v>
      </c>
    </row>
    <row r="9274" spans="1:19" ht="15.6" x14ac:dyDescent="0.3">
      <c r="A9274" t="s">
        <v>4159</v>
      </c>
      <c r="B9274" s="1">
        <v>42243</v>
      </c>
      <c r="C9274" s="1">
        <v>42248</v>
      </c>
      <c r="D9274">
        <f t="shared" si="576"/>
        <v>2015</v>
      </c>
      <c r="E9274" t="str">
        <f t="shared" si="577"/>
        <v>Aug</v>
      </c>
      <c r="F9274" t="s">
        <v>67</v>
      </c>
      <c r="G9274" t="s">
        <v>2641</v>
      </c>
      <c r="H9274" s="2" t="s">
        <v>22</v>
      </c>
      <c r="I9274" t="s">
        <v>32</v>
      </c>
      <c r="J9274" t="s">
        <v>33</v>
      </c>
      <c r="K9274">
        <v>94109</v>
      </c>
      <c r="L9274" t="s">
        <v>34</v>
      </c>
      <c r="M9274" t="s">
        <v>7967</v>
      </c>
      <c r="N9274" t="s">
        <v>110</v>
      </c>
      <c r="O9274" t="s">
        <v>7813</v>
      </c>
      <c r="P9274" s="4">
        <v>213.48</v>
      </c>
      <c r="Q9274" s="4">
        <v>213.48</v>
      </c>
      <c r="R9274" s="4">
        <f t="shared" si="578"/>
        <v>0</v>
      </c>
      <c r="S9274" s="4">
        <f t="shared" si="579"/>
        <v>0</v>
      </c>
    </row>
    <row r="9275" spans="1:19" ht="15.6" x14ac:dyDescent="0.3">
      <c r="A9275" t="s">
        <v>2086</v>
      </c>
      <c r="B9275" s="1">
        <v>42164</v>
      </c>
      <c r="C9275" s="1">
        <v>42169</v>
      </c>
      <c r="D9275">
        <f t="shared" si="576"/>
        <v>2015</v>
      </c>
      <c r="E9275" t="str">
        <f t="shared" si="577"/>
        <v>Jun</v>
      </c>
      <c r="F9275" t="s">
        <v>37</v>
      </c>
      <c r="G9275" t="s">
        <v>1356</v>
      </c>
      <c r="H9275" s="2" t="s">
        <v>22</v>
      </c>
      <c r="I9275" t="s">
        <v>47</v>
      </c>
      <c r="J9275" t="s">
        <v>33</v>
      </c>
      <c r="K9275">
        <v>90032</v>
      </c>
      <c r="L9275" t="s">
        <v>34</v>
      </c>
      <c r="M9275" t="s">
        <v>7968</v>
      </c>
      <c r="N9275" t="s">
        <v>110</v>
      </c>
      <c r="O9275" t="s">
        <v>7813</v>
      </c>
      <c r="P9275" s="4">
        <v>911.42399999999998</v>
      </c>
      <c r="Q9275" s="4">
        <v>100</v>
      </c>
      <c r="R9275" s="4">
        <f t="shared" si="578"/>
        <v>811.42399999999998</v>
      </c>
      <c r="S9275" s="4">
        <f t="shared" si="579"/>
        <v>121.71359999999999</v>
      </c>
    </row>
    <row r="9276" spans="1:19" x14ac:dyDescent="0.3">
      <c r="A9276" t="s">
        <v>2736</v>
      </c>
      <c r="B9276" s="1">
        <v>43350</v>
      </c>
      <c r="C9276" s="1">
        <v>43353</v>
      </c>
      <c r="D9276">
        <f t="shared" si="576"/>
        <v>2018</v>
      </c>
      <c r="E9276" t="str">
        <f t="shared" si="577"/>
        <v>Sep</v>
      </c>
      <c r="F9276" t="s">
        <v>20</v>
      </c>
      <c r="G9276" t="s">
        <v>904</v>
      </c>
      <c r="H9276" t="s">
        <v>105</v>
      </c>
      <c r="I9276" t="s">
        <v>2737</v>
      </c>
      <c r="J9276" t="s">
        <v>70</v>
      </c>
      <c r="K9276">
        <v>98026</v>
      </c>
      <c r="L9276" t="s">
        <v>34</v>
      </c>
      <c r="M9276" t="s">
        <v>7968</v>
      </c>
      <c r="N9276" t="s">
        <v>110</v>
      </c>
      <c r="O9276" t="s">
        <v>7813</v>
      </c>
      <c r="P9276" s="4">
        <v>455.71199999999999</v>
      </c>
      <c r="Q9276" s="4">
        <v>455.71199999999999</v>
      </c>
      <c r="R9276" s="4">
        <f t="shared" si="578"/>
        <v>0</v>
      </c>
      <c r="S9276" s="4">
        <f t="shared" si="579"/>
        <v>0</v>
      </c>
    </row>
    <row r="9277" spans="1:19" ht="15.6" x14ac:dyDescent="0.3">
      <c r="A9277" t="s">
        <v>2745</v>
      </c>
      <c r="B9277" s="1">
        <v>42176</v>
      </c>
      <c r="C9277" s="1">
        <v>42178</v>
      </c>
      <c r="D9277">
        <f t="shared" si="576"/>
        <v>2015</v>
      </c>
      <c r="E9277" t="str">
        <f t="shared" si="577"/>
        <v>Jun</v>
      </c>
      <c r="F9277" t="s">
        <v>67</v>
      </c>
      <c r="G9277" t="s">
        <v>659</v>
      </c>
      <c r="H9277" s="2" t="s">
        <v>22</v>
      </c>
      <c r="I9277" t="s">
        <v>157</v>
      </c>
      <c r="J9277" t="s">
        <v>158</v>
      </c>
      <c r="K9277">
        <v>22980</v>
      </c>
      <c r="L9277" t="s">
        <v>44</v>
      </c>
      <c r="M9277" t="s">
        <v>7968</v>
      </c>
      <c r="N9277" t="s">
        <v>110</v>
      </c>
      <c r="O9277" t="s">
        <v>7813</v>
      </c>
      <c r="P9277" s="4">
        <v>284.82</v>
      </c>
      <c r="Q9277" s="4">
        <v>284.82</v>
      </c>
      <c r="R9277" s="4">
        <f t="shared" si="578"/>
        <v>0</v>
      </c>
      <c r="S9277" s="4">
        <f t="shared" si="579"/>
        <v>0</v>
      </c>
    </row>
    <row r="9278" spans="1:19" ht="15.6" x14ac:dyDescent="0.3">
      <c r="A9278" t="s">
        <v>155</v>
      </c>
      <c r="B9278" s="1">
        <v>42476</v>
      </c>
      <c r="C9278" s="1">
        <v>42478</v>
      </c>
      <c r="D9278">
        <f t="shared" si="576"/>
        <v>2016</v>
      </c>
      <c r="E9278" t="str">
        <f t="shared" si="577"/>
        <v>Apr</v>
      </c>
      <c r="F9278" t="s">
        <v>20</v>
      </c>
      <c r="G9278" t="s">
        <v>156</v>
      </c>
      <c r="H9278" s="2" t="s">
        <v>22</v>
      </c>
      <c r="I9278" t="s">
        <v>157</v>
      </c>
      <c r="J9278" t="s">
        <v>158</v>
      </c>
      <c r="K9278">
        <v>22980</v>
      </c>
      <c r="L9278" t="s">
        <v>44</v>
      </c>
      <c r="M9278" t="s">
        <v>7968</v>
      </c>
      <c r="N9278" t="s">
        <v>110</v>
      </c>
      <c r="O9278" t="s">
        <v>7813</v>
      </c>
      <c r="P9278" s="4">
        <v>569.64</v>
      </c>
      <c r="Q9278" s="4">
        <v>569.64</v>
      </c>
      <c r="R9278" s="4">
        <f t="shared" si="578"/>
        <v>0</v>
      </c>
      <c r="S9278" s="4">
        <f t="shared" si="579"/>
        <v>0</v>
      </c>
    </row>
    <row r="9279" spans="1:19" ht="15.6" x14ac:dyDescent="0.3">
      <c r="A9279" t="s">
        <v>7969</v>
      </c>
      <c r="B9279" s="1">
        <v>42541</v>
      </c>
      <c r="C9279" s="1">
        <v>42544</v>
      </c>
      <c r="D9279">
        <f t="shared" si="576"/>
        <v>2016</v>
      </c>
      <c r="E9279" t="str">
        <f t="shared" si="577"/>
        <v>Jun</v>
      </c>
      <c r="F9279" t="s">
        <v>20</v>
      </c>
      <c r="G9279" t="s">
        <v>1877</v>
      </c>
      <c r="H9279" s="2" t="s">
        <v>22</v>
      </c>
      <c r="I9279" t="s">
        <v>293</v>
      </c>
      <c r="J9279" t="s">
        <v>75</v>
      </c>
      <c r="K9279">
        <v>80013</v>
      </c>
      <c r="L9279" t="s">
        <v>34</v>
      </c>
      <c r="M9279" t="s">
        <v>7970</v>
      </c>
      <c r="N9279" t="s">
        <v>110</v>
      </c>
      <c r="O9279" t="s">
        <v>7813</v>
      </c>
      <c r="P9279" s="4">
        <v>125.944</v>
      </c>
      <c r="Q9279" s="4">
        <v>125.944</v>
      </c>
      <c r="R9279" s="4">
        <f t="shared" si="578"/>
        <v>0</v>
      </c>
      <c r="S9279" s="4">
        <f t="shared" si="579"/>
        <v>0</v>
      </c>
    </row>
    <row r="9280" spans="1:19" ht="15.6" x14ac:dyDescent="0.3">
      <c r="A9280" t="s">
        <v>7562</v>
      </c>
      <c r="B9280" s="1">
        <v>42935</v>
      </c>
      <c r="C9280" s="1">
        <v>42937</v>
      </c>
      <c r="D9280">
        <f t="shared" si="576"/>
        <v>2017</v>
      </c>
      <c r="E9280" t="str">
        <f t="shared" si="577"/>
        <v>Jul</v>
      </c>
      <c r="F9280" t="s">
        <v>20</v>
      </c>
      <c r="G9280" t="s">
        <v>421</v>
      </c>
      <c r="H9280" s="2" t="s">
        <v>22</v>
      </c>
      <c r="I9280" t="s">
        <v>32</v>
      </c>
      <c r="J9280" t="s">
        <v>33</v>
      </c>
      <c r="K9280">
        <v>94110</v>
      </c>
      <c r="L9280" t="s">
        <v>34</v>
      </c>
      <c r="M9280" t="s">
        <v>7970</v>
      </c>
      <c r="N9280" t="s">
        <v>110</v>
      </c>
      <c r="O9280" t="s">
        <v>7813</v>
      </c>
      <c r="P9280" s="4">
        <v>35.984000000000002</v>
      </c>
      <c r="Q9280" s="4">
        <v>35.984000000000002</v>
      </c>
      <c r="R9280" s="4">
        <f t="shared" si="578"/>
        <v>0</v>
      </c>
      <c r="S9280" s="4">
        <f t="shared" si="579"/>
        <v>0</v>
      </c>
    </row>
    <row r="9281" spans="1:19" ht="15.6" x14ac:dyDescent="0.3">
      <c r="A9281" t="s">
        <v>1999</v>
      </c>
      <c r="B9281" s="1">
        <v>42199</v>
      </c>
      <c r="C9281" s="1">
        <v>42203</v>
      </c>
      <c r="D9281">
        <f t="shared" si="576"/>
        <v>2015</v>
      </c>
      <c r="E9281" t="str">
        <f t="shared" si="577"/>
        <v>Jul</v>
      </c>
      <c r="F9281" t="s">
        <v>37</v>
      </c>
      <c r="G9281" t="s">
        <v>2000</v>
      </c>
      <c r="H9281" s="2" t="s">
        <v>22</v>
      </c>
      <c r="I9281" t="s">
        <v>100</v>
      </c>
      <c r="J9281" t="s">
        <v>101</v>
      </c>
      <c r="K9281">
        <v>19140</v>
      </c>
      <c r="L9281" t="s">
        <v>54</v>
      </c>
      <c r="M9281" t="s">
        <v>7970</v>
      </c>
      <c r="N9281" t="s">
        <v>110</v>
      </c>
      <c r="O9281" t="s">
        <v>7813</v>
      </c>
      <c r="P9281" s="4">
        <v>13.494</v>
      </c>
      <c r="Q9281" s="4">
        <v>13.494</v>
      </c>
      <c r="R9281" s="4">
        <f t="shared" si="578"/>
        <v>0</v>
      </c>
      <c r="S9281" s="4">
        <f t="shared" si="579"/>
        <v>0</v>
      </c>
    </row>
    <row r="9282" spans="1:19" x14ac:dyDescent="0.3">
      <c r="A9282" t="s">
        <v>7971</v>
      </c>
      <c r="B9282" s="1">
        <v>42254</v>
      </c>
      <c r="C9282" s="1">
        <v>42260</v>
      </c>
      <c r="D9282">
        <f t="shared" ref="D9282:D9345" si="580">YEAR(B9282)</f>
        <v>2015</v>
      </c>
      <c r="E9282" t="str">
        <f t="shared" ref="E9282:E9345" si="581">TEXT(B9282,"mmm")</f>
        <v>Sep</v>
      </c>
      <c r="F9282" t="s">
        <v>37</v>
      </c>
      <c r="G9282" t="s">
        <v>1646</v>
      </c>
      <c r="H9282" t="s">
        <v>105</v>
      </c>
      <c r="I9282" t="s">
        <v>61</v>
      </c>
      <c r="J9282" t="s">
        <v>62</v>
      </c>
      <c r="K9282">
        <v>10024</v>
      </c>
      <c r="L9282" t="s">
        <v>54</v>
      </c>
      <c r="M9282" t="s">
        <v>7972</v>
      </c>
      <c r="N9282" t="s">
        <v>110</v>
      </c>
      <c r="O9282" t="s">
        <v>7813</v>
      </c>
      <c r="P9282" s="4">
        <v>377.97</v>
      </c>
      <c r="Q9282" s="4">
        <f>P9282-75</f>
        <v>302.97000000000003</v>
      </c>
      <c r="R9282" s="4">
        <f t="shared" si="578"/>
        <v>75</v>
      </c>
      <c r="S9282" s="4">
        <f t="shared" si="579"/>
        <v>11.25</v>
      </c>
    </row>
    <row r="9283" spans="1:19" x14ac:dyDescent="0.3">
      <c r="A9283" t="s">
        <v>5786</v>
      </c>
      <c r="B9283" s="1">
        <v>42357</v>
      </c>
      <c r="C9283" s="1">
        <v>42359</v>
      </c>
      <c r="D9283">
        <f t="shared" si="580"/>
        <v>2015</v>
      </c>
      <c r="E9283" t="str">
        <f t="shared" si="581"/>
        <v>Dec</v>
      </c>
      <c r="F9283" t="s">
        <v>20</v>
      </c>
      <c r="G9283" t="s">
        <v>521</v>
      </c>
      <c r="H9283" t="s">
        <v>51</v>
      </c>
      <c r="I9283" t="s">
        <v>47</v>
      </c>
      <c r="J9283" t="s">
        <v>33</v>
      </c>
      <c r="K9283">
        <v>90008</v>
      </c>
      <c r="L9283" t="s">
        <v>34</v>
      </c>
      <c r="M9283" t="s">
        <v>7973</v>
      </c>
      <c r="N9283" t="s">
        <v>110</v>
      </c>
      <c r="O9283" t="s">
        <v>7813</v>
      </c>
      <c r="P9283" s="4">
        <v>211.16800000000001</v>
      </c>
      <c r="Q9283" s="4">
        <v>211.16800000000001</v>
      </c>
      <c r="R9283" s="4">
        <f t="shared" ref="R9283:R9346" si="582">P9283-Q9283</f>
        <v>0</v>
      </c>
      <c r="S9283" s="4">
        <f t="shared" ref="S9283:S9346" si="583">0.15*R9283</f>
        <v>0</v>
      </c>
    </row>
    <row r="9284" spans="1:19" x14ac:dyDescent="0.3">
      <c r="A9284" t="s">
        <v>1650</v>
      </c>
      <c r="B9284" s="1">
        <v>42995</v>
      </c>
      <c r="C9284" s="1">
        <v>42999</v>
      </c>
      <c r="D9284">
        <f t="shared" si="580"/>
        <v>2017</v>
      </c>
      <c r="E9284" t="str">
        <f t="shared" si="581"/>
        <v>Sep</v>
      </c>
      <c r="F9284" t="s">
        <v>37</v>
      </c>
      <c r="G9284" t="s">
        <v>1316</v>
      </c>
      <c r="H9284" t="s">
        <v>51</v>
      </c>
      <c r="I9284" t="s">
        <v>69</v>
      </c>
      <c r="J9284" t="s">
        <v>70</v>
      </c>
      <c r="K9284">
        <v>98103</v>
      </c>
      <c r="L9284" t="s">
        <v>34</v>
      </c>
      <c r="M9284" t="s">
        <v>7973</v>
      </c>
      <c r="N9284" t="s">
        <v>110</v>
      </c>
      <c r="O9284" t="s">
        <v>7813</v>
      </c>
      <c r="P9284" s="4">
        <v>105.584</v>
      </c>
      <c r="Q9284" s="4">
        <v>105.584</v>
      </c>
      <c r="R9284" s="4">
        <f t="shared" si="582"/>
        <v>0</v>
      </c>
      <c r="S9284" s="4">
        <f t="shared" si="583"/>
        <v>0</v>
      </c>
    </row>
    <row r="9285" spans="1:19" x14ac:dyDescent="0.3">
      <c r="A9285" t="s">
        <v>798</v>
      </c>
      <c r="B9285" s="1">
        <v>43267</v>
      </c>
      <c r="C9285" s="1">
        <v>43272</v>
      </c>
      <c r="D9285">
        <f t="shared" si="580"/>
        <v>2018</v>
      </c>
      <c r="E9285" t="str">
        <f t="shared" si="581"/>
        <v>Jun</v>
      </c>
      <c r="F9285" t="s">
        <v>67</v>
      </c>
      <c r="G9285" t="s">
        <v>130</v>
      </c>
      <c r="H9285" t="s">
        <v>105</v>
      </c>
      <c r="I9285" t="s">
        <v>753</v>
      </c>
      <c r="J9285" t="s">
        <v>205</v>
      </c>
      <c r="K9285">
        <v>41042</v>
      </c>
      <c r="L9285" t="s">
        <v>44</v>
      </c>
      <c r="M9285" t="s">
        <v>7973</v>
      </c>
      <c r="N9285" t="s">
        <v>110</v>
      </c>
      <c r="O9285" t="s">
        <v>7813</v>
      </c>
      <c r="P9285" s="4">
        <v>65.989999999999995</v>
      </c>
      <c r="Q9285" s="4">
        <v>65.989999999999995</v>
      </c>
      <c r="R9285" s="4">
        <f t="shared" si="582"/>
        <v>0</v>
      </c>
      <c r="S9285" s="4">
        <f t="shared" si="583"/>
        <v>0</v>
      </c>
    </row>
    <row r="9286" spans="1:19" x14ac:dyDescent="0.3">
      <c r="A9286" t="s">
        <v>6381</v>
      </c>
      <c r="B9286" s="1">
        <v>43385</v>
      </c>
      <c r="C9286" s="1">
        <v>43389</v>
      </c>
      <c r="D9286">
        <f t="shared" si="580"/>
        <v>2018</v>
      </c>
      <c r="E9286" t="str">
        <f t="shared" si="581"/>
        <v>Oct</v>
      </c>
      <c r="F9286" t="s">
        <v>37</v>
      </c>
      <c r="G9286" t="s">
        <v>2442</v>
      </c>
      <c r="H9286" t="s">
        <v>22</v>
      </c>
      <c r="I9286" t="s">
        <v>116</v>
      </c>
      <c r="J9286" t="s">
        <v>109</v>
      </c>
      <c r="K9286">
        <v>75081</v>
      </c>
      <c r="L9286" t="s">
        <v>25</v>
      </c>
      <c r="M9286" t="s">
        <v>7973</v>
      </c>
      <c r="N9286" t="s">
        <v>110</v>
      </c>
      <c r="O9286" t="s">
        <v>7813</v>
      </c>
      <c r="P9286" s="4">
        <v>369.54399999999998</v>
      </c>
      <c r="Q9286" s="4">
        <v>369.54399999999998</v>
      </c>
      <c r="R9286" s="4">
        <f t="shared" si="582"/>
        <v>0</v>
      </c>
      <c r="S9286" s="4">
        <f t="shared" si="583"/>
        <v>0</v>
      </c>
    </row>
    <row r="9287" spans="1:19" ht="15.6" x14ac:dyDescent="0.3">
      <c r="A9287" t="s">
        <v>1848</v>
      </c>
      <c r="B9287" s="1">
        <v>42318</v>
      </c>
      <c r="C9287" s="1">
        <v>42324</v>
      </c>
      <c r="D9287">
        <f t="shared" si="580"/>
        <v>2015</v>
      </c>
      <c r="E9287" t="str">
        <f t="shared" si="581"/>
        <v>Nov</v>
      </c>
      <c r="F9287" t="s">
        <v>37</v>
      </c>
      <c r="G9287" t="s">
        <v>1849</v>
      </c>
      <c r="H9287" s="2" t="s">
        <v>22</v>
      </c>
      <c r="I9287" t="s">
        <v>39</v>
      </c>
      <c r="J9287" t="s">
        <v>33</v>
      </c>
      <c r="K9287">
        <v>92037</v>
      </c>
      <c r="L9287" t="s">
        <v>34</v>
      </c>
      <c r="M9287" t="s">
        <v>7974</v>
      </c>
      <c r="N9287" t="s">
        <v>110</v>
      </c>
      <c r="O9287" t="s">
        <v>7813</v>
      </c>
      <c r="P9287" s="4">
        <v>601.53599999999994</v>
      </c>
      <c r="Q9287" s="4">
        <v>601.53599999999994</v>
      </c>
      <c r="R9287" s="4">
        <f t="shared" si="582"/>
        <v>0</v>
      </c>
      <c r="S9287" s="4">
        <f t="shared" si="583"/>
        <v>0</v>
      </c>
    </row>
    <row r="9288" spans="1:19" ht="15.6" x14ac:dyDescent="0.3">
      <c r="A9288" t="s">
        <v>7975</v>
      </c>
      <c r="B9288" s="1">
        <v>42536</v>
      </c>
      <c r="C9288" s="1">
        <v>42540</v>
      </c>
      <c r="D9288">
        <f t="shared" si="580"/>
        <v>2016</v>
      </c>
      <c r="E9288" t="str">
        <f t="shared" si="581"/>
        <v>Jun</v>
      </c>
      <c r="F9288" t="s">
        <v>37</v>
      </c>
      <c r="G9288" t="s">
        <v>3101</v>
      </c>
      <c r="H9288" s="2" t="s">
        <v>22</v>
      </c>
      <c r="I9288" t="s">
        <v>47</v>
      </c>
      <c r="J9288" t="s">
        <v>33</v>
      </c>
      <c r="K9288">
        <v>90004</v>
      </c>
      <c r="L9288" t="s">
        <v>34</v>
      </c>
      <c r="M9288" t="s">
        <v>7974</v>
      </c>
      <c r="N9288" t="s">
        <v>110</v>
      </c>
      <c r="O9288" t="s">
        <v>7813</v>
      </c>
      <c r="P9288" s="4">
        <v>225.57599999999999</v>
      </c>
      <c r="Q9288" s="4">
        <v>225.57599999999999</v>
      </c>
      <c r="R9288" s="4">
        <f t="shared" si="582"/>
        <v>0</v>
      </c>
      <c r="S9288" s="4">
        <f t="shared" si="583"/>
        <v>0</v>
      </c>
    </row>
    <row r="9289" spans="1:19" x14ac:dyDescent="0.3">
      <c r="A9289" t="s">
        <v>7033</v>
      </c>
      <c r="B9289" s="1">
        <v>43080</v>
      </c>
      <c r="C9289" s="1">
        <v>43082</v>
      </c>
      <c r="D9289">
        <f t="shared" si="580"/>
        <v>2017</v>
      </c>
      <c r="E9289" t="str">
        <f t="shared" si="581"/>
        <v>Dec</v>
      </c>
      <c r="F9289" t="s">
        <v>67</v>
      </c>
      <c r="G9289" t="s">
        <v>761</v>
      </c>
      <c r="H9289" t="s">
        <v>51</v>
      </c>
      <c r="I9289" t="s">
        <v>293</v>
      </c>
      <c r="J9289" t="s">
        <v>75</v>
      </c>
      <c r="K9289">
        <v>80013</v>
      </c>
      <c r="L9289" t="s">
        <v>34</v>
      </c>
      <c r="M9289" t="s">
        <v>7974</v>
      </c>
      <c r="N9289" t="s">
        <v>128</v>
      </c>
      <c r="O9289" t="s">
        <v>7813</v>
      </c>
      <c r="P9289" s="4">
        <v>300.76799999999997</v>
      </c>
      <c r="Q9289" s="4">
        <v>300.76799999999997</v>
      </c>
      <c r="R9289" s="4">
        <f t="shared" si="582"/>
        <v>0</v>
      </c>
      <c r="S9289" s="4">
        <f t="shared" si="583"/>
        <v>0</v>
      </c>
    </row>
    <row r="9290" spans="1:19" x14ac:dyDescent="0.3">
      <c r="A9290" t="s">
        <v>2165</v>
      </c>
      <c r="B9290" s="1">
        <v>42030</v>
      </c>
      <c r="C9290" s="1">
        <v>42035</v>
      </c>
      <c r="D9290">
        <f t="shared" si="580"/>
        <v>2015</v>
      </c>
      <c r="E9290" t="str">
        <f t="shared" si="581"/>
        <v>Jan</v>
      </c>
      <c r="F9290" t="s">
        <v>37</v>
      </c>
      <c r="G9290" t="s">
        <v>1556</v>
      </c>
      <c r="H9290" t="s">
        <v>22</v>
      </c>
      <c r="I9290" t="s">
        <v>2065</v>
      </c>
      <c r="J9290" t="s">
        <v>158</v>
      </c>
      <c r="K9290">
        <v>22304</v>
      </c>
      <c r="L9290" t="s">
        <v>44</v>
      </c>
      <c r="M9290" t="s">
        <v>7974</v>
      </c>
      <c r="N9290" t="s">
        <v>110</v>
      </c>
      <c r="O9290" t="s">
        <v>7813</v>
      </c>
      <c r="P9290" s="4">
        <v>187.98</v>
      </c>
      <c r="Q9290" s="4">
        <v>187.98</v>
      </c>
      <c r="R9290" s="4">
        <f t="shared" si="582"/>
        <v>0</v>
      </c>
      <c r="S9290" s="4">
        <f t="shared" si="583"/>
        <v>0</v>
      </c>
    </row>
    <row r="9291" spans="1:19" ht="15.6" x14ac:dyDescent="0.3">
      <c r="A9291" t="s">
        <v>1034</v>
      </c>
      <c r="B9291" s="1">
        <v>42481</v>
      </c>
      <c r="C9291" s="1">
        <v>42488</v>
      </c>
      <c r="D9291">
        <f t="shared" si="580"/>
        <v>2016</v>
      </c>
      <c r="E9291" t="str">
        <f t="shared" si="581"/>
        <v>Apr</v>
      </c>
      <c r="F9291" t="s">
        <v>37</v>
      </c>
      <c r="G9291" t="s">
        <v>244</v>
      </c>
      <c r="H9291" s="2" t="s">
        <v>22</v>
      </c>
      <c r="I9291" t="s">
        <v>576</v>
      </c>
      <c r="J9291" t="s">
        <v>205</v>
      </c>
      <c r="K9291">
        <v>40214</v>
      </c>
      <c r="L9291" t="s">
        <v>44</v>
      </c>
      <c r="M9291" t="s">
        <v>7974</v>
      </c>
      <c r="N9291" t="s">
        <v>110</v>
      </c>
      <c r="O9291" t="s">
        <v>7813</v>
      </c>
      <c r="P9291" s="4">
        <v>469.95</v>
      </c>
      <c r="Q9291" s="4">
        <v>469.95</v>
      </c>
      <c r="R9291" s="4">
        <f t="shared" si="582"/>
        <v>0</v>
      </c>
      <c r="S9291" s="4">
        <f t="shared" si="583"/>
        <v>0</v>
      </c>
    </row>
    <row r="9292" spans="1:19" ht="15.6" x14ac:dyDescent="0.3">
      <c r="A9292" t="s">
        <v>6237</v>
      </c>
      <c r="B9292" s="1">
        <v>43455</v>
      </c>
      <c r="C9292" s="1">
        <v>43462</v>
      </c>
      <c r="D9292">
        <f t="shared" si="580"/>
        <v>2018</v>
      </c>
      <c r="E9292" t="str">
        <f t="shared" si="581"/>
        <v>Dec</v>
      </c>
      <c r="F9292" t="s">
        <v>37</v>
      </c>
      <c r="G9292" t="s">
        <v>702</v>
      </c>
      <c r="H9292" s="2" t="s">
        <v>22</v>
      </c>
      <c r="I9292" t="s">
        <v>1385</v>
      </c>
      <c r="J9292" t="s">
        <v>144</v>
      </c>
      <c r="K9292">
        <v>7501</v>
      </c>
      <c r="L9292" t="s">
        <v>54</v>
      </c>
      <c r="M9292" t="s">
        <v>7974</v>
      </c>
      <c r="N9292" t="s">
        <v>110</v>
      </c>
      <c r="O9292" t="s">
        <v>7813</v>
      </c>
      <c r="P9292" s="4">
        <v>281.97000000000003</v>
      </c>
      <c r="Q9292" s="4">
        <v>281.97000000000003</v>
      </c>
      <c r="R9292" s="4">
        <f t="shared" si="582"/>
        <v>0</v>
      </c>
      <c r="S9292" s="4">
        <f t="shared" si="583"/>
        <v>0</v>
      </c>
    </row>
    <row r="9293" spans="1:19" ht="15.6" x14ac:dyDescent="0.3">
      <c r="A9293" t="s">
        <v>6909</v>
      </c>
      <c r="B9293" s="1">
        <v>42327</v>
      </c>
      <c r="C9293" s="1">
        <v>42332</v>
      </c>
      <c r="D9293">
        <f t="shared" si="580"/>
        <v>2015</v>
      </c>
      <c r="E9293" t="str">
        <f t="shared" si="581"/>
        <v>Nov</v>
      </c>
      <c r="F9293" t="s">
        <v>37</v>
      </c>
      <c r="G9293" t="s">
        <v>283</v>
      </c>
      <c r="H9293" s="2" t="s">
        <v>22</v>
      </c>
      <c r="I9293" t="s">
        <v>6910</v>
      </c>
      <c r="J9293" t="s">
        <v>807</v>
      </c>
      <c r="K9293">
        <v>55433</v>
      </c>
      <c r="L9293" t="s">
        <v>25</v>
      </c>
      <c r="M9293" t="s">
        <v>7974</v>
      </c>
      <c r="N9293" t="s">
        <v>110</v>
      </c>
      <c r="O9293" t="s">
        <v>7813</v>
      </c>
      <c r="P9293" s="4">
        <v>281.97000000000003</v>
      </c>
      <c r="Q9293" s="4">
        <v>281.97000000000003</v>
      </c>
      <c r="R9293" s="4">
        <f t="shared" si="582"/>
        <v>0</v>
      </c>
      <c r="S9293" s="4">
        <f t="shared" si="583"/>
        <v>0</v>
      </c>
    </row>
    <row r="9294" spans="1:19" ht="15.6" x14ac:dyDescent="0.3">
      <c r="A9294" t="s">
        <v>6777</v>
      </c>
      <c r="B9294" s="1">
        <v>42666</v>
      </c>
      <c r="C9294" s="1">
        <v>42669</v>
      </c>
      <c r="D9294">
        <f t="shared" si="580"/>
        <v>2016</v>
      </c>
      <c r="E9294" t="str">
        <f t="shared" si="581"/>
        <v>Oct</v>
      </c>
      <c r="F9294" t="s">
        <v>20</v>
      </c>
      <c r="G9294" t="s">
        <v>81</v>
      </c>
      <c r="H9294" s="2" t="s">
        <v>22</v>
      </c>
      <c r="I9294" t="s">
        <v>113</v>
      </c>
      <c r="J9294" t="s">
        <v>109</v>
      </c>
      <c r="K9294">
        <v>77041</v>
      </c>
      <c r="L9294" t="s">
        <v>25</v>
      </c>
      <c r="M9294" t="s">
        <v>7974</v>
      </c>
      <c r="N9294" t="s">
        <v>110</v>
      </c>
      <c r="O9294" t="s">
        <v>7813</v>
      </c>
      <c r="P9294" s="4">
        <v>150.38399999999999</v>
      </c>
      <c r="Q9294" s="4">
        <v>150.38399999999999</v>
      </c>
      <c r="R9294" s="4">
        <f t="shared" si="582"/>
        <v>0</v>
      </c>
      <c r="S9294" s="4">
        <f t="shared" si="583"/>
        <v>0</v>
      </c>
    </row>
    <row r="9295" spans="1:19" ht="15.6" x14ac:dyDescent="0.3">
      <c r="A9295" t="s">
        <v>2618</v>
      </c>
      <c r="B9295" s="1">
        <v>43081</v>
      </c>
      <c r="C9295" s="1">
        <v>43087</v>
      </c>
      <c r="D9295">
        <f t="shared" si="580"/>
        <v>2017</v>
      </c>
      <c r="E9295" t="str">
        <f t="shared" si="581"/>
        <v>Dec</v>
      </c>
      <c r="F9295" t="s">
        <v>37</v>
      </c>
      <c r="G9295" t="s">
        <v>2442</v>
      </c>
      <c r="H9295" s="2" t="s">
        <v>22</v>
      </c>
      <c r="I9295" t="s">
        <v>648</v>
      </c>
      <c r="J9295" t="s">
        <v>89</v>
      </c>
      <c r="K9295">
        <v>49201</v>
      </c>
      <c r="L9295" t="s">
        <v>25</v>
      </c>
      <c r="M9295" t="s">
        <v>7974</v>
      </c>
      <c r="N9295" t="s">
        <v>110</v>
      </c>
      <c r="O9295" t="s">
        <v>7813</v>
      </c>
      <c r="P9295" s="4">
        <v>657.93</v>
      </c>
      <c r="Q9295" s="4">
        <v>657.93</v>
      </c>
      <c r="R9295" s="4">
        <f t="shared" si="582"/>
        <v>0</v>
      </c>
      <c r="S9295" s="4">
        <f t="shared" si="583"/>
        <v>0</v>
      </c>
    </row>
    <row r="9296" spans="1:19" x14ac:dyDescent="0.3">
      <c r="A9296" t="s">
        <v>5863</v>
      </c>
      <c r="B9296" s="1">
        <v>43052</v>
      </c>
      <c r="C9296" s="1">
        <v>43058</v>
      </c>
      <c r="D9296">
        <f t="shared" si="580"/>
        <v>2017</v>
      </c>
      <c r="E9296" t="str">
        <f t="shared" si="581"/>
        <v>Nov</v>
      </c>
      <c r="F9296" t="s">
        <v>37</v>
      </c>
      <c r="G9296" t="s">
        <v>2520</v>
      </c>
      <c r="H9296" t="s">
        <v>22</v>
      </c>
      <c r="I9296" t="s">
        <v>61</v>
      </c>
      <c r="J9296" t="s">
        <v>62</v>
      </c>
      <c r="K9296">
        <v>10011</v>
      </c>
      <c r="L9296" t="s">
        <v>54</v>
      </c>
      <c r="M9296" t="s">
        <v>7976</v>
      </c>
      <c r="N9296" t="s">
        <v>110</v>
      </c>
      <c r="O9296" t="s">
        <v>7813</v>
      </c>
      <c r="P9296" s="4">
        <v>2279.96</v>
      </c>
      <c r="Q9296" s="4">
        <v>2279.96</v>
      </c>
      <c r="R9296" s="4">
        <f t="shared" si="582"/>
        <v>0</v>
      </c>
      <c r="S9296" s="4">
        <f t="shared" si="583"/>
        <v>0</v>
      </c>
    </row>
    <row r="9297" spans="1:19" ht="15.6" x14ac:dyDescent="0.3">
      <c r="A9297" t="s">
        <v>3785</v>
      </c>
      <c r="B9297" s="1">
        <v>42180</v>
      </c>
      <c r="C9297" s="1">
        <v>42182</v>
      </c>
      <c r="D9297">
        <f t="shared" si="580"/>
        <v>2015</v>
      </c>
      <c r="E9297" t="str">
        <f t="shared" si="581"/>
        <v>Jun</v>
      </c>
      <c r="F9297" t="s">
        <v>67</v>
      </c>
      <c r="G9297" t="s">
        <v>3101</v>
      </c>
      <c r="H9297" s="2" t="s">
        <v>22</v>
      </c>
      <c r="I9297" t="s">
        <v>431</v>
      </c>
      <c r="J9297" t="s">
        <v>242</v>
      </c>
      <c r="K9297">
        <v>97301</v>
      </c>
      <c r="L9297" t="s">
        <v>34</v>
      </c>
      <c r="M9297" t="s">
        <v>7977</v>
      </c>
      <c r="N9297" t="s">
        <v>110</v>
      </c>
      <c r="O9297" t="s">
        <v>7813</v>
      </c>
      <c r="P9297" s="4">
        <v>263.95999999999998</v>
      </c>
      <c r="Q9297" s="4">
        <v>263.95999999999998</v>
      </c>
      <c r="R9297" s="4">
        <f t="shared" si="582"/>
        <v>0</v>
      </c>
      <c r="S9297" s="4">
        <f t="shared" si="583"/>
        <v>0</v>
      </c>
    </row>
    <row r="9298" spans="1:19" ht="15.6" x14ac:dyDescent="0.3">
      <c r="A9298" t="s">
        <v>3504</v>
      </c>
      <c r="B9298" s="1">
        <v>42476</v>
      </c>
      <c r="C9298" s="1">
        <v>42481</v>
      </c>
      <c r="D9298">
        <f t="shared" si="580"/>
        <v>2016</v>
      </c>
      <c r="E9298" t="str">
        <f t="shared" si="581"/>
        <v>Apr</v>
      </c>
      <c r="F9298" t="s">
        <v>37</v>
      </c>
      <c r="G9298" t="s">
        <v>146</v>
      </c>
      <c r="H9298" s="2" t="s">
        <v>22</v>
      </c>
      <c r="I9298" t="s">
        <v>2346</v>
      </c>
      <c r="J9298" t="s">
        <v>233</v>
      </c>
      <c r="K9298">
        <v>43615</v>
      </c>
      <c r="L9298" t="s">
        <v>54</v>
      </c>
      <c r="M9298" t="s">
        <v>7977</v>
      </c>
      <c r="N9298" t="s">
        <v>110</v>
      </c>
      <c r="O9298" t="s">
        <v>7813</v>
      </c>
      <c r="P9298" s="4">
        <v>118.782</v>
      </c>
      <c r="Q9298" s="4">
        <v>118.782</v>
      </c>
      <c r="R9298" s="4">
        <f t="shared" si="582"/>
        <v>0</v>
      </c>
      <c r="S9298" s="4">
        <f t="shared" si="583"/>
        <v>0</v>
      </c>
    </row>
    <row r="9299" spans="1:19" x14ac:dyDescent="0.3">
      <c r="A9299" t="s">
        <v>1392</v>
      </c>
      <c r="B9299" s="1">
        <v>43358</v>
      </c>
      <c r="C9299" s="1">
        <v>43362</v>
      </c>
      <c r="D9299">
        <f t="shared" si="580"/>
        <v>2018</v>
      </c>
      <c r="E9299" t="str">
        <f t="shared" si="581"/>
        <v>Sep</v>
      </c>
      <c r="F9299" t="s">
        <v>37</v>
      </c>
      <c r="G9299" t="s">
        <v>1393</v>
      </c>
      <c r="H9299" t="s">
        <v>51</v>
      </c>
      <c r="I9299" t="s">
        <v>419</v>
      </c>
      <c r="J9299" t="s">
        <v>144</v>
      </c>
      <c r="K9299">
        <v>8701</v>
      </c>
      <c r="L9299" t="s">
        <v>54</v>
      </c>
      <c r="M9299" t="s">
        <v>7977</v>
      </c>
      <c r="N9299" t="s">
        <v>110</v>
      </c>
      <c r="O9299" t="s">
        <v>7813</v>
      </c>
      <c r="P9299" s="4">
        <v>395.94</v>
      </c>
      <c r="Q9299" s="4">
        <v>395.94</v>
      </c>
      <c r="R9299" s="4">
        <f t="shared" si="582"/>
        <v>0</v>
      </c>
      <c r="S9299" s="4">
        <f t="shared" si="583"/>
        <v>0</v>
      </c>
    </row>
    <row r="9300" spans="1:19" x14ac:dyDescent="0.3">
      <c r="A9300" t="s">
        <v>7978</v>
      </c>
      <c r="B9300" s="1">
        <v>43375</v>
      </c>
      <c r="C9300" s="1">
        <v>43381</v>
      </c>
      <c r="D9300">
        <f t="shared" si="580"/>
        <v>2018</v>
      </c>
      <c r="E9300" t="str">
        <f t="shared" si="581"/>
        <v>Oct</v>
      </c>
      <c r="F9300" t="s">
        <v>37</v>
      </c>
      <c r="G9300" t="s">
        <v>2925</v>
      </c>
      <c r="H9300" t="s">
        <v>51</v>
      </c>
      <c r="I9300" t="s">
        <v>61</v>
      </c>
      <c r="J9300" t="s">
        <v>62</v>
      </c>
      <c r="K9300">
        <v>10035</v>
      </c>
      <c r="L9300" t="s">
        <v>54</v>
      </c>
      <c r="M9300" t="s">
        <v>7977</v>
      </c>
      <c r="N9300" t="s">
        <v>110</v>
      </c>
      <c r="O9300" t="s">
        <v>7813</v>
      </c>
      <c r="P9300" s="4">
        <v>65.989999999999995</v>
      </c>
      <c r="Q9300" s="4">
        <v>65.989999999999995</v>
      </c>
      <c r="R9300" s="4">
        <f t="shared" si="582"/>
        <v>0</v>
      </c>
      <c r="S9300" s="4">
        <f t="shared" si="583"/>
        <v>0</v>
      </c>
    </row>
    <row r="9301" spans="1:19" ht="15.6" x14ac:dyDescent="0.3">
      <c r="A9301" t="s">
        <v>2435</v>
      </c>
      <c r="B9301" s="1">
        <v>42728</v>
      </c>
      <c r="C9301" s="1">
        <v>42733</v>
      </c>
      <c r="D9301">
        <f t="shared" si="580"/>
        <v>2016</v>
      </c>
      <c r="E9301" t="str">
        <f t="shared" si="581"/>
        <v>Dec</v>
      </c>
      <c r="F9301" t="s">
        <v>37</v>
      </c>
      <c r="G9301" t="s">
        <v>276</v>
      </c>
      <c r="H9301" s="2" t="s">
        <v>22</v>
      </c>
      <c r="I9301" t="s">
        <v>578</v>
      </c>
      <c r="J9301" t="s">
        <v>178</v>
      </c>
      <c r="K9301">
        <v>85023</v>
      </c>
      <c r="L9301" t="s">
        <v>34</v>
      </c>
      <c r="M9301" t="s">
        <v>7979</v>
      </c>
      <c r="N9301" t="s">
        <v>110</v>
      </c>
      <c r="O9301" t="s">
        <v>7813</v>
      </c>
      <c r="P9301" s="4">
        <v>111.98399999999999</v>
      </c>
      <c r="Q9301" s="4">
        <v>100</v>
      </c>
      <c r="R9301" s="4">
        <f t="shared" si="582"/>
        <v>11.983999999999995</v>
      </c>
      <c r="S9301" s="4">
        <f t="shared" si="583"/>
        <v>1.7975999999999992</v>
      </c>
    </row>
    <row r="9302" spans="1:19" ht="15.6" x14ac:dyDescent="0.3">
      <c r="A9302" t="s">
        <v>4650</v>
      </c>
      <c r="B9302" s="1">
        <v>42334</v>
      </c>
      <c r="C9302" s="1">
        <v>42334</v>
      </c>
      <c r="D9302">
        <f t="shared" si="580"/>
        <v>2015</v>
      </c>
      <c r="E9302" t="str">
        <f t="shared" si="581"/>
        <v>Nov</v>
      </c>
      <c r="F9302" t="s">
        <v>30</v>
      </c>
      <c r="G9302" t="s">
        <v>2042</v>
      </c>
      <c r="H9302" s="2" t="s">
        <v>22</v>
      </c>
      <c r="I9302" t="s">
        <v>2426</v>
      </c>
      <c r="J9302" t="s">
        <v>62</v>
      </c>
      <c r="K9302">
        <v>13501</v>
      </c>
      <c r="L9302" t="s">
        <v>54</v>
      </c>
      <c r="M9302" t="s">
        <v>7979</v>
      </c>
      <c r="N9302" t="s">
        <v>110</v>
      </c>
      <c r="O9302" t="s">
        <v>7813</v>
      </c>
      <c r="P9302" s="4">
        <v>279.95999999999998</v>
      </c>
      <c r="Q9302" s="4">
        <v>279.95999999999998</v>
      </c>
      <c r="R9302" s="4">
        <f t="shared" si="582"/>
        <v>0</v>
      </c>
      <c r="S9302" s="4">
        <f t="shared" si="583"/>
        <v>0</v>
      </c>
    </row>
    <row r="9303" spans="1:19" ht="15.6" x14ac:dyDescent="0.3">
      <c r="A9303" t="s">
        <v>3230</v>
      </c>
      <c r="B9303" s="1">
        <v>42368</v>
      </c>
      <c r="C9303" s="1">
        <v>42372</v>
      </c>
      <c r="D9303">
        <f t="shared" si="580"/>
        <v>2015</v>
      </c>
      <c r="E9303" t="str">
        <f t="shared" si="581"/>
        <v>Dec</v>
      </c>
      <c r="F9303" t="s">
        <v>67</v>
      </c>
      <c r="G9303" t="s">
        <v>1502</v>
      </c>
      <c r="H9303" s="2" t="s">
        <v>22</v>
      </c>
      <c r="I9303" t="s">
        <v>100</v>
      </c>
      <c r="J9303" t="s">
        <v>101</v>
      </c>
      <c r="K9303">
        <v>19143</v>
      </c>
      <c r="L9303" t="s">
        <v>54</v>
      </c>
      <c r="M9303" t="s">
        <v>7979</v>
      </c>
      <c r="N9303" t="s">
        <v>110</v>
      </c>
      <c r="O9303" t="s">
        <v>7813</v>
      </c>
      <c r="P9303" s="4">
        <v>251.964</v>
      </c>
      <c r="Q9303" s="4">
        <v>251.964</v>
      </c>
      <c r="R9303" s="4">
        <f t="shared" si="582"/>
        <v>0</v>
      </c>
      <c r="S9303" s="4">
        <f t="shared" si="583"/>
        <v>0</v>
      </c>
    </row>
    <row r="9304" spans="1:19" ht="15.6" x14ac:dyDescent="0.3">
      <c r="A9304" t="s">
        <v>287</v>
      </c>
      <c r="B9304" s="1">
        <v>42630</v>
      </c>
      <c r="C9304" s="1">
        <v>42636</v>
      </c>
      <c r="D9304">
        <f t="shared" si="580"/>
        <v>2016</v>
      </c>
      <c r="E9304" t="str">
        <f t="shared" si="581"/>
        <v>Sep</v>
      </c>
      <c r="F9304" t="s">
        <v>37</v>
      </c>
      <c r="G9304" t="s">
        <v>288</v>
      </c>
      <c r="H9304" s="2" t="s">
        <v>22</v>
      </c>
      <c r="I9304" t="s">
        <v>61</v>
      </c>
      <c r="J9304" t="s">
        <v>62</v>
      </c>
      <c r="K9304">
        <v>10035</v>
      </c>
      <c r="L9304" t="s">
        <v>54</v>
      </c>
      <c r="M9304" t="s">
        <v>7979</v>
      </c>
      <c r="N9304" t="s">
        <v>110</v>
      </c>
      <c r="O9304" t="s">
        <v>7813</v>
      </c>
      <c r="P9304" s="4">
        <v>209.97</v>
      </c>
      <c r="Q9304" s="4">
        <v>209.97</v>
      </c>
      <c r="R9304" s="4">
        <f t="shared" si="582"/>
        <v>0</v>
      </c>
      <c r="S9304" s="4">
        <f t="shared" si="583"/>
        <v>0</v>
      </c>
    </row>
    <row r="9305" spans="1:19" x14ac:dyDescent="0.3">
      <c r="A9305" t="s">
        <v>3194</v>
      </c>
      <c r="B9305" s="1">
        <v>42973</v>
      </c>
      <c r="C9305" s="1">
        <v>42980</v>
      </c>
      <c r="D9305">
        <f t="shared" si="580"/>
        <v>2017</v>
      </c>
      <c r="E9305" t="str">
        <f t="shared" si="581"/>
        <v>Aug</v>
      </c>
      <c r="F9305" t="s">
        <v>37</v>
      </c>
      <c r="G9305" t="s">
        <v>2067</v>
      </c>
      <c r="H9305" t="s">
        <v>51</v>
      </c>
      <c r="I9305" t="s">
        <v>97</v>
      </c>
      <c r="J9305" t="s">
        <v>89</v>
      </c>
      <c r="K9305">
        <v>48234</v>
      </c>
      <c r="L9305" t="s">
        <v>25</v>
      </c>
      <c r="M9305" t="s">
        <v>7979</v>
      </c>
      <c r="N9305" t="s">
        <v>128</v>
      </c>
      <c r="O9305" t="s">
        <v>7813</v>
      </c>
      <c r="P9305" s="4">
        <v>209.97</v>
      </c>
      <c r="Q9305" s="4">
        <v>209.97</v>
      </c>
      <c r="R9305" s="4">
        <f t="shared" si="582"/>
        <v>0</v>
      </c>
      <c r="S9305" s="4">
        <f t="shared" si="583"/>
        <v>0</v>
      </c>
    </row>
    <row r="9306" spans="1:19" ht="15.6" x14ac:dyDescent="0.3">
      <c r="A9306" t="s">
        <v>5514</v>
      </c>
      <c r="B9306" s="1">
        <v>43359</v>
      </c>
      <c r="C9306" s="1">
        <v>43363</v>
      </c>
      <c r="D9306">
        <f t="shared" si="580"/>
        <v>2018</v>
      </c>
      <c r="E9306" t="str">
        <f t="shared" si="581"/>
        <v>Sep</v>
      </c>
      <c r="F9306" t="s">
        <v>37</v>
      </c>
      <c r="G9306" t="s">
        <v>1017</v>
      </c>
      <c r="H9306" s="2" t="s">
        <v>22</v>
      </c>
      <c r="I9306" t="s">
        <v>1207</v>
      </c>
      <c r="J9306" t="s">
        <v>109</v>
      </c>
      <c r="K9306">
        <v>78745</v>
      </c>
      <c r="L9306" t="s">
        <v>25</v>
      </c>
      <c r="M9306" t="s">
        <v>7979</v>
      </c>
      <c r="N9306" t="s">
        <v>110</v>
      </c>
      <c r="O9306" t="s">
        <v>7813</v>
      </c>
      <c r="P9306" s="4">
        <v>55.991999999999997</v>
      </c>
      <c r="Q9306" s="4">
        <v>55.991999999999997</v>
      </c>
      <c r="R9306" s="4">
        <f t="shared" si="582"/>
        <v>0</v>
      </c>
      <c r="S9306" s="4">
        <f t="shared" si="583"/>
        <v>0</v>
      </c>
    </row>
    <row r="9307" spans="1:19" ht="15.6" x14ac:dyDescent="0.3">
      <c r="A9307" t="s">
        <v>5413</v>
      </c>
      <c r="B9307" s="1">
        <v>43347</v>
      </c>
      <c r="C9307" s="1">
        <v>43351</v>
      </c>
      <c r="D9307">
        <f t="shared" si="580"/>
        <v>2018</v>
      </c>
      <c r="E9307" t="str">
        <f t="shared" si="581"/>
        <v>Sep</v>
      </c>
      <c r="F9307" t="s">
        <v>37</v>
      </c>
      <c r="G9307" t="s">
        <v>523</v>
      </c>
      <c r="H9307" s="2" t="s">
        <v>22</v>
      </c>
      <c r="I9307" t="s">
        <v>47</v>
      </c>
      <c r="J9307" t="s">
        <v>33</v>
      </c>
      <c r="K9307">
        <v>90004</v>
      </c>
      <c r="L9307" t="s">
        <v>34</v>
      </c>
      <c r="M9307" t="s">
        <v>7980</v>
      </c>
      <c r="N9307" t="s">
        <v>110</v>
      </c>
      <c r="O9307" t="s">
        <v>7813</v>
      </c>
      <c r="P9307" s="4">
        <v>5.56</v>
      </c>
      <c r="Q9307" s="4">
        <v>5</v>
      </c>
      <c r="R9307" s="4">
        <f t="shared" si="582"/>
        <v>0.55999999999999961</v>
      </c>
      <c r="S9307" s="4">
        <f t="shared" si="583"/>
        <v>8.3999999999999936E-2</v>
      </c>
    </row>
    <row r="9308" spans="1:19" ht="15.6" x14ac:dyDescent="0.3">
      <c r="A9308" t="s">
        <v>455</v>
      </c>
      <c r="B9308" s="1">
        <v>43238</v>
      </c>
      <c r="C9308" s="1">
        <v>43239</v>
      </c>
      <c r="D9308">
        <f t="shared" si="580"/>
        <v>2018</v>
      </c>
      <c r="E9308" t="str">
        <f t="shared" si="581"/>
        <v>May</v>
      </c>
      <c r="F9308" t="s">
        <v>20</v>
      </c>
      <c r="G9308" t="s">
        <v>456</v>
      </c>
      <c r="H9308" s="2" t="s">
        <v>22</v>
      </c>
      <c r="I9308" t="s">
        <v>457</v>
      </c>
      <c r="J9308" t="s">
        <v>183</v>
      </c>
      <c r="K9308">
        <v>30328</v>
      </c>
      <c r="L9308" t="s">
        <v>44</v>
      </c>
      <c r="M9308" t="s">
        <v>7980</v>
      </c>
      <c r="N9308" t="s">
        <v>110</v>
      </c>
      <c r="O9308" t="s">
        <v>7813</v>
      </c>
      <c r="P9308" s="4">
        <v>34.75</v>
      </c>
      <c r="Q9308" s="4">
        <v>34.75</v>
      </c>
      <c r="R9308" s="4">
        <f t="shared" si="582"/>
        <v>0</v>
      </c>
      <c r="S9308" s="4">
        <f t="shared" si="583"/>
        <v>0</v>
      </c>
    </row>
    <row r="9309" spans="1:19" ht="15.6" x14ac:dyDescent="0.3">
      <c r="A9309" t="s">
        <v>536</v>
      </c>
      <c r="B9309" s="1">
        <v>42267</v>
      </c>
      <c r="C9309" s="1">
        <v>42270</v>
      </c>
      <c r="D9309">
        <f t="shared" si="580"/>
        <v>2015</v>
      </c>
      <c r="E9309" t="str">
        <f t="shared" si="581"/>
        <v>Sep</v>
      </c>
      <c r="F9309" t="s">
        <v>20</v>
      </c>
      <c r="G9309" t="s">
        <v>290</v>
      </c>
      <c r="H9309" s="2" t="s">
        <v>22</v>
      </c>
      <c r="I9309" t="s">
        <v>23</v>
      </c>
      <c r="J9309" t="s">
        <v>24</v>
      </c>
      <c r="K9309">
        <v>60653</v>
      </c>
      <c r="L9309" t="s">
        <v>25</v>
      </c>
      <c r="M9309" t="s">
        <v>7980</v>
      </c>
      <c r="N9309" t="s">
        <v>110</v>
      </c>
      <c r="O9309" t="s">
        <v>7813</v>
      </c>
      <c r="P9309" s="4">
        <v>11.12</v>
      </c>
      <c r="Q9309" s="4">
        <v>18</v>
      </c>
      <c r="R9309" s="4">
        <f t="shared" si="582"/>
        <v>-6.8800000000000008</v>
      </c>
      <c r="S9309" s="4">
        <f t="shared" si="583"/>
        <v>-1.032</v>
      </c>
    </row>
    <row r="9310" spans="1:19" ht="15.6" x14ac:dyDescent="0.3">
      <c r="A9310" t="s">
        <v>6330</v>
      </c>
      <c r="B9310" s="1">
        <v>43235</v>
      </c>
      <c r="C9310" s="1">
        <v>43240</v>
      </c>
      <c r="D9310">
        <f t="shared" si="580"/>
        <v>2018</v>
      </c>
      <c r="E9310" t="str">
        <f t="shared" si="581"/>
        <v>May</v>
      </c>
      <c r="F9310" t="s">
        <v>37</v>
      </c>
      <c r="G9310" t="s">
        <v>4716</v>
      </c>
      <c r="H9310" s="2" t="s">
        <v>22</v>
      </c>
      <c r="I9310" t="s">
        <v>23</v>
      </c>
      <c r="J9310" t="s">
        <v>24</v>
      </c>
      <c r="K9310">
        <v>60653</v>
      </c>
      <c r="L9310" t="s">
        <v>25</v>
      </c>
      <c r="M9310" t="s">
        <v>7980</v>
      </c>
      <c r="N9310" t="s">
        <v>110</v>
      </c>
      <c r="O9310" t="s">
        <v>7813</v>
      </c>
      <c r="P9310" s="4">
        <v>11.12</v>
      </c>
      <c r="Q9310" s="4">
        <v>18</v>
      </c>
      <c r="R9310" s="4">
        <f t="shared" si="582"/>
        <v>-6.8800000000000008</v>
      </c>
      <c r="S9310" s="4">
        <f t="shared" si="583"/>
        <v>-1.032</v>
      </c>
    </row>
    <row r="9311" spans="1:19" ht="15.6" x14ac:dyDescent="0.3">
      <c r="A9311" t="s">
        <v>7981</v>
      </c>
      <c r="B9311" s="1">
        <v>43392</v>
      </c>
      <c r="C9311" s="1">
        <v>43399</v>
      </c>
      <c r="D9311">
        <f t="shared" si="580"/>
        <v>2018</v>
      </c>
      <c r="E9311" t="str">
        <f t="shared" si="581"/>
        <v>Oct</v>
      </c>
      <c r="F9311" t="s">
        <v>37</v>
      </c>
      <c r="G9311" t="s">
        <v>1257</v>
      </c>
      <c r="H9311" s="2" t="s">
        <v>22</v>
      </c>
      <c r="I9311" t="s">
        <v>113</v>
      </c>
      <c r="J9311" t="s">
        <v>109</v>
      </c>
      <c r="K9311">
        <v>77095</v>
      </c>
      <c r="L9311" t="s">
        <v>25</v>
      </c>
      <c r="M9311" t="s">
        <v>7980</v>
      </c>
      <c r="N9311" t="s">
        <v>110</v>
      </c>
      <c r="O9311" t="s">
        <v>7813</v>
      </c>
      <c r="P9311" s="4">
        <v>16.68</v>
      </c>
      <c r="Q9311" s="4">
        <v>18</v>
      </c>
      <c r="R9311" s="4">
        <f t="shared" si="582"/>
        <v>-1.3200000000000003</v>
      </c>
      <c r="S9311" s="4">
        <f t="shared" si="583"/>
        <v>-0.19800000000000004</v>
      </c>
    </row>
    <row r="9312" spans="1:19" x14ac:dyDescent="0.3">
      <c r="A9312" t="s">
        <v>6420</v>
      </c>
      <c r="B9312" s="1">
        <v>43094</v>
      </c>
      <c r="C9312" s="1">
        <v>43097</v>
      </c>
      <c r="D9312">
        <f t="shared" si="580"/>
        <v>2017</v>
      </c>
      <c r="E9312" t="str">
        <f t="shared" si="581"/>
        <v>Dec</v>
      </c>
      <c r="F9312" t="s">
        <v>20</v>
      </c>
      <c r="G9312" t="s">
        <v>3101</v>
      </c>
      <c r="H9312" t="s">
        <v>22</v>
      </c>
      <c r="I9312" t="s">
        <v>47</v>
      </c>
      <c r="J9312" t="s">
        <v>33</v>
      </c>
      <c r="K9312">
        <v>90049</v>
      </c>
      <c r="L9312" t="s">
        <v>34</v>
      </c>
      <c r="M9312" t="s">
        <v>7982</v>
      </c>
      <c r="N9312" t="s">
        <v>110</v>
      </c>
      <c r="O9312" t="s">
        <v>7813</v>
      </c>
      <c r="P9312" s="4">
        <v>2575.944</v>
      </c>
      <c r="Q9312" s="4">
        <f>P9312-1000</f>
        <v>1575.944</v>
      </c>
      <c r="R9312" s="4">
        <f t="shared" si="582"/>
        <v>1000</v>
      </c>
      <c r="S9312" s="4">
        <f t="shared" si="583"/>
        <v>150</v>
      </c>
    </row>
    <row r="9313" spans="1:19" x14ac:dyDescent="0.3">
      <c r="A9313" t="s">
        <v>7983</v>
      </c>
      <c r="B9313" s="1">
        <v>43238</v>
      </c>
      <c r="C9313" s="1">
        <v>43240</v>
      </c>
      <c r="D9313">
        <f t="shared" si="580"/>
        <v>2018</v>
      </c>
      <c r="E9313" t="str">
        <f t="shared" si="581"/>
        <v>May</v>
      </c>
      <c r="F9313" t="s">
        <v>20</v>
      </c>
      <c r="G9313" t="s">
        <v>1764</v>
      </c>
      <c r="H9313" t="s">
        <v>105</v>
      </c>
      <c r="I9313" t="s">
        <v>463</v>
      </c>
      <c r="J9313" t="s">
        <v>242</v>
      </c>
      <c r="K9313">
        <v>97206</v>
      </c>
      <c r="L9313" t="s">
        <v>34</v>
      </c>
      <c r="M9313" t="s">
        <v>7982</v>
      </c>
      <c r="N9313" t="s">
        <v>110</v>
      </c>
      <c r="O9313" t="s">
        <v>7813</v>
      </c>
      <c r="P9313" s="4">
        <v>344.70400000000001</v>
      </c>
      <c r="Q9313" s="4">
        <f>P9313-75</f>
        <v>269.70400000000001</v>
      </c>
      <c r="R9313" s="4">
        <f t="shared" si="582"/>
        <v>75</v>
      </c>
      <c r="S9313" s="4">
        <f t="shared" si="583"/>
        <v>11.25</v>
      </c>
    </row>
    <row r="9314" spans="1:19" ht="15.6" x14ac:dyDescent="0.3">
      <c r="A9314" t="s">
        <v>5285</v>
      </c>
      <c r="B9314" s="1">
        <v>43343</v>
      </c>
      <c r="C9314" s="1">
        <v>43347</v>
      </c>
      <c r="D9314">
        <f t="shared" si="580"/>
        <v>2018</v>
      </c>
      <c r="E9314" t="str">
        <f t="shared" si="581"/>
        <v>Aug</v>
      </c>
      <c r="F9314" t="s">
        <v>37</v>
      </c>
      <c r="G9314" t="s">
        <v>690</v>
      </c>
      <c r="H9314" s="2" t="s">
        <v>22</v>
      </c>
      <c r="I9314" t="s">
        <v>32</v>
      </c>
      <c r="J9314" t="s">
        <v>33</v>
      </c>
      <c r="K9314">
        <v>94110</v>
      </c>
      <c r="L9314" t="s">
        <v>34</v>
      </c>
      <c r="M9314" t="s">
        <v>7982</v>
      </c>
      <c r="N9314" t="s">
        <v>110</v>
      </c>
      <c r="O9314" t="s">
        <v>7813</v>
      </c>
      <c r="P9314" s="4">
        <v>689.40800000000002</v>
      </c>
      <c r="Q9314" s="4">
        <v>100</v>
      </c>
      <c r="R9314" s="4">
        <f t="shared" si="582"/>
        <v>589.40800000000002</v>
      </c>
      <c r="S9314" s="4">
        <f t="shared" si="583"/>
        <v>88.411199999999994</v>
      </c>
    </row>
    <row r="9315" spans="1:19" ht="15.6" x14ac:dyDescent="0.3">
      <c r="A9315" t="s">
        <v>5109</v>
      </c>
      <c r="B9315" s="1">
        <v>42693</v>
      </c>
      <c r="C9315" s="1">
        <v>42698</v>
      </c>
      <c r="D9315">
        <f t="shared" si="580"/>
        <v>2016</v>
      </c>
      <c r="E9315" t="str">
        <f t="shared" si="581"/>
        <v>Nov</v>
      </c>
      <c r="F9315" t="s">
        <v>37</v>
      </c>
      <c r="G9315" t="s">
        <v>499</v>
      </c>
      <c r="H9315" s="2" t="s">
        <v>22</v>
      </c>
      <c r="I9315" t="s">
        <v>61</v>
      </c>
      <c r="J9315" t="s">
        <v>62</v>
      </c>
      <c r="K9315">
        <v>10035</v>
      </c>
      <c r="L9315" t="s">
        <v>54</v>
      </c>
      <c r="M9315" t="s">
        <v>7982</v>
      </c>
      <c r="N9315" t="s">
        <v>110</v>
      </c>
      <c r="O9315" t="s">
        <v>7813</v>
      </c>
      <c r="P9315" s="4">
        <v>861.76</v>
      </c>
      <c r="Q9315" s="4">
        <v>861.76</v>
      </c>
      <c r="R9315" s="4">
        <f t="shared" si="582"/>
        <v>0</v>
      </c>
      <c r="S9315" s="4">
        <f t="shared" si="583"/>
        <v>0</v>
      </c>
    </row>
    <row r="9316" spans="1:19" ht="15.6" x14ac:dyDescent="0.3">
      <c r="A9316" t="s">
        <v>7984</v>
      </c>
      <c r="B9316" s="1">
        <v>43351</v>
      </c>
      <c r="C9316" s="1">
        <v>43355</v>
      </c>
      <c r="D9316">
        <f t="shared" si="580"/>
        <v>2018</v>
      </c>
      <c r="E9316" t="str">
        <f t="shared" si="581"/>
        <v>Sep</v>
      </c>
      <c r="F9316" t="s">
        <v>37</v>
      </c>
      <c r="G9316" t="s">
        <v>826</v>
      </c>
      <c r="H9316" s="2" t="s">
        <v>22</v>
      </c>
      <c r="I9316" t="s">
        <v>100</v>
      </c>
      <c r="J9316" t="s">
        <v>101</v>
      </c>
      <c r="K9316">
        <v>19134</v>
      </c>
      <c r="L9316" t="s">
        <v>54</v>
      </c>
      <c r="M9316" t="s">
        <v>7982</v>
      </c>
      <c r="N9316" t="s">
        <v>110</v>
      </c>
      <c r="O9316" t="s">
        <v>7813</v>
      </c>
      <c r="P9316" s="4">
        <v>258.52800000000002</v>
      </c>
      <c r="Q9316" s="4">
        <v>258.52800000000002</v>
      </c>
      <c r="R9316" s="4">
        <f t="shared" si="582"/>
        <v>0</v>
      </c>
      <c r="S9316" s="4">
        <f t="shared" si="583"/>
        <v>0</v>
      </c>
    </row>
    <row r="9317" spans="1:19" x14ac:dyDescent="0.3">
      <c r="A9317" t="s">
        <v>1648</v>
      </c>
      <c r="B9317" s="1">
        <v>43352</v>
      </c>
      <c r="C9317" s="1">
        <v>43356</v>
      </c>
      <c r="D9317">
        <f t="shared" si="580"/>
        <v>2018</v>
      </c>
      <c r="E9317" t="str">
        <f t="shared" si="581"/>
        <v>Sep</v>
      </c>
      <c r="F9317" t="s">
        <v>37</v>
      </c>
      <c r="G9317" t="s">
        <v>1649</v>
      </c>
      <c r="H9317" t="s">
        <v>51</v>
      </c>
      <c r="I9317" t="s">
        <v>100</v>
      </c>
      <c r="J9317" t="s">
        <v>101</v>
      </c>
      <c r="K9317">
        <v>19134</v>
      </c>
      <c r="L9317" t="s">
        <v>54</v>
      </c>
      <c r="M9317" t="s">
        <v>7982</v>
      </c>
      <c r="N9317" t="s">
        <v>110</v>
      </c>
      <c r="O9317" t="s">
        <v>7813</v>
      </c>
      <c r="P9317" s="4">
        <v>1931.9580000000001</v>
      </c>
      <c r="Q9317" s="4">
        <v>1931.9580000000001</v>
      </c>
      <c r="R9317" s="4">
        <f t="shared" si="582"/>
        <v>0</v>
      </c>
      <c r="S9317" s="4">
        <f t="shared" si="583"/>
        <v>0</v>
      </c>
    </row>
    <row r="9318" spans="1:19" x14ac:dyDescent="0.3">
      <c r="A9318" t="s">
        <v>5261</v>
      </c>
      <c r="B9318" s="1">
        <v>43414</v>
      </c>
      <c r="C9318" s="1">
        <v>43420</v>
      </c>
      <c r="D9318">
        <f t="shared" si="580"/>
        <v>2018</v>
      </c>
      <c r="E9318" t="str">
        <f t="shared" si="581"/>
        <v>Nov</v>
      </c>
      <c r="F9318" t="s">
        <v>37</v>
      </c>
      <c r="G9318" t="s">
        <v>1174</v>
      </c>
      <c r="H9318" t="s">
        <v>51</v>
      </c>
      <c r="I9318" t="s">
        <v>61</v>
      </c>
      <c r="J9318" t="s">
        <v>62</v>
      </c>
      <c r="K9318">
        <v>10024</v>
      </c>
      <c r="L9318" t="s">
        <v>54</v>
      </c>
      <c r="M9318" t="s">
        <v>7982</v>
      </c>
      <c r="N9318" t="s">
        <v>110</v>
      </c>
      <c r="O9318" t="s">
        <v>7813</v>
      </c>
      <c r="P9318" s="4">
        <v>430.88</v>
      </c>
      <c r="Q9318" s="4">
        <v>430.88</v>
      </c>
      <c r="R9318" s="4">
        <f t="shared" si="582"/>
        <v>0</v>
      </c>
      <c r="S9318" s="4">
        <f t="shared" si="583"/>
        <v>0</v>
      </c>
    </row>
    <row r="9319" spans="1:19" ht="15.6" x14ac:dyDescent="0.3">
      <c r="A9319" t="s">
        <v>4756</v>
      </c>
      <c r="B9319" s="1">
        <v>42676</v>
      </c>
      <c r="C9319" s="1">
        <v>42681</v>
      </c>
      <c r="D9319">
        <f t="shared" si="580"/>
        <v>2016</v>
      </c>
      <c r="E9319" t="str">
        <f t="shared" si="581"/>
        <v>Nov</v>
      </c>
      <c r="F9319" t="s">
        <v>37</v>
      </c>
      <c r="G9319" t="s">
        <v>3490</v>
      </c>
      <c r="H9319" s="2" t="s">
        <v>22</v>
      </c>
      <c r="I9319" t="s">
        <v>855</v>
      </c>
      <c r="J9319" t="s">
        <v>109</v>
      </c>
      <c r="K9319">
        <v>78207</v>
      </c>
      <c r="L9319" t="s">
        <v>25</v>
      </c>
      <c r="M9319" t="s">
        <v>7982</v>
      </c>
      <c r="N9319" t="s">
        <v>110</v>
      </c>
      <c r="O9319" t="s">
        <v>7813</v>
      </c>
      <c r="P9319" s="4">
        <v>344.70400000000001</v>
      </c>
      <c r="Q9319" s="4">
        <f>P9319-75</f>
        <v>269.70400000000001</v>
      </c>
      <c r="R9319" s="4">
        <f t="shared" si="582"/>
        <v>75</v>
      </c>
      <c r="S9319" s="4">
        <f t="shared" si="583"/>
        <v>11.25</v>
      </c>
    </row>
    <row r="9320" spans="1:19" x14ac:dyDescent="0.3">
      <c r="A9320" t="s">
        <v>7985</v>
      </c>
      <c r="B9320" s="1">
        <v>42930</v>
      </c>
      <c r="C9320" s="1">
        <v>42933</v>
      </c>
      <c r="D9320">
        <f t="shared" si="580"/>
        <v>2017</v>
      </c>
      <c r="E9320" t="str">
        <f t="shared" si="581"/>
        <v>Jul</v>
      </c>
      <c r="F9320" t="s">
        <v>20</v>
      </c>
      <c r="G9320" t="s">
        <v>2963</v>
      </c>
      <c r="H9320" t="s">
        <v>51</v>
      </c>
      <c r="I9320" t="s">
        <v>955</v>
      </c>
      <c r="J9320" t="s">
        <v>178</v>
      </c>
      <c r="K9320">
        <v>85705</v>
      </c>
      <c r="L9320" t="s">
        <v>34</v>
      </c>
      <c r="M9320" t="s">
        <v>7986</v>
      </c>
      <c r="N9320" t="s">
        <v>128</v>
      </c>
      <c r="O9320" t="s">
        <v>7813</v>
      </c>
      <c r="P9320" s="4">
        <v>380.86399999999998</v>
      </c>
      <c r="Q9320" s="4">
        <v>380.86399999999998</v>
      </c>
      <c r="R9320" s="4">
        <f t="shared" si="582"/>
        <v>0</v>
      </c>
      <c r="S9320" s="4">
        <f t="shared" si="583"/>
        <v>0</v>
      </c>
    </row>
    <row r="9321" spans="1:19" x14ac:dyDescent="0.3">
      <c r="A9321" t="s">
        <v>7236</v>
      </c>
      <c r="B9321" s="1">
        <v>43194</v>
      </c>
      <c r="C9321" s="1">
        <v>43195</v>
      </c>
      <c r="D9321">
        <f t="shared" si="580"/>
        <v>2018</v>
      </c>
      <c r="E9321" t="str">
        <f t="shared" si="581"/>
        <v>Apr</v>
      </c>
      <c r="F9321" t="s">
        <v>20</v>
      </c>
      <c r="G9321" t="s">
        <v>194</v>
      </c>
      <c r="H9321" t="s">
        <v>22</v>
      </c>
      <c r="I9321" t="s">
        <v>61</v>
      </c>
      <c r="J9321" t="s">
        <v>62</v>
      </c>
      <c r="K9321">
        <v>10009</v>
      </c>
      <c r="L9321" t="s">
        <v>54</v>
      </c>
      <c r="M9321" t="s">
        <v>7986</v>
      </c>
      <c r="N9321" t="s">
        <v>110</v>
      </c>
      <c r="O9321" t="s">
        <v>7813</v>
      </c>
      <c r="P9321" s="4">
        <v>119.02</v>
      </c>
      <c r="Q9321" s="4">
        <v>119.02</v>
      </c>
      <c r="R9321" s="4">
        <f t="shared" si="582"/>
        <v>0</v>
      </c>
      <c r="S9321" s="4">
        <f t="shared" si="583"/>
        <v>0</v>
      </c>
    </row>
    <row r="9322" spans="1:19" ht="15.6" x14ac:dyDescent="0.3">
      <c r="A9322" t="s">
        <v>2086</v>
      </c>
      <c r="B9322" s="1">
        <v>42164</v>
      </c>
      <c r="C9322" s="1">
        <v>42169</v>
      </c>
      <c r="D9322">
        <f t="shared" si="580"/>
        <v>2015</v>
      </c>
      <c r="E9322" t="str">
        <f t="shared" si="581"/>
        <v>Jun</v>
      </c>
      <c r="F9322" t="s">
        <v>37</v>
      </c>
      <c r="G9322" t="s">
        <v>1356</v>
      </c>
      <c r="H9322" s="2" t="s">
        <v>22</v>
      </c>
      <c r="I9322" t="s">
        <v>47</v>
      </c>
      <c r="J9322" t="s">
        <v>33</v>
      </c>
      <c r="K9322">
        <v>90032</v>
      </c>
      <c r="L9322" t="s">
        <v>34</v>
      </c>
      <c r="M9322" t="s">
        <v>7987</v>
      </c>
      <c r="N9322" t="s">
        <v>110</v>
      </c>
      <c r="O9322" t="s">
        <v>7813</v>
      </c>
      <c r="P9322" s="4">
        <v>907.15200000000004</v>
      </c>
      <c r="Q9322" s="4">
        <v>100</v>
      </c>
      <c r="R9322" s="4">
        <f t="shared" si="582"/>
        <v>807.15200000000004</v>
      </c>
      <c r="S9322" s="4">
        <f t="shared" si="583"/>
        <v>121.0728</v>
      </c>
    </row>
    <row r="9323" spans="1:19" x14ac:dyDescent="0.3">
      <c r="A9323" t="s">
        <v>4533</v>
      </c>
      <c r="B9323" s="1">
        <v>42951</v>
      </c>
      <c r="C9323" s="1">
        <v>42953</v>
      </c>
      <c r="D9323">
        <f t="shared" si="580"/>
        <v>2017</v>
      </c>
      <c r="E9323" t="str">
        <f t="shared" si="581"/>
        <v>Aug</v>
      </c>
      <c r="F9323" t="s">
        <v>67</v>
      </c>
      <c r="G9323" t="s">
        <v>1089</v>
      </c>
      <c r="H9323" t="s">
        <v>51</v>
      </c>
      <c r="I9323" t="s">
        <v>994</v>
      </c>
      <c r="J9323" t="s">
        <v>33</v>
      </c>
      <c r="K9323">
        <v>95823</v>
      </c>
      <c r="L9323" t="s">
        <v>34</v>
      </c>
      <c r="M9323" t="s">
        <v>7987</v>
      </c>
      <c r="N9323" t="s">
        <v>128</v>
      </c>
      <c r="O9323" t="s">
        <v>7813</v>
      </c>
      <c r="P9323" s="4">
        <v>302.38400000000001</v>
      </c>
      <c r="Q9323" s="4">
        <v>302.38400000000001</v>
      </c>
      <c r="R9323" s="4">
        <f t="shared" si="582"/>
        <v>0</v>
      </c>
      <c r="S9323" s="4">
        <f t="shared" si="583"/>
        <v>0</v>
      </c>
    </row>
    <row r="9324" spans="1:19" x14ac:dyDescent="0.3">
      <c r="A9324" t="s">
        <v>1376</v>
      </c>
      <c r="B9324" s="1">
        <v>43095</v>
      </c>
      <c r="C9324" s="1">
        <v>43100</v>
      </c>
      <c r="D9324">
        <f t="shared" si="580"/>
        <v>2017</v>
      </c>
      <c r="E9324" t="str">
        <f t="shared" si="581"/>
        <v>Dec</v>
      </c>
      <c r="F9324" t="s">
        <v>37</v>
      </c>
      <c r="G9324" t="s">
        <v>1377</v>
      </c>
      <c r="H9324" t="s">
        <v>51</v>
      </c>
      <c r="I9324" t="s">
        <v>47</v>
      </c>
      <c r="J9324" t="s">
        <v>33</v>
      </c>
      <c r="K9324">
        <v>90004</v>
      </c>
      <c r="L9324" t="s">
        <v>34</v>
      </c>
      <c r="M9324" t="s">
        <v>7987</v>
      </c>
      <c r="N9324" t="s">
        <v>128</v>
      </c>
      <c r="O9324" t="s">
        <v>7813</v>
      </c>
      <c r="P9324" s="4">
        <v>302.38400000000001</v>
      </c>
      <c r="Q9324" s="4">
        <v>302.38400000000001</v>
      </c>
      <c r="R9324" s="4">
        <f t="shared" si="582"/>
        <v>0</v>
      </c>
      <c r="S9324" s="4">
        <f t="shared" si="583"/>
        <v>0</v>
      </c>
    </row>
    <row r="9325" spans="1:19" ht="15.6" x14ac:dyDescent="0.3">
      <c r="A9325" t="s">
        <v>7988</v>
      </c>
      <c r="B9325" s="1">
        <v>43130</v>
      </c>
      <c r="C9325" s="1">
        <v>43133</v>
      </c>
      <c r="D9325">
        <f t="shared" si="580"/>
        <v>2018</v>
      </c>
      <c r="E9325" t="str">
        <f t="shared" si="581"/>
        <v>Jan</v>
      </c>
      <c r="F9325" t="s">
        <v>20</v>
      </c>
      <c r="G9325" t="s">
        <v>2111</v>
      </c>
      <c r="H9325" s="2" t="s">
        <v>22</v>
      </c>
      <c r="I9325" t="s">
        <v>69</v>
      </c>
      <c r="J9325" t="s">
        <v>70</v>
      </c>
      <c r="K9325">
        <v>98105</v>
      </c>
      <c r="L9325" t="s">
        <v>34</v>
      </c>
      <c r="M9325" t="s">
        <v>7987</v>
      </c>
      <c r="N9325" t="s">
        <v>110</v>
      </c>
      <c r="O9325" t="s">
        <v>7813</v>
      </c>
      <c r="P9325" s="4">
        <v>604.76800000000003</v>
      </c>
      <c r="Q9325" s="4">
        <v>604.76800000000003</v>
      </c>
      <c r="R9325" s="4">
        <f t="shared" si="582"/>
        <v>0</v>
      </c>
      <c r="S9325" s="4">
        <f t="shared" si="583"/>
        <v>0</v>
      </c>
    </row>
    <row r="9326" spans="1:19" ht="15.6" x14ac:dyDescent="0.3">
      <c r="A9326" t="s">
        <v>7989</v>
      </c>
      <c r="B9326" s="1">
        <v>43266</v>
      </c>
      <c r="C9326" s="1">
        <v>43270</v>
      </c>
      <c r="D9326">
        <f t="shared" si="580"/>
        <v>2018</v>
      </c>
      <c r="E9326" t="str">
        <f t="shared" si="581"/>
        <v>Jun</v>
      </c>
      <c r="F9326" t="s">
        <v>37</v>
      </c>
      <c r="G9326" t="s">
        <v>5150</v>
      </c>
      <c r="H9326" s="2" t="s">
        <v>22</v>
      </c>
      <c r="I9326" t="s">
        <v>32</v>
      </c>
      <c r="J9326" t="s">
        <v>33</v>
      </c>
      <c r="K9326">
        <v>94122</v>
      </c>
      <c r="L9326" t="s">
        <v>34</v>
      </c>
      <c r="M9326" t="s">
        <v>7990</v>
      </c>
      <c r="N9326" t="s">
        <v>110</v>
      </c>
      <c r="O9326" t="s">
        <v>7813</v>
      </c>
      <c r="P9326" s="4">
        <v>47.975999999999999</v>
      </c>
      <c r="Q9326" s="4">
        <v>47.975999999999999</v>
      </c>
      <c r="R9326" s="4">
        <f t="shared" si="582"/>
        <v>0</v>
      </c>
      <c r="S9326" s="4">
        <f t="shared" si="583"/>
        <v>0</v>
      </c>
    </row>
    <row r="9327" spans="1:19" x14ac:dyDescent="0.3">
      <c r="A9327" t="s">
        <v>7991</v>
      </c>
      <c r="B9327" s="1">
        <v>42725</v>
      </c>
      <c r="C9327" s="1">
        <v>42728</v>
      </c>
      <c r="D9327">
        <f t="shared" si="580"/>
        <v>2016</v>
      </c>
      <c r="E9327" t="str">
        <f t="shared" si="581"/>
        <v>Dec</v>
      </c>
      <c r="F9327" t="s">
        <v>20</v>
      </c>
      <c r="G9327" t="s">
        <v>2042</v>
      </c>
      <c r="H9327" t="s">
        <v>51</v>
      </c>
      <c r="I9327" t="s">
        <v>78</v>
      </c>
      <c r="J9327" t="s">
        <v>83</v>
      </c>
      <c r="K9327">
        <v>28540</v>
      </c>
      <c r="L9327" t="s">
        <v>44</v>
      </c>
      <c r="M9327" t="s">
        <v>7990</v>
      </c>
      <c r="N9327" t="s">
        <v>110</v>
      </c>
      <c r="O9327" t="s">
        <v>7813</v>
      </c>
      <c r="P9327" s="4">
        <v>47.975999999999999</v>
      </c>
      <c r="Q9327" s="4">
        <v>47.975999999999999</v>
      </c>
      <c r="R9327" s="4">
        <f t="shared" si="582"/>
        <v>0</v>
      </c>
      <c r="S9327" s="4">
        <f t="shared" si="583"/>
        <v>0</v>
      </c>
    </row>
    <row r="9328" spans="1:19" x14ac:dyDescent="0.3">
      <c r="A9328" t="s">
        <v>5746</v>
      </c>
      <c r="B9328" s="1">
        <v>42979</v>
      </c>
      <c r="C9328" s="1">
        <v>42983</v>
      </c>
      <c r="D9328">
        <f t="shared" si="580"/>
        <v>2017</v>
      </c>
      <c r="E9328" t="str">
        <f t="shared" si="581"/>
        <v>Sep</v>
      </c>
      <c r="F9328" t="s">
        <v>37</v>
      </c>
      <c r="G9328" t="s">
        <v>1396</v>
      </c>
      <c r="H9328" t="s">
        <v>51</v>
      </c>
      <c r="I9328" t="s">
        <v>100</v>
      </c>
      <c r="J9328" t="s">
        <v>101</v>
      </c>
      <c r="K9328">
        <v>19140</v>
      </c>
      <c r="L9328" t="s">
        <v>54</v>
      </c>
      <c r="M9328" t="s">
        <v>7990</v>
      </c>
      <c r="N9328" t="s">
        <v>110</v>
      </c>
      <c r="O9328" t="s">
        <v>7813</v>
      </c>
      <c r="P9328" s="4">
        <v>23.988</v>
      </c>
      <c r="Q9328" s="4">
        <v>23.988</v>
      </c>
      <c r="R9328" s="4">
        <f t="shared" si="582"/>
        <v>0</v>
      </c>
      <c r="S9328" s="4">
        <f t="shared" si="583"/>
        <v>0</v>
      </c>
    </row>
    <row r="9329" spans="1:19" ht="15.6" x14ac:dyDescent="0.3">
      <c r="A9329" t="s">
        <v>5747</v>
      </c>
      <c r="B9329" s="1">
        <v>43133</v>
      </c>
      <c r="C9329" s="1">
        <v>43136</v>
      </c>
      <c r="D9329">
        <f t="shared" si="580"/>
        <v>2018</v>
      </c>
      <c r="E9329" t="str">
        <f t="shared" si="581"/>
        <v>Feb</v>
      </c>
      <c r="F9329" t="s">
        <v>20</v>
      </c>
      <c r="G9329" t="s">
        <v>231</v>
      </c>
      <c r="H9329" s="2" t="s">
        <v>22</v>
      </c>
      <c r="I9329" t="s">
        <v>182</v>
      </c>
      <c r="J9329" t="s">
        <v>233</v>
      </c>
      <c r="K9329">
        <v>43229</v>
      </c>
      <c r="L9329" t="s">
        <v>54</v>
      </c>
      <c r="M9329" t="s">
        <v>7990</v>
      </c>
      <c r="N9329" t="s">
        <v>110</v>
      </c>
      <c r="O9329" t="s">
        <v>7813</v>
      </c>
      <c r="P9329" s="4">
        <v>59.97</v>
      </c>
      <c r="Q9329" s="4">
        <v>59.97</v>
      </c>
      <c r="R9329" s="4">
        <f t="shared" si="582"/>
        <v>0</v>
      </c>
      <c r="S9329" s="4">
        <f t="shared" si="583"/>
        <v>0</v>
      </c>
    </row>
    <row r="9330" spans="1:19" x14ac:dyDescent="0.3">
      <c r="A9330" t="s">
        <v>7324</v>
      </c>
      <c r="B9330" s="1">
        <v>42885</v>
      </c>
      <c r="C9330" s="1">
        <v>42886</v>
      </c>
      <c r="D9330">
        <f t="shared" si="580"/>
        <v>2017</v>
      </c>
      <c r="E9330" t="str">
        <f t="shared" si="581"/>
        <v>May</v>
      </c>
      <c r="F9330" t="s">
        <v>30</v>
      </c>
      <c r="G9330" t="s">
        <v>1841</v>
      </c>
      <c r="H9330" t="s">
        <v>51</v>
      </c>
      <c r="I9330" t="s">
        <v>113</v>
      </c>
      <c r="J9330" t="s">
        <v>109</v>
      </c>
      <c r="K9330">
        <v>77041</v>
      </c>
      <c r="L9330" t="s">
        <v>25</v>
      </c>
      <c r="M9330" t="s">
        <v>7990</v>
      </c>
      <c r="N9330" t="s">
        <v>110</v>
      </c>
      <c r="O9330" t="s">
        <v>7813</v>
      </c>
      <c r="P9330" s="4">
        <v>79.959999999999994</v>
      </c>
      <c r="Q9330" s="4">
        <v>79.959999999999994</v>
      </c>
      <c r="R9330" s="4">
        <f t="shared" si="582"/>
        <v>0</v>
      </c>
      <c r="S9330" s="4">
        <f t="shared" si="583"/>
        <v>0</v>
      </c>
    </row>
    <row r="9331" spans="1:19" ht="15.6" x14ac:dyDescent="0.3">
      <c r="A9331" t="s">
        <v>7992</v>
      </c>
      <c r="B9331" s="1">
        <v>43286</v>
      </c>
      <c r="C9331" s="1">
        <v>43288</v>
      </c>
      <c r="D9331">
        <f t="shared" si="580"/>
        <v>2018</v>
      </c>
      <c r="E9331" t="str">
        <f t="shared" si="581"/>
        <v>Jul</v>
      </c>
      <c r="F9331" t="s">
        <v>20</v>
      </c>
      <c r="G9331" t="s">
        <v>661</v>
      </c>
      <c r="H9331" s="2" t="s">
        <v>22</v>
      </c>
      <c r="I9331" t="s">
        <v>2237</v>
      </c>
      <c r="J9331" t="s">
        <v>1699</v>
      </c>
      <c r="K9331">
        <v>68025</v>
      </c>
      <c r="L9331" t="s">
        <v>25</v>
      </c>
      <c r="M9331" t="s">
        <v>7990</v>
      </c>
      <c r="N9331" t="s">
        <v>110</v>
      </c>
      <c r="O9331" t="s">
        <v>7813</v>
      </c>
      <c r="P9331" s="4">
        <v>79.959999999999994</v>
      </c>
      <c r="Q9331" s="4">
        <v>79.959999999999994</v>
      </c>
      <c r="R9331" s="4">
        <f t="shared" si="582"/>
        <v>0</v>
      </c>
      <c r="S9331" s="4">
        <f t="shared" si="583"/>
        <v>0</v>
      </c>
    </row>
    <row r="9332" spans="1:19" x14ac:dyDescent="0.3">
      <c r="A9332" t="s">
        <v>3622</v>
      </c>
      <c r="B9332" s="1">
        <v>42220</v>
      </c>
      <c r="C9332" s="1">
        <v>42225</v>
      </c>
      <c r="D9332">
        <f t="shared" si="580"/>
        <v>2015</v>
      </c>
      <c r="E9332" t="str">
        <f t="shared" si="581"/>
        <v>Aug</v>
      </c>
      <c r="F9332" t="s">
        <v>67</v>
      </c>
      <c r="G9332" t="s">
        <v>1560</v>
      </c>
      <c r="H9332" t="s">
        <v>105</v>
      </c>
      <c r="I9332" t="s">
        <v>3623</v>
      </c>
      <c r="J9332" t="s">
        <v>415</v>
      </c>
      <c r="K9332">
        <v>84062</v>
      </c>
      <c r="L9332" t="s">
        <v>34</v>
      </c>
      <c r="M9332" t="s">
        <v>7993</v>
      </c>
      <c r="N9332" t="s">
        <v>110</v>
      </c>
      <c r="O9332" t="s">
        <v>7813</v>
      </c>
      <c r="P9332" s="4">
        <v>399.96</v>
      </c>
      <c r="Q9332" s="4">
        <v>399.96</v>
      </c>
      <c r="R9332" s="4">
        <f t="shared" si="582"/>
        <v>0</v>
      </c>
      <c r="S9332" s="4">
        <f t="shared" si="583"/>
        <v>0</v>
      </c>
    </row>
    <row r="9333" spans="1:19" ht="15.6" x14ac:dyDescent="0.3">
      <c r="A9333" t="s">
        <v>3545</v>
      </c>
      <c r="B9333" s="1">
        <v>42477</v>
      </c>
      <c r="C9333" s="1">
        <v>42481</v>
      </c>
      <c r="D9333">
        <f t="shared" si="580"/>
        <v>2016</v>
      </c>
      <c r="E9333" t="str">
        <f t="shared" si="581"/>
        <v>Apr</v>
      </c>
      <c r="F9333" t="s">
        <v>37</v>
      </c>
      <c r="G9333" t="s">
        <v>1037</v>
      </c>
      <c r="H9333" s="2" t="s">
        <v>22</v>
      </c>
      <c r="I9333" t="s">
        <v>32</v>
      </c>
      <c r="J9333" t="s">
        <v>33</v>
      </c>
      <c r="K9333">
        <v>94122</v>
      </c>
      <c r="L9333" t="s">
        <v>34</v>
      </c>
      <c r="M9333" t="s">
        <v>7993</v>
      </c>
      <c r="N9333" t="s">
        <v>110</v>
      </c>
      <c r="O9333" t="s">
        <v>7813</v>
      </c>
      <c r="P9333" s="4">
        <v>783.96</v>
      </c>
      <c r="Q9333" s="4">
        <v>783.96</v>
      </c>
      <c r="R9333" s="4">
        <f t="shared" si="582"/>
        <v>0</v>
      </c>
      <c r="S9333" s="4">
        <f t="shared" si="583"/>
        <v>0</v>
      </c>
    </row>
    <row r="9334" spans="1:19" x14ac:dyDescent="0.3">
      <c r="A9334" t="s">
        <v>4798</v>
      </c>
      <c r="B9334" s="1">
        <v>43075</v>
      </c>
      <c r="C9334" s="1">
        <v>43081</v>
      </c>
      <c r="D9334">
        <f t="shared" si="580"/>
        <v>2017</v>
      </c>
      <c r="E9334" t="str">
        <f t="shared" si="581"/>
        <v>Dec</v>
      </c>
      <c r="F9334" t="s">
        <v>37</v>
      </c>
      <c r="G9334" t="s">
        <v>285</v>
      </c>
      <c r="H9334" t="s">
        <v>51</v>
      </c>
      <c r="I9334" t="s">
        <v>69</v>
      </c>
      <c r="J9334" t="s">
        <v>70</v>
      </c>
      <c r="K9334">
        <v>98105</v>
      </c>
      <c r="L9334" t="s">
        <v>34</v>
      </c>
      <c r="M9334" t="s">
        <v>7993</v>
      </c>
      <c r="N9334" t="s">
        <v>110</v>
      </c>
      <c r="O9334" t="s">
        <v>7813</v>
      </c>
      <c r="P9334" s="4">
        <v>156.792</v>
      </c>
      <c r="Q9334" s="4">
        <v>156.792</v>
      </c>
      <c r="R9334" s="4">
        <f t="shared" si="582"/>
        <v>0</v>
      </c>
      <c r="S9334" s="4">
        <f t="shared" si="583"/>
        <v>0</v>
      </c>
    </row>
    <row r="9335" spans="1:19" x14ac:dyDescent="0.3">
      <c r="A9335" t="s">
        <v>4729</v>
      </c>
      <c r="B9335" s="1">
        <v>42923</v>
      </c>
      <c r="C9335" s="1">
        <v>42929</v>
      </c>
      <c r="D9335">
        <f t="shared" si="580"/>
        <v>2017</v>
      </c>
      <c r="E9335" t="str">
        <f t="shared" si="581"/>
        <v>Jul</v>
      </c>
      <c r="F9335" t="s">
        <v>37</v>
      </c>
      <c r="G9335" t="s">
        <v>1170</v>
      </c>
      <c r="H9335" t="s">
        <v>51</v>
      </c>
      <c r="I9335" t="s">
        <v>100</v>
      </c>
      <c r="J9335" t="s">
        <v>101</v>
      </c>
      <c r="K9335">
        <v>19120</v>
      </c>
      <c r="L9335" t="s">
        <v>54</v>
      </c>
      <c r="M9335" t="s">
        <v>7993</v>
      </c>
      <c r="N9335" t="s">
        <v>110</v>
      </c>
      <c r="O9335" t="s">
        <v>7813</v>
      </c>
      <c r="P9335" s="4">
        <v>59.994</v>
      </c>
      <c r="Q9335" s="4">
        <v>59.994</v>
      </c>
      <c r="R9335" s="4">
        <f t="shared" si="582"/>
        <v>0</v>
      </c>
      <c r="S9335" s="4">
        <f t="shared" si="583"/>
        <v>0</v>
      </c>
    </row>
    <row r="9336" spans="1:19" x14ac:dyDescent="0.3">
      <c r="A9336" t="s">
        <v>2585</v>
      </c>
      <c r="B9336" s="1">
        <v>43430</v>
      </c>
      <c r="C9336" s="1">
        <v>43433</v>
      </c>
      <c r="D9336">
        <f t="shared" si="580"/>
        <v>2018</v>
      </c>
      <c r="E9336" t="str">
        <f t="shared" si="581"/>
        <v>Nov</v>
      </c>
      <c r="F9336" t="s">
        <v>67</v>
      </c>
      <c r="G9336" t="s">
        <v>2586</v>
      </c>
      <c r="H9336" t="s">
        <v>105</v>
      </c>
      <c r="I9336" t="s">
        <v>61</v>
      </c>
      <c r="J9336" t="s">
        <v>62</v>
      </c>
      <c r="K9336">
        <v>10009</v>
      </c>
      <c r="L9336" t="s">
        <v>54</v>
      </c>
      <c r="M9336" t="s">
        <v>7993</v>
      </c>
      <c r="N9336" t="s">
        <v>110</v>
      </c>
      <c r="O9336" t="s">
        <v>7813</v>
      </c>
      <c r="P9336" s="4">
        <v>979.95</v>
      </c>
      <c r="Q9336" s="4">
        <v>979.95</v>
      </c>
      <c r="R9336" s="4">
        <f t="shared" si="582"/>
        <v>0</v>
      </c>
      <c r="S9336" s="4">
        <f t="shared" si="583"/>
        <v>0</v>
      </c>
    </row>
    <row r="9337" spans="1:19" ht="15.6" x14ac:dyDescent="0.3">
      <c r="A9337" t="s">
        <v>5416</v>
      </c>
      <c r="B9337" s="1">
        <v>43233</v>
      </c>
      <c r="C9337" s="1">
        <v>43237</v>
      </c>
      <c r="D9337">
        <f t="shared" si="580"/>
        <v>2018</v>
      </c>
      <c r="E9337" t="str">
        <f t="shared" si="581"/>
        <v>May</v>
      </c>
      <c r="F9337" t="s">
        <v>37</v>
      </c>
      <c r="G9337" t="s">
        <v>160</v>
      </c>
      <c r="H9337" s="2" t="s">
        <v>22</v>
      </c>
      <c r="I9337" t="s">
        <v>182</v>
      </c>
      <c r="J9337" t="s">
        <v>653</v>
      </c>
      <c r="K9337">
        <v>47201</v>
      </c>
      <c r="L9337" t="s">
        <v>25</v>
      </c>
      <c r="M9337" t="s">
        <v>7993</v>
      </c>
      <c r="N9337" t="s">
        <v>110</v>
      </c>
      <c r="O9337" t="s">
        <v>7813</v>
      </c>
      <c r="P9337" s="4">
        <v>587.97</v>
      </c>
      <c r="Q9337" s="4">
        <v>587.97</v>
      </c>
      <c r="R9337" s="4">
        <f t="shared" si="582"/>
        <v>0</v>
      </c>
      <c r="S9337" s="4">
        <f t="shared" si="583"/>
        <v>0</v>
      </c>
    </row>
    <row r="9338" spans="1:19" x14ac:dyDescent="0.3">
      <c r="A9338" t="s">
        <v>3529</v>
      </c>
      <c r="B9338" s="1">
        <v>42956</v>
      </c>
      <c r="C9338" s="1">
        <v>42959</v>
      </c>
      <c r="D9338">
        <f t="shared" si="580"/>
        <v>2017</v>
      </c>
      <c r="E9338" t="str">
        <f t="shared" si="581"/>
        <v>Aug</v>
      </c>
      <c r="F9338" t="s">
        <v>20</v>
      </c>
      <c r="G9338" t="s">
        <v>683</v>
      </c>
      <c r="H9338" t="s">
        <v>51</v>
      </c>
      <c r="I9338" t="s">
        <v>281</v>
      </c>
      <c r="J9338" t="s">
        <v>83</v>
      </c>
      <c r="K9338">
        <v>28314</v>
      </c>
      <c r="L9338" t="s">
        <v>44</v>
      </c>
      <c r="M9338" t="s">
        <v>7994</v>
      </c>
      <c r="N9338" t="s">
        <v>110</v>
      </c>
      <c r="O9338" t="s">
        <v>7813</v>
      </c>
      <c r="P9338" s="4">
        <v>44.783999999999999</v>
      </c>
      <c r="Q9338" s="4">
        <v>44.783999999999999</v>
      </c>
      <c r="R9338" s="4">
        <f t="shared" si="582"/>
        <v>0</v>
      </c>
      <c r="S9338" s="4">
        <f t="shared" si="583"/>
        <v>0</v>
      </c>
    </row>
    <row r="9339" spans="1:19" ht="15.6" x14ac:dyDescent="0.3">
      <c r="A9339" t="s">
        <v>455</v>
      </c>
      <c r="B9339" s="1">
        <v>43238</v>
      </c>
      <c r="C9339" s="1">
        <v>43239</v>
      </c>
      <c r="D9339">
        <f t="shared" si="580"/>
        <v>2018</v>
      </c>
      <c r="E9339" t="str">
        <f t="shared" si="581"/>
        <v>May</v>
      </c>
      <c r="F9339" t="s">
        <v>20</v>
      </c>
      <c r="G9339" t="s">
        <v>456</v>
      </c>
      <c r="H9339" s="2" t="s">
        <v>22</v>
      </c>
      <c r="I9339" t="s">
        <v>457</v>
      </c>
      <c r="J9339" t="s">
        <v>183</v>
      </c>
      <c r="K9339">
        <v>30328</v>
      </c>
      <c r="L9339" t="s">
        <v>44</v>
      </c>
      <c r="M9339" t="s">
        <v>7994</v>
      </c>
      <c r="N9339" t="s">
        <v>110</v>
      </c>
      <c r="O9339" t="s">
        <v>7813</v>
      </c>
      <c r="P9339" s="4">
        <v>55.98</v>
      </c>
      <c r="Q9339" s="4">
        <v>55.98</v>
      </c>
      <c r="R9339" s="4">
        <f t="shared" si="582"/>
        <v>0</v>
      </c>
      <c r="S9339" s="4">
        <f t="shared" si="583"/>
        <v>0</v>
      </c>
    </row>
    <row r="9340" spans="1:19" ht="15.6" x14ac:dyDescent="0.3">
      <c r="A9340" t="s">
        <v>7343</v>
      </c>
      <c r="B9340" s="1">
        <v>42701</v>
      </c>
      <c r="C9340" s="1">
        <v>42703</v>
      </c>
      <c r="D9340">
        <f t="shared" si="580"/>
        <v>2016</v>
      </c>
      <c r="E9340" t="str">
        <f t="shared" si="581"/>
        <v>Nov</v>
      </c>
      <c r="F9340" t="s">
        <v>20</v>
      </c>
      <c r="G9340" t="s">
        <v>505</v>
      </c>
      <c r="H9340" s="2" t="s">
        <v>22</v>
      </c>
      <c r="I9340" t="s">
        <v>466</v>
      </c>
      <c r="J9340" t="s">
        <v>53</v>
      </c>
      <c r="K9340">
        <v>19711</v>
      </c>
      <c r="L9340" t="s">
        <v>54</v>
      </c>
      <c r="M9340" t="s">
        <v>7994</v>
      </c>
      <c r="N9340" t="s">
        <v>110</v>
      </c>
      <c r="O9340" t="s">
        <v>7813</v>
      </c>
      <c r="P9340" s="4">
        <v>83.97</v>
      </c>
      <c r="Q9340" s="4">
        <v>83.97</v>
      </c>
      <c r="R9340" s="4">
        <f t="shared" si="582"/>
        <v>0</v>
      </c>
      <c r="S9340" s="4">
        <f t="shared" si="583"/>
        <v>0</v>
      </c>
    </row>
    <row r="9341" spans="1:19" x14ac:dyDescent="0.3">
      <c r="A9341" t="s">
        <v>6184</v>
      </c>
      <c r="B9341" s="1">
        <v>43056</v>
      </c>
      <c r="C9341" s="1">
        <v>43057</v>
      </c>
      <c r="D9341">
        <f t="shared" si="580"/>
        <v>2017</v>
      </c>
      <c r="E9341" t="str">
        <f t="shared" si="581"/>
        <v>Nov</v>
      </c>
      <c r="F9341" t="s">
        <v>20</v>
      </c>
      <c r="G9341" t="s">
        <v>1621</v>
      </c>
      <c r="H9341" t="s">
        <v>51</v>
      </c>
      <c r="I9341" t="s">
        <v>5624</v>
      </c>
      <c r="J9341" t="s">
        <v>109</v>
      </c>
      <c r="K9341">
        <v>75056</v>
      </c>
      <c r="L9341" t="s">
        <v>25</v>
      </c>
      <c r="M9341" t="s">
        <v>7994</v>
      </c>
      <c r="N9341" t="s">
        <v>110</v>
      </c>
      <c r="O9341" t="s">
        <v>7813</v>
      </c>
      <c r="P9341" s="4">
        <v>67.176000000000002</v>
      </c>
      <c r="Q9341" s="4">
        <v>67.176000000000002</v>
      </c>
      <c r="R9341" s="4">
        <f t="shared" si="582"/>
        <v>0</v>
      </c>
      <c r="S9341" s="4">
        <f t="shared" si="583"/>
        <v>0</v>
      </c>
    </row>
    <row r="9342" spans="1:19" x14ac:dyDescent="0.3">
      <c r="A9342" t="s">
        <v>1416</v>
      </c>
      <c r="B9342" s="1">
        <v>42295</v>
      </c>
      <c r="C9342" s="1">
        <v>42297</v>
      </c>
      <c r="D9342">
        <f t="shared" si="580"/>
        <v>2015</v>
      </c>
      <c r="E9342" t="str">
        <f t="shared" si="581"/>
        <v>Oct</v>
      </c>
      <c r="F9342" t="s">
        <v>67</v>
      </c>
      <c r="G9342" t="s">
        <v>413</v>
      </c>
      <c r="H9342" t="s">
        <v>51</v>
      </c>
      <c r="I9342" t="s">
        <v>1417</v>
      </c>
      <c r="J9342" t="s">
        <v>754</v>
      </c>
      <c r="K9342">
        <v>36116</v>
      </c>
      <c r="L9342" t="s">
        <v>44</v>
      </c>
      <c r="M9342" t="s">
        <v>7995</v>
      </c>
      <c r="N9342" t="s">
        <v>110</v>
      </c>
      <c r="O9342" t="s">
        <v>7813</v>
      </c>
      <c r="P9342" s="4">
        <v>1394.95</v>
      </c>
      <c r="Q9342" s="4">
        <v>1394.95</v>
      </c>
      <c r="R9342" s="4">
        <f t="shared" si="582"/>
        <v>0</v>
      </c>
      <c r="S9342" s="4">
        <f t="shared" si="583"/>
        <v>0</v>
      </c>
    </row>
    <row r="9343" spans="1:19" ht="15.6" x14ac:dyDescent="0.3">
      <c r="A9343" t="s">
        <v>3796</v>
      </c>
      <c r="B9343" s="1">
        <v>42826</v>
      </c>
      <c r="C9343" s="1">
        <v>42828</v>
      </c>
      <c r="D9343">
        <f t="shared" si="580"/>
        <v>2017</v>
      </c>
      <c r="E9343" t="str">
        <f t="shared" si="581"/>
        <v>Apr</v>
      </c>
      <c r="F9343" t="s">
        <v>67</v>
      </c>
      <c r="G9343" t="s">
        <v>1730</v>
      </c>
      <c r="H9343" s="2" t="s">
        <v>22</v>
      </c>
      <c r="I9343" t="s">
        <v>1021</v>
      </c>
      <c r="J9343" t="s">
        <v>62</v>
      </c>
      <c r="K9343">
        <v>13021</v>
      </c>
      <c r="L9343" t="s">
        <v>54</v>
      </c>
      <c r="M9343" t="s">
        <v>7996</v>
      </c>
      <c r="N9343" t="s">
        <v>110</v>
      </c>
      <c r="O9343" t="s">
        <v>7813</v>
      </c>
      <c r="P9343" s="4">
        <v>35.119999999999997</v>
      </c>
      <c r="Q9343" s="4">
        <v>35.119999999999997</v>
      </c>
      <c r="R9343" s="4">
        <f t="shared" si="582"/>
        <v>0</v>
      </c>
      <c r="S9343" s="4">
        <f t="shared" si="583"/>
        <v>0</v>
      </c>
    </row>
    <row r="9344" spans="1:19" ht="15.6" x14ac:dyDescent="0.3">
      <c r="A9344" t="s">
        <v>7997</v>
      </c>
      <c r="B9344" s="1">
        <v>42801</v>
      </c>
      <c r="C9344" s="1">
        <v>42806</v>
      </c>
      <c r="D9344">
        <f t="shared" si="580"/>
        <v>2017</v>
      </c>
      <c r="E9344" t="str">
        <f t="shared" si="581"/>
        <v>Mar</v>
      </c>
      <c r="F9344" t="s">
        <v>37</v>
      </c>
      <c r="G9344" t="s">
        <v>1420</v>
      </c>
      <c r="H9344" s="2" t="s">
        <v>22</v>
      </c>
      <c r="I9344" t="s">
        <v>174</v>
      </c>
      <c r="J9344" t="s">
        <v>109</v>
      </c>
      <c r="K9344">
        <v>76106</v>
      </c>
      <c r="L9344" t="s">
        <v>25</v>
      </c>
      <c r="M9344" t="s">
        <v>7996</v>
      </c>
      <c r="N9344" t="s">
        <v>110</v>
      </c>
      <c r="O9344" t="s">
        <v>7813</v>
      </c>
      <c r="P9344" s="4">
        <v>21.071999999999999</v>
      </c>
      <c r="Q9344" s="4">
        <v>18</v>
      </c>
      <c r="R9344" s="4">
        <f t="shared" si="582"/>
        <v>3.0719999999999992</v>
      </c>
      <c r="S9344" s="4">
        <f t="shared" si="583"/>
        <v>0.46079999999999988</v>
      </c>
    </row>
    <row r="9345" spans="1:19" ht="15.6" x14ac:dyDescent="0.3">
      <c r="A9345" t="s">
        <v>3519</v>
      </c>
      <c r="B9345" s="1">
        <v>42979</v>
      </c>
      <c r="C9345" s="1">
        <v>42983</v>
      </c>
      <c r="D9345">
        <f t="shared" si="580"/>
        <v>2017</v>
      </c>
      <c r="E9345" t="str">
        <f t="shared" si="581"/>
        <v>Sep</v>
      </c>
      <c r="F9345" t="s">
        <v>37</v>
      </c>
      <c r="G9345" t="s">
        <v>1643</v>
      </c>
      <c r="H9345" s="2" t="s">
        <v>22</v>
      </c>
      <c r="I9345" t="s">
        <v>97</v>
      </c>
      <c r="J9345" t="s">
        <v>89</v>
      </c>
      <c r="K9345">
        <v>48227</v>
      </c>
      <c r="L9345" t="s">
        <v>25</v>
      </c>
      <c r="M9345" t="s">
        <v>7996</v>
      </c>
      <c r="N9345" t="s">
        <v>110</v>
      </c>
      <c r="O9345" t="s">
        <v>7813</v>
      </c>
      <c r="P9345" s="4">
        <v>8.7799999999999994</v>
      </c>
      <c r="Q9345" s="4">
        <v>18</v>
      </c>
      <c r="R9345" s="4">
        <f t="shared" si="582"/>
        <v>-9.2200000000000006</v>
      </c>
      <c r="S9345" s="4">
        <f t="shared" si="583"/>
        <v>-1.383</v>
      </c>
    </row>
    <row r="9346" spans="1:19" x14ac:dyDescent="0.3">
      <c r="A9346" t="s">
        <v>2248</v>
      </c>
      <c r="B9346" s="1">
        <v>42224</v>
      </c>
      <c r="C9346" s="1">
        <v>42231</v>
      </c>
      <c r="D9346">
        <f t="shared" ref="D9346:D9409" si="584">YEAR(B9346)</f>
        <v>2015</v>
      </c>
      <c r="E9346" t="str">
        <f t="shared" ref="E9346:E9409" si="585">TEXT(B9346,"mmm")</f>
        <v>Aug</v>
      </c>
      <c r="F9346" t="s">
        <v>37</v>
      </c>
      <c r="G9346" t="s">
        <v>1885</v>
      </c>
      <c r="H9346" t="s">
        <v>105</v>
      </c>
      <c r="I9346" t="s">
        <v>39</v>
      </c>
      <c r="J9346" t="s">
        <v>33</v>
      </c>
      <c r="K9346">
        <v>92024</v>
      </c>
      <c r="L9346" t="s">
        <v>34</v>
      </c>
      <c r="M9346" t="s">
        <v>7998</v>
      </c>
      <c r="N9346" t="s">
        <v>110</v>
      </c>
      <c r="O9346" t="s">
        <v>7813</v>
      </c>
      <c r="P9346" s="4">
        <v>445.96</v>
      </c>
      <c r="Q9346" s="4">
        <v>445.96</v>
      </c>
      <c r="R9346" s="4">
        <f t="shared" si="582"/>
        <v>0</v>
      </c>
      <c r="S9346" s="4">
        <f t="shared" si="583"/>
        <v>0</v>
      </c>
    </row>
    <row r="9347" spans="1:19" x14ac:dyDescent="0.3">
      <c r="A9347" t="s">
        <v>5703</v>
      </c>
      <c r="B9347" s="1">
        <v>42788</v>
      </c>
      <c r="C9347" s="1">
        <v>42792</v>
      </c>
      <c r="D9347">
        <f t="shared" si="584"/>
        <v>2017</v>
      </c>
      <c r="E9347" t="str">
        <f t="shared" si="585"/>
        <v>Feb</v>
      </c>
      <c r="F9347" t="s">
        <v>37</v>
      </c>
      <c r="G9347" t="s">
        <v>794</v>
      </c>
      <c r="H9347" t="s">
        <v>51</v>
      </c>
      <c r="I9347" t="s">
        <v>47</v>
      </c>
      <c r="J9347" t="s">
        <v>33</v>
      </c>
      <c r="K9347">
        <v>90045</v>
      </c>
      <c r="L9347" t="s">
        <v>34</v>
      </c>
      <c r="M9347" t="s">
        <v>7998</v>
      </c>
      <c r="N9347" t="s">
        <v>128</v>
      </c>
      <c r="O9347" t="s">
        <v>7813</v>
      </c>
      <c r="P9347" s="4">
        <v>445.96</v>
      </c>
      <c r="Q9347" s="4">
        <v>445.96</v>
      </c>
      <c r="R9347" s="4">
        <f t="shared" ref="R9347:R9410" si="586">P9347-Q9347</f>
        <v>0</v>
      </c>
      <c r="S9347" s="4">
        <f t="shared" ref="S9347:S9410" si="587">0.15*R9347</f>
        <v>0</v>
      </c>
    </row>
    <row r="9348" spans="1:19" ht="15.6" x14ac:dyDescent="0.3">
      <c r="A9348" t="s">
        <v>6383</v>
      </c>
      <c r="B9348" s="1">
        <v>42225</v>
      </c>
      <c r="C9348" s="1">
        <v>42232</v>
      </c>
      <c r="D9348">
        <f t="shared" si="584"/>
        <v>2015</v>
      </c>
      <c r="E9348" t="str">
        <f t="shared" si="585"/>
        <v>Aug</v>
      </c>
      <c r="F9348" t="s">
        <v>37</v>
      </c>
      <c r="G9348" t="s">
        <v>3159</v>
      </c>
      <c r="H9348" s="2" t="s">
        <v>22</v>
      </c>
      <c r="I9348" t="s">
        <v>2103</v>
      </c>
      <c r="J9348" t="s">
        <v>79</v>
      </c>
      <c r="K9348">
        <v>33710</v>
      </c>
      <c r="L9348" t="s">
        <v>44</v>
      </c>
      <c r="M9348" t="s">
        <v>7998</v>
      </c>
      <c r="N9348" t="s">
        <v>110</v>
      </c>
      <c r="O9348" t="s">
        <v>7813</v>
      </c>
      <c r="P9348" s="4">
        <v>178.38399999999999</v>
      </c>
      <c r="Q9348" s="4">
        <v>178.38399999999999</v>
      </c>
      <c r="R9348" s="4">
        <f t="shared" si="586"/>
        <v>0</v>
      </c>
      <c r="S9348" s="4">
        <f t="shared" si="587"/>
        <v>0</v>
      </c>
    </row>
    <row r="9349" spans="1:19" ht="15.6" x14ac:dyDescent="0.3">
      <c r="A9349" t="s">
        <v>1107</v>
      </c>
      <c r="B9349" s="1">
        <v>43319</v>
      </c>
      <c r="C9349" s="1">
        <v>43323</v>
      </c>
      <c r="D9349">
        <f t="shared" si="584"/>
        <v>2018</v>
      </c>
      <c r="E9349" t="str">
        <f t="shared" si="585"/>
        <v>Aug</v>
      </c>
      <c r="F9349" t="s">
        <v>37</v>
      </c>
      <c r="G9349" t="s">
        <v>296</v>
      </c>
      <c r="H9349" s="2" t="s">
        <v>22</v>
      </c>
      <c r="I9349" t="s">
        <v>1108</v>
      </c>
      <c r="J9349" t="s">
        <v>33</v>
      </c>
      <c r="K9349">
        <v>92683</v>
      </c>
      <c r="L9349" t="s">
        <v>34</v>
      </c>
      <c r="M9349" t="s">
        <v>7999</v>
      </c>
      <c r="N9349" t="s">
        <v>110</v>
      </c>
      <c r="O9349" t="s">
        <v>7813</v>
      </c>
      <c r="P9349" s="4">
        <v>707.88</v>
      </c>
      <c r="Q9349" s="4">
        <v>707.88</v>
      </c>
      <c r="R9349" s="4">
        <f t="shared" si="586"/>
        <v>0</v>
      </c>
      <c r="S9349" s="4">
        <f t="shared" si="587"/>
        <v>0</v>
      </c>
    </row>
    <row r="9350" spans="1:19" x14ac:dyDescent="0.3">
      <c r="A9350" t="s">
        <v>4743</v>
      </c>
      <c r="B9350" s="1">
        <v>43362</v>
      </c>
      <c r="C9350" s="1">
        <v>43368</v>
      </c>
      <c r="D9350">
        <f t="shared" si="584"/>
        <v>2018</v>
      </c>
      <c r="E9350" t="str">
        <f t="shared" si="585"/>
        <v>Sep</v>
      </c>
      <c r="F9350" t="s">
        <v>37</v>
      </c>
      <c r="G9350" t="s">
        <v>1764</v>
      </c>
      <c r="H9350" t="s">
        <v>105</v>
      </c>
      <c r="I9350" t="s">
        <v>578</v>
      </c>
      <c r="J9350" t="s">
        <v>178</v>
      </c>
      <c r="K9350">
        <v>85023</v>
      </c>
      <c r="L9350" t="s">
        <v>34</v>
      </c>
      <c r="M9350" t="s">
        <v>7999</v>
      </c>
      <c r="N9350" t="s">
        <v>110</v>
      </c>
      <c r="O9350" t="s">
        <v>7813</v>
      </c>
      <c r="P9350" s="4">
        <v>471.92</v>
      </c>
      <c r="Q9350" s="4">
        <v>80</v>
      </c>
      <c r="R9350" s="4">
        <f t="shared" si="586"/>
        <v>391.92</v>
      </c>
      <c r="S9350" s="4">
        <f t="shared" si="587"/>
        <v>58.787999999999997</v>
      </c>
    </row>
    <row r="9351" spans="1:19" x14ac:dyDescent="0.3">
      <c r="A9351" t="s">
        <v>8000</v>
      </c>
      <c r="B9351" s="1">
        <v>42079</v>
      </c>
      <c r="C9351" s="1">
        <v>42084</v>
      </c>
      <c r="D9351">
        <f t="shared" si="584"/>
        <v>2015</v>
      </c>
      <c r="E9351" t="str">
        <f t="shared" si="585"/>
        <v>Mar</v>
      </c>
      <c r="F9351" t="s">
        <v>67</v>
      </c>
      <c r="G9351" t="s">
        <v>2933</v>
      </c>
      <c r="H9351" t="s">
        <v>22</v>
      </c>
      <c r="I9351" t="s">
        <v>1734</v>
      </c>
      <c r="J9351" t="s">
        <v>83</v>
      </c>
      <c r="K9351">
        <v>27604</v>
      </c>
      <c r="L9351" t="s">
        <v>44</v>
      </c>
      <c r="M9351" t="s">
        <v>7999</v>
      </c>
      <c r="N9351" t="s">
        <v>110</v>
      </c>
      <c r="O9351" t="s">
        <v>7813</v>
      </c>
      <c r="P9351" s="4">
        <v>471.92</v>
      </c>
      <c r="Q9351" s="4">
        <v>471.92</v>
      </c>
      <c r="R9351" s="4">
        <f t="shared" si="586"/>
        <v>0</v>
      </c>
      <c r="S9351" s="4">
        <f t="shared" si="587"/>
        <v>0</v>
      </c>
    </row>
    <row r="9352" spans="1:19" ht="15.6" x14ac:dyDescent="0.3">
      <c r="A9352" t="s">
        <v>821</v>
      </c>
      <c r="B9352" s="1">
        <v>42634</v>
      </c>
      <c r="C9352" s="1">
        <v>42639</v>
      </c>
      <c r="D9352">
        <f t="shared" si="584"/>
        <v>2016</v>
      </c>
      <c r="E9352" t="str">
        <f t="shared" si="585"/>
        <v>Sep</v>
      </c>
      <c r="F9352" t="s">
        <v>37</v>
      </c>
      <c r="G9352" t="s">
        <v>822</v>
      </c>
      <c r="H9352" s="2" t="s">
        <v>22</v>
      </c>
      <c r="I9352" t="s">
        <v>313</v>
      </c>
      <c r="J9352" t="s">
        <v>314</v>
      </c>
      <c r="K9352">
        <v>2149</v>
      </c>
      <c r="L9352" t="s">
        <v>54</v>
      </c>
      <c r="M9352" t="s">
        <v>7999</v>
      </c>
      <c r="N9352" t="s">
        <v>110</v>
      </c>
      <c r="O9352" t="s">
        <v>7813</v>
      </c>
      <c r="P9352" s="4">
        <v>589.9</v>
      </c>
      <c r="Q9352" s="4">
        <v>589.9</v>
      </c>
      <c r="R9352" s="4">
        <f t="shared" si="586"/>
        <v>0</v>
      </c>
      <c r="S9352" s="4">
        <f t="shared" si="587"/>
        <v>0</v>
      </c>
    </row>
    <row r="9353" spans="1:19" x14ac:dyDescent="0.3">
      <c r="A9353" t="s">
        <v>1431</v>
      </c>
      <c r="B9353" s="1">
        <v>43360</v>
      </c>
      <c r="C9353" s="1">
        <v>43365</v>
      </c>
      <c r="D9353">
        <f t="shared" si="584"/>
        <v>2018</v>
      </c>
      <c r="E9353" t="str">
        <f t="shared" si="585"/>
        <v>Sep</v>
      </c>
      <c r="F9353" t="s">
        <v>67</v>
      </c>
      <c r="G9353" t="s">
        <v>1316</v>
      </c>
      <c r="H9353" t="s">
        <v>22</v>
      </c>
      <c r="I9353" t="s">
        <v>113</v>
      </c>
      <c r="J9353" t="s">
        <v>109</v>
      </c>
      <c r="K9353">
        <v>77036</v>
      </c>
      <c r="L9353" t="s">
        <v>25</v>
      </c>
      <c r="M9353" t="s">
        <v>7999</v>
      </c>
      <c r="N9353" t="s">
        <v>110</v>
      </c>
      <c r="O9353" t="s">
        <v>7813</v>
      </c>
      <c r="P9353" s="4">
        <v>1415.76</v>
      </c>
      <c r="Q9353" s="4">
        <v>1415.76</v>
      </c>
      <c r="R9353" s="4">
        <f t="shared" si="586"/>
        <v>0</v>
      </c>
      <c r="S9353" s="4">
        <f t="shared" si="587"/>
        <v>0</v>
      </c>
    </row>
    <row r="9354" spans="1:19" ht="15.6" x14ac:dyDescent="0.3">
      <c r="A9354" t="s">
        <v>3830</v>
      </c>
      <c r="B9354" s="1">
        <v>43189</v>
      </c>
      <c r="C9354" s="1">
        <v>43189</v>
      </c>
      <c r="D9354">
        <f t="shared" si="584"/>
        <v>2018</v>
      </c>
      <c r="E9354" t="str">
        <f t="shared" si="585"/>
        <v>Mar</v>
      </c>
      <c r="F9354" t="s">
        <v>30</v>
      </c>
      <c r="G9354" t="s">
        <v>150</v>
      </c>
      <c r="H9354" s="2" t="s">
        <v>22</v>
      </c>
      <c r="I9354" t="s">
        <v>47</v>
      </c>
      <c r="J9354" t="s">
        <v>33</v>
      </c>
      <c r="K9354">
        <v>90036</v>
      </c>
      <c r="L9354" t="s">
        <v>34</v>
      </c>
      <c r="M9354" t="s">
        <v>8001</v>
      </c>
      <c r="N9354" t="s">
        <v>110</v>
      </c>
      <c r="O9354" t="s">
        <v>7813</v>
      </c>
      <c r="P9354" s="4">
        <v>164.792</v>
      </c>
      <c r="Q9354" s="4">
        <v>164.792</v>
      </c>
      <c r="R9354" s="4">
        <f t="shared" si="586"/>
        <v>0</v>
      </c>
      <c r="S9354" s="4">
        <f t="shared" si="587"/>
        <v>0</v>
      </c>
    </row>
    <row r="9355" spans="1:19" x14ac:dyDescent="0.3">
      <c r="A9355" t="s">
        <v>2465</v>
      </c>
      <c r="B9355" s="1">
        <v>43361</v>
      </c>
      <c r="C9355" s="1">
        <v>43365</v>
      </c>
      <c r="D9355">
        <f t="shared" si="584"/>
        <v>2018</v>
      </c>
      <c r="E9355" t="str">
        <f t="shared" si="585"/>
        <v>Sep</v>
      </c>
      <c r="F9355" t="s">
        <v>37</v>
      </c>
      <c r="G9355" t="s">
        <v>2220</v>
      </c>
      <c r="H9355" t="s">
        <v>51</v>
      </c>
      <c r="I9355" t="s">
        <v>182</v>
      </c>
      <c r="J9355" t="s">
        <v>183</v>
      </c>
      <c r="K9355">
        <v>31907</v>
      </c>
      <c r="L9355" t="s">
        <v>44</v>
      </c>
      <c r="M9355" t="s">
        <v>8001</v>
      </c>
      <c r="N9355" t="s">
        <v>110</v>
      </c>
      <c r="O9355" t="s">
        <v>7813</v>
      </c>
      <c r="P9355" s="4">
        <v>411.98</v>
      </c>
      <c r="Q9355" s="4">
        <v>411.98</v>
      </c>
      <c r="R9355" s="4">
        <f t="shared" si="586"/>
        <v>0</v>
      </c>
      <c r="S9355" s="4">
        <f t="shared" si="587"/>
        <v>0</v>
      </c>
    </row>
    <row r="9356" spans="1:19" x14ac:dyDescent="0.3">
      <c r="A9356" t="s">
        <v>5668</v>
      </c>
      <c r="B9356" s="1">
        <v>43080</v>
      </c>
      <c r="C9356" s="1">
        <v>43086</v>
      </c>
      <c r="D9356">
        <f t="shared" si="584"/>
        <v>2017</v>
      </c>
      <c r="E9356" t="str">
        <f t="shared" si="585"/>
        <v>Dec</v>
      </c>
      <c r="F9356" t="s">
        <v>37</v>
      </c>
      <c r="G9356" t="s">
        <v>1862</v>
      </c>
      <c r="H9356" t="s">
        <v>22</v>
      </c>
      <c r="I9356" t="s">
        <v>61</v>
      </c>
      <c r="J9356" t="s">
        <v>62</v>
      </c>
      <c r="K9356">
        <v>10024</v>
      </c>
      <c r="L9356" t="s">
        <v>54</v>
      </c>
      <c r="M9356" t="s">
        <v>8001</v>
      </c>
      <c r="N9356" t="s">
        <v>110</v>
      </c>
      <c r="O9356" t="s">
        <v>7813</v>
      </c>
      <c r="P9356" s="4">
        <v>1029.95</v>
      </c>
      <c r="Q9356" s="4">
        <v>1029.95</v>
      </c>
      <c r="R9356" s="4">
        <f t="shared" si="586"/>
        <v>0</v>
      </c>
      <c r="S9356" s="4">
        <f t="shared" si="587"/>
        <v>0</v>
      </c>
    </row>
    <row r="9357" spans="1:19" x14ac:dyDescent="0.3">
      <c r="A9357" t="s">
        <v>6779</v>
      </c>
      <c r="B9357" s="1">
        <v>42984</v>
      </c>
      <c r="C9357" s="1">
        <v>42990</v>
      </c>
      <c r="D9357">
        <f t="shared" si="584"/>
        <v>2017</v>
      </c>
      <c r="E9357" t="str">
        <f t="shared" si="585"/>
        <v>Sep</v>
      </c>
      <c r="F9357" t="s">
        <v>37</v>
      </c>
      <c r="G9357" t="s">
        <v>2334</v>
      </c>
      <c r="H9357" t="s">
        <v>51</v>
      </c>
      <c r="I9357" t="s">
        <v>116</v>
      </c>
      <c r="J9357" t="s">
        <v>109</v>
      </c>
      <c r="K9357">
        <v>75217</v>
      </c>
      <c r="L9357" t="s">
        <v>25</v>
      </c>
      <c r="M9357" t="s">
        <v>8001</v>
      </c>
      <c r="N9357" t="s">
        <v>128</v>
      </c>
      <c r="O9357" t="s">
        <v>7813</v>
      </c>
      <c r="P9357" s="4">
        <v>329.584</v>
      </c>
      <c r="Q9357" s="4">
        <v>329.584</v>
      </c>
      <c r="R9357" s="4">
        <f t="shared" si="586"/>
        <v>0</v>
      </c>
      <c r="S9357" s="4">
        <f t="shared" si="587"/>
        <v>0</v>
      </c>
    </row>
    <row r="9358" spans="1:19" ht="15.6" x14ac:dyDescent="0.3">
      <c r="A9358" t="s">
        <v>5761</v>
      </c>
      <c r="B9358" s="1">
        <v>42544</v>
      </c>
      <c r="C9358" s="1">
        <v>42549</v>
      </c>
      <c r="D9358">
        <f t="shared" si="584"/>
        <v>2016</v>
      </c>
      <c r="E9358" t="str">
        <f t="shared" si="585"/>
        <v>Jun</v>
      </c>
      <c r="F9358" t="s">
        <v>37</v>
      </c>
      <c r="G9358" t="s">
        <v>433</v>
      </c>
      <c r="H9358" s="2" t="s">
        <v>22</v>
      </c>
      <c r="I9358" t="s">
        <v>406</v>
      </c>
      <c r="J9358" t="s">
        <v>33</v>
      </c>
      <c r="K9358">
        <v>90805</v>
      </c>
      <c r="L9358" t="s">
        <v>34</v>
      </c>
      <c r="M9358" t="s">
        <v>8002</v>
      </c>
      <c r="N9358" t="s">
        <v>110</v>
      </c>
      <c r="O9358" t="s">
        <v>7813</v>
      </c>
      <c r="P9358" s="4">
        <v>217.584</v>
      </c>
      <c r="Q9358" s="4">
        <v>217.584</v>
      </c>
      <c r="R9358" s="4">
        <f t="shared" si="586"/>
        <v>0</v>
      </c>
      <c r="S9358" s="4">
        <f t="shared" si="587"/>
        <v>0</v>
      </c>
    </row>
    <row r="9359" spans="1:19" ht="15.6" x14ac:dyDescent="0.3">
      <c r="A9359" t="s">
        <v>7580</v>
      </c>
      <c r="B9359" s="1">
        <v>43411</v>
      </c>
      <c r="C9359" s="1">
        <v>43416</v>
      </c>
      <c r="D9359">
        <f t="shared" si="584"/>
        <v>2018</v>
      </c>
      <c r="E9359" t="str">
        <f t="shared" si="585"/>
        <v>Nov</v>
      </c>
      <c r="F9359" t="s">
        <v>67</v>
      </c>
      <c r="G9359" t="s">
        <v>1526</v>
      </c>
      <c r="H9359" s="2" t="s">
        <v>22</v>
      </c>
      <c r="I9359" t="s">
        <v>2226</v>
      </c>
      <c r="J9359" t="s">
        <v>33</v>
      </c>
      <c r="K9359">
        <v>94513</v>
      </c>
      <c r="L9359" t="s">
        <v>34</v>
      </c>
      <c r="M9359" t="s">
        <v>8002</v>
      </c>
      <c r="N9359" t="s">
        <v>110</v>
      </c>
      <c r="O9359" t="s">
        <v>7813</v>
      </c>
      <c r="P9359" s="4">
        <v>761.54399999999998</v>
      </c>
      <c r="Q9359" s="4">
        <v>761.54399999999998</v>
      </c>
      <c r="R9359" s="4">
        <f t="shared" si="586"/>
        <v>0</v>
      </c>
      <c r="S9359" s="4">
        <f t="shared" si="587"/>
        <v>0</v>
      </c>
    </row>
    <row r="9360" spans="1:19" ht="15.6" x14ac:dyDescent="0.3">
      <c r="A9360" t="s">
        <v>4355</v>
      </c>
      <c r="B9360" s="1">
        <v>42221</v>
      </c>
      <c r="C9360" s="1">
        <v>42227</v>
      </c>
      <c r="D9360">
        <f t="shared" si="584"/>
        <v>2015</v>
      </c>
      <c r="E9360" t="str">
        <f t="shared" si="585"/>
        <v>Aug</v>
      </c>
      <c r="F9360" t="s">
        <v>37</v>
      </c>
      <c r="G9360" t="s">
        <v>1998</v>
      </c>
      <c r="H9360" s="2" t="s">
        <v>22</v>
      </c>
      <c r="I9360" t="s">
        <v>61</v>
      </c>
      <c r="J9360" t="s">
        <v>62</v>
      </c>
      <c r="K9360">
        <v>10009</v>
      </c>
      <c r="L9360" t="s">
        <v>54</v>
      </c>
      <c r="M9360" t="s">
        <v>8002</v>
      </c>
      <c r="N9360" t="s">
        <v>110</v>
      </c>
      <c r="O9360" t="s">
        <v>7813</v>
      </c>
      <c r="P9360" s="4">
        <v>135.99</v>
      </c>
      <c r="Q9360" s="4">
        <v>135.99</v>
      </c>
      <c r="R9360" s="4">
        <f t="shared" si="586"/>
        <v>0</v>
      </c>
      <c r="S9360" s="4">
        <f t="shared" si="587"/>
        <v>0</v>
      </c>
    </row>
    <row r="9361" spans="1:19" ht="15.6" x14ac:dyDescent="0.3">
      <c r="A9361" t="s">
        <v>4929</v>
      </c>
      <c r="B9361" s="1">
        <v>42368</v>
      </c>
      <c r="C9361" s="1">
        <v>42370</v>
      </c>
      <c r="D9361">
        <f t="shared" si="584"/>
        <v>2015</v>
      </c>
      <c r="E9361" t="str">
        <f t="shared" si="585"/>
        <v>Dec</v>
      </c>
      <c r="F9361" t="s">
        <v>67</v>
      </c>
      <c r="G9361" t="s">
        <v>1649</v>
      </c>
      <c r="H9361" s="2" t="s">
        <v>22</v>
      </c>
      <c r="I9361" t="s">
        <v>2541</v>
      </c>
      <c r="J9361" t="s">
        <v>109</v>
      </c>
      <c r="K9361">
        <v>78041</v>
      </c>
      <c r="L9361" t="s">
        <v>25</v>
      </c>
      <c r="M9361" t="s">
        <v>8002</v>
      </c>
      <c r="N9361" t="s">
        <v>110</v>
      </c>
      <c r="O9361" t="s">
        <v>7813</v>
      </c>
      <c r="P9361" s="4">
        <v>217.584</v>
      </c>
      <c r="Q9361" s="4">
        <v>217.584</v>
      </c>
      <c r="R9361" s="4">
        <f t="shared" si="586"/>
        <v>0</v>
      </c>
      <c r="S9361" s="4">
        <f t="shared" si="587"/>
        <v>0</v>
      </c>
    </row>
    <row r="9362" spans="1:19" x14ac:dyDescent="0.3">
      <c r="A9362" t="s">
        <v>8003</v>
      </c>
      <c r="B9362" s="1">
        <v>43066</v>
      </c>
      <c r="C9362" s="1">
        <v>43068</v>
      </c>
      <c r="D9362">
        <f t="shared" si="584"/>
        <v>2017</v>
      </c>
      <c r="E9362" t="str">
        <f t="shared" si="585"/>
        <v>Nov</v>
      </c>
      <c r="F9362" t="s">
        <v>67</v>
      </c>
      <c r="G9362" t="s">
        <v>513</v>
      </c>
      <c r="H9362" t="s">
        <v>51</v>
      </c>
      <c r="I9362" t="s">
        <v>238</v>
      </c>
      <c r="J9362" t="s">
        <v>178</v>
      </c>
      <c r="K9362">
        <v>85254</v>
      </c>
      <c r="L9362" t="s">
        <v>34</v>
      </c>
      <c r="M9362" t="s">
        <v>8004</v>
      </c>
      <c r="N9362" t="s">
        <v>128</v>
      </c>
      <c r="O9362" t="s">
        <v>7813</v>
      </c>
      <c r="P9362" s="4">
        <v>271.99200000000002</v>
      </c>
      <c r="Q9362" s="4">
        <v>271.99200000000002</v>
      </c>
      <c r="R9362" s="4">
        <f t="shared" si="586"/>
        <v>0</v>
      </c>
      <c r="S9362" s="4">
        <f t="shared" si="587"/>
        <v>0</v>
      </c>
    </row>
    <row r="9363" spans="1:19" x14ac:dyDescent="0.3">
      <c r="A9363" t="s">
        <v>3229</v>
      </c>
      <c r="B9363" s="1">
        <v>43408</v>
      </c>
      <c r="C9363" s="1">
        <v>43409</v>
      </c>
      <c r="D9363">
        <f t="shared" si="584"/>
        <v>2018</v>
      </c>
      <c r="E9363" t="str">
        <f t="shared" si="585"/>
        <v>Nov</v>
      </c>
      <c r="F9363" t="s">
        <v>20</v>
      </c>
      <c r="G9363" t="s">
        <v>758</v>
      </c>
      <c r="H9363" t="s">
        <v>51</v>
      </c>
      <c r="I9363" t="s">
        <v>1101</v>
      </c>
      <c r="J9363" t="s">
        <v>83</v>
      </c>
      <c r="K9363">
        <v>27405</v>
      </c>
      <c r="L9363" t="s">
        <v>44</v>
      </c>
      <c r="M9363" t="s">
        <v>8004</v>
      </c>
      <c r="N9363" t="s">
        <v>110</v>
      </c>
      <c r="O9363" t="s">
        <v>7813</v>
      </c>
      <c r="P9363" s="4">
        <v>1359.96</v>
      </c>
      <c r="Q9363" s="4">
        <f>P9363-500</f>
        <v>859.96</v>
      </c>
      <c r="R9363" s="4">
        <f t="shared" si="586"/>
        <v>500</v>
      </c>
      <c r="S9363" s="4">
        <f t="shared" si="587"/>
        <v>75</v>
      </c>
    </row>
    <row r="9364" spans="1:19" x14ac:dyDescent="0.3">
      <c r="A9364" t="s">
        <v>8005</v>
      </c>
      <c r="B9364" s="1">
        <v>43441</v>
      </c>
      <c r="C9364" s="1">
        <v>43444</v>
      </c>
      <c r="D9364">
        <f t="shared" si="584"/>
        <v>2018</v>
      </c>
      <c r="E9364" t="str">
        <f t="shared" si="585"/>
        <v>Dec</v>
      </c>
      <c r="F9364" t="s">
        <v>20</v>
      </c>
      <c r="G9364" t="s">
        <v>737</v>
      </c>
      <c r="H9364" t="s">
        <v>105</v>
      </c>
      <c r="I9364" t="s">
        <v>47</v>
      </c>
      <c r="J9364" t="s">
        <v>33</v>
      </c>
      <c r="K9364">
        <v>90008</v>
      </c>
      <c r="L9364" t="s">
        <v>34</v>
      </c>
      <c r="M9364" t="s">
        <v>8006</v>
      </c>
      <c r="N9364" t="s">
        <v>110</v>
      </c>
      <c r="O9364" t="s">
        <v>7813</v>
      </c>
      <c r="P9364" s="4">
        <v>374.37599999999998</v>
      </c>
      <c r="Q9364" s="4">
        <f>P9364-150</f>
        <v>224.37599999999998</v>
      </c>
      <c r="R9364" s="4">
        <f t="shared" si="586"/>
        <v>150</v>
      </c>
      <c r="S9364" s="4">
        <f t="shared" si="587"/>
        <v>22.5</v>
      </c>
    </row>
    <row r="9365" spans="1:19" ht="15.6" x14ac:dyDescent="0.3">
      <c r="A9365" t="s">
        <v>1338</v>
      </c>
      <c r="B9365" s="1">
        <v>42532</v>
      </c>
      <c r="C9365" s="1">
        <v>42533</v>
      </c>
      <c r="D9365">
        <f t="shared" si="584"/>
        <v>2016</v>
      </c>
      <c r="E9365" t="str">
        <f t="shared" si="585"/>
        <v>Jun</v>
      </c>
      <c r="F9365" t="s">
        <v>20</v>
      </c>
      <c r="G9365" t="s">
        <v>1339</v>
      </c>
      <c r="H9365" s="2" t="s">
        <v>22</v>
      </c>
      <c r="I9365" t="s">
        <v>1340</v>
      </c>
      <c r="J9365" t="s">
        <v>79</v>
      </c>
      <c r="K9365">
        <v>33801</v>
      </c>
      <c r="L9365" t="s">
        <v>44</v>
      </c>
      <c r="M9365" t="s">
        <v>8006</v>
      </c>
      <c r="N9365" t="s">
        <v>110</v>
      </c>
      <c r="O9365" t="s">
        <v>7813</v>
      </c>
      <c r="P9365" s="4">
        <v>249.584</v>
      </c>
      <c r="Q9365" s="4">
        <v>249.584</v>
      </c>
      <c r="R9365" s="4">
        <f t="shared" si="586"/>
        <v>0</v>
      </c>
      <c r="S9365" s="4">
        <f t="shared" si="587"/>
        <v>0</v>
      </c>
    </row>
    <row r="9366" spans="1:19" ht="15.6" x14ac:dyDescent="0.3">
      <c r="A9366" t="s">
        <v>2549</v>
      </c>
      <c r="B9366" s="1">
        <v>42539</v>
      </c>
      <c r="C9366" s="1">
        <v>42545</v>
      </c>
      <c r="D9366">
        <f t="shared" si="584"/>
        <v>2016</v>
      </c>
      <c r="E9366" t="str">
        <f t="shared" si="585"/>
        <v>Jun</v>
      </c>
      <c r="F9366" t="s">
        <v>37</v>
      </c>
      <c r="G9366" t="s">
        <v>246</v>
      </c>
      <c r="H9366" s="2" t="s">
        <v>22</v>
      </c>
      <c r="I9366" t="s">
        <v>422</v>
      </c>
      <c r="J9366" t="s">
        <v>158</v>
      </c>
      <c r="K9366">
        <v>22204</v>
      </c>
      <c r="L9366" t="s">
        <v>44</v>
      </c>
      <c r="M9366" t="s">
        <v>8006</v>
      </c>
      <c r="N9366" t="s">
        <v>110</v>
      </c>
      <c r="O9366" t="s">
        <v>7813</v>
      </c>
      <c r="P9366" s="4">
        <v>467.97</v>
      </c>
      <c r="Q9366" s="4">
        <v>467.97</v>
      </c>
      <c r="R9366" s="4">
        <f t="shared" si="586"/>
        <v>0</v>
      </c>
      <c r="S9366" s="4">
        <f t="shared" si="587"/>
        <v>0</v>
      </c>
    </row>
    <row r="9367" spans="1:19" x14ac:dyDescent="0.3">
      <c r="A9367" t="s">
        <v>6232</v>
      </c>
      <c r="B9367" s="1">
        <v>42640</v>
      </c>
      <c r="C9367" s="1">
        <v>42645</v>
      </c>
      <c r="D9367">
        <f t="shared" si="584"/>
        <v>2016</v>
      </c>
      <c r="E9367" t="str">
        <f t="shared" si="585"/>
        <v>Sep</v>
      </c>
      <c r="F9367" t="s">
        <v>37</v>
      </c>
      <c r="G9367" t="s">
        <v>1289</v>
      </c>
      <c r="H9367" t="s">
        <v>105</v>
      </c>
      <c r="I9367" t="s">
        <v>422</v>
      </c>
      <c r="J9367" t="s">
        <v>158</v>
      </c>
      <c r="K9367">
        <v>22204</v>
      </c>
      <c r="L9367" t="s">
        <v>44</v>
      </c>
      <c r="M9367" t="s">
        <v>8006</v>
      </c>
      <c r="N9367" t="s">
        <v>110</v>
      </c>
      <c r="O9367" t="s">
        <v>7813</v>
      </c>
      <c r="P9367" s="4">
        <v>1871.88</v>
      </c>
      <c r="Q9367" s="4">
        <v>1871.88</v>
      </c>
      <c r="R9367" s="4">
        <f t="shared" si="586"/>
        <v>0</v>
      </c>
      <c r="S9367" s="4">
        <f t="shared" si="587"/>
        <v>0</v>
      </c>
    </row>
    <row r="9368" spans="1:19" x14ac:dyDescent="0.3">
      <c r="A9368" t="s">
        <v>7510</v>
      </c>
      <c r="B9368" s="1">
        <v>43077</v>
      </c>
      <c r="C9368" s="1">
        <v>43081</v>
      </c>
      <c r="D9368">
        <f t="shared" si="584"/>
        <v>2017</v>
      </c>
      <c r="E9368" t="str">
        <f t="shared" si="585"/>
        <v>Dec</v>
      </c>
      <c r="F9368" t="s">
        <v>37</v>
      </c>
      <c r="G9368" t="s">
        <v>91</v>
      </c>
      <c r="H9368" t="s">
        <v>51</v>
      </c>
      <c r="I9368" t="s">
        <v>617</v>
      </c>
      <c r="J9368" t="s">
        <v>83</v>
      </c>
      <c r="K9368">
        <v>27834</v>
      </c>
      <c r="L9368" t="s">
        <v>44</v>
      </c>
      <c r="M9368" t="s">
        <v>8006</v>
      </c>
      <c r="N9368" t="s">
        <v>128</v>
      </c>
      <c r="O9368" t="s">
        <v>7813</v>
      </c>
      <c r="P9368" s="4">
        <v>249.584</v>
      </c>
      <c r="Q9368" s="4">
        <v>249.584</v>
      </c>
      <c r="R9368" s="4">
        <f t="shared" si="586"/>
        <v>0</v>
      </c>
      <c r="S9368" s="4">
        <f t="shared" si="587"/>
        <v>0</v>
      </c>
    </row>
    <row r="9369" spans="1:19" ht="15.6" x14ac:dyDescent="0.3">
      <c r="A9369" t="s">
        <v>4615</v>
      </c>
      <c r="B9369" s="1">
        <v>42644</v>
      </c>
      <c r="C9369" s="1">
        <v>42647</v>
      </c>
      <c r="D9369">
        <f t="shared" si="584"/>
        <v>2016</v>
      </c>
      <c r="E9369" t="str">
        <f t="shared" si="585"/>
        <v>Oct</v>
      </c>
      <c r="F9369" t="s">
        <v>67</v>
      </c>
      <c r="G9369" t="s">
        <v>1004</v>
      </c>
      <c r="H9369" s="2" t="s">
        <v>22</v>
      </c>
      <c r="I9369" t="s">
        <v>2045</v>
      </c>
      <c r="J9369" t="s">
        <v>314</v>
      </c>
      <c r="K9369">
        <v>2138</v>
      </c>
      <c r="L9369" t="s">
        <v>54</v>
      </c>
      <c r="M9369" t="s">
        <v>8006</v>
      </c>
      <c r="N9369" t="s">
        <v>110</v>
      </c>
      <c r="O9369" t="s">
        <v>7813</v>
      </c>
      <c r="P9369" s="4">
        <v>311.98</v>
      </c>
      <c r="Q9369" s="4">
        <v>311.98</v>
      </c>
      <c r="R9369" s="4">
        <f t="shared" si="586"/>
        <v>0</v>
      </c>
      <c r="S9369" s="4">
        <f t="shared" si="587"/>
        <v>0</v>
      </c>
    </row>
    <row r="9370" spans="1:19" x14ac:dyDescent="0.3">
      <c r="A9370" t="s">
        <v>4559</v>
      </c>
      <c r="B9370" s="1">
        <v>42981</v>
      </c>
      <c r="C9370" s="1">
        <v>42983</v>
      </c>
      <c r="D9370">
        <f t="shared" si="584"/>
        <v>2017</v>
      </c>
      <c r="E9370" t="str">
        <f t="shared" si="585"/>
        <v>Sep</v>
      </c>
      <c r="F9370" t="s">
        <v>20</v>
      </c>
      <c r="G9370" t="s">
        <v>4560</v>
      </c>
      <c r="H9370" t="s">
        <v>51</v>
      </c>
      <c r="I9370" t="s">
        <v>100</v>
      </c>
      <c r="J9370" t="s">
        <v>101</v>
      </c>
      <c r="K9370">
        <v>19143</v>
      </c>
      <c r="L9370" t="s">
        <v>54</v>
      </c>
      <c r="M9370" t="s">
        <v>8006</v>
      </c>
      <c r="N9370" t="s">
        <v>128</v>
      </c>
      <c r="O9370" t="s">
        <v>7813</v>
      </c>
      <c r="P9370" s="4">
        <v>280.78199999999998</v>
      </c>
      <c r="Q9370" s="4">
        <v>280.78199999999998</v>
      </c>
      <c r="R9370" s="4">
        <f t="shared" si="586"/>
        <v>0</v>
      </c>
      <c r="S9370" s="4">
        <f t="shared" si="587"/>
        <v>0</v>
      </c>
    </row>
    <row r="9371" spans="1:19" ht="15.6" x14ac:dyDescent="0.3">
      <c r="A9371" t="s">
        <v>5767</v>
      </c>
      <c r="B9371" s="1">
        <v>43310</v>
      </c>
      <c r="C9371" s="1">
        <v>43315</v>
      </c>
      <c r="D9371">
        <f t="shared" si="584"/>
        <v>2018</v>
      </c>
      <c r="E9371" t="str">
        <f t="shared" si="585"/>
        <v>Jul</v>
      </c>
      <c r="F9371" t="s">
        <v>37</v>
      </c>
      <c r="G9371" t="s">
        <v>947</v>
      </c>
      <c r="H9371" s="2" t="s">
        <v>22</v>
      </c>
      <c r="I9371" t="s">
        <v>1207</v>
      </c>
      <c r="J9371" t="s">
        <v>109</v>
      </c>
      <c r="K9371">
        <v>78745</v>
      </c>
      <c r="L9371" t="s">
        <v>25</v>
      </c>
      <c r="M9371" t="s">
        <v>8006</v>
      </c>
      <c r="N9371" t="s">
        <v>110</v>
      </c>
      <c r="O9371" t="s">
        <v>7813</v>
      </c>
      <c r="P9371" s="4">
        <v>124.792</v>
      </c>
      <c r="Q9371" s="4">
        <v>124.792</v>
      </c>
      <c r="R9371" s="4">
        <f t="shared" si="586"/>
        <v>0</v>
      </c>
      <c r="S9371" s="4">
        <f t="shared" si="587"/>
        <v>0</v>
      </c>
    </row>
    <row r="9372" spans="1:19" ht="15.6" x14ac:dyDescent="0.3">
      <c r="A9372" t="s">
        <v>5356</v>
      </c>
      <c r="B9372" s="1">
        <v>43324</v>
      </c>
      <c r="C9372" s="1">
        <v>43331</v>
      </c>
      <c r="D9372">
        <f t="shared" si="584"/>
        <v>2018</v>
      </c>
      <c r="E9372" t="str">
        <f t="shared" si="585"/>
        <v>Aug</v>
      </c>
      <c r="F9372" t="s">
        <v>37</v>
      </c>
      <c r="G9372" t="s">
        <v>375</v>
      </c>
      <c r="H9372" s="2" t="s">
        <v>22</v>
      </c>
      <c r="I9372" t="s">
        <v>69</v>
      </c>
      <c r="J9372" t="s">
        <v>70</v>
      </c>
      <c r="K9372">
        <v>98103</v>
      </c>
      <c r="L9372" t="s">
        <v>34</v>
      </c>
      <c r="M9372" t="s">
        <v>8007</v>
      </c>
      <c r="N9372" t="s">
        <v>110</v>
      </c>
      <c r="O9372" t="s">
        <v>7813</v>
      </c>
      <c r="P9372" s="4">
        <v>242.624</v>
      </c>
      <c r="Q9372" s="4">
        <v>242.624</v>
      </c>
      <c r="R9372" s="4">
        <f t="shared" si="586"/>
        <v>0</v>
      </c>
      <c r="S9372" s="4">
        <f t="shared" si="587"/>
        <v>0</v>
      </c>
    </row>
    <row r="9373" spans="1:19" x14ac:dyDescent="0.3">
      <c r="A9373" t="s">
        <v>8008</v>
      </c>
      <c r="B9373" s="1">
        <v>42155</v>
      </c>
      <c r="C9373" s="1">
        <v>42160</v>
      </c>
      <c r="D9373">
        <f t="shared" si="584"/>
        <v>2015</v>
      </c>
      <c r="E9373" t="str">
        <f t="shared" si="585"/>
        <v>May</v>
      </c>
      <c r="F9373" t="s">
        <v>37</v>
      </c>
      <c r="G9373" t="s">
        <v>349</v>
      </c>
      <c r="H9373" t="s">
        <v>105</v>
      </c>
      <c r="I9373" t="s">
        <v>648</v>
      </c>
      <c r="J9373" t="s">
        <v>454</v>
      </c>
      <c r="K9373">
        <v>39212</v>
      </c>
      <c r="L9373" t="s">
        <v>44</v>
      </c>
      <c r="M9373" t="s">
        <v>8007</v>
      </c>
      <c r="N9373" t="s">
        <v>110</v>
      </c>
      <c r="O9373" t="s">
        <v>7813</v>
      </c>
      <c r="P9373" s="4">
        <v>113.73</v>
      </c>
      <c r="Q9373" s="4">
        <v>113.73</v>
      </c>
      <c r="R9373" s="4">
        <f t="shared" si="586"/>
        <v>0</v>
      </c>
      <c r="S9373" s="4">
        <f t="shared" si="587"/>
        <v>0</v>
      </c>
    </row>
    <row r="9374" spans="1:19" ht="15.6" x14ac:dyDescent="0.3">
      <c r="A9374" t="s">
        <v>696</v>
      </c>
      <c r="B9374" s="1">
        <v>42634</v>
      </c>
      <c r="C9374" s="1">
        <v>42639</v>
      </c>
      <c r="D9374">
        <f t="shared" si="584"/>
        <v>2016</v>
      </c>
      <c r="E9374" t="str">
        <f t="shared" si="585"/>
        <v>Sep</v>
      </c>
      <c r="F9374" t="s">
        <v>37</v>
      </c>
      <c r="G9374" t="s">
        <v>697</v>
      </c>
      <c r="H9374" s="2" t="s">
        <v>22</v>
      </c>
      <c r="I9374" t="s">
        <v>139</v>
      </c>
      <c r="J9374" t="s">
        <v>698</v>
      </c>
      <c r="K9374">
        <v>29203</v>
      </c>
      <c r="L9374" t="s">
        <v>44</v>
      </c>
      <c r="M9374" t="s">
        <v>8007</v>
      </c>
      <c r="N9374" t="s">
        <v>110</v>
      </c>
      <c r="O9374" t="s">
        <v>7813</v>
      </c>
      <c r="P9374" s="4">
        <v>113.73</v>
      </c>
      <c r="Q9374" s="4">
        <v>113.73</v>
      </c>
      <c r="R9374" s="4">
        <f t="shared" si="586"/>
        <v>0</v>
      </c>
      <c r="S9374" s="4">
        <f t="shared" si="587"/>
        <v>0</v>
      </c>
    </row>
    <row r="9375" spans="1:19" x14ac:dyDescent="0.3">
      <c r="A9375" t="s">
        <v>5089</v>
      </c>
      <c r="B9375" s="1">
        <v>42800</v>
      </c>
      <c r="C9375" s="1">
        <v>42804</v>
      </c>
      <c r="D9375">
        <f t="shared" si="584"/>
        <v>2017</v>
      </c>
      <c r="E9375" t="str">
        <f t="shared" si="585"/>
        <v>Mar</v>
      </c>
      <c r="F9375" t="s">
        <v>37</v>
      </c>
      <c r="G9375" t="s">
        <v>1946</v>
      </c>
      <c r="H9375" t="s">
        <v>51</v>
      </c>
      <c r="I9375" t="s">
        <v>100</v>
      </c>
      <c r="J9375" t="s">
        <v>101</v>
      </c>
      <c r="K9375">
        <v>19120</v>
      </c>
      <c r="L9375" t="s">
        <v>54</v>
      </c>
      <c r="M9375" t="s">
        <v>8007</v>
      </c>
      <c r="N9375" t="s">
        <v>110</v>
      </c>
      <c r="O9375" t="s">
        <v>7813</v>
      </c>
      <c r="P9375" s="4">
        <v>68.238</v>
      </c>
      <c r="Q9375" s="4">
        <v>68.238</v>
      </c>
      <c r="R9375" s="4">
        <f t="shared" si="586"/>
        <v>0</v>
      </c>
      <c r="S9375" s="4">
        <f t="shared" si="587"/>
        <v>0</v>
      </c>
    </row>
    <row r="9376" spans="1:19" ht="15.6" x14ac:dyDescent="0.3">
      <c r="A9376" t="s">
        <v>4501</v>
      </c>
      <c r="B9376" s="1">
        <v>43137</v>
      </c>
      <c r="C9376" s="1">
        <v>43143</v>
      </c>
      <c r="D9376">
        <f t="shared" si="584"/>
        <v>2018</v>
      </c>
      <c r="E9376" t="str">
        <f t="shared" si="585"/>
        <v>Feb</v>
      </c>
      <c r="F9376" t="s">
        <v>37</v>
      </c>
      <c r="G9376" t="s">
        <v>2616</v>
      </c>
      <c r="H9376" s="2" t="s">
        <v>22</v>
      </c>
      <c r="I9376" t="s">
        <v>61</v>
      </c>
      <c r="J9376" t="s">
        <v>62</v>
      </c>
      <c r="K9376">
        <v>10024</v>
      </c>
      <c r="L9376" t="s">
        <v>54</v>
      </c>
      <c r="M9376" t="s">
        <v>8007</v>
      </c>
      <c r="N9376" t="s">
        <v>110</v>
      </c>
      <c r="O9376" t="s">
        <v>7813</v>
      </c>
      <c r="P9376" s="4">
        <v>227.46</v>
      </c>
      <c r="Q9376" s="4">
        <v>227.46</v>
      </c>
      <c r="R9376" s="4">
        <f t="shared" si="586"/>
        <v>0</v>
      </c>
      <c r="S9376" s="4">
        <f t="shared" si="587"/>
        <v>0</v>
      </c>
    </row>
    <row r="9377" spans="1:19" ht="15.6" x14ac:dyDescent="0.3">
      <c r="A9377" t="s">
        <v>1715</v>
      </c>
      <c r="B9377" s="1">
        <v>43330</v>
      </c>
      <c r="C9377" s="1">
        <v>43335</v>
      </c>
      <c r="D9377">
        <f t="shared" si="584"/>
        <v>2018</v>
      </c>
      <c r="E9377" t="str">
        <f t="shared" si="585"/>
        <v>Aug</v>
      </c>
      <c r="F9377" t="s">
        <v>67</v>
      </c>
      <c r="G9377" t="s">
        <v>1716</v>
      </c>
      <c r="H9377" s="2" t="s">
        <v>22</v>
      </c>
      <c r="I9377" t="s">
        <v>61</v>
      </c>
      <c r="J9377" t="s">
        <v>62</v>
      </c>
      <c r="K9377">
        <v>10011</v>
      </c>
      <c r="L9377" t="s">
        <v>54</v>
      </c>
      <c r="M9377" t="s">
        <v>8007</v>
      </c>
      <c r="N9377" t="s">
        <v>110</v>
      </c>
      <c r="O9377" t="s">
        <v>7813</v>
      </c>
      <c r="P9377" s="4">
        <v>37.909999999999997</v>
      </c>
      <c r="Q9377" s="4">
        <v>37.909999999999997</v>
      </c>
      <c r="R9377" s="4">
        <f t="shared" si="586"/>
        <v>0</v>
      </c>
      <c r="S9377" s="4">
        <f t="shared" si="587"/>
        <v>0</v>
      </c>
    </row>
    <row r="9378" spans="1:19" x14ac:dyDescent="0.3">
      <c r="A9378" t="s">
        <v>8009</v>
      </c>
      <c r="B9378" s="1">
        <v>43054</v>
      </c>
      <c r="C9378" s="1">
        <v>43058</v>
      </c>
      <c r="D9378">
        <f t="shared" si="584"/>
        <v>2017</v>
      </c>
      <c r="E9378" t="str">
        <f t="shared" si="585"/>
        <v>Nov</v>
      </c>
      <c r="F9378" t="s">
        <v>37</v>
      </c>
      <c r="G9378" t="s">
        <v>1313</v>
      </c>
      <c r="H9378" t="s">
        <v>51</v>
      </c>
      <c r="I9378" t="s">
        <v>39</v>
      </c>
      <c r="J9378" t="s">
        <v>33</v>
      </c>
      <c r="K9378">
        <v>92024</v>
      </c>
      <c r="L9378" t="s">
        <v>34</v>
      </c>
      <c r="M9378" t="s">
        <v>8010</v>
      </c>
      <c r="N9378" t="s">
        <v>128</v>
      </c>
      <c r="O9378" t="s">
        <v>7813</v>
      </c>
      <c r="P9378" s="4">
        <v>361.37599999999998</v>
      </c>
      <c r="Q9378" s="4">
        <v>361.37599999999998</v>
      </c>
      <c r="R9378" s="4">
        <f t="shared" si="586"/>
        <v>0</v>
      </c>
      <c r="S9378" s="4">
        <f t="shared" si="587"/>
        <v>0</v>
      </c>
    </row>
    <row r="9379" spans="1:19" x14ac:dyDescent="0.3">
      <c r="A9379" t="s">
        <v>4222</v>
      </c>
      <c r="B9379" s="1">
        <v>43302</v>
      </c>
      <c r="C9379" s="1">
        <v>43306</v>
      </c>
      <c r="D9379">
        <f t="shared" si="584"/>
        <v>2018</v>
      </c>
      <c r="E9379" t="str">
        <f t="shared" si="585"/>
        <v>Jul</v>
      </c>
      <c r="F9379" t="s">
        <v>67</v>
      </c>
      <c r="G9379" t="s">
        <v>1206</v>
      </c>
      <c r="H9379" t="s">
        <v>51</v>
      </c>
      <c r="I9379" t="s">
        <v>533</v>
      </c>
      <c r="J9379" t="s">
        <v>33</v>
      </c>
      <c r="K9379">
        <v>94521</v>
      </c>
      <c r="L9379" t="s">
        <v>34</v>
      </c>
      <c r="M9379" t="s">
        <v>8010</v>
      </c>
      <c r="N9379" t="s">
        <v>110</v>
      </c>
      <c r="O9379" t="s">
        <v>7813</v>
      </c>
      <c r="P9379" s="4">
        <v>1626.192</v>
      </c>
      <c r="Q9379" s="4">
        <f>P9379-500</f>
        <v>1126.192</v>
      </c>
      <c r="R9379" s="4">
        <f t="shared" si="586"/>
        <v>500</v>
      </c>
      <c r="S9379" s="4">
        <f t="shared" si="587"/>
        <v>75</v>
      </c>
    </row>
    <row r="9380" spans="1:19" x14ac:dyDescent="0.3">
      <c r="A9380" t="s">
        <v>8011</v>
      </c>
      <c r="B9380" s="1">
        <v>43407</v>
      </c>
      <c r="C9380" s="1">
        <v>43412</v>
      </c>
      <c r="D9380">
        <f t="shared" si="584"/>
        <v>2018</v>
      </c>
      <c r="E9380" t="str">
        <f t="shared" si="585"/>
        <v>Nov</v>
      </c>
      <c r="F9380" t="s">
        <v>37</v>
      </c>
      <c r="G9380" t="s">
        <v>954</v>
      </c>
      <c r="H9380" t="s">
        <v>51</v>
      </c>
      <c r="I9380" t="s">
        <v>136</v>
      </c>
      <c r="J9380" t="s">
        <v>79</v>
      </c>
      <c r="K9380">
        <v>33178</v>
      </c>
      <c r="L9380" t="s">
        <v>44</v>
      </c>
      <c r="M9380" t="s">
        <v>8010</v>
      </c>
      <c r="N9380" t="s">
        <v>110</v>
      </c>
      <c r="O9380" t="s">
        <v>7813</v>
      </c>
      <c r="P9380" s="4">
        <v>361.37599999999998</v>
      </c>
      <c r="Q9380" s="4">
        <v>361.37599999999998</v>
      </c>
      <c r="R9380" s="4">
        <f t="shared" si="586"/>
        <v>0</v>
      </c>
      <c r="S9380" s="4">
        <f t="shared" si="587"/>
        <v>0</v>
      </c>
    </row>
    <row r="9381" spans="1:19" ht="15.6" x14ac:dyDescent="0.3">
      <c r="A9381" t="s">
        <v>2352</v>
      </c>
      <c r="B9381" s="1">
        <v>42256</v>
      </c>
      <c r="C9381" s="1">
        <v>42261</v>
      </c>
      <c r="D9381">
        <f t="shared" si="584"/>
        <v>2015</v>
      </c>
      <c r="E9381" t="str">
        <f t="shared" si="585"/>
        <v>Sep</v>
      </c>
      <c r="F9381" t="s">
        <v>67</v>
      </c>
      <c r="G9381" t="s">
        <v>899</v>
      </c>
      <c r="H9381" s="2" t="s">
        <v>22</v>
      </c>
      <c r="I9381" t="s">
        <v>100</v>
      </c>
      <c r="J9381" t="s">
        <v>101</v>
      </c>
      <c r="K9381">
        <v>19140</v>
      </c>
      <c r="L9381" t="s">
        <v>54</v>
      </c>
      <c r="M9381" t="s">
        <v>8010</v>
      </c>
      <c r="N9381" t="s">
        <v>110</v>
      </c>
      <c r="O9381" t="s">
        <v>7813</v>
      </c>
      <c r="P9381" s="4">
        <v>135.51599999999999</v>
      </c>
      <c r="Q9381" s="4">
        <v>135.51599999999999</v>
      </c>
      <c r="R9381" s="4">
        <f t="shared" si="586"/>
        <v>0</v>
      </c>
      <c r="S9381" s="4">
        <f t="shared" si="587"/>
        <v>0</v>
      </c>
    </row>
    <row r="9382" spans="1:19" ht="15.6" x14ac:dyDescent="0.3">
      <c r="A9382" t="s">
        <v>2724</v>
      </c>
      <c r="B9382" s="1">
        <v>43190</v>
      </c>
      <c r="C9382" s="1">
        <v>43192</v>
      </c>
      <c r="D9382">
        <f t="shared" si="584"/>
        <v>2018</v>
      </c>
      <c r="E9382" t="str">
        <f t="shared" si="585"/>
        <v>Mar</v>
      </c>
      <c r="F9382" t="s">
        <v>67</v>
      </c>
      <c r="G9382" t="s">
        <v>2048</v>
      </c>
      <c r="H9382" s="2" t="s">
        <v>22</v>
      </c>
      <c r="I9382" t="s">
        <v>61</v>
      </c>
      <c r="J9382" t="s">
        <v>62</v>
      </c>
      <c r="K9382">
        <v>10011</v>
      </c>
      <c r="L9382" t="s">
        <v>54</v>
      </c>
      <c r="M9382" t="s">
        <v>8010</v>
      </c>
      <c r="N9382" t="s">
        <v>110</v>
      </c>
      <c r="O9382" t="s">
        <v>7813</v>
      </c>
      <c r="P9382" s="4">
        <v>677.58</v>
      </c>
      <c r="Q9382" s="4">
        <v>677.58</v>
      </c>
      <c r="R9382" s="4">
        <f t="shared" si="586"/>
        <v>0</v>
      </c>
      <c r="S9382" s="4">
        <f t="shared" si="587"/>
        <v>0</v>
      </c>
    </row>
    <row r="9383" spans="1:19" ht="15.6" x14ac:dyDescent="0.3">
      <c r="A9383" t="s">
        <v>4950</v>
      </c>
      <c r="B9383" s="1">
        <v>43220</v>
      </c>
      <c r="C9383" s="1">
        <v>43226</v>
      </c>
      <c r="D9383">
        <f t="shared" si="584"/>
        <v>2018</v>
      </c>
      <c r="E9383" t="str">
        <f t="shared" si="585"/>
        <v>Apr</v>
      </c>
      <c r="F9383" t="s">
        <v>37</v>
      </c>
      <c r="G9383" t="s">
        <v>635</v>
      </c>
      <c r="H9383" s="2" t="s">
        <v>22</v>
      </c>
      <c r="I9383" t="s">
        <v>100</v>
      </c>
      <c r="J9383" t="s">
        <v>101</v>
      </c>
      <c r="K9383">
        <v>19143</v>
      </c>
      <c r="L9383" t="s">
        <v>54</v>
      </c>
      <c r="M9383" t="s">
        <v>8010</v>
      </c>
      <c r="N9383" t="s">
        <v>110</v>
      </c>
      <c r="O9383" t="s">
        <v>7813</v>
      </c>
      <c r="P9383" s="4">
        <v>677.58</v>
      </c>
      <c r="Q9383" s="4">
        <v>677.58</v>
      </c>
      <c r="R9383" s="4">
        <f t="shared" si="586"/>
        <v>0</v>
      </c>
      <c r="S9383" s="4">
        <f t="shared" si="587"/>
        <v>0</v>
      </c>
    </row>
    <row r="9384" spans="1:19" x14ac:dyDescent="0.3">
      <c r="A9384" t="s">
        <v>759</v>
      </c>
      <c r="B9384" s="1">
        <v>42396</v>
      </c>
      <c r="C9384" s="1">
        <v>42398</v>
      </c>
      <c r="D9384">
        <f t="shared" si="584"/>
        <v>2016</v>
      </c>
      <c r="E9384" t="str">
        <f t="shared" si="585"/>
        <v>Jan</v>
      </c>
      <c r="F9384" t="s">
        <v>67</v>
      </c>
      <c r="G9384" t="s">
        <v>85</v>
      </c>
      <c r="H9384" t="s">
        <v>105</v>
      </c>
      <c r="I9384" t="s">
        <v>545</v>
      </c>
      <c r="J9384" t="s">
        <v>233</v>
      </c>
      <c r="K9384">
        <v>44105</v>
      </c>
      <c r="L9384" t="s">
        <v>54</v>
      </c>
      <c r="M9384" t="s">
        <v>8012</v>
      </c>
      <c r="N9384" t="s">
        <v>110</v>
      </c>
      <c r="O9384" t="s">
        <v>7813</v>
      </c>
      <c r="P9384" s="4">
        <v>155.37</v>
      </c>
      <c r="Q9384" s="4">
        <v>155.37</v>
      </c>
      <c r="R9384" s="4">
        <f t="shared" si="586"/>
        <v>0</v>
      </c>
      <c r="S9384" s="4">
        <f t="shared" si="587"/>
        <v>0</v>
      </c>
    </row>
    <row r="9385" spans="1:19" x14ac:dyDescent="0.3">
      <c r="A9385" t="s">
        <v>8013</v>
      </c>
      <c r="B9385" s="1">
        <v>42831</v>
      </c>
      <c r="C9385" s="1">
        <v>42835</v>
      </c>
      <c r="D9385">
        <f t="shared" si="584"/>
        <v>2017</v>
      </c>
      <c r="E9385" t="str">
        <f t="shared" si="585"/>
        <v>Apr</v>
      </c>
      <c r="F9385" t="s">
        <v>37</v>
      </c>
      <c r="G9385" t="s">
        <v>4304</v>
      </c>
      <c r="H9385" t="s">
        <v>22</v>
      </c>
      <c r="I9385" t="s">
        <v>636</v>
      </c>
      <c r="J9385" t="s">
        <v>637</v>
      </c>
      <c r="L9385" t="s">
        <v>54</v>
      </c>
      <c r="M9385" t="s">
        <v>8012</v>
      </c>
      <c r="N9385" t="s">
        <v>110</v>
      </c>
      <c r="O9385" t="s">
        <v>7813</v>
      </c>
      <c r="P9385" s="4">
        <v>1294.75</v>
      </c>
      <c r="Q9385" s="4">
        <v>1294.75</v>
      </c>
      <c r="R9385" s="4">
        <f t="shared" si="586"/>
        <v>0</v>
      </c>
      <c r="S9385" s="4">
        <f t="shared" si="587"/>
        <v>0</v>
      </c>
    </row>
    <row r="9386" spans="1:19" ht="15.6" x14ac:dyDescent="0.3">
      <c r="A9386" t="s">
        <v>3189</v>
      </c>
      <c r="B9386" s="1">
        <v>43170</v>
      </c>
      <c r="C9386" s="1">
        <v>43175</v>
      </c>
      <c r="D9386">
        <f t="shared" si="584"/>
        <v>2018</v>
      </c>
      <c r="E9386" t="str">
        <f t="shared" si="585"/>
        <v>Mar</v>
      </c>
      <c r="F9386" t="s">
        <v>37</v>
      </c>
      <c r="G9386" t="s">
        <v>529</v>
      </c>
      <c r="H9386" s="2" t="s">
        <v>22</v>
      </c>
      <c r="I9386" t="s">
        <v>100</v>
      </c>
      <c r="J9386" t="s">
        <v>101</v>
      </c>
      <c r="K9386">
        <v>19140</v>
      </c>
      <c r="L9386" t="s">
        <v>54</v>
      </c>
      <c r="M9386" t="s">
        <v>8012</v>
      </c>
      <c r="N9386" t="s">
        <v>110</v>
      </c>
      <c r="O9386" t="s">
        <v>7813</v>
      </c>
      <c r="P9386" s="4">
        <v>776.85</v>
      </c>
      <c r="Q9386" s="4">
        <v>776.85</v>
      </c>
      <c r="R9386" s="4">
        <f t="shared" si="586"/>
        <v>0</v>
      </c>
      <c r="S9386" s="4">
        <f t="shared" si="587"/>
        <v>0</v>
      </c>
    </row>
    <row r="9387" spans="1:19" x14ac:dyDescent="0.3">
      <c r="A9387" t="s">
        <v>4617</v>
      </c>
      <c r="B9387" s="1">
        <v>42834</v>
      </c>
      <c r="C9387" s="1">
        <v>42839</v>
      </c>
      <c r="D9387">
        <f t="shared" si="584"/>
        <v>2017</v>
      </c>
      <c r="E9387" t="str">
        <f t="shared" si="585"/>
        <v>Apr</v>
      </c>
      <c r="F9387" t="s">
        <v>67</v>
      </c>
      <c r="G9387" t="s">
        <v>4618</v>
      </c>
      <c r="H9387" t="s">
        <v>51</v>
      </c>
      <c r="I9387" t="s">
        <v>97</v>
      </c>
      <c r="J9387" t="s">
        <v>89</v>
      </c>
      <c r="K9387">
        <v>48227</v>
      </c>
      <c r="L9387" t="s">
        <v>25</v>
      </c>
      <c r="M9387" t="s">
        <v>8012</v>
      </c>
      <c r="N9387" t="s">
        <v>110</v>
      </c>
      <c r="O9387" t="s">
        <v>7813</v>
      </c>
      <c r="P9387" s="4">
        <v>517.9</v>
      </c>
      <c r="Q9387" s="4">
        <v>517.9</v>
      </c>
      <c r="R9387" s="4">
        <f t="shared" si="586"/>
        <v>0</v>
      </c>
      <c r="S9387" s="4">
        <f t="shared" si="587"/>
        <v>0</v>
      </c>
    </row>
    <row r="9388" spans="1:19" x14ac:dyDescent="0.3">
      <c r="A9388" t="s">
        <v>6960</v>
      </c>
      <c r="B9388" s="1">
        <v>43036</v>
      </c>
      <c r="C9388" s="1">
        <v>43040</v>
      </c>
      <c r="D9388">
        <f t="shared" si="584"/>
        <v>2017</v>
      </c>
      <c r="E9388" t="str">
        <f t="shared" si="585"/>
        <v>Oct</v>
      </c>
      <c r="F9388" t="s">
        <v>37</v>
      </c>
      <c r="G9388" t="s">
        <v>2687</v>
      </c>
      <c r="H9388" t="s">
        <v>51</v>
      </c>
      <c r="I9388" t="s">
        <v>47</v>
      </c>
      <c r="J9388" t="s">
        <v>33</v>
      </c>
      <c r="K9388">
        <v>90032</v>
      </c>
      <c r="L9388" t="s">
        <v>34</v>
      </c>
      <c r="M9388" t="s">
        <v>8014</v>
      </c>
      <c r="N9388" t="s">
        <v>128</v>
      </c>
      <c r="O9388" t="s">
        <v>7813</v>
      </c>
      <c r="P9388" s="4">
        <v>302.37599999999998</v>
      </c>
      <c r="Q9388" s="4">
        <v>302.37599999999998</v>
      </c>
      <c r="R9388" s="4">
        <f t="shared" si="586"/>
        <v>0</v>
      </c>
      <c r="S9388" s="4">
        <f t="shared" si="587"/>
        <v>0</v>
      </c>
    </row>
    <row r="9389" spans="1:19" x14ac:dyDescent="0.3">
      <c r="A9389" t="s">
        <v>8015</v>
      </c>
      <c r="B9389" s="1">
        <v>43100</v>
      </c>
      <c r="C9389" s="1">
        <v>43105</v>
      </c>
      <c r="D9389">
        <f t="shared" si="584"/>
        <v>2017</v>
      </c>
      <c r="E9389" t="str">
        <f t="shared" si="585"/>
        <v>Dec</v>
      </c>
      <c r="F9389" t="s">
        <v>37</v>
      </c>
      <c r="G9389" t="s">
        <v>883</v>
      </c>
      <c r="H9389" t="s">
        <v>51</v>
      </c>
      <c r="I9389" t="s">
        <v>1410</v>
      </c>
      <c r="J9389" t="s">
        <v>33</v>
      </c>
      <c r="K9389">
        <v>92804</v>
      </c>
      <c r="L9389" t="s">
        <v>34</v>
      </c>
      <c r="M9389" t="s">
        <v>8014</v>
      </c>
      <c r="N9389" t="s">
        <v>128</v>
      </c>
      <c r="O9389" t="s">
        <v>7813</v>
      </c>
      <c r="P9389" s="4">
        <v>302.37599999999998</v>
      </c>
      <c r="Q9389" s="4">
        <v>302.37599999999998</v>
      </c>
      <c r="R9389" s="4">
        <f t="shared" si="586"/>
        <v>0</v>
      </c>
      <c r="S9389" s="4">
        <f t="shared" si="587"/>
        <v>0</v>
      </c>
    </row>
    <row r="9390" spans="1:19" x14ac:dyDescent="0.3">
      <c r="A9390" t="s">
        <v>1336</v>
      </c>
      <c r="B9390" s="1">
        <v>43414</v>
      </c>
      <c r="C9390" s="1">
        <v>43415</v>
      </c>
      <c r="D9390">
        <f t="shared" si="584"/>
        <v>2018</v>
      </c>
      <c r="E9390" t="str">
        <f t="shared" si="585"/>
        <v>Nov</v>
      </c>
      <c r="F9390" t="s">
        <v>20</v>
      </c>
      <c r="G9390" t="s">
        <v>1337</v>
      </c>
      <c r="H9390" t="s">
        <v>51</v>
      </c>
      <c r="I9390" t="s">
        <v>955</v>
      </c>
      <c r="J9390" t="s">
        <v>178</v>
      </c>
      <c r="K9390">
        <v>85705</v>
      </c>
      <c r="L9390" t="s">
        <v>34</v>
      </c>
      <c r="M9390" t="s">
        <v>8014</v>
      </c>
      <c r="N9390" t="s">
        <v>110</v>
      </c>
      <c r="O9390" t="s">
        <v>7813</v>
      </c>
      <c r="P9390" s="4">
        <v>201.584</v>
      </c>
      <c r="Q9390" s="4">
        <v>201.584</v>
      </c>
      <c r="R9390" s="4">
        <f t="shared" si="586"/>
        <v>0</v>
      </c>
      <c r="S9390" s="4">
        <f t="shared" si="587"/>
        <v>0</v>
      </c>
    </row>
    <row r="9391" spans="1:19" ht="15.6" x14ac:dyDescent="0.3">
      <c r="A9391" t="s">
        <v>1235</v>
      </c>
      <c r="B9391" s="1">
        <v>43463</v>
      </c>
      <c r="C9391" s="1">
        <v>43467</v>
      </c>
      <c r="D9391">
        <f t="shared" si="584"/>
        <v>2018</v>
      </c>
      <c r="E9391" t="str">
        <f t="shared" si="585"/>
        <v>Dec</v>
      </c>
      <c r="F9391" t="s">
        <v>37</v>
      </c>
      <c r="G9391" t="s">
        <v>1236</v>
      </c>
      <c r="H9391" s="2" t="s">
        <v>22</v>
      </c>
      <c r="I9391" t="s">
        <v>47</v>
      </c>
      <c r="J9391" t="s">
        <v>33</v>
      </c>
      <c r="K9391">
        <v>90049</v>
      </c>
      <c r="L9391" t="s">
        <v>34</v>
      </c>
      <c r="M9391" t="s">
        <v>8014</v>
      </c>
      <c r="N9391" t="s">
        <v>110</v>
      </c>
      <c r="O9391" t="s">
        <v>7813</v>
      </c>
      <c r="P9391" s="4">
        <v>302.37599999999998</v>
      </c>
      <c r="Q9391" s="4">
        <v>302.37599999999998</v>
      </c>
      <c r="R9391" s="4">
        <f t="shared" si="586"/>
        <v>0</v>
      </c>
      <c r="S9391" s="4">
        <f t="shared" si="587"/>
        <v>0</v>
      </c>
    </row>
    <row r="9392" spans="1:19" ht="15.6" x14ac:dyDescent="0.3">
      <c r="A9392" t="s">
        <v>2217</v>
      </c>
      <c r="B9392" s="1">
        <v>42156</v>
      </c>
      <c r="C9392" s="1">
        <v>42161</v>
      </c>
      <c r="D9392">
        <f t="shared" si="584"/>
        <v>2015</v>
      </c>
      <c r="E9392" t="str">
        <f t="shared" si="585"/>
        <v>Jun</v>
      </c>
      <c r="F9392" t="s">
        <v>37</v>
      </c>
      <c r="G9392" t="s">
        <v>542</v>
      </c>
      <c r="H9392" s="2" t="s">
        <v>22</v>
      </c>
      <c r="I9392" t="s">
        <v>2218</v>
      </c>
      <c r="J9392" t="s">
        <v>93</v>
      </c>
      <c r="K9392">
        <v>72209</v>
      </c>
      <c r="L9392" t="s">
        <v>44</v>
      </c>
      <c r="M9392" t="s">
        <v>8014</v>
      </c>
      <c r="N9392" t="s">
        <v>110</v>
      </c>
      <c r="O9392" t="s">
        <v>7813</v>
      </c>
      <c r="P9392" s="4">
        <v>881.93</v>
      </c>
      <c r="Q9392" s="4">
        <v>100</v>
      </c>
      <c r="R9392" s="4">
        <f t="shared" si="586"/>
        <v>781.93</v>
      </c>
      <c r="S9392" s="4">
        <f t="shared" si="587"/>
        <v>117.28949999999999</v>
      </c>
    </row>
    <row r="9393" spans="1:19" x14ac:dyDescent="0.3">
      <c r="A9393" t="s">
        <v>1778</v>
      </c>
      <c r="B9393" s="1">
        <v>42920</v>
      </c>
      <c r="C9393" s="1">
        <v>42920</v>
      </c>
      <c r="D9393">
        <f t="shared" si="584"/>
        <v>2017</v>
      </c>
      <c r="E9393" t="str">
        <f t="shared" si="585"/>
        <v>Jul</v>
      </c>
      <c r="F9393" t="s">
        <v>30</v>
      </c>
      <c r="G9393" t="s">
        <v>748</v>
      </c>
      <c r="H9393" t="s">
        <v>51</v>
      </c>
      <c r="I9393" t="s">
        <v>69</v>
      </c>
      <c r="J9393" t="s">
        <v>70</v>
      </c>
      <c r="K9393">
        <v>98103</v>
      </c>
      <c r="L9393" t="s">
        <v>34</v>
      </c>
      <c r="M9393" t="s">
        <v>8016</v>
      </c>
      <c r="N9393" t="s">
        <v>110</v>
      </c>
      <c r="O9393" t="s">
        <v>7813</v>
      </c>
      <c r="P9393" s="4">
        <v>71.975999999999999</v>
      </c>
      <c r="Q9393" s="4">
        <v>71.975999999999999</v>
      </c>
      <c r="R9393" s="4">
        <f t="shared" si="586"/>
        <v>0</v>
      </c>
      <c r="S9393" s="4">
        <f t="shared" si="587"/>
        <v>0</v>
      </c>
    </row>
    <row r="9394" spans="1:19" x14ac:dyDescent="0.3">
      <c r="A9394" t="s">
        <v>6315</v>
      </c>
      <c r="B9394" s="1">
        <v>43263</v>
      </c>
      <c r="C9394" s="1">
        <v>43265</v>
      </c>
      <c r="D9394">
        <f t="shared" si="584"/>
        <v>2018</v>
      </c>
      <c r="E9394" t="str">
        <f t="shared" si="585"/>
        <v>Jun</v>
      </c>
      <c r="F9394" t="s">
        <v>67</v>
      </c>
      <c r="G9394" t="s">
        <v>290</v>
      </c>
      <c r="H9394" t="s">
        <v>105</v>
      </c>
      <c r="I9394" t="s">
        <v>2452</v>
      </c>
      <c r="J9394" t="s">
        <v>70</v>
      </c>
      <c r="K9394">
        <v>98031</v>
      </c>
      <c r="L9394" t="s">
        <v>34</v>
      </c>
      <c r="M9394" t="s">
        <v>8016</v>
      </c>
      <c r="N9394" t="s">
        <v>110</v>
      </c>
      <c r="O9394" t="s">
        <v>7813</v>
      </c>
      <c r="P9394" s="4">
        <v>71.975999999999999</v>
      </c>
      <c r="Q9394" s="4">
        <v>71.975999999999999</v>
      </c>
      <c r="R9394" s="4">
        <f t="shared" si="586"/>
        <v>0</v>
      </c>
      <c r="S9394" s="4">
        <f t="shared" si="587"/>
        <v>0</v>
      </c>
    </row>
    <row r="9395" spans="1:19" x14ac:dyDescent="0.3">
      <c r="A9395" t="s">
        <v>3358</v>
      </c>
      <c r="B9395" s="1">
        <v>43329</v>
      </c>
      <c r="C9395" s="1">
        <v>43336</v>
      </c>
      <c r="D9395">
        <f t="shared" si="584"/>
        <v>2018</v>
      </c>
      <c r="E9395" t="str">
        <f t="shared" si="585"/>
        <v>Aug</v>
      </c>
      <c r="F9395" t="s">
        <v>37</v>
      </c>
      <c r="G9395" t="s">
        <v>792</v>
      </c>
      <c r="H9395" t="s">
        <v>51</v>
      </c>
      <c r="I9395" t="s">
        <v>2226</v>
      </c>
      <c r="J9395" t="s">
        <v>33</v>
      </c>
      <c r="K9395">
        <v>94513</v>
      </c>
      <c r="L9395" t="s">
        <v>34</v>
      </c>
      <c r="M9395" t="s">
        <v>8016</v>
      </c>
      <c r="N9395" t="s">
        <v>110</v>
      </c>
      <c r="O9395" t="s">
        <v>7813</v>
      </c>
      <c r="P9395" s="4">
        <v>71.975999999999999</v>
      </c>
      <c r="Q9395" s="4">
        <v>71.975999999999999</v>
      </c>
      <c r="R9395" s="4">
        <f t="shared" si="586"/>
        <v>0</v>
      </c>
      <c r="S9395" s="4">
        <f t="shared" si="587"/>
        <v>0</v>
      </c>
    </row>
    <row r="9396" spans="1:19" ht="15.6" x14ac:dyDescent="0.3">
      <c r="A9396" t="s">
        <v>6468</v>
      </c>
      <c r="B9396" s="1">
        <v>43354</v>
      </c>
      <c r="C9396" s="1">
        <v>43356</v>
      </c>
      <c r="D9396">
        <f t="shared" si="584"/>
        <v>2018</v>
      </c>
      <c r="E9396" t="str">
        <f t="shared" si="585"/>
        <v>Sep</v>
      </c>
      <c r="F9396" t="s">
        <v>67</v>
      </c>
      <c r="G9396" t="s">
        <v>3764</v>
      </c>
      <c r="H9396" s="2" t="s">
        <v>22</v>
      </c>
      <c r="I9396" t="s">
        <v>1641</v>
      </c>
      <c r="J9396" t="s">
        <v>33</v>
      </c>
      <c r="K9396">
        <v>92704</v>
      </c>
      <c r="L9396" t="s">
        <v>34</v>
      </c>
      <c r="M9396" t="s">
        <v>8016</v>
      </c>
      <c r="N9396" t="s">
        <v>110</v>
      </c>
      <c r="O9396" t="s">
        <v>7813</v>
      </c>
      <c r="P9396" s="4">
        <v>143.952</v>
      </c>
      <c r="Q9396" s="4">
        <v>143.952</v>
      </c>
      <c r="R9396" s="4">
        <f t="shared" si="586"/>
        <v>0</v>
      </c>
      <c r="S9396" s="4">
        <f t="shared" si="587"/>
        <v>0</v>
      </c>
    </row>
    <row r="9397" spans="1:19" x14ac:dyDescent="0.3">
      <c r="A9397" t="s">
        <v>8017</v>
      </c>
      <c r="B9397" s="1">
        <v>43064</v>
      </c>
      <c r="C9397" s="1">
        <v>43067</v>
      </c>
      <c r="D9397">
        <f t="shared" si="584"/>
        <v>2017</v>
      </c>
      <c r="E9397" t="str">
        <f t="shared" si="585"/>
        <v>Nov</v>
      </c>
      <c r="F9397" t="s">
        <v>20</v>
      </c>
      <c r="G9397" t="s">
        <v>112</v>
      </c>
      <c r="H9397" t="s">
        <v>51</v>
      </c>
      <c r="I9397" t="s">
        <v>92</v>
      </c>
      <c r="J9397" t="s">
        <v>93</v>
      </c>
      <c r="K9397">
        <v>72401</v>
      </c>
      <c r="L9397" t="s">
        <v>44</v>
      </c>
      <c r="M9397" t="s">
        <v>8016</v>
      </c>
      <c r="N9397" t="s">
        <v>110</v>
      </c>
      <c r="O9397" t="s">
        <v>7813</v>
      </c>
      <c r="P9397" s="4">
        <v>59.98</v>
      </c>
      <c r="Q9397" s="4">
        <v>59.98</v>
      </c>
      <c r="R9397" s="4">
        <f t="shared" si="586"/>
        <v>0</v>
      </c>
      <c r="S9397" s="4">
        <f t="shared" si="587"/>
        <v>0</v>
      </c>
    </row>
    <row r="9398" spans="1:19" x14ac:dyDescent="0.3">
      <c r="A9398" t="s">
        <v>8018</v>
      </c>
      <c r="B9398" s="1">
        <v>43434</v>
      </c>
      <c r="C9398" s="1">
        <v>43436</v>
      </c>
      <c r="D9398">
        <f t="shared" si="584"/>
        <v>2018</v>
      </c>
      <c r="E9398" t="str">
        <f t="shared" si="585"/>
        <v>Nov</v>
      </c>
      <c r="F9398" t="s">
        <v>67</v>
      </c>
      <c r="G9398" t="s">
        <v>248</v>
      </c>
      <c r="H9398" t="s">
        <v>22</v>
      </c>
      <c r="I9398" t="s">
        <v>136</v>
      </c>
      <c r="J9398" t="s">
        <v>79</v>
      </c>
      <c r="K9398">
        <v>33180</v>
      </c>
      <c r="L9398" t="s">
        <v>44</v>
      </c>
      <c r="M9398" t="s">
        <v>8016</v>
      </c>
      <c r="N9398" t="s">
        <v>110</v>
      </c>
      <c r="O9398" t="s">
        <v>7813</v>
      </c>
      <c r="P9398" s="4">
        <v>71.975999999999999</v>
      </c>
      <c r="Q9398" s="4">
        <v>71.975999999999999</v>
      </c>
      <c r="R9398" s="4">
        <f t="shared" si="586"/>
        <v>0</v>
      </c>
      <c r="S9398" s="4">
        <f t="shared" si="587"/>
        <v>0</v>
      </c>
    </row>
    <row r="9399" spans="1:19" ht="15.6" x14ac:dyDescent="0.3">
      <c r="A9399" t="s">
        <v>4717</v>
      </c>
      <c r="B9399" s="1">
        <v>42662</v>
      </c>
      <c r="C9399" s="1">
        <v>42667</v>
      </c>
      <c r="D9399">
        <f t="shared" si="584"/>
        <v>2016</v>
      </c>
      <c r="E9399" t="str">
        <f t="shared" si="585"/>
        <v>Oct</v>
      </c>
      <c r="F9399" t="s">
        <v>37</v>
      </c>
      <c r="G9399" t="s">
        <v>2774</v>
      </c>
      <c r="H9399" s="2" t="s">
        <v>22</v>
      </c>
      <c r="I9399" t="s">
        <v>97</v>
      </c>
      <c r="J9399" t="s">
        <v>89</v>
      </c>
      <c r="K9399">
        <v>48227</v>
      </c>
      <c r="L9399" t="s">
        <v>25</v>
      </c>
      <c r="M9399" t="s">
        <v>8016</v>
      </c>
      <c r="N9399" t="s">
        <v>110</v>
      </c>
      <c r="O9399" t="s">
        <v>7813</v>
      </c>
      <c r="P9399" s="4">
        <v>149.94999999999999</v>
      </c>
      <c r="Q9399" s="4">
        <v>149.94999999999999</v>
      </c>
      <c r="R9399" s="4">
        <f t="shared" si="586"/>
        <v>0</v>
      </c>
      <c r="S9399" s="4">
        <f t="shared" si="587"/>
        <v>0</v>
      </c>
    </row>
    <row r="9400" spans="1:19" ht="15.6" x14ac:dyDescent="0.3">
      <c r="A9400" t="s">
        <v>1555</v>
      </c>
      <c r="B9400" s="1">
        <v>43264</v>
      </c>
      <c r="C9400" s="1">
        <v>43267</v>
      </c>
      <c r="D9400">
        <f t="shared" si="584"/>
        <v>2018</v>
      </c>
      <c r="E9400" t="str">
        <f t="shared" si="585"/>
        <v>Jun</v>
      </c>
      <c r="F9400" t="s">
        <v>20</v>
      </c>
      <c r="G9400" t="s">
        <v>1556</v>
      </c>
      <c r="H9400" s="2" t="s">
        <v>22</v>
      </c>
      <c r="I9400" t="s">
        <v>23</v>
      </c>
      <c r="J9400" t="s">
        <v>24</v>
      </c>
      <c r="K9400">
        <v>60653</v>
      </c>
      <c r="L9400" t="s">
        <v>25</v>
      </c>
      <c r="M9400" t="s">
        <v>8016</v>
      </c>
      <c r="N9400" t="s">
        <v>110</v>
      </c>
      <c r="O9400" t="s">
        <v>7813</v>
      </c>
      <c r="P9400" s="4">
        <v>47.984000000000002</v>
      </c>
      <c r="Q9400" s="4">
        <v>47.984000000000002</v>
      </c>
      <c r="R9400" s="4">
        <f t="shared" si="586"/>
        <v>0</v>
      </c>
      <c r="S9400" s="4">
        <f t="shared" si="587"/>
        <v>0</v>
      </c>
    </row>
    <row r="9401" spans="1:19" ht="15.6" x14ac:dyDescent="0.3">
      <c r="A9401" t="s">
        <v>4059</v>
      </c>
      <c r="B9401" s="1">
        <v>42286</v>
      </c>
      <c r="C9401" s="1">
        <v>42291</v>
      </c>
      <c r="D9401">
        <f t="shared" si="584"/>
        <v>2015</v>
      </c>
      <c r="E9401" t="str">
        <f t="shared" si="585"/>
        <v>Oct</v>
      </c>
      <c r="F9401" t="s">
        <v>37</v>
      </c>
      <c r="G9401" t="s">
        <v>1693</v>
      </c>
      <c r="H9401" s="2" t="s">
        <v>22</v>
      </c>
      <c r="I9401" t="s">
        <v>32</v>
      </c>
      <c r="J9401" t="s">
        <v>33</v>
      </c>
      <c r="K9401">
        <v>94122</v>
      </c>
      <c r="L9401" t="s">
        <v>34</v>
      </c>
      <c r="M9401" t="s">
        <v>8019</v>
      </c>
      <c r="N9401" t="s">
        <v>110</v>
      </c>
      <c r="O9401" t="s">
        <v>7813</v>
      </c>
      <c r="P9401" s="4">
        <v>15.992000000000001</v>
      </c>
      <c r="Q9401" s="4">
        <v>18</v>
      </c>
      <c r="R9401" s="4">
        <f t="shared" si="586"/>
        <v>-2.0079999999999991</v>
      </c>
      <c r="S9401" s="4">
        <f t="shared" si="587"/>
        <v>-0.30119999999999986</v>
      </c>
    </row>
    <row r="9402" spans="1:19" ht="15.6" x14ac:dyDescent="0.3">
      <c r="A9402" t="s">
        <v>163</v>
      </c>
      <c r="B9402" s="1">
        <v>43018</v>
      </c>
      <c r="C9402" s="1">
        <v>43020</v>
      </c>
      <c r="D9402">
        <f t="shared" si="584"/>
        <v>2017</v>
      </c>
      <c r="E9402" t="str">
        <f t="shared" si="585"/>
        <v>Oct</v>
      </c>
      <c r="F9402" t="s">
        <v>20</v>
      </c>
      <c r="G9402" t="s">
        <v>164</v>
      </c>
      <c r="H9402" s="2" t="s">
        <v>22</v>
      </c>
      <c r="I9402" t="s">
        <v>165</v>
      </c>
      <c r="J9402" t="s">
        <v>75</v>
      </c>
      <c r="K9402">
        <v>80219</v>
      </c>
      <c r="L9402" t="s">
        <v>34</v>
      </c>
      <c r="M9402" t="s">
        <v>8019</v>
      </c>
      <c r="N9402" t="s">
        <v>110</v>
      </c>
      <c r="O9402" t="s">
        <v>7813</v>
      </c>
      <c r="P9402" s="4">
        <v>15.992000000000001</v>
      </c>
      <c r="Q9402" s="4">
        <v>18</v>
      </c>
      <c r="R9402" s="4">
        <f t="shared" si="586"/>
        <v>-2.0079999999999991</v>
      </c>
      <c r="S9402" s="4">
        <f t="shared" si="587"/>
        <v>-0.30119999999999986</v>
      </c>
    </row>
    <row r="9403" spans="1:19" ht="15.6" x14ac:dyDescent="0.3">
      <c r="A9403" t="s">
        <v>1999</v>
      </c>
      <c r="B9403" s="1">
        <v>42199</v>
      </c>
      <c r="C9403" s="1">
        <v>42203</v>
      </c>
      <c r="D9403">
        <f t="shared" si="584"/>
        <v>2015</v>
      </c>
      <c r="E9403" t="str">
        <f t="shared" si="585"/>
        <v>Jul</v>
      </c>
      <c r="F9403" t="s">
        <v>37</v>
      </c>
      <c r="G9403" t="s">
        <v>2000</v>
      </c>
      <c r="H9403" s="2" t="s">
        <v>22</v>
      </c>
      <c r="I9403" t="s">
        <v>100</v>
      </c>
      <c r="J9403" t="s">
        <v>101</v>
      </c>
      <c r="K9403">
        <v>19140</v>
      </c>
      <c r="L9403" t="s">
        <v>54</v>
      </c>
      <c r="M9403" t="s">
        <v>8019</v>
      </c>
      <c r="N9403" t="s">
        <v>110</v>
      </c>
      <c r="O9403" t="s">
        <v>7813</v>
      </c>
      <c r="P9403" s="4">
        <v>23.988</v>
      </c>
      <c r="Q9403" s="4">
        <v>23.988</v>
      </c>
      <c r="R9403" s="4">
        <f t="shared" si="586"/>
        <v>0</v>
      </c>
      <c r="S9403" s="4">
        <f t="shared" si="587"/>
        <v>0</v>
      </c>
    </row>
    <row r="9404" spans="1:19" ht="15.6" x14ac:dyDescent="0.3">
      <c r="A9404" t="s">
        <v>1901</v>
      </c>
      <c r="B9404" s="1">
        <v>42787</v>
      </c>
      <c r="C9404" s="1">
        <v>42792</v>
      </c>
      <c r="D9404">
        <f t="shared" si="584"/>
        <v>2017</v>
      </c>
      <c r="E9404" t="str">
        <f t="shared" si="585"/>
        <v>Feb</v>
      </c>
      <c r="F9404" t="s">
        <v>37</v>
      </c>
      <c r="G9404" t="s">
        <v>1272</v>
      </c>
      <c r="H9404" s="2" t="s">
        <v>22</v>
      </c>
      <c r="I9404" t="s">
        <v>1179</v>
      </c>
      <c r="J9404" t="s">
        <v>62</v>
      </c>
      <c r="K9404">
        <v>11572</v>
      </c>
      <c r="L9404" t="s">
        <v>54</v>
      </c>
      <c r="M9404" t="s">
        <v>8019</v>
      </c>
      <c r="N9404" t="s">
        <v>110</v>
      </c>
      <c r="O9404" t="s">
        <v>7813</v>
      </c>
      <c r="P9404" s="4">
        <v>39.979999999999997</v>
      </c>
      <c r="Q9404" s="4">
        <v>39.979999999999997</v>
      </c>
      <c r="R9404" s="4">
        <f t="shared" si="586"/>
        <v>0</v>
      </c>
      <c r="S9404" s="4">
        <f t="shared" si="587"/>
        <v>0</v>
      </c>
    </row>
    <row r="9405" spans="1:19" x14ac:dyDescent="0.3">
      <c r="A9405" t="s">
        <v>8020</v>
      </c>
      <c r="B9405" s="1">
        <v>43420</v>
      </c>
      <c r="C9405" s="1">
        <v>43420</v>
      </c>
      <c r="D9405">
        <f t="shared" si="584"/>
        <v>2018</v>
      </c>
      <c r="E9405" t="str">
        <f t="shared" si="585"/>
        <v>Nov</v>
      </c>
      <c r="F9405" t="s">
        <v>30</v>
      </c>
      <c r="G9405" t="s">
        <v>386</v>
      </c>
      <c r="H9405" t="s">
        <v>105</v>
      </c>
      <c r="I9405" t="s">
        <v>2426</v>
      </c>
      <c r="J9405" t="s">
        <v>62</v>
      </c>
      <c r="K9405">
        <v>13501</v>
      </c>
      <c r="L9405" t="s">
        <v>54</v>
      </c>
      <c r="M9405" t="s">
        <v>8019</v>
      </c>
      <c r="N9405" t="s">
        <v>110</v>
      </c>
      <c r="O9405" t="s">
        <v>7813</v>
      </c>
      <c r="P9405" s="4">
        <v>119.94</v>
      </c>
      <c r="Q9405" s="4">
        <v>119.94</v>
      </c>
      <c r="R9405" s="4">
        <f t="shared" si="586"/>
        <v>0</v>
      </c>
      <c r="S9405" s="4">
        <f t="shared" si="587"/>
        <v>0</v>
      </c>
    </row>
    <row r="9406" spans="1:19" x14ac:dyDescent="0.3">
      <c r="A9406" t="s">
        <v>8021</v>
      </c>
      <c r="B9406" s="1">
        <v>43005</v>
      </c>
      <c r="C9406" s="1">
        <v>43011</v>
      </c>
      <c r="D9406">
        <f t="shared" si="584"/>
        <v>2017</v>
      </c>
      <c r="E9406" t="str">
        <f t="shared" si="585"/>
        <v>Sep</v>
      </c>
      <c r="F9406" t="s">
        <v>37</v>
      </c>
      <c r="G9406" t="s">
        <v>864</v>
      </c>
      <c r="H9406" t="s">
        <v>105</v>
      </c>
      <c r="I9406" t="s">
        <v>69</v>
      </c>
      <c r="J9406" t="s">
        <v>70</v>
      </c>
      <c r="K9406">
        <v>98103</v>
      </c>
      <c r="L9406" t="s">
        <v>34</v>
      </c>
      <c r="M9406" t="s">
        <v>8022</v>
      </c>
      <c r="N9406" t="s">
        <v>110</v>
      </c>
      <c r="O9406" t="s">
        <v>7813</v>
      </c>
      <c r="P9406" s="4">
        <v>1001.5839999999999</v>
      </c>
      <c r="Q9406" s="4">
        <v>1001.5839999999999</v>
      </c>
      <c r="R9406" s="4">
        <f t="shared" si="586"/>
        <v>0</v>
      </c>
      <c r="S9406" s="4">
        <f t="shared" si="587"/>
        <v>0</v>
      </c>
    </row>
    <row r="9407" spans="1:19" x14ac:dyDescent="0.3">
      <c r="A9407" t="s">
        <v>2461</v>
      </c>
      <c r="B9407" s="1">
        <v>42332</v>
      </c>
      <c r="C9407" s="1">
        <v>42337</v>
      </c>
      <c r="D9407">
        <f t="shared" si="584"/>
        <v>2015</v>
      </c>
      <c r="E9407" t="str">
        <f t="shared" si="585"/>
        <v>Nov</v>
      </c>
      <c r="F9407" t="s">
        <v>37</v>
      </c>
      <c r="G9407" t="s">
        <v>1165</v>
      </c>
      <c r="H9407" t="s">
        <v>105</v>
      </c>
      <c r="I9407" t="s">
        <v>2346</v>
      </c>
      <c r="J9407" t="s">
        <v>233</v>
      </c>
      <c r="K9407">
        <v>43615</v>
      </c>
      <c r="L9407" t="s">
        <v>54</v>
      </c>
      <c r="M9407" t="s">
        <v>8022</v>
      </c>
      <c r="N9407" t="s">
        <v>110</v>
      </c>
      <c r="O9407" t="s">
        <v>7813</v>
      </c>
      <c r="P9407" s="4">
        <v>1502.376</v>
      </c>
      <c r="Q9407" s="4">
        <v>1502.376</v>
      </c>
      <c r="R9407" s="4">
        <f t="shared" si="586"/>
        <v>0</v>
      </c>
      <c r="S9407" s="4">
        <f t="shared" si="587"/>
        <v>0</v>
      </c>
    </row>
    <row r="9408" spans="1:19" ht="15.6" x14ac:dyDescent="0.3">
      <c r="A9408" t="s">
        <v>5061</v>
      </c>
      <c r="B9408" s="1">
        <v>42414</v>
      </c>
      <c r="C9408" s="1">
        <v>42421</v>
      </c>
      <c r="D9408">
        <f t="shared" si="584"/>
        <v>2016</v>
      </c>
      <c r="E9408" t="str">
        <f t="shared" si="585"/>
        <v>Feb</v>
      </c>
      <c r="F9408" t="s">
        <v>37</v>
      </c>
      <c r="G9408" t="s">
        <v>732</v>
      </c>
      <c r="H9408" s="2" t="s">
        <v>22</v>
      </c>
      <c r="I9408" t="s">
        <v>1298</v>
      </c>
      <c r="J9408" t="s">
        <v>62</v>
      </c>
      <c r="K9408">
        <v>14609</v>
      </c>
      <c r="L9408" t="s">
        <v>54</v>
      </c>
      <c r="M9408" t="s">
        <v>8022</v>
      </c>
      <c r="N9408" t="s">
        <v>110</v>
      </c>
      <c r="O9408" t="s">
        <v>7813</v>
      </c>
      <c r="P9408" s="4">
        <v>625.99</v>
      </c>
      <c r="Q9408" s="4">
        <v>625.99</v>
      </c>
      <c r="R9408" s="4">
        <f t="shared" si="586"/>
        <v>0</v>
      </c>
      <c r="S9408" s="4">
        <f t="shared" si="587"/>
        <v>0</v>
      </c>
    </row>
    <row r="9409" spans="1:19" x14ac:dyDescent="0.3">
      <c r="A9409" t="s">
        <v>3143</v>
      </c>
      <c r="B9409" s="1">
        <v>43130</v>
      </c>
      <c r="C9409" s="1">
        <v>43137</v>
      </c>
      <c r="D9409">
        <f t="shared" si="584"/>
        <v>2018</v>
      </c>
      <c r="E9409" t="str">
        <f t="shared" si="585"/>
        <v>Jan</v>
      </c>
      <c r="F9409" t="s">
        <v>37</v>
      </c>
      <c r="G9409" t="s">
        <v>3144</v>
      </c>
      <c r="H9409" t="s">
        <v>105</v>
      </c>
      <c r="I9409" t="s">
        <v>293</v>
      </c>
      <c r="J9409" t="s">
        <v>24</v>
      </c>
      <c r="K9409">
        <v>60505</v>
      </c>
      <c r="L9409" t="s">
        <v>25</v>
      </c>
      <c r="M9409" t="s">
        <v>8022</v>
      </c>
      <c r="N9409" t="s">
        <v>110</v>
      </c>
      <c r="O9409" t="s">
        <v>7813</v>
      </c>
      <c r="P9409" s="4">
        <v>2003.1679999999999</v>
      </c>
      <c r="Q9409" s="4">
        <v>2003.1679999999999</v>
      </c>
      <c r="R9409" s="4">
        <f t="shared" si="586"/>
        <v>0</v>
      </c>
      <c r="S9409" s="4">
        <f t="shared" si="587"/>
        <v>0</v>
      </c>
    </row>
    <row r="9410" spans="1:19" x14ac:dyDescent="0.3">
      <c r="A9410" t="s">
        <v>691</v>
      </c>
      <c r="B9410" s="1">
        <v>43281</v>
      </c>
      <c r="C9410" s="1">
        <v>43285</v>
      </c>
      <c r="D9410">
        <f t="shared" ref="D9410:D9473" si="588">YEAR(B9410)</f>
        <v>2018</v>
      </c>
      <c r="E9410" t="str">
        <f t="shared" ref="E9410:E9473" si="589">TEXT(B9410,"mmm")</f>
        <v>Jun</v>
      </c>
      <c r="F9410" t="s">
        <v>67</v>
      </c>
      <c r="G9410" t="s">
        <v>692</v>
      </c>
      <c r="H9410" t="s">
        <v>22</v>
      </c>
      <c r="I9410" t="s">
        <v>23</v>
      </c>
      <c r="J9410" t="s">
        <v>24</v>
      </c>
      <c r="K9410">
        <v>60653</v>
      </c>
      <c r="L9410" t="s">
        <v>25</v>
      </c>
      <c r="M9410" t="s">
        <v>8022</v>
      </c>
      <c r="N9410" t="s">
        <v>110</v>
      </c>
      <c r="O9410" t="s">
        <v>7813</v>
      </c>
      <c r="P9410" s="4">
        <v>1001.5839999999999</v>
      </c>
      <c r="Q9410" s="4">
        <v>1001.5839999999999</v>
      </c>
      <c r="R9410" s="4">
        <f t="shared" si="586"/>
        <v>0</v>
      </c>
      <c r="S9410" s="4">
        <f t="shared" si="587"/>
        <v>0</v>
      </c>
    </row>
    <row r="9411" spans="1:19" ht="15.6" x14ac:dyDescent="0.3">
      <c r="A9411" t="s">
        <v>1982</v>
      </c>
      <c r="B9411" s="1">
        <v>42675</v>
      </c>
      <c r="C9411" s="1">
        <v>42679</v>
      </c>
      <c r="D9411">
        <f t="shared" si="588"/>
        <v>2016</v>
      </c>
      <c r="E9411" t="str">
        <f t="shared" si="589"/>
        <v>Nov</v>
      </c>
      <c r="F9411" t="s">
        <v>37</v>
      </c>
      <c r="G9411" t="s">
        <v>1560</v>
      </c>
      <c r="H9411" s="2" t="s">
        <v>22</v>
      </c>
      <c r="I9411" t="s">
        <v>61</v>
      </c>
      <c r="J9411" t="s">
        <v>62</v>
      </c>
      <c r="K9411">
        <v>10011</v>
      </c>
      <c r="L9411" t="s">
        <v>54</v>
      </c>
      <c r="M9411" t="s">
        <v>8023</v>
      </c>
      <c r="N9411" t="s">
        <v>110</v>
      </c>
      <c r="O9411" t="s">
        <v>7813</v>
      </c>
      <c r="P9411" s="4">
        <v>503.96</v>
      </c>
      <c r="Q9411" s="4">
        <v>503.96</v>
      </c>
      <c r="R9411" s="4">
        <f t="shared" ref="R9411:R9474" si="590">P9411-Q9411</f>
        <v>0</v>
      </c>
      <c r="S9411" s="4">
        <f t="shared" ref="S9411:S9474" si="591">0.15*R9411</f>
        <v>0</v>
      </c>
    </row>
    <row r="9412" spans="1:19" ht="15.6" x14ac:dyDescent="0.3">
      <c r="A9412" t="s">
        <v>1924</v>
      </c>
      <c r="B9412" s="1">
        <v>42135</v>
      </c>
      <c r="C9412" s="1">
        <v>42140</v>
      </c>
      <c r="D9412">
        <f t="shared" si="588"/>
        <v>2015</v>
      </c>
      <c r="E9412" t="str">
        <f t="shared" si="589"/>
        <v>May</v>
      </c>
      <c r="F9412" t="s">
        <v>37</v>
      </c>
      <c r="G9412" t="s">
        <v>1925</v>
      </c>
      <c r="H9412" s="2" t="s">
        <v>22</v>
      </c>
      <c r="I9412" t="s">
        <v>174</v>
      </c>
      <c r="J9412" t="s">
        <v>109</v>
      </c>
      <c r="K9412">
        <v>76106</v>
      </c>
      <c r="L9412" t="s">
        <v>25</v>
      </c>
      <c r="M9412" t="s">
        <v>8023</v>
      </c>
      <c r="N9412" t="s">
        <v>110</v>
      </c>
      <c r="O9412" t="s">
        <v>7813</v>
      </c>
      <c r="P9412" s="4">
        <v>100.792</v>
      </c>
      <c r="Q9412" s="4">
        <v>100.792</v>
      </c>
      <c r="R9412" s="4">
        <f t="shared" si="590"/>
        <v>0</v>
      </c>
      <c r="S9412" s="4">
        <f t="shared" si="591"/>
        <v>0</v>
      </c>
    </row>
    <row r="9413" spans="1:19" x14ac:dyDescent="0.3">
      <c r="A9413" t="s">
        <v>4071</v>
      </c>
      <c r="B9413" s="1">
        <v>42598</v>
      </c>
      <c r="C9413" s="1">
        <v>42604</v>
      </c>
      <c r="D9413">
        <f t="shared" si="588"/>
        <v>2016</v>
      </c>
      <c r="E9413" t="str">
        <f t="shared" si="589"/>
        <v>Aug</v>
      </c>
      <c r="F9413" t="s">
        <v>37</v>
      </c>
      <c r="G9413" t="s">
        <v>1209</v>
      </c>
      <c r="H9413" t="s">
        <v>105</v>
      </c>
      <c r="I9413" t="s">
        <v>578</v>
      </c>
      <c r="J9413" t="s">
        <v>178</v>
      </c>
      <c r="K9413">
        <v>85023</v>
      </c>
      <c r="L9413" t="s">
        <v>34</v>
      </c>
      <c r="M9413" t="s">
        <v>8024</v>
      </c>
      <c r="N9413" t="s">
        <v>110</v>
      </c>
      <c r="O9413" t="s">
        <v>7813</v>
      </c>
      <c r="P9413" s="4">
        <v>1879.96</v>
      </c>
      <c r="Q9413" s="4">
        <v>1879.96</v>
      </c>
      <c r="R9413" s="4">
        <f t="shared" si="590"/>
        <v>0</v>
      </c>
      <c r="S9413" s="4">
        <f t="shared" si="591"/>
        <v>0</v>
      </c>
    </row>
    <row r="9414" spans="1:19" x14ac:dyDescent="0.3">
      <c r="A9414" t="s">
        <v>8025</v>
      </c>
      <c r="B9414" s="1">
        <v>42774</v>
      </c>
      <c r="C9414" s="1">
        <v>42777</v>
      </c>
      <c r="D9414">
        <f t="shared" si="588"/>
        <v>2017</v>
      </c>
      <c r="E9414" t="str">
        <f t="shared" si="589"/>
        <v>Feb</v>
      </c>
      <c r="F9414" t="s">
        <v>67</v>
      </c>
      <c r="G9414" t="s">
        <v>6593</v>
      </c>
      <c r="H9414" t="s">
        <v>22</v>
      </c>
      <c r="I9414" t="s">
        <v>1734</v>
      </c>
      <c r="J9414" t="s">
        <v>83</v>
      </c>
      <c r="K9414">
        <v>27604</v>
      </c>
      <c r="L9414" t="s">
        <v>44</v>
      </c>
      <c r="M9414" t="s">
        <v>8024</v>
      </c>
      <c r="N9414" t="s">
        <v>110</v>
      </c>
      <c r="O9414" t="s">
        <v>7813</v>
      </c>
      <c r="P9414" s="4">
        <v>1127.9760000000001</v>
      </c>
      <c r="Q9414" s="4">
        <v>1127.9760000000001</v>
      </c>
      <c r="R9414" s="4">
        <f t="shared" si="590"/>
        <v>0</v>
      </c>
      <c r="S9414" s="4">
        <f t="shared" si="591"/>
        <v>0</v>
      </c>
    </row>
    <row r="9415" spans="1:19" ht="15.6" x14ac:dyDescent="0.3">
      <c r="A9415" t="s">
        <v>8026</v>
      </c>
      <c r="B9415" s="1">
        <v>43218</v>
      </c>
      <c r="C9415" s="1">
        <v>43222</v>
      </c>
      <c r="D9415">
        <f t="shared" si="588"/>
        <v>2018</v>
      </c>
      <c r="E9415" t="str">
        <f t="shared" si="589"/>
        <v>Apr</v>
      </c>
      <c r="F9415" t="s">
        <v>37</v>
      </c>
      <c r="G9415" t="s">
        <v>185</v>
      </c>
      <c r="H9415" s="2" t="s">
        <v>22</v>
      </c>
      <c r="I9415" t="s">
        <v>8027</v>
      </c>
      <c r="J9415" t="s">
        <v>79</v>
      </c>
      <c r="K9415">
        <v>34741</v>
      </c>
      <c r="L9415" t="s">
        <v>44</v>
      </c>
      <c r="M9415" t="s">
        <v>8024</v>
      </c>
      <c r="N9415" t="s">
        <v>110</v>
      </c>
      <c r="O9415" t="s">
        <v>7813</v>
      </c>
      <c r="P9415" s="4">
        <v>751.98400000000004</v>
      </c>
      <c r="Q9415" s="4">
        <v>751.98400000000004</v>
      </c>
      <c r="R9415" s="4">
        <f t="shared" si="590"/>
        <v>0</v>
      </c>
      <c r="S9415" s="4">
        <f t="shared" si="591"/>
        <v>0</v>
      </c>
    </row>
    <row r="9416" spans="1:19" x14ac:dyDescent="0.3">
      <c r="A9416" t="s">
        <v>1371</v>
      </c>
      <c r="B9416" s="1">
        <v>43183</v>
      </c>
      <c r="C9416" s="1">
        <v>43186</v>
      </c>
      <c r="D9416">
        <f t="shared" si="588"/>
        <v>2018</v>
      </c>
      <c r="E9416" t="str">
        <f t="shared" si="589"/>
        <v>Mar</v>
      </c>
      <c r="F9416" t="s">
        <v>20</v>
      </c>
      <c r="G9416" t="s">
        <v>934</v>
      </c>
      <c r="H9416" t="s">
        <v>51</v>
      </c>
      <c r="I9416" t="s">
        <v>61</v>
      </c>
      <c r="J9416" t="s">
        <v>62</v>
      </c>
      <c r="K9416">
        <v>10035</v>
      </c>
      <c r="L9416" t="s">
        <v>54</v>
      </c>
      <c r="M9416" t="s">
        <v>8024</v>
      </c>
      <c r="N9416" t="s">
        <v>110</v>
      </c>
      <c r="O9416" t="s">
        <v>7813</v>
      </c>
      <c r="P9416" s="4">
        <v>469.99</v>
      </c>
      <c r="Q9416" s="4">
        <v>469.99</v>
      </c>
      <c r="R9416" s="4">
        <f t="shared" si="590"/>
        <v>0</v>
      </c>
      <c r="S9416" s="4">
        <f t="shared" si="591"/>
        <v>0</v>
      </c>
    </row>
    <row r="9417" spans="1:19" x14ac:dyDescent="0.3">
      <c r="A9417" t="s">
        <v>1547</v>
      </c>
      <c r="B9417" s="1">
        <v>43430</v>
      </c>
      <c r="C9417" s="1">
        <v>43435</v>
      </c>
      <c r="D9417">
        <f t="shared" si="588"/>
        <v>2018</v>
      </c>
      <c r="E9417" t="str">
        <f t="shared" si="589"/>
        <v>Nov</v>
      </c>
      <c r="F9417" t="s">
        <v>37</v>
      </c>
      <c r="G9417" t="s">
        <v>1548</v>
      </c>
      <c r="H9417" t="s">
        <v>22</v>
      </c>
      <c r="I9417" t="s">
        <v>645</v>
      </c>
      <c r="J9417" t="s">
        <v>653</v>
      </c>
      <c r="K9417">
        <v>47374</v>
      </c>
      <c r="L9417" t="s">
        <v>25</v>
      </c>
      <c r="M9417" t="s">
        <v>8024</v>
      </c>
      <c r="N9417" t="s">
        <v>110</v>
      </c>
      <c r="O9417" t="s">
        <v>7813</v>
      </c>
      <c r="P9417" s="4">
        <v>1879.96</v>
      </c>
      <c r="Q9417" s="4">
        <v>1879.96</v>
      </c>
      <c r="R9417" s="4">
        <f t="shared" si="590"/>
        <v>0</v>
      </c>
      <c r="S9417" s="4">
        <f t="shared" si="591"/>
        <v>0</v>
      </c>
    </row>
    <row r="9418" spans="1:19" x14ac:dyDescent="0.3">
      <c r="A9418" t="s">
        <v>6126</v>
      </c>
      <c r="B9418" s="1">
        <v>43092</v>
      </c>
      <c r="C9418" s="1">
        <v>43097</v>
      </c>
      <c r="D9418">
        <f t="shared" si="588"/>
        <v>2017</v>
      </c>
      <c r="E9418" t="str">
        <f t="shared" si="589"/>
        <v>Dec</v>
      </c>
      <c r="F9418" t="s">
        <v>37</v>
      </c>
      <c r="G9418" t="s">
        <v>4024</v>
      </c>
      <c r="H9418" t="s">
        <v>22</v>
      </c>
      <c r="I9418" t="s">
        <v>100</v>
      </c>
      <c r="J9418" t="s">
        <v>101</v>
      </c>
      <c r="K9418">
        <v>19143</v>
      </c>
      <c r="L9418" t="s">
        <v>54</v>
      </c>
      <c r="M9418" t="s">
        <v>8028</v>
      </c>
      <c r="N9418" t="s">
        <v>110</v>
      </c>
      <c r="O9418" t="s">
        <v>7813</v>
      </c>
      <c r="P9418" s="4">
        <v>1499.97</v>
      </c>
      <c r="Q9418" s="4">
        <v>1499.97</v>
      </c>
      <c r="R9418" s="4">
        <f t="shared" si="590"/>
        <v>0</v>
      </c>
      <c r="S9418" s="4">
        <f t="shared" si="591"/>
        <v>0</v>
      </c>
    </row>
    <row r="9419" spans="1:19" ht="15.6" x14ac:dyDescent="0.3">
      <c r="A9419" t="s">
        <v>8029</v>
      </c>
      <c r="B9419" s="1">
        <v>42146</v>
      </c>
      <c r="C9419" s="1">
        <v>42153</v>
      </c>
      <c r="D9419">
        <f t="shared" si="588"/>
        <v>2015</v>
      </c>
      <c r="E9419" t="str">
        <f t="shared" si="589"/>
        <v>May</v>
      </c>
      <c r="F9419" t="s">
        <v>37</v>
      </c>
      <c r="G9419" t="s">
        <v>4521</v>
      </c>
      <c r="H9419" s="2" t="s">
        <v>22</v>
      </c>
      <c r="I9419" t="s">
        <v>720</v>
      </c>
      <c r="J9419" t="s">
        <v>754</v>
      </c>
      <c r="K9419">
        <v>35601</v>
      </c>
      <c r="L9419" t="s">
        <v>44</v>
      </c>
      <c r="M9419" t="s">
        <v>8030</v>
      </c>
      <c r="N9419" t="s">
        <v>110</v>
      </c>
      <c r="O9419" t="s">
        <v>7813</v>
      </c>
      <c r="P9419" s="4">
        <v>135.97999999999999</v>
      </c>
      <c r="Q9419" s="4">
        <v>100</v>
      </c>
      <c r="R9419" s="4">
        <f t="shared" si="590"/>
        <v>35.97999999999999</v>
      </c>
      <c r="S9419" s="4">
        <f t="shared" si="591"/>
        <v>5.3969999999999985</v>
      </c>
    </row>
    <row r="9420" spans="1:19" x14ac:dyDescent="0.3">
      <c r="A9420" t="s">
        <v>4775</v>
      </c>
      <c r="B9420" s="1">
        <v>42983</v>
      </c>
      <c r="C9420" s="1">
        <v>42985</v>
      </c>
      <c r="D9420">
        <f t="shared" si="588"/>
        <v>2017</v>
      </c>
      <c r="E9420" t="str">
        <f t="shared" si="589"/>
        <v>Sep</v>
      </c>
      <c r="F9420" t="s">
        <v>67</v>
      </c>
      <c r="G9420" t="s">
        <v>2960</v>
      </c>
      <c r="H9420" t="s">
        <v>51</v>
      </c>
      <c r="I9420" t="s">
        <v>3469</v>
      </c>
      <c r="J9420" t="s">
        <v>250</v>
      </c>
      <c r="K9420">
        <v>37604</v>
      </c>
      <c r="L9420" t="s">
        <v>44</v>
      </c>
      <c r="M9420" t="s">
        <v>8030</v>
      </c>
      <c r="N9420" t="s">
        <v>110</v>
      </c>
      <c r="O9420" t="s">
        <v>7813</v>
      </c>
      <c r="P9420" s="4">
        <v>108.78400000000001</v>
      </c>
      <c r="Q9420" s="4">
        <v>108.78400000000001</v>
      </c>
      <c r="R9420" s="4">
        <f t="shared" si="590"/>
        <v>0</v>
      </c>
      <c r="S9420" s="4">
        <f t="shared" si="591"/>
        <v>0</v>
      </c>
    </row>
    <row r="9421" spans="1:19" ht="15.6" x14ac:dyDescent="0.3">
      <c r="A9421" t="s">
        <v>429</v>
      </c>
      <c r="B9421" s="1">
        <v>43302</v>
      </c>
      <c r="C9421" s="1">
        <v>43308</v>
      </c>
      <c r="D9421">
        <f t="shared" si="588"/>
        <v>2018</v>
      </c>
      <c r="E9421" t="str">
        <f t="shared" si="589"/>
        <v>Jul</v>
      </c>
      <c r="F9421" t="s">
        <v>37</v>
      </c>
      <c r="G9421" t="s">
        <v>430</v>
      </c>
      <c r="H9421" s="2" t="s">
        <v>22</v>
      </c>
      <c r="I9421" t="s">
        <v>431</v>
      </c>
      <c r="J9421" t="s">
        <v>158</v>
      </c>
      <c r="K9421">
        <v>24153</v>
      </c>
      <c r="L9421" t="s">
        <v>44</v>
      </c>
      <c r="M9421" t="s">
        <v>8030</v>
      </c>
      <c r="N9421" t="s">
        <v>110</v>
      </c>
      <c r="O9421" t="s">
        <v>7813</v>
      </c>
      <c r="P9421" s="4">
        <v>271.95999999999998</v>
      </c>
      <c r="Q9421" s="4">
        <v>271.95999999999998</v>
      </c>
      <c r="R9421" s="4">
        <f t="shared" si="590"/>
        <v>0</v>
      </c>
      <c r="S9421" s="4">
        <f t="shared" si="591"/>
        <v>0</v>
      </c>
    </row>
    <row r="9422" spans="1:19" ht="15.6" x14ac:dyDescent="0.3">
      <c r="A9422" t="s">
        <v>8031</v>
      </c>
      <c r="B9422" s="1">
        <v>43313</v>
      </c>
      <c r="C9422" s="1">
        <v>43316</v>
      </c>
      <c r="D9422">
        <f t="shared" si="588"/>
        <v>2018</v>
      </c>
      <c r="E9422" t="str">
        <f t="shared" si="589"/>
        <v>Aug</v>
      </c>
      <c r="F9422" t="s">
        <v>20</v>
      </c>
      <c r="G9422" t="s">
        <v>3746</v>
      </c>
      <c r="H9422" s="2" t="s">
        <v>22</v>
      </c>
      <c r="I9422" t="s">
        <v>1899</v>
      </c>
      <c r="J9422" t="s">
        <v>83</v>
      </c>
      <c r="K9422">
        <v>28205</v>
      </c>
      <c r="L9422" t="s">
        <v>44</v>
      </c>
      <c r="M9422" t="s">
        <v>8030</v>
      </c>
      <c r="N9422" t="s">
        <v>110</v>
      </c>
      <c r="O9422" t="s">
        <v>7813</v>
      </c>
      <c r="P9422" s="4">
        <v>271.95999999999998</v>
      </c>
      <c r="Q9422" s="4">
        <v>271.95999999999998</v>
      </c>
      <c r="R9422" s="4">
        <f t="shared" si="590"/>
        <v>0</v>
      </c>
      <c r="S9422" s="4">
        <f t="shared" si="591"/>
        <v>0</v>
      </c>
    </row>
    <row r="9423" spans="1:19" ht="15.6" x14ac:dyDescent="0.3">
      <c r="A9423" t="s">
        <v>2727</v>
      </c>
      <c r="B9423" s="1">
        <v>43308</v>
      </c>
      <c r="C9423" s="1">
        <v>43312</v>
      </c>
      <c r="D9423">
        <f t="shared" si="588"/>
        <v>2018</v>
      </c>
      <c r="E9423" t="str">
        <f t="shared" si="589"/>
        <v>Jul</v>
      </c>
      <c r="F9423" t="s">
        <v>37</v>
      </c>
      <c r="G9423" t="s">
        <v>2728</v>
      </c>
      <c r="H9423" s="2" t="s">
        <v>22</v>
      </c>
      <c r="I9423" t="s">
        <v>2729</v>
      </c>
      <c r="J9423" t="s">
        <v>62</v>
      </c>
      <c r="K9423">
        <v>10701</v>
      </c>
      <c r="L9423" t="s">
        <v>54</v>
      </c>
      <c r="M9423" t="s">
        <v>8030</v>
      </c>
      <c r="N9423" t="s">
        <v>110</v>
      </c>
      <c r="O9423" t="s">
        <v>7813</v>
      </c>
      <c r="P9423" s="4">
        <v>543.91999999999996</v>
      </c>
      <c r="Q9423" s="4">
        <v>543.91999999999996</v>
      </c>
      <c r="R9423" s="4">
        <f t="shared" si="590"/>
        <v>0</v>
      </c>
      <c r="S9423" s="4">
        <f t="shared" si="591"/>
        <v>0</v>
      </c>
    </row>
    <row r="9424" spans="1:19" ht="15.6" x14ac:dyDescent="0.3">
      <c r="A9424" t="s">
        <v>4179</v>
      </c>
      <c r="B9424" s="1">
        <v>43277</v>
      </c>
      <c r="C9424" s="1">
        <v>43278</v>
      </c>
      <c r="D9424">
        <f t="shared" si="588"/>
        <v>2018</v>
      </c>
      <c r="E9424" t="str">
        <f t="shared" si="589"/>
        <v>Jun</v>
      </c>
      <c r="F9424" t="s">
        <v>20</v>
      </c>
      <c r="G9424" t="s">
        <v>822</v>
      </c>
      <c r="H9424" s="2" t="s">
        <v>22</v>
      </c>
      <c r="I9424" t="s">
        <v>97</v>
      </c>
      <c r="J9424" t="s">
        <v>89</v>
      </c>
      <c r="K9424">
        <v>48227</v>
      </c>
      <c r="L9424" t="s">
        <v>25</v>
      </c>
      <c r="M9424" t="s">
        <v>8030</v>
      </c>
      <c r="N9424" t="s">
        <v>110</v>
      </c>
      <c r="O9424" t="s">
        <v>7813</v>
      </c>
      <c r="P9424" s="4">
        <v>543.91999999999996</v>
      </c>
      <c r="Q9424" s="4">
        <v>543.91999999999996</v>
      </c>
      <c r="R9424" s="4">
        <f t="shared" si="590"/>
        <v>0</v>
      </c>
      <c r="S9424" s="4">
        <f t="shared" si="591"/>
        <v>0</v>
      </c>
    </row>
    <row r="9425" spans="1:19" ht="15.6" x14ac:dyDescent="0.3">
      <c r="A9425" t="s">
        <v>167</v>
      </c>
      <c r="B9425" s="1">
        <v>42317</v>
      </c>
      <c r="C9425" s="1">
        <v>42319</v>
      </c>
      <c r="D9425">
        <f t="shared" si="588"/>
        <v>2015</v>
      </c>
      <c r="E9425" t="str">
        <f t="shared" si="589"/>
        <v>Nov</v>
      </c>
      <c r="F9425" t="s">
        <v>67</v>
      </c>
      <c r="G9425" t="s">
        <v>168</v>
      </c>
      <c r="H9425" s="2" t="s">
        <v>22</v>
      </c>
      <c r="I9425" t="s">
        <v>32</v>
      </c>
      <c r="J9425" t="s">
        <v>33</v>
      </c>
      <c r="K9425">
        <v>94110</v>
      </c>
      <c r="L9425" t="s">
        <v>34</v>
      </c>
      <c r="M9425" t="s">
        <v>8032</v>
      </c>
      <c r="N9425" t="s">
        <v>110</v>
      </c>
      <c r="O9425" t="s">
        <v>7813</v>
      </c>
      <c r="P9425" s="4">
        <v>703.96799999999996</v>
      </c>
      <c r="Q9425" s="4">
        <v>703.96799999999996</v>
      </c>
      <c r="R9425" s="4">
        <f t="shared" si="590"/>
        <v>0</v>
      </c>
      <c r="S9425" s="4">
        <f t="shared" si="591"/>
        <v>0</v>
      </c>
    </row>
    <row r="9426" spans="1:19" ht="15.6" x14ac:dyDescent="0.3">
      <c r="A9426" t="s">
        <v>8008</v>
      </c>
      <c r="B9426" s="1">
        <v>42155</v>
      </c>
      <c r="C9426" s="1">
        <v>42160</v>
      </c>
      <c r="D9426">
        <f t="shared" si="588"/>
        <v>2015</v>
      </c>
      <c r="E9426" t="str">
        <f t="shared" si="589"/>
        <v>May</v>
      </c>
      <c r="F9426" t="s">
        <v>37</v>
      </c>
      <c r="G9426" t="s">
        <v>349</v>
      </c>
      <c r="H9426" s="2" t="s">
        <v>22</v>
      </c>
      <c r="I9426" t="s">
        <v>648</v>
      </c>
      <c r="J9426" t="s">
        <v>454</v>
      </c>
      <c r="K9426">
        <v>39212</v>
      </c>
      <c r="L9426" t="s">
        <v>44</v>
      </c>
      <c r="M9426" t="s">
        <v>8032</v>
      </c>
      <c r="N9426" t="s">
        <v>110</v>
      </c>
      <c r="O9426" t="s">
        <v>7813</v>
      </c>
      <c r="P9426" s="4">
        <v>659.97</v>
      </c>
      <c r="Q9426" s="4">
        <v>659.97</v>
      </c>
      <c r="R9426" s="4">
        <f t="shared" si="590"/>
        <v>0</v>
      </c>
      <c r="S9426" s="4">
        <f t="shared" si="591"/>
        <v>0</v>
      </c>
    </row>
    <row r="9427" spans="1:19" ht="15.6" x14ac:dyDescent="0.3">
      <c r="A9427" t="s">
        <v>4621</v>
      </c>
      <c r="B9427" s="1">
        <v>42620</v>
      </c>
      <c r="C9427" s="1">
        <v>42627</v>
      </c>
      <c r="D9427">
        <f t="shared" si="588"/>
        <v>2016</v>
      </c>
      <c r="E9427" t="str">
        <f t="shared" si="589"/>
        <v>Sep</v>
      </c>
      <c r="F9427" t="s">
        <v>37</v>
      </c>
      <c r="G9427" t="s">
        <v>763</v>
      </c>
      <c r="H9427" s="2" t="s">
        <v>22</v>
      </c>
      <c r="I9427" t="s">
        <v>100</v>
      </c>
      <c r="J9427" t="s">
        <v>101</v>
      </c>
      <c r="K9427">
        <v>19134</v>
      </c>
      <c r="L9427" t="s">
        <v>54</v>
      </c>
      <c r="M9427" t="s">
        <v>8032</v>
      </c>
      <c r="N9427" t="s">
        <v>110</v>
      </c>
      <c r="O9427" t="s">
        <v>7813</v>
      </c>
      <c r="P9427" s="4">
        <v>791.96400000000006</v>
      </c>
      <c r="Q9427" s="4">
        <f>P9427-500</f>
        <v>291.96400000000006</v>
      </c>
      <c r="R9427" s="4">
        <f t="shared" si="590"/>
        <v>500</v>
      </c>
      <c r="S9427" s="4">
        <f t="shared" si="591"/>
        <v>75</v>
      </c>
    </row>
    <row r="9428" spans="1:19" ht="15.6" x14ac:dyDescent="0.3">
      <c r="A9428" t="s">
        <v>45</v>
      </c>
      <c r="B9428" s="1">
        <v>42150</v>
      </c>
      <c r="C9428" s="1">
        <v>42154</v>
      </c>
      <c r="D9428">
        <f t="shared" si="588"/>
        <v>2015</v>
      </c>
      <c r="E9428" t="str">
        <f t="shared" si="589"/>
        <v>May</v>
      </c>
      <c r="F9428" t="s">
        <v>37</v>
      </c>
      <c r="G9428" t="s">
        <v>46</v>
      </c>
      <c r="H9428" s="2" t="s">
        <v>22</v>
      </c>
      <c r="I9428" t="s">
        <v>47</v>
      </c>
      <c r="J9428" t="s">
        <v>33</v>
      </c>
      <c r="K9428">
        <v>90008</v>
      </c>
      <c r="L9428" t="s">
        <v>34</v>
      </c>
      <c r="M9428" t="s">
        <v>8033</v>
      </c>
      <c r="N9428" t="s">
        <v>110</v>
      </c>
      <c r="O9428" t="s">
        <v>7813</v>
      </c>
      <c r="P9428" s="4">
        <v>83.983999999999995</v>
      </c>
      <c r="Q9428" s="4">
        <v>83.983999999999995</v>
      </c>
      <c r="R9428" s="4">
        <f t="shared" si="590"/>
        <v>0</v>
      </c>
      <c r="S9428" s="4">
        <f t="shared" si="591"/>
        <v>0</v>
      </c>
    </row>
    <row r="9429" spans="1:19" ht="15.6" x14ac:dyDescent="0.3">
      <c r="A9429" t="s">
        <v>371</v>
      </c>
      <c r="B9429" s="1">
        <v>42270</v>
      </c>
      <c r="C9429" s="1">
        <v>42275</v>
      </c>
      <c r="D9429">
        <f t="shared" si="588"/>
        <v>2015</v>
      </c>
      <c r="E9429" t="str">
        <f t="shared" si="589"/>
        <v>Sep</v>
      </c>
      <c r="F9429" t="s">
        <v>37</v>
      </c>
      <c r="G9429" t="s">
        <v>160</v>
      </c>
      <c r="H9429" s="2" t="s">
        <v>22</v>
      </c>
      <c r="I9429" t="s">
        <v>39</v>
      </c>
      <c r="J9429" t="s">
        <v>33</v>
      </c>
      <c r="K9429">
        <v>92037</v>
      </c>
      <c r="L9429" t="s">
        <v>34</v>
      </c>
      <c r="M9429" t="s">
        <v>8033</v>
      </c>
      <c r="N9429" t="s">
        <v>110</v>
      </c>
      <c r="O9429" t="s">
        <v>7813</v>
      </c>
      <c r="P9429" s="4">
        <v>83.983999999999995</v>
      </c>
      <c r="Q9429" s="4">
        <v>50</v>
      </c>
      <c r="R9429" s="4">
        <f t="shared" si="590"/>
        <v>33.983999999999995</v>
      </c>
      <c r="S9429" s="4">
        <f t="shared" si="591"/>
        <v>5.097599999999999</v>
      </c>
    </row>
    <row r="9430" spans="1:19" ht="15.6" x14ac:dyDescent="0.3">
      <c r="A9430" t="s">
        <v>4119</v>
      </c>
      <c r="B9430" s="1">
        <v>42343</v>
      </c>
      <c r="C9430" s="1">
        <v>42348</v>
      </c>
      <c r="D9430">
        <f t="shared" si="588"/>
        <v>2015</v>
      </c>
      <c r="E9430" t="str">
        <f t="shared" si="589"/>
        <v>Dec</v>
      </c>
      <c r="F9430" t="s">
        <v>37</v>
      </c>
      <c r="G9430" t="s">
        <v>426</v>
      </c>
      <c r="H9430" s="2" t="s">
        <v>22</v>
      </c>
      <c r="I9430" t="s">
        <v>1535</v>
      </c>
      <c r="J9430" t="s">
        <v>178</v>
      </c>
      <c r="K9430">
        <v>85234</v>
      </c>
      <c r="L9430" t="s">
        <v>34</v>
      </c>
      <c r="M9430" t="s">
        <v>8033</v>
      </c>
      <c r="N9430" t="s">
        <v>110</v>
      </c>
      <c r="O9430" t="s">
        <v>7813</v>
      </c>
      <c r="P9430" s="4">
        <v>167.96799999999999</v>
      </c>
      <c r="Q9430" s="4">
        <v>100</v>
      </c>
      <c r="R9430" s="4">
        <f t="shared" si="590"/>
        <v>67.967999999999989</v>
      </c>
      <c r="S9430" s="4">
        <f t="shared" si="591"/>
        <v>10.195199999999998</v>
      </c>
    </row>
    <row r="9431" spans="1:19" ht="15.6" x14ac:dyDescent="0.3">
      <c r="A9431" t="s">
        <v>2299</v>
      </c>
      <c r="B9431" s="1">
        <v>42541</v>
      </c>
      <c r="C9431" s="1">
        <v>42546</v>
      </c>
      <c r="D9431">
        <f t="shared" si="588"/>
        <v>2016</v>
      </c>
      <c r="E9431" t="str">
        <f t="shared" si="589"/>
        <v>Jun</v>
      </c>
      <c r="F9431" t="s">
        <v>67</v>
      </c>
      <c r="G9431" t="s">
        <v>1542</v>
      </c>
      <c r="H9431" s="2" t="s">
        <v>22</v>
      </c>
      <c r="I9431" t="s">
        <v>32</v>
      </c>
      <c r="J9431" t="s">
        <v>33</v>
      </c>
      <c r="K9431">
        <v>94122</v>
      </c>
      <c r="L9431" t="s">
        <v>34</v>
      </c>
      <c r="M9431" t="s">
        <v>8033</v>
      </c>
      <c r="N9431" t="s">
        <v>110</v>
      </c>
      <c r="O9431" t="s">
        <v>7813</v>
      </c>
      <c r="P9431" s="4">
        <v>125.976</v>
      </c>
      <c r="Q9431" s="4">
        <v>125.976</v>
      </c>
      <c r="R9431" s="4">
        <f t="shared" si="590"/>
        <v>0</v>
      </c>
      <c r="S9431" s="4">
        <f t="shared" si="591"/>
        <v>0</v>
      </c>
    </row>
    <row r="9432" spans="1:19" x14ac:dyDescent="0.3">
      <c r="A9432" t="s">
        <v>7344</v>
      </c>
      <c r="B9432" s="1">
        <v>42744</v>
      </c>
      <c r="C9432" s="1">
        <v>42750</v>
      </c>
      <c r="D9432">
        <f t="shared" si="588"/>
        <v>2017</v>
      </c>
      <c r="E9432" t="str">
        <f t="shared" si="589"/>
        <v>Jan</v>
      </c>
      <c r="F9432" t="s">
        <v>37</v>
      </c>
      <c r="G9432" t="s">
        <v>947</v>
      </c>
      <c r="H9432" t="s">
        <v>51</v>
      </c>
      <c r="I9432" t="s">
        <v>475</v>
      </c>
      <c r="J9432" t="s">
        <v>33</v>
      </c>
      <c r="K9432">
        <v>93727</v>
      </c>
      <c r="L9432" t="s">
        <v>34</v>
      </c>
      <c r="M9432" t="s">
        <v>8033</v>
      </c>
      <c r="N9432" t="s">
        <v>128</v>
      </c>
      <c r="O9432" t="s">
        <v>7813</v>
      </c>
      <c r="P9432" s="4">
        <v>377.928</v>
      </c>
      <c r="Q9432" s="4">
        <f>P9432-75</f>
        <v>302.928</v>
      </c>
      <c r="R9432" s="4">
        <f t="shared" si="590"/>
        <v>75</v>
      </c>
      <c r="S9432" s="4">
        <f t="shared" si="591"/>
        <v>11.25</v>
      </c>
    </row>
    <row r="9433" spans="1:19" ht="15.6" x14ac:dyDescent="0.3">
      <c r="A9433" t="s">
        <v>5135</v>
      </c>
      <c r="B9433" s="1">
        <v>42638</v>
      </c>
      <c r="C9433" s="1">
        <v>42641</v>
      </c>
      <c r="D9433">
        <f t="shared" si="588"/>
        <v>2016</v>
      </c>
      <c r="E9433" t="str">
        <f t="shared" si="589"/>
        <v>Sep</v>
      </c>
      <c r="F9433" t="s">
        <v>67</v>
      </c>
      <c r="G9433" t="s">
        <v>1243</v>
      </c>
      <c r="H9433" s="2" t="s">
        <v>22</v>
      </c>
      <c r="I9433" t="s">
        <v>5136</v>
      </c>
      <c r="J9433" t="s">
        <v>144</v>
      </c>
      <c r="K9433">
        <v>7002</v>
      </c>
      <c r="L9433" t="s">
        <v>54</v>
      </c>
      <c r="M9433" t="s">
        <v>8033</v>
      </c>
      <c r="N9433" t="s">
        <v>110</v>
      </c>
      <c r="O9433" t="s">
        <v>7813</v>
      </c>
      <c r="P9433" s="4">
        <v>104.98</v>
      </c>
      <c r="Q9433" s="4">
        <v>104.98</v>
      </c>
      <c r="R9433" s="4">
        <f t="shared" si="590"/>
        <v>0</v>
      </c>
      <c r="S9433" s="4">
        <f t="shared" si="591"/>
        <v>0</v>
      </c>
    </row>
    <row r="9434" spans="1:19" ht="15.6" x14ac:dyDescent="0.3">
      <c r="A9434" t="s">
        <v>8034</v>
      </c>
      <c r="B9434" s="1">
        <v>43284</v>
      </c>
      <c r="C9434" s="1">
        <v>43288</v>
      </c>
      <c r="D9434">
        <f t="shared" si="588"/>
        <v>2018</v>
      </c>
      <c r="E9434" t="str">
        <f t="shared" si="589"/>
        <v>Jul</v>
      </c>
      <c r="F9434" t="s">
        <v>37</v>
      </c>
      <c r="G9434" t="s">
        <v>2202</v>
      </c>
      <c r="H9434" s="2" t="s">
        <v>22</v>
      </c>
      <c r="I9434" t="s">
        <v>188</v>
      </c>
      <c r="J9434" t="s">
        <v>109</v>
      </c>
      <c r="K9434">
        <v>75023</v>
      </c>
      <c r="L9434" t="s">
        <v>25</v>
      </c>
      <c r="M9434" t="s">
        <v>8033</v>
      </c>
      <c r="N9434" t="s">
        <v>110</v>
      </c>
      <c r="O9434" t="s">
        <v>7813</v>
      </c>
      <c r="P9434" s="4">
        <v>167.96799999999999</v>
      </c>
      <c r="Q9434" s="4">
        <v>167.96799999999999</v>
      </c>
      <c r="R9434" s="4">
        <f t="shared" si="590"/>
        <v>0</v>
      </c>
      <c r="S9434" s="4">
        <f t="shared" si="591"/>
        <v>0</v>
      </c>
    </row>
    <row r="9435" spans="1:19" ht="15.6" x14ac:dyDescent="0.3">
      <c r="A9435" t="s">
        <v>8035</v>
      </c>
      <c r="B9435" s="1">
        <v>42701</v>
      </c>
      <c r="C9435" s="1">
        <v>42707</v>
      </c>
      <c r="D9435">
        <f t="shared" si="588"/>
        <v>2016</v>
      </c>
      <c r="E9435" t="str">
        <f t="shared" si="589"/>
        <v>Nov</v>
      </c>
      <c r="F9435" t="s">
        <v>37</v>
      </c>
      <c r="G9435" t="s">
        <v>846</v>
      </c>
      <c r="H9435" s="2" t="s">
        <v>22</v>
      </c>
      <c r="I9435" t="s">
        <v>100</v>
      </c>
      <c r="J9435" t="s">
        <v>101</v>
      </c>
      <c r="K9435">
        <v>19140</v>
      </c>
      <c r="L9435" t="s">
        <v>54</v>
      </c>
      <c r="M9435" t="s">
        <v>8036</v>
      </c>
      <c r="N9435" t="s">
        <v>110</v>
      </c>
      <c r="O9435" t="s">
        <v>7813</v>
      </c>
      <c r="P9435" s="4">
        <v>748.75199999999995</v>
      </c>
      <c r="Q9435" s="4">
        <v>748.75199999999995</v>
      </c>
      <c r="R9435" s="4">
        <f t="shared" si="590"/>
        <v>0</v>
      </c>
      <c r="S9435" s="4">
        <f t="shared" si="591"/>
        <v>0</v>
      </c>
    </row>
    <row r="9436" spans="1:19" x14ac:dyDescent="0.3">
      <c r="A9436" t="s">
        <v>7583</v>
      </c>
      <c r="B9436" s="1">
        <v>42825</v>
      </c>
      <c r="C9436" s="1">
        <v>42827</v>
      </c>
      <c r="D9436">
        <f t="shared" si="588"/>
        <v>2017</v>
      </c>
      <c r="E9436" t="str">
        <f t="shared" si="589"/>
        <v>Mar</v>
      </c>
      <c r="F9436" t="s">
        <v>67</v>
      </c>
      <c r="G9436" t="s">
        <v>971</v>
      </c>
      <c r="H9436" t="s">
        <v>51</v>
      </c>
      <c r="I9436" t="s">
        <v>100</v>
      </c>
      <c r="J9436" t="s">
        <v>101</v>
      </c>
      <c r="K9436">
        <v>19134</v>
      </c>
      <c r="L9436" t="s">
        <v>54</v>
      </c>
      <c r="M9436" t="s">
        <v>8036</v>
      </c>
      <c r="N9436" t="s">
        <v>128</v>
      </c>
      <c r="O9436" t="s">
        <v>7813</v>
      </c>
      <c r="P9436" s="4">
        <v>280.78199999999998</v>
      </c>
      <c r="Q9436" s="4">
        <v>280.78199999999998</v>
      </c>
      <c r="R9436" s="4">
        <f t="shared" si="590"/>
        <v>0</v>
      </c>
      <c r="S9436" s="4">
        <f t="shared" si="591"/>
        <v>0</v>
      </c>
    </row>
    <row r="9437" spans="1:19" ht="15.6" x14ac:dyDescent="0.3">
      <c r="A9437" t="s">
        <v>3043</v>
      </c>
      <c r="B9437" s="1">
        <v>43148</v>
      </c>
      <c r="C9437" s="1">
        <v>43153</v>
      </c>
      <c r="D9437">
        <f t="shared" si="588"/>
        <v>2018</v>
      </c>
      <c r="E9437" t="str">
        <f t="shared" si="589"/>
        <v>Feb</v>
      </c>
      <c r="F9437" t="s">
        <v>37</v>
      </c>
      <c r="G9437" t="s">
        <v>332</v>
      </c>
      <c r="H9437" s="2" t="s">
        <v>22</v>
      </c>
      <c r="I9437" t="s">
        <v>23</v>
      </c>
      <c r="J9437" t="s">
        <v>24</v>
      </c>
      <c r="K9437">
        <v>60653</v>
      </c>
      <c r="L9437" t="s">
        <v>25</v>
      </c>
      <c r="M9437" t="s">
        <v>8036</v>
      </c>
      <c r="N9437" t="s">
        <v>110</v>
      </c>
      <c r="O9437" t="s">
        <v>7813</v>
      </c>
      <c r="P9437" s="4">
        <v>124.792</v>
      </c>
      <c r="Q9437" s="4">
        <v>124.792</v>
      </c>
      <c r="R9437" s="4">
        <f t="shared" si="590"/>
        <v>0</v>
      </c>
      <c r="S9437" s="4">
        <f t="shared" si="591"/>
        <v>0</v>
      </c>
    </row>
    <row r="9438" spans="1:19" ht="15.6" x14ac:dyDescent="0.3">
      <c r="A9438" t="s">
        <v>2338</v>
      </c>
      <c r="B9438" s="1">
        <v>43350</v>
      </c>
      <c r="C9438" s="1">
        <v>43351</v>
      </c>
      <c r="D9438">
        <f t="shared" si="588"/>
        <v>2018</v>
      </c>
      <c r="E9438" t="str">
        <f t="shared" si="589"/>
        <v>Sep</v>
      </c>
      <c r="F9438" t="s">
        <v>20</v>
      </c>
      <c r="G9438" t="s">
        <v>1877</v>
      </c>
      <c r="H9438" s="2" t="s">
        <v>22</v>
      </c>
      <c r="I9438" t="s">
        <v>2339</v>
      </c>
      <c r="J9438" t="s">
        <v>415</v>
      </c>
      <c r="K9438">
        <v>84020</v>
      </c>
      <c r="L9438" t="s">
        <v>34</v>
      </c>
      <c r="M9438" t="s">
        <v>8037</v>
      </c>
      <c r="N9438" t="s">
        <v>110</v>
      </c>
      <c r="O9438" t="s">
        <v>7813</v>
      </c>
      <c r="P9438" s="4">
        <v>126.56</v>
      </c>
      <c r="Q9438" s="4">
        <v>126.56</v>
      </c>
      <c r="R9438" s="4">
        <f t="shared" si="590"/>
        <v>0</v>
      </c>
      <c r="S9438" s="4">
        <f t="shared" si="591"/>
        <v>0</v>
      </c>
    </row>
    <row r="9439" spans="1:19" ht="15.6" x14ac:dyDescent="0.3">
      <c r="A9439" t="s">
        <v>4776</v>
      </c>
      <c r="B9439" s="1">
        <v>43428</v>
      </c>
      <c r="C9439" s="1">
        <v>43430</v>
      </c>
      <c r="D9439">
        <f t="shared" si="588"/>
        <v>2018</v>
      </c>
      <c r="E9439" t="str">
        <f t="shared" si="589"/>
        <v>Nov</v>
      </c>
      <c r="F9439" t="s">
        <v>67</v>
      </c>
      <c r="G9439" t="s">
        <v>2655</v>
      </c>
      <c r="H9439" s="2" t="s">
        <v>22</v>
      </c>
      <c r="I9439" t="s">
        <v>4777</v>
      </c>
      <c r="J9439" t="s">
        <v>698</v>
      </c>
      <c r="K9439">
        <v>29483</v>
      </c>
      <c r="L9439" t="s">
        <v>44</v>
      </c>
      <c r="M9439" t="s">
        <v>8037</v>
      </c>
      <c r="N9439" t="s">
        <v>110</v>
      </c>
      <c r="O9439" t="s">
        <v>7813</v>
      </c>
      <c r="P9439" s="4">
        <v>79.099999999999994</v>
      </c>
      <c r="Q9439" s="4">
        <v>79.099999999999994</v>
      </c>
      <c r="R9439" s="4">
        <f t="shared" si="590"/>
        <v>0</v>
      </c>
      <c r="S9439" s="4">
        <f t="shared" si="591"/>
        <v>0</v>
      </c>
    </row>
    <row r="9440" spans="1:19" ht="15.6" x14ac:dyDescent="0.3">
      <c r="A9440" t="s">
        <v>5196</v>
      </c>
      <c r="B9440" s="1">
        <v>42704</v>
      </c>
      <c r="C9440" s="1">
        <v>42708</v>
      </c>
      <c r="D9440">
        <f t="shared" si="588"/>
        <v>2016</v>
      </c>
      <c r="E9440" t="str">
        <f t="shared" si="589"/>
        <v>Nov</v>
      </c>
      <c r="F9440" t="s">
        <v>37</v>
      </c>
      <c r="G9440" t="s">
        <v>1409</v>
      </c>
      <c r="H9440" s="2" t="s">
        <v>22</v>
      </c>
      <c r="I9440" t="s">
        <v>100</v>
      </c>
      <c r="J9440" t="s">
        <v>101</v>
      </c>
      <c r="K9440">
        <v>19134</v>
      </c>
      <c r="L9440" t="s">
        <v>54</v>
      </c>
      <c r="M9440" t="s">
        <v>8037</v>
      </c>
      <c r="N9440" t="s">
        <v>110</v>
      </c>
      <c r="O9440" t="s">
        <v>7813</v>
      </c>
      <c r="P9440" s="4">
        <v>94.92</v>
      </c>
      <c r="Q9440" s="4">
        <v>94.92</v>
      </c>
      <c r="R9440" s="4">
        <f t="shared" si="590"/>
        <v>0</v>
      </c>
      <c r="S9440" s="4">
        <f t="shared" si="591"/>
        <v>0</v>
      </c>
    </row>
    <row r="9441" spans="1:19" x14ac:dyDescent="0.3">
      <c r="A9441" t="s">
        <v>5364</v>
      </c>
      <c r="B9441" s="1">
        <v>43399</v>
      </c>
      <c r="C9441" s="1">
        <v>43404</v>
      </c>
      <c r="D9441">
        <f t="shared" si="588"/>
        <v>2018</v>
      </c>
      <c r="E9441" t="str">
        <f t="shared" si="589"/>
        <v>Oct</v>
      </c>
      <c r="F9441" t="s">
        <v>37</v>
      </c>
      <c r="G9441" t="s">
        <v>2613</v>
      </c>
      <c r="H9441" t="s">
        <v>105</v>
      </c>
      <c r="I9441" t="s">
        <v>100</v>
      </c>
      <c r="J9441" t="s">
        <v>101</v>
      </c>
      <c r="K9441">
        <v>19134</v>
      </c>
      <c r="L9441" t="s">
        <v>54</v>
      </c>
      <c r="M9441" t="s">
        <v>8037</v>
      </c>
      <c r="N9441" t="s">
        <v>110</v>
      </c>
      <c r="O9441" t="s">
        <v>7813</v>
      </c>
      <c r="P9441" s="4">
        <v>118.65</v>
      </c>
      <c r="Q9441" s="4">
        <v>118.65</v>
      </c>
      <c r="R9441" s="4">
        <f t="shared" si="590"/>
        <v>0</v>
      </c>
      <c r="S9441" s="4">
        <f t="shared" si="591"/>
        <v>0</v>
      </c>
    </row>
    <row r="9442" spans="1:19" x14ac:dyDescent="0.3">
      <c r="A9442" t="s">
        <v>6092</v>
      </c>
      <c r="B9442" s="1">
        <v>42357</v>
      </c>
      <c r="C9442" s="1">
        <v>42363</v>
      </c>
      <c r="D9442">
        <f t="shared" si="588"/>
        <v>2015</v>
      </c>
      <c r="E9442" t="str">
        <f t="shared" si="589"/>
        <v>Dec</v>
      </c>
      <c r="F9442" t="s">
        <v>37</v>
      </c>
      <c r="G9442" t="s">
        <v>2434</v>
      </c>
      <c r="H9442" t="s">
        <v>105</v>
      </c>
      <c r="I9442" t="s">
        <v>23</v>
      </c>
      <c r="J9442" t="s">
        <v>24</v>
      </c>
      <c r="K9442">
        <v>60623</v>
      </c>
      <c r="L9442" t="s">
        <v>25</v>
      </c>
      <c r="M9442" t="s">
        <v>8038</v>
      </c>
      <c r="N9442" t="s">
        <v>110</v>
      </c>
      <c r="O9442" t="s">
        <v>7813</v>
      </c>
      <c r="P9442" s="4">
        <v>323.976</v>
      </c>
      <c r="Q9442" s="4">
        <v>323.976</v>
      </c>
      <c r="R9442" s="4">
        <f t="shared" si="590"/>
        <v>0</v>
      </c>
      <c r="S9442" s="4">
        <f t="shared" si="591"/>
        <v>0</v>
      </c>
    </row>
    <row r="9443" spans="1:19" ht="15.6" x14ac:dyDescent="0.3">
      <c r="A9443" t="s">
        <v>6805</v>
      </c>
      <c r="B9443" s="1">
        <v>42924</v>
      </c>
      <c r="C9443" s="1">
        <v>42924</v>
      </c>
      <c r="D9443">
        <f t="shared" si="588"/>
        <v>2017</v>
      </c>
      <c r="E9443" t="str">
        <f t="shared" si="589"/>
        <v>Jul</v>
      </c>
      <c r="F9443" t="s">
        <v>30</v>
      </c>
      <c r="G9443" t="s">
        <v>2641</v>
      </c>
      <c r="H9443" s="2" t="s">
        <v>22</v>
      </c>
      <c r="I9443" t="s">
        <v>78</v>
      </c>
      <c r="J9443" t="s">
        <v>79</v>
      </c>
      <c r="K9443">
        <v>32216</v>
      </c>
      <c r="L9443" t="s">
        <v>44</v>
      </c>
      <c r="M9443" t="s">
        <v>8039</v>
      </c>
      <c r="N9443" t="s">
        <v>110</v>
      </c>
      <c r="O9443" t="s">
        <v>7813</v>
      </c>
      <c r="P9443" s="4">
        <v>823.96</v>
      </c>
      <c r="Q9443" s="4">
        <v>823.96</v>
      </c>
      <c r="R9443" s="4">
        <f t="shared" si="590"/>
        <v>0</v>
      </c>
      <c r="S9443" s="4">
        <f t="shared" si="591"/>
        <v>0</v>
      </c>
    </row>
    <row r="9444" spans="1:19" x14ac:dyDescent="0.3">
      <c r="A9444" t="s">
        <v>8040</v>
      </c>
      <c r="B9444" s="1">
        <v>43416</v>
      </c>
      <c r="C9444" s="1">
        <v>43416</v>
      </c>
      <c r="D9444">
        <f t="shared" si="588"/>
        <v>2018</v>
      </c>
      <c r="E9444" t="str">
        <f t="shared" si="589"/>
        <v>Nov</v>
      </c>
      <c r="F9444" t="s">
        <v>30</v>
      </c>
      <c r="G9444" t="s">
        <v>1716</v>
      </c>
      <c r="H9444" t="s">
        <v>51</v>
      </c>
      <c r="I9444" t="s">
        <v>466</v>
      </c>
      <c r="J9444" t="s">
        <v>233</v>
      </c>
      <c r="K9444">
        <v>43055</v>
      </c>
      <c r="L9444" t="s">
        <v>54</v>
      </c>
      <c r="M9444" t="s">
        <v>8039</v>
      </c>
      <c r="N9444" t="s">
        <v>110</v>
      </c>
      <c r="O9444" t="s">
        <v>7813</v>
      </c>
      <c r="P9444" s="4">
        <v>370.78199999999998</v>
      </c>
      <c r="Q9444" s="4">
        <v>370.78199999999998</v>
      </c>
      <c r="R9444" s="4">
        <f t="shared" si="590"/>
        <v>0</v>
      </c>
      <c r="S9444" s="4">
        <f t="shared" si="591"/>
        <v>0</v>
      </c>
    </row>
    <row r="9445" spans="1:19" ht="15.6" x14ac:dyDescent="0.3">
      <c r="A9445" t="s">
        <v>3808</v>
      </c>
      <c r="B9445" s="1">
        <v>43396</v>
      </c>
      <c r="C9445" s="1">
        <v>43401</v>
      </c>
      <c r="D9445">
        <f t="shared" si="588"/>
        <v>2018</v>
      </c>
      <c r="E9445" t="str">
        <f t="shared" si="589"/>
        <v>Oct</v>
      </c>
      <c r="F9445" t="s">
        <v>67</v>
      </c>
      <c r="G9445" t="s">
        <v>2960</v>
      </c>
      <c r="H9445" s="2" t="s">
        <v>22</v>
      </c>
      <c r="I9445" t="s">
        <v>855</v>
      </c>
      <c r="J9445" t="s">
        <v>109</v>
      </c>
      <c r="K9445">
        <v>78207</v>
      </c>
      <c r="L9445" t="s">
        <v>25</v>
      </c>
      <c r="M9445" t="s">
        <v>8039</v>
      </c>
      <c r="N9445" t="s">
        <v>110</v>
      </c>
      <c r="O9445" t="s">
        <v>7813</v>
      </c>
      <c r="P9445" s="4">
        <v>823.96</v>
      </c>
      <c r="Q9445" s="4">
        <v>823.96</v>
      </c>
      <c r="R9445" s="4">
        <f t="shared" si="590"/>
        <v>0</v>
      </c>
      <c r="S9445" s="4">
        <f t="shared" si="591"/>
        <v>0</v>
      </c>
    </row>
    <row r="9446" spans="1:19" x14ac:dyDescent="0.3">
      <c r="A9446" t="s">
        <v>4798</v>
      </c>
      <c r="B9446" s="1">
        <v>43075</v>
      </c>
      <c r="C9446" s="1">
        <v>43081</v>
      </c>
      <c r="D9446">
        <f t="shared" si="588"/>
        <v>2017</v>
      </c>
      <c r="E9446" t="str">
        <f t="shared" si="589"/>
        <v>Dec</v>
      </c>
      <c r="F9446" t="s">
        <v>37</v>
      </c>
      <c r="G9446" t="s">
        <v>285</v>
      </c>
      <c r="H9446" t="s">
        <v>51</v>
      </c>
      <c r="I9446" t="s">
        <v>69</v>
      </c>
      <c r="J9446" t="s">
        <v>70</v>
      </c>
      <c r="K9446">
        <v>98105</v>
      </c>
      <c r="L9446" t="s">
        <v>34</v>
      </c>
      <c r="M9446" t="s">
        <v>8041</v>
      </c>
      <c r="N9446" t="s">
        <v>128</v>
      </c>
      <c r="O9446" t="s">
        <v>7813</v>
      </c>
      <c r="P9446" s="4">
        <v>431.976</v>
      </c>
      <c r="Q9446" s="4">
        <v>431.976</v>
      </c>
      <c r="R9446" s="4">
        <f t="shared" si="590"/>
        <v>0</v>
      </c>
      <c r="S9446" s="4">
        <f t="shared" si="591"/>
        <v>0</v>
      </c>
    </row>
    <row r="9447" spans="1:19" ht="15.6" x14ac:dyDescent="0.3">
      <c r="A9447" t="s">
        <v>5145</v>
      </c>
      <c r="B9447" s="1">
        <v>43247</v>
      </c>
      <c r="C9447" s="1">
        <v>43253</v>
      </c>
      <c r="D9447">
        <f t="shared" si="588"/>
        <v>2018</v>
      </c>
      <c r="E9447" t="str">
        <f t="shared" si="589"/>
        <v>May</v>
      </c>
      <c r="F9447" t="s">
        <v>37</v>
      </c>
      <c r="G9447" t="s">
        <v>1514</v>
      </c>
      <c r="H9447" s="2" t="s">
        <v>22</v>
      </c>
      <c r="I9447" t="s">
        <v>576</v>
      </c>
      <c r="J9447" t="s">
        <v>205</v>
      </c>
      <c r="K9447">
        <v>40214</v>
      </c>
      <c r="L9447" t="s">
        <v>44</v>
      </c>
      <c r="M9447" t="s">
        <v>8041</v>
      </c>
      <c r="N9447" t="s">
        <v>110</v>
      </c>
      <c r="O9447" t="s">
        <v>7813</v>
      </c>
      <c r="P9447" s="4">
        <v>539.97</v>
      </c>
      <c r="Q9447" s="4">
        <v>539.97</v>
      </c>
      <c r="R9447" s="4">
        <f t="shared" si="590"/>
        <v>0</v>
      </c>
      <c r="S9447" s="4">
        <f t="shared" si="591"/>
        <v>0</v>
      </c>
    </row>
    <row r="9448" spans="1:19" ht="15.6" x14ac:dyDescent="0.3">
      <c r="A9448" t="s">
        <v>4433</v>
      </c>
      <c r="B9448" s="1">
        <v>42414</v>
      </c>
      <c r="C9448" s="1">
        <v>42419</v>
      </c>
      <c r="D9448">
        <f t="shared" si="588"/>
        <v>2016</v>
      </c>
      <c r="E9448" t="str">
        <f t="shared" si="589"/>
        <v>Feb</v>
      </c>
      <c r="F9448" t="s">
        <v>37</v>
      </c>
      <c r="G9448" t="s">
        <v>2156</v>
      </c>
      <c r="H9448" s="2" t="s">
        <v>22</v>
      </c>
      <c r="I9448" t="s">
        <v>1839</v>
      </c>
      <c r="J9448" t="s">
        <v>233</v>
      </c>
      <c r="K9448">
        <v>44312</v>
      </c>
      <c r="L9448" t="s">
        <v>54</v>
      </c>
      <c r="M9448" t="s">
        <v>8041</v>
      </c>
      <c r="N9448" t="s">
        <v>110</v>
      </c>
      <c r="O9448" t="s">
        <v>7813</v>
      </c>
      <c r="P9448" s="4">
        <v>323.98200000000003</v>
      </c>
      <c r="Q9448" s="4">
        <v>323.98200000000003</v>
      </c>
      <c r="R9448" s="4">
        <f t="shared" si="590"/>
        <v>0</v>
      </c>
      <c r="S9448" s="4">
        <f t="shared" si="591"/>
        <v>0</v>
      </c>
    </row>
    <row r="9449" spans="1:19" ht="15.6" x14ac:dyDescent="0.3">
      <c r="A9449" t="s">
        <v>7042</v>
      </c>
      <c r="B9449" s="1">
        <v>43234</v>
      </c>
      <c r="C9449" s="1">
        <v>43238</v>
      </c>
      <c r="D9449">
        <f t="shared" si="588"/>
        <v>2018</v>
      </c>
      <c r="E9449" t="str">
        <f t="shared" si="589"/>
        <v>May</v>
      </c>
      <c r="F9449" t="s">
        <v>37</v>
      </c>
      <c r="G9449" t="s">
        <v>411</v>
      </c>
      <c r="H9449" s="2" t="s">
        <v>22</v>
      </c>
      <c r="I9449" t="s">
        <v>61</v>
      </c>
      <c r="J9449" t="s">
        <v>62</v>
      </c>
      <c r="K9449">
        <v>10035</v>
      </c>
      <c r="L9449" t="s">
        <v>54</v>
      </c>
      <c r="M9449" t="s">
        <v>8041</v>
      </c>
      <c r="N9449" t="s">
        <v>110</v>
      </c>
      <c r="O9449" t="s">
        <v>7813</v>
      </c>
      <c r="P9449" s="4">
        <v>539.97</v>
      </c>
      <c r="Q9449" s="4">
        <v>539.97</v>
      </c>
      <c r="R9449" s="4">
        <f t="shared" si="590"/>
        <v>0</v>
      </c>
      <c r="S9449" s="4">
        <f t="shared" si="591"/>
        <v>0</v>
      </c>
    </row>
    <row r="9450" spans="1:19" x14ac:dyDescent="0.3">
      <c r="A9450" t="s">
        <v>5592</v>
      </c>
      <c r="B9450" s="1">
        <v>43432</v>
      </c>
      <c r="C9450" s="1">
        <v>43436</v>
      </c>
      <c r="D9450">
        <f t="shared" si="588"/>
        <v>2018</v>
      </c>
      <c r="E9450" t="str">
        <f t="shared" si="589"/>
        <v>Nov</v>
      </c>
      <c r="F9450" t="s">
        <v>37</v>
      </c>
      <c r="G9450" t="s">
        <v>707</v>
      </c>
      <c r="H9450" t="s">
        <v>51</v>
      </c>
      <c r="I9450" t="s">
        <v>61</v>
      </c>
      <c r="J9450" t="s">
        <v>62</v>
      </c>
      <c r="K9450">
        <v>10035</v>
      </c>
      <c r="L9450" t="s">
        <v>54</v>
      </c>
      <c r="M9450" t="s">
        <v>8041</v>
      </c>
      <c r="N9450" t="s">
        <v>110</v>
      </c>
      <c r="O9450" t="s">
        <v>7813</v>
      </c>
      <c r="P9450" s="4">
        <v>1979.89</v>
      </c>
      <c r="Q9450" s="4">
        <v>1979.89</v>
      </c>
      <c r="R9450" s="4">
        <f t="shared" si="590"/>
        <v>0</v>
      </c>
      <c r="S9450" s="4">
        <f t="shared" si="591"/>
        <v>0</v>
      </c>
    </row>
    <row r="9451" spans="1:19" ht="15.6" x14ac:dyDescent="0.3">
      <c r="A9451" t="s">
        <v>8042</v>
      </c>
      <c r="B9451" s="1">
        <v>42533</v>
      </c>
      <c r="C9451" s="1">
        <v>42537</v>
      </c>
      <c r="D9451">
        <f t="shared" si="588"/>
        <v>2016</v>
      </c>
      <c r="E9451" t="str">
        <f t="shared" si="589"/>
        <v>Jun</v>
      </c>
      <c r="F9451" t="s">
        <v>37</v>
      </c>
      <c r="G9451" t="s">
        <v>2687</v>
      </c>
      <c r="H9451" s="2" t="s">
        <v>22</v>
      </c>
      <c r="I9451" t="s">
        <v>4414</v>
      </c>
      <c r="J9451" t="s">
        <v>79</v>
      </c>
      <c r="K9451">
        <v>33407</v>
      </c>
      <c r="L9451" t="s">
        <v>44</v>
      </c>
      <c r="M9451" t="s">
        <v>8043</v>
      </c>
      <c r="N9451" t="s">
        <v>110</v>
      </c>
      <c r="O9451" t="s">
        <v>7813</v>
      </c>
      <c r="P9451" s="4">
        <v>55.984000000000002</v>
      </c>
      <c r="Q9451" s="4">
        <v>55.984000000000002</v>
      </c>
      <c r="R9451" s="4">
        <f t="shared" si="590"/>
        <v>0</v>
      </c>
      <c r="S9451" s="4">
        <f t="shared" si="591"/>
        <v>0</v>
      </c>
    </row>
    <row r="9452" spans="1:19" x14ac:dyDescent="0.3">
      <c r="A9452" t="s">
        <v>3776</v>
      </c>
      <c r="B9452" s="1">
        <v>43427</v>
      </c>
      <c r="C9452" s="1">
        <v>43432</v>
      </c>
      <c r="D9452">
        <f t="shared" si="588"/>
        <v>2018</v>
      </c>
      <c r="E9452" t="str">
        <f t="shared" si="589"/>
        <v>Nov</v>
      </c>
      <c r="F9452" t="s">
        <v>37</v>
      </c>
      <c r="G9452" t="s">
        <v>1310</v>
      </c>
      <c r="H9452" t="s">
        <v>105</v>
      </c>
      <c r="I9452" t="s">
        <v>1899</v>
      </c>
      <c r="J9452" t="s">
        <v>83</v>
      </c>
      <c r="K9452">
        <v>28205</v>
      </c>
      <c r="L9452" t="s">
        <v>44</v>
      </c>
      <c r="M9452" t="s">
        <v>8043</v>
      </c>
      <c r="N9452" t="s">
        <v>110</v>
      </c>
      <c r="O9452" t="s">
        <v>7813</v>
      </c>
      <c r="P9452" s="4">
        <v>27.992000000000001</v>
      </c>
      <c r="Q9452" s="4">
        <v>27.992000000000001</v>
      </c>
      <c r="R9452" s="4">
        <f t="shared" si="590"/>
        <v>0</v>
      </c>
      <c r="S9452" s="4">
        <f t="shared" si="591"/>
        <v>0</v>
      </c>
    </row>
    <row r="9453" spans="1:19" ht="15.6" x14ac:dyDescent="0.3">
      <c r="A9453" t="s">
        <v>601</v>
      </c>
      <c r="B9453" s="1">
        <v>42371</v>
      </c>
      <c r="C9453" s="1">
        <v>42378</v>
      </c>
      <c r="D9453">
        <f t="shared" si="588"/>
        <v>2016</v>
      </c>
      <c r="E9453" t="str">
        <f t="shared" si="589"/>
        <v>Jan</v>
      </c>
      <c r="F9453" t="s">
        <v>37</v>
      </c>
      <c r="G9453" t="s">
        <v>602</v>
      </c>
      <c r="H9453" s="2" t="s">
        <v>22</v>
      </c>
      <c r="I9453" t="s">
        <v>603</v>
      </c>
      <c r="J9453" t="s">
        <v>233</v>
      </c>
      <c r="K9453">
        <v>44256</v>
      </c>
      <c r="L9453" t="s">
        <v>54</v>
      </c>
      <c r="M9453" t="s">
        <v>8043</v>
      </c>
      <c r="N9453" t="s">
        <v>110</v>
      </c>
      <c r="O9453" t="s">
        <v>7813</v>
      </c>
      <c r="P9453" s="4">
        <v>62.981999999999999</v>
      </c>
      <c r="Q9453" s="4">
        <v>62.981999999999999</v>
      </c>
      <c r="R9453" s="4">
        <f t="shared" si="590"/>
        <v>0</v>
      </c>
      <c r="S9453" s="4">
        <f t="shared" si="591"/>
        <v>0</v>
      </c>
    </row>
    <row r="9454" spans="1:19" x14ac:dyDescent="0.3">
      <c r="A9454" t="s">
        <v>534</v>
      </c>
      <c r="B9454" s="1">
        <v>42465</v>
      </c>
      <c r="C9454" s="1">
        <v>42470</v>
      </c>
      <c r="D9454">
        <f t="shared" si="588"/>
        <v>2016</v>
      </c>
      <c r="E9454" t="str">
        <f t="shared" si="589"/>
        <v>Apr</v>
      </c>
      <c r="F9454" t="s">
        <v>37</v>
      </c>
      <c r="G9454" t="s">
        <v>535</v>
      </c>
      <c r="H9454" t="s">
        <v>51</v>
      </c>
      <c r="I9454" t="s">
        <v>100</v>
      </c>
      <c r="J9454" t="s">
        <v>101</v>
      </c>
      <c r="K9454">
        <v>19143</v>
      </c>
      <c r="L9454" t="s">
        <v>54</v>
      </c>
      <c r="M9454" t="s">
        <v>8043</v>
      </c>
      <c r="N9454" t="s">
        <v>110</v>
      </c>
      <c r="O9454" t="s">
        <v>7813</v>
      </c>
      <c r="P9454" s="4">
        <v>41.988</v>
      </c>
      <c r="Q9454" s="4">
        <v>41.988</v>
      </c>
      <c r="R9454" s="4">
        <f t="shared" si="590"/>
        <v>0</v>
      </c>
      <c r="S9454" s="4">
        <f t="shared" si="591"/>
        <v>0</v>
      </c>
    </row>
    <row r="9455" spans="1:19" ht="15.6" x14ac:dyDescent="0.3">
      <c r="A9455" t="s">
        <v>6753</v>
      </c>
      <c r="B9455" s="1">
        <v>42804</v>
      </c>
      <c r="C9455" s="1">
        <v>42805</v>
      </c>
      <c r="D9455">
        <f t="shared" si="588"/>
        <v>2017</v>
      </c>
      <c r="E9455" t="str">
        <f t="shared" si="589"/>
        <v>Mar</v>
      </c>
      <c r="F9455" t="s">
        <v>20</v>
      </c>
      <c r="G9455" t="s">
        <v>728</v>
      </c>
      <c r="H9455" s="2" t="s">
        <v>22</v>
      </c>
      <c r="I9455" t="s">
        <v>47</v>
      </c>
      <c r="J9455" t="s">
        <v>33</v>
      </c>
      <c r="K9455">
        <v>90008</v>
      </c>
      <c r="L9455" t="s">
        <v>34</v>
      </c>
      <c r="M9455" t="s">
        <v>8044</v>
      </c>
      <c r="N9455" t="s">
        <v>110</v>
      </c>
      <c r="O9455" t="s">
        <v>7813</v>
      </c>
      <c r="P9455" s="4">
        <v>4158.9120000000003</v>
      </c>
      <c r="Q9455" s="4">
        <f>P9455-1000</f>
        <v>3158.9120000000003</v>
      </c>
      <c r="R9455" s="4">
        <f t="shared" si="590"/>
        <v>1000</v>
      </c>
      <c r="S9455" s="4">
        <f t="shared" si="591"/>
        <v>150</v>
      </c>
    </row>
    <row r="9456" spans="1:19" x14ac:dyDescent="0.3">
      <c r="A9456" t="s">
        <v>3572</v>
      </c>
      <c r="B9456" s="1">
        <v>42948</v>
      </c>
      <c r="C9456" s="1">
        <v>42948</v>
      </c>
      <c r="D9456">
        <f t="shared" si="588"/>
        <v>2017</v>
      </c>
      <c r="E9456" t="str">
        <f t="shared" si="589"/>
        <v>Aug</v>
      </c>
      <c r="F9456" t="s">
        <v>30</v>
      </c>
      <c r="G9456" t="s">
        <v>2114</v>
      </c>
      <c r="H9456" t="s">
        <v>22</v>
      </c>
      <c r="I9456" t="s">
        <v>3573</v>
      </c>
      <c r="J9456" t="s">
        <v>33</v>
      </c>
      <c r="K9456">
        <v>92503</v>
      </c>
      <c r="L9456" t="s">
        <v>34</v>
      </c>
      <c r="M9456" t="s">
        <v>8044</v>
      </c>
      <c r="N9456" t="s">
        <v>110</v>
      </c>
      <c r="O9456" t="s">
        <v>7813</v>
      </c>
      <c r="P9456" s="4">
        <v>1039.7280000000001</v>
      </c>
      <c r="Q9456" s="4">
        <f>P9456-150</f>
        <v>889.72800000000007</v>
      </c>
      <c r="R9456" s="4">
        <f t="shared" si="590"/>
        <v>150</v>
      </c>
      <c r="S9456" s="4">
        <f t="shared" si="591"/>
        <v>22.5</v>
      </c>
    </row>
    <row r="9457" spans="1:19" ht="15.6" x14ac:dyDescent="0.3">
      <c r="A9457" t="s">
        <v>8045</v>
      </c>
      <c r="B9457" s="1">
        <v>42142</v>
      </c>
      <c r="C9457" s="1">
        <v>42148</v>
      </c>
      <c r="D9457">
        <f t="shared" si="588"/>
        <v>2015</v>
      </c>
      <c r="E9457" t="str">
        <f t="shared" si="589"/>
        <v>May</v>
      </c>
      <c r="F9457" t="s">
        <v>37</v>
      </c>
      <c r="G9457" t="s">
        <v>556</v>
      </c>
      <c r="H9457" s="2" t="s">
        <v>22</v>
      </c>
      <c r="I9457" t="s">
        <v>545</v>
      </c>
      <c r="J9457" t="s">
        <v>233</v>
      </c>
      <c r="K9457">
        <v>44105</v>
      </c>
      <c r="L9457" t="s">
        <v>54</v>
      </c>
      <c r="M9457" t="s">
        <v>8044</v>
      </c>
      <c r="N9457" t="s">
        <v>110</v>
      </c>
      <c r="O9457" t="s">
        <v>7813</v>
      </c>
      <c r="P9457" s="4">
        <v>779.79600000000005</v>
      </c>
      <c r="Q9457" s="4">
        <v>779.79600000000005</v>
      </c>
      <c r="R9457" s="4">
        <f t="shared" si="590"/>
        <v>0</v>
      </c>
      <c r="S9457" s="4">
        <f t="shared" si="591"/>
        <v>0</v>
      </c>
    </row>
    <row r="9458" spans="1:19" ht="15.6" x14ac:dyDescent="0.3">
      <c r="A9458" t="s">
        <v>8046</v>
      </c>
      <c r="B9458" s="1">
        <v>42327</v>
      </c>
      <c r="C9458" s="1">
        <v>42331</v>
      </c>
      <c r="D9458">
        <f t="shared" si="588"/>
        <v>2015</v>
      </c>
      <c r="E9458" t="str">
        <f t="shared" si="589"/>
        <v>Nov</v>
      </c>
      <c r="F9458" t="s">
        <v>37</v>
      </c>
      <c r="G9458" t="s">
        <v>1209</v>
      </c>
      <c r="H9458" s="2" t="s">
        <v>22</v>
      </c>
      <c r="I9458" t="s">
        <v>7366</v>
      </c>
      <c r="J9458" t="s">
        <v>62</v>
      </c>
      <c r="K9458">
        <v>14701</v>
      </c>
      <c r="L9458" t="s">
        <v>54</v>
      </c>
      <c r="M9458" t="s">
        <v>8044</v>
      </c>
      <c r="N9458" t="s">
        <v>110</v>
      </c>
      <c r="O9458" t="s">
        <v>7813</v>
      </c>
      <c r="P9458" s="4">
        <v>4548.8100000000004</v>
      </c>
      <c r="Q9458" s="4">
        <f>P9458-1000</f>
        <v>3548.8100000000004</v>
      </c>
      <c r="R9458" s="4">
        <f t="shared" si="590"/>
        <v>1000</v>
      </c>
      <c r="S9458" s="4">
        <f t="shared" si="591"/>
        <v>150</v>
      </c>
    </row>
    <row r="9459" spans="1:19" x14ac:dyDescent="0.3">
      <c r="A9459" t="s">
        <v>924</v>
      </c>
      <c r="B9459" s="1">
        <v>43363</v>
      </c>
      <c r="C9459" s="1">
        <v>43369</v>
      </c>
      <c r="D9459">
        <f t="shared" si="588"/>
        <v>2018</v>
      </c>
      <c r="E9459" t="str">
        <f t="shared" si="589"/>
        <v>Sep</v>
      </c>
      <c r="F9459" t="s">
        <v>37</v>
      </c>
      <c r="G9459" t="s">
        <v>85</v>
      </c>
      <c r="H9459" t="s">
        <v>105</v>
      </c>
      <c r="I9459" t="s">
        <v>61</v>
      </c>
      <c r="J9459" t="s">
        <v>62</v>
      </c>
      <c r="K9459">
        <v>10035</v>
      </c>
      <c r="L9459" t="s">
        <v>54</v>
      </c>
      <c r="M9459" t="s">
        <v>8044</v>
      </c>
      <c r="N9459" t="s">
        <v>110</v>
      </c>
      <c r="O9459" t="s">
        <v>7813</v>
      </c>
      <c r="P9459" s="4">
        <v>1299.6600000000001</v>
      </c>
      <c r="Q9459" s="4">
        <v>1299.6600000000001</v>
      </c>
      <c r="R9459" s="4">
        <f t="shared" si="590"/>
        <v>0</v>
      </c>
      <c r="S9459" s="4">
        <f t="shared" si="591"/>
        <v>0</v>
      </c>
    </row>
    <row r="9460" spans="1:19" x14ac:dyDescent="0.3">
      <c r="A9460" t="s">
        <v>8047</v>
      </c>
      <c r="B9460" s="1">
        <v>43367</v>
      </c>
      <c r="C9460" s="1">
        <v>43371</v>
      </c>
      <c r="D9460">
        <f t="shared" si="588"/>
        <v>2018</v>
      </c>
      <c r="E9460" t="str">
        <f t="shared" si="589"/>
        <v>Sep</v>
      </c>
      <c r="F9460" t="s">
        <v>37</v>
      </c>
      <c r="G9460" t="s">
        <v>965</v>
      </c>
      <c r="H9460" t="s">
        <v>22</v>
      </c>
      <c r="I9460" t="s">
        <v>744</v>
      </c>
      <c r="J9460" t="s">
        <v>233</v>
      </c>
      <c r="K9460">
        <v>43130</v>
      </c>
      <c r="L9460" t="s">
        <v>54</v>
      </c>
      <c r="M9460" t="s">
        <v>8044</v>
      </c>
      <c r="N9460" t="s">
        <v>110</v>
      </c>
      <c r="O9460" t="s">
        <v>7813</v>
      </c>
      <c r="P9460" s="4">
        <v>1169.694</v>
      </c>
      <c r="Q9460" s="4">
        <v>1169.694</v>
      </c>
      <c r="R9460" s="4">
        <f t="shared" si="590"/>
        <v>0</v>
      </c>
      <c r="S9460" s="4">
        <f t="shared" si="591"/>
        <v>0</v>
      </c>
    </row>
    <row r="9461" spans="1:19" x14ac:dyDescent="0.3">
      <c r="A9461" t="s">
        <v>6454</v>
      </c>
      <c r="B9461" s="1">
        <v>42975</v>
      </c>
      <c r="C9461" s="1">
        <v>42980</v>
      </c>
      <c r="D9461">
        <f t="shared" si="588"/>
        <v>2017</v>
      </c>
      <c r="E9461" t="str">
        <f t="shared" si="589"/>
        <v>Aug</v>
      </c>
      <c r="F9461" t="s">
        <v>37</v>
      </c>
      <c r="G9461" t="s">
        <v>1434</v>
      </c>
      <c r="H9461" t="s">
        <v>51</v>
      </c>
      <c r="I9461" t="s">
        <v>6455</v>
      </c>
      <c r="J9461" t="s">
        <v>75</v>
      </c>
      <c r="K9461">
        <v>80112</v>
      </c>
      <c r="L9461" t="s">
        <v>34</v>
      </c>
      <c r="M9461" t="s">
        <v>8048</v>
      </c>
      <c r="N9461" t="s">
        <v>110</v>
      </c>
      <c r="O9461" t="s">
        <v>7813</v>
      </c>
      <c r="P9461" s="4">
        <v>108.57599999999999</v>
      </c>
      <c r="Q9461" s="4">
        <v>108.57599999999999</v>
      </c>
      <c r="R9461" s="4">
        <f t="shared" si="590"/>
        <v>0</v>
      </c>
      <c r="S9461" s="4">
        <f t="shared" si="591"/>
        <v>0</v>
      </c>
    </row>
    <row r="9462" spans="1:19" x14ac:dyDescent="0.3">
      <c r="A9462" t="s">
        <v>4586</v>
      </c>
      <c r="B9462" s="1">
        <v>42037</v>
      </c>
      <c r="C9462" s="1">
        <v>42044</v>
      </c>
      <c r="D9462">
        <f t="shared" si="588"/>
        <v>2015</v>
      </c>
      <c r="E9462" t="str">
        <f t="shared" si="589"/>
        <v>Feb</v>
      </c>
      <c r="F9462" t="s">
        <v>37</v>
      </c>
      <c r="G9462" t="s">
        <v>1701</v>
      </c>
      <c r="H9462" t="s">
        <v>105</v>
      </c>
      <c r="I9462" t="s">
        <v>2103</v>
      </c>
      <c r="J9462" t="s">
        <v>79</v>
      </c>
      <c r="K9462">
        <v>33710</v>
      </c>
      <c r="L9462" t="s">
        <v>44</v>
      </c>
      <c r="M9462" t="s">
        <v>8048</v>
      </c>
      <c r="N9462" t="s">
        <v>110</v>
      </c>
      <c r="O9462" t="s">
        <v>7813</v>
      </c>
      <c r="P9462" s="4">
        <v>180.96</v>
      </c>
      <c r="Q9462" s="4">
        <f>P9462-17</f>
        <v>163.96</v>
      </c>
      <c r="R9462" s="4">
        <f t="shared" si="590"/>
        <v>17</v>
      </c>
      <c r="S9462" s="4">
        <f t="shared" si="591"/>
        <v>2.5499999999999998</v>
      </c>
    </row>
    <row r="9463" spans="1:19" ht="15.6" x14ac:dyDescent="0.3">
      <c r="A9463" t="s">
        <v>1835</v>
      </c>
      <c r="B9463" s="1">
        <v>42682</v>
      </c>
      <c r="C9463" s="1">
        <v>42687</v>
      </c>
      <c r="D9463">
        <f t="shared" si="588"/>
        <v>2016</v>
      </c>
      <c r="E9463" t="str">
        <f t="shared" si="589"/>
        <v>Nov</v>
      </c>
      <c r="F9463" t="s">
        <v>67</v>
      </c>
      <c r="G9463" t="s">
        <v>1427</v>
      </c>
      <c r="H9463" s="2" t="s">
        <v>22</v>
      </c>
      <c r="I9463" t="s">
        <v>839</v>
      </c>
      <c r="J9463" t="s">
        <v>158</v>
      </c>
      <c r="K9463">
        <v>23666</v>
      </c>
      <c r="L9463" t="s">
        <v>44</v>
      </c>
      <c r="M9463" t="s">
        <v>8048</v>
      </c>
      <c r="N9463" t="s">
        <v>110</v>
      </c>
      <c r="O9463" t="s">
        <v>7813</v>
      </c>
      <c r="P9463" s="4">
        <v>226.2</v>
      </c>
      <c r="Q9463" s="4">
        <v>226.2</v>
      </c>
      <c r="R9463" s="4">
        <f t="shared" si="590"/>
        <v>0</v>
      </c>
      <c r="S9463" s="4">
        <f t="shared" si="591"/>
        <v>0</v>
      </c>
    </row>
    <row r="9464" spans="1:19" ht="15.6" x14ac:dyDescent="0.3">
      <c r="A9464" t="s">
        <v>8049</v>
      </c>
      <c r="B9464" s="1">
        <v>43069</v>
      </c>
      <c r="C9464" s="1">
        <v>43069</v>
      </c>
      <c r="D9464">
        <f t="shared" si="588"/>
        <v>2017</v>
      </c>
      <c r="E9464" t="str">
        <f t="shared" si="589"/>
        <v>Nov</v>
      </c>
      <c r="F9464" t="s">
        <v>30</v>
      </c>
      <c r="G9464" t="s">
        <v>702</v>
      </c>
      <c r="H9464" s="2" t="s">
        <v>22</v>
      </c>
      <c r="I9464" t="s">
        <v>4760</v>
      </c>
      <c r="J9464" t="s">
        <v>83</v>
      </c>
      <c r="K9464">
        <v>28601</v>
      </c>
      <c r="L9464" t="s">
        <v>44</v>
      </c>
      <c r="M9464" t="s">
        <v>8048</v>
      </c>
      <c r="N9464" t="s">
        <v>110</v>
      </c>
      <c r="O9464" t="s">
        <v>7813</v>
      </c>
      <c r="P9464" s="4">
        <v>36.192</v>
      </c>
      <c r="Q9464" s="4">
        <v>36.192</v>
      </c>
      <c r="R9464" s="4">
        <f t="shared" si="590"/>
        <v>0</v>
      </c>
      <c r="S9464" s="4">
        <f t="shared" si="591"/>
        <v>0</v>
      </c>
    </row>
    <row r="9465" spans="1:19" ht="15.6" x14ac:dyDescent="0.3">
      <c r="A9465" t="s">
        <v>5766</v>
      </c>
      <c r="B9465" s="1">
        <v>43459</v>
      </c>
      <c r="C9465" s="1">
        <v>43463</v>
      </c>
      <c r="D9465">
        <f t="shared" si="588"/>
        <v>2018</v>
      </c>
      <c r="E9465" t="str">
        <f t="shared" si="589"/>
        <v>Dec</v>
      </c>
      <c r="F9465" t="s">
        <v>67</v>
      </c>
      <c r="G9465" t="s">
        <v>965</v>
      </c>
      <c r="H9465" s="2" t="s">
        <v>22</v>
      </c>
      <c r="I9465" t="s">
        <v>108</v>
      </c>
      <c r="J9465" t="s">
        <v>754</v>
      </c>
      <c r="K9465">
        <v>35810</v>
      </c>
      <c r="L9465" t="s">
        <v>44</v>
      </c>
      <c r="M9465" t="s">
        <v>8048</v>
      </c>
      <c r="N9465" t="s">
        <v>110</v>
      </c>
      <c r="O9465" t="s">
        <v>7813</v>
      </c>
      <c r="P9465" s="4">
        <v>90.48</v>
      </c>
      <c r="Q9465" s="4">
        <v>100</v>
      </c>
      <c r="R9465" s="4">
        <f t="shared" si="590"/>
        <v>-9.519999999999996</v>
      </c>
      <c r="S9465" s="4">
        <f t="shared" si="591"/>
        <v>-1.4279999999999993</v>
      </c>
    </row>
    <row r="9466" spans="1:19" x14ac:dyDescent="0.3">
      <c r="A9466" t="s">
        <v>8050</v>
      </c>
      <c r="B9466" s="1">
        <v>42770</v>
      </c>
      <c r="C9466" s="1">
        <v>42776</v>
      </c>
      <c r="D9466">
        <f t="shared" si="588"/>
        <v>2017</v>
      </c>
      <c r="E9466" t="str">
        <f t="shared" si="589"/>
        <v>Feb</v>
      </c>
      <c r="F9466" t="s">
        <v>37</v>
      </c>
      <c r="G9466" t="s">
        <v>276</v>
      </c>
      <c r="H9466" t="s">
        <v>51</v>
      </c>
      <c r="I9466" t="s">
        <v>936</v>
      </c>
      <c r="J9466" t="s">
        <v>140</v>
      </c>
      <c r="K9466">
        <v>20852</v>
      </c>
      <c r="L9466" t="s">
        <v>54</v>
      </c>
      <c r="M9466" t="s">
        <v>8048</v>
      </c>
      <c r="N9466" t="s">
        <v>110</v>
      </c>
      <c r="O9466" t="s">
        <v>7813</v>
      </c>
      <c r="P9466" s="4">
        <v>90.48</v>
      </c>
      <c r="Q9466" s="4">
        <v>90.48</v>
      </c>
      <c r="R9466" s="4">
        <f t="shared" si="590"/>
        <v>0</v>
      </c>
      <c r="S9466" s="4">
        <f t="shared" si="591"/>
        <v>0</v>
      </c>
    </row>
    <row r="9467" spans="1:19" x14ac:dyDescent="0.3">
      <c r="A9467" t="s">
        <v>5799</v>
      </c>
      <c r="B9467" s="1">
        <v>42802</v>
      </c>
      <c r="C9467" s="1">
        <v>42806</v>
      </c>
      <c r="D9467">
        <f t="shared" si="588"/>
        <v>2017</v>
      </c>
      <c r="E9467" t="str">
        <f t="shared" si="589"/>
        <v>Mar</v>
      </c>
      <c r="F9467" t="s">
        <v>37</v>
      </c>
      <c r="G9467" t="s">
        <v>883</v>
      </c>
      <c r="H9467" t="s">
        <v>51</v>
      </c>
      <c r="I9467" t="s">
        <v>100</v>
      </c>
      <c r="J9467" t="s">
        <v>101</v>
      </c>
      <c r="K9467">
        <v>19120</v>
      </c>
      <c r="L9467" t="s">
        <v>54</v>
      </c>
      <c r="M9467" t="s">
        <v>8048</v>
      </c>
      <c r="N9467" t="s">
        <v>110</v>
      </c>
      <c r="O9467" t="s">
        <v>7813</v>
      </c>
      <c r="P9467" s="4">
        <v>108.57599999999999</v>
      </c>
      <c r="Q9467" s="4">
        <v>108.57599999999999</v>
      </c>
      <c r="R9467" s="4">
        <f t="shared" si="590"/>
        <v>0</v>
      </c>
      <c r="S9467" s="4">
        <f t="shared" si="591"/>
        <v>0</v>
      </c>
    </row>
    <row r="9468" spans="1:19" ht="15.6" x14ac:dyDescent="0.3">
      <c r="A9468" t="s">
        <v>6363</v>
      </c>
      <c r="B9468" s="1">
        <v>42459</v>
      </c>
      <c r="C9468" s="1">
        <v>42464</v>
      </c>
      <c r="D9468">
        <f t="shared" si="588"/>
        <v>2016</v>
      </c>
      <c r="E9468" t="str">
        <f t="shared" si="589"/>
        <v>Mar</v>
      </c>
      <c r="F9468" t="s">
        <v>37</v>
      </c>
      <c r="G9468" t="s">
        <v>694</v>
      </c>
      <c r="H9468" s="2" t="s">
        <v>22</v>
      </c>
      <c r="I9468" t="s">
        <v>23</v>
      </c>
      <c r="J9468" t="s">
        <v>24</v>
      </c>
      <c r="K9468">
        <v>60610</v>
      </c>
      <c r="L9468" t="s">
        <v>25</v>
      </c>
      <c r="M9468" t="s">
        <v>8048</v>
      </c>
      <c r="N9468" t="s">
        <v>110</v>
      </c>
      <c r="O9468" t="s">
        <v>7813</v>
      </c>
      <c r="P9468" s="4">
        <v>180.96</v>
      </c>
      <c r="Q9468" s="4">
        <f>P9468-17</f>
        <v>163.96</v>
      </c>
      <c r="R9468" s="4">
        <f t="shared" si="590"/>
        <v>17</v>
      </c>
      <c r="S9468" s="4">
        <f t="shared" si="591"/>
        <v>2.5499999999999998</v>
      </c>
    </row>
    <row r="9469" spans="1:19" ht="15.6" x14ac:dyDescent="0.3">
      <c r="A9469" t="s">
        <v>4731</v>
      </c>
      <c r="B9469" s="1">
        <v>42655</v>
      </c>
      <c r="C9469" s="1">
        <v>42660</v>
      </c>
      <c r="D9469">
        <f t="shared" si="588"/>
        <v>2016</v>
      </c>
      <c r="E9469" t="str">
        <f t="shared" si="589"/>
        <v>Oct</v>
      </c>
      <c r="F9469" t="s">
        <v>67</v>
      </c>
      <c r="G9469" t="s">
        <v>1927</v>
      </c>
      <c r="H9469" s="2" t="s">
        <v>22</v>
      </c>
      <c r="I9469" t="s">
        <v>3050</v>
      </c>
      <c r="J9469" t="s">
        <v>653</v>
      </c>
      <c r="K9469">
        <v>46060</v>
      </c>
      <c r="L9469" t="s">
        <v>25</v>
      </c>
      <c r="M9469" t="s">
        <v>8048</v>
      </c>
      <c r="N9469" t="s">
        <v>110</v>
      </c>
      <c r="O9469" t="s">
        <v>7813</v>
      </c>
      <c r="P9469" s="4">
        <v>135.72</v>
      </c>
      <c r="Q9469" s="4">
        <v>135.72</v>
      </c>
      <c r="R9469" s="4">
        <f t="shared" si="590"/>
        <v>0</v>
      </c>
      <c r="S9469" s="4">
        <f t="shared" si="591"/>
        <v>0</v>
      </c>
    </row>
    <row r="9470" spans="1:19" x14ac:dyDescent="0.3">
      <c r="A9470" t="s">
        <v>7479</v>
      </c>
      <c r="B9470" s="1">
        <v>42738</v>
      </c>
      <c r="C9470" s="1">
        <v>42743</v>
      </c>
      <c r="D9470">
        <f t="shared" si="588"/>
        <v>2017</v>
      </c>
      <c r="E9470" t="str">
        <f t="shared" si="589"/>
        <v>Jan</v>
      </c>
      <c r="F9470" t="s">
        <v>37</v>
      </c>
      <c r="G9470" t="s">
        <v>3199</v>
      </c>
      <c r="H9470" t="s">
        <v>51</v>
      </c>
      <c r="I9470" t="s">
        <v>855</v>
      </c>
      <c r="J9470" t="s">
        <v>109</v>
      </c>
      <c r="K9470">
        <v>78207</v>
      </c>
      <c r="L9470" t="s">
        <v>25</v>
      </c>
      <c r="M9470" t="s">
        <v>8048</v>
      </c>
      <c r="N9470" t="s">
        <v>128</v>
      </c>
      <c r="O9470" t="s">
        <v>7813</v>
      </c>
      <c r="P9470" s="4">
        <v>180.96</v>
      </c>
      <c r="Q9470" s="4">
        <f>P9470-17</f>
        <v>163.96</v>
      </c>
      <c r="R9470" s="4">
        <f t="shared" si="590"/>
        <v>17</v>
      </c>
      <c r="S9470" s="4">
        <f t="shared" si="591"/>
        <v>2.5499999999999998</v>
      </c>
    </row>
    <row r="9471" spans="1:19" ht="15.6" x14ac:dyDescent="0.3">
      <c r="A9471" t="s">
        <v>7464</v>
      </c>
      <c r="B9471" s="1">
        <v>42723</v>
      </c>
      <c r="C9471" s="1">
        <v>42728</v>
      </c>
      <c r="D9471">
        <f t="shared" si="588"/>
        <v>2016</v>
      </c>
      <c r="E9471" t="str">
        <f t="shared" si="589"/>
        <v>Dec</v>
      </c>
      <c r="F9471" t="s">
        <v>37</v>
      </c>
      <c r="G9471" t="s">
        <v>1236</v>
      </c>
      <c r="H9471" s="2" t="s">
        <v>22</v>
      </c>
      <c r="I9471" t="s">
        <v>47</v>
      </c>
      <c r="J9471" t="s">
        <v>33</v>
      </c>
      <c r="K9471">
        <v>90049</v>
      </c>
      <c r="L9471" t="s">
        <v>34</v>
      </c>
      <c r="M9471" t="s">
        <v>8051</v>
      </c>
      <c r="N9471" t="s">
        <v>110</v>
      </c>
      <c r="O9471" t="s">
        <v>7813</v>
      </c>
      <c r="P9471" s="4">
        <v>675.96</v>
      </c>
      <c r="Q9471" s="4">
        <v>675.96</v>
      </c>
      <c r="R9471" s="4">
        <f t="shared" si="590"/>
        <v>0</v>
      </c>
      <c r="S9471" s="4">
        <f t="shared" si="591"/>
        <v>0</v>
      </c>
    </row>
    <row r="9472" spans="1:19" ht="15.6" x14ac:dyDescent="0.3">
      <c r="A9472" t="s">
        <v>3457</v>
      </c>
      <c r="B9472" s="1">
        <v>42619</v>
      </c>
      <c r="C9472" s="1">
        <v>42625</v>
      </c>
      <c r="D9472">
        <f t="shared" si="588"/>
        <v>2016</v>
      </c>
      <c r="E9472" t="str">
        <f t="shared" si="589"/>
        <v>Sep</v>
      </c>
      <c r="F9472" t="s">
        <v>37</v>
      </c>
      <c r="G9472" t="s">
        <v>426</v>
      </c>
      <c r="H9472" s="2" t="s">
        <v>22</v>
      </c>
      <c r="I9472" t="s">
        <v>61</v>
      </c>
      <c r="J9472" t="s">
        <v>62</v>
      </c>
      <c r="K9472">
        <v>10011</v>
      </c>
      <c r="L9472" t="s">
        <v>54</v>
      </c>
      <c r="M9472" t="s">
        <v>8051</v>
      </c>
      <c r="N9472" t="s">
        <v>110</v>
      </c>
      <c r="O9472" t="s">
        <v>7813</v>
      </c>
      <c r="P9472" s="4">
        <v>337.98</v>
      </c>
      <c r="Q9472" s="4">
        <v>337.98</v>
      </c>
      <c r="R9472" s="4">
        <f t="shared" si="590"/>
        <v>0</v>
      </c>
      <c r="S9472" s="4">
        <f t="shared" si="591"/>
        <v>0</v>
      </c>
    </row>
    <row r="9473" spans="1:19" ht="15.6" x14ac:dyDescent="0.3">
      <c r="A9473" t="s">
        <v>8052</v>
      </c>
      <c r="B9473" s="1">
        <v>42494</v>
      </c>
      <c r="C9473" s="1">
        <v>42498</v>
      </c>
      <c r="D9473">
        <f t="shared" si="588"/>
        <v>2016</v>
      </c>
      <c r="E9473" t="str">
        <f t="shared" si="589"/>
        <v>May</v>
      </c>
      <c r="F9473" t="s">
        <v>37</v>
      </c>
      <c r="G9473" t="s">
        <v>1313</v>
      </c>
      <c r="H9473" s="2" t="s">
        <v>22</v>
      </c>
      <c r="I9473" t="s">
        <v>113</v>
      </c>
      <c r="J9473" t="s">
        <v>109</v>
      </c>
      <c r="K9473">
        <v>77095</v>
      </c>
      <c r="L9473" t="s">
        <v>25</v>
      </c>
      <c r="M9473" t="s">
        <v>8051</v>
      </c>
      <c r="N9473" t="s">
        <v>110</v>
      </c>
      <c r="O9473" t="s">
        <v>7813</v>
      </c>
      <c r="P9473" s="4">
        <v>946.34400000000005</v>
      </c>
      <c r="Q9473" s="4">
        <v>946.34400000000005</v>
      </c>
      <c r="R9473" s="4">
        <f t="shared" si="590"/>
        <v>0</v>
      </c>
      <c r="S9473" s="4">
        <f t="shared" si="591"/>
        <v>0</v>
      </c>
    </row>
    <row r="9474" spans="1:19" ht="15.6" x14ac:dyDescent="0.3">
      <c r="A9474" t="s">
        <v>2146</v>
      </c>
      <c r="B9474" s="1">
        <v>42634</v>
      </c>
      <c r="C9474" s="1">
        <v>42637</v>
      </c>
      <c r="D9474">
        <f t="shared" ref="D9474:D9537" si="592">YEAR(B9474)</f>
        <v>2016</v>
      </c>
      <c r="E9474" t="str">
        <f t="shared" ref="E9474:E9537" si="593">TEXT(B9474,"mmm")</f>
        <v>Sep</v>
      </c>
      <c r="F9474" t="s">
        <v>20</v>
      </c>
      <c r="G9474" t="s">
        <v>2147</v>
      </c>
      <c r="H9474" s="2" t="s">
        <v>22</v>
      </c>
      <c r="I9474" t="s">
        <v>113</v>
      </c>
      <c r="J9474" t="s">
        <v>109</v>
      </c>
      <c r="K9474">
        <v>77041</v>
      </c>
      <c r="L9474" t="s">
        <v>25</v>
      </c>
      <c r="M9474" t="s">
        <v>8051</v>
      </c>
      <c r="N9474" t="s">
        <v>110</v>
      </c>
      <c r="O9474" t="s">
        <v>7813</v>
      </c>
      <c r="P9474" s="4">
        <v>946.34400000000005</v>
      </c>
      <c r="Q9474" s="4">
        <v>946.34400000000005</v>
      </c>
      <c r="R9474" s="4">
        <f t="shared" si="590"/>
        <v>0</v>
      </c>
      <c r="S9474" s="4">
        <f t="shared" si="591"/>
        <v>0</v>
      </c>
    </row>
    <row r="9475" spans="1:19" ht="15.6" x14ac:dyDescent="0.3">
      <c r="A9475" t="s">
        <v>4403</v>
      </c>
      <c r="B9475" s="1">
        <v>42482</v>
      </c>
      <c r="C9475" s="1">
        <v>42486</v>
      </c>
      <c r="D9475">
        <f t="shared" si="592"/>
        <v>2016</v>
      </c>
      <c r="E9475" t="str">
        <f t="shared" si="593"/>
        <v>Apr</v>
      </c>
      <c r="F9475" t="s">
        <v>37</v>
      </c>
      <c r="G9475" t="s">
        <v>1161</v>
      </c>
      <c r="H9475" s="2" t="s">
        <v>22</v>
      </c>
      <c r="I9475" t="s">
        <v>47</v>
      </c>
      <c r="J9475" t="s">
        <v>33</v>
      </c>
      <c r="K9475">
        <v>90008</v>
      </c>
      <c r="L9475" t="s">
        <v>34</v>
      </c>
      <c r="M9475" t="s">
        <v>8053</v>
      </c>
      <c r="N9475" t="s">
        <v>110</v>
      </c>
      <c r="O9475" t="s">
        <v>7813</v>
      </c>
      <c r="P9475" s="4">
        <v>88.775999999999996</v>
      </c>
      <c r="Q9475" s="4">
        <v>100</v>
      </c>
      <c r="R9475" s="4">
        <f t="shared" ref="R9475:R9538" si="594">P9475-Q9475</f>
        <v>-11.224000000000004</v>
      </c>
      <c r="S9475" s="4">
        <f t="shared" ref="S9475:S9538" si="595">0.15*R9475</f>
        <v>-1.6836000000000004</v>
      </c>
    </row>
    <row r="9476" spans="1:19" ht="15.6" x14ac:dyDescent="0.3">
      <c r="A9476" t="s">
        <v>1572</v>
      </c>
      <c r="B9476" s="1">
        <v>43142</v>
      </c>
      <c r="C9476" s="1">
        <v>43144</v>
      </c>
      <c r="D9476">
        <f t="shared" si="592"/>
        <v>2018</v>
      </c>
      <c r="E9476" t="str">
        <f t="shared" si="593"/>
        <v>Feb</v>
      </c>
      <c r="F9476" t="s">
        <v>67</v>
      </c>
      <c r="G9476" t="s">
        <v>1573</v>
      </c>
      <c r="H9476" s="2" t="s">
        <v>22</v>
      </c>
      <c r="I9476" t="s">
        <v>69</v>
      </c>
      <c r="J9476" t="s">
        <v>70</v>
      </c>
      <c r="K9476">
        <v>98105</v>
      </c>
      <c r="L9476" t="s">
        <v>34</v>
      </c>
      <c r="M9476" t="s">
        <v>8053</v>
      </c>
      <c r="N9476" t="s">
        <v>110</v>
      </c>
      <c r="O9476" t="s">
        <v>7813</v>
      </c>
      <c r="P9476" s="4">
        <v>88.775999999999996</v>
      </c>
      <c r="Q9476" s="4">
        <v>88.775999999999996</v>
      </c>
      <c r="R9476" s="4">
        <f t="shared" si="594"/>
        <v>0</v>
      </c>
      <c r="S9476" s="4">
        <f t="shared" si="595"/>
        <v>0</v>
      </c>
    </row>
    <row r="9477" spans="1:19" x14ac:dyDescent="0.3">
      <c r="A9477" t="s">
        <v>5378</v>
      </c>
      <c r="B9477" s="1">
        <v>43235</v>
      </c>
      <c r="C9477" s="1">
        <v>43238</v>
      </c>
      <c r="D9477">
        <f t="shared" si="592"/>
        <v>2018</v>
      </c>
      <c r="E9477" t="str">
        <f t="shared" si="593"/>
        <v>May</v>
      </c>
      <c r="F9477" t="s">
        <v>67</v>
      </c>
      <c r="G9477" t="s">
        <v>1643</v>
      </c>
      <c r="H9477" t="s">
        <v>105</v>
      </c>
      <c r="I9477" t="s">
        <v>578</v>
      </c>
      <c r="J9477" t="s">
        <v>178</v>
      </c>
      <c r="K9477">
        <v>85023</v>
      </c>
      <c r="L9477" t="s">
        <v>34</v>
      </c>
      <c r="M9477" t="s">
        <v>8053</v>
      </c>
      <c r="N9477" t="s">
        <v>110</v>
      </c>
      <c r="O9477" t="s">
        <v>7813</v>
      </c>
      <c r="P9477" s="4">
        <v>29.591999999999999</v>
      </c>
      <c r="Q9477" s="4">
        <v>29.591999999999999</v>
      </c>
      <c r="R9477" s="4">
        <f t="shared" si="594"/>
        <v>0</v>
      </c>
      <c r="S9477" s="4">
        <f t="shared" si="595"/>
        <v>0</v>
      </c>
    </row>
    <row r="9478" spans="1:19" ht="15.6" x14ac:dyDescent="0.3">
      <c r="A9478" t="s">
        <v>6020</v>
      </c>
      <c r="B9478" s="1">
        <v>43261</v>
      </c>
      <c r="C9478" s="1">
        <v>43266</v>
      </c>
      <c r="D9478">
        <f t="shared" si="592"/>
        <v>2018</v>
      </c>
      <c r="E9478" t="str">
        <f t="shared" si="593"/>
        <v>Jun</v>
      </c>
      <c r="F9478" t="s">
        <v>37</v>
      </c>
      <c r="G9478" t="s">
        <v>874</v>
      </c>
      <c r="H9478" s="2" t="s">
        <v>22</v>
      </c>
      <c r="I9478" t="s">
        <v>69</v>
      </c>
      <c r="J9478" t="s">
        <v>70</v>
      </c>
      <c r="K9478">
        <v>98103</v>
      </c>
      <c r="L9478" t="s">
        <v>34</v>
      </c>
      <c r="M9478" t="s">
        <v>8053</v>
      </c>
      <c r="N9478" t="s">
        <v>110</v>
      </c>
      <c r="O9478" t="s">
        <v>7813</v>
      </c>
      <c r="P9478" s="4">
        <v>88.775999999999996</v>
      </c>
      <c r="Q9478" s="4">
        <v>88.775999999999996</v>
      </c>
      <c r="R9478" s="4">
        <f t="shared" si="594"/>
        <v>0</v>
      </c>
      <c r="S9478" s="4">
        <f t="shared" si="595"/>
        <v>0</v>
      </c>
    </row>
    <row r="9479" spans="1:19" ht="15.6" x14ac:dyDescent="0.3">
      <c r="A9479" t="s">
        <v>4136</v>
      </c>
      <c r="B9479" s="1">
        <v>42329</v>
      </c>
      <c r="C9479" s="1">
        <v>42334</v>
      </c>
      <c r="D9479">
        <f t="shared" si="592"/>
        <v>2015</v>
      </c>
      <c r="E9479" t="str">
        <f t="shared" si="593"/>
        <v>Nov</v>
      </c>
      <c r="F9479" t="s">
        <v>37</v>
      </c>
      <c r="G9479" t="s">
        <v>1364</v>
      </c>
      <c r="H9479" s="2" t="s">
        <v>22</v>
      </c>
      <c r="I9479" t="s">
        <v>645</v>
      </c>
      <c r="J9479" t="s">
        <v>205</v>
      </c>
      <c r="K9479">
        <v>40475</v>
      </c>
      <c r="L9479" t="s">
        <v>44</v>
      </c>
      <c r="M9479" t="s">
        <v>8053</v>
      </c>
      <c r="N9479" t="s">
        <v>110</v>
      </c>
      <c r="O9479" t="s">
        <v>7813</v>
      </c>
      <c r="P9479" s="4">
        <v>36.99</v>
      </c>
      <c r="Q9479" s="4">
        <v>36.99</v>
      </c>
      <c r="R9479" s="4">
        <f t="shared" si="594"/>
        <v>0</v>
      </c>
      <c r="S9479" s="4">
        <f t="shared" si="595"/>
        <v>0</v>
      </c>
    </row>
    <row r="9480" spans="1:19" x14ac:dyDescent="0.3">
      <c r="A9480" t="s">
        <v>4326</v>
      </c>
      <c r="B9480" s="1">
        <v>42740</v>
      </c>
      <c r="C9480" s="1">
        <v>42742</v>
      </c>
      <c r="D9480">
        <f t="shared" si="592"/>
        <v>2017</v>
      </c>
      <c r="E9480" t="str">
        <f t="shared" si="593"/>
        <v>Jan</v>
      </c>
      <c r="F9480" t="s">
        <v>67</v>
      </c>
      <c r="G9480" t="s">
        <v>343</v>
      </c>
      <c r="H9480" t="s">
        <v>51</v>
      </c>
      <c r="I9480" t="s">
        <v>78</v>
      </c>
      <c r="J9480" t="s">
        <v>79</v>
      </c>
      <c r="K9480">
        <v>32216</v>
      </c>
      <c r="L9480" t="s">
        <v>44</v>
      </c>
      <c r="M9480" t="s">
        <v>8053</v>
      </c>
      <c r="N9480" t="s">
        <v>110</v>
      </c>
      <c r="O9480" t="s">
        <v>7813</v>
      </c>
      <c r="P9480" s="4">
        <v>59.183999999999997</v>
      </c>
      <c r="Q9480" s="4">
        <v>59.183999999999997</v>
      </c>
      <c r="R9480" s="4">
        <f t="shared" si="594"/>
        <v>0</v>
      </c>
      <c r="S9480" s="4">
        <f t="shared" si="595"/>
        <v>0</v>
      </c>
    </row>
    <row r="9481" spans="1:19" ht="15.6" x14ac:dyDescent="0.3">
      <c r="A9481" t="s">
        <v>3824</v>
      </c>
      <c r="B9481" s="1">
        <v>42187</v>
      </c>
      <c r="C9481" s="1">
        <v>42191</v>
      </c>
      <c r="D9481">
        <f t="shared" si="592"/>
        <v>2015</v>
      </c>
      <c r="E9481" t="str">
        <f t="shared" si="593"/>
        <v>Jul</v>
      </c>
      <c r="F9481" t="s">
        <v>37</v>
      </c>
      <c r="G9481" t="s">
        <v>1772</v>
      </c>
      <c r="H9481" s="2" t="s">
        <v>22</v>
      </c>
      <c r="I9481" t="s">
        <v>3459</v>
      </c>
      <c r="J9481" t="s">
        <v>144</v>
      </c>
      <c r="K9481">
        <v>7060</v>
      </c>
      <c r="L9481" t="s">
        <v>54</v>
      </c>
      <c r="M9481" t="s">
        <v>8053</v>
      </c>
      <c r="N9481" t="s">
        <v>110</v>
      </c>
      <c r="O9481" t="s">
        <v>7813</v>
      </c>
      <c r="P9481" s="4">
        <v>73.98</v>
      </c>
      <c r="Q9481" s="4">
        <v>73.98</v>
      </c>
      <c r="R9481" s="4">
        <f t="shared" si="594"/>
        <v>0</v>
      </c>
      <c r="S9481" s="4">
        <f t="shared" si="595"/>
        <v>0</v>
      </c>
    </row>
    <row r="9482" spans="1:19" ht="15.6" x14ac:dyDescent="0.3">
      <c r="A9482" t="s">
        <v>3117</v>
      </c>
      <c r="B9482" s="1">
        <v>42695</v>
      </c>
      <c r="C9482" s="1">
        <v>42699</v>
      </c>
      <c r="D9482">
        <f t="shared" si="592"/>
        <v>2016</v>
      </c>
      <c r="E9482" t="str">
        <f t="shared" si="593"/>
        <v>Nov</v>
      </c>
      <c r="F9482" t="s">
        <v>37</v>
      </c>
      <c r="G9482" t="s">
        <v>2369</v>
      </c>
      <c r="H9482" s="2" t="s">
        <v>22</v>
      </c>
      <c r="I9482" t="s">
        <v>100</v>
      </c>
      <c r="J9482" t="s">
        <v>101</v>
      </c>
      <c r="K9482">
        <v>19120</v>
      </c>
      <c r="L9482" t="s">
        <v>54</v>
      </c>
      <c r="M9482" t="s">
        <v>8053</v>
      </c>
      <c r="N9482" t="s">
        <v>110</v>
      </c>
      <c r="O9482" t="s">
        <v>7813</v>
      </c>
      <c r="P9482" s="4">
        <v>110.97</v>
      </c>
      <c r="Q9482" s="4">
        <v>110.97</v>
      </c>
      <c r="R9482" s="4">
        <f t="shared" si="594"/>
        <v>0</v>
      </c>
      <c r="S9482" s="4">
        <f t="shared" si="595"/>
        <v>0</v>
      </c>
    </row>
    <row r="9483" spans="1:19" ht="15.6" x14ac:dyDescent="0.3">
      <c r="A9483" t="s">
        <v>8054</v>
      </c>
      <c r="B9483" s="1">
        <v>42310</v>
      </c>
      <c r="C9483" s="1">
        <v>42315</v>
      </c>
      <c r="D9483">
        <f t="shared" si="592"/>
        <v>2015</v>
      </c>
      <c r="E9483" t="str">
        <f t="shared" si="593"/>
        <v>Nov</v>
      </c>
      <c r="F9483" t="s">
        <v>37</v>
      </c>
      <c r="G9483" t="s">
        <v>222</v>
      </c>
      <c r="H9483" s="2" t="s">
        <v>22</v>
      </c>
      <c r="I9483" t="s">
        <v>3537</v>
      </c>
      <c r="J9483" t="s">
        <v>109</v>
      </c>
      <c r="K9483">
        <v>75061</v>
      </c>
      <c r="L9483" t="s">
        <v>25</v>
      </c>
      <c r="M9483" t="s">
        <v>8053</v>
      </c>
      <c r="N9483" t="s">
        <v>110</v>
      </c>
      <c r="O9483" t="s">
        <v>7813</v>
      </c>
      <c r="P9483" s="4">
        <v>88.775999999999996</v>
      </c>
      <c r="Q9483" s="4">
        <v>88.775999999999996</v>
      </c>
      <c r="R9483" s="4">
        <f t="shared" si="594"/>
        <v>0</v>
      </c>
      <c r="S9483" s="4">
        <f t="shared" si="595"/>
        <v>0</v>
      </c>
    </row>
    <row r="9484" spans="1:19" ht="15.6" x14ac:dyDescent="0.3">
      <c r="A9484" t="s">
        <v>546</v>
      </c>
      <c r="B9484" s="1">
        <v>42729</v>
      </c>
      <c r="C9484" s="1">
        <v>42736</v>
      </c>
      <c r="D9484">
        <f t="shared" si="592"/>
        <v>2016</v>
      </c>
      <c r="E9484" t="str">
        <f t="shared" si="593"/>
        <v>Dec</v>
      </c>
      <c r="F9484" t="s">
        <v>37</v>
      </c>
      <c r="G9484" t="s">
        <v>547</v>
      </c>
      <c r="H9484" s="2" t="s">
        <v>22</v>
      </c>
      <c r="I9484" t="s">
        <v>97</v>
      </c>
      <c r="J9484" t="s">
        <v>89</v>
      </c>
      <c r="K9484">
        <v>48227</v>
      </c>
      <c r="L9484" t="s">
        <v>25</v>
      </c>
      <c r="M9484" t="s">
        <v>8053</v>
      </c>
      <c r="N9484" t="s">
        <v>110</v>
      </c>
      <c r="O9484" t="s">
        <v>7813</v>
      </c>
      <c r="P9484" s="4">
        <v>73.98</v>
      </c>
      <c r="Q9484" s="4">
        <v>73.98</v>
      </c>
      <c r="R9484" s="4">
        <f t="shared" si="594"/>
        <v>0</v>
      </c>
      <c r="S9484" s="4">
        <f t="shared" si="595"/>
        <v>0</v>
      </c>
    </row>
    <row r="9485" spans="1:19" ht="15.6" x14ac:dyDescent="0.3">
      <c r="A9485" t="s">
        <v>7711</v>
      </c>
      <c r="B9485" s="1">
        <v>42268</v>
      </c>
      <c r="C9485" s="1">
        <v>42270</v>
      </c>
      <c r="D9485">
        <f t="shared" si="592"/>
        <v>2015</v>
      </c>
      <c r="E9485" t="str">
        <f t="shared" si="593"/>
        <v>Sep</v>
      </c>
      <c r="F9485" t="s">
        <v>67</v>
      </c>
      <c r="G9485" t="s">
        <v>1792</v>
      </c>
      <c r="H9485" s="2" t="s">
        <v>22</v>
      </c>
      <c r="I9485" t="s">
        <v>1285</v>
      </c>
      <c r="J9485" t="s">
        <v>70</v>
      </c>
      <c r="K9485">
        <v>98198</v>
      </c>
      <c r="L9485" t="s">
        <v>34</v>
      </c>
      <c r="M9485" t="s">
        <v>8055</v>
      </c>
      <c r="N9485" t="s">
        <v>110</v>
      </c>
      <c r="O9485" t="s">
        <v>7813</v>
      </c>
      <c r="P9485" s="4">
        <v>246.38399999999999</v>
      </c>
      <c r="Q9485" s="4">
        <v>50</v>
      </c>
      <c r="R9485" s="4">
        <f t="shared" si="594"/>
        <v>196.38399999999999</v>
      </c>
      <c r="S9485" s="4">
        <f t="shared" si="595"/>
        <v>29.457599999999996</v>
      </c>
    </row>
    <row r="9486" spans="1:19" ht="15.6" x14ac:dyDescent="0.3">
      <c r="A9486" t="s">
        <v>5883</v>
      </c>
      <c r="B9486" s="1">
        <v>42909</v>
      </c>
      <c r="C9486" s="1">
        <v>42911</v>
      </c>
      <c r="D9486">
        <f t="shared" si="592"/>
        <v>2017</v>
      </c>
      <c r="E9486" t="str">
        <f t="shared" si="593"/>
        <v>Jun</v>
      </c>
      <c r="F9486" t="s">
        <v>67</v>
      </c>
      <c r="G9486" t="s">
        <v>1849</v>
      </c>
      <c r="H9486" s="2" t="s">
        <v>22</v>
      </c>
      <c r="I9486" t="s">
        <v>32</v>
      </c>
      <c r="J9486" t="s">
        <v>33</v>
      </c>
      <c r="K9486">
        <v>94109</v>
      </c>
      <c r="L9486" t="s">
        <v>34</v>
      </c>
      <c r="M9486" t="s">
        <v>8055</v>
      </c>
      <c r="N9486" t="s">
        <v>110</v>
      </c>
      <c r="O9486" t="s">
        <v>7813</v>
      </c>
      <c r="P9486" s="4">
        <v>862.34400000000005</v>
      </c>
      <c r="Q9486" s="4">
        <v>862.34400000000005</v>
      </c>
      <c r="R9486" s="4">
        <f t="shared" si="594"/>
        <v>0</v>
      </c>
      <c r="S9486" s="4">
        <f t="shared" si="595"/>
        <v>0</v>
      </c>
    </row>
    <row r="9487" spans="1:19" ht="15.6" x14ac:dyDescent="0.3">
      <c r="A9487" t="s">
        <v>2144</v>
      </c>
      <c r="B9487" s="1">
        <v>42591</v>
      </c>
      <c r="C9487" s="1">
        <v>42594</v>
      </c>
      <c r="D9487">
        <f t="shared" si="592"/>
        <v>2016</v>
      </c>
      <c r="E9487" t="str">
        <f t="shared" si="593"/>
        <v>Aug</v>
      </c>
      <c r="F9487" t="s">
        <v>20</v>
      </c>
      <c r="G9487" t="s">
        <v>659</v>
      </c>
      <c r="H9487" s="2" t="s">
        <v>22</v>
      </c>
      <c r="I9487" t="s">
        <v>61</v>
      </c>
      <c r="J9487" t="s">
        <v>62</v>
      </c>
      <c r="K9487">
        <v>10024</v>
      </c>
      <c r="L9487" t="s">
        <v>54</v>
      </c>
      <c r="M9487" t="s">
        <v>8055</v>
      </c>
      <c r="N9487" t="s">
        <v>110</v>
      </c>
      <c r="O9487" t="s">
        <v>7813</v>
      </c>
      <c r="P9487" s="4">
        <v>307.98</v>
      </c>
      <c r="Q9487" s="4">
        <v>307.98</v>
      </c>
      <c r="R9487" s="4">
        <f t="shared" si="594"/>
        <v>0</v>
      </c>
      <c r="S9487" s="4">
        <f t="shared" si="595"/>
        <v>0</v>
      </c>
    </row>
    <row r="9488" spans="1:19" ht="15.6" x14ac:dyDescent="0.3">
      <c r="A9488" t="s">
        <v>3541</v>
      </c>
      <c r="B9488" s="1">
        <v>42641</v>
      </c>
      <c r="C9488" s="1">
        <v>42646</v>
      </c>
      <c r="D9488">
        <f t="shared" si="592"/>
        <v>2016</v>
      </c>
      <c r="E9488" t="str">
        <f t="shared" si="593"/>
        <v>Sep</v>
      </c>
      <c r="F9488" t="s">
        <v>67</v>
      </c>
      <c r="G9488" t="s">
        <v>3542</v>
      </c>
      <c r="H9488" s="2" t="s">
        <v>22</v>
      </c>
      <c r="I9488" t="s">
        <v>61</v>
      </c>
      <c r="J9488" t="s">
        <v>62</v>
      </c>
      <c r="K9488">
        <v>10035</v>
      </c>
      <c r="L9488" t="s">
        <v>54</v>
      </c>
      <c r="M9488" t="s">
        <v>8055</v>
      </c>
      <c r="N9488" t="s">
        <v>110</v>
      </c>
      <c r="O9488" t="s">
        <v>7813</v>
      </c>
      <c r="P9488" s="4">
        <v>307.98</v>
      </c>
      <c r="Q9488" s="4">
        <v>307.98</v>
      </c>
      <c r="R9488" s="4">
        <f t="shared" si="594"/>
        <v>0</v>
      </c>
      <c r="S9488" s="4">
        <f t="shared" si="595"/>
        <v>0</v>
      </c>
    </row>
    <row r="9489" spans="1:19" ht="15.6" x14ac:dyDescent="0.3">
      <c r="A9489" t="s">
        <v>4012</v>
      </c>
      <c r="B9489" s="1">
        <v>42697</v>
      </c>
      <c r="C9489" s="1">
        <v>42699</v>
      </c>
      <c r="D9489">
        <f t="shared" si="592"/>
        <v>2016</v>
      </c>
      <c r="E9489" t="str">
        <f t="shared" si="593"/>
        <v>Nov</v>
      </c>
      <c r="F9489" t="s">
        <v>67</v>
      </c>
      <c r="G9489" t="s">
        <v>274</v>
      </c>
      <c r="H9489" s="2" t="s">
        <v>22</v>
      </c>
      <c r="I9489" t="s">
        <v>52</v>
      </c>
      <c r="J9489" t="s">
        <v>53</v>
      </c>
      <c r="K9489">
        <v>19805</v>
      </c>
      <c r="L9489" t="s">
        <v>54</v>
      </c>
      <c r="M9489" t="s">
        <v>8055</v>
      </c>
      <c r="N9489" t="s">
        <v>110</v>
      </c>
      <c r="O9489" t="s">
        <v>7813</v>
      </c>
      <c r="P9489" s="4">
        <v>307.98</v>
      </c>
      <c r="Q9489" s="4">
        <v>307.98</v>
      </c>
      <c r="R9489" s="4">
        <f t="shared" si="594"/>
        <v>0</v>
      </c>
      <c r="S9489" s="4">
        <f t="shared" si="595"/>
        <v>0</v>
      </c>
    </row>
    <row r="9490" spans="1:19" ht="15.6" x14ac:dyDescent="0.3">
      <c r="A9490" t="s">
        <v>3369</v>
      </c>
      <c r="B9490" s="1">
        <v>43239</v>
      </c>
      <c r="C9490" s="1">
        <v>43244</v>
      </c>
      <c r="D9490">
        <f t="shared" si="592"/>
        <v>2018</v>
      </c>
      <c r="E9490" t="str">
        <f t="shared" si="593"/>
        <v>May</v>
      </c>
      <c r="F9490" t="s">
        <v>37</v>
      </c>
      <c r="G9490" t="s">
        <v>2655</v>
      </c>
      <c r="H9490" s="2" t="s">
        <v>22</v>
      </c>
      <c r="I9490" t="s">
        <v>3370</v>
      </c>
      <c r="J9490" t="s">
        <v>62</v>
      </c>
      <c r="K9490">
        <v>10550</v>
      </c>
      <c r="L9490" t="s">
        <v>54</v>
      </c>
      <c r="M9490" t="s">
        <v>8055</v>
      </c>
      <c r="N9490" t="s">
        <v>110</v>
      </c>
      <c r="O9490" t="s">
        <v>7813</v>
      </c>
      <c r="P9490" s="4">
        <v>307.98</v>
      </c>
      <c r="Q9490" s="4">
        <v>307.98</v>
      </c>
      <c r="R9490" s="4">
        <f t="shared" si="594"/>
        <v>0</v>
      </c>
      <c r="S9490" s="4">
        <f t="shared" si="595"/>
        <v>0</v>
      </c>
    </row>
    <row r="9491" spans="1:19" ht="15.6" x14ac:dyDescent="0.3">
      <c r="A9491" t="s">
        <v>374</v>
      </c>
      <c r="B9491" s="1">
        <v>42437</v>
      </c>
      <c r="C9491" s="1">
        <v>42441</v>
      </c>
      <c r="D9491">
        <f t="shared" si="592"/>
        <v>2016</v>
      </c>
      <c r="E9491" t="str">
        <f t="shared" si="593"/>
        <v>Mar</v>
      </c>
      <c r="F9491" t="s">
        <v>37</v>
      </c>
      <c r="G9491" t="s">
        <v>375</v>
      </c>
      <c r="H9491" s="2" t="s">
        <v>22</v>
      </c>
      <c r="I9491" t="s">
        <v>376</v>
      </c>
      <c r="J9491" t="s">
        <v>148</v>
      </c>
      <c r="K9491">
        <v>53142</v>
      </c>
      <c r="L9491" t="s">
        <v>25</v>
      </c>
      <c r="M9491" t="s">
        <v>8055</v>
      </c>
      <c r="N9491" t="s">
        <v>110</v>
      </c>
      <c r="O9491" t="s">
        <v>7813</v>
      </c>
      <c r="P9491" s="4">
        <v>769.95</v>
      </c>
      <c r="Q9491" s="4">
        <f>P9491-75</f>
        <v>694.95</v>
      </c>
      <c r="R9491" s="4">
        <f t="shared" si="594"/>
        <v>75</v>
      </c>
      <c r="S9491" s="4">
        <f t="shared" si="595"/>
        <v>11.25</v>
      </c>
    </row>
    <row r="9492" spans="1:19" x14ac:dyDescent="0.3">
      <c r="A9492" t="s">
        <v>5993</v>
      </c>
      <c r="B9492" s="1">
        <v>42853</v>
      </c>
      <c r="C9492" s="1">
        <v>42856</v>
      </c>
      <c r="D9492">
        <f t="shared" si="592"/>
        <v>2017</v>
      </c>
      <c r="E9492" t="str">
        <f t="shared" si="593"/>
        <v>Apr</v>
      </c>
      <c r="F9492" t="s">
        <v>20</v>
      </c>
      <c r="G9492" t="s">
        <v>1776</v>
      </c>
      <c r="H9492" t="s">
        <v>51</v>
      </c>
      <c r="I9492" t="s">
        <v>116</v>
      </c>
      <c r="J9492" t="s">
        <v>109</v>
      </c>
      <c r="K9492">
        <v>75217</v>
      </c>
      <c r="L9492" t="s">
        <v>25</v>
      </c>
      <c r="M9492" t="s">
        <v>8055</v>
      </c>
      <c r="N9492" t="s">
        <v>128</v>
      </c>
      <c r="O9492" t="s">
        <v>7813</v>
      </c>
      <c r="P9492" s="4">
        <v>369.57600000000002</v>
      </c>
      <c r="Q9492" s="4">
        <v>369.57600000000002</v>
      </c>
      <c r="R9492" s="4">
        <f t="shared" si="594"/>
        <v>0</v>
      </c>
      <c r="S9492" s="4">
        <f t="shared" si="595"/>
        <v>0</v>
      </c>
    </row>
    <row r="9493" spans="1:19" x14ac:dyDescent="0.3">
      <c r="A9493" t="s">
        <v>1593</v>
      </c>
      <c r="B9493" s="1">
        <v>43310</v>
      </c>
      <c r="C9493" s="1">
        <v>43315</v>
      </c>
      <c r="D9493">
        <f t="shared" si="592"/>
        <v>2018</v>
      </c>
      <c r="E9493" t="str">
        <f t="shared" si="593"/>
        <v>Jul</v>
      </c>
      <c r="F9493" t="s">
        <v>37</v>
      </c>
      <c r="G9493" t="s">
        <v>1594</v>
      </c>
      <c r="H9493" t="s">
        <v>105</v>
      </c>
      <c r="I9493" t="s">
        <v>502</v>
      </c>
      <c r="J9493" t="s">
        <v>503</v>
      </c>
      <c r="K9493">
        <v>73120</v>
      </c>
      <c r="L9493" t="s">
        <v>25</v>
      </c>
      <c r="M9493" t="s">
        <v>8055</v>
      </c>
      <c r="N9493" t="s">
        <v>110</v>
      </c>
      <c r="O9493" t="s">
        <v>7813</v>
      </c>
      <c r="P9493" s="4">
        <v>461.97</v>
      </c>
      <c r="Q9493" s="4">
        <v>461.97</v>
      </c>
      <c r="R9493" s="4">
        <f t="shared" si="594"/>
        <v>0</v>
      </c>
      <c r="S9493" s="4">
        <f t="shared" si="595"/>
        <v>0</v>
      </c>
    </row>
    <row r="9494" spans="1:19" x14ac:dyDescent="0.3">
      <c r="A9494" t="s">
        <v>8056</v>
      </c>
      <c r="B9494" s="1">
        <v>43409</v>
      </c>
      <c r="C9494" s="1">
        <v>43414</v>
      </c>
      <c r="D9494">
        <f t="shared" si="592"/>
        <v>2018</v>
      </c>
      <c r="E9494" t="str">
        <f t="shared" si="593"/>
        <v>Nov</v>
      </c>
      <c r="F9494" t="s">
        <v>67</v>
      </c>
      <c r="G9494" t="s">
        <v>1457</v>
      </c>
      <c r="H9494" t="s">
        <v>51</v>
      </c>
      <c r="I9494" t="s">
        <v>116</v>
      </c>
      <c r="J9494" t="s">
        <v>109</v>
      </c>
      <c r="K9494">
        <v>75081</v>
      </c>
      <c r="L9494" t="s">
        <v>25</v>
      </c>
      <c r="M9494" t="s">
        <v>8055</v>
      </c>
      <c r="N9494" t="s">
        <v>110</v>
      </c>
      <c r="O9494" t="s">
        <v>7813</v>
      </c>
      <c r="P9494" s="4">
        <v>492.76799999999997</v>
      </c>
      <c r="Q9494" s="4">
        <v>492.76799999999997</v>
      </c>
      <c r="R9494" s="4">
        <f t="shared" si="594"/>
        <v>0</v>
      </c>
      <c r="S9494" s="4">
        <f t="shared" si="595"/>
        <v>0</v>
      </c>
    </row>
    <row r="9495" spans="1:19" x14ac:dyDescent="0.3">
      <c r="A9495" t="s">
        <v>4269</v>
      </c>
      <c r="B9495" s="1">
        <v>43120</v>
      </c>
      <c r="C9495" s="1">
        <v>43125</v>
      </c>
      <c r="D9495">
        <f t="shared" si="592"/>
        <v>2018</v>
      </c>
      <c r="E9495" t="str">
        <f t="shared" si="593"/>
        <v>Jan</v>
      </c>
      <c r="F9495" t="s">
        <v>37</v>
      </c>
      <c r="G9495" t="s">
        <v>538</v>
      </c>
      <c r="H9495" t="s">
        <v>105</v>
      </c>
      <c r="I9495" t="s">
        <v>32</v>
      </c>
      <c r="J9495" t="s">
        <v>33</v>
      </c>
      <c r="K9495">
        <v>94122</v>
      </c>
      <c r="L9495" t="s">
        <v>34</v>
      </c>
      <c r="M9495" t="s">
        <v>8057</v>
      </c>
      <c r="N9495" t="s">
        <v>110</v>
      </c>
      <c r="O9495" t="s">
        <v>7813</v>
      </c>
      <c r="P9495" s="4">
        <v>359.976</v>
      </c>
      <c r="Q9495" s="4">
        <v>359.976</v>
      </c>
      <c r="R9495" s="4">
        <f t="shared" si="594"/>
        <v>0</v>
      </c>
      <c r="S9495" s="4">
        <f t="shared" si="595"/>
        <v>0</v>
      </c>
    </row>
    <row r="9496" spans="1:19" x14ac:dyDescent="0.3">
      <c r="A9496" t="s">
        <v>282</v>
      </c>
      <c r="B9496" s="1">
        <v>42267</v>
      </c>
      <c r="C9496" s="1">
        <v>42270</v>
      </c>
      <c r="D9496">
        <f t="shared" si="592"/>
        <v>2015</v>
      </c>
      <c r="E9496" t="str">
        <f t="shared" si="593"/>
        <v>Sep</v>
      </c>
      <c r="F9496" t="s">
        <v>20</v>
      </c>
      <c r="G9496" t="s">
        <v>283</v>
      </c>
      <c r="H9496" t="s">
        <v>105</v>
      </c>
      <c r="I9496" t="s">
        <v>61</v>
      </c>
      <c r="J9496" t="s">
        <v>62</v>
      </c>
      <c r="K9496">
        <v>10011</v>
      </c>
      <c r="L9496" t="s">
        <v>54</v>
      </c>
      <c r="M9496" t="s">
        <v>8057</v>
      </c>
      <c r="N9496" t="s">
        <v>110</v>
      </c>
      <c r="O9496" t="s">
        <v>7813</v>
      </c>
      <c r="P9496" s="4">
        <v>1349.91</v>
      </c>
      <c r="Q9496" s="4">
        <v>1349.91</v>
      </c>
      <c r="R9496" s="4">
        <f t="shared" si="594"/>
        <v>0</v>
      </c>
      <c r="S9496" s="4">
        <f t="shared" si="595"/>
        <v>0</v>
      </c>
    </row>
    <row r="9497" spans="1:19" ht="15.6" x14ac:dyDescent="0.3">
      <c r="A9497" t="s">
        <v>8058</v>
      </c>
      <c r="B9497" s="1">
        <v>42560</v>
      </c>
      <c r="C9497" s="1">
        <v>42565</v>
      </c>
      <c r="D9497">
        <f t="shared" si="592"/>
        <v>2016</v>
      </c>
      <c r="E9497" t="str">
        <f t="shared" si="593"/>
        <v>Jul</v>
      </c>
      <c r="F9497" t="s">
        <v>67</v>
      </c>
      <c r="G9497" t="s">
        <v>3503</v>
      </c>
      <c r="H9497" s="2" t="s">
        <v>22</v>
      </c>
      <c r="I9497" t="s">
        <v>100</v>
      </c>
      <c r="J9497" t="s">
        <v>101</v>
      </c>
      <c r="K9497">
        <v>19120</v>
      </c>
      <c r="L9497" t="s">
        <v>54</v>
      </c>
      <c r="M9497" t="s">
        <v>8057</v>
      </c>
      <c r="N9497" t="s">
        <v>110</v>
      </c>
      <c r="O9497" t="s">
        <v>7813</v>
      </c>
      <c r="P9497" s="4">
        <v>269.98200000000003</v>
      </c>
      <c r="Q9497" s="4">
        <v>269.98200000000003</v>
      </c>
      <c r="R9497" s="4">
        <f t="shared" si="594"/>
        <v>0</v>
      </c>
      <c r="S9497" s="4">
        <f t="shared" si="595"/>
        <v>0</v>
      </c>
    </row>
    <row r="9498" spans="1:19" ht="15.6" x14ac:dyDescent="0.3">
      <c r="A9498" t="s">
        <v>4623</v>
      </c>
      <c r="B9498" s="1">
        <v>43456</v>
      </c>
      <c r="C9498" s="1">
        <v>43458</v>
      </c>
      <c r="D9498">
        <f t="shared" si="592"/>
        <v>2018</v>
      </c>
      <c r="E9498" t="str">
        <f t="shared" si="593"/>
        <v>Dec</v>
      </c>
      <c r="F9498" t="s">
        <v>20</v>
      </c>
      <c r="G9498" t="s">
        <v>3261</v>
      </c>
      <c r="H9498" s="2" t="s">
        <v>22</v>
      </c>
      <c r="I9498" t="s">
        <v>2346</v>
      </c>
      <c r="J9498" t="s">
        <v>233</v>
      </c>
      <c r="K9498">
        <v>43615</v>
      </c>
      <c r="L9498" t="s">
        <v>54</v>
      </c>
      <c r="M9498" t="s">
        <v>8057</v>
      </c>
      <c r="N9498" t="s">
        <v>110</v>
      </c>
      <c r="O9498" t="s">
        <v>7813</v>
      </c>
      <c r="P9498" s="4">
        <v>629.95799999999997</v>
      </c>
      <c r="Q9498" s="4">
        <v>629.95799999999997</v>
      </c>
      <c r="R9498" s="4">
        <f t="shared" si="594"/>
        <v>0</v>
      </c>
      <c r="S9498" s="4">
        <f t="shared" si="595"/>
        <v>0</v>
      </c>
    </row>
    <row r="9499" spans="1:19" x14ac:dyDescent="0.3">
      <c r="A9499" t="s">
        <v>3597</v>
      </c>
      <c r="B9499" s="1">
        <v>43025</v>
      </c>
      <c r="C9499" s="1">
        <v>43029</v>
      </c>
      <c r="D9499">
        <f t="shared" si="592"/>
        <v>2017</v>
      </c>
      <c r="E9499" t="str">
        <f t="shared" si="593"/>
        <v>Oct</v>
      </c>
      <c r="F9499" t="s">
        <v>67</v>
      </c>
      <c r="G9499" t="s">
        <v>2547</v>
      </c>
      <c r="H9499" t="s">
        <v>51</v>
      </c>
      <c r="I9499" t="s">
        <v>139</v>
      </c>
      <c r="J9499" t="s">
        <v>192</v>
      </c>
      <c r="K9499">
        <v>65203</v>
      </c>
      <c r="L9499" t="s">
        <v>25</v>
      </c>
      <c r="M9499" t="s">
        <v>8057</v>
      </c>
      <c r="N9499" t="s">
        <v>128</v>
      </c>
      <c r="O9499" t="s">
        <v>7813</v>
      </c>
      <c r="P9499" s="4">
        <v>449.97</v>
      </c>
      <c r="Q9499" s="4">
        <v>449.97</v>
      </c>
      <c r="R9499" s="4">
        <f t="shared" si="594"/>
        <v>0</v>
      </c>
      <c r="S9499" s="4">
        <f t="shared" si="595"/>
        <v>0</v>
      </c>
    </row>
    <row r="9500" spans="1:19" ht="15.6" x14ac:dyDescent="0.3">
      <c r="A9500" t="s">
        <v>8059</v>
      </c>
      <c r="B9500" s="1">
        <v>42308</v>
      </c>
      <c r="C9500" s="1">
        <v>42310</v>
      </c>
      <c r="D9500">
        <f t="shared" si="592"/>
        <v>2015</v>
      </c>
      <c r="E9500" t="str">
        <f t="shared" si="593"/>
        <v>Oct</v>
      </c>
      <c r="F9500" t="s">
        <v>67</v>
      </c>
      <c r="G9500" t="s">
        <v>1223</v>
      </c>
      <c r="H9500" s="2" t="s">
        <v>22</v>
      </c>
      <c r="I9500" t="s">
        <v>32</v>
      </c>
      <c r="J9500" t="s">
        <v>33</v>
      </c>
      <c r="K9500">
        <v>94110</v>
      </c>
      <c r="L9500" t="s">
        <v>34</v>
      </c>
      <c r="M9500" t="s">
        <v>8060</v>
      </c>
      <c r="N9500" t="s">
        <v>110</v>
      </c>
      <c r="O9500" t="s">
        <v>7813</v>
      </c>
      <c r="P9500" s="4">
        <v>73.584000000000003</v>
      </c>
      <c r="Q9500" s="4">
        <v>73.584000000000003</v>
      </c>
      <c r="R9500" s="4">
        <f t="shared" si="594"/>
        <v>0</v>
      </c>
      <c r="S9500" s="4">
        <f t="shared" si="595"/>
        <v>0</v>
      </c>
    </row>
    <row r="9501" spans="1:19" x14ac:dyDescent="0.3">
      <c r="A9501" t="s">
        <v>3150</v>
      </c>
      <c r="B9501" s="1">
        <v>43224</v>
      </c>
      <c r="C9501" s="1">
        <v>43229</v>
      </c>
      <c r="D9501">
        <f t="shared" si="592"/>
        <v>2018</v>
      </c>
      <c r="E9501" t="str">
        <f t="shared" si="593"/>
        <v>May</v>
      </c>
      <c r="F9501" t="s">
        <v>37</v>
      </c>
      <c r="G9501" t="s">
        <v>1267</v>
      </c>
      <c r="H9501" t="s">
        <v>51</v>
      </c>
      <c r="I9501" t="s">
        <v>32</v>
      </c>
      <c r="J9501" t="s">
        <v>33</v>
      </c>
      <c r="K9501">
        <v>94109</v>
      </c>
      <c r="L9501" t="s">
        <v>34</v>
      </c>
      <c r="M9501" t="s">
        <v>8060</v>
      </c>
      <c r="N9501" t="s">
        <v>110</v>
      </c>
      <c r="O9501" t="s">
        <v>7813</v>
      </c>
      <c r="P9501" s="4">
        <v>183.96</v>
      </c>
      <c r="Q9501" s="4">
        <f>P9501-17</f>
        <v>166.96</v>
      </c>
      <c r="R9501" s="4">
        <f t="shared" si="594"/>
        <v>17</v>
      </c>
      <c r="S9501" s="4">
        <f t="shared" si="595"/>
        <v>2.5499999999999998</v>
      </c>
    </row>
    <row r="9502" spans="1:19" ht="15.6" x14ac:dyDescent="0.3">
      <c r="A9502" t="s">
        <v>1767</v>
      </c>
      <c r="B9502" s="1">
        <v>42842</v>
      </c>
      <c r="C9502" s="1">
        <v>42846</v>
      </c>
      <c r="D9502">
        <f t="shared" si="592"/>
        <v>2017</v>
      </c>
      <c r="E9502" t="str">
        <f t="shared" si="593"/>
        <v>Apr</v>
      </c>
      <c r="F9502" t="s">
        <v>67</v>
      </c>
      <c r="G9502" t="s">
        <v>1768</v>
      </c>
      <c r="H9502" s="2" t="s">
        <v>22</v>
      </c>
      <c r="I9502" t="s">
        <v>1734</v>
      </c>
      <c r="J9502" t="s">
        <v>83</v>
      </c>
      <c r="K9502">
        <v>27604</v>
      </c>
      <c r="L9502" t="s">
        <v>44</v>
      </c>
      <c r="M9502" t="s">
        <v>8060</v>
      </c>
      <c r="N9502" t="s">
        <v>110</v>
      </c>
      <c r="O9502" t="s">
        <v>7813</v>
      </c>
      <c r="P9502" s="4">
        <v>36.792000000000002</v>
      </c>
      <c r="Q9502" s="4">
        <v>36.792000000000002</v>
      </c>
      <c r="R9502" s="4">
        <f t="shared" si="594"/>
        <v>0</v>
      </c>
      <c r="S9502" s="4">
        <f t="shared" si="595"/>
        <v>0</v>
      </c>
    </row>
    <row r="9503" spans="1:19" ht="15.6" x14ac:dyDescent="0.3">
      <c r="A9503" t="s">
        <v>3899</v>
      </c>
      <c r="B9503" s="1">
        <v>42147</v>
      </c>
      <c r="C9503" s="1">
        <v>42151</v>
      </c>
      <c r="D9503">
        <f t="shared" si="592"/>
        <v>2015</v>
      </c>
      <c r="E9503" t="str">
        <f t="shared" si="593"/>
        <v>May</v>
      </c>
      <c r="F9503" t="s">
        <v>37</v>
      </c>
      <c r="G9503" t="s">
        <v>3654</v>
      </c>
      <c r="H9503" s="2" t="s">
        <v>22</v>
      </c>
      <c r="I9503" t="s">
        <v>100</v>
      </c>
      <c r="J9503" t="s">
        <v>101</v>
      </c>
      <c r="K9503">
        <v>19134</v>
      </c>
      <c r="L9503" t="s">
        <v>54</v>
      </c>
      <c r="M9503" t="s">
        <v>8060</v>
      </c>
      <c r="N9503" t="s">
        <v>110</v>
      </c>
      <c r="O9503" t="s">
        <v>7813</v>
      </c>
      <c r="P9503" s="4">
        <v>55.188000000000002</v>
      </c>
      <c r="Q9503" s="4">
        <v>55.188000000000002</v>
      </c>
      <c r="R9503" s="4">
        <f t="shared" si="594"/>
        <v>0</v>
      </c>
      <c r="S9503" s="4">
        <f t="shared" si="595"/>
        <v>0</v>
      </c>
    </row>
    <row r="9504" spans="1:19" ht="15.6" x14ac:dyDescent="0.3">
      <c r="A9504" t="s">
        <v>8061</v>
      </c>
      <c r="B9504" s="1">
        <v>43430</v>
      </c>
      <c r="C9504" s="1">
        <v>43434</v>
      </c>
      <c r="D9504">
        <f t="shared" si="592"/>
        <v>2018</v>
      </c>
      <c r="E9504" t="str">
        <f t="shared" si="593"/>
        <v>Nov</v>
      </c>
      <c r="F9504" t="s">
        <v>37</v>
      </c>
      <c r="G9504" t="s">
        <v>542</v>
      </c>
      <c r="H9504" s="2" t="s">
        <v>22</v>
      </c>
      <c r="I9504" t="s">
        <v>182</v>
      </c>
      <c r="J9504" t="s">
        <v>233</v>
      </c>
      <c r="K9504">
        <v>43229</v>
      </c>
      <c r="L9504" t="s">
        <v>54</v>
      </c>
      <c r="M9504" t="s">
        <v>8060</v>
      </c>
      <c r="N9504" t="s">
        <v>110</v>
      </c>
      <c r="O9504" t="s">
        <v>7813</v>
      </c>
      <c r="P9504" s="4">
        <v>220.75200000000001</v>
      </c>
      <c r="Q9504" s="4">
        <v>220.75200000000001</v>
      </c>
      <c r="R9504" s="4">
        <f t="shared" si="594"/>
        <v>0</v>
      </c>
      <c r="S9504" s="4">
        <f t="shared" si="595"/>
        <v>0</v>
      </c>
    </row>
    <row r="9505" spans="1:19" ht="15.6" x14ac:dyDescent="0.3">
      <c r="A9505" t="s">
        <v>8062</v>
      </c>
      <c r="B9505" s="1">
        <v>43312</v>
      </c>
      <c r="C9505" s="1">
        <v>43312</v>
      </c>
      <c r="D9505">
        <f t="shared" si="592"/>
        <v>2018</v>
      </c>
      <c r="E9505" t="str">
        <f t="shared" si="593"/>
        <v>Jul</v>
      </c>
      <c r="F9505" t="s">
        <v>30</v>
      </c>
      <c r="G9505" t="s">
        <v>830</v>
      </c>
      <c r="H9505" s="2" t="s">
        <v>22</v>
      </c>
      <c r="I9505" t="s">
        <v>23</v>
      </c>
      <c r="J9505" t="s">
        <v>24</v>
      </c>
      <c r="K9505">
        <v>60653</v>
      </c>
      <c r="L9505" t="s">
        <v>25</v>
      </c>
      <c r="M9505" t="s">
        <v>8060</v>
      </c>
      <c r="N9505" t="s">
        <v>110</v>
      </c>
      <c r="O9505" t="s">
        <v>7813</v>
      </c>
      <c r="P9505" s="4">
        <v>36.792000000000002</v>
      </c>
      <c r="Q9505" s="4">
        <v>36.792000000000002</v>
      </c>
      <c r="R9505" s="4">
        <f t="shared" si="594"/>
        <v>0</v>
      </c>
      <c r="S9505" s="4">
        <f t="shared" si="595"/>
        <v>0</v>
      </c>
    </row>
    <row r="9506" spans="1:19" ht="15.6" x14ac:dyDescent="0.3">
      <c r="A9506" t="s">
        <v>4694</v>
      </c>
      <c r="B9506" s="1">
        <v>42346</v>
      </c>
      <c r="C9506" s="1">
        <v>42351</v>
      </c>
      <c r="D9506">
        <f t="shared" si="592"/>
        <v>2015</v>
      </c>
      <c r="E9506" t="str">
        <f t="shared" si="593"/>
        <v>Dec</v>
      </c>
      <c r="F9506" t="s">
        <v>37</v>
      </c>
      <c r="G9506" t="s">
        <v>68</v>
      </c>
      <c r="H9506" s="2" t="s">
        <v>22</v>
      </c>
      <c r="I9506" t="s">
        <v>431</v>
      </c>
      <c r="J9506" t="s">
        <v>242</v>
      </c>
      <c r="K9506">
        <v>97301</v>
      </c>
      <c r="L9506" t="s">
        <v>34</v>
      </c>
      <c r="M9506" t="s">
        <v>8063</v>
      </c>
      <c r="N9506" t="s">
        <v>110</v>
      </c>
      <c r="O9506" t="s">
        <v>7813</v>
      </c>
      <c r="P9506" s="4">
        <v>52.68</v>
      </c>
      <c r="Q9506" s="4">
        <v>52.68</v>
      </c>
      <c r="R9506" s="4">
        <f t="shared" si="594"/>
        <v>0</v>
      </c>
      <c r="S9506" s="4">
        <f t="shared" si="595"/>
        <v>0</v>
      </c>
    </row>
    <row r="9507" spans="1:19" ht="15.6" x14ac:dyDescent="0.3">
      <c r="A9507" t="s">
        <v>8064</v>
      </c>
      <c r="B9507" s="1">
        <v>42462</v>
      </c>
      <c r="C9507" s="1">
        <v>42467</v>
      </c>
      <c r="D9507">
        <f t="shared" si="592"/>
        <v>2016</v>
      </c>
      <c r="E9507" t="str">
        <f t="shared" si="593"/>
        <v>Apr</v>
      </c>
      <c r="F9507" t="s">
        <v>37</v>
      </c>
      <c r="G9507" t="s">
        <v>1833</v>
      </c>
      <c r="H9507" s="2" t="s">
        <v>22</v>
      </c>
      <c r="I9507" t="s">
        <v>177</v>
      </c>
      <c r="J9507" t="s">
        <v>178</v>
      </c>
      <c r="K9507">
        <v>85204</v>
      </c>
      <c r="L9507" t="s">
        <v>34</v>
      </c>
      <c r="M9507" t="s">
        <v>8063</v>
      </c>
      <c r="N9507" t="s">
        <v>110</v>
      </c>
      <c r="O9507" t="s">
        <v>7813</v>
      </c>
      <c r="P9507" s="4">
        <v>87.8</v>
      </c>
      <c r="Q9507" s="4">
        <v>100</v>
      </c>
      <c r="R9507" s="4">
        <f t="shared" si="594"/>
        <v>-12.200000000000003</v>
      </c>
      <c r="S9507" s="4">
        <f t="shared" si="595"/>
        <v>-1.8300000000000003</v>
      </c>
    </row>
    <row r="9508" spans="1:19" ht="15.6" x14ac:dyDescent="0.3">
      <c r="A9508" t="s">
        <v>8065</v>
      </c>
      <c r="B9508" s="1">
        <v>42637</v>
      </c>
      <c r="C9508" s="1">
        <v>42639</v>
      </c>
      <c r="D9508">
        <f t="shared" si="592"/>
        <v>2016</v>
      </c>
      <c r="E9508" t="str">
        <f t="shared" si="593"/>
        <v>Sep</v>
      </c>
      <c r="F9508" t="s">
        <v>67</v>
      </c>
      <c r="G9508" t="s">
        <v>280</v>
      </c>
      <c r="H9508" s="2" t="s">
        <v>22</v>
      </c>
      <c r="I9508" t="s">
        <v>955</v>
      </c>
      <c r="J9508" t="s">
        <v>178</v>
      </c>
      <c r="K9508">
        <v>85705</v>
      </c>
      <c r="L9508" t="s">
        <v>34</v>
      </c>
      <c r="M9508" t="s">
        <v>8063</v>
      </c>
      <c r="N9508" t="s">
        <v>110</v>
      </c>
      <c r="O9508" t="s">
        <v>7813</v>
      </c>
      <c r="P9508" s="4">
        <v>35.119999999999997</v>
      </c>
      <c r="Q9508" s="4">
        <v>100</v>
      </c>
      <c r="R9508" s="4">
        <f t="shared" si="594"/>
        <v>-64.88</v>
      </c>
      <c r="S9508" s="4">
        <f t="shared" si="595"/>
        <v>-9.7319999999999993</v>
      </c>
    </row>
    <row r="9509" spans="1:19" x14ac:dyDescent="0.3">
      <c r="A9509" t="s">
        <v>2438</v>
      </c>
      <c r="B9509" s="1">
        <v>43012</v>
      </c>
      <c r="C9509" s="1">
        <v>43016</v>
      </c>
      <c r="D9509">
        <f t="shared" si="592"/>
        <v>2017</v>
      </c>
      <c r="E9509" t="str">
        <f t="shared" si="593"/>
        <v>Oct</v>
      </c>
      <c r="F9509" t="s">
        <v>37</v>
      </c>
      <c r="G9509" t="s">
        <v>1313</v>
      </c>
      <c r="H9509" t="s">
        <v>51</v>
      </c>
      <c r="I9509" t="s">
        <v>2439</v>
      </c>
      <c r="J9509" t="s">
        <v>79</v>
      </c>
      <c r="K9509">
        <v>33134</v>
      </c>
      <c r="L9509" t="s">
        <v>44</v>
      </c>
      <c r="M9509" t="s">
        <v>8063</v>
      </c>
      <c r="N9509" t="s">
        <v>110</v>
      </c>
      <c r="O9509" t="s">
        <v>7813</v>
      </c>
      <c r="P9509" s="4">
        <v>52.68</v>
      </c>
      <c r="Q9509" s="4">
        <v>52.68</v>
      </c>
      <c r="R9509" s="4">
        <f t="shared" si="594"/>
        <v>0</v>
      </c>
      <c r="S9509" s="4">
        <f t="shared" si="595"/>
        <v>0</v>
      </c>
    </row>
    <row r="9510" spans="1:19" ht="15.6" x14ac:dyDescent="0.3">
      <c r="A9510" t="s">
        <v>1244</v>
      </c>
      <c r="B9510" s="1">
        <v>43378</v>
      </c>
      <c r="C9510" s="1">
        <v>43382</v>
      </c>
      <c r="D9510">
        <f t="shared" si="592"/>
        <v>2018</v>
      </c>
      <c r="E9510" t="str">
        <f t="shared" si="593"/>
        <v>Oct</v>
      </c>
      <c r="F9510" t="s">
        <v>37</v>
      </c>
      <c r="G9510" t="s">
        <v>124</v>
      </c>
      <c r="H9510" s="2" t="s">
        <v>22</v>
      </c>
      <c r="I9510" t="s">
        <v>61</v>
      </c>
      <c r="J9510" t="s">
        <v>62</v>
      </c>
      <c r="K9510">
        <v>10035</v>
      </c>
      <c r="L9510" t="s">
        <v>54</v>
      </c>
      <c r="M9510" t="s">
        <v>8063</v>
      </c>
      <c r="N9510" t="s">
        <v>110</v>
      </c>
      <c r="O9510" t="s">
        <v>7813</v>
      </c>
      <c r="P9510" s="4">
        <v>87.8</v>
      </c>
      <c r="Q9510" s="4">
        <v>87.8</v>
      </c>
      <c r="R9510" s="4">
        <f t="shared" si="594"/>
        <v>0</v>
      </c>
      <c r="S9510" s="4">
        <f t="shared" si="595"/>
        <v>0</v>
      </c>
    </row>
    <row r="9511" spans="1:19" x14ac:dyDescent="0.3">
      <c r="A9511" t="s">
        <v>1429</v>
      </c>
      <c r="B9511" s="1">
        <v>43059</v>
      </c>
      <c r="C9511" s="1">
        <v>43066</v>
      </c>
      <c r="D9511">
        <f t="shared" si="592"/>
        <v>2017</v>
      </c>
      <c r="E9511" t="str">
        <f t="shared" si="593"/>
        <v>Nov</v>
      </c>
      <c r="F9511" t="s">
        <v>37</v>
      </c>
      <c r="G9511" t="s">
        <v>1430</v>
      </c>
      <c r="H9511" t="s">
        <v>51</v>
      </c>
      <c r="I9511" t="s">
        <v>113</v>
      </c>
      <c r="J9511" t="s">
        <v>109</v>
      </c>
      <c r="K9511">
        <v>77095</v>
      </c>
      <c r="L9511" t="s">
        <v>25</v>
      </c>
      <c r="M9511" t="s">
        <v>8063</v>
      </c>
      <c r="N9511" t="s">
        <v>110</v>
      </c>
      <c r="O9511" t="s">
        <v>7813</v>
      </c>
      <c r="P9511" s="4">
        <v>122.92</v>
      </c>
      <c r="Q9511" s="4">
        <v>122.92</v>
      </c>
      <c r="R9511" s="4">
        <f t="shared" si="594"/>
        <v>0</v>
      </c>
      <c r="S9511" s="4">
        <f t="shared" si="595"/>
        <v>0</v>
      </c>
    </row>
    <row r="9512" spans="1:19" ht="15.6" x14ac:dyDescent="0.3">
      <c r="A9512" t="s">
        <v>2467</v>
      </c>
      <c r="B9512" s="1">
        <v>43448</v>
      </c>
      <c r="C9512" s="1">
        <v>43454</v>
      </c>
      <c r="D9512">
        <f t="shared" si="592"/>
        <v>2018</v>
      </c>
      <c r="E9512" t="str">
        <f t="shared" si="593"/>
        <v>Dec</v>
      </c>
      <c r="F9512" t="s">
        <v>37</v>
      </c>
      <c r="G9512" t="s">
        <v>2363</v>
      </c>
      <c r="H9512" s="2" t="s">
        <v>22</v>
      </c>
      <c r="I9512" t="s">
        <v>23</v>
      </c>
      <c r="J9512" t="s">
        <v>24</v>
      </c>
      <c r="K9512">
        <v>60653</v>
      </c>
      <c r="L9512" t="s">
        <v>25</v>
      </c>
      <c r="M9512" t="s">
        <v>8063</v>
      </c>
      <c r="N9512" t="s">
        <v>110</v>
      </c>
      <c r="O9512" t="s">
        <v>7813</v>
      </c>
      <c r="P9512" s="4">
        <v>52.68</v>
      </c>
      <c r="Q9512" s="4">
        <v>52.68</v>
      </c>
      <c r="R9512" s="4">
        <f t="shared" si="594"/>
        <v>0</v>
      </c>
      <c r="S9512" s="4">
        <f t="shared" si="595"/>
        <v>0</v>
      </c>
    </row>
    <row r="9513" spans="1:19" x14ac:dyDescent="0.3">
      <c r="A9513" t="s">
        <v>6900</v>
      </c>
      <c r="B9513" s="1">
        <v>43332</v>
      </c>
      <c r="C9513" s="1">
        <v>43337</v>
      </c>
      <c r="D9513">
        <f t="shared" si="592"/>
        <v>2018</v>
      </c>
      <c r="E9513" t="str">
        <f t="shared" si="593"/>
        <v>Aug</v>
      </c>
      <c r="F9513" t="s">
        <v>37</v>
      </c>
      <c r="G9513" t="s">
        <v>763</v>
      </c>
      <c r="H9513" t="s">
        <v>51</v>
      </c>
      <c r="I9513" t="s">
        <v>32</v>
      </c>
      <c r="J9513" t="s">
        <v>33</v>
      </c>
      <c r="K9513">
        <v>94109</v>
      </c>
      <c r="L9513" t="s">
        <v>34</v>
      </c>
      <c r="M9513" t="s">
        <v>8066</v>
      </c>
      <c r="N9513" t="s">
        <v>110</v>
      </c>
      <c r="O9513" t="s">
        <v>7813</v>
      </c>
      <c r="P9513" s="4">
        <v>107.88</v>
      </c>
      <c r="Q9513" s="4">
        <v>107.88</v>
      </c>
      <c r="R9513" s="4">
        <f t="shared" si="594"/>
        <v>0</v>
      </c>
      <c r="S9513" s="4">
        <f t="shared" si="595"/>
        <v>0</v>
      </c>
    </row>
    <row r="9514" spans="1:19" x14ac:dyDescent="0.3">
      <c r="A9514" t="s">
        <v>2536</v>
      </c>
      <c r="B9514" s="1">
        <v>43420</v>
      </c>
      <c r="C9514" s="1">
        <v>43423</v>
      </c>
      <c r="D9514">
        <f t="shared" si="592"/>
        <v>2018</v>
      </c>
      <c r="E9514" t="str">
        <f t="shared" si="593"/>
        <v>Nov</v>
      </c>
      <c r="F9514" t="s">
        <v>20</v>
      </c>
      <c r="G9514" t="s">
        <v>1319</v>
      </c>
      <c r="H9514" t="s">
        <v>105</v>
      </c>
      <c r="I9514" t="s">
        <v>69</v>
      </c>
      <c r="J9514" t="s">
        <v>70</v>
      </c>
      <c r="K9514">
        <v>98103</v>
      </c>
      <c r="L9514" t="s">
        <v>34</v>
      </c>
      <c r="M9514" t="s">
        <v>8066</v>
      </c>
      <c r="N9514" t="s">
        <v>110</v>
      </c>
      <c r="O9514" t="s">
        <v>7813</v>
      </c>
      <c r="P9514" s="4">
        <v>107.88</v>
      </c>
      <c r="Q9514" s="4">
        <v>107.88</v>
      </c>
      <c r="R9514" s="4">
        <f t="shared" si="594"/>
        <v>0</v>
      </c>
      <c r="S9514" s="4">
        <f t="shared" si="595"/>
        <v>0</v>
      </c>
    </row>
    <row r="9515" spans="1:19" x14ac:dyDescent="0.3">
      <c r="A9515" t="s">
        <v>8029</v>
      </c>
      <c r="B9515" s="1">
        <v>42146</v>
      </c>
      <c r="C9515" s="1">
        <v>42153</v>
      </c>
      <c r="D9515">
        <f t="shared" si="592"/>
        <v>2015</v>
      </c>
      <c r="E9515" t="str">
        <f t="shared" si="593"/>
        <v>May</v>
      </c>
      <c r="F9515" t="s">
        <v>37</v>
      </c>
      <c r="G9515" t="s">
        <v>4521</v>
      </c>
      <c r="H9515" t="s">
        <v>105</v>
      </c>
      <c r="I9515" t="s">
        <v>720</v>
      </c>
      <c r="J9515" t="s">
        <v>754</v>
      </c>
      <c r="K9515">
        <v>35601</v>
      </c>
      <c r="L9515" t="s">
        <v>44</v>
      </c>
      <c r="M9515" t="s">
        <v>8066</v>
      </c>
      <c r="N9515" t="s">
        <v>110</v>
      </c>
      <c r="O9515" t="s">
        <v>7813</v>
      </c>
      <c r="P9515" s="4">
        <v>44.95</v>
      </c>
      <c r="Q9515" s="4">
        <v>44.95</v>
      </c>
      <c r="R9515" s="4">
        <f t="shared" si="594"/>
        <v>0</v>
      </c>
      <c r="S9515" s="4">
        <f t="shared" si="595"/>
        <v>0</v>
      </c>
    </row>
    <row r="9516" spans="1:19" ht="15.6" x14ac:dyDescent="0.3">
      <c r="A9516" t="s">
        <v>8067</v>
      </c>
      <c r="B9516" s="1">
        <v>43332</v>
      </c>
      <c r="C9516" s="1">
        <v>43338</v>
      </c>
      <c r="D9516">
        <f t="shared" si="592"/>
        <v>2018</v>
      </c>
      <c r="E9516" t="str">
        <f t="shared" si="593"/>
        <v>Aug</v>
      </c>
      <c r="F9516" t="s">
        <v>37</v>
      </c>
      <c r="G9516" t="s">
        <v>1548</v>
      </c>
      <c r="H9516" s="2" t="s">
        <v>22</v>
      </c>
      <c r="I9516" t="s">
        <v>1899</v>
      </c>
      <c r="J9516" t="s">
        <v>83</v>
      </c>
      <c r="K9516">
        <v>28205</v>
      </c>
      <c r="L9516" t="s">
        <v>44</v>
      </c>
      <c r="M9516" t="s">
        <v>8066</v>
      </c>
      <c r="N9516" t="s">
        <v>110</v>
      </c>
      <c r="O9516" t="s">
        <v>7813</v>
      </c>
      <c r="P9516" s="4">
        <v>35.96</v>
      </c>
      <c r="Q9516" s="4">
        <v>35.96</v>
      </c>
      <c r="R9516" s="4">
        <f t="shared" si="594"/>
        <v>0</v>
      </c>
      <c r="S9516" s="4">
        <f t="shared" si="595"/>
        <v>0</v>
      </c>
    </row>
    <row r="9517" spans="1:19" ht="15.6" x14ac:dyDescent="0.3">
      <c r="A9517" t="s">
        <v>3727</v>
      </c>
      <c r="B9517" s="1">
        <v>43367</v>
      </c>
      <c r="C9517" s="1">
        <v>43371</v>
      </c>
      <c r="D9517">
        <f t="shared" si="592"/>
        <v>2018</v>
      </c>
      <c r="E9517" t="str">
        <f t="shared" si="593"/>
        <v>Sep</v>
      </c>
      <c r="F9517" t="s">
        <v>37</v>
      </c>
      <c r="G9517" t="s">
        <v>728</v>
      </c>
      <c r="H9517" s="2" t="s">
        <v>22</v>
      </c>
      <c r="I9517" t="s">
        <v>457</v>
      </c>
      <c r="J9517" t="s">
        <v>183</v>
      </c>
      <c r="K9517">
        <v>30328</v>
      </c>
      <c r="L9517" t="s">
        <v>44</v>
      </c>
      <c r="M9517" t="s">
        <v>8066</v>
      </c>
      <c r="N9517" t="s">
        <v>110</v>
      </c>
      <c r="O9517" t="s">
        <v>7813</v>
      </c>
      <c r="P9517" s="4">
        <v>89.9</v>
      </c>
      <c r="Q9517" s="4">
        <v>89.9</v>
      </c>
      <c r="R9517" s="4">
        <f t="shared" si="594"/>
        <v>0</v>
      </c>
      <c r="S9517" s="4">
        <f t="shared" si="595"/>
        <v>0</v>
      </c>
    </row>
    <row r="9518" spans="1:19" x14ac:dyDescent="0.3">
      <c r="A9518" t="s">
        <v>8068</v>
      </c>
      <c r="B9518" s="1">
        <v>42797</v>
      </c>
      <c r="C9518" s="1">
        <v>42802</v>
      </c>
      <c r="D9518">
        <f t="shared" si="592"/>
        <v>2017</v>
      </c>
      <c r="E9518" t="str">
        <f t="shared" si="593"/>
        <v>Mar</v>
      </c>
      <c r="F9518" t="s">
        <v>67</v>
      </c>
      <c r="G9518" t="s">
        <v>513</v>
      </c>
      <c r="H9518" t="s">
        <v>51</v>
      </c>
      <c r="I9518" t="s">
        <v>1985</v>
      </c>
      <c r="J9518" t="s">
        <v>653</v>
      </c>
      <c r="K9518">
        <v>47401</v>
      </c>
      <c r="L9518" t="s">
        <v>25</v>
      </c>
      <c r="M9518" t="s">
        <v>8066</v>
      </c>
      <c r="N9518" t="s">
        <v>110</v>
      </c>
      <c r="O9518" t="s">
        <v>7813</v>
      </c>
      <c r="P9518" s="4">
        <v>134.85</v>
      </c>
      <c r="Q9518" s="4">
        <v>134.85</v>
      </c>
      <c r="R9518" s="4">
        <f t="shared" si="594"/>
        <v>0</v>
      </c>
      <c r="S9518" s="4">
        <f t="shared" si="595"/>
        <v>0</v>
      </c>
    </row>
    <row r="9519" spans="1:19" x14ac:dyDescent="0.3">
      <c r="A9519" t="s">
        <v>8069</v>
      </c>
      <c r="B9519" s="1">
        <v>42989</v>
      </c>
      <c r="C9519" s="1">
        <v>42992</v>
      </c>
      <c r="D9519">
        <f t="shared" si="592"/>
        <v>2017</v>
      </c>
      <c r="E9519" t="str">
        <f t="shared" si="593"/>
        <v>Sep</v>
      </c>
      <c r="F9519" t="s">
        <v>20</v>
      </c>
      <c r="G9519" t="s">
        <v>1499</v>
      </c>
      <c r="H9519" t="s">
        <v>51</v>
      </c>
      <c r="I9519" t="s">
        <v>1911</v>
      </c>
      <c r="J9519" t="s">
        <v>1912</v>
      </c>
      <c r="K9519">
        <v>67212</v>
      </c>
      <c r="L9519" t="s">
        <v>25</v>
      </c>
      <c r="M9519" t="s">
        <v>8066</v>
      </c>
      <c r="N9519" t="s">
        <v>128</v>
      </c>
      <c r="O9519" t="s">
        <v>7813</v>
      </c>
      <c r="P9519" s="4">
        <v>224.75</v>
      </c>
      <c r="Q9519" s="4">
        <v>224.75</v>
      </c>
      <c r="R9519" s="4">
        <f t="shared" si="594"/>
        <v>0</v>
      </c>
      <c r="S9519" s="4">
        <f t="shared" si="595"/>
        <v>0</v>
      </c>
    </row>
    <row r="9520" spans="1:19" ht="15.6" x14ac:dyDescent="0.3">
      <c r="A9520" t="s">
        <v>1050</v>
      </c>
      <c r="B9520" s="1">
        <v>42486</v>
      </c>
      <c r="C9520" s="1">
        <v>42491</v>
      </c>
      <c r="D9520">
        <f t="shared" si="592"/>
        <v>2016</v>
      </c>
      <c r="E9520" t="str">
        <f t="shared" si="593"/>
        <v>Apr</v>
      </c>
      <c r="F9520" t="s">
        <v>37</v>
      </c>
      <c r="G9520" t="s">
        <v>1051</v>
      </c>
      <c r="H9520" s="2" t="s">
        <v>22</v>
      </c>
      <c r="I9520" t="s">
        <v>39</v>
      </c>
      <c r="J9520" t="s">
        <v>33</v>
      </c>
      <c r="K9520">
        <v>92105</v>
      </c>
      <c r="L9520" t="s">
        <v>34</v>
      </c>
      <c r="M9520" t="s">
        <v>8070</v>
      </c>
      <c r="N9520" t="s">
        <v>110</v>
      </c>
      <c r="O9520" t="s">
        <v>7813</v>
      </c>
      <c r="P9520" s="4">
        <v>311.976</v>
      </c>
      <c r="Q9520" s="4">
        <v>100</v>
      </c>
      <c r="R9520" s="4">
        <f t="shared" si="594"/>
        <v>211.976</v>
      </c>
      <c r="S9520" s="4">
        <f t="shared" si="595"/>
        <v>31.796399999999998</v>
      </c>
    </row>
    <row r="9521" spans="1:19" ht="15.6" x14ac:dyDescent="0.3">
      <c r="A9521" t="s">
        <v>982</v>
      </c>
      <c r="B9521" s="1">
        <v>42691</v>
      </c>
      <c r="C9521" s="1">
        <v>42695</v>
      </c>
      <c r="D9521">
        <f t="shared" si="592"/>
        <v>2016</v>
      </c>
      <c r="E9521" t="str">
        <f t="shared" si="593"/>
        <v>Nov</v>
      </c>
      <c r="F9521" t="s">
        <v>37</v>
      </c>
      <c r="G9521" t="s">
        <v>983</v>
      </c>
      <c r="H9521" s="2" t="s">
        <v>22</v>
      </c>
      <c r="I9521" t="s">
        <v>39</v>
      </c>
      <c r="J9521" t="s">
        <v>33</v>
      </c>
      <c r="K9521">
        <v>92105</v>
      </c>
      <c r="L9521" t="s">
        <v>34</v>
      </c>
      <c r="M9521" t="s">
        <v>8070</v>
      </c>
      <c r="N9521" t="s">
        <v>110</v>
      </c>
      <c r="O9521" t="s">
        <v>7813</v>
      </c>
      <c r="P9521" s="4">
        <v>415.96800000000002</v>
      </c>
      <c r="Q9521" s="4">
        <v>100</v>
      </c>
      <c r="R9521" s="4">
        <f t="shared" si="594"/>
        <v>315.96800000000002</v>
      </c>
      <c r="S9521" s="4">
        <f t="shared" si="595"/>
        <v>47.395200000000003</v>
      </c>
    </row>
    <row r="9522" spans="1:19" ht="15.6" x14ac:dyDescent="0.3">
      <c r="A9522" t="s">
        <v>3155</v>
      </c>
      <c r="B9522" s="1">
        <v>42968</v>
      </c>
      <c r="C9522" s="1">
        <v>42975</v>
      </c>
      <c r="D9522">
        <f t="shared" si="592"/>
        <v>2017</v>
      </c>
      <c r="E9522" t="str">
        <f t="shared" si="593"/>
        <v>Aug</v>
      </c>
      <c r="F9522" t="s">
        <v>37</v>
      </c>
      <c r="G9522" t="s">
        <v>3156</v>
      </c>
      <c r="H9522" s="2" t="s">
        <v>22</v>
      </c>
      <c r="I9522" t="s">
        <v>47</v>
      </c>
      <c r="J9522" t="s">
        <v>33</v>
      </c>
      <c r="K9522">
        <v>90004</v>
      </c>
      <c r="L9522" t="s">
        <v>34</v>
      </c>
      <c r="M9522" t="s">
        <v>8071</v>
      </c>
      <c r="N9522" t="s">
        <v>110</v>
      </c>
      <c r="O9522" t="s">
        <v>7813</v>
      </c>
      <c r="P9522" s="4">
        <v>31.984000000000002</v>
      </c>
      <c r="Q9522" s="4">
        <v>31.984000000000002</v>
      </c>
      <c r="R9522" s="4">
        <f t="shared" si="594"/>
        <v>0</v>
      </c>
      <c r="S9522" s="4">
        <f t="shared" si="595"/>
        <v>0</v>
      </c>
    </row>
    <row r="9523" spans="1:19" ht="15.6" x14ac:dyDescent="0.3">
      <c r="A9523" t="s">
        <v>5169</v>
      </c>
      <c r="B9523" s="1">
        <v>43386</v>
      </c>
      <c r="C9523" s="1">
        <v>43393</v>
      </c>
      <c r="D9523">
        <f t="shared" si="592"/>
        <v>2018</v>
      </c>
      <c r="E9523" t="str">
        <f t="shared" si="593"/>
        <v>Oct</v>
      </c>
      <c r="F9523" t="s">
        <v>37</v>
      </c>
      <c r="G9523" t="s">
        <v>918</v>
      </c>
      <c r="H9523" s="2" t="s">
        <v>22</v>
      </c>
      <c r="I9523" t="s">
        <v>994</v>
      </c>
      <c r="J9523" t="s">
        <v>33</v>
      </c>
      <c r="K9523">
        <v>95823</v>
      </c>
      <c r="L9523" t="s">
        <v>34</v>
      </c>
      <c r="M9523" t="s">
        <v>8071</v>
      </c>
      <c r="N9523" t="s">
        <v>110</v>
      </c>
      <c r="O9523" t="s">
        <v>7813</v>
      </c>
      <c r="P9523" s="4">
        <v>31.984000000000002</v>
      </c>
      <c r="Q9523" s="4">
        <v>31.984000000000002</v>
      </c>
      <c r="R9523" s="4">
        <f t="shared" si="594"/>
        <v>0</v>
      </c>
      <c r="S9523" s="4">
        <f t="shared" si="595"/>
        <v>0</v>
      </c>
    </row>
    <row r="9524" spans="1:19" ht="15.6" x14ac:dyDescent="0.3">
      <c r="A9524" t="s">
        <v>1630</v>
      </c>
      <c r="B9524" s="1">
        <v>42628</v>
      </c>
      <c r="C9524" s="1">
        <v>42632</v>
      </c>
      <c r="D9524">
        <f t="shared" si="592"/>
        <v>2016</v>
      </c>
      <c r="E9524" t="str">
        <f t="shared" si="593"/>
        <v>Sep</v>
      </c>
      <c r="F9524" t="s">
        <v>37</v>
      </c>
      <c r="G9524" t="s">
        <v>323</v>
      </c>
      <c r="H9524" s="2" t="s">
        <v>22</v>
      </c>
      <c r="I9524" t="s">
        <v>1631</v>
      </c>
      <c r="J9524" t="s">
        <v>754</v>
      </c>
      <c r="K9524">
        <v>36608</v>
      </c>
      <c r="L9524" t="s">
        <v>44</v>
      </c>
      <c r="M9524" t="s">
        <v>8071</v>
      </c>
      <c r="N9524" t="s">
        <v>110</v>
      </c>
      <c r="O9524" t="s">
        <v>7813</v>
      </c>
      <c r="P9524" s="4">
        <v>59.97</v>
      </c>
      <c r="Q9524" s="4">
        <v>100</v>
      </c>
      <c r="R9524" s="4">
        <f t="shared" si="594"/>
        <v>-40.03</v>
      </c>
      <c r="S9524" s="4">
        <f t="shared" si="595"/>
        <v>-6.0045000000000002</v>
      </c>
    </row>
    <row r="9525" spans="1:19" x14ac:dyDescent="0.3">
      <c r="A9525" t="s">
        <v>8072</v>
      </c>
      <c r="B9525" s="1">
        <v>43044</v>
      </c>
      <c r="C9525" s="1">
        <v>43049</v>
      </c>
      <c r="D9525">
        <f t="shared" si="592"/>
        <v>2017</v>
      </c>
      <c r="E9525" t="str">
        <f t="shared" si="593"/>
        <v>Nov</v>
      </c>
      <c r="F9525" t="s">
        <v>37</v>
      </c>
      <c r="G9525" t="s">
        <v>2534</v>
      </c>
      <c r="H9525" t="s">
        <v>51</v>
      </c>
      <c r="I9525" t="s">
        <v>100</v>
      </c>
      <c r="J9525" t="s">
        <v>101</v>
      </c>
      <c r="K9525">
        <v>19134</v>
      </c>
      <c r="L9525" t="s">
        <v>54</v>
      </c>
      <c r="M9525" t="s">
        <v>8071</v>
      </c>
      <c r="N9525" t="s">
        <v>110</v>
      </c>
      <c r="O9525" t="s">
        <v>7813</v>
      </c>
      <c r="P9525" s="4">
        <v>23.988</v>
      </c>
      <c r="Q9525" s="4">
        <v>23.988</v>
      </c>
      <c r="R9525" s="4">
        <f t="shared" si="594"/>
        <v>0</v>
      </c>
      <c r="S9525" s="4">
        <f t="shared" si="595"/>
        <v>0</v>
      </c>
    </row>
    <row r="9526" spans="1:19" ht="15.6" x14ac:dyDescent="0.3">
      <c r="A9526" t="s">
        <v>380</v>
      </c>
      <c r="B9526" s="1">
        <v>43400</v>
      </c>
      <c r="C9526" s="1">
        <v>43401</v>
      </c>
      <c r="D9526">
        <f t="shared" si="592"/>
        <v>2018</v>
      </c>
      <c r="E9526" t="str">
        <f t="shared" si="593"/>
        <v>Oct</v>
      </c>
      <c r="F9526" t="s">
        <v>20</v>
      </c>
      <c r="G9526" t="s">
        <v>320</v>
      </c>
      <c r="H9526" s="2" t="s">
        <v>22</v>
      </c>
      <c r="I9526" t="s">
        <v>32</v>
      </c>
      <c r="J9526" t="s">
        <v>33</v>
      </c>
      <c r="K9526">
        <v>94110</v>
      </c>
      <c r="L9526" t="s">
        <v>34</v>
      </c>
      <c r="M9526" t="s">
        <v>8073</v>
      </c>
      <c r="N9526" t="s">
        <v>110</v>
      </c>
      <c r="O9526" t="s">
        <v>7813</v>
      </c>
      <c r="P9526" s="4">
        <v>95.84</v>
      </c>
      <c r="Q9526" s="4">
        <v>95.84</v>
      </c>
      <c r="R9526" s="4">
        <f t="shared" si="594"/>
        <v>0</v>
      </c>
      <c r="S9526" s="4">
        <f t="shared" si="595"/>
        <v>0</v>
      </c>
    </row>
    <row r="9527" spans="1:19" ht="15.6" x14ac:dyDescent="0.3">
      <c r="A9527" t="s">
        <v>6421</v>
      </c>
      <c r="B9527" s="1">
        <v>43444</v>
      </c>
      <c r="C9527" s="1">
        <v>43446</v>
      </c>
      <c r="D9527">
        <f t="shared" si="592"/>
        <v>2018</v>
      </c>
      <c r="E9527" t="str">
        <f t="shared" si="593"/>
        <v>Dec</v>
      </c>
      <c r="F9527" t="s">
        <v>67</v>
      </c>
      <c r="G9527" t="s">
        <v>3124</v>
      </c>
      <c r="H9527" s="2" t="s">
        <v>22</v>
      </c>
      <c r="I9527" t="s">
        <v>2538</v>
      </c>
      <c r="J9527" t="s">
        <v>33</v>
      </c>
      <c r="K9527">
        <v>95207</v>
      </c>
      <c r="L9527" t="s">
        <v>34</v>
      </c>
      <c r="M9527" t="s">
        <v>8073</v>
      </c>
      <c r="N9527" t="s">
        <v>110</v>
      </c>
      <c r="O9527" t="s">
        <v>7813</v>
      </c>
      <c r="P9527" s="4">
        <v>95.84</v>
      </c>
      <c r="Q9527" s="4">
        <v>100</v>
      </c>
      <c r="R9527" s="4">
        <f t="shared" si="594"/>
        <v>-4.1599999999999966</v>
      </c>
      <c r="S9527" s="4">
        <f t="shared" si="595"/>
        <v>-0.62399999999999944</v>
      </c>
    </row>
    <row r="9528" spans="1:19" x14ac:dyDescent="0.3">
      <c r="A9528" t="s">
        <v>5000</v>
      </c>
      <c r="B9528" s="1">
        <v>42886</v>
      </c>
      <c r="C9528" s="1">
        <v>42892</v>
      </c>
      <c r="D9528">
        <f t="shared" si="592"/>
        <v>2017</v>
      </c>
      <c r="E9528" t="str">
        <f t="shared" si="593"/>
        <v>May</v>
      </c>
      <c r="F9528" t="s">
        <v>37</v>
      </c>
      <c r="G9528" t="s">
        <v>2006</v>
      </c>
      <c r="H9528" t="s">
        <v>51</v>
      </c>
      <c r="I9528" t="s">
        <v>61</v>
      </c>
      <c r="J9528" t="s">
        <v>62</v>
      </c>
      <c r="K9528">
        <v>10011</v>
      </c>
      <c r="L9528" t="s">
        <v>54</v>
      </c>
      <c r="M9528" t="s">
        <v>8073</v>
      </c>
      <c r="N9528" t="s">
        <v>128</v>
      </c>
      <c r="O9528" t="s">
        <v>7813</v>
      </c>
      <c r="P9528" s="4">
        <v>179.7</v>
      </c>
      <c r="Q9528" s="4">
        <v>179.7</v>
      </c>
      <c r="R9528" s="4">
        <f t="shared" si="594"/>
        <v>0</v>
      </c>
      <c r="S9528" s="4">
        <f t="shared" si="595"/>
        <v>0</v>
      </c>
    </row>
    <row r="9529" spans="1:19" ht="15.6" x14ac:dyDescent="0.3">
      <c r="A9529" t="s">
        <v>8074</v>
      </c>
      <c r="B9529" s="1">
        <v>42430</v>
      </c>
      <c r="C9529" s="1">
        <v>42431</v>
      </c>
      <c r="D9529">
        <f t="shared" si="592"/>
        <v>2016</v>
      </c>
      <c r="E9529" t="str">
        <f t="shared" si="593"/>
        <v>Mar</v>
      </c>
      <c r="F9529" t="s">
        <v>20</v>
      </c>
      <c r="G9529" t="s">
        <v>687</v>
      </c>
      <c r="H9529" s="2" t="s">
        <v>22</v>
      </c>
      <c r="I9529" t="s">
        <v>4015</v>
      </c>
      <c r="J9529" t="s">
        <v>109</v>
      </c>
      <c r="K9529">
        <v>75019</v>
      </c>
      <c r="L9529" t="s">
        <v>25</v>
      </c>
      <c r="M9529" t="s">
        <v>8073</v>
      </c>
      <c r="N9529" t="s">
        <v>110</v>
      </c>
      <c r="O9529" t="s">
        <v>7813</v>
      </c>
      <c r="P9529" s="4">
        <v>95.84</v>
      </c>
      <c r="Q9529" s="4">
        <v>95.84</v>
      </c>
      <c r="R9529" s="4">
        <f t="shared" si="594"/>
        <v>0</v>
      </c>
      <c r="S9529" s="4">
        <f t="shared" si="595"/>
        <v>0</v>
      </c>
    </row>
    <row r="9530" spans="1:19" ht="15.6" x14ac:dyDescent="0.3">
      <c r="A9530" t="s">
        <v>8075</v>
      </c>
      <c r="B9530" s="1">
        <v>42091</v>
      </c>
      <c r="C9530" s="1">
        <v>42095</v>
      </c>
      <c r="D9530">
        <f t="shared" si="592"/>
        <v>2015</v>
      </c>
      <c r="E9530" t="str">
        <f t="shared" si="593"/>
        <v>Mar</v>
      </c>
      <c r="F9530" t="s">
        <v>37</v>
      </c>
      <c r="G9530" t="s">
        <v>1326</v>
      </c>
      <c r="H9530" s="2" t="s">
        <v>22</v>
      </c>
      <c r="I9530" t="s">
        <v>3845</v>
      </c>
      <c r="J9530" t="s">
        <v>1031</v>
      </c>
      <c r="K9530">
        <v>87105</v>
      </c>
      <c r="L9530" t="s">
        <v>34</v>
      </c>
      <c r="M9530" t="s">
        <v>8076</v>
      </c>
      <c r="N9530" t="s">
        <v>110</v>
      </c>
      <c r="O9530" t="s">
        <v>7813</v>
      </c>
      <c r="P9530" s="4">
        <v>302.37599999999998</v>
      </c>
      <c r="Q9530" s="4">
        <v>302.37599999999998</v>
      </c>
      <c r="R9530" s="4">
        <f t="shared" si="594"/>
        <v>0</v>
      </c>
      <c r="S9530" s="4">
        <f t="shared" si="595"/>
        <v>0</v>
      </c>
    </row>
    <row r="9531" spans="1:19" x14ac:dyDescent="0.3">
      <c r="A9531" t="s">
        <v>2211</v>
      </c>
      <c r="B9531" s="1">
        <v>43080</v>
      </c>
      <c r="C9531" s="1">
        <v>43085</v>
      </c>
      <c r="D9531">
        <f t="shared" si="592"/>
        <v>2017</v>
      </c>
      <c r="E9531" t="str">
        <f t="shared" si="593"/>
        <v>Dec</v>
      </c>
      <c r="F9531" t="s">
        <v>67</v>
      </c>
      <c r="G9531" t="s">
        <v>1206</v>
      </c>
      <c r="H9531" t="s">
        <v>51</v>
      </c>
      <c r="I9531" t="s">
        <v>2212</v>
      </c>
      <c r="J9531" t="s">
        <v>70</v>
      </c>
      <c r="K9531">
        <v>98661</v>
      </c>
      <c r="L9531" t="s">
        <v>34</v>
      </c>
      <c r="M9531" t="s">
        <v>8076</v>
      </c>
      <c r="N9531" t="s">
        <v>128</v>
      </c>
      <c r="O9531" t="s">
        <v>7813</v>
      </c>
      <c r="P9531" s="4">
        <v>302.37599999999998</v>
      </c>
      <c r="Q9531" s="4">
        <v>302.37599999999998</v>
      </c>
      <c r="R9531" s="4">
        <f t="shared" si="594"/>
        <v>0</v>
      </c>
      <c r="S9531" s="4">
        <f t="shared" si="595"/>
        <v>0</v>
      </c>
    </row>
    <row r="9532" spans="1:19" ht="15.6" x14ac:dyDescent="0.3">
      <c r="A9532" t="s">
        <v>6046</v>
      </c>
      <c r="B9532" s="1">
        <v>42101</v>
      </c>
      <c r="C9532" s="1">
        <v>42106</v>
      </c>
      <c r="D9532">
        <f t="shared" si="592"/>
        <v>2015</v>
      </c>
      <c r="E9532" t="str">
        <f t="shared" si="593"/>
        <v>Apr</v>
      </c>
      <c r="F9532" t="s">
        <v>37</v>
      </c>
      <c r="G9532" t="s">
        <v>2655</v>
      </c>
      <c r="H9532" s="2" t="s">
        <v>22</v>
      </c>
      <c r="I9532" t="s">
        <v>139</v>
      </c>
      <c r="J9532" t="s">
        <v>698</v>
      </c>
      <c r="K9532">
        <v>29203</v>
      </c>
      <c r="L9532" t="s">
        <v>44</v>
      </c>
      <c r="M9532" t="s">
        <v>8076</v>
      </c>
      <c r="N9532" t="s">
        <v>110</v>
      </c>
      <c r="O9532" t="s">
        <v>7813</v>
      </c>
      <c r="P9532" s="4">
        <v>629.95000000000005</v>
      </c>
      <c r="Q9532" s="4">
        <v>629.95000000000005</v>
      </c>
      <c r="R9532" s="4">
        <f t="shared" si="594"/>
        <v>0</v>
      </c>
      <c r="S9532" s="4">
        <f t="shared" si="595"/>
        <v>0</v>
      </c>
    </row>
    <row r="9533" spans="1:19" x14ac:dyDescent="0.3">
      <c r="A9533" t="s">
        <v>7498</v>
      </c>
      <c r="B9533" s="1">
        <v>42327</v>
      </c>
      <c r="C9533" s="1">
        <v>42332</v>
      </c>
      <c r="D9533">
        <f t="shared" si="592"/>
        <v>2015</v>
      </c>
      <c r="E9533" t="str">
        <f t="shared" si="593"/>
        <v>Nov</v>
      </c>
      <c r="F9533" t="s">
        <v>67</v>
      </c>
      <c r="G9533" t="s">
        <v>1004</v>
      </c>
      <c r="H9533" t="s">
        <v>22</v>
      </c>
      <c r="I9533" t="s">
        <v>82</v>
      </c>
      <c r="J9533" t="s">
        <v>43</v>
      </c>
      <c r="K9533">
        <v>71203</v>
      </c>
      <c r="L9533" t="s">
        <v>44</v>
      </c>
      <c r="M9533" t="s">
        <v>8076</v>
      </c>
      <c r="N9533" t="s">
        <v>110</v>
      </c>
      <c r="O9533" t="s">
        <v>7813</v>
      </c>
      <c r="P9533" s="4">
        <v>503.96</v>
      </c>
      <c r="Q9533" s="4">
        <v>503.96</v>
      </c>
      <c r="R9533" s="4">
        <f t="shared" si="594"/>
        <v>0</v>
      </c>
      <c r="S9533" s="4">
        <f t="shared" si="595"/>
        <v>0</v>
      </c>
    </row>
    <row r="9534" spans="1:19" ht="15.6" x14ac:dyDescent="0.3">
      <c r="A9534" t="s">
        <v>8077</v>
      </c>
      <c r="B9534" s="1">
        <v>42444</v>
      </c>
      <c r="C9534" s="1">
        <v>42450</v>
      </c>
      <c r="D9534">
        <f t="shared" si="592"/>
        <v>2016</v>
      </c>
      <c r="E9534" t="str">
        <f t="shared" si="593"/>
        <v>Mar</v>
      </c>
      <c r="F9534" t="s">
        <v>37</v>
      </c>
      <c r="G9534" t="s">
        <v>3307</v>
      </c>
      <c r="H9534" s="2" t="s">
        <v>22</v>
      </c>
      <c r="I9534" t="s">
        <v>7690</v>
      </c>
      <c r="J9534" t="s">
        <v>415</v>
      </c>
      <c r="K9534">
        <v>84043</v>
      </c>
      <c r="L9534" t="s">
        <v>34</v>
      </c>
      <c r="M9534" t="s">
        <v>8078</v>
      </c>
      <c r="N9534" t="s">
        <v>110</v>
      </c>
      <c r="O9534" t="s">
        <v>7813</v>
      </c>
      <c r="P9534" s="4">
        <v>16.776</v>
      </c>
      <c r="Q9534" s="4">
        <v>18</v>
      </c>
      <c r="R9534" s="4">
        <f t="shared" si="594"/>
        <v>-1.2240000000000002</v>
      </c>
      <c r="S9534" s="4">
        <f t="shared" si="595"/>
        <v>-0.18360000000000001</v>
      </c>
    </row>
    <row r="9535" spans="1:19" x14ac:dyDescent="0.3">
      <c r="A9535" t="s">
        <v>3974</v>
      </c>
      <c r="B9535" s="1">
        <v>43053</v>
      </c>
      <c r="C9535" s="1">
        <v>43057</v>
      </c>
      <c r="D9535">
        <f t="shared" si="592"/>
        <v>2017</v>
      </c>
      <c r="E9535" t="str">
        <f t="shared" si="593"/>
        <v>Nov</v>
      </c>
      <c r="F9535" t="s">
        <v>37</v>
      </c>
      <c r="G9535" t="s">
        <v>1294</v>
      </c>
      <c r="H9535" t="s">
        <v>51</v>
      </c>
      <c r="I9535" t="s">
        <v>61</v>
      </c>
      <c r="J9535" t="s">
        <v>62</v>
      </c>
      <c r="K9535">
        <v>10035</v>
      </c>
      <c r="L9535" t="s">
        <v>54</v>
      </c>
      <c r="M9535" t="s">
        <v>8078</v>
      </c>
      <c r="N9535" t="s">
        <v>110</v>
      </c>
      <c r="O9535" t="s">
        <v>7813</v>
      </c>
      <c r="P9535" s="4">
        <v>13.98</v>
      </c>
      <c r="Q9535" s="4">
        <v>13.98</v>
      </c>
      <c r="R9535" s="4">
        <f t="shared" si="594"/>
        <v>0</v>
      </c>
      <c r="S9535" s="4">
        <f t="shared" si="595"/>
        <v>0</v>
      </c>
    </row>
    <row r="9536" spans="1:19" x14ac:dyDescent="0.3">
      <c r="A9536" t="s">
        <v>3569</v>
      </c>
      <c r="B9536" s="1">
        <v>43057</v>
      </c>
      <c r="C9536" s="1">
        <v>43061</v>
      </c>
      <c r="D9536">
        <f t="shared" si="592"/>
        <v>2017</v>
      </c>
      <c r="E9536" t="str">
        <f t="shared" si="593"/>
        <v>Nov</v>
      </c>
      <c r="F9536" t="s">
        <v>37</v>
      </c>
      <c r="G9536" t="s">
        <v>421</v>
      </c>
      <c r="H9536" t="s">
        <v>51</v>
      </c>
      <c r="I9536" t="s">
        <v>47</v>
      </c>
      <c r="J9536" t="s">
        <v>33</v>
      </c>
      <c r="K9536">
        <v>90008</v>
      </c>
      <c r="L9536" t="s">
        <v>34</v>
      </c>
      <c r="M9536" t="s">
        <v>8079</v>
      </c>
      <c r="N9536" t="s">
        <v>110</v>
      </c>
      <c r="O9536" t="s">
        <v>7813</v>
      </c>
      <c r="P9536" s="4">
        <v>61.192</v>
      </c>
      <c r="Q9536" s="4">
        <v>61.192</v>
      </c>
      <c r="R9536" s="4">
        <f t="shared" si="594"/>
        <v>0</v>
      </c>
      <c r="S9536" s="4">
        <f t="shared" si="595"/>
        <v>0</v>
      </c>
    </row>
    <row r="9537" spans="1:19" x14ac:dyDescent="0.3">
      <c r="A9537" t="s">
        <v>595</v>
      </c>
      <c r="B9537" s="1">
        <v>43059</v>
      </c>
      <c r="C9537" s="1">
        <v>43064</v>
      </c>
      <c r="D9537">
        <f t="shared" si="592"/>
        <v>2017</v>
      </c>
      <c r="E9537" t="str">
        <f t="shared" si="593"/>
        <v>Nov</v>
      </c>
      <c r="F9537" t="s">
        <v>37</v>
      </c>
      <c r="G9537" t="s">
        <v>596</v>
      </c>
      <c r="H9537" t="s">
        <v>51</v>
      </c>
      <c r="I9537" t="s">
        <v>597</v>
      </c>
      <c r="J9537" t="s">
        <v>79</v>
      </c>
      <c r="K9537">
        <v>32839</v>
      </c>
      <c r="L9537" t="s">
        <v>44</v>
      </c>
      <c r="M9537" t="s">
        <v>8079</v>
      </c>
      <c r="N9537" t="s">
        <v>128</v>
      </c>
      <c r="O9537" t="s">
        <v>7813</v>
      </c>
      <c r="P9537" s="4">
        <v>244.768</v>
      </c>
      <c r="Q9537" s="4">
        <v>244.768</v>
      </c>
      <c r="R9537" s="4">
        <f t="shared" si="594"/>
        <v>0</v>
      </c>
      <c r="S9537" s="4">
        <f t="shared" si="595"/>
        <v>0</v>
      </c>
    </row>
    <row r="9538" spans="1:19" x14ac:dyDescent="0.3">
      <c r="A9538" t="s">
        <v>5336</v>
      </c>
      <c r="B9538" s="1">
        <v>42639</v>
      </c>
      <c r="C9538" s="1">
        <v>42642</v>
      </c>
      <c r="D9538">
        <f t="shared" ref="D9538:D9601" si="596">YEAR(B9538)</f>
        <v>2016</v>
      </c>
      <c r="E9538" t="str">
        <f t="shared" ref="E9538:E9601" si="597">TEXT(B9538,"mmm")</f>
        <v>Sep</v>
      </c>
      <c r="F9538" t="s">
        <v>67</v>
      </c>
      <c r="G9538" t="s">
        <v>2906</v>
      </c>
      <c r="H9538" t="s">
        <v>51</v>
      </c>
      <c r="I9538" t="s">
        <v>100</v>
      </c>
      <c r="J9538" t="s">
        <v>101</v>
      </c>
      <c r="K9538">
        <v>19143</v>
      </c>
      <c r="L9538" t="s">
        <v>54</v>
      </c>
      <c r="M9538" t="s">
        <v>8079</v>
      </c>
      <c r="N9538" t="s">
        <v>110</v>
      </c>
      <c r="O9538" t="s">
        <v>7813</v>
      </c>
      <c r="P9538" s="4">
        <v>45.893999999999998</v>
      </c>
      <c r="Q9538" s="4">
        <v>45.893999999999998</v>
      </c>
      <c r="R9538" s="4">
        <f t="shared" si="594"/>
        <v>0</v>
      </c>
      <c r="S9538" s="4">
        <f t="shared" si="595"/>
        <v>0</v>
      </c>
    </row>
    <row r="9539" spans="1:19" ht="15.6" x14ac:dyDescent="0.3">
      <c r="A9539" t="s">
        <v>680</v>
      </c>
      <c r="B9539" s="1">
        <v>42478</v>
      </c>
      <c r="C9539" s="1">
        <v>42482</v>
      </c>
      <c r="D9539">
        <f t="shared" si="596"/>
        <v>2016</v>
      </c>
      <c r="E9539" t="str">
        <f t="shared" si="597"/>
        <v>Apr</v>
      </c>
      <c r="F9539" t="s">
        <v>67</v>
      </c>
      <c r="G9539" t="s">
        <v>613</v>
      </c>
      <c r="H9539" s="2" t="s">
        <v>22</v>
      </c>
      <c r="I9539" t="s">
        <v>681</v>
      </c>
      <c r="J9539" t="s">
        <v>109</v>
      </c>
      <c r="K9539">
        <v>78501</v>
      </c>
      <c r="L9539" t="s">
        <v>25</v>
      </c>
      <c r="M9539" t="s">
        <v>8079</v>
      </c>
      <c r="N9539" t="s">
        <v>110</v>
      </c>
      <c r="O9539" t="s">
        <v>7813</v>
      </c>
      <c r="P9539" s="4">
        <v>244.768</v>
      </c>
      <c r="Q9539" s="4">
        <v>244.768</v>
      </c>
      <c r="R9539" s="4">
        <f t="shared" ref="R9539:R9602" si="598">P9539-Q9539</f>
        <v>0</v>
      </c>
      <c r="S9539" s="4">
        <f t="shared" ref="S9539:S9602" si="599">0.15*R9539</f>
        <v>0</v>
      </c>
    </row>
    <row r="9540" spans="1:19" x14ac:dyDescent="0.3">
      <c r="A9540" t="s">
        <v>8080</v>
      </c>
      <c r="B9540" s="1">
        <v>43227</v>
      </c>
      <c r="C9540" s="1">
        <v>43231</v>
      </c>
      <c r="D9540">
        <f t="shared" si="596"/>
        <v>2018</v>
      </c>
      <c r="E9540" t="str">
        <f t="shared" si="597"/>
        <v>May</v>
      </c>
      <c r="F9540" t="s">
        <v>37</v>
      </c>
      <c r="G9540" t="s">
        <v>971</v>
      </c>
      <c r="H9540" t="s">
        <v>105</v>
      </c>
      <c r="I9540" t="s">
        <v>684</v>
      </c>
      <c r="J9540" t="s">
        <v>33</v>
      </c>
      <c r="K9540">
        <v>91104</v>
      </c>
      <c r="L9540" t="s">
        <v>34</v>
      </c>
      <c r="M9540" t="s">
        <v>8081</v>
      </c>
      <c r="N9540" t="s">
        <v>110</v>
      </c>
      <c r="O9540" t="s">
        <v>7813</v>
      </c>
      <c r="P9540" s="4">
        <v>419.94400000000002</v>
      </c>
      <c r="Q9540" s="4">
        <v>419.94400000000002</v>
      </c>
      <c r="R9540" s="4">
        <f t="shared" si="598"/>
        <v>0</v>
      </c>
      <c r="S9540" s="4">
        <f t="shared" si="599"/>
        <v>0</v>
      </c>
    </row>
    <row r="9541" spans="1:19" ht="15.6" x14ac:dyDescent="0.3">
      <c r="A9541" t="s">
        <v>6179</v>
      </c>
      <c r="B9541" s="1">
        <v>43428</v>
      </c>
      <c r="C9541" s="1">
        <v>43433</v>
      </c>
      <c r="D9541">
        <f t="shared" si="596"/>
        <v>2018</v>
      </c>
      <c r="E9541" t="str">
        <f t="shared" si="597"/>
        <v>Nov</v>
      </c>
      <c r="F9541" t="s">
        <v>37</v>
      </c>
      <c r="G9541" t="s">
        <v>1703</v>
      </c>
      <c r="H9541" s="2" t="s">
        <v>22</v>
      </c>
      <c r="I9541" t="s">
        <v>744</v>
      </c>
      <c r="J9541" t="s">
        <v>101</v>
      </c>
      <c r="K9541">
        <v>17602</v>
      </c>
      <c r="L9541" t="s">
        <v>54</v>
      </c>
      <c r="M9541" t="s">
        <v>8081</v>
      </c>
      <c r="N9541" t="s">
        <v>110</v>
      </c>
      <c r="O9541" t="s">
        <v>7813</v>
      </c>
      <c r="P9541" s="4">
        <v>89.988</v>
      </c>
      <c r="Q9541" s="4">
        <v>89.988</v>
      </c>
      <c r="R9541" s="4">
        <f t="shared" si="598"/>
        <v>0</v>
      </c>
      <c r="S9541" s="4">
        <f t="shared" si="599"/>
        <v>0</v>
      </c>
    </row>
    <row r="9542" spans="1:19" x14ac:dyDescent="0.3">
      <c r="A9542" t="s">
        <v>8082</v>
      </c>
      <c r="B9542" s="1">
        <v>42930</v>
      </c>
      <c r="C9542" s="1">
        <v>42932</v>
      </c>
      <c r="D9542">
        <f t="shared" si="596"/>
        <v>2017</v>
      </c>
      <c r="E9542" t="str">
        <f t="shared" si="597"/>
        <v>Jul</v>
      </c>
      <c r="F9542" t="s">
        <v>67</v>
      </c>
      <c r="G9542" t="s">
        <v>558</v>
      </c>
      <c r="H9542" t="s">
        <v>51</v>
      </c>
      <c r="I9542" t="s">
        <v>113</v>
      </c>
      <c r="J9542" t="s">
        <v>109</v>
      </c>
      <c r="K9542">
        <v>77036</v>
      </c>
      <c r="L9542" t="s">
        <v>25</v>
      </c>
      <c r="M9542" t="s">
        <v>8081</v>
      </c>
      <c r="N9542" t="s">
        <v>128</v>
      </c>
      <c r="O9542" t="s">
        <v>7813</v>
      </c>
      <c r="P9542" s="4">
        <v>419.94400000000002</v>
      </c>
      <c r="Q9542" s="4">
        <v>419.94400000000002</v>
      </c>
      <c r="R9542" s="4">
        <f t="shared" si="598"/>
        <v>0</v>
      </c>
      <c r="S9542" s="4">
        <f t="shared" si="599"/>
        <v>0</v>
      </c>
    </row>
    <row r="9543" spans="1:19" ht="15.6" x14ac:dyDescent="0.3">
      <c r="A9543" t="s">
        <v>1090</v>
      </c>
      <c r="B9543" s="1">
        <v>43429</v>
      </c>
      <c r="C9543" s="1">
        <v>43434</v>
      </c>
      <c r="D9543">
        <f t="shared" si="596"/>
        <v>2018</v>
      </c>
      <c r="E9543" t="str">
        <f t="shared" si="597"/>
        <v>Nov</v>
      </c>
      <c r="F9543" t="s">
        <v>37</v>
      </c>
      <c r="G9543" t="s">
        <v>1091</v>
      </c>
      <c r="H9543" s="2" t="s">
        <v>22</v>
      </c>
      <c r="I9543" t="s">
        <v>113</v>
      </c>
      <c r="J9543" t="s">
        <v>109</v>
      </c>
      <c r="K9543">
        <v>77070</v>
      </c>
      <c r="L9543" t="s">
        <v>25</v>
      </c>
      <c r="M9543" t="s">
        <v>8081</v>
      </c>
      <c r="N9543" t="s">
        <v>110</v>
      </c>
      <c r="O9543" t="s">
        <v>7813</v>
      </c>
      <c r="P9543" s="4">
        <v>299.95999999999998</v>
      </c>
      <c r="Q9543" s="4">
        <v>299.95999999999998</v>
      </c>
      <c r="R9543" s="4">
        <f t="shared" si="598"/>
        <v>0</v>
      </c>
      <c r="S9543" s="4">
        <f t="shared" si="599"/>
        <v>0</v>
      </c>
    </row>
    <row r="9544" spans="1:19" ht="15.6" x14ac:dyDescent="0.3">
      <c r="A9544" t="s">
        <v>8083</v>
      </c>
      <c r="B9544" s="1">
        <v>43417</v>
      </c>
      <c r="C9544" s="1">
        <v>43423</v>
      </c>
      <c r="D9544">
        <f t="shared" si="596"/>
        <v>2018</v>
      </c>
      <c r="E9544" t="str">
        <f t="shared" si="597"/>
        <v>Nov</v>
      </c>
      <c r="F9544" t="s">
        <v>37</v>
      </c>
      <c r="G9544" t="s">
        <v>583</v>
      </c>
      <c r="H9544" s="2" t="s">
        <v>22</v>
      </c>
      <c r="I9544" t="s">
        <v>1751</v>
      </c>
      <c r="J9544" t="s">
        <v>33</v>
      </c>
      <c r="K9544">
        <v>94568</v>
      </c>
      <c r="L9544" t="s">
        <v>34</v>
      </c>
      <c r="M9544" t="s">
        <v>8084</v>
      </c>
      <c r="N9544" t="s">
        <v>110</v>
      </c>
      <c r="O9544" t="s">
        <v>7813</v>
      </c>
      <c r="P9544" s="4">
        <v>22</v>
      </c>
      <c r="Q9544" s="4">
        <v>18</v>
      </c>
      <c r="R9544" s="4">
        <f t="shared" si="598"/>
        <v>4</v>
      </c>
      <c r="S9544" s="4">
        <f t="shared" si="599"/>
        <v>0.6</v>
      </c>
    </row>
    <row r="9545" spans="1:19" ht="15.6" x14ac:dyDescent="0.3">
      <c r="A9545" t="s">
        <v>3464</v>
      </c>
      <c r="B9545" s="1">
        <v>43310</v>
      </c>
      <c r="C9545" s="1">
        <v>43313</v>
      </c>
      <c r="D9545">
        <f t="shared" si="596"/>
        <v>2018</v>
      </c>
      <c r="E9545" t="str">
        <f t="shared" si="597"/>
        <v>Jul</v>
      </c>
      <c r="F9545" t="s">
        <v>67</v>
      </c>
      <c r="G9545" t="s">
        <v>639</v>
      </c>
      <c r="H9545" s="2" t="s">
        <v>22</v>
      </c>
      <c r="I9545" t="s">
        <v>78</v>
      </c>
      <c r="J9545" t="s">
        <v>83</v>
      </c>
      <c r="K9545">
        <v>28540</v>
      </c>
      <c r="L9545" t="s">
        <v>44</v>
      </c>
      <c r="M9545" t="s">
        <v>8084</v>
      </c>
      <c r="N9545" t="s">
        <v>110</v>
      </c>
      <c r="O9545" t="s">
        <v>7813</v>
      </c>
      <c r="P9545" s="4">
        <v>22</v>
      </c>
      <c r="Q9545" s="4">
        <v>18</v>
      </c>
      <c r="R9545" s="4">
        <f t="shared" si="598"/>
        <v>4</v>
      </c>
      <c r="S9545" s="4">
        <f t="shared" si="599"/>
        <v>0.6</v>
      </c>
    </row>
    <row r="9546" spans="1:19" ht="15.6" x14ac:dyDescent="0.3">
      <c r="A9546" t="s">
        <v>7536</v>
      </c>
      <c r="B9546" s="1">
        <v>42973</v>
      </c>
      <c r="C9546" s="1">
        <v>42978</v>
      </c>
      <c r="D9546">
        <f t="shared" si="596"/>
        <v>2017</v>
      </c>
      <c r="E9546" t="str">
        <f t="shared" si="597"/>
        <v>Aug</v>
      </c>
      <c r="F9546" t="s">
        <v>37</v>
      </c>
      <c r="G9546" t="s">
        <v>334</v>
      </c>
      <c r="H9546" s="2" t="s">
        <v>22</v>
      </c>
      <c r="I9546" t="s">
        <v>61</v>
      </c>
      <c r="J9546" t="s">
        <v>62</v>
      </c>
      <c r="K9546">
        <v>10035</v>
      </c>
      <c r="L9546" t="s">
        <v>54</v>
      </c>
      <c r="M9546" t="s">
        <v>8084</v>
      </c>
      <c r="N9546" t="s">
        <v>110</v>
      </c>
      <c r="O9546" t="s">
        <v>7813</v>
      </c>
      <c r="P9546" s="4">
        <v>33</v>
      </c>
      <c r="Q9546" s="4">
        <v>33</v>
      </c>
      <c r="R9546" s="4">
        <f t="shared" si="598"/>
        <v>0</v>
      </c>
      <c r="S9546" s="4">
        <f t="shared" si="599"/>
        <v>0</v>
      </c>
    </row>
    <row r="9547" spans="1:19" ht="15.6" x14ac:dyDescent="0.3">
      <c r="A9547" t="s">
        <v>8085</v>
      </c>
      <c r="B9547" s="1">
        <v>42976</v>
      </c>
      <c r="C9547" s="1">
        <v>42982</v>
      </c>
      <c r="D9547">
        <f t="shared" si="596"/>
        <v>2017</v>
      </c>
      <c r="E9547" t="str">
        <f t="shared" si="597"/>
        <v>Aug</v>
      </c>
      <c r="F9547" t="s">
        <v>37</v>
      </c>
      <c r="G9547" t="s">
        <v>819</v>
      </c>
      <c r="H9547" s="2" t="s">
        <v>22</v>
      </c>
      <c r="I9547" t="s">
        <v>61</v>
      </c>
      <c r="J9547" t="s">
        <v>62</v>
      </c>
      <c r="K9547">
        <v>10024</v>
      </c>
      <c r="L9547" t="s">
        <v>54</v>
      </c>
      <c r="M9547" t="s">
        <v>8084</v>
      </c>
      <c r="N9547" t="s">
        <v>110</v>
      </c>
      <c r="O9547" t="s">
        <v>7813</v>
      </c>
      <c r="P9547" s="4">
        <v>22</v>
      </c>
      <c r="Q9547" s="4">
        <v>18</v>
      </c>
      <c r="R9547" s="4">
        <f t="shared" si="598"/>
        <v>4</v>
      </c>
      <c r="S9547" s="4">
        <f t="shared" si="599"/>
        <v>0.6</v>
      </c>
    </row>
    <row r="9548" spans="1:19" ht="15.6" x14ac:dyDescent="0.3">
      <c r="A9548" t="s">
        <v>3551</v>
      </c>
      <c r="B9548" s="1">
        <v>43023</v>
      </c>
      <c r="C9548" s="1">
        <v>43029</v>
      </c>
      <c r="D9548">
        <f t="shared" si="596"/>
        <v>2017</v>
      </c>
      <c r="E9548" t="str">
        <f t="shared" si="597"/>
        <v>Oct</v>
      </c>
      <c r="F9548" t="s">
        <v>37</v>
      </c>
      <c r="G9548" t="s">
        <v>1683</v>
      </c>
      <c r="H9548" s="2" t="s">
        <v>22</v>
      </c>
      <c r="I9548" t="s">
        <v>502</v>
      </c>
      <c r="J9548" t="s">
        <v>503</v>
      </c>
      <c r="K9548">
        <v>73120</v>
      </c>
      <c r="L9548" t="s">
        <v>25</v>
      </c>
      <c r="M9548" t="s">
        <v>8084</v>
      </c>
      <c r="N9548" t="s">
        <v>110</v>
      </c>
      <c r="O9548" t="s">
        <v>7813</v>
      </c>
      <c r="P9548" s="4">
        <v>5.5</v>
      </c>
      <c r="Q9548" s="4">
        <v>5</v>
      </c>
      <c r="R9548" s="4">
        <f t="shared" si="598"/>
        <v>0.5</v>
      </c>
      <c r="S9548" s="4">
        <f t="shared" si="599"/>
        <v>7.4999999999999997E-2</v>
      </c>
    </row>
    <row r="9549" spans="1:19" ht="15.6" x14ac:dyDescent="0.3">
      <c r="A9549" t="s">
        <v>6864</v>
      </c>
      <c r="B9549" s="1">
        <v>42086</v>
      </c>
      <c r="C9549" s="1">
        <v>42089</v>
      </c>
      <c r="D9549">
        <f t="shared" si="596"/>
        <v>2015</v>
      </c>
      <c r="E9549" t="str">
        <f t="shared" si="597"/>
        <v>Mar</v>
      </c>
      <c r="F9549" t="s">
        <v>67</v>
      </c>
      <c r="G9549" t="s">
        <v>435</v>
      </c>
      <c r="H9549" s="2" t="s">
        <v>22</v>
      </c>
      <c r="I9549" t="s">
        <v>47</v>
      </c>
      <c r="J9549" t="s">
        <v>33</v>
      </c>
      <c r="K9549">
        <v>90036</v>
      </c>
      <c r="L9549" t="s">
        <v>34</v>
      </c>
      <c r="M9549" t="s">
        <v>8086</v>
      </c>
      <c r="N9549" t="s">
        <v>110</v>
      </c>
      <c r="O9549" t="s">
        <v>7813</v>
      </c>
      <c r="P9549" s="4">
        <v>604.75199999999995</v>
      </c>
      <c r="Q9549" s="4">
        <v>604.75199999999995</v>
      </c>
      <c r="R9549" s="4">
        <f t="shared" si="598"/>
        <v>0</v>
      </c>
      <c r="S9549" s="4">
        <f t="shared" si="599"/>
        <v>0</v>
      </c>
    </row>
    <row r="9550" spans="1:19" x14ac:dyDescent="0.3">
      <c r="A9550" t="s">
        <v>8087</v>
      </c>
      <c r="B9550" s="1">
        <v>42913</v>
      </c>
      <c r="C9550" s="1">
        <v>42915</v>
      </c>
      <c r="D9550">
        <f t="shared" si="596"/>
        <v>2017</v>
      </c>
      <c r="E9550" t="str">
        <f t="shared" si="597"/>
        <v>Jun</v>
      </c>
      <c r="F9550" t="s">
        <v>67</v>
      </c>
      <c r="G9550" t="s">
        <v>1407</v>
      </c>
      <c r="H9550" t="s">
        <v>51</v>
      </c>
      <c r="I9550" t="s">
        <v>32</v>
      </c>
      <c r="J9550" t="s">
        <v>33</v>
      </c>
      <c r="K9550">
        <v>94109</v>
      </c>
      <c r="L9550" t="s">
        <v>34</v>
      </c>
      <c r="M9550" t="s">
        <v>8086</v>
      </c>
      <c r="N9550" t="s">
        <v>128</v>
      </c>
      <c r="O9550" t="s">
        <v>7813</v>
      </c>
      <c r="P9550" s="4">
        <v>201.584</v>
      </c>
      <c r="Q9550" s="4">
        <v>201.584</v>
      </c>
      <c r="R9550" s="4">
        <f t="shared" si="598"/>
        <v>0</v>
      </c>
      <c r="S9550" s="4">
        <f t="shared" si="599"/>
        <v>0</v>
      </c>
    </row>
    <row r="9551" spans="1:19" x14ac:dyDescent="0.3">
      <c r="A9551" t="s">
        <v>4004</v>
      </c>
      <c r="B9551" s="1">
        <v>43345</v>
      </c>
      <c r="C9551" s="1">
        <v>43351</v>
      </c>
      <c r="D9551">
        <f t="shared" si="596"/>
        <v>2018</v>
      </c>
      <c r="E9551" t="str">
        <f t="shared" si="597"/>
        <v>Sep</v>
      </c>
      <c r="F9551" t="s">
        <v>37</v>
      </c>
      <c r="G9551" t="s">
        <v>2800</v>
      </c>
      <c r="H9551" t="s">
        <v>105</v>
      </c>
      <c r="I9551" t="s">
        <v>389</v>
      </c>
      <c r="J9551" t="s">
        <v>33</v>
      </c>
      <c r="K9551">
        <v>93309</v>
      </c>
      <c r="L9551" t="s">
        <v>34</v>
      </c>
      <c r="M9551" t="s">
        <v>8086</v>
      </c>
      <c r="N9551" t="s">
        <v>110</v>
      </c>
      <c r="O9551" t="s">
        <v>7813</v>
      </c>
      <c r="P9551" s="4">
        <v>201.584</v>
      </c>
      <c r="Q9551" s="4">
        <v>201.584</v>
      </c>
      <c r="R9551" s="4">
        <f t="shared" si="598"/>
        <v>0</v>
      </c>
      <c r="S9551" s="4">
        <f t="shared" si="599"/>
        <v>0</v>
      </c>
    </row>
    <row r="9552" spans="1:19" ht="15.6" x14ac:dyDescent="0.3">
      <c r="A9552" t="s">
        <v>282</v>
      </c>
      <c r="B9552" s="1">
        <v>42267</v>
      </c>
      <c r="C9552" s="1">
        <v>42270</v>
      </c>
      <c r="D9552">
        <f t="shared" si="596"/>
        <v>2015</v>
      </c>
      <c r="E9552" t="str">
        <f t="shared" si="597"/>
        <v>Sep</v>
      </c>
      <c r="F9552" t="s">
        <v>20</v>
      </c>
      <c r="G9552" t="s">
        <v>283</v>
      </c>
      <c r="H9552" s="2" t="s">
        <v>22</v>
      </c>
      <c r="I9552" t="s">
        <v>61</v>
      </c>
      <c r="J9552" t="s">
        <v>62</v>
      </c>
      <c r="K9552">
        <v>10011</v>
      </c>
      <c r="L9552" t="s">
        <v>54</v>
      </c>
      <c r="M9552" t="s">
        <v>8086</v>
      </c>
      <c r="N9552" t="s">
        <v>110</v>
      </c>
      <c r="O9552" t="s">
        <v>7813</v>
      </c>
      <c r="P9552" s="4">
        <v>629.95000000000005</v>
      </c>
      <c r="Q9552" s="4">
        <v>629.95000000000005</v>
      </c>
      <c r="R9552" s="4">
        <f t="shared" si="598"/>
        <v>0</v>
      </c>
      <c r="S9552" s="4">
        <f t="shared" si="599"/>
        <v>0</v>
      </c>
    </row>
    <row r="9553" spans="1:19" x14ac:dyDescent="0.3">
      <c r="A9553" t="s">
        <v>8088</v>
      </c>
      <c r="B9553" s="1">
        <v>42899</v>
      </c>
      <c r="C9553" s="1">
        <v>42901</v>
      </c>
      <c r="D9553">
        <f t="shared" si="596"/>
        <v>2017</v>
      </c>
      <c r="E9553" t="str">
        <f t="shared" si="597"/>
        <v>Jun</v>
      </c>
      <c r="F9553" t="s">
        <v>67</v>
      </c>
      <c r="G9553" t="s">
        <v>197</v>
      </c>
      <c r="H9553" t="s">
        <v>51</v>
      </c>
      <c r="I9553" t="s">
        <v>648</v>
      </c>
      <c r="J9553" t="s">
        <v>89</v>
      </c>
      <c r="K9553">
        <v>49201</v>
      </c>
      <c r="L9553" t="s">
        <v>25</v>
      </c>
      <c r="M9553" t="s">
        <v>8086</v>
      </c>
      <c r="N9553" t="s">
        <v>128</v>
      </c>
      <c r="O9553" t="s">
        <v>7813</v>
      </c>
      <c r="P9553" s="4">
        <v>377.97</v>
      </c>
      <c r="Q9553" s="4">
        <f>P9553-75</f>
        <v>302.97000000000003</v>
      </c>
      <c r="R9553" s="4">
        <f t="shared" si="598"/>
        <v>75</v>
      </c>
      <c r="S9553" s="4">
        <f t="shared" si="599"/>
        <v>11.25</v>
      </c>
    </row>
    <row r="9554" spans="1:19" ht="15.6" x14ac:dyDescent="0.3">
      <c r="A9554" t="s">
        <v>6823</v>
      </c>
      <c r="B9554" s="1">
        <v>42731</v>
      </c>
      <c r="C9554" s="1">
        <v>42735</v>
      </c>
      <c r="D9554">
        <f t="shared" si="596"/>
        <v>2016</v>
      </c>
      <c r="E9554" t="str">
        <f t="shared" si="597"/>
        <v>Dec</v>
      </c>
      <c r="F9554" t="s">
        <v>37</v>
      </c>
      <c r="G9554" t="s">
        <v>1153</v>
      </c>
      <c r="H9554" s="2" t="s">
        <v>22</v>
      </c>
      <c r="I9554" t="s">
        <v>32</v>
      </c>
      <c r="J9554" t="s">
        <v>33</v>
      </c>
      <c r="K9554">
        <v>94122</v>
      </c>
      <c r="L9554" t="s">
        <v>34</v>
      </c>
      <c r="M9554" t="s">
        <v>8089</v>
      </c>
      <c r="N9554" t="s">
        <v>110</v>
      </c>
      <c r="O9554" t="s">
        <v>7813</v>
      </c>
      <c r="P9554" s="4">
        <v>668.16</v>
      </c>
      <c r="Q9554" s="4">
        <v>80</v>
      </c>
      <c r="R9554" s="4">
        <f t="shared" si="598"/>
        <v>588.16</v>
      </c>
      <c r="S9554" s="4">
        <f t="shared" si="599"/>
        <v>88.22399999999999</v>
      </c>
    </row>
    <row r="9555" spans="1:19" x14ac:dyDescent="0.3">
      <c r="A9555" t="s">
        <v>3288</v>
      </c>
      <c r="B9555" s="1">
        <v>43136</v>
      </c>
      <c r="C9555" s="1">
        <v>43140</v>
      </c>
      <c r="D9555">
        <f t="shared" si="596"/>
        <v>2018</v>
      </c>
      <c r="E9555" t="str">
        <f t="shared" si="597"/>
        <v>Feb</v>
      </c>
      <c r="F9555" t="s">
        <v>37</v>
      </c>
      <c r="G9555" t="s">
        <v>694</v>
      </c>
      <c r="H9555" t="s">
        <v>51</v>
      </c>
      <c r="I9555" t="s">
        <v>2926</v>
      </c>
      <c r="J9555" t="s">
        <v>33</v>
      </c>
      <c r="K9555">
        <v>90503</v>
      </c>
      <c r="L9555" t="s">
        <v>34</v>
      </c>
      <c r="M9555" t="s">
        <v>8089</v>
      </c>
      <c r="N9555" t="s">
        <v>110</v>
      </c>
      <c r="O9555" t="s">
        <v>7813</v>
      </c>
      <c r="P9555" s="4">
        <v>371.2</v>
      </c>
      <c r="Q9555" s="4">
        <v>371.2</v>
      </c>
      <c r="R9555" s="4">
        <f t="shared" si="598"/>
        <v>0</v>
      </c>
      <c r="S9555" s="4">
        <f t="shared" si="599"/>
        <v>0</v>
      </c>
    </row>
    <row r="9556" spans="1:19" ht="15.6" x14ac:dyDescent="0.3">
      <c r="A9556" t="s">
        <v>1288</v>
      </c>
      <c r="B9556" s="1">
        <v>43403</v>
      </c>
      <c r="C9556" s="1">
        <v>43409</v>
      </c>
      <c r="D9556">
        <f t="shared" si="596"/>
        <v>2018</v>
      </c>
      <c r="E9556" t="str">
        <f t="shared" si="597"/>
        <v>Oct</v>
      </c>
      <c r="F9556" t="s">
        <v>37</v>
      </c>
      <c r="G9556" t="s">
        <v>1289</v>
      </c>
      <c r="H9556" s="2" t="s">
        <v>22</v>
      </c>
      <c r="I9556" t="s">
        <v>32</v>
      </c>
      <c r="J9556" t="s">
        <v>33</v>
      </c>
      <c r="K9556">
        <v>94122</v>
      </c>
      <c r="L9556" t="s">
        <v>34</v>
      </c>
      <c r="M9556" t="s">
        <v>8089</v>
      </c>
      <c r="N9556" t="s">
        <v>110</v>
      </c>
      <c r="O9556" t="s">
        <v>7813</v>
      </c>
      <c r="P9556" s="4">
        <v>148.47999999999999</v>
      </c>
      <c r="Q9556" s="4">
        <v>148.47999999999999</v>
      </c>
      <c r="R9556" s="4">
        <f t="shared" si="598"/>
        <v>0</v>
      </c>
      <c r="S9556" s="4">
        <f t="shared" si="599"/>
        <v>0</v>
      </c>
    </row>
    <row r="9557" spans="1:19" ht="15.6" x14ac:dyDescent="0.3">
      <c r="A9557" t="s">
        <v>1733</v>
      </c>
      <c r="B9557" s="1">
        <v>42553</v>
      </c>
      <c r="C9557" s="1">
        <v>42555</v>
      </c>
      <c r="D9557">
        <f t="shared" si="596"/>
        <v>2016</v>
      </c>
      <c r="E9557" t="str">
        <f t="shared" si="597"/>
        <v>Jul</v>
      </c>
      <c r="F9557" t="s">
        <v>20</v>
      </c>
      <c r="G9557" t="s">
        <v>596</v>
      </c>
      <c r="H9557" s="2" t="s">
        <v>22</v>
      </c>
      <c r="I9557" t="s">
        <v>1734</v>
      </c>
      <c r="J9557" t="s">
        <v>83</v>
      </c>
      <c r="K9557">
        <v>27604</v>
      </c>
      <c r="L9557" t="s">
        <v>44</v>
      </c>
      <c r="M9557" t="s">
        <v>8089</v>
      </c>
      <c r="N9557" t="s">
        <v>110</v>
      </c>
      <c r="O9557" t="s">
        <v>7813</v>
      </c>
      <c r="P9557" s="4">
        <v>74.239999999999995</v>
      </c>
      <c r="Q9557" s="4">
        <v>74.239999999999995</v>
      </c>
      <c r="R9557" s="4">
        <f t="shared" si="598"/>
        <v>0</v>
      </c>
      <c r="S9557" s="4">
        <f t="shared" si="599"/>
        <v>0</v>
      </c>
    </row>
    <row r="9558" spans="1:19" x14ac:dyDescent="0.3">
      <c r="A9558" t="s">
        <v>8090</v>
      </c>
      <c r="B9558" s="1">
        <v>42988</v>
      </c>
      <c r="C9558" s="1">
        <v>42993</v>
      </c>
      <c r="D9558">
        <f t="shared" si="596"/>
        <v>2017</v>
      </c>
      <c r="E9558" t="str">
        <f t="shared" si="597"/>
        <v>Sep</v>
      </c>
      <c r="F9558" t="s">
        <v>37</v>
      </c>
      <c r="G9558" t="s">
        <v>1531</v>
      </c>
      <c r="H9558" t="s">
        <v>51</v>
      </c>
      <c r="I9558" t="s">
        <v>486</v>
      </c>
      <c r="J9558" t="s">
        <v>79</v>
      </c>
      <c r="K9558">
        <v>33311</v>
      </c>
      <c r="L9558" t="s">
        <v>44</v>
      </c>
      <c r="M9558" t="s">
        <v>8089</v>
      </c>
      <c r="N9558" t="s">
        <v>110</v>
      </c>
      <c r="O9558" t="s">
        <v>7813</v>
      </c>
      <c r="P9558" s="4">
        <v>519.67999999999995</v>
      </c>
      <c r="Q9558" s="4">
        <v>519.67999999999995</v>
      </c>
      <c r="R9558" s="4">
        <f t="shared" si="598"/>
        <v>0</v>
      </c>
      <c r="S9558" s="4">
        <f t="shared" si="599"/>
        <v>0</v>
      </c>
    </row>
    <row r="9559" spans="1:19" x14ac:dyDescent="0.3">
      <c r="A9559" t="s">
        <v>3355</v>
      </c>
      <c r="B9559" s="1">
        <v>42154</v>
      </c>
      <c r="C9559" s="1">
        <v>42156</v>
      </c>
      <c r="D9559">
        <f t="shared" si="596"/>
        <v>2015</v>
      </c>
      <c r="E9559" t="str">
        <f t="shared" si="597"/>
        <v>May</v>
      </c>
      <c r="F9559" t="s">
        <v>20</v>
      </c>
      <c r="G9559" t="s">
        <v>1619</v>
      </c>
      <c r="H9559" t="s">
        <v>51</v>
      </c>
      <c r="I9559" t="s">
        <v>61</v>
      </c>
      <c r="J9559" t="s">
        <v>62</v>
      </c>
      <c r="K9559">
        <v>10024</v>
      </c>
      <c r="L9559" t="s">
        <v>54</v>
      </c>
      <c r="M9559" t="s">
        <v>8089</v>
      </c>
      <c r="N9559" t="s">
        <v>110</v>
      </c>
      <c r="O9559" t="s">
        <v>7813</v>
      </c>
      <c r="P9559" s="4">
        <v>464</v>
      </c>
      <c r="Q9559" s="4">
        <v>464</v>
      </c>
      <c r="R9559" s="4">
        <f t="shared" si="598"/>
        <v>0</v>
      </c>
      <c r="S9559" s="4">
        <f t="shared" si="599"/>
        <v>0</v>
      </c>
    </row>
    <row r="9560" spans="1:19" x14ac:dyDescent="0.3">
      <c r="A9560" t="s">
        <v>8091</v>
      </c>
      <c r="B9560" s="1">
        <v>43175</v>
      </c>
      <c r="C9560" s="1">
        <v>43177</v>
      </c>
      <c r="D9560">
        <f t="shared" si="596"/>
        <v>2018</v>
      </c>
      <c r="E9560" t="str">
        <f t="shared" si="597"/>
        <v>Mar</v>
      </c>
      <c r="F9560" t="s">
        <v>67</v>
      </c>
      <c r="G9560" t="s">
        <v>2442</v>
      </c>
      <c r="H9560" t="s">
        <v>22</v>
      </c>
      <c r="I9560" t="s">
        <v>419</v>
      </c>
      <c r="J9560" t="s">
        <v>233</v>
      </c>
      <c r="K9560">
        <v>44107</v>
      </c>
      <c r="L9560" t="s">
        <v>54</v>
      </c>
      <c r="M9560" t="s">
        <v>8089</v>
      </c>
      <c r="N9560" t="s">
        <v>110</v>
      </c>
      <c r="O9560" t="s">
        <v>7813</v>
      </c>
      <c r="P9560" s="4">
        <v>445.44</v>
      </c>
      <c r="Q9560" s="4">
        <v>445.44</v>
      </c>
      <c r="R9560" s="4">
        <f t="shared" si="598"/>
        <v>0</v>
      </c>
      <c r="S9560" s="4">
        <f t="shared" si="599"/>
        <v>0</v>
      </c>
    </row>
    <row r="9561" spans="1:19" ht="15.6" x14ac:dyDescent="0.3">
      <c r="A9561" t="s">
        <v>4258</v>
      </c>
      <c r="B9561" s="1">
        <v>42319</v>
      </c>
      <c r="C9561" s="1">
        <v>42323</v>
      </c>
      <c r="D9561">
        <f t="shared" si="596"/>
        <v>2015</v>
      </c>
      <c r="E9561" t="str">
        <f t="shared" si="597"/>
        <v>Nov</v>
      </c>
      <c r="F9561" t="s">
        <v>37</v>
      </c>
      <c r="G9561" t="s">
        <v>2243</v>
      </c>
      <c r="H9561" s="2" t="s">
        <v>22</v>
      </c>
      <c r="I9561" t="s">
        <v>113</v>
      </c>
      <c r="J9561" t="s">
        <v>109</v>
      </c>
      <c r="K9561">
        <v>77095</v>
      </c>
      <c r="L9561" t="s">
        <v>25</v>
      </c>
      <c r="M9561" t="s">
        <v>8089</v>
      </c>
      <c r="N9561" t="s">
        <v>110</v>
      </c>
      <c r="O9561" t="s">
        <v>7813</v>
      </c>
      <c r="P9561" s="4">
        <v>148.47999999999999</v>
      </c>
      <c r="Q9561" s="4">
        <v>148.47999999999999</v>
      </c>
      <c r="R9561" s="4">
        <f t="shared" si="598"/>
        <v>0</v>
      </c>
      <c r="S9561" s="4">
        <f t="shared" si="599"/>
        <v>0</v>
      </c>
    </row>
    <row r="9562" spans="1:19" ht="15.6" x14ac:dyDescent="0.3">
      <c r="A9562" t="s">
        <v>1570</v>
      </c>
      <c r="B9562" s="1">
        <v>42563</v>
      </c>
      <c r="C9562" s="1">
        <v>42568</v>
      </c>
      <c r="D9562">
        <f t="shared" si="596"/>
        <v>2016</v>
      </c>
      <c r="E9562" t="str">
        <f t="shared" si="597"/>
        <v>Jul</v>
      </c>
      <c r="F9562" t="s">
        <v>67</v>
      </c>
      <c r="G9562" t="s">
        <v>162</v>
      </c>
      <c r="H9562" s="2" t="s">
        <v>22</v>
      </c>
      <c r="I9562" t="s">
        <v>23</v>
      </c>
      <c r="J9562" t="s">
        <v>24</v>
      </c>
      <c r="K9562">
        <v>60610</v>
      </c>
      <c r="L9562" t="s">
        <v>25</v>
      </c>
      <c r="M9562" t="s">
        <v>8089</v>
      </c>
      <c r="N9562" t="s">
        <v>110</v>
      </c>
      <c r="O9562" t="s">
        <v>7813</v>
      </c>
      <c r="P9562" s="4">
        <v>148.47999999999999</v>
      </c>
      <c r="Q9562" s="4">
        <v>148.47999999999999</v>
      </c>
      <c r="R9562" s="4">
        <f t="shared" si="598"/>
        <v>0</v>
      </c>
      <c r="S9562" s="4">
        <f t="shared" si="599"/>
        <v>0</v>
      </c>
    </row>
    <row r="9563" spans="1:19" x14ac:dyDescent="0.3">
      <c r="A9563" t="s">
        <v>8092</v>
      </c>
      <c r="B9563" s="1">
        <v>42983</v>
      </c>
      <c r="C9563" s="1">
        <v>42984</v>
      </c>
      <c r="D9563">
        <f t="shared" si="596"/>
        <v>2017</v>
      </c>
      <c r="E9563" t="str">
        <f t="shared" si="597"/>
        <v>Sep</v>
      </c>
      <c r="F9563" t="s">
        <v>20</v>
      </c>
      <c r="G9563" t="s">
        <v>2177</v>
      </c>
      <c r="H9563" t="s">
        <v>51</v>
      </c>
      <c r="I9563" t="s">
        <v>8093</v>
      </c>
      <c r="J9563" t="s">
        <v>878</v>
      </c>
      <c r="K9563">
        <v>52402</v>
      </c>
      <c r="L9563" t="s">
        <v>25</v>
      </c>
      <c r="M9563" t="s">
        <v>8089</v>
      </c>
      <c r="N9563" t="s">
        <v>128</v>
      </c>
      <c r="O9563" t="s">
        <v>7813</v>
      </c>
      <c r="P9563" s="4">
        <v>278.39999999999998</v>
      </c>
      <c r="Q9563" s="4">
        <v>278.39999999999998</v>
      </c>
      <c r="R9563" s="4">
        <f t="shared" si="598"/>
        <v>0</v>
      </c>
      <c r="S9563" s="4">
        <f t="shared" si="599"/>
        <v>0</v>
      </c>
    </row>
    <row r="9564" spans="1:19" ht="15.6" x14ac:dyDescent="0.3">
      <c r="A9564" t="s">
        <v>8094</v>
      </c>
      <c r="B9564" s="1">
        <v>43276</v>
      </c>
      <c r="C9564" s="1">
        <v>43282</v>
      </c>
      <c r="D9564">
        <f t="shared" si="596"/>
        <v>2018</v>
      </c>
      <c r="E9564" t="str">
        <f t="shared" si="597"/>
        <v>Jun</v>
      </c>
      <c r="F9564" t="s">
        <v>37</v>
      </c>
      <c r="G9564" t="s">
        <v>761</v>
      </c>
      <c r="H9564" s="2" t="s">
        <v>22</v>
      </c>
      <c r="I9564" t="s">
        <v>3335</v>
      </c>
      <c r="J9564" t="s">
        <v>24</v>
      </c>
      <c r="K9564">
        <v>60440</v>
      </c>
      <c r="L9564" t="s">
        <v>25</v>
      </c>
      <c r="M9564" t="s">
        <v>8089</v>
      </c>
      <c r="N9564" t="s">
        <v>110</v>
      </c>
      <c r="O9564" t="s">
        <v>7813</v>
      </c>
      <c r="P9564" s="4">
        <v>148.47999999999999</v>
      </c>
      <c r="Q9564" s="4">
        <v>148.47999999999999</v>
      </c>
      <c r="R9564" s="4">
        <f t="shared" si="598"/>
        <v>0</v>
      </c>
      <c r="S9564" s="4">
        <f t="shared" si="599"/>
        <v>0</v>
      </c>
    </row>
    <row r="9565" spans="1:19" x14ac:dyDescent="0.3">
      <c r="A9565" t="s">
        <v>8095</v>
      </c>
      <c r="B9565" s="1">
        <v>42795</v>
      </c>
      <c r="C9565" s="1">
        <v>42802</v>
      </c>
      <c r="D9565">
        <f t="shared" si="596"/>
        <v>2017</v>
      </c>
      <c r="E9565" t="str">
        <f t="shared" si="597"/>
        <v>Mar</v>
      </c>
      <c r="F9565" t="s">
        <v>37</v>
      </c>
      <c r="G9565" t="s">
        <v>1623</v>
      </c>
      <c r="H9565" t="s">
        <v>51</v>
      </c>
      <c r="I9565" t="s">
        <v>165</v>
      </c>
      <c r="J9565" t="s">
        <v>75</v>
      </c>
      <c r="K9565">
        <v>80219</v>
      </c>
      <c r="L9565" t="s">
        <v>34</v>
      </c>
      <c r="M9565" t="s">
        <v>8096</v>
      </c>
      <c r="N9565" t="s">
        <v>110</v>
      </c>
      <c r="O9565" t="s">
        <v>7813</v>
      </c>
      <c r="P9565" s="4">
        <v>159.98400000000001</v>
      </c>
      <c r="Q9565" s="4">
        <v>159.98400000000001</v>
      </c>
      <c r="R9565" s="4">
        <f t="shared" si="598"/>
        <v>0</v>
      </c>
      <c r="S9565" s="4">
        <f t="shared" si="599"/>
        <v>0</v>
      </c>
    </row>
    <row r="9566" spans="1:19" ht="15.6" x14ac:dyDescent="0.3">
      <c r="A9566" t="s">
        <v>3525</v>
      </c>
      <c r="B9566" s="1">
        <v>42641</v>
      </c>
      <c r="C9566" s="1">
        <v>42648</v>
      </c>
      <c r="D9566">
        <f t="shared" si="596"/>
        <v>2016</v>
      </c>
      <c r="E9566" t="str">
        <f t="shared" si="597"/>
        <v>Sep</v>
      </c>
      <c r="F9566" t="s">
        <v>37</v>
      </c>
      <c r="G9566" t="s">
        <v>3526</v>
      </c>
      <c r="H9566" s="2" t="s">
        <v>22</v>
      </c>
      <c r="I9566" t="s">
        <v>47</v>
      </c>
      <c r="J9566" t="s">
        <v>33</v>
      </c>
      <c r="K9566">
        <v>90032</v>
      </c>
      <c r="L9566" t="s">
        <v>34</v>
      </c>
      <c r="M9566" t="s">
        <v>8097</v>
      </c>
      <c r="N9566" t="s">
        <v>110</v>
      </c>
      <c r="O9566" t="s">
        <v>7813</v>
      </c>
      <c r="P9566" s="4">
        <v>36.783999999999999</v>
      </c>
      <c r="Q9566" s="4">
        <v>36.783999999999999</v>
      </c>
      <c r="R9566" s="4">
        <f t="shared" si="598"/>
        <v>0</v>
      </c>
      <c r="S9566" s="4">
        <f t="shared" si="599"/>
        <v>0</v>
      </c>
    </row>
    <row r="9567" spans="1:19" x14ac:dyDescent="0.3">
      <c r="A9567" t="s">
        <v>7611</v>
      </c>
      <c r="B9567" s="1">
        <v>42876</v>
      </c>
      <c r="C9567" s="1">
        <v>42878</v>
      </c>
      <c r="D9567">
        <f t="shared" si="596"/>
        <v>2017</v>
      </c>
      <c r="E9567" t="str">
        <f t="shared" si="597"/>
        <v>May</v>
      </c>
      <c r="F9567" t="s">
        <v>20</v>
      </c>
      <c r="G9567" t="s">
        <v>1264</v>
      </c>
      <c r="H9567" t="s">
        <v>51</v>
      </c>
      <c r="I9567" t="s">
        <v>47</v>
      </c>
      <c r="J9567" t="s">
        <v>33</v>
      </c>
      <c r="K9567">
        <v>90032</v>
      </c>
      <c r="L9567" t="s">
        <v>34</v>
      </c>
      <c r="M9567" t="s">
        <v>8097</v>
      </c>
      <c r="N9567" t="s">
        <v>110</v>
      </c>
      <c r="O9567" t="s">
        <v>7813</v>
      </c>
      <c r="P9567" s="4">
        <v>55.176000000000002</v>
      </c>
      <c r="Q9567" s="4">
        <v>55.176000000000002</v>
      </c>
      <c r="R9567" s="4">
        <f t="shared" si="598"/>
        <v>0</v>
      </c>
      <c r="S9567" s="4">
        <f t="shared" si="599"/>
        <v>0</v>
      </c>
    </row>
    <row r="9568" spans="1:19" x14ac:dyDescent="0.3">
      <c r="A9568" t="s">
        <v>3155</v>
      </c>
      <c r="B9568" s="1">
        <v>42968</v>
      </c>
      <c r="C9568" s="1">
        <v>42975</v>
      </c>
      <c r="D9568">
        <f t="shared" si="596"/>
        <v>2017</v>
      </c>
      <c r="E9568" t="str">
        <f t="shared" si="597"/>
        <v>Aug</v>
      </c>
      <c r="F9568" t="s">
        <v>37</v>
      </c>
      <c r="G9568" t="s">
        <v>3156</v>
      </c>
      <c r="H9568" t="s">
        <v>51</v>
      </c>
      <c r="I9568" t="s">
        <v>47</v>
      </c>
      <c r="J9568" t="s">
        <v>33</v>
      </c>
      <c r="K9568">
        <v>90004</v>
      </c>
      <c r="L9568" t="s">
        <v>34</v>
      </c>
      <c r="M9568" t="s">
        <v>8097</v>
      </c>
      <c r="N9568" t="s">
        <v>110</v>
      </c>
      <c r="O9568" t="s">
        <v>7813</v>
      </c>
      <c r="P9568" s="4">
        <v>91.96</v>
      </c>
      <c r="Q9568" s="4">
        <v>91.96</v>
      </c>
      <c r="R9568" s="4">
        <f t="shared" si="598"/>
        <v>0</v>
      </c>
      <c r="S9568" s="4">
        <f t="shared" si="599"/>
        <v>0</v>
      </c>
    </row>
    <row r="9569" spans="1:19" ht="15.6" x14ac:dyDescent="0.3">
      <c r="A9569" t="s">
        <v>7467</v>
      </c>
      <c r="B9569" s="1">
        <v>43380</v>
      </c>
      <c r="C9569" s="1">
        <v>43384</v>
      </c>
      <c r="D9569">
        <f t="shared" si="596"/>
        <v>2018</v>
      </c>
      <c r="E9569" t="str">
        <f t="shared" si="597"/>
        <v>Oct</v>
      </c>
      <c r="F9569" t="s">
        <v>37</v>
      </c>
      <c r="G9569" t="s">
        <v>2129</v>
      </c>
      <c r="H9569" s="2" t="s">
        <v>22</v>
      </c>
      <c r="I9569" t="s">
        <v>47</v>
      </c>
      <c r="J9569" t="s">
        <v>33</v>
      </c>
      <c r="K9569">
        <v>90045</v>
      </c>
      <c r="L9569" t="s">
        <v>34</v>
      </c>
      <c r="M9569" t="s">
        <v>8097</v>
      </c>
      <c r="N9569" t="s">
        <v>110</v>
      </c>
      <c r="O9569" t="s">
        <v>7813</v>
      </c>
      <c r="P9569" s="4">
        <v>128.744</v>
      </c>
      <c r="Q9569" s="4">
        <v>128.744</v>
      </c>
      <c r="R9569" s="4">
        <f t="shared" si="598"/>
        <v>0</v>
      </c>
      <c r="S9569" s="4">
        <f t="shared" si="599"/>
        <v>0</v>
      </c>
    </row>
    <row r="9570" spans="1:19" ht="15.6" x14ac:dyDescent="0.3">
      <c r="A9570" t="s">
        <v>674</v>
      </c>
      <c r="B9570" s="1">
        <v>43445</v>
      </c>
      <c r="C9570" s="1">
        <v>43451</v>
      </c>
      <c r="D9570">
        <f t="shared" si="596"/>
        <v>2018</v>
      </c>
      <c r="E9570" t="str">
        <f t="shared" si="597"/>
        <v>Dec</v>
      </c>
      <c r="F9570" t="s">
        <v>37</v>
      </c>
      <c r="G9570" t="s">
        <v>675</v>
      </c>
      <c r="H9570" s="2" t="s">
        <v>22</v>
      </c>
      <c r="I9570" t="s">
        <v>78</v>
      </c>
      <c r="J9570" t="s">
        <v>79</v>
      </c>
      <c r="K9570">
        <v>32216</v>
      </c>
      <c r="L9570" t="s">
        <v>44</v>
      </c>
      <c r="M9570" t="s">
        <v>8097</v>
      </c>
      <c r="N9570" t="s">
        <v>110</v>
      </c>
      <c r="O9570" t="s">
        <v>7813</v>
      </c>
      <c r="P9570" s="4">
        <v>73.567999999999998</v>
      </c>
      <c r="Q9570" s="4">
        <v>73.567999999999998</v>
      </c>
      <c r="R9570" s="4">
        <f t="shared" si="598"/>
        <v>0</v>
      </c>
      <c r="S9570" s="4">
        <f t="shared" si="599"/>
        <v>0</v>
      </c>
    </row>
    <row r="9571" spans="1:19" ht="15.6" x14ac:dyDescent="0.3">
      <c r="A9571" t="s">
        <v>5383</v>
      </c>
      <c r="B9571" s="1">
        <v>43378</v>
      </c>
      <c r="C9571" s="1">
        <v>43381</v>
      </c>
      <c r="D9571">
        <f t="shared" si="596"/>
        <v>2018</v>
      </c>
      <c r="E9571" t="str">
        <f t="shared" si="597"/>
        <v>Oct</v>
      </c>
      <c r="F9571" t="s">
        <v>67</v>
      </c>
      <c r="G9571" t="s">
        <v>1243</v>
      </c>
      <c r="H9571" s="2" t="s">
        <v>22</v>
      </c>
      <c r="I9571" t="s">
        <v>61</v>
      </c>
      <c r="J9571" t="s">
        <v>62</v>
      </c>
      <c r="K9571">
        <v>10011</v>
      </c>
      <c r="L9571" t="s">
        <v>54</v>
      </c>
      <c r="M9571" t="s">
        <v>8097</v>
      </c>
      <c r="N9571" t="s">
        <v>110</v>
      </c>
      <c r="O9571" t="s">
        <v>7813</v>
      </c>
      <c r="P9571" s="4">
        <v>160.93</v>
      </c>
      <c r="Q9571" s="4">
        <v>160.93</v>
      </c>
      <c r="R9571" s="4">
        <f t="shared" si="598"/>
        <v>0</v>
      </c>
      <c r="S9571" s="4">
        <f t="shared" si="599"/>
        <v>0</v>
      </c>
    </row>
    <row r="9572" spans="1:19" x14ac:dyDescent="0.3">
      <c r="A9572" t="s">
        <v>8098</v>
      </c>
      <c r="B9572" s="1">
        <v>43077</v>
      </c>
      <c r="C9572" s="1">
        <v>43081</v>
      </c>
      <c r="D9572">
        <f t="shared" si="596"/>
        <v>2017</v>
      </c>
      <c r="E9572" t="str">
        <f t="shared" si="597"/>
        <v>Dec</v>
      </c>
      <c r="F9572" t="s">
        <v>67</v>
      </c>
      <c r="G9572" t="s">
        <v>635</v>
      </c>
      <c r="H9572" t="s">
        <v>51</v>
      </c>
      <c r="I9572" t="s">
        <v>3305</v>
      </c>
      <c r="J9572" t="s">
        <v>807</v>
      </c>
      <c r="K9572">
        <v>55106</v>
      </c>
      <c r="L9572" t="s">
        <v>25</v>
      </c>
      <c r="M9572" t="s">
        <v>8097</v>
      </c>
      <c r="N9572" t="s">
        <v>110</v>
      </c>
      <c r="O9572" t="s">
        <v>7813</v>
      </c>
      <c r="P9572" s="4">
        <v>114.95</v>
      </c>
      <c r="Q9572" s="4">
        <v>114.95</v>
      </c>
      <c r="R9572" s="4">
        <f t="shared" si="598"/>
        <v>0</v>
      </c>
      <c r="S9572" s="4">
        <f t="shared" si="599"/>
        <v>0</v>
      </c>
    </row>
    <row r="9573" spans="1:19" x14ac:dyDescent="0.3">
      <c r="A9573" t="s">
        <v>3353</v>
      </c>
      <c r="B9573" s="1">
        <v>43238</v>
      </c>
      <c r="C9573" s="1">
        <v>43242</v>
      </c>
      <c r="D9573">
        <f t="shared" si="596"/>
        <v>2018</v>
      </c>
      <c r="E9573" t="str">
        <f t="shared" si="597"/>
        <v>May</v>
      </c>
      <c r="F9573" t="s">
        <v>67</v>
      </c>
      <c r="G9573" t="s">
        <v>354</v>
      </c>
      <c r="H9573" t="s">
        <v>22</v>
      </c>
      <c r="I9573" t="s">
        <v>191</v>
      </c>
      <c r="J9573" t="s">
        <v>192</v>
      </c>
      <c r="K9573">
        <v>65807</v>
      </c>
      <c r="L9573" t="s">
        <v>25</v>
      </c>
      <c r="M9573" t="s">
        <v>8097</v>
      </c>
      <c r="N9573" t="s">
        <v>110</v>
      </c>
      <c r="O9573" t="s">
        <v>7813</v>
      </c>
      <c r="P9573" s="4">
        <v>114.95</v>
      </c>
      <c r="Q9573" s="4">
        <v>114.95</v>
      </c>
      <c r="R9573" s="4">
        <f t="shared" si="598"/>
        <v>0</v>
      </c>
      <c r="S9573" s="4">
        <f t="shared" si="599"/>
        <v>0</v>
      </c>
    </row>
    <row r="9574" spans="1:19" ht="15.6" x14ac:dyDescent="0.3">
      <c r="A9574" t="s">
        <v>8099</v>
      </c>
      <c r="B9574" s="1">
        <v>43425</v>
      </c>
      <c r="C9574" s="1">
        <v>43425</v>
      </c>
      <c r="D9574">
        <f t="shared" si="596"/>
        <v>2018</v>
      </c>
      <c r="E9574" t="str">
        <f t="shared" si="597"/>
        <v>Nov</v>
      </c>
      <c r="F9574" t="s">
        <v>30</v>
      </c>
      <c r="G9574" t="s">
        <v>485</v>
      </c>
      <c r="H9574" s="2" t="s">
        <v>22</v>
      </c>
      <c r="I9574" t="s">
        <v>113</v>
      </c>
      <c r="J9574" t="s">
        <v>109</v>
      </c>
      <c r="K9574">
        <v>77095</v>
      </c>
      <c r="L9574" t="s">
        <v>25</v>
      </c>
      <c r="M9574" t="s">
        <v>8097</v>
      </c>
      <c r="N9574" t="s">
        <v>110</v>
      </c>
      <c r="O9574" t="s">
        <v>7813</v>
      </c>
      <c r="P9574" s="4">
        <v>55.176000000000002</v>
      </c>
      <c r="Q9574" s="4">
        <v>55.176000000000002</v>
      </c>
      <c r="R9574" s="4">
        <f t="shared" si="598"/>
        <v>0</v>
      </c>
      <c r="S9574" s="4">
        <f t="shared" si="599"/>
        <v>0</v>
      </c>
    </row>
    <row r="9575" spans="1:19" ht="15.6" x14ac:dyDescent="0.3">
      <c r="A9575" t="s">
        <v>2519</v>
      </c>
      <c r="B9575" s="1">
        <v>42677</v>
      </c>
      <c r="C9575" s="1">
        <v>42681</v>
      </c>
      <c r="D9575">
        <f t="shared" si="596"/>
        <v>2016</v>
      </c>
      <c r="E9575" t="str">
        <f t="shared" si="597"/>
        <v>Nov</v>
      </c>
      <c r="F9575" t="s">
        <v>37</v>
      </c>
      <c r="G9575" t="s">
        <v>2520</v>
      </c>
      <c r="H9575" s="2" t="s">
        <v>22</v>
      </c>
      <c r="I9575" t="s">
        <v>47</v>
      </c>
      <c r="J9575" t="s">
        <v>33</v>
      </c>
      <c r="K9575">
        <v>90008</v>
      </c>
      <c r="L9575" t="s">
        <v>34</v>
      </c>
      <c r="M9575" t="s">
        <v>8100</v>
      </c>
      <c r="N9575" t="s">
        <v>110</v>
      </c>
      <c r="O9575" t="s">
        <v>7813</v>
      </c>
      <c r="P9575" s="4">
        <v>1212.848</v>
      </c>
      <c r="Q9575" s="4">
        <v>1212.848</v>
      </c>
      <c r="R9575" s="4">
        <f t="shared" si="598"/>
        <v>0</v>
      </c>
      <c r="S9575" s="4">
        <f t="shared" si="599"/>
        <v>0</v>
      </c>
    </row>
    <row r="9576" spans="1:19" ht="15.6" x14ac:dyDescent="0.3">
      <c r="A9576" t="s">
        <v>2096</v>
      </c>
      <c r="B9576" s="1">
        <v>42598</v>
      </c>
      <c r="C9576" s="1">
        <v>42602</v>
      </c>
      <c r="D9576">
        <f t="shared" si="596"/>
        <v>2016</v>
      </c>
      <c r="E9576" t="str">
        <f t="shared" si="597"/>
        <v>Aug</v>
      </c>
      <c r="F9576" t="s">
        <v>37</v>
      </c>
      <c r="G9576" t="s">
        <v>363</v>
      </c>
      <c r="H9576" s="2" t="s">
        <v>22</v>
      </c>
      <c r="I9576" t="s">
        <v>100</v>
      </c>
      <c r="J9576" t="s">
        <v>101</v>
      </c>
      <c r="K9576">
        <v>19134</v>
      </c>
      <c r="L9576" t="s">
        <v>54</v>
      </c>
      <c r="M9576" t="s">
        <v>8100</v>
      </c>
      <c r="N9576" t="s">
        <v>110</v>
      </c>
      <c r="O9576" t="s">
        <v>7813</v>
      </c>
      <c r="P9576" s="4">
        <v>519.79200000000003</v>
      </c>
      <c r="Q9576" s="4">
        <v>519.79200000000003</v>
      </c>
      <c r="R9576" s="4">
        <f t="shared" si="598"/>
        <v>0</v>
      </c>
      <c r="S9576" s="4">
        <f t="shared" si="599"/>
        <v>0</v>
      </c>
    </row>
    <row r="9577" spans="1:19" x14ac:dyDescent="0.3">
      <c r="A9577" t="s">
        <v>7346</v>
      </c>
      <c r="B9577" s="1">
        <v>42961</v>
      </c>
      <c r="C9577" s="1">
        <v>42965</v>
      </c>
      <c r="D9577">
        <f t="shared" si="596"/>
        <v>2017</v>
      </c>
      <c r="E9577" t="str">
        <f t="shared" si="597"/>
        <v>Aug</v>
      </c>
      <c r="F9577" t="s">
        <v>37</v>
      </c>
      <c r="G9577" t="s">
        <v>1998</v>
      </c>
      <c r="H9577" t="s">
        <v>51</v>
      </c>
      <c r="I9577" t="s">
        <v>1839</v>
      </c>
      <c r="J9577" t="s">
        <v>233</v>
      </c>
      <c r="K9577">
        <v>44312</v>
      </c>
      <c r="L9577" t="s">
        <v>54</v>
      </c>
      <c r="M9577" t="s">
        <v>8100</v>
      </c>
      <c r="N9577" t="s">
        <v>128</v>
      </c>
      <c r="O9577" t="s">
        <v>7813</v>
      </c>
      <c r="P9577" s="4">
        <v>259.89600000000002</v>
      </c>
      <c r="Q9577" s="4">
        <v>259.89600000000002</v>
      </c>
      <c r="R9577" s="4">
        <f t="shared" si="598"/>
        <v>0</v>
      </c>
      <c r="S9577" s="4">
        <f t="shared" si="599"/>
        <v>0</v>
      </c>
    </row>
    <row r="9578" spans="1:19" ht="15.6" x14ac:dyDescent="0.3">
      <c r="A9578" t="s">
        <v>7592</v>
      </c>
      <c r="B9578" s="1">
        <v>43353</v>
      </c>
      <c r="C9578" s="1">
        <v>43360</v>
      </c>
      <c r="D9578">
        <f t="shared" si="596"/>
        <v>2018</v>
      </c>
      <c r="E9578" t="str">
        <f t="shared" si="597"/>
        <v>Sep</v>
      </c>
      <c r="F9578" t="s">
        <v>37</v>
      </c>
      <c r="G9578" t="s">
        <v>809</v>
      </c>
      <c r="H9578" s="2" t="s">
        <v>22</v>
      </c>
      <c r="I9578" t="s">
        <v>191</v>
      </c>
      <c r="J9578" t="s">
        <v>233</v>
      </c>
      <c r="K9578">
        <v>45503</v>
      </c>
      <c r="L9578" t="s">
        <v>54</v>
      </c>
      <c r="M9578" t="s">
        <v>8100</v>
      </c>
      <c r="N9578" t="s">
        <v>110</v>
      </c>
      <c r="O9578" t="s">
        <v>7813</v>
      </c>
      <c r="P9578" s="4">
        <v>259.89600000000002</v>
      </c>
      <c r="Q9578" s="4">
        <v>259.89600000000002</v>
      </c>
      <c r="R9578" s="4">
        <f t="shared" si="598"/>
        <v>0</v>
      </c>
      <c r="S9578" s="4">
        <f t="shared" si="599"/>
        <v>0</v>
      </c>
    </row>
    <row r="9579" spans="1:19" x14ac:dyDescent="0.3">
      <c r="A9579" t="s">
        <v>590</v>
      </c>
      <c r="B9579" s="1">
        <v>42610</v>
      </c>
      <c r="C9579" s="1">
        <v>42617</v>
      </c>
      <c r="D9579">
        <f t="shared" si="596"/>
        <v>2016</v>
      </c>
      <c r="E9579" t="str">
        <f t="shared" si="597"/>
        <v>Aug</v>
      </c>
      <c r="F9579" t="s">
        <v>37</v>
      </c>
      <c r="G9579" t="s">
        <v>591</v>
      </c>
      <c r="H9579" t="s">
        <v>51</v>
      </c>
      <c r="I9579" t="s">
        <v>47</v>
      </c>
      <c r="J9579" t="s">
        <v>33</v>
      </c>
      <c r="K9579">
        <v>90049</v>
      </c>
      <c r="L9579" t="s">
        <v>34</v>
      </c>
      <c r="M9579" t="s">
        <v>8101</v>
      </c>
      <c r="N9579" t="s">
        <v>110</v>
      </c>
      <c r="O9579" t="s">
        <v>7813</v>
      </c>
      <c r="P9579" s="4">
        <v>43.176000000000002</v>
      </c>
      <c r="Q9579" s="4">
        <v>43.176000000000002</v>
      </c>
      <c r="R9579" s="4">
        <f t="shared" si="598"/>
        <v>0</v>
      </c>
      <c r="S9579" s="4">
        <f t="shared" si="599"/>
        <v>0</v>
      </c>
    </row>
    <row r="9580" spans="1:19" x14ac:dyDescent="0.3">
      <c r="A9580" t="s">
        <v>5740</v>
      </c>
      <c r="B9580" s="1">
        <v>43154</v>
      </c>
      <c r="C9580" s="1">
        <v>43161</v>
      </c>
      <c r="D9580">
        <f t="shared" si="596"/>
        <v>2018</v>
      </c>
      <c r="E9580" t="str">
        <f t="shared" si="597"/>
        <v>Feb</v>
      </c>
      <c r="F9580" t="s">
        <v>37</v>
      </c>
      <c r="G9580" t="s">
        <v>1352</v>
      </c>
      <c r="H9580" t="s">
        <v>51</v>
      </c>
      <c r="I9580" t="s">
        <v>69</v>
      </c>
      <c r="J9580" t="s">
        <v>70</v>
      </c>
      <c r="K9580">
        <v>98115</v>
      </c>
      <c r="L9580" t="s">
        <v>34</v>
      </c>
      <c r="M9580" t="s">
        <v>8101</v>
      </c>
      <c r="N9580" t="s">
        <v>110</v>
      </c>
      <c r="O9580" t="s">
        <v>7813</v>
      </c>
      <c r="P9580" s="4">
        <v>71.959999999999994</v>
      </c>
      <c r="Q9580" s="4">
        <v>71.959999999999994</v>
      </c>
      <c r="R9580" s="4">
        <f t="shared" si="598"/>
        <v>0</v>
      </c>
      <c r="S9580" s="4">
        <f t="shared" si="599"/>
        <v>0</v>
      </c>
    </row>
    <row r="9581" spans="1:19" x14ac:dyDescent="0.3">
      <c r="A9581" t="s">
        <v>6347</v>
      </c>
      <c r="B9581" s="1">
        <v>43347</v>
      </c>
      <c r="C9581" s="1">
        <v>43348</v>
      </c>
      <c r="D9581">
        <f t="shared" si="596"/>
        <v>2018</v>
      </c>
      <c r="E9581" t="str">
        <f t="shared" si="597"/>
        <v>Sep</v>
      </c>
      <c r="F9581" t="s">
        <v>20</v>
      </c>
      <c r="G9581" t="s">
        <v>1590</v>
      </c>
      <c r="H9581" t="s">
        <v>22</v>
      </c>
      <c r="I9581" t="s">
        <v>344</v>
      </c>
      <c r="J9581" t="s">
        <v>33</v>
      </c>
      <c r="K9581">
        <v>92307</v>
      </c>
      <c r="L9581" t="s">
        <v>34</v>
      </c>
      <c r="M9581" t="s">
        <v>8101</v>
      </c>
      <c r="N9581" t="s">
        <v>110</v>
      </c>
      <c r="O9581" t="s">
        <v>7813</v>
      </c>
      <c r="P9581" s="4">
        <v>43.176000000000002</v>
      </c>
      <c r="Q9581" s="4">
        <v>43.176000000000002</v>
      </c>
      <c r="R9581" s="4">
        <f t="shared" si="598"/>
        <v>0</v>
      </c>
      <c r="S9581" s="4">
        <f t="shared" si="599"/>
        <v>0</v>
      </c>
    </row>
    <row r="9582" spans="1:19" ht="15.6" x14ac:dyDescent="0.3">
      <c r="A9582" t="s">
        <v>1951</v>
      </c>
      <c r="B9582" s="1">
        <v>42254</v>
      </c>
      <c r="C9582" s="1">
        <v>42260</v>
      </c>
      <c r="D9582">
        <f t="shared" si="596"/>
        <v>2015</v>
      </c>
      <c r="E9582" t="str">
        <f t="shared" si="597"/>
        <v>Sep</v>
      </c>
      <c r="F9582" t="s">
        <v>37</v>
      </c>
      <c r="G9582" t="s">
        <v>1952</v>
      </c>
      <c r="H9582" s="2" t="s">
        <v>22</v>
      </c>
      <c r="I9582" t="s">
        <v>100</v>
      </c>
      <c r="J9582" t="s">
        <v>101</v>
      </c>
      <c r="K9582">
        <v>19134</v>
      </c>
      <c r="L9582" t="s">
        <v>54</v>
      </c>
      <c r="M9582" t="s">
        <v>8101</v>
      </c>
      <c r="N9582" t="s">
        <v>110</v>
      </c>
      <c r="O9582" t="s">
        <v>7813</v>
      </c>
      <c r="P9582" s="4">
        <v>32.381999999999998</v>
      </c>
      <c r="Q9582" s="4">
        <v>32.381999999999998</v>
      </c>
      <c r="R9582" s="4">
        <f t="shared" si="598"/>
        <v>0</v>
      </c>
      <c r="S9582" s="4">
        <f t="shared" si="599"/>
        <v>0</v>
      </c>
    </row>
    <row r="9583" spans="1:19" x14ac:dyDescent="0.3">
      <c r="A9583" t="s">
        <v>8102</v>
      </c>
      <c r="B9583" s="1">
        <v>42936</v>
      </c>
      <c r="C9583" s="1">
        <v>42939</v>
      </c>
      <c r="D9583">
        <f t="shared" si="596"/>
        <v>2017</v>
      </c>
      <c r="E9583" t="str">
        <f t="shared" si="597"/>
        <v>Jul</v>
      </c>
      <c r="F9583" t="s">
        <v>67</v>
      </c>
      <c r="G9583" t="s">
        <v>1966</v>
      </c>
      <c r="H9583" t="s">
        <v>51</v>
      </c>
      <c r="I9583" t="s">
        <v>406</v>
      </c>
      <c r="J9583" t="s">
        <v>62</v>
      </c>
      <c r="K9583">
        <v>11561</v>
      </c>
      <c r="L9583" t="s">
        <v>54</v>
      </c>
      <c r="M9583" t="s">
        <v>8101</v>
      </c>
      <c r="N9583" t="s">
        <v>110</v>
      </c>
      <c r="O9583" t="s">
        <v>7813</v>
      </c>
      <c r="P9583" s="4">
        <v>89.95</v>
      </c>
      <c r="Q9583" s="4">
        <v>89.95</v>
      </c>
      <c r="R9583" s="4">
        <f t="shared" si="598"/>
        <v>0</v>
      </c>
      <c r="S9583" s="4">
        <f t="shared" si="599"/>
        <v>0</v>
      </c>
    </row>
    <row r="9584" spans="1:19" ht="15.6" x14ac:dyDescent="0.3">
      <c r="A9584" t="s">
        <v>8103</v>
      </c>
      <c r="B9584" s="1">
        <v>43311</v>
      </c>
      <c r="C9584" s="1">
        <v>43318</v>
      </c>
      <c r="D9584">
        <f t="shared" si="596"/>
        <v>2018</v>
      </c>
      <c r="E9584" t="str">
        <f t="shared" si="597"/>
        <v>Jul</v>
      </c>
      <c r="F9584" t="s">
        <v>37</v>
      </c>
      <c r="G9584" t="s">
        <v>1017</v>
      </c>
      <c r="H9584" s="2" t="s">
        <v>22</v>
      </c>
      <c r="I9584" t="s">
        <v>394</v>
      </c>
      <c r="J9584" t="s">
        <v>140</v>
      </c>
      <c r="K9584">
        <v>21215</v>
      </c>
      <c r="L9584" t="s">
        <v>54</v>
      </c>
      <c r="M9584" t="s">
        <v>8101</v>
      </c>
      <c r="N9584" t="s">
        <v>110</v>
      </c>
      <c r="O9584" t="s">
        <v>7813</v>
      </c>
      <c r="P9584" s="4">
        <v>89.95</v>
      </c>
      <c r="Q9584" s="4">
        <v>89.95</v>
      </c>
      <c r="R9584" s="4">
        <f t="shared" si="598"/>
        <v>0</v>
      </c>
      <c r="S9584" s="4">
        <f t="shared" si="599"/>
        <v>0</v>
      </c>
    </row>
    <row r="9585" spans="1:19" x14ac:dyDescent="0.3">
      <c r="A9585" t="s">
        <v>1771</v>
      </c>
      <c r="B9585" s="1">
        <v>43058</v>
      </c>
      <c r="C9585" s="1">
        <v>43063</v>
      </c>
      <c r="D9585">
        <f t="shared" si="596"/>
        <v>2017</v>
      </c>
      <c r="E9585" t="str">
        <f t="shared" si="597"/>
        <v>Nov</v>
      </c>
      <c r="F9585" t="s">
        <v>37</v>
      </c>
      <c r="G9585" t="s">
        <v>1772</v>
      </c>
      <c r="H9585" t="s">
        <v>51</v>
      </c>
      <c r="I9585" t="s">
        <v>113</v>
      </c>
      <c r="J9585" t="s">
        <v>109</v>
      </c>
      <c r="K9585">
        <v>77041</v>
      </c>
      <c r="L9585" t="s">
        <v>25</v>
      </c>
      <c r="M9585" t="s">
        <v>8101</v>
      </c>
      <c r="N9585" t="s">
        <v>110</v>
      </c>
      <c r="O9585" t="s">
        <v>7813</v>
      </c>
      <c r="P9585" s="4">
        <v>71.959999999999994</v>
      </c>
      <c r="Q9585" s="4">
        <v>71.959999999999994</v>
      </c>
      <c r="R9585" s="4">
        <f t="shared" si="598"/>
        <v>0</v>
      </c>
      <c r="S9585" s="4">
        <f t="shared" si="599"/>
        <v>0</v>
      </c>
    </row>
    <row r="9586" spans="1:19" ht="15.6" x14ac:dyDescent="0.3">
      <c r="A9586" t="s">
        <v>6012</v>
      </c>
      <c r="B9586" s="1">
        <v>42589</v>
      </c>
      <c r="C9586" s="1">
        <v>42591</v>
      </c>
      <c r="D9586">
        <f t="shared" si="596"/>
        <v>2016</v>
      </c>
      <c r="E9586" t="str">
        <f t="shared" si="597"/>
        <v>Aug</v>
      </c>
      <c r="F9586" t="s">
        <v>67</v>
      </c>
      <c r="G9586" t="s">
        <v>3567</v>
      </c>
      <c r="H9586" s="2" t="s">
        <v>22</v>
      </c>
      <c r="I9586" t="s">
        <v>191</v>
      </c>
      <c r="J9586" t="s">
        <v>158</v>
      </c>
      <c r="K9586">
        <v>22153</v>
      </c>
      <c r="L9586" t="s">
        <v>44</v>
      </c>
      <c r="M9586" t="s">
        <v>8104</v>
      </c>
      <c r="N9586" t="s">
        <v>110</v>
      </c>
      <c r="O9586" t="s">
        <v>7813</v>
      </c>
      <c r="P9586" s="4">
        <v>494.97</v>
      </c>
      <c r="Q9586" s="4">
        <v>494.97</v>
      </c>
      <c r="R9586" s="4">
        <f t="shared" si="598"/>
        <v>0</v>
      </c>
      <c r="S9586" s="4">
        <f t="shared" si="599"/>
        <v>0</v>
      </c>
    </row>
    <row r="9587" spans="1:19" x14ac:dyDescent="0.3">
      <c r="A9587" t="s">
        <v>5529</v>
      </c>
      <c r="B9587" s="1">
        <v>43457</v>
      </c>
      <c r="C9587" s="1">
        <v>43462</v>
      </c>
      <c r="D9587">
        <f t="shared" si="596"/>
        <v>2018</v>
      </c>
      <c r="E9587" t="str">
        <f t="shared" si="597"/>
        <v>Dec</v>
      </c>
      <c r="F9587" t="s">
        <v>67</v>
      </c>
      <c r="G9587" t="s">
        <v>1794</v>
      </c>
      <c r="H9587" t="s">
        <v>51</v>
      </c>
      <c r="I9587" t="s">
        <v>2218</v>
      </c>
      <c r="J9587" t="s">
        <v>93</v>
      </c>
      <c r="K9587">
        <v>72209</v>
      </c>
      <c r="L9587" t="s">
        <v>44</v>
      </c>
      <c r="M9587" t="s">
        <v>8104</v>
      </c>
      <c r="N9587" t="s">
        <v>110</v>
      </c>
      <c r="O9587" t="s">
        <v>7813</v>
      </c>
      <c r="P9587" s="4">
        <v>494.97</v>
      </c>
      <c r="Q9587" s="4">
        <v>494.97</v>
      </c>
      <c r="R9587" s="4">
        <f t="shared" si="598"/>
        <v>0</v>
      </c>
      <c r="S9587" s="4">
        <f t="shared" si="599"/>
        <v>0</v>
      </c>
    </row>
    <row r="9588" spans="1:19" ht="15.6" x14ac:dyDescent="0.3">
      <c r="A9588" t="s">
        <v>3767</v>
      </c>
      <c r="B9588" s="1">
        <v>43318</v>
      </c>
      <c r="C9588" s="1">
        <v>43324</v>
      </c>
      <c r="D9588">
        <f t="shared" si="596"/>
        <v>2018</v>
      </c>
      <c r="E9588" t="str">
        <f t="shared" si="597"/>
        <v>Aug</v>
      </c>
      <c r="F9588" t="s">
        <v>37</v>
      </c>
      <c r="G9588" t="s">
        <v>2363</v>
      </c>
      <c r="H9588" s="2" t="s">
        <v>22</v>
      </c>
      <c r="I9588" t="s">
        <v>533</v>
      </c>
      <c r="J9588" t="s">
        <v>1737</v>
      </c>
      <c r="K9588">
        <v>3301</v>
      </c>
      <c r="L9588" t="s">
        <v>54</v>
      </c>
      <c r="M9588" t="s">
        <v>8104</v>
      </c>
      <c r="N9588" t="s">
        <v>110</v>
      </c>
      <c r="O9588" t="s">
        <v>7813</v>
      </c>
      <c r="P9588" s="4">
        <v>824.95</v>
      </c>
      <c r="Q9588" s="4">
        <v>824.95</v>
      </c>
      <c r="R9588" s="4">
        <f t="shared" si="598"/>
        <v>0</v>
      </c>
      <c r="S9588" s="4">
        <f t="shared" si="599"/>
        <v>0</v>
      </c>
    </row>
    <row r="9589" spans="1:19" ht="15.6" x14ac:dyDescent="0.3">
      <c r="A9589" t="s">
        <v>4569</v>
      </c>
      <c r="B9589" s="1">
        <v>43121</v>
      </c>
      <c r="C9589" s="1">
        <v>43127</v>
      </c>
      <c r="D9589">
        <f t="shared" si="596"/>
        <v>2018</v>
      </c>
      <c r="E9589" t="str">
        <f t="shared" si="597"/>
        <v>Jan</v>
      </c>
      <c r="F9589" t="s">
        <v>37</v>
      </c>
      <c r="G9589" t="s">
        <v>965</v>
      </c>
      <c r="H9589" s="2" t="s">
        <v>22</v>
      </c>
      <c r="I9589" t="s">
        <v>648</v>
      </c>
      <c r="J9589" t="s">
        <v>89</v>
      </c>
      <c r="K9589">
        <v>49201</v>
      </c>
      <c r="L9589" t="s">
        <v>25</v>
      </c>
      <c r="M9589" t="s">
        <v>8104</v>
      </c>
      <c r="N9589" t="s">
        <v>110</v>
      </c>
      <c r="O9589" t="s">
        <v>7813</v>
      </c>
      <c r="P9589" s="4">
        <v>164.99</v>
      </c>
      <c r="Q9589" s="4">
        <v>164.99</v>
      </c>
      <c r="R9589" s="4">
        <f t="shared" si="598"/>
        <v>0</v>
      </c>
      <c r="S9589" s="4">
        <f t="shared" si="599"/>
        <v>0</v>
      </c>
    </row>
    <row r="9590" spans="1:19" ht="15.6" x14ac:dyDescent="0.3">
      <c r="A9590" t="s">
        <v>2901</v>
      </c>
      <c r="B9590" s="1">
        <v>42473</v>
      </c>
      <c r="C9590" s="1">
        <v>42479</v>
      </c>
      <c r="D9590">
        <f t="shared" si="596"/>
        <v>2016</v>
      </c>
      <c r="E9590" t="str">
        <f t="shared" si="597"/>
        <v>Apr</v>
      </c>
      <c r="F9590" t="s">
        <v>37</v>
      </c>
      <c r="G9590" t="s">
        <v>1251</v>
      </c>
      <c r="H9590" s="2" t="s">
        <v>22</v>
      </c>
      <c r="I9590" t="s">
        <v>47</v>
      </c>
      <c r="J9590" t="s">
        <v>33</v>
      </c>
      <c r="K9590">
        <v>90036</v>
      </c>
      <c r="L9590" t="s">
        <v>34</v>
      </c>
      <c r="M9590" t="s">
        <v>8105</v>
      </c>
      <c r="N9590" t="s">
        <v>110</v>
      </c>
      <c r="O9590" t="s">
        <v>7813</v>
      </c>
      <c r="P9590" s="4">
        <v>258.57600000000002</v>
      </c>
      <c r="Q9590" s="4">
        <v>100</v>
      </c>
      <c r="R9590" s="4">
        <f t="shared" si="598"/>
        <v>158.57600000000002</v>
      </c>
      <c r="S9590" s="4">
        <f t="shared" si="599"/>
        <v>23.786400000000004</v>
      </c>
    </row>
    <row r="9591" spans="1:19" ht="15.6" x14ac:dyDescent="0.3">
      <c r="A9591" t="s">
        <v>6001</v>
      </c>
      <c r="B9591" s="1">
        <v>42512</v>
      </c>
      <c r="C9591" s="1">
        <v>42516</v>
      </c>
      <c r="D9591">
        <f t="shared" si="596"/>
        <v>2016</v>
      </c>
      <c r="E9591" t="str">
        <f t="shared" si="597"/>
        <v>May</v>
      </c>
      <c r="F9591" t="s">
        <v>37</v>
      </c>
      <c r="G9591" t="s">
        <v>290</v>
      </c>
      <c r="H9591" s="2" t="s">
        <v>22</v>
      </c>
      <c r="I9591" t="s">
        <v>47</v>
      </c>
      <c r="J9591" t="s">
        <v>33</v>
      </c>
      <c r="K9591">
        <v>90045</v>
      </c>
      <c r="L9591" t="s">
        <v>34</v>
      </c>
      <c r="M9591" t="s">
        <v>8105</v>
      </c>
      <c r="N9591" t="s">
        <v>110</v>
      </c>
      <c r="O9591" t="s">
        <v>7813</v>
      </c>
      <c r="P9591" s="4">
        <v>775.72799999999995</v>
      </c>
      <c r="Q9591" s="4">
        <v>775.72799999999995</v>
      </c>
      <c r="R9591" s="4">
        <f t="shared" si="598"/>
        <v>0</v>
      </c>
      <c r="S9591" s="4">
        <f t="shared" si="599"/>
        <v>0</v>
      </c>
    </row>
    <row r="9592" spans="1:19" ht="15.6" x14ac:dyDescent="0.3">
      <c r="A9592" t="s">
        <v>5925</v>
      </c>
      <c r="B9592" s="1">
        <v>42041</v>
      </c>
      <c r="C9592" s="1">
        <v>42044</v>
      </c>
      <c r="D9592">
        <f t="shared" si="596"/>
        <v>2015</v>
      </c>
      <c r="E9592" t="str">
        <f t="shared" si="597"/>
        <v>Feb</v>
      </c>
      <c r="F9592" t="s">
        <v>20</v>
      </c>
      <c r="G9592" t="s">
        <v>3232</v>
      </c>
      <c r="H9592" s="2" t="s">
        <v>22</v>
      </c>
      <c r="I9592" t="s">
        <v>1344</v>
      </c>
      <c r="J9592" t="s">
        <v>158</v>
      </c>
      <c r="K9592">
        <v>23320</v>
      </c>
      <c r="L9592" t="s">
        <v>44</v>
      </c>
      <c r="M9592" t="s">
        <v>8105</v>
      </c>
      <c r="N9592" t="s">
        <v>110</v>
      </c>
      <c r="O9592" t="s">
        <v>7813</v>
      </c>
      <c r="P9592" s="4">
        <v>161.61000000000001</v>
      </c>
      <c r="Q9592" s="4">
        <v>161.61000000000001</v>
      </c>
      <c r="R9592" s="4">
        <f t="shared" si="598"/>
        <v>0</v>
      </c>
      <c r="S9592" s="4">
        <f t="shared" si="599"/>
        <v>0</v>
      </c>
    </row>
    <row r="9593" spans="1:19" x14ac:dyDescent="0.3">
      <c r="A9593" t="s">
        <v>514</v>
      </c>
      <c r="B9593" s="1">
        <v>42771</v>
      </c>
      <c r="C9593" s="1">
        <v>42771</v>
      </c>
      <c r="D9593">
        <f t="shared" si="596"/>
        <v>2017</v>
      </c>
      <c r="E9593" t="str">
        <f t="shared" si="597"/>
        <v>Feb</v>
      </c>
      <c r="F9593" t="s">
        <v>30</v>
      </c>
      <c r="G9593" t="s">
        <v>354</v>
      </c>
      <c r="H9593" t="s">
        <v>51</v>
      </c>
      <c r="I9593" t="s">
        <v>515</v>
      </c>
      <c r="J9593" t="s">
        <v>183</v>
      </c>
      <c r="K9593">
        <v>30080</v>
      </c>
      <c r="L9593" t="s">
        <v>44</v>
      </c>
      <c r="M9593" t="s">
        <v>8105</v>
      </c>
      <c r="N9593" t="s">
        <v>110</v>
      </c>
      <c r="O9593" t="s">
        <v>7813</v>
      </c>
      <c r="P9593" s="4">
        <v>484.83</v>
      </c>
      <c r="Q9593" s="4">
        <v>484.83</v>
      </c>
      <c r="R9593" s="4">
        <f t="shared" si="598"/>
        <v>0</v>
      </c>
      <c r="S9593" s="4">
        <f t="shared" si="599"/>
        <v>0</v>
      </c>
    </row>
    <row r="9594" spans="1:19" x14ac:dyDescent="0.3">
      <c r="A9594" t="s">
        <v>1341</v>
      </c>
      <c r="B9594" s="1">
        <v>42977</v>
      </c>
      <c r="C9594" s="1">
        <v>42979</v>
      </c>
      <c r="D9594">
        <f t="shared" si="596"/>
        <v>2017</v>
      </c>
      <c r="E9594" t="str">
        <f t="shared" si="597"/>
        <v>Aug</v>
      </c>
      <c r="F9594" t="s">
        <v>20</v>
      </c>
      <c r="G9594" t="s">
        <v>222</v>
      </c>
      <c r="H9594" t="s">
        <v>51</v>
      </c>
      <c r="I9594" t="s">
        <v>100</v>
      </c>
      <c r="J9594" t="s">
        <v>101</v>
      </c>
      <c r="K9594">
        <v>19143</v>
      </c>
      <c r="L9594" t="s">
        <v>54</v>
      </c>
      <c r="M9594" t="s">
        <v>8105</v>
      </c>
      <c r="N9594" t="s">
        <v>128</v>
      </c>
      <c r="O9594" t="s">
        <v>7813</v>
      </c>
      <c r="P9594" s="4">
        <v>290.89800000000002</v>
      </c>
      <c r="Q9594" s="4">
        <v>290.89800000000002</v>
      </c>
      <c r="R9594" s="4">
        <f t="shared" si="598"/>
        <v>0</v>
      </c>
      <c r="S9594" s="4">
        <f t="shared" si="599"/>
        <v>0</v>
      </c>
    </row>
    <row r="9595" spans="1:19" x14ac:dyDescent="0.3">
      <c r="A9595" t="s">
        <v>2608</v>
      </c>
      <c r="B9595" s="1">
        <v>43322</v>
      </c>
      <c r="C9595" s="1">
        <v>43327</v>
      </c>
      <c r="D9595">
        <f t="shared" si="596"/>
        <v>2018</v>
      </c>
      <c r="E9595" t="str">
        <f t="shared" si="597"/>
        <v>Aug</v>
      </c>
      <c r="F9595" t="s">
        <v>37</v>
      </c>
      <c r="G9595" t="s">
        <v>330</v>
      </c>
      <c r="H9595" t="s">
        <v>105</v>
      </c>
      <c r="I9595" t="s">
        <v>182</v>
      </c>
      <c r="J9595" t="s">
        <v>653</v>
      </c>
      <c r="K9595">
        <v>47201</v>
      </c>
      <c r="L9595" t="s">
        <v>25</v>
      </c>
      <c r="M9595" t="s">
        <v>8105</v>
      </c>
      <c r="N9595" t="s">
        <v>110</v>
      </c>
      <c r="O9595" t="s">
        <v>7813</v>
      </c>
      <c r="P9595" s="4">
        <v>1454.49</v>
      </c>
      <c r="Q9595" s="4">
        <v>1454.49</v>
      </c>
      <c r="R9595" s="4">
        <f t="shared" si="598"/>
        <v>0</v>
      </c>
      <c r="S9595" s="4">
        <f t="shared" si="599"/>
        <v>0</v>
      </c>
    </row>
    <row r="9596" spans="1:19" ht="15.6" x14ac:dyDescent="0.3">
      <c r="A9596" t="s">
        <v>5564</v>
      </c>
      <c r="B9596" s="1">
        <v>43114</v>
      </c>
      <c r="C9596" s="1">
        <v>43115</v>
      </c>
      <c r="D9596">
        <f t="shared" si="596"/>
        <v>2018</v>
      </c>
      <c r="E9596" t="str">
        <f t="shared" si="597"/>
        <v>Jan</v>
      </c>
      <c r="F9596" t="s">
        <v>20</v>
      </c>
      <c r="G9596" t="s">
        <v>480</v>
      </c>
      <c r="H9596" s="2" t="s">
        <v>22</v>
      </c>
      <c r="I9596" t="s">
        <v>78</v>
      </c>
      <c r="J9596" t="s">
        <v>83</v>
      </c>
      <c r="K9596">
        <v>28540</v>
      </c>
      <c r="L9596" t="s">
        <v>44</v>
      </c>
      <c r="M9596" t="s">
        <v>8106</v>
      </c>
      <c r="N9596" t="s">
        <v>110</v>
      </c>
      <c r="O9596" t="s">
        <v>7813</v>
      </c>
      <c r="P9596" s="4">
        <v>7.92</v>
      </c>
      <c r="Q9596" s="4">
        <v>18</v>
      </c>
      <c r="R9596" s="4">
        <f t="shared" si="598"/>
        <v>-10.08</v>
      </c>
      <c r="S9596" s="4">
        <f t="shared" si="599"/>
        <v>-1.512</v>
      </c>
    </row>
    <row r="9597" spans="1:19" ht="15.6" x14ac:dyDescent="0.3">
      <c r="A9597" t="s">
        <v>8107</v>
      </c>
      <c r="B9597" s="1">
        <v>42064</v>
      </c>
      <c r="C9597" s="1">
        <v>42068</v>
      </c>
      <c r="D9597">
        <f t="shared" si="596"/>
        <v>2015</v>
      </c>
      <c r="E9597" t="str">
        <f t="shared" si="597"/>
        <v>Mar</v>
      </c>
      <c r="F9597" t="s">
        <v>37</v>
      </c>
      <c r="G9597" t="s">
        <v>588</v>
      </c>
      <c r="H9597" s="2" t="s">
        <v>22</v>
      </c>
      <c r="I9597" t="s">
        <v>61</v>
      </c>
      <c r="J9597" t="s">
        <v>62</v>
      </c>
      <c r="K9597">
        <v>10035</v>
      </c>
      <c r="L9597" t="s">
        <v>54</v>
      </c>
      <c r="M9597" t="s">
        <v>8106</v>
      </c>
      <c r="N9597" t="s">
        <v>110</v>
      </c>
      <c r="O9597" t="s">
        <v>7813</v>
      </c>
      <c r="P9597" s="4">
        <v>5.94</v>
      </c>
      <c r="Q9597" s="4">
        <v>5</v>
      </c>
      <c r="R9597" s="4">
        <f t="shared" si="598"/>
        <v>0.94000000000000039</v>
      </c>
      <c r="S9597" s="4">
        <f t="shared" si="599"/>
        <v>0.14100000000000004</v>
      </c>
    </row>
    <row r="9598" spans="1:19" ht="15.6" x14ac:dyDescent="0.3">
      <c r="A9598" t="s">
        <v>2429</v>
      </c>
      <c r="B9598" s="1">
        <v>42228</v>
      </c>
      <c r="C9598" s="1">
        <v>42232</v>
      </c>
      <c r="D9598">
        <f t="shared" si="596"/>
        <v>2015</v>
      </c>
      <c r="E9598" t="str">
        <f t="shared" si="597"/>
        <v>Aug</v>
      </c>
      <c r="F9598" t="s">
        <v>37</v>
      </c>
      <c r="G9598" t="s">
        <v>774</v>
      </c>
      <c r="H9598" s="2" t="s">
        <v>22</v>
      </c>
      <c r="I9598" t="s">
        <v>32</v>
      </c>
      <c r="J9598" t="s">
        <v>33</v>
      </c>
      <c r="K9598">
        <v>94122</v>
      </c>
      <c r="L9598" t="s">
        <v>34</v>
      </c>
      <c r="M9598" t="s">
        <v>8108</v>
      </c>
      <c r="N9598" t="s">
        <v>110</v>
      </c>
      <c r="O9598" t="s">
        <v>7813</v>
      </c>
      <c r="P9598" s="4">
        <v>806.33600000000001</v>
      </c>
      <c r="Q9598" s="4">
        <v>100</v>
      </c>
      <c r="R9598" s="4">
        <f t="shared" si="598"/>
        <v>706.33600000000001</v>
      </c>
      <c r="S9598" s="4">
        <f t="shared" si="599"/>
        <v>105.9504</v>
      </c>
    </row>
    <row r="9599" spans="1:19" x14ac:dyDescent="0.3">
      <c r="A9599" t="s">
        <v>8109</v>
      </c>
      <c r="B9599" s="1">
        <v>42818</v>
      </c>
      <c r="C9599" s="1">
        <v>42822</v>
      </c>
      <c r="D9599">
        <f t="shared" si="596"/>
        <v>2017</v>
      </c>
      <c r="E9599" t="str">
        <f t="shared" si="597"/>
        <v>Mar</v>
      </c>
      <c r="F9599" t="s">
        <v>37</v>
      </c>
      <c r="G9599" t="s">
        <v>334</v>
      </c>
      <c r="H9599" t="s">
        <v>51</v>
      </c>
      <c r="I9599" t="s">
        <v>1450</v>
      </c>
      <c r="J9599" t="s">
        <v>242</v>
      </c>
      <c r="K9599">
        <v>97030</v>
      </c>
      <c r="L9599" t="s">
        <v>34</v>
      </c>
      <c r="M9599" t="s">
        <v>8108</v>
      </c>
      <c r="N9599" t="s">
        <v>128</v>
      </c>
      <c r="O9599" t="s">
        <v>7813</v>
      </c>
      <c r="P9599" s="4">
        <v>403.16800000000001</v>
      </c>
      <c r="Q9599" s="4">
        <v>403.16800000000001</v>
      </c>
      <c r="R9599" s="4">
        <f t="shared" si="598"/>
        <v>0</v>
      </c>
      <c r="S9599" s="4">
        <f t="shared" si="599"/>
        <v>0</v>
      </c>
    </row>
    <row r="9600" spans="1:19" x14ac:dyDescent="0.3">
      <c r="A9600" t="s">
        <v>6296</v>
      </c>
      <c r="B9600" s="1">
        <v>43271</v>
      </c>
      <c r="C9600" s="1">
        <v>43278</v>
      </c>
      <c r="D9600">
        <f t="shared" si="596"/>
        <v>2018</v>
      </c>
      <c r="E9600" t="str">
        <f t="shared" si="597"/>
        <v>Jun</v>
      </c>
      <c r="F9600" t="s">
        <v>37</v>
      </c>
      <c r="G9600" t="s">
        <v>1925</v>
      </c>
      <c r="H9600" t="s">
        <v>105</v>
      </c>
      <c r="I9600" t="s">
        <v>645</v>
      </c>
      <c r="J9600" t="s">
        <v>158</v>
      </c>
      <c r="K9600">
        <v>23223</v>
      </c>
      <c r="L9600" t="s">
        <v>44</v>
      </c>
      <c r="M9600" t="s">
        <v>8108</v>
      </c>
      <c r="N9600" t="s">
        <v>110</v>
      </c>
      <c r="O9600" t="s">
        <v>7813</v>
      </c>
      <c r="P9600" s="4">
        <v>503.96</v>
      </c>
      <c r="Q9600" s="4">
        <v>503.96</v>
      </c>
      <c r="R9600" s="4">
        <f t="shared" si="598"/>
        <v>0</v>
      </c>
      <c r="S9600" s="4">
        <f t="shared" si="599"/>
        <v>0</v>
      </c>
    </row>
    <row r="9601" spans="1:19" ht="15.6" x14ac:dyDescent="0.3">
      <c r="A9601" t="s">
        <v>582</v>
      </c>
      <c r="B9601" s="1">
        <v>42687</v>
      </c>
      <c r="C9601" s="1">
        <v>42693</v>
      </c>
      <c r="D9601">
        <f t="shared" si="596"/>
        <v>2016</v>
      </c>
      <c r="E9601" t="str">
        <f t="shared" si="597"/>
        <v>Nov</v>
      </c>
      <c r="F9601" t="s">
        <v>37</v>
      </c>
      <c r="G9601" t="s">
        <v>583</v>
      </c>
      <c r="H9601" s="2" t="s">
        <v>22</v>
      </c>
      <c r="I9601" t="s">
        <v>466</v>
      </c>
      <c r="J9601" t="s">
        <v>53</v>
      </c>
      <c r="K9601">
        <v>19711</v>
      </c>
      <c r="L9601" t="s">
        <v>54</v>
      </c>
      <c r="M9601" t="s">
        <v>8108</v>
      </c>
      <c r="N9601" t="s">
        <v>110</v>
      </c>
      <c r="O9601" t="s">
        <v>7813</v>
      </c>
      <c r="P9601" s="4">
        <v>377.97</v>
      </c>
      <c r="Q9601" s="4">
        <f>P9601-75</f>
        <v>302.97000000000003</v>
      </c>
      <c r="R9601" s="4">
        <f t="shared" si="598"/>
        <v>75</v>
      </c>
      <c r="S9601" s="4">
        <f t="shared" si="599"/>
        <v>11.25</v>
      </c>
    </row>
    <row r="9602" spans="1:19" ht="15.6" x14ac:dyDescent="0.3">
      <c r="A9602" t="s">
        <v>4991</v>
      </c>
      <c r="B9602" s="1">
        <v>43049</v>
      </c>
      <c r="C9602" s="1">
        <v>43053</v>
      </c>
      <c r="D9602">
        <f t="shared" ref="D9602:D9665" si="600">YEAR(B9602)</f>
        <v>2017</v>
      </c>
      <c r="E9602" t="str">
        <f t="shared" ref="E9602:E9665" si="601">TEXT(B9602,"mmm")</f>
        <v>Nov</v>
      </c>
      <c r="F9602" t="s">
        <v>37</v>
      </c>
      <c r="G9602" t="s">
        <v>2563</v>
      </c>
      <c r="H9602" s="2" t="s">
        <v>22</v>
      </c>
      <c r="I9602" t="s">
        <v>61</v>
      </c>
      <c r="J9602" t="s">
        <v>62</v>
      </c>
      <c r="K9602">
        <v>10009</v>
      </c>
      <c r="L9602" t="s">
        <v>54</v>
      </c>
      <c r="M9602" t="s">
        <v>8108</v>
      </c>
      <c r="N9602" t="s">
        <v>110</v>
      </c>
      <c r="O9602" t="s">
        <v>7813</v>
      </c>
      <c r="P9602" s="4">
        <v>881.93</v>
      </c>
      <c r="Q9602" s="4">
        <v>881.93</v>
      </c>
      <c r="R9602" s="4">
        <f t="shared" si="598"/>
        <v>0</v>
      </c>
      <c r="S9602" s="4">
        <f t="shared" si="599"/>
        <v>0</v>
      </c>
    </row>
    <row r="9603" spans="1:19" ht="15.6" x14ac:dyDescent="0.3">
      <c r="A9603" t="s">
        <v>5462</v>
      </c>
      <c r="B9603" s="1">
        <v>42715</v>
      </c>
      <c r="C9603" s="1">
        <v>42718</v>
      </c>
      <c r="D9603">
        <f t="shared" si="600"/>
        <v>2016</v>
      </c>
      <c r="E9603" t="str">
        <f t="shared" si="601"/>
        <v>Dec</v>
      </c>
      <c r="F9603" t="s">
        <v>20</v>
      </c>
      <c r="G9603" t="s">
        <v>949</v>
      </c>
      <c r="H9603" s="2" t="s">
        <v>22</v>
      </c>
      <c r="I9603" t="s">
        <v>97</v>
      </c>
      <c r="J9603" t="s">
        <v>89</v>
      </c>
      <c r="K9603">
        <v>48205</v>
      </c>
      <c r="L9603" t="s">
        <v>25</v>
      </c>
      <c r="M9603" t="s">
        <v>8108</v>
      </c>
      <c r="N9603" t="s">
        <v>110</v>
      </c>
      <c r="O9603" t="s">
        <v>7813</v>
      </c>
      <c r="P9603" s="4">
        <v>125.99</v>
      </c>
      <c r="Q9603" s="4">
        <v>125.99</v>
      </c>
      <c r="R9603" s="4">
        <f t="shared" ref="R9603:R9666" si="602">P9603-Q9603</f>
        <v>0</v>
      </c>
      <c r="S9603" s="4">
        <f t="shared" ref="S9603:S9666" si="603">0.15*R9603</f>
        <v>0</v>
      </c>
    </row>
    <row r="9604" spans="1:19" x14ac:dyDescent="0.3">
      <c r="A9604" t="s">
        <v>8110</v>
      </c>
      <c r="B9604" s="1">
        <v>42811</v>
      </c>
      <c r="C9604" s="1">
        <v>42813</v>
      </c>
      <c r="D9604">
        <f t="shared" si="600"/>
        <v>2017</v>
      </c>
      <c r="E9604" t="str">
        <f t="shared" si="601"/>
        <v>Mar</v>
      </c>
      <c r="F9604" t="s">
        <v>67</v>
      </c>
      <c r="G9604" t="s">
        <v>1407</v>
      </c>
      <c r="H9604" t="s">
        <v>51</v>
      </c>
      <c r="I9604" t="s">
        <v>32</v>
      </c>
      <c r="J9604" t="s">
        <v>33</v>
      </c>
      <c r="K9604">
        <v>94109</v>
      </c>
      <c r="L9604" t="s">
        <v>34</v>
      </c>
      <c r="M9604" t="s">
        <v>8111</v>
      </c>
      <c r="N9604" t="s">
        <v>110</v>
      </c>
      <c r="O9604" t="s">
        <v>7813</v>
      </c>
      <c r="P9604" s="4">
        <v>84.784000000000006</v>
      </c>
      <c r="Q9604" s="4">
        <v>84.784000000000006</v>
      </c>
      <c r="R9604" s="4">
        <f t="shared" si="602"/>
        <v>0</v>
      </c>
      <c r="S9604" s="4">
        <f t="shared" si="603"/>
        <v>0</v>
      </c>
    </row>
    <row r="9605" spans="1:19" x14ac:dyDescent="0.3">
      <c r="A9605" t="s">
        <v>4984</v>
      </c>
      <c r="B9605" s="1">
        <v>42814</v>
      </c>
      <c r="C9605" s="1">
        <v>42818</v>
      </c>
      <c r="D9605">
        <f t="shared" si="600"/>
        <v>2017</v>
      </c>
      <c r="E9605" t="str">
        <f t="shared" si="601"/>
        <v>Mar</v>
      </c>
      <c r="F9605" t="s">
        <v>37</v>
      </c>
      <c r="G9605" t="s">
        <v>652</v>
      </c>
      <c r="H9605" t="s">
        <v>51</v>
      </c>
      <c r="I9605" t="s">
        <v>431</v>
      </c>
      <c r="J9605" t="s">
        <v>242</v>
      </c>
      <c r="K9605">
        <v>97301</v>
      </c>
      <c r="L9605" t="s">
        <v>34</v>
      </c>
      <c r="M9605" t="s">
        <v>8111</v>
      </c>
      <c r="N9605" t="s">
        <v>110</v>
      </c>
      <c r="O9605" t="s">
        <v>7813</v>
      </c>
      <c r="P9605" s="4">
        <v>84.784000000000006</v>
      </c>
      <c r="Q9605" s="4">
        <v>84.784000000000006</v>
      </c>
      <c r="R9605" s="4">
        <f t="shared" si="602"/>
        <v>0</v>
      </c>
      <c r="S9605" s="4">
        <f t="shared" si="603"/>
        <v>0</v>
      </c>
    </row>
    <row r="9606" spans="1:19" ht="15.6" x14ac:dyDescent="0.3">
      <c r="A9606" t="s">
        <v>5744</v>
      </c>
      <c r="B9606" s="1">
        <v>43375</v>
      </c>
      <c r="C9606" s="1">
        <v>43380</v>
      </c>
      <c r="D9606">
        <f t="shared" si="600"/>
        <v>2018</v>
      </c>
      <c r="E9606" t="str">
        <f t="shared" si="601"/>
        <v>Oct</v>
      </c>
      <c r="F9606" t="s">
        <v>37</v>
      </c>
      <c r="G9606" t="s">
        <v>3402</v>
      </c>
      <c r="H9606" s="2" t="s">
        <v>22</v>
      </c>
      <c r="I9606" t="s">
        <v>69</v>
      </c>
      <c r="J9606" t="s">
        <v>70</v>
      </c>
      <c r="K9606">
        <v>98105</v>
      </c>
      <c r="L9606" t="s">
        <v>34</v>
      </c>
      <c r="M9606" t="s">
        <v>8111</v>
      </c>
      <c r="N9606" t="s">
        <v>110</v>
      </c>
      <c r="O9606" t="s">
        <v>7813</v>
      </c>
      <c r="P9606" s="4">
        <v>84.784000000000006</v>
      </c>
      <c r="Q9606" s="4">
        <v>84.784000000000006</v>
      </c>
      <c r="R9606" s="4">
        <f t="shared" si="602"/>
        <v>0</v>
      </c>
      <c r="S9606" s="4">
        <f t="shared" si="603"/>
        <v>0</v>
      </c>
    </row>
    <row r="9607" spans="1:19" ht="15.6" x14ac:dyDescent="0.3">
      <c r="A9607" t="s">
        <v>3200</v>
      </c>
      <c r="B9607" s="1">
        <v>42427</v>
      </c>
      <c r="C9607" s="1">
        <v>42431</v>
      </c>
      <c r="D9607">
        <f t="shared" si="600"/>
        <v>2016</v>
      </c>
      <c r="E9607" t="str">
        <f t="shared" si="601"/>
        <v>Feb</v>
      </c>
      <c r="F9607" t="s">
        <v>37</v>
      </c>
      <c r="G9607" t="s">
        <v>2963</v>
      </c>
      <c r="H9607" s="2" t="s">
        <v>22</v>
      </c>
      <c r="I9607" t="s">
        <v>57</v>
      </c>
      <c r="J9607" t="s">
        <v>58</v>
      </c>
      <c r="K9607">
        <v>2908</v>
      </c>
      <c r="L9607" t="s">
        <v>54</v>
      </c>
      <c r="M9607" t="s">
        <v>8111</v>
      </c>
      <c r="N9607" t="s">
        <v>110</v>
      </c>
      <c r="O9607" t="s">
        <v>7813</v>
      </c>
      <c r="P9607" s="4">
        <v>105.98</v>
      </c>
      <c r="Q9607" s="4">
        <v>105.98</v>
      </c>
      <c r="R9607" s="4">
        <f t="shared" si="602"/>
        <v>0</v>
      </c>
      <c r="S9607" s="4">
        <f t="shared" si="603"/>
        <v>0</v>
      </c>
    </row>
    <row r="9608" spans="1:19" ht="15.6" x14ac:dyDescent="0.3">
      <c r="A9608" t="s">
        <v>5562</v>
      </c>
      <c r="B9608" s="1">
        <v>43395</v>
      </c>
      <c r="C9608" s="1">
        <v>43397</v>
      </c>
      <c r="D9608">
        <f t="shared" si="600"/>
        <v>2018</v>
      </c>
      <c r="E9608" t="str">
        <f t="shared" si="601"/>
        <v>Oct</v>
      </c>
      <c r="F9608" t="s">
        <v>20</v>
      </c>
      <c r="G9608" t="s">
        <v>1817</v>
      </c>
      <c r="H9608" s="2" t="s">
        <v>22</v>
      </c>
      <c r="I9608" t="s">
        <v>61</v>
      </c>
      <c r="J9608" t="s">
        <v>62</v>
      </c>
      <c r="K9608">
        <v>10024</v>
      </c>
      <c r="L9608" t="s">
        <v>54</v>
      </c>
      <c r="M9608" t="s">
        <v>8111</v>
      </c>
      <c r="N9608" t="s">
        <v>110</v>
      </c>
      <c r="O9608" t="s">
        <v>7813</v>
      </c>
      <c r="P9608" s="4">
        <v>52.99</v>
      </c>
      <c r="Q9608" s="4">
        <v>52.99</v>
      </c>
      <c r="R9608" s="4">
        <f t="shared" si="602"/>
        <v>0</v>
      </c>
      <c r="S9608" s="4">
        <f t="shared" si="603"/>
        <v>0</v>
      </c>
    </row>
    <row r="9609" spans="1:19" ht="15.6" x14ac:dyDescent="0.3">
      <c r="A9609" t="s">
        <v>8112</v>
      </c>
      <c r="B9609" s="1">
        <v>43070</v>
      </c>
      <c r="C9609" s="1">
        <v>43070</v>
      </c>
      <c r="D9609">
        <f t="shared" si="600"/>
        <v>2017</v>
      </c>
      <c r="E9609" t="str">
        <f t="shared" si="601"/>
        <v>Dec</v>
      </c>
      <c r="F9609" t="s">
        <v>30</v>
      </c>
      <c r="G9609" t="s">
        <v>531</v>
      </c>
      <c r="H9609" s="2" t="s">
        <v>22</v>
      </c>
      <c r="I9609" t="s">
        <v>1734</v>
      </c>
      <c r="J9609" t="s">
        <v>83</v>
      </c>
      <c r="K9609">
        <v>27604</v>
      </c>
      <c r="L9609" t="s">
        <v>44</v>
      </c>
      <c r="M9609" t="s">
        <v>8113</v>
      </c>
      <c r="N9609" t="s">
        <v>110</v>
      </c>
      <c r="O9609" t="s">
        <v>7813</v>
      </c>
      <c r="P9609" s="4">
        <v>863.928</v>
      </c>
      <c r="Q9609" s="4">
        <v>863.928</v>
      </c>
      <c r="R9609" s="4">
        <f t="shared" si="602"/>
        <v>0</v>
      </c>
      <c r="S9609" s="4">
        <f t="shared" si="603"/>
        <v>0</v>
      </c>
    </row>
    <row r="9610" spans="1:19" x14ac:dyDescent="0.3">
      <c r="A9610" t="s">
        <v>5361</v>
      </c>
      <c r="B9610" s="1">
        <v>43046</v>
      </c>
      <c r="C9610" s="1">
        <v>43048</v>
      </c>
      <c r="D9610">
        <f t="shared" si="600"/>
        <v>2017</v>
      </c>
      <c r="E9610" t="str">
        <f t="shared" si="601"/>
        <v>Nov</v>
      </c>
      <c r="F9610" t="s">
        <v>20</v>
      </c>
      <c r="G9610" t="s">
        <v>1064</v>
      </c>
      <c r="H9610" t="s">
        <v>51</v>
      </c>
      <c r="I9610" t="s">
        <v>1298</v>
      </c>
      <c r="J9610" t="s">
        <v>62</v>
      </c>
      <c r="K9610">
        <v>14609</v>
      </c>
      <c r="L9610" t="s">
        <v>54</v>
      </c>
      <c r="M9610" t="s">
        <v>8113</v>
      </c>
      <c r="N9610" t="s">
        <v>128</v>
      </c>
      <c r="O9610" t="s">
        <v>7813</v>
      </c>
      <c r="P9610" s="4">
        <v>359.97</v>
      </c>
      <c r="Q9610" s="4">
        <v>359.97</v>
      </c>
      <c r="R9610" s="4">
        <f t="shared" si="602"/>
        <v>0</v>
      </c>
      <c r="S9610" s="4">
        <f t="shared" si="603"/>
        <v>0</v>
      </c>
    </row>
    <row r="9611" spans="1:19" x14ac:dyDescent="0.3">
      <c r="A9611" t="s">
        <v>2950</v>
      </c>
      <c r="B9611" s="1">
        <v>43411</v>
      </c>
      <c r="C9611" s="1">
        <v>43417</v>
      </c>
      <c r="D9611">
        <f t="shared" si="600"/>
        <v>2018</v>
      </c>
      <c r="E9611" t="str">
        <f t="shared" si="601"/>
        <v>Nov</v>
      </c>
      <c r="F9611" t="s">
        <v>37</v>
      </c>
      <c r="G9611" t="s">
        <v>112</v>
      </c>
      <c r="H9611" t="s">
        <v>105</v>
      </c>
      <c r="I9611" t="s">
        <v>100</v>
      </c>
      <c r="J9611" t="s">
        <v>101</v>
      </c>
      <c r="K9611">
        <v>19120</v>
      </c>
      <c r="L9611" t="s">
        <v>54</v>
      </c>
      <c r="M9611" t="s">
        <v>8113</v>
      </c>
      <c r="N9611" t="s">
        <v>110</v>
      </c>
      <c r="O9611" t="s">
        <v>7813</v>
      </c>
      <c r="P9611" s="4">
        <v>359.97</v>
      </c>
      <c r="Q9611" s="4">
        <v>359.97</v>
      </c>
      <c r="R9611" s="4">
        <f t="shared" si="602"/>
        <v>0</v>
      </c>
      <c r="S9611" s="4">
        <f t="shared" si="603"/>
        <v>0</v>
      </c>
    </row>
    <row r="9612" spans="1:19" x14ac:dyDescent="0.3">
      <c r="A9612" t="s">
        <v>8114</v>
      </c>
      <c r="B9612" s="1">
        <v>42341</v>
      </c>
      <c r="C9612" s="1">
        <v>42347</v>
      </c>
      <c r="D9612">
        <f t="shared" si="600"/>
        <v>2015</v>
      </c>
      <c r="E9612" t="str">
        <f t="shared" si="601"/>
        <v>Dec</v>
      </c>
      <c r="F9612" t="s">
        <v>37</v>
      </c>
      <c r="G9612" t="s">
        <v>4416</v>
      </c>
      <c r="H9612" t="s">
        <v>105</v>
      </c>
      <c r="I9612" t="s">
        <v>502</v>
      </c>
      <c r="J9612" t="s">
        <v>503</v>
      </c>
      <c r="K9612">
        <v>73120</v>
      </c>
      <c r="L9612" t="s">
        <v>25</v>
      </c>
      <c r="M9612" t="s">
        <v>8113</v>
      </c>
      <c r="N9612" t="s">
        <v>110</v>
      </c>
      <c r="O9612" t="s">
        <v>7813</v>
      </c>
      <c r="P9612" s="4">
        <v>479.96</v>
      </c>
      <c r="Q9612" s="4">
        <v>479.96</v>
      </c>
      <c r="R9612" s="4">
        <f t="shared" si="602"/>
        <v>0</v>
      </c>
      <c r="S9612" s="4">
        <f t="shared" si="603"/>
        <v>0</v>
      </c>
    </row>
    <row r="9613" spans="1:19" ht="15.6" x14ac:dyDescent="0.3">
      <c r="A9613" t="s">
        <v>5987</v>
      </c>
      <c r="B9613" s="1">
        <v>43239</v>
      </c>
      <c r="C9613" s="1">
        <v>43245</v>
      </c>
      <c r="D9613">
        <f t="shared" si="600"/>
        <v>2018</v>
      </c>
      <c r="E9613" t="str">
        <f t="shared" si="601"/>
        <v>May</v>
      </c>
      <c r="F9613" t="s">
        <v>37</v>
      </c>
      <c r="G9613" t="s">
        <v>671</v>
      </c>
      <c r="H9613" s="2" t="s">
        <v>22</v>
      </c>
      <c r="I9613" t="s">
        <v>188</v>
      </c>
      <c r="J9613" t="s">
        <v>109</v>
      </c>
      <c r="K9613">
        <v>75023</v>
      </c>
      <c r="L9613" t="s">
        <v>25</v>
      </c>
      <c r="M9613" t="s">
        <v>8113</v>
      </c>
      <c r="N9613" t="s">
        <v>110</v>
      </c>
      <c r="O9613" t="s">
        <v>7813</v>
      </c>
      <c r="P9613" s="4">
        <v>95.992000000000004</v>
      </c>
      <c r="Q9613" s="4">
        <v>95.992000000000004</v>
      </c>
      <c r="R9613" s="4">
        <f t="shared" si="602"/>
        <v>0</v>
      </c>
      <c r="S9613" s="4">
        <f t="shared" si="603"/>
        <v>0</v>
      </c>
    </row>
    <row r="9614" spans="1:19" x14ac:dyDescent="0.3">
      <c r="A9614" t="s">
        <v>8115</v>
      </c>
      <c r="B9614" s="1">
        <v>43148</v>
      </c>
      <c r="C9614" s="1">
        <v>43152</v>
      </c>
      <c r="D9614">
        <f t="shared" si="600"/>
        <v>2018</v>
      </c>
      <c r="E9614" t="str">
        <f t="shared" si="601"/>
        <v>Feb</v>
      </c>
      <c r="F9614" t="s">
        <v>67</v>
      </c>
      <c r="G9614" t="s">
        <v>156</v>
      </c>
      <c r="H9614" t="s">
        <v>105</v>
      </c>
      <c r="I9614" t="s">
        <v>42</v>
      </c>
      <c r="J9614" t="s">
        <v>43</v>
      </c>
      <c r="K9614">
        <v>70506</v>
      </c>
      <c r="L9614" t="s">
        <v>44</v>
      </c>
      <c r="M9614" t="s">
        <v>8116</v>
      </c>
      <c r="N9614" t="s">
        <v>110</v>
      </c>
      <c r="O9614" t="s">
        <v>7813</v>
      </c>
      <c r="P9614" s="4">
        <v>29.16</v>
      </c>
      <c r="Q9614" s="4">
        <v>29.16</v>
      </c>
      <c r="R9614" s="4">
        <f t="shared" si="602"/>
        <v>0</v>
      </c>
      <c r="S9614" s="4">
        <f t="shared" si="603"/>
        <v>0</v>
      </c>
    </row>
    <row r="9615" spans="1:19" x14ac:dyDescent="0.3">
      <c r="A9615" t="s">
        <v>2295</v>
      </c>
      <c r="B9615" s="1">
        <v>42898</v>
      </c>
      <c r="C9615" s="1">
        <v>42901</v>
      </c>
      <c r="D9615">
        <f t="shared" si="600"/>
        <v>2017</v>
      </c>
      <c r="E9615" t="str">
        <f t="shared" si="601"/>
        <v>Jun</v>
      </c>
      <c r="F9615" t="s">
        <v>20</v>
      </c>
      <c r="G9615" t="s">
        <v>1214</v>
      </c>
      <c r="H9615" t="s">
        <v>51</v>
      </c>
      <c r="I9615" t="s">
        <v>52</v>
      </c>
      <c r="J9615" t="s">
        <v>53</v>
      </c>
      <c r="K9615">
        <v>19805</v>
      </c>
      <c r="L9615" t="s">
        <v>54</v>
      </c>
      <c r="M9615" t="s">
        <v>8116</v>
      </c>
      <c r="N9615" t="s">
        <v>110</v>
      </c>
      <c r="O9615" t="s">
        <v>7813</v>
      </c>
      <c r="P9615" s="4">
        <v>68.040000000000006</v>
      </c>
      <c r="Q9615" s="4">
        <v>68.040000000000006</v>
      </c>
      <c r="R9615" s="4">
        <f t="shared" si="602"/>
        <v>0</v>
      </c>
      <c r="S9615" s="4">
        <f t="shared" si="603"/>
        <v>0</v>
      </c>
    </row>
    <row r="9616" spans="1:19" ht="15.6" x14ac:dyDescent="0.3">
      <c r="A9616" t="s">
        <v>3656</v>
      </c>
      <c r="B9616" s="1">
        <v>42652</v>
      </c>
      <c r="C9616" s="1">
        <v>42655</v>
      </c>
      <c r="D9616">
        <f t="shared" si="600"/>
        <v>2016</v>
      </c>
      <c r="E9616" t="str">
        <f t="shared" si="601"/>
        <v>Oct</v>
      </c>
      <c r="F9616" t="s">
        <v>67</v>
      </c>
      <c r="G9616" t="s">
        <v>160</v>
      </c>
      <c r="H9616" s="2" t="s">
        <v>22</v>
      </c>
      <c r="I9616" t="s">
        <v>3657</v>
      </c>
      <c r="J9616" t="s">
        <v>89</v>
      </c>
      <c r="K9616">
        <v>48104</v>
      </c>
      <c r="L9616" t="s">
        <v>25</v>
      </c>
      <c r="M9616" t="s">
        <v>8116</v>
      </c>
      <c r="N9616" t="s">
        <v>110</v>
      </c>
      <c r="O9616" t="s">
        <v>7813</v>
      </c>
      <c r="P9616" s="4">
        <v>29.16</v>
      </c>
      <c r="Q9616" s="4">
        <v>29.16</v>
      </c>
      <c r="R9616" s="4">
        <f t="shared" si="602"/>
        <v>0</v>
      </c>
      <c r="S9616" s="4">
        <f t="shared" si="603"/>
        <v>0</v>
      </c>
    </row>
    <row r="9617" spans="1:19" x14ac:dyDescent="0.3">
      <c r="A9617" t="s">
        <v>1640</v>
      </c>
      <c r="B9617" s="1">
        <v>42881</v>
      </c>
      <c r="C9617" s="1">
        <v>42886</v>
      </c>
      <c r="D9617">
        <f t="shared" si="600"/>
        <v>2017</v>
      </c>
      <c r="E9617" t="str">
        <f t="shared" si="601"/>
        <v>May</v>
      </c>
      <c r="F9617" t="s">
        <v>37</v>
      </c>
      <c r="G9617" t="s">
        <v>788</v>
      </c>
      <c r="H9617" t="s">
        <v>51</v>
      </c>
      <c r="I9617" t="s">
        <v>1641</v>
      </c>
      <c r="J9617" t="s">
        <v>33</v>
      </c>
      <c r="K9617">
        <v>92704</v>
      </c>
      <c r="L9617" t="s">
        <v>34</v>
      </c>
      <c r="M9617" t="s">
        <v>8117</v>
      </c>
      <c r="N9617" t="s">
        <v>128</v>
      </c>
      <c r="O9617" t="s">
        <v>7813</v>
      </c>
      <c r="P9617" s="4">
        <v>211.16800000000001</v>
      </c>
      <c r="Q9617" s="4">
        <v>211.16800000000001</v>
      </c>
      <c r="R9617" s="4">
        <f t="shared" si="602"/>
        <v>0</v>
      </c>
      <c r="S9617" s="4">
        <f t="shared" si="603"/>
        <v>0</v>
      </c>
    </row>
    <row r="9618" spans="1:19" x14ac:dyDescent="0.3">
      <c r="A9618" t="s">
        <v>1348</v>
      </c>
      <c r="B9618" s="1">
        <v>42196</v>
      </c>
      <c r="C9618" s="1">
        <v>42200</v>
      </c>
      <c r="D9618">
        <f t="shared" si="600"/>
        <v>2015</v>
      </c>
      <c r="E9618" t="str">
        <f t="shared" si="601"/>
        <v>Jul</v>
      </c>
      <c r="F9618" t="s">
        <v>37</v>
      </c>
      <c r="G9618" t="s">
        <v>947</v>
      </c>
      <c r="H9618" t="s">
        <v>51</v>
      </c>
      <c r="I9618" t="s">
        <v>1349</v>
      </c>
      <c r="J9618" t="s">
        <v>144</v>
      </c>
      <c r="K9618">
        <v>7601</v>
      </c>
      <c r="L9618" t="s">
        <v>54</v>
      </c>
      <c r="M9618" t="s">
        <v>8117</v>
      </c>
      <c r="N9618" t="s">
        <v>110</v>
      </c>
      <c r="O9618" t="s">
        <v>7813</v>
      </c>
      <c r="P9618" s="4">
        <v>197.97</v>
      </c>
      <c r="Q9618" s="4">
        <v>197.97</v>
      </c>
      <c r="R9618" s="4">
        <f t="shared" si="602"/>
        <v>0</v>
      </c>
      <c r="S9618" s="4">
        <f t="shared" si="603"/>
        <v>0</v>
      </c>
    </row>
    <row r="9619" spans="1:19" ht="15.6" x14ac:dyDescent="0.3">
      <c r="A9619" t="s">
        <v>2364</v>
      </c>
      <c r="B9619" s="1">
        <v>43294</v>
      </c>
      <c r="C9619" s="1">
        <v>43298</v>
      </c>
      <c r="D9619">
        <f t="shared" si="600"/>
        <v>2018</v>
      </c>
      <c r="E9619" t="str">
        <f t="shared" si="601"/>
        <v>Jul</v>
      </c>
      <c r="F9619" t="s">
        <v>67</v>
      </c>
      <c r="G9619" t="s">
        <v>1358</v>
      </c>
      <c r="H9619" s="2" t="s">
        <v>22</v>
      </c>
      <c r="I9619" t="s">
        <v>100</v>
      </c>
      <c r="J9619" t="s">
        <v>101</v>
      </c>
      <c r="K9619">
        <v>19140</v>
      </c>
      <c r="L9619" t="s">
        <v>54</v>
      </c>
      <c r="M9619" t="s">
        <v>8117</v>
      </c>
      <c r="N9619" t="s">
        <v>110</v>
      </c>
      <c r="O9619" t="s">
        <v>7813</v>
      </c>
      <c r="P9619" s="4">
        <v>39.594000000000001</v>
      </c>
      <c r="Q9619" s="4">
        <v>39.594000000000001</v>
      </c>
      <c r="R9619" s="4">
        <f t="shared" si="602"/>
        <v>0</v>
      </c>
      <c r="S9619" s="4">
        <f t="shared" si="603"/>
        <v>0</v>
      </c>
    </row>
    <row r="9620" spans="1:19" x14ac:dyDescent="0.3">
      <c r="A9620" t="s">
        <v>1351</v>
      </c>
      <c r="B9620" s="1">
        <v>43345</v>
      </c>
      <c r="C9620" s="1">
        <v>43349</v>
      </c>
      <c r="D9620">
        <f t="shared" si="600"/>
        <v>2018</v>
      </c>
      <c r="E9620" t="str">
        <f t="shared" si="601"/>
        <v>Sep</v>
      </c>
      <c r="F9620" t="s">
        <v>37</v>
      </c>
      <c r="G9620" t="s">
        <v>1352</v>
      </c>
      <c r="H9620" t="s">
        <v>51</v>
      </c>
      <c r="I9620" t="s">
        <v>61</v>
      </c>
      <c r="J9620" t="s">
        <v>62</v>
      </c>
      <c r="K9620">
        <v>10009</v>
      </c>
      <c r="L9620" t="s">
        <v>54</v>
      </c>
      <c r="M9620" t="s">
        <v>8117</v>
      </c>
      <c r="N9620" t="s">
        <v>110</v>
      </c>
      <c r="O9620" t="s">
        <v>7813</v>
      </c>
      <c r="P9620" s="4">
        <v>197.97</v>
      </c>
      <c r="Q9620" s="4">
        <v>197.97</v>
      </c>
      <c r="R9620" s="4">
        <f t="shared" si="602"/>
        <v>0</v>
      </c>
      <c r="S9620" s="4">
        <f t="shared" si="603"/>
        <v>0</v>
      </c>
    </row>
    <row r="9621" spans="1:19" ht="15.6" x14ac:dyDescent="0.3">
      <c r="A9621" t="s">
        <v>8118</v>
      </c>
      <c r="B9621" s="1">
        <v>42682</v>
      </c>
      <c r="C9621" s="1">
        <v>42686</v>
      </c>
      <c r="D9621">
        <f t="shared" si="600"/>
        <v>2016</v>
      </c>
      <c r="E9621" t="str">
        <f t="shared" si="601"/>
        <v>Nov</v>
      </c>
      <c r="F9621" t="s">
        <v>37</v>
      </c>
      <c r="G9621" t="s">
        <v>2202</v>
      </c>
      <c r="H9621" s="2" t="s">
        <v>22</v>
      </c>
      <c r="I9621" t="s">
        <v>877</v>
      </c>
      <c r="J9621" t="s">
        <v>878</v>
      </c>
      <c r="K9621">
        <v>52001</v>
      </c>
      <c r="L9621" t="s">
        <v>25</v>
      </c>
      <c r="M9621" t="s">
        <v>8117</v>
      </c>
      <c r="N9621" t="s">
        <v>110</v>
      </c>
      <c r="O9621" t="s">
        <v>7813</v>
      </c>
      <c r="P9621" s="4">
        <v>263.95999999999998</v>
      </c>
      <c r="Q9621" s="4">
        <v>263.95999999999998</v>
      </c>
      <c r="R9621" s="4">
        <f t="shared" si="602"/>
        <v>0</v>
      </c>
      <c r="S9621" s="4">
        <f t="shared" si="603"/>
        <v>0</v>
      </c>
    </row>
    <row r="9622" spans="1:19" ht="15.6" x14ac:dyDescent="0.3">
      <c r="A9622" t="s">
        <v>5761</v>
      </c>
      <c r="B9622" s="1">
        <v>42544</v>
      </c>
      <c r="C9622" s="1">
        <v>42549</v>
      </c>
      <c r="D9622">
        <f t="shared" si="600"/>
        <v>2016</v>
      </c>
      <c r="E9622" t="str">
        <f t="shared" si="601"/>
        <v>Jun</v>
      </c>
      <c r="F9622" t="s">
        <v>37</v>
      </c>
      <c r="G9622" t="s">
        <v>433</v>
      </c>
      <c r="H9622" s="2" t="s">
        <v>22</v>
      </c>
      <c r="I9622" t="s">
        <v>406</v>
      </c>
      <c r="J9622" t="s">
        <v>33</v>
      </c>
      <c r="K9622">
        <v>90805</v>
      </c>
      <c r="L9622" t="s">
        <v>34</v>
      </c>
      <c r="M9622" t="s">
        <v>8119</v>
      </c>
      <c r="N9622" t="s">
        <v>110</v>
      </c>
      <c r="O9622" t="s">
        <v>7813</v>
      </c>
      <c r="P9622" s="4">
        <v>143.976</v>
      </c>
      <c r="Q9622" s="4">
        <v>143.976</v>
      </c>
      <c r="R9622" s="4">
        <f t="shared" si="602"/>
        <v>0</v>
      </c>
      <c r="S9622" s="4">
        <f t="shared" si="603"/>
        <v>0</v>
      </c>
    </row>
    <row r="9623" spans="1:19" ht="15.6" x14ac:dyDescent="0.3">
      <c r="A9623" t="s">
        <v>8120</v>
      </c>
      <c r="B9623" s="1">
        <v>42408</v>
      </c>
      <c r="C9623" s="1">
        <v>42413</v>
      </c>
      <c r="D9623">
        <f t="shared" si="600"/>
        <v>2016</v>
      </c>
      <c r="E9623" t="str">
        <f t="shared" si="601"/>
        <v>Feb</v>
      </c>
      <c r="F9623" t="s">
        <v>37</v>
      </c>
      <c r="G9623" t="s">
        <v>575</v>
      </c>
      <c r="H9623" s="2" t="s">
        <v>22</v>
      </c>
      <c r="I9623" t="s">
        <v>182</v>
      </c>
      <c r="J9623" t="s">
        <v>233</v>
      </c>
      <c r="K9623">
        <v>43229</v>
      </c>
      <c r="L9623" t="s">
        <v>54</v>
      </c>
      <c r="M9623" t="s">
        <v>8119</v>
      </c>
      <c r="N9623" t="s">
        <v>110</v>
      </c>
      <c r="O9623" t="s">
        <v>7813</v>
      </c>
      <c r="P9623" s="4">
        <v>107.982</v>
      </c>
      <c r="Q9623" s="4">
        <v>107.982</v>
      </c>
      <c r="R9623" s="4">
        <f t="shared" si="602"/>
        <v>0</v>
      </c>
      <c r="S9623" s="4">
        <f t="shared" si="603"/>
        <v>0</v>
      </c>
    </row>
    <row r="9624" spans="1:19" x14ac:dyDescent="0.3">
      <c r="A9624" t="s">
        <v>935</v>
      </c>
      <c r="B9624" s="1">
        <v>43070</v>
      </c>
      <c r="C9624" s="1">
        <v>43074</v>
      </c>
      <c r="D9624">
        <f t="shared" si="600"/>
        <v>2017</v>
      </c>
      <c r="E9624" t="str">
        <f t="shared" si="601"/>
        <v>Dec</v>
      </c>
      <c r="F9624" t="s">
        <v>37</v>
      </c>
      <c r="G9624" t="s">
        <v>130</v>
      </c>
      <c r="H9624" t="s">
        <v>51</v>
      </c>
      <c r="I9624" t="s">
        <v>936</v>
      </c>
      <c r="J9624" t="s">
        <v>140</v>
      </c>
      <c r="K9624">
        <v>20852</v>
      </c>
      <c r="L9624" t="s">
        <v>54</v>
      </c>
      <c r="M9624" t="s">
        <v>8119</v>
      </c>
      <c r="N9624" t="s">
        <v>128</v>
      </c>
      <c r="O9624" t="s">
        <v>7813</v>
      </c>
      <c r="P9624" s="4">
        <v>179.97</v>
      </c>
      <c r="Q9624" s="4">
        <v>179.97</v>
      </c>
      <c r="R9624" s="4">
        <f t="shared" si="602"/>
        <v>0</v>
      </c>
      <c r="S9624" s="4">
        <f t="shared" si="603"/>
        <v>0</v>
      </c>
    </row>
    <row r="9625" spans="1:19" x14ac:dyDescent="0.3">
      <c r="A9625" t="s">
        <v>4350</v>
      </c>
      <c r="B9625" s="1">
        <v>43127</v>
      </c>
      <c r="C9625" s="1">
        <v>43130</v>
      </c>
      <c r="D9625">
        <f t="shared" si="600"/>
        <v>2018</v>
      </c>
      <c r="E9625" t="str">
        <f t="shared" si="601"/>
        <v>Jan</v>
      </c>
      <c r="F9625" t="s">
        <v>67</v>
      </c>
      <c r="G9625" t="s">
        <v>1745</v>
      </c>
      <c r="H9625" t="s">
        <v>105</v>
      </c>
      <c r="I9625" t="s">
        <v>2452</v>
      </c>
      <c r="J9625" t="s">
        <v>233</v>
      </c>
      <c r="K9625">
        <v>44240</v>
      </c>
      <c r="L9625" t="s">
        <v>54</v>
      </c>
      <c r="M9625" t="s">
        <v>8119</v>
      </c>
      <c r="N9625" t="s">
        <v>110</v>
      </c>
      <c r="O9625" t="s">
        <v>7813</v>
      </c>
      <c r="P9625" s="4">
        <v>107.982</v>
      </c>
      <c r="Q9625" s="4">
        <v>107.982</v>
      </c>
      <c r="R9625" s="4">
        <f t="shared" si="602"/>
        <v>0</v>
      </c>
      <c r="S9625" s="4">
        <f t="shared" si="603"/>
        <v>0</v>
      </c>
    </row>
    <row r="9626" spans="1:19" ht="15.6" x14ac:dyDescent="0.3">
      <c r="A9626" t="s">
        <v>1545</v>
      </c>
      <c r="B9626" s="1">
        <v>42255</v>
      </c>
      <c r="C9626" s="1">
        <v>42259</v>
      </c>
      <c r="D9626">
        <f t="shared" si="600"/>
        <v>2015</v>
      </c>
      <c r="E9626" t="str">
        <f t="shared" si="601"/>
        <v>Sep</v>
      </c>
      <c r="F9626" t="s">
        <v>37</v>
      </c>
      <c r="G9626" t="s">
        <v>1284</v>
      </c>
      <c r="H9626" s="2" t="s">
        <v>22</v>
      </c>
      <c r="I9626" t="s">
        <v>855</v>
      </c>
      <c r="J9626" t="s">
        <v>109</v>
      </c>
      <c r="K9626">
        <v>78207</v>
      </c>
      <c r="L9626" t="s">
        <v>25</v>
      </c>
      <c r="M9626" t="s">
        <v>8119</v>
      </c>
      <c r="N9626" t="s">
        <v>110</v>
      </c>
      <c r="O9626" t="s">
        <v>7813</v>
      </c>
      <c r="P9626" s="4">
        <v>143.976</v>
      </c>
      <c r="Q9626" s="4">
        <v>143.976</v>
      </c>
      <c r="R9626" s="4">
        <f t="shared" si="602"/>
        <v>0</v>
      </c>
      <c r="S9626" s="4">
        <f t="shared" si="603"/>
        <v>0</v>
      </c>
    </row>
    <row r="9627" spans="1:19" ht="15.6" x14ac:dyDescent="0.3">
      <c r="A9627" t="s">
        <v>8121</v>
      </c>
      <c r="B9627" s="1">
        <v>43313</v>
      </c>
      <c r="C9627" s="1">
        <v>43315</v>
      </c>
      <c r="D9627">
        <f t="shared" si="600"/>
        <v>2018</v>
      </c>
      <c r="E9627" t="str">
        <f t="shared" si="601"/>
        <v>Aug</v>
      </c>
      <c r="F9627" t="s">
        <v>20</v>
      </c>
      <c r="G9627" t="s">
        <v>1841</v>
      </c>
      <c r="H9627" s="2" t="s">
        <v>22</v>
      </c>
      <c r="I9627" t="s">
        <v>23</v>
      </c>
      <c r="J9627" t="s">
        <v>24</v>
      </c>
      <c r="K9627">
        <v>60653</v>
      </c>
      <c r="L9627" t="s">
        <v>25</v>
      </c>
      <c r="M9627" t="s">
        <v>8119</v>
      </c>
      <c r="N9627" t="s">
        <v>110</v>
      </c>
      <c r="O9627" t="s">
        <v>7813</v>
      </c>
      <c r="P9627" s="4">
        <v>95.983999999999995</v>
      </c>
      <c r="Q9627" s="4">
        <v>95.983999999999995</v>
      </c>
      <c r="R9627" s="4">
        <f t="shared" si="602"/>
        <v>0</v>
      </c>
      <c r="S9627" s="4">
        <f t="shared" si="603"/>
        <v>0</v>
      </c>
    </row>
    <row r="9628" spans="1:19" ht="15.6" x14ac:dyDescent="0.3">
      <c r="A9628" t="s">
        <v>3408</v>
      </c>
      <c r="B9628" s="1">
        <v>42176</v>
      </c>
      <c r="C9628" s="1">
        <v>42179</v>
      </c>
      <c r="D9628">
        <f t="shared" si="600"/>
        <v>2015</v>
      </c>
      <c r="E9628" t="str">
        <f t="shared" si="601"/>
        <v>Jun</v>
      </c>
      <c r="F9628" t="s">
        <v>20</v>
      </c>
      <c r="G9628" t="s">
        <v>1903</v>
      </c>
      <c r="H9628" s="2" t="s">
        <v>22</v>
      </c>
      <c r="I9628" t="s">
        <v>61</v>
      </c>
      <c r="J9628" t="s">
        <v>62</v>
      </c>
      <c r="K9628">
        <v>10024</v>
      </c>
      <c r="L9628" t="s">
        <v>54</v>
      </c>
      <c r="M9628" t="s">
        <v>8122</v>
      </c>
      <c r="N9628" t="s">
        <v>110</v>
      </c>
      <c r="O9628" t="s">
        <v>7813</v>
      </c>
      <c r="P9628" s="4">
        <v>617.97</v>
      </c>
      <c r="Q9628" s="4">
        <v>617.97</v>
      </c>
      <c r="R9628" s="4">
        <f t="shared" si="602"/>
        <v>0</v>
      </c>
      <c r="S9628" s="4">
        <f t="shared" si="603"/>
        <v>0</v>
      </c>
    </row>
    <row r="9629" spans="1:19" x14ac:dyDescent="0.3">
      <c r="A9629" t="s">
        <v>7256</v>
      </c>
      <c r="B9629" s="1">
        <v>42932</v>
      </c>
      <c r="C9629" s="1">
        <v>42937</v>
      </c>
      <c r="D9629">
        <f t="shared" si="600"/>
        <v>2017</v>
      </c>
      <c r="E9629" t="str">
        <f t="shared" si="601"/>
        <v>Jul</v>
      </c>
      <c r="F9629" t="s">
        <v>37</v>
      </c>
      <c r="G9629" t="s">
        <v>1442</v>
      </c>
      <c r="H9629" t="s">
        <v>51</v>
      </c>
      <c r="I9629" t="s">
        <v>100</v>
      </c>
      <c r="J9629" t="s">
        <v>101</v>
      </c>
      <c r="K9629">
        <v>19120</v>
      </c>
      <c r="L9629" t="s">
        <v>54</v>
      </c>
      <c r="M9629" t="s">
        <v>8122</v>
      </c>
      <c r="N9629" t="s">
        <v>110</v>
      </c>
      <c r="O9629" t="s">
        <v>7813</v>
      </c>
      <c r="P9629" s="4">
        <v>494.37599999999998</v>
      </c>
      <c r="Q9629" s="4">
        <v>494.37599999999998</v>
      </c>
      <c r="R9629" s="4">
        <f t="shared" si="602"/>
        <v>0</v>
      </c>
      <c r="S9629" s="4">
        <f t="shared" si="603"/>
        <v>0</v>
      </c>
    </row>
    <row r="9630" spans="1:19" ht="15.6" x14ac:dyDescent="0.3">
      <c r="A9630" t="s">
        <v>1570</v>
      </c>
      <c r="B9630" s="1">
        <v>42563</v>
      </c>
      <c r="C9630" s="1">
        <v>42568</v>
      </c>
      <c r="D9630">
        <f t="shared" si="600"/>
        <v>2016</v>
      </c>
      <c r="E9630" t="str">
        <f t="shared" si="601"/>
        <v>Jul</v>
      </c>
      <c r="F9630" t="s">
        <v>67</v>
      </c>
      <c r="G9630" t="s">
        <v>162</v>
      </c>
      <c r="H9630" s="2" t="s">
        <v>22</v>
      </c>
      <c r="I9630" t="s">
        <v>23</v>
      </c>
      <c r="J9630" t="s">
        <v>24</v>
      </c>
      <c r="K9630">
        <v>60610</v>
      </c>
      <c r="L9630" t="s">
        <v>25</v>
      </c>
      <c r="M9630" t="s">
        <v>8122</v>
      </c>
      <c r="N9630" t="s">
        <v>110</v>
      </c>
      <c r="O9630" t="s">
        <v>7813</v>
      </c>
      <c r="P9630" s="4">
        <v>659.16800000000001</v>
      </c>
      <c r="Q9630" s="4">
        <v>659.16800000000001</v>
      </c>
      <c r="R9630" s="4">
        <f t="shared" si="602"/>
        <v>0</v>
      </c>
      <c r="S9630" s="4">
        <f t="shared" si="603"/>
        <v>0</v>
      </c>
    </row>
    <row r="9631" spans="1:19" x14ac:dyDescent="0.3">
      <c r="A9631" t="s">
        <v>5523</v>
      </c>
      <c r="B9631" s="1">
        <v>42134</v>
      </c>
      <c r="C9631" s="1">
        <v>42139</v>
      </c>
      <c r="D9631">
        <f t="shared" si="600"/>
        <v>2015</v>
      </c>
      <c r="E9631" t="str">
        <f t="shared" si="601"/>
        <v>May</v>
      </c>
      <c r="F9631" t="s">
        <v>37</v>
      </c>
      <c r="G9631" t="s">
        <v>1262</v>
      </c>
      <c r="H9631" t="s">
        <v>105</v>
      </c>
      <c r="I9631" t="s">
        <v>2452</v>
      </c>
      <c r="J9631" t="s">
        <v>70</v>
      </c>
      <c r="K9631">
        <v>98031</v>
      </c>
      <c r="L9631" t="s">
        <v>34</v>
      </c>
      <c r="M9631" t="s">
        <v>8123</v>
      </c>
      <c r="N9631" t="s">
        <v>110</v>
      </c>
      <c r="O9631" t="s">
        <v>7813</v>
      </c>
      <c r="P9631" s="4">
        <v>43.6</v>
      </c>
      <c r="Q9631" s="4">
        <v>43.6</v>
      </c>
      <c r="R9631" s="4">
        <f t="shared" si="602"/>
        <v>0</v>
      </c>
      <c r="S9631" s="4">
        <f t="shared" si="603"/>
        <v>0</v>
      </c>
    </row>
    <row r="9632" spans="1:19" x14ac:dyDescent="0.3">
      <c r="A9632" t="s">
        <v>2340</v>
      </c>
      <c r="B9632" s="1">
        <v>42869</v>
      </c>
      <c r="C9632" s="1">
        <v>42874</v>
      </c>
      <c r="D9632">
        <f t="shared" si="600"/>
        <v>2017</v>
      </c>
      <c r="E9632" t="str">
        <f t="shared" si="601"/>
        <v>May</v>
      </c>
      <c r="F9632" t="s">
        <v>37</v>
      </c>
      <c r="G9632" t="s">
        <v>308</v>
      </c>
      <c r="H9632" t="s">
        <v>51</v>
      </c>
      <c r="I9632" t="s">
        <v>78</v>
      </c>
      <c r="J9632" t="s">
        <v>79</v>
      </c>
      <c r="K9632">
        <v>32216</v>
      </c>
      <c r="L9632" t="s">
        <v>44</v>
      </c>
      <c r="M9632" t="s">
        <v>8123</v>
      </c>
      <c r="N9632" t="s">
        <v>110</v>
      </c>
      <c r="O9632" t="s">
        <v>7813</v>
      </c>
      <c r="P9632" s="4">
        <v>43.6</v>
      </c>
      <c r="Q9632" s="4">
        <v>43.6</v>
      </c>
      <c r="R9632" s="4">
        <f t="shared" si="602"/>
        <v>0</v>
      </c>
      <c r="S9632" s="4">
        <f t="shared" si="603"/>
        <v>0</v>
      </c>
    </row>
    <row r="9633" spans="1:19" ht="15.6" x14ac:dyDescent="0.3">
      <c r="A9633" t="s">
        <v>5553</v>
      </c>
      <c r="B9633" s="1">
        <v>43040</v>
      </c>
      <c r="C9633" s="1">
        <v>43044</v>
      </c>
      <c r="D9633">
        <f t="shared" si="600"/>
        <v>2017</v>
      </c>
      <c r="E9633" t="str">
        <f t="shared" si="601"/>
        <v>Nov</v>
      </c>
      <c r="F9633" t="s">
        <v>37</v>
      </c>
      <c r="G9633" t="s">
        <v>56</v>
      </c>
      <c r="H9633" s="2" t="s">
        <v>22</v>
      </c>
      <c r="I9633" t="s">
        <v>431</v>
      </c>
      <c r="J9633" t="s">
        <v>158</v>
      </c>
      <c r="K9633">
        <v>24153</v>
      </c>
      <c r="L9633" t="s">
        <v>44</v>
      </c>
      <c r="M9633" t="s">
        <v>8123</v>
      </c>
      <c r="N9633" t="s">
        <v>110</v>
      </c>
      <c r="O9633" t="s">
        <v>7813</v>
      </c>
      <c r="P9633" s="4">
        <v>21.8</v>
      </c>
      <c r="Q9633" s="4">
        <v>18</v>
      </c>
      <c r="R9633" s="4">
        <f t="shared" si="602"/>
        <v>3.8000000000000007</v>
      </c>
      <c r="S9633" s="4">
        <f t="shared" si="603"/>
        <v>0.57000000000000006</v>
      </c>
    </row>
    <row r="9634" spans="1:19" ht="15.6" x14ac:dyDescent="0.3">
      <c r="A9634" t="s">
        <v>7476</v>
      </c>
      <c r="B9634" s="1">
        <v>42906</v>
      </c>
      <c r="C9634" s="1">
        <v>42911</v>
      </c>
      <c r="D9634">
        <f t="shared" si="600"/>
        <v>2017</v>
      </c>
      <c r="E9634" t="str">
        <f t="shared" si="601"/>
        <v>Jun</v>
      </c>
      <c r="F9634" t="s">
        <v>37</v>
      </c>
      <c r="G9634" t="s">
        <v>91</v>
      </c>
      <c r="H9634" s="2" t="s">
        <v>22</v>
      </c>
      <c r="I9634" t="s">
        <v>1711</v>
      </c>
      <c r="J9634" t="s">
        <v>53</v>
      </c>
      <c r="K9634">
        <v>19901</v>
      </c>
      <c r="L9634" t="s">
        <v>54</v>
      </c>
      <c r="M9634" t="s">
        <v>8123</v>
      </c>
      <c r="N9634" t="s">
        <v>110</v>
      </c>
      <c r="O9634" t="s">
        <v>7813</v>
      </c>
      <c r="P9634" s="4">
        <v>21.8</v>
      </c>
      <c r="Q9634" s="4">
        <v>18</v>
      </c>
      <c r="R9634" s="4">
        <f t="shared" si="602"/>
        <v>3.8000000000000007</v>
      </c>
      <c r="S9634" s="4">
        <f t="shared" si="603"/>
        <v>0.57000000000000006</v>
      </c>
    </row>
    <row r="9635" spans="1:19" x14ac:dyDescent="0.3">
      <c r="A9635" t="s">
        <v>8124</v>
      </c>
      <c r="B9635" s="1">
        <v>42983</v>
      </c>
      <c r="C9635" s="1">
        <v>42985</v>
      </c>
      <c r="D9635">
        <f t="shared" si="600"/>
        <v>2017</v>
      </c>
      <c r="E9635" t="str">
        <f t="shared" si="601"/>
        <v>Sep</v>
      </c>
      <c r="F9635" t="s">
        <v>20</v>
      </c>
      <c r="G9635" t="s">
        <v>4195</v>
      </c>
      <c r="H9635" t="s">
        <v>51</v>
      </c>
      <c r="I9635" t="s">
        <v>61</v>
      </c>
      <c r="J9635" t="s">
        <v>62</v>
      </c>
      <c r="K9635">
        <v>10011</v>
      </c>
      <c r="L9635" t="s">
        <v>54</v>
      </c>
      <c r="M9635" t="s">
        <v>8123</v>
      </c>
      <c r="N9635" t="s">
        <v>110</v>
      </c>
      <c r="O9635" t="s">
        <v>7813</v>
      </c>
      <c r="P9635" s="4">
        <v>43.6</v>
      </c>
      <c r="Q9635" s="4">
        <v>43.6</v>
      </c>
      <c r="R9635" s="4">
        <f t="shared" si="602"/>
        <v>0</v>
      </c>
      <c r="S9635" s="4">
        <f t="shared" si="603"/>
        <v>0</v>
      </c>
    </row>
    <row r="9636" spans="1:19" ht="15.6" x14ac:dyDescent="0.3">
      <c r="A9636" t="s">
        <v>5595</v>
      </c>
      <c r="B9636" s="1">
        <v>43395</v>
      </c>
      <c r="C9636" s="1">
        <v>43401</v>
      </c>
      <c r="D9636">
        <f t="shared" si="600"/>
        <v>2018</v>
      </c>
      <c r="E9636" t="str">
        <f t="shared" si="601"/>
        <v>Oct</v>
      </c>
      <c r="F9636" t="s">
        <v>37</v>
      </c>
      <c r="G9636" t="s">
        <v>46</v>
      </c>
      <c r="H9636" s="2" t="s">
        <v>22</v>
      </c>
      <c r="I9636" t="s">
        <v>100</v>
      </c>
      <c r="J9636" t="s">
        <v>101</v>
      </c>
      <c r="K9636">
        <v>19134</v>
      </c>
      <c r="L9636" t="s">
        <v>54</v>
      </c>
      <c r="M9636" t="s">
        <v>8123</v>
      </c>
      <c r="N9636" t="s">
        <v>110</v>
      </c>
      <c r="O9636" t="s">
        <v>7813</v>
      </c>
      <c r="P9636" s="4">
        <v>32.700000000000003</v>
      </c>
      <c r="Q9636" s="4">
        <v>32.700000000000003</v>
      </c>
      <c r="R9636" s="4">
        <f t="shared" si="602"/>
        <v>0</v>
      </c>
      <c r="S9636" s="4">
        <f t="shared" si="603"/>
        <v>0</v>
      </c>
    </row>
    <row r="9637" spans="1:19" x14ac:dyDescent="0.3">
      <c r="A9637" t="s">
        <v>2855</v>
      </c>
      <c r="B9637" s="1">
        <v>43417</v>
      </c>
      <c r="C9637" s="1">
        <v>43420</v>
      </c>
      <c r="D9637">
        <f t="shared" si="600"/>
        <v>2018</v>
      </c>
      <c r="E9637" t="str">
        <f t="shared" si="601"/>
        <v>Nov</v>
      </c>
      <c r="F9637" t="s">
        <v>67</v>
      </c>
      <c r="G9637" t="s">
        <v>1649</v>
      </c>
      <c r="H9637" t="s">
        <v>51</v>
      </c>
      <c r="I9637" t="s">
        <v>286</v>
      </c>
      <c r="J9637" t="s">
        <v>62</v>
      </c>
      <c r="K9637">
        <v>14215</v>
      </c>
      <c r="L9637" t="s">
        <v>54</v>
      </c>
      <c r="M9637" t="s">
        <v>8123</v>
      </c>
      <c r="N9637" t="s">
        <v>110</v>
      </c>
      <c r="O9637" t="s">
        <v>7813</v>
      </c>
      <c r="P9637" s="4">
        <v>43.6</v>
      </c>
      <c r="Q9637" s="4">
        <v>43.6</v>
      </c>
      <c r="R9637" s="4">
        <f t="shared" si="602"/>
        <v>0</v>
      </c>
      <c r="S9637" s="4">
        <f t="shared" si="603"/>
        <v>0</v>
      </c>
    </row>
    <row r="9638" spans="1:19" ht="15.6" x14ac:dyDescent="0.3">
      <c r="A9638" t="s">
        <v>3498</v>
      </c>
      <c r="B9638" s="1">
        <v>43078</v>
      </c>
      <c r="C9638" s="1">
        <v>43082</v>
      </c>
      <c r="D9638">
        <f t="shared" si="600"/>
        <v>2017</v>
      </c>
      <c r="E9638" t="str">
        <f t="shared" si="601"/>
        <v>Dec</v>
      </c>
      <c r="F9638" t="s">
        <v>37</v>
      </c>
      <c r="G9638" t="s">
        <v>1264</v>
      </c>
      <c r="H9638" s="2" t="s">
        <v>22</v>
      </c>
      <c r="I9638" t="s">
        <v>648</v>
      </c>
      <c r="J9638" t="s">
        <v>89</v>
      </c>
      <c r="K9638">
        <v>49201</v>
      </c>
      <c r="L9638" t="s">
        <v>25</v>
      </c>
      <c r="M9638" t="s">
        <v>8123</v>
      </c>
      <c r="N9638" t="s">
        <v>110</v>
      </c>
      <c r="O9638" t="s">
        <v>7813</v>
      </c>
      <c r="P9638" s="4">
        <v>10.9</v>
      </c>
      <c r="Q9638" s="4">
        <v>18</v>
      </c>
      <c r="R9638" s="4">
        <f t="shared" si="602"/>
        <v>-7.1</v>
      </c>
      <c r="S9638" s="4">
        <f t="shared" si="603"/>
        <v>-1.0649999999999999</v>
      </c>
    </row>
    <row r="9639" spans="1:19" x14ac:dyDescent="0.3">
      <c r="A9639" t="s">
        <v>3079</v>
      </c>
      <c r="B9639" s="1">
        <v>43186</v>
      </c>
      <c r="C9639" s="1">
        <v>43188</v>
      </c>
      <c r="D9639">
        <f t="shared" si="600"/>
        <v>2018</v>
      </c>
      <c r="E9639" t="str">
        <f t="shared" si="601"/>
        <v>Mar</v>
      </c>
      <c r="F9639" t="s">
        <v>67</v>
      </c>
      <c r="G9639" t="s">
        <v>2631</v>
      </c>
      <c r="H9639" t="s">
        <v>105</v>
      </c>
      <c r="I9639" t="s">
        <v>645</v>
      </c>
      <c r="J9639" t="s">
        <v>158</v>
      </c>
      <c r="K9639">
        <v>23223</v>
      </c>
      <c r="L9639" t="s">
        <v>44</v>
      </c>
      <c r="M9639" t="s">
        <v>8125</v>
      </c>
      <c r="N9639" t="s">
        <v>110</v>
      </c>
      <c r="O9639" t="s">
        <v>7813</v>
      </c>
      <c r="P9639" s="4">
        <v>206.1</v>
      </c>
      <c r="Q9639" s="4">
        <v>206.1</v>
      </c>
      <c r="R9639" s="4">
        <f t="shared" si="602"/>
        <v>0</v>
      </c>
      <c r="S9639" s="4">
        <f t="shared" si="603"/>
        <v>0</v>
      </c>
    </row>
    <row r="9640" spans="1:19" x14ac:dyDescent="0.3">
      <c r="A9640" t="s">
        <v>7236</v>
      </c>
      <c r="B9640" s="1">
        <v>43194</v>
      </c>
      <c r="C9640" s="1">
        <v>43195</v>
      </c>
      <c r="D9640">
        <f t="shared" si="600"/>
        <v>2018</v>
      </c>
      <c r="E9640" t="str">
        <f t="shared" si="601"/>
        <v>Apr</v>
      </c>
      <c r="F9640" t="s">
        <v>20</v>
      </c>
      <c r="G9640" t="s">
        <v>194</v>
      </c>
      <c r="H9640" t="s">
        <v>22</v>
      </c>
      <c r="I9640" t="s">
        <v>61</v>
      </c>
      <c r="J9640" t="s">
        <v>62</v>
      </c>
      <c r="K9640">
        <v>10009</v>
      </c>
      <c r="L9640" t="s">
        <v>54</v>
      </c>
      <c r="M9640" t="s">
        <v>8125</v>
      </c>
      <c r="N9640" t="s">
        <v>110</v>
      </c>
      <c r="O9640" t="s">
        <v>7813</v>
      </c>
      <c r="P9640" s="4">
        <v>41.22</v>
      </c>
      <c r="Q9640" s="4">
        <v>41.22</v>
      </c>
      <c r="R9640" s="4">
        <f t="shared" si="602"/>
        <v>0</v>
      </c>
      <c r="S9640" s="4">
        <f t="shared" si="603"/>
        <v>0</v>
      </c>
    </row>
    <row r="9641" spans="1:19" x14ac:dyDescent="0.3">
      <c r="A9641" t="s">
        <v>1162</v>
      </c>
      <c r="B9641" s="1">
        <v>42668</v>
      </c>
      <c r="C9641" s="1">
        <v>42673</v>
      </c>
      <c r="D9641">
        <f t="shared" si="600"/>
        <v>2016</v>
      </c>
      <c r="E9641" t="str">
        <f t="shared" si="601"/>
        <v>Oct</v>
      </c>
      <c r="F9641" t="s">
        <v>37</v>
      </c>
      <c r="G9641" t="s">
        <v>1163</v>
      </c>
      <c r="H9641" t="s">
        <v>105</v>
      </c>
      <c r="I9641" t="s">
        <v>466</v>
      </c>
      <c r="J9641" t="s">
        <v>53</v>
      </c>
      <c r="K9641">
        <v>19711</v>
      </c>
      <c r="L9641" t="s">
        <v>54</v>
      </c>
      <c r="M9641" t="s">
        <v>8126</v>
      </c>
      <c r="N9641" t="s">
        <v>110</v>
      </c>
      <c r="O9641" t="s">
        <v>7813</v>
      </c>
      <c r="P9641" s="4">
        <v>158.99</v>
      </c>
      <c r="Q9641" s="4">
        <v>158.99</v>
      </c>
      <c r="R9641" s="4">
        <f t="shared" si="602"/>
        <v>0</v>
      </c>
      <c r="S9641" s="4">
        <f t="shared" si="603"/>
        <v>0</v>
      </c>
    </row>
    <row r="9642" spans="1:19" ht="15.6" x14ac:dyDescent="0.3">
      <c r="A9642" t="s">
        <v>2447</v>
      </c>
      <c r="B9642" s="1">
        <v>42947</v>
      </c>
      <c r="C9642" s="1">
        <v>42953</v>
      </c>
      <c r="D9642">
        <f t="shared" si="600"/>
        <v>2017</v>
      </c>
      <c r="E9642" t="str">
        <f t="shared" si="601"/>
        <v>Jul</v>
      </c>
      <c r="F9642" t="s">
        <v>37</v>
      </c>
      <c r="G9642" t="s">
        <v>583</v>
      </c>
      <c r="H9642" s="2" t="s">
        <v>22</v>
      </c>
      <c r="I9642" t="s">
        <v>97</v>
      </c>
      <c r="J9642" t="s">
        <v>89</v>
      </c>
      <c r="K9642">
        <v>48205</v>
      </c>
      <c r="L9642" t="s">
        <v>25</v>
      </c>
      <c r="M9642" t="s">
        <v>8126</v>
      </c>
      <c r="N9642" t="s">
        <v>110</v>
      </c>
      <c r="O9642" t="s">
        <v>7813</v>
      </c>
      <c r="P9642" s="4">
        <v>635.96</v>
      </c>
      <c r="Q9642" s="4">
        <v>635.96</v>
      </c>
      <c r="R9642" s="4">
        <f t="shared" si="602"/>
        <v>0</v>
      </c>
      <c r="S9642" s="4">
        <f t="shared" si="603"/>
        <v>0</v>
      </c>
    </row>
    <row r="9643" spans="1:19" x14ac:dyDescent="0.3">
      <c r="A9643" t="s">
        <v>6124</v>
      </c>
      <c r="B9643" s="1">
        <v>43259</v>
      </c>
      <c r="C9643" s="1">
        <v>43261</v>
      </c>
      <c r="D9643">
        <f t="shared" si="600"/>
        <v>2018</v>
      </c>
      <c r="E9643" t="str">
        <f t="shared" si="601"/>
        <v>Jun</v>
      </c>
      <c r="F9643" t="s">
        <v>67</v>
      </c>
      <c r="G9643" t="s">
        <v>901</v>
      </c>
      <c r="H9643" t="s">
        <v>51</v>
      </c>
      <c r="I9643" t="s">
        <v>116</v>
      </c>
      <c r="J9643" t="s">
        <v>109</v>
      </c>
      <c r="K9643">
        <v>75081</v>
      </c>
      <c r="L9643" t="s">
        <v>25</v>
      </c>
      <c r="M9643" t="s">
        <v>8126</v>
      </c>
      <c r="N9643" t="s">
        <v>110</v>
      </c>
      <c r="O9643" t="s">
        <v>7813</v>
      </c>
      <c r="P9643" s="4">
        <v>381.57600000000002</v>
      </c>
      <c r="Q9643" s="4">
        <v>381.57600000000002</v>
      </c>
      <c r="R9643" s="4">
        <f t="shared" si="602"/>
        <v>0</v>
      </c>
      <c r="S9643" s="4">
        <f t="shared" si="603"/>
        <v>0</v>
      </c>
    </row>
    <row r="9644" spans="1:19" x14ac:dyDescent="0.3">
      <c r="A9644" t="s">
        <v>5509</v>
      </c>
      <c r="B9644" s="1">
        <v>43404</v>
      </c>
      <c r="C9644" s="1">
        <v>43409</v>
      </c>
      <c r="D9644">
        <f t="shared" si="600"/>
        <v>2018</v>
      </c>
      <c r="E9644" t="str">
        <f t="shared" si="601"/>
        <v>Oct</v>
      </c>
      <c r="F9644" t="s">
        <v>37</v>
      </c>
      <c r="G9644" t="s">
        <v>2795</v>
      </c>
      <c r="H9644" t="s">
        <v>51</v>
      </c>
      <c r="I9644" t="s">
        <v>23</v>
      </c>
      <c r="J9644" t="s">
        <v>24</v>
      </c>
      <c r="K9644">
        <v>60610</v>
      </c>
      <c r="L9644" t="s">
        <v>25</v>
      </c>
      <c r="M9644" t="s">
        <v>8126</v>
      </c>
      <c r="N9644" t="s">
        <v>110</v>
      </c>
      <c r="O9644" t="s">
        <v>7813</v>
      </c>
      <c r="P9644" s="4">
        <v>508.76799999999997</v>
      </c>
      <c r="Q9644" s="4">
        <v>508.76799999999997</v>
      </c>
      <c r="R9644" s="4">
        <f t="shared" si="602"/>
        <v>0</v>
      </c>
      <c r="S9644" s="4">
        <f t="shared" si="603"/>
        <v>0</v>
      </c>
    </row>
    <row r="9645" spans="1:19" x14ac:dyDescent="0.3">
      <c r="A9645" t="s">
        <v>3860</v>
      </c>
      <c r="B9645" s="1">
        <v>43302</v>
      </c>
      <c r="C9645" s="1">
        <v>43302</v>
      </c>
      <c r="D9645">
        <f t="shared" si="600"/>
        <v>2018</v>
      </c>
      <c r="E9645" t="str">
        <f t="shared" si="601"/>
        <v>Jul</v>
      </c>
      <c r="F9645" t="s">
        <v>30</v>
      </c>
      <c r="G9645" t="s">
        <v>2906</v>
      </c>
      <c r="H9645" t="s">
        <v>105</v>
      </c>
      <c r="I9645" t="s">
        <v>2851</v>
      </c>
      <c r="J9645" t="s">
        <v>415</v>
      </c>
      <c r="K9645">
        <v>84107</v>
      </c>
      <c r="L9645" t="s">
        <v>34</v>
      </c>
      <c r="M9645" t="s">
        <v>8127</v>
      </c>
      <c r="N9645" t="s">
        <v>110</v>
      </c>
      <c r="O9645" t="s">
        <v>7813</v>
      </c>
      <c r="P9645" s="4">
        <v>71.927999999999997</v>
      </c>
      <c r="Q9645" s="4">
        <v>71.927999999999997</v>
      </c>
      <c r="R9645" s="4">
        <f t="shared" si="602"/>
        <v>0</v>
      </c>
      <c r="S9645" s="4">
        <f t="shared" si="603"/>
        <v>0</v>
      </c>
    </row>
    <row r="9646" spans="1:19" ht="15.6" x14ac:dyDescent="0.3">
      <c r="A9646" t="s">
        <v>6479</v>
      </c>
      <c r="B9646" s="1">
        <v>43429</v>
      </c>
      <c r="C9646" s="1">
        <v>43433</v>
      </c>
      <c r="D9646">
        <f t="shared" si="600"/>
        <v>2018</v>
      </c>
      <c r="E9646" t="str">
        <f t="shared" si="601"/>
        <v>Nov</v>
      </c>
      <c r="F9646" t="s">
        <v>67</v>
      </c>
      <c r="G9646" t="s">
        <v>1422</v>
      </c>
      <c r="H9646" s="2" t="s">
        <v>22</v>
      </c>
      <c r="I9646" t="s">
        <v>511</v>
      </c>
      <c r="J9646" t="s">
        <v>33</v>
      </c>
      <c r="K9646">
        <v>92677</v>
      </c>
      <c r="L9646" t="s">
        <v>34</v>
      </c>
      <c r="M9646" t="s">
        <v>8127</v>
      </c>
      <c r="N9646" t="s">
        <v>110</v>
      </c>
      <c r="O9646" t="s">
        <v>7813</v>
      </c>
      <c r="P9646" s="4">
        <v>39.96</v>
      </c>
      <c r="Q9646" s="4">
        <v>39.96</v>
      </c>
      <c r="R9646" s="4">
        <f t="shared" si="602"/>
        <v>0</v>
      </c>
      <c r="S9646" s="4">
        <f t="shared" si="603"/>
        <v>0</v>
      </c>
    </row>
    <row r="9647" spans="1:19" x14ac:dyDescent="0.3">
      <c r="A9647" t="s">
        <v>4287</v>
      </c>
      <c r="B9647" s="1">
        <v>43000</v>
      </c>
      <c r="C9647" s="1">
        <v>43007</v>
      </c>
      <c r="D9647">
        <f t="shared" si="600"/>
        <v>2017</v>
      </c>
      <c r="E9647" t="str">
        <f t="shared" si="601"/>
        <v>Sep</v>
      </c>
      <c r="F9647" t="s">
        <v>37</v>
      </c>
      <c r="G9647" t="s">
        <v>572</v>
      </c>
      <c r="H9647" t="s">
        <v>51</v>
      </c>
      <c r="I9647" t="s">
        <v>515</v>
      </c>
      <c r="J9647" t="s">
        <v>250</v>
      </c>
      <c r="K9647">
        <v>37167</v>
      </c>
      <c r="L9647" t="s">
        <v>44</v>
      </c>
      <c r="M9647" t="s">
        <v>8127</v>
      </c>
      <c r="N9647" t="s">
        <v>110</v>
      </c>
      <c r="O9647" t="s">
        <v>7813</v>
      </c>
      <c r="P9647" s="4">
        <v>63.936</v>
      </c>
      <c r="Q9647" s="4">
        <v>63.936</v>
      </c>
      <c r="R9647" s="4">
        <f t="shared" si="602"/>
        <v>0</v>
      </c>
      <c r="S9647" s="4">
        <f t="shared" si="603"/>
        <v>0</v>
      </c>
    </row>
    <row r="9648" spans="1:19" ht="15.6" x14ac:dyDescent="0.3">
      <c r="A9648" t="s">
        <v>6322</v>
      </c>
      <c r="B9648" s="1">
        <v>43393</v>
      </c>
      <c r="C9648" s="1">
        <v>43398</v>
      </c>
      <c r="D9648">
        <f t="shared" si="600"/>
        <v>2018</v>
      </c>
      <c r="E9648" t="str">
        <f t="shared" si="601"/>
        <v>Oct</v>
      </c>
      <c r="F9648" t="s">
        <v>37</v>
      </c>
      <c r="G9648" t="s">
        <v>472</v>
      </c>
      <c r="H9648" s="2" t="s">
        <v>22</v>
      </c>
      <c r="I9648" t="s">
        <v>1886</v>
      </c>
      <c r="J9648" t="s">
        <v>83</v>
      </c>
      <c r="K9648">
        <v>27707</v>
      </c>
      <c r="L9648" t="s">
        <v>44</v>
      </c>
      <c r="M9648" t="s">
        <v>8127</v>
      </c>
      <c r="N9648" t="s">
        <v>110</v>
      </c>
      <c r="O9648" t="s">
        <v>7813</v>
      </c>
      <c r="P9648" s="4">
        <v>15.984</v>
      </c>
      <c r="Q9648" s="4">
        <v>18</v>
      </c>
      <c r="R9648" s="4">
        <f t="shared" si="602"/>
        <v>-2.016</v>
      </c>
      <c r="S9648" s="4">
        <f t="shared" si="603"/>
        <v>-0.3024</v>
      </c>
    </row>
    <row r="9649" spans="1:19" ht="15.6" x14ac:dyDescent="0.3">
      <c r="A9649" t="s">
        <v>1504</v>
      </c>
      <c r="B9649" s="1">
        <v>43234</v>
      </c>
      <c r="C9649" s="1">
        <v>43235</v>
      </c>
      <c r="D9649">
        <f t="shared" si="600"/>
        <v>2018</v>
      </c>
      <c r="E9649" t="str">
        <f t="shared" si="601"/>
        <v>May</v>
      </c>
      <c r="F9649" t="s">
        <v>20</v>
      </c>
      <c r="G9649" t="s">
        <v>285</v>
      </c>
      <c r="H9649" s="2" t="s">
        <v>22</v>
      </c>
      <c r="I9649" t="s">
        <v>113</v>
      </c>
      <c r="J9649" t="s">
        <v>109</v>
      </c>
      <c r="K9649">
        <v>77041</v>
      </c>
      <c r="L9649" t="s">
        <v>25</v>
      </c>
      <c r="M9649" t="s">
        <v>8127</v>
      </c>
      <c r="N9649" t="s">
        <v>110</v>
      </c>
      <c r="O9649" t="s">
        <v>7813</v>
      </c>
      <c r="P9649" s="4">
        <v>7.992</v>
      </c>
      <c r="Q9649" s="4">
        <v>18</v>
      </c>
      <c r="R9649" s="4">
        <f t="shared" si="602"/>
        <v>-10.007999999999999</v>
      </c>
      <c r="S9649" s="4">
        <f t="shared" si="603"/>
        <v>-1.5011999999999999</v>
      </c>
    </row>
    <row r="9650" spans="1:19" x14ac:dyDescent="0.3">
      <c r="A9650" t="s">
        <v>4029</v>
      </c>
      <c r="B9650" s="1">
        <v>42743</v>
      </c>
      <c r="C9650" s="1">
        <v>42748</v>
      </c>
      <c r="D9650">
        <f t="shared" si="600"/>
        <v>2017</v>
      </c>
      <c r="E9650" t="str">
        <f t="shared" si="601"/>
        <v>Jan</v>
      </c>
      <c r="F9650" t="s">
        <v>37</v>
      </c>
      <c r="G9650" t="s">
        <v>1248</v>
      </c>
      <c r="H9650" t="s">
        <v>51</v>
      </c>
      <c r="I9650" t="s">
        <v>1734</v>
      </c>
      <c r="J9650" t="s">
        <v>83</v>
      </c>
      <c r="K9650">
        <v>27604</v>
      </c>
      <c r="L9650" t="s">
        <v>44</v>
      </c>
      <c r="M9650" t="s">
        <v>8128</v>
      </c>
      <c r="N9650" t="s">
        <v>110</v>
      </c>
      <c r="O9650" t="s">
        <v>7813</v>
      </c>
      <c r="P9650" s="4">
        <v>108.78400000000001</v>
      </c>
      <c r="Q9650" s="4">
        <v>108.78400000000001</v>
      </c>
      <c r="R9650" s="4">
        <f t="shared" si="602"/>
        <v>0</v>
      </c>
      <c r="S9650" s="4">
        <f t="shared" si="603"/>
        <v>0</v>
      </c>
    </row>
    <row r="9651" spans="1:19" x14ac:dyDescent="0.3">
      <c r="A9651" t="s">
        <v>5357</v>
      </c>
      <c r="B9651" s="1">
        <v>42878</v>
      </c>
      <c r="C9651" s="1">
        <v>42882</v>
      </c>
      <c r="D9651">
        <f t="shared" si="600"/>
        <v>2017</v>
      </c>
      <c r="E9651" t="str">
        <f t="shared" si="601"/>
        <v>May</v>
      </c>
      <c r="F9651" t="s">
        <v>37</v>
      </c>
      <c r="G9651" t="s">
        <v>870</v>
      </c>
      <c r="H9651" t="s">
        <v>51</v>
      </c>
      <c r="I9651" t="s">
        <v>100</v>
      </c>
      <c r="J9651" t="s">
        <v>101</v>
      </c>
      <c r="K9651">
        <v>19120</v>
      </c>
      <c r="L9651" t="s">
        <v>54</v>
      </c>
      <c r="M9651" t="s">
        <v>8128</v>
      </c>
      <c r="N9651" t="s">
        <v>110</v>
      </c>
      <c r="O9651" t="s">
        <v>7813</v>
      </c>
      <c r="P9651" s="4">
        <v>122.38200000000001</v>
      </c>
      <c r="Q9651" s="4">
        <v>122.38200000000001</v>
      </c>
      <c r="R9651" s="4">
        <f t="shared" si="602"/>
        <v>0</v>
      </c>
      <c r="S9651" s="4">
        <f t="shared" si="603"/>
        <v>0</v>
      </c>
    </row>
    <row r="9652" spans="1:19" x14ac:dyDescent="0.3">
      <c r="A9652" t="s">
        <v>1729</v>
      </c>
      <c r="B9652" s="1">
        <v>42930</v>
      </c>
      <c r="C9652" s="1">
        <v>42934</v>
      </c>
      <c r="D9652">
        <f t="shared" si="600"/>
        <v>2017</v>
      </c>
      <c r="E9652" t="str">
        <f t="shared" si="601"/>
        <v>Jul</v>
      </c>
      <c r="F9652" t="s">
        <v>37</v>
      </c>
      <c r="G9652" t="s">
        <v>1730</v>
      </c>
      <c r="H9652" t="s">
        <v>51</v>
      </c>
      <c r="I9652" t="s">
        <v>32</v>
      </c>
      <c r="J9652" t="s">
        <v>33</v>
      </c>
      <c r="K9652">
        <v>94122</v>
      </c>
      <c r="L9652" t="s">
        <v>34</v>
      </c>
      <c r="M9652" t="s">
        <v>8129</v>
      </c>
      <c r="N9652" t="s">
        <v>110</v>
      </c>
      <c r="O9652" t="s">
        <v>7813</v>
      </c>
      <c r="P9652" s="4">
        <v>110.376</v>
      </c>
      <c r="Q9652" s="4">
        <v>110.376</v>
      </c>
      <c r="R9652" s="4">
        <f t="shared" si="602"/>
        <v>0</v>
      </c>
      <c r="S9652" s="4">
        <f t="shared" si="603"/>
        <v>0</v>
      </c>
    </row>
    <row r="9653" spans="1:19" x14ac:dyDescent="0.3">
      <c r="A9653" t="s">
        <v>4423</v>
      </c>
      <c r="B9653" s="1">
        <v>42995</v>
      </c>
      <c r="C9653" s="1">
        <v>43000</v>
      </c>
      <c r="D9653">
        <f t="shared" si="600"/>
        <v>2017</v>
      </c>
      <c r="E9653" t="str">
        <f t="shared" si="601"/>
        <v>Sep</v>
      </c>
      <c r="F9653" t="s">
        <v>37</v>
      </c>
      <c r="G9653" t="s">
        <v>3139</v>
      </c>
      <c r="H9653" t="s">
        <v>51</v>
      </c>
      <c r="I9653" t="s">
        <v>47</v>
      </c>
      <c r="J9653" t="s">
        <v>33</v>
      </c>
      <c r="K9653">
        <v>90036</v>
      </c>
      <c r="L9653" t="s">
        <v>34</v>
      </c>
      <c r="M9653" t="s">
        <v>8129</v>
      </c>
      <c r="N9653" t="s">
        <v>110</v>
      </c>
      <c r="O9653" t="s">
        <v>7813</v>
      </c>
      <c r="P9653" s="4">
        <v>73.584000000000003</v>
      </c>
      <c r="Q9653" s="4">
        <v>73.584000000000003</v>
      </c>
      <c r="R9653" s="4">
        <f t="shared" si="602"/>
        <v>0</v>
      </c>
      <c r="S9653" s="4">
        <f t="shared" si="603"/>
        <v>0</v>
      </c>
    </row>
    <row r="9654" spans="1:19" ht="15.6" x14ac:dyDescent="0.3">
      <c r="A9654" t="s">
        <v>734</v>
      </c>
      <c r="B9654" s="1">
        <v>42177</v>
      </c>
      <c r="C9654" s="1">
        <v>42182</v>
      </c>
      <c r="D9654">
        <f t="shared" si="600"/>
        <v>2015</v>
      </c>
      <c r="E9654" t="str">
        <f t="shared" si="601"/>
        <v>Jun</v>
      </c>
      <c r="F9654" t="s">
        <v>37</v>
      </c>
      <c r="G9654" t="s">
        <v>210</v>
      </c>
      <c r="H9654" s="2" t="s">
        <v>22</v>
      </c>
      <c r="I9654" t="s">
        <v>735</v>
      </c>
      <c r="J9654" t="s">
        <v>101</v>
      </c>
      <c r="K9654">
        <v>19013</v>
      </c>
      <c r="L9654" t="s">
        <v>54</v>
      </c>
      <c r="M9654" t="s">
        <v>8129</v>
      </c>
      <c r="N9654" t="s">
        <v>110</v>
      </c>
      <c r="O9654" t="s">
        <v>7813</v>
      </c>
      <c r="P9654" s="4">
        <v>82.781999999999996</v>
      </c>
      <c r="Q9654" s="4">
        <v>82.781999999999996</v>
      </c>
      <c r="R9654" s="4">
        <f t="shared" si="602"/>
        <v>0</v>
      </c>
      <c r="S9654" s="4">
        <f t="shared" si="603"/>
        <v>0</v>
      </c>
    </row>
    <row r="9655" spans="1:19" ht="15.6" x14ac:dyDescent="0.3">
      <c r="A9655" t="s">
        <v>1175</v>
      </c>
      <c r="B9655" s="1">
        <v>42312</v>
      </c>
      <c r="C9655" s="1">
        <v>42317</v>
      </c>
      <c r="D9655">
        <f t="shared" si="600"/>
        <v>2015</v>
      </c>
      <c r="E9655" t="str">
        <f t="shared" si="601"/>
        <v>Nov</v>
      </c>
      <c r="F9655" t="s">
        <v>37</v>
      </c>
      <c r="G9655" t="s">
        <v>1176</v>
      </c>
      <c r="H9655" s="2" t="s">
        <v>22</v>
      </c>
      <c r="I9655" t="s">
        <v>61</v>
      </c>
      <c r="J9655" t="s">
        <v>62</v>
      </c>
      <c r="K9655">
        <v>10024</v>
      </c>
      <c r="L9655" t="s">
        <v>54</v>
      </c>
      <c r="M9655" t="s">
        <v>8129</v>
      </c>
      <c r="N9655" t="s">
        <v>110</v>
      </c>
      <c r="O9655" t="s">
        <v>7813</v>
      </c>
      <c r="P9655" s="4">
        <v>275.94</v>
      </c>
      <c r="Q9655" s="4">
        <v>275.94</v>
      </c>
      <c r="R9655" s="4">
        <f t="shared" si="602"/>
        <v>0</v>
      </c>
      <c r="S9655" s="4">
        <f t="shared" si="603"/>
        <v>0</v>
      </c>
    </row>
    <row r="9656" spans="1:19" x14ac:dyDescent="0.3">
      <c r="A9656" t="s">
        <v>4577</v>
      </c>
      <c r="B9656" s="1">
        <v>42518</v>
      </c>
      <c r="C9656" s="1">
        <v>42523</v>
      </c>
      <c r="D9656">
        <f t="shared" si="600"/>
        <v>2016</v>
      </c>
      <c r="E9656" t="str">
        <f t="shared" si="601"/>
        <v>May</v>
      </c>
      <c r="F9656" t="s">
        <v>37</v>
      </c>
      <c r="G9656" t="s">
        <v>1039</v>
      </c>
      <c r="H9656" t="s">
        <v>51</v>
      </c>
      <c r="I9656" t="s">
        <v>1298</v>
      </c>
      <c r="J9656" t="s">
        <v>62</v>
      </c>
      <c r="K9656">
        <v>14609</v>
      </c>
      <c r="L9656" t="s">
        <v>54</v>
      </c>
      <c r="M9656" t="s">
        <v>8129</v>
      </c>
      <c r="N9656" t="s">
        <v>110</v>
      </c>
      <c r="O9656" t="s">
        <v>7813</v>
      </c>
      <c r="P9656" s="4">
        <v>45.99</v>
      </c>
      <c r="Q9656" s="4">
        <v>45.99</v>
      </c>
      <c r="R9656" s="4">
        <f t="shared" si="602"/>
        <v>0</v>
      </c>
      <c r="S9656" s="4">
        <f t="shared" si="603"/>
        <v>0</v>
      </c>
    </row>
    <row r="9657" spans="1:19" x14ac:dyDescent="0.3">
      <c r="A9657" t="s">
        <v>7331</v>
      </c>
      <c r="B9657" s="1">
        <v>42757</v>
      </c>
      <c r="C9657" s="1">
        <v>42762</v>
      </c>
      <c r="D9657">
        <f t="shared" si="600"/>
        <v>2017</v>
      </c>
      <c r="E9657" t="str">
        <f t="shared" si="601"/>
        <v>Jan</v>
      </c>
      <c r="F9657" t="s">
        <v>37</v>
      </c>
      <c r="G9657" t="s">
        <v>1489</v>
      </c>
      <c r="H9657" t="s">
        <v>51</v>
      </c>
      <c r="I9657" t="s">
        <v>545</v>
      </c>
      <c r="J9657" t="s">
        <v>233</v>
      </c>
      <c r="K9657">
        <v>44105</v>
      </c>
      <c r="L9657" t="s">
        <v>54</v>
      </c>
      <c r="M9657" t="s">
        <v>8129</v>
      </c>
      <c r="N9657" t="s">
        <v>110</v>
      </c>
      <c r="O9657" t="s">
        <v>7813</v>
      </c>
      <c r="P9657" s="4">
        <v>110.376</v>
      </c>
      <c r="Q9657" s="4">
        <v>110.376</v>
      </c>
      <c r="R9657" s="4">
        <f t="shared" si="602"/>
        <v>0</v>
      </c>
      <c r="S9657" s="4">
        <f t="shared" si="603"/>
        <v>0</v>
      </c>
    </row>
    <row r="9658" spans="1:19" ht="15.6" x14ac:dyDescent="0.3">
      <c r="A9658" t="s">
        <v>8130</v>
      </c>
      <c r="B9658" s="1">
        <v>43353</v>
      </c>
      <c r="C9658" s="1">
        <v>43358</v>
      </c>
      <c r="D9658">
        <f t="shared" si="600"/>
        <v>2018</v>
      </c>
      <c r="E9658" t="str">
        <f t="shared" si="601"/>
        <v>Sep</v>
      </c>
      <c r="F9658" t="s">
        <v>37</v>
      </c>
      <c r="G9658" t="s">
        <v>1089</v>
      </c>
      <c r="H9658" s="2" t="s">
        <v>22</v>
      </c>
      <c r="I9658" t="s">
        <v>1249</v>
      </c>
      <c r="J9658" t="s">
        <v>24</v>
      </c>
      <c r="K9658">
        <v>60540</v>
      </c>
      <c r="L9658" t="s">
        <v>25</v>
      </c>
      <c r="M9658" t="s">
        <v>8129</v>
      </c>
      <c r="N9658" t="s">
        <v>110</v>
      </c>
      <c r="O9658" t="s">
        <v>7813</v>
      </c>
      <c r="P9658" s="4">
        <v>147.16800000000001</v>
      </c>
      <c r="Q9658" s="4">
        <v>147.16800000000001</v>
      </c>
      <c r="R9658" s="4">
        <f t="shared" si="602"/>
        <v>0</v>
      </c>
      <c r="S9658" s="4">
        <f t="shared" si="603"/>
        <v>0</v>
      </c>
    </row>
    <row r="9659" spans="1:19" ht="15.6" x14ac:dyDescent="0.3">
      <c r="A9659" t="s">
        <v>8131</v>
      </c>
      <c r="B9659" s="1">
        <v>42576</v>
      </c>
      <c r="C9659" s="1">
        <v>42581</v>
      </c>
      <c r="D9659">
        <f t="shared" si="600"/>
        <v>2016</v>
      </c>
      <c r="E9659" t="str">
        <f t="shared" si="601"/>
        <v>Jul</v>
      </c>
      <c r="F9659" t="s">
        <v>37</v>
      </c>
      <c r="G9659" t="s">
        <v>723</v>
      </c>
      <c r="H9659" s="2" t="s">
        <v>22</v>
      </c>
      <c r="I9659" t="s">
        <v>47</v>
      </c>
      <c r="J9659" t="s">
        <v>33</v>
      </c>
      <c r="K9659">
        <v>90032</v>
      </c>
      <c r="L9659" t="s">
        <v>34</v>
      </c>
      <c r="M9659" t="s">
        <v>8132</v>
      </c>
      <c r="N9659" t="s">
        <v>110</v>
      </c>
      <c r="O9659" t="s">
        <v>7813</v>
      </c>
      <c r="P9659" s="4">
        <v>623.96</v>
      </c>
      <c r="Q9659" s="4">
        <v>623.96</v>
      </c>
      <c r="R9659" s="4">
        <f t="shared" si="602"/>
        <v>0</v>
      </c>
      <c r="S9659" s="4">
        <f t="shared" si="603"/>
        <v>0</v>
      </c>
    </row>
    <row r="9660" spans="1:19" ht="15.6" x14ac:dyDescent="0.3">
      <c r="A9660" t="s">
        <v>2371</v>
      </c>
      <c r="B9660" s="1">
        <v>42661</v>
      </c>
      <c r="C9660" s="1">
        <v>42665</v>
      </c>
      <c r="D9660">
        <f t="shared" si="600"/>
        <v>2016</v>
      </c>
      <c r="E9660" t="str">
        <f t="shared" si="601"/>
        <v>Oct</v>
      </c>
      <c r="F9660" t="s">
        <v>37</v>
      </c>
      <c r="G9660" t="s">
        <v>497</v>
      </c>
      <c r="H9660" s="2" t="s">
        <v>22</v>
      </c>
      <c r="I9660" t="s">
        <v>69</v>
      </c>
      <c r="J9660" t="s">
        <v>70</v>
      </c>
      <c r="K9660">
        <v>98115</v>
      </c>
      <c r="L9660" t="s">
        <v>34</v>
      </c>
      <c r="M9660" t="s">
        <v>8132</v>
      </c>
      <c r="N9660" t="s">
        <v>110</v>
      </c>
      <c r="O9660" t="s">
        <v>7813</v>
      </c>
      <c r="P9660" s="4">
        <v>249.584</v>
      </c>
      <c r="Q9660" s="4">
        <v>249.584</v>
      </c>
      <c r="R9660" s="4">
        <f t="shared" si="602"/>
        <v>0</v>
      </c>
      <c r="S9660" s="4">
        <f t="shared" si="603"/>
        <v>0</v>
      </c>
    </row>
    <row r="9661" spans="1:19" ht="15.6" x14ac:dyDescent="0.3">
      <c r="A9661" t="s">
        <v>8133</v>
      </c>
      <c r="B9661" s="1">
        <v>42773</v>
      </c>
      <c r="C9661" s="1">
        <v>42776</v>
      </c>
      <c r="D9661">
        <f t="shared" si="600"/>
        <v>2017</v>
      </c>
      <c r="E9661" t="str">
        <f t="shared" si="601"/>
        <v>Feb</v>
      </c>
      <c r="F9661" t="s">
        <v>67</v>
      </c>
      <c r="G9661" t="s">
        <v>4916</v>
      </c>
      <c r="H9661" s="2" t="s">
        <v>22</v>
      </c>
      <c r="I9661" t="s">
        <v>47</v>
      </c>
      <c r="J9661" t="s">
        <v>33</v>
      </c>
      <c r="K9661">
        <v>90049</v>
      </c>
      <c r="L9661" t="s">
        <v>34</v>
      </c>
      <c r="M9661" t="s">
        <v>8132</v>
      </c>
      <c r="N9661" t="s">
        <v>110</v>
      </c>
      <c r="O9661" t="s">
        <v>7813</v>
      </c>
      <c r="P9661" s="4">
        <v>623.96</v>
      </c>
      <c r="Q9661" s="4">
        <v>623.96</v>
      </c>
      <c r="R9661" s="4">
        <f t="shared" si="602"/>
        <v>0</v>
      </c>
      <c r="S9661" s="4">
        <f t="shared" si="603"/>
        <v>0</v>
      </c>
    </row>
    <row r="9662" spans="1:19" x14ac:dyDescent="0.3">
      <c r="A9662" t="s">
        <v>3295</v>
      </c>
      <c r="B9662" s="1">
        <v>43240</v>
      </c>
      <c r="C9662" s="1">
        <v>43246</v>
      </c>
      <c r="D9662">
        <f t="shared" si="600"/>
        <v>2018</v>
      </c>
      <c r="E9662" t="str">
        <f t="shared" si="601"/>
        <v>May</v>
      </c>
      <c r="F9662" t="s">
        <v>37</v>
      </c>
      <c r="G9662" t="s">
        <v>1257</v>
      </c>
      <c r="H9662" t="s">
        <v>105</v>
      </c>
      <c r="I9662" t="s">
        <v>324</v>
      </c>
      <c r="J9662" t="s">
        <v>325</v>
      </c>
      <c r="K9662">
        <v>89115</v>
      </c>
      <c r="L9662" t="s">
        <v>34</v>
      </c>
      <c r="M9662" t="s">
        <v>8132</v>
      </c>
      <c r="N9662" t="s">
        <v>110</v>
      </c>
      <c r="O9662" t="s">
        <v>7813</v>
      </c>
      <c r="P9662" s="4">
        <v>1123.1279999999999</v>
      </c>
      <c r="Q9662" s="4">
        <v>1123.1279999999999</v>
      </c>
      <c r="R9662" s="4">
        <f t="shared" si="602"/>
        <v>0</v>
      </c>
      <c r="S9662" s="4">
        <f t="shared" si="603"/>
        <v>0</v>
      </c>
    </row>
    <row r="9663" spans="1:19" x14ac:dyDescent="0.3">
      <c r="A9663" t="s">
        <v>7521</v>
      </c>
      <c r="B9663" s="1">
        <v>43413</v>
      </c>
      <c r="C9663" s="1">
        <v>43417</v>
      </c>
      <c r="D9663">
        <f t="shared" si="600"/>
        <v>2018</v>
      </c>
      <c r="E9663" t="str">
        <f t="shared" si="601"/>
        <v>Nov</v>
      </c>
      <c r="F9663" t="s">
        <v>37</v>
      </c>
      <c r="G9663" t="s">
        <v>1936</v>
      </c>
      <c r="H9663" t="s">
        <v>22</v>
      </c>
      <c r="I9663" t="s">
        <v>78</v>
      </c>
      <c r="J9663" t="s">
        <v>79</v>
      </c>
      <c r="K9663">
        <v>32216</v>
      </c>
      <c r="L9663" t="s">
        <v>44</v>
      </c>
      <c r="M9663" t="s">
        <v>8132</v>
      </c>
      <c r="N9663" t="s">
        <v>110</v>
      </c>
      <c r="O9663" t="s">
        <v>7813</v>
      </c>
      <c r="P9663" s="4">
        <v>499.16800000000001</v>
      </c>
      <c r="Q9663" s="4">
        <v>499.16800000000001</v>
      </c>
      <c r="R9663" s="4">
        <f t="shared" si="602"/>
        <v>0</v>
      </c>
      <c r="S9663" s="4">
        <f t="shared" si="603"/>
        <v>0</v>
      </c>
    </row>
    <row r="9664" spans="1:19" x14ac:dyDescent="0.3">
      <c r="A9664" t="s">
        <v>6402</v>
      </c>
      <c r="B9664" s="1">
        <v>43022</v>
      </c>
      <c r="C9664" s="1">
        <v>43026</v>
      </c>
      <c r="D9664">
        <f t="shared" si="600"/>
        <v>2017</v>
      </c>
      <c r="E9664" t="str">
        <f t="shared" si="601"/>
        <v>Oct</v>
      </c>
      <c r="F9664" t="s">
        <v>37</v>
      </c>
      <c r="G9664" t="s">
        <v>1156</v>
      </c>
      <c r="H9664" t="s">
        <v>22</v>
      </c>
      <c r="I9664" t="s">
        <v>61</v>
      </c>
      <c r="J9664" t="s">
        <v>62</v>
      </c>
      <c r="K9664">
        <v>10009</v>
      </c>
      <c r="L9664" t="s">
        <v>54</v>
      </c>
      <c r="M9664" t="s">
        <v>8132</v>
      </c>
      <c r="N9664" t="s">
        <v>110</v>
      </c>
      <c r="O9664" t="s">
        <v>7813</v>
      </c>
      <c r="P9664" s="4">
        <v>1091.93</v>
      </c>
      <c r="Q9664" s="4">
        <v>1091.93</v>
      </c>
      <c r="R9664" s="4">
        <f t="shared" si="602"/>
        <v>0</v>
      </c>
      <c r="S9664" s="4">
        <f t="shared" si="603"/>
        <v>0</v>
      </c>
    </row>
    <row r="9665" spans="1:19" x14ac:dyDescent="0.3">
      <c r="A9665" t="s">
        <v>4364</v>
      </c>
      <c r="B9665" s="1">
        <v>42089</v>
      </c>
      <c r="C9665" s="1">
        <v>42094</v>
      </c>
      <c r="D9665">
        <f t="shared" si="600"/>
        <v>2015</v>
      </c>
      <c r="E9665" t="str">
        <f t="shared" si="601"/>
        <v>Mar</v>
      </c>
      <c r="F9665" t="s">
        <v>67</v>
      </c>
      <c r="G9665" t="s">
        <v>661</v>
      </c>
      <c r="H9665" t="s">
        <v>51</v>
      </c>
      <c r="I9665" t="s">
        <v>32</v>
      </c>
      <c r="J9665" t="s">
        <v>33</v>
      </c>
      <c r="K9665">
        <v>94122</v>
      </c>
      <c r="L9665" t="s">
        <v>34</v>
      </c>
      <c r="M9665" t="s">
        <v>8134</v>
      </c>
      <c r="N9665" t="s">
        <v>110</v>
      </c>
      <c r="O9665" t="s">
        <v>7813</v>
      </c>
      <c r="P9665" s="4">
        <v>28.783999999999999</v>
      </c>
      <c r="Q9665" s="4">
        <v>28.783999999999999</v>
      </c>
      <c r="R9665" s="4">
        <f t="shared" si="602"/>
        <v>0</v>
      </c>
      <c r="S9665" s="4">
        <f t="shared" si="603"/>
        <v>0</v>
      </c>
    </row>
    <row r="9666" spans="1:19" ht="15.6" x14ac:dyDescent="0.3">
      <c r="A9666" t="s">
        <v>4825</v>
      </c>
      <c r="B9666" s="1">
        <v>43123</v>
      </c>
      <c r="C9666" s="1">
        <v>43128</v>
      </c>
      <c r="D9666">
        <f t="shared" ref="D9666:D9729" si="604">YEAR(B9666)</f>
        <v>2018</v>
      </c>
      <c r="E9666" t="str">
        <f t="shared" ref="E9666:E9729" si="605">TEXT(B9666,"mmm")</f>
        <v>Jan</v>
      </c>
      <c r="F9666" t="s">
        <v>37</v>
      </c>
      <c r="G9666" t="s">
        <v>2348</v>
      </c>
      <c r="H9666" s="2" t="s">
        <v>22</v>
      </c>
      <c r="I9666" t="s">
        <v>69</v>
      </c>
      <c r="J9666" t="s">
        <v>70</v>
      </c>
      <c r="K9666">
        <v>98103</v>
      </c>
      <c r="L9666" t="s">
        <v>34</v>
      </c>
      <c r="M9666" t="s">
        <v>8134</v>
      </c>
      <c r="N9666" t="s">
        <v>110</v>
      </c>
      <c r="O9666" t="s">
        <v>7813</v>
      </c>
      <c r="P9666" s="4">
        <v>86.352000000000004</v>
      </c>
      <c r="Q9666" s="4">
        <v>86.352000000000004</v>
      </c>
      <c r="R9666" s="4">
        <f t="shared" si="602"/>
        <v>0</v>
      </c>
      <c r="S9666" s="4">
        <f t="shared" si="603"/>
        <v>0</v>
      </c>
    </row>
    <row r="9667" spans="1:19" x14ac:dyDescent="0.3">
      <c r="A9667" t="s">
        <v>2994</v>
      </c>
      <c r="B9667" s="1">
        <v>43400</v>
      </c>
      <c r="C9667" s="1">
        <v>43402</v>
      </c>
      <c r="D9667">
        <f t="shared" si="604"/>
        <v>2018</v>
      </c>
      <c r="E9667" t="str">
        <f t="shared" si="605"/>
        <v>Oct</v>
      </c>
      <c r="F9667" t="s">
        <v>20</v>
      </c>
      <c r="G9667" t="s">
        <v>2995</v>
      </c>
      <c r="H9667" t="s">
        <v>51</v>
      </c>
      <c r="I9667" t="s">
        <v>47</v>
      </c>
      <c r="J9667" t="s">
        <v>33</v>
      </c>
      <c r="K9667">
        <v>90032</v>
      </c>
      <c r="L9667" t="s">
        <v>34</v>
      </c>
      <c r="M9667" t="s">
        <v>8134</v>
      </c>
      <c r="N9667" t="s">
        <v>110</v>
      </c>
      <c r="O9667" t="s">
        <v>7813</v>
      </c>
      <c r="P9667" s="4">
        <v>71.959999999999994</v>
      </c>
      <c r="Q9667" s="4">
        <v>71.959999999999994</v>
      </c>
      <c r="R9667" s="4">
        <f t="shared" ref="R9667:R9730" si="606">P9667-Q9667</f>
        <v>0</v>
      </c>
      <c r="S9667" s="4">
        <f t="shared" ref="S9667:S9730" si="607">0.15*R9667</f>
        <v>0</v>
      </c>
    </row>
    <row r="9668" spans="1:19" ht="15.6" x14ac:dyDescent="0.3">
      <c r="A9668" t="s">
        <v>8135</v>
      </c>
      <c r="B9668" s="1">
        <v>43431</v>
      </c>
      <c r="C9668" s="1">
        <v>43437</v>
      </c>
      <c r="D9668">
        <f t="shared" si="604"/>
        <v>2018</v>
      </c>
      <c r="E9668" t="str">
        <f t="shared" si="605"/>
        <v>Nov</v>
      </c>
      <c r="F9668" t="s">
        <v>37</v>
      </c>
      <c r="G9668" t="s">
        <v>1437</v>
      </c>
      <c r="H9668" s="2" t="s">
        <v>22</v>
      </c>
      <c r="I9668" t="s">
        <v>47</v>
      </c>
      <c r="J9668" t="s">
        <v>33</v>
      </c>
      <c r="K9668">
        <v>90036</v>
      </c>
      <c r="L9668" t="s">
        <v>34</v>
      </c>
      <c r="M9668" t="s">
        <v>8134</v>
      </c>
      <c r="N9668" t="s">
        <v>110</v>
      </c>
      <c r="O9668" t="s">
        <v>7813</v>
      </c>
      <c r="P9668" s="4">
        <v>57.567999999999998</v>
      </c>
      <c r="Q9668" s="4">
        <v>57.567999999999998</v>
      </c>
      <c r="R9668" s="4">
        <f t="shared" si="606"/>
        <v>0</v>
      </c>
      <c r="S9668" s="4">
        <f t="shared" si="607"/>
        <v>0</v>
      </c>
    </row>
    <row r="9669" spans="1:19" ht="15.6" x14ac:dyDescent="0.3">
      <c r="A9669" t="s">
        <v>8136</v>
      </c>
      <c r="B9669" s="1">
        <v>42206</v>
      </c>
      <c r="C9669" s="1">
        <v>42212</v>
      </c>
      <c r="D9669">
        <f t="shared" si="604"/>
        <v>2015</v>
      </c>
      <c r="E9669" t="str">
        <f t="shared" si="605"/>
        <v>Jul</v>
      </c>
      <c r="F9669" t="s">
        <v>37</v>
      </c>
      <c r="G9669" t="s">
        <v>1259</v>
      </c>
      <c r="H9669" s="2" t="s">
        <v>22</v>
      </c>
      <c r="I9669" t="s">
        <v>1698</v>
      </c>
      <c r="J9669" t="s">
        <v>1699</v>
      </c>
      <c r="K9669">
        <v>68104</v>
      </c>
      <c r="L9669" t="s">
        <v>25</v>
      </c>
      <c r="M9669" t="s">
        <v>8134</v>
      </c>
      <c r="N9669" t="s">
        <v>110</v>
      </c>
      <c r="O9669" t="s">
        <v>7813</v>
      </c>
      <c r="P9669" s="4">
        <v>35.979999999999997</v>
      </c>
      <c r="Q9669" s="4">
        <v>35.979999999999997</v>
      </c>
      <c r="R9669" s="4">
        <f t="shared" si="606"/>
        <v>0</v>
      </c>
      <c r="S9669" s="4">
        <f t="shared" si="607"/>
        <v>0</v>
      </c>
    </row>
    <row r="9670" spans="1:19" x14ac:dyDescent="0.3">
      <c r="A9670" t="s">
        <v>8137</v>
      </c>
      <c r="B9670" s="1">
        <v>42939</v>
      </c>
      <c r="C9670" s="1">
        <v>42942</v>
      </c>
      <c r="D9670">
        <f t="shared" si="604"/>
        <v>2017</v>
      </c>
      <c r="E9670" t="str">
        <f t="shared" si="605"/>
        <v>Jul</v>
      </c>
      <c r="F9670" t="s">
        <v>20</v>
      </c>
      <c r="G9670" t="s">
        <v>330</v>
      </c>
      <c r="H9670" t="s">
        <v>51</v>
      </c>
      <c r="I9670" t="s">
        <v>113</v>
      </c>
      <c r="J9670" t="s">
        <v>109</v>
      </c>
      <c r="K9670">
        <v>77041</v>
      </c>
      <c r="L9670" t="s">
        <v>25</v>
      </c>
      <c r="M9670" t="s">
        <v>8134</v>
      </c>
      <c r="N9670" t="s">
        <v>110</v>
      </c>
      <c r="O9670" t="s">
        <v>7813</v>
      </c>
      <c r="P9670" s="4">
        <v>115.136</v>
      </c>
      <c r="Q9670" s="4">
        <v>115.136</v>
      </c>
      <c r="R9670" s="4">
        <f t="shared" si="606"/>
        <v>0</v>
      </c>
      <c r="S9670" s="4">
        <f t="shared" si="607"/>
        <v>0</v>
      </c>
    </row>
    <row r="9671" spans="1:19" x14ac:dyDescent="0.3">
      <c r="A9671" t="s">
        <v>6527</v>
      </c>
      <c r="B9671" s="1">
        <v>42766</v>
      </c>
      <c r="C9671" s="1">
        <v>42770</v>
      </c>
      <c r="D9671">
        <f t="shared" si="604"/>
        <v>2017</v>
      </c>
      <c r="E9671" t="str">
        <f t="shared" si="605"/>
        <v>Jan</v>
      </c>
      <c r="F9671" t="s">
        <v>37</v>
      </c>
      <c r="G9671" t="s">
        <v>197</v>
      </c>
      <c r="H9671" t="s">
        <v>51</v>
      </c>
      <c r="I9671" t="s">
        <v>47</v>
      </c>
      <c r="J9671" t="s">
        <v>33</v>
      </c>
      <c r="K9671">
        <v>90045</v>
      </c>
      <c r="L9671" t="s">
        <v>34</v>
      </c>
      <c r="M9671" t="s">
        <v>8138</v>
      </c>
      <c r="N9671" t="s">
        <v>110</v>
      </c>
      <c r="O9671" t="s">
        <v>7813</v>
      </c>
      <c r="P9671" s="4">
        <v>109.592</v>
      </c>
      <c r="Q9671" s="4">
        <v>109.592</v>
      </c>
      <c r="R9671" s="4">
        <f t="shared" si="606"/>
        <v>0</v>
      </c>
      <c r="S9671" s="4">
        <f t="shared" si="607"/>
        <v>0</v>
      </c>
    </row>
    <row r="9672" spans="1:19" ht="15.6" x14ac:dyDescent="0.3">
      <c r="A9672" t="s">
        <v>8139</v>
      </c>
      <c r="B9672" s="1">
        <v>42637</v>
      </c>
      <c r="C9672" s="1">
        <v>42640</v>
      </c>
      <c r="D9672">
        <f t="shared" si="604"/>
        <v>2016</v>
      </c>
      <c r="E9672" t="str">
        <f t="shared" si="605"/>
        <v>Sep</v>
      </c>
      <c r="F9672" t="s">
        <v>20</v>
      </c>
      <c r="G9672" t="s">
        <v>2557</v>
      </c>
      <c r="H9672" s="2" t="s">
        <v>22</v>
      </c>
      <c r="I9672" t="s">
        <v>2942</v>
      </c>
      <c r="J9672" t="s">
        <v>503</v>
      </c>
      <c r="K9672">
        <v>74012</v>
      </c>
      <c r="L9672" t="s">
        <v>25</v>
      </c>
      <c r="M9672" t="s">
        <v>8138</v>
      </c>
      <c r="N9672" t="s">
        <v>110</v>
      </c>
      <c r="O9672" t="s">
        <v>7813</v>
      </c>
      <c r="P9672" s="4">
        <v>821.94</v>
      </c>
      <c r="Q9672" s="4">
        <v>821.94</v>
      </c>
      <c r="R9672" s="4">
        <f t="shared" si="606"/>
        <v>0</v>
      </c>
      <c r="S9672" s="4">
        <f t="shared" si="607"/>
        <v>0</v>
      </c>
    </row>
    <row r="9673" spans="1:19" ht="15.6" x14ac:dyDescent="0.3">
      <c r="A9673" t="s">
        <v>8140</v>
      </c>
      <c r="B9673" s="1">
        <v>43063</v>
      </c>
      <c r="C9673" s="1">
        <v>43067</v>
      </c>
      <c r="D9673">
        <f t="shared" si="604"/>
        <v>2017</v>
      </c>
      <c r="E9673" t="str">
        <f t="shared" si="605"/>
        <v>Nov</v>
      </c>
      <c r="F9673" t="s">
        <v>37</v>
      </c>
      <c r="G9673" t="s">
        <v>1037</v>
      </c>
      <c r="H9673" s="2" t="s">
        <v>22</v>
      </c>
      <c r="I9673" t="s">
        <v>116</v>
      </c>
      <c r="J9673" t="s">
        <v>109</v>
      </c>
      <c r="K9673">
        <v>75081</v>
      </c>
      <c r="L9673" t="s">
        <v>25</v>
      </c>
      <c r="M9673" t="s">
        <v>8138</v>
      </c>
      <c r="N9673" t="s">
        <v>110</v>
      </c>
      <c r="O9673" t="s">
        <v>7813</v>
      </c>
      <c r="P9673" s="4">
        <v>657.55200000000002</v>
      </c>
      <c r="Q9673" s="4">
        <v>657.55200000000002</v>
      </c>
      <c r="R9673" s="4">
        <f t="shared" si="606"/>
        <v>0</v>
      </c>
      <c r="S9673" s="4">
        <f t="shared" si="607"/>
        <v>0</v>
      </c>
    </row>
    <row r="9674" spans="1:19" ht="15.6" x14ac:dyDescent="0.3">
      <c r="A9674" t="s">
        <v>6406</v>
      </c>
      <c r="B9674" s="1">
        <v>43175</v>
      </c>
      <c r="C9674" s="1">
        <v>43177</v>
      </c>
      <c r="D9674">
        <f t="shared" si="604"/>
        <v>2018</v>
      </c>
      <c r="E9674" t="str">
        <f t="shared" si="605"/>
        <v>Mar</v>
      </c>
      <c r="F9674" t="s">
        <v>67</v>
      </c>
      <c r="G9674" t="s">
        <v>4304</v>
      </c>
      <c r="H9674" s="2" t="s">
        <v>22</v>
      </c>
      <c r="I9674" t="s">
        <v>69</v>
      </c>
      <c r="J9674" t="s">
        <v>70</v>
      </c>
      <c r="K9674">
        <v>98105</v>
      </c>
      <c r="L9674" t="s">
        <v>34</v>
      </c>
      <c r="M9674" t="s">
        <v>8141</v>
      </c>
      <c r="N9674" t="s">
        <v>110</v>
      </c>
      <c r="O9674" t="s">
        <v>7813</v>
      </c>
      <c r="P9674" s="4">
        <v>659.976</v>
      </c>
      <c r="Q9674" s="4">
        <v>659.976</v>
      </c>
      <c r="R9674" s="4">
        <f t="shared" si="606"/>
        <v>0</v>
      </c>
      <c r="S9674" s="4">
        <f t="shared" si="607"/>
        <v>0</v>
      </c>
    </row>
    <row r="9675" spans="1:19" ht="15.6" x14ac:dyDescent="0.3">
      <c r="A9675" t="s">
        <v>3427</v>
      </c>
      <c r="B9675" s="1">
        <v>43425</v>
      </c>
      <c r="C9675" s="1">
        <v>43429</v>
      </c>
      <c r="D9675">
        <f t="shared" si="604"/>
        <v>2018</v>
      </c>
      <c r="E9675" t="str">
        <f t="shared" si="605"/>
        <v>Nov</v>
      </c>
      <c r="F9675" t="s">
        <v>37</v>
      </c>
      <c r="G9675" t="s">
        <v>2602</v>
      </c>
      <c r="H9675" s="2" t="s">
        <v>22</v>
      </c>
      <c r="I9675" t="s">
        <v>684</v>
      </c>
      <c r="J9675" t="s">
        <v>33</v>
      </c>
      <c r="K9675">
        <v>91104</v>
      </c>
      <c r="L9675" t="s">
        <v>34</v>
      </c>
      <c r="M9675" t="s">
        <v>8141</v>
      </c>
      <c r="N9675" t="s">
        <v>110</v>
      </c>
      <c r="O9675" t="s">
        <v>7813</v>
      </c>
      <c r="P9675" s="4">
        <v>659.976</v>
      </c>
      <c r="Q9675" s="4">
        <v>100</v>
      </c>
      <c r="R9675" s="4">
        <f t="shared" si="606"/>
        <v>559.976</v>
      </c>
      <c r="S9675" s="4">
        <f t="shared" si="607"/>
        <v>83.996399999999994</v>
      </c>
    </row>
    <row r="9676" spans="1:19" ht="15.6" x14ac:dyDescent="0.3">
      <c r="A9676" t="s">
        <v>8142</v>
      </c>
      <c r="B9676" s="1">
        <v>42659</v>
      </c>
      <c r="C9676" s="1">
        <v>42663</v>
      </c>
      <c r="D9676">
        <f t="shared" si="604"/>
        <v>2016</v>
      </c>
      <c r="E9676" t="str">
        <f t="shared" si="605"/>
        <v>Oct</v>
      </c>
      <c r="F9676" t="s">
        <v>67</v>
      </c>
      <c r="G9676" t="s">
        <v>613</v>
      </c>
      <c r="H9676" s="2" t="s">
        <v>22</v>
      </c>
      <c r="I9676" t="s">
        <v>61</v>
      </c>
      <c r="J9676" t="s">
        <v>62</v>
      </c>
      <c r="K9676">
        <v>10011</v>
      </c>
      <c r="L9676" t="s">
        <v>54</v>
      </c>
      <c r="M9676" t="s">
        <v>8141</v>
      </c>
      <c r="N9676" t="s">
        <v>110</v>
      </c>
      <c r="O9676" t="s">
        <v>7813</v>
      </c>
      <c r="P9676" s="4">
        <v>824.97</v>
      </c>
      <c r="Q9676" s="4">
        <v>824.97</v>
      </c>
      <c r="R9676" s="4">
        <f t="shared" si="606"/>
        <v>0</v>
      </c>
      <c r="S9676" s="4">
        <f t="shared" si="607"/>
        <v>0</v>
      </c>
    </row>
    <row r="9677" spans="1:19" ht="15.6" x14ac:dyDescent="0.3">
      <c r="A9677" t="s">
        <v>1399</v>
      </c>
      <c r="B9677" s="1">
        <v>42682</v>
      </c>
      <c r="C9677" s="1">
        <v>42682</v>
      </c>
      <c r="D9677">
        <f t="shared" si="604"/>
        <v>2016</v>
      </c>
      <c r="E9677" t="str">
        <f t="shared" si="605"/>
        <v>Nov</v>
      </c>
      <c r="F9677" t="s">
        <v>30</v>
      </c>
      <c r="G9677" t="s">
        <v>228</v>
      </c>
      <c r="H9677" s="2" t="s">
        <v>22</v>
      </c>
      <c r="I9677" t="s">
        <v>61</v>
      </c>
      <c r="J9677" t="s">
        <v>62</v>
      </c>
      <c r="K9677">
        <v>10024</v>
      </c>
      <c r="L9677" t="s">
        <v>54</v>
      </c>
      <c r="M9677" t="s">
        <v>8141</v>
      </c>
      <c r="N9677" t="s">
        <v>110</v>
      </c>
      <c r="O9677" t="s">
        <v>7813</v>
      </c>
      <c r="P9677" s="4">
        <v>549.98</v>
      </c>
      <c r="Q9677" s="4">
        <v>549.98</v>
      </c>
      <c r="R9677" s="4">
        <f t="shared" si="606"/>
        <v>0</v>
      </c>
      <c r="S9677" s="4">
        <f t="shared" si="607"/>
        <v>0</v>
      </c>
    </row>
    <row r="9678" spans="1:19" x14ac:dyDescent="0.3">
      <c r="A9678" t="s">
        <v>8143</v>
      </c>
      <c r="B9678" s="1">
        <v>43065</v>
      </c>
      <c r="C9678" s="1">
        <v>43070</v>
      </c>
      <c r="D9678">
        <f t="shared" si="604"/>
        <v>2017</v>
      </c>
      <c r="E9678" t="str">
        <f t="shared" si="605"/>
        <v>Nov</v>
      </c>
      <c r="F9678" t="s">
        <v>37</v>
      </c>
      <c r="G9678" t="s">
        <v>1297</v>
      </c>
      <c r="H9678" t="s">
        <v>51</v>
      </c>
      <c r="I9678" t="s">
        <v>100</v>
      </c>
      <c r="J9678" t="s">
        <v>101</v>
      </c>
      <c r="K9678">
        <v>19134</v>
      </c>
      <c r="L9678" t="s">
        <v>54</v>
      </c>
      <c r="M9678" t="s">
        <v>8141</v>
      </c>
      <c r="N9678" t="s">
        <v>110</v>
      </c>
      <c r="O9678" t="s">
        <v>7813</v>
      </c>
      <c r="P9678" s="4">
        <v>494.98200000000003</v>
      </c>
      <c r="Q9678" s="4">
        <v>494.98200000000003</v>
      </c>
      <c r="R9678" s="4">
        <f t="shared" si="606"/>
        <v>0</v>
      </c>
      <c r="S9678" s="4">
        <f t="shared" si="607"/>
        <v>0</v>
      </c>
    </row>
    <row r="9679" spans="1:19" x14ac:dyDescent="0.3">
      <c r="A9679" t="s">
        <v>6845</v>
      </c>
      <c r="B9679" s="1">
        <v>43394</v>
      </c>
      <c r="C9679" s="1">
        <v>43401</v>
      </c>
      <c r="D9679">
        <f t="shared" si="604"/>
        <v>2018</v>
      </c>
      <c r="E9679" t="str">
        <f t="shared" si="605"/>
        <v>Oct</v>
      </c>
      <c r="F9679" t="s">
        <v>37</v>
      </c>
      <c r="G9679" t="s">
        <v>3210</v>
      </c>
      <c r="H9679" t="s">
        <v>105</v>
      </c>
      <c r="I9679" t="s">
        <v>100</v>
      </c>
      <c r="J9679" t="s">
        <v>101</v>
      </c>
      <c r="K9679">
        <v>19143</v>
      </c>
      <c r="L9679" t="s">
        <v>54</v>
      </c>
      <c r="M9679" t="s">
        <v>8141</v>
      </c>
      <c r="N9679" t="s">
        <v>110</v>
      </c>
      <c r="O9679" t="s">
        <v>7813</v>
      </c>
      <c r="P9679" s="4">
        <v>329.988</v>
      </c>
      <c r="Q9679" s="4">
        <v>329.988</v>
      </c>
      <c r="R9679" s="4">
        <f t="shared" si="606"/>
        <v>0</v>
      </c>
      <c r="S9679" s="4">
        <f t="shared" si="607"/>
        <v>0</v>
      </c>
    </row>
    <row r="9680" spans="1:19" ht="15.6" x14ac:dyDescent="0.3">
      <c r="A9680" t="s">
        <v>8144</v>
      </c>
      <c r="B9680" s="1">
        <v>42555</v>
      </c>
      <c r="C9680" s="1">
        <v>42560</v>
      </c>
      <c r="D9680">
        <f t="shared" si="604"/>
        <v>2016</v>
      </c>
      <c r="E9680" t="str">
        <f t="shared" si="605"/>
        <v>Jul</v>
      </c>
      <c r="F9680" t="s">
        <v>37</v>
      </c>
      <c r="G9680" t="s">
        <v>441</v>
      </c>
      <c r="H9680" s="2" t="s">
        <v>22</v>
      </c>
      <c r="I9680" t="s">
        <v>589</v>
      </c>
      <c r="J9680" t="s">
        <v>148</v>
      </c>
      <c r="K9680">
        <v>53209</v>
      </c>
      <c r="L9680" t="s">
        <v>25</v>
      </c>
      <c r="M9680" t="s">
        <v>8141</v>
      </c>
      <c r="N9680" t="s">
        <v>110</v>
      </c>
      <c r="O9680" t="s">
        <v>7813</v>
      </c>
      <c r="P9680" s="4">
        <v>1099.96</v>
      </c>
      <c r="Q9680" s="4">
        <v>1099.96</v>
      </c>
      <c r="R9680" s="4">
        <f t="shared" si="606"/>
        <v>0</v>
      </c>
      <c r="S9680" s="4">
        <f t="shared" si="607"/>
        <v>0</v>
      </c>
    </row>
    <row r="9681" spans="1:19" ht="15.6" x14ac:dyDescent="0.3">
      <c r="A9681" t="s">
        <v>3238</v>
      </c>
      <c r="B9681" s="1">
        <v>42610</v>
      </c>
      <c r="C9681" s="1">
        <v>42614</v>
      </c>
      <c r="D9681">
        <f t="shared" si="604"/>
        <v>2016</v>
      </c>
      <c r="E9681" t="str">
        <f t="shared" si="605"/>
        <v>Aug</v>
      </c>
      <c r="F9681" t="s">
        <v>37</v>
      </c>
      <c r="G9681" t="s">
        <v>437</v>
      </c>
      <c r="H9681" s="2" t="s">
        <v>22</v>
      </c>
      <c r="I9681" t="s">
        <v>116</v>
      </c>
      <c r="J9681" t="s">
        <v>109</v>
      </c>
      <c r="K9681">
        <v>75081</v>
      </c>
      <c r="L9681" t="s">
        <v>25</v>
      </c>
      <c r="M9681" t="s">
        <v>8141</v>
      </c>
      <c r="N9681" t="s">
        <v>110</v>
      </c>
      <c r="O9681" t="s">
        <v>7813</v>
      </c>
      <c r="P9681" s="4">
        <v>1099.96</v>
      </c>
      <c r="Q9681" s="4">
        <v>1099.96</v>
      </c>
      <c r="R9681" s="4">
        <f t="shared" si="606"/>
        <v>0</v>
      </c>
      <c r="S9681" s="4">
        <f t="shared" si="607"/>
        <v>0</v>
      </c>
    </row>
    <row r="9682" spans="1:19" x14ac:dyDescent="0.3">
      <c r="A9682" t="s">
        <v>8145</v>
      </c>
      <c r="B9682" s="1">
        <v>42878</v>
      </c>
      <c r="C9682" s="1">
        <v>42883</v>
      </c>
      <c r="D9682">
        <f t="shared" si="604"/>
        <v>2017</v>
      </c>
      <c r="E9682" t="str">
        <f t="shared" si="605"/>
        <v>May</v>
      </c>
      <c r="F9682" t="s">
        <v>37</v>
      </c>
      <c r="G9682" t="s">
        <v>583</v>
      </c>
      <c r="H9682" t="s">
        <v>22</v>
      </c>
      <c r="I9682" t="s">
        <v>23</v>
      </c>
      <c r="J9682" t="s">
        <v>24</v>
      </c>
      <c r="K9682">
        <v>60623</v>
      </c>
      <c r="L9682" t="s">
        <v>25</v>
      </c>
      <c r="M9682" t="s">
        <v>8141</v>
      </c>
      <c r="N9682" t="s">
        <v>110</v>
      </c>
      <c r="O9682" t="s">
        <v>7813</v>
      </c>
      <c r="P9682" s="4">
        <v>1979.9280000000001</v>
      </c>
      <c r="Q9682" s="4">
        <v>1979.9280000000001</v>
      </c>
      <c r="R9682" s="4">
        <f t="shared" si="606"/>
        <v>0</v>
      </c>
      <c r="S9682" s="4">
        <f t="shared" si="607"/>
        <v>0</v>
      </c>
    </row>
    <row r="9683" spans="1:19" ht="15.6" x14ac:dyDescent="0.3">
      <c r="A9683" t="s">
        <v>504</v>
      </c>
      <c r="B9683" s="1">
        <v>42324</v>
      </c>
      <c r="C9683" s="1">
        <v>42326</v>
      </c>
      <c r="D9683">
        <f t="shared" si="604"/>
        <v>2015</v>
      </c>
      <c r="E9683" t="str">
        <f t="shared" si="605"/>
        <v>Nov</v>
      </c>
      <c r="F9683" t="s">
        <v>20</v>
      </c>
      <c r="G9683" t="s">
        <v>505</v>
      </c>
      <c r="H9683" s="2" t="s">
        <v>22</v>
      </c>
      <c r="I9683" t="s">
        <v>47</v>
      </c>
      <c r="J9683" t="s">
        <v>33</v>
      </c>
      <c r="K9683">
        <v>90008</v>
      </c>
      <c r="L9683" t="s">
        <v>34</v>
      </c>
      <c r="M9683" t="s">
        <v>8146</v>
      </c>
      <c r="N9683" t="s">
        <v>110</v>
      </c>
      <c r="O9683" t="s">
        <v>7813</v>
      </c>
      <c r="P9683" s="4">
        <v>79.968000000000004</v>
      </c>
      <c r="Q9683" s="4">
        <v>79.968000000000004</v>
      </c>
      <c r="R9683" s="4">
        <f t="shared" si="606"/>
        <v>0</v>
      </c>
      <c r="S9683" s="4">
        <f t="shared" si="607"/>
        <v>0</v>
      </c>
    </row>
    <row r="9684" spans="1:19" ht="15.6" x14ac:dyDescent="0.3">
      <c r="A9684" t="s">
        <v>3421</v>
      </c>
      <c r="B9684" s="1">
        <v>42592</v>
      </c>
      <c r="C9684" s="1">
        <v>42598</v>
      </c>
      <c r="D9684">
        <f t="shared" si="604"/>
        <v>2016</v>
      </c>
      <c r="E9684" t="str">
        <f t="shared" si="605"/>
        <v>Aug</v>
      </c>
      <c r="F9684" t="s">
        <v>37</v>
      </c>
      <c r="G9684" t="s">
        <v>1409</v>
      </c>
      <c r="H9684" s="2" t="s">
        <v>22</v>
      </c>
      <c r="I9684" t="s">
        <v>2215</v>
      </c>
      <c r="J9684" t="s">
        <v>242</v>
      </c>
      <c r="K9684">
        <v>97756</v>
      </c>
      <c r="L9684" t="s">
        <v>34</v>
      </c>
      <c r="M9684" t="s">
        <v>8146</v>
      </c>
      <c r="N9684" t="s">
        <v>110</v>
      </c>
      <c r="O9684" t="s">
        <v>7813</v>
      </c>
      <c r="P9684" s="4">
        <v>139.94399999999999</v>
      </c>
      <c r="Q9684" s="4">
        <v>139.94399999999999</v>
      </c>
      <c r="R9684" s="4">
        <f t="shared" si="606"/>
        <v>0</v>
      </c>
      <c r="S9684" s="4">
        <f t="shared" si="607"/>
        <v>0</v>
      </c>
    </row>
    <row r="9685" spans="1:19" ht="15.6" x14ac:dyDescent="0.3">
      <c r="A9685" t="s">
        <v>1981</v>
      </c>
      <c r="B9685" s="1">
        <v>42557</v>
      </c>
      <c r="C9685" s="1">
        <v>42561</v>
      </c>
      <c r="D9685">
        <f t="shared" si="604"/>
        <v>2016</v>
      </c>
      <c r="E9685" t="str">
        <f t="shared" si="605"/>
        <v>Jul</v>
      </c>
      <c r="F9685" t="s">
        <v>37</v>
      </c>
      <c r="G9685" t="s">
        <v>824</v>
      </c>
      <c r="H9685" s="2" t="s">
        <v>22</v>
      </c>
      <c r="I9685" t="s">
        <v>61</v>
      </c>
      <c r="J9685" t="s">
        <v>62</v>
      </c>
      <c r="K9685">
        <v>10011</v>
      </c>
      <c r="L9685" t="s">
        <v>54</v>
      </c>
      <c r="M9685" t="s">
        <v>8146</v>
      </c>
      <c r="N9685" t="s">
        <v>110</v>
      </c>
      <c r="O9685" t="s">
        <v>7813</v>
      </c>
      <c r="P9685" s="4">
        <v>124.95</v>
      </c>
      <c r="Q9685" s="4">
        <v>124.95</v>
      </c>
      <c r="R9685" s="4">
        <f t="shared" si="606"/>
        <v>0</v>
      </c>
      <c r="S9685" s="4">
        <f t="shared" si="607"/>
        <v>0</v>
      </c>
    </row>
    <row r="9686" spans="1:19" ht="15.6" x14ac:dyDescent="0.3">
      <c r="A9686" t="s">
        <v>3310</v>
      </c>
      <c r="B9686" s="1">
        <v>43366</v>
      </c>
      <c r="C9686" s="1">
        <v>43371</v>
      </c>
      <c r="D9686">
        <f t="shared" si="604"/>
        <v>2018</v>
      </c>
      <c r="E9686" t="str">
        <f t="shared" si="605"/>
        <v>Sep</v>
      </c>
      <c r="F9686" t="s">
        <v>37</v>
      </c>
      <c r="G9686" t="s">
        <v>2631</v>
      </c>
      <c r="H9686" s="2" t="s">
        <v>22</v>
      </c>
      <c r="I9686" t="s">
        <v>23</v>
      </c>
      <c r="J9686" t="s">
        <v>24</v>
      </c>
      <c r="K9686">
        <v>60653</v>
      </c>
      <c r="L9686" t="s">
        <v>25</v>
      </c>
      <c r="M9686" t="s">
        <v>8146</v>
      </c>
      <c r="N9686" t="s">
        <v>110</v>
      </c>
      <c r="O9686" t="s">
        <v>7813</v>
      </c>
      <c r="P9686" s="4">
        <v>39.984000000000002</v>
      </c>
      <c r="Q9686" s="4">
        <v>39.984000000000002</v>
      </c>
      <c r="R9686" s="4">
        <f t="shared" si="606"/>
        <v>0</v>
      </c>
      <c r="S9686" s="4">
        <f t="shared" si="607"/>
        <v>0</v>
      </c>
    </row>
    <row r="9687" spans="1:19" x14ac:dyDescent="0.3">
      <c r="A9687" t="s">
        <v>3212</v>
      </c>
      <c r="B9687" s="1">
        <v>42765</v>
      </c>
      <c r="C9687" s="1">
        <v>42769</v>
      </c>
      <c r="D9687">
        <f t="shared" si="604"/>
        <v>2017</v>
      </c>
      <c r="E9687" t="str">
        <f t="shared" si="605"/>
        <v>Jan</v>
      </c>
      <c r="F9687" t="s">
        <v>37</v>
      </c>
      <c r="G9687" t="s">
        <v>3213</v>
      </c>
      <c r="H9687" t="s">
        <v>22</v>
      </c>
      <c r="I9687" t="s">
        <v>1106</v>
      </c>
      <c r="J9687" t="s">
        <v>24</v>
      </c>
      <c r="K9687">
        <v>61107</v>
      </c>
      <c r="L9687" t="s">
        <v>25</v>
      </c>
      <c r="M9687" t="s">
        <v>8147</v>
      </c>
      <c r="N9687" t="s">
        <v>110</v>
      </c>
      <c r="O9687" t="s">
        <v>7813</v>
      </c>
      <c r="P9687" s="4">
        <v>1439.9680000000001</v>
      </c>
      <c r="Q9687" s="4">
        <v>1439.9680000000001</v>
      </c>
      <c r="R9687" s="4">
        <f t="shared" si="606"/>
        <v>0</v>
      </c>
      <c r="S9687" s="4">
        <f t="shared" si="607"/>
        <v>0</v>
      </c>
    </row>
    <row r="9688" spans="1:19" ht="15.6" x14ac:dyDescent="0.3">
      <c r="A9688" t="s">
        <v>5608</v>
      </c>
      <c r="B9688" s="1">
        <v>42734</v>
      </c>
      <c r="C9688" s="1">
        <v>42738</v>
      </c>
      <c r="D9688">
        <f t="shared" si="604"/>
        <v>2016</v>
      </c>
      <c r="E9688" t="str">
        <f t="shared" si="605"/>
        <v>Dec</v>
      </c>
      <c r="F9688" t="s">
        <v>37</v>
      </c>
      <c r="G9688" t="s">
        <v>1000</v>
      </c>
      <c r="H9688" s="2" t="s">
        <v>22</v>
      </c>
      <c r="I9688" t="s">
        <v>47</v>
      </c>
      <c r="J9688" t="s">
        <v>33</v>
      </c>
      <c r="K9688">
        <v>90049</v>
      </c>
      <c r="L9688" t="s">
        <v>34</v>
      </c>
      <c r="M9688" t="s">
        <v>8148</v>
      </c>
      <c r="N9688" t="s">
        <v>110</v>
      </c>
      <c r="O9688" t="s">
        <v>7813</v>
      </c>
      <c r="P9688" s="4">
        <v>287.88</v>
      </c>
      <c r="Q9688" s="4">
        <v>287.88</v>
      </c>
      <c r="R9688" s="4">
        <f t="shared" si="606"/>
        <v>0</v>
      </c>
      <c r="S9688" s="4">
        <f t="shared" si="607"/>
        <v>0</v>
      </c>
    </row>
    <row r="9689" spans="1:19" ht="15.6" x14ac:dyDescent="0.3">
      <c r="A9689" t="s">
        <v>6581</v>
      </c>
      <c r="B9689" s="1">
        <v>42731</v>
      </c>
      <c r="C9689" s="1">
        <v>42734</v>
      </c>
      <c r="D9689">
        <f t="shared" si="604"/>
        <v>2016</v>
      </c>
      <c r="E9689" t="str">
        <f t="shared" si="605"/>
        <v>Dec</v>
      </c>
      <c r="F9689" t="s">
        <v>20</v>
      </c>
      <c r="G9689" t="s">
        <v>2721</v>
      </c>
      <c r="H9689" s="2" t="s">
        <v>22</v>
      </c>
      <c r="I9689" t="s">
        <v>447</v>
      </c>
      <c r="J9689" t="s">
        <v>148</v>
      </c>
      <c r="K9689">
        <v>54703</v>
      </c>
      <c r="L9689" t="s">
        <v>25</v>
      </c>
      <c r="M9689" t="s">
        <v>8148</v>
      </c>
      <c r="N9689" t="s">
        <v>110</v>
      </c>
      <c r="O9689" t="s">
        <v>7813</v>
      </c>
      <c r="P9689" s="4">
        <v>239.9</v>
      </c>
      <c r="Q9689" s="4">
        <v>239.9</v>
      </c>
      <c r="R9689" s="4">
        <f t="shared" si="606"/>
        <v>0</v>
      </c>
      <c r="S9689" s="4">
        <f t="shared" si="607"/>
        <v>0</v>
      </c>
    </row>
    <row r="9690" spans="1:19" ht="15.6" x14ac:dyDescent="0.3">
      <c r="A9690" t="s">
        <v>3797</v>
      </c>
      <c r="B9690" s="1">
        <v>42924</v>
      </c>
      <c r="C9690" s="1">
        <v>42926</v>
      </c>
      <c r="D9690">
        <f t="shared" si="604"/>
        <v>2017</v>
      </c>
      <c r="E9690" t="str">
        <f t="shared" si="605"/>
        <v>Jul</v>
      </c>
      <c r="F9690" t="s">
        <v>67</v>
      </c>
      <c r="G9690" t="s">
        <v>3156</v>
      </c>
      <c r="H9690" s="2" t="s">
        <v>22</v>
      </c>
      <c r="I9690" t="s">
        <v>422</v>
      </c>
      <c r="J9690" t="s">
        <v>109</v>
      </c>
      <c r="K9690">
        <v>76017</v>
      </c>
      <c r="L9690" t="s">
        <v>25</v>
      </c>
      <c r="M9690" t="s">
        <v>8148</v>
      </c>
      <c r="N9690" t="s">
        <v>110</v>
      </c>
      <c r="O9690" t="s">
        <v>7813</v>
      </c>
      <c r="P9690" s="4">
        <v>863.64</v>
      </c>
      <c r="Q9690" s="4">
        <v>863.64</v>
      </c>
      <c r="R9690" s="4">
        <f t="shared" si="606"/>
        <v>0</v>
      </c>
      <c r="S9690" s="4">
        <f t="shared" si="607"/>
        <v>0</v>
      </c>
    </row>
    <row r="9691" spans="1:19" x14ac:dyDescent="0.3">
      <c r="A9691" t="s">
        <v>1773</v>
      </c>
      <c r="B9691" s="1">
        <v>43092</v>
      </c>
      <c r="C9691" s="1">
        <v>43095</v>
      </c>
      <c r="D9691">
        <f t="shared" si="604"/>
        <v>2017</v>
      </c>
      <c r="E9691" t="str">
        <f t="shared" si="605"/>
        <v>Dec</v>
      </c>
      <c r="F9691" t="s">
        <v>67</v>
      </c>
      <c r="G9691" t="s">
        <v>947</v>
      </c>
      <c r="H9691" t="s">
        <v>51</v>
      </c>
      <c r="I9691" t="s">
        <v>113</v>
      </c>
      <c r="J9691" t="s">
        <v>109</v>
      </c>
      <c r="K9691">
        <v>77041</v>
      </c>
      <c r="L9691" t="s">
        <v>25</v>
      </c>
      <c r="M9691" t="s">
        <v>8148</v>
      </c>
      <c r="N9691" t="s">
        <v>128</v>
      </c>
      <c r="O9691" t="s">
        <v>7813</v>
      </c>
      <c r="P9691" s="4">
        <v>287.88</v>
      </c>
      <c r="Q9691" s="4">
        <v>287.88</v>
      </c>
      <c r="R9691" s="4">
        <f t="shared" si="606"/>
        <v>0</v>
      </c>
      <c r="S9691" s="4">
        <f t="shared" si="607"/>
        <v>0</v>
      </c>
    </row>
    <row r="9692" spans="1:19" x14ac:dyDescent="0.3">
      <c r="A9692" t="s">
        <v>8149</v>
      </c>
      <c r="B9692" s="1">
        <v>43194</v>
      </c>
      <c r="C9692" s="1">
        <v>43198</v>
      </c>
      <c r="D9692">
        <f t="shared" si="604"/>
        <v>2018</v>
      </c>
      <c r="E9692" t="str">
        <f t="shared" si="605"/>
        <v>Apr</v>
      </c>
      <c r="F9692" t="s">
        <v>37</v>
      </c>
      <c r="G9692" t="s">
        <v>430</v>
      </c>
      <c r="H9692" t="s">
        <v>105</v>
      </c>
      <c r="I9692" t="s">
        <v>460</v>
      </c>
      <c r="J9692" t="s">
        <v>24</v>
      </c>
      <c r="K9692">
        <v>60016</v>
      </c>
      <c r="L9692" t="s">
        <v>25</v>
      </c>
      <c r="M9692" t="s">
        <v>8148</v>
      </c>
      <c r="N9692" t="s">
        <v>110</v>
      </c>
      <c r="O9692" t="s">
        <v>7813</v>
      </c>
      <c r="P9692" s="4">
        <v>383.84</v>
      </c>
      <c r="Q9692" s="4">
        <v>383.84</v>
      </c>
      <c r="R9692" s="4">
        <f t="shared" si="606"/>
        <v>0</v>
      </c>
      <c r="S9692" s="4">
        <f t="shared" si="607"/>
        <v>0</v>
      </c>
    </row>
    <row r="9693" spans="1:19" ht="15.6" x14ac:dyDescent="0.3">
      <c r="A9693" t="s">
        <v>8150</v>
      </c>
      <c r="B9693" s="1">
        <v>42491</v>
      </c>
      <c r="C9693" s="1">
        <v>42497</v>
      </c>
      <c r="D9693">
        <f t="shared" si="604"/>
        <v>2016</v>
      </c>
      <c r="E9693" t="str">
        <f t="shared" si="605"/>
        <v>May</v>
      </c>
      <c r="F9693" t="s">
        <v>37</v>
      </c>
      <c r="G9693" t="s">
        <v>1291</v>
      </c>
      <c r="H9693" s="2" t="s">
        <v>22</v>
      </c>
      <c r="I9693" t="s">
        <v>47</v>
      </c>
      <c r="J9693" t="s">
        <v>33</v>
      </c>
      <c r="K9693">
        <v>90008</v>
      </c>
      <c r="L9693" t="s">
        <v>34</v>
      </c>
      <c r="M9693" t="s">
        <v>8151</v>
      </c>
      <c r="N9693" t="s">
        <v>110</v>
      </c>
      <c r="O9693" t="s">
        <v>7813</v>
      </c>
      <c r="P9693" s="4">
        <v>88.751999999999995</v>
      </c>
      <c r="Q9693" s="4">
        <v>88.751999999999995</v>
      </c>
      <c r="R9693" s="4">
        <f t="shared" si="606"/>
        <v>0</v>
      </c>
      <c r="S9693" s="4">
        <f t="shared" si="607"/>
        <v>0</v>
      </c>
    </row>
    <row r="9694" spans="1:19" x14ac:dyDescent="0.3">
      <c r="A9694" t="s">
        <v>2545</v>
      </c>
      <c r="B9694" s="1">
        <v>43175</v>
      </c>
      <c r="C9694" s="1">
        <v>43175</v>
      </c>
      <c r="D9694">
        <f t="shared" si="604"/>
        <v>2018</v>
      </c>
      <c r="E9694" t="str">
        <f t="shared" si="605"/>
        <v>Mar</v>
      </c>
      <c r="F9694" t="s">
        <v>30</v>
      </c>
      <c r="G9694" t="s">
        <v>741</v>
      </c>
      <c r="H9694" t="s">
        <v>105</v>
      </c>
      <c r="I9694" t="s">
        <v>182</v>
      </c>
      <c r="J9694" t="s">
        <v>233</v>
      </c>
      <c r="K9694">
        <v>43229</v>
      </c>
      <c r="L9694" t="s">
        <v>54</v>
      </c>
      <c r="M9694" t="s">
        <v>8151</v>
      </c>
      <c r="N9694" t="s">
        <v>110</v>
      </c>
      <c r="O9694" t="s">
        <v>7813</v>
      </c>
      <c r="P9694" s="4">
        <v>44.375999999999998</v>
      </c>
      <c r="Q9694" s="4">
        <v>44.375999999999998</v>
      </c>
      <c r="R9694" s="4">
        <f t="shared" si="606"/>
        <v>0</v>
      </c>
      <c r="S9694" s="4">
        <f t="shared" si="607"/>
        <v>0</v>
      </c>
    </row>
    <row r="9695" spans="1:19" ht="15.6" x14ac:dyDescent="0.3">
      <c r="A9695" t="s">
        <v>2895</v>
      </c>
      <c r="B9695" s="1">
        <v>43247</v>
      </c>
      <c r="C9695" s="1">
        <v>43249</v>
      </c>
      <c r="D9695">
        <f t="shared" si="604"/>
        <v>2018</v>
      </c>
      <c r="E9695" t="str">
        <f t="shared" si="605"/>
        <v>May</v>
      </c>
      <c r="F9695" t="s">
        <v>20</v>
      </c>
      <c r="G9695" t="s">
        <v>1236</v>
      </c>
      <c r="H9695" s="2" t="s">
        <v>22</v>
      </c>
      <c r="I9695" t="s">
        <v>2496</v>
      </c>
      <c r="J9695" t="s">
        <v>980</v>
      </c>
      <c r="K9695">
        <v>83201</v>
      </c>
      <c r="L9695" t="s">
        <v>34</v>
      </c>
      <c r="M9695" t="s">
        <v>8152</v>
      </c>
      <c r="N9695" t="s">
        <v>110</v>
      </c>
      <c r="O9695" t="s">
        <v>7813</v>
      </c>
      <c r="P9695" s="4">
        <v>302.37599999999998</v>
      </c>
      <c r="Q9695" s="4">
        <v>302.37599999999998</v>
      </c>
      <c r="R9695" s="4">
        <f t="shared" si="606"/>
        <v>0</v>
      </c>
      <c r="S9695" s="4">
        <f t="shared" si="607"/>
        <v>0</v>
      </c>
    </row>
    <row r="9696" spans="1:19" x14ac:dyDescent="0.3">
      <c r="A9696" t="s">
        <v>598</v>
      </c>
      <c r="B9696" s="1">
        <v>43239</v>
      </c>
      <c r="C9696" s="1">
        <v>43243</v>
      </c>
      <c r="D9696">
        <f t="shared" si="604"/>
        <v>2018</v>
      </c>
      <c r="E9696" t="str">
        <f t="shared" si="605"/>
        <v>May</v>
      </c>
      <c r="F9696" t="s">
        <v>37</v>
      </c>
      <c r="G9696" t="s">
        <v>599</v>
      </c>
      <c r="H9696" t="s">
        <v>105</v>
      </c>
      <c r="I9696" t="s">
        <v>600</v>
      </c>
      <c r="J9696" t="s">
        <v>183</v>
      </c>
      <c r="K9696">
        <v>30318</v>
      </c>
      <c r="L9696" t="s">
        <v>44</v>
      </c>
      <c r="M9696" t="s">
        <v>8152</v>
      </c>
      <c r="N9696" t="s">
        <v>110</v>
      </c>
      <c r="O9696" t="s">
        <v>7813</v>
      </c>
      <c r="P9696" s="4">
        <v>377.97</v>
      </c>
      <c r="Q9696" s="4">
        <f>P9696-75</f>
        <v>302.97000000000003</v>
      </c>
      <c r="R9696" s="4">
        <f t="shared" si="606"/>
        <v>75</v>
      </c>
      <c r="S9696" s="4">
        <f t="shared" si="607"/>
        <v>11.25</v>
      </c>
    </row>
    <row r="9697" spans="1:19" ht="15.6" x14ac:dyDescent="0.3">
      <c r="A9697" t="s">
        <v>8153</v>
      </c>
      <c r="B9697" s="1">
        <v>43417</v>
      </c>
      <c r="C9697" s="1">
        <v>43420</v>
      </c>
      <c r="D9697">
        <f t="shared" si="604"/>
        <v>2018</v>
      </c>
      <c r="E9697" t="str">
        <f t="shared" si="605"/>
        <v>Nov</v>
      </c>
      <c r="F9697" t="s">
        <v>20</v>
      </c>
      <c r="G9697" t="s">
        <v>1806</v>
      </c>
      <c r="H9697" s="2" t="s">
        <v>22</v>
      </c>
      <c r="I9697" t="s">
        <v>61</v>
      </c>
      <c r="J9697" t="s">
        <v>62</v>
      </c>
      <c r="K9697">
        <v>10009</v>
      </c>
      <c r="L9697" t="s">
        <v>54</v>
      </c>
      <c r="M9697" t="s">
        <v>8152</v>
      </c>
      <c r="N9697" t="s">
        <v>110</v>
      </c>
      <c r="O9697" t="s">
        <v>7813</v>
      </c>
      <c r="P9697" s="4">
        <v>629.95000000000005</v>
      </c>
      <c r="Q9697" s="4">
        <v>629.95000000000005</v>
      </c>
      <c r="R9697" s="4">
        <f t="shared" si="606"/>
        <v>0</v>
      </c>
      <c r="S9697" s="4">
        <f t="shared" si="607"/>
        <v>0</v>
      </c>
    </row>
    <row r="9698" spans="1:19" x14ac:dyDescent="0.3">
      <c r="A9698" t="s">
        <v>3805</v>
      </c>
      <c r="B9698" s="1">
        <v>42309</v>
      </c>
      <c r="C9698" s="1">
        <v>42313</v>
      </c>
      <c r="D9698">
        <f t="shared" si="604"/>
        <v>2015</v>
      </c>
      <c r="E9698" t="str">
        <f t="shared" si="605"/>
        <v>Nov</v>
      </c>
      <c r="F9698" t="s">
        <v>37</v>
      </c>
      <c r="G9698" t="s">
        <v>3764</v>
      </c>
      <c r="H9698" t="s">
        <v>51</v>
      </c>
      <c r="I9698" t="s">
        <v>1899</v>
      </c>
      <c r="J9698" t="s">
        <v>83</v>
      </c>
      <c r="K9698">
        <v>28205</v>
      </c>
      <c r="L9698" t="s">
        <v>44</v>
      </c>
      <c r="M9698" t="s">
        <v>8154</v>
      </c>
      <c r="N9698" t="s">
        <v>110</v>
      </c>
      <c r="O9698" t="s">
        <v>7813</v>
      </c>
      <c r="P9698" s="4">
        <v>978.84</v>
      </c>
      <c r="Q9698" s="4">
        <v>978.84</v>
      </c>
      <c r="R9698" s="4">
        <f t="shared" si="606"/>
        <v>0</v>
      </c>
      <c r="S9698" s="4">
        <f t="shared" si="607"/>
        <v>0</v>
      </c>
    </row>
    <row r="9699" spans="1:19" x14ac:dyDescent="0.3">
      <c r="A9699" t="s">
        <v>8155</v>
      </c>
      <c r="B9699" s="1">
        <v>42912</v>
      </c>
      <c r="C9699" s="1">
        <v>42919</v>
      </c>
      <c r="D9699">
        <f t="shared" si="604"/>
        <v>2017</v>
      </c>
      <c r="E9699" t="str">
        <f t="shared" si="605"/>
        <v>Jun</v>
      </c>
      <c r="F9699" t="s">
        <v>37</v>
      </c>
      <c r="G9699" t="s">
        <v>904</v>
      </c>
      <c r="H9699" t="s">
        <v>51</v>
      </c>
      <c r="I9699" t="s">
        <v>600</v>
      </c>
      <c r="J9699" t="s">
        <v>183</v>
      </c>
      <c r="K9699">
        <v>30318</v>
      </c>
      <c r="L9699" t="s">
        <v>44</v>
      </c>
      <c r="M9699" t="s">
        <v>8154</v>
      </c>
      <c r="N9699" t="s">
        <v>110</v>
      </c>
      <c r="O9699" t="s">
        <v>7813</v>
      </c>
      <c r="P9699" s="4">
        <v>135.94999999999999</v>
      </c>
      <c r="Q9699" s="4">
        <v>135.94999999999999</v>
      </c>
      <c r="R9699" s="4">
        <f t="shared" si="606"/>
        <v>0</v>
      </c>
      <c r="S9699" s="4">
        <f t="shared" si="607"/>
        <v>0</v>
      </c>
    </row>
    <row r="9700" spans="1:19" ht="15.6" x14ac:dyDescent="0.3">
      <c r="A9700" t="s">
        <v>2312</v>
      </c>
      <c r="B9700" s="1">
        <v>42339</v>
      </c>
      <c r="C9700" s="1">
        <v>42341</v>
      </c>
      <c r="D9700">
        <f t="shared" si="604"/>
        <v>2015</v>
      </c>
      <c r="E9700" t="str">
        <f t="shared" si="605"/>
        <v>Dec</v>
      </c>
      <c r="F9700" t="s">
        <v>20</v>
      </c>
      <c r="G9700" t="s">
        <v>210</v>
      </c>
      <c r="H9700" s="2" t="s">
        <v>22</v>
      </c>
      <c r="I9700" t="s">
        <v>1404</v>
      </c>
      <c r="J9700" t="s">
        <v>314</v>
      </c>
      <c r="K9700">
        <v>1852</v>
      </c>
      <c r="L9700" t="s">
        <v>54</v>
      </c>
      <c r="M9700" t="s">
        <v>8154</v>
      </c>
      <c r="N9700" t="s">
        <v>110</v>
      </c>
      <c r="O9700" t="s">
        <v>7813</v>
      </c>
      <c r="P9700" s="4">
        <v>271.89999999999998</v>
      </c>
      <c r="Q9700" s="4">
        <v>271.89999999999998</v>
      </c>
      <c r="R9700" s="4">
        <f t="shared" si="606"/>
        <v>0</v>
      </c>
      <c r="S9700" s="4">
        <f t="shared" si="607"/>
        <v>0</v>
      </c>
    </row>
    <row r="9701" spans="1:19" x14ac:dyDescent="0.3">
      <c r="A9701" t="s">
        <v>8156</v>
      </c>
      <c r="B9701" s="1">
        <v>42316</v>
      </c>
      <c r="C9701" s="1">
        <v>42322</v>
      </c>
      <c r="D9701">
        <f t="shared" si="604"/>
        <v>2015</v>
      </c>
      <c r="E9701" t="str">
        <f t="shared" si="605"/>
        <v>Nov</v>
      </c>
      <c r="F9701" t="s">
        <v>37</v>
      </c>
      <c r="G9701" t="s">
        <v>895</v>
      </c>
      <c r="H9701" t="s">
        <v>105</v>
      </c>
      <c r="I9701" t="s">
        <v>8157</v>
      </c>
      <c r="J9701" t="s">
        <v>33</v>
      </c>
      <c r="K9701">
        <v>96003</v>
      </c>
      <c r="L9701" t="s">
        <v>34</v>
      </c>
      <c r="M9701" t="s">
        <v>8158</v>
      </c>
      <c r="N9701" t="s">
        <v>110</v>
      </c>
      <c r="O9701" t="s">
        <v>7813</v>
      </c>
      <c r="P9701" s="4">
        <v>333.57600000000002</v>
      </c>
      <c r="Q9701" s="4">
        <v>333.57600000000002</v>
      </c>
      <c r="R9701" s="4">
        <f t="shared" si="606"/>
        <v>0</v>
      </c>
      <c r="S9701" s="4">
        <f t="shared" si="607"/>
        <v>0</v>
      </c>
    </row>
    <row r="9702" spans="1:19" ht="15.6" x14ac:dyDescent="0.3">
      <c r="A9702" t="s">
        <v>8159</v>
      </c>
      <c r="B9702" s="1">
        <v>42613</v>
      </c>
      <c r="C9702" s="1">
        <v>42617</v>
      </c>
      <c r="D9702">
        <f t="shared" si="604"/>
        <v>2016</v>
      </c>
      <c r="E9702" t="str">
        <f t="shared" si="605"/>
        <v>Aug</v>
      </c>
      <c r="F9702" t="s">
        <v>37</v>
      </c>
      <c r="G9702" t="s">
        <v>1601</v>
      </c>
      <c r="H9702" s="2" t="s">
        <v>22</v>
      </c>
      <c r="I9702" t="s">
        <v>39</v>
      </c>
      <c r="J9702" t="s">
        <v>33</v>
      </c>
      <c r="K9702">
        <v>92037</v>
      </c>
      <c r="L9702" t="s">
        <v>34</v>
      </c>
      <c r="M9702" t="s">
        <v>8158</v>
      </c>
      <c r="N9702" t="s">
        <v>110</v>
      </c>
      <c r="O9702" t="s">
        <v>7813</v>
      </c>
      <c r="P9702" s="4">
        <v>555.96</v>
      </c>
      <c r="Q9702" s="4">
        <v>555.96</v>
      </c>
      <c r="R9702" s="4">
        <f t="shared" si="606"/>
        <v>0</v>
      </c>
      <c r="S9702" s="4">
        <f t="shared" si="607"/>
        <v>0</v>
      </c>
    </row>
    <row r="9703" spans="1:19" x14ac:dyDescent="0.3">
      <c r="A9703" t="s">
        <v>2303</v>
      </c>
      <c r="B9703" s="1">
        <v>43151</v>
      </c>
      <c r="C9703" s="1">
        <v>43158</v>
      </c>
      <c r="D9703">
        <f t="shared" si="604"/>
        <v>2018</v>
      </c>
      <c r="E9703" t="str">
        <f t="shared" si="605"/>
        <v>Feb</v>
      </c>
      <c r="F9703" t="s">
        <v>37</v>
      </c>
      <c r="G9703" t="s">
        <v>56</v>
      </c>
      <c r="H9703" t="s">
        <v>22</v>
      </c>
      <c r="I9703" t="s">
        <v>1535</v>
      </c>
      <c r="J9703" t="s">
        <v>178</v>
      </c>
      <c r="K9703">
        <v>85234</v>
      </c>
      <c r="L9703" t="s">
        <v>34</v>
      </c>
      <c r="M9703" t="s">
        <v>8158</v>
      </c>
      <c r="N9703" t="s">
        <v>110</v>
      </c>
      <c r="O9703" t="s">
        <v>7813</v>
      </c>
      <c r="P9703" s="4">
        <v>333.57600000000002</v>
      </c>
      <c r="Q9703" s="4">
        <v>100</v>
      </c>
      <c r="R9703" s="4">
        <f t="shared" si="606"/>
        <v>233.57600000000002</v>
      </c>
      <c r="S9703" s="4">
        <f t="shared" si="607"/>
        <v>35.0364</v>
      </c>
    </row>
    <row r="9704" spans="1:19" ht="15.6" x14ac:dyDescent="0.3">
      <c r="A9704" t="s">
        <v>1488</v>
      </c>
      <c r="B9704" s="1">
        <v>43157</v>
      </c>
      <c r="C9704" s="1">
        <v>43159</v>
      </c>
      <c r="D9704">
        <f t="shared" si="604"/>
        <v>2018</v>
      </c>
      <c r="E9704" t="str">
        <f t="shared" si="605"/>
        <v>Feb</v>
      </c>
      <c r="F9704" t="s">
        <v>67</v>
      </c>
      <c r="G9704" t="s">
        <v>1489</v>
      </c>
      <c r="H9704" s="2" t="s">
        <v>22</v>
      </c>
      <c r="I9704" t="s">
        <v>47</v>
      </c>
      <c r="J9704" t="s">
        <v>33</v>
      </c>
      <c r="K9704">
        <v>90036</v>
      </c>
      <c r="L9704" t="s">
        <v>34</v>
      </c>
      <c r="M9704" t="s">
        <v>8158</v>
      </c>
      <c r="N9704" t="s">
        <v>110</v>
      </c>
      <c r="O9704" t="s">
        <v>7813</v>
      </c>
      <c r="P9704" s="4">
        <v>889.53599999999994</v>
      </c>
      <c r="Q9704" s="4">
        <v>100</v>
      </c>
      <c r="R9704" s="4">
        <f t="shared" si="606"/>
        <v>789.53599999999994</v>
      </c>
      <c r="S9704" s="4">
        <f t="shared" si="607"/>
        <v>118.43039999999999</v>
      </c>
    </row>
    <row r="9705" spans="1:19" ht="15.6" x14ac:dyDescent="0.3">
      <c r="A9705" t="s">
        <v>2957</v>
      </c>
      <c r="B9705" s="1">
        <v>43380</v>
      </c>
      <c r="C9705" s="1">
        <v>43384</v>
      </c>
      <c r="D9705">
        <f t="shared" si="604"/>
        <v>2018</v>
      </c>
      <c r="E9705" t="str">
        <f t="shared" si="605"/>
        <v>Oct</v>
      </c>
      <c r="F9705" t="s">
        <v>37</v>
      </c>
      <c r="G9705" t="s">
        <v>2025</v>
      </c>
      <c r="H9705" s="2" t="s">
        <v>22</v>
      </c>
      <c r="I9705" t="s">
        <v>1899</v>
      </c>
      <c r="J9705" t="s">
        <v>83</v>
      </c>
      <c r="K9705">
        <v>28205</v>
      </c>
      <c r="L9705" t="s">
        <v>44</v>
      </c>
      <c r="M9705" t="s">
        <v>8158</v>
      </c>
      <c r="N9705" t="s">
        <v>110</v>
      </c>
      <c r="O9705" t="s">
        <v>7813</v>
      </c>
      <c r="P9705" s="4">
        <v>222.38399999999999</v>
      </c>
      <c r="Q9705" s="4">
        <v>222.38399999999999</v>
      </c>
      <c r="R9705" s="4">
        <f t="shared" si="606"/>
        <v>0</v>
      </c>
      <c r="S9705" s="4">
        <f t="shared" si="607"/>
        <v>0</v>
      </c>
    </row>
    <row r="9706" spans="1:19" ht="15.6" x14ac:dyDescent="0.3">
      <c r="A9706" t="s">
        <v>5201</v>
      </c>
      <c r="B9706" s="1">
        <v>42328</v>
      </c>
      <c r="C9706" s="1">
        <v>42333</v>
      </c>
      <c r="D9706">
        <f t="shared" si="604"/>
        <v>2015</v>
      </c>
      <c r="E9706" t="str">
        <f t="shared" si="605"/>
        <v>Nov</v>
      </c>
      <c r="F9706" t="s">
        <v>37</v>
      </c>
      <c r="G9706" t="s">
        <v>828</v>
      </c>
      <c r="H9706" s="2" t="s">
        <v>22</v>
      </c>
      <c r="I9706" t="s">
        <v>61</v>
      </c>
      <c r="J9706" t="s">
        <v>62</v>
      </c>
      <c r="K9706">
        <v>10024</v>
      </c>
      <c r="L9706" t="s">
        <v>54</v>
      </c>
      <c r="M9706" t="s">
        <v>8158</v>
      </c>
      <c r="N9706" t="s">
        <v>110</v>
      </c>
      <c r="O9706" t="s">
        <v>7813</v>
      </c>
      <c r="P9706" s="4">
        <v>833.94</v>
      </c>
      <c r="Q9706" s="4">
        <f>P9706-150</f>
        <v>683.94</v>
      </c>
      <c r="R9706" s="4">
        <f t="shared" si="606"/>
        <v>150</v>
      </c>
      <c r="S9706" s="4">
        <f t="shared" si="607"/>
        <v>22.5</v>
      </c>
    </row>
    <row r="9707" spans="1:19" ht="15.6" x14ac:dyDescent="0.3">
      <c r="A9707" t="s">
        <v>5736</v>
      </c>
      <c r="B9707" s="1">
        <v>42503</v>
      </c>
      <c r="C9707" s="1">
        <v>42508</v>
      </c>
      <c r="D9707">
        <f t="shared" si="604"/>
        <v>2016</v>
      </c>
      <c r="E9707" t="str">
        <f t="shared" si="605"/>
        <v>May</v>
      </c>
      <c r="F9707" t="s">
        <v>67</v>
      </c>
      <c r="G9707" t="s">
        <v>1768</v>
      </c>
      <c r="H9707" s="2" t="s">
        <v>22</v>
      </c>
      <c r="I9707" t="s">
        <v>23</v>
      </c>
      <c r="J9707" t="s">
        <v>24</v>
      </c>
      <c r="K9707">
        <v>60623</v>
      </c>
      <c r="L9707" t="s">
        <v>25</v>
      </c>
      <c r="M9707" t="s">
        <v>8158</v>
      </c>
      <c r="N9707" t="s">
        <v>110</v>
      </c>
      <c r="O9707" t="s">
        <v>7813</v>
      </c>
      <c r="P9707" s="4">
        <v>222.38399999999999</v>
      </c>
      <c r="Q9707" s="4">
        <v>222.38399999999999</v>
      </c>
      <c r="R9707" s="4">
        <f t="shared" si="606"/>
        <v>0</v>
      </c>
      <c r="S9707" s="4">
        <f t="shared" si="607"/>
        <v>0</v>
      </c>
    </row>
    <row r="9708" spans="1:19" ht="15.6" x14ac:dyDescent="0.3">
      <c r="A9708" t="s">
        <v>2883</v>
      </c>
      <c r="B9708" s="1">
        <v>43427</v>
      </c>
      <c r="C9708" s="1">
        <v>43431</v>
      </c>
      <c r="D9708">
        <f t="shared" si="604"/>
        <v>2018</v>
      </c>
      <c r="E9708" t="str">
        <f t="shared" si="605"/>
        <v>Nov</v>
      </c>
      <c r="F9708" t="s">
        <v>37</v>
      </c>
      <c r="G9708" t="s">
        <v>2884</v>
      </c>
      <c r="H9708" s="2" t="s">
        <v>22</v>
      </c>
      <c r="I9708" t="s">
        <v>23</v>
      </c>
      <c r="J9708" t="s">
        <v>24</v>
      </c>
      <c r="K9708">
        <v>60610</v>
      </c>
      <c r="L9708" t="s">
        <v>25</v>
      </c>
      <c r="M9708" t="s">
        <v>8158</v>
      </c>
      <c r="N9708" t="s">
        <v>110</v>
      </c>
      <c r="O9708" t="s">
        <v>7813</v>
      </c>
      <c r="P9708" s="4">
        <v>222.38399999999999</v>
      </c>
      <c r="Q9708" s="4">
        <v>222.38399999999999</v>
      </c>
      <c r="R9708" s="4">
        <f t="shared" si="606"/>
        <v>0</v>
      </c>
      <c r="S9708" s="4">
        <f t="shared" si="607"/>
        <v>0</v>
      </c>
    </row>
    <row r="9709" spans="1:19" ht="15.6" x14ac:dyDescent="0.3">
      <c r="A9709" t="s">
        <v>2495</v>
      </c>
      <c r="B9709" s="1">
        <v>42530</v>
      </c>
      <c r="C9709" s="1">
        <v>42532</v>
      </c>
      <c r="D9709">
        <f t="shared" si="604"/>
        <v>2016</v>
      </c>
      <c r="E9709" t="str">
        <f t="shared" si="605"/>
        <v>Jun</v>
      </c>
      <c r="F9709" t="s">
        <v>67</v>
      </c>
      <c r="G9709" t="s">
        <v>1269</v>
      </c>
      <c r="H9709" s="2" t="s">
        <v>22</v>
      </c>
      <c r="I9709" t="s">
        <v>2496</v>
      </c>
      <c r="J9709" t="s">
        <v>980</v>
      </c>
      <c r="K9709">
        <v>83201</v>
      </c>
      <c r="L9709" t="s">
        <v>34</v>
      </c>
      <c r="M9709" t="s">
        <v>8160</v>
      </c>
      <c r="N9709" t="s">
        <v>110</v>
      </c>
      <c r="O9709" t="s">
        <v>7813</v>
      </c>
      <c r="P9709" s="4">
        <v>140.376</v>
      </c>
      <c r="Q9709" s="4">
        <v>140.376</v>
      </c>
      <c r="R9709" s="4">
        <f t="shared" si="606"/>
        <v>0</v>
      </c>
      <c r="S9709" s="4">
        <f t="shared" si="607"/>
        <v>0</v>
      </c>
    </row>
    <row r="9710" spans="1:19" x14ac:dyDescent="0.3">
      <c r="A9710" t="s">
        <v>4813</v>
      </c>
      <c r="B9710" s="1">
        <v>43302</v>
      </c>
      <c r="C9710" s="1">
        <v>43307</v>
      </c>
      <c r="D9710">
        <f t="shared" si="604"/>
        <v>2018</v>
      </c>
      <c r="E9710" t="str">
        <f t="shared" si="605"/>
        <v>Jul</v>
      </c>
      <c r="F9710" t="s">
        <v>37</v>
      </c>
      <c r="G9710" t="s">
        <v>4618</v>
      </c>
      <c r="H9710" t="s">
        <v>22</v>
      </c>
      <c r="I9710" t="s">
        <v>545</v>
      </c>
      <c r="J9710" t="s">
        <v>233</v>
      </c>
      <c r="K9710">
        <v>44105</v>
      </c>
      <c r="L9710" t="s">
        <v>54</v>
      </c>
      <c r="M9710" t="s">
        <v>8160</v>
      </c>
      <c r="N9710" t="s">
        <v>110</v>
      </c>
      <c r="O9710" t="s">
        <v>7813</v>
      </c>
      <c r="P9710" s="4">
        <v>210.56399999999999</v>
      </c>
      <c r="Q9710" s="4">
        <v>210.56399999999999</v>
      </c>
      <c r="R9710" s="4">
        <f t="shared" si="606"/>
        <v>0</v>
      </c>
      <c r="S9710" s="4">
        <f t="shared" si="607"/>
        <v>0</v>
      </c>
    </row>
    <row r="9711" spans="1:19" x14ac:dyDescent="0.3">
      <c r="A9711" t="s">
        <v>4986</v>
      </c>
      <c r="B9711" s="1">
        <v>43445</v>
      </c>
      <c r="C9711" s="1">
        <v>43449</v>
      </c>
      <c r="D9711">
        <f t="shared" si="604"/>
        <v>2018</v>
      </c>
      <c r="E9711" t="str">
        <f t="shared" si="605"/>
        <v>Dec</v>
      </c>
      <c r="F9711" t="s">
        <v>37</v>
      </c>
      <c r="G9711" t="s">
        <v>2527</v>
      </c>
      <c r="H9711" t="s">
        <v>105</v>
      </c>
      <c r="I9711" t="s">
        <v>61</v>
      </c>
      <c r="J9711" t="s">
        <v>62</v>
      </c>
      <c r="K9711">
        <v>10035</v>
      </c>
      <c r="L9711" t="s">
        <v>54</v>
      </c>
      <c r="M9711" t="s">
        <v>8160</v>
      </c>
      <c r="N9711" t="s">
        <v>110</v>
      </c>
      <c r="O9711" t="s">
        <v>7813</v>
      </c>
      <c r="P9711" s="4">
        <v>116.98</v>
      </c>
      <c r="Q9711" s="4">
        <v>116.98</v>
      </c>
      <c r="R9711" s="4">
        <f t="shared" si="606"/>
        <v>0</v>
      </c>
      <c r="S9711" s="4">
        <f t="shared" si="607"/>
        <v>0</v>
      </c>
    </row>
    <row r="9712" spans="1:19" ht="15.6" x14ac:dyDescent="0.3">
      <c r="A9712" t="s">
        <v>7304</v>
      </c>
      <c r="B9712" s="1">
        <v>42208</v>
      </c>
      <c r="C9712" s="1">
        <v>42212</v>
      </c>
      <c r="D9712">
        <f t="shared" si="604"/>
        <v>2015</v>
      </c>
      <c r="E9712" t="str">
        <f t="shared" si="605"/>
        <v>Jul</v>
      </c>
      <c r="F9712" t="s">
        <v>37</v>
      </c>
      <c r="G9712" t="s">
        <v>478</v>
      </c>
      <c r="H9712" s="2" t="s">
        <v>22</v>
      </c>
      <c r="I9712" t="s">
        <v>32</v>
      </c>
      <c r="J9712" t="s">
        <v>33</v>
      </c>
      <c r="K9712">
        <v>94122</v>
      </c>
      <c r="L9712" t="s">
        <v>34</v>
      </c>
      <c r="M9712" t="s">
        <v>8161</v>
      </c>
      <c r="N9712" t="s">
        <v>110</v>
      </c>
      <c r="O9712" t="s">
        <v>7813</v>
      </c>
      <c r="P9712" s="4">
        <v>302.37599999999998</v>
      </c>
      <c r="Q9712" s="4">
        <v>302.37599999999998</v>
      </c>
      <c r="R9712" s="4">
        <f t="shared" si="606"/>
        <v>0</v>
      </c>
      <c r="S9712" s="4">
        <f t="shared" si="607"/>
        <v>0</v>
      </c>
    </row>
    <row r="9713" spans="1:19" ht="15.6" x14ac:dyDescent="0.3">
      <c r="A9713" t="s">
        <v>2468</v>
      </c>
      <c r="B9713" s="1">
        <v>42673</v>
      </c>
      <c r="C9713" s="1">
        <v>42676</v>
      </c>
      <c r="D9713">
        <f t="shared" si="604"/>
        <v>2016</v>
      </c>
      <c r="E9713" t="str">
        <f t="shared" si="605"/>
        <v>Oct</v>
      </c>
      <c r="F9713" t="s">
        <v>67</v>
      </c>
      <c r="G9713" t="s">
        <v>596</v>
      </c>
      <c r="H9713" s="2" t="s">
        <v>22</v>
      </c>
      <c r="I9713" t="s">
        <v>165</v>
      </c>
      <c r="J9713" t="s">
        <v>75</v>
      </c>
      <c r="K9713">
        <v>80219</v>
      </c>
      <c r="L9713" t="s">
        <v>34</v>
      </c>
      <c r="M9713" t="s">
        <v>8161</v>
      </c>
      <c r="N9713" t="s">
        <v>110</v>
      </c>
      <c r="O9713" t="s">
        <v>7813</v>
      </c>
      <c r="P9713" s="4">
        <v>87.96</v>
      </c>
      <c r="Q9713" s="4">
        <v>87.96</v>
      </c>
      <c r="R9713" s="4">
        <f t="shared" si="606"/>
        <v>0</v>
      </c>
      <c r="S9713" s="4">
        <f t="shared" si="607"/>
        <v>0</v>
      </c>
    </row>
    <row r="9714" spans="1:19" ht="15.6" x14ac:dyDescent="0.3">
      <c r="A9714" t="s">
        <v>6293</v>
      </c>
      <c r="B9714" s="1">
        <v>43172</v>
      </c>
      <c r="C9714" s="1">
        <v>43177</v>
      </c>
      <c r="D9714">
        <f t="shared" si="604"/>
        <v>2018</v>
      </c>
      <c r="E9714" t="str">
        <f t="shared" si="605"/>
        <v>Mar</v>
      </c>
      <c r="F9714" t="s">
        <v>67</v>
      </c>
      <c r="G9714" t="s">
        <v>2760</v>
      </c>
      <c r="H9714" s="2" t="s">
        <v>22</v>
      </c>
      <c r="I9714" t="s">
        <v>3845</v>
      </c>
      <c r="J9714" t="s">
        <v>1031</v>
      </c>
      <c r="K9714">
        <v>87105</v>
      </c>
      <c r="L9714" t="s">
        <v>34</v>
      </c>
      <c r="M9714" t="s">
        <v>8161</v>
      </c>
      <c r="N9714" t="s">
        <v>110</v>
      </c>
      <c r="O9714" t="s">
        <v>7813</v>
      </c>
      <c r="P9714" s="4">
        <v>140.73599999999999</v>
      </c>
      <c r="Q9714" s="4">
        <v>140.73599999999999</v>
      </c>
      <c r="R9714" s="4">
        <f t="shared" si="606"/>
        <v>0</v>
      </c>
      <c r="S9714" s="4">
        <f t="shared" si="607"/>
        <v>0</v>
      </c>
    </row>
    <row r="9715" spans="1:19" ht="15.6" x14ac:dyDescent="0.3">
      <c r="A9715" t="s">
        <v>8162</v>
      </c>
      <c r="B9715" s="1">
        <v>42119</v>
      </c>
      <c r="C9715" s="1">
        <v>42123</v>
      </c>
      <c r="D9715">
        <f t="shared" si="604"/>
        <v>2015</v>
      </c>
      <c r="E9715" t="str">
        <f t="shared" si="605"/>
        <v>Apr</v>
      </c>
      <c r="F9715" t="s">
        <v>37</v>
      </c>
      <c r="G9715" t="s">
        <v>784</v>
      </c>
      <c r="H9715" s="2" t="s">
        <v>22</v>
      </c>
      <c r="I9715" t="s">
        <v>52</v>
      </c>
      <c r="J9715" t="s">
        <v>83</v>
      </c>
      <c r="K9715">
        <v>28403</v>
      </c>
      <c r="L9715" t="s">
        <v>44</v>
      </c>
      <c r="M9715" t="s">
        <v>8161</v>
      </c>
      <c r="N9715" t="s">
        <v>110</v>
      </c>
      <c r="O9715" t="s">
        <v>7813</v>
      </c>
      <c r="P9715" s="4">
        <v>302.37599999999998</v>
      </c>
      <c r="Q9715" s="4">
        <v>302.37599999999998</v>
      </c>
      <c r="R9715" s="4">
        <f t="shared" si="606"/>
        <v>0</v>
      </c>
      <c r="S9715" s="4">
        <f t="shared" si="607"/>
        <v>0</v>
      </c>
    </row>
    <row r="9716" spans="1:19" ht="15.6" x14ac:dyDescent="0.3">
      <c r="A9716" t="s">
        <v>3682</v>
      </c>
      <c r="B9716" s="1">
        <v>42471</v>
      </c>
      <c r="C9716" s="1">
        <v>42475</v>
      </c>
      <c r="D9716">
        <f t="shared" si="604"/>
        <v>2016</v>
      </c>
      <c r="E9716" t="str">
        <f t="shared" si="605"/>
        <v>Apr</v>
      </c>
      <c r="F9716" t="s">
        <v>37</v>
      </c>
      <c r="G9716" t="s">
        <v>2154</v>
      </c>
      <c r="H9716" s="2" t="s">
        <v>22</v>
      </c>
      <c r="I9716" t="s">
        <v>61</v>
      </c>
      <c r="J9716" t="s">
        <v>62</v>
      </c>
      <c r="K9716">
        <v>10009</v>
      </c>
      <c r="L9716" t="s">
        <v>54</v>
      </c>
      <c r="M9716" t="s">
        <v>8161</v>
      </c>
      <c r="N9716" t="s">
        <v>110</v>
      </c>
      <c r="O9716" t="s">
        <v>7813</v>
      </c>
      <c r="P9716" s="4">
        <v>21.99</v>
      </c>
      <c r="Q9716" s="4">
        <v>18</v>
      </c>
      <c r="R9716" s="4">
        <f t="shared" si="606"/>
        <v>3.9899999999999984</v>
      </c>
      <c r="S9716" s="4">
        <f t="shared" si="607"/>
        <v>0.5984999999999997</v>
      </c>
    </row>
    <row r="9717" spans="1:19" ht="15.6" x14ac:dyDescent="0.3">
      <c r="A9717" t="s">
        <v>3967</v>
      </c>
      <c r="B9717" s="1">
        <v>43436</v>
      </c>
      <c r="C9717" s="1">
        <v>43441</v>
      </c>
      <c r="D9717">
        <f t="shared" si="604"/>
        <v>2018</v>
      </c>
      <c r="E9717" t="str">
        <f t="shared" si="605"/>
        <v>Dec</v>
      </c>
      <c r="F9717" t="s">
        <v>37</v>
      </c>
      <c r="G9717" t="s">
        <v>2963</v>
      </c>
      <c r="H9717" s="2" t="s">
        <v>22</v>
      </c>
      <c r="I9717" t="s">
        <v>419</v>
      </c>
      <c r="J9717" t="s">
        <v>233</v>
      </c>
      <c r="K9717">
        <v>44107</v>
      </c>
      <c r="L9717" t="s">
        <v>54</v>
      </c>
      <c r="M9717" t="s">
        <v>8161</v>
      </c>
      <c r="N9717" t="s">
        <v>110</v>
      </c>
      <c r="O9717" t="s">
        <v>7813</v>
      </c>
      <c r="P9717" s="4">
        <v>151.18799999999999</v>
      </c>
      <c r="Q9717" s="4">
        <v>151.18799999999999</v>
      </c>
      <c r="R9717" s="4">
        <f t="shared" si="606"/>
        <v>0</v>
      </c>
      <c r="S9717" s="4">
        <f t="shared" si="607"/>
        <v>0</v>
      </c>
    </row>
    <row r="9718" spans="1:19" ht="15.6" x14ac:dyDescent="0.3">
      <c r="A9718" t="s">
        <v>8163</v>
      </c>
      <c r="B9718" s="1">
        <v>43415</v>
      </c>
      <c r="C9718" s="1">
        <v>43417</v>
      </c>
      <c r="D9718">
        <f t="shared" si="604"/>
        <v>2018</v>
      </c>
      <c r="E9718" t="str">
        <f t="shared" si="605"/>
        <v>Nov</v>
      </c>
      <c r="F9718" t="s">
        <v>20</v>
      </c>
      <c r="G9718" t="s">
        <v>1259</v>
      </c>
      <c r="H9718" s="2" t="s">
        <v>22</v>
      </c>
      <c r="I9718" t="s">
        <v>116</v>
      </c>
      <c r="J9718" t="s">
        <v>109</v>
      </c>
      <c r="K9718">
        <v>75081</v>
      </c>
      <c r="L9718" t="s">
        <v>25</v>
      </c>
      <c r="M9718" t="s">
        <v>8161</v>
      </c>
      <c r="N9718" t="s">
        <v>110</v>
      </c>
      <c r="O9718" t="s">
        <v>7813</v>
      </c>
      <c r="P9718" s="4">
        <v>35.183999999999997</v>
      </c>
      <c r="Q9718" s="4">
        <v>35.183999999999997</v>
      </c>
      <c r="R9718" s="4">
        <f t="shared" si="606"/>
        <v>0</v>
      </c>
      <c r="S9718" s="4">
        <f t="shared" si="607"/>
        <v>0</v>
      </c>
    </row>
    <row r="9719" spans="1:19" ht="15.6" x14ac:dyDescent="0.3">
      <c r="A9719" t="s">
        <v>2864</v>
      </c>
      <c r="B9719" s="1">
        <v>43298</v>
      </c>
      <c r="C9719" s="1">
        <v>43304</v>
      </c>
      <c r="D9719">
        <f t="shared" si="604"/>
        <v>2018</v>
      </c>
      <c r="E9719" t="str">
        <f t="shared" si="605"/>
        <v>Jul</v>
      </c>
      <c r="F9719" t="s">
        <v>37</v>
      </c>
      <c r="G9719" t="s">
        <v>1950</v>
      </c>
      <c r="H9719" s="2" t="s">
        <v>22</v>
      </c>
      <c r="I9719" t="s">
        <v>1528</v>
      </c>
      <c r="J9719" t="s">
        <v>62</v>
      </c>
      <c r="K9719">
        <v>13440</v>
      </c>
      <c r="L9719" t="s">
        <v>54</v>
      </c>
      <c r="M9719" t="s">
        <v>8164</v>
      </c>
      <c r="N9719" t="s">
        <v>110</v>
      </c>
      <c r="O9719" t="s">
        <v>7813</v>
      </c>
      <c r="P9719" s="4">
        <v>269.98</v>
      </c>
      <c r="Q9719" s="4">
        <v>269.98</v>
      </c>
      <c r="R9719" s="4">
        <f t="shared" si="606"/>
        <v>0</v>
      </c>
      <c r="S9719" s="4">
        <f t="shared" si="607"/>
        <v>0</v>
      </c>
    </row>
    <row r="9720" spans="1:19" x14ac:dyDescent="0.3">
      <c r="A9720" t="s">
        <v>5916</v>
      </c>
      <c r="B9720" s="1">
        <v>43059</v>
      </c>
      <c r="C9720" s="1">
        <v>43063</v>
      </c>
      <c r="D9720">
        <f t="shared" si="604"/>
        <v>2017</v>
      </c>
      <c r="E9720" t="str">
        <f t="shared" si="605"/>
        <v>Nov</v>
      </c>
      <c r="F9720" t="s">
        <v>37</v>
      </c>
      <c r="G9720" t="s">
        <v>418</v>
      </c>
      <c r="H9720" t="s">
        <v>105</v>
      </c>
      <c r="I9720" t="s">
        <v>5917</v>
      </c>
      <c r="J9720" t="s">
        <v>503</v>
      </c>
      <c r="K9720">
        <v>73034</v>
      </c>
      <c r="L9720" t="s">
        <v>25</v>
      </c>
      <c r="M9720" t="s">
        <v>8164</v>
      </c>
      <c r="N9720" t="s">
        <v>110</v>
      </c>
      <c r="O9720" t="s">
        <v>7813</v>
      </c>
      <c r="P9720" s="4">
        <v>944.93</v>
      </c>
      <c r="Q9720" s="4">
        <v>944.93</v>
      </c>
      <c r="R9720" s="4">
        <f t="shared" si="606"/>
        <v>0</v>
      </c>
      <c r="S9720" s="4">
        <f t="shared" si="607"/>
        <v>0</v>
      </c>
    </row>
    <row r="9721" spans="1:19" x14ac:dyDescent="0.3">
      <c r="A9721" t="s">
        <v>8165</v>
      </c>
      <c r="B9721" s="1">
        <v>43358</v>
      </c>
      <c r="C9721" s="1">
        <v>43360</v>
      </c>
      <c r="D9721">
        <f t="shared" si="604"/>
        <v>2018</v>
      </c>
      <c r="E9721" t="str">
        <f t="shared" si="605"/>
        <v>Sep</v>
      </c>
      <c r="F9721" t="s">
        <v>20</v>
      </c>
      <c r="G9721" t="s">
        <v>1506</v>
      </c>
      <c r="H9721" t="s">
        <v>105</v>
      </c>
      <c r="I9721" t="s">
        <v>23</v>
      </c>
      <c r="J9721" t="s">
        <v>24</v>
      </c>
      <c r="K9721">
        <v>60653</v>
      </c>
      <c r="L9721" t="s">
        <v>25</v>
      </c>
      <c r="M9721" t="s">
        <v>8164</v>
      </c>
      <c r="N9721" t="s">
        <v>110</v>
      </c>
      <c r="O9721" t="s">
        <v>7813</v>
      </c>
      <c r="P9721" s="4">
        <v>323.976</v>
      </c>
      <c r="Q9721" s="4">
        <v>323.976</v>
      </c>
      <c r="R9721" s="4">
        <f t="shared" si="606"/>
        <v>0</v>
      </c>
      <c r="S9721" s="4">
        <f t="shared" si="607"/>
        <v>0</v>
      </c>
    </row>
    <row r="9722" spans="1:19" ht="15.6" x14ac:dyDescent="0.3">
      <c r="A9722" t="s">
        <v>8166</v>
      </c>
      <c r="B9722" s="1">
        <v>42448</v>
      </c>
      <c r="C9722" s="1">
        <v>42454</v>
      </c>
      <c r="D9722">
        <f t="shared" si="604"/>
        <v>2016</v>
      </c>
      <c r="E9722" t="str">
        <f t="shared" si="605"/>
        <v>Mar</v>
      </c>
      <c r="F9722" t="s">
        <v>37</v>
      </c>
      <c r="G9722" t="s">
        <v>3265</v>
      </c>
      <c r="H9722" s="2" t="s">
        <v>22</v>
      </c>
      <c r="I9722" t="s">
        <v>69</v>
      </c>
      <c r="J9722" t="s">
        <v>70</v>
      </c>
      <c r="K9722">
        <v>98105</v>
      </c>
      <c r="L9722" t="s">
        <v>34</v>
      </c>
      <c r="M9722" t="s">
        <v>8167</v>
      </c>
      <c r="N9722" t="s">
        <v>110</v>
      </c>
      <c r="O9722" t="s">
        <v>7813</v>
      </c>
      <c r="P9722" s="4">
        <v>453.57600000000002</v>
      </c>
      <c r="Q9722" s="4">
        <v>453.57600000000002</v>
      </c>
      <c r="R9722" s="4">
        <f t="shared" si="606"/>
        <v>0</v>
      </c>
      <c r="S9722" s="4">
        <f t="shared" si="607"/>
        <v>0</v>
      </c>
    </row>
    <row r="9723" spans="1:19" ht="15.6" x14ac:dyDescent="0.3">
      <c r="A9723" t="s">
        <v>1512</v>
      </c>
      <c r="B9723" s="1">
        <v>42010</v>
      </c>
      <c r="C9723" s="1">
        <v>42014</v>
      </c>
      <c r="D9723">
        <f t="shared" si="604"/>
        <v>2015</v>
      </c>
      <c r="E9723" t="str">
        <f t="shared" si="605"/>
        <v>Jan</v>
      </c>
      <c r="F9723" t="s">
        <v>37</v>
      </c>
      <c r="G9723" t="s">
        <v>997</v>
      </c>
      <c r="H9723" s="2" t="s">
        <v>22</v>
      </c>
      <c r="I9723" t="s">
        <v>204</v>
      </c>
      <c r="J9723" t="s">
        <v>205</v>
      </c>
      <c r="K9723">
        <v>42420</v>
      </c>
      <c r="L9723" t="s">
        <v>44</v>
      </c>
      <c r="M9723" t="s">
        <v>8167</v>
      </c>
      <c r="N9723" t="s">
        <v>110</v>
      </c>
      <c r="O9723" t="s">
        <v>7813</v>
      </c>
      <c r="P9723" s="4">
        <v>755.96</v>
      </c>
      <c r="Q9723" s="4">
        <v>755.96</v>
      </c>
      <c r="R9723" s="4">
        <f t="shared" si="606"/>
        <v>0</v>
      </c>
      <c r="S9723" s="4">
        <f t="shared" si="607"/>
        <v>0</v>
      </c>
    </row>
    <row r="9724" spans="1:19" x14ac:dyDescent="0.3">
      <c r="A9724" t="s">
        <v>4008</v>
      </c>
      <c r="B9724" s="1">
        <v>42176</v>
      </c>
      <c r="C9724" s="1">
        <v>42180</v>
      </c>
      <c r="D9724">
        <f t="shared" si="604"/>
        <v>2015</v>
      </c>
      <c r="E9724" t="str">
        <f t="shared" si="605"/>
        <v>Jun</v>
      </c>
      <c r="F9724" t="s">
        <v>37</v>
      </c>
      <c r="G9724" t="s">
        <v>1506</v>
      </c>
      <c r="H9724" t="s">
        <v>105</v>
      </c>
      <c r="I9724" t="s">
        <v>419</v>
      </c>
      <c r="J9724" t="s">
        <v>144</v>
      </c>
      <c r="K9724">
        <v>8701</v>
      </c>
      <c r="L9724" t="s">
        <v>54</v>
      </c>
      <c r="M9724" t="s">
        <v>8167</v>
      </c>
      <c r="N9724" t="s">
        <v>110</v>
      </c>
      <c r="O9724" t="s">
        <v>7813</v>
      </c>
      <c r="P9724" s="4">
        <v>1322.93</v>
      </c>
      <c r="Q9724" s="4">
        <v>1322.93</v>
      </c>
      <c r="R9724" s="4">
        <f t="shared" si="606"/>
        <v>0</v>
      </c>
      <c r="S9724" s="4">
        <f t="shared" si="607"/>
        <v>0</v>
      </c>
    </row>
    <row r="9725" spans="1:19" ht="15.6" x14ac:dyDescent="0.3">
      <c r="A9725" t="s">
        <v>4315</v>
      </c>
      <c r="B9725" s="1">
        <v>42903</v>
      </c>
      <c r="C9725" s="1">
        <v>42908</v>
      </c>
      <c r="D9725">
        <f t="shared" si="604"/>
        <v>2017</v>
      </c>
      <c r="E9725" t="str">
        <f t="shared" si="605"/>
        <v>Jun</v>
      </c>
      <c r="F9725" t="s">
        <v>37</v>
      </c>
      <c r="G9725" t="s">
        <v>3048</v>
      </c>
      <c r="H9725" s="2" t="s">
        <v>22</v>
      </c>
      <c r="I9725" t="s">
        <v>2689</v>
      </c>
      <c r="J9725" t="s">
        <v>310</v>
      </c>
      <c r="K9725">
        <v>6708</v>
      </c>
      <c r="L9725" t="s">
        <v>54</v>
      </c>
      <c r="M9725" t="s">
        <v>8167</v>
      </c>
      <c r="N9725" t="s">
        <v>110</v>
      </c>
      <c r="O9725" t="s">
        <v>7813</v>
      </c>
      <c r="P9725" s="4">
        <v>566.97</v>
      </c>
      <c r="Q9725" s="4">
        <v>566.97</v>
      </c>
      <c r="R9725" s="4">
        <f t="shared" si="606"/>
        <v>0</v>
      </c>
      <c r="S9725" s="4">
        <f t="shared" si="607"/>
        <v>0</v>
      </c>
    </row>
    <row r="9726" spans="1:19" x14ac:dyDescent="0.3">
      <c r="A9726" t="s">
        <v>1202</v>
      </c>
      <c r="B9726" s="1">
        <v>43067</v>
      </c>
      <c r="C9726" s="1">
        <v>43073</v>
      </c>
      <c r="D9726">
        <f t="shared" si="604"/>
        <v>2017</v>
      </c>
      <c r="E9726" t="str">
        <f t="shared" si="605"/>
        <v>Nov</v>
      </c>
      <c r="F9726" t="s">
        <v>37</v>
      </c>
      <c r="G9726" t="s">
        <v>357</v>
      </c>
      <c r="H9726" t="s">
        <v>51</v>
      </c>
      <c r="I9726" t="s">
        <v>100</v>
      </c>
      <c r="J9726" t="s">
        <v>101</v>
      </c>
      <c r="K9726">
        <v>19140</v>
      </c>
      <c r="L9726" t="s">
        <v>54</v>
      </c>
      <c r="M9726" t="s">
        <v>8167</v>
      </c>
      <c r="N9726" t="s">
        <v>128</v>
      </c>
      <c r="O9726" t="s">
        <v>7813</v>
      </c>
      <c r="P9726" s="4">
        <v>340.18200000000002</v>
      </c>
      <c r="Q9726" s="4">
        <v>340.18200000000002</v>
      </c>
      <c r="R9726" s="4">
        <f t="shared" si="606"/>
        <v>0</v>
      </c>
      <c r="S9726" s="4">
        <f t="shared" si="607"/>
        <v>0</v>
      </c>
    </row>
    <row r="9727" spans="1:19" x14ac:dyDescent="0.3">
      <c r="A9727" t="s">
        <v>8168</v>
      </c>
      <c r="B9727" s="1">
        <v>43059</v>
      </c>
      <c r="C9727" s="1">
        <v>43063</v>
      </c>
      <c r="D9727">
        <f t="shared" si="604"/>
        <v>2017</v>
      </c>
      <c r="E9727" t="str">
        <f t="shared" si="605"/>
        <v>Nov</v>
      </c>
      <c r="F9727" t="s">
        <v>37</v>
      </c>
      <c r="G9727" t="s">
        <v>993</v>
      </c>
      <c r="H9727" t="s">
        <v>51</v>
      </c>
      <c r="I9727" t="s">
        <v>113</v>
      </c>
      <c r="J9727" t="s">
        <v>109</v>
      </c>
      <c r="K9727">
        <v>77041</v>
      </c>
      <c r="L9727" t="s">
        <v>25</v>
      </c>
      <c r="M9727" t="s">
        <v>8167</v>
      </c>
      <c r="N9727" t="s">
        <v>110</v>
      </c>
      <c r="O9727" t="s">
        <v>7813</v>
      </c>
      <c r="P9727" s="4">
        <v>151.19200000000001</v>
      </c>
      <c r="Q9727" s="4">
        <v>151.19200000000001</v>
      </c>
      <c r="R9727" s="4">
        <f t="shared" si="606"/>
        <v>0</v>
      </c>
      <c r="S9727" s="4">
        <f t="shared" si="607"/>
        <v>0</v>
      </c>
    </row>
    <row r="9728" spans="1:19" x14ac:dyDescent="0.3">
      <c r="A9728" t="s">
        <v>1773</v>
      </c>
      <c r="B9728" s="1">
        <v>43092</v>
      </c>
      <c r="C9728" s="1">
        <v>43095</v>
      </c>
      <c r="D9728">
        <f t="shared" si="604"/>
        <v>2017</v>
      </c>
      <c r="E9728" t="str">
        <f t="shared" si="605"/>
        <v>Dec</v>
      </c>
      <c r="F9728" t="s">
        <v>67</v>
      </c>
      <c r="G9728" t="s">
        <v>947</v>
      </c>
      <c r="H9728" t="s">
        <v>51</v>
      </c>
      <c r="I9728" t="s">
        <v>113</v>
      </c>
      <c r="J9728" t="s">
        <v>109</v>
      </c>
      <c r="K9728">
        <v>77041</v>
      </c>
      <c r="L9728" t="s">
        <v>25</v>
      </c>
      <c r="M9728" t="s">
        <v>8167</v>
      </c>
      <c r="N9728" t="s">
        <v>128</v>
      </c>
      <c r="O9728" t="s">
        <v>7813</v>
      </c>
      <c r="P9728" s="4">
        <v>453.57600000000002</v>
      </c>
      <c r="Q9728" s="4">
        <v>453.57600000000002</v>
      </c>
      <c r="R9728" s="4">
        <f t="shared" si="606"/>
        <v>0</v>
      </c>
      <c r="S9728" s="4">
        <f t="shared" si="607"/>
        <v>0</v>
      </c>
    </row>
    <row r="9729" spans="1:19" ht="15.6" x14ac:dyDescent="0.3">
      <c r="A9729" t="s">
        <v>5779</v>
      </c>
      <c r="B9729" s="1">
        <v>42337</v>
      </c>
      <c r="C9729" s="1">
        <v>42344</v>
      </c>
      <c r="D9729">
        <f t="shared" si="604"/>
        <v>2015</v>
      </c>
      <c r="E9729" t="str">
        <f t="shared" si="605"/>
        <v>Nov</v>
      </c>
      <c r="F9729" t="s">
        <v>37</v>
      </c>
      <c r="G9729" t="s">
        <v>4043</v>
      </c>
      <c r="H9729" s="2" t="s">
        <v>22</v>
      </c>
      <c r="I9729" t="s">
        <v>32</v>
      </c>
      <c r="J9729" t="s">
        <v>33</v>
      </c>
      <c r="K9729">
        <v>94122</v>
      </c>
      <c r="L9729" t="s">
        <v>34</v>
      </c>
      <c r="M9729" t="s">
        <v>8169</v>
      </c>
      <c r="N9729" t="s">
        <v>110</v>
      </c>
      <c r="O9729" t="s">
        <v>7813</v>
      </c>
      <c r="P9729" s="4">
        <v>575.91999999999996</v>
      </c>
      <c r="Q9729" s="4">
        <v>100</v>
      </c>
      <c r="R9729" s="4">
        <f t="shared" si="606"/>
        <v>475.91999999999996</v>
      </c>
      <c r="S9729" s="4">
        <f t="shared" si="607"/>
        <v>71.387999999999991</v>
      </c>
    </row>
    <row r="9730" spans="1:19" ht="15.6" x14ac:dyDescent="0.3">
      <c r="A9730" t="s">
        <v>4565</v>
      </c>
      <c r="B9730" s="1">
        <v>42186</v>
      </c>
      <c r="C9730" s="1">
        <v>42190</v>
      </c>
      <c r="D9730">
        <f t="shared" ref="D9730:D9793" si="608">YEAR(B9730)</f>
        <v>2015</v>
      </c>
      <c r="E9730" t="str">
        <f t="shared" ref="E9730:E9793" si="609">TEXT(B9730,"mmm")</f>
        <v>Jul</v>
      </c>
      <c r="F9730" t="s">
        <v>37</v>
      </c>
      <c r="G9730" t="s">
        <v>1619</v>
      </c>
      <c r="H9730" s="2" t="s">
        <v>22</v>
      </c>
      <c r="I9730" t="s">
        <v>1158</v>
      </c>
      <c r="J9730" t="s">
        <v>79</v>
      </c>
      <c r="K9730">
        <v>32725</v>
      </c>
      <c r="L9730" t="s">
        <v>44</v>
      </c>
      <c r="M9730" t="s">
        <v>8169</v>
      </c>
      <c r="N9730" t="s">
        <v>110</v>
      </c>
      <c r="O9730" t="s">
        <v>7813</v>
      </c>
      <c r="P9730" s="4">
        <v>575.91999999999996</v>
      </c>
      <c r="Q9730" s="4">
        <v>575.91999999999996</v>
      </c>
      <c r="R9730" s="4">
        <f t="shared" si="606"/>
        <v>0</v>
      </c>
      <c r="S9730" s="4">
        <f t="shared" si="607"/>
        <v>0</v>
      </c>
    </row>
    <row r="9731" spans="1:19" ht="15.6" x14ac:dyDescent="0.3">
      <c r="A9731" t="s">
        <v>8170</v>
      </c>
      <c r="B9731" s="1">
        <v>43396</v>
      </c>
      <c r="C9731" s="1">
        <v>43400</v>
      </c>
      <c r="D9731">
        <f t="shared" si="608"/>
        <v>2018</v>
      </c>
      <c r="E9731" t="str">
        <f t="shared" si="609"/>
        <v>Oct</v>
      </c>
      <c r="F9731" t="s">
        <v>37</v>
      </c>
      <c r="G9731" t="s">
        <v>8171</v>
      </c>
      <c r="H9731" s="2" t="s">
        <v>22</v>
      </c>
      <c r="I9731" t="s">
        <v>78</v>
      </c>
      <c r="J9731" t="s">
        <v>79</v>
      </c>
      <c r="K9731">
        <v>32216</v>
      </c>
      <c r="L9731" t="s">
        <v>44</v>
      </c>
      <c r="M9731" t="s">
        <v>8169</v>
      </c>
      <c r="N9731" t="s">
        <v>110</v>
      </c>
      <c r="O9731" t="s">
        <v>7813</v>
      </c>
      <c r="P9731" s="4">
        <v>863.88</v>
      </c>
      <c r="Q9731" s="4">
        <v>863.88</v>
      </c>
      <c r="R9731" s="4">
        <f t="shared" ref="R9731:R9794" si="610">P9731-Q9731</f>
        <v>0</v>
      </c>
      <c r="S9731" s="4">
        <f t="shared" ref="S9731:S9794" si="611">0.15*R9731</f>
        <v>0</v>
      </c>
    </row>
    <row r="9732" spans="1:19" ht="15.6" x14ac:dyDescent="0.3">
      <c r="A9732" t="s">
        <v>1380</v>
      </c>
      <c r="B9732" s="1">
        <v>42708</v>
      </c>
      <c r="C9732" s="1">
        <v>42713</v>
      </c>
      <c r="D9732">
        <f t="shared" si="608"/>
        <v>2016</v>
      </c>
      <c r="E9732" t="str">
        <f t="shared" si="609"/>
        <v>Dec</v>
      </c>
      <c r="F9732" t="s">
        <v>67</v>
      </c>
      <c r="G9732" t="s">
        <v>276</v>
      </c>
      <c r="H9732" s="2" t="s">
        <v>22</v>
      </c>
      <c r="I9732" t="s">
        <v>61</v>
      </c>
      <c r="J9732" t="s">
        <v>62</v>
      </c>
      <c r="K9732">
        <v>10035</v>
      </c>
      <c r="L9732" t="s">
        <v>54</v>
      </c>
      <c r="M9732" t="s">
        <v>8169</v>
      </c>
      <c r="N9732" t="s">
        <v>110</v>
      </c>
      <c r="O9732" t="s">
        <v>7813</v>
      </c>
      <c r="P9732" s="4">
        <v>1799.75</v>
      </c>
      <c r="Q9732" s="4">
        <v>1799.75</v>
      </c>
      <c r="R9732" s="4">
        <f t="shared" si="610"/>
        <v>0</v>
      </c>
      <c r="S9732" s="4">
        <f t="shared" si="611"/>
        <v>0</v>
      </c>
    </row>
    <row r="9733" spans="1:19" x14ac:dyDescent="0.3">
      <c r="A9733" t="s">
        <v>5089</v>
      </c>
      <c r="B9733" s="1">
        <v>42800</v>
      </c>
      <c r="C9733" s="1">
        <v>42804</v>
      </c>
      <c r="D9733">
        <f t="shared" si="608"/>
        <v>2017</v>
      </c>
      <c r="E9733" t="str">
        <f t="shared" si="609"/>
        <v>Mar</v>
      </c>
      <c r="F9733" t="s">
        <v>37</v>
      </c>
      <c r="G9733" t="s">
        <v>1946</v>
      </c>
      <c r="H9733" t="s">
        <v>51</v>
      </c>
      <c r="I9733" t="s">
        <v>100</v>
      </c>
      <c r="J9733" t="s">
        <v>101</v>
      </c>
      <c r="K9733">
        <v>19120</v>
      </c>
      <c r="L9733" t="s">
        <v>54</v>
      </c>
      <c r="M9733" t="s">
        <v>8169</v>
      </c>
      <c r="N9733" t="s">
        <v>128</v>
      </c>
      <c r="O9733" t="s">
        <v>7813</v>
      </c>
      <c r="P9733" s="4">
        <v>431.94</v>
      </c>
      <c r="Q9733" s="4">
        <v>431.94</v>
      </c>
      <c r="R9733" s="4">
        <f t="shared" si="610"/>
        <v>0</v>
      </c>
      <c r="S9733" s="4">
        <f t="shared" si="611"/>
        <v>0</v>
      </c>
    </row>
    <row r="9734" spans="1:19" x14ac:dyDescent="0.3">
      <c r="A9734" t="s">
        <v>1324</v>
      </c>
      <c r="B9734" s="1">
        <v>43357</v>
      </c>
      <c r="C9734" s="1">
        <v>43359</v>
      </c>
      <c r="D9734">
        <f t="shared" si="608"/>
        <v>2018</v>
      </c>
      <c r="E9734" t="str">
        <f t="shared" si="609"/>
        <v>Sep</v>
      </c>
      <c r="F9734" t="s">
        <v>20</v>
      </c>
      <c r="G9734" t="s">
        <v>1072</v>
      </c>
      <c r="H9734" t="s">
        <v>22</v>
      </c>
      <c r="I9734" t="s">
        <v>61</v>
      </c>
      <c r="J9734" t="s">
        <v>62</v>
      </c>
      <c r="K9734">
        <v>10035</v>
      </c>
      <c r="L9734" t="s">
        <v>54</v>
      </c>
      <c r="M9734" t="s">
        <v>8169</v>
      </c>
      <c r="N9734" t="s">
        <v>110</v>
      </c>
      <c r="O9734" t="s">
        <v>7813</v>
      </c>
      <c r="P9734" s="4">
        <v>1079.8499999999999</v>
      </c>
      <c r="Q9734" s="4">
        <f>P9734-500</f>
        <v>579.84999999999991</v>
      </c>
      <c r="R9734" s="4">
        <f t="shared" si="610"/>
        <v>500</v>
      </c>
      <c r="S9734" s="4">
        <f t="shared" si="611"/>
        <v>75</v>
      </c>
    </row>
    <row r="9735" spans="1:19" x14ac:dyDescent="0.3">
      <c r="A9735" t="s">
        <v>2743</v>
      </c>
      <c r="B9735" s="1">
        <v>42962</v>
      </c>
      <c r="C9735" s="1">
        <v>42969</v>
      </c>
      <c r="D9735">
        <f t="shared" si="608"/>
        <v>2017</v>
      </c>
      <c r="E9735" t="str">
        <f t="shared" si="609"/>
        <v>Aug</v>
      </c>
      <c r="F9735" t="s">
        <v>37</v>
      </c>
      <c r="G9735" t="s">
        <v>874</v>
      </c>
      <c r="H9735" t="s">
        <v>51</v>
      </c>
      <c r="I9735" t="s">
        <v>47</v>
      </c>
      <c r="J9735" t="s">
        <v>33</v>
      </c>
      <c r="K9735">
        <v>90004</v>
      </c>
      <c r="L9735" t="s">
        <v>34</v>
      </c>
      <c r="M9735" t="s">
        <v>8172</v>
      </c>
      <c r="N9735" t="s">
        <v>110</v>
      </c>
      <c r="O9735" t="s">
        <v>7813</v>
      </c>
      <c r="P9735" s="4">
        <v>165.6</v>
      </c>
      <c r="Q9735" s="4">
        <v>165.6</v>
      </c>
      <c r="R9735" s="4">
        <f t="shared" si="610"/>
        <v>0</v>
      </c>
      <c r="S9735" s="4">
        <f t="shared" si="611"/>
        <v>0</v>
      </c>
    </row>
    <row r="9736" spans="1:19" ht="15.6" x14ac:dyDescent="0.3">
      <c r="A9736" t="s">
        <v>8173</v>
      </c>
      <c r="B9736" s="1">
        <v>43214</v>
      </c>
      <c r="C9736" s="1">
        <v>43215</v>
      </c>
      <c r="D9736">
        <f t="shared" si="608"/>
        <v>2018</v>
      </c>
      <c r="E9736" t="str">
        <f t="shared" si="609"/>
        <v>Apr</v>
      </c>
      <c r="F9736" t="s">
        <v>20</v>
      </c>
      <c r="G9736" t="s">
        <v>1784</v>
      </c>
      <c r="H9736" s="2" t="s">
        <v>22</v>
      </c>
      <c r="I9736" t="s">
        <v>177</v>
      </c>
      <c r="J9736" t="s">
        <v>178</v>
      </c>
      <c r="K9736">
        <v>85204</v>
      </c>
      <c r="L9736" t="s">
        <v>34</v>
      </c>
      <c r="M9736" t="s">
        <v>8172</v>
      </c>
      <c r="N9736" t="s">
        <v>110</v>
      </c>
      <c r="O9736" t="s">
        <v>7813</v>
      </c>
      <c r="P9736" s="4">
        <v>552</v>
      </c>
      <c r="Q9736" s="4">
        <v>100</v>
      </c>
      <c r="R9736" s="4">
        <f t="shared" si="610"/>
        <v>452</v>
      </c>
      <c r="S9736" s="4">
        <f t="shared" si="611"/>
        <v>67.8</v>
      </c>
    </row>
    <row r="9737" spans="1:19" ht="15.6" x14ac:dyDescent="0.3">
      <c r="A9737" t="s">
        <v>2015</v>
      </c>
      <c r="B9737" s="1">
        <v>42020</v>
      </c>
      <c r="C9737" s="1">
        <v>42022</v>
      </c>
      <c r="D9737">
        <f t="shared" si="608"/>
        <v>2015</v>
      </c>
      <c r="E9737" t="str">
        <f t="shared" si="609"/>
        <v>Jan</v>
      </c>
      <c r="F9737" t="s">
        <v>67</v>
      </c>
      <c r="G9737" t="s">
        <v>2016</v>
      </c>
      <c r="H9737" s="2" t="s">
        <v>22</v>
      </c>
      <c r="I9737" t="s">
        <v>100</v>
      </c>
      <c r="J9737" t="s">
        <v>101</v>
      </c>
      <c r="K9737">
        <v>19134</v>
      </c>
      <c r="L9737" t="s">
        <v>54</v>
      </c>
      <c r="M9737" t="s">
        <v>8172</v>
      </c>
      <c r="N9737" t="s">
        <v>110</v>
      </c>
      <c r="O9737" t="s">
        <v>7813</v>
      </c>
      <c r="P9737" s="4">
        <v>124.2</v>
      </c>
      <c r="Q9737" s="4">
        <v>124.2</v>
      </c>
      <c r="R9737" s="4">
        <f t="shared" si="610"/>
        <v>0</v>
      </c>
      <c r="S9737" s="4">
        <f t="shared" si="611"/>
        <v>0</v>
      </c>
    </row>
    <row r="9738" spans="1:19" ht="15.6" x14ac:dyDescent="0.3">
      <c r="A9738" t="s">
        <v>3917</v>
      </c>
      <c r="B9738" s="1">
        <v>42593</v>
      </c>
      <c r="C9738" s="1">
        <v>42597</v>
      </c>
      <c r="D9738">
        <f t="shared" si="608"/>
        <v>2016</v>
      </c>
      <c r="E9738" t="str">
        <f t="shared" si="609"/>
        <v>Aug</v>
      </c>
      <c r="F9738" t="s">
        <v>37</v>
      </c>
      <c r="G9738" t="s">
        <v>1096</v>
      </c>
      <c r="H9738" s="2" t="s">
        <v>22</v>
      </c>
      <c r="I9738" t="s">
        <v>61</v>
      </c>
      <c r="J9738" t="s">
        <v>62</v>
      </c>
      <c r="K9738">
        <v>10035</v>
      </c>
      <c r="L9738" t="s">
        <v>54</v>
      </c>
      <c r="M9738" t="s">
        <v>8172</v>
      </c>
      <c r="N9738" t="s">
        <v>110</v>
      </c>
      <c r="O9738" t="s">
        <v>7813</v>
      </c>
      <c r="P9738" s="4">
        <v>138</v>
      </c>
      <c r="Q9738" s="4">
        <v>138</v>
      </c>
      <c r="R9738" s="4">
        <f t="shared" si="610"/>
        <v>0</v>
      </c>
      <c r="S9738" s="4">
        <f t="shared" si="611"/>
        <v>0</v>
      </c>
    </row>
    <row r="9739" spans="1:19" x14ac:dyDescent="0.3">
      <c r="A9739" t="s">
        <v>4700</v>
      </c>
      <c r="B9739" s="1">
        <v>42850</v>
      </c>
      <c r="C9739" s="1">
        <v>42854</v>
      </c>
      <c r="D9739">
        <f t="shared" si="608"/>
        <v>2017</v>
      </c>
      <c r="E9739" t="str">
        <f t="shared" si="609"/>
        <v>Apr</v>
      </c>
      <c r="F9739" t="s">
        <v>67</v>
      </c>
      <c r="G9739" t="s">
        <v>1833</v>
      </c>
      <c r="H9739" t="s">
        <v>51</v>
      </c>
      <c r="I9739" t="s">
        <v>100</v>
      </c>
      <c r="J9739" t="s">
        <v>101</v>
      </c>
      <c r="K9739">
        <v>19134</v>
      </c>
      <c r="L9739" t="s">
        <v>54</v>
      </c>
      <c r="M9739" t="s">
        <v>8172</v>
      </c>
      <c r="N9739" t="s">
        <v>110</v>
      </c>
      <c r="O9739" t="s">
        <v>7813</v>
      </c>
      <c r="P9739" s="4">
        <v>82.8</v>
      </c>
      <c r="Q9739" s="4">
        <v>82.8</v>
      </c>
      <c r="R9739" s="4">
        <f t="shared" si="610"/>
        <v>0</v>
      </c>
      <c r="S9739" s="4">
        <f t="shared" si="611"/>
        <v>0</v>
      </c>
    </row>
    <row r="9740" spans="1:19" x14ac:dyDescent="0.3">
      <c r="A9740" t="s">
        <v>3171</v>
      </c>
      <c r="B9740" s="1">
        <v>42877</v>
      </c>
      <c r="C9740" s="1">
        <v>42882</v>
      </c>
      <c r="D9740">
        <f t="shared" si="608"/>
        <v>2017</v>
      </c>
      <c r="E9740" t="str">
        <f t="shared" si="609"/>
        <v>May</v>
      </c>
      <c r="F9740" t="s">
        <v>37</v>
      </c>
      <c r="G9740" t="s">
        <v>1048</v>
      </c>
      <c r="H9740" t="s">
        <v>51</v>
      </c>
      <c r="I9740" t="s">
        <v>3172</v>
      </c>
      <c r="J9740" t="s">
        <v>144</v>
      </c>
      <c r="K9740">
        <v>7055</v>
      </c>
      <c r="L9740" t="s">
        <v>54</v>
      </c>
      <c r="M9740" t="s">
        <v>8172</v>
      </c>
      <c r="N9740" t="s">
        <v>128</v>
      </c>
      <c r="O9740" t="s">
        <v>7813</v>
      </c>
      <c r="P9740" s="4">
        <v>345</v>
      </c>
      <c r="Q9740" s="4">
        <f>P9740-75</f>
        <v>270</v>
      </c>
      <c r="R9740" s="4">
        <f t="shared" si="610"/>
        <v>75</v>
      </c>
      <c r="S9740" s="4">
        <f t="shared" si="611"/>
        <v>11.25</v>
      </c>
    </row>
    <row r="9741" spans="1:19" x14ac:dyDescent="0.3">
      <c r="A9741" t="s">
        <v>2397</v>
      </c>
      <c r="B9741" s="1">
        <v>43130</v>
      </c>
      <c r="C9741" s="1">
        <v>43136</v>
      </c>
      <c r="D9741">
        <f t="shared" si="608"/>
        <v>2018</v>
      </c>
      <c r="E9741" t="str">
        <f t="shared" si="609"/>
        <v>Jan</v>
      </c>
      <c r="F9741" t="s">
        <v>37</v>
      </c>
      <c r="G9741" t="s">
        <v>1272</v>
      </c>
      <c r="H9741" t="s">
        <v>51</v>
      </c>
      <c r="I9741" t="s">
        <v>1285</v>
      </c>
      <c r="J9741" t="s">
        <v>878</v>
      </c>
      <c r="K9741">
        <v>50315</v>
      </c>
      <c r="L9741" t="s">
        <v>25</v>
      </c>
      <c r="M9741" t="s">
        <v>8172</v>
      </c>
      <c r="N9741" t="s">
        <v>110</v>
      </c>
      <c r="O9741" t="s">
        <v>7813</v>
      </c>
      <c r="P9741" s="4">
        <v>207</v>
      </c>
      <c r="Q9741" s="4">
        <v>207</v>
      </c>
      <c r="R9741" s="4">
        <f t="shared" si="610"/>
        <v>0</v>
      </c>
      <c r="S9741" s="4">
        <f t="shared" si="611"/>
        <v>0</v>
      </c>
    </row>
    <row r="9742" spans="1:19" x14ac:dyDescent="0.3">
      <c r="A9742" t="s">
        <v>1757</v>
      </c>
      <c r="B9742" s="1">
        <v>43333</v>
      </c>
      <c r="C9742" s="1">
        <v>43334</v>
      </c>
      <c r="D9742">
        <f t="shared" si="608"/>
        <v>2018</v>
      </c>
      <c r="E9742" t="str">
        <f t="shared" si="609"/>
        <v>Aug</v>
      </c>
      <c r="F9742" t="s">
        <v>20</v>
      </c>
      <c r="G9742" t="s">
        <v>1743</v>
      </c>
      <c r="H9742" t="s">
        <v>105</v>
      </c>
      <c r="I9742" t="s">
        <v>785</v>
      </c>
      <c r="J9742" t="s">
        <v>33</v>
      </c>
      <c r="K9742">
        <v>94601</v>
      </c>
      <c r="L9742" t="s">
        <v>34</v>
      </c>
      <c r="M9742" t="s">
        <v>8174</v>
      </c>
      <c r="N9742" t="s">
        <v>110</v>
      </c>
      <c r="O9742" t="s">
        <v>7813</v>
      </c>
      <c r="P9742" s="4">
        <v>431.96800000000002</v>
      </c>
      <c r="Q9742" s="4">
        <v>431.96800000000002</v>
      </c>
      <c r="R9742" s="4">
        <f t="shared" si="610"/>
        <v>0</v>
      </c>
      <c r="S9742" s="4">
        <f t="shared" si="611"/>
        <v>0</v>
      </c>
    </row>
    <row r="9743" spans="1:19" x14ac:dyDescent="0.3">
      <c r="A9743" t="s">
        <v>2377</v>
      </c>
      <c r="B9743" s="1">
        <v>42082</v>
      </c>
      <c r="C9743" s="1">
        <v>42084</v>
      </c>
      <c r="D9743">
        <f t="shared" si="608"/>
        <v>2015</v>
      </c>
      <c r="E9743" t="str">
        <f t="shared" si="609"/>
        <v>Mar</v>
      </c>
      <c r="F9743" t="s">
        <v>20</v>
      </c>
      <c r="G9743" t="s">
        <v>930</v>
      </c>
      <c r="H9743" t="s">
        <v>51</v>
      </c>
      <c r="I9743" t="s">
        <v>1340</v>
      </c>
      <c r="J9743" t="s">
        <v>79</v>
      </c>
      <c r="K9743">
        <v>33801</v>
      </c>
      <c r="L9743" t="s">
        <v>44</v>
      </c>
      <c r="M9743" t="s">
        <v>8174</v>
      </c>
      <c r="N9743" t="s">
        <v>110</v>
      </c>
      <c r="O9743" t="s">
        <v>7813</v>
      </c>
      <c r="P9743" s="4">
        <v>323.976</v>
      </c>
      <c r="Q9743" s="4">
        <v>323.976</v>
      </c>
      <c r="R9743" s="4">
        <f t="shared" si="610"/>
        <v>0</v>
      </c>
      <c r="S9743" s="4">
        <f t="shared" si="611"/>
        <v>0</v>
      </c>
    </row>
    <row r="9744" spans="1:19" ht="15.6" x14ac:dyDescent="0.3">
      <c r="A9744" t="s">
        <v>823</v>
      </c>
      <c r="B9744" s="1">
        <v>42714</v>
      </c>
      <c r="C9744" s="1">
        <v>42720</v>
      </c>
      <c r="D9744">
        <f t="shared" si="608"/>
        <v>2016</v>
      </c>
      <c r="E9744" t="str">
        <f t="shared" si="609"/>
        <v>Dec</v>
      </c>
      <c r="F9744" t="s">
        <v>37</v>
      </c>
      <c r="G9744" t="s">
        <v>824</v>
      </c>
      <c r="H9744" s="2" t="s">
        <v>22</v>
      </c>
      <c r="I9744" t="s">
        <v>394</v>
      </c>
      <c r="J9744" t="s">
        <v>140</v>
      </c>
      <c r="K9744">
        <v>21215</v>
      </c>
      <c r="L9744" t="s">
        <v>54</v>
      </c>
      <c r="M9744" t="s">
        <v>8174</v>
      </c>
      <c r="N9744" t="s">
        <v>110</v>
      </c>
      <c r="O9744" t="s">
        <v>7813</v>
      </c>
      <c r="P9744" s="4">
        <v>134.99</v>
      </c>
      <c r="Q9744" s="4">
        <v>134.99</v>
      </c>
      <c r="R9744" s="4">
        <f t="shared" si="610"/>
        <v>0</v>
      </c>
      <c r="S9744" s="4">
        <f t="shared" si="611"/>
        <v>0</v>
      </c>
    </row>
    <row r="9745" spans="1:19" ht="15.6" x14ac:dyDescent="0.3">
      <c r="A9745" t="s">
        <v>6245</v>
      </c>
      <c r="B9745" s="1">
        <v>42989</v>
      </c>
      <c r="C9745" s="1">
        <v>42991</v>
      </c>
      <c r="D9745">
        <f t="shared" si="608"/>
        <v>2017</v>
      </c>
      <c r="E9745" t="str">
        <f t="shared" si="609"/>
        <v>Sep</v>
      </c>
      <c r="F9745" t="s">
        <v>67</v>
      </c>
      <c r="G9745" t="s">
        <v>5132</v>
      </c>
      <c r="H9745" s="2" t="s">
        <v>22</v>
      </c>
      <c r="I9745" t="s">
        <v>100</v>
      </c>
      <c r="J9745" t="s">
        <v>101</v>
      </c>
      <c r="K9745">
        <v>19143</v>
      </c>
      <c r="L9745" t="s">
        <v>54</v>
      </c>
      <c r="M9745" t="s">
        <v>8174</v>
      </c>
      <c r="N9745" t="s">
        <v>110</v>
      </c>
      <c r="O9745" t="s">
        <v>7813</v>
      </c>
      <c r="P9745" s="4">
        <v>728.94600000000003</v>
      </c>
      <c r="Q9745" s="4">
        <v>728.94600000000003</v>
      </c>
      <c r="R9745" s="4">
        <f t="shared" si="610"/>
        <v>0</v>
      </c>
      <c r="S9745" s="4">
        <f t="shared" si="611"/>
        <v>0</v>
      </c>
    </row>
    <row r="9746" spans="1:19" ht="15.6" x14ac:dyDescent="0.3">
      <c r="A9746" t="s">
        <v>5313</v>
      </c>
      <c r="B9746" s="1">
        <v>42287</v>
      </c>
      <c r="C9746" s="1">
        <v>42292</v>
      </c>
      <c r="D9746">
        <f t="shared" si="608"/>
        <v>2015</v>
      </c>
      <c r="E9746" t="str">
        <f t="shared" si="609"/>
        <v>Oct</v>
      </c>
      <c r="F9746" t="s">
        <v>37</v>
      </c>
      <c r="G9746" t="s">
        <v>220</v>
      </c>
      <c r="H9746" s="2" t="s">
        <v>22</v>
      </c>
      <c r="I9746" t="s">
        <v>108</v>
      </c>
      <c r="J9746" t="s">
        <v>109</v>
      </c>
      <c r="K9746">
        <v>77340</v>
      </c>
      <c r="L9746" t="s">
        <v>25</v>
      </c>
      <c r="M9746" t="s">
        <v>8174</v>
      </c>
      <c r="N9746" t="s">
        <v>110</v>
      </c>
      <c r="O9746" t="s">
        <v>7813</v>
      </c>
      <c r="P9746" s="4">
        <v>755.94399999999996</v>
      </c>
      <c r="Q9746" s="4">
        <v>755.94399999999996</v>
      </c>
      <c r="R9746" s="4">
        <f t="shared" si="610"/>
        <v>0</v>
      </c>
      <c r="S9746" s="4">
        <f t="shared" si="611"/>
        <v>0</v>
      </c>
    </row>
    <row r="9747" spans="1:19" ht="15.6" x14ac:dyDescent="0.3">
      <c r="A9747" t="s">
        <v>8175</v>
      </c>
      <c r="B9747" s="1">
        <v>42550</v>
      </c>
      <c r="C9747" s="1">
        <v>42554</v>
      </c>
      <c r="D9747">
        <f t="shared" si="608"/>
        <v>2016</v>
      </c>
      <c r="E9747" t="str">
        <f t="shared" si="609"/>
        <v>Jun</v>
      </c>
      <c r="F9747" t="s">
        <v>37</v>
      </c>
      <c r="G9747" t="s">
        <v>4627</v>
      </c>
      <c r="H9747" s="2" t="s">
        <v>22</v>
      </c>
      <c r="I9747" t="s">
        <v>1698</v>
      </c>
      <c r="J9747" t="s">
        <v>1699</v>
      </c>
      <c r="K9747">
        <v>68104</v>
      </c>
      <c r="L9747" t="s">
        <v>25</v>
      </c>
      <c r="M9747" t="s">
        <v>8174</v>
      </c>
      <c r="N9747" t="s">
        <v>110</v>
      </c>
      <c r="O9747" t="s">
        <v>7813</v>
      </c>
      <c r="P9747" s="4">
        <v>269.98</v>
      </c>
      <c r="Q9747" s="4">
        <v>269.98</v>
      </c>
      <c r="R9747" s="4">
        <f t="shared" si="610"/>
        <v>0</v>
      </c>
      <c r="S9747" s="4">
        <f t="shared" si="611"/>
        <v>0</v>
      </c>
    </row>
    <row r="9748" spans="1:19" ht="15.6" x14ac:dyDescent="0.3">
      <c r="A9748" t="s">
        <v>3835</v>
      </c>
      <c r="B9748" s="1">
        <v>42844</v>
      </c>
      <c r="C9748" s="1">
        <v>42849</v>
      </c>
      <c r="D9748">
        <f t="shared" si="608"/>
        <v>2017</v>
      </c>
      <c r="E9748" t="str">
        <f t="shared" si="609"/>
        <v>Apr</v>
      </c>
      <c r="F9748" t="s">
        <v>67</v>
      </c>
      <c r="G9748" t="s">
        <v>2649</v>
      </c>
      <c r="H9748" s="2" t="s">
        <v>22</v>
      </c>
      <c r="I9748" t="s">
        <v>47</v>
      </c>
      <c r="J9748" t="s">
        <v>33</v>
      </c>
      <c r="K9748">
        <v>90049</v>
      </c>
      <c r="L9748" t="s">
        <v>34</v>
      </c>
      <c r="M9748" t="s">
        <v>8176</v>
      </c>
      <c r="N9748" t="s">
        <v>110</v>
      </c>
      <c r="O9748" t="s">
        <v>7813</v>
      </c>
      <c r="P9748" s="4">
        <v>39.96</v>
      </c>
      <c r="Q9748" s="4">
        <v>39.96</v>
      </c>
      <c r="R9748" s="4">
        <f t="shared" si="610"/>
        <v>0</v>
      </c>
      <c r="S9748" s="4">
        <f t="shared" si="611"/>
        <v>0</v>
      </c>
    </row>
    <row r="9749" spans="1:19" x14ac:dyDescent="0.3">
      <c r="A9749" t="s">
        <v>5151</v>
      </c>
      <c r="B9749" s="1">
        <v>42066</v>
      </c>
      <c r="C9749" s="1">
        <v>42071</v>
      </c>
      <c r="D9749">
        <f t="shared" si="608"/>
        <v>2015</v>
      </c>
      <c r="E9749" t="str">
        <f t="shared" si="609"/>
        <v>Mar</v>
      </c>
      <c r="F9749" t="s">
        <v>37</v>
      </c>
      <c r="G9749" t="s">
        <v>444</v>
      </c>
      <c r="H9749" t="s">
        <v>22</v>
      </c>
      <c r="I9749" t="s">
        <v>61</v>
      </c>
      <c r="J9749" t="s">
        <v>62</v>
      </c>
      <c r="K9749">
        <v>10035</v>
      </c>
      <c r="L9749" t="s">
        <v>54</v>
      </c>
      <c r="M9749" t="s">
        <v>8176</v>
      </c>
      <c r="N9749" t="s">
        <v>110</v>
      </c>
      <c r="O9749" t="s">
        <v>7813</v>
      </c>
      <c r="P9749" s="4">
        <v>9.99</v>
      </c>
      <c r="Q9749" s="4">
        <v>9.99</v>
      </c>
      <c r="R9749" s="4">
        <f t="shared" si="610"/>
        <v>0</v>
      </c>
      <c r="S9749" s="4">
        <f t="shared" si="611"/>
        <v>0</v>
      </c>
    </row>
    <row r="9750" spans="1:19" x14ac:dyDescent="0.3">
      <c r="A9750" t="s">
        <v>8177</v>
      </c>
      <c r="B9750" s="1">
        <v>43171</v>
      </c>
      <c r="C9750" s="1">
        <v>43176</v>
      </c>
      <c r="D9750">
        <f t="shared" si="608"/>
        <v>2018</v>
      </c>
      <c r="E9750" t="str">
        <f t="shared" si="609"/>
        <v>Mar</v>
      </c>
      <c r="F9750" t="s">
        <v>37</v>
      </c>
      <c r="G9750" t="s">
        <v>866</v>
      </c>
      <c r="H9750" t="s">
        <v>51</v>
      </c>
      <c r="I9750" t="s">
        <v>1404</v>
      </c>
      <c r="J9750" t="s">
        <v>314</v>
      </c>
      <c r="K9750">
        <v>1852</v>
      </c>
      <c r="L9750" t="s">
        <v>54</v>
      </c>
      <c r="M9750" t="s">
        <v>8176</v>
      </c>
      <c r="N9750" t="s">
        <v>110</v>
      </c>
      <c r="O9750" t="s">
        <v>7813</v>
      </c>
      <c r="P9750" s="4">
        <v>69.930000000000007</v>
      </c>
      <c r="Q9750" s="4">
        <v>69.930000000000007</v>
      </c>
      <c r="R9750" s="4">
        <f t="shared" si="610"/>
        <v>0</v>
      </c>
      <c r="S9750" s="4">
        <f t="shared" si="611"/>
        <v>0</v>
      </c>
    </row>
    <row r="9751" spans="1:19" ht="15.6" x14ac:dyDescent="0.3">
      <c r="A9751" t="s">
        <v>8178</v>
      </c>
      <c r="B9751" s="1">
        <v>43172</v>
      </c>
      <c r="C9751" s="1">
        <v>43175</v>
      </c>
      <c r="D9751">
        <f t="shared" si="608"/>
        <v>2018</v>
      </c>
      <c r="E9751" t="str">
        <f t="shared" si="609"/>
        <v>Mar</v>
      </c>
      <c r="F9751" t="s">
        <v>20</v>
      </c>
      <c r="G9751" t="s">
        <v>1174</v>
      </c>
      <c r="H9751" s="2" t="s">
        <v>22</v>
      </c>
      <c r="I9751" t="s">
        <v>293</v>
      </c>
      <c r="J9751" t="s">
        <v>24</v>
      </c>
      <c r="K9751">
        <v>60505</v>
      </c>
      <c r="L9751" t="s">
        <v>25</v>
      </c>
      <c r="M9751" t="s">
        <v>8176</v>
      </c>
      <c r="N9751" t="s">
        <v>110</v>
      </c>
      <c r="O9751" t="s">
        <v>7813</v>
      </c>
      <c r="P9751" s="4">
        <v>7.992</v>
      </c>
      <c r="Q9751" s="4">
        <v>18</v>
      </c>
      <c r="R9751" s="4">
        <f t="shared" si="610"/>
        <v>-10.007999999999999</v>
      </c>
      <c r="S9751" s="4">
        <f t="shared" si="611"/>
        <v>-1.5011999999999999</v>
      </c>
    </row>
    <row r="9752" spans="1:19" ht="15.6" x14ac:dyDescent="0.3">
      <c r="A9752" t="s">
        <v>783</v>
      </c>
      <c r="B9752" s="1">
        <v>42694</v>
      </c>
      <c r="C9752" s="1">
        <v>42698</v>
      </c>
      <c r="D9752">
        <f t="shared" si="608"/>
        <v>2016</v>
      </c>
      <c r="E9752" t="str">
        <f t="shared" si="609"/>
        <v>Nov</v>
      </c>
      <c r="F9752" t="s">
        <v>37</v>
      </c>
      <c r="G9752" t="s">
        <v>784</v>
      </c>
      <c r="H9752" s="2" t="s">
        <v>22</v>
      </c>
      <c r="I9752" t="s">
        <v>785</v>
      </c>
      <c r="J9752" t="s">
        <v>33</v>
      </c>
      <c r="K9752">
        <v>94601</v>
      </c>
      <c r="L9752" t="s">
        <v>34</v>
      </c>
      <c r="M9752" t="s">
        <v>8179</v>
      </c>
      <c r="N9752" t="s">
        <v>110</v>
      </c>
      <c r="O9752" t="s">
        <v>7813</v>
      </c>
      <c r="P9752" s="4">
        <v>72.744</v>
      </c>
      <c r="Q9752" s="4">
        <v>72.744</v>
      </c>
      <c r="R9752" s="4">
        <f t="shared" si="610"/>
        <v>0</v>
      </c>
      <c r="S9752" s="4">
        <f t="shared" si="611"/>
        <v>0</v>
      </c>
    </row>
    <row r="9753" spans="1:19" x14ac:dyDescent="0.3">
      <c r="A9753" t="s">
        <v>4335</v>
      </c>
      <c r="B9753" s="1">
        <v>42844</v>
      </c>
      <c r="C9753" s="1">
        <v>42851</v>
      </c>
      <c r="D9753">
        <f t="shared" si="608"/>
        <v>2017</v>
      </c>
      <c r="E9753" t="str">
        <f t="shared" si="609"/>
        <v>Apr</v>
      </c>
      <c r="F9753" t="s">
        <v>37</v>
      </c>
      <c r="G9753" t="s">
        <v>1181</v>
      </c>
      <c r="H9753" t="s">
        <v>51</v>
      </c>
      <c r="I9753" t="s">
        <v>61</v>
      </c>
      <c r="J9753" t="s">
        <v>62</v>
      </c>
      <c r="K9753">
        <v>10035</v>
      </c>
      <c r="L9753" t="s">
        <v>54</v>
      </c>
      <c r="M9753" t="s">
        <v>8179</v>
      </c>
      <c r="N9753" t="s">
        <v>110</v>
      </c>
      <c r="O9753" t="s">
        <v>7813</v>
      </c>
      <c r="P9753" s="4">
        <v>25.98</v>
      </c>
      <c r="Q9753" s="4">
        <v>25.98</v>
      </c>
      <c r="R9753" s="4">
        <f t="shared" si="610"/>
        <v>0</v>
      </c>
      <c r="S9753" s="4">
        <f t="shared" si="611"/>
        <v>0</v>
      </c>
    </row>
    <row r="9754" spans="1:19" ht="15.6" x14ac:dyDescent="0.3">
      <c r="A9754" t="s">
        <v>434</v>
      </c>
      <c r="B9754" s="1">
        <v>43464</v>
      </c>
      <c r="C9754" s="1">
        <v>43468</v>
      </c>
      <c r="D9754">
        <f t="shared" si="608"/>
        <v>2018</v>
      </c>
      <c r="E9754" t="str">
        <f t="shared" si="609"/>
        <v>Dec</v>
      </c>
      <c r="F9754" t="s">
        <v>37</v>
      </c>
      <c r="G9754" t="s">
        <v>435</v>
      </c>
      <c r="H9754" s="2" t="s">
        <v>22</v>
      </c>
      <c r="I9754" t="s">
        <v>61</v>
      </c>
      <c r="J9754" t="s">
        <v>62</v>
      </c>
      <c r="K9754">
        <v>10009</v>
      </c>
      <c r="L9754" t="s">
        <v>54</v>
      </c>
      <c r="M9754" t="s">
        <v>8179</v>
      </c>
      <c r="N9754" t="s">
        <v>110</v>
      </c>
      <c r="O9754" t="s">
        <v>7813</v>
      </c>
      <c r="P9754" s="4">
        <v>90.93</v>
      </c>
      <c r="Q9754" s="4">
        <v>90.93</v>
      </c>
      <c r="R9754" s="4">
        <f t="shared" si="610"/>
        <v>0</v>
      </c>
      <c r="S9754" s="4">
        <f t="shared" si="611"/>
        <v>0</v>
      </c>
    </row>
    <row r="9755" spans="1:19" ht="15.6" x14ac:dyDescent="0.3">
      <c r="A9755" t="s">
        <v>8180</v>
      </c>
      <c r="B9755" s="1">
        <v>42544</v>
      </c>
      <c r="C9755" s="1">
        <v>42546</v>
      </c>
      <c r="D9755">
        <f t="shared" si="608"/>
        <v>2016</v>
      </c>
      <c r="E9755" t="str">
        <f t="shared" si="609"/>
        <v>Jun</v>
      </c>
      <c r="F9755" t="s">
        <v>67</v>
      </c>
      <c r="G9755" t="s">
        <v>1257</v>
      </c>
      <c r="H9755" s="2" t="s">
        <v>22</v>
      </c>
      <c r="I9755" t="s">
        <v>1168</v>
      </c>
      <c r="J9755" t="s">
        <v>70</v>
      </c>
      <c r="K9755">
        <v>98502</v>
      </c>
      <c r="L9755" t="s">
        <v>34</v>
      </c>
      <c r="M9755" t="s">
        <v>8181</v>
      </c>
      <c r="N9755" t="s">
        <v>110</v>
      </c>
      <c r="O9755" t="s">
        <v>7813</v>
      </c>
      <c r="P9755" s="4">
        <v>201.56800000000001</v>
      </c>
      <c r="Q9755" s="4">
        <v>201.56800000000001</v>
      </c>
      <c r="R9755" s="4">
        <f t="shared" si="610"/>
        <v>0</v>
      </c>
      <c r="S9755" s="4">
        <f t="shared" si="611"/>
        <v>0</v>
      </c>
    </row>
    <row r="9756" spans="1:19" ht="15.6" x14ac:dyDescent="0.3">
      <c r="A9756" t="s">
        <v>8182</v>
      </c>
      <c r="B9756" s="1">
        <v>42910</v>
      </c>
      <c r="C9756" s="1">
        <v>42915</v>
      </c>
      <c r="D9756">
        <f t="shared" si="608"/>
        <v>2017</v>
      </c>
      <c r="E9756" t="str">
        <f t="shared" si="609"/>
        <v>Jun</v>
      </c>
      <c r="F9756" t="s">
        <v>37</v>
      </c>
      <c r="G9756" t="s">
        <v>874</v>
      </c>
      <c r="H9756" s="2" t="s">
        <v>22</v>
      </c>
      <c r="I9756" t="s">
        <v>39</v>
      </c>
      <c r="J9756" t="s">
        <v>33</v>
      </c>
      <c r="K9756">
        <v>92024</v>
      </c>
      <c r="L9756" t="s">
        <v>34</v>
      </c>
      <c r="M9756" t="s">
        <v>8183</v>
      </c>
      <c r="N9756" t="s">
        <v>110</v>
      </c>
      <c r="O9756" t="s">
        <v>7813</v>
      </c>
      <c r="P9756" s="4">
        <v>38.24</v>
      </c>
      <c r="Q9756" s="4">
        <v>100</v>
      </c>
      <c r="R9756" s="4">
        <f t="shared" si="610"/>
        <v>-61.76</v>
      </c>
      <c r="S9756" s="4">
        <f t="shared" si="611"/>
        <v>-9.2639999999999993</v>
      </c>
    </row>
    <row r="9757" spans="1:19" x14ac:dyDescent="0.3">
      <c r="A9757" t="s">
        <v>3068</v>
      </c>
      <c r="B9757" s="1">
        <v>43087</v>
      </c>
      <c r="C9757" s="1">
        <v>43090</v>
      </c>
      <c r="D9757">
        <f t="shared" si="608"/>
        <v>2017</v>
      </c>
      <c r="E9757" t="str">
        <f t="shared" si="609"/>
        <v>Dec</v>
      </c>
      <c r="F9757" t="s">
        <v>20</v>
      </c>
      <c r="G9757" t="s">
        <v>1141</v>
      </c>
      <c r="H9757" t="s">
        <v>51</v>
      </c>
      <c r="I9757" t="s">
        <v>431</v>
      </c>
      <c r="J9757" t="s">
        <v>242</v>
      </c>
      <c r="K9757">
        <v>97301</v>
      </c>
      <c r="L9757" t="s">
        <v>34</v>
      </c>
      <c r="M9757" t="s">
        <v>8183</v>
      </c>
      <c r="N9757" t="s">
        <v>110</v>
      </c>
      <c r="O9757" t="s">
        <v>7813</v>
      </c>
      <c r="P9757" s="4">
        <v>28.68</v>
      </c>
      <c r="Q9757" s="4">
        <v>28.68</v>
      </c>
      <c r="R9757" s="4">
        <f t="shared" si="610"/>
        <v>0</v>
      </c>
      <c r="S9757" s="4">
        <f t="shared" si="611"/>
        <v>0</v>
      </c>
    </row>
    <row r="9758" spans="1:19" ht="15.6" x14ac:dyDescent="0.3">
      <c r="A9758" t="s">
        <v>448</v>
      </c>
      <c r="B9758" s="1">
        <v>43436</v>
      </c>
      <c r="C9758" s="1">
        <v>43440</v>
      </c>
      <c r="D9758">
        <f t="shared" si="608"/>
        <v>2018</v>
      </c>
      <c r="E9758" t="str">
        <f t="shared" si="609"/>
        <v>Dec</v>
      </c>
      <c r="F9758" t="s">
        <v>37</v>
      </c>
      <c r="G9758" t="s">
        <v>449</v>
      </c>
      <c r="H9758" s="2" t="s">
        <v>22</v>
      </c>
      <c r="I9758" t="s">
        <v>165</v>
      </c>
      <c r="J9758" t="s">
        <v>75</v>
      </c>
      <c r="K9758">
        <v>80219</v>
      </c>
      <c r="L9758" t="s">
        <v>34</v>
      </c>
      <c r="M9758" t="s">
        <v>8183</v>
      </c>
      <c r="N9758" t="s">
        <v>110</v>
      </c>
      <c r="O9758" t="s">
        <v>7813</v>
      </c>
      <c r="P9758" s="4">
        <v>57.36</v>
      </c>
      <c r="Q9758" s="4">
        <v>57.36</v>
      </c>
      <c r="R9758" s="4">
        <f t="shared" si="610"/>
        <v>0</v>
      </c>
      <c r="S9758" s="4">
        <f t="shared" si="611"/>
        <v>0</v>
      </c>
    </row>
    <row r="9759" spans="1:19" ht="15.6" x14ac:dyDescent="0.3">
      <c r="A9759" t="s">
        <v>2165</v>
      </c>
      <c r="B9759" s="1">
        <v>42030</v>
      </c>
      <c r="C9759" s="1">
        <v>42035</v>
      </c>
      <c r="D9759">
        <f t="shared" si="608"/>
        <v>2015</v>
      </c>
      <c r="E9759" t="str">
        <f t="shared" si="609"/>
        <v>Jan</v>
      </c>
      <c r="F9759" t="s">
        <v>37</v>
      </c>
      <c r="G9759" t="s">
        <v>1556</v>
      </c>
      <c r="H9759" s="2" t="s">
        <v>22</v>
      </c>
      <c r="I9759" t="s">
        <v>2065</v>
      </c>
      <c r="J9759" t="s">
        <v>158</v>
      </c>
      <c r="K9759">
        <v>22304</v>
      </c>
      <c r="L9759" t="s">
        <v>44</v>
      </c>
      <c r="M9759" t="s">
        <v>8183</v>
      </c>
      <c r="N9759" t="s">
        <v>110</v>
      </c>
      <c r="O9759" t="s">
        <v>7813</v>
      </c>
      <c r="P9759" s="4">
        <v>155.35</v>
      </c>
      <c r="Q9759" s="4">
        <v>155.35</v>
      </c>
      <c r="R9759" s="4">
        <f t="shared" si="610"/>
        <v>0</v>
      </c>
      <c r="S9759" s="4">
        <f t="shared" si="611"/>
        <v>0</v>
      </c>
    </row>
    <row r="9760" spans="1:19" x14ac:dyDescent="0.3">
      <c r="A9760" t="s">
        <v>4828</v>
      </c>
      <c r="B9760" s="1">
        <v>42326</v>
      </c>
      <c r="C9760" s="1">
        <v>42331</v>
      </c>
      <c r="D9760">
        <f t="shared" si="608"/>
        <v>2015</v>
      </c>
      <c r="E9760" t="str">
        <f t="shared" si="609"/>
        <v>Nov</v>
      </c>
      <c r="F9760" t="s">
        <v>67</v>
      </c>
      <c r="G9760" t="s">
        <v>2480</v>
      </c>
      <c r="H9760" t="s">
        <v>105</v>
      </c>
      <c r="I9760" t="s">
        <v>666</v>
      </c>
      <c r="J9760" t="s">
        <v>233</v>
      </c>
      <c r="K9760">
        <v>45014</v>
      </c>
      <c r="L9760" t="s">
        <v>54</v>
      </c>
      <c r="M9760" t="s">
        <v>8184</v>
      </c>
      <c r="N9760" t="s">
        <v>110</v>
      </c>
      <c r="O9760" t="s">
        <v>7813</v>
      </c>
      <c r="P9760" s="4">
        <v>9.5879999999999992</v>
      </c>
      <c r="Q9760" s="4">
        <v>9.5879999999999992</v>
      </c>
      <c r="R9760" s="4">
        <f t="shared" si="610"/>
        <v>0</v>
      </c>
      <c r="S9760" s="4">
        <f t="shared" si="611"/>
        <v>0</v>
      </c>
    </row>
    <row r="9761" spans="1:19" x14ac:dyDescent="0.3">
      <c r="A9761" t="s">
        <v>5831</v>
      </c>
      <c r="B9761" s="1">
        <v>42962</v>
      </c>
      <c r="C9761" s="1">
        <v>42967</v>
      </c>
      <c r="D9761">
        <f t="shared" si="608"/>
        <v>2017</v>
      </c>
      <c r="E9761" t="str">
        <f t="shared" si="609"/>
        <v>Aug</v>
      </c>
      <c r="F9761" t="s">
        <v>67</v>
      </c>
      <c r="G9761" t="s">
        <v>2795</v>
      </c>
      <c r="H9761" t="s">
        <v>51</v>
      </c>
      <c r="I9761" t="s">
        <v>785</v>
      </c>
      <c r="J9761" t="s">
        <v>33</v>
      </c>
      <c r="K9761">
        <v>94601</v>
      </c>
      <c r="L9761" t="s">
        <v>34</v>
      </c>
      <c r="M9761" t="s">
        <v>8185</v>
      </c>
      <c r="N9761" t="s">
        <v>110</v>
      </c>
      <c r="O9761" t="s">
        <v>7813</v>
      </c>
      <c r="P9761" s="4">
        <v>71.975999999999999</v>
      </c>
      <c r="Q9761" s="4">
        <v>71.975999999999999</v>
      </c>
      <c r="R9761" s="4">
        <f t="shared" si="610"/>
        <v>0</v>
      </c>
      <c r="S9761" s="4">
        <f t="shared" si="611"/>
        <v>0</v>
      </c>
    </row>
    <row r="9762" spans="1:19" ht="15.6" x14ac:dyDescent="0.3">
      <c r="A9762" t="s">
        <v>7498</v>
      </c>
      <c r="B9762" s="1">
        <v>42327</v>
      </c>
      <c r="C9762" s="1">
        <v>42332</v>
      </c>
      <c r="D9762">
        <f t="shared" si="608"/>
        <v>2015</v>
      </c>
      <c r="E9762" t="str">
        <f t="shared" si="609"/>
        <v>Nov</v>
      </c>
      <c r="F9762" t="s">
        <v>67</v>
      </c>
      <c r="G9762" t="s">
        <v>1004</v>
      </c>
      <c r="H9762" s="2" t="s">
        <v>22</v>
      </c>
      <c r="I9762" t="s">
        <v>82</v>
      </c>
      <c r="J9762" t="s">
        <v>43</v>
      </c>
      <c r="K9762">
        <v>71203</v>
      </c>
      <c r="L9762" t="s">
        <v>44</v>
      </c>
      <c r="M9762" t="s">
        <v>8185</v>
      </c>
      <c r="N9762" t="s">
        <v>110</v>
      </c>
      <c r="O9762" t="s">
        <v>7813</v>
      </c>
      <c r="P9762" s="4">
        <v>149.94999999999999</v>
      </c>
      <c r="Q9762" s="4">
        <v>149.94999999999999</v>
      </c>
      <c r="R9762" s="4">
        <f t="shared" si="610"/>
        <v>0</v>
      </c>
      <c r="S9762" s="4">
        <f t="shared" si="611"/>
        <v>0</v>
      </c>
    </row>
    <row r="9763" spans="1:19" ht="15.6" x14ac:dyDescent="0.3">
      <c r="A9763" t="s">
        <v>8186</v>
      </c>
      <c r="B9763" s="1">
        <v>43169</v>
      </c>
      <c r="C9763" s="1">
        <v>43175</v>
      </c>
      <c r="D9763">
        <f t="shared" si="608"/>
        <v>2018</v>
      </c>
      <c r="E9763" t="str">
        <f t="shared" si="609"/>
        <v>Mar</v>
      </c>
      <c r="F9763" t="s">
        <v>37</v>
      </c>
      <c r="G9763" t="s">
        <v>895</v>
      </c>
      <c r="H9763" s="2" t="s">
        <v>22</v>
      </c>
      <c r="I9763" t="s">
        <v>100</v>
      </c>
      <c r="J9763" t="s">
        <v>101</v>
      </c>
      <c r="K9763">
        <v>19140</v>
      </c>
      <c r="L9763" t="s">
        <v>54</v>
      </c>
      <c r="M9763" t="s">
        <v>8185</v>
      </c>
      <c r="N9763" t="s">
        <v>110</v>
      </c>
      <c r="O9763" t="s">
        <v>7813</v>
      </c>
      <c r="P9763" s="4">
        <v>53.981999999999999</v>
      </c>
      <c r="Q9763" s="4">
        <v>53.981999999999999</v>
      </c>
      <c r="R9763" s="4">
        <f t="shared" si="610"/>
        <v>0</v>
      </c>
      <c r="S9763" s="4">
        <f t="shared" si="611"/>
        <v>0</v>
      </c>
    </row>
    <row r="9764" spans="1:19" x14ac:dyDescent="0.3">
      <c r="A9764" t="s">
        <v>234</v>
      </c>
      <c r="B9764" s="1">
        <v>43185</v>
      </c>
      <c r="C9764" s="1">
        <v>43186</v>
      </c>
      <c r="D9764">
        <f t="shared" si="608"/>
        <v>2018</v>
      </c>
      <c r="E9764" t="str">
        <f t="shared" si="609"/>
        <v>Mar</v>
      </c>
      <c r="F9764" t="s">
        <v>20</v>
      </c>
      <c r="G9764" t="s">
        <v>235</v>
      </c>
      <c r="H9764" t="s">
        <v>105</v>
      </c>
      <c r="I9764" t="s">
        <v>61</v>
      </c>
      <c r="J9764" t="s">
        <v>62</v>
      </c>
      <c r="K9764">
        <v>10009</v>
      </c>
      <c r="L9764" t="s">
        <v>54</v>
      </c>
      <c r="M9764" t="s">
        <v>8185</v>
      </c>
      <c r="N9764" t="s">
        <v>110</v>
      </c>
      <c r="O9764" t="s">
        <v>7813</v>
      </c>
      <c r="P9764" s="4">
        <v>119.96</v>
      </c>
      <c r="Q9764" s="4">
        <v>119.96</v>
      </c>
      <c r="R9764" s="4">
        <f t="shared" si="610"/>
        <v>0</v>
      </c>
      <c r="S9764" s="4">
        <f t="shared" si="611"/>
        <v>0</v>
      </c>
    </row>
    <row r="9765" spans="1:19" ht="15.6" x14ac:dyDescent="0.3">
      <c r="A9765" t="s">
        <v>8187</v>
      </c>
      <c r="B9765" s="1">
        <v>42712</v>
      </c>
      <c r="C9765" s="1">
        <v>42714</v>
      </c>
      <c r="D9765">
        <f t="shared" si="608"/>
        <v>2016</v>
      </c>
      <c r="E9765" t="str">
        <f t="shared" si="609"/>
        <v>Dec</v>
      </c>
      <c r="F9765" t="s">
        <v>67</v>
      </c>
      <c r="G9765" t="s">
        <v>3330</v>
      </c>
      <c r="H9765" s="2" t="s">
        <v>22</v>
      </c>
      <c r="I9765" t="s">
        <v>113</v>
      </c>
      <c r="J9765" t="s">
        <v>109</v>
      </c>
      <c r="K9765">
        <v>77036</v>
      </c>
      <c r="L9765" t="s">
        <v>25</v>
      </c>
      <c r="M9765" t="s">
        <v>8185</v>
      </c>
      <c r="N9765" t="s">
        <v>110</v>
      </c>
      <c r="O9765" t="s">
        <v>7813</v>
      </c>
      <c r="P9765" s="4">
        <v>119.96</v>
      </c>
      <c r="Q9765" s="4">
        <v>119.96</v>
      </c>
      <c r="R9765" s="4">
        <f t="shared" si="610"/>
        <v>0</v>
      </c>
      <c r="S9765" s="4">
        <f t="shared" si="611"/>
        <v>0</v>
      </c>
    </row>
    <row r="9766" spans="1:19" ht="15.6" x14ac:dyDescent="0.3">
      <c r="A9766" t="s">
        <v>7106</v>
      </c>
      <c r="B9766" s="1">
        <v>42367</v>
      </c>
      <c r="C9766" s="1">
        <v>42372</v>
      </c>
      <c r="D9766">
        <f t="shared" si="608"/>
        <v>2015</v>
      </c>
      <c r="E9766" t="str">
        <f t="shared" si="609"/>
        <v>Dec</v>
      </c>
      <c r="F9766" t="s">
        <v>67</v>
      </c>
      <c r="G9766" t="s">
        <v>2000</v>
      </c>
      <c r="H9766" s="2" t="s">
        <v>22</v>
      </c>
      <c r="I9766" t="s">
        <v>3845</v>
      </c>
      <c r="J9766" t="s">
        <v>1031</v>
      </c>
      <c r="K9766">
        <v>87105</v>
      </c>
      <c r="L9766" t="s">
        <v>34</v>
      </c>
      <c r="M9766" t="s">
        <v>8188</v>
      </c>
      <c r="N9766" t="s">
        <v>110</v>
      </c>
      <c r="O9766" t="s">
        <v>7813</v>
      </c>
      <c r="P9766" s="4">
        <v>23.975999999999999</v>
      </c>
      <c r="Q9766" s="4">
        <v>23.975999999999999</v>
      </c>
      <c r="R9766" s="4">
        <f t="shared" si="610"/>
        <v>0</v>
      </c>
      <c r="S9766" s="4">
        <f t="shared" si="611"/>
        <v>0</v>
      </c>
    </row>
    <row r="9767" spans="1:19" ht="15.6" x14ac:dyDescent="0.3">
      <c r="A9767" t="s">
        <v>8189</v>
      </c>
      <c r="B9767" s="1">
        <v>42578</v>
      </c>
      <c r="C9767" s="1">
        <v>42584</v>
      </c>
      <c r="D9767">
        <f t="shared" si="608"/>
        <v>2016</v>
      </c>
      <c r="E9767" t="str">
        <f t="shared" si="609"/>
        <v>Jul</v>
      </c>
      <c r="F9767" t="s">
        <v>37</v>
      </c>
      <c r="G9767" t="s">
        <v>1259</v>
      </c>
      <c r="H9767" s="2" t="s">
        <v>22</v>
      </c>
      <c r="I9767" t="s">
        <v>576</v>
      </c>
      <c r="J9767" t="s">
        <v>205</v>
      </c>
      <c r="K9767">
        <v>40214</v>
      </c>
      <c r="L9767" t="s">
        <v>44</v>
      </c>
      <c r="M9767" t="s">
        <v>8188</v>
      </c>
      <c r="N9767" t="s">
        <v>110</v>
      </c>
      <c r="O9767" t="s">
        <v>7813</v>
      </c>
      <c r="P9767" s="4">
        <v>29.97</v>
      </c>
      <c r="Q9767" s="4">
        <v>29.97</v>
      </c>
      <c r="R9767" s="4">
        <f t="shared" si="610"/>
        <v>0</v>
      </c>
      <c r="S9767" s="4">
        <f t="shared" si="611"/>
        <v>0</v>
      </c>
    </row>
    <row r="9768" spans="1:19" ht="15.6" x14ac:dyDescent="0.3">
      <c r="A9768" t="s">
        <v>4114</v>
      </c>
      <c r="B9768" s="1">
        <v>42666</v>
      </c>
      <c r="C9768" s="1">
        <v>42666</v>
      </c>
      <c r="D9768">
        <f t="shared" si="608"/>
        <v>2016</v>
      </c>
      <c r="E9768" t="str">
        <f t="shared" si="609"/>
        <v>Oct</v>
      </c>
      <c r="F9768" t="s">
        <v>30</v>
      </c>
      <c r="G9768" t="s">
        <v>523</v>
      </c>
      <c r="H9768" s="2" t="s">
        <v>22</v>
      </c>
      <c r="I9768" t="s">
        <v>1340</v>
      </c>
      <c r="J9768" t="s">
        <v>79</v>
      </c>
      <c r="K9768">
        <v>33801</v>
      </c>
      <c r="L9768" t="s">
        <v>44</v>
      </c>
      <c r="M9768" t="s">
        <v>8188</v>
      </c>
      <c r="N9768" t="s">
        <v>110</v>
      </c>
      <c r="O9768" t="s">
        <v>7813</v>
      </c>
      <c r="P9768" s="4">
        <v>55.944000000000003</v>
      </c>
      <c r="Q9768" s="4">
        <v>55.944000000000003</v>
      </c>
      <c r="R9768" s="4">
        <f t="shared" si="610"/>
        <v>0</v>
      </c>
      <c r="S9768" s="4">
        <f t="shared" si="611"/>
        <v>0</v>
      </c>
    </row>
    <row r="9769" spans="1:19" ht="15.6" x14ac:dyDescent="0.3">
      <c r="A9769" t="s">
        <v>1418</v>
      </c>
      <c r="B9769" s="1">
        <v>43191</v>
      </c>
      <c r="C9769" s="1">
        <v>43194</v>
      </c>
      <c r="D9769">
        <f t="shared" si="608"/>
        <v>2018</v>
      </c>
      <c r="E9769" t="str">
        <f t="shared" si="609"/>
        <v>Apr</v>
      </c>
      <c r="F9769" t="s">
        <v>67</v>
      </c>
      <c r="G9769" t="s">
        <v>833</v>
      </c>
      <c r="H9769" s="2" t="s">
        <v>22</v>
      </c>
      <c r="I9769" t="s">
        <v>78</v>
      </c>
      <c r="J9769" t="s">
        <v>79</v>
      </c>
      <c r="K9769">
        <v>32216</v>
      </c>
      <c r="L9769" t="s">
        <v>44</v>
      </c>
      <c r="M9769" t="s">
        <v>8188</v>
      </c>
      <c r="N9769" t="s">
        <v>110</v>
      </c>
      <c r="O9769" t="s">
        <v>7813</v>
      </c>
      <c r="P9769" s="4">
        <v>23.975999999999999</v>
      </c>
      <c r="Q9769" s="4">
        <v>23.975999999999999</v>
      </c>
      <c r="R9769" s="4">
        <f t="shared" si="610"/>
        <v>0</v>
      </c>
      <c r="S9769" s="4">
        <f t="shared" si="611"/>
        <v>0</v>
      </c>
    </row>
    <row r="9770" spans="1:19" x14ac:dyDescent="0.3">
      <c r="A9770" t="s">
        <v>8190</v>
      </c>
      <c r="B9770" s="1">
        <v>43017</v>
      </c>
      <c r="C9770" s="1">
        <v>43023</v>
      </c>
      <c r="D9770">
        <f t="shared" si="608"/>
        <v>2017</v>
      </c>
      <c r="E9770" t="str">
        <f t="shared" si="609"/>
        <v>Oct</v>
      </c>
      <c r="F9770" t="s">
        <v>37</v>
      </c>
      <c r="G9770" t="s">
        <v>613</v>
      </c>
      <c r="H9770" t="s">
        <v>51</v>
      </c>
      <c r="I9770" t="s">
        <v>232</v>
      </c>
      <c r="J9770" t="s">
        <v>233</v>
      </c>
      <c r="K9770">
        <v>45373</v>
      </c>
      <c r="L9770" t="s">
        <v>54</v>
      </c>
      <c r="M9770" t="s">
        <v>8188</v>
      </c>
      <c r="N9770" t="s">
        <v>110</v>
      </c>
      <c r="O9770" t="s">
        <v>7813</v>
      </c>
      <c r="P9770" s="4">
        <v>23.975999999999999</v>
      </c>
      <c r="Q9770" s="4">
        <v>23.975999999999999</v>
      </c>
      <c r="R9770" s="4">
        <f t="shared" si="610"/>
        <v>0</v>
      </c>
      <c r="S9770" s="4">
        <f t="shared" si="611"/>
        <v>0</v>
      </c>
    </row>
    <row r="9771" spans="1:19" x14ac:dyDescent="0.3">
      <c r="A9771" t="s">
        <v>8191</v>
      </c>
      <c r="B9771" s="1">
        <v>42777</v>
      </c>
      <c r="C9771" s="1">
        <v>42779</v>
      </c>
      <c r="D9771">
        <f t="shared" si="608"/>
        <v>2017</v>
      </c>
      <c r="E9771" t="str">
        <f t="shared" si="609"/>
        <v>Feb</v>
      </c>
      <c r="F9771" t="s">
        <v>20</v>
      </c>
      <c r="G9771" t="s">
        <v>5587</v>
      </c>
      <c r="H9771" t="s">
        <v>51</v>
      </c>
      <c r="I9771" t="s">
        <v>1083</v>
      </c>
      <c r="J9771" t="s">
        <v>503</v>
      </c>
      <c r="K9771">
        <v>74133</v>
      </c>
      <c r="L9771" t="s">
        <v>25</v>
      </c>
      <c r="M9771" t="s">
        <v>8188</v>
      </c>
      <c r="N9771" t="s">
        <v>110</v>
      </c>
      <c r="O9771" t="s">
        <v>7813</v>
      </c>
      <c r="P9771" s="4">
        <v>69.930000000000007</v>
      </c>
      <c r="Q9771" s="4">
        <v>69.930000000000007</v>
      </c>
      <c r="R9771" s="4">
        <f t="shared" si="610"/>
        <v>0</v>
      </c>
      <c r="S9771" s="4">
        <f t="shared" si="611"/>
        <v>0</v>
      </c>
    </row>
    <row r="9772" spans="1:19" x14ac:dyDescent="0.3">
      <c r="A9772" t="s">
        <v>2590</v>
      </c>
      <c r="B9772" s="1">
        <v>42991</v>
      </c>
      <c r="C9772" s="1">
        <v>42996</v>
      </c>
      <c r="D9772">
        <f t="shared" si="608"/>
        <v>2017</v>
      </c>
      <c r="E9772" t="str">
        <f t="shared" si="609"/>
        <v>Sep</v>
      </c>
      <c r="F9772" t="s">
        <v>37</v>
      </c>
      <c r="G9772" t="s">
        <v>2591</v>
      </c>
      <c r="H9772" t="s">
        <v>51</v>
      </c>
      <c r="I9772" t="s">
        <v>1698</v>
      </c>
      <c r="J9772" t="s">
        <v>1699</v>
      </c>
      <c r="K9772">
        <v>68104</v>
      </c>
      <c r="L9772" t="s">
        <v>25</v>
      </c>
      <c r="M9772" t="s">
        <v>8188</v>
      </c>
      <c r="N9772" t="s">
        <v>110</v>
      </c>
      <c r="O9772" t="s">
        <v>7813</v>
      </c>
      <c r="P9772" s="4">
        <v>29.97</v>
      </c>
      <c r="Q9772" s="4">
        <v>29.97</v>
      </c>
      <c r="R9772" s="4">
        <f t="shared" si="610"/>
        <v>0</v>
      </c>
      <c r="S9772" s="4">
        <f t="shared" si="611"/>
        <v>0</v>
      </c>
    </row>
    <row r="9773" spans="1:19" x14ac:dyDescent="0.3">
      <c r="A9773" t="s">
        <v>8192</v>
      </c>
      <c r="B9773" s="1">
        <v>42369</v>
      </c>
      <c r="C9773" s="1">
        <v>42369</v>
      </c>
      <c r="D9773">
        <f t="shared" si="608"/>
        <v>2015</v>
      </c>
      <c r="E9773" t="str">
        <f t="shared" si="609"/>
        <v>Dec</v>
      </c>
      <c r="F9773" t="s">
        <v>30</v>
      </c>
      <c r="G9773" t="s">
        <v>944</v>
      </c>
      <c r="H9773" t="s">
        <v>22</v>
      </c>
      <c r="I9773" t="s">
        <v>4302</v>
      </c>
      <c r="J9773" t="s">
        <v>325</v>
      </c>
      <c r="K9773">
        <v>89502</v>
      </c>
      <c r="L9773" t="s">
        <v>34</v>
      </c>
      <c r="M9773" t="s">
        <v>8193</v>
      </c>
      <c r="N9773" t="s">
        <v>110</v>
      </c>
      <c r="O9773" t="s">
        <v>7813</v>
      </c>
      <c r="P9773" s="4">
        <v>475.94400000000002</v>
      </c>
      <c r="Q9773" s="4">
        <v>475.94400000000002</v>
      </c>
      <c r="R9773" s="4">
        <f t="shared" si="610"/>
        <v>0</v>
      </c>
      <c r="S9773" s="4">
        <f t="shared" si="611"/>
        <v>0</v>
      </c>
    </row>
    <row r="9774" spans="1:19" ht="15.6" x14ac:dyDescent="0.3">
      <c r="A9774" t="s">
        <v>1960</v>
      </c>
      <c r="B9774" s="1">
        <v>42687</v>
      </c>
      <c r="C9774" s="1">
        <v>42691</v>
      </c>
      <c r="D9774">
        <f t="shared" si="608"/>
        <v>2016</v>
      </c>
      <c r="E9774" t="str">
        <f t="shared" si="609"/>
        <v>Nov</v>
      </c>
      <c r="F9774" t="s">
        <v>37</v>
      </c>
      <c r="G9774" t="s">
        <v>690</v>
      </c>
      <c r="H9774" s="2" t="s">
        <v>22</v>
      </c>
      <c r="I9774" t="s">
        <v>1961</v>
      </c>
      <c r="J9774" t="s">
        <v>1962</v>
      </c>
      <c r="K9774">
        <v>59601</v>
      </c>
      <c r="L9774" t="s">
        <v>34</v>
      </c>
      <c r="M9774" t="s">
        <v>8193</v>
      </c>
      <c r="N9774" t="s">
        <v>110</v>
      </c>
      <c r="O9774" t="s">
        <v>7813</v>
      </c>
      <c r="P9774" s="4">
        <v>339.96</v>
      </c>
      <c r="Q9774" s="4">
        <v>339.96</v>
      </c>
      <c r="R9774" s="4">
        <f t="shared" si="610"/>
        <v>0</v>
      </c>
      <c r="S9774" s="4">
        <f t="shared" si="611"/>
        <v>0</v>
      </c>
    </row>
    <row r="9775" spans="1:19" ht="15.6" x14ac:dyDescent="0.3">
      <c r="A9775" t="s">
        <v>4010</v>
      </c>
      <c r="B9775" s="1">
        <v>42721</v>
      </c>
      <c r="C9775" s="1">
        <v>42723</v>
      </c>
      <c r="D9775">
        <f t="shared" si="608"/>
        <v>2016</v>
      </c>
      <c r="E9775" t="str">
        <f t="shared" si="609"/>
        <v>Dec</v>
      </c>
      <c r="F9775" t="s">
        <v>67</v>
      </c>
      <c r="G9775" t="s">
        <v>1925</v>
      </c>
      <c r="H9775" s="2" t="s">
        <v>22</v>
      </c>
      <c r="I9775" t="s">
        <v>47</v>
      </c>
      <c r="J9775" t="s">
        <v>33</v>
      </c>
      <c r="K9775">
        <v>90008</v>
      </c>
      <c r="L9775" t="s">
        <v>34</v>
      </c>
      <c r="M9775" t="s">
        <v>8193</v>
      </c>
      <c r="N9775" t="s">
        <v>110</v>
      </c>
      <c r="O9775" t="s">
        <v>7813</v>
      </c>
      <c r="P9775" s="4">
        <v>135.98400000000001</v>
      </c>
      <c r="Q9775" s="4">
        <v>135.98400000000001</v>
      </c>
      <c r="R9775" s="4">
        <f t="shared" si="610"/>
        <v>0</v>
      </c>
      <c r="S9775" s="4">
        <f t="shared" si="611"/>
        <v>0</v>
      </c>
    </row>
    <row r="9776" spans="1:19" x14ac:dyDescent="0.3">
      <c r="A9776" t="s">
        <v>1907</v>
      </c>
      <c r="B9776" s="1">
        <v>42977</v>
      </c>
      <c r="C9776" s="1">
        <v>42984</v>
      </c>
      <c r="D9776">
        <f t="shared" si="608"/>
        <v>2017</v>
      </c>
      <c r="E9776" t="str">
        <f t="shared" si="609"/>
        <v>Aug</v>
      </c>
      <c r="F9776" t="s">
        <v>37</v>
      </c>
      <c r="G9776" t="s">
        <v>1908</v>
      </c>
      <c r="H9776" t="s">
        <v>51</v>
      </c>
      <c r="I9776" t="s">
        <v>47</v>
      </c>
      <c r="J9776" t="s">
        <v>33</v>
      </c>
      <c r="K9776">
        <v>90008</v>
      </c>
      <c r="L9776" t="s">
        <v>34</v>
      </c>
      <c r="M9776" t="s">
        <v>8193</v>
      </c>
      <c r="N9776" t="s">
        <v>128</v>
      </c>
      <c r="O9776" t="s">
        <v>7813</v>
      </c>
      <c r="P9776" s="4">
        <v>339.96</v>
      </c>
      <c r="Q9776" s="4">
        <v>339.96</v>
      </c>
      <c r="R9776" s="4">
        <f t="shared" si="610"/>
        <v>0</v>
      </c>
      <c r="S9776" s="4">
        <f t="shared" si="611"/>
        <v>0</v>
      </c>
    </row>
    <row r="9777" spans="1:19" x14ac:dyDescent="0.3">
      <c r="A9777" t="s">
        <v>3137</v>
      </c>
      <c r="B9777" s="1">
        <v>43051</v>
      </c>
      <c r="C9777" s="1">
        <v>43054</v>
      </c>
      <c r="D9777">
        <f t="shared" si="608"/>
        <v>2017</v>
      </c>
      <c r="E9777" t="str">
        <f t="shared" si="609"/>
        <v>Nov</v>
      </c>
      <c r="F9777" t="s">
        <v>20</v>
      </c>
      <c r="G9777" t="s">
        <v>1514</v>
      </c>
      <c r="H9777" t="s">
        <v>51</v>
      </c>
      <c r="I9777" t="s">
        <v>39</v>
      </c>
      <c r="J9777" t="s">
        <v>33</v>
      </c>
      <c r="K9777">
        <v>92024</v>
      </c>
      <c r="L9777" t="s">
        <v>34</v>
      </c>
      <c r="M9777" t="s">
        <v>8193</v>
      </c>
      <c r="N9777" t="s">
        <v>128</v>
      </c>
      <c r="O9777" t="s">
        <v>7813</v>
      </c>
      <c r="P9777" s="4">
        <v>203.976</v>
      </c>
      <c r="Q9777" s="4">
        <f>P9777-17</f>
        <v>186.976</v>
      </c>
      <c r="R9777" s="4">
        <f t="shared" si="610"/>
        <v>17</v>
      </c>
      <c r="S9777" s="4">
        <f t="shared" si="611"/>
        <v>2.5499999999999998</v>
      </c>
    </row>
    <row r="9778" spans="1:19" ht="15.6" x14ac:dyDescent="0.3">
      <c r="A9778" t="s">
        <v>2761</v>
      </c>
      <c r="B9778" s="1">
        <v>42719</v>
      </c>
      <c r="C9778" s="1">
        <v>42722</v>
      </c>
      <c r="D9778">
        <f t="shared" si="608"/>
        <v>2016</v>
      </c>
      <c r="E9778" t="str">
        <f t="shared" si="609"/>
        <v>Dec</v>
      </c>
      <c r="F9778" t="s">
        <v>20</v>
      </c>
      <c r="G9778" t="s">
        <v>647</v>
      </c>
      <c r="H9778" s="2" t="s">
        <v>22</v>
      </c>
      <c r="I9778" t="s">
        <v>466</v>
      </c>
      <c r="J9778" t="s">
        <v>233</v>
      </c>
      <c r="K9778">
        <v>43055</v>
      </c>
      <c r="L9778" t="s">
        <v>54</v>
      </c>
      <c r="M9778" t="s">
        <v>8193</v>
      </c>
      <c r="N9778" t="s">
        <v>110</v>
      </c>
      <c r="O9778" t="s">
        <v>7813</v>
      </c>
      <c r="P9778" s="4">
        <v>101.988</v>
      </c>
      <c r="Q9778" s="4">
        <v>101.988</v>
      </c>
      <c r="R9778" s="4">
        <f t="shared" si="610"/>
        <v>0</v>
      </c>
      <c r="S9778" s="4">
        <f t="shared" si="611"/>
        <v>0</v>
      </c>
    </row>
    <row r="9779" spans="1:19" x14ac:dyDescent="0.3">
      <c r="A9779" t="s">
        <v>2161</v>
      </c>
      <c r="B9779" s="1">
        <v>43416</v>
      </c>
      <c r="C9779" s="1">
        <v>43422</v>
      </c>
      <c r="D9779">
        <f t="shared" si="608"/>
        <v>2018</v>
      </c>
      <c r="E9779" t="str">
        <f t="shared" si="609"/>
        <v>Nov</v>
      </c>
      <c r="F9779" t="s">
        <v>37</v>
      </c>
      <c r="G9779" t="s">
        <v>885</v>
      </c>
      <c r="H9779" t="s">
        <v>22</v>
      </c>
      <c r="I9779" t="s">
        <v>116</v>
      </c>
      <c r="J9779" t="s">
        <v>109</v>
      </c>
      <c r="K9779">
        <v>75081</v>
      </c>
      <c r="L9779" t="s">
        <v>25</v>
      </c>
      <c r="M9779" t="s">
        <v>8193</v>
      </c>
      <c r="N9779" t="s">
        <v>110</v>
      </c>
      <c r="O9779" t="s">
        <v>7813</v>
      </c>
      <c r="P9779" s="4">
        <v>67.992000000000004</v>
      </c>
      <c r="Q9779" s="4">
        <v>67.992000000000004</v>
      </c>
      <c r="R9779" s="4">
        <f t="shared" si="610"/>
        <v>0</v>
      </c>
      <c r="S9779" s="4">
        <f t="shared" si="611"/>
        <v>0</v>
      </c>
    </row>
    <row r="9780" spans="1:19" x14ac:dyDescent="0.3">
      <c r="A9780" t="s">
        <v>1773</v>
      </c>
      <c r="B9780" s="1">
        <v>43092</v>
      </c>
      <c r="C9780" s="1">
        <v>43095</v>
      </c>
      <c r="D9780">
        <f t="shared" si="608"/>
        <v>2017</v>
      </c>
      <c r="E9780" t="str">
        <f t="shared" si="609"/>
        <v>Dec</v>
      </c>
      <c r="F9780" t="s">
        <v>67</v>
      </c>
      <c r="G9780" t="s">
        <v>947</v>
      </c>
      <c r="H9780" t="s">
        <v>51</v>
      </c>
      <c r="I9780" t="s">
        <v>113</v>
      </c>
      <c r="J9780" t="s">
        <v>109</v>
      </c>
      <c r="K9780">
        <v>77041</v>
      </c>
      <c r="L9780" t="s">
        <v>25</v>
      </c>
      <c r="M9780" t="s">
        <v>8194</v>
      </c>
      <c r="N9780" t="s">
        <v>110</v>
      </c>
      <c r="O9780" t="s">
        <v>7813</v>
      </c>
      <c r="P9780" s="4">
        <v>131.88</v>
      </c>
      <c r="Q9780" s="4">
        <v>131.88</v>
      </c>
      <c r="R9780" s="4">
        <f t="shared" si="610"/>
        <v>0</v>
      </c>
      <c r="S9780" s="4">
        <f t="shared" si="611"/>
        <v>0</v>
      </c>
    </row>
    <row r="9781" spans="1:19" ht="15.6" x14ac:dyDescent="0.3">
      <c r="A9781" t="s">
        <v>1184</v>
      </c>
      <c r="B9781" s="1">
        <v>43435</v>
      </c>
      <c r="C9781" s="1">
        <v>43439</v>
      </c>
      <c r="D9781">
        <f t="shared" si="608"/>
        <v>2018</v>
      </c>
      <c r="E9781" t="str">
        <f t="shared" si="609"/>
        <v>Dec</v>
      </c>
      <c r="F9781" t="s">
        <v>37</v>
      </c>
      <c r="G9781" t="s">
        <v>1183</v>
      </c>
      <c r="H9781" s="2" t="s">
        <v>22</v>
      </c>
      <c r="I9781" t="s">
        <v>991</v>
      </c>
      <c r="J9781" t="s">
        <v>109</v>
      </c>
      <c r="K9781">
        <v>75051</v>
      </c>
      <c r="L9781" t="s">
        <v>25</v>
      </c>
      <c r="M9781" t="s">
        <v>8194</v>
      </c>
      <c r="N9781" t="s">
        <v>110</v>
      </c>
      <c r="O9781" t="s">
        <v>7813</v>
      </c>
      <c r="P9781" s="4">
        <v>219.8</v>
      </c>
      <c r="Q9781" s="4">
        <v>219.8</v>
      </c>
      <c r="R9781" s="4">
        <f t="shared" si="610"/>
        <v>0</v>
      </c>
      <c r="S9781" s="4">
        <f t="shared" si="611"/>
        <v>0</v>
      </c>
    </row>
    <row r="9782" spans="1:19" x14ac:dyDescent="0.3">
      <c r="A9782" t="s">
        <v>8195</v>
      </c>
      <c r="B9782" s="1">
        <v>42296</v>
      </c>
      <c r="C9782" s="1">
        <v>42301</v>
      </c>
      <c r="D9782">
        <f t="shared" si="608"/>
        <v>2015</v>
      </c>
      <c r="E9782" t="str">
        <f t="shared" si="609"/>
        <v>Oct</v>
      </c>
      <c r="F9782" t="s">
        <v>37</v>
      </c>
      <c r="G9782" t="s">
        <v>846</v>
      </c>
      <c r="H9782" t="s">
        <v>22</v>
      </c>
      <c r="I9782" t="s">
        <v>419</v>
      </c>
      <c r="J9782" t="s">
        <v>33</v>
      </c>
      <c r="K9782">
        <v>90712</v>
      </c>
      <c r="L9782" t="s">
        <v>34</v>
      </c>
      <c r="M9782" t="s">
        <v>8196</v>
      </c>
      <c r="N9782" t="s">
        <v>110</v>
      </c>
      <c r="O9782" t="s">
        <v>7813</v>
      </c>
      <c r="P9782" s="4">
        <v>321.55200000000002</v>
      </c>
      <c r="Q9782" s="4">
        <v>321.55200000000002</v>
      </c>
      <c r="R9782" s="4">
        <f t="shared" si="610"/>
        <v>0</v>
      </c>
      <c r="S9782" s="4">
        <f t="shared" si="611"/>
        <v>0</v>
      </c>
    </row>
    <row r="9783" spans="1:19" ht="15.6" x14ac:dyDescent="0.3">
      <c r="A9783" t="s">
        <v>8197</v>
      </c>
      <c r="B9783" s="1">
        <v>43120</v>
      </c>
      <c r="C9783" s="1">
        <v>43126</v>
      </c>
      <c r="D9783">
        <f t="shared" si="608"/>
        <v>2018</v>
      </c>
      <c r="E9783" t="str">
        <f t="shared" si="609"/>
        <v>Jan</v>
      </c>
      <c r="F9783" t="s">
        <v>37</v>
      </c>
      <c r="G9783" t="s">
        <v>1165</v>
      </c>
      <c r="H9783" s="2" t="s">
        <v>22</v>
      </c>
      <c r="I9783" t="s">
        <v>47</v>
      </c>
      <c r="J9783" t="s">
        <v>33</v>
      </c>
      <c r="K9783">
        <v>90045</v>
      </c>
      <c r="L9783" t="s">
        <v>34</v>
      </c>
      <c r="M9783" t="s">
        <v>8196</v>
      </c>
      <c r="N9783" t="s">
        <v>110</v>
      </c>
      <c r="O9783" t="s">
        <v>7813</v>
      </c>
      <c r="P9783" s="4">
        <v>160.77600000000001</v>
      </c>
      <c r="Q9783" s="4">
        <v>160.77600000000001</v>
      </c>
      <c r="R9783" s="4">
        <f t="shared" si="610"/>
        <v>0</v>
      </c>
      <c r="S9783" s="4">
        <f t="shared" si="611"/>
        <v>0</v>
      </c>
    </row>
    <row r="9784" spans="1:19" x14ac:dyDescent="0.3">
      <c r="A9784" t="s">
        <v>6606</v>
      </c>
      <c r="B9784" s="1">
        <v>42101</v>
      </c>
      <c r="C9784" s="1">
        <v>42101</v>
      </c>
      <c r="D9784">
        <f t="shared" si="608"/>
        <v>2015</v>
      </c>
      <c r="E9784" t="str">
        <f t="shared" si="609"/>
        <v>Apr</v>
      </c>
      <c r="F9784" t="s">
        <v>30</v>
      </c>
      <c r="G9784" t="s">
        <v>4304</v>
      </c>
      <c r="H9784" t="s">
        <v>22</v>
      </c>
      <c r="I9784" t="s">
        <v>1565</v>
      </c>
      <c r="J9784" t="s">
        <v>183</v>
      </c>
      <c r="K9784">
        <v>30062</v>
      </c>
      <c r="L9784" t="s">
        <v>44</v>
      </c>
      <c r="M9784" t="s">
        <v>8196</v>
      </c>
      <c r="N9784" t="s">
        <v>110</v>
      </c>
      <c r="O9784" t="s">
        <v>7813</v>
      </c>
      <c r="P9784" s="4">
        <v>200.97</v>
      </c>
      <c r="Q9784" s="4">
        <v>200.97</v>
      </c>
      <c r="R9784" s="4">
        <f t="shared" si="610"/>
        <v>0</v>
      </c>
      <c r="S9784" s="4">
        <f t="shared" si="611"/>
        <v>0</v>
      </c>
    </row>
    <row r="9785" spans="1:19" ht="15.6" x14ac:dyDescent="0.3">
      <c r="A9785" t="s">
        <v>5172</v>
      </c>
      <c r="B9785" s="1">
        <v>42537</v>
      </c>
      <c r="C9785" s="1">
        <v>42540</v>
      </c>
      <c r="D9785">
        <f t="shared" si="608"/>
        <v>2016</v>
      </c>
      <c r="E9785" t="str">
        <f t="shared" si="609"/>
        <v>Jun</v>
      </c>
      <c r="F9785" t="s">
        <v>20</v>
      </c>
      <c r="G9785" t="s">
        <v>784</v>
      </c>
      <c r="H9785" s="2" t="s">
        <v>22</v>
      </c>
      <c r="I9785" t="s">
        <v>61</v>
      </c>
      <c r="J9785" t="s">
        <v>62</v>
      </c>
      <c r="K9785">
        <v>10009</v>
      </c>
      <c r="L9785" t="s">
        <v>54</v>
      </c>
      <c r="M9785" t="s">
        <v>8196</v>
      </c>
      <c r="N9785" t="s">
        <v>110</v>
      </c>
      <c r="O9785" t="s">
        <v>7813</v>
      </c>
      <c r="P9785" s="4">
        <v>133.97999999999999</v>
      </c>
      <c r="Q9785" s="4">
        <v>133.97999999999999</v>
      </c>
      <c r="R9785" s="4">
        <f t="shared" si="610"/>
        <v>0</v>
      </c>
      <c r="S9785" s="4">
        <f t="shared" si="611"/>
        <v>0</v>
      </c>
    </row>
    <row r="9786" spans="1:19" ht="15.6" x14ac:dyDescent="0.3">
      <c r="A9786" t="s">
        <v>5536</v>
      </c>
      <c r="B9786" s="1">
        <v>42329</v>
      </c>
      <c r="C9786" s="1">
        <v>42335</v>
      </c>
      <c r="D9786">
        <f t="shared" si="608"/>
        <v>2015</v>
      </c>
      <c r="E9786" t="str">
        <f t="shared" si="609"/>
        <v>Nov</v>
      </c>
      <c r="F9786" t="s">
        <v>37</v>
      </c>
      <c r="G9786" t="s">
        <v>3293</v>
      </c>
      <c r="H9786" s="2" t="s">
        <v>22</v>
      </c>
      <c r="I9786" t="s">
        <v>116</v>
      </c>
      <c r="J9786" t="s">
        <v>109</v>
      </c>
      <c r="K9786">
        <v>75220</v>
      </c>
      <c r="L9786" t="s">
        <v>25</v>
      </c>
      <c r="M9786" t="s">
        <v>8196</v>
      </c>
      <c r="N9786" t="s">
        <v>110</v>
      </c>
      <c r="O9786" t="s">
        <v>7813</v>
      </c>
      <c r="P9786" s="4">
        <v>267.95999999999998</v>
      </c>
      <c r="Q9786" s="4">
        <v>267.95999999999998</v>
      </c>
      <c r="R9786" s="4">
        <f t="shared" si="610"/>
        <v>0</v>
      </c>
      <c r="S9786" s="4">
        <f t="shared" si="611"/>
        <v>0</v>
      </c>
    </row>
    <row r="9787" spans="1:19" ht="15.6" x14ac:dyDescent="0.3">
      <c r="A9787" t="s">
        <v>4114</v>
      </c>
      <c r="B9787" s="1">
        <v>42666</v>
      </c>
      <c r="C9787" s="1">
        <v>42666</v>
      </c>
      <c r="D9787">
        <f t="shared" si="608"/>
        <v>2016</v>
      </c>
      <c r="E9787" t="str">
        <f t="shared" si="609"/>
        <v>Oct</v>
      </c>
      <c r="F9787" t="s">
        <v>30</v>
      </c>
      <c r="G9787" t="s">
        <v>523</v>
      </c>
      <c r="H9787" s="2" t="s">
        <v>22</v>
      </c>
      <c r="I9787" t="s">
        <v>1340</v>
      </c>
      <c r="J9787" t="s">
        <v>79</v>
      </c>
      <c r="K9787">
        <v>33801</v>
      </c>
      <c r="L9787" t="s">
        <v>44</v>
      </c>
      <c r="M9787" t="s">
        <v>8198</v>
      </c>
      <c r="N9787" t="s">
        <v>110</v>
      </c>
      <c r="O9787" t="s">
        <v>7813</v>
      </c>
      <c r="P9787" s="4">
        <v>11.824</v>
      </c>
      <c r="Q9787" s="4">
        <v>11.824</v>
      </c>
      <c r="R9787" s="4">
        <f t="shared" si="610"/>
        <v>0</v>
      </c>
      <c r="S9787" s="4">
        <f t="shared" si="611"/>
        <v>0</v>
      </c>
    </row>
    <row r="9788" spans="1:19" x14ac:dyDescent="0.3">
      <c r="A9788" t="s">
        <v>3396</v>
      </c>
      <c r="B9788" s="1">
        <v>42843</v>
      </c>
      <c r="C9788" s="1">
        <v>42847</v>
      </c>
      <c r="D9788">
        <f t="shared" si="608"/>
        <v>2017</v>
      </c>
      <c r="E9788" t="str">
        <f t="shared" si="609"/>
        <v>Apr</v>
      </c>
      <c r="F9788" t="s">
        <v>37</v>
      </c>
      <c r="G9788" t="s">
        <v>2868</v>
      </c>
      <c r="H9788" t="s">
        <v>51</v>
      </c>
      <c r="I9788" t="s">
        <v>1344</v>
      </c>
      <c r="J9788" t="s">
        <v>158</v>
      </c>
      <c r="K9788">
        <v>23320</v>
      </c>
      <c r="L9788" t="s">
        <v>44</v>
      </c>
      <c r="M9788" t="s">
        <v>8198</v>
      </c>
      <c r="N9788" t="s">
        <v>110</v>
      </c>
      <c r="O9788" t="s">
        <v>7813</v>
      </c>
      <c r="P9788" s="4">
        <v>29.56</v>
      </c>
      <c r="Q9788" s="4">
        <v>29.56</v>
      </c>
      <c r="R9788" s="4">
        <f t="shared" si="610"/>
        <v>0</v>
      </c>
      <c r="S9788" s="4">
        <f t="shared" si="611"/>
        <v>0</v>
      </c>
    </row>
    <row r="9789" spans="1:19" ht="15.6" x14ac:dyDescent="0.3">
      <c r="A9789" t="s">
        <v>8199</v>
      </c>
      <c r="B9789" s="1">
        <v>42967</v>
      </c>
      <c r="C9789" s="1">
        <v>42970</v>
      </c>
      <c r="D9789">
        <f t="shared" si="608"/>
        <v>2017</v>
      </c>
      <c r="E9789" t="str">
        <f t="shared" si="609"/>
        <v>Aug</v>
      </c>
      <c r="F9789" t="s">
        <v>20</v>
      </c>
      <c r="G9789" t="s">
        <v>1514</v>
      </c>
      <c r="H9789" s="2" t="s">
        <v>22</v>
      </c>
      <c r="I9789" t="s">
        <v>97</v>
      </c>
      <c r="J9789" t="s">
        <v>89</v>
      </c>
      <c r="K9789">
        <v>48205</v>
      </c>
      <c r="L9789" t="s">
        <v>25</v>
      </c>
      <c r="M9789" t="s">
        <v>8198</v>
      </c>
      <c r="N9789" t="s">
        <v>110</v>
      </c>
      <c r="O9789" t="s">
        <v>7813</v>
      </c>
      <c r="P9789" s="4">
        <v>14.78</v>
      </c>
      <c r="Q9789" s="4">
        <v>18</v>
      </c>
      <c r="R9789" s="4">
        <f t="shared" si="610"/>
        <v>-3.2200000000000006</v>
      </c>
      <c r="S9789" s="4">
        <f t="shared" si="611"/>
        <v>-0.4830000000000001</v>
      </c>
    </row>
    <row r="9790" spans="1:19" ht="15.6" x14ac:dyDescent="0.3">
      <c r="A9790" t="s">
        <v>3495</v>
      </c>
      <c r="B9790" s="1">
        <v>42616</v>
      </c>
      <c r="C9790" s="1">
        <v>42618</v>
      </c>
      <c r="D9790">
        <f t="shared" si="608"/>
        <v>2016</v>
      </c>
      <c r="E9790" t="str">
        <f t="shared" si="609"/>
        <v>Sep</v>
      </c>
      <c r="F9790" t="s">
        <v>20</v>
      </c>
      <c r="G9790" t="s">
        <v>1291</v>
      </c>
      <c r="H9790" s="2" t="s">
        <v>22</v>
      </c>
      <c r="I9790" t="s">
        <v>1190</v>
      </c>
      <c r="J9790" t="s">
        <v>310</v>
      </c>
      <c r="K9790">
        <v>6010</v>
      </c>
      <c r="L9790" t="s">
        <v>54</v>
      </c>
      <c r="M9790" t="s">
        <v>8200</v>
      </c>
      <c r="N9790" t="s">
        <v>110</v>
      </c>
      <c r="O9790" t="s">
        <v>7813</v>
      </c>
      <c r="P9790" s="4">
        <v>100.49</v>
      </c>
      <c r="Q9790" s="4">
        <v>100.49</v>
      </c>
      <c r="R9790" s="4">
        <f t="shared" si="610"/>
        <v>0</v>
      </c>
      <c r="S9790" s="4">
        <f t="shared" si="611"/>
        <v>0</v>
      </c>
    </row>
    <row r="9791" spans="1:19" ht="15.6" x14ac:dyDescent="0.3">
      <c r="A9791" t="s">
        <v>4258</v>
      </c>
      <c r="B9791" s="1">
        <v>42319</v>
      </c>
      <c r="C9791" s="1">
        <v>42323</v>
      </c>
      <c r="D9791">
        <f t="shared" si="608"/>
        <v>2015</v>
      </c>
      <c r="E9791" t="str">
        <f t="shared" si="609"/>
        <v>Nov</v>
      </c>
      <c r="F9791" t="s">
        <v>37</v>
      </c>
      <c r="G9791" t="s">
        <v>2243</v>
      </c>
      <c r="H9791" s="2" t="s">
        <v>22</v>
      </c>
      <c r="I9791" t="s">
        <v>113</v>
      </c>
      <c r="J9791" t="s">
        <v>109</v>
      </c>
      <c r="K9791">
        <v>77095</v>
      </c>
      <c r="L9791" t="s">
        <v>25</v>
      </c>
      <c r="M9791" t="s">
        <v>8200</v>
      </c>
      <c r="N9791" t="s">
        <v>110</v>
      </c>
      <c r="O9791" t="s">
        <v>7813</v>
      </c>
      <c r="P9791" s="4">
        <v>241.17599999999999</v>
      </c>
      <c r="Q9791" s="4">
        <v>241.17599999999999</v>
      </c>
      <c r="R9791" s="4">
        <f t="shared" si="610"/>
        <v>0</v>
      </c>
      <c r="S9791" s="4">
        <f t="shared" si="611"/>
        <v>0</v>
      </c>
    </row>
    <row r="9792" spans="1:19" ht="15.6" x14ac:dyDescent="0.3">
      <c r="A9792" t="s">
        <v>1169</v>
      </c>
      <c r="B9792" s="1">
        <v>42354</v>
      </c>
      <c r="C9792" s="1">
        <v>42355</v>
      </c>
      <c r="D9792">
        <f t="shared" si="608"/>
        <v>2015</v>
      </c>
      <c r="E9792" t="str">
        <f t="shared" si="609"/>
        <v>Dec</v>
      </c>
      <c r="F9792" t="s">
        <v>20</v>
      </c>
      <c r="G9792" t="s">
        <v>1170</v>
      </c>
      <c r="H9792" s="2" t="s">
        <v>22</v>
      </c>
      <c r="I9792" t="s">
        <v>47</v>
      </c>
      <c r="J9792" t="s">
        <v>33</v>
      </c>
      <c r="K9792">
        <v>90049</v>
      </c>
      <c r="L9792" t="s">
        <v>34</v>
      </c>
      <c r="M9792" t="s">
        <v>8201</v>
      </c>
      <c r="N9792" t="s">
        <v>110</v>
      </c>
      <c r="O9792" t="s">
        <v>7813</v>
      </c>
      <c r="P9792" s="4">
        <v>627.16800000000001</v>
      </c>
      <c r="Q9792" s="4">
        <v>100</v>
      </c>
      <c r="R9792" s="4">
        <f t="shared" si="610"/>
        <v>527.16800000000001</v>
      </c>
      <c r="S9792" s="4">
        <f t="shared" si="611"/>
        <v>79.075199999999995</v>
      </c>
    </row>
    <row r="9793" spans="1:19" x14ac:dyDescent="0.3">
      <c r="A9793" t="s">
        <v>2458</v>
      </c>
      <c r="B9793" s="1">
        <v>43295</v>
      </c>
      <c r="C9793" s="1">
        <v>43299</v>
      </c>
      <c r="D9793">
        <f t="shared" si="608"/>
        <v>2018</v>
      </c>
      <c r="E9793" t="str">
        <f t="shared" si="609"/>
        <v>Jul</v>
      </c>
      <c r="F9793" t="s">
        <v>37</v>
      </c>
      <c r="G9793" t="s">
        <v>812</v>
      </c>
      <c r="H9793" t="s">
        <v>105</v>
      </c>
      <c r="I9793" t="s">
        <v>1108</v>
      </c>
      <c r="J9793" t="s">
        <v>33</v>
      </c>
      <c r="K9793">
        <v>92683</v>
      </c>
      <c r="L9793" t="s">
        <v>34</v>
      </c>
      <c r="M9793" t="s">
        <v>8201</v>
      </c>
      <c r="N9793" t="s">
        <v>110</v>
      </c>
      <c r="O9793" t="s">
        <v>7813</v>
      </c>
      <c r="P9793" s="4">
        <v>470.37599999999998</v>
      </c>
      <c r="Q9793" s="4">
        <v>470.37599999999998</v>
      </c>
      <c r="R9793" s="4">
        <f t="shared" si="610"/>
        <v>0</v>
      </c>
      <c r="S9793" s="4">
        <f t="shared" si="611"/>
        <v>0</v>
      </c>
    </row>
    <row r="9794" spans="1:19" x14ac:dyDescent="0.3">
      <c r="A9794" t="s">
        <v>3296</v>
      </c>
      <c r="B9794" s="1">
        <v>43435</v>
      </c>
      <c r="C9794" s="1">
        <v>43439</v>
      </c>
      <c r="D9794">
        <f t="shared" ref="D9794:D9800" si="612">YEAR(B9794)</f>
        <v>2018</v>
      </c>
      <c r="E9794" t="str">
        <f t="shared" ref="E9794:E9800" si="613">TEXT(B9794,"mmm")</f>
        <v>Dec</v>
      </c>
      <c r="F9794" t="s">
        <v>37</v>
      </c>
      <c r="G9794" t="s">
        <v>3297</v>
      </c>
      <c r="H9794" t="s">
        <v>105</v>
      </c>
      <c r="I9794" t="s">
        <v>165</v>
      </c>
      <c r="J9794" t="s">
        <v>75</v>
      </c>
      <c r="K9794">
        <v>80219</v>
      </c>
      <c r="L9794" t="s">
        <v>34</v>
      </c>
      <c r="M9794" t="s">
        <v>8201</v>
      </c>
      <c r="N9794" t="s">
        <v>110</v>
      </c>
      <c r="O9794" t="s">
        <v>7813</v>
      </c>
      <c r="P9794" s="4">
        <v>470.37599999999998</v>
      </c>
      <c r="Q9794" s="4">
        <v>470.37599999999998</v>
      </c>
      <c r="R9794" s="4">
        <f t="shared" si="610"/>
        <v>0</v>
      </c>
      <c r="S9794" s="4">
        <f t="shared" si="611"/>
        <v>0</v>
      </c>
    </row>
    <row r="9795" spans="1:19" x14ac:dyDescent="0.3">
      <c r="A9795" t="s">
        <v>1512</v>
      </c>
      <c r="B9795" s="1">
        <v>42010</v>
      </c>
      <c r="C9795" s="1">
        <v>42014</v>
      </c>
      <c r="D9795">
        <f t="shared" si="612"/>
        <v>2015</v>
      </c>
      <c r="E9795" t="str">
        <f t="shared" si="613"/>
        <v>Jan</v>
      </c>
      <c r="F9795" t="s">
        <v>37</v>
      </c>
      <c r="G9795" t="s">
        <v>997</v>
      </c>
      <c r="H9795" t="s">
        <v>22</v>
      </c>
      <c r="I9795" t="s">
        <v>204</v>
      </c>
      <c r="J9795" t="s">
        <v>205</v>
      </c>
      <c r="K9795">
        <v>42420</v>
      </c>
      <c r="L9795" t="s">
        <v>44</v>
      </c>
      <c r="M9795" t="s">
        <v>8201</v>
      </c>
      <c r="N9795" t="s">
        <v>110</v>
      </c>
      <c r="O9795" t="s">
        <v>7813</v>
      </c>
      <c r="P9795" s="4">
        <v>391.98</v>
      </c>
      <c r="Q9795" s="4">
        <v>391.98</v>
      </c>
      <c r="R9795" s="4">
        <f t="shared" ref="R9795:R9800" si="614">P9795-Q9795</f>
        <v>0</v>
      </c>
      <c r="S9795" s="4">
        <f t="shared" ref="S9795:S9800" si="615">0.15*R9795</f>
        <v>0</v>
      </c>
    </row>
    <row r="9796" spans="1:19" ht="15.6" x14ac:dyDescent="0.3">
      <c r="A9796" t="s">
        <v>5268</v>
      </c>
      <c r="B9796" s="1">
        <v>43226</v>
      </c>
      <c r="C9796" s="1">
        <v>43226</v>
      </c>
      <c r="D9796">
        <f t="shared" si="612"/>
        <v>2018</v>
      </c>
      <c r="E9796" t="str">
        <f t="shared" si="613"/>
        <v>May</v>
      </c>
      <c r="F9796" t="s">
        <v>30</v>
      </c>
      <c r="G9796" t="s">
        <v>2028</v>
      </c>
      <c r="H9796" s="2" t="s">
        <v>22</v>
      </c>
      <c r="I9796" t="s">
        <v>1899</v>
      </c>
      <c r="J9796" t="s">
        <v>83</v>
      </c>
      <c r="K9796">
        <v>28205</v>
      </c>
      <c r="L9796" t="s">
        <v>44</v>
      </c>
      <c r="M9796" t="s">
        <v>8201</v>
      </c>
      <c r="N9796" t="s">
        <v>110</v>
      </c>
      <c r="O9796" t="s">
        <v>7813</v>
      </c>
      <c r="P9796" s="4">
        <v>627.16800000000001</v>
      </c>
      <c r="Q9796" s="4">
        <v>627.16800000000001</v>
      </c>
      <c r="R9796" s="4">
        <f t="shared" si="614"/>
        <v>0</v>
      </c>
      <c r="S9796" s="4">
        <f t="shared" si="615"/>
        <v>0</v>
      </c>
    </row>
    <row r="9797" spans="1:19" ht="15.6" x14ac:dyDescent="0.3">
      <c r="A9797" t="s">
        <v>3909</v>
      </c>
      <c r="B9797" s="1">
        <v>42381</v>
      </c>
      <c r="C9797" s="1">
        <v>42386</v>
      </c>
      <c r="D9797">
        <f t="shared" si="612"/>
        <v>2016</v>
      </c>
      <c r="E9797" t="str">
        <f t="shared" si="613"/>
        <v>Jan</v>
      </c>
      <c r="F9797" t="s">
        <v>37</v>
      </c>
      <c r="G9797" t="s">
        <v>3075</v>
      </c>
      <c r="H9797" s="2" t="s">
        <v>22</v>
      </c>
      <c r="I9797" t="s">
        <v>2346</v>
      </c>
      <c r="J9797" t="s">
        <v>233</v>
      </c>
      <c r="K9797">
        <v>43615</v>
      </c>
      <c r="L9797" t="s">
        <v>54</v>
      </c>
      <c r="M9797" t="s">
        <v>8201</v>
      </c>
      <c r="N9797" t="s">
        <v>110</v>
      </c>
      <c r="O9797" t="s">
        <v>7813</v>
      </c>
      <c r="P9797" s="4">
        <v>235.18799999999999</v>
      </c>
      <c r="Q9797" s="4">
        <v>235.18799999999999</v>
      </c>
      <c r="R9797" s="4">
        <f t="shared" si="614"/>
        <v>0</v>
      </c>
      <c r="S9797" s="4">
        <f t="shared" si="615"/>
        <v>0</v>
      </c>
    </row>
    <row r="9798" spans="1:19" x14ac:dyDescent="0.3">
      <c r="A9798" t="s">
        <v>8202</v>
      </c>
      <c r="B9798" s="1">
        <v>43365</v>
      </c>
      <c r="C9798" s="1">
        <v>43367</v>
      </c>
      <c r="D9798">
        <f t="shared" si="612"/>
        <v>2018</v>
      </c>
      <c r="E9798" t="str">
        <f t="shared" si="613"/>
        <v>Sep</v>
      </c>
      <c r="F9798" t="s">
        <v>20</v>
      </c>
      <c r="G9798" t="s">
        <v>550</v>
      </c>
      <c r="H9798" t="s">
        <v>105</v>
      </c>
      <c r="I9798" t="s">
        <v>52</v>
      </c>
      <c r="J9798" t="s">
        <v>53</v>
      </c>
      <c r="K9798">
        <v>19805</v>
      </c>
      <c r="L9798" t="s">
        <v>54</v>
      </c>
      <c r="M9798" t="s">
        <v>8201</v>
      </c>
      <c r="N9798" t="s">
        <v>110</v>
      </c>
      <c r="O9798" t="s">
        <v>7813</v>
      </c>
      <c r="P9798" s="4">
        <v>391.98</v>
      </c>
      <c r="Q9798" s="4">
        <v>391.98</v>
      </c>
      <c r="R9798" s="4">
        <f t="shared" si="614"/>
        <v>0</v>
      </c>
      <c r="S9798" s="4">
        <f t="shared" si="615"/>
        <v>0</v>
      </c>
    </row>
    <row r="9799" spans="1:19" x14ac:dyDescent="0.3">
      <c r="A9799" t="s">
        <v>3403</v>
      </c>
      <c r="B9799" s="1">
        <v>43436</v>
      </c>
      <c r="C9799" s="1">
        <v>43438</v>
      </c>
      <c r="D9799">
        <f t="shared" si="612"/>
        <v>2018</v>
      </c>
      <c r="E9799" t="str">
        <f t="shared" si="613"/>
        <v>Dec</v>
      </c>
      <c r="F9799" t="s">
        <v>20</v>
      </c>
      <c r="G9799" t="s">
        <v>1181</v>
      </c>
      <c r="H9799" t="s">
        <v>105</v>
      </c>
      <c r="I9799" t="s">
        <v>1404</v>
      </c>
      <c r="J9799" t="s">
        <v>314</v>
      </c>
      <c r="K9799">
        <v>1852</v>
      </c>
      <c r="L9799" t="s">
        <v>54</v>
      </c>
      <c r="M9799" t="s">
        <v>8201</v>
      </c>
      <c r="N9799" t="s">
        <v>110</v>
      </c>
      <c r="O9799" t="s">
        <v>7813</v>
      </c>
      <c r="P9799" s="4">
        <v>979.95</v>
      </c>
      <c r="Q9799" s="4">
        <v>979.95</v>
      </c>
      <c r="R9799" s="4">
        <f t="shared" si="614"/>
        <v>0</v>
      </c>
      <c r="S9799" s="4">
        <f t="shared" si="615"/>
        <v>0</v>
      </c>
    </row>
    <row r="9800" spans="1:19" x14ac:dyDescent="0.3">
      <c r="A9800" t="s">
        <v>2592</v>
      </c>
      <c r="B9800" s="1">
        <v>43077</v>
      </c>
      <c r="C9800" s="1">
        <v>43079</v>
      </c>
      <c r="D9800">
        <f t="shared" si="612"/>
        <v>2017</v>
      </c>
      <c r="E9800" t="str">
        <f t="shared" si="613"/>
        <v>Dec</v>
      </c>
      <c r="F9800" t="s">
        <v>20</v>
      </c>
      <c r="G9800" t="s">
        <v>2593</v>
      </c>
      <c r="H9800" t="s">
        <v>51</v>
      </c>
      <c r="I9800" t="s">
        <v>2594</v>
      </c>
      <c r="J9800" t="s">
        <v>109</v>
      </c>
      <c r="K9800">
        <v>75080</v>
      </c>
      <c r="L9800" t="s">
        <v>25</v>
      </c>
      <c r="M9800" t="s">
        <v>8201</v>
      </c>
      <c r="N9800" t="s">
        <v>110</v>
      </c>
      <c r="O9800" t="s">
        <v>7813</v>
      </c>
      <c r="P9800" s="4">
        <v>1097.5440000000001</v>
      </c>
      <c r="Q9800" s="4">
        <v>1097.5440000000001</v>
      </c>
      <c r="R9800" s="4">
        <f t="shared" si="614"/>
        <v>0</v>
      </c>
      <c r="S9800" s="4">
        <f t="shared" si="615"/>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492BB-0FC7-406E-AB04-E1764F643C0C}">
  <dimension ref="A10"/>
  <sheetViews>
    <sheetView showGridLines="0" tabSelected="1" topLeftCell="B1" zoomScale="80" zoomScaleNormal="80" workbookViewId="0">
      <selection activeCell="W7" sqref="W7"/>
    </sheetView>
  </sheetViews>
  <sheetFormatPr defaultRowHeight="14.4" x14ac:dyDescent="0.3"/>
  <sheetData>
    <row r="10" spans="1:1" x14ac:dyDescent="0.3">
      <c r="A10" t="s">
        <v>8221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p1</vt:lpstr>
      <vt:lpstr>p2</vt:lpstr>
      <vt:lpstr>p3</vt:lpstr>
      <vt:lpstr>p4</vt:lpstr>
      <vt:lpstr>p5</vt:lpstr>
      <vt:lpstr>p6</vt:lpstr>
      <vt:lpstr>p7</vt:lpstr>
      <vt:lpstr>p8</vt:lpstr>
      <vt:lpstr>P9</vt:lpstr>
      <vt:lpstr>p10</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Adham Abdein</dc:creator>
  <cp:lastModifiedBy>Adham Abdein</cp:lastModifiedBy>
  <dcterms:created xsi:type="dcterms:W3CDTF">2024-02-21T12:30:08Z</dcterms:created>
  <dcterms:modified xsi:type="dcterms:W3CDTF">2024-02-21T14:09:31Z</dcterms:modified>
</cp:coreProperties>
</file>